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im\Documents\GitHub\EXPOsan\exposan\biogenic_refinery_context\"/>
    </mc:Choice>
  </mc:AlternateContent>
  <xr:revisionPtr revIDLastSave="0" documentId="13_ncr:1_{74577E3A-2F39-4217-A058-5BED64CF7937}" xr6:coauthVersionLast="47" xr6:coauthVersionMax="47" xr10:uidLastSave="{00000000-0000-0000-0000-000000000000}"/>
  <bookViews>
    <workbookView xWindow="-120" yWindow="-120" windowWidth="38640" windowHeight="21120" xr2:uid="{EA89FDCA-7B40-47C2-A90D-E4DE1DFF1C5C}"/>
  </bookViews>
  <sheets>
    <sheet name="Sheet1 (2)" sheetId="4" r:id="rId1"/>
    <sheet name="Combined Sheet (Major-Only)" sheetId="3" r:id="rId2"/>
  </sheets>
  <definedNames>
    <definedName name="ExternalData_1" localSheetId="1" hidden="1">'Combined Sheet (Major-Only)'!$A$1:$AF$2666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25" i="4" l="1"/>
  <c r="AX225" i="4"/>
  <c r="AY225" i="4"/>
  <c r="AZ225" i="4"/>
  <c r="BA225" i="4"/>
  <c r="BB225" i="4"/>
  <c r="BC225" i="4"/>
  <c r="BH1155" i="4"/>
  <c r="BH1759" i="4"/>
  <c r="BH2341" i="4"/>
  <c r="BH427" i="4"/>
  <c r="BH1573" i="4"/>
  <c r="BH2247" i="4"/>
  <c r="BH2406" i="4"/>
  <c r="BH2545" i="4"/>
  <c r="BH892" i="4"/>
  <c r="BH1064" i="4"/>
  <c r="BH937" i="4"/>
  <c r="BH161" i="4"/>
  <c r="BH2536" i="4"/>
  <c r="BH2605" i="4"/>
  <c r="BH2585" i="4"/>
  <c r="BH297" i="4"/>
  <c r="BH905" i="4"/>
  <c r="BH2600" i="4"/>
  <c r="BH2563" i="4"/>
  <c r="BH454" i="4"/>
  <c r="BH468" i="4"/>
  <c r="BH904" i="4"/>
  <c r="BH254" i="4"/>
  <c r="BH901" i="4"/>
  <c r="BH1173" i="4"/>
  <c r="BH26" i="4"/>
  <c r="BH236" i="4"/>
  <c r="BH865" i="4"/>
  <c r="BH187" i="4"/>
  <c r="BH1001" i="4"/>
  <c r="BH378" i="4"/>
  <c r="BH2604" i="4"/>
  <c r="BH409" i="4"/>
  <c r="BH643" i="4"/>
  <c r="BH300" i="4"/>
  <c r="BH194" i="4"/>
  <c r="BH1243" i="4"/>
  <c r="BH164" i="4"/>
  <c r="BH312" i="4"/>
  <c r="BH2382" i="4"/>
  <c r="BH224" i="4"/>
  <c r="BH1180" i="4"/>
  <c r="BH107" i="4"/>
  <c r="BH2614" i="4"/>
  <c r="BH1115" i="4"/>
  <c r="BH701" i="4"/>
  <c r="BH2056" i="4"/>
  <c r="BH1755" i="4"/>
  <c r="BH198" i="4"/>
  <c r="BH101" i="4"/>
  <c r="BH114" i="4"/>
  <c r="BH2255" i="4"/>
  <c r="BH93" i="4"/>
  <c r="BH69" i="4"/>
  <c r="BH2542" i="4"/>
  <c r="BH1103" i="4"/>
  <c r="BH797" i="4"/>
  <c r="BH1188" i="4"/>
  <c r="BH1145" i="4"/>
  <c r="BH1245" i="4"/>
  <c r="BH122" i="4"/>
  <c r="BH1011" i="4"/>
  <c r="BH883" i="4"/>
  <c r="BH417" i="4"/>
  <c r="BH1892" i="4"/>
  <c r="BH263" i="4"/>
  <c r="BH197" i="4"/>
  <c r="BH210" i="4"/>
  <c r="BH582" i="4"/>
  <c r="BH156" i="4"/>
  <c r="BH1177" i="4"/>
  <c r="BH214" i="4"/>
  <c r="BH999" i="4"/>
  <c r="BH1327" i="4"/>
  <c r="BH896" i="4"/>
  <c r="BH188" i="4"/>
  <c r="BH234" i="4"/>
  <c r="BH140" i="4"/>
  <c r="BH147" i="4"/>
  <c r="BH1690" i="4"/>
  <c r="BH1287" i="4"/>
  <c r="BH2174" i="4"/>
  <c r="BH2163" i="4"/>
  <c r="BH1355" i="4"/>
  <c r="BH1726" i="4"/>
  <c r="BH47" i="4"/>
  <c r="BH360" i="4"/>
  <c r="BH1761" i="4"/>
  <c r="BH2437" i="4"/>
  <c r="BH2436" i="4"/>
  <c r="BH1630" i="4"/>
  <c r="BH2151" i="4"/>
  <c r="BH2266" i="4"/>
  <c r="BH2404" i="4"/>
  <c r="BH2121" i="4"/>
  <c r="BH1930" i="4"/>
  <c r="BH310" i="4"/>
  <c r="BH2032" i="4"/>
  <c r="BH2221" i="4"/>
  <c r="BH2155" i="4"/>
  <c r="BH2552" i="4"/>
  <c r="BH2469" i="4"/>
  <c r="BH73" i="4"/>
  <c r="BH1779" i="4"/>
  <c r="BH738" i="4"/>
  <c r="BH2171" i="4"/>
  <c r="BH1289" i="4"/>
  <c r="BH2078" i="4"/>
  <c r="BH2518" i="4"/>
  <c r="BH2062" i="4"/>
  <c r="BH1554" i="4"/>
  <c r="BH2279" i="4"/>
  <c r="BH1464" i="4"/>
  <c r="BH2201" i="4"/>
  <c r="BH2549" i="4"/>
  <c r="BH1683" i="4"/>
  <c r="BH1510" i="4"/>
  <c r="BH1307" i="4"/>
  <c r="BH1708" i="4"/>
  <c r="BH2144" i="4"/>
  <c r="BH1273" i="4"/>
  <c r="BH916" i="4"/>
  <c r="BH2308" i="4"/>
  <c r="BH1477" i="4"/>
  <c r="BH2234" i="4"/>
  <c r="BH1707" i="4"/>
  <c r="BH1915" i="4"/>
  <c r="BH2473" i="4"/>
  <c r="BH1545" i="4"/>
  <c r="BH1687" i="4"/>
  <c r="BH1626" i="4"/>
  <c r="BH1669" i="4"/>
  <c r="BH2055" i="4"/>
  <c r="BH2320" i="4"/>
  <c r="BH2467" i="4"/>
  <c r="BH2349" i="4"/>
  <c r="BH1499" i="4"/>
  <c r="BH1288" i="4"/>
  <c r="BH1920" i="4"/>
  <c r="BH1713" i="4"/>
  <c r="BH2120" i="4"/>
  <c r="BH349" i="4"/>
  <c r="BH2481" i="4"/>
  <c r="BH1932" i="4"/>
  <c r="BH2609" i="4"/>
  <c r="BH1503" i="4"/>
  <c r="BH1278" i="4"/>
  <c r="BH2502" i="4"/>
  <c r="BH2483" i="4"/>
  <c r="BH2213" i="4"/>
  <c r="BH1300" i="4"/>
  <c r="BH2267" i="4"/>
  <c r="BH727" i="4"/>
  <c r="BH2356" i="4"/>
  <c r="BH1269" i="4"/>
  <c r="BH1584" i="4"/>
  <c r="BH1417" i="4"/>
  <c r="BH66" i="4"/>
  <c r="BH2438" i="4"/>
  <c r="BH1749" i="4"/>
  <c r="BH2529" i="4"/>
  <c r="BH1309" i="4"/>
  <c r="BH29" i="4"/>
  <c r="BH1654" i="4"/>
  <c r="BH1352" i="4"/>
  <c r="BH2475" i="4"/>
  <c r="BH2394" i="4"/>
  <c r="BH2550" i="4"/>
  <c r="BH1415" i="4"/>
  <c r="BH1753" i="4"/>
  <c r="BH1827" i="4"/>
  <c r="BH2556" i="4"/>
  <c r="BH1325" i="4"/>
  <c r="BH1560" i="4"/>
  <c r="BH1320" i="4"/>
  <c r="BH2511" i="4"/>
  <c r="BH2196" i="4"/>
  <c r="BH2615" i="4"/>
  <c r="BH807" i="4"/>
  <c r="BH1647" i="4"/>
  <c r="BH663" i="4"/>
  <c r="BH2450" i="4"/>
  <c r="BH2403" i="4"/>
  <c r="BH2047" i="4"/>
  <c r="BH2534" i="4"/>
  <c r="BH1284" i="4"/>
  <c r="BH1728" i="4"/>
  <c r="BH2103" i="4"/>
  <c r="BH1293" i="4"/>
  <c r="BH77" i="4"/>
  <c r="BH2496" i="4"/>
  <c r="BH1494" i="4"/>
  <c r="BH2558" i="4"/>
  <c r="BH766" i="4"/>
  <c r="BH2278" i="4"/>
  <c r="BH737" i="4"/>
  <c r="BH2161" i="4"/>
  <c r="BH2084" i="4"/>
  <c r="BH1775" i="4"/>
  <c r="BH1482" i="4"/>
  <c r="BH1787" i="4"/>
  <c r="BH1544" i="4"/>
  <c r="BH1272" i="4"/>
  <c r="BH1467" i="4"/>
  <c r="BH98" i="4"/>
  <c r="BH1918" i="4"/>
  <c r="BH2591" i="4"/>
  <c r="BH1398" i="4"/>
  <c r="BH2366" i="4"/>
  <c r="BH1789" i="4"/>
  <c r="BH914" i="4"/>
  <c r="BH2457" i="4"/>
  <c r="BH1438" i="4"/>
  <c r="BH1774" i="4"/>
  <c r="BH1539" i="4"/>
  <c r="BH1760" i="4"/>
  <c r="BH1641" i="4"/>
  <c r="BH2316" i="4"/>
  <c r="BH2422" i="4"/>
  <c r="BH845" i="4"/>
  <c r="BH2311" i="4"/>
  <c r="BH1304" i="4"/>
  <c r="BH2138" i="4"/>
  <c r="BH1430" i="4"/>
  <c r="BH1650" i="4"/>
  <c r="BH1559" i="4"/>
  <c r="BH2346" i="4"/>
  <c r="BH475" i="4"/>
  <c r="BH1529" i="4"/>
  <c r="BH2018" i="4"/>
  <c r="BH1763" i="4"/>
  <c r="BH1809" i="4"/>
  <c r="BH2019" i="4"/>
  <c r="BH400" i="4"/>
  <c r="BH2132" i="4"/>
  <c r="BH2101" i="4"/>
  <c r="BH964" i="4"/>
  <c r="BH765" i="4"/>
  <c r="BH2319" i="4"/>
  <c r="BH891" i="4"/>
  <c r="BH1769" i="4"/>
  <c r="BH60" i="4"/>
  <c r="BH1542" i="4"/>
  <c r="BH1492" i="4"/>
  <c r="BH394" i="4"/>
  <c r="BH1608" i="4"/>
  <c r="BH2548" i="4"/>
  <c r="BH1334" i="4"/>
  <c r="BH2440" i="4"/>
  <c r="BH4" i="4"/>
  <c r="BH1816" i="4"/>
  <c r="BH1522" i="4"/>
  <c r="BH1368" i="4"/>
  <c r="BH2112" i="4"/>
  <c r="BH1340" i="4"/>
  <c r="BH2136" i="4"/>
  <c r="BH1762" i="4"/>
  <c r="BH1667" i="4"/>
  <c r="BH1286" i="4"/>
  <c r="BH2533" i="4"/>
  <c r="BH1933" i="4"/>
  <c r="BH1515" i="4"/>
  <c r="BH524" i="4"/>
  <c r="BH1353" i="4"/>
  <c r="BH988" i="4"/>
  <c r="BH1523" i="4"/>
  <c r="BH1665" i="4"/>
  <c r="BH1547" i="4"/>
  <c r="BH1557" i="4"/>
  <c r="BH1419" i="4"/>
  <c r="BH404" i="4"/>
  <c r="BH1462" i="4"/>
  <c r="BH2572" i="4"/>
  <c r="BH62" i="4"/>
  <c r="BH1385" i="4"/>
  <c r="BH1798" i="4"/>
  <c r="BH2229" i="4"/>
  <c r="BH1947" i="4"/>
  <c r="BH1622" i="4"/>
  <c r="BH1971" i="4"/>
  <c r="BH1704" i="4"/>
  <c r="BH1806" i="4"/>
  <c r="BH1387" i="4"/>
  <c r="BH1516" i="4"/>
  <c r="BH2046" i="4"/>
  <c r="BH1836" i="4"/>
  <c r="BH1845" i="4"/>
  <c r="BH76" i="4"/>
  <c r="BH1275" i="4"/>
  <c r="BH2147" i="4"/>
  <c r="BH1335" i="4"/>
  <c r="BH1832" i="4"/>
  <c r="BH1838" i="4"/>
  <c r="BH1810" i="4"/>
  <c r="BH1344" i="4"/>
  <c r="BH504" i="4"/>
  <c r="BH1695" i="4"/>
  <c r="BH1485" i="4"/>
  <c r="BH1330" i="4"/>
  <c r="BH1406" i="4"/>
  <c r="BH2338" i="4"/>
  <c r="BH137" i="4"/>
  <c r="BH2537" i="4"/>
  <c r="BH1939" i="4"/>
  <c r="BH1638" i="4"/>
  <c r="BH1444" i="4"/>
  <c r="BH163" i="4"/>
  <c r="BH2113" i="4"/>
  <c r="BH336" i="4"/>
  <c r="BH2603" i="4"/>
  <c r="BH860" i="4"/>
  <c r="BH630" i="4"/>
  <c r="BH1711" i="4"/>
  <c r="BH2227" i="4"/>
  <c r="BH1817" i="4"/>
  <c r="BH613" i="4"/>
  <c r="BH2606" i="4"/>
  <c r="BH1318" i="4"/>
  <c r="BH178" i="4"/>
  <c r="BH291" i="4"/>
  <c r="BH809" i="4"/>
  <c r="BH2222" i="4"/>
  <c r="BH1623" i="4"/>
  <c r="BH2523" i="4"/>
  <c r="BH2398" i="4"/>
  <c r="BH2009" i="4"/>
  <c r="BH922" i="4"/>
  <c r="BH2516" i="4"/>
  <c r="BH1351" i="4"/>
  <c r="BH130" i="4"/>
  <c r="BH1305" i="4"/>
  <c r="BH925" i="4"/>
  <c r="BH154" i="4"/>
  <c r="BH2455" i="4"/>
  <c r="BH1577" i="4"/>
  <c r="BH1558" i="4"/>
  <c r="BH390" i="4"/>
  <c r="BH1614" i="4"/>
  <c r="BH33" i="4"/>
  <c r="BH828" i="4"/>
  <c r="BH1500" i="4"/>
  <c r="BH1574" i="4"/>
  <c r="BH1478" i="4"/>
  <c r="BH1680" i="4"/>
  <c r="BH123" i="4"/>
  <c r="BH2290" i="4"/>
  <c r="BH1628" i="4"/>
  <c r="BH1060" i="4"/>
  <c r="BH2328" i="4"/>
  <c r="BH2292" i="4"/>
  <c r="BH1470" i="4"/>
  <c r="BH59" i="4"/>
  <c r="BH882" i="4"/>
  <c r="BH848" i="4"/>
  <c r="BH1534" i="4"/>
  <c r="BH1124" i="4"/>
  <c r="BH2257" i="4"/>
  <c r="BH2423" i="4"/>
  <c r="BH1744" i="4"/>
  <c r="BH1452" i="4"/>
  <c r="BH1917" i="4"/>
  <c r="BH1451" i="4"/>
  <c r="BH2397" i="4"/>
  <c r="BH2327" i="4"/>
  <c r="BH1281" i="4"/>
  <c r="BH1824" i="4"/>
  <c r="BH1071" i="4"/>
  <c r="BH171" i="4"/>
  <c r="BH1543" i="4"/>
  <c r="BH2527" i="4"/>
  <c r="BH53" i="4"/>
  <c r="BH2470" i="4"/>
  <c r="BH1432" i="4"/>
  <c r="BH1171" i="4"/>
  <c r="BH1059" i="4"/>
  <c r="BH1572" i="4"/>
  <c r="BH1697" i="4"/>
  <c r="BH2401" i="4"/>
  <c r="BH831" i="4"/>
  <c r="BH706" i="4"/>
  <c r="BH898" i="4"/>
  <c r="BH2554" i="4"/>
  <c r="BH1379" i="4"/>
  <c r="BH2409" i="4"/>
  <c r="BH318" i="4"/>
  <c r="BH1737" i="4"/>
  <c r="BH1835" i="4"/>
  <c r="BH1541" i="4"/>
  <c r="BH1791" i="4"/>
  <c r="BH1771" i="4"/>
  <c r="BH1100" i="4"/>
  <c r="BH596" i="4"/>
  <c r="BH1490" i="4"/>
  <c r="BH358" i="4"/>
  <c r="BH2023" i="4"/>
  <c r="BH48" i="4"/>
  <c r="BH534" i="4"/>
  <c r="BH640" i="4"/>
  <c r="BH1685" i="4"/>
  <c r="BH2063" i="4"/>
  <c r="BH553" i="4"/>
  <c r="BH732" i="4"/>
  <c r="BH2202" i="4"/>
  <c r="BH10" i="4"/>
  <c r="BH2369" i="4"/>
  <c r="BH41" i="4"/>
  <c r="BH911" i="4"/>
  <c r="BH193" i="4"/>
  <c r="BH1826" i="4"/>
  <c r="BH2571" i="4"/>
  <c r="BH2551" i="4"/>
  <c r="BH262" i="4"/>
  <c r="BH1007" i="4"/>
  <c r="BH1257" i="4"/>
  <c r="BH72" i="4"/>
  <c r="BH912" i="4"/>
  <c r="BH24" i="4"/>
  <c r="BH986" i="4"/>
  <c r="BH1308" i="4"/>
  <c r="BH568" i="4"/>
  <c r="BH152" i="4"/>
  <c r="BH929" i="4"/>
  <c r="BH577" i="4"/>
  <c r="BH1143" i="4"/>
  <c r="BH1568" i="4"/>
  <c r="BH2017" i="4"/>
  <c r="BH1310" i="4"/>
  <c r="BH1374" i="4"/>
  <c r="BH2219" i="4"/>
  <c r="BH9" i="4"/>
  <c r="BH2264" i="4"/>
  <c r="BH834" i="4"/>
  <c r="BH242" i="4"/>
  <c r="BH2430" i="4"/>
  <c r="BH2414" i="4"/>
  <c r="BH54" i="4"/>
  <c r="BH1570" i="4"/>
  <c r="BH718" i="4"/>
  <c r="BH411" i="4"/>
  <c r="BH1721" i="4"/>
  <c r="BH335" i="4"/>
  <c r="BH2265" i="4"/>
  <c r="BH1082" i="4"/>
  <c r="BH2050" i="4"/>
  <c r="BH2525" i="4"/>
  <c r="BH2461" i="4"/>
  <c r="BH68" i="4"/>
  <c r="BH2282" i="4"/>
  <c r="BH2011" i="4"/>
  <c r="BH994" i="4"/>
  <c r="BH1701" i="4"/>
  <c r="BH58" i="4"/>
  <c r="BH2245" i="4"/>
  <c r="BH433" i="4"/>
  <c r="BH1575" i="4"/>
  <c r="BH2041" i="4"/>
  <c r="BH1700" i="4"/>
  <c r="BH2573" i="4"/>
  <c r="BH32" i="4"/>
  <c r="BH2026" i="4"/>
  <c r="BH126" i="4"/>
  <c r="BH654" i="4"/>
  <c r="BH1226" i="4"/>
  <c r="BH1751" i="4"/>
  <c r="BH1383" i="4"/>
  <c r="BH2616" i="4"/>
  <c r="BH298" i="4"/>
  <c r="BH690" i="4"/>
  <c r="BH401" i="4"/>
  <c r="BH1433" i="4"/>
  <c r="BH1911" i="4"/>
  <c r="BH1610" i="4"/>
  <c r="BH1384" i="4"/>
  <c r="BH523" i="4"/>
  <c r="BH1595" i="4"/>
  <c r="BH938" i="4"/>
  <c r="BH991" i="4"/>
  <c r="BH1525" i="4"/>
  <c r="BH1118" i="4"/>
  <c r="BH768" i="4"/>
  <c r="BH354" i="4"/>
  <c r="BH816" i="4"/>
  <c r="BH373" i="4"/>
  <c r="BH1821" i="4"/>
  <c r="BH15" i="4"/>
  <c r="BH1111" i="4"/>
  <c r="BH624" i="4"/>
  <c r="BH2270" i="4"/>
  <c r="BH1780" i="4"/>
  <c r="BH967" i="4"/>
  <c r="BH979" i="4"/>
  <c r="BH432" i="4"/>
  <c r="BH2377" i="4"/>
  <c r="BH1788" i="4"/>
  <c r="BH2304" i="4"/>
  <c r="BH450" i="4"/>
  <c r="BH131" i="4"/>
  <c r="BH2060" i="4"/>
  <c r="BH2057" i="4"/>
  <c r="BH2535" i="4"/>
  <c r="BH2505" i="4"/>
  <c r="BH1498" i="4"/>
  <c r="BH620" i="4"/>
  <c r="BH418" i="4"/>
  <c r="BH2126" i="4"/>
  <c r="BH724" i="4"/>
  <c r="BH888" i="4"/>
  <c r="BH63" i="4"/>
  <c r="BH793" i="4"/>
  <c r="BH64" i="4"/>
  <c r="BH44" i="4"/>
  <c r="BH899" i="4"/>
  <c r="BH1706" i="4"/>
  <c r="BH1359" i="4"/>
  <c r="BH1776" i="4"/>
  <c r="BH771" i="4"/>
  <c r="BH438" i="4"/>
  <c r="BH760" i="4"/>
  <c r="BH2459" i="4"/>
  <c r="BH182" i="4"/>
  <c r="BH887" i="4"/>
  <c r="BH71" i="4"/>
  <c r="BH1537" i="4"/>
  <c r="BH208" i="4"/>
  <c r="BH2580" i="4"/>
  <c r="BH11" i="4"/>
  <c r="BH2300" i="4"/>
  <c r="BH1063" i="4"/>
  <c r="BH51" i="4"/>
  <c r="BH1850" i="4"/>
  <c r="BH172" i="4"/>
  <c r="BH792" i="4"/>
  <c r="BH1847" i="4"/>
  <c r="BH1454" i="4"/>
  <c r="BH699" i="4"/>
  <c r="BH1876" i="4"/>
  <c r="BH839" i="4"/>
  <c r="BH2095" i="4"/>
  <c r="BH626" i="4"/>
  <c r="BH794" i="4"/>
  <c r="BH2584" i="4"/>
  <c r="BH1211" i="4"/>
  <c r="BH989" i="4"/>
  <c r="BH1399" i="4"/>
  <c r="BH2203" i="4"/>
  <c r="BH481" i="4"/>
  <c r="BH1846" i="4"/>
  <c r="BH109" i="4"/>
  <c r="BH75" i="4"/>
  <c r="BH241" i="4"/>
  <c r="BH2008" i="4"/>
  <c r="BH8" i="4"/>
  <c r="BH95" i="4"/>
  <c r="BH717" i="4"/>
  <c r="BH1819" i="4"/>
  <c r="BH1321" i="4"/>
  <c r="BH16" i="4"/>
  <c r="BH1476" i="4"/>
  <c r="BH213" i="4"/>
  <c r="BH998" i="4"/>
  <c r="BH1443" i="4"/>
  <c r="BH1212" i="4"/>
  <c r="BH1089" i="4"/>
  <c r="BH940" i="4"/>
  <c r="BH1435" i="4"/>
  <c r="BH977" i="4"/>
  <c r="BH607" i="4"/>
  <c r="BH2445" i="4"/>
  <c r="BH19" i="4"/>
  <c r="BH1890" i="4"/>
  <c r="BH995" i="4"/>
  <c r="BH2613" i="4"/>
  <c r="BH492" i="4"/>
  <c r="BH968" i="4"/>
  <c r="BH1828" i="4"/>
  <c r="BH2006" i="4"/>
  <c r="BH509" i="4"/>
  <c r="BH345" i="4"/>
  <c r="BH1306" i="4"/>
  <c r="BH586" i="4"/>
  <c r="BH1473" i="4"/>
  <c r="BH2393" i="4"/>
  <c r="BH1357" i="4"/>
  <c r="BH125" i="4"/>
  <c r="BH1896" i="4"/>
  <c r="BH1913" i="4"/>
  <c r="BH190" i="4"/>
  <c r="BH781" i="4"/>
  <c r="BH339" i="4"/>
  <c r="BH90" i="4"/>
  <c r="BH1276" i="4"/>
  <c r="BH667" i="4"/>
  <c r="BH142" i="4"/>
  <c r="BH1027" i="4"/>
  <c r="BH121" i="4"/>
  <c r="BH622" i="4"/>
  <c r="BH2250" i="4"/>
  <c r="BH2069" i="4"/>
  <c r="BH83" i="4"/>
  <c r="BH1532" i="4"/>
  <c r="BH1786" i="4"/>
  <c r="BH1722" i="4"/>
  <c r="BH2586" i="4"/>
  <c r="BH1842" i="4"/>
  <c r="BH1426" i="4"/>
  <c r="BH1505" i="4"/>
  <c r="BH2482" i="4"/>
  <c r="BH1645" i="4"/>
  <c r="BH138" i="4"/>
  <c r="BH850" i="4"/>
  <c r="BH104" i="4"/>
  <c r="BH2324" i="4"/>
  <c r="BH1400" i="4"/>
  <c r="BH1712" i="4"/>
  <c r="BH39" i="4"/>
  <c r="BH675" i="4"/>
  <c r="BH80" i="4"/>
  <c r="BH1249" i="4"/>
  <c r="BH85" i="4"/>
  <c r="BH169" i="4"/>
  <c r="BH511" i="4"/>
  <c r="BH1358" i="4"/>
  <c r="BH567" i="4"/>
  <c r="BH2348" i="4"/>
  <c r="BH1203" i="4"/>
  <c r="BH2622" i="4"/>
  <c r="BH2225" i="4"/>
  <c r="BH1035" i="4"/>
  <c r="BH2372" i="4"/>
  <c r="BH2421" i="4"/>
  <c r="BH1675" i="4"/>
  <c r="BH1022" i="4"/>
  <c r="BH928" i="4"/>
  <c r="BH250" i="4"/>
  <c r="BH893" i="4"/>
  <c r="BH498" i="4"/>
  <c r="BH1953" i="4"/>
  <c r="BH285" i="4"/>
  <c r="BH1077" i="4"/>
  <c r="BH1881" i="4"/>
  <c r="BH1965" i="4"/>
  <c r="BH1230" i="4"/>
  <c r="BH1250" i="4"/>
  <c r="BH2188" i="4"/>
  <c r="BH2543" i="4"/>
  <c r="BH2546" i="4"/>
  <c r="BH2261" i="4"/>
  <c r="BH2142" i="4"/>
  <c r="BH1450" i="4"/>
  <c r="BH2301" i="4"/>
  <c r="BH2168" i="4"/>
  <c r="BH256" i="4"/>
  <c r="BH1983" i="4"/>
  <c r="BH220" i="4"/>
  <c r="BH389" i="4"/>
  <c r="BH752" i="4"/>
  <c r="BH2589" i="4"/>
  <c r="BH791" i="4"/>
  <c r="BH2557" i="4"/>
  <c r="BH924" i="4"/>
  <c r="BH118" i="4"/>
  <c r="BH2464" i="4"/>
  <c r="BH199" i="4"/>
  <c r="BH1016" i="4"/>
  <c r="BH1182" i="4"/>
  <c r="BH591" i="4"/>
  <c r="BH110" i="4"/>
  <c r="BH557" i="4"/>
  <c r="BH644" i="4"/>
  <c r="BH431" i="4"/>
  <c r="BH1236" i="4"/>
  <c r="BH777" i="4"/>
  <c r="BH2566" i="4"/>
  <c r="BH2597" i="4"/>
  <c r="BH2618" i="4"/>
  <c r="BH2623" i="4"/>
  <c r="BH2521" i="4"/>
  <c r="BH1168" i="4"/>
  <c r="BH1750" i="4"/>
  <c r="BH2198" i="4"/>
  <c r="BH2539" i="4"/>
  <c r="BH2555" i="4"/>
  <c r="BH1428" i="4"/>
  <c r="BH1486" i="4"/>
  <c r="BH1506" i="4"/>
  <c r="BH2418" i="4"/>
  <c r="BH1509" i="4"/>
  <c r="BH2285" i="4"/>
  <c r="BH2148" i="4"/>
  <c r="BH1902" i="4"/>
  <c r="BH1291" i="4"/>
  <c r="BH2508" i="4"/>
  <c r="BH2396" i="4"/>
  <c r="BH2484" i="4"/>
  <c r="BH1964" i="4"/>
  <c r="BH2280" i="4"/>
  <c r="BH2042" i="4"/>
  <c r="BH1631" i="4"/>
  <c r="BH2407" i="4"/>
  <c r="BH1274" i="4"/>
  <c r="BH2232" i="4"/>
  <c r="BH2596" i="4"/>
  <c r="BH875" i="4"/>
  <c r="BH2611" i="4"/>
  <c r="BH2340" i="4"/>
  <c r="BH795" i="4"/>
  <c r="BH1354" i="4"/>
  <c r="BH1880" i="4"/>
  <c r="BH2020" i="4"/>
  <c r="BH2363" i="4"/>
  <c r="BH2157" i="4"/>
  <c r="BH1916" i="4"/>
  <c r="BH2243" i="4"/>
  <c r="BH1511" i="4"/>
  <c r="BH1580" i="4"/>
  <c r="BH1386" i="4"/>
  <c r="BH1567" i="4"/>
  <c r="BH1730" i="4"/>
  <c r="BH1703" i="4"/>
  <c r="BH2252" i="4"/>
  <c r="BH2269" i="4"/>
  <c r="BH2173" i="4"/>
  <c r="BH2374" i="4"/>
  <c r="BH1617" i="4"/>
  <c r="BH2504" i="4"/>
  <c r="BH2405" i="4"/>
  <c r="BH651" i="4"/>
  <c r="BH2297" i="4"/>
  <c r="BH2052" i="4"/>
  <c r="BH536" i="4"/>
  <c r="BH2180" i="4"/>
  <c r="BH2277" i="4"/>
  <c r="BH2619" i="4"/>
  <c r="BH1313" i="4"/>
  <c r="BH1615" i="4"/>
  <c r="BH2273" i="4"/>
  <c r="BH1725" i="4"/>
  <c r="BH2299" i="4"/>
  <c r="BH1682" i="4"/>
  <c r="BH2024" i="4"/>
  <c r="BH1984" i="4"/>
  <c r="BH1297" i="4"/>
  <c r="BH1496" i="4"/>
  <c r="BH645" i="4"/>
  <c r="BH1843" i="4"/>
  <c r="BH13" i="4"/>
  <c r="BH1070" i="4"/>
  <c r="BH1392" i="4"/>
  <c r="BH505" i="4"/>
  <c r="BH1698" i="4"/>
  <c r="BH1921" i="4"/>
  <c r="BH1814" i="4"/>
  <c r="BH2216" i="4"/>
  <c r="BH1866" i="4"/>
  <c r="BH229" i="4"/>
  <c r="BH2431" i="4"/>
  <c r="BH1283" i="4"/>
  <c r="BH951" i="4"/>
  <c r="BH1738" i="4"/>
  <c r="BH669" i="4"/>
  <c r="BH480" i="4"/>
  <c r="BH1811" i="4"/>
  <c r="BH1453" i="4"/>
  <c r="BH1436" i="4"/>
  <c r="BH2105" i="4"/>
  <c r="BH70" i="4"/>
  <c r="BH1170" i="4"/>
  <c r="BH493" i="4"/>
  <c r="BH1233" i="4"/>
  <c r="BH2015" i="4"/>
  <c r="BH1678" i="4"/>
  <c r="BH2109" i="4"/>
  <c r="BH2212" i="4"/>
  <c r="BH2262" i="4"/>
  <c r="BH1625" i="4"/>
  <c r="BH2177" i="4"/>
  <c r="BH2206" i="4"/>
  <c r="BH2012" i="4"/>
  <c r="BH2185" i="4"/>
  <c r="BH618" i="4"/>
  <c r="BH823" i="4"/>
  <c r="BH316" i="4"/>
  <c r="BH1870" i="4"/>
  <c r="BH180" i="4"/>
  <c r="BH2329" i="4"/>
  <c r="BH148" i="4"/>
  <c r="BH1606" i="4"/>
  <c r="BH599" i="4"/>
  <c r="BH1564" i="4"/>
  <c r="BH930" i="4"/>
  <c r="BH2193" i="4"/>
  <c r="BH442" i="4"/>
  <c r="BH2368" i="4"/>
  <c r="BH1923" i="4"/>
  <c r="BH7" i="4"/>
  <c r="BH1251" i="4"/>
  <c r="BH1401" i="4"/>
  <c r="BH1585" i="4"/>
  <c r="BH1899" i="4"/>
  <c r="BH325" i="4"/>
  <c r="BH326" i="4"/>
  <c r="BH2184" i="4"/>
  <c r="BH482" i="4"/>
  <c r="BH2602" i="4"/>
  <c r="BH1378" i="4"/>
  <c r="BH629" i="4"/>
  <c r="BH458" i="4"/>
  <c r="BH1783" i="4"/>
  <c r="BH1844" i="4"/>
  <c r="BH151" i="4"/>
  <c r="BH2133" i="4"/>
  <c r="BH1412" i="4"/>
  <c r="BH2463" i="4"/>
  <c r="BH2165" i="4"/>
  <c r="BH2092" i="4"/>
  <c r="BH25" i="4"/>
  <c r="BH2022" i="4"/>
  <c r="BH2071" i="4"/>
  <c r="BH1597" i="4"/>
  <c r="BH2091" i="4"/>
  <c r="BH1802" i="4"/>
  <c r="BH808" i="4"/>
  <c r="BH1571" i="4"/>
  <c r="BH2553" i="4"/>
  <c r="BH2565" i="4"/>
  <c r="BH346" i="4"/>
  <c r="BH1696" i="4"/>
  <c r="BH89" i="4"/>
  <c r="BH2175" i="4"/>
  <c r="BH854" i="4"/>
  <c r="BH474" i="4"/>
  <c r="BH1746" i="4"/>
  <c r="BH680" i="4"/>
  <c r="BH1501" i="4"/>
  <c r="BH1879" i="4"/>
  <c r="BH451" i="4"/>
  <c r="BH448" i="4"/>
  <c r="BH1319" i="4"/>
  <c r="BH2093" i="4"/>
  <c r="BH1607" i="4"/>
  <c r="BH1898" i="4"/>
  <c r="BH1883" i="4"/>
  <c r="BH2321" i="4"/>
  <c r="BH1524" i="4"/>
  <c r="BH862" i="4"/>
  <c r="BH1714" i="4"/>
  <c r="BH2098" i="4"/>
  <c r="BH2186" i="4"/>
  <c r="BH452" i="4"/>
  <c r="BH2080" i="4"/>
  <c r="BH1717" i="4"/>
  <c r="BH2241" i="4"/>
  <c r="BH2116" i="4"/>
  <c r="BH1133" i="4"/>
  <c r="BH276" i="4"/>
  <c r="BH2387" i="4"/>
  <c r="BH1975" i="4"/>
  <c r="BH238" i="4"/>
  <c r="BH1192" i="4"/>
  <c r="BH2354" i="4"/>
  <c r="BH501" i="4"/>
  <c r="BH1655" i="4"/>
  <c r="BH2102" i="4"/>
  <c r="BH2072" i="4"/>
  <c r="BH333" i="4"/>
  <c r="BH757" i="4"/>
  <c r="BH1579" i="4"/>
  <c r="BH2244" i="4"/>
  <c r="BH470" i="4"/>
  <c r="BH1174" i="4"/>
  <c r="BH2154" i="4"/>
  <c r="BH735" i="4"/>
  <c r="BH688" i="4"/>
  <c r="BH1012" i="4"/>
  <c r="BH1829" i="4"/>
  <c r="BH84" i="4"/>
  <c r="BH281" i="4"/>
  <c r="BH2083" i="4"/>
  <c r="BH542" i="4"/>
  <c r="BH1461" i="4"/>
  <c r="BH1822" i="4"/>
  <c r="BH1518" i="4"/>
  <c r="BH785" i="4"/>
  <c r="BH21" i="4"/>
  <c r="BH660" i="4"/>
  <c r="BH2123" i="4"/>
  <c r="BH2004" i="4"/>
  <c r="BH424" i="4"/>
  <c r="BH1968" i="4"/>
  <c r="BH1418" i="4"/>
  <c r="BH632" i="4"/>
  <c r="BH648" i="4"/>
  <c r="BH1517" i="4"/>
  <c r="BH1593" i="4"/>
  <c r="BH2029" i="4"/>
  <c r="BH1719" i="4"/>
  <c r="BH35" i="4"/>
  <c r="BH2208" i="4"/>
  <c r="BH686" i="4"/>
  <c r="BH34" i="4"/>
  <c r="BH153" i="4"/>
  <c r="BH2433" i="4"/>
  <c r="BH393" i="4"/>
  <c r="BH1101" i="4"/>
  <c r="BH1795" i="4"/>
  <c r="BH1083" i="4"/>
  <c r="BH2000" i="4"/>
  <c r="BH1002" i="4"/>
  <c r="BH2045" i="4"/>
  <c r="BH2391" i="4"/>
  <c r="BH985" i="4"/>
  <c r="BH329" i="4"/>
  <c r="BH412" i="4"/>
  <c r="BH1611" i="4"/>
  <c r="BH857" i="4"/>
  <c r="BH1739" i="4"/>
  <c r="BH786" i="4"/>
  <c r="BH267" i="4"/>
  <c r="BH1925" i="4"/>
  <c r="BH804" i="4"/>
  <c r="BH876" i="4"/>
  <c r="BH304" i="4"/>
  <c r="BH1204" i="4"/>
  <c r="BH1927" i="4"/>
  <c r="BH709" i="4"/>
  <c r="BH562" i="4"/>
  <c r="BH486" i="4"/>
  <c r="BH2499" i="4"/>
  <c r="BH317" i="4"/>
  <c r="BH1594" i="4"/>
  <c r="BH1479" i="4"/>
  <c r="BH155" i="4"/>
  <c r="BH729" i="4"/>
  <c r="BH550" i="4"/>
  <c r="BH880" i="4"/>
  <c r="BH1000" i="4"/>
  <c r="BH499" i="4"/>
  <c r="BH1114" i="4"/>
  <c r="BH139" i="4"/>
  <c r="BH1987" i="4"/>
  <c r="BH221" i="4"/>
  <c r="BH2070" i="4"/>
  <c r="BH1528" i="4"/>
  <c r="BH302" i="4"/>
  <c r="BH371" i="4"/>
  <c r="BH2223" i="4"/>
  <c r="BH691" i="4"/>
  <c r="BH175" i="4"/>
  <c r="BH2079" i="4"/>
  <c r="BH1224" i="4"/>
  <c r="BH2395" i="4"/>
  <c r="BH1720" i="4"/>
  <c r="BH1884" i="4"/>
  <c r="BH1141" i="4"/>
  <c r="BH705" i="4"/>
  <c r="BH1906" i="4"/>
  <c r="BH340" i="4"/>
  <c r="BH1666" i="4"/>
  <c r="BH1112" i="4"/>
  <c r="BH1772" i="4"/>
  <c r="BH2260" i="4"/>
  <c r="BH741" i="4"/>
  <c r="BH2507" i="4"/>
  <c r="BH1871" i="4"/>
  <c r="BH1184" i="4"/>
  <c r="BH2214" i="4"/>
  <c r="BH2390" i="4"/>
  <c r="BH2051" i="4"/>
  <c r="BH1132" i="4"/>
  <c r="BH945" i="4"/>
  <c r="BH1058" i="4"/>
  <c r="BH328" i="4"/>
  <c r="BH36" i="4"/>
  <c r="BH91" i="4"/>
  <c r="BH116" i="4"/>
  <c r="BH635" i="4"/>
  <c r="BH1793" i="4"/>
  <c r="BH647" i="4"/>
  <c r="BH506" i="4"/>
  <c r="BH204" i="4"/>
  <c r="BH1934" i="4"/>
  <c r="BH773" i="4"/>
  <c r="BH2209" i="4"/>
  <c r="BH235" i="4"/>
  <c r="BH2286" i="4"/>
  <c r="BH343" i="4"/>
  <c r="BH758" i="4"/>
  <c r="BH1468" i="4"/>
  <c r="BH363" i="4"/>
  <c r="BH2522" i="4"/>
  <c r="BH290" i="4"/>
  <c r="BH704" i="4"/>
  <c r="BH1343" i="4"/>
  <c r="BH1381" i="4"/>
  <c r="BH579" i="4"/>
  <c r="BH978" i="4"/>
  <c r="BH608" i="4"/>
  <c r="BH1853" i="4"/>
  <c r="BH1346" i="4"/>
  <c r="BH1197" i="4"/>
  <c r="BH1248" i="4"/>
  <c r="BH124" i="4"/>
  <c r="BH94" i="4"/>
  <c r="BH495" i="4"/>
  <c r="BH2335" i="4"/>
  <c r="BH108" i="4"/>
  <c r="BH2564" i="4"/>
  <c r="BH249" i="4"/>
  <c r="BH484" i="4"/>
  <c r="BH1662" i="4"/>
  <c r="BH353" i="4"/>
  <c r="BH1029" i="4"/>
  <c r="BH2588" i="4"/>
  <c r="BH2587" i="4"/>
  <c r="BH1093" i="4"/>
  <c r="BH2271" i="4"/>
  <c r="BH1463" i="4"/>
  <c r="BH490" i="4"/>
  <c r="BH2272" i="4"/>
  <c r="BH1092" i="4"/>
  <c r="BH2183" i="4"/>
  <c r="BH1106" i="4"/>
  <c r="BH1590" i="4"/>
  <c r="BH2351" i="4"/>
  <c r="BH1054" i="4"/>
  <c r="BH2449" i="4"/>
  <c r="BH1390" i="4"/>
  <c r="BH1095" i="4"/>
  <c r="BH2306" i="4"/>
  <c r="BH909" i="4"/>
  <c r="BH740" i="4"/>
  <c r="BH614" i="4"/>
  <c r="BH783" i="4"/>
  <c r="BH366" i="4"/>
  <c r="BH1195" i="4"/>
  <c r="BH973" i="4"/>
  <c r="BH2003" i="4"/>
  <c r="BH2170" i="4"/>
  <c r="BH2478" i="4"/>
  <c r="BH1094" i="4"/>
  <c r="BH770" i="4"/>
  <c r="BH1874" i="4"/>
  <c r="BH1862" i="4"/>
  <c r="BH1940" i="4"/>
  <c r="BH1803" i="4"/>
  <c r="BH1395" i="4"/>
  <c r="BH1801" i="4"/>
  <c r="BH2538" i="4"/>
  <c r="BH1954" i="4"/>
  <c r="BH379" i="4"/>
  <c r="BH1339" i="4"/>
  <c r="BH2284" i="4"/>
  <c r="BH283" i="4"/>
  <c r="BH1023" i="4"/>
  <c r="BH1612" i="4"/>
  <c r="BH2013" i="4"/>
  <c r="BH23" i="4"/>
  <c r="BH2204" i="4"/>
  <c r="BH403" i="4"/>
  <c r="BH519" i="4"/>
  <c r="BH2506" i="4"/>
  <c r="BH1015" i="4"/>
  <c r="BH2498" i="4"/>
  <c r="BH1067" i="4"/>
  <c r="BH355" i="4"/>
  <c r="BH1521" i="4"/>
  <c r="BH2610" i="4"/>
  <c r="BH189" i="4"/>
  <c r="BH879" i="4"/>
  <c r="BH1303" i="4"/>
  <c r="BH825" i="4"/>
  <c r="BH79" i="4"/>
  <c r="BH1724" i="4"/>
  <c r="BH585" i="4"/>
  <c r="BH2408" i="4"/>
  <c r="BH1961" i="4"/>
  <c r="BH927" i="4"/>
  <c r="BH682" i="4"/>
  <c r="BH1767" i="4"/>
  <c r="BH1495" i="4"/>
  <c r="BH584" i="4"/>
  <c r="BH576" i="4"/>
  <c r="BH1314" i="4"/>
  <c r="BH170" i="4"/>
  <c r="BH1656" i="4"/>
  <c r="BH2331" i="4"/>
  <c r="BH1507" i="4"/>
  <c r="BH513" i="4"/>
  <c r="BH1172" i="4"/>
  <c r="BH2579" i="4"/>
  <c r="BH2246" i="4"/>
  <c r="BH1086" i="4"/>
  <c r="BH2385" i="4"/>
  <c r="BH2343" i="4"/>
  <c r="BH954" i="4"/>
  <c r="BH2358" i="4"/>
  <c r="BH2240" i="4"/>
  <c r="BH1105" i="4"/>
  <c r="BH2428" i="4"/>
  <c r="BH719" i="4"/>
  <c r="BH1427" i="4"/>
  <c r="BH2514" i="4"/>
  <c r="BH388" i="4"/>
  <c r="BH1072" i="4"/>
  <c r="BH604" i="4"/>
  <c r="BH1199" i="4"/>
  <c r="BH2034" i="4"/>
  <c r="BH2583" i="4"/>
  <c r="BH2074" i="4"/>
  <c r="BH2373" i="4"/>
  <c r="BH2028" i="4"/>
  <c r="BH1601" i="4"/>
  <c r="BH1191" i="4"/>
  <c r="BH595" i="4"/>
  <c r="BH2347" i="4"/>
  <c r="BH1421" i="4"/>
  <c r="BH559" i="4"/>
  <c r="BH583" i="4"/>
  <c r="BH243" i="4"/>
  <c r="BH673" i="4"/>
  <c r="BH818" i="4"/>
  <c r="BH476" i="4"/>
  <c r="BH798" i="4"/>
  <c r="BH1512" i="4"/>
  <c r="BH2361" i="4"/>
  <c r="BH2576" i="4"/>
  <c r="BH829" i="4"/>
  <c r="BH1031" i="4"/>
  <c r="BH1556" i="4"/>
  <c r="BH1405" i="4"/>
  <c r="BH2370" i="4"/>
  <c r="BH1416" i="4"/>
  <c r="BH917" i="4"/>
  <c r="BH2096" i="4"/>
  <c r="BH1241" i="4"/>
  <c r="BH2474" i="4"/>
  <c r="BH40" i="4"/>
  <c r="BH2384" i="4"/>
  <c r="BH1402" i="4"/>
  <c r="BH1108" i="4"/>
  <c r="BH2380" i="4"/>
  <c r="BH1062" i="4"/>
  <c r="BH616" i="4"/>
  <c r="BH1396" i="4"/>
  <c r="BH1550" i="4"/>
  <c r="BH1860" i="4"/>
  <c r="BH1240" i="4"/>
  <c r="BH37" i="4"/>
  <c r="BH722" i="4"/>
  <c r="BH1851" i="4"/>
  <c r="BH565" i="4"/>
  <c r="BH1294" i="4"/>
  <c r="BH2140" i="4"/>
  <c r="BH284" i="4"/>
  <c r="BH1733" i="4"/>
  <c r="BH2125" i="4"/>
  <c r="BH707" i="4"/>
  <c r="BH733" i="4"/>
  <c r="BH1047" i="4"/>
  <c r="BH1347" i="4"/>
  <c r="BH282" i="4"/>
  <c r="BH1207" i="4"/>
  <c r="BH2040" i="4"/>
  <c r="BH1202" i="4"/>
  <c r="BH589" i="4"/>
  <c r="BH956" i="4"/>
  <c r="BH1238" i="4"/>
  <c r="BH462" i="4"/>
  <c r="BH1613" i="4"/>
  <c r="BH327" i="4"/>
  <c r="BH2336" i="4"/>
  <c r="BH2359" i="4"/>
  <c r="BH1624" i="4"/>
  <c r="BH2466" i="4"/>
  <c r="BH2088" i="4"/>
  <c r="BH2332" i="4"/>
  <c r="BH2488" i="4"/>
  <c r="BH384" i="4"/>
  <c r="BH656" i="4"/>
  <c r="BH2274" i="4"/>
  <c r="BH1018" i="4"/>
  <c r="BH1808" i="4"/>
  <c r="BH1252" i="4"/>
  <c r="BH1328" i="4"/>
  <c r="BH603" i="4"/>
  <c r="BH205" i="4"/>
  <c r="BH1841" i="4"/>
  <c r="BH2076" i="4"/>
  <c r="BH1504" i="4"/>
  <c r="BH1474" i="4"/>
  <c r="BH1966" i="4"/>
  <c r="BH425" i="4"/>
  <c r="BH216" i="4"/>
  <c r="BH174" i="4"/>
  <c r="BH2325" i="4"/>
  <c r="BH1051" i="4"/>
  <c r="BH42" i="4"/>
  <c r="BH2044" i="4"/>
  <c r="BH1619" i="4"/>
  <c r="BH1781" i="4"/>
  <c r="BH610" i="4"/>
  <c r="BH674" i="4"/>
  <c r="BH352" i="4"/>
  <c r="BH2519" i="4"/>
  <c r="BH2577" i="4"/>
  <c r="BH710" i="4"/>
  <c r="BH1126" i="4"/>
  <c r="BH2268" i="4"/>
  <c r="BH159" i="4"/>
  <c r="BH984" i="4"/>
  <c r="BH1159" i="4"/>
  <c r="BH864" i="4"/>
  <c r="BH369" i="4"/>
  <c r="BH217" i="4"/>
  <c r="BH356" i="4"/>
  <c r="BH1042" i="4"/>
  <c r="BH105" i="4"/>
  <c r="BH1910" i="4"/>
  <c r="BH113" i="4"/>
  <c r="BH1748" i="4"/>
  <c r="BH2167" i="4"/>
  <c r="BH869" i="4"/>
  <c r="BH315" i="4"/>
  <c r="BH2081" i="4"/>
  <c r="BH747" i="4"/>
  <c r="BH971" i="4"/>
  <c r="BH1084" i="4"/>
  <c r="BH753" i="4"/>
  <c r="BH2145" i="4"/>
  <c r="BH2237" i="4"/>
  <c r="BH742" i="4"/>
  <c r="BH944" i="4"/>
  <c r="BH439" i="4"/>
  <c r="BH2375" i="4"/>
  <c r="BH997" i="4"/>
  <c r="BH2178" i="4"/>
  <c r="BH303" i="4"/>
  <c r="BH2310" i="4"/>
  <c r="BH1234" i="4"/>
  <c r="BH987" i="4"/>
  <c r="BH1301" i="4"/>
  <c r="BH528" i="4"/>
  <c r="BH1873" i="4"/>
  <c r="BH884" i="4"/>
  <c r="BH877" i="4"/>
  <c r="BH2137" i="4"/>
  <c r="BH920" i="4"/>
  <c r="BH181" i="4"/>
  <c r="BH2568" i="4"/>
  <c r="BH897" i="4"/>
  <c r="BH497" i="4"/>
  <c r="BH1019" i="4"/>
  <c r="BH332" i="4"/>
  <c r="BH313" i="4"/>
  <c r="BH767" i="4"/>
  <c r="BH2067" i="4"/>
  <c r="BH867" i="4"/>
  <c r="BH1135" i="4"/>
  <c r="BH1834" i="4"/>
  <c r="BH1420" i="4"/>
  <c r="BH826" i="4"/>
  <c r="BH1317" i="4"/>
  <c r="BH799" i="4"/>
  <c r="BH744" i="4"/>
  <c r="BH1689" i="4"/>
  <c r="BH444" i="4"/>
  <c r="BH1028" i="4"/>
  <c r="BH551" i="4"/>
  <c r="BH264" i="4"/>
  <c r="BH1591" i="4"/>
  <c r="BH637" i="4"/>
  <c r="BH982" i="4"/>
  <c r="BH787" i="4"/>
  <c r="BH685" i="4"/>
  <c r="BH573" i="4"/>
  <c r="BH206" i="4"/>
  <c r="BH2599" i="4"/>
  <c r="BH518" i="4"/>
  <c r="BH1099" i="4"/>
  <c r="BH46" i="4"/>
  <c r="BH1536" i="4"/>
  <c r="BH2458" i="4"/>
  <c r="BH2110" i="4"/>
  <c r="BH731" i="4"/>
  <c r="BH1367" i="4"/>
  <c r="BH1830" i="4"/>
  <c r="BH716" i="4"/>
  <c r="BH554" i="4"/>
  <c r="BH2190" i="4"/>
  <c r="BH975" i="4"/>
  <c r="BH1963" i="4"/>
  <c r="BH1445" i="4"/>
  <c r="BH800" i="4"/>
  <c r="BH1213" i="4"/>
  <c r="BH1993" i="4"/>
  <c r="BH575" i="4"/>
  <c r="BH1885" i="4"/>
  <c r="BH830" i="4"/>
  <c r="BH447" i="4"/>
  <c r="BH22" i="4"/>
  <c r="BH2560" i="4"/>
  <c r="BH2027" i="4"/>
  <c r="BH1061" i="4"/>
  <c r="BH725" i="4"/>
  <c r="BH821" i="4"/>
  <c r="BH878" i="4"/>
  <c r="BH942" i="4"/>
  <c r="BH806" i="4"/>
  <c r="BH488" i="4"/>
  <c r="BH539" i="4"/>
  <c r="BH679" i="4"/>
  <c r="BH185" i="4"/>
  <c r="BH601" i="4"/>
  <c r="BH2353" i="4"/>
  <c r="BH1858" i="4"/>
  <c r="BH2130" i="4"/>
  <c r="BH1548" i="4"/>
  <c r="BH244" i="4"/>
  <c r="BH1986" i="4"/>
  <c r="BH526" i="4"/>
  <c r="BH386" i="4"/>
  <c r="BH605" i="4"/>
  <c r="BH587" i="4"/>
  <c r="BH1659" i="4"/>
  <c r="BH2512" i="4"/>
  <c r="BH2593" i="4"/>
  <c r="BH885" i="4"/>
  <c r="BH429" i="4"/>
  <c r="BH1032" i="4"/>
  <c r="BH1131" i="4"/>
  <c r="BH1038" i="4"/>
  <c r="BH872" i="4"/>
  <c r="BH461" i="4"/>
  <c r="BH594" i="4"/>
  <c r="BH2432" i="4"/>
  <c r="BH556" i="4"/>
  <c r="BH1206" i="4"/>
  <c r="BH746" i="4"/>
  <c r="BH324" i="4"/>
  <c r="BH966" i="4"/>
  <c r="BH981" i="4"/>
  <c r="BH723" i="4"/>
  <c r="BH82" i="4"/>
  <c r="BH1526" i="4"/>
  <c r="BH805" i="4"/>
  <c r="BH852" i="4"/>
  <c r="BH1342" i="4"/>
  <c r="BH1219" i="4"/>
  <c r="BH341" i="4"/>
  <c r="BH2479" i="4"/>
  <c r="BH2559" i="4"/>
  <c r="BH817" i="4"/>
  <c r="BH323" i="4"/>
  <c r="BH521" i="4"/>
  <c r="BH552" i="4"/>
  <c r="BH936" i="4"/>
  <c r="BH2048" i="4"/>
  <c r="BH2" i="4"/>
  <c r="BH1186" i="4"/>
  <c r="BH269" i="4"/>
  <c r="BH2207" i="4"/>
  <c r="BH449" i="4"/>
  <c r="BH422" i="4"/>
  <c r="BH1122" i="4"/>
  <c r="BH2365" i="4"/>
  <c r="BH668" i="4"/>
  <c r="BH1194" i="4"/>
  <c r="BH841" i="4"/>
  <c r="BH895" i="4"/>
  <c r="BH780" i="4"/>
  <c r="BH763" i="4"/>
  <c r="BH370" i="4"/>
  <c r="BH2520" i="4"/>
  <c r="BH319" i="4"/>
  <c r="BH1030" i="4"/>
  <c r="BH2153" i="4"/>
  <c r="BH1924" i="4"/>
  <c r="BH810" i="4"/>
  <c r="BH842" i="4"/>
  <c r="BH1116" i="4"/>
  <c r="BH1989" i="4"/>
  <c r="BH2318" i="4"/>
  <c r="BH277" i="4"/>
  <c r="BH286" i="4"/>
  <c r="BH375" i="4"/>
  <c r="BH2480" i="4"/>
  <c r="BH1397" i="4"/>
  <c r="BH467" i="4"/>
  <c r="BH713" i="4"/>
  <c r="BH692" i="4"/>
  <c r="BH111" i="4"/>
  <c r="BH525" i="4"/>
  <c r="BH1823" i="4"/>
  <c r="BH507" i="4"/>
  <c r="BH696" i="4"/>
  <c r="BH939" i="4"/>
  <c r="BH275" i="4"/>
  <c r="BH1113" i="4"/>
  <c r="BH2172" i="4"/>
  <c r="BH514" i="4"/>
  <c r="BH415" i="4"/>
  <c r="BH2010" i="4"/>
  <c r="BH1140" i="4"/>
  <c r="BH790" i="4"/>
  <c r="BH543" i="4"/>
  <c r="BH239" i="4"/>
  <c r="BH1691" i="4"/>
  <c r="BH460" i="4"/>
  <c r="BH251" i="4"/>
  <c r="BH2166" i="4"/>
  <c r="BH711" i="4"/>
  <c r="BH1193" i="4"/>
  <c r="BH212" i="4"/>
  <c r="BH1217" i="4"/>
  <c r="BH623" i="4"/>
  <c r="BH759" i="4"/>
  <c r="BH1187" i="4"/>
  <c r="BH259" i="4"/>
  <c r="BH537" i="4"/>
  <c r="BH2111" i="4"/>
  <c r="BH1260" i="4"/>
  <c r="BH1882" i="4"/>
  <c r="BH855" i="4"/>
  <c r="BH348" i="4"/>
  <c r="BH2152" i="4"/>
  <c r="BH697" i="4"/>
  <c r="BH477" i="4"/>
  <c r="BH1994" i="4"/>
  <c r="BH894" i="4"/>
  <c r="BH1497" i="4"/>
  <c r="BH311" i="4"/>
  <c r="BH466" i="4"/>
  <c r="BH611" i="4"/>
  <c r="BH503" i="4"/>
  <c r="BH246" i="4"/>
  <c r="BH31" i="4"/>
  <c r="BH299" i="4"/>
  <c r="BH274" i="4"/>
  <c r="BH600" i="4"/>
  <c r="BH2424" i="4"/>
  <c r="BH1196" i="4"/>
  <c r="BH435" i="4"/>
  <c r="BH184" i="4"/>
  <c r="BH1369" i="4"/>
  <c r="BH1215" i="4"/>
  <c r="BH1969" i="4"/>
  <c r="BH420" i="4"/>
  <c r="BH1782" i="4"/>
  <c r="BH307" i="4"/>
  <c r="BH1125" i="4"/>
  <c r="BH571" i="4"/>
  <c r="BH1949" i="4"/>
  <c r="BH1431" i="4"/>
  <c r="BH918" i="4"/>
  <c r="BH953" i="4"/>
  <c r="BH664" i="4"/>
  <c r="BH2235" i="4"/>
  <c r="BH1178" i="4"/>
  <c r="BH1977" i="4"/>
  <c r="BH1872" i="4"/>
  <c r="BH392" i="4"/>
  <c r="BH1752" i="4"/>
  <c r="BH972" i="4"/>
  <c r="BH1551" i="4"/>
  <c r="BH743" i="4"/>
  <c r="BH949" i="4"/>
  <c r="BH473" i="4"/>
  <c r="BH2595" i="4"/>
  <c r="BH1003" i="4"/>
  <c r="BH712" i="4"/>
  <c r="BH856" i="4"/>
  <c r="BH919" i="4"/>
  <c r="BH570" i="4"/>
  <c r="BH639" i="4"/>
  <c r="BH441" i="4"/>
  <c r="BH347" i="4"/>
  <c r="BH176" i="4"/>
  <c r="BH364" i="4"/>
  <c r="BH2544" i="4"/>
  <c r="BH471" i="4"/>
  <c r="BH1256" i="4"/>
  <c r="BH1255" i="4"/>
  <c r="BH102" i="4"/>
  <c r="BH694" i="4"/>
  <c r="BH2360" i="4"/>
  <c r="BH1138" i="4"/>
  <c r="BH136" i="4"/>
  <c r="BH120" i="4"/>
  <c r="BH1074" i="4"/>
  <c r="BH789" i="4"/>
  <c r="BH1198" i="4"/>
  <c r="BH380" i="4"/>
  <c r="BH858" i="4"/>
  <c r="BH2574" i="4"/>
  <c r="BH1448" i="4"/>
  <c r="BH1264" i="4"/>
  <c r="BH1078" i="4"/>
  <c r="BH2160" i="4"/>
  <c r="BH990" i="4"/>
  <c r="BH337" i="4"/>
  <c r="BH655" i="4"/>
  <c r="BH684" i="4"/>
  <c r="BH1020" i="4"/>
  <c r="BH376" i="4"/>
  <c r="BH1699" i="4"/>
  <c r="BH1175" i="4"/>
  <c r="BH1223" i="4"/>
  <c r="BH1869" i="4"/>
  <c r="BH61" i="4"/>
  <c r="BH479" i="4"/>
  <c r="BH1907" i="4"/>
  <c r="BH464" i="4"/>
  <c r="BH1228" i="4"/>
  <c r="BH1121" i="4"/>
  <c r="BH602" i="4"/>
  <c r="BH1147" i="4"/>
  <c r="BH636" i="4"/>
  <c r="BH55" i="4"/>
  <c r="BH1129" i="4"/>
  <c r="BH1110" i="4"/>
  <c r="BH1176" i="4"/>
  <c r="BH2526" i="4"/>
  <c r="BH1097" i="4"/>
  <c r="BH496" i="4"/>
  <c r="BH30" i="4"/>
  <c r="BH1981" i="4"/>
  <c r="BH344" i="4"/>
  <c r="BH1886" i="4"/>
  <c r="BH1959" i="4"/>
  <c r="BH12" i="4"/>
  <c r="BH240" i="4"/>
  <c r="BH1465" i="4"/>
  <c r="BH739" i="4"/>
  <c r="BH2176" i="4"/>
  <c r="BH1237" i="4"/>
  <c r="BH1232" i="4"/>
  <c r="BH1649" i="4"/>
  <c r="BH2412" i="4"/>
  <c r="BH2087" i="4"/>
  <c r="BH129" i="4"/>
  <c r="BH1040" i="4"/>
  <c r="BH1978" i="4"/>
  <c r="BH1520" i="4"/>
  <c r="BH1363" i="4"/>
  <c r="BH1200" i="4"/>
  <c r="BH49" i="4"/>
  <c r="BH1365" i="4"/>
  <c r="BH1185" i="4"/>
  <c r="BH849" i="4"/>
  <c r="BH1865" i="4"/>
  <c r="BH115" i="4"/>
  <c r="BH1480" i="4"/>
  <c r="BH1216" i="4"/>
  <c r="BH782" i="4"/>
  <c r="BH166" i="4"/>
  <c r="BH391" i="4"/>
  <c r="BH1820" i="4"/>
  <c r="BH2434" i="4"/>
  <c r="BH965" i="4"/>
  <c r="BH950" i="4"/>
  <c r="BH963" i="4"/>
  <c r="BH2061" i="4"/>
  <c r="BH487" i="4"/>
  <c r="BH1723" i="4"/>
  <c r="BH1956" i="4"/>
  <c r="BH1247" i="4"/>
  <c r="BH1130" i="4"/>
  <c r="BH720" i="4"/>
  <c r="BH910" i="4"/>
  <c r="BH538" i="4"/>
  <c r="BH179" i="4"/>
  <c r="BH1639" i="4"/>
  <c r="BH202" i="4"/>
  <c r="BH265" i="4"/>
  <c r="BH1859" i="4"/>
  <c r="BH870" i="4"/>
  <c r="BH617" i="4"/>
  <c r="BH1117" i="4"/>
  <c r="BH1183" i="4"/>
  <c r="BH631" i="4"/>
  <c r="BH1323" i="4"/>
  <c r="BH338" i="4"/>
  <c r="BH1988" i="4"/>
  <c r="BH1066" i="4"/>
  <c r="BH659" i="4"/>
  <c r="BH820" i="4"/>
  <c r="BH1139" i="4"/>
  <c r="BH382" i="4"/>
  <c r="BH1161" i="4"/>
  <c r="BH993" i="4"/>
  <c r="BH1075" i="4"/>
  <c r="BH1152" i="4"/>
  <c r="BH1218" i="4"/>
  <c r="BH1154" i="4"/>
  <c r="BH835" i="4"/>
  <c r="BH2179" i="4"/>
  <c r="BH2509" i="4"/>
  <c r="BH1944" i="4"/>
  <c r="BH933" i="4"/>
  <c r="BH1973" i="4"/>
  <c r="BH227" i="4"/>
  <c r="BH597" i="4"/>
  <c r="BH646" i="4"/>
  <c r="BH531" i="4"/>
  <c r="BH225" i="4"/>
  <c r="BH395" i="4"/>
  <c r="BH149" i="4"/>
  <c r="BH1640" i="4"/>
  <c r="BH932" i="4"/>
  <c r="BH952" i="4"/>
  <c r="BH81" i="4"/>
  <c r="BH1852" i="4"/>
  <c r="BH288" i="4"/>
  <c r="BH625" i="4"/>
  <c r="BH1151" i="4"/>
  <c r="BH1119" i="4"/>
  <c r="BH703" i="4"/>
  <c r="BH222" i="4"/>
  <c r="BH1189" i="4"/>
  <c r="BH1162" i="4"/>
  <c r="BH1519" i="4"/>
  <c r="BH661" i="4"/>
  <c r="BH698" i="4"/>
  <c r="BH784" i="4"/>
  <c r="BH1085" i="4"/>
  <c r="BH255" i="4"/>
  <c r="BH289" i="4"/>
  <c r="BH1205" i="4"/>
  <c r="BH1259" i="4"/>
  <c r="BH1167" i="4"/>
  <c r="BH2135" i="4"/>
  <c r="BH1026" i="4"/>
  <c r="BH881" i="4"/>
  <c r="BH1052" i="4"/>
  <c r="BH1657" i="4"/>
  <c r="BH1376" i="4"/>
  <c r="BH592" i="4"/>
  <c r="BH106" i="4"/>
  <c r="BH1600" i="4"/>
  <c r="BH1165" i="4"/>
  <c r="BH1857" i="4"/>
  <c r="BH572" i="4"/>
  <c r="BH201" i="4"/>
  <c r="BH478" i="4"/>
  <c r="BH1229" i="4"/>
  <c r="BH1254" i="4"/>
  <c r="BH2472" i="4"/>
  <c r="BH1891" i="4"/>
  <c r="BH351" i="4"/>
  <c r="BH873" i="4"/>
  <c r="BH260" i="4"/>
  <c r="BH836" i="4"/>
  <c r="BH1010" i="4"/>
  <c r="BH195" i="4"/>
  <c r="BH6" i="4"/>
  <c r="BH931" i="4"/>
  <c r="BH1848" i="4"/>
  <c r="BH1209" i="4"/>
  <c r="BH1765" i="4"/>
  <c r="BH1149" i="4"/>
  <c r="BH1627" i="4"/>
  <c r="BH306" i="4"/>
  <c r="BH1068" i="4"/>
  <c r="BH1169" i="4"/>
  <c r="BH634" i="4"/>
  <c r="BH1370" i="4"/>
  <c r="BH2411" i="4"/>
  <c r="BH1943" i="4"/>
  <c r="BH434" i="4"/>
  <c r="BH2344" i="4"/>
  <c r="BH1366" i="4"/>
  <c r="BH1997" i="4"/>
  <c r="BH1157" i="4"/>
  <c r="BH1231" i="4"/>
  <c r="BH563" i="4"/>
  <c r="BH1034" i="4"/>
  <c r="BH1513" i="4"/>
  <c r="BH1158" i="4"/>
  <c r="BH143" i="4"/>
  <c r="BH1208" i="4"/>
  <c r="BH1740" i="4"/>
  <c r="BH1201" i="4"/>
  <c r="BH1414" i="4"/>
  <c r="BH1894" i="4"/>
  <c r="BH218" i="4"/>
  <c r="BH200" i="4"/>
  <c r="BH2239" i="4"/>
  <c r="BH627" i="4"/>
  <c r="BH453" i="4"/>
  <c r="BH1221" i="4"/>
  <c r="BH1377" i="4"/>
  <c r="BH203" i="4"/>
  <c r="BH2317" i="4"/>
  <c r="BH1856" i="4"/>
  <c r="BH100" i="4"/>
  <c r="BH775" i="4"/>
  <c r="BH1481" i="4"/>
  <c r="BH2592" i="4"/>
  <c r="BH974" i="4"/>
  <c r="BH144" i="4"/>
  <c r="BH1261" i="4"/>
  <c r="BH1144" i="4"/>
  <c r="BH508" i="4"/>
  <c r="BH558" i="4"/>
  <c r="BH778" i="4"/>
  <c r="BH191" i="4"/>
  <c r="BH258" i="4"/>
  <c r="BH1222" i="4"/>
  <c r="BH1895" i="4"/>
  <c r="BH1998" i="4"/>
  <c r="BH1142" i="4"/>
  <c r="BH1239" i="4"/>
  <c r="BH1952" i="4"/>
  <c r="BH2570" i="4"/>
  <c r="BH436" i="4"/>
  <c r="BH1046" i="4"/>
  <c r="BH103" i="4"/>
  <c r="BH1137" i="4"/>
  <c r="BH633" i="4"/>
  <c r="BH1181" i="4"/>
  <c r="BH408" i="4"/>
  <c r="BH1265" i="4"/>
  <c r="BH1388" i="4"/>
  <c r="BH900" i="4"/>
  <c r="BH472" i="4"/>
  <c r="BH374" i="4"/>
  <c r="BH168" i="4"/>
  <c r="BH308" i="4"/>
  <c r="BH1166" i="4"/>
  <c r="BH1235" i="4"/>
  <c r="BH1912" i="4"/>
  <c r="BH1333" i="4"/>
  <c r="BH1163" i="4"/>
  <c r="BH88" i="4"/>
  <c r="BH2066" i="4"/>
  <c r="BH1014" i="4"/>
  <c r="BH18" i="4"/>
  <c r="BH1090" i="4"/>
  <c r="BH726" i="4"/>
  <c r="BH1005" i="4"/>
  <c r="BH764" i="4"/>
  <c r="BH1909" i="4"/>
  <c r="BH859" i="4"/>
  <c r="BH2158" i="4"/>
  <c r="BH437" i="4"/>
  <c r="BH1928" i="4"/>
  <c r="BH1437" i="4"/>
  <c r="BH1263" i="4"/>
  <c r="BH1009" i="4"/>
  <c r="BH207" i="4"/>
  <c r="BH1006" i="4"/>
  <c r="BH1242" i="4"/>
  <c r="BH769" i="4"/>
  <c r="BH906" i="4"/>
  <c r="BH183" i="4"/>
  <c r="BH788" i="4"/>
  <c r="BH295" i="4"/>
  <c r="BH1008" i="4"/>
  <c r="BH387" i="4"/>
  <c r="BH962" i="4"/>
  <c r="BH1889" i="4"/>
  <c r="BH1146" i="4"/>
  <c r="BH1996" i="4"/>
  <c r="BH678" i="4"/>
  <c r="BH1903" i="4"/>
  <c r="BH1160" i="4"/>
  <c r="BH708" i="4"/>
  <c r="BH362" i="4"/>
  <c r="BH322" i="4"/>
  <c r="BH1225" i="4"/>
  <c r="BH1227" i="4"/>
  <c r="BH165" i="4"/>
  <c r="BH1190" i="4"/>
  <c r="BH1837" i="4"/>
  <c r="BH715" i="4"/>
  <c r="BH1980" i="4"/>
  <c r="BH1979" i="4"/>
  <c r="BH428" i="4"/>
  <c r="BH1220" i="4"/>
  <c r="BH215" i="4"/>
  <c r="BH1849" i="4"/>
  <c r="BH560" i="4"/>
  <c r="BH1855" i="4"/>
  <c r="BH2355" i="4"/>
  <c r="BH1982" i="4"/>
  <c r="BH230" i="4"/>
  <c r="BH1976" i="4"/>
  <c r="BH173" i="4"/>
  <c r="BH1999" i="4"/>
  <c r="BH1127" i="4"/>
  <c r="BH1148" i="4"/>
  <c r="BH1268" i="4"/>
  <c r="BH934" i="4"/>
  <c r="BH1341" i="4"/>
  <c r="BH1150" i="4"/>
  <c r="BH292" i="4"/>
  <c r="BH406" i="4"/>
  <c r="BH1937" i="4"/>
  <c r="BH1244" i="4"/>
  <c r="BH1777" i="4"/>
  <c r="BH2192" i="4"/>
  <c r="BH2114" i="4"/>
  <c r="BH330" i="4"/>
  <c r="BH2345" i="4"/>
  <c r="BH1530" i="4"/>
  <c r="BH1804" i="4"/>
  <c r="BH2181" i="4"/>
  <c r="BH2334" i="4"/>
  <c r="BH1603" i="4"/>
  <c r="BH1391" i="4"/>
  <c r="BH1929" i="4"/>
  <c r="BH440" i="4"/>
  <c r="BH2131" i="4"/>
  <c r="BH1312" i="4"/>
  <c r="BH2094" i="4"/>
  <c r="BH377" i="4"/>
  <c r="BH1290" i="4"/>
  <c r="BH996" i="4"/>
  <c r="BH772" i="4"/>
  <c r="BH2005" i="4"/>
  <c r="BH2493" i="4"/>
  <c r="BH1296" i="4"/>
  <c r="BH2494" i="4"/>
  <c r="BH1459" i="4"/>
  <c r="BH92" i="4"/>
  <c r="BH1271" i="4"/>
  <c r="BH1764" i="4"/>
  <c r="BH1800" i="4"/>
  <c r="BH2302" i="4"/>
  <c r="BH1618" i="4"/>
  <c r="BH2224" i="4"/>
  <c r="BH1408" i="4"/>
  <c r="BH1688" i="4"/>
  <c r="BH1553" i="4"/>
  <c r="BH2517" i="4"/>
  <c r="BH2617" i="4"/>
  <c r="BH1576" i="4"/>
  <c r="BH2590" i="4"/>
  <c r="BH2547" i="4"/>
  <c r="BH2497" i="4"/>
  <c r="BH1598" i="4"/>
  <c r="BH1620" i="4"/>
  <c r="BH1484" i="4"/>
  <c r="BH1931" i="4"/>
  <c r="BH1332" i="4"/>
  <c r="BH1914" i="4"/>
  <c r="BH1747" i="4"/>
  <c r="BH1561" i="4"/>
  <c r="BH1292" i="4"/>
  <c r="BH1743" i="4"/>
  <c r="BH2312" i="4"/>
  <c r="BH2058" i="4"/>
  <c r="BH45" i="4"/>
  <c r="BH2562" i="4"/>
  <c r="BH2053" i="4"/>
  <c r="BH1792" i="4"/>
  <c r="BH1535" i="4"/>
  <c r="BH2379" i="4"/>
  <c r="BH2129" i="4"/>
  <c r="BH1632" i="4"/>
  <c r="BH2054" i="4"/>
  <c r="BH2489" i="4"/>
  <c r="BH1958" i="4"/>
  <c r="BH2491" i="4"/>
  <c r="BH1681" i="4"/>
  <c r="BH119" i="4"/>
  <c r="BH1592" i="4"/>
  <c r="BH2025" i="4"/>
  <c r="BH2441" i="4"/>
  <c r="BH1409" i="4"/>
  <c r="BH1833" i="4"/>
  <c r="BH2118" i="4"/>
  <c r="BH1455" i="4"/>
  <c r="BH2453" i="4"/>
  <c r="BH1897" i="4"/>
  <c r="BH1919" i="4"/>
  <c r="BH1422" i="4"/>
  <c r="BH1471" i="4"/>
  <c r="BH1456" i="4"/>
  <c r="BH1831" i="4"/>
  <c r="BH1298" i="4"/>
  <c r="BH2386" i="4"/>
  <c r="BH2416" i="4"/>
  <c r="BH1403" i="4"/>
  <c r="BH689" i="4"/>
  <c r="BH2150" i="4"/>
  <c r="BH1017" i="4"/>
  <c r="BH2415" i="4"/>
  <c r="BH683" i="4"/>
  <c r="BH2197" i="4"/>
  <c r="BH2413" i="4"/>
  <c r="BH1742" i="4"/>
  <c r="BH2503" i="4"/>
  <c r="BH1588" i="4"/>
  <c r="BH593" i="4"/>
  <c r="BH2037" i="4"/>
  <c r="BH65" i="4"/>
  <c r="BH2376" i="4"/>
  <c r="BH1926" i="4"/>
  <c r="BH2195" i="4"/>
  <c r="BH2016" i="4"/>
  <c r="BH1935" i="4"/>
  <c r="BH730" i="4"/>
  <c r="BH2035" i="4"/>
  <c r="BH1694" i="4"/>
  <c r="BH1604" i="4"/>
  <c r="BH1446" i="4"/>
  <c r="BH2231" i="4"/>
  <c r="BH650" i="4"/>
  <c r="BH1361" i="4"/>
  <c r="BH1540" i="4"/>
  <c r="BH1605" i="4"/>
  <c r="BH419" i="4"/>
  <c r="BH2236" i="4"/>
  <c r="BH2064" i="4"/>
  <c r="BH1692" i="4"/>
  <c r="BH293" i="4"/>
  <c r="BH1938" i="4"/>
  <c r="BH1642" i="4"/>
  <c r="BH1311" i="4"/>
  <c r="BH2578" i="4"/>
  <c r="BH1815" i="4"/>
  <c r="BH923" i="4"/>
  <c r="BH2141" i="4"/>
  <c r="BH1280" i="4"/>
  <c r="BH2417" i="4"/>
  <c r="BH2323" i="4"/>
  <c r="BH1156" i="4"/>
  <c r="BH2295" i="4"/>
  <c r="BH1718" i="4"/>
  <c r="BH1531" i="4"/>
  <c r="BH2330" i="4"/>
  <c r="BH1812" i="4"/>
  <c r="BH1818" i="4"/>
  <c r="BH749" i="4"/>
  <c r="BH1734" i="4"/>
  <c r="BH1796" i="4"/>
  <c r="BH2143" i="4"/>
  <c r="BH2326" i="4"/>
  <c r="BH2337" i="4"/>
  <c r="BH2038" i="4"/>
  <c r="BH1970" i="4"/>
  <c r="BH1875" i="4"/>
  <c r="BH1942" i="4"/>
  <c r="BH1653" i="4"/>
  <c r="BH494" i="4"/>
  <c r="BH2608" i="4"/>
  <c r="BH1745" i="4"/>
  <c r="BH2259" i="4"/>
  <c r="BH1563" i="4"/>
  <c r="BH1277" i="4"/>
  <c r="BH1766" i="4"/>
  <c r="BH367" i="4"/>
  <c r="BH1621" i="4"/>
  <c r="BH2541" i="4"/>
  <c r="BH2090" i="4"/>
  <c r="BH1636" i="4"/>
  <c r="BH2249" i="4"/>
  <c r="BH1729" i="4"/>
  <c r="BH1514" i="4"/>
  <c r="BH1648" i="4"/>
  <c r="BH2410" i="4"/>
  <c r="BH2283" i="4"/>
  <c r="BH1674" i="4"/>
  <c r="BH1382" i="4"/>
  <c r="BH1565" i="4"/>
  <c r="BH257" i="4"/>
  <c r="BH1731" i="4"/>
  <c r="BH2108" i="4"/>
  <c r="BH1677" i="4"/>
  <c r="BH1469" i="4"/>
  <c r="BH1326" i="4"/>
  <c r="BH2033" i="4"/>
  <c r="BH1299" i="4"/>
  <c r="BH745" i="4"/>
  <c r="BH2392" i="4"/>
  <c r="BH2383" i="4"/>
  <c r="BH2021" i="4"/>
  <c r="BH2217" i="4"/>
  <c r="BH1279" i="4"/>
  <c r="BH1672" i="4"/>
  <c r="BH1475" i="4"/>
  <c r="BH2049" i="4"/>
  <c r="BH1348" i="4"/>
  <c r="BH2293" i="4"/>
  <c r="BH2581" i="4"/>
  <c r="BH2315" i="4"/>
  <c r="BH1644" i="4"/>
  <c r="BH921" i="4"/>
  <c r="BH1635" i="4"/>
  <c r="BH2031" i="4"/>
  <c r="BH2097" i="4"/>
  <c r="BH890" i="4"/>
  <c r="BH677" i="4"/>
  <c r="BH500" i="4"/>
  <c r="BH2001" i="4"/>
  <c r="BH2388" i="4"/>
  <c r="BH2452" i="4"/>
  <c r="BH2367" i="4"/>
  <c r="BH1727" i="4"/>
  <c r="BH1660" i="4"/>
  <c r="BH1710" i="4"/>
  <c r="BH1586" i="4"/>
  <c r="BH832" i="4"/>
  <c r="BH2248" i="4"/>
  <c r="BH1840" i="4"/>
  <c r="BH2205" i="4"/>
  <c r="BH1670" i="4"/>
  <c r="BH863" i="4"/>
  <c r="BH1784" i="4"/>
  <c r="BH459" i="4"/>
  <c r="BH228" i="4"/>
  <c r="BH813" i="4"/>
  <c r="BH2099" i="4"/>
  <c r="BH2215" i="4"/>
  <c r="BH2313" i="4"/>
  <c r="BH959" i="4"/>
  <c r="BH1652" i="4"/>
  <c r="BH383" i="4"/>
  <c r="BH2281" i="4"/>
  <c r="BH407" i="4"/>
  <c r="BH1449" i="4"/>
  <c r="BH628" i="4"/>
  <c r="BH2288" i="4"/>
  <c r="BH1735" i="4"/>
  <c r="BH261" i="4"/>
  <c r="BH2510" i="4"/>
  <c r="BH2187" i="4"/>
  <c r="BH1491" i="4"/>
  <c r="BH907" i="4"/>
  <c r="BH491" i="4"/>
  <c r="BH1345" i="4"/>
  <c r="BH2485" i="4"/>
  <c r="BH2443" i="4"/>
  <c r="BH1770" i="4"/>
  <c r="BH2256" i="4"/>
  <c r="BH280" i="4"/>
  <c r="BH1036" i="4"/>
  <c r="BH2444" i="4"/>
  <c r="BH1582" i="4"/>
  <c r="BH1877" i="4"/>
  <c r="BH2402" i="4"/>
  <c r="BH2378" i="4"/>
  <c r="BH728" i="4"/>
  <c r="BH561" i="4"/>
  <c r="BH2501" i="4"/>
  <c r="BH1768" i="4"/>
  <c r="BH515" i="4"/>
  <c r="BH1316" i="4"/>
  <c r="BH1599" i="4"/>
  <c r="BH1447" i="4"/>
  <c r="BH2007" i="4"/>
  <c r="BH671" i="4"/>
  <c r="BH1411" i="4"/>
  <c r="BH2298" i="4"/>
  <c r="BH1663" i="4"/>
  <c r="BH1331" i="4"/>
  <c r="BH943" i="4"/>
  <c r="BH2122" i="4"/>
  <c r="BH838" i="4"/>
  <c r="BH1757" i="4"/>
  <c r="BH368" i="4"/>
  <c r="BH2189" i="4"/>
  <c r="BH399" i="4"/>
  <c r="BH861" i="4"/>
  <c r="BH1423" i="4"/>
  <c r="BH1676" i="4"/>
  <c r="BH1024" i="4"/>
  <c r="BH2276" i="4"/>
  <c r="BH1055" i="4"/>
  <c r="BH1868" i="4"/>
  <c r="BH1549" i="4"/>
  <c r="BH2350" i="4"/>
  <c r="BH1043" i="4"/>
  <c r="BH541" i="4"/>
  <c r="BH1336" i="4"/>
  <c r="BH1602" i="4"/>
  <c r="BH1634" i="4"/>
  <c r="BH598" i="4"/>
  <c r="BH1442" i="4"/>
  <c r="BH443" i="4"/>
  <c r="BH385" i="4"/>
  <c r="BH2339" i="4"/>
  <c r="BH2342" i="4"/>
  <c r="BH2085" i="4"/>
  <c r="BH2059" i="4"/>
  <c r="BH67" i="4"/>
  <c r="BH2169" i="4"/>
  <c r="BH1393" i="4"/>
  <c r="BH1069" i="4"/>
  <c r="BH2314" i="4"/>
  <c r="BH2364" i="4"/>
  <c r="BH1356" i="4"/>
  <c r="BH430" i="4"/>
  <c r="BH397" i="4"/>
  <c r="BH801" i="4"/>
  <c r="BH2106" i="4"/>
  <c r="BH272" i="4"/>
  <c r="BH1349" i="4"/>
  <c r="BH1967" i="4"/>
  <c r="BH421" i="4"/>
  <c r="BH1715" i="4"/>
  <c r="BH2303" i="4"/>
  <c r="BH1404" i="4"/>
  <c r="BH1441" i="4"/>
  <c r="BH145" i="4"/>
  <c r="BH1664" i="4"/>
  <c r="BH535" i="4"/>
  <c r="BH2226" i="4"/>
  <c r="BH2500" i="4"/>
  <c r="BH908" i="4"/>
  <c r="BH2210" i="4"/>
  <c r="BH1794" i="4"/>
  <c r="BH2233" i="4"/>
  <c r="BH2442" i="4"/>
  <c r="BH1941" i="4"/>
  <c r="BH1668" i="4"/>
  <c r="BH402" i="4"/>
  <c r="BH2429" i="4"/>
  <c r="BH410" i="4"/>
  <c r="BH2107" i="4"/>
  <c r="BH2460" i="4"/>
  <c r="BH2399" i="4"/>
  <c r="BH2065" i="4"/>
  <c r="BH456" i="4"/>
  <c r="BH1583" i="4"/>
  <c r="BH132" i="4"/>
  <c r="BH252" i="4"/>
  <c r="BH1270" i="4"/>
  <c r="BH2119" i="4"/>
  <c r="BH958" i="4"/>
  <c r="BH1732" i="4"/>
  <c r="BH2305" i="4"/>
  <c r="BH2043" i="4"/>
  <c r="BH2199" i="4"/>
  <c r="BH2139" i="4"/>
  <c r="BH133" i="4"/>
  <c r="BH43" i="4"/>
  <c r="BH1854" i="4"/>
  <c r="BH1946" i="4"/>
  <c r="BH1079" i="4"/>
  <c r="BH1609" i="4"/>
  <c r="BH2296" i="4"/>
  <c r="BH1905" i="4"/>
  <c r="BH2448" i="4"/>
  <c r="BH1805" i="4"/>
  <c r="BH941" i="4"/>
  <c r="BH2569" i="4"/>
  <c r="BH811" i="4"/>
  <c r="BH1282" i="4"/>
  <c r="BH2446" i="4"/>
  <c r="BH547" i="4"/>
  <c r="BH2275" i="4"/>
  <c r="BH1483" i="4"/>
  <c r="BH2357" i="4"/>
  <c r="BH2462" i="4"/>
  <c r="BH815" i="4"/>
  <c r="BH736" i="4"/>
  <c r="BH2621" i="4"/>
  <c r="BH955" i="4"/>
  <c r="BH1948" i="4"/>
  <c r="BH1324" i="4"/>
  <c r="BH2486" i="4"/>
  <c r="BH463" i="4"/>
  <c r="BH957" i="4"/>
  <c r="BH2127" i="4"/>
  <c r="BH2492" i="4"/>
  <c r="BH2419" i="4"/>
  <c r="BH2238" i="4"/>
  <c r="BH520" i="4"/>
  <c r="BH2598" i="4"/>
  <c r="BH1472" i="4"/>
  <c r="BH321" i="4"/>
  <c r="BH948" i="4"/>
  <c r="BH97" i="4"/>
  <c r="BH796" i="4"/>
  <c r="BH2251" i="4"/>
  <c r="BH1867" i="4"/>
  <c r="BH641" i="4"/>
  <c r="BH2471" i="4"/>
  <c r="BH2456" i="4"/>
  <c r="BH2287" i="4"/>
  <c r="BH1705" i="4"/>
  <c r="BH961" i="4"/>
  <c r="BH2532" i="4"/>
  <c r="BH1389" i="4"/>
  <c r="BH2039" i="4"/>
  <c r="BH2117" i="4"/>
  <c r="BH532" i="4"/>
  <c r="BH2515" i="4"/>
  <c r="BH1661" i="4"/>
  <c r="BH2447" i="4"/>
  <c r="BH1922" i="4"/>
  <c r="BH2242" i="4"/>
  <c r="BH1864" i="4"/>
  <c r="BH649" i="4"/>
  <c r="BH1004" i="4"/>
  <c r="BH2465" i="4"/>
  <c r="BH549" i="4"/>
  <c r="BH2291" i="4"/>
  <c r="BH1088" i="4"/>
  <c r="BH2513" i="4"/>
  <c r="BH334" i="4"/>
  <c r="BH2289" i="4"/>
  <c r="BH548" i="4"/>
  <c r="BH2426" i="4"/>
  <c r="BH331" i="4"/>
  <c r="BH1825" i="4"/>
  <c r="BH1044" i="4"/>
  <c r="BH1153" i="4"/>
  <c r="BH2082" i="4"/>
  <c r="BH1629" i="4"/>
  <c r="BH2389" i="4"/>
  <c r="BH1633" i="4"/>
  <c r="BH2425" i="4"/>
  <c r="BH1502" i="4"/>
  <c r="BH2371" i="4"/>
  <c r="BH2068" i="4"/>
  <c r="BH223" i="4"/>
  <c r="BH1950" i="4"/>
  <c r="BH1962" i="4"/>
  <c r="BH851" i="4"/>
  <c r="BH1673" i="4"/>
  <c r="BH751" i="4"/>
  <c r="BH588" i="4"/>
  <c r="BH510" i="4"/>
  <c r="BH2100" i="4"/>
  <c r="BH606" i="4"/>
  <c r="BH1091" i="4"/>
  <c r="BH1799" i="4"/>
  <c r="BH160" i="4"/>
  <c r="BH2254" i="4"/>
  <c r="BH2182" i="4"/>
  <c r="BH2524" i="4"/>
  <c r="BH342" i="4"/>
  <c r="BH2528" i="4"/>
  <c r="BH2036" i="4"/>
  <c r="BH1646" i="4"/>
  <c r="BH271" i="4"/>
  <c r="BH2531" i="4"/>
  <c r="BH846" i="4"/>
  <c r="BH2333" i="4"/>
  <c r="BH1458" i="4"/>
  <c r="BH1057" i="4"/>
  <c r="BH802" i="4"/>
  <c r="BH1589" i="4"/>
  <c r="BH1429" i="4"/>
  <c r="BH1546" i="4"/>
  <c r="BH489" i="4"/>
  <c r="BH1863" i="4"/>
  <c r="BH268" i="4"/>
  <c r="BH1790" i="4"/>
  <c r="BH546" i="4"/>
  <c r="BH2014" i="4"/>
  <c r="BH1693" i="4"/>
  <c r="BH657" i="4"/>
  <c r="BH2476" i="4"/>
  <c r="BH840" i="4"/>
  <c r="BH2427" i="4"/>
  <c r="BH96" i="4"/>
  <c r="BH279" i="4"/>
  <c r="BH1488" i="4"/>
  <c r="BH868" i="4"/>
  <c r="BH2230" i="4"/>
  <c r="BH1974" i="4"/>
  <c r="BH270" i="4"/>
  <c r="BH748" i="4"/>
  <c r="BH1394" i="4"/>
  <c r="BH913" i="4"/>
  <c r="BH2263" i="4"/>
  <c r="BH1566" i="4"/>
  <c r="BH983" i="4"/>
  <c r="BH1773" i="4"/>
  <c r="BH672" i="4"/>
  <c r="BH135" i="4"/>
  <c r="BH516" i="4"/>
  <c r="BH1741" i="4"/>
  <c r="BH301" i="4"/>
  <c r="BH2220" i="4"/>
  <c r="BH621" i="4"/>
  <c r="BH57" i="4"/>
  <c r="BH1266" i="4"/>
  <c r="BH248" i="4"/>
  <c r="BH2400" i="4"/>
  <c r="BH465" i="4"/>
  <c r="BH2075" i="4"/>
  <c r="BH2146" i="4"/>
  <c r="BH231" i="4"/>
  <c r="BH446" i="4"/>
  <c r="BH1434" i="4"/>
  <c r="BH2309" i="4"/>
  <c r="BH426" i="4"/>
  <c r="BH578" i="4"/>
  <c r="BH947" i="4"/>
  <c r="BH902" i="4"/>
  <c r="BH1039" i="4"/>
  <c r="BH530" i="4"/>
  <c r="BH1065" i="4"/>
  <c r="BH803" i="4"/>
  <c r="BH1679" i="4"/>
  <c r="BH2567" i="4"/>
  <c r="BH866" i="4"/>
  <c r="BH1322" i="4"/>
  <c r="BH721" i="4"/>
  <c r="BH1658" i="4"/>
  <c r="BH1936" i="4"/>
  <c r="BH232" i="4"/>
  <c r="BH545" i="4"/>
  <c r="BH544" i="4"/>
  <c r="BH976" i="4"/>
  <c r="BH1425" i="4"/>
  <c r="BH555" i="4"/>
  <c r="BH1460" i="4"/>
  <c r="BH1839" i="4"/>
  <c r="BH1493" i="4"/>
  <c r="BH1134" i="4"/>
  <c r="BH714" i="4"/>
  <c r="BH676" i="4"/>
  <c r="BH1253" i="4"/>
  <c r="BH1684" i="4"/>
  <c r="BH134" i="4"/>
  <c r="BH74" i="4"/>
  <c r="BH566" i="4"/>
  <c r="BH52" i="4"/>
  <c r="BH824" i="4"/>
  <c r="BH1013" i="4"/>
  <c r="BH2468" i="4"/>
  <c r="BH1025" i="4"/>
  <c r="BH2258" i="4"/>
  <c r="BH935" i="4"/>
  <c r="BH609" i="4"/>
  <c r="BH1049" i="4"/>
  <c r="BH5" i="4"/>
  <c r="BH127" i="4"/>
  <c r="BH1569" i="4"/>
  <c r="BH2200" i="4"/>
  <c r="BH827" i="4"/>
  <c r="BH970" i="4"/>
  <c r="BH871" i="4"/>
  <c r="BH2495" i="4"/>
  <c r="BH413" i="4"/>
  <c r="BH1410" i="4"/>
  <c r="BH1527" i="4"/>
  <c r="BH2322" i="4"/>
  <c r="BH2162" i="4"/>
  <c r="BH687" i="4"/>
  <c r="BH245" i="4"/>
  <c r="BH372" i="4"/>
  <c r="BH915" i="4"/>
  <c r="BH776" i="4"/>
  <c r="BH1736" i="4"/>
  <c r="BH812" i="4"/>
  <c r="BH1893" i="4"/>
  <c r="BH1466" i="4"/>
  <c r="BH2490" i="4"/>
  <c r="BH2439" i="4"/>
  <c r="BH1785" i="4"/>
  <c r="BH693" i="4"/>
  <c r="BH350" i="4"/>
  <c r="BH1972" i="4"/>
  <c r="BH612" i="4"/>
  <c r="BH992" i="4"/>
  <c r="BH1136" i="4"/>
  <c r="BH1041" i="4"/>
  <c r="BH38" i="4"/>
  <c r="BH756" i="4"/>
  <c r="BH1758" i="4"/>
  <c r="BH1671" i="4"/>
  <c r="BH253" i="4"/>
  <c r="BH162" i="4"/>
  <c r="BH361" i="4"/>
  <c r="BH2420" i="4"/>
  <c r="BH847" i="4"/>
  <c r="BH2540" i="4"/>
  <c r="BH665" i="4"/>
  <c r="BH78" i="4"/>
  <c r="BH20" i="4"/>
  <c r="BH581" i="4"/>
  <c r="BH1338" i="4"/>
  <c r="BH1302" i="4"/>
  <c r="BH1440" i="4"/>
  <c r="BH2253" i="4"/>
  <c r="BH86" i="4"/>
  <c r="BH209" i="4"/>
  <c r="BH1562" i="4"/>
  <c r="BH1702" i="4"/>
  <c r="BH1371" i="4"/>
  <c r="BH522" i="4"/>
  <c r="BH398" i="4"/>
  <c r="BH2620" i="4"/>
  <c r="BH1709" i="4"/>
  <c r="BH833" i="4"/>
  <c r="BH903" i="4"/>
  <c r="BH1380" i="4"/>
  <c r="BH1487" i="4"/>
  <c r="BH1581" i="4"/>
  <c r="BH569" i="4"/>
  <c r="BH50" i="4"/>
  <c r="BH1957" i="4"/>
  <c r="BH273" i="4"/>
  <c r="BH1596" i="4"/>
  <c r="BH309" i="4"/>
  <c r="BH196" i="4"/>
  <c r="BH2115" i="4"/>
  <c r="BH1778" i="4"/>
  <c r="BH1992" i="4"/>
  <c r="BH1053" i="4"/>
  <c r="BH1616" i="4"/>
  <c r="BH287" i="4"/>
  <c r="BH1050" i="4"/>
  <c r="BH502" i="4"/>
  <c r="BH1904" i="4"/>
  <c r="BH844" i="4"/>
  <c r="BH1372" i="4"/>
  <c r="BH762" i="4"/>
  <c r="BH529" i="4"/>
  <c r="BH305" i="4"/>
  <c r="BH527" i="4"/>
  <c r="BH926" i="4"/>
  <c r="BH2149" i="4"/>
  <c r="BH1120" i="4"/>
  <c r="BH1807" i="4"/>
  <c r="BH1813" i="4"/>
  <c r="BH1045" i="4"/>
  <c r="BH112" i="4"/>
  <c r="BH1861" i="4"/>
  <c r="BH755" i="4"/>
  <c r="BH1315" i="4"/>
  <c r="BH1439" i="4"/>
  <c r="BH192" i="4"/>
  <c r="BH1258" i="4"/>
  <c r="BH814" i="4"/>
  <c r="BH2381" i="4"/>
  <c r="BH1489" i="4"/>
  <c r="BH969" i="4"/>
  <c r="BH2594" i="4"/>
  <c r="BH2073" i="4"/>
  <c r="BH2211" i="4"/>
  <c r="BH2077" i="4"/>
  <c r="BH247" i="4"/>
  <c r="BH2454" i="4"/>
  <c r="BH2530" i="4"/>
  <c r="BH278" i="4"/>
  <c r="BH822" i="4"/>
  <c r="BH2362" i="4"/>
  <c r="BH396" i="4"/>
  <c r="BH1037" i="4"/>
  <c r="BH1651" i="4"/>
  <c r="BH2194" i="4"/>
  <c r="BH2451" i="4"/>
  <c r="BH3" i="4"/>
  <c r="BH946" i="4"/>
  <c r="BH14" i="4"/>
  <c r="BH2601" i="4"/>
  <c r="BH28" i="4"/>
  <c r="BH157" i="4"/>
  <c r="BH1081" i="4"/>
  <c r="BH2002" i="4"/>
  <c r="BH414" i="4"/>
  <c r="BH574" i="4"/>
  <c r="BH1552" i="4"/>
  <c r="BH638" i="4"/>
  <c r="BH1364" i="4"/>
  <c r="BH889" i="4"/>
  <c r="BH1080" i="4"/>
  <c r="BH754" i="4"/>
  <c r="BH774" i="4"/>
  <c r="BH702" i="4"/>
  <c r="BH653" i="4"/>
  <c r="BH237" i="4"/>
  <c r="BH2124" i="4"/>
  <c r="BH779" i="4"/>
  <c r="BH590" i="4"/>
  <c r="BH1295" i="4"/>
  <c r="BH314" i="4"/>
  <c r="BH2030" i="4"/>
  <c r="BH2164" i="4"/>
  <c r="BH1098" i="4"/>
  <c r="BH1457" i="4"/>
  <c r="BH652" i="4"/>
  <c r="BH980" i="4"/>
  <c r="BH615" i="4"/>
  <c r="BH1797" i="4"/>
  <c r="BH853" i="4"/>
  <c r="BH734" i="4"/>
  <c r="BH1754" i="4"/>
  <c r="BH1960" i="4"/>
  <c r="BH1214" i="4"/>
  <c r="BH761" i="4"/>
  <c r="BH483" i="4"/>
  <c r="BH1076" i="4"/>
  <c r="BH1262" i="4"/>
  <c r="BH1716" i="4"/>
  <c r="BH874" i="4"/>
  <c r="BH1246" i="4"/>
  <c r="BH381" i="4"/>
  <c r="BH186" i="4"/>
  <c r="BH2159" i="4"/>
  <c r="BH2104" i="4"/>
  <c r="BH1888" i="4"/>
  <c r="BH642" i="4"/>
  <c r="BH27" i="4"/>
  <c r="BH837" i="4"/>
  <c r="BH294" i="4"/>
  <c r="BH2089" i="4"/>
  <c r="BH1995" i="4"/>
  <c r="BH2575" i="4"/>
  <c r="BH681" i="4"/>
  <c r="BH1637" i="4"/>
  <c r="BH658" i="4"/>
  <c r="BH2134" i="4"/>
  <c r="BH1985" i="4"/>
  <c r="BH1643" i="4"/>
  <c r="BH533" i="4"/>
  <c r="BH1210" i="4"/>
  <c r="BH2582" i="4"/>
  <c r="BH117" i="4"/>
  <c r="BH1901" i="4"/>
  <c r="BH1021" i="4"/>
  <c r="BH469" i="4"/>
  <c r="BH2435" i="4"/>
  <c r="BH405" i="4"/>
  <c r="BH357" i="4"/>
  <c r="BH1350" i="4"/>
  <c r="BH819" i="4"/>
  <c r="BH1375" i="4"/>
  <c r="BH1107" i="4"/>
  <c r="BH2561" i="4"/>
  <c r="BH1285" i="4"/>
  <c r="BH1373" i="4"/>
  <c r="BH2228" i="4"/>
  <c r="BH1362" i="4"/>
  <c r="BH886" i="4"/>
  <c r="BH485" i="4"/>
  <c r="BH1048" i="4"/>
  <c r="BH1073" i="4"/>
  <c r="BH2128" i="4"/>
  <c r="BH365" i="4"/>
  <c r="BH2294" i="4"/>
  <c r="BH1329" i="4"/>
  <c r="BH457" i="4"/>
  <c r="BH1945" i="4"/>
  <c r="BH2191" i="4"/>
  <c r="BH1413" i="4"/>
  <c r="BH17" i="4"/>
  <c r="BH662" i="4"/>
  <c r="BH423" i="4"/>
  <c r="BH512" i="4"/>
  <c r="BH1900" i="4"/>
  <c r="BH670" i="4"/>
  <c r="BH1756" i="4"/>
  <c r="BH233" i="4"/>
  <c r="BH455" i="4"/>
  <c r="BH1407" i="4"/>
  <c r="BH226" i="4"/>
  <c r="BH1538" i="4"/>
  <c r="BH1878" i="4"/>
  <c r="BH158" i="4"/>
  <c r="BH580" i="4"/>
  <c r="BH2156" i="4"/>
  <c r="BH266" i="4"/>
  <c r="BH666" i="4"/>
  <c r="BH1128" i="4"/>
  <c r="BH1578" i="4"/>
  <c r="BH1123" i="4"/>
  <c r="BH843" i="4"/>
  <c r="BH1533" i="4"/>
  <c r="BH564" i="4"/>
  <c r="BH1508" i="4"/>
  <c r="BH359" i="4"/>
  <c r="BH150" i="4"/>
  <c r="BH1033" i="4"/>
  <c r="BH540" i="4"/>
  <c r="BH141" i="4"/>
  <c r="BH1104" i="4"/>
  <c r="BH1686" i="4"/>
  <c r="BH1424" i="4"/>
  <c r="BH695" i="4"/>
  <c r="BH2607" i="4"/>
  <c r="BH211" i="4"/>
  <c r="BH296" i="4"/>
  <c r="BH960" i="4"/>
  <c r="BH1908" i="4"/>
  <c r="BH1951" i="4"/>
  <c r="BH1096" i="4"/>
  <c r="BH700" i="4"/>
  <c r="BH1056" i="4"/>
  <c r="BH2086" i="4"/>
  <c r="BH56" i="4"/>
  <c r="BH750" i="4"/>
  <c r="BH1991" i="4"/>
  <c r="BH2352" i="4"/>
  <c r="BH619" i="4"/>
  <c r="BH1109" i="4"/>
  <c r="BH87" i="4"/>
  <c r="BH219" i="4"/>
  <c r="BH177" i="4"/>
  <c r="BH416" i="4"/>
  <c r="BH1887" i="4"/>
  <c r="BH2612" i="4"/>
  <c r="BH1102" i="4"/>
  <c r="BH1587" i="4"/>
  <c r="BH2218" i="4"/>
  <c r="BH2307" i="4"/>
  <c r="BH146" i="4"/>
  <c r="BH1955" i="4"/>
  <c r="BH167" i="4"/>
  <c r="BH445" i="4"/>
  <c r="BH2487" i="4"/>
  <c r="BH1179" i="4"/>
  <c r="BH517" i="4"/>
  <c r="BH99" i="4"/>
  <c r="BH1164" i="4"/>
  <c r="BH1087" i="4"/>
  <c r="BH320" i="4"/>
  <c r="BH1337" i="4"/>
  <c r="BH2477" i="4"/>
  <c r="BH1990" i="4"/>
  <c r="BH1555" i="4"/>
  <c r="BH1360" i="4"/>
  <c r="BH128" i="4"/>
  <c r="BH1267" i="4"/>
  <c r="BF1267" i="4"/>
  <c r="BF128" i="4"/>
  <c r="BF1360" i="4"/>
  <c r="BF1555" i="4"/>
  <c r="BF1990" i="4"/>
  <c r="BF2477" i="4"/>
  <c r="BF1337" i="4"/>
  <c r="BF320" i="4"/>
  <c r="BF1087" i="4"/>
  <c r="BF1164" i="4"/>
  <c r="BF99" i="4"/>
  <c r="BF517" i="4"/>
  <c r="BF1179" i="4"/>
  <c r="BF2487" i="4"/>
  <c r="BF445" i="4"/>
  <c r="BF167" i="4"/>
  <c r="BF1955" i="4"/>
  <c r="BF146" i="4"/>
  <c r="BF2307" i="4"/>
  <c r="BF2218" i="4"/>
  <c r="BF1587" i="4"/>
  <c r="BF1102" i="4"/>
  <c r="BF2612" i="4"/>
  <c r="BF1887" i="4"/>
  <c r="BF416" i="4"/>
  <c r="BF177" i="4"/>
  <c r="BF219" i="4"/>
  <c r="BF87" i="4"/>
  <c r="BF1109" i="4"/>
  <c r="BF619" i="4"/>
  <c r="BF2352" i="4"/>
  <c r="BF1991" i="4"/>
  <c r="BF750" i="4"/>
  <c r="BF56" i="4"/>
  <c r="BF2086" i="4"/>
  <c r="BF1056" i="4"/>
  <c r="BF700" i="4"/>
  <c r="BF1096" i="4"/>
  <c r="BF1951" i="4"/>
  <c r="BF1908" i="4"/>
  <c r="BF960" i="4"/>
  <c r="BF296" i="4"/>
  <c r="BF211" i="4"/>
  <c r="BF2607" i="4"/>
  <c r="BF695" i="4"/>
  <c r="BF1424" i="4"/>
  <c r="BF1686" i="4"/>
  <c r="BF1104" i="4"/>
  <c r="BF141" i="4"/>
  <c r="BF540" i="4"/>
  <c r="BF1033" i="4"/>
  <c r="BF150" i="4"/>
  <c r="BF359" i="4"/>
  <c r="BF1508" i="4"/>
  <c r="BF564" i="4"/>
  <c r="BF1533" i="4"/>
  <c r="BF843" i="4"/>
  <c r="BF1123" i="4"/>
  <c r="BF1578" i="4"/>
  <c r="BF1128" i="4"/>
  <c r="BF666" i="4"/>
  <c r="BF266" i="4"/>
  <c r="BF2156" i="4"/>
  <c r="BF580" i="4"/>
  <c r="BF158" i="4"/>
  <c r="BF1878" i="4"/>
  <c r="BF1538" i="4"/>
  <c r="BF226" i="4"/>
  <c r="BF1407" i="4"/>
  <c r="BF455" i="4"/>
  <c r="BF233" i="4"/>
  <c r="BF1756" i="4"/>
  <c r="BF670" i="4"/>
  <c r="BF1900" i="4"/>
  <c r="BF512" i="4"/>
  <c r="BF423" i="4"/>
  <c r="BF662" i="4"/>
  <c r="BF17" i="4"/>
  <c r="BF1413" i="4"/>
  <c r="BF2191" i="4"/>
  <c r="BF1945" i="4"/>
  <c r="BF457" i="4"/>
  <c r="BF1329" i="4"/>
  <c r="BF2294" i="4"/>
  <c r="BF365" i="4"/>
  <c r="BF2128" i="4"/>
  <c r="BF1073" i="4"/>
  <c r="BF1048" i="4"/>
  <c r="BF485" i="4"/>
  <c r="BF886" i="4"/>
  <c r="BF1362" i="4"/>
  <c r="BF2228" i="4"/>
  <c r="BF1373" i="4"/>
  <c r="BF1285" i="4"/>
  <c r="BF2561" i="4"/>
  <c r="BF1107" i="4"/>
  <c r="BF1375" i="4"/>
  <c r="BF819" i="4"/>
  <c r="BF1350" i="4"/>
  <c r="BF357" i="4"/>
  <c r="BF405" i="4"/>
  <c r="BF2435" i="4"/>
  <c r="BF469" i="4"/>
  <c r="BF1021" i="4"/>
  <c r="BF1901" i="4"/>
  <c r="BF117" i="4"/>
  <c r="BF2582" i="4"/>
  <c r="BF1210" i="4"/>
  <c r="BF533" i="4"/>
  <c r="BF1643" i="4"/>
  <c r="BF1985" i="4"/>
  <c r="BF2134" i="4"/>
  <c r="BF658" i="4"/>
  <c r="BF1637" i="4"/>
  <c r="BF681" i="4"/>
  <c r="BF2575" i="4"/>
  <c r="BF1995" i="4"/>
  <c r="BF2089" i="4"/>
  <c r="BF294" i="4"/>
  <c r="BF837" i="4"/>
  <c r="BF27" i="4"/>
  <c r="BF642" i="4"/>
  <c r="BF1888" i="4"/>
  <c r="BF2104" i="4"/>
  <c r="BF2159" i="4"/>
  <c r="BF186" i="4"/>
  <c r="BF381" i="4"/>
  <c r="BF1246" i="4"/>
  <c r="BF874" i="4"/>
  <c r="BF1716" i="4"/>
  <c r="BF1262" i="4"/>
  <c r="BF1076" i="4"/>
  <c r="BF483" i="4"/>
  <c r="BF761" i="4"/>
  <c r="BF1214" i="4"/>
  <c r="BF1960" i="4"/>
  <c r="BF1754" i="4"/>
  <c r="BF734" i="4"/>
  <c r="BF853" i="4"/>
  <c r="BF1797" i="4"/>
  <c r="BF615" i="4"/>
  <c r="BF980" i="4"/>
  <c r="BF652" i="4"/>
  <c r="BF1457" i="4"/>
  <c r="BF1098" i="4"/>
  <c r="BF2164" i="4"/>
  <c r="BF2030" i="4"/>
  <c r="BF314" i="4"/>
  <c r="BF1295" i="4"/>
  <c r="BF590" i="4"/>
  <c r="BF779" i="4"/>
  <c r="BF2124" i="4"/>
  <c r="BF237" i="4"/>
  <c r="BF653" i="4"/>
  <c r="BF702" i="4"/>
  <c r="BF774" i="4"/>
  <c r="BF754" i="4"/>
  <c r="BF1080" i="4"/>
  <c r="BF889" i="4"/>
  <c r="BF1364" i="4"/>
  <c r="BF638" i="4"/>
  <c r="BF1552" i="4"/>
  <c r="BF574" i="4"/>
  <c r="BF414" i="4"/>
  <c r="BF2002" i="4"/>
  <c r="BF1081" i="4"/>
  <c r="BF157" i="4"/>
  <c r="BF28" i="4"/>
  <c r="BF2601" i="4"/>
  <c r="BF14" i="4"/>
  <c r="BF946" i="4"/>
  <c r="BF3" i="4"/>
  <c r="BF2451" i="4"/>
  <c r="BF2194" i="4"/>
  <c r="BF1651" i="4"/>
  <c r="BF1037" i="4"/>
  <c r="BF396" i="4"/>
  <c r="BF2362" i="4"/>
  <c r="BF822" i="4"/>
  <c r="BF278" i="4"/>
  <c r="BF2530" i="4"/>
  <c r="BF2454" i="4"/>
  <c r="BF247" i="4"/>
  <c r="BF2077" i="4"/>
  <c r="BF2211" i="4"/>
  <c r="BF2073" i="4"/>
  <c r="BF2594" i="4"/>
  <c r="BF969" i="4"/>
  <c r="BF1489" i="4"/>
  <c r="BF2381" i="4"/>
  <c r="BF814" i="4"/>
  <c r="BF1258" i="4"/>
  <c r="BF192" i="4"/>
  <c r="BF1439" i="4"/>
  <c r="BF1315" i="4"/>
  <c r="BF755" i="4"/>
  <c r="BF1861" i="4"/>
  <c r="BF112" i="4"/>
  <c r="BF1045" i="4"/>
  <c r="BF1813" i="4"/>
  <c r="BF1807" i="4"/>
  <c r="BF1120" i="4"/>
  <c r="BF2149" i="4"/>
  <c r="BF926" i="4"/>
  <c r="BF527" i="4"/>
  <c r="BF305" i="4"/>
  <c r="BF529" i="4"/>
  <c r="BF762" i="4"/>
  <c r="BF1372" i="4"/>
  <c r="BF844" i="4"/>
  <c r="BF1904" i="4"/>
  <c r="BF502" i="4"/>
  <c r="BF1050" i="4"/>
  <c r="BF287" i="4"/>
  <c r="BF1616" i="4"/>
  <c r="BF1053" i="4"/>
  <c r="BF1992" i="4"/>
  <c r="BF1778" i="4"/>
  <c r="BF2115" i="4"/>
  <c r="BF196" i="4"/>
  <c r="BF309" i="4"/>
  <c r="BF1596" i="4"/>
  <c r="BF273" i="4"/>
  <c r="BF1957" i="4"/>
  <c r="BF50" i="4"/>
  <c r="BF569" i="4"/>
  <c r="BF1581" i="4"/>
  <c r="BF1487" i="4"/>
  <c r="BF1380" i="4"/>
  <c r="BF903" i="4"/>
  <c r="BF833" i="4"/>
  <c r="BF1709" i="4"/>
  <c r="BF2620" i="4"/>
  <c r="BF398" i="4"/>
  <c r="BF522" i="4"/>
  <c r="BF1371" i="4"/>
  <c r="BF1702" i="4"/>
  <c r="BF1562" i="4"/>
  <c r="BF209" i="4"/>
  <c r="BF86" i="4"/>
  <c r="BF2253" i="4"/>
  <c r="BF1440" i="4"/>
  <c r="BF1302" i="4"/>
  <c r="BF1338" i="4"/>
  <c r="BF581" i="4"/>
  <c r="BF20" i="4"/>
  <c r="BF78" i="4"/>
  <c r="BF665" i="4"/>
  <c r="BF2540" i="4"/>
  <c r="BF847" i="4"/>
  <c r="BF2420" i="4"/>
  <c r="BF361" i="4"/>
  <c r="BF162" i="4"/>
  <c r="BF253" i="4"/>
  <c r="BF1671" i="4"/>
  <c r="BF1758" i="4"/>
  <c r="BF756" i="4"/>
  <c r="BF38" i="4"/>
  <c r="BF1041" i="4"/>
  <c r="BF1136" i="4"/>
  <c r="BF992" i="4"/>
  <c r="BF612" i="4"/>
  <c r="BF1972" i="4"/>
  <c r="BF350" i="4"/>
  <c r="BF693" i="4"/>
  <c r="BF1785" i="4"/>
  <c r="BF2439" i="4"/>
  <c r="BF2490" i="4"/>
  <c r="BF1466" i="4"/>
  <c r="BF1893" i="4"/>
  <c r="BF812" i="4"/>
  <c r="BF1736" i="4"/>
  <c r="BF776" i="4"/>
  <c r="BF915" i="4"/>
  <c r="BF372" i="4"/>
  <c r="BF245" i="4"/>
  <c r="BF687" i="4"/>
  <c r="BF2162" i="4"/>
  <c r="BF2322" i="4"/>
  <c r="BF1527" i="4"/>
  <c r="BF1410" i="4"/>
  <c r="BF413" i="4"/>
  <c r="BF2495" i="4"/>
  <c r="BF871" i="4"/>
  <c r="BF970" i="4"/>
  <c r="BF827" i="4"/>
  <c r="BF2200" i="4"/>
  <c r="BF1569" i="4"/>
  <c r="BF127" i="4"/>
  <c r="BF5" i="4"/>
  <c r="BF1049" i="4"/>
  <c r="BF609" i="4"/>
  <c r="BF935" i="4"/>
  <c r="BF2258" i="4"/>
  <c r="BF1025" i="4"/>
  <c r="BF2468" i="4"/>
  <c r="BF1013" i="4"/>
  <c r="BF824" i="4"/>
  <c r="BF52" i="4"/>
  <c r="BF566" i="4"/>
  <c r="BF74" i="4"/>
  <c r="BF134" i="4"/>
  <c r="BF1684" i="4"/>
  <c r="BF1253" i="4"/>
  <c r="BF676" i="4"/>
  <c r="BF714" i="4"/>
  <c r="BF1134" i="4"/>
  <c r="BF1493" i="4"/>
  <c r="BF1839" i="4"/>
  <c r="BF1460" i="4"/>
  <c r="BF555" i="4"/>
  <c r="BF1425" i="4"/>
  <c r="BF976" i="4"/>
  <c r="BF544" i="4"/>
  <c r="BF545" i="4"/>
  <c r="BF232" i="4"/>
  <c r="BF1936" i="4"/>
  <c r="BF1658" i="4"/>
  <c r="BF721" i="4"/>
  <c r="BF1322" i="4"/>
  <c r="BF866" i="4"/>
  <c r="BF2567" i="4"/>
  <c r="BF1679" i="4"/>
  <c r="BF803" i="4"/>
  <c r="BF1065" i="4"/>
  <c r="BF530" i="4"/>
  <c r="BF1039" i="4"/>
  <c r="BF902" i="4"/>
  <c r="BF947" i="4"/>
  <c r="BF578" i="4"/>
  <c r="BF426" i="4"/>
  <c r="BF2309" i="4"/>
  <c r="BF1434" i="4"/>
  <c r="BF446" i="4"/>
  <c r="BF231" i="4"/>
  <c r="BF2146" i="4"/>
  <c r="BF2075" i="4"/>
  <c r="BF465" i="4"/>
  <c r="BF2400" i="4"/>
  <c r="BF248" i="4"/>
  <c r="BF1266" i="4"/>
  <c r="BF57" i="4"/>
  <c r="BF621" i="4"/>
  <c r="BF2220" i="4"/>
  <c r="BF301" i="4"/>
  <c r="BF1741" i="4"/>
  <c r="BF516" i="4"/>
  <c r="BF135" i="4"/>
  <c r="BF672" i="4"/>
  <c r="BF1773" i="4"/>
  <c r="BF983" i="4"/>
  <c r="BF1566" i="4"/>
  <c r="BF2263" i="4"/>
  <c r="BF913" i="4"/>
  <c r="BF1394" i="4"/>
  <c r="BF748" i="4"/>
  <c r="BF270" i="4"/>
  <c r="BF1974" i="4"/>
  <c r="BF2230" i="4"/>
  <c r="BF868" i="4"/>
  <c r="BF1488" i="4"/>
  <c r="BF279" i="4"/>
  <c r="BF96" i="4"/>
  <c r="BF2427" i="4"/>
  <c r="BF840" i="4"/>
  <c r="BF2476" i="4"/>
  <c r="BF657" i="4"/>
  <c r="BF1693" i="4"/>
  <c r="BF2014" i="4"/>
  <c r="BF546" i="4"/>
  <c r="BF1790" i="4"/>
  <c r="BF268" i="4"/>
  <c r="BF1863" i="4"/>
  <c r="BF489" i="4"/>
  <c r="BF1546" i="4"/>
  <c r="BF1429" i="4"/>
  <c r="BF1589" i="4"/>
  <c r="BF802" i="4"/>
  <c r="BF1057" i="4"/>
  <c r="BF1458" i="4"/>
  <c r="BF2333" i="4"/>
  <c r="BF846" i="4"/>
  <c r="BF2531" i="4"/>
  <c r="BF271" i="4"/>
  <c r="BF1646" i="4"/>
  <c r="BF2036" i="4"/>
  <c r="BF2528" i="4"/>
  <c r="BF342" i="4"/>
  <c r="BF2524" i="4"/>
  <c r="BF2182" i="4"/>
  <c r="BF2254" i="4"/>
  <c r="BF160" i="4"/>
  <c r="BF1799" i="4"/>
  <c r="BF1091" i="4"/>
  <c r="BF606" i="4"/>
  <c r="BF2100" i="4"/>
  <c r="BF510" i="4"/>
  <c r="BF588" i="4"/>
  <c r="BF751" i="4"/>
  <c r="BF1673" i="4"/>
  <c r="BF851" i="4"/>
  <c r="BF1962" i="4"/>
  <c r="BF1950" i="4"/>
  <c r="BF223" i="4"/>
  <c r="BF2068" i="4"/>
  <c r="BF2371" i="4"/>
  <c r="BF1502" i="4"/>
  <c r="BF2425" i="4"/>
  <c r="BF1633" i="4"/>
  <c r="BF2389" i="4"/>
  <c r="BF1629" i="4"/>
  <c r="BF2082" i="4"/>
  <c r="BF1153" i="4"/>
  <c r="BF1044" i="4"/>
  <c r="BF1825" i="4"/>
  <c r="BF331" i="4"/>
  <c r="BF2426" i="4"/>
  <c r="BF548" i="4"/>
  <c r="BF2289" i="4"/>
  <c r="BF334" i="4"/>
  <c r="BF2513" i="4"/>
  <c r="BF1088" i="4"/>
  <c r="BF2291" i="4"/>
  <c r="BF549" i="4"/>
  <c r="BF2465" i="4"/>
  <c r="BF1004" i="4"/>
  <c r="BF649" i="4"/>
  <c r="BF1864" i="4"/>
  <c r="BF2242" i="4"/>
  <c r="BF1922" i="4"/>
  <c r="BF2447" i="4"/>
  <c r="BF1661" i="4"/>
  <c r="BF2515" i="4"/>
  <c r="BF532" i="4"/>
  <c r="BF2117" i="4"/>
  <c r="BF2039" i="4"/>
  <c r="BF1389" i="4"/>
  <c r="BF2532" i="4"/>
  <c r="BF961" i="4"/>
  <c r="BF1705" i="4"/>
  <c r="BF2287" i="4"/>
  <c r="BF2456" i="4"/>
  <c r="BF2471" i="4"/>
  <c r="BF641" i="4"/>
  <c r="BF1867" i="4"/>
  <c r="BF2251" i="4"/>
  <c r="BF796" i="4"/>
  <c r="BF97" i="4"/>
  <c r="BF948" i="4"/>
  <c r="BF321" i="4"/>
  <c r="BF1472" i="4"/>
  <c r="BF2598" i="4"/>
  <c r="BF520" i="4"/>
  <c r="BF2238" i="4"/>
  <c r="BF2419" i="4"/>
  <c r="BF2492" i="4"/>
  <c r="BF2127" i="4"/>
  <c r="BF957" i="4"/>
  <c r="BF463" i="4"/>
  <c r="BF2486" i="4"/>
  <c r="BF1324" i="4"/>
  <c r="BF1948" i="4"/>
  <c r="BF955" i="4"/>
  <c r="BF2621" i="4"/>
  <c r="BF736" i="4"/>
  <c r="BF815" i="4"/>
  <c r="BF2462" i="4"/>
  <c r="BF2357" i="4"/>
  <c r="BF1483" i="4"/>
  <c r="BF2275" i="4"/>
  <c r="BF547" i="4"/>
  <c r="BF2446" i="4"/>
  <c r="BF1282" i="4"/>
  <c r="BF811" i="4"/>
  <c r="BF2569" i="4"/>
  <c r="BF941" i="4"/>
  <c r="BF1805" i="4"/>
  <c r="BF2448" i="4"/>
  <c r="BF1905" i="4"/>
  <c r="BF2296" i="4"/>
  <c r="BF1609" i="4"/>
  <c r="BF1079" i="4"/>
  <c r="BF1946" i="4"/>
  <c r="BF1854" i="4"/>
  <c r="BF43" i="4"/>
  <c r="BF133" i="4"/>
  <c r="BF2139" i="4"/>
  <c r="BF2199" i="4"/>
  <c r="BF2043" i="4"/>
  <c r="BF2305" i="4"/>
  <c r="BF1732" i="4"/>
  <c r="BF958" i="4"/>
  <c r="BF2119" i="4"/>
  <c r="BF1270" i="4"/>
  <c r="BF252" i="4"/>
  <c r="BF132" i="4"/>
  <c r="BF1583" i="4"/>
  <c r="BF456" i="4"/>
  <c r="BF2065" i="4"/>
  <c r="BF2399" i="4"/>
  <c r="BF2460" i="4"/>
  <c r="BF2107" i="4"/>
  <c r="BF410" i="4"/>
  <c r="BF2429" i="4"/>
  <c r="BF402" i="4"/>
  <c r="BF1668" i="4"/>
  <c r="BF1941" i="4"/>
  <c r="BF2442" i="4"/>
  <c r="BF2233" i="4"/>
  <c r="BF1794" i="4"/>
  <c r="BF2210" i="4"/>
  <c r="BF908" i="4"/>
  <c r="BF2500" i="4"/>
  <c r="BF2226" i="4"/>
  <c r="BF535" i="4"/>
  <c r="BF1664" i="4"/>
  <c r="BF145" i="4"/>
  <c r="BF1441" i="4"/>
  <c r="BF1404" i="4"/>
  <c r="BF2303" i="4"/>
  <c r="BF1715" i="4"/>
  <c r="BF421" i="4"/>
  <c r="BF1967" i="4"/>
  <c r="BF1349" i="4"/>
  <c r="BF272" i="4"/>
  <c r="BF2106" i="4"/>
  <c r="BF801" i="4"/>
  <c r="BF397" i="4"/>
  <c r="BF430" i="4"/>
  <c r="BF1356" i="4"/>
  <c r="BF2364" i="4"/>
  <c r="BF2314" i="4"/>
  <c r="BF1069" i="4"/>
  <c r="BF1393" i="4"/>
  <c r="BF2169" i="4"/>
  <c r="BF67" i="4"/>
  <c r="BF2059" i="4"/>
  <c r="BF2085" i="4"/>
  <c r="BF2342" i="4"/>
  <c r="BF2339" i="4"/>
  <c r="BF385" i="4"/>
  <c r="BF443" i="4"/>
  <c r="BF1442" i="4"/>
  <c r="BF598" i="4"/>
  <c r="BF1634" i="4"/>
  <c r="BF1602" i="4"/>
  <c r="BF1336" i="4"/>
  <c r="BF541" i="4"/>
  <c r="BF1043" i="4"/>
  <c r="BF2350" i="4"/>
  <c r="BF1549" i="4"/>
  <c r="BF1868" i="4"/>
  <c r="BF1055" i="4"/>
  <c r="BF2276" i="4"/>
  <c r="BF1024" i="4"/>
  <c r="BF1676" i="4"/>
  <c r="BF1423" i="4"/>
  <c r="BF861" i="4"/>
  <c r="BF399" i="4"/>
  <c r="BF2189" i="4"/>
  <c r="BF368" i="4"/>
  <c r="BF1757" i="4"/>
  <c r="BF838" i="4"/>
  <c r="BF2122" i="4"/>
  <c r="BF943" i="4"/>
  <c r="BF1331" i="4"/>
  <c r="BF1663" i="4"/>
  <c r="BF2298" i="4"/>
  <c r="BF1411" i="4"/>
  <c r="BF671" i="4"/>
  <c r="BF2007" i="4"/>
  <c r="BF1447" i="4"/>
  <c r="BF1599" i="4"/>
  <c r="BF1316" i="4"/>
  <c r="BF515" i="4"/>
  <c r="BF1768" i="4"/>
  <c r="BF2501" i="4"/>
  <c r="BF561" i="4"/>
  <c r="BF728" i="4"/>
  <c r="BF2378" i="4"/>
  <c r="BF2402" i="4"/>
  <c r="BF1877" i="4"/>
  <c r="BF1582" i="4"/>
  <c r="BF2444" i="4"/>
  <c r="BF1036" i="4"/>
  <c r="BF280" i="4"/>
  <c r="BF2256" i="4"/>
  <c r="BF1770" i="4"/>
  <c r="BF2443" i="4"/>
  <c r="BF2485" i="4"/>
  <c r="BF1345" i="4"/>
  <c r="BF491" i="4"/>
  <c r="BF907" i="4"/>
  <c r="BF1491" i="4"/>
  <c r="BF2187" i="4"/>
  <c r="BF2510" i="4"/>
  <c r="BF261" i="4"/>
  <c r="BF1735" i="4"/>
  <c r="BF2288" i="4"/>
  <c r="BF628" i="4"/>
  <c r="BF1449" i="4"/>
  <c r="BF407" i="4"/>
  <c r="BF2281" i="4"/>
  <c r="BF383" i="4"/>
  <c r="BF1652" i="4"/>
  <c r="BF959" i="4"/>
  <c r="BF2313" i="4"/>
  <c r="BF2215" i="4"/>
  <c r="BF2099" i="4"/>
  <c r="BF813" i="4"/>
  <c r="BF228" i="4"/>
  <c r="BF459" i="4"/>
  <c r="BF1784" i="4"/>
  <c r="BF863" i="4"/>
  <c r="BF1670" i="4"/>
  <c r="BF2205" i="4"/>
  <c r="BF1840" i="4"/>
  <c r="BF2248" i="4"/>
  <c r="BF832" i="4"/>
  <c r="BF1586" i="4"/>
  <c r="BF1710" i="4"/>
  <c r="BF1660" i="4"/>
  <c r="BF1727" i="4"/>
  <c r="BF2367" i="4"/>
  <c r="BF2452" i="4"/>
  <c r="BF2388" i="4"/>
  <c r="BF2001" i="4"/>
  <c r="BF500" i="4"/>
  <c r="BF677" i="4"/>
  <c r="BF890" i="4"/>
  <c r="BF2097" i="4"/>
  <c r="BF2031" i="4"/>
  <c r="BF1635" i="4"/>
  <c r="BF921" i="4"/>
  <c r="BF1644" i="4"/>
  <c r="BF2315" i="4"/>
  <c r="BF2581" i="4"/>
  <c r="BF2293" i="4"/>
  <c r="BF1348" i="4"/>
  <c r="BF2049" i="4"/>
  <c r="BF1475" i="4"/>
  <c r="BF1672" i="4"/>
  <c r="BF1279" i="4"/>
  <c r="BF2217" i="4"/>
  <c r="BF2021" i="4"/>
  <c r="BF2383" i="4"/>
  <c r="BF2392" i="4"/>
  <c r="BF745" i="4"/>
  <c r="BF1299" i="4"/>
  <c r="BF2033" i="4"/>
  <c r="BF1326" i="4"/>
  <c r="BF1469" i="4"/>
  <c r="BF1677" i="4"/>
  <c r="BF2108" i="4"/>
  <c r="BF1731" i="4"/>
  <c r="BF257" i="4"/>
  <c r="BF1565" i="4"/>
  <c r="BF1382" i="4"/>
  <c r="BF1674" i="4"/>
  <c r="BF2283" i="4"/>
  <c r="BF2410" i="4"/>
  <c r="BF1648" i="4"/>
  <c r="BF1514" i="4"/>
  <c r="BF1729" i="4"/>
  <c r="BF2249" i="4"/>
  <c r="BF1636" i="4"/>
  <c r="BF2090" i="4"/>
  <c r="BF2541" i="4"/>
  <c r="BF1621" i="4"/>
  <c r="BF367" i="4"/>
  <c r="BF1766" i="4"/>
  <c r="BF1277" i="4"/>
  <c r="BF1563" i="4"/>
  <c r="BF2259" i="4"/>
  <c r="BF1745" i="4"/>
  <c r="BF2608" i="4"/>
  <c r="BF494" i="4"/>
  <c r="BF1653" i="4"/>
  <c r="BF1942" i="4"/>
  <c r="BF1875" i="4"/>
  <c r="BF1970" i="4"/>
  <c r="BF2038" i="4"/>
  <c r="BF2337" i="4"/>
  <c r="BF2326" i="4"/>
  <c r="BF2143" i="4"/>
  <c r="BF1796" i="4"/>
  <c r="BF1734" i="4"/>
  <c r="BF749" i="4"/>
  <c r="BF1818" i="4"/>
  <c r="BF1812" i="4"/>
  <c r="BF2330" i="4"/>
  <c r="BF1531" i="4"/>
  <c r="BF1718" i="4"/>
  <c r="BF2295" i="4"/>
  <c r="BF1156" i="4"/>
  <c r="BF2323" i="4"/>
  <c r="BF2417" i="4"/>
  <c r="BF1280" i="4"/>
  <c r="BF2141" i="4"/>
  <c r="BF923" i="4"/>
  <c r="BF1815" i="4"/>
  <c r="BF2578" i="4"/>
  <c r="BF1311" i="4"/>
  <c r="BF1642" i="4"/>
  <c r="BF1938" i="4"/>
  <c r="BF293" i="4"/>
  <c r="BF1692" i="4"/>
  <c r="BF2064" i="4"/>
  <c r="BF2236" i="4"/>
  <c r="BF419" i="4"/>
  <c r="BF1605" i="4"/>
  <c r="BF1540" i="4"/>
  <c r="BF1361" i="4"/>
  <c r="BF650" i="4"/>
  <c r="BF2231" i="4"/>
  <c r="BF1446" i="4"/>
  <c r="BF1604" i="4"/>
  <c r="BF1694" i="4"/>
  <c r="BF2035" i="4"/>
  <c r="BF730" i="4"/>
  <c r="BF1935" i="4"/>
  <c r="BF2016" i="4"/>
  <c r="BF2195" i="4"/>
  <c r="BF1926" i="4"/>
  <c r="BF2376" i="4"/>
  <c r="BF65" i="4"/>
  <c r="BF2037" i="4"/>
  <c r="BF593" i="4"/>
  <c r="BF1588" i="4"/>
  <c r="BF2503" i="4"/>
  <c r="BF1742" i="4"/>
  <c r="BF2413" i="4"/>
  <c r="BF2197" i="4"/>
  <c r="BF683" i="4"/>
  <c r="BF2415" i="4"/>
  <c r="BF1017" i="4"/>
  <c r="BF2150" i="4"/>
  <c r="BF689" i="4"/>
  <c r="BF1403" i="4"/>
  <c r="BF2416" i="4"/>
  <c r="BF2386" i="4"/>
  <c r="BF1298" i="4"/>
  <c r="BF1831" i="4"/>
  <c r="BF1456" i="4"/>
  <c r="BF1471" i="4"/>
  <c r="BF1422" i="4"/>
  <c r="BF1919" i="4"/>
  <c r="BF1897" i="4"/>
  <c r="BF2453" i="4"/>
  <c r="BF1455" i="4"/>
  <c r="BF2118" i="4"/>
  <c r="BF1833" i="4"/>
  <c r="BF1409" i="4"/>
  <c r="BF2441" i="4"/>
  <c r="BF2025" i="4"/>
  <c r="BF1592" i="4"/>
  <c r="BF119" i="4"/>
  <c r="BF1681" i="4"/>
  <c r="BF2491" i="4"/>
  <c r="BF1958" i="4"/>
  <c r="BF2489" i="4"/>
  <c r="BF2054" i="4"/>
  <c r="BF1632" i="4"/>
  <c r="BF2129" i="4"/>
  <c r="BF2379" i="4"/>
  <c r="BF1535" i="4"/>
  <c r="BF1792" i="4"/>
  <c r="BF2053" i="4"/>
  <c r="BF2562" i="4"/>
  <c r="BF45" i="4"/>
  <c r="BF2058" i="4"/>
  <c r="BF2312" i="4"/>
  <c r="BF1743" i="4"/>
  <c r="BF1292" i="4"/>
  <c r="BF1561" i="4"/>
  <c r="BF1747" i="4"/>
  <c r="BF1914" i="4"/>
  <c r="BF1332" i="4"/>
  <c r="BF1931" i="4"/>
  <c r="BF1484" i="4"/>
  <c r="BF1620" i="4"/>
  <c r="BF1598" i="4"/>
  <c r="BF2497" i="4"/>
  <c r="BF2547" i="4"/>
  <c r="BF2590" i="4"/>
  <c r="BF1576" i="4"/>
  <c r="BF2617" i="4"/>
  <c r="BF2517" i="4"/>
  <c r="BF1553" i="4"/>
  <c r="BF1688" i="4"/>
  <c r="BF1408" i="4"/>
  <c r="BF2224" i="4"/>
  <c r="BF1618" i="4"/>
  <c r="BF2302" i="4"/>
  <c r="BF1800" i="4"/>
  <c r="BF1764" i="4"/>
  <c r="BF1271" i="4"/>
  <c r="BF92" i="4"/>
  <c r="BF1459" i="4"/>
  <c r="BF2494" i="4"/>
  <c r="BF1296" i="4"/>
  <c r="BF2493" i="4"/>
  <c r="BF2005" i="4"/>
  <c r="BF772" i="4"/>
  <c r="BF996" i="4"/>
  <c r="BF1290" i="4"/>
  <c r="BF377" i="4"/>
  <c r="BF2094" i="4"/>
  <c r="BF1312" i="4"/>
  <c r="BF2131" i="4"/>
  <c r="BF440" i="4"/>
  <c r="BF1929" i="4"/>
  <c r="BF1391" i="4"/>
  <c r="BF1603" i="4"/>
  <c r="BF2334" i="4"/>
  <c r="BF2181" i="4"/>
  <c r="BF1804" i="4"/>
  <c r="BF1530" i="4"/>
  <c r="BF2345" i="4"/>
  <c r="BF330" i="4"/>
  <c r="BF2114" i="4"/>
  <c r="BF2192" i="4"/>
  <c r="BF1777" i="4"/>
  <c r="BF1244" i="4"/>
  <c r="BF1937" i="4"/>
  <c r="BF406" i="4"/>
  <c r="BF292" i="4"/>
  <c r="BF1150" i="4"/>
  <c r="BF1341" i="4"/>
  <c r="BF934" i="4"/>
  <c r="BF1268" i="4"/>
  <c r="BF1148" i="4"/>
  <c r="BF1127" i="4"/>
  <c r="BF1999" i="4"/>
  <c r="BF173" i="4"/>
  <c r="BF1976" i="4"/>
  <c r="BF230" i="4"/>
  <c r="BF1982" i="4"/>
  <c r="BF2355" i="4"/>
  <c r="BF1855" i="4"/>
  <c r="BF560" i="4"/>
  <c r="BF1849" i="4"/>
  <c r="BF215" i="4"/>
  <c r="BF1220" i="4"/>
  <c r="BF428" i="4"/>
  <c r="BF1979" i="4"/>
  <c r="BF1980" i="4"/>
  <c r="BF715" i="4"/>
  <c r="BF1837" i="4"/>
  <c r="BF1190" i="4"/>
  <c r="BF165" i="4"/>
  <c r="BF1227" i="4"/>
  <c r="BF1225" i="4"/>
  <c r="BF322" i="4"/>
  <c r="BF362" i="4"/>
  <c r="BF708" i="4"/>
  <c r="BF1160" i="4"/>
  <c r="BF1903" i="4"/>
  <c r="BF678" i="4"/>
  <c r="BF1996" i="4"/>
  <c r="BF1146" i="4"/>
  <c r="BF1889" i="4"/>
  <c r="BF962" i="4"/>
  <c r="BF387" i="4"/>
  <c r="BF1008" i="4"/>
  <c r="BF295" i="4"/>
  <c r="BF788" i="4"/>
  <c r="BF183" i="4"/>
  <c r="BF906" i="4"/>
  <c r="BF769" i="4"/>
  <c r="BF1242" i="4"/>
  <c r="BF1006" i="4"/>
  <c r="BF207" i="4"/>
  <c r="BF1009" i="4"/>
  <c r="BF1263" i="4"/>
  <c r="BF1437" i="4"/>
  <c r="BF1928" i="4"/>
  <c r="BF437" i="4"/>
  <c r="BF2158" i="4"/>
  <c r="BF859" i="4"/>
  <c r="BF1909" i="4"/>
  <c r="BF764" i="4"/>
  <c r="BF1005" i="4"/>
  <c r="BF726" i="4"/>
  <c r="BF1090" i="4"/>
  <c r="BF18" i="4"/>
  <c r="BF1014" i="4"/>
  <c r="BF2066" i="4"/>
  <c r="BF88" i="4"/>
  <c r="BF1163" i="4"/>
  <c r="BF1333" i="4"/>
  <c r="BF1912" i="4"/>
  <c r="BF1235" i="4"/>
  <c r="BF1166" i="4"/>
  <c r="BF308" i="4"/>
  <c r="BF168" i="4"/>
  <c r="BF374" i="4"/>
  <c r="BF472" i="4"/>
  <c r="BF900" i="4"/>
  <c r="BF1388" i="4"/>
  <c r="BF1265" i="4"/>
  <c r="BF408" i="4"/>
  <c r="BF1181" i="4"/>
  <c r="BF633" i="4"/>
  <c r="BF1137" i="4"/>
  <c r="BF103" i="4"/>
  <c r="BF1046" i="4"/>
  <c r="BF436" i="4"/>
  <c r="BF2570" i="4"/>
  <c r="BF1952" i="4"/>
  <c r="BF1239" i="4"/>
  <c r="BF1142" i="4"/>
  <c r="BF1998" i="4"/>
  <c r="BF1895" i="4"/>
  <c r="BF1222" i="4"/>
  <c r="BF258" i="4"/>
  <c r="BF191" i="4"/>
  <c r="BF778" i="4"/>
  <c r="BF558" i="4"/>
  <c r="BF508" i="4"/>
  <c r="BF1144" i="4"/>
  <c r="BF1261" i="4"/>
  <c r="BF144" i="4"/>
  <c r="BF974" i="4"/>
  <c r="BF2592" i="4"/>
  <c r="BF1481" i="4"/>
  <c r="BF775" i="4"/>
  <c r="BF100" i="4"/>
  <c r="BF1856" i="4"/>
  <c r="BF2317" i="4"/>
  <c r="BF203" i="4"/>
  <c r="BF1377" i="4"/>
  <c r="BF1221" i="4"/>
  <c r="BF453" i="4"/>
  <c r="BF627" i="4"/>
  <c r="BF2239" i="4"/>
  <c r="BF200" i="4"/>
  <c r="BF218" i="4"/>
  <c r="BF1894" i="4"/>
  <c r="BF1414" i="4"/>
  <c r="BF1201" i="4"/>
  <c r="BF1740" i="4"/>
  <c r="BF1208" i="4"/>
  <c r="BF143" i="4"/>
  <c r="BF1158" i="4"/>
  <c r="BF1513" i="4"/>
  <c r="BF1034" i="4"/>
  <c r="BF563" i="4"/>
  <c r="BF1231" i="4"/>
  <c r="BF1157" i="4"/>
  <c r="BF1997" i="4"/>
  <c r="BF1366" i="4"/>
  <c r="BF2344" i="4"/>
  <c r="BF434" i="4"/>
  <c r="BF1943" i="4"/>
  <c r="BF2411" i="4"/>
  <c r="BF1370" i="4"/>
  <c r="BF634" i="4"/>
  <c r="BF1169" i="4"/>
  <c r="BF1068" i="4"/>
  <c r="BF306" i="4"/>
  <c r="BF1627" i="4"/>
  <c r="BF1149" i="4"/>
  <c r="BF1765" i="4"/>
  <c r="BF1209" i="4"/>
  <c r="BF1848" i="4"/>
  <c r="BF931" i="4"/>
  <c r="BF6" i="4"/>
  <c r="BF195" i="4"/>
  <c r="BF1010" i="4"/>
  <c r="BF836" i="4"/>
  <c r="BF260" i="4"/>
  <c r="BF873" i="4"/>
  <c r="BF351" i="4"/>
  <c r="BF1891" i="4"/>
  <c r="BF2472" i="4"/>
  <c r="BF1254" i="4"/>
  <c r="BF1229" i="4"/>
  <c r="BF478" i="4"/>
  <c r="BF201" i="4"/>
  <c r="BF572" i="4"/>
  <c r="BF1857" i="4"/>
  <c r="BF1165" i="4"/>
  <c r="BF1600" i="4"/>
  <c r="BF106" i="4"/>
  <c r="BF592" i="4"/>
  <c r="BF1376" i="4"/>
  <c r="BF1657" i="4"/>
  <c r="BF1052" i="4"/>
  <c r="BF881" i="4"/>
  <c r="BF1026" i="4"/>
  <c r="BF2135" i="4"/>
  <c r="BF1167" i="4"/>
  <c r="BF1259" i="4"/>
  <c r="BF1205" i="4"/>
  <c r="BF289" i="4"/>
  <c r="BF255" i="4"/>
  <c r="BF1085" i="4"/>
  <c r="BF784" i="4"/>
  <c r="BF698" i="4"/>
  <c r="BF661" i="4"/>
  <c r="BF1519" i="4"/>
  <c r="BF1162" i="4"/>
  <c r="BF1189" i="4"/>
  <c r="BF222" i="4"/>
  <c r="BF703" i="4"/>
  <c r="BF1119" i="4"/>
  <c r="BF1151" i="4"/>
  <c r="BF625" i="4"/>
  <c r="BF288" i="4"/>
  <c r="BF1852" i="4"/>
  <c r="BF81" i="4"/>
  <c r="BF952" i="4"/>
  <c r="BF932" i="4"/>
  <c r="BF1640" i="4"/>
  <c r="BF149" i="4"/>
  <c r="BF395" i="4"/>
  <c r="BF225" i="4"/>
  <c r="BF531" i="4"/>
  <c r="BF646" i="4"/>
  <c r="BF597" i="4"/>
  <c r="BF227" i="4"/>
  <c r="BF1973" i="4"/>
  <c r="BF933" i="4"/>
  <c r="BF1944" i="4"/>
  <c r="BF2509" i="4"/>
  <c r="BF2179" i="4"/>
  <c r="BF835" i="4"/>
  <c r="BF1154" i="4"/>
  <c r="BF1218" i="4"/>
  <c r="BF1152" i="4"/>
  <c r="BF1075" i="4"/>
  <c r="BF993" i="4"/>
  <c r="BF1161" i="4"/>
  <c r="BF382" i="4"/>
  <c r="BF1139" i="4"/>
  <c r="BF820" i="4"/>
  <c r="BF659" i="4"/>
  <c r="BF1066" i="4"/>
  <c r="BF1988" i="4"/>
  <c r="BF338" i="4"/>
  <c r="BF1323" i="4"/>
  <c r="BF631" i="4"/>
  <c r="BF1183" i="4"/>
  <c r="BF1117" i="4"/>
  <c r="BF617" i="4"/>
  <c r="BF870" i="4"/>
  <c r="BF1859" i="4"/>
  <c r="BF265" i="4"/>
  <c r="BF202" i="4"/>
  <c r="BF1639" i="4"/>
  <c r="BF179" i="4"/>
  <c r="BF538" i="4"/>
  <c r="BF910" i="4"/>
  <c r="BF720" i="4"/>
  <c r="BF1130" i="4"/>
  <c r="BF1247" i="4"/>
  <c r="BF1956" i="4"/>
  <c r="BF1723" i="4"/>
  <c r="BF487" i="4"/>
  <c r="BF2061" i="4"/>
  <c r="BF963" i="4"/>
  <c r="BF950" i="4"/>
  <c r="BF965" i="4"/>
  <c r="BF2434" i="4"/>
  <c r="BF1820" i="4"/>
  <c r="BF391" i="4"/>
  <c r="BF166" i="4"/>
  <c r="BF782" i="4"/>
  <c r="BF1216" i="4"/>
  <c r="BF1480" i="4"/>
  <c r="BF115" i="4"/>
  <c r="BF1865" i="4"/>
  <c r="BF849" i="4"/>
  <c r="BF1185" i="4"/>
  <c r="BF1365" i="4"/>
  <c r="BF49" i="4"/>
  <c r="BF1200" i="4"/>
  <c r="BF1363" i="4"/>
  <c r="BF1520" i="4"/>
  <c r="BF1978" i="4"/>
  <c r="BF1040" i="4"/>
  <c r="BF129" i="4"/>
  <c r="BF2087" i="4"/>
  <c r="BF2412" i="4"/>
  <c r="BF1649" i="4"/>
  <c r="BF1232" i="4"/>
  <c r="BF1237" i="4"/>
  <c r="BF2176" i="4"/>
  <c r="BF739" i="4"/>
  <c r="BF1465" i="4"/>
  <c r="BF240" i="4"/>
  <c r="BF12" i="4"/>
  <c r="BF1959" i="4"/>
  <c r="BF1886" i="4"/>
  <c r="BF344" i="4"/>
  <c r="BF1981" i="4"/>
  <c r="BF30" i="4"/>
  <c r="BF496" i="4"/>
  <c r="BF1097" i="4"/>
  <c r="BF2526" i="4"/>
  <c r="BF1176" i="4"/>
  <c r="BF1110" i="4"/>
  <c r="BF1129" i="4"/>
  <c r="BF55" i="4"/>
  <c r="BF636" i="4"/>
  <c r="BF1147" i="4"/>
  <c r="BF602" i="4"/>
  <c r="BF1121" i="4"/>
  <c r="BF1228" i="4"/>
  <c r="BF464" i="4"/>
  <c r="BF1907" i="4"/>
  <c r="BF479" i="4"/>
  <c r="BF61" i="4"/>
  <c r="BF1869" i="4"/>
  <c r="BF1223" i="4"/>
  <c r="BF1175" i="4"/>
  <c r="BF1699" i="4"/>
  <c r="BF376" i="4"/>
  <c r="BF1020" i="4"/>
  <c r="BF684" i="4"/>
  <c r="BF655" i="4"/>
  <c r="BF337" i="4"/>
  <c r="BF990" i="4"/>
  <c r="BF2160" i="4"/>
  <c r="BF1078" i="4"/>
  <c r="BF1264" i="4"/>
  <c r="BF1448" i="4"/>
  <c r="BF2574" i="4"/>
  <c r="BF858" i="4"/>
  <c r="BF380" i="4"/>
  <c r="BF1198" i="4"/>
  <c r="BF789" i="4"/>
  <c r="BF1074" i="4"/>
  <c r="BF120" i="4"/>
  <c r="BF136" i="4"/>
  <c r="BF1138" i="4"/>
  <c r="BF2360" i="4"/>
  <c r="BF694" i="4"/>
  <c r="BF102" i="4"/>
  <c r="BF1255" i="4"/>
  <c r="BF1256" i="4"/>
  <c r="BF471" i="4"/>
  <c r="BF2544" i="4"/>
  <c r="BF364" i="4"/>
  <c r="BF176" i="4"/>
  <c r="BF347" i="4"/>
  <c r="BF441" i="4"/>
  <c r="BF639" i="4"/>
  <c r="BF570" i="4"/>
  <c r="BF919" i="4"/>
  <c r="BF856" i="4"/>
  <c r="BF712" i="4"/>
  <c r="BF1003" i="4"/>
  <c r="BF2595" i="4"/>
  <c r="BF473" i="4"/>
  <c r="BF949" i="4"/>
  <c r="BF743" i="4"/>
  <c r="BF1551" i="4"/>
  <c r="BF972" i="4"/>
  <c r="BF1752" i="4"/>
  <c r="BF392" i="4"/>
  <c r="BF1872" i="4"/>
  <c r="BF1977" i="4"/>
  <c r="BF1178" i="4"/>
  <c r="BF2235" i="4"/>
  <c r="BF664" i="4"/>
  <c r="BF953" i="4"/>
  <c r="BF918" i="4"/>
  <c r="BF1431" i="4"/>
  <c r="BF1949" i="4"/>
  <c r="BF571" i="4"/>
  <c r="BF1125" i="4"/>
  <c r="BF307" i="4"/>
  <c r="BF1782" i="4"/>
  <c r="BF420" i="4"/>
  <c r="BF1969" i="4"/>
  <c r="BF1215" i="4"/>
  <c r="BF1369" i="4"/>
  <c r="BF184" i="4"/>
  <c r="BF435" i="4"/>
  <c r="BF1196" i="4"/>
  <c r="BF2424" i="4"/>
  <c r="BF600" i="4"/>
  <c r="BF274" i="4"/>
  <c r="BF299" i="4"/>
  <c r="BF31" i="4"/>
  <c r="BF246" i="4"/>
  <c r="BF503" i="4"/>
  <c r="BF611" i="4"/>
  <c r="BF466" i="4"/>
  <c r="BF311" i="4"/>
  <c r="BF1497" i="4"/>
  <c r="BF894" i="4"/>
  <c r="BF1994" i="4"/>
  <c r="BF477" i="4"/>
  <c r="BF697" i="4"/>
  <c r="BF2152" i="4"/>
  <c r="BF348" i="4"/>
  <c r="BF855" i="4"/>
  <c r="BF1882" i="4"/>
  <c r="BF1260" i="4"/>
  <c r="BF2111" i="4"/>
  <c r="BF537" i="4"/>
  <c r="BF259" i="4"/>
  <c r="BF1187" i="4"/>
  <c r="BF759" i="4"/>
  <c r="BF623" i="4"/>
  <c r="BF1217" i="4"/>
  <c r="BF212" i="4"/>
  <c r="BF1193" i="4"/>
  <c r="BF711" i="4"/>
  <c r="BF2166" i="4"/>
  <c r="BF251" i="4"/>
  <c r="BF460" i="4"/>
  <c r="BF1691" i="4"/>
  <c r="BF239" i="4"/>
  <c r="BF543" i="4"/>
  <c r="BF790" i="4"/>
  <c r="BF1140" i="4"/>
  <c r="BF2010" i="4"/>
  <c r="BF415" i="4"/>
  <c r="BF514" i="4"/>
  <c r="BF2172" i="4"/>
  <c r="BF1113" i="4"/>
  <c r="BF275" i="4"/>
  <c r="BF939" i="4"/>
  <c r="BF696" i="4"/>
  <c r="BF507" i="4"/>
  <c r="BF1823" i="4"/>
  <c r="BF525" i="4"/>
  <c r="BF111" i="4"/>
  <c r="BF692" i="4"/>
  <c r="BF713" i="4"/>
  <c r="BF467" i="4"/>
  <c r="BF1397" i="4"/>
  <c r="BF2480" i="4"/>
  <c r="BF375" i="4"/>
  <c r="BF286" i="4"/>
  <c r="BF277" i="4"/>
  <c r="BF2318" i="4"/>
  <c r="BF1989" i="4"/>
  <c r="BF1116" i="4"/>
  <c r="BF842" i="4"/>
  <c r="BF810" i="4"/>
  <c r="BF1924" i="4"/>
  <c r="BF2153" i="4"/>
  <c r="BF1030" i="4"/>
  <c r="BF319" i="4"/>
  <c r="BF2520" i="4"/>
  <c r="BF370" i="4"/>
  <c r="BF763" i="4"/>
  <c r="BF780" i="4"/>
  <c r="BF895" i="4"/>
  <c r="BF841" i="4"/>
  <c r="BF1194" i="4"/>
  <c r="BF668" i="4"/>
  <c r="BF2365" i="4"/>
  <c r="BF1122" i="4"/>
  <c r="BF422" i="4"/>
  <c r="BF449" i="4"/>
  <c r="BF2207" i="4"/>
  <c r="BF269" i="4"/>
  <c r="BF1186" i="4"/>
  <c r="BF2" i="4"/>
  <c r="BF2048" i="4"/>
  <c r="BF936" i="4"/>
  <c r="BF552" i="4"/>
  <c r="BF521" i="4"/>
  <c r="BF323" i="4"/>
  <c r="BF817" i="4"/>
  <c r="BF2559" i="4"/>
  <c r="BF2479" i="4"/>
  <c r="BF341" i="4"/>
  <c r="BF1219" i="4"/>
  <c r="BF1342" i="4"/>
  <c r="BF852" i="4"/>
  <c r="BF805" i="4"/>
  <c r="BF1526" i="4"/>
  <c r="BF82" i="4"/>
  <c r="BF723" i="4"/>
  <c r="BF981" i="4"/>
  <c r="BF966" i="4"/>
  <c r="BF324" i="4"/>
  <c r="BF746" i="4"/>
  <c r="BF1206" i="4"/>
  <c r="BF556" i="4"/>
  <c r="BF2432" i="4"/>
  <c r="BF594" i="4"/>
  <c r="BF461" i="4"/>
  <c r="BF872" i="4"/>
  <c r="BF1038" i="4"/>
  <c r="BF1131" i="4"/>
  <c r="BF1032" i="4"/>
  <c r="BF429" i="4"/>
  <c r="BF885" i="4"/>
  <c r="BF2593" i="4"/>
  <c r="BF2512" i="4"/>
  <c r="BF1659" i="4"/>
  <c r="BF587" i="4"/>
  <c r="BF605" i="4"/>
  <c r="BF386" i="4"/>
  <c r="BF526" i="4"/>
  <c r="BF1986" i="4"/>
  <c r="BF244" i="4"/>
  <c r="BF1548" i="4"/>
  <c r="BF2130" i="4"/>
  <c r="BF1858" i="4"/>
  <c r="BF2353" i="4"/>
  <c r="BF601" i="4"/>
  <c r="BF185" i="4"/>
  <c r="BF679" i="4"/>
  <c r="BF539" i="4"/>
  <c r="BF488" i="4"/>
  <c r="BF806" i="4"/>
  <c r="BF942" i="4"/>
  <c r="BF878" i="4"/>
  <c r="BF821" i="4"/>
  <c r="BF725" i="4"/>
  <c r="BF1061" i="4"/>
  <c r="BF2027" i="4"/>
  <c r="BF2560" i="4"/>
  <c r="BF22" i="4"/>
  <c r="BF447" i="4"/>
  <c r="BF830" i="4"/>
  <c r="BF1885" i="4"/>
  <c r="BF575" i="4"/>
  <c r="BF1993" i="4"/>
  <c r="BF1213" i="4"/>
  <c r="BF800" i="4"/>
  <c r="BF1445" i="4"/>
  <c r="BF1963" i="4"/>
  <c r="BF975" i="4"/>
  <c r="BF2190" i="4"/>
  <c r="BF554" i="4"/>
  <c r="BF716" i="4"/>
  <c r="BF1830" i="4"/>
  <c r="BF1367" i="4"/>
  <c r="BF731" i="4"/>
  <c r="BF2110" i="4"/>
  <c r="BF2458" i="4"/>
  <c r="BF1536" i="4"/>
  <c r="BF46" i="4"/>
  <c r="BF1099" i="4"/>
  <c r="BF518" i="4"/>
  <c r="BF2599" i="4"/>
  <c r="BF206" i="4"/>
  <c r="BF573" i="4"/>
  <c r="BF685" i="4"/>
  <c r="BF787" i="4"/>
  <c r="BF982" i="4"/>
  <c r="BF637" i="4"/>
  <c r="BF1591" i="4"/>
  <c r="BF264" i="4"/>
  <c r="BF551" i="4"/>
  <c r="BF1028" i="4"/>
  <c r="BF444" i="4"/>
  <c r="BF1689" i="4"/>
  <c r="BF744" i="4"/>
  <c r="BF799" i="4"/>
  <c r="BF1317" i="4"/>
  <c r="BF826" i="4"/>
  <c r="BF1420" i="4"/>
  <c r="BF1834" i="4"/>
  <c r="BF1135" i="4"/>
  <c r="BF867" i="4"/>
  <c r="BF2067" i="4"/>
  <c r="BF767" i="4"/>
  <c r="BF313" i="4"/>
  <c r="BF332" i="4"/>
  <c r="BF1019" i="4"/>
  <c r="BF497" i="4"/>
  <c r="BF897" i="4"/>
  <c r="BF2568" i="4"/>
  <c r="BF181" i="4"/>
  <c r="BF920" i="4"/>
  <c r="BF2137" i="4"/>
  <c r="BF877" i="4"/>
  <c r="BF884" i="4"/>
  <c r="BF1873" i="4"/>
  <c r="BF528" i="4"/>
  <c r="BF1301" i="4"/>
  <c r="BF987" i="4"/>
  <c r="BF1234" i="4"/>
  <c r="BF2310" i="4"/>
  <c r="BF303" i="4"/>
  <c r="BF2178" i="4"/>
  <c r="BF997" i="4"/>
  <c r="BF2375" i="4"/>
  <c r="BF439" i="4"/>
  <c r="BF944" i="4"/>
  <c r="BF742" i="4"/>
  <c r="BF2237" i="4"/>
  <c r="BF2145" i="4"/>
  <c r="BF753" i="4"/>
  <c r="BF1084" i="4"/>
  <c r="BF971" i="4"/>
  <c r="BF747" i="4"/>
  <c r="BF2081" i="4"/>
  <c r="BF315" i="4"/>
  <c r="BF869" i="4"/>
  <c r="BF2167" i="4"/>
  <c r="BF1748" i="4"/>
  <c r="BF113" i="4"/>
  <c r="BF1910" i="4"/>
  <c r="BF105" i="4"/>
  <c r="BF1042" i="4"/>
  <c r="BF356" i="4"/>
  <c r="BF217" i="4"/>
  <c r="BF369" i="4"/>
  <c r="BF864" i="4"/>
  <c r="BF1159" i="4"/>
  <c r="BF984" i="4"/>
  <c r="BF159" i="4"/>
  <c r="BF2268" i="4"/>
  <c r="BF1126" i="4"/>
  <c r="BF710" i="4"/>
  <c r="BF2577" i="4"/>
  <c r="BF2519" i="4"/>
  <c r="BF352" i="4"/>
  <c r="BF674" i="4"/>
  <c r="BF610" i="4"/>
  <c r="BF1781" i="4"/>
  <c r="BF1619" i="4"/>
  <c r="BF2044" i="4"/>
  <c r="BF42" i="4"/>
  <c r="BF1051" i="4"/>
  <c r="BF2325" i="4"/>
  <c r="BF174" i="4"/>
  <c r="BF216" i="4"/>
  <c r="BF425" i="4"/>
  <c r="BF1966" i="4"/>
  <c r="BF1474" i="4"/>
  <c r="BF1504" i="4"/>
  <c r="BF2076" i="4"/>
  <c r="BF1841" i="4"/>
  <c r="BF205" i="4"/>
  <c r="BF603" i="4"/>
  <c r="BF1328" i="4"/>
  <c r="BF1252" i="4"/>
  <c r="BF1808" i="4"/>
  <c r="BF1018" i="4"/>
  <c r="BF2274" i="4"/>
  <c r="BF656" i="4"/>
  <c r="BF384" i="4"/>
  <c r="BF2488" i="4"/>
  <c r="BF2332" i="4"/>
  <c r="BF2088" i="4"/>
  <c r="BF2466" i="4"/>
  <c r="BF1624" i="4"/>
  <c r="BF2359" i="4"/>
  <c r="BF2336" i="4"/>
  <c r="BF327" i="4"/>
  <c r="BF1613" i="4"/>
  <c r="BF462" i="4"/>
  <c r="BF1238" i="4"/>
  <c r="BF956" i="4"/>
  <c r="BF589" i="4"/>
  <c r="BF1202" i="4"/>
  <c r="BF2040" i="4"/>
  <c r="BF1207" i="4"/>
  <c r="BF282" i="4"/>
  <c r="BF1347" i="4"/>
  <c r="BF1047" i="4"/>
  <c r="BF733" i="4"/>
  <c r="BF707" i="4"/>
  <c r="BF2125" i="4"/>
  <c r="BF1733" i="4"/>
  <c r="BF284" i="4"/>
  <c r="BF2140" i="4"/>
  <c r="BF1294" i="4"/>
  <c r="BF565" i="4"/>
  <c r="BF1851" i="4"/>
  <c r="BF722" i="4"/>
  <c r="BF37" i="4"/>
  <c r="BF1240" i="4"/>
  <c r="BF1860" i="4"/>
  <c r="BF1550" i="4"/>
  <c r="BF1396" i="4"/>
  <c r="BF616" i="4"/>
  <c r="BF1062" i="4"/>
  <c r="BF2380" i="4"/>
  <c r="BF1108" i="4"/>
  <c r="BF1402" i="4"/>
  <c r="BF2384" i="4"/>
  <c r="BF40" i="4"/>
  <c r="BF2474" i="4"/>
  <c r="BF1241" i="4"/>
  <c r="BF2096" i="4"/>
  <c r="BF917" i="4"/>
  <c r="BF1416" i="4"/>
  <c r="BF2370" i="4"/>
  <c r="BF1405" i="4"/>
  <c r="BF1556" i="4"/>
  <c r="BF1031" i="4"/>
  <c r="BF829" i="4"/>
  <c r="BF2576" i="4"/>
  <c r="BF2361" i="4"/>
  <c r="BF1512" i="4"/>
  <c r="BF798" i="4"/>
  <c r="BF476" i="4"/>
  <c r="BF818" i="4"/>
  <c r="BF673" i="4"/>
  <c r="BF243" i="4"/>
  <c r="BF583" i="4"/>
  <c r="BF559" i="4"/>
  <c r="BF1421" i="4"/>
  <c r="BF2347" i="4"/>
  <c r="BF595" i="4"/>
  <c r="BF1191" i="4"/>
  <c r="BF1601" i="4"/>
  <c r="BF2028" i="4"/>
  <c r="BF2373" i="4"/>
  <c r="BF2074" i="4"/>
  <c r="BF2583" i="4"/>
  <c r="BF2034" i="4"/>
  <c r="BF1199" i="4"/>
  <c r="BF604" i="4"/>
  <c r="BF1072" i="4"/>
  <c r="BF388" i="4"/>
  <c r="BF2514" i="4"/>
  <c r="BF1427" i="4"/>
  <c r="BF719" i="4"/>
  <c r="BF2428" i="4"/>
  <c r="BF1105" i="4"/>
  <c r="BF2240" i="4"/>
  <c r="BF2358" i="4"/>
  <c r="BF954" i="4"/>
  <c r="BF2343" i="4"/>
  <c r="BF2385" i="4"/>
  <c r="BF1086" i="4"/>
  <c r="BF2246" i="4"/>
  <c r="BF2579" i="4"/>
  <c r="BF1172" i="4"/>
  <c r="BF513" i="4"/>
  <c r="BF1507" i="4"/>
  <c r="BF2331" i="4"/>
  <c r="BF1656" i="4"/>
  <c r="BF170" i="4"/>
  <c r="BF1314" i="4"/>
  <c r="BF576" i="4"/>
  <c r="BF584" i="4"/>
  <c r="BF1495" i="4"/>
  <c r="BF1767" i="4"/>
  <c r="BF682" i="4"/>
  <c r="BF927" i="4"/>
  <c r="BF1961" i="4"/>
  <c r="BF2408" i="4"/>
  <c r="BF585" i="4"/>
  <c r="BF1724" i="4"/>
  <c r="BF79" i="4"/>
  <c r="BF825" i="4"/>
  <c r="BF1303" i="4"/>
  <c r="BF879" i="4"/>
  <c r="BF189" i="4"/>
  <c r="BF2610" i="4"/>
  <c r="BF1521" i="4"/>
  <c r="BF355" i="4"/>
  <c r="BF1067" i="4"/>
  <c r="BF2498" i="4"/>
  <c r="BF1015" i="4"/>
  <c r="BF2506" i="4"/>
  <c r="BF519" i="4"/>
  <c r="BF403" i="4"/>
  <c r="BF2204" i="4"/>
  <c r="BF23" i="4"/>
  <c r="BF2013" i="4"/>
  <c r="BF1612" i="4"/>
  <c r="BF1023" i="4"/>
  <c r="BF283" i="4"/>
  <c r="BF2284" i="4"/>
  <c r="BF1339" i="4"/>
  <c r="BF379" i="4"/>
  <c r="BF1954" i="4"/>
  <c r="BF2538" i="4"/>
  <c r="BF1801" i="4"/>
  <c r="BF1395" i="4"/>
  <c r="BF1803" i="4"/>
  <c r="BF1940" i="4"/>
  <c r="BF1862" i="4"/>
  <c r="BF1874" i="4"/>
  <c r="BF770" i="4"/>
  <c r="BF1094" i="4"/>
  <c r="BF2478" i="4"/>
  <c r="BF2170" i="4"/>
  <c r="BF2003" i="4"/>
  <c r="BF973" i="4"/>
  <c r="BF1195" i="4"/>
  <c r="BF366" i="4"/>
  <c r="BF783" i="4"/>
  <c r="BF614" i="4"/>
  <c r="BF740" i="4"/>
  <c r="BF909" i="4"/>
  <c r="BF2306" i="4"/>
  <c r="BF1095" i="4"/>
  <c r="BF1390" i="4"/>
  <c r="BF2449" i="4"/>
  <c r="BF1054" i="4"/>
  <c r="BF2351" i="4"/>
  <c r="BF1590" i="4"/>
  <c r="BF1106" i="4"/>
  <c r="BF2183" i="4"/>
  <c r="BF1092" i="4"/>
  <c r="BF2272" i="4"/>
  <c r="BF490" i="4"/>
  <c r="BF1463" i="4"/>
  <c r="BF2271" i="4"/>
  <c r="BF1093" i="4"/>
  <c r="BF2587" i="4"/>
  <c r="BF2588" i="4"/>
  <c r="BF1029" i="4"/>
  <c r="BF353" i="4"/>
  <c r="BF1662" i="4"/>
  <c r="BF484" i="4"/>
  <c r="BF249" i="4"/>
  <c r="BF2564" i="4"/>
  <c r="BF108" i="4"/>
  <c r="BF2335" i="4"/>
  <c r="BF495" i="4"/>
  <c r="BF94" i="4"/>
  <c r="BF124" i="4"/>
  <c r="BF1248" i="4"/>
  <c r="BF1197" i="4"/>
  <c r="BF1346" i="4"/>
  <c r="BF1853" i="4"/>
  <c r="BF608" i="4"/>
  <c r="BF978" i="4"/>
  <c r="BF579" i="4"/>
  <c r="BF1381" i="4"/>
  <c r="BF1343" i="4"/>
  <c r="BF704" i="4"/>
  <c r="BF290" i="4"/>
  <c r="BF2522" i="4"/>
  <c r="BF363" i="4"/>
  <c r="BF1468" i="4"/>
  <c r="BF758" i="4"/>
  <c r="BF343" i="4"/>
  <c r="BF2286" i="4"/>
  <c r="BF235" i="4"/>
  <c r="BF2209" i="4"/>
  <c r="BF773" i="4"/>
  <c r="BF1934" i="4"/>
  <c r="BF204" i="4"/>
  <c r="BF506" i="4"/>
  <c r="BF647" i="4"/>
  <c r="BF1793" i="4"/>
  <c r="BF635" i="4"/>
  <c r="BF116" i="4"/>
  <c r="BF91" i="4"/>
  <c r="BF36" i="4"/>
  <c r="BF328" i="4"/>
  <c r="BF1058" i="4"/>
  <c r="BF945" i="4"/>
  <c r="BF1132" i="4"/>
  <c r="BF2051" i="4"/>
  <c r="BF2390" i="4"/>
  <c r="BF2214" i="4"/>
  <c r="BF1184" i="4"/>
  <c r="BF1871" i="4"/>
  <c r="BF2507" i="4"/>
  <c r="BF741" i="4"/>
  <c r="BF2260" i="4"/>
  <c r="BF1772" i="4"/>
  <c r="BF1112" i="4"/>
  <c r="BF1666" i="4"/>
  <c r="BF340" i="4"/>
  <c r="BF1906" i="4"/>
  <c r="BF705" i="4"/>
  <c r="BF1141" i="4"/>
  <c r="BF1884" i="4"/>
  <c r="BF1720" i="4"/>
  <c r="BF2395" i="4"/>
  <c r="BF1224" i="4"/>
  <c r="BF2079" i="4"/>
  <c r="BF175" i="4"/>
  <c r="BF691" i="4"/>
  <c r="BF2223" i="4"/>
  <c r="BF371" i="4"/>
  <c r="BF302" i="4"/>
  <c r="BF1528" i="4"/>
  <c r="BF2070" i="4"/>
  <c r="BF221" i="4"/>
  <c r="BF1987" i="4"/>
  <c r="BF139" i="4"/>
  <c r="BF1114" i="4"/>
  <c r="BF499" i="4"/>
  <c r="BF1000" i="4"/>
  <c r="BF880" i="4"/>
  <c r="BF550" i="4"/>
  <c r="BF729" i="4"/>
  <c r="BF155" i="4"/>
  <c r="BF1479" i="4"/>
  <c r="BF1594" i="4"/>
  <c r="BF317" i="4"/>
  <c r="BF2499" i="4"/>
  <c r="BF486" i="4"/>
  <c r="BF562" i="4"/>
  <c r="BF709" i="4"/>
  <c r="BF1927" i="4"/>
  <c r="BF1204" i="4"/>
  <c r="BF304" i="4"/>
  <c r="BF876" i="4"/>
  <c r="BF804" i="4"/>
  <c r="BF1925" i="4"/>
  <c r="BF267" i="4"/>
  <c r="BF786" i="4"/>
  <c r="BF1739" i="4"/>
  <c r="BF857" i="4"/>
  <c r="BF1611" i="4"/>
  <c r="BF412" i="4"/>
  <c r="BF329" i="4"/>
  <c r="BF985" i="4"/>
  <c r="BF2391" i="4"/>
  <c r="BF2045" i="4"/>
  <c r="BF1002" i="4"/>
  <c r="BF2000" i="4"/>
  <c r="BF1083" i="4"/>
  <c r="BF1795" i="4"/>
  <c r="BF1101" i="4"/>
  <c r="BF393" i="4"/>
  <c r="BF2433" i="4"/>
  <c r="BF153" i="4"/>
  <c r="BF34" i="4"/>
  <c r="BF686" i="4"/>
  <c r="BF2208" i="4"/>
  <c r="BF35" i="4"/>
  <c r="BF1719" i="4"/>
  <c r="BF2029" i="4"/>
  <c r="BF1593" i="4"/>
  <c r="BF1517" i="4"/>
  <c r="BF648" i="4"/>
  <c r="BF632" i="4"/>
  <c r="BF1418" i="4"/>
  <c r="BF1968" i="4"/>
  <c r="BF424" i="4"/>
  <c r="BF2004" i="4"/>
  <c r="BF2123" i="4"/>
  <c r="BF660" i="4"/>
  <c r="BF21" i="4"/>
  <c r="BF785" i="4"/>
  <c r="BF1518" i="4"/>
  <c r="BF1822" i="4"/>
  <c r="BF1461" i="4"/>
  <c r="BF542" i="4"/>
  <c r="BF2083" i="4"/>
  <c r="BF281" i="4"/>
  <c r="BF84" i="4"/>
  <c r="BF1829" i="4"/>
  <c r="BF1012" i="4"/>
  <c r="BF688" i="4"/>
  <c r="BF735" i="4"/>
  <c r="BF2154" i="4"/>
  <c r="BF1174" i="4"/>
  <c r="BF470" i="4"/>
  <c r="BF2244" i="4"/>
  <c r="BF1579" i="4"/>
  <c r="BF757" i="4"/>
  <c r="BF333" i="4"/>
  <c r="BF2072" i="4"/>
  <c r="BF2102" i="4"/>
  <c r="BF1655" i="4"/>
  <c r="BF501" i="4"/>
  <c r="BF2354" i="4"/>
  <c r="BF1192" i="4"/>
  <c r="BF238" i="4"/>
  <c r="BF1975" i="4"/>
  <c r="BF2387" i="4"/>
  <c r="BF276" i="4"/>
  <c r="BF1133" i="4"/>
  <c r="BF2116" i="4"/>
  <c r="BF2241" i="4"/>
  <c r="BF1717" i="4"/>
  <c r="BF2080" i="4"/>
  <c r="BF452" i="4"/>
  <c r="BF2186" i="4"/>
  <c r="BF2098" i="4"/>
  <c r="BF1714" i="4"/>
  <c r="BF862" i="4"/>
  <c r="BF1524" i="4"/>
  <c r="BF2321" i="4"/>
  <c r="BF1883" i="4"/>
  <c r="BF1898" i="4"/>
  <c r="BF1607" i="4"/>
  <c r="BF2093" i="4"/>
  <c r="BF1319" i="4"/>
  <c r="BF448" i="4"/>
  <c r="BF451" i="4"/>
  <c r="BF1879" i="4"/>
  <c r="BF1501" i="4"/>
  <c r="BF680" i="4"/>
  <c r="BF1746" i="4"/>
  <c r="BF474" i="4"/>
  <c r="BF854" i="4"/>
  <c r="BF2175" i="4"/>
  <c r="BF89" i="4"/>
  <c r="BF1696" i="4"/>
  <c r="BF346" i="4"/>
  <c r="BF2565" i="4"/>
  <c r="BF2553" i="4"/>
  <c r="BF1571" i="4"/>
  <c r="BF808" i="4"/>
  <c r="BF1802" i="4"/>
  <c r="BF2091" i="4"/>
  <c r="BF1597" i="4"/>
  <c r="BF2071" i="4"/>
  <c r="BF2022" i="4"/>
  <c r="BF25" i="4"/>
  <c r="BF2092" i="4"/>
  <c r="BF2165" i="4"/>
  <c r="BF2463" i="4"/>
  <c r="BF1412" i="4"/>
  <c r="BF2133" i="4"/>
  <c r="BF151" i="4"/>
  <c r="BF1844" i="4"/>
  <c r="BF1783" i="4"/>
  <c r="BF458" i="4"/>
  <c r="BF629" i="4"/>
  <c r="BF1378" i="4"/>
  <c r="BF2602" i="4"/>
  <c r="BF482" i="4"/>
  <c r="BF2184" i="4"/>
  <c r="BF326" i="4"/>
  <c r="BF325" i="4"/>
  <c r="BF1899" i="4"/>
  <c r="BF1585" i="4"/>
  <c r="BF1401" i="4"/>
  <c r="BF1251" i="4"/>
  <c r="BF7" i="4"/>
  <c r="BF1923" i="4"/>
  <c r="BF2368" i="4"/>
  <c r="BF442" i="4"/>
  <c r="BF2193" i="4"/>
  <c r="BF930" i="4"/>
  <c r="BF1564" i="4"/>
  <c r="BF599" i="4"/>
  <c r="BF1606" i="4"/>
  <c r="BF148" i="4"/>
  <c r="BF2329" i="4"/>
  <c r="BF180" i="4"/>
  <c r="BF1870" i="4"/>
  <c r="BF316" i="4"/>
  <c r="BF823" i="4"/>
  <c r="BF618" i="4"/>
  <c r="BF2185" i="4"/>
  <c r="BF2012" i="4"/>
  <c r="BF2206" i="4"/>
  <c r="BF2177" i="4"/>
  <c r="BF1625" i="4"/>
  <c r="BF2262" i="4"/>
  <c r="BF2212" i="4"/>
  <c r="BF2109" i="4"/>
  <c r="BF1678" i="4"/>
  <c r="BF2015" i="4"/>
  <c r="BF1233" i="4"/>
  <c r="BF493" i="4"/>
  <c r="BF1170" i="4"/>
  <c r="BF70" i="4"/>
  <c r="BF2105" i="4"/>
  <c r="BF1436" i="4"/>
  <c r="BF1453" i="4"/>
  <c r="BF1811" i="4"/>
  <c r="BF480" i="4"/>
  <c r="BF669" i="4"/>
  <c r="BF1738" i="4"/>
  <c r="BF951" i="4"/>
  <c r="BF1283" i="4"/>
  <c r="BF2431" i="4"/>
  <c r="BF229" i="4"/>
  <c r="BF1866" i="4"/>
  <c r="BF2216" i="4"/>
  <c r="BF1814" i="4"/>
  <c r="BF1921" i="4"/>
  <c r="BF1698" i="4"/>
  <c r="BF505" i="4"/>
  <c r="BF1392" i="4"/>
  <c r="BF1070" i="4"/>
  <c r="BF13" i="4"/>
  <c r="BF1843" i="4"/>
  <c r="BF645" i="4"/>
  <c r="BF1496" i="4"/>
  <c r="BF1297" i="4"/>
  <c r="BF1984" i="4"/>
  <c r="BF2024" i="4"/>
  <c r="BF1682" i="4"/>
  <c r="BF2299" i="4"/>
  <c r="BF1725" i="4"/>
  <c r="BF2273" i="4"/>
  <c r="BF1615" i="4"/>
  <c r="BF1313" i="4"/>
  <c r="BF2619" i="4"/>
  <c r="BF2277" i="4"/>
  <c r="BF2180" i="4"/>
  <c r="BF536" i="4"/>
  <c r="BF2052" i="4"/>
  <c r="BF2297" i="4"/>
  <c r="BF651" i="4"/>
  <c r="BF2405" i="4"/>
  <c r="BF2504" i="4"/>
  <c r="BF1617" i="4"/>
  <c r="BF2374" i="4"/>
  <c r="BF2173" i="4"/>
  <c r="BF2269" i="4"/>
  <c r="BF2252" i="4"/>
  <c r="BF1703" i="4"/>
  <c r="BF1730" i="4"/>
  <c r="BF1567" i="4"/>
  <c r="BF1386" i="4"/>
  <c r="BF1580" i="4"/>
  <c r="BF1511" i="4"/>
  <c r="BF2243" i="4"/>
  <c r="BF1916" i="4"/>
  <c r="BF2157" i="4"/>
  <c r="BF2363" i="4"/>
  <c r="BF2020" i="4"/>
  <c r="BF1880" i="4"/>
  <c r="BF1354" i="4"/>
  <c r="BF795" i="4"/>
  <c r="BF2340" i="4"/>
  <c r="BF2611" i="4"/>
  <c r="BF875" i="4"/>
  <c r="BF2596" i="4"/>
  <c r="BF2232" i="4"/>
  <c r="BF1274" i="4"/>
  <c r="BF2407" i="4"/>
  <c r="BF1631" i="4"/>
  <c r="BF2042" i="4"/>
  <c r="BF2280" i="4"/>
  <c r="BF1964" i="4"/>
  <c r="BF2484" i="4"/>
  <c r="BF2396" i="4"/>
  <c r="BF2508" i="4"/>
  <c r="BF1291" i="4"/>
  <c r="BF1902" i="4"/>
  <c r="BF2148" i="4"/>
  <c r="BF2285" i="4"/>
  <c r="BF1509" i="4"/>
  <c r="BF2418" i="4"/>
  <c r="BF1506" i="4"/>
  <c r="BF1486" i="4"/>
  <c r="BF1428" i="4"/>
  <c r="BF2555" i="4"/>
  <c r="BF2539" i="4"/>
  <c r="BF2198" i="4"/>
  <c r="BF1750" i="4"/>
  <c r="BF1168" i="4"/>
  <c r="BF2521" i="4"/>
  <c r="BF2623" i="4"/>
  <c r="BF2618" i="4"/>
  <c r="BF2597" i="4"/>
  <c r="BF2566" i="4"/>
  <c r="BF777" i="4"/>
  <c r="BF1236" i="4"/>
  <c r="BF431" i="4"/>
  <c r="BF644" i="4"/>
  <c r="BF557" i="4"/>
  <c r="BF110" i="4"/>
  <c r="BF591" i="4"/>
  <c r="BF1182" i="4"/>
  <c r="BF1016" i="4"/>
  <c r="BF199" i="4"/>
  <c r="BF2464" i="4"/>
  <c r="BF118" i="4"/>
  <c r="BF924" i="4"/>
  <c r="BF2557" i="4"/>
  <c r="BF791" i="4"/>
  <c r="BF2589" i="4"/>
  <c r="BF752" i="4"/>
  <c r="BF389" i="4"/>
  <c r="BF220" i="4"/>
  <c r="BF1983" i="4"/>
  <c r="BF256" i="4"/>
  <c r="BF2168" i="4"/>
  <c r="BF2301" i="4"/>
  <c r="BF1450" i="4"/>
  <c r="BF2142" i="4"/>
  <c r="BF2261" i="4"/>
  <c r="BF2546" i="4"/>
  <c r="BF2543" i="4"/>
  <c r="BF2188" i="4"/>
  <c r="BF1250" i="4"/>
  <c r="BF1230" i="4"/>
  <c r="BF1965" i="4"/>
  <c r="BF1881" i="4"/>
  <c r="BF1077" i="4"/>
  <c r="BF285" i="4"/>
  <c r="BF1953" i="4"/>
  <c r="BF498" i="4"/>
  <c r="BF893" i="4"/>
  <c r="BF250" i="4"/>
  <c r="BF928" i="4"/>
  <c r="BF1022" i="4"/>
  <c r="BF1675" i="4"/>
  <c r="BF2421" i="4"/>
  <c r="BF2372" i="4"/>
  <c r="BF1035" i="4"/>
  <c r="BF2225" i="4"/>
  <c r="BF2622" i="4"/>
  <c r="BF1203" i="4"/>
  <c r="BF2348" i="4"/>
  <c r="BF567" i="4"/>
  <c r="BF1358" i="4"/>
  <c r="BF511" i="4"/>
  <c r="BF169" i="4"/>
  <c r="BF85" i="4"/>
  <c r="BF1249" i="4"/>
  <c r="BF80" i="4"/>
  <c r="BF675" i="4"/>
  <c r="BF39" i="4"/>
  <c r="BF1712" i="4"/>
  <c r="BF1400" i="4"/>
  <c r="BF2324" i="4"/>
  <c r="BF104" i="4"/>
  <c r="BF850" i="4"/>
  <c r="BF138" i="4"/>
  <c r="BF1645" i="4"/>
  <c r="BF2482" i="4"/>
  <c r="BF1505" i="4"/>
  <c r="BF1426" i="4"/>
  <c r="BF1842" i="4"/>
  <c r="BF2586" i="4"/>
  <c r="BF1722" i="4"/>
  <c r="BF1786" i="4"/>
  <c r="BF1532" i="4"/>
  <c r="BF83" i="4"/>
  <c r="BF2069" i="4"/>
  <c r="BF2250" i="4"/>
  <c r="BF622" i="4"/>
  <c r="BF121" i="4"/>
  <c r="BF1027" i="4"/>
  <c r="BF142" i="4"/>
  <c r="BF667" i="4"/>
  <c r="BF1276" i="4"/>
  <c r="BF90" i="4"/>
  <c r="BF339" i="4"/>
  <c r="BF781" i="4"/>
  <c r="BF190" i="4"/>
  <c r="BF1913" i="4"/>
  <c r="BF1896" i="4"/>
  <c r="BF125" i="4"/>
  <c r="BF1357" i="4"/>
  <c r="BF2393" i="4"/>
  <c r="BF1473" i="4"/>
  <c r="BF586" i="4"/>
  <c r="BF1306" i="4"/>
  <c r="BF345" i="4"/>
  <c r="BF509" i="4"/>
  <c r="BF2006" i="4"/>
  <c r="BF1828" i="4"/>
  <c r="BF968" i="4"/>
  <c r="BF492" i="4"/>
  <c r="BF2613" i="4"/>
  <c r="BF995" i="4"/>
  <c r="BF1890" i="4"/>
  <c r="BF19" i="4"/>
  <c r="BF2445" i="4"/>
  <c r="BF607" i="4"/>
  <c r="BF977" i="4"/>
  <c r="BF1435" i="4"/>
  <c r="BF940" i="4"/>
  <c r="BF1089" i="4"/>
  <c r="BF1212" i="4"/>
  <c r="BF1443" i="4"/>
  <c r="BF998" i="4"/>
  <c r="BF213" i="4"/>
  <c r="BF1476" i="4"/>
  <c r="BF16" i="4"/>
  <c r="BF1321" i="4"/>
  <c r="BF1819" i="4"/>
  <c r="BF717" i="4"/>
  <c r="BF95" i="4"/>
  <c r="BF8" i="4"/>
  <c r="BF2008" i="4"/>
  <c r="BF241" i="4"/>
  <c r="BF75" i="4"/>
  <c r="BF109" i="4"/>
  <c r="BF1846" i="4"/>
  <c r="BF481" i="4"/>
  <c r="BF2203" i="4"/>
  <c r="BF1399" i="4"/>
  <c r="BF989" i="4"/>
  <c r="BF1211" i="4"/>
  <c r="BF2584" i="4"/>
  <c r="BF794" i="4"/>
  <c r="BF626" i="4"/>
  <c r="BF2095" i="4"/>
  <c r="BF839" i="4"/>
  <c r="BF1876" i="4"/>
  <c r="BF699" i="4"/>
  <c r="BF1454" i="4"/>
  <c r="BF1847" i="4"/>
  <c r="BF792" i="4"/>
  <c r="BF172" i="4"/>
  <c r="BF1850" i="4"/>
  <c r="BF51" i="4"/>
  <c r="BF1063" i="4"/>
  <c r="BF2300" i="4"/>
  <c r="BF11" i="4"/>
  <c r="BF2580" i="4"/>
  <c r="BF208" i="4"/>
  <c r="BF1537" i="4"/>
  <c r="BF71" i="4"/>
  <c r="BF887" i="4"/>
  <c r="BF182" i="4"/>
  <c r="BF2459" i="4"/>
  <c r="BF760" i="4"/>
  <c r="BF438" i="4"/>
  <c r="BF771" i="4"/>
  <c r="BF1776" i="4"/>
  <c r="BF1359" i="4"/>
  <c r="BF1706" i="4"/>
  <c r="BF899" i="4"/>
  <c r="BF44" i="4"/>
  <c r="BF64" i="4"/>
  <c r="BF793" i="4"/>
  <c r="BF63" i="4"/>
  <c r="BF888" i="4"/>
  <c r="BF724" i="4"/>
  <c r="BF2126" i="4"/>
  <c r="BF418" i="4"/>
  <c r="BF620" i="4"/>
  <c r="BF1498" i="4"/>
  <c r="BF2505" i="4"/>
  <c r="BF2535" i="4"/>
  <c r="BF2057" i="4"/>
  <c r="BF2060" i="4"/>
  <c r="BF131" i="4"/>
  <c r="BF450" i="4"/>
  <c r="BF2304" i="4"/>
  <c r="BF1788" i="4"/>
  <c r="BF2377" i="4"/>
  <c r="BF432" i="4"/>
  <c r="BF979" i="4"/>
  <c r="BF967" i="4"/>
  <c r="BF1780" i="4"/>
  <c r="BF2270" i="4"/>
  <c r="BF624" i="4"/>
  <c r="BF1111" i="4"/>
  <c r="BF15" i="4"/>
  <c r="BF1821" i="4"/>
  <c r="BF373" i="4"/>
  <c r="BF816" i="4"/>
  <c r="BF354" i="4"/>
  <c r="BF768" i="4"/>
  <c r="BF1118" i="4"/>
  <c r="BF1525" i="4"/>
  <c r="BF991" i="4"/>
  <c r="BF938" i="4"/>
  <c r="BF1595" i="4"/>
  <c r="BF523" i="4"/>
  <c r="BF1384" i="4"/>
  <c r="BF1610" i="4"/>
  <c r="BF1911" i="4"/>
  <c r="BF1433" i="4"/>
  <c r="BF401" i="4"/>
  <c r="BF690" i="4"/>
  <c r="BF298" i="4"/>
  <c r="BF2616" i="4"/>
  <c r="BF1383" i="4"/>
  <c r="BF1751" i="4"/>
  <c r="BF1226" i="4"/>
  <c r="BF654" i="4"/>
  <c r="BF126" i="4"/>
  <c r="BF2026" i="4"/>
  <c r="BF32" i="4"/>
  <c r="BF2573" i="4"/>
  <c r="BF1700" i="4"/>
  <c r="BF2041" i="4"/>
  <c r="BF1575" i="4"/>
  <c r="BF433" i="4"/>
  <c r="BF2245" i="4"/>
  <c r="BF58" i="4"/>
  <c r="BF1701" i="4"/>
  <c r="BF994" i="4"/>
  <c r="BF2011" i="4"/>
  <c r="BF2282" i="4"/>
  <c r="BF68" i="4"/>
  <c r="BF2461" i="4"/>
  <c r="BF2525" i="4"/>
  <c r="BF2050" i="4"/>
  <c r="BF1082" i="4"/>
  <c r="BF2265" i="4"/>
  <c r="BF335" i="4"/>
  <c r="BF1721" i="4"/>
  <c r="BF411" i="4"/>
  <c r="BF718" i="4"/>
  <c r="BF1570" i="4"/>
  <c r="BF54" i="4"/>
  <c r="BF2414" i="4"/>
  <c r="BF2430" i="4"/>
  <c r="BF242" i="4"/>
  <c r="BF834" i="4"/>
  <c r="BF2264" i="4"/>
  <c r="BF9" i="4"/>
  <c r="BF2219" i="4"/>
  <c r="BF1374" i="4"/>
  <c r="BF1310" i="4"/>
  <c r="BF2017" i="4"/>
  <c r="BF1568" i="4"/>
  <c r="BF1143" i="4"/>
  <c r="BF577" i="4"/>
  <c r="BF929" i="4"/>
  <c r="BF152" i="4"/>
  <c r="BF568" i="4"/>
  <c r="BF1308" i="4"/>
  <c r="BF986" i="4"/>
  <c r="BF24" i="4"/>
  <c r="BF912" i="4"/>
  <c r="BF72" i="4"/>
  <c r="BF1257" i="4"/>
  <c r="BF1007" i="4"/>
  <c r="BF262" i="4"/>
  <c r="BF2551" i="4"/>
  <c r="BF2571" i="4"/>
  <c r="BF1826" i="4"/>
  <c r="BF193" i="4"/>
  <c r="BF911" i="4"/>
  <c r="BF41" i="4"/>
  <c r="BF2369" i="4"/>
  <c r="BF10" i="4"/>
  <c r="BF2202" i="4"/>
  <c r="BF732" i="4"/>
  <c r="BF553" i="4"/>
  <c r="BF2063" i="4"/>
  <c r="BF1685" i="4"/>
  <c r="BF640" i="4"/>
  <c r="BF534" i="4"/>
  <c r="BF48" i="4"/>
  <c r="BF2023" i="4"/>
  <c r="BF358" i="4"/>
  <c r="BF1490" i="4"/>
  <c r="BF596" i="4"/>
  <c r="BF1100" i="4"/>
  <c r="BF1771" i="4"/>
  <c r="BF1791" i="4"/>
  <c r="BF1541" i="4"/>
  <c r="BF1835" i="4"/>
  <c r="BF1737" i="4"/>
  <c r="BF318" i="4"/>
  <c r="BF2409" i="4"/>
  <c r="BF1379" i="4"/>
  <c r="BF2554" i="4"/>
  <c r="BF898" i="4"/>
  <c r="BF706" i="4"/>
  <c r="BF831" i="4"/>
  <c r="BF2401" i="4"/>
  <c r="BF1697" i="4"/>
  <c r="BF1572" i="4"/>
  <c r="BF1059" i="4"/>
  <c r="BF1171" i="4"/>
  <c r="BF1432" i="4"/>
  <c r="BF2470" i="4"/>
  <c r="BF53" i="4"/>
  <c r="BF2527" i="4"/>
  <c r="BF1543" i="4"/>
  <c r="BF171" i="4"/>
  <c r="BF1071" i="4"/>
  <c r="BF1824" i="4"/>
  <c r="BF1281" i="4"/>
  <c r="BF2327" i="4"/>
  <c r="BF2397" i="4"/>
  <c r="BF1451" i="4"/>
  <c r="BF1917" i="4"/>
  <c r="BF1452" i="4"/>
  <c r="BF1744" i="4"/>
  <c r="BF2423" i="4"/>
  <c r="BF2257" i="4"/>
  <c r="BF1124" i="4"/>
  <c r="BF1534" i="4"/>
  <c r="BF848" i="4"/>
  <c r="BF882" i="4"/>
  <c r="BF59" i="4"/>
  <c r="BF1470" i="4"/>
  <c r="BF2292" i="4"/>
  <c r="BF2328" i="4"/>
  <c r="BF1060" i="4"/>
  <c r="BF1628" i="4"/>
  <c r="BF2290" i="4"/>
  <c r="BF123" i="4"/>
  <c r="BF1680" i="4"/>
  <c r="BF1478" i="4"/>
  <c r="BF1574" i="4"/>
  <c r="BF1500" i="4"/>
  <c r="BF828" i="4"/>
  <c r="BF33" i="4"/>
  <c r="BF1614" i="4"/>
  <c r="BF390" i="4"/>
  <c r="BF1558" i="4"/>
  <c r="BF1577" i="4"/>
  <c r="BF2455" i="4"/>
  <c r="BF154" i="4"/>
  <c r="BF925" i="4"/>
  <c r="BF1305" i="4"/>
  <c r="BF130" i="4"/>
  <c r="BF1351" i="4"/>
  <c r="BF2516" i="4"/>
  <c r="BF922" i="4"/>
  <c r="BF2009" i="4"/>
  <c r="BF2398" i="4"/>
  <c r="BF2523" i="4"/>
  <c r="BF1623" i="4"/>
  <c r="BF2222" i="4"/>
  <c r="BF809" i="4"/>
  <c r="BF291" i="4"/>
  <c r="BF178" i="4"/>
  <c r="BF1318" i="4"/>
  <c r="BF2606" i="4"/>
  <c r="BF613" i="4"/>
  <c r="BF1817" i="4"/>
  <c r="BF2227" i="4"/>
  <c r="BF1711" i="4"/>
  <c r="BF630" i="4"/>
  <c r="BF860" i="4"/>
  <c r="BF2603" i="4"/>
  <c r="BF336" i="4"/>
  <c r="BF2113" i="4"/>
  <c r="BF163" i="4"/>
  <c r="BF1444" i="4"/>
  <c r="BF1638" i="4"/>
  <c r="BF1939" i="4"/>
  <c r="BF2537" i="4"/>
  <c r="BF137" i="4"/>
  <c r="BF2338" i="4"/>
  <c r="BF1406" i="4"/>
  <c r="BF1330" i="4"/>
  <c r="BF1485" i="4"/>
  <c r="BF1695" i="4"/>
  <c r="BF504" i="4"/>
  <c r="BF1344" i="4"/>
  <c r="BF1810" i="4"/>
  <c r="BF1838" i="4"/>
  <c r="BF1832" i="4"/>
  <c r="BF1335" i="4"/>
  <c r="BF2147" i="4"/>
  <c r="BF1275" i="4"/>
  <c r="BF76" i="4"/>
  <c r="BF1845" i="4"/>
  <c r="BF1836" i="4"/>
  <c r="BF2046" i="4"/>
  <c r="BF1516" i="4"/>
  <c r="BF1387" i="4"/>
  <c r="BF1806" i="4"/>
  <c r="BF1704" i="4"/>
  <c r="BF1971" i="4"/>
  <c r="BF1622" i="4"/>
  <c r="BF1947" i="4"/>
  <c r="BF2229" i="4"/>
  <c r="BF1798" i="4"/>
  <c r="BF1385" i="4"/>
  <c r="BF62" i="4"/>
  <c r="BF2572" i="4"/>
  <c r="BF1462" i="4"/>
  <c r="BF404" i="4"/>
  <c r="BF1419" i="4"/>
  <c r="BF1557" i="4"/>
  <c r="BF1547" i="4"/>
  <c r="BF1665" i="4"/>
  <c r="BF1523" i="4"/>
  <c r="BF988" i="4"/>
  <c r="BF1353" i="4"/>
  <c r="BF524" i="4"/>
  <c r="BF1515" i="4"/>
  <c r="BF1933" i="4"/>
  <c r="BF2533" i="4"/>
  <c r="BF1286" i="4"/>
  <c r="BF1667" i="4"/>
  <c r="BF1762" i="4"/>
  <c r="BF2136" i="4"/>
  <c r="BF1340" i="4"/>
  <c r="BF2112" i="4"/>
  <c r="BF1368" i="4"/>
  <c r="BF1522" i="4"/>
  <c r="BF1816" i="4"/>
  <c r="BF4" i="4"/>
  <c r="BF2440" i="4"/>
  <c r="BF1334" i="4"/>
  <c r="BF2548" i="4"/>
  <c r="BF1608" i="4"/>
  <c r="BF394" i="4"/>
  <c r="BF1492" i="4"/>
  <c r="BF1542" i="4"/>
  <c r="BF60" i="4"/>
  <c r="BF1769" i="4"/>
  <c r="BF891" i="4"/>
  <c r="BF2319" i="4"/>
  <c r="BF765" i="4"/>
  <c r="BF964" i="4"/>
  <c r="BF2101" i="4"/>
  <c r="BF2132" i="4"/>
  <c r="BF400" i="4"/>
  <c r="BF2019" i="4"/>
  <c r="BF1809" i="4"/>
  <c r="BF1763" i="4"/>
  <c r="BF2018" i="4"/>
  <c r="BF1529" i="4"/>
  <c r="BF475" i="4"/>
  <c r="BF2346" i="4"/>
  <c r="BF1559" i="4"/>
  <c r="BF1650" i="4"/>
  <c r="BF1430" i="4"/>
  <c r="BF2138" i="4"/>
  <c r="BF1304" i="4"/>
  <c r="BF2311" i="4"/>
  <c r="BF845" i="4"/>
  <c r="BF2422" i="4"/>
  <c r="BF2316" i="4"/>
  <c r="BF1641" i="4"/>
  <c r="BF1760" i="4"/>
  <c r="BF1539" i="4"/>
  <c r="BF1774" i="4"/>
  <c r="BF1438" i="4"/>
  <c r="BF2457" i="4"/>
  <c r="BF914" i="4"/>
  <c r="BF1789" i="4"/>
  <c r="BF2366" i="4"/>
  <c r="BF1398" i="4"/>
  <c r="BF2591" i="4"/>
  <c r="BF1918" i="4"/>
  <c r="BF98" i="4"/>
  <c r="BF1467" i="4"/>
  <c r="BF1272" i="4"/>
  <c r="BF1544" i="4"/>
  <c r="BF1787" i="4"/>
  <c r="BF1482" i="4"/>
  <c r="BF1775" i="4"/>
  <c r="BF2084" i="4"/>
  <c r="BF2161" i="4"/>
  <c r="BF737" i="4"/>
  <c r="BF2278" i="4"/>
  <c r="BF766" i="4"/>
  <c r="BF2558" i="4"/>
  <c r="BF1494" i="4"/>
  <c r="BF2496" i="4"/>
  <c r="BF77" i="4"/>
  <c r="BF1293" i="4"/>
  <c r="BF2103" i="4"/>
  <c r="BF1728" i="4"/>
  <c r="BF1284" i="4"/>
  <c r="BF2534" i="4"/>
  <c r="BF2047" i="4"/>
  <c r="BF2403" i="4"/>
  <c r="BF2450" i="4"/>
  <c r="BF663" i="4"/>
  <c r="BF1647" i="4"/>
  <c r="BF807" i="4"/>
  <c r="BF2615" i="4"/>
  <c r="BF2196" i="4"/>
  <c r="BF2511" i="4"/>
  <c r="BF1320" i="4"/>
  <c r="BF1560" i="4"/>
  <c r="BF1325" i="4"/>
  <c r="BF2556" i="4"/>
  <c r="BF1827" i="4"/>
  <c r="BF1753" i="4"/>
  <c r="BF1415" i="4"/>
  <c r="BF2550" i="4"/>
  <c r="BF2394" i="4"/>
  <c r="BF2475" i="4"/>
  <c r="BF1352" i="4"/>
  <c r="BF1654" i="4"/>
  <c r="BF29" i="4"/>
  <c r="BF1309" i="4"/>
  <c r="BF2529" i="4"/>
  <c r="BF1749" i="4"/>
  <c r="BF2438" i="4"/>
  <c r="BF66" i="4"/>
  <c r="BF1417" i="4"/>
  <c r="BF1584" i="4"/>
  <c r="BF1269" i="4"/>
  <c r="BF2356" i="4"/>
  <c r="BF727" i="4"/>
  <c r="BF2267" i="4"/>
  <c r="BF1300" i="4"/>
  <c r="BF2213" i="4"/>
  <c r="BF2483" i="4"/>
  <c r="BF2502" i="4"/>
  <c r="BF1278" i="4"/>
  <c r="BF1503" i="4"/>
  <c r="BF2609" i="4"/>
  <c r="BF1932" i="4"/>
  <c r="BF2481" i="4"/>
  <c r="BF349" i="4"/>
  <c r="BF2120" i="4"/>
  <c r="BF1713" i="4"/>
  <c r="BF1920" i="4"/>
  <c r="BF1288" i="4"/>
  <c r="BF1499" i="4"/>
  <c r="BF2349" i="4"/>
  <c r="BF2467" i="4"/>
  <c r="BF2320" i="4"/>
  <c r="BF2055" i="4"/>
  <c r="BF1669" i="4"/>
  <c r="BF1626" i="4"/>
  <c r="BF1687" i="4"/>
  <c r="BF1545" i="4"/>
  <c r="BF2473" i="4"/>
  <c r="BF1915" i="4"/>
  <c r="BF1707" i="4"/>
  <c r="BF2234" i="4"/>
  <c r="BF1477" i="4"/>
  <c r="BF2308" i="4"/>
  <c r="BF916" i="4"/>
  <c r="BF1273" i="4"/>
  <c r="BF2144" i="4"/>
  <c r="BF1708" i="4"/>
  <c r="BF1307" i="4"/>
  <c r="BF1510" i="4"/>
  <c r="BF1683" i="4"/>
  <c r="BF2549" i="4"/>
  <c r="BF2201" i="4"/>
  <c r="BF1464" i="4"/>
  <c r="BF2279" i="4"/>
  <c r="BF1554" i="4"/>
  <c r="BF2062" i="4"/>
  <c r="BF2518" i="4"/>
  <c r="BF2078" i="4"/>
  <c r="BF1289" i="4"/>
  <c r="BF2171" i="4"/>
  <c r="BF738" i="4"/>
  <c r="BF1779" i="4"/>
  <c r="BF73" i="4"/>
  <c r="BF2469" i="4"/>
  <c r="BF2552" i="4"/>
  <c r="BF2155" i="4"/>
  <c r="BF2221" i="4"/>
  <c r="BF2032" i="4"/>
  <c r="BF310" i="4"/>
  <c r="BF1930" i="4"/>
  <c r="BF2121" i="4"/>
  <c r="BF2404" i="4"/>
  <c r="BF2266" i="4"/>
  <c r="BF2151" i="4"/>
  <c r="BF1630" i="4"/>
  <c r="BF2436" i="4"/>
  <c r="BF2437" i="4"/>
  <c r="BF1761" i="4"/>
  <c r="BF360" i="4"/>
  <c r="BF47" i="4"/>
  <c r="BF1726" i="4"/>
  <c r="BF1355" i="4"/>
  <c r="BF2163" i="4"/>
  <c r="BF2174" i="4"/>
  <c r="BF1287" i="4"/>
  <c r="BF1690" i="4"/>
  <c r="BF147" i="4"/>
  <c r="BF140" i="4"/>
  <c r="BF234" i="4"/>
  <c r="BF188" i="4"/>
  <c r="BF896" i="4"/>
  <c r="BF1327" i="4"/>
  <c r="BF999" i="4"/>
  <c r="BF214" i="4"/>
  <c r="BF1177" i="4"/>
  <c r="BF156" i="4"/>
  <c r="BF582" i="4"/>
  <c r="BF210" i="4"/>
  <c r="BF197" i="4"/>
  <c r="BF263" i="4"/>
  <c r="BF1892" i="4"/>
  <c r="BF417" i="4"/>
  <c r="BF883" i="4"/>
  <c r="BF1011" i="4"/>
  <c r="BF122" i="4"/>
  <c r="BF1245" i="4"/>
  <c r="BF1145" i="4"/>
  <c r="BF1188" i="4"/>
  <c r="BF797" i="4"/>
  <c r="BF1103" i="4"/>
  <c r="BF2542" i="4"/>
  <c r="BF69" i="4"/>
  <c r="BF93" i="4"/>
  <c r="BF2255" i="4"/>
  <c r="BF114" i="4"/>
  <c r="BF101" i="4"/>
  <c r="BF198" i="4"/>
  <c r="BF1755" i="4"/>
  <c r="BF2056" i="4"/>
  <c r="BF701" i="4"/>
  <c r="BF1115" i="4"/>
  <c r="BF2614" i="4"/>
  <c r="BF107" i="4"/>
  <c r="BF1180" i="4"/>
  <c r="BF224" i="4"/>
  <c r="BF2382" i="4"/>
  <c r="BF312" i="4"/>
  <c r="BF164" i="4"/>
  <c r="BF1243" i="4"/>
  <c r="BF194" i="4"/>
  <c r="BF300" i="4"/>
  <c r="BF643" i="4"/>
  <c r="BF409" i="4"/>
  <c r="BF2604" i="4"/>
  <c r="BF378" i="4"/>
  <c r="BF1001" i="4"/>
  <c r="BF187" i="4"/>
  <c r="BF865" i="4"/>
  <c r="BF236" i="4"/>
  <c r="BF26" i="4"/>
  <c r="BF1173" i="4"/>
  <c r="BF901" i="4"/>
  <c r="BF254" i="4"/>
  <c r="BF904" i="4"/>
  <c r="BF468" i="4"/>
  <c r="BF454" i="4"/>
  <c r="BF2563" i="4"/>
  <c r="BF2600" i="4"/>
  <c r="BF905" i="4"/>
  <c r="BF297" i="4"/>
  <c r="BF2585" i="4"/>
  <c r="BF2605" i="4"/>
  <c r="BF2536" i="4"/>
  <c r="BF161" i="4"/>
  <c r="BF937" i="4"/>
  <c r="BF1064" i="4"/>
  <c r="BF892" i="4"/>
  <c r="BF2545" i="4"/>
  <c r="BF2406" i="4"/>
  <c r="BF2247" i="4"/>
  <c r="BF1573" i="4"/>
  <c r="BF427" i="4"/>
  <c r="BF2341" i="4"/>
  <c r="BF1759" i="4"/>
  <c r="BF1155" i="4"/>
  <c r="BD1759" i="4"/>
  <c r="BD1267" i="4"/>
  <c r="BD128" i="4"/>
  <c r="BD1360" i="4"/>
  <c r="BD1555" i="4"/>
  <c r="BD1990" i="4"/>
  <c r="BD2477" i="4"/>
  <c r="BD1337" i="4"/>
  <c r="BD320" i="4"/>
  <c r="BD1087" i="4"/>
  <c r="BD1164" i="4"/>
  <c r="BD99" i="4"/>
  <c r="BD517" i="4"/>
  <c r="BD1179" i="4"/>
  <c r="BD2487" i="4"/>
  <c r="BD445" i="4"/>
  <c r="BD167" i="4"/>
  <c r="BD1955" i="4"/>
  <c r="BD146" i="4"/>
  <c r="BD2307" i="4"/>
  <c r="BD2218" i="4"/>
  <c r="BD1587" i="4"/>
  <c r="BD1102" i="4"/>
  <c r="BD2612" i="4"/>
  <c r="BD1887" i="4"/>
  <c r="BD416" i="4"/>
  <c r="BD177" i="4"/>
  <c r="BD219" i="4"/>
  <c r="BD87" i="4"/>
  <c r="BD1109" i="4"/>
  <c r="BD619" i="4"/>
  <c r="BD2352" i="4"/>
  <c r="BD1991" i="4"/>
  <c r="BD750" i="4"/>
  <c r="BD56" i="4"/>
  <c r="BD2086" i="4"/>
  <c r="BD1056" i="4"/>
  <c r="BD700" i="4"/>
  <c r="BD1096" i="4"/>
  <c r="BD1951" i="4"/>
  <c r="BD1908" i="4"/>
  <c r="BD960" i="4"/>
  <c r="BD296" i="4"/>
  <c r="BD211" i="4"/>
  <c r="BD2607" i="4"/>
  <c r="BD695" i="4"/>
  <c r="BD1424" i="4"/>
  <c r="BD1686" i="4"/>
  <c r="BD1104" i="4"/>
  <c r="BD141" i="4"/>
  <c r="BD540" i="4"/>
  <c r="BD1033" i="4"/>
  <c r="BD150" i="4"/>
  <c r="BD359" i="4"/>
  <c r="BD1508" i="4"/>
  <c r="BD564" i="4"/>
  <c r="BD1533" i="4"/>
  <c r="BD843" i="4"/>
  <c r="BD1123" i="4"/>
  <c r="BD1578" i="4"/>
  <c r="BD1128" i="4"/>
  <c r="BD666" i="4"/>
  <c r="BD266" i="4"/>
  <c r="BD2156" i="4"/>
  <c r="BD580" i="4"/>
  <c r="BD158" i="4"/>
  <c r="BD1878" i="4"/>
  <c r="BD1538" i="4"/>
  <c r="BD226" i="4"/>
  <c r="BD1407" i="4"/>
  <c r="BD455" i="4"/>
  <c r="BD233" i="4"/>
  <c r="BD1756" i="4"/>
  <c r="BD670" i="4"/>
  <c r="BD1900" i="4"/>
  <c r="BD512" i="4"/>
  <c r="BD423" i="4"/>
  <c r="BD662" i="4"/>
  <c r="BD17" i="4"/>
  <c r="BD1413" i="4"/>
  <c r="BD2191" i="4"/>
  <c r="BD1945" i="4"/>
  <c r="BD457" i="4"/>
  <c r="BD1329" i="4"/>
  <c r="BD2294" i="4"/>
  <c r="BD365" i="4"/>
  <c r="BD2128" i="4"/>
  <c r="BD1073" i="4"/>
  <c r="BD1048" i="4"/>
  <c r="BD485" i="4"/>
  <c r="BD886" i="4"/>
  <c r="BD1362" i="4"/>
  <c r="BD2228" i="4"/>
  <c r="BD1373" i="4"/>
  <c r="BD1285" i="4"/>
  <c r="BD2561" i="4"/>
  <c r="BD1107" i="4"/>
  <c r="BD1375" i="4"/>
  <c r="BD819" i="4"/>
  <c r="BD1350" i="4"/>
  <c r="BD357" i="4"/>
  <c r="BD405" i="4"/>
  <c r="BD2435" i="4"/>
  <c r="BD469" i="4"/>
  <c r="BD1021" i="4"/>
  <c r="BD1901" i="4"/>
  <c r="BD117" i="4"/>
  <c r="BD2582" i="4"/>
  <c r="BD1210" i="4"/>
  <c r="BD533" i="4"/>
  <c r="BD1643" i="4"/>
  <c r="BD1985" i="4"/>
  <c r="BD2134" i="4"/>
  <c r="BD658" i="4"/>
  <c r="BD1637" i="4"/>
  <c r="BD681" i="4"/>
  <c r="BD2575" i="4"/>
  <c r="BD1995" i="4"/>
  <c r="BD2089" i="4"/>
  <c r="BD294" i="4"/>
  <c r="BD837" i="4"/>
  <c r="BD27" i="4"/>
  <c r="BD642" i="4"/>
  <c r="BD1888" i="4"/>
  <c r="BD2104" i="4"/>
  <c r="BD2159" i="4"/>
  <c r="BD186" i="4"/>
  <c r="BD381" i="4"/>
  <c r="BD1246" i="4"/>
  <c r="BD874" i="4"/>
  <c r="BD1716" i="4"/>
  <c r="BD1262" i="4"/>
  <c r="BD1076" i="4"/>
  <c r="BD483" i="4"/>
  <c r="BD761" i="4"/>
  <c r="BD1214" i="4"/>
  <c r="BD1960" i="4"/>
  <c r="BD1754" i="4"/>
  <c r="BD734" i="4"/>
  <c r="BD853" i="4"/>
  <c r="BD1797" i="4"/>
  <c r="BD615" i="4"/>
  <c r="BD980" i="4"/>
  <c r="BD652" i="4"/>
  <c r="BD1457" i="4"/>
  <c r="BD1098" i="4"/>
  <c r="BD2164" i="4"/>
  <c r="BD2030" i="4"/>
  <c r="BD314" i="4"/>
  <c r="BD1295" i="4"/>
  <c r="BD590" i="4"/>
  <c r="BD779" i="4"/>
  <c r="BD2124" i="4"/>
  <c r="BD237" i="4"/>
  <c r="BD653" i="4"/>
  <c r="BD702" i="4"/>
  <c r="BD774" i="4"/>
  <c r="BD754" i="4"/>
  <c r="BD1080" i="4"/>
  <c r="BD889" i="4"/>
  <c r="BD1364" i="4"/>
  <c r="BD638" i="4"/>
  <c r="BD1552" i="4"/>
  <c r="BD574" i="4"/>
  <c r="BD414" i="4"/>
  <c r="BD2002" i="4"/>
  <c r="BD1081" i="4"/>
  <c r="BD157" i="4"/>
  <c r="BD28" i="4"/>
  <c r="BD2601" i="4"/>
  <c r="BD14" i="4"/>
  <c r="BD946" i="4"/>
  <c r="BD3" i="4"/>
  <c r="BD2451" i="4"/>
  <c r="BD2194" i="4"/>
  <c r="BD1651" i="4"/>
  <c r="BD1037" i="4"/>
  <c r="BD396" i="4"/>
  <c r="BD2362" i="4"/>
  <c r="BD822" i="4"/>
  <c r="BD278" i="4"/>
  <c r="BD2530" i="4"/>
  <c r="BD2454" i="4"/>
  <c r="BD247" i="4"/>
  <c r="BD2077" i="4"/>
  <c r="BD2211" i="4"/>
  <c r="BD2073" i="4"/>
  <c r="BD2594" i="4"/>
  <c r="BD969" i="4"/>
  <c r="BD1489" i="4"/>
  <c r="BD2381" i="4"/>
  <c r="BD814" i="4"/>
  <c r="BD1258" i="4"/>
  <c r="BD192" i="4"/>
  <c r="BD1439" i="4"/>
  <c r="BD1315" i="4"/>
  <c r="BD755" i="4"/>
  <c r="BD1861" i="4"/>
  <c r="BD112" i="4"/>
  <c r="BD1045" i="4"/>
  <c r="BD1813" i="4"/>
  <c r="BD1807" i="4"/>
  <c r="BD1120" i="4"/>
  <c r="BD2149" i="4"/>
  <c r="BD926" i="4"/>
  <c r="BD527" i="4"/>
  <c r="BD305" i="4"/>
  <c r="BD529" i="4"/>
  <c r="BD762" i="4"/>
  <c r="BD1372" i="4"/>
  <c r="BD844" i="4"/>
  <c r="BD1904" i="4"/>
  <c r="BD502" i="4"/>
  <c r="BD1050" i="4"/>
  <c r="BD287" i="4"/>
  <c r="BD1616" i="4"/>
  <c r="BD1053" i="4"/>
  <c r="BD1992" i="4"/>
  <c r="BD1778" i="4"/>
  <c r="BD2115" i="4"/>
  <c r="BD196" i="4"/>
  <c r="BD309" i="4"/>
  <c r="BD1596" i="4"/>
  <c r="BD273" i="4"/>
  <c r="BD1957" i="4"/>
  <c r="BD50" i="4"/>
  <c r="BD569" i="4"/>
  <c r="BD1581" i="4"/>
  <c r="BD1487" i="4"/>
  <c r="BD1380" i="4"/>
  <c r="BD903" i="4"/>
  <c r="BD833" i="4"/>
  <c r="BD1709" i="4"/>
  <c r="BD2620" i="4"/>
  <c r="BD398" i="4"/>
  <c r="BD522" i="4"/>
  <c r="BD1371" i="4"/>
  <c r="BD1702" i="4"/>
  <c r="BD1562" i="4"/>
  <c r="BD209" i="4"/>
  <c r="BD86" i="4"/>
  <c r="BD2253" i="4"/>
  <c r="BD1440" i="4"/>
  <c r="BD1302" i="4"/>
  <c r="BD1338" i="4"/>
  <c r="BD581" i="4"/>
  <c r="BD20" i="4"/>
  <c r="BD78" i="4"/>
  <c r="BD665" i="4"/>
  <c r="BD2540" i="4"/>
  <c r="BD847" i="4"/>
  <c r="BD2420" i="4"/>
  <c r="BD361" i="4"/>
  <c r="BD162" i="4"/>
  <c r="BD253" i="4"/>
  <c r="BD1671" i="4"/>
  <c r="BD1758" i="4"/>
  <c r="BD756" i="4"/>
  <c r="BD38" i="4"/>
  <c r="BD1041" i="4"/>
  <c r="BD1136" i="4"/>
  <c r="BD992" i="4"/>
  <c r="BD612" i="4"/>
  <c r="BD1972" i="4"/>
  <c r="BD350" i="4"/>
  <c r="BD693" i="4"/>
  <c r="BD1785" i="4"/>
  <c r="BD2439" i="4"/>
  <c r="BD2490" i="4"/>
  <c r="BD1466" i="4"/>
  <c r="BD1893" i="4"/>
  <c r="BD812" i="4"/>
  <c r="BD1736" i="4"/>
  <c r="BD776" i="4"/>
  <c r="BD915" i="4"/>
  <c r="BD372" i="4"/>
  <c r="BD245" i="4"/>
  <c r="BD687" i="4"/>
  <c r="BD2162" i="4"/>
  <c r="BD2322" i="4"/>
  <c r="BD1527" i="4"/>
  <c r="BD1410" i="4"/>
  <c r="BD413" i="4"/>
  <c r="BD2495" i="4"/>
  <c r="BD871" i="4"/>
  <c r="BD970" i="4"/>
  <c r="BD827" i="4"/>
  <c r="BD2200" i="4"/>
  <c r="BD1569" i="4"/>
  <c r="BD127" i="4"/>
  <c r="BD5" i="4"/>
  <c r="BD1049" i="4"/>
  <c r="BD609" i="4"/>
  <c r="BD935" i="4"/>
  <c r="BD2258" i="4"/>
  <c r="BD1025" i="4"/>
  <c r="BD2468" i="4"/>
  <c r="BD1013" i="4"/>
  <c r="BD824" i="4"/>
  <c r="BD52" i="4"/>
  <c r="BD566" i="4"/>
  <c r="BD74" i="4"/>
  <c r="BD134" i="4"/>
  <c r="BD1684" i="4"/>
  <c r="BD1253" i="4"/>
  <c r="BD676" i="4"/>
  <c r="BD714" i="4"/>
  <c r="BD1134" i="4"/>
  <c r="BD1493" i="4"/>
  <c r="BD1839" i="4"/>
  <c r="BD1460" i="4"/>
  <c r="BD555" i="4"/>
  <c r="BD1425" i="4"/>
  <c r="BD976" i="4"/>
  <c r="BD544" i="4"/>
  <c r="BD545" i="4"/>
  <c r="BD232" i="4"/>
  <c r="BD1936" i="4"/>
  <c r="BD1658" i="4"/>
  <c r="BD721" i="4"/>
  <c r="BD1322" i="4"/>
  <c r="BD866" i="4"/>
  <c r="BD2567" i="4"/>
  <c r="BD1679" i="4"/>
  <c r="BD803" i="4"/>
  <c r="BD1065" i="4"/>
  <c r="BD530" i="4"/>
  <c r="BD1039" i="4"/>
  <c r="BD902" i="4"/>
  <c r="BD947" i="4"/>
  <c r="BD578" i="4"/>
  <c r="BD426" i="4"/>
  <c r="BD2309" i="4"/>
  <c r="BD1434" i="4"/>
  <c r="BD446" i="4"/>
  <c r="BD231" i="4"/>
  <c r="BD2146" i="4"/>
  <c r="BD2075" i="4"/>
  <c r="BD465" i="4"/>
  <c r="BD2400" i="4"/>
  <c r="BD248" i="4"/>
  <c r="BD1266" i="4"/>
  <c r="BD57" i="4"/>
  <c r="BD621" i="4"/>
  <c r="BD2220" i="4"/>
  <c r="BD301" i="4"/>
  <c r="BD1741" i="4"/>
  <c r="BD516" i="4"/>
  <c r="BD135" i="4"/>
  <c r="BD672" i="4"/>
  <c r="BD1773" i="4"/>
  <c r="BD983" i="4"/>
  <c r="BD1566" i="4"/>
  <c r="BD2263" i="4"/>
  <c r="BD913" i="4"/>
  <c r="BD1394" i="4"/>
  <c r="BD748" i="4"/>
  <c r="BD270" i="4"/>
  <c r="BD1974" i="4"/>
  <c r="BD2230" i="4"/>
  <c r="BD868" i="4"/>
  <c r="BD1488" i="4"/>
  <c r="BD279" i="4"/>
  <c r="BD96" i="4"/>
  <c r="BD2427" i="4"/>
  <c r="BD840" i="4"/>
  <c r="BD2476" i="4"/>
  <c r="BD657" i="4"/>
  <c r="BD1693" i="4"/>
  <c r="BD2014" i="4"/>
  <c r="BD546" i="4"/>
  <c r="BD1790" i="4"/>
  <c r="BD268" i="4"/>
  <c r="BD1863" i="4"/>
  <c r="BD489" i="4"/>
  <c r="BD1546" i="4"/>
  <c r="BD1429" i="4"/>
  <c r="BD1589" i="4"/>
  <c r="BD802" i="4"/>
  <c r="BD1057" i="4"/>
  <c r="BD1458" i="4"/>
  <c r="BD2333" i="4"/>
  <c r="BD846" i="4"/>
  <c r="BD2531" i="4"/>
  <c r="BD271" i="4"/>
  <c r="BD1646" i="4"/>
  <c r="BD2036" i="4"/>
  <c r="BD2528" i="4"/>
  <c r="BD342" i="4"/>
  <c r="BD2524" i="4"/>
  <c r="BD2182" i="4"/>
  <c r="BD2254" i="4"/>
  <c r="BD160" i="4"/>
  <c r="BD1799" i="4"/>
  <c r="BD1091" i="4"/>
  <c r="BD606" i="4"/>
  <c r="BD2100" i="4"/>
  <c r="BD510" i="4"/>
  <c r="BD588" i="4"/>
  <c r="BD751" i="4"/>
  <c r="BD1673" i="4"/>
  <c r="BD851" i="4"/>
  <c r="BD1962" i="4"/>
  <c r="BD1950" i="4"/>
  <c r="BD223" i="4"/>
  <c r="BD2068" i="4"/>
  <c r="BD2371" i="4"/>
  <c r="BD1502" i="4"/>
  <c r="BD2425" i="4"/>
  <c r="BD1633" i="4"/>
  <c r="BD2389" i="4"/>
  <c r="BD1629" i="4"/>
  <c r="BD2082" i="4"/>
  <c r="BD1153" i="4"/>
  <c r="BD1044" i="4"/>
  <c r="BD1825" i="4"/>
  <c r="BD331" i="4"/>
  <c r="BD2426" i="4"/>
  <c r="BD548" i="4"/>
  <c r="BD2289" i="4"/>
  <c r="BD334" i="4"/>
  <c r="BD2513" i="4"/>
  <c r="BD1088" i="4"/>
  <c r="BD2291" i="4"/>
  <c r="BD549" i="4"/>
  <c r="BD2465" i="4"/>
  <c r="BD1004" i="4"/>
  <c r="BD649" i="4"/>
  <c r="BD1864" i="4"/>
  <c r="BD2242" i="4"/>
  <c r="BD1922" i="4"/>
  <c r="BD2447" i="4"/>
  <c r="BD1661" i="4"/>
  <c r="BD2515" i="4"/>
  <c r="BD532" i="4"/>
  <c r="BD2117" i="4"/>
  <c r="BD2039" i="4"/>
  <c r="BD1389" i="4"/>
  <c r="BD2532" i="4"/>
  <c r="BD961" i="4"/>
  <c r="BD1705" i="4"/>
  <c r="BD2287" i="4"/>
  <c r="BD2456" i="4"/>
  <c r="BD2471" i="4"/>
  <c r="BD641" i="4"/>
  <c r="BD1867" i="4"/>
  <c r="BD2251" i="4"/>
  <c r="BD796" i="4"/>
  <c r="BD97" i="4"/>
  <c r="BD948" i="4"/>
  <c r="BD321" i="4"/>
  <c r="BD1472" i="4"/>
  <c r="BD2598" i="4"/>
  <c r="BD520" i="4"/>
  <c r="BD2238" i="4"/>
  <c r="BD2419" i="4"/>
  <c r="BD2492" i="4"/>
  <c r="BD2127" i="4"/>
  <c r="BD957" i="4"/>
  <c r="BD463" i="4"/>
  <c r="BD2486" i="4"/>
  <c r="BD1324" i="4"/>
  <c r="BD1948" i="4"/>
  <c r="BD955" i="4"/>
  <c r="BD2621" i="4"/>
  <c r="BD736" i="4"/>
  <c r="BD815" i="4"/>
  <c r="BD2462" i="4"/>
  <c r="BD2357" i="4"/>
  <c r="BD1483" i="4"/>
  <c r="BD2275" i="4"/>
  <c r="BD547" i="4"/>
  <c r="BD2446" i="4"/>
  <c r="BD1282" i="4"/>
  <c r="BD811" i="4"/>
  <c r="BD2569" i="4"/>
  <c r="BD941" i="4"/>
  <c r="BD1805" i="4"/>
  <c r="BD2448" i="4"/>
  <c r="BD1905" i="4"/>
  <c r="BD2296" i="4"/>
  <c r="BD1609" i="4"/>
  <c r="BD1079" i="4"/>
  <c r="BD1946" i="4"/>
  <c r="BD1854" i="4"/>
  <c r="BD43" i="4"/>
  <c r="BD133" i="4"/>
  <c r="BD2139" i="4"/>
  <c r="BD2199" i="4"/>
  <c r="BD2043" i="4"/>
  <c r="BD2305" i="4"/>
  <c r="BD1732" i="4"/>
  <c r="BD958" i="4"/>
  <c r="BD2119" i="4"/>
  <c r="BD1270" i="4"/>
  <c r="BD252" i="4"/>
  <c r="BD132" i="4"/>
  <c r="BD1583" i="4"/>
  <c r="BD456" i="4"/>
  <c r="BD2065" i="4"/>
  <c r="BD2399" i="4"/>
  <c r="BD2460" i="4"/>
  <c r="BD2107" i="4"/>
  <c r="BD410" i="4"/>
  <c r="BD2429" i="4"/>
  <c r="BD402" i="4"/>
  <c r="BD1668" i="4"/>
  <c r="BD1941" i="4"/>
  <c r="BD2442" i="4"/>
  <c r="BD2233" i="4"/>
  <c r="BD1794" i="4"/>
  <c r="BD2210" i="4"/>
  <c r="BD908" i="4"/>
  <c r="BD2500" i="4"/>
  <c r="BD2226" i="4"/>
  <c r="BD535" i="4"/>
  <c r="BD1664" i="4"/>
  <c r="BD145" i="4"/>
  <c r="BD1441" i="4"/>
  <c r="BD1404" i="4"/>
  <c r="BD2303" i="4"/>
  <c r="BD1715" i="4"/>
  <c r="BD421" i="4"/>
  <c r="BD1967" i="4"/>
  <c r="BD1349" i="4"/>
  <c r="BD272" i="4"/>
  <c r="BD2106" i="4"/>
  <c r="BD801" i="4"/>
  <c r="BD397" i="4"/>
  <c r="BD430" i="4"/>
  <c r="BD1356" i="4"/>
  <c r="BD2364" i="4"/>
  <c r="BD2314" i="4"/>
  <c r="BD1069" i="4"/>
  <c r="BD1393" i="4"/>
  <c r="BD2169" i="4"/>
  <c r="BD67" i="4"/>
  <c r="BD2059" i="4"/>
  <c r="BD2085" i="4"/>
  <c r="BD2342" i="4"/>
  <c r="BD2339" i="4"/>
  <c r="BD385" i="4"/>
  <c r="BD443" i="4"/>
  <c r="BD1442" i="4"/>
  <c r="BD598" i="4"/>
  <c r="BD1634" i="4"/>
  <c r="BD1602" i="4"/>
  <c r="BD1336" i="4"/>
  <c r="BD541" i="4"/>
  <c r="BD1043" i="4"/>
  <c r="BD2350" i="4"/>
  <c r="BD1549" i="4"/>
  <c r="BD1868" i="4"/>
  <c r="BD1055" i="4"/>
  <c r="BD2276" i="4"/>
  <c r="BD1024" i="4"/>
  <c r="BD1676" i="4"/>
  <c r="BD1423" i="4"/>
  <c r="BD861" i="4"/>
  <c r="BD399" i="4"/>
  <c r="BD2189" i="4"/>
  <c r="BD368" i="4"/>
  <c r="BD1757" i="4"/>
  <c r="BD838" i="4"/>
  <c r="BD2122" i="4"/>
  <c r="BD943" i="4"/>
  <c r="BD1331" i="4"/>
  <c r="BD1663" i="4"/>
  <c r="BD2298" i="4"/>
  <c r="BD1411" i="4"/>
  <c r="BD671" i="4"/>
  <c r="BD2007" i="4"/>
  <c r="BD1447" i="4"/>
  <c r="BD1599" i="4"/>
  <c r="BD1316" i="4"/>
  <c r="BD515" i="4"/>
  <c r="BD1768" i="4"/>
  <c r="BD2501" i="4"/>
  <c r="BD561" i="4"/>
  <c r="BD728" i="4"/>
  <c r="BD2378" i="4"/>
  <c r="BD2402" i="4"/>
  <c r="BD1877" i="4"/>
  <c r="BD1582" i="4"/>
  <c r="BD2444" i="4"/>
  <c r="BD1036" i="4"/>
  <c r="BD280" i="4"/>
  <c r="BD2256" i="4"/>
  <c r="BD1770" i="4"/>
  <c r="BD2443" i="4"/>
  <c r="BD2485" i="4"/>
  <c r="BD1345" i="4"/>
  <c r="BD491" i="4"/>
  <c r="BD907" i="4"/>
  <c r="BD1491" i="4"/>
  <c r="BD2187" i="4"/>
  <c r="BD2510" i="4"/>
  <c r="BD261" i="4"/>
  <c r="BD1735" i="4"/>
  <c r="BD2288" i="4"/>
  <c r="BD628" i="4"/>
  <c r="BD1449" i="4"/>
  <c r="BD407" i="4"/>
  <c r="BD2281" i="4"/>
  <c r="BD383" i="4"/>
  <c r="BD1652" i="4"/>
  <c r="BD959" i="4"/>
  <c r="BD2313" i="4"/>
  <c r="BD2215" i="4"/>
  <c r="BD2099" i="4"/>
  <c r="BD813" i="4"/>
  <c r="BD228" i="4"/>
  <c r="BD459" i="4"/>
  <c r="BD1784" i="4"/>
  <c r="BD863" i="4"/>
  <c r="BD1670" i="4"/>
  <c r="BD2205" i="4"/>
  <c r="BD1840" i="4"/>
  <c r="BD2248" i="4"/>
  <c r="BD832" i="4"/>
  <c r="BD1586" i="4"/>
  <c r="BD1710" i="4"/>
  <c r="BD1660" i="4"/>
  <c r="BD1727" i="4"/>
  <c r="BD2367" i="4"/>
  <c r="BD2452" i="4"/>
  <c r="BD2388" i="4"/>
  <c r="BD2001" i="4"/>
  <c r="BD500" i="4"/>
  <c r="BD677" i="4"/>
  <c r="BD890" i="4"/>
  <c r="BD2097" i="4"/>
  <c r="BD2031" i="4"/>
  <c r="BD1635" i="4"/>
  <c r="BD921" i="4"/>
  <c r="BD1644" i="4"/>
  <c r="BD2315" i="4"/>
  <c r="BD2581" i="4"/>
  <c r="BD2293" i="4"/>
  <c r="BD1348" i="4"/>
  <c r="BD2049" i="4"/>
  <c r="BD1475" i="4"/>
  <c r="BD1672" i="4"/>
  <c r="BD1279" i="4"/>
  <c r="BD2217" i="4"/>
  <c r="BD2021" i="4"/>
  <c r="BD2383" i="4"/>
  <c r="BD2392" i="4"/>
  <c r="BD745" i="4"/>
  <c r="BD1299" i="4"/>
  <c r="BD2033" i="4"/>
  <c r="BD1326" i="4"/>
  <c r="BD1469" i="4"/>
  <c r="BD1677" i="4"/>
  <c r="BD2108" i="4"/>
  <c r="BD1731" i="4"/>
  <c r="BD257" i="4"/>
  <c r="BD1565" i="4"/>
  <c r="BD1382" i="4"/>
  <c r="BD1674" i="4"/>
  <c r="BD2283" i="4"/>
  <c r="BD2410" i="4"/>
  <c r="BD1648" i="4"/>
  <c r="BD1514" i="4"/>
  <c r="BD1729" i="4"/>
  <c r="BD2249" i="4"/>
  <c r="BD1636" i="4"/>
  <c r="BD2090" i="4"/>
  <c r="BD2541" i="4"/>
  <c r="BD1621" i="4"/>
  <c r="BD367" i="4"/>
  <c r="BD1766" i="4"/>
  <c r="BD1277" i="4"/>
  <c r="BD1563" i="4"/>
  <c r="BD2259" i="4"/>
  <c r="BD1745" i="4"/>
  <c r="BD2608" i="4"/>
  <c r="BD494" i="4"/>
  <c r="BD1653" i="4"/>
  <c r="BD1942" i="4"/>
  <c r="BD1875" i="4"/>
  <c r="BD1970" i="4"/>
  <c r="BD2038" i="4"/>
  <c r="BD2337" i="4"/>
  <c r="BD2326" i="4"/>
  <c r="BD2143" i="4"/>
  <c r="BD1796" i="4"/>
  <c r="BD1734" i="4"/>
  <c r="BD749" i="4"/>
  <c r="BD1818" i="4"/>
  <c r="BD1812" i="4"/>
  <c r="BD2330" i="4"/>
  <c r="BD1531" i="4"/>
  <c r="BD1718" i="4"/>
  <c r="BD2295" i="4"/>
  <c r="BD1156" i="4"/>
  <c r="BD2323" i="4"/>
  <c r="BD2417" i="4"/>
  <c r="BD1280" i="4"/>
  <c r="BD2141" i="4"/>
  <c r="BD923" i="4"/>
  <c r="BD1815" i="4"/>
  <c r="BD2578" i="4"/>
  <c r="BD1311" i="4"/>
  <c r="BD1642" i="4"/>
  <c r="BD1938" i="4"/>
  <c r="BD293" i="4"/>
  <c r="BD1692" i="4"/>
  <c r="BD2064" i="4"/>
  <c r="BD2236" i="4"/>
  <c r="BD419" i="4"/>
  <c r="BD1605" i="4"/>
  <c r="BD1540" i="4"/>
  <c r="BD1361" i="4"/>
  <c r="BD650" i="4"/>
  <c r="BD2231" i="4"/>
  <c r="BD1446" i="4"/>
  <c r="BD1604" i="4"/>
  <c r="BD1694" i="4"/>
  <c r="BD2035" i="4"/>
  <c r="BD730" i="4"/>
  <c r="BD1935" i="4"/>
  <c r="BD2016" i="4"/>
  <c r="BD2195" i="4"/>
  <c r="BD1926" i="4"/>
  <c r="BD2376" i="4"/>
  <c r="BD65" i="4"/>
  <c r="BD2037" i="4"/>
  <c r="BD593" i="4"/>
  <c r="BD1588" i="4"/>
  <c r="BD2503" i="4"/>
  <c r="BD1742" i="4"/>
  <c r="BD2413" i="4"/>
  <c r="BD2197" i="4"/>
  <c r="BD683" i="4"/>
  <c r="BD2415" i="4"/>
  <c r="BD1017" i="4"/>
  <c r="BD2150" i="4"/>
  <c r="BD689" i="4"/>
  <c r="BD1403" i="4"/>
  <c r="BD2416" i="4"/>
  <c r="BD2386" i="4"/>
  <c r="BD1298" i="4"/>
  <c r="BD1831" i="4"/>
  <c r="BD1456" i="4"/>
  <c r="BD1471" i="4"/>
  <c r="BD1422" i="4"/>
  <c r="BD1919" i="4"/>
  <c r="BD1897" i="4"/>
  <c r="BD2453" i="4"/>
  <c r="BD1455" i="4"/>
  <c r="BD2118" i="4"/>
  <c r="BD1833" i="4"/>
  <c r="BD1409" i="4"/>
  <c r="BD2441" i="4"/>
  <c r="BD2025" i="4"/>
  <c r="BD1592" i="4"/>
  <c r="BD119" i="4"/>
  <c r="BD1681" i="4"/>
  <c r="BD2491" i="4"/>
  <c r="BD1958" i="4"/>
  <c r="BD2489" i="4"/>
  <c r="BD2054" i="4"/>
  <c r="BD1632" i="4"/>
  <c r="BD2129" i="4"/>
  <c r="BD2379" i="4"/>
  <c r="BD1535" i="4"/>
  <c r="BD1792" i="4"/>
  <c r="BD2053" i="4"/>
  <c r="BD2562" i="4"/>
  <c r="BD45" i="4"/>
  <c r="BD2058" i="4"/>
  <c r="BD2312" i="4"/>
  <c r="BD1743" i="4"/>
  <c r="BD1292" i="4"/>
  <c r="BD1561" i="4"/>
  <c r="BD1747" i="4"/>
  <c r="BD1914" i="4"/>
  <c r="BD1332" i="4"/>
  <c r="BD1931" i="4"/>
  <c r="BD1484" i="4"/>
  <c r="BD1620" i="4"/>
  <c r="BD1598" i="4"/>
  <c r="BD2497" i="4"/>
  <c r="BD2547" i="4"/>
  <c r="BD2590" i="4"/>
  <c r="BD1576" i="4"/>
  <c r="BD2617" i="4"/>
  <c r="BD2517" i="4"/>
  <c r="BD1553" i="4"/>
  <c r="BD1688" i="4"/>
  <c r="BD1408" i="4"/>
  <c r="BD2224" i="4"/>
  <c r="BD1618" i="4"/>
  <c r="BD2302" i="4"/>
  <c r="BD1800" i="4"/>
  <c r="BD1764" i="4"/>
  <c r="BD1271" i="4"/>
  <c r="BD92" i="4"/>
  <c r="BD1459" i="4"/>
  <c r="BD2494" i="4"/>
  <c r="BD1296" i="4"/>
  <c r="BD2493" i="4"/>
  <c r="BD2005" i="4"/>
  <c r="BD772" i="4"/>
  <c r="BD996" i="4"/>
  <c r="BD1290" i="4"/>
  <c r="BD377" i="4"/>
  <c r="BD2094" i="4"/>
  <c r="BD1312" i="4"/>
  <c r="BD2131" i="4"/>
  <c r="BD440" i="4"/>
  <c r="BD1929" i="4"/>
  <c r="BD1391" i="4"/>
  <c r="BD1603" i="4"/>
  <c r="BD2334" i="4"/>
  <c r="BD2181" i="4"/>
  <c r="BD1804" i="4"/>
  <c r="BD1530" i="4"/>
  <c r="BD2345" i="4"/>
  <c r="BD330" i="4"/>
  <c r="BD2114" i="4"/>
  <c r="BD2192" i="4"/>
  <c r="BD1777" i="4"/>
  <c r="BD1244" i="4"/>
  <c r="BD1937" i="4"/>
  <c r="BD406" i="4"/>
  <c r="BD292" i="4"/>
  <c r="BD1150" i="4"/>
  <c r="BD1341" i="4"/>
  <c r="BD934" i="4"/>
  <c r="BD1268" i="4"/>
  <c r="BD1148" i="4"/>
  <c r="BD1127" i="4"/>
  <c r="BD1999" i="4"/>
  <c r="BD173" i="4"/>
  <c r="BD1976" i="4"/>
  <c r="BD230" i="4"/>
  <c r="BD1982" i="4"/>
  <c r="BD2355" i="4"/>
  <c r="BD1855" i="4"/>
  <c r="BD560" i="4"/>
  <c r="BD1849" i="4"/>
  <c r="BD215" i="4"/>
  <c r="BD1220" i="4"/>
  <c r="BD428" i="4"/>
  <c r="BD1979" i="4"/>
  <c r="BD1980" i="4"/>
  <c r="BD715" i="4"/>
  <c r="BD1837" i="4"/>
  <c r="BD1190" i="4"/>
  <c r="BD165" i="4"/>
  <c r="BD1227" i="4"/>
  <c r="BD1225" i="4"/>
  <c r="BD322" i="4"/>
  <c r="BD362" i="4"/>
  <c r="BD708" i="4"/>
  <c r="BD1160" i="4"/>
  <c r="BD1903" i="4"/>
  <c r="BD678" i="4"/>
  <c r="BD1996" i="4"/>
  <c r="BD1146" i="4"/>
  <c r="BD1889" i="4"/>
  <c r="BD962" i="4"/>
  <c r="BD387" i="4"/>
  <c r="BD1008" i="4"/>
  <c r="BD295" i="4"/>
  <c r="BD788" i="4"/>
  <c r="BD183" i="4"/>
  <c r="BD906" i="4"/>
  <c r="BD769" i="4"/>
  <c r="BD1242" i="4"/>
  <c r="BD1006" i="4"/>
  <c r="BD207" i="4"/>
  <c r="BD1009" i="4"/>
  <c r="BD1263" i="4"/>
  <c r="BD1437" i="4"/>
  <c r="BD1928" i="4"/>
  <c r="BD437" i="4"/>
  <c r="BD2158" i="4"/>
  <c r="BD859" i="4"/>
  <c r="BD1909" i="4"/>
  <c r="BD764" i="4"/>
  <c r="BD1005" i="4"/>
  <c r="BD726" i="4"/>
  <c r="BD1090" i="4"/>
  <c r="BD18" i="4"/>
  <c r="BD1014" i="4"/>
  <c r="BD2066" i="4"/>
  <c r="BD88" i="4"/>
  <c r="BD1163" i="4"/>
  <c r="BD1333" i="4"/>
  <c r="BD1912" i="4"/>
  <c r="BD1235" i="4"/>
  <c r="BD1166" i="4"/>
  <c r="BD308" i="4"/>
  <c r="BD168" i="4"/>
  <c r="BD374" i="4"/>
  <c r="BD472" i="4"/>
  <c r="BD900" i="4"/>
  <c r="BD1388" i="4"/>
  <c r="BD1265" i="4"/>
  <c r="BD408" i="4"/>
  <c r="BD1181" i="4"/>
  <c r="BD633" i="4"/>
  <c r="BD1137" i="4"/>
  <c r="BD103" i="4"/>
  <c r="BD1046" i="4"/>
  <c r="BD436" i="4"/>
  <c r="BD2570" i="4"/>
  <c r="BD1952" i="4"/>
  <c r="BD1239" i="4"/>
  <c r="BD1142" i="4"/>
  <c r="BD1998" i="4"/>
  <c r="BD1895" i="4"/>
  <c r="BD1222" i="4"/>
  <c r="BD258" i="4"/>
  <c r="BD191" i="4"/>
  <c r="BD778" i="4"/>
  <c r="BD558" i="4"/>
  <c r="BD508" i="4"/>
  <c r="BD1144" i="4"/>
  <c r="BD1261" i="4"/>
  <c r="BD144" i="4"/>
  <c r="BD974" i="4"/>
  <c r="BD2592" i="4"/>
  <c r="BD1481" i="4"/>
  <c r="BD775" i="4"/>
  <c r="BD100" i="4"/>
  <c r="BD1856" i="4"/>
  <c r="BD2317" i="4"/>
  <c r="BD203" i="4"/>
  <c r="BD1377" i="4"/>
  <c r="BD1221" i="4"/>
  <c r="BD453" i="4"/>
  <c r="BD627" i="4"/>
  <c r="BD2239" i="4"/>
  <c r="BD200" i="4"/>
  <c r="BD218" i="4"/>
  <c r="BD1894" i="4"/>
  <c r="BD1414" i="4"/>
  <c r="BD1201" i="4"/>
  <c r="BD1740" i="4"/>
  <c r="BD1208" i="4"/>
  <c r="BD143" i="4"/>
  <c r="BD1158" i="4"/>
  <c r="BD1513" i="4"/>
  <c r="BD1034" i="4"/>
  <c r="BD563" i="4"/>
  <c r="BD1231" i="4"/>
  <c r="BD1157" i="4"/>
  <c r="BD1997" i="4"/>
  <c r="BD1366" i="4"/>
  <c r="BD2344" i="4"/>
  <c r="BD434" i="4"/>
  <c r="BD1943" i="4"/>
  <c r="BD2411" i="4"/>
  <c r="BD1370" i="4"/>
  <c r="BD634" i="4"/>
  <c r="BD1169" i="4"/>
  <c r="BD1068" i="4"/>
  <c r="BD306" i="4"/>
  <c r="BD1627" i="4"/>
  <c r="BD1149" i="4"/>
  <c r="BD1765" i="4"/>
  <c r="BD1209" i="4"/>
  <c r="BD1848" i="4"/>
  <c r="BD931" i="4"/>
  <c r="BD6" i="4"/>
  <c r="BD195" i="4"/>
  <c r="BD1010" i="4"/>
  <c r="BD836" i="4"/>
  <c r="BD260" i="4"/>
  <c r="BD873" i="4"/>
  <c r="BD351" i="4"/>
  <c r="BD1891" i="4"/>
  <c r="BD2472" i="4"/>
  <c r="BD1254" i="4"/>
  <c r="BD1229" i="4"/>
  <c r="BD478" i="4"/>
  <c r="BD201" i="4"/>
  <c r="BD572" i="4"/>
  <c r="BD1857" i="4"/>
  <c r="BD1165" i="4"/>
  <c r="BD1600" i="4"/>
  <c r="BD106" i="4"/>
  <c r="BD592" i="4"/>
  <c r="BD1376" i="4"/>
  <c r="BD1657" i="4"/>
  <c r="BD1052" i="4"/>
  <c r="BD881" i="4"/>
  <c r="BD1026" i="4"/>
  <c r="BD2135" i="4"/>
  <c r="BD1167" i="4"/>
  <c r="BD1259" i="4"/>
  <c r="BD1205" i="4"/>
  <c r="BD289" i="4"/>
  <c r="BD255" i="4"/>
  <c r="BD1085" i="4"/>
  <c r="BD784" i="4"/>
  <c r="BD698" i="4"/>
  <c r="BD661" i="4"/>
  <c r="BD1519" i="4"/>
  <c r="BD1162" i="4"/>
  <c r="BD1189" i="4"/>
  <c r="BD222" i="4"/>
  <c r="BD703" i="4"/>
  <c r="BD1119" i="4"/>
  <c r="BD1151" i="4"/>
  <c r="BD625" i="4"/>
  <c r="BD288" i="4"/>
  <c r="BD1852" i="4"/>
  <c r="BD81" i="4"/>
  <c r="BD952" i="4"/>
  <c r="BD932" i="4"/>
  <c r="BD1640" i="4"/>
  <c r="BD149" i="4"/>
  <c r="BD395" i="4"/>
  <c r="BD225" i="4"/>
  <c r="BD531" i="4"/>
  <c r="BD646" i="4"/>
  <c r="BD597" i="4"/>
  <c r="BD227" i="4"/>
  <c r="BD1973" i="4"/>
  <c r="BD933" i="4"/>
  <c r="BD1944" i="4"/>
  <c r="BD2509" i="4"/>
  <c r="BD2179" i="4"/>
  <c r="BD835" i="4"/>
  <c r="BD1154" i="4"/>
  <c r="BD1218" i="4"/>
  <c r="BD1152" i="4"/>
  <c r="BD1075" i="4"/>
  <c r="BD993" i="4"/>
  <c r="BD1161" i="4"/>
  <c r="BD382" i="4"/>
  <c r="BD1139" i="4"/>
  <c r="BD820" i="4"/>
  <c r="BD659" i="4"/>
  <c r="BD1066" i="4"/>
  <c r="BD1988" i="4"/>
  <c r="BD338" i="4"/>
  <c r="BD1323" i="4"/>
  <c r="BD631" i="4"/>
  <c r="BD1183" i="4"/>
  <c r="BD1117" i="4"/>
  <c r="BD617" i="4"/>
  <c r="BD870" i="4"/>
  <c r="BD1859" i="4"/>
  <c r="BD265" i="4"/>
  <c r="BD202" i="4"/>
  <c r="BD1639" i="4"/>
  <c r="BD179" i="4"/>
  <c r="BD538" i="4"/>
  <c r="BD910" i="4"/>
  <c r="BD720" i="4"/>
  <c r="BD1130" i="4"/>
  <c r="BD1247" i="4"/>
  <c r="BD1956" i="4"/>
  <c r="BD1723" i="4"/>
  <c r="BD487" i="4"/>
  <c r="BD2061" i="4"/>
  <c r="BD963" i="4"/>
  <c r="BD950" i="4"/>
  <c r="BD965" i="4"/>
  <c r="BD2434" i="4"/>
  <c r="BD1820" i="4"/>
  <c r="BD391" i="4"/>
  <c r="BD166" i="4"/>
  <c r="BD782" i="4"/>
  <c r="BD1216" i="4"/>
  <c r="BD1480" i="4"/>
  <c r="BD115" i="4"/>
  <c r="BD1865" i="4"/>
  <c r="BD849" i="4"/>
  <c r="BD1185" i="4"/>
  <c r="BD1365" i="4"/>
  <c r="BD49" i="4"/>
  <c r="BD1200" i="4"/>
  <c r="BD1363" i="4"/>
  <c r="BD1520" i="4"/>
  <c r="BD1978" i="4"/>
  <c r="BD1040" i="4"/>
  <c r="BD129" i="4"/>
  <c r="BD2087" i="4"/>
  <c r="BD2412" i="4"/>
  <c r="BD1649" i="4"/>
  <c r="BD1232" i="4"/>
  <c r="BD1237" i="4"/>
  <c r="BD2176" i="4"/>
  <c r="BD739" i="4"/>
  <c r="BD1465" i="4"/>
  <c r="BD240" i="4"/>
  <c r="BD12" i="4"/>
  <c r="BD1959" i="4"/>
  <c r="BD1886" i="4"/>
  <c r="BD344" i="4"/>
  <c r="BD1981" i="4"/>
  <c r="BD30" i="4"/>
  <c r="BD496" i="4"/>
  <c r="BD1097" i="4"/>
  <c r="BD2526" i="4"/>
  <c r="BD1176" i="4"/>
  <c r="BD1110" i="4"/>
  <c r="BD1129" i="4"/>
  <c r="BD55" i="4"/>
  <c r="BD636" i="4"/>
  <c r="BD1147" i="4"/>
  <c r="BD602" i="4"/>
  <c r="BD1121" i="4"/>
  <c r="BD1228" i="4"/>
  <c r="BD464" i="4"/>
  <c r="BD1907" i="4"/>
  <c r="BD479" i="4"/>
  <c r="BD61" i="4"/>
  <c r="BD1869" i="4"/>
  <c r="BD1223" i="4"/>
  <c r="BD1175" i="4"/>
  <c r="BD1699" i="4"/>
  <c r="BD376" i="4"/>
  <c r="BD1020" i="4"/>
  <c r="BD684" i="4"/>
  <c r="BD655" i="4"/>
  <c r="BD337" i="4"/>
  <c r="BD990" i="4"/>
  <c r="BD2160" i="4"/>
  <c r="BD1078" i="4"/>
  <c r="BD1264" i="4"/>
  <c r="BD1448" i="4"/>
  <c r="BD2574" i="4"/>
  <c r="BD858" i="4"/>
  <c r="BD380" i="4"/>
  <c r="BD1198" i="4"/>
  <c r="BD789" i="4"/>
  <c r="BD1074" i="4"/>
  <c r="BD120" i="4"/>
  <c r="BD136" i="4"/>
  <c r="BD1138" i="4"/>
  <c r="BD2360" i="4"/>
  <c r="BD694" i="4"/>
  <c r="BD102" i="4"/>
  <c r="BD1255" i="4"/>
  <c r="BD1256" i="4"/>
  <c r="BD471" i="4"/>
  <c r="BD2544" i="4"/>
  <c r="BD364" i="4"/>
  <c r="BD176" i="4"/>
  <c r="BD347" i="4"/>
  <c r="BD441" i="4"/>
  <c r="BD639" i="4"/>
  <c r="BD570" i="4"/>
  <c r="BD919" i="4"/>
  <c r="BD856" i="4"/>
  <c r="BD712" i="4"/>
  <c r="BD1003" i="4"/>
  <c r="BD2595" i="4"/>
  <c r="BD473" i="4"/>
  <c r="BD949" i="4"/>
  <c r="BD743" i="4"/>
  <c r="BD1551" i="4"/>
  <c r="BD972" i="4"/>
  <c r="BD1752" i="4"/>
  <c r="BD392" i="4"/>
  <c r="BD1872" i="4"/>
  <c r="BD1977" i="4"/>
  <c r="BD1178" i="4"/>
  <c r="BD2235" i="4"/>
  <c r="BD664" i="4"/>
  <c r="BD953" i="4"/>
  <c r="BD918" i="4"/>
  <c r="BD1431" i="4"/>
  <c r="BD1949" i="4"/>
  <c r="BD571" i="4"/>
  <c r="BD1125" i="4"/>
  <c r="BD307" i="4"/>
  <c r="BD1782" i="4"/>
  <c r="BD420" i="4"/>
  <c r="BD1969" i="4"/>
  <c r="BD1215" i="4"/>
  <c r="BD1369" i="4"/>
  <c r="BD184" i="4"/>
  <c r="BD435" i="4"/>
  <c r="BD1196" i="4"/>
  <c r="BD2424" i="4"/>
  <c r="BD600" i="4"/>
  <c r="BD274" i="4"/>
  <c r="BD299" i="4"/>
  <c r="BD31" i="4"/>
  <c r="BD246" i="4"/>
  <c r="BD503" i="4"/>
  <c r="BD611" i="4"/>
  <c r="BD466" i="4"/>
  <c r="BD311" i="4"/>
  <c r="BD1497" i="4"/>
  <c r="BD894" i="4"/>
  <c r="BD1994" i="4"/>
  <c r="BD477" i="4"/>
  <c r="BD697" i="4"/>
  <c r="BD2152" i="4"/>
  <c r="BD348" i="4"/>
  <c r="BD855" i="4"/>
  <c r="BD1882" i="4"/>
  <c r="BD1260" i="4"/>
  <c r="BD2111" i="4"/>
  <c r="BD537" i="4"/>
  <c r="BD259" i="4"/>
  <c r="BD1187" i="4"/>
  <c r="BD759" i="4"/>
  <c r="BD623" i="4"/>
  <c r="BD1217" i="4"/>
  <c r="BD212" i="4"/>
  <c r="BD1193" i="4"/>
  <c r="BD711" i="4"/>
  <c r="BD2166" i="4"/>
  <c r="BD251" i="4"/>
  <c r="BD460" i="4"/>
  <c r="BD1691" i="4"/>
  <c r="BD239" i="4"/>
  <c r="BD543" i="4"/>
  <c r="BD790" i="4"/>
  <c r="BD1140" i="4"/>
  <c r="BD2010" i="4"/>
  <c r="BD415" i="4"/>
  <c r="BD514" i="4"/>
  <c r="BD2172" i="4"/>
  <c r="BD1113" i="4"/>
  <c r="BD275" i="4"/>
  <c r="BD939" i="4"/>
  <c r="BD696" i="4"/>
  <c r="BD507" i="4"/>
  <c r="BD1823" i="4"/>
  <c r="BD525" i="4"/>
  <c r="BD111" i="4"/>
  <c r="BD692" i="4"/>
  <c r="BD713" i="4"/>
  <c r="BD467" i="4"/>
  <c r="BD1397" i="4"/>
  <c r="BD2480" i="4"/>
  <c r="BD375" i="4"/>
  <c r="BD286" i="4"/>
  <c r="BD277" i="4"/>
  <c r="BD2318" i="4"/>
  <c r="BD1989" i="4"/>
  <c r="BD1116" i="4"/>
  <c r="BD842" i="4"/>
  <c r="BD810" i="4"/>
  <c r="BD1924" i="4"/>
  <c r="BD2153" i="4"/>
  <c r="BD1030" i="4"/>
  <c r="BD319" i="4"/>
  <c r="BD2520" i="4"/>
  <c r="BD370" i="4"/>
  <c r="BD763" i="4"/>
  <c r="BD780" i="4"/>
  <c r="BD895" i="4"/>
  <c r="BD841" i="4"/>
  <c r="BD1194" i="4"/>
  <c r="BD668" i="4"/>
  <c r="BD2365" i="4"/>
  <c r="BD1122" i="4"/>
  <c r="BD422" i="4"/>
  <c r="BD449" i="4"/>
  <c r="BD2207" i="4"/>
  <c r="BD269" i="4"/>
  <c r="BD1186" i="4"/>
  <c r="BD2" i="4"/>
  <c r="BD2048" i="4"/>
  <c r="BD936" i="4"/>
  <c r="BD552" i="4"/>
  <c r="BD521" i="4"/>
  <c r="BD323" i="4"/>
  <c r="BD817" i="4"/>
  <c r="BD2559" i="4"/>
  <c r="BD2479" i="4"/>
  <c r="BD341" i="4"/>
  <c r="BD1219" i="4"/>
  <c r="BD1342" i="4"/>
  <c r="BD852" i="4"/>
  <c r="BD805" i="4"/>
  <c r="BD1526" i="4"/>
  <c r="BD82" i="4"/>
  <c r="BD723" i="4"/>
  <c r="BD981" i="4"/>
  <c r="BD966" i="4"/>
  <c r="BD324" i="4"/>
  <c r="BD746" i="4"/>
  <c r="BD1206" i="4"/>
  <c r="BD556" i="4"/>
  <c r="BD2432" i="4"/>
  <c r="BD594" i="4"/>
  <c r="BD461" i="4"/>
  <c r="BD872" i="4"/>
  <c r="BD1038" i="4"/>
  <c r="BD1131" i="4"/>
  <c r="BD1032" i="4"/>
  <c r="BD429" i="4"/>
  <c r="BD885" i="4"/>
  <c r="BD2593" i="4"/>
  <c r="BD2512" i="4"/>
  <c r="BD1659" i="4"/>
  <c r="BD587" i="4"/>
  <c r="BD605" i="4"/>
  <c r="BD386" i="4"/>
  <c r="BD526" i="4"/>
  <c r="BD1986" i="4"/>
  <c r="BD244" i="4"/>
  <c r="BD1548" i="4"/>
  <c r="BD2130" i="4"/>
  <c r="BD1858" i="4"/>
  <c r="BD2353" i="4"/>
  <c r="BD601" i="4"/>
  <c r="BD185" i="4"/>
  <c r="BD679" i="4"/>
  <c r="BD539" i="4"/>
  <c r="BD488" i="4"/>
  <c r="BD806" i="4"/>
  <c r="BD942" i="4"/>
  <c r="BD878" i="4"/>
  <c r="BD821" i="4"/>
  <c r="BD725" i="4"/>
  <c r="BD1061" i="4"/>
  <c r="BD2027" i="4"/>
  <c r="BD2560" i="4"/>
  <c r="BD22" i="4"/>
  <c r="BD447" i="4"/>
  <c r="BD830" i="4"/>
  <c r="BD1885" i="4"/>
  <c r="BD575" i="4"/>
  <c r="BD1993" i="4"/>
  <c r="BD1213" i="4"/>
  <c r="BD800" i="4"/>
  <c r="BD1445" i="4"/>
  <c r="BD1963" i="4"/>
  <c r="BD975" i="4"/>
  <c r="BD2190" i="4"/>
  <c r="BD554" i="4"/>
  <c r="BD716" i="4"/>
  <c r="BD1830" i="4"/>
  <c r="BD1367" i="4"/>
  <c r="BD731" i="4"/>
  <c r="BD2110" i="4"/>
  <c r="BD2458" i="4"/>
  <c r="BD1536" i="4"/>
  <c r="BD46" i="4"/>
  <c r="BD1099" i="4"/>
  <c r="BD518" i="4"/>
  <c r="BD2599" i="4"/>
  <c r="BD206" i="4"/>
  <c r="BD573" i="4"/>
  <c r="BD685" i="4"/>
  <c r="BD787" i="4"/>
  <c r="BD982" i="4"/>
  <c r="BD637" i="4"/>
  <c r="BD1591" i="4"/>
  <c r="BD264" i="4"/>
  <c r="BD551" i="4"/>
  <c r="BD1028" i="4"/>
  <c r="BD444" i="4"/>
  <c r="BD1689" i="4"/>
  <c r="BD744" i="4"/>
  <c r="BD799" i="4"/>
  <c r="BD1317" i="4"/>
  <c r="BD826" i="4"/>
  <c r="BD1420" i="4"/>
  <c r="BD1834" i="4"/>
  <c r="BD1135" i="4"/>
  <c r="BD867" i="4"/>
  <c r="BD2067" i="4"/>
  <c r="BD767" i="4"/>
  <c r="BD313" i="4"/>
  <c r="BD332" i="4"/>
  <c r="BD1019" i="4"/>
  <c r="BD497" i="4"/>
  <c r="BD897" i="4"/>
  <c r="BD2568" i="4"/>
  <c r="BD181" i="4"/>
  <c r="BD920" i="4"/>
  <c r="BD2137" i="4"/>
  <c r="BD877" i="4"/>
  <c r="BD884" i="4"/>
  <c r="BD1873" i="4"/>
  <c r="BD528" i="4"/>
  <c r="BD1301" i="4"/>
  <c r="BD987" i="4"/>
  <c r="BD1234" i="4"/>
  <c r="BD2310" i="4"/>
  <c r="BD303" i="4"/>
  <c r="BD2178" i="4"/>
  <c r="BD997" i="4"/>
  <c r="BD2375" i="4"/>
  <c r="BD439" i="4"/>
  <c r="BD944" i="4"/>
  <c r="BD742" i="4"/>
  <c r="BD2237" i="4"/>
  <c r="BD2145" i="4"/>
  <c r="BD753" i="4"/>
  <c r="BD1084" i="4"/>
  <c r="BD971" i="4"/>
  <c r="BD747" i="4"/>
  <c r="BD2081" i="4"/>
  <c r="BD315" i="4"/>
  <c r="BD869" i="4"/>
  <c r="BD2167" i="4"/>
  <c r="BD1748" i="4"/>
  <c r="BD113" i="4"/>
  <c r="BD1910" i="4"/>
  <c r="BD105" i="4"/>
  <c r="BD1042" i="4"/>
  <c r="BD356" i="4"/>
  <c r="BD217" i="4"/>
  <c r="BD369" i="4"/>
  <c r="BD864" i="4"/>
  <c r="BD1159" i="4"/>
  <c r="BD984" i="4"/>
  <c r="BD159" i="4"/>
  <c r="BD2268" i="4"/>
  <c r="BD1126" i="4"/>
  <c r="BD710" i="4"/>
  <c r="BD2577" i="4"/>
  <c r="BD2519" i="4"/>
  <c r="BD352" i="4"/>
  <c r="BD674" i="4"/>
  <c r="BD610" i="4"/>
  <c r="BD1781" i="4"/>
  <c r="BD1619" i="4"/>
  <c r="BD2044" i="4"/>
  <c r="BD42" i="4"/>
  <c r="BD1051" i="4"/>
  <c r="BD2325" i="4"/>
  <c r="BD174" i="4"/>
  <c r="BD216" i="4"/>
  <c r="BD425" i="4"/>
  <c r="BD1966" i="4"/>
  <c r="BD1474" i="4"/>
  <c r="BD1504" i="4"/>
  <c r="BD2076" i="4"/>
  <c r="BD1841" i="4"/>
  <c r="BD205" i="4"/>
  <c r="BD603" i="4"/>
  <c r="BD1328" i="4"/>
  <c r="BD1252" i="4"/>
  <c r="BD1808" i="4"/>
  <c r="BD1018" i="4"/>
  <c r="BD2274" i="4"/>
  <c r="BD656" i="4"/>
  <c r="BD384" i="4"/>
  <c r="BD2488" i="4"/>
  <c r="BD2332" i="4"/>
  <c r="BD2088" i="4"/>
  <c r="BD2466" i="4"/>
  <c r="BD1624" i="4"/>
  <c r="BD2359" i="4"/>
  <c r="BD2336" i="4"/>
  <c r="BD327" i="4"/>
  <c r="BD1613" i="4"/>
  <c r="BD462" i="4"/>
  <c r="BD1238" i="4"/>
  <c r="BD956" i="4"/>
  <c r="BD589" i="4"/>
  <c r="BD1202" i="4"/>
  <c r="BD2040" i="4"/>
  <c r="BD1207" i="4"/>
  <c r="BD282" i="4"/>
  <c r="BD1347" i="4"/>
  <c r="BD1047" i="4"/>
  <c r="BD733" i="4"/>
  <c r="BD707" i="4"/>
  <c r="BD2125" i="4"/>
  <c r="BD1733" i="4"/>
  <c r="BD284" i="4"/>
  <c r="BD2140" i="4"/>
  <c r="BD1294" i="4"/>
  <c r="BD565" i="4"/>
  <c r="BD1851" i="4"/>
  <c r="BD722" i="4"/>
  <c r="BD37" i="4"/>
  <c r="BD1240" i="4"/>
  <c r="BD1860" i="4"/>
  <c r="BD1550" i="4"/>
  <c r="BD1396" i="4"/>
  <c r="BD616" i="4"/>
  <c r="BD1062" i="4"/>
  <c r="BD2380" i="4"/>
  <c r="BD1108" i="4"/>
  <c r="BD1402" i="4"/>
  <c r="BD2384" i="4"/>
  <c r="BD40" i="4"/>
  <c r="BD2474" i="4"/>
  <c r="BD1241" i="4"/>
  <c r="BD2096" i="4"/>
  <c r="BD917" i="4"/>
  <c r="BD1416" i="4"/>
  <c r="BD2370" i="4"/>
  <c r="BD1405" i="4"/>
  <c r="BD1556" i="4"/>
  <c r="BD1031" i="4"/>
  <c r="BD829" i="4"/>
  <c r="BD2576" i="4"/>
  <c r="BD2361" i="4"/>
  <c r="BD1512" i="4"/>
  <c r="BD798" i="4"/>
  <c r="BD476" i="4"/>
  <c r="BD818" i="4"/>
  <c r="BD673" i="4"/>
  <c r="BD243" i="4"/>
  <c r="BD583" i="4"/>
  <c r="BD559" i="4"/>
  <c r="BD1421" i="4"/>
  <c r="BD2347" i="4"/>
  <c r="BD595" i="4"/>
  <c r="BD1191" i="4"/>
  <c r="BD1601" i="4"/>
  <c r="BD2028" i="4"/>
  <c r="BD2373" i="4"/>
  <c r="BD2074" i="4"/>
  <c r="BD2583" i="4"/>
  <c r="BD2034" i="4"/>
  <c r="BD1199" i="4"/>
  <c r="BD604" i="4"/>
  <c r="BD1072" i="4"/>
  <c r="BD388" i="4"/>
  <c r="BD2514" i="4"/>
  <c r="BD1427" i="4"/>
  <c r="BD719" i="4"/>
  <c r="BD2428" i="4"/>
  <c r="BD1105" i="4"/>
  <c r="BD2240" i="4"/>
  <c r="BD2358" i="4"/>
  <c r="BD954" i="4"/>
  <c r="BD2343" i="4"/>
  <c r="BD2385" i="4"/>
  <c r="BD1086" i="4"/>
  <c r="BD2246" i="4"/>
  <c r="BD2579" i="4"/>
  <c r="BD1172" i="4"/>
  <c r="BD513" i="4"/>
  <c r="BD1507" i="4"/>
  <c r="BD2331" i="4"/>
  <c r="BD1656" i="4"/>
  <c r="BD170" i="4"/>
  <c r="BD1314" i="4"/>
  <c r="BD576" i="4"/>
  <c r="BD584" i="4"/>
  <c r="BD1495" i="4"/>
  <c r="BD1767" i="4"/>
  <c r="BD682" i="4"/>
  <c r="BD927" i="4"/>
  <c r="BD1961" i="4"/>
  <c r="BD2408" i="4"/>
  <c r="BD585" i="4"/>
  <c r="BD1724" i="4"/>
  <c r="BD79" i="4"/>
  <c r="BD825" i="4"/>
  <c r="BD1303" i="4"/>
  <c r="BD879" i="4"/>
  <c r="BD189" i="4"/>
  <c r="BD2610" i="4"/>
  <c r="BD1521" i="4"/>
  <c r="BD355" i="4"/>
  <c r="BD1067" i="4"/>
  <c r="BD2498" i="4"/>
  <c r="BD1015" i="4"/>
  <c r="BD2506" i="4"/>
  <c r="BD519" i="4"/>
  <c r="BD403" i="4"/>
  <c r="BD2204" i="4"/>
  <c r="BD23" i="4"/>
  <c r="BD2013" i="4"/>
  <c r="BD1612" i="4"/>
  <c r="BD1023" i="4"/>
  <c r="BD283" i="4"/>
  <c r="BD2284" i="4"/>
  <c r="BD1339" i="4"/>
  <c r="BD379" i="4"/>
  <c r="BD1954" i="4"/>
  <c r="BD2538" i="4"/>
  <c r="BD1801" i="4"/>
  <c r="BD1395" i="4"/>
  <c r="BD1803" i="4"/>
  <c r="BD1940" i="4"/>
  <c r="BD1862" i="4"/>
  <c r="BD1874" i="4"/>
  <c r="BD770" i="4"/>
  <c r="BD1094" i="4"/>
  <c r="BD2478" i="4"/>
  <c r="BD2170" i="4"/>
  <c r="BD2003" i="4"/>
  <c r="BD973" i="4"/>
  <c r="BD1195" i="4"/>
  <c r="BD366" i="4"/>
  <c r="BD783" i="4"/>
  <c r="BD614" i="4"/>
  <c r="BD740" i="4"/>
  <c r="BD909" i="4"/>
  <c r="BD2306" i="4"/>
  <c r="BD1095" i="4"/>
  <c r="BD1390" i="4"/>
  <c r="BD2449" i="4"/>
  <c r="BD1054" i="4"/>
  <c r="BD2351" i="4"/>
  <c r="BD1590" i="4"/>
  <c r="BD1106" i="4"/>
  <c r="BD2183" i="4"/>
  <c r="BD1092" i="4"/>
  <c r="BD2272" i="4"/>
  <c r="BD490" i="4"/>
  <c r="BD1463" i="4"/>
  <c r="BD2271" i="4"/>
  <c r="BD1093" i="4"/>
  <c r="BD2587" i="4"/>
  <c r="BD2588" i="4"/>
  <c r="BD1029" i="4"/>
  <c r="BD353" i="4"/>
  <c r="BD1662" i="4"/>
  <c r="BD484" i="4"/>
  <c r="BD249" i="4"/>
  <c r="BD2564" i="4"/>
  <c r="BD108" i="4"/>
  <c r="BD2335" i="4"/>
  <c r="BD495" i="4"/>
  <c r="BD94" i="4"/>
  <c r="BD124" i="4"/>
  <c r="BD1248" i="4"/>
  <c r="BD1197" i="4"/>
  <c r="BD1346" i="4"/>
  <c r="BD1853" i="4"/>
  <c r="BD608" i="4"/>
  <c r="BD978" i="4"/>
  <c r="BD579" i="4"/>
  <c r="BD1381" i="4"/>
  <c r="BD1343" i="4"/>
  <c r="BD704" i="4"/>
  <c r="BD290" i="4"/>
  <c r="BD2522" i="4"/>
  <c r="BD363" i="4"/>
  <c r="BD1468" i="4"/>
  <c r="BD758" i="4"/>
  <c r="BD343" i="4"/>
  <c r="BD2286" i="4"/>
  <c r="BD235" i="4"/>
  <c r="BD2209" i="4"/>
  <c r="BD773" i="4"/>
  <c r="BD1934" i="4"/>
  <c r="BD204" i="4"/>
  <c r="BD506" i="4"/>
  <c r="BD647" i="4"/>
  <c r="BD1793" i="4"/>
  <c r="BD635" i="4"/>
  <c r="BD116" i="4"/>
  <c r="BD91" i="4"/>
  <c r="BD36" i="4"/>
  <c r="BD328" i="4"/>
  <c r="BD1058" i="4"/>
  <c r="BD945" i="4"/>
  <c r="BD1132" i="4"/>
  <c r="BD2051" i="4"/>
  <c r="BD2390" i="4"/>
  <c r="BD2214" i="4"/>
  <c r="BD1184" i="4"/>
  <c r="BD1871" i="4"/>
  <c r="BD2507" i="4"/>
  <c r="BD741" i="4"/>
  <c r="BD2260" i="4"/>
  <c r="BD1772" i="4"/>
  <c r="BD1112" i="4"/>
  <c r="BD1666" i="4"/>
  <c r="BD340" i="4"/>
  <c r="BD1906" i="4"/>
  <c r="BD705" i="4"/>
  <c r="BD1141" i="4"/>
  <c r="BD1884" i="4"/>
  <c r="BD1720" i="4"/>
  <c r="BD2395" i="4"/>
  <c r="BD1224" i="4"/>
  <c r="BD2079" i="4"/>
  <c r="BD175" i="4"/>
  <c r="BD691" i="4"/>
  <c r="BD2223" i="4"/>
  <c r="BD371" i="4"/>
  <c r="BD302" i="4"/>
  <c r="BD1528" i="4"/>
  <c r="BD2070" i="4"/>
  <c r="BD221" i="4"/>
  <c r="BD1987" i="4"/>
  <c r="BD139" i="4"/>
  <c r="BD1114" i="4"/>
  <c r="BD499" i="4"/>
  <c r="BD1000" i="4"/>
  <c r="BD880" i="4"/>
  <c r="BD550" i="4"/>
  <c r="BD729" i="4"/>
  <c r="BD155" i="4"/>
  <c r="BD1479" i="4"/>
  <c r="BD1594" i="4"/>
  <c r="BD317" i="4"/>
  <c r="BD2499" i="4"/>
  <c r="BD486" i="4"/>
  <c r="BD562" i="4"/>
  <c r="BD709" i="4"/>
  <c r="BD1927" i="4"/>
  <c r="BD1204" i="4"/>
  <c r="BD304" i="4"/>
  <c r="BD876" i="4"/>
  <c r="BD804" i="4"/>
  <c r="BD1925" i="4"/>
  <c r="BD267" i="4"/>
  <c r="BD786" i="4"/>
  <c r="BD1739" i="4"/>
  <c r="BD857" i="4"/>
  <c r="BD1611" i="4"/>
  <c r="BD412" i="4"/>
  <c r="BD329" i="4"/>
  <c r="BD985" i="4"/>
  <c r="BD2391" i="4"/>
  <c r="BD2045" i="4"/>
  <c r="BD1002" i="4"/>
  <c r="BD2000" i="4"/>
  <c r="BD1083" i="4"/>
  <c r="BD1795" i="4"/>
  <c r="BD1101" i="4"/>
  <c r="BD393" i="4"/>
  <c r="BD2433" i="4"/>
  <c r="BD153" i="4"/>
  <c r="BD34" i="4"/>
  <c r="BD686" i="4"/>
  <c r="BD2208" i="4"/>
  <c r="BD35" i="4"/>
  <c r="BD1719" i="4"/>
  <c r="BD2029" i="4"/>
  <c r="BD1593" i="4"/>
  <c r="BD1517" i="4"/>
  <c r="BD648" i="4"/>
  <c r="BD632" i="4"/>
  <c r="BD1418" i="4"/>
  <c r="BD1968" i="4"/>
  <c r="BD424" i="4"/>
  <c r="BD2004" i="4"/>
  <c r="BD2123" i="4"/>
  <c r="BD660" i="4"/>
  <c r="BD21" i="4"/>
  <c r="BD785" i="4"/>
  <c r="BD1518" i="4"/>
  <c r="BD1822" i="4"/>
  <c r="BD1461" i="4"/>
  <c r="BD542" i="4"/>
  <c r="BD2083" i="4"/>
  <c r="BD281" i="4"/>
  <c r="BD84" i="4"/>
  <c r="BD1829" i="4"/>
  <c r="BD1012" i="4"/>
  <c r="BD688" i="4"/>
  <c r="BD735" i="4"/>
  <c r="BD2154" i="4"/>
  <c r="BD1174" i="4"/>
  <c r="BD470" i="4"/>
  <c r="BD2244" i="4"/>
  <c r="BD1579" i="4"/>
  <c r="BD757" i="4"/>
  <c r="BD333" i="4"/>
  <c r="BD2072" i="4"/>
  <c r="BD2102" i="4"/>
  <c r="BD1655" i="4"/>
  <c r="BD501" i="4"/>
  <c r="BD2354" i="4"/>
  <c r="BD1192" i="4"/>
  <c r="BD238" i="4"/>
  <c r="BD1975" i="4"/>
  <c r="BD2387" i="4"/>
  <c r="BD276" i="4"/>
  <c r="BD1133" i="4"/>
  <c r="BD2116" i="4"/>
  <c r="BD2241" i="4"/>
  <c r="BD1717" i="4"/>
  <c r="BD2080" i="4"/>
  <c r="BD452" i="4"/>
  <c r="BD2186" i="4"/>
  <c r="BD2098" i="4"/>
  <c r="BD1714" i="4"/>
  <c r="BD862" i="4"/>
  <c r="BD1524" i="4"/>
  <c r="BD2321" i="4"/>
  <c r="BD1883" i="4"/>
  <c r="BD1898" i="4"/>
  <c r="BD1607" i="4"/>
  <c r="BD2093" i="4"/>
  <c r="BD1319" i="4"/>
  <c r="BD448" i="4"/>
  <c r="BD451" i="4"/>
  <c r="BD1879" i="4"/>
  <c r="BD1501" i="4"/>
  <c r="BD680" i="4"/>
  <c r="BD1746" i="4"/>
  <c r="BD474" i="4"/>
  <c r="BD854" i="4"/>
  <c r="BD2175" i="4"/>
  <c r="BD89" i="4"/>
  <c r="BD1696" i="4"/>
  <c r="BD346" i="4"/>
  <c r="BD2565" i="4"/>
  <c r="BD2553" i="4"/>
  <c r="BD1571" i="4"/>
  <c r="BD808" i="4"/>
  <c r="BD1802" i="4"/>
  <c r="BD2091" i="4"/>
  <c r="BD1597" i="4"/>
  <c r="BD2071" i="4"/>
  <c r="BD2022" i="4"/>
  <c r="BD25" i="4"/>
  <c r="BD2092" i="4"/>
  <c r="BD2165" i="4"/>
  <c r="BD2463" i="4"/>
  <c r="BD1412" i="4"/>
  <c r="BD2133" i="4"/>
  <c r="BD151" i="4"/>
  <c r="BD1844" i="4"/>
  <c r="BD1783" i="4"/>
  <c r="BD458" i="4"/>
  <c r="BD629" i="4"/>
  <c r="BD1378" i="4"/>
  <c r="BD2602" i="4"/>
  <c r="BD482" i="4"/>
  <c r="BD2184" i="4"/>
  <c r="BD326" i="4"/>
  <c r="BD325" i="4"/>
  <c r="BD1899" i="4"/>
  <c r="BD1585" i="4"/>
  <c r="BD1401" i="4"/>
  <c r="BD1251" i="4"/>
  <c r="BD7" i="4"/>
  <c r="BD1923" i="4"/>
  <c r="BD2368" i="4"/>
  <c r="BD442" i="4"/>
  <c r="BD2193" i="4"/>
  <c r="BD930" i="4"/>
  <c r="BD1564" i="4"/>
  <c r="BD599" i="4"/>
  <c r="BD1606" i="4"/>
  <c r="BD148" i="4"/>
  <c r="BD2329" i="4"/>
  <c r="BD180" i="4"/>
  <c r="BD1870" i="4"/>
  <c r="BD316" i="4"/>
  <c r="BD823" i="4"/>
  <c r="BD618" i="4"/>
  <c r="BD2185" i="4"/>
  <c r="BD2012" i="4"/>
  <c r="BD2206" i="4"/>
  <c r="BD2177" i="4"/>
  <c r="BD1625" i="4"/>
  <c r="BD2262" i="4"/>
  <c r="BD2212" i="4"/>
  <c r="BD2109" i="4"/>
  <c r="BD1678" i="4"/>
  <c r="BD2015" i="4"/>
  <c r="BD1233" i="4"/>
  <c r="BD493" i="4"/>
  <c r="BD1170" i="4"/>
  <c r="BD70" i="4"/>
  <c r="BD2105" i="4"/>
  <c r="BD1436" i="4"/>
  <c r="BD1453" i="4"/>
  <c r="BD1811" i="4"/>
  <c r="BD480" i="4"/>
  <c r="BD669" i="4"/>
  <c r="BD1738" i="4"/>
  <c r="BD951" i="4"/>
  <c r="BD1283" i="4"/>
  <c r="BD2431" i="4"/>
  <c r="BD229" i="4"/>
  <c r="BD1866" i="4"/>
  <c r="BD2216" i="4"/>
  <c r="BD1814" i="4"/>
  <c r="BD1921" i="4"/>
  <c r="BD1698" i="4"/>
  <c r="BD505" i="4"/>
  <c r="BD1392" i="4"/>
  <c r="BD1070" i="4"/>
  <c r="BD13" i="4"/>
  <c r="BD1843" i="4"/>
  <c r="BD645" i="4"/>
  <c r="BD1496" i="4"/>
  <c r="BD1297" i="4"/>
  <c r="BD1984" i="4"/>
  <c r="BD2024" i="4"/>
  <c r="BD1682" i="4"/>
  <c r="BD2299" i="4"/>
  <c r="BD1725" i="4"/>
  <c r="BD2273" i="4"/>
  <c r="BD1615" i="4"/>
  <c r="BD1313" i="4"/>
  <c r="BD2619" i="4"/>
  <c r="BD2277" i="4"/>
  <c r="BD2180" i="4"/>
  <c r="BD536" i="4"/>
  <c r="BD2052" i="4"/>
  <c r="BD2297" i="4"/>
  <c r="BD651" i="4"/>
  <c r="BD2405" i="4"/>
  <c r="BD2504" i="4"/>
  <c r="BD1617" i="4"/>
  <c r="BD2374" i="4"/>
  <c r="BD2173" i="4"/>
  <c r="BD2269" i="4"/>
  <c r="BD2252" i="4"/>
  <c r="BD1703" i="4"/>
  <c r="BD1730" i="4"/>
  <c r="BD1567" i="4"/>
  <c r="BD1386" i="4"/>
  <c r="BD1580" i="4"/>
  <c r="BD1511" i="4"/>
  <c r="BD2243" i="4"/>
  <c r="BD1916" i="4"/>
  <c r="BD2157" i="4"/>
  <c r="BD2363" i="4"/>
  <c r="BD2020" i="4"/>
  <c r="BD1880" i="4"/>
  <c r="BD1354" i="4"/>
  <c r="BD795" i="4"/>
  <c r="BD2340" i="4"/>
  <c r="BD2611" i="4"/>
  <c r="BD875" i="4"/>
  <c r="BD2596" i="4"/>
  <c r="BD2232" i="4"/>
  <c r="BD1274" i="4"/>
  <c r="BD2407" i="4"/>
  <c r="BD1631" i="4"/>
  <c r="BD2042" i="4"/>
  <c r="BD2280" i="4"/>
  <c r="BD1964" i="4"/>
  <c r="BD2484" i="4"/>
  <c r="BD2396" i="4"/>
  <c r="BD2508" i="4"/>
  <c r="BD1291" i="4"/>
  <c r="BD1902" i="4"/>
  <c r="BD2148" i="4"/>
  <c r="BD2285" i="4"/>
  <c r="BD1509" i="4"/>
  <c r="BD2418" i="4"/>
  <c r="BD1506" i="4"/>
  <c r="BD1486" i="4"/>
  <c r="BD1428" i="4"/>
  <c r="BD2555" i="4"/>
  <c r="BD2539" i="4"/>
  <c r="BD2198" i="4"/>
  <c r="BD1750" i="4"/>
  <c r="BD1168" i="4"/>
  <c r="BD2521" i="4"/>
  <c r="BD2623" i="4"/>
  <c r="BD2618" i="4"/>
  <c r="BD2597" i="4"/>
  <c r="BD2566" i="4"/>
  <c r="BD777" i="4"/>
  <c r="BD1236" i="4"/>
  <c r="BD431" i="4"/>
  <c r="BD644" i="4"/>
  <c r="BD557" i="4"/>
  <c r="BD110" i="4"/>
  <c r="BD591" i="4"/>
  <c r="BD1182" i="4"/>
  <c r="BD1016" i="4"/>
  <c r="BD199" i="4"/>
  <c r="BD2464" i="4"/>
  <c r="BD118" i="4"/>
  <c r="BD924" i="4"/>
  <c r="BD2557" i="4"/>
  <c r="BD791" i="4"/>
  <c r="BD2589" i="4"/>
  <c r="BD752" i="4"/>
  <c r="BD389" i="4"/>
  <c r="BD220" i="4"/>
  <c r="BD1983" i="4"/>
  <c r="BD256" i="4"/>
  <c r="BD2168" i="4"/>
  <c r="BD2301" i="4"/>
  <c r="BD1450" i="4"/>
  <c r="BD2142" i="4"/>
  <c r="BD2261" i="4"/>
  <c r="BD2546" i="4"/>
  <c r="BD2543" i="4"/>
  <c r="BD2188" i="4"/>
  <c r="BD1250" i="4"/>
  <c r="BD1230" i="4"/>
  <c r="BD1965" i="4"/>
  <c r="BD1881" i="4"/>
  <c r="BD1077" i="4"/>
  <c r="BD285" i="4"/>
  <c r="BD1953" i="4"/>
  <c r="BD498" i="4"/>
  <c r="BD893" i="4"/>
  <c r="BD250" i="4"/>
  <c r="BD928" i="4"/>
  <c r="BD1022" i="4"/>
  <c r="BD1675" i="4"/>
  <c r="BD2421" i="4"/>
  <c r="BD2372" i="4"/>
  <c r="BD1035" i="4"/>
  <c r="BD2225" i="4"/>
  <c r="BD2622" i="4"/>
  <c r="BD1203" i="4"/>
  <c r="BD2348" i="4"/>
  <c r="BD567" i="4"/>
  <c r="BD1358" i="4"/>
  <c r="BD511" i="4"/>
  <c r="BD169" i="4"/>
  <c r="BD85" i="4"/>
  <c r="BD1249" i="4"/>
  <c r="BD80" i="4"/>
  <c r="BD675" i="4"/>
  <c r="BD39" i="4"/>
  <c r="BD1712" i="4"/>
  <c r="BD1400" i="4"/>
  <c r="BD2324" i="4"/>
  <c r="BD104" i="4"/>
  <c r="BD850" i="4"/>
  <c r="BD138" i="4"/>
  <c r="BD1645" i="4"/>
  <c r="BD2482" i="4"/>
  <c r="BD1505" i="4"/>
  <c r="BD1426" i="4"/>
  <c r="BD1842" i="4"/>
  <c r="BD2586" i="4"/>
  <c r="BD1722" i="4"/>
  <c r="BD1786" i="4"/>
  <c r="BD1532" i="4"/>
  <c r="BD83" i="4"/>
  <c r="BD2069" i="4"/>
  <c r="BD2250" i="4"/>
  <c r="BD622" i="4"/>
  <c r="BD121" i="4"/>
  <c r="BD1027" i="4"/>
  <c r="BD142" i="4"/>
  <c r="BD667" i="4"/>
  <c r="BD1276" i="4"/>
  <c r="BD90" i="4"/>
  <c r="BD339" i="4"/>
  <c r="BD781" i="4"/>
  <c r="BD190" i="4"/>
  <c r="BD1913" i="4"/>
  <c r="BD1896" i="4"/>
  <c r="BD125" i="4"/>
  <c r="BD1357" i="4"/>
  <c r="BD2393" i="4"/>
  <c r="BD1473" i="4"/>
  <c r="BD586" i="4"/>
  <c r="BD1306" i="4"/>
  <c r="BD345" i="4"/>
  <c r="BD509" i="4"/>
  <c r="BD2006" i="4"/>
  <c r="BD1828" i="4"/>
  <c r="BD968" i="4"/>
  <c r="BD492" i="4"/>
  <c r="BD2613" i="4"/>
  <c r="BD995" i="4"/>
  <c r="BD1890" i="4"/>
  <c r="BD19" i="4"/>
  <c r="BD2445" i="4"/>
  <c r="BD607" i="4"/>
  <c r="BD977" i="4"/>
  <c r="BD1435" i="4"/>
  <c r="BD940" i="4"/>
  <c r="BD1089" i="4"/>
  <c r="BD1212" i="4"/>
  <c r="BD1443" i="4"/>
  <c r="BD998" i="4"/>
  <c r="BD213" i="4"/>
  <c r="BD1476" i="4"/>
  <c r="BD16" i="4"/>
  <c r="BD1321" i="4"/>
  <c r="BD1819" i="4"/>
  <c r="BD717" i="4"/>
  <c r="BD95" i="4"/>
  <c r="BD8" i="4"/>
  <c r="BD2008" i="4"/>
  <c r="BD241" i="4"/>
  <c r="BD75" i="4"/>
  <c r="BD109" i="4"/>
  <c r="BD1846" i="4"/>
  <c r="BD481" i="4"/>
  <c r="BD2203" i="4"/>
  <c r="BD1399" i="4"/>
  <c r="BD989" i="4"/>
  <c r="BD1211" i="4"/>
  <c r="BD2584" i="4"/>
  <c r="BD794" i="4"/>
  <c r="BD626" i="4"/>
  <c r="BD2095" i="4"/>
  <c r="BD839" i="4"/>
  <c r="BD1876" i="4"/>
  <c r="BD699" i="4"/>
  <c r="BD1454" i="4"/>
  <c r="BD1847" i="4"/>
  <c r="BD792" i="4"/>
  <c r="BD172" i="4"/>
  <c r="BD1850" i="4"/>
  <c r="BD51" i="4"/>
  <c r="BD1063" i="4"/>
  <c r="BD2300" i="4"/>
  <c r="BD11" i="4"/>
  <c r="BD2580" i="4"/>
  <c r="BD208" i="4"/>
  <c r="BD1537" i="4"/>
  <c r="BD71" i="4"/>
  <c r="BD887" i="4"/>
  <c r="BD182" i="4"/>
  <c r="BD2459" i="4"/>
  <c r="BD760" i="4"/>
  <c r="BD438" i="4"/>
  <c r="BD771" i="4"/>
  <c r="BD1776" i="4"/>
  <c r="BD1359" i="4"/>
  <c r="BD1706" i="4"/>
  <c r="BD899" i="4"/>
  <c r="BD44" i="4"/>
  <c r="BD64" i="4"/>
  <c r="BD793" i="4"/>
  <c r="BD63" i="4"/>
  <c r="BD888" i="4"/>
  <c r="BD724" i="4"/>
  <c r="BD2126" i="4"/>
  <c r="BD418" i="4"/>
  <c r="BD620" i="4"/>
  <c r="BD1498" i="4"/>
  <c r="BD2505" i="4"/>
  <c r="BD2535" i="4"/>
  <c r="BD2057" i="4"/>
  <c r="BD2060" i="4"/>
  <c r="BD131" i="4"/>
  <c r="BD450" i="4"/>
  <c r="BD2304" i="4"/>
  <c r="BD1788" i="4"/>
  <c r="BD2377" i="4"/>
  <c r="BD432" i="4"/>
  <c r="BD979" i="4"/>
  <c r="BD967" i="4"/>
  <c r="BD1780" i="4"/>
  <c r="BD2270" i="4"/>
  <c r="BD624" i="4"/>
  <c r="BD1111" i="4"/>
  <c r="BD15" i="4"/>
  <c r="BD1821" i="4"/>
  <c r="BD373" i="4"/>
  <c r="BD816" i="4"/>
  <c r="BD354" i="4"/>
  <c r="BD768" i="4"/>
  <c r="BD1118" i="4"/>
  <c r="BD1525" i="4"/>
  <c r="BD991" i="4"/>
  <c r="BD938" i="4"/>
  <c r="BD1595" i="4"/>
  <c r="BD523" i="4"/>
  <c r="BD1384" i="4"/>
  <c r="BD1610" i="4"/>
  <c r="BD1911" i="4"/>
  <c r="BD1433" i="4"/>
  <c r="BD401" i="4"/>
  <c r="BD690" i="4"/>
  <c r="BD298" i="4"/>
  <c r="BD2616" i="4"/>
  <c r="BD1383" i="4"/>
  <c r="BD1751" i="4"/>
  <c r="BD1226" i="4"/>
  <c r="BD654" i="4"/>
  <c r="BD126" i="4"/>
  <c r="BD2026" i="4"/>
  <c r="BD32" i="4"/>
  <c r="BD2573" i="4"/>
  <c r="BD1700" i="4"/>
  <c r="BD2041" i="4"/>
  <c r="BD1575" i="4"/>
  <c r="BD433" i="4"/>
  <c r="BD2245" i="4"/>
  <c r="BD58" i="4"/>
  <c r="BD1701" i="4"/>
  <c r="BD994" i="4"/>
  <c r="BD2011" i="4"/>
  <c r="BD2282" i="4"/>
  <c r="BD68" i="4"/>
  <c r="BD2461" i="4"/>
  <c r="BD2525" i="4"/>
  <c r="BD2050" i="4"/>
  <c r="BD1082" i="4"/>
  <c r="BD2265" i="4"/>
  <c r="BD335" i="4"/>
  <c r="BD1721" i="4"/>
  <c r="BD411" i="4"/>
  <c r="BD718" i="4"/>
  <c r="BD1570" i="4"/>
  <c r="BD54" i="4"/>
  <c r="BD2414" i="4"/>
  <c r="BD2430" i="4"/>
  <c r="BD242" i="4"/>
  <c r="BD834" i="4"/>
  <c r="BD2264" i="4"/>
  <c r="BD9" i="4"/>
  <c r="BD2219" i="4"/>
  <c r="BD1374" i="4"/>
  <c r="BD1310" i="4"/>
  <c r="BD2017" i="4"/>
  <c r="BD1568" i="4"/>
  <c r="BD1143" i="4"/>
  <c r="BD577" i="4"/>
  <c r="BD929" i="4"/>
  <c r="BD152" i="4"/>
  <c r="BD568" i="4"/>
  <c r="BD1308" i="4"/>
  <c r="BD986" i="4"/>
  <c r="BD24" i="4"/>
  <c r="BD912" i="4"/>
  <c r="BD72" i="4"/>
  <c r="BD1257" i="4"/>
  <c r="BD1007" i="4"/>
  <c r="BD262" i="4"/>
  <c r="BD2551" i="4"/>
  <c r="BD2571" i="4"/>
  <c r="BD1826" i="4"/>
  <c r="BD193" i="4"/>
  <c r="BD911" i="4"/>
  <c r="BD41" i="4"/>
  <c r="BD2369" i="4"/>
  <c r="BD10" i="4"/>
  <c r="BD2202" i="4"/>
  <c r="BD732" i="4"/>
  <c r="BD553" i="4"/>
  <c r="BD2063" i="4"/>
  <c r="BD1685" i="4"/>
  <c r="BD640" i="4"/>
  <c r="BD534" i="4"/>
  <c r="BD48" i="4"/>
  <c r="BD2023" i="4"/>
  <c r="BD358" i="4"/>
  <c r="BD1490" i="4"/>
  <c r="BD596" i="4"/>
  <c r="BD1100" i="4"/>
  <c r="BD1771" i="4"/>
  <c r="BD1791" i="4"/>
  <c r="BD1541" i="4"/>
  <c r="BD1835" i="4"/>
  <c r="BD1737" i="4"/>
  <c r="BD318" i="4"/>
  <c r="BD2409" i="4"/>
  <c r="BD1379" i="4"/>
  <c r="BD2554" i="4"/>
  <c r="BD898" i="4"/>
  <c r="BD706" i="4"/>
  <c r="BD831" i="4"/>
  <c r="BD2401" i="4"/>
  <c r="BD1697" i="4"/>
  <c r="BD1572" i="4"/>
  <c r="BD1059" i="4"/>
  <c r="BD1171" i="4"/>
  <c r="BD1432" i="4"/>
  <c r="BD2470" i="4"/>
  <c r="BD53" i="4"/>
  <c r="BD2527" i="4"/>
  <c r="BD1543" i="4"/>
  <c r="BD171" i="4"/>
  <c r="BD1071" i="4"/>
  <c r="BD1824" i="4"/>
  <c r="BD1281" i="4"/>
  <c r="BD2327" i="4"/>
  <c r="BD2397" i="4"/>
  <c r="BD1451" i="4"/>
  <c r="BD1917" i="4"/>
  <c r="BD1452" i="4"/>
  <c r="BD1744" i="4"/>
  <c r="BD2423" i="4"/>
  <c r="BD2257" i="4"/>
  <c r="BD1124" i="4"/>
  <c r="BD1534" i="4"/>
  <c r="BD848" i="4"/>
  <c r="BD882" i="4"/>
  <c r="BD59" i="4"/>
  <c r="BD1470" i="4"/>
  <c r="BD2292" i="4"/>
  <c r="BD2328" i="4"/>
  <c r="BD1060" i="4"/>
  <c r="BD1628" i="4"/>
  <c r="BD2290" i="4"/>
  <c r="BD123" i="4"/>
  <c r="BD1680" i="4"/>
  <c r="BD1478" i="4"/>
  <c r="BD1574" i="4"/>
  <c r="BD1500" i="4"/>
  <c r="BD828" i="4"/>
  <c r="BD33" i="4"/>
  <c r="BD1614" i="4"/>
  <c r="BD390" i="4"/>
  <c r="BD1558" i="4"/>
  <c r="BD1577" i="4"/>
  <c r="BD2455" i="4"/>
  <c r="BD154" i="4"/>
  <c r="BD925" i="4"/>
  <c r="BD1305" i="4"/>
  <c r="BD130" i="4"/>
  <c r="BD1351" i="4"/>
  <c r="BD2516" i="4"/>
  <c r="BD922" i="4"/>
  <c r="BD2009" i="4"/>
  <c r="BD2398" i="4"/>
  <c r="BD2523" i="4"/>
  <c r="BD1623" i="4"/>
  <c r="BD2222" i="4"/>
  <c r="BD809" i="4"/>
  <c r="BD291" i="4"/>
  <c r="BD178" i="4"/>
  <c r="BD1318" i="4"/>
  <c r="BD2606" i="4"/>
  <c r="BD613" i="4"/>
  <c r="BD1817" i="4"/>
  <c r="BD2227" i="4"/>
  <c r="BD1711" i="4"/>
  <c r="BD630" i="4"/>
  <c r="BD860" i="4"/>
  <c r="BD2603" i="4"/>
  <c r="BD336" i="4"/>
  <c r="BD2113" i="4"/>
  <c r="BD163" i="4"/>
  <c r="BD1444" i="4"/>
  <c r="BD1638" i="4"/>
  <c r="BD1939" i="4"/>
  <c r="BD2537" i="4"/>
  <c r="BD137" i="4"/>
  <c r="BD2338" i="4"/>
  <c r="BD1406" i="4"/>
  <c r="BD1330" i="4"/>
  <c r="BD1485" i="4"/>
  <c r="BD1695" i="4"/>
  <c r="BD504" i="4"/>
  <c r="BD1344" i="4"/>
  <c r="BD1810" i="4"/>
  <c r="BD1838" i="4"/>
  <c r="BD1832" i="4"/>
  <c r="BD1335" i="4"/>
  <c r="BD2147" i="4"/>
  <c r="BD1275" i="4"/>
  <c r="BD76" i="4"/>
  <c r="BD1845" i="4"/>
  <c r="BD1836" i="4"/>
  <c r="BD2046" i="4"/>
  <c r="BD1516" i="4"/>
  <c r="BD1387" i="4"/>
  <c r="BD1806" i="4"/>
  <c r="BD1704" i="4"/>
  <c r="BD1971" i="4"/>
  <c r="BD1622" i="4"/>
  <c r="BD1947" i="4"/>
  <c r="BD2229" i="4"/>
  <c r="BD1798" i="4"/>
  <c r="BD1385" i="4"/>
  <c r="BD62" i="4"/>
  <c r="BD2572" i="4"/>
  <c r="BD1462" i="4"/>
  <c r="BD404" i="4"/>
  <c r="BD1419" i="4"/>
  <c r="BD1557" i="4"/>
  <c r="BD1547" i="4"/>
  <c r="BD1665" i="4"/>
  <c r="BD1523" i="4"/>
  <c r="BD988" i="4"/>
  <c r="BD1353" i="4"/>
  <c r="BD524" i="4"/>
  <c r="BD1515" i="4"/>
  <c r="BD1933" i="4"/>
  <c r="BD2533" i="4"/>
  <c r="BD1286" i="4"/>
  <c r="BD1667" i="4"/>
  <c r="BD1762" i="4"/>
  <c r="BD2136" i="4"/>
  <c r="BD1340" i="4"/>
  <c r="BD2112" i="4"/>
  <c r="BD1368" i="4"/>
  <c r="BD1522" i="4"/>
  <c r="BD1816" i="4"/>
  <c r="BD4" i="4"/>
  <c r="BD2440" i="4"/>
  <c r="BD1334" i="4"/>
  <c r="BD2548" i="4"/>
  <c r="BD1608" i="4"/>
  <c r="BD394" i="4"/>
  <c r="BD1492" i="4"/>
  <c r="BD1542" i="4"/>
  <c r="BD60" i="4"/>
  <c r="BD1769" i="4"/>
  <c r="BD891" i="4"/>
  <c r="BD2319" i="4"/>
  <c r="BD765" i="4"/>
  <c r="BD964" i="4"/>
  <c r="BD2101" i="4"/>
  <c r="BD2132" i="4"/>
  <c r="BD400" i="4"/>
  <c r="BD2019" i="4"/>
  <c r="BD1809" i="4"/>
  <c r="BD1763" i="4"/>
  <c r="BD2018" i="4"/>
  <c r="BD1529" i="4"/>
  <c r="BD475" i="4"/>
  <c r="BD2346" i="4"/>
  <c r="BD1559" i="4"/>
  <c r="BD1650" i="4"/>
  <c r="BD1430" i="4"/>
  <c r="BD2138" i="4"/>
  <c r="BD1304" i="4"/>
  <c r="BD2311" i="4"/>
  <c r="BD845" i="4"/>
  <c r="BD2422" i="4"/>
  <c r="BD2316" i="4"/>
  <c r="BD1641" i="4"/>
  <c r="BD1760" i="4"/>
  <c r="BD1539" i="4"/>
  <c r="BD1774" i="4"/>
  <c r="BD1438" i="4"/>
  <c r="BD2457" i="4"/>
  <c r="BD914" i="4"/>
  <c r="BD1789" i="4"/>
  <c r="BD2366" i="4"/>
  <c r="BD1398" i="4"/>
  <c r="BD2591" i="4"/>
  <c r="BD1918" i="4"/>
  <c r="BD98" i="4"/>
  <c r="BD1467" i="4"/>
  <c r="BD1272" i="4"/>
  <c r="BD1544" i="4"/>
  <c r="BD1787" i="4"/>
  <c r="BD1482" i="4"/>
  <c r="BD1775" i="4"/>
  <c r="BD2084" i="4"/>
  <c r="BD2161" i="4"/>
  <c r="BD737" i="4"/>
  <c r="BD2278" i="4"/>
  <c r="BD766" i="4"/>
  <c r="BD2558" i="4"/>
  <c r="BD1494" i="4"/>
  <c r="BD2496" i="4"/>
  <c r="BD77" i="4"/>
  <c r="BD1293" i="4"/>
  <c r="BD2103" i="4"/>
  <c r="BD1728" i="4"/>
  <c r="BD1284" i="4"/>
  <c r="BD2534" i="4"/>
  <c r="BD2047" i="4"/>
  <c r="BD2403" i="4"/>
  <c r="BD2450" i="4"/>
  <c r="BD663" i="4"/>
  <c r="BD1647" i="4"/>
  <c r="BD807" i="4"/>
  <c r="BD2615" i="4"/>
  <c r="BD2196" i="4"/>
  <c r="BD2511" i="4"/>
  <c r="BD1320" i="4"/>
  <c r="BD1560" i="4"/>
  <c r="BD1325" i="4"/>
  <c r="BD2556" i="4"/>
  <c r="BD1827" i="4"/>
  <c r="BD1753" i="4"/>
  <c r="BD1415" i="4"/>
  <c r="BD2550" i="4"/>
  <c r="BD2394" i="4"/>
  <c r="BD2475" i="4"/>
  <c r="BD1352" i="4"/>
  <c r="BD1654" i="4"/>
  <c r="BD29" i="4"/>
  <c r="BD1309" i="4"/>
  <c r="BD2529" i="4"/>
  <c r="BD1749" i="4"/>
  <c r="BD2438" i="4"/>
  <c r="BD66" i="4"/>
  <c r="BD1417" i="4"/>
  <c r="BD1584" i="4"/>
  <c r="BD1269" i="4"/>
  <c r="BD2356" i="4"/>
  <c r="BD727" i="4"/>
  <c r="BD2267" i="4"/>
  <c r="BD1300" i="4"/>
  <c r="BD2213" i="4"/>
  <c r="BD2483" i="4"/>
  <c r="BD2502" i="4"/>
  <c r="BD1278" i="4"/>
  <c r="BD1503" i="4"/>
  <c r="BD2609" i="4"/>
  <c r="BD1932" i="4"/>
  <c r="BD2481" i="4"/>
  <c r="BD349" i="4"/>
  <c r="BD2120" i="4"/>
  <c r="BD1713" i="4"/>
  <c r="BD1920" i="4"/>
  <c r="BD1288" i="4"/>
  <c r="BD1499" i="4"/>
  <c r="BD2349" i="4"/>
  <c r="BD2467" i="4"/>
  <c r="BD2320" i="4"/>
  <c r="BD2055" i="4"/>
  <c r="BD1669" i="4"/>
  <c r="BD1626" i="4"/>
  <c r="BD1687" i="4"/>
  <c r="BD1545" i="4"/>
  <c r="BD2473" i="4"/>
  <c r="BD1915" i="4"/>
  <c r="BD1707" i="4"/>
  <c r="BD2234" i="4"/>
  <c r="BD1477" i="4"/>
  <c r="BD2308" i="4"/>
  <c r="BD916" i="4"/>
  <c r="BD1273" i="4"/>
  <c r="BD2144" i="4"/>
  <c r="BD1708" i="4"/>
  <c r="BD1307" i="4"/>
  <c r="BD1510" i="4"/>
  <c r="BD1683" i="4"/>
  <c r="BD2549" i="4"/>
  <c r="BD2201" i="4"/>
  <c r="BD1464" i="4"/>
  <c r="BD2279" i="4"/>
  <c r="BD1554" i="4"/>
  <c r="BD2062" i="4"/>
  <c r="BD2518" i="4"/>
  <c r="BD2078" i="4"/>
  <c r="BD1289" i="4"/>
  <c r="BD2171" i="4"/>
  <c r="BD738" i="4"/>
  <c r="BD1779" i="4"/>
  <c r="BD73" i="4"/>
  <c r="BD2469" i="4"/>
  <c r="BD2552" i="4"/>
  <c r="BD2155" i="4"/>
  <c r="BD2221" i="4"/>
  <c r="BD2032" i="4"/>
  <c r="BD310" i="4"/>
  <c r="BD1930" i="4"/>
  <c r="BD2121" i="4"/>
  <c r="BD2404" i="4"/>
  <c r="BD2266" i="4"/>
  <c r="BD2151" i="4"/>
  <c r="BD1630" i="4"/>
  <c r="BD2436" i="4"/>
  <c r="BD2437" i="4"/>
  <c r="BD1761" i="4"/>
  <c r="BD360" i="4"/>
  <c r="BD47" i="4"/>
  <c r="BD1726" i="4"/>
  <c r="BD1355" i="4"/>
  <c r="BD2163" i="4"/>
  <c r="BD2174" i="4"/>
  <c r="BD1287" i="4"/>
  <c r="BD1690" i="4"/>
  <c r="BD147" i="4"/>
  <c r="BD140" i="4"/>
  <c r="BD234" i="4"/>
  <c r="BD188" i="4"/>
  <c r="BD896" i="4"/>
  <c r="BD1327" i="4"/>
  <c r="BD999" i="4"/>
  <c r="BD214" i="4"/>
  <c r="BD1177" i="4"/>
  <c r="BD156" i="4"/>
  <c r="BD582" i="4"/>
  <c r="BD210" i="4"/>
  <c r="BD197" i="4"/>
  <c r="BD263" i="4"/>
  <c r="BD1892" i="4"/>
  <c r="BD417" i="4"/>
  <c r="BD883" i="4"/>
  <c r="BD1011" i="4"/>
  <c r="BD122" i="4"/>
  <c r="BD1245" i="4"/>
  <c r="BD1145" i="4"/>
  <c r="BD1188" i="4"/>
  <c r="BD797" i="4"/>
  <c r="BD1103" i="4"/>
  <c r="BD2542" i="4"/>
  <c r="BD69" i="4"/>
  <c r="BD93" i="4"/>
  <c r="BD2255" i="4"/>
  <c r="BD114" i="4"/>
  <c r="BD101" i="4"/>
  <c r="BD198" i="4"/>
  <c r="BD1755" i="4"/>
  <c r="BD2056" i="4"/>
  <c r="BD701" i="4"/>
  <c r="BD1115" i="4"/>
  <c r="BD2614" i="4"/>
  <c r="BD107" i="4"/>
  <c r="BD1180" i="4"/>
  <c r="BD224" i="4"/>
  <c r="BD2382" i="4"/>
  <c r="BD312" i="4"/>
  <c r="BD164" i="4"/>
  <c r="BD1243" i="4"/>
  <c r="BD194" i="4"/>
  <c r="BD300" i="4"/>
  <c r="BD643" i="4"/>
  <c r="BD409" i="4"/>
  <c r="BD2604" i="4"/>
  <c r="BD378" i="4"/>
  <c r="BD1001" i="4"/>
  <c r="BD187" i="4"/>
  <c r="BD865" i="4"/>
  <c r="BD236" i="4"/>
  <c r="BD26" i="4"/>
  <c r="BD1173" i="4"/>
  <c r="BD901" i="4"/>
  <c r="BD254" i="4"/>
  <c r="BD904" i="4"/>
  <c r="BD468" i="4"/>
  <c r="BD454" i="4"/>
  <c r="BD2563" i="4"/>
  <c r="BD2600" i="4"/>
  <c r="BD905" i="4"/>
  <c r="BD297" i="4"/>
  <c r="BD2585" i="4"/>
  <c r="BD2605" i="4"/>
  <c r="BD2536" i="4"/>
  <c r="BD161" i="4"/>
  <c r="BD937" i="4"/>
  <c r="BD1064" i="4"/>
  <c r="BD892" i="4"/>
  <c r="BD2545" i="4"/>
  <c r="BD2406" i="4"/>
  <c r="BD2247" i="4"/>
  <c r="BD1573" i="4"/>
  <c r="BD427" i="4"/>
  <c r="BD2341" i="4"/>
  <c r="BD1155" i="4"/>
  <c r="BC1573" i="4"/>
  <c r="BC1155" i="4"/>
  <c r="BC1759" i="4"/>
  <c r="BC2341" i="4"/>
  <c r="BC427" i="4"/>
  <c r="BC2247" i="4"/>
  <c r="BC2406" i="4"/>
  <c r="BC2545" i="4"/>
  <c r="BC892" i="4"/>
  <c r="BC1064" i="4"/>
  <c r="BC937" i="4"/>
  <c r="BC161" i="4"/>
  <c r="BC2536" i="4"/>
  <c r="BC2605" i="4"/>
  <c r="BC2585" i="4"/>
  <c r="BC297" i="4"/>
  <c r="BC905" i="4"/>
  <c r="BC2600" i="4"/>
  <c r="BC2563" i="4"/>
  <c r="BC454" i="4"/>
  <c r="BC468" i="4"/>
  <c r="BC904" i="4"/>
  <c r="BC254" i="4"/>
  <c r="BC901" i="4"/>
  <c r="BC1173" i="4"/>
  <c r="BC26" i="4"/>
  <c r="BC236" i="4"/>
  <c r="BC865" i="4"/>
  <c r="BC187" i="4"/>
  <c r="BC1001" i="4"/>
  <c r="BC378" i="4"/>
  <c r="BC2604" i="4"/>
  <c r="BC409" i="4"/>
  <c r="BC643" i="4"/>
  <c r="BC300" i="4"/>
  <c r="BC194" i="4"/>
  <c r="BC1243" i="4"/>
  <c r="BC164" i="4"/>
  <c r="BC312" i="4"/>
  <c r="BC2382" i="4"/>
  <c r="BC224" i="4"/>
  <c r="BC1180" i="4"/>
  <c r="BC107" i="4"/>
  <c r="BC2614" i="4"/>
  <c r="BC1115" i="4"/>
  <c r="BC701" i="4"/>
  <c r="BC2056" i="4"/>
  <c r="BC1755" i="4"/>
  <c r="BC198" i="4"/>
  <c r="BC101" i="4"/>
  <c r="BC114" i="4"/>
  <c r="BC2255" i="4"/>
  <c r="BC93" i="4"/>
  <c r="BC69" i="4"/>
  <c r="BC2542" i="4"/>
  <c r="BC1103" i="4"/>
  <c r="BC797" i="4"/>
  <c r="BC1188" i="4"/>
  <c r="BC1145" i="4"/>
  <c r="BC1245" i="4"/>
  <c r="BC122" i="4"/>
  <c r="BC1011" i="4"/>
  <c r="BC883" i="4"/>
  <c r="BC417" i="4"/>
  <c r="BC1892" i="4"/>
  <c r="BC263" i="4"/>
  <c r="BC197" i="4"/>
  <c r="BC210" i="4"/>
  <c r="BC582" i="4"/>
  <c r="BC156" i="4"/>
  <c r="BC1177" i="4"/>
  <c r="BC214" i="4"/>
  <c r="BC999" i="4"/>
  <c r="BC1327" i="4"/>
  <c r="BC896" i="4"/>
  <c r="BC188" i="4"/>
  <c r="BC234" i="4"/>
  <c r="BC140" i="4"/>
  <c r="BC147" i="4"/>
  <c r="BC1690" i="4"/>
  <c r="BC1287" i="4"/>
  <c r="BC2174" i="4"/>
  <c r="BC2163" i="4"/>
  <c r="BC1355" i="4"/>
  <c r="BC1726" i="4"/>
  <c r="BC47" i="4"/>
  <c r="BC360" i="4"/>
  <c r="BC1761" i="4"/>
  <c r="BC2437" i="4"/>
  <c r="BC2436" i="4"/>
  <c r="BC1630" i="4"/>
  <c r="BC2151" i="4"/>
  <c r="BC2266" i="4"/>
  <c r="BC2404" i="4"/>
  <c r="BC2121" i="4"/>
  <c r="BC1930" i="4"/>
  <c r="BC310" i="4"/>
  <c r="BC2032" i="4"/>
  <c r="BC2221" i="4"/>
  <c r="BC2155" i="4"/>
  <c r="BC2552" i="4"/>
  <c r="BC2469" i="4"/>
  <c r="BC73" i="4"/>
  <c r="BC1779" i="4"/>
  <c r="BC738" i="4"/>
  <c r="BC2171" i="4"/>
  <c r="BC1289" i="4"/>
  <c r="BC2078" i="4"/>
  <c r="BC2518" i="4"/>
  <c r="BC2062" i="4"/>
  <c r="BC1554" i="4"/>
  <c r="BC2279" i="4"/>
  <c r="BC1464" i="4"/>
  <c r="BC2201" i="4"/>
  <c r="BC2549" i="4"/>
  <c r="BC1683" i="4"/>
  <c r="BC1510" i="4"/>
  <c r="BC1307" i="4"/>
  <c r="BC1708" i="4"/>
  <c r="BC2144" i="4"/>
  <c r="BC1273" i="4"/>
  <c r="BC916" i="4"/>
  <c r="BC2308" i="4"/>
  <c r="BC1477" i="4"/>
  <c r="BC2234" i="4"/>
  <c r="BC1707" i="4"/>
  <c r="BC1915" i="4"/>
  <c r="BC2473" i="4"/>
  <c r="BC1545" i="4"/>
  <c r="BC1687" i="4"/>
  <c r="BC1626" i="4"/>
  <c r="BC1669" i="4"/>
  <c r="BC2055" i="4"/>
  <c r="BC2320" i="4"/>
  <c r="BC2467" i="4"/>
  <c r="BC2349" i="4"/>
  <c r="BC1499" i="4"/>
  <c r="BC1288" i="4"/>
  <c r="BC1920" i="4"/>
  <c r="BC1713" i="4"/>
  <c r="BC2120" i="4"/>
  <c r="BC349" i="4"/>
  <c r="BC2481" i="4"/>
  <c r="BC1932" i="4"/>
  <c r="BC2609" i="4"/>
  <c r="BC1503" i="4"/>
  <c r="BC1278" i="4"/>
  <c r="BC2502" i="4"/>
  <c r="BC2483" i="4"/>
  <c r="BC2213" i="4"/>
  <c r="BC1300" i="4"/>
  <c r="BC2267" i="4"/>
  <c r="BC727" i="4"/>
  <c r="BC2356" i="4"/>
  <c r="BC1269" i="4"/>
  <c r="BC1584" i="4"/>
  <c r="BC1417" i="4"/>
  <c r="BC66" i="4"/>
  <c r="BC2438" i="4"/>
  <c r="BC1749" i="4"/>
  <c r="BC2529" i="4"/>
  <c r="BC1309" i="4"/>
  <c r="BC29" i="4"/>
  <c r="BC1654" i="4"/>
  <c r="BC1352" i="4"/>
  <c r="BC2475" i="4"/>
  <c r="BC2394" i="4"/>
  <c r="BC2550" i="4"/>
  <c r="BC1415" i="4"/>
  <c r="BC1753" i="4"/>
  <c r="BC1827" i="4"/>
  <c r="BC2556" i="4"/>
  <c r="BC1325" i="4"/>
  <c r="BC1560" i="4"/>
  <c r="BC1320" i="4"/>
  <c r="BC2511" i="4"/>
  <c r="BC2196" i="4"/>
  <c r="BC2615" i="4"/>
  <c r="BC807" i="4"/>
  <c r="BC1647" i="4"/>
  <c r="BC663" i="4"/>
  <c r="BC2450" i="4"/>
  <c r="BC2403" i="4"/>
  <c r="BC2047" i="4"/>
  <c r="BC2534" i="4"/>
  <c r="BC1284" i="4"/>
  <c r="BC1728" i="4"/>
  <c r="BC2103" i="4"/>
  <c r="BC1293" i="4"/>
  <c r="BC77" i="4"/>
  <c r="BC2496" i="4"/>
  <c r="BC1494" i="4"/>
  <c r="BC2558" i="4"/>
  <c r="BC766" i="4"/>
  <c r="BC2278" i="4"/>
  <c r="BC737" i="4"/>
  <c r="BC2161" i="4"/>
  <c r="BC2084" i="4"/>
  <c r="BC1775" i="4"/>
  <c r="BC1482" i="4"/>
  <c r="BC1787" i="4"/>
  <c r="BC1544" i="4"/>
  <c r="BC1272" i="4"/>
  <c r="BC1467" i="4"/>
  <c r="BC98" i="4"/>
  <c r="BC1918" i="4"/>
  <c r="BC2591" i="4"/>
  <c r="BC1398" i="4"/>
  <c r="BC2366" i="4"/>
  <c r="BC1789" i="4"/>
  <c r="BC914" i="4"/>
  <c r="BC2457" i="4"/>
  <c r="BC1438" i="4"/>
  <c r="BC1774" i="4"/>
  <c r="BC1539" i="4"/>
  <c r="BC1760" i="4"/>
  <c r="BC1641" i="4"/>
  <c r="BC2316" i="4"/>
  <c r="BC2422" i="4"/>
  <c r="BC845" i="4"/>
  <c r="BC2311" i="4"/>
  <c r="BC1304" i="4"/>
  <c r="BC2138" i="4"/>
  <c r="BC1430" i="4"/>
  <c r="BC1650" i="4"/>
  <c r="BC1559" i="4"/>
  <c r="BC2346" i="4"/>
  <c r="BC475" i="4"/>
  <c r="BC1529" i="4"/>
  <c r="BC2018" i="4"/>
  <c r="BC1763" i="4"/>
  <c r="BC1809" i="4"/>
  <c r="BC2019" i="4"/>
  <c r="BC400" i="4"/>
  <c r="BC2132" i="4"/>
  <c r="BC2101" i="4"/>
  <c r="BC964" i="4"/>
  <c r="BC765" i="4"/>
  <c r="BC2319" i="4"/>
  <c r="BC891" i="4"/>
  <c r="BC1769" i="4"/>
  <c r="BC60" i="4"/>
  <c r="BC1542" i="4"/>
  <c r="BC1492" i="4"/>
  <c r="BC394" i="4"/>
  <c r="BC1608" i="4"/>
  <c r="BC2548" i="4"/>
  <c r="BC1334" i="4"/>
  <c r="BC2440" i="4"/>
  <c r="BC4" i="4"/>
  <c r="BC1816" i="4"/>
  <c r="BC1522" i="4"/>
  <c r="BC1368" i="4"/>
  <c r="BC2112" i="4"/>
  <c r="BC1340" i="4"/>
  <c r="BC2136" i="4"/>
  <c r="BC1762" i="4"/>
  <c r="BC1667" i="4"/>
  <c r="BC1286" i="4"/>
  <c r="BC2533" i="4"/>
  <c r="BC1933" i="4"/>
  <c r="BC1515" i="4"/>
  <c r="BC524" i="4"/>
  <c r="BC1353" i="4"/>
  <c r="BC988" i="4"/>
  <c r="BC1523" i="4"/>
  <c r="BC1665" i="4"/>
  <c r="BC1547" i="4"/>
  <c r="BC1557" i="4"/>
  <c r="BC1419" i="4"/>
  <c r="BC404" i="4"/>
  <c r="BC1462" i="4"/>
  <c r="BC2572" i="4"/>
  <c r="BC62" i="4"/>
  <c r="BC1385" i="4"/>
  <c r="BC1798" i="4"/>
  <c r="BC2229" i="4"/>
  <c r="BC1947" i="4"/>
  <c r="BC1622" i="4"/>
  <c r="BC1971" i="4"/>
  <c r="BC1704" i="4"/>
  <c r="BC1806" i="4"/>
  <c r="BC1387" i="4"/>
  <c r="BC1516" i="4"/>
  <c r="BC2046" i="4"/>
  <c r="BC1836" i="4"/>
  <c r="BC1845" i="4"/>
  <c r="BC76" i="4"/>
  <c r="BC1275" i="4"/>
  <c r="BC2147" i="4"/>
  <c r="BC1335" i="4"/>
  <c r="BC1832" i="4"/>
  <c r="BC1838" i="4"/>
  <c r="BC1810" i="4"/>
  <c r="BC1344" i="4"/>
  <c r="BC504" i="4"/>
  <c r="BC1695" i="4"/>
  <c r="BC1485" i="4"/>
  <c r="BC1330" i="4"/>
  <c r="BC1406" i="4"/>
  <c r="BC2338" i="4"/>
  <c r="BC137" i="4"/>
  <c r="BC2537" i="4"/>
  <c r="BC1939" i="4"/>
  <c r="BC1638" i="4"/>
  <c r="BC1444" i="4"/>
  <c r="BC163" i="4"/>
  <c r="BC2113" i="4"/>
  <c r="BC336" i="4"/>
  <c r="BC2603" i="4"/>
  <c r="BC860" i="4"/>
  <c r="BC630" i="4"/>
  <c r="BC1711" i="4"/>
  <c r="BC2227" i="4"/>
  <c r="BC1817" i="4"/>
  <c r="BC613" i="4"/>
  <c r="BC2606" i="4"/>
  <c r="BC1318" i="4"/>
  <c r="BC178" i="4"/>
  <c r="BC291" i="4"/>
  <c r="BC809" i="4"/>
  <c r="BC2222" i="4"/>
  <c r="BC1623" i="4"/>
  <c r="BC2523" i="4"/>
  <c r="BC2398" i="4"/>
  <c r="BC2009" i="4"/>
  <c r="BC922" i="4"/>
  <c r="BC2516" i="4"/>
  <c r="BC1351" i="4"/>
  <c r="BC130" i="4"/>
  <c r="BC1305" i="4"/>
  <c r="BC925" i="4"/>
  <c r="BC154" i="4"/>
  <c r="BC2455" i="4"/>
  <c r="BC1577" i="4"/>
  <c r="BC1558" i="4"/>
  <c r="BC390" i="4"/>
  <c r="BC1614" i="4"/>
  <c r="BC33" i="4"/>
  <c r="BC828" i="4"/>
  <c r="BC1500" i="4"/>
  <c r="BC1574" i="4"/>
  <c r="BC1478" i="4"/>
  <c r="BC1680" i="4"/>
  <c r="BC123" i="4"/>
  <c r="BC2290" i="4"/>
  <c r="BC1628" i="4"/>
  <c r="BC1060" i="4"/>
  <c r="BC2328" i="4"/>
  <c r="BC2292" i="4"/>
  <c r="BC1470" i="4"/>
  <c r="BC59" i="4"/>
  <c r="BC882" i="4"/>
  <c r="BC848" i="4"/>
  <c r="BC1534" i="4"/>
  <c r="BC1124" i="4"/>
  <c r="BC2257" i="4"/>
  <c r="BC2423" i="4"/>
  <c r="BC1744" i="4"/>
  <c r="BC1452" i="4"/>
  <c r="BC1917" i="4"/>
  <c r="BC1451" i="4"/>
  <c r="BC2397" i="4"/>
  <c r="BC2327" i="4"/>
  <c r="BC1281" i="4"/>
  <c r="BC1824" i="4"/>
  <c r="BC1071" i="4"/>
  <c r="BC171" i="4"/>
  <c r="BC1543" i="4"/>
  <c r="BC2527" i="4"/>
  <c r="BC53" i="4"/>
  <c r="BC2470" i="4"/>
  <c r="BC1432" i="4"/>
  <c r="BC1171" i="4"/>
  <c r="BC1059" i="4"/>
  <c r="BC1572" i="4"/>
  <c r="BC1697" i="4"/>
  <c r="BC2401" i="4"/>
  <c r="BC831" i="4"/>
  <c r="BC706" i="4"/>
  <c r="BC898" i="4"/>
  <c r="BC2554" i="4"/>
  <c r="BC1379" i="4"/>
  <c r="BC2409" i="4"/>
  <c r="BC318" i="4"/>
  <c r="BC1737" i="4"/>
  <c r="BC1835" i="4"/>
  <c r="BC1541" i="4"/>
  <c r="BC1791" i="4"/>
  <c r="BC1771" i="4"/>
  <c r="BC1100" i="4"/>
  <c r="BC596" i="4"/>
  <c r="BC1490" i="4"/>
  <c r="BC358" i="4"/>
  <c r="BC2023" i="4"/>
  <c r="BC48" i="4"/>
  <c r="BC534" i="4"/>
  <c r="BC640" i="4"/>
  <c r="BC1685" i="4"/>
  <c r="BC2063" i="4"/>
  <c r="BC553" i="4"/>
  <c r="BC732" i="4"/>
  <c r="BC2202" i="4"/>
  <c r="BC10" i="4"/>
  <c r="BC2369" i="4"/>
  <c r="BC41" i="4"/>
  <c r="BC911" i="4"/>
  <c r="BC193" i="4"/>
  <c r="BC1826" i="4"/>
  <c r="BC2571" i="4"/>
  <c r="BC2551" i="4"/>
  <c r="BC262" i="4"/>
  <c r="BC1007" i="4"/>
  <c r="BC1257" i="4"/>
  <c r="BC72" i="4"/>
  <c r="BC912" i="4"/>
  <c r="BC24" i="4"/>
  <c r="BC986" i="4"/>
  <c r="BC1308" i="4"/>
  <c r="BC568" i="4"/>
  <c r="BC152" i="4"/>
  <c r="BC929" i="4"/>
  <c r="BC577" i="4"/>
  <c r="BC1143" i="4"/>
  <c r="BC1568" i="4"/>
  <c r="BC2017" i="4"/>
  <c r="BC1310" i="4"/>
  <c r="BC1374" i="4"/>
  <c r="BC2219" i="4"/>
  <c r="BC9" i="4"/>
  <c r="BC2264" i="4"/>
  <c r="BC834" i="4"/>
  <c r="BC242" i="4"/>
  <c r="BC2430" i="4"/>
  <c r="BC2414" i="4"/>
  <c r="BC54" i="4"/>
  <c r="BC1570" i="4"/>
  <c r="BC718" i="4"/>
  <c r="BC411" i="4"/>
  <c r="BC1721" i="4"/>
  <c r="BC335" i="4"/>
  <c r="BC2265" i="4"/>
  <c r="BC1082" i="4"/>
  <c r="BC2050" i="4"/>
  <c r="BC2525" i="4"/>
  <c r="BC2461" i="4"/>
  <c r="BC68" i="4"/>
  <c r="BC2282" i="4"/>
  <c r="BC2011" i="4"/>
  <c r="BC994" i="4"/>
  <c r="BC1701" i="4"/>
  <c r="BC58" i="4"/>
  <c r="BC2245" i="4"/>
  <c r="BC433" i="4"/>
  <c r="BC1575" i="4"/>
  <c r="BC2041" i="4"/>
  <c r="BC1700" i="4"/>
  <c r="BC2573" i="4"/>
  <c r="BC32" i="4"/>
  <c r="BC2026" i="4"/>
  <c r="BC126" i="4"/>
  <c r="BC654" i="4"/>
  <c r="BC1226" i="4"/>
  <c r="BC1751" i="4"/>
  <c r="BC1383" i="4"/>
  <c r="BC2616" i="4"/>
  <c r="BC298" i="4"/>
  <c r="BC690" i="4"/>
  <c r="BC401" i="4"/>
  <c r="BC1433" i="4"/>
  <c r="BC1911" i="4"/>
  <c r="BC1610" i="4"/>
  <c r="BC1384" i="4"/>
  <c r="BC523" i="4"/>
  <c r="BC1595" i="4"/>
  <c r="BC938" i="4"/>
  <c r="BC991" i="4"/>
  <c r="BC1525" i="4"/>
  <c r="BC1118" i="4"/>
  <c r="BC768" i="4"/>
  <c r="BC354" i="4"/>
  <c r="BC816" i="4"/>
  <c r="BC373" i="4"/>
  <c r="BC1821" i="4"/>
  <c r="BC15" i="4"/>
  <c r="BC1111" i="4"/>
  <c r="BC624" i="4"/>
  <c r="BC2270" i="4"/>
  <c r="BC1780" i="4"/>
  <c r="BC967" i="4"/>
  <c r="BC979" i="4"/>
  <c r="BC432" i="4"/>
  <c r="BC2377" i="4"/>
  <c r="BC1788" i="4"/>
  <c r="BC2304" i="4"/>
  <c r="BC450" i="4"/>
  <c r="BC131" i="4"/>
  <c r="BC2060" i="4"/>
  <c r="BC2057" i="4"/>
  <c r="BC2535" i="4"/>
  <c r="BC2505" i="4"/>
  <c r="BC1498" i="4"/>
  <c r="BC620" i="4"/>
  <c r="BC418" i="4"/>
  <c r="BC2126" i="4"/>
  <c r="BC724" i="4"/>
  <c r="BC888" i="4"/>
  <c r="BC63" i="4"/>
  <c r="BC793" i="4"/>
  <c r="BC64" i="4"/>
  <c r="BC44" i="4"/>
  <c r="BC899" i="4"/>
  <c r="BC1706" i="4"/>
  <c r="BC1359" i="4"/>
  <c r="BC1776" i="4"/>
  <c r="BC771" i="4"/>
  <c r="BC438" i="4"/>
  <c r="BC760" i="4"/>
  <c r="BC2459" i="4"/>
  <c r="BC182" i="4"/>
  <c r="BC887" i="4"/>
  <c r="BC71" i="4"/>
  <c r="BC1537" i="4"/>
  <c r="BC208" i="4"/>
  <c r="BC2580" i="4"/>
  <c r="BC11" i="4"/>
  <c r="BC2300" i="4"/>
  <c r="BC1063" i="4"/>
  <c r="BC51" i="4"/>
  <c r="BC1850" i="4"/>
  <c r="BC172" i="4"/>
  <c r="BC792" i="4"/>
  <c r="BC1847" i="4"/>
  <c r="BC1454" i="4"/>
  <c r="BC699" i="4"/>
  <c r="BC1876" i="4"/>
  <c r="BC839" i="4"/>
  <c r="BC2095" i="4"/>
  <c r="BC626" i="4"/>
  <c r="BC794" i="4"/>
  <c r="BC2584" i="4"/>
  <c r="BC1211" i="4"/>
  <c r="BC989" i="4"/>
  <c r="BC1399" i="4"/>
  <c r="BC2203" i="4"/>
  <c r="BC481" i="4"/>
  <c r="BC1846" i="4"/>
  <c r="BC109" i="4"/>
  <c r="BC75" i="4"/>
  <c r="BC241" i="4"/>
  <c r="BC2008" i="4"/>
  <c r="BC8" i="4"/>
  <c r="BC95" i="4"/>
  <c r="BC717" i="4"/>
  <c r="BC1819" i="4"/>
  <c r="BC1321" i="4"/>
  <c r="BC16" i="4"/>
  <c r="BC1476" i="4"/>
  <c r="BC213" i="4"/>
  <c r="BC998" i="4"/>
  <c r="BC1443" i="4"/>
  <c r="BC1212" i="4"/>
  <c r="BC1089" i="4"/>
  <c r="BC940" i="4"/>
  <c r="BC1435" i="4"/>
  <c r="BC977" i="4"/>
  <c r="BC607" i="4"/>
  <c r="BC2445" i="4"/>
  <c r="BC19" i="4"/>
  <c r="BC1890" i="4"/>
  <c r="BC995" i="4"/>
  <c r="BC2613" i="4"/>
  <c r="BC492" i="4"/>
  <c r="BC968" i="4"/>
  <c r="BC1828" i="4"/>
  <c r="BC2006" i="4"/>
  <c r="BC509" i="4"/>
  <c r="BC345" i="4"/>
  <c r="BC1306" i="4"/>
  <c r="BC586" i="4"/>
  <c r="BC1473" i="4"/>
  <c r="BC2393" i="4"/>
  <c r="BC1357" i="4"/>
  <c r="BC125" i="4"/>
  <c r="BC1896" i="4"/>
  <c r="BC1913" i="4"/>
  <c r="BC190" i="4"/>
  <c r="BC781" i="4"/>
  <c r="BC339" i="4"/>
  <c r="BC90" i="4"/>
  <c r="BC1276" i="4"/>
  <c r="BC667" i="4"/>
  <c r="BC142" i="4"/>
  <c r="BC1027" i="4"/>
  <c r="BC121" i="4"/>
  <c r="BC622" i="4"/>
  <c r="BC2250" i="4"/>
  <c r="BC2069" i="4"/>
  <c r="BC83" i="4"/>
  <c r="BC1532" i="4"/>
  <c r="BC1786" i="4"/>
  <c r="BC1722" i="4"/>
  <c r="BC2586" i="4"/>
  <c r="BC1842" i="4"/>
  <c r="BC1426" i="4"/>
  <c r="BC1505" i="4"/>
  <c r="BC2482" i="4"/>
  <c r="BC1645" i="4"/>
  <c r="BC138" i="4"/>
  <c r="BC850" i="4"/>
  <c r="BC104" i="4"/>
  <c r="BC2324" i="4"/>
  <c r="BC1400" i="4"/>
  <c r="BC1712" i="4"/>
  <c r="BC39" i="4"/>
  <c r="BC675" i="4"/>
  <c r="BC80" i="4"/>
  <c r="BC1249" i="4"/>
  <c r="BC85" i="4"/>
  <c r="BC169" i="4"/>
  <c r="BC511" i="4"/>
  <c r="BC1358" i="4"/>
  <c r="BC567" i="4"/>
  <c r="BC2348" i="4"/>
  <c r="BC1203" i="4"/>
  <c r="BC2622" i="4"/>
  <c r="BC2225" i="4"/>
  <c r="BC1035" i="4"/>
  <c r="BC2372" i="4"/>
  <c r="BC2421" i="4"/>
  <c r="BC1675" i="4"/>
  <c r="BC1022" i="4"/>
  <c r="BC928" i="4"/>
  <c r="BC250" i="4"/>
  <c r="BC893" i="4"/>
  <c r="BC498" i="4"/>
  <c r="BC1953" i="4"/>
  <c r="BC285" i="4"/>
  <c r="BC1077" i="4"/>
  <c r="BC1881" i="4"/>
  <c r="BC1965" i="4"/>
  <c r="BC1230" i="4"/>
  <c r="BC1250" i="4"/>
  <c r="BC2188" i="4"/>
  <c r="BC2543" i="4"/>
  <c r="BC2546" i="4"/>
  <c r="BC2261" i="4"/>
  <c r="BC2142" i="4"/>
  <c r="BC1450" i="4"/>
  <c r="BC2301" i="4"/>
  <c r="BC2168" i="4"/>
  <c r="BC256" i="4"/>
  <c r="BC1983" i="4"/>
  <c r="BC220" i="4"/>
  <c r="BC389" i="4"/>
  <c r="BC752" i="4"/>
  <c r="BC2589" i="4"/>
  <c r="BC791" i="4"/>
  <c r="BC2557" i="4"/>
  <c r="BC924" i="4"/>
  <c r="BC118" i="4"/>
  <c r="BC2464" i="4"/>
  <c r="BC199" i="4"/>
  <c r="BC1016" i="4"/>
  <c r="BC1182" i="4"/>
  <c r="BC591" i="4"/>
  <c r="BC110" i="4"/>
  <c r="BC557" i="4"/>
  <c r="BC644" i="4"/>
  <c r="BC431" i="4"/>
  <c r="BC1236" i="4"/>
  <c r="BC777" i="4"/>
  <c r="BC2566" i="4"/>
  <c r="BC2597" i="4"/>
  <c r="BC2618" i="4"/>
  <c r="BC2623" i="4"/>
  <c r="BC2521" i="4"/>
  <c r="BC1168" i="4"/>
  <c r="BC1750" i="4"/>
  <c r="BC2198" i="4"/>
  <c r="BC2539" i="4"/>
  <c r="BC2555" i="4"/>
  <c r="BC1428" i="4"/>
  <c r="BC1486" i="4"/>
  <c r="BC1506" i="4"/>
  <c r="BC2418" i="4"/>
  <c r="BC1509" i="4"/>
  <c r="BC2285" i="4"/>
  <c r="BC2148" i="4"/>
  <c r="BC1902" i="4"/>
  <c r="BC1291" i="4"/>
  <c r="BC2508" i="4"/>
  <c r="BC2396" i="4"/>
  <c r="BC2484" i="4"/>
  <c r="BC1964" i="4"/>
  <c r="BC2280" i="4"/>
  <c r="BC2042" i="4"/>
  <c r="BC1631" i="4"/>
  <c r="BC2407" i="4"/>
  <c r="BC1274" i="4"/>
  <c r="BC2232" i="4"/>
  <c r="BC2596" i="4"/>
  <c r="BC875" i="4"/>
  <c r="BC2611" i="4"/>
  <c r="BC2340" i="4"/>
  <c r="BC795" i="4"/>
  <c r="BC1354" i="4"/>
  <c r="BC1880" i="4"/>
  <c r="BC2020" i="4"/>
  <c r="BC2363" i="4"/>
  <c r="BC2157" i="4"/>
  <c r="BC1916" i="4"/>
  <c r="BC2243" i="4"/>
  <c r="BC1511" i="4"/>
  <c r="BC1580" i="4"/>
  <c r="BC1386" i="4"/>
  <c r="BC1567" i="4"/>
  <c r="BC1730" i="4"/>
  <c r="BC1703" i="4"/>
  <c r="BC2252" i="4"/>
  <c r="BC2269" i="4"/>
  <c r="BC2173" i="4"/>
  <c r="BC2374" i="4"/>
  <c r="BC1617" i="4"/>
  <c r="BC2504" i="4"/>
  <c r="BC2405" i="4"/>
  <c r="BC651" i="4"/>
  <c r="BC2297" i="4"/>
  <c r="BC2052" i="4"/>
  <c r="BC536" i="4"/>
  <c r="BC2180" i="4"/>
  <c r="BC2277" i="4"/>
  <c r="BC2619" i="4"/>
  <c r="BC1313" i="4"/>
  <c r="BC1615" i="4"/>
  <c r="BC2273" i="4"/>
  <c r="BC1725" i="4"/>
  <c r="BC2299" i="4"/>
  <c r="BC1682" i="4"/>
  <c r="BC2024" i="4"/>
  <c r="BC1984" i="4"/>
  <c r="BC1297" i="4"/>
  <c r="BC1496" i="4"/>
  <c r="BC645" i="4"/>
  <c r="BC1843" i="4"/>
  <c r="BC13" i="4"/>
  <c r="BC1070" i="4"/>
  <c r="BC1392" i="4"/>
  <c r="BC505" i="4"/>
  <c r="BC1698" i="4"/>
  <c r="BC1921" i="4"/>
  <c r="BC1814" i="4"/>
  <c r="BC2216" i="4"/>
  <c r="BC1866" i="4"/>
  <c r="BC229" i="4"/>
  <c r="BC2431" i="4"/>
  <c r="BC1283" i="4"/>
  <c r="BC951" i="4"/>
  <c r="BC1738" i="4"/>
  <c r="BC669" i="4"/>
  <c r="BC480" i="4"/>
  <c r="BC1811" i="4"/>
  <c r="BC1453" i="4"/>
  <c r="BC1436" i="4"/>
  <c r="BC2105" i="4"/>
  <c r="BC70" i="4"/>
  <c r="BC1170" i="4"/>
  <c r="BC493" i="4"/>
  <c r="BC1233" i="4"/>
  <c r="BC2015" i="4"/>
  <c r="BC1678" i="4"/>
  <c r="BC2109" i="4"/>
  <c r="BC2212" i="4"/>
  <c r="BC2262" i="4"/>
  <c r="BC1625" i="4"/>
  <c r="BC2177" i="4"/>
  <c r="BC2206" i="4"/>
  <c r="BC2012" i="4"/>
  <c r="BC2185" i="4"/>
  <c r="BC618" i="4"/>
  <c r="BC823" i="4"/>
  <c r="BC316" i="4"/>
  <c r="BC1870" i="4"/>
  <c r="BC180" i="4"/>
  <c r="BC2329" i="4"/>
  <c r="BC148" i="4"/>
  <c r="BC1606" i="4"/>
  <c r="BC599" i="4"/>
  <c r="BC1564" i="4"/>
  <c r="BC930" i="4"/>
  <c r="BC2193" i="4"/>
  <c r="BC442" i="4"/>
  <c r="BC2368" i="4"/>
  <c r="BC1923" i="4"/>
  <c r="BC7" i="4"/>
  <c r="BC1251" i="4"/>
  <c r="BC1401" i="4"/>
  <c r="BC1585" i="4"/>
  <c r="BC1899" i="4"/>
  <c r="BC325" i="4"/>
  <c r="BC326" i="4"/>
  <c r="BC2184" i="4"/>
  <c r="BC482" i="4"/>
  <c r="BC2602" i="4"/>
  <c r="BC1378" i="4"/>
  <c r="BC629" i="4"/>
  <c r="BC458" i="4"/>
  <c r="BC1783" i="4"/>
  <c r="BC1844" i="4"/>
  <c r="BC151" i="4"/>
  <c r="BC2133" i="4"/>
  <c r="BC1412" i="4"/>
  <c r="BC2463" i="4"/>
  <c r="BC2165" i="4"/>
  <c r="BC2092" i="4"/>
  <c r="BC25" i="4"/>
  <c r="BC2022" i="4"/>
  <c r="BC2071" i="4"/>
  <c r="BC1597" i="4"/>
  <c r="BC2091" i="4"/>
  <c r="BC1802" i="4"/>
  <c r="BC808" i="4"/>
  <c r="BC1571" i="4"/>
  <c r="BC2553" i="4"/>
  <c r="BC2565" i="4"/>
  <c r="BC346" i="4"/>
  <c r="BC1696" i="4"/>
  <c r="BC89" i="4"/>
  <c r="BC2175" i="4"/>
  <c r="BC854" i="4"/>
  <c r="BC474" i="4"/>
  <c r="BC1746" i="4"/>
  <c r="BC680" i="4"/>
  <c r="BC1501" i="4"/>
  <c r="BC1879" i="4"/>
  <c r="BC451" i="4"/>
  <c r="BC448" i="4"/>
  <c r="BC1319" i="4"/>
  <c r="BC2093" i="4"/>
  <c r="BC1607" i="4"/>
  <c r="BC1898" i="4"/>
  <c r="BC1883" i="4"/>
  <c r="BC2321" i="4"/>
  <c r="BC1524" i="4"/>
  <c r="BC862" i="4"/>
  <c r="BC1714" i="4"/>
  <c r="BC2098" i="4"/>
  <c r="BC2186" i="4"/>
  <c r="BC452" i="4"/>
  <c r="BC2080" i="4"/>
  <c r="BC1717" i="4"/>
  <c r="BC2241" i="4"/>
  <c r="BC2116" i="4"/>
  <c r="BC1133" i="4"/>
  <c r="BC276" i="4"/>
  <c r="BC2387" i="4"/>
  <c r="BC1975" i="4"/>
  <c r="BC238" i="4"/>
  <c r="BC1192" i="4"/>
  <c r="BC2354" i="4"/>
  <c r="BC501" i="4"/>
  <c r="BC1655" i="4"/>
  <c r="BC2102" i="4"/>
  <c r="BC2072" i="4"/>
  <c r="BC333" i="4"/>
  <c r="BC757" i="4"/>
  <c r="BC1579" i="4"/>
  <c r="BC2244" i="4"/>
  <c r="BC470" i="4"/>
  <c r="BC1174" i="4"/>
  <c r="BC2154" i="4"/>
  <c r="BC735" i="4"/>
  <c r="BC688" i="4"/>
  <c r="BC1012" i="4"/>
  <c r="BC1829" i="4"/>
  <c r="BC84" i="4"/>
  <c r="BC281" i="4"/>
  <c r="BC2083" i="4"/>
  <c r="BC542" i="4"/>
  <c r="BC1461" i="4"/>
  <c r="BC1822" i="4"/>
  <c r="BC1518" i="4"/>
  <c r="BC785" i="4"/>
  <c r="BC21" i="4"/>
  <c r="BC660" i="4"/>
  <c r="BC2123" i="4"/>
  <c r="BC2004" i="4"/>
  <c r="BC424" i="4"/>
  <c r="BC1968" i="4"/>
  <c r="BC1418" i="4"/>
  <c r="BC632" i="4"/>
  <c r="BC648" i="4"/>
  <c r="BC1517" i="4"/>
  <c r="BC1593" i="4"/>
  <c r="BC2029" i="4"/>
  <c r="BC1719" i="4"/>
  <c r="BC35" i="4"/>
  <c r="BC2208" i="4"/>
  <c r="BC686" i="4"/>
  <c r="BC34" i="4"/>
  <c r="BC153" i="4"/>
  <c r="BC2433" i="4"/>
  <c r="BC393" i="4"/>
  <c r="BC1101" i="4"/>
  <c r="BC1795" i="4"/>
  <c r="BC1083" i="4"/>
  <c r="BC2000" i="4"/>
  <c r="BC1002" i="4"/>
  <c r="BC2045" i="4"/>
  <c r="BC2391" i="4"/>
  <c r="BC985" i="4"/>
  <c r="BC329" i="4"/>
  <c r="BC412" i="4"/>
  <c r="BC1611" i="4"/>
  <c r="BC857" i="4"/>
  <c r="BC1739" i="4"/>
  <c r="BC786" i="4"/>
  <c r="BC267" i="4"/>
  <c r="BC1925" i="4"/>
  <c r="BC804" i="4"/>
  <c r="BC876" i="4"/>
  <c r="BC304" i="4"/>
  <c r="BC1204" i="4"/>
  <c r="BC1927" i="4"/>
  <c r="BC709" i="4"/>
  <c r="BC562" i="4"/>
  <c r="BC486" i="4"/>
  <c r="BC2499" i="4"/>
  <c r="BC317" i="4"/>
  <c r="BC1594" i="4"/>
  <c r="BC1479" i="4"/>
  <c r="BC155" i="4"/>
  <c r="BC729" i="4"/>
  <c r="BC550" i="4"/>
  <c r="BC880" i="4"/>
  <c r="BC1000" i="4"/>
  <c r="BC499" i="4"/>
  <c r="BC1114" i="4"/>
  <c r="BC139" i="4"/>
  <c r="BC1987" i="4"/>
  <c r="BC221" i="4"/>
  <c r="BC2070" i="4"/>
  <c r="BC1528" i="4"/>
  <c r="BC302" i="4"/>
  <c r="BC371" i="4"/>
  <c r="BC2223" i="4"/>
  <c r="BC691" i="4"/>
  <c r="BC175" i="4"/>
  <c r="BC2079" i="4"/>
  <c r="BC1224" i="4"/>
  <c r="BC2395" i="4"/>
  <c r="BC1720" i="4"/>
  <c r="BC1884" i="4"/>
  <c r="BC1141" i="4"/>
  <c r="BC705" i="4"/>
  <c r="BC1906" i="4"/>
  <c r="BC340" i="4"/>
  <c r="BC1666" i="4"/>
  <c r="BC1112" i="4"/>
  <c r="BC1772" i="4"/>
  <c r="BC2260" i="4"/>
  <c r="BC741" i="4"/>
  <c r="BC2507" i="4"/>
  <c r="BC1871" i="4"/>
  <c r="BC1184" i="4"/>
  <c r="BC2214" i="4"/>
  <c r="BC2390" i="4"/>
  <c r="BC2051" i="4"/>
  <c r="BC1132" i="4"/>
  <c r="BC945" i="4"/>
  <c r="BC1058" i="4"/>
  <c r="BC328" i="4"/>
  <c r="BC36" i="4"/>
  <c r="BC91" i="4"/>
  <c r="BC116" i="4"/>
  <c r="BC635" i="4"/>
  <c r="BC1793" i="4"/>
  <c r="BC647" i="4"/>
  <c r="BC506" i="4"/>
  <c r="BC204" i="4"/>
  <c r="BC1934" i="4"/>
  <c r="BC773" i="4"/>
  <c r="BC2209" i="4"/>
  <c r="BC235" i="4"/>
  <c r="BC2286" i="4"/>
  <c r="BC343" i="4"/>
  <c r="BC758" i="4"/>
  <c r="BC1468" i="4"/>
  <c r="BC363" i="4"/>
  <c r="BC2522" i="4"/>
  <c r="BC290" i="4"/>
  <c r="BC704" i="4"/>
  <c r="BC1343" i="4"/>
  <c r="BC1381" i="4"/>
  <c r="BC579" i="4"/>
  <c r="BC978" i="4"/>
  <c r="BC608" i="4"/>
  <c r="BC1853" i="4"/>
  <c r="BC1346" i="4"/>
  <c r="BC1197" i="4"/>
  <c r="BC1248" i="4"/>
  <c r="BC124" i="4"/>
  <c r="BC94" i="4"/>
  <c r="BC495" i="4"/>
  <c r="BC2335" i="4"/>
  <c r="BC108" i="4"/>
  <c r="BC2564" i="4"/>
  <c r="BC249" i="4"/>
  <c r="BC484" i="4"/>
  <c r="BC1662" i="4"/>
  <c r="BC353" i="4"/>
  <c r="BC1029" i="4"/>
  <c r="BC2588" i="4"/>
  <c r="BC2587" i="4"/>
  <c r="BC1093" i="4"/>
  <c r="BC2271" i="4"/>
  <c r="BC1463" i="4"/>
  <c r="BC490" i="4"/>
  <c r="BC2272" i="4"/>
  <c r="BC1092" i="4"/>
  <c r="BC2183" i="4"/>
  <c r="BC1106" i="4"/>
  <c r="BC1590" i="4"/>
  <c r="BC2351" i="4"/>
  <c r="BC1054" i="4"/>
  <c r="BC2449" i="4"/>
  <c r="BC1390" i="4"/>
  <c r="BC1095" i="4"/>
  <c r="BC2306" i="4"/>
  <c r="BC909" i="4"/>
  <c r="BC740" i="4"/>
  <c r="BC614" i="4"/>
  <c r="BC783" i="4"/>
  <c r="BC366" i="4"/>
  <c r="BC1195" i="4"/>
  <c r="BC973" i="4"/>
  <c r="BC2003" i="4"/>
  <c r="BC2170" i="4"/>
  <c r="BC2478" i="4"/>
  <c r="BC1094" i="4"/>
  <c r="BC770" i="4"/>
  <c r="BC1874" i="4"/>
  <c r="BC1862" i="4"/>
  <c r="BC1940" i="4"/>
  <c r="BC1803" i="4"/>
  <c r="BC1395" i="4"/>
  <c r="BC1801" i="4"/>
  <c r="BC2538" i="4"/>
  <c r="BC1954" i="4"/>
  <c r="BC379" i="4"/>
  <c r="BC1339" i="4"/>
  <c r="BC2284" i="4"/>
  <c r="BC283" i="4"/>
  <c r="BC1023" i="4"/>
  <c r="BC1612" i="4"/>
  <c r="BC2013" i="4"/>
  <c r="BC23" i="4"/>
  <c r="BC2204" i="4"/>
  <c r="BC403" i="4"/>
  <c r="BC519" i="4"/>
  <c r="BC2506" i="4"/>
  <c r="BC1015" i="4"/>
  <c r="BC2498" i="4"/>
  <c r="BC1067" i="4"/>
  <c r="BC355" i="4"/>
  <c r="BC1521" i="4"/>
  <c r="BC2610" i="4"/>
  <c r="BC189" i="4"/>
  <c r="BC879" i="4"/>
  <c r="BC1303" i="4"/>
  <c r="BC825" i="4"/>
  <c r="BC79" i="4"/>
  <c r="BC1724" i="4"/>
  <c r="BC585" i="4"/>
  <c r="BC2408" i="4"/>
  <c r="BC1961" i="4"/>
  <c r="BC927" i="4"/>
  <c r="BC682" i="4"/>
  <c r="BC1767" i="4"/>
  <c r="BC1495" i="4"/>
  <c r="BC584" i="4"/>
  <c r="BC576" i="4"/>
  <c r="BC1314" i="4"/>
  <c r="BC170" i="4"/>
  <c r="BC1656" i="4"/>
  <c r="BC2331" i="4"/>
  <c r="BC1507" i="4"/>
  <c r="BC513" i="4"/>
  <c r="BC1172" i="4"/>
  <c r="BC2579" i="4"/>
  <c r="BC2246" i="4"/>
  <c r="BC1086" i="4"/>
  <c r="BC2385" i="4"/>
  <c r="BC2343" i="4"/>
  <c r="BC954" i="4"/>
  <c r="BC2358" i="4"/>
  <c r="BC2240" i="4"/>
  <c r="BC1105" i="4"/>
  <c r="BC2428" i="4"/>
  <c r="BC719" i="4"/>
  <c r="BC1427" i="4"/>
  <c r="BC2514" i="4"/>
  <c r="BC388" i="4"/>
  <c r="BC1072" i="4"/>
  <c r="BC604" i="4"/>
  <c r="BC1199" i="4"/>
  <c r="BC2034" i="4"/>
  <c r="BC2583" i="4"/>
  <c r="BC2074" i="4"/>
  <c r="BC2373" i="4"/>
  <c r="BC2028" i="4"/>
  <c r="BC1601" i="4"/>
  <c r="BC1191" i="4"/>
  <c r="BC595" i="4"/>
  <c r="BC2347" i="4"/>
  <c r="BC1421" i="4"/>
  <c r="BC559" i="4"/>
  <c r="BC583" i="4"/>
  <c r="BC243" i="4"/>
  <c r="BC673" i="4"/>
  <c r="BC818" i="4"/>
  <c r="BC476" i="4"/>
  <c r="BC798" i="4"/>
  <c r="BC1512" i="4"/>
  <c r="BC2361" i="4"/>
  <c r="BC2576" i="4"/>
  <c r="BC829" i="4"/>
  <c r="BC1031" i="4"/>
  <c r="BC1556" i="4"/>
  <c r="BC1405" i="4"/>
  <c r="BC2370" i="4"/>
  <c r="BC1416" i="4"/>
  <c r="BC917" i="4"/>
  <c r="BC2096" i="4"/>
  <c r="BC1241" i="4"/>
  <c r="BC2474" i="4"/>
  <c r="BC40" i="4"/>
  <c r="BC2384" i="4"/>
  <c r="BC1402" i="4"/>
  <c r="BC1108" i="4"/>
  <c r="BC2380" i="4"/>
  <c r="BC1062" i="4"/>
  <c r="BC616" i="4"/>
  <c r="BC1396" i="4"/>
  <c r="BC1550" i="4"/>
  <c r="BC1860" i="4"/>
  <c r="BC1240" i="4"/>
  <c r="BC37" i="4"/>
  <c r="BC722" i="4"/>
  <c r="BC1851" i="4"/>
  <c r="BC565" i="4"/>
  <c r="BC1294" i="4"/>
  <c r="BC2140" i="4"/>
  <c r="BC284" i="4"/>
  <c r="BC1733" i="4"/>
  <c r="BC2125" i="4"/>
  <c r="BC707" i="4"/>
  <c r="BC733" i="4"/>
  <c r="BC1047" i="4"/>
  <c r="BC1347" i="4"/>
  <c r="BC282" i="4"/>
  <c r="BC1207" i="4"/>
  <c r="BC2040" i="4"/>
  <c r="BC1202" i="4"/>
  <c r="BC589" i="4"/>
  <c r="BC956" i="4"/>
  <c r="BC1238" i="4"/>
  <c r="BC462" i="4"/>
  <c r="BC1613" i="4"/>
  <c r="BC327" i="4"/>
  <c r="BC2336" i="4"/>
  <c r="BC2359" i="4"/>
  <c r="BC1624" i="4"/>
  <c r="BC2466" i="4"/>
  <c r="BC2088" i="4"/>
  <c r="BC2332" i="4"/>
  <c r="BC2488" i="4"/>
  <c r="BC384" i="4"/>
  <c r="BC656" i="4"/>
  <c r="BC2274" i="4"/>
  <c r="BC1018" i="4"/>
  <c r="BC1808" i="4"/>
  <c r="BC1252" i="4"/>
  <c r="BC1328" i="4"/>
  <c r="BC603" i="4"/>
  <c r="BC205" i="4"/>
  <c r="BC1841" i="4"/>
  <c r="BC2076" i="4"/>
  <c r="BC1504" i="4"/>
  <c r="BC1474" i="4"/>
  <c r="BC1966" i="4"/>
  <c r="BC425" i="4"/>
  <c r="BC216" i="4"/>
  <c r="BC174" i="4"/>
  <c r="BC2325" i="4"/>
  <c r="BC1051" i="4"/>
  <c r="BC42" i="4"/>
  <c r="BC2044" i="4"/>
  <c r="BC1619" i="4"/>
  <c r="BC1781" i="4"/>
  <c r="BC610" i="4"/>
  <c r="BC674" i="4"/>
  <c r="BC352" i="4"/>
  <c r="BC2519" i="4"/>
  <c r="BC2577" i="4"/>
  <c r="BC710" i="4"/>
  <c r="BC1126" i="4"/>
  <c r="BC2268" i="4"/>
  <c r="BC159" i="4"/>
  <c r="BC984" i="4"/>
  <c r="BC1159" i="4"/>
  <c r="BC864" i="4"/>
  <c r="BC369" i="4"/>
  <c r="BC217" i="4"/>
  <c r="BC356" i="4"/>
  <c r="BC1042" i="4"/>
  <c r="BC105" i="4"/>
  <c r="BC1910" i="4"/>
  <c r="BC113" i="4"/>
  <c r="BC1748" i="4"/>
  <c r="BC2167" i="4"/>
  <c r="BC869" i="4"/>
  <c r="BC315" i="4"/>
  <c r="BC2081" i="4"/>
  <c r="BC747" i="4"/>
  <c r="BC971" i="4"/>
  <c r="BC1084" i="4"/>
  <c r="BC753" i="4"/>
  <c r="BC2145" i="4"/>
  <c r="BC2237" i="4"/>
  <c r="BC742" i="4"/>
  <c r="BC944" i="4"/>
  <c r="BC439" i="4"/>
  <c r="BC2375" i="4"/>
  <c r="BC997" i="4"/>
  <c r="BC2178" i="4"/>
  <c r="BC303" i="4"/>
  <c r="BC2310" i="4"/>
  <c r="BC1234" i="4"/>
  <c r="BC987" i="4"/>
  <c r="BC1301" i="4"/>
  <c r="BC528" i="4"/>
  <c r="BC1873" i="4"/>
  <c r="BC884" i="4"/>
  <c r="BC877" i="4"/>
  <c r="BC2137" i="4"/>
  <c r="BC920" i="4"/>
  <c r="BC181" i="4"/>
  <c r="BC2568" i="4"/>
  <c r="BC897" i="4"/>
  <c r="BC497" i="4"/>
  <c r="BC1019" i="4"/>
  <c r="BC332" i="4"/>
  <c r="BC313" i="4"/>
  <c r="BC767" i="4"/>
  <c r="BC2067" i="4"/>
  <c r="BC867" i="4"/>
  <c r="BC1135" i="4"/>
  <c r="BC1834" i="4"/>
  <c r="BC1420" i="4"/>
  <c r="BC826" i="4"/>
  <c r="BC1317" i="4"/>
  <c r="BC799" i="4"/>
  <c r="BC744" i="4"/>
  <c r="BC1689" i="4"/>
  <c r="BC444" i="4"/>
  <c r="BC1028" i="4"/>
  <c r="BC551" i="4"/>
  <c r="BC264" i="4"/>
  <c r="BC1591" i="4"/>
  <c r="BC637" i="4"/>
  <c r="BC982" i="4"/>
  <c r="BC787" i="4"/>
  <c r="BC685" i="4"/>
  <c r="BC573" i="4"/>
  <c r="BC206" i="4"/>
  <c r="BC2599" i="4"/>
  <c r="BC518" i="4"/>
  <c r="BC1099" i="4"/>
  <c r="BC46" i="4"/>
  <c r="BC1536" i="4"/>
  <c r="BC2458" i="4"/>
  <c r="BC2110" i="4"/>
  <c r="BC731" i="4"/>
  <c r="BC1367" i="4"/>
  <c r="BC1830" i="4"/>
  <c r="BC716" i="4"/>
  <c r="BC554" i="4"/>
  <c r="BC2190" i="4"/>
  <c r="BC975" i="4"/>
  <c r="BC1963" i="4"/>
  <c r="BC1445" i="4"/>
  <c r="BC800" i="4"/>
  <c r="BC1213" i="4"/>
  <c r="BC1993" i="4"/>
  <c r="BC575" i="4"/>
  <c r="BC1885" i="4"/>
  <c r="BC830" i="4"/>
  <c r="BC447" i="4"/>
  <c r="BC22" i="4"/>
  <c r="BC2560" i="4"/>
  <c r="BC2027" i="4"/>
  <c r="BC1061" i="4"/>
  <c r="BC725" i="4"/>
  <c r="BC821" i="4"/>
  <c r="BC878" i="4"/>
  <c r="BC942" i="4"/>
  <c r="BC806" i="4"/>
  <c r="BC488" i="4"/>
  <c r="BC539" i="4"/>
  <c r="BC679" i="4"/>
  <c r="BC185" i="4"/>
  <c r="BC601" i="4"/>
  <c r="BC2353" i="4"/>
  <c r="BC1858" i="4"/>
  <c r="BC2130" i="4"/>
  <c r="BC1548" i="4"/>
  <c r="BC244" i="4"/>
  <c r="BC1986" i="4"/>
  <c r="BC526" i="4"/>
  <c r="BC386" i="4"/>
  <c r="BC605" i="4"/>
  <c r="BC587" i="4"/>
  <c r="BC1659" i="4"/>
  <c r="BC2512" i="4"/>
  <c r="BC2593" i="4"/>
  <c r="BC885" i="4"/>
  <c r="BC429" i="4"/>
  <c r="BC1032" i="4"/>
  <c r="BC1131" i="4"/>
  <c r="BC1038" i="4"/>
  <c r="BC872" i="4"/>
  <c r="BC461" i="4"/>
  <c r="BC594" i="4"/>
  <c r="BC2432" i="4"/>
  <c r="BC556" i="4"/>
  <c r="BC1206" i="4"/>
  <c r="BC746" i="4"/>
  <c r="BC324" i="4"/>
  <c r="BC966" i="4"/>
  <c r="BC981" i="4"/>
  <c r="BC723" i="4"/>
  <c r="BC82" i="4"/>
  <c r="BC1526" i="4"/>
  <c r="BC805" i="4"/>
  <c r="BC852" i="4"/>
  <c r="BC1342" i="4"/>
  <c r="BC1219" i="4"/>
  <c r="BC341" i="4"/>
  <c r="BC2479" i="4"/>
  <c r="BC2559" i="4"/>
  <c r="BC817" i="4"/>
  <c r="BC323" i="4"/>
  <c r="BC521" i="4"/>
  <c r="BC552" i="4"/>
  <c r="BC936" i="4"/>
  <c r="BC2048" i="4"/>
  <c r="BC2" i="4"/>
  <c r="BC1186" i="4"/>
  <c r="BC269" i="4"/>
  <c r="BC2207" i="4"/>
  <c r="BC449" i="4"/>
  <c r="BC422" i="4"/>
  <c r="BC1122" i="4"/>
  <c r="BC2365" i="4"/>
  <c r="BC668" i="4"/>
  <c r="BC1194" i="4"/>
  <c r="BC841" i="4"/>
  <c r="BC895" i="4"/>
  <c r="BC780" i="4"/>
  <c r="BC763" i="4"/>
  <c r="BC370" i="4"/>
  <c r="BC2520" i="4"/>
  <c r="BC319" i="4"/>
  <c r="BC1030" i="4"/>
  <c r="BC2153" i="4"/>
  <c r="BC1924" i="4"/>
  <c r="BC810" i="4"/>
  <c r="BC842" i="4"/>
  <c r="BC1116" i="4"/>
  <c r="BC1989" i="4"/>
  <c r="BC2318" i="4"/>
  <c r="BC277" i="4"/>
  <c r="BC286" i="4"/>
  <c r="BC375" i="4"/>
  <c r="BC2480" i="4"/>
  <c r="BC1397" i="4"/>
  <c r="BC467" i="4"/>
  <c r="BC713" i="4"/>
  <c r="BC692" i="4"/>
  <c r="BC111" i="4"/>
  <c r="BC525" i="4"/>
  <c r="BC1823" i="4"/>
  <c r="BC507" i="4"/>
  <c r="BC696" i="4"/>
  <c r="BC939" i="4"/>
  <c r="BC275" i="4"/>
  <c r="BC1113" i="4"/>
  <c r="BC2172" i="4"/>
  <c r="BC514" i="4"/>
  <c r="BC415" i="4"/>
  <c r="BC2010" i="4"/>
  <c r="BC1140" i="4"/>
  <c r="BC790" i="4"/>
  <c r="BC543" i="4"/>
  <c r="BC239" i="4"/>
  <c r="BC1691" i="4"/>
  <c r="BC460" i="4"/>
  <c r="BC251" i="4"/>
  <c r="BC2166" i="4"/>
  <c r="BC711" i="4"/>
  <c r="BC1193" i="4"/>
  <c r="BC212" i="4"/>
  <c r="BC1217" i="4"/>
  <c r="BC623" i="4"/>
  <c r="BC759" i="4"/>
  <c r="BC1187" i="4"/>
  <c r="BC259" i="4"/>
  <c r="BC537" i="4"/>
  <c r="BC2111" i="4"/>
  <c r="BC1260" i="4"/>
  <c r="BC1882" i="4"/>
  <c r="BC855" i="4"/>
  <c r="BC348" i="4"/>
  <c r="BC2152" i="4"/>
  <c r="BC697" i="4"/>
  <c r="BC477" i="4"/>
  <c r="BC1994" i="4"/>
  <c r="BC894" i="4"/>
  <c r="BC1497" i="4"/>
  <c r="BC311" i="4"/>
  <c r="BC466" i="4"/>
  <c r="BC611" i="4"/>
  <c r="BC503" i="4"/>
  <c r="BC246" i="4"/>
  <c r="BC31" i="4"/>
  <c r="BC299" i="4"/>
  <c r="BC274" i="4"/>
  <c r="BC600" i="4"/>
  <c r="BC2424" i="4"/>
  <c r="BC1196" i="4"/>
  <c r="BC435" i="4"/>
  <c r="BC184" i="4"/>
  <c r="BC1369" i="4"/>
  <c r="BC1215" i="4"/>
  <c r="BC1969" i="4"/>
  <c r="BC420" i="4"/>
  <c r="BC1782" i="4"/>
  <c r="BC307" i="4"/>
  <c r="BC1125" i="4"/>
  <c r="BC571" i="4"/>
  <c r="BC1949" i="4"/>
  <c r="BC1431" i="4"/>
  <c r="BC918" i="4"/>
  <c r="BC953" i="4"/>
  <c r="BC664" i="4"/>
  <c r="BC2235" i="4"/>
  <c r="BC1178" i="4"/>
  <c r="BC1977" i="4"/>
  <c r="BC1872" i="4"/>
  <c r="BC392" i="4"/>
  <c r="BC1752" i="4"/>
  <c r="BC972" i="4"/>
  <c r="BC1551" i="4"/>
  <c r="BC743" i="4"/>
  <c r="BC949" i="4"/>
  <c r="BC473" i="4"/>
  <c r="BC2595" i="4"/>
  <c r="BC1003" i="4"/>
  <c r="BC712" i="4"/>
  <c r="BC856" i="4"/>
  <c r="BC919" i="4"/>
  <c r="BC570" i="4"/>
  <c r="BC639" i="4"/>
  <c r="BC441" i="4"/>
  <c r="BC347" i="4"/>
  <c r="BC176" i="4"/>
  <c r="BC364" i="4"/>
  <c r="BC2544" i="4"/>
  <c r="BC471" i="4"/>
  <c r="BC1256" i="4"/>
  <c r="BC1255" i="4"/>
  <c r="BC102" i="4"/>
  <c r="BC694" i="4"/>
  <c r="BC2360" i="4"/>
  <c r="BC1138" i="4"/>
  <c r="BC136" i="4"/>
  <c r="BC120" i="4"/>
  <c r="BC1074" i="4"/>
  <c r="BC789" i="4"/>
  <c r="BC1198" i="4"/>
  <c r="BC380" i="4"/>
  <c r="BC858" i="4"/>
  <c r="BC2574" i="4"/>
  <c r="BC1448" i="4"/>
  <c r="BC1264" i="4"/>
  <c r="BC1078" i="4"/>
  <c r="BC2160" i="4"/>
  <c r="BC990" i="4"/>
  <c r="BC337" i="4"/>
  <c r="BC655" i="4"/>
  <c r="BC684" i="4"/>
  <c r="BC1020" i="4"/>
  <c r="BC376" i="4"/>
  <c r="BC1699" i="4"/>
  <c r="BC1175" i="4"/>
  <c r="BC1223" i="4"/>
  <c r="BC1869" i="4"/>
  <c r="BC61" i="4"/>
  <c r="BC479" i="4"/>
  <c r="BC1907" i="4"/>
  <c r="BC464" i="4"/>
  <c r="BC1228" i="4"/>
  <c r="BC1121" i="4"/>
  <c r="BC602" i="4"/>
  <c r="BC1147" i="4"/>
  <c r="BC636" i="4"/>
  <c r="BC55" i="4"/>
  <c r="BC1129" i="4"/>
  <c r="BC1110" i="4"/>
  <c r="BC1176" i="4"/>
  <c r="BC2526" i="4"/>
  <c r="BC1097" i="4"/>
  <c r="BC496" i="4"/>
  <c r="BC30" i="4"/>
  <c r="BC1981" i="4"/>
  <c r="BC344" i="4"/>
  <c r="BC1886" i="4"/>
  <c r="BC1959" i="4"/>
  <c r="BC12" i="4"/>
  <c r="BC240" i="4"/>
  <c r="BC1465" i="4"/>
  <c r="BC739" i="4"/>
  <c r="BC2176" i="4"/>
  <c r="BC1237" i="4"/>
  <c r="BC1232" i="4"/>
  <c r="BC1649" i="4"/>
  <c r="BC2412" i="4"/>
  <c r="BC2087" i="4"/>
  <c r="BC129" i="4"/>
  <c r="BC1040" i="4"/>
  <c r="BC1978" i="4"/>
  <c r="BC1520" i="4"/>
  <c r="BC1363" i="4"/>
  <c r="BC1200" i="4"/>
  <c r="BC49" i="4"/>
  <c r="BC1365" i="4"/>
  <c r="BC1185" i="4"/>
  <c r="BC849" i="4"/>
  <c r="BC1865" i="4"/>
  <c r="BC115" i="4"/>
  <c r="BC1480" i="4"/>
  <c r="BC1216" i="4"/>
  <c r="BC782" i="4"/>
  <c r="BC166" i="4"/>
  <c r="BC391" i="4"/>
  <c r="BC1820" i="4"/>
  <c r="BC2434" i="4"/>
  <c r="BC965" i="4"/>
  <c r="BC950" i="4"/>
  <c r="BC963" i="4"/>
  <c r="BC2061" i="4"/>
  <c r="BC487" i="4"/>
  <c r="BC1723" i="4"/>
  <c r="BC1956" i="4"/>
  <c r="BC1247" i="4"/>
  <c r="BC1130" i="4"/>
  <c r="BC720" i="4"/>
  <c r="BC910" i="4"/>
  <c r="BC538" i="4"/>
  <c r="BC179" i="4"/>
  <c r="BC1639" i="4"/>
  <c r="BC202" i="4"/>
  <c r="BC265" i="4"/>
  <c r="BC1859" i="4"/>
  <c r="BC870" i="4"/>
  <c r="BC617" i="4"/>
  <c r="BC1117" i="4"/>
  <c r="BC1183" i="4"/>
  <c r="BC631" i="4"/>
  <c r="BC1323" i="4"/>
  <c r="BC338" i="4"/>
  <c r="BC1988" i="4"/>
  <c r="BC1066" i="4"/>
  <c r="BC659" i="4"/>
  <c r="BC820" i="4"/>
  <c r="BC1139" i="4"/>
  <c r="BC382" i="4"/>
  <c r="BC1161" i="4"/>
  <c r="BC993" i="4"/>
  <c r="BC1075" i="4"/>
  <c r="BC1152" i="4"/>
  <c r="BC1218" i="4"/>
  <c r="BC1154" i="4"/>
  <c r="BC835" i="4"/>
  <c r="BC2179" i="4"/>
  <c r="BC2509" i="4"/>
  <c r="BC1944" i="4"/>
  <c r="BC933" i="4"/>
  <c r="BC1973" i="4"/>
  <c r="BC227" i="4"/>
  <c r="BC597" i="4"/>
  <c r="BC646" i="4"/>
  <c r="BC531" i="4"/>
  <c r="BC395" i="4"/>
  <c r="BC149" i="4"/>
  <c r="BC1640" i="4"/>
  <c r="BC932" i="4"/>
  <c r="BC952" i="4"/>
  <c r="BC81" i="4"/>
  <c r="BC1852" i="4"/>
  <c r="BC288" i="4"/>
  <c r="BC625" i="4"/>
  <c r="BC1151" i="4"/>
  <c r="BC1119" i="4"/>
  <c r="BC703" i="4"/>
  <c r="BC222" i="4"/>
  <c r="BC1189" i="4"/>
  <c r="BC1162" i="4"/>
  <c r="BC1519" i="4"/>
  <c r="BC661" i="4"/>
  <c r="BC698" i="4"/>
  <c r="BC784" i="4"/>
  <c r="BC1085" i="4"/>
  <c r="BC255" i="4"/>
  <c r="BC289" i="4"/>
  <c r="BC1205" i="4"/>
  <c r="BC1259" i="4"/>
  <c r="BC1167" i="4"/>
  <c r="BC2135" i="4"/>
  <c r="BC1026" i="4"/>
  <c r="BC881" i="4"/>
  <c r="BC1052" i="4"/>
  <c r="BC1657" i="4"/>
  <c r="BC1376" i="4"/>
  <c r="BC592" i="4"/>
  <c r="BC106" i="4"/>
  <c r="BC1600" i="4"/>
  <c r="BC1165" i="4"/>
  <c r="BC1857" i="4"/>
  <c r="BC572" i="4"/>
  <c r="BC201" i="4"/>
  <c r="BC478" i="4"/>
  <c r="BC1229" i="4"/>
  <c r="BC1254" i="4"/>
  <c r="BC2472" i="4"/>
  <c r="BC1891" i="4"/>
  <c r="BC351" i="4"/>
  <c r="BC873" i="4"/>
  <c r="BC260" i="4"/>
  <c r="BC836" i="4"/>
  <c r="BC1010" i="4"/>
  <c r="BC195" i="4"/>
  <c r="BC6" i="4"/>
  <c r="BC931" i="4"/>
  <c r="BC1848" i="4"/>
  <c r="BC1209" i="4"/>
  <c r="BC1765" i="4"/>
  <c r="BC1149" i="4"/>
  <c r="BC1627" i="4"/>
  <c r="BC306" i="4"/>
  <c r="BC1068" i="4"/>
  <c r="BC1169" i="4"/>
  <c r="BC634" i="4"/>
  <c r="BC1370" i="4"/>
  <c r="BC2411" i="4"/>
  <c r="BC1943" i="4"/>
  <c r="BC434" i="4"/>
  <c r="BC2344" i="4"/>
  <c r="BC1366" i="4"/>
  <c r="BC1997" i="4"/>
  <c r="BC1157" i="4"/>
  <c r="BC1231" i="4"/>
  <c r="BC563" i="4"/>
  <c r="BC1034" i="4"/>
  <c r="BC1513" i="4"/>
  <c r="BC1158" i="4"/>
  <c r="BC143" i="4"/>
  <c r="BC1208" i="4"/>
  <c r="BC1740" i="4"/>
  <c r="BC1201" i="4"/>
  <c r="BC1414" i="4"/>
  <c r="BC1894" i="4"/>
  <c r="BC218" i="4"/>
  <c r="BC200" i="4"/>
  <c r="BC2239" i="4"/>
  <c r="BC627" i="4"/>
  <c r="BC453" i="4"/>
  <c r="BC1221" i="4"/>
  <c r="BC1377" i="4"/>
  <c r="BC203" i="4"/>
  <c r="BC2317" i="4"/>
  <c r="BC1856" i="4"/>
  <c r="BC100" i="4"/>
  <c r="BC775" i="4"/>
  <c r="BC1481" i="4"/>
  <c r="BC2592" i="4"/>
  <c r="BC974" i="4"/>
  <c r="BC144" i="4"/>
  <c r="BC1261" i="4"/>
  <c r="BC1144" i="4"/>
  <c r="BC508" i="4"/>
  <c r="BC558" i="4"/>
  <c r="BC778" i="4"/>
  <c r="BC191" i="4"/>
  <c r="BC258" i="4"/>
  <c r="BC1222" i="4"/>
  <c r="BC1895" i="4"/>
  <c r="BC1998" i="4"/>
  <c r="BC1142" i="4"/>
  <c r="BC1239" i="4"/>
  <c r="BC1952" i="4"/>
  <c r="BC2570" i="4"/>
  <c r="BC436" i="4"/>
  <c r="BC1046" i="4"/>
  <c r="BC103" i="4"/>
  <c r="BC1137" i="4"/>
  <c r="BC633" i="4"/>
  <c r="BC1181" i="4"/>
  <c r="BC408" i="4"/>
  <c r="BC1265" i="4"/>
  <c r="BC1388" i="4"/>
  <c r="BC900" i="4"/>
  <c r="BC472" i="4"/>
  <c r="BC374" i="4"/>
  <c r="BC168" i="4"/>
  <c r="BC308" i="4"/>
  <c r="BC1166" i="4"/>
  <c r="BC1235" i="4"/>
  <c r="BC1912" i="4"/>
  <c r="BC1333" i="4"/>
  <c r="BC1163" i="4"/>
  <c r="BC88" i="4"/>
  <c r="BC2066" i="4"/>
  <c r="BC1014" i="4"/>
  <c r="BC18" i="4"/>
  <c r="BC1090" i="4"/>
  <c r="BC726" i="4"/>
  <c r="BC1005" i="4"/>
  <c r="BC764" i="4"/>
  <c r="BC1909" i="4"/>
  <c r="BC859" i="4"/>
  <c r="BC2158" i="4"/>
  <c r="BC437" i="4"/>
  <c r="BC1928" i="4"/>
  <c r="BC1437" i="4"/>
  <c r="BC1263" i="4"/>
  <c r="BC1009" i="4"/>
  <c r="BC207" i="4"/>
  <c r="BC1006" i="4"/>
  <c r="BC1242" i="4"/>
  <c r="BC769" i="4"/>
  <c r="BC906" i="4"/>
  <c r="BC183" i="4"/>
  <c r="BC788" i="4"/>
  <c r="BC295" i="4"/>
  <c r="BC1008" i="4"/>
  <c r="BC387" i="4"/>
  <c r="BC962" i="4"/>
  <c r="BC1889" i="4"/>
  <c r="BC1146" i="4"/>
  <c r="BC1996" i="4"/>
  <c r="BC678" i="4"/>
  <c r="BC1903" i="4"/>
  <c r="BC1160" i="4"/>
  <c r="BC708" i="4"/>
  <c r="BC362" i="4"/>
  <c r="BC322" i="4"/>
  <c r="BC1225" i="4"/>
  <c r="BC1227" i="4"/>
  <c r="BC165" i="4"/>
  <c r="BC1190" i="4"/>
  <c r="BC1837" i="4"/>
  <c r="BC715" i="4"/>
  <c r="BC1980" i="4"/>
  <c r="BC1979" i="4"/>
  <c r="BC428" i="4"/>
  <c r="BC1220" i="4"/>
  <c r="BC215" i="4"/>
  <c r="BC1849" i="4"/>
  <c r="BC560" i="4"/>
  <c r="BC1855" i="4"/>
  <c r="BC2355" i="4"/>
  <c r="BC1982" i="4"/>
  <c r="BC230" i="4"/>
  <c r="BC1976" i="4"/>
  <c r="BC173" i="4"/>
  <c r="BC1999" i="4"/>
  <c r="BC1127" i="4"/>
  <c r="BC1148" i="4"/>
  <c r="BC1268" i="4"/>
  <c r="BC934" i="4"/>
  <c r="BC1341" i="4"/>
  <c r="BC1150" i="4"/>
  <c r="BC292" i="4"/>
  <c r="BC406" i="4"/>
  <c r="BC1937" i="4"/>
  <c r="BC1244" i="4"/>
  <c r="BC1777" i="4"/>
  <c r="BC2192" i="4"/>
  <c r="BC2114" i="4"/>
  <c r="BC330" i="4"/>
  <c r="BC2345" i="4"/>
  <c r="BC1530" i="4"/>
  <c r="BC1804" i="4"/>
  <c r="BC2181" i="4"/>
  <c r="BC2334" i="4"/>
  <c r="BC1603" i="4"/>
  <c r="BC1391" i="4"/>
  <c r="BC1929" i="4"/>
  <c r="BC440" i="4"/>
  <c r="BC2131" i="4"/>
  <c r="BC1312" i="4"/>
  <c r="BC2094" i="4"/>
  <c r="BC377" i="4"/>
  <c r="BC1290" i="4"/>
  <c r="BC996" i="4"/>
  <c r="BC772" i="4"/>
  <c r="BC2005" i="4"/>
  <c r="BC2493" i="4"/>
  <c r="BC1296" i="4"/>
  <c r="BC2494" i="4"/>
  <c r="BC1459" i="4"/>
  <c r="BC92" i="4"/>
  <c r="BC1271" i="4"/>
  <c r="BC1764" i="4"/>
  <c r="BC1800" i="4"/>
  <c r="BC2302" i="4"/>
  <c r="BC1618" i="4"/>
  <c r="BC2224" i="4"/>
  <c r="BC1408" i="4"/>
  <c r="BC1688" i="4"/>
  <c r="BC1553" i="4"/>
  <c r="BC2517" i="4"/>
  <c r="BC2617" i="4"/>
  <c r="BC1576" i="4"/>
  <c r="BC2590" i="4"/>
  <c r="BC2547" i="4"/>
  <c r="BC2497" i="4"/>
  <c r="BC1598" i="4"/>
  <c r="BC1620" i="4"/>
  <c r="BC1484" i="4"/>
  <c r="BC1931" i="4"/>
  <c r="BC1332" i="4"/>
  <c r="BC1914" i="4"/>
  <c r="BC1747" i="4"/>
  <c r="BC1561" i="4"/>
  <c r="BC1292" i="4"/>
  <c r="BC1743" i="4"/>
  <c r="BC2312" i="4"/>
  <c r="BC2058" i="4"/>
  <c r="BC45" i="4"/>
  <c r="BC2562" i="4"/>
  <c r="BC2053" i="4"/>
  <c r="BC1792" i="4"/>
  <c r="BC1535" i="4"/>
  <c r="BC2379" i="4"/>
  <c r="BC2129" i="4"/>
  <c r="BC1632" i="4"/>
  <c r="BC2054" i="4"/>
  <c r="BC2489" i="4"/>
  <c r="BC1958" i="4"/>
  <c r="BC2491" i="4"/>
  <c r="BC1681" i="4"/>
  <c r="BC119" i="4"/>
  <c r="BC1592" i="4"/>
  <c r="BC2025" i="4"/>
  <c r="BC2441" i="4"/>
  <c r="BC1409" i="4"/>
  <c r="BC1833" i="4"/>
  <c r="BC2118" i="4"/>
  <c r="BC1455" i="4"/>
  <c r="BC2453" i="4"/>
  <c r="BC1897" i="4"/>
  <c r="BC1919" i="4"/>
  <c r="BC1422" i="4"/>
  <c r="BC1471" i="4"/>
  <c r="BC1456" i="4"/>
  <c r="BC1831" i="4"/>
  <c r="BC1298" i="4"/>
  <c r="BC2386" i="4"/>
  <c r="BC2416" i="4"/>
  <c r="BC1403" i="4"/>
  <c r="BC689" i="4"/>
  <c r="BC2150" i="4"/>
  <c r="BC1017" i="4"/>
  <c r="BC2415" i="4"/>
  <c r="BC683" i="4"/>
  <c r="BC2197" i="4"/>
  <c r="BC2413" i="4"/>
  <c r="BC1742" i="4"/>
  <c r="BC2503" i="4"/>
  <c r="BC1588" i="4"/>
  <c r="BC593" i="4"/>
  <c r="BC2037" i="4"/>
  <c r="BC65" i="4"/>
  <c r="BC2376" i="4"/>
  <c r="BC1926" i="4"/>
  <c r="BC2195" i="4"/>
  <c r="BC2016" i="4"/>
  <c r="BC1935" i="4"/>
  <c r="BC730" i="4"/>
  <c r="BC2035" i="4"/>
  <c r="BC1694" i="4"/>
  <c r="BC1604" i="4"/>
  <c r="BC1446" i="4"/>
  <c r="BC2231" i="4"/>
  <c r="BC650" i="4"/>
  <c r="BC1361" i="4"/>
  <c r="BC1540" i="4"/>
  <c r="BC1605" i="4"/>
  <c r="BC419" i="4"/>
  <c r="BC2236" i="4"/>
  <c r="BC2064" i="4"/>
  <c r="BC1692" i="4"/>
  <c r="BC293" i="4"/>
  <c r="BC1938" i="4"/>
  <c r="BC1642" i="4"/>
  <c r="BC1311" i="4"/>
  <c r="BC2578" i="4"/>
  <c r="BC1815" i="4"/>
  <c r="BC923" i="4"/>
  <c r="BC2141" i="4"/>
  <c r="BC1280" i="4"/>
  <c r="BC2417" i="4"/>
  <c r="BC2323" i="4"/>
  <c r="BC1156" i="4"/>
  <c r="BC2295" i="4"/>
  <c r="BC1718" i="4"/>
  <c r="BC1531" i="4"/>
  <c r="BC2330" i="4"/>
  <c r="BC1812" i="4"/>
  <c r="BC1818" i="4"/>
  <c r="BC749" i="4"/>
  <c r="BC1734" i="4"/>
  <c r="BC1796" i="4"/>
  <c r="BC2143" i="4"/>
  <c r="BC2326" i="4"/>
  <c r="BC2337" i="4"/>
  <c r="BC2038" i="4"/>
  <c r="BC1970" i="4"/>
  <c r="BC1875" i="4"/>
  <c r="BC1942" i="4"/>
  <c r="BC1653" i="4"/>
  <c r="BC494" i="4"/>
  <c r="BC2608" i="4"/>
  <c r="BC1745" i="4"/>
  <c r="BC2259" i="4"/>
  <c r="BC1563" i="4"/>
  <c r="BC1277" i="4"/>
  <c r="BC1766" i="4"/>
  <c r="BC367" i="4"/>
  <c r="BC1621" i="4"/>
  <c r="BC2541" i="4"/>
  <c r="BC2090" i="4"/>
  <c r="BC1636" i="4"/>
  <c r="BC2249" i="4"/>
  <c r="BC1729" i="4"/>
  <c r="BC1514" i="4"/>
  <c r="BC1648" i="4"/>
  <c r="BC2410" i="4"/>
  <c r="BC2283" i="4"/>
  <c r="BC1674" i="4"/>
  <c r="BC1382" i="4"/>
  <c r="BC1565" i="4"/>
  <c r="BC257" i="4"/>
  <c r="BC1731" i="4"/>
  <c r="BC2108" i="4"/>
  <c r="BC1677" i="4"/>
  <c r="BC1469" i="4"/>
  <c r="BC1326" i="4"/>
  <c r="BC2033" i="4"/>
  <c r="BC1299" i="4"/>
  <c r="BC745" i="4"/>
  <c r="BC2392" i="4"/>
  <c r="BC2383" i="4"/>
  <c r="BC2021" i="4"/>
  <c r="BC2217" i="4"/>
  <c r="BC1279" i="4"/>
  <c r="BC1672" i="4"/>
  <c r="BC1475" i="4"/>
  <c r="BC2049" i="4"/>
  <c r="BC1348" i="4"/>
  <c r="BC2293" i="4"/>
  <c r="BC2581" i="4"/>
  <c r="BC2315" i="4"/>
  <c r="BC1644" i="4"/>
  <c r="BC921" i="4"/>
  <c r="BC1635" i="4"/>
  <c r="BC2031" i="4"/>
  <c r="BC2097" i="4"/>
  <c r="BC890" i="4"/>
  <c r="BC677" i="4"/>
  <c r="BC500" i="4"/>
  <c r="BC2001" i="4"/>
  <c r="BC2388" i="4"/>
  <c r="BC2452" i="4"/>
  <c r="BC2367" i="4"/>
  <c r="BC1727" i="4"/>
  <c r="BC1660" i="4"/>
  <c r="BC1710" i="4"/>
  <c r="BC1586" i="4"/>
  <c r="BC832" i="4"/>
  <c r="BC2248" i="4"/>
  <c r="BC1840" i="4"/>
  <c r="BC2205" i="4"/>
  <c r="BC1670" i="4"/>
  <c r="BC863" i="4"/>
  <c r="BC1784" i="4"/>
  <c r="BC459" i="4"/>
  <c r="BC228" i="4"/>
  <c r="BC813" i="4"/>
  <c r="BC2099" i="4"/>
  <c r="BC2215" i="4"/>
  <c r="BC2313" i="4"/>
  <c r="BC959" i="4"/>
  <c r="BC1652" i="4"/>
  <c r="BC383" i="4"/>
  <c r="BC2281" i="4"/>
  <c r="BC407" i="4"/>
  <c r="BC1449" i="4"/>
  <c r="BC628" i="4"/>
  <c r="BC2288" i="4"/>
  <c r="BC1735" i="4"/>
  <c r="BC261" i="4"/>
  <c r="BC2510" i="4"/>
  <c r="BC2187" i="4"/>
  <c r="BC1491" i="4"/>
  <c r="BC907" i="4"/>
  <c r="BC491" i="4"/>
  <c r="BC1345" i="4"/>
  <c r="BC2485" i="4"/>
  <c r="BC2443" i="4"/>
  <c r="BC1770" i="4"/>
  <c r="BC2256" i="4"/>
  <c r="BC280" i="4"/>
  <c r="BC1036" i="4"/>
  <c r="BC2444" i="4"/>
  <c r="BC1582" i="4"/>
  <c r="BC1877" i="4"/>
  <c r="BC2402" i="4"/>
  <c r="BC2378" i="4"/>
  <c r="BC728" i="4"/>
  <c r="BC561" i="4"/>
  <c r="BC2501" i="4"/>
  <c r="BC1768" i="4"/>
  <c r="BC515" i="4"/>
  <c r="BC1316" i="4"/>
  <c r="BC1599" i="4"/>
  <c r="BC1447" i="4"/>
  <c r="BC2007" i="4"/>
  <c r="BC671" i="4"/>
  <c r="BC1411" i="4"/>
  <c r="BC2298" i="4"/>
  <c r="BC1663" i="4"/>
  <c r="BC1331" i="4"/>
  <c r="BC943" i="4"/>
  <c r="BC2122" i="4"/>
  <c r="BC838" i="4"/>
  <c r="BC1757" i="4"/>
  <c r="BC368" i="4"/>
  <c r="BC2189" i="4"/>
  <c r="BC399" i="4"/>
  <c r="BC861" i="4"/>
  <c r="BC1423" i="4"/>
  <c r="BC1676" i="4"/>
  <c r="BC1024" i="4"/>
  <c r="BC2276" i="4"/>
  <c r="BC1055" i="4"/>
  <c r="BC1868" i="4"/>
  <c r="BC1549" i="4"/>
  <c r="BC2350" i="4"/>
  <c r="BC1043" i="4"/>
  <c r="BC541" i="4"/>
  <c r="BC1336" i="4"/>
  <c r="BC1602" i="4"/>
  <c r="BC1634" i="4"/>
  <c r="BC598" i="4"/>
  <c r="BC1442" i="4"/>
  <c r="BC443" i="4"/>
  <c r="BC385" i="4"/>
  <c r="BC2339" i="4"/>
  <c r="BC2342" i="4"/>
  <c r="BC2085" i="4"/>
  <c r="BC2059" i="4"/>
  <c r="BC67" i="4"/>
  <c r="BC2169" i="4"/>
  <c r="BC1393" i="4"/>
  <c r="BC1069" i="4"/>
  <c r="BC2314" i="4"/>
  <c r="BC2364" i="4"/>
  <c r="BC1356" i="4"/>
  <c r="BC430" i="4"/>
  <c r="BC397" i="4"/>
  <c r="BC801" i="4"/>
  <c r="BC2106" i="4"/>
  <c r="BC272" i="4"/>
  <c r="BC1349" i="4"/>
  <c r="BC1967" i="4"/>
  <c r="BC421" i="4"/>
  <c r="BC1715" i="4"/>
  <c r="BC2303" i="4"/>
  <c r="BC1404" i="4"/>
  <c r="BC1441" i="4"/>
  <c r="BC145" i="4"/>
  <c r="BC1664" i="4"/>
  <c r="BC535" i="4"/>
  <c r="BC2226" i="4"/>
  <c r="BC2500" i="4"/>
  <c r="BC908" i="4"/>
  <c r="BC2210" i="4"/>
  <c r="BC1794" i="4"/>
  <c r="BC2233" i="4"/>
  <c r="BC2442" i="4"/>
  <c r="BC1941" i="4"/>
  <c r="BC1668" i="4"/>
  <c r="BC402" i="4"/>
  <c r="BC2429" i="4"/>
  <c r="BC410" i="4"/>
  <c r="BC2107" i="4"/>
  <c r="BC2460" i="4"/>
  <c r="BC2399" i="4"/>
  <c r="BC2065" i="4"/>
  <c r="BC456" i="4"/>
  <c r="BC1583" i="4"/>
  <c r="BC132" i="4"/>
  <c r="BC252" i="4"/>
  <c r="BC1270" i="4"/>
  <c r="BC2119" i="4"/>
  <c r="BC958" i="4"/>
  <c r="BC1732" i="4"/>
  <c r="BC2305" i="4"/>
  <c r="BC2043" i="4"/>
  <c r="BC2199" i="4"/>
  <c r="BC2139" i="4"/>
  <c r="BC133" i="4"/>
  <c r="BC43" i="4"/>
  <c r="BC1854" i="4"/>
  <c r="BC1946" i="4"/>
  <c r="BC1079" i="4"/>
  <c r="BC1609" i="4"/>
  <c r="BC2296" i="4"/>
  <c r="BC1905" i="4"/>
  <c r="BC2448" i="4"/>
  <c r="BC1805" i="4"/>
  <c r="BC941" i="4"/>
  <c r="BC2569" i="4"/>
  <c r="BC811" i="4"/>
  <c r="BC1282" i="4"/>
  <c r="BC2446" i="4"/>
  <c r="BC547" i="4"/>
  <c r="BC2275" i="4"/>
  <c r="BC1483" i="4"/>
  <c r="BC2357" i="4"/>
  <c r="BC2462" i="4"/>
  <c r="BC815" i="4"/>
  <c r="BC736" i="4"/>
  <c r="BC2621" i="4"/>
  <c r="BC955" i="4"/>
  <c r="BC1948" i="4"/>
  <c r="BC1324" i="4"/>
  <c r="BC2486" i="4"/>
  <c r="BC463" i="4"/>
  <c r="BC957" i="4"/>
  <c r="BC2127" i="4"/>
  <c r="BC2492" i="4"/>
  <c r="BC2419" i="4"/>
  <c r="BC2238" i="4"/>
  <c r="BC520" i="4"/>
  <c r="BC2598" i="4"/>
  <c r="BC1472" i="4"/>
  <c r="BC321" i="4"/>
  <c r="BC948" i="4"/>
  <c r="BC97" i="4"/>
  <c r="BC796" i="4"/>
  <c r="BC2251" i="4"/>
  <c r="BC1867" i="4"/>
  <c r="BC641" i="4"/>
  <c r="BC2471" i="4"/>
  <c r="BC2456" i="4"/>
  <c r="BC2287" i="4"/>
  <c r="BC1705" i="4"/>
  <c r="BC961" i="4"/>
  <c r="BC2532" i="4"/>
  <c r="BC1389" i="4"/>
  <c r="BC2039" i="4"/>
  <c r="BC2117" i="4"/>
  <c r="BC532" i="4"/>
  <c r="BC2515" i="4"/>
  <c r="BC1661" i="4"/>
  <c r="BC2447" i="4"/>
  <c r="BC1922" i="4"/>
  <c r="BC2242" i="4"/>
  <c r="BC1864" i="4"/>
  <c r="BC649" i="4"/>
  <c r="BC1004" i="4"/>
  <c r="BC2465" i="4"/>
  <c r="BC549" i="4"/>
  <c r="BC2291" i="4"/>
  <c r="BC1088" i="4"/>
  <c r="BC2513" i="4"/>
  <c r="BC334" i="4"/>
  <c r="BC2289" i="4"/>
  <c r="BC548" i="4"/>
  <c r="BC2426" i="4"/>
  <c r="BC331" i="4"/>
  <c r="BC1825" i="4"/>
  <c r="BC1044" i="4"/>
  <c r="BC1153" i="4"/>
  <c r="BC2082" i="4"/>
  <c r="BC1629" i="4"/>
  <c r="BC2389" i="4"/>
  <c r="BC1633" i="4"/>
  <c r="BC2425" i="4"/>
  <c r="BC1502" i="4"/>
  <c r="BC2371" i="4"/>
  <c r="BC2068" i="4"/>
  <c r="BC223" i="4"/>
  <c r="BC1950" i="4"/>
  <c r="BC1962" i="4"/>
  <c r="BC851" i="4"/>
  <c r="BC1673" i="4"/>
  <c r="BC751" i="4"/>
  <c r="BC588" i="4"/>
  <c r="BC510" i="4"/>
  <c r="BC2100" i="4"/>
  <c r="BC606" i="4"/>
  <c r="BC1091" i="4"/>
  <c r="BC1799" i="4"/>
  <c r="BC160" i="4"/>
  <c r="BC2254" i="4"/>
  <c r="BC2182" i="4"/>
  <c r="BC2524" i="4"/>
  <c r="BC342" i="4"/>
  <c r="BC2528" i="4"/>
  <c r="BC2036" i="4"/>
  <c r="BC1646" i="4"/>
  <c r="BC271" i="4"/>
  <c r="BC2531" i="4"/>
  <c r="BC846" i="4"/>
  <c r="BC2333" i="4"/>
  <c r="BC1458" i="4"/>
  <c r="BC1057" i="4"/>
  <c r="BC802" i="4"/>
  <c r="BC1589" i="4"/>
  <c r="BC1429" i="4"/>
  <c r="BC1546" i="4"/>
  <c r="BC489" i="4"/>
  <c r="BC1863" i="4"/>
  <c r="BC268" i="4"/>
  <c r="BC1790" i="4"/>
  <c r="BC546" i="4"/>
  <c r="BC2014" i="4"/>
  <c r="BC1693" i="4"/>
  <c r="BC657" i="4"/>
  <c r="BC2476" i="4"/>
  <c r="BC840" i="4"/>
  <c r="BC2427" i="4"/>
  <c r="BC96" i="4"/>
  <c r="BC279" i="4"/>
  <c r="BC1488" i="4"/>
  <c r="BC868" i="4"/>
  <c r="BC2230" i="4"/>
  <c r="BC1974" i="4"/>
  <c r="BC270" i="4"/>
  <c r="BC748" i="4"/>
  <c r="BC1394" i="4"/>
  <c r="BC913" i="4"/>
  <c r="BC2263" i="4"/>
  <c r="BC1566" i="4"/>
  <c r="BC983" i="4"/>
  <c r="BC1773" i="4"/>
  <c r="BC672" i="4"/>
  <c r="BC135" i="4"/>
  <c r="BC516" i="4"/>
  <c r="BC1741" i="4"/>
  <c r="BC301" i="4"/>
  <c r="BC2220" i="4"/>
  <c r="BC621" i="4"/>
  <c r="BC57" i="4"/>
  <c r="BC1266" i="4"/>
  <c r="BC248" i="4"/>
  <c r="BC2400" i="4"/>
  <c r="BC465" i="4"/>
  <c r="BC2075" i="4"/>
  <c r="BC2146" i="4"/>
  <c r="BC231" i="4"/>
  <c r="BC446" i="4"/>
  <c r="BC1434" i="4"/>
  <c r="BC2309" i="4"/>
  <c r="BC426" i="4"/>
  <c r="BC578" i="4"/>
  <c r="BC947" i="4"/>
  <c r="BC902" i="4"/>
  <c r="BC1039" i="4"/>
  <c r="BC530" i="4"/>
  <c r="BC1065" i="4"/>
  <c r="BC803" i="4"/>
  <c r="BC1679" i="4"/>
  <c r="BC2567" i="4"/>
  <c r="BC866" i="4"/>
  <c r="BC1322" i="4"/>
  <c r="BC721" i="4"/>
  <c r="BC1658" i="4"/>
  <c r="BC1936" i="4"/>
  <c r="BC232" i="4"/>
  <c r="BC545" i="4"/>
  <c r="BC544" i="4"/>
  <c r="BC976" i="4"/>
  <c r="BC1425" i="4"/>
  <c r="BC555" i="4"/>
  <c r="BC1460" i="4"/>
  <c r="BC1839" i="4"/>
  <c r="BC1493" i="4"/>
  <c r="BC1134" i="4"/>
  <c r="BC714" i="4"/>
  <c r="BC676" i="4"/>
  <c r="BC1253" i="4"/>
  <c r="BC1684" i="4"/>
  <c r="BC134" i="4"/>
  <c r="BC74" i="4"/>
  <c r="BC566" i="4"/>
  <c r="BC52" i="4"/>
  <c r="BC824" i="4"/>
  <c r="BC1013" i="4"/>
  <c r="BC2468" i="4"/>
  <c r="BC1025" i="4"/>
  <c r="BC2258" i="4"/>
  <c r="BC935" i="4"/>
  <c r="BC609" i="4"/>
  <c r="BC1049" i="4"/>
  <c r="BC5" i="4"/>
  <c r="BC127" i="4"/>
  <c r="BC1569" i="4"/>
  <c r="BC2200" i="4"/>
  <c r="BC827" i="4"/>
  <c r="BC970" i="4"/>
  <c r="BC871" i="4"/>
  <c r="BC2495" i="4"/>
  <c r="BC413" i="4"/>
  <c r="BC1410" i="4"/>
  <c r="BC1527" i="4"/>
  <c r="BC2322" i="4"/>
  <c r="BC2162" i="4"/>
  <c r="BC687" i="4"/>
  <c r="BC245" i="4"/>
  <c r="BC372" i="4"/>
  <c r="BC915" i="4"/>
  <c r="BC776" i="4"/>
  <c r="BC1736" i="4"/>
  <c r="BC812" i="4"/>
  <c r="BC1893" i="4"/>
  <c r="BC1466" i="4"/>
  <c r="BC2490" i="4"/>
  <c r="BC2439" i="4"/>
  <c r="BC1785" i="4"/>
  <c r="BC693" i="4"/>
  <c r="BC350" i="4"/>
  <c r="BC1972" i="4"/>
  <c r="BC612" i="4"/>
  <c r="BC992" i="4"/>
  <c r="BC1136" i="4"/>
  <c r="BC1041" i="4"/>
  <c r="BC38" i="4"/>
  <c r="BC756" i="4"/>
  <c r="BC1758" i="4"/>
  <c r="BC1671" i="4"/>
  <c r="BC253" i="4"/>
  <c r="BC162" i="4"/>
  <c r="BC361" i="4"/>
  <c r="BC2420" i="4"/>
  <c r="BC847" i="4"/>
  <c r="BC2540" i="4"/>
  <c r="BC665" i="4"/>
  <c r="BC78" i="4"/>
  <c r="BC20" i="4"/>
  <c r="BC581" i="4"/>
  <c r="BC1338" i="4"/>
  <c r="BC1302" i="4"/>
  <c r="BC1440" i="4"/>
  <c r="BC2253" i="4"/>
  <c r="BC86" i="4"/>
  <c r="BC209" i="4"/>
  <c r="BC1562" i="4"/>
  <c r="BC1702" i="4"/>
  <c r="BC1371" i="4"/>
  <c r="BC522" i="4"/>
  <c r="BC398" i="4"/>
  <c r="BC2620" i="4"/>
  <c r="BC1709" i="4"/>
  <c r="BC833" i="4"/>
  <c r="BC903" i="4"/>
  <c r="BC1380" i="4"/>
  <c r="BC1487" i="4"/>
  <c r="BC1581" i="4"/>
  <c r="BC569" i="4"/>
  <c r="BC50" i="4"/>
  <c r="BC1957" i="4"/>
  <c r="BC273" i="4"/>
  <c r="BC1596" i="4"/>
  <c r="BC309" i="4"/>
  <c r="BC196" i="4"/>
  <c r="BC2115" i="4"/>
  <c r="BC1778" i="4"/>
  <c r="BC1992" i="4"/>
  <c r="BC1053" i="4"/>
  <c r="BC1616" i="4"/>
  <c r="BC287" i="4"/>
  <c r="BC1050" i="4"/>
  <c r="BC502" i="4"/>
  <c r="BC1904" i="4"/>
  <c r="BC844" i="4"/>
  <c r="BC1372" i="4"/>
  <c r="BC762" i="4"/>
  <c r="BC529" i="4"/>
  <c r="BC305" i="4"/>
  <c r="BC527" i="4"/>
  <c r="BC926" i="4"/>
  <c r="BC2149" i="4"/>
  <c r="BC1120" i="4"/>
  <c r="BC1807" i="4"/>
  <c r="BC1813" i="4"/>
  <c r="BC1045" i="4"/>
  <c r="BC112" i="4"/>
  <c r="BC1861" i="4"/>
  <c r="BC755" i="4"/>
  <c r="BC1315" i="4"/>
  <c r="BC1439" i="4"/>
  <c r="BC192" i="4"/>
  <c r="BC1258" i="4"/>
  <c r="BC814" i="4"/>
  <c r="BC2381" i="4"/>
  <c r="BC1489" i="4"/>
  <c r="BC969" i="4"/>
  <c r="BC2594" i="4"/>
  <c r="BC2073" i="4"/>
  <c r="BC2211" i="4"/>
  <c r="BC2077" i="4"/>
  <c r="BC247" i="4"/>
  <c r="BC2454" i="4"/>
  <c r="BC2530" i="4"/>
  <c r="BC278" i="4"/>
  <c r="BC822" i="4"/>
  <c r="BC2362" i="4"/>
  <c r="BC396" i="4"/>
  <c r="BC1037" i="4"/>
  <c r="BC1651" i="4"/>
  <c r="BC2194" i="4"/>
  <c r="BC2451" i="4"/>
  <c r="BC3" i="4"/>
  <c r="BC946" i="4"/>
  <c r="BC14" i="4"/>
  <c r="BC2601" i="4"/>
  <c r="BC28" i="4"/>
  <c r="BC157" i="4"/>
  <c r="BC1081" i="4"/>
  <c r="BC2002" i="4"/>
  <c r="BC414" i="4"/>
  <c r="BC574" i="4"/>
  <c r="BC1552" i="4"/>
  <c r="BC638" i="4"/>
  <c r="BC1364" i="4"/>
  <c r="BC889" i="4"/>
  <c r="BC1080" i="4"/>
  <c r="BC754" i="4"/>
  <c r="BC774" i="4"/>
  <c r="BC702" i="4"/>
  <c r="BC653" i="4"/>
  <c r="BC237" i="4"/>
  <c r="BC2124" i="4"/>
  <c r="BC779" i="4"/>
  <c r="BC590" i="4"/>
  <c r="BC1295" i="4"/>
  <c r="BC314" i="4"/>
  <c r="BC2030" i="4"/>
  <c r="BC2164" i="4"/>
  <c r="BC1098" i="4"/>
  <c r="BC1457" i="4"/>
  <c r="BC652" i="4"/>
  <c r="BC980" i="4"/>
  <c r="BC615" i="4"/>
  <c r="BC1797" i="4"/>
  <c r="BC853" i="4"/>
  <c r="BC734" i="4"/>
  <c r="BC1754" i="4"/>
  <c r="BC1960" i="4"/>
  <c r="BC1214" i="4"/>
  <c r="BC761" i="4"/>
  <c r="BC483" i="4"/>
  <c r="BC1076" i="4"/>
  <c r="BC1262" i="4"/>
  <c r="BC1716" i="4"/>
  <c r="BC874" i="4"/>
  <c r="BC1246" i="4"/>
  <c r="BC381" i="4"/>
  <c r="BC186" i="4"/>
  <c r="BC2159" i="4"/>
  <c r="BC2104" i="4"/>
  <c r="BC1888" i="4"/>
  <c r="BC642" i="4"/>
  <c r="BC27" i="4"/>
  <c r="BC837" i="4"/>
  <c r="BC294" i="4"/>
  <c r="BC2089" i="4"/>
  <c r="BC1995" i="4"/>
  <c r="BC2575" i="4"/>
  <c r="BC681" i="4"/>
  <c r="BC1637" i="4"/>
  <c r="BC658" i="4"/>
  <c r="BC2134" i="4"/>
  <c r="BC1985" i="4"/>
  <c r="BC1643" i="4"/>
  <c r="BC533" i="4"/>
  <c r="BC1210" i="4"/>
  <c r="BC2582" i="4"/>
  <c r="BC117" i="4"/>
  <c r="BC1901" i="4"/>
  <c r="BC1021" i="4"/>
  <c r="BC469" i="4"/>
  <c r="BC2435" i="4"/>
  <c r="BC405" i="4"/>
  <c r="BC357" i="4"/>
  <c r="BC1350" i="4"/>
  <c r="BC819" i="4"/>
  <c r="BC1375" i="4"/>
  <c r="BC1107" i="4"/>
  <c r="BC2561" i="4"/>
  <c r="BC1285" i="4"/>
  <c r="BC1373" i="4"/>
  <c r="BC2228" i="4"/>
  <c r="BC1362" i="4"/>
  <c r="BC886" i="4"/>
  <c r="BC485" i="4"/>
  <c r="BC1048" i="4"/>
  <c r="BC1073" i="4"/>
  <c r="BC2128" i="4"/>
  <c r="BC365" i="4"/>
  <c r="BC2294" i="4"/>
  <c r="BC1329" i="4"/>
  <c r="BC457" i="4"/>
  <c r="BC1945" i="4"/>
  <c r="BC2191" i="4"/>
  <c r="BC1413" i="4"/>
  <c r="BC17" i="4"/>
  <c r="BC662" i="4"/>
  <c r="BC423" i="4"/>
  <c r="BC512" i="4"/>
  <c r="BC1900" i="4"/>
  <c r="BC670" i="4"/>
  <c r="BC1756" i="4"/>
  <c r="BC233" i="4"/>
  <c r="BC455" i="4"/>
  <c r="BC1407" i="4"/>
  <c r="BC226" i="4"/>
  <c r="BC1538" i="4"/>
  <c r="BC1878" i="4"/>
  <c r="BC158" i="4"/>
  <c r="BC580" i="4"/>
  <c r="BC2156" i="4"/>
  <c r="BC266" i="4"/>
  <c r="BC666" i="4"/>
  <c r="BC1128" i="4"/>
  <c r="BC1578" i="4"/>
  <c r="BC1123" i="4"/>
  <c r="BC843" i="4"/>
  <c r="BC1533" i="4"/>
  <c r="BC564" i="4"/>
  <c r="BC1508" i="4"/>
  <c r="BC359" i="4"/>
  <c r="BC150" i="4"/>
  <c r="BC1033" i="4"/>
  <c r="BC540" i="4"/>
  <c r="BC141" i="4"/>
  <c r="BC1104" i="4"/>
  <c r="BC1686" i="4"/>
  <c r="BC1424" i="4"/>
  <c r="BC695" i="4"/>
  <c r="BC2607" i="4"/>
  <c r="BC211" i="4"/>
  <c r="BC296" i="4"/>
  <c r="BC960" i="4"/>
  <c r="BC1908" i="4"/>
  <c r="BC1951" i="4"/>
  <c r="BC1096" i="4"/>
  <c r="BC700" i="4"/>
  <c r="BC1056" i="4"/>
  <c r="BC2086" i="4"/>
  <c r="BC56" i="4"/>
  <c r="BC750" i="4"/>
  <c r="BC1991" i="4"/>
  <c r="BC2352" i="4"/>
  <c r="BC619" i="4"/>
  <c r="BC1109" i="4"/>
  <c r="BC87" i="4"/>
  <c r="BC219" i="4"/>
  <c r="BC177" i="4"/>
  <c r="BC416" i="4"/>
  <c r="BC1887" i="4"/>
  <c r="BC2612" i="4"/>
  <c r="BC1102" i="4"/>
  <c r="BC1587" i="4"/>
  <c r="BC2218" i="4"/>
  <c r="BC2307" i="4"/>
  <c r="BC146" i="4"/>
  <c r="BC1955" i="4"/>
  <c r="BC167" i="4"/>
  <c r="BC445" i="4"/>
  <c r="BC2487" i="4"/>
  <c r="BC1179" i="4"/>
  <c r="BC517" i="4"/>
  <c r="BC99" i="4"/>
  <c r="BC1164" i="4"/>
  <c r="BC1087" i="4"/>
  <c r="BC320" i="4"/>
  <c r="BC1337" i="4"/>
  <c r="BC2477" i="4"/>
  <c r="BC1990" i="4"/>
  <c r="BC1555" i="4"/>
  <c r="BC1360" i="4"/>
  <c r="BC128" i="4"/>
  <c r="BC1267" i="4"/>
  <c r="BB1155" i="4"/>
  <c r="BB1759" i="4"/>
  <c r="BB2341" i="4"/>
  <c r="BB427" i="4"/>
  <c r="BB1573" i="4"/>
  <c r="BB2247" i="4"/>
  <c r="BB2406" i="4"/>
  <c r="BB2545" i="4"/>
  <c r="BB892" i="4"/>
  <c r="BB1064" i="4"/>
  <c r="BB937" i="4"/>
  <c r="BB161" i="4"/>
  <c r="BB2536" i="4"/>
  <c r="BB2605" i="4"/>
  <c r="BB2585" i="4"/>
  <c r="BB297" i="4"/>
  <c r="BB905" i="4"/>
  <c r="BB2600" i="4"/>
  <c r="BB2563" i="4"/>
  <c r="BB454" i="4"/>
  <c r="BB468" i="4"/>
  <c r="BB904" i="4"/>
  <c r="BB254" i="4"/>
  <c r="BB901" i="4"/>
  <c r="BB1173" i="4"/>
  <c r="BB26" i="4"/>
  <c r="BB236" i="4"/>
  <c r="BB865" i="4"/>
  <c r="BB187" i="4"/>
  <c r="BB1001" i="4"/>
  <c r="BB378" i="4"/>
  <c r="BB2604" i="4"/>
  <c r="BB409" i="4"/>
  <c r="BB643" i="4"/>
  <c r="BB300" i="4"/>
  <c r="BB194" i="4"/>
  <c r="BB1243" i="4"/>
  <c r="BB164" i="4"/>
  <c r="BB312" i="4"/>
  <c r="BB2382" i="4"/>
  <c r="BB224" i="4"/>
  <c r="BB1180" i="4"/>
  <c r="BB107" i="4"/>
  <c r="BB2614" i="4"/>
  <c r="BB1115" i="4"/>
  <c r="BB701" i="4"/>
  <c r="BB2056" i="4"/>
  <c r="BB1755" i="4"/>
  <c r="BB198" i="4"/>
  <c r="BB101" i="4"/>
  <c r="BB114" i="4"/>
  <c r="BB2255" i="4"/>
  <c r="BB93" i="4"/>
  <c r="BB69" i="4"/>
  <c r="BB2542" i="4"/>
  <c r="BB1103" i="4"/>
  <c r="BB797" i="4"/>
  <c r="BB1188" i="4"/>
  <c r="BB1145" i="4"/>
  <c r="BB1245" i="4"/>
  <c r="BB122" i="4"/>
  <c r="BB1011" i="4"/>
  <c r="BB883" i="4"/>
  <c r="BB417" i="4"/>
  <c r="BB1892" i="4"/>
  <c r="BB263" i="4"/>
  <c r="BB197" i="4"/>
  <c r="BB210" i="4"/>
  <c r="BB582" i="4"/>
  <c r="BB156" i="4"/>
  <c r="BB1177" i="4"/>
  <c r="BB214" i="4"/>
  <c r="BB999" i="4"/>
  <c r="BB1327" i="4"/>
  <c r="BB896" i="4"/>
  <c r="BB188" i="4"/>
  <c r="BB234" i="4"/>
  <c r="BB140" i="4"/>
  <c r="BB147" i="4"/>
  <c r="BB1690" i="4"/>
  <c r="BB1287" i="4"/>
  <c r="BB2174" i="4"/>
  <c r="BB2163" i="4"/>
  <c r="BB1355" i="4"/>
  <c r="BB1726" i="4"/>
  <c r="BB47" i="4"/>
  <c r="BB360" i="4"/>
  <c r="BB1761" i="4"/>
  <c r="BB2437" i="4"/>
  <c r="BB2436" i="4"/>
  <c r="BB1630" i="4"/>
  <c r="BB2151" i="4"/>
  <c r="BB2266" i="4"/>
  <c r="BB2404" i="4"/>
  <c r="BB2121" i="4"/>
  <c r="BB1930" i="4"/>
  <c r="BB310" i="4"/>
  <c r="BB2032" i="4"/>
  <c r="BB2221" i="4"/>
  <c r="BB2155" i="4"/>
  <c r="BB2552" i="4"/>
  <c r="BB2469" i="4"/>
  <c r="BB73" i="4"/>
  <c r="BB1779" i="4"/>
  <c r="BB738" i="4"/>
  <c r="BB2171" i="4"/>
  <c r="BB1289" i="4"/>
  <c r="BB2078" i="4"/>
  <c r="BB2518" i="4"/>
  <c r="BB2062" i="4"/>
  <c r="BB1554" i="4"/>
  <c r="BB2279" i="4"/>
  <c r="BB1464" i="4"/>
  <c r="BB2201" i="4"/>
  <c r="BB2549" i="4"/>
  <c r="BB1683" i="4"/>
  <c r="BB1510" i="4"/>
  <c r="BB1307" i="4"/>
  <c r="BB1708" i="4"/>
  <c r="BB2144" i="4"/>
  <c r="BB1273" i="4"/>
  <c r="BB916" i="4"/>
  <c r="BB2308" i="4"/>
  <c r="BB1477" i="4"/>
  <c r="BB2234" i="4"/>
  <c r="BB1707" i="4"/>
  <c r="BB1915" i="4"/>
  <c r="BB2473" i="4"/>
  <c r="BB1545" i="4"/>
  <c r="BB1687" i="4"/>
  <c r="BB1626" i="4"/>
  <c r="BB1669" i="4"/>
  <c r="BB2055" i="4"/>
  <c r="BB2320" i="4"/>
  <c r="BB2467" i="4"/>
  <c r="BB2349" i="4"/>
  <c r="BB1499" i="4"/>
  <c r="BB1288" i="4"/>
  <c r="BB1920" i="4"/>
  <c r="BB1713" i="4"/>
  <c r="BB2120" i="4"/>
  <c r="BB349" i="4"/>
  <c r="BB2481" i="4"/>
  <c r="BB1932" i="4"/>
  <c r="BB2609" i="4"/>
  <c r="BB1503" i="4"/>
  <c r="BB1278" i="4"/>
  <c r="BB2502" i="4"/>
  <c r="BB2483" i="4"/>
  <c r="BB2213" i="4"/>
  <c r="BB1300" i="4"/>
  <c r="BB2267" i="4"/>
  <c r="BB727" i="4"/>
  <c r="BB2356" i="4"/>
  <c r="BB1269" i="4"/>
  <c r="BB1584" i="4"/>
  <c r="BB1417" i="4"/>
  <c r="BB66" i="4"/>
  <c r="BB2438" i="4"/>
  <c r="BB1749" i="4"/>
  <c r="BB2529" i="4"/>
  <c r="BB1309" i="4"/>
  <c r="BB29" i="4"/>
  <c r="BB1654" i="4"/>
  <c r="BB1352" i="4"/>
  <c r="BB2475" i="4"/>
  <c r="BB2394" i="4"/>
  <c r="BB2550" i="4"/>
  <c r="BB1415" i="4"/>
  <c r="BB1753" i="4"/>
  <c r="BB1827" i="4"/>
  <c r="BB2556" i="4"/>
  <c r="BB1325" i="4"/>
  <c r="BB1560" i="4"/>
  <c r="BB1320" i="4"/>
  <c r="BB2511" i="4"/>
  <c r="BB2196" i="4"/>
  <c r="BB2615" i="4"/>
  <c r="BB807" i="4"/>
  <c r="BB1647" i="4"/>
  <c r="BB663" i="4"/>
  <c r="BB2450" i="4"/>
  <c r="BB2403" i="4"/>
  <c r="BB2047" i="4"/>
  <c r="BB2534" i="4"/>
  <c r="BB1284" i="4"/>
  <c r="BB1728" i="4"/>
  <c r="BB2103" i="4"/>
  <c r="BB1293" i="4"/>
  <c r="BB77" i="4"/>
  <c r="BB2496" i="4"/>
  <c r="BB1494" i="4"/>
  <c r="BB2558" i="4"/>
  <c r="BB766" i="4"/>
  <c r="BB2278" i="4"/>
  <c r="BB737" i="4"/>
  <c r="BB2161" i="4"/>
  <c r="BB2084" i="4"/>
  <c r="BB1775" i="4"/>
  <c r="BB1482" i="4"/>
  <c r="BB1787" i="4"/>
  <c r="BB1544" i="4"/>
  <c r="BB1272" i="4"/>
  <c r="BB1467" i="4"/>
  <c r="BB98" i="4"/>
  <c r="BB1918" i="4"/>
  <c r="BB2591" i="4"/>
  <c r="BB1398" i="4"/>
  <c r="BB2366" i="4"/>
  <c r="BB1789" i="4"/>
  <c r="BB914" i="4"/>
  <c r="BB2457" i="4"/>
  <c r="BB1438" i="4"/>
  <c r="BB1774" i="4"/>
  <c r="BB1539" i="4"/>
  <c r="BB1760" i="4"/>
  <c r="BB1641" i="4"/>
  <c r="BB2316" i="4"/>
  <c r="BB2422" i="4"/>
  <c r="BB845" i="4"/>
  <c r="BB2311" i="4"/>
  <c r="BB1304" i="4"/>
  <c r="BB2138" i="4"/>
  <c r="BB1430" i="4"/>
  <c r="BB1650" i="4"/>
  <c r="BB1559" i="4"/>
  <c r="BB2346" i="4"/>
  <c r="BB475" i="4"/>
  <c r="BB1529" i="4"/>
  <c r="BB2018" i="4"/>
  <c r="BB1763" i="4"/>
  <c r="BB1809" i="4"/>
  <c r="BB2019" i="4"/>
  <c r="BB400" i="4"/>
  <c r="BB2132" i="4"/>
  <c r="BB2101" i="4"/>
  <c r="BB964" i="4"/>
  <c r="BB765" i="4"/>
  <c r="BB2319" i="4"/>
  <c r="BB891" i="4"/>
  <c r="BB1769" i="4"/>
  <c r="BB60" i="4"/>
  <c r="BB1542" i="4"/>
  <c r="BB1492" i="4"/>
  <c r="BB394" i="4"/>
  <c r="BB1608" i="4"/>
  <c r="BB2548" i="4"/>
  <c r="BB1334" i="4"/>
  <c r="BB2440" i="4"/>
  <c r="BB4" i="4"/>
  <c r="BB1816" i="4"/>
  <c r="BB1522" i="4"/>
  <c r="BB1368" i="4"/>
  <c r="BB2112" i="4"/>
  <c r="BB1340" i="4"/>
  <c r="BB2136" i="4"/>
  <c r="BB1762" i="4"/>
  <c r="BB1667" i="4"/>
  <c r="BB1286" i="4"/>
  <c r="BB2533" i="4"/>
  <c r="BB1933" i="4"/>
  <c r="BB1515" i="4"/>
  <c r="BB524" i="4"/>
  <c r="BB1353" i="4"/>
  <c r="BB988" i="4"/>
  <c r="BB1523" i="4"/>
  <c r="BB1665" i="4"/>
  <c r="BB1547" i="4"/>
  <c r="BB1557" i="4"/>
  <c r="BB1419" i="4"/>
  <c r="BB404" i="4"/>
  <c r="BB1462" i="4"/>
  <c r="BB2572" i="4"/>
  <c r="BB62" i="4"/>
  <c r="BB1385" i="4"/>
  <c r="BB1798" i="4"/>
  <c r="BB2229" i="4"/>
  <c r="BB1947" i="4"/>
  <c r="BB1622" i="4"/>
  <c r="BB1971" i="4"/>
  <c r="BB1704" i="4"/>
  <c r="BB1806" i="4"/>
  <c r="BB1387" i="4"/>
  <c r="BB1516" i="4"/>
  <c r="BB2046" i="4"/>
  <c r="BB1836" i="4"/>
  <c r="BB1845" i="4"/>
  <c r="BB76" i="4"/>
  <c r="BB1275" i="4"/>
  <c r="BB2147" i="4"/>
  <c r="BB1335" i="4"/>
  <c r="BB1832" i="4"/>
  <c r="BB1838" i="4"/>
  <c r="BB1810" i="4"/>
  <c r="BB1344" i="4"/>
  <c r="BB504" i="4"/>
  <c r="BB1695" i="4"/>
  <c r="BB1485" i="4"/>
  <c r="BB1330" i="4"/>
  <c r="BB1406" i="4"/>
  <c r="BB2338" i="4"/>
  <c r="BB137" i="4"/>
  <c r="BB2537" i="4"/>
  <c r="BB1939" i="4"/>
  <c r="BB1638" i="4"/>
  <c r="BB1444" i="4"/>
  <c r="BB163" i="4"/>
  <c r="BB2113" i="4"/>
  <c r="BB336" i="4"/>
  <c r="BB2603" i="4"/>
  <c r="BB860" i="4"/>
  <c r="BB630" i="4"/>
  <c r="BB1711" i="4"/>
  <c r="BB2227" i="4"/>
  <c r="BB1817" i="4"/>
  <c r="BB613" i="4"/>
  <c r="BB2606" i="4"/>
  <c r="BB1318" i="4"/>
  <c r="BB178" i="4"/>
  <c r="BB291" i="4"/>
  <c r="BB809" i="4"/>
  <c r="BB2222" i="4"/>
  <c r="BB1623" i="4"/>
  <c r="BB2523" i="4"/>
  <c r="BB2398" i="4"/>
  <c r="BB2009" i="4"/>
  <c r="BB922" i="4"/>
  <c r="BB2516" i="4"/>
  <c r="BB1351" i="4"/>
  <c r="BB130" i="4"/>
  <c r="BB1305" i="4"/>
  <c r="BB925" i="4"/>
  <c r="BB154" i="4"/>
  <c r="BB2455" i="4"/>
  <c r="BB1577" i="4"/>
  <c r="BB1558" i="4"/>
  <c r="BB390" i="4"/>
  <c r="BB1614" i="4"/>
  <c r="BB33" i="4"/>
  <c r="BB828" i="4"/>
  <c r="BB1500" i="4"/>
  <c r="BB1574" i="4"/>
  <c r="BB1478" i="4"/>
  <c r="BB1680" i="4"/>
  <c r="BB123" i="4"/>
  <c r="BB2290" i="4"/>
  <c r="BB1628" i="4"/>
  <c r="BB1060" i="4"/>
  <c r="BB2328" i="4"/>
  <c r="BB2292" i="4"/>
  <c r="BB1470" i="4"/>
  <c r="BB59" i="4"/>
  <c r="BB882" i="4"/>
  <c r="BB848" i="4"/>
  <c r="BB1534" i="4"/>
  <c r="BB1124" i="4"/>
  <c r="BB2257" i="4"/>
  <c r="BB2423" i="4"/>
  <c r="BB1744" i="4"/>
  <c r="BB1452" i="4"/>
  <c r="BB1917" i="4"/>
  <c r="BB1451" i="4"/>
  <c r="BB2397" i="4"/>
  <c r="BB2327" i="4"/>
  <c r="BB1281" i="4"/>
  <c r="BB1824" i="4"/>
  <c r="BB1071" i="4"/>
  <c r="BB171" i="4"/>
  <c r="BB1543" i="4"/>
  <c r="BB2527" i="4"/>
  <c r="BB53" i="4"/>
  <c r="BB2470" i="4"/>
  <c r="BB1432" i="4"/>
  <c r="BB1171" i="4"/>
  <c r="BB1059" i="4"/>
  <c r="BB1572" i="4"/>
  <c r="BB1697" i="4"/>
  <c r="BB2401" i="4"/>
  <c r="BB831" i="4"/>
  <c r="BB706" i="4"/>
  <c r="BB898" i="4"/>
  <c r="BB2554" i="4"/>
  <c r="BB1379" i="4"/>
  <c r="BB2409" i="4"/>
  <c r="BB318" i="4"/>
  <c r="BB1737" i="4"/>
  <c r="BB1835" i="4"/>
  <c r="BB1541" i="4"/>
  <c r="BB1791" i="4"/>
  <c r="BB1771" i="4"/>
  <c r="BB1100" i="4"/>
  <c r="BB596" i="4"/>
  <c r="BB1490" i="4"/>
  <c r="BB358" i="4"/>
  <c r="BB2023" i="4"/>
  <c r="BB48" i="4"/>
  <c r="BB534" i="4"/>
  <c r="BB640" i="4"/>
  <c r="BB1685" i="4"/>
  <c r="BB2063" i="4"/>
  <c r="BB553" i="4"/>
  <c r="BB732" i="4"/>
  <c r="BB2202" i="4"/>
  <c r="BB10" i="4"/>
  <c r="BB2369" i="4"/>
  <c r="BB41" i="4"/>
  <c r="BB911" i="4"/>
  <c r="BB193" i="4"/>
  <c r="BB1826" i="4"/>
  <c r="BB2571" i="4"/>
  <c r="BB2551" i="4"/>
  <c r="BB262" i="4"/>
  <c r="BB1007" i="4"/>
  <c r="BB1257" i="4"/>
  <c r="BB72" i="4"/>
  <c r="BB912" i="4"/>
  <c r="BB24" i="4"/>
  <c r="BB986" i="4"/>
  <c r="BB1308" i="4"/>
  <c r="BB568" i="4"/>
  <c r="BB152" i="4"/>
  <c r="BB929" i="4"/>
  <c r="BB577" i="4"/>
  <c r="BB1143" i="4"/>
  <c r="BB1568" i="4"/>
  <c r="BB2017" i="4"/>
  <c r="BB1310" i="4"/>
  <c r="BB1374" i="4"/>
  <c r="BB2219" i="4"/>
  <c r="BB9" i="4"/>
  <c r="BB2264" i="4"/>
  <c r="BB834" i="4"/>
  <c r="BB242" i="4"/>
  <c r="BB2430" i="4"/>
  <c r="BB2414" i="4"/>
  <c r="BB54" i="4"/>
  <c r="BB1570" i="4"/>
  <c r="BB718" i="4"/>
  <c r="BB411" i="4"/>
  <c r="BB1721" i="4"/>
  <c r="BB335" i="4"/>
  <c r="BB2265" i="4"/>
  <c r="BB1082" i="4"/>
  <c r="BB2050" i="4"/>
  <c r="BB2525" i="4"/>
  <c r="BB2461" i="4"/>
  <c r="BB68" i="4"/>
  <c r="BB2282" i="4"/>
  <c r="BB2011" i="4"/>
  <c r="BB994" i="4"/>
  <c r="BB1701" i="4"/>
  <c r="BB58" i="4"/>
  <c r="BB2245" i="4"/>
  <c r="BB433" i="4"/>
  <c r="BB1575" i="4"/>
  <c r="BB2041" i="4"/>
  <c r="BB1700" i="4"/>
  <c r="BB2573" i="4"/>
  <c r="BB32" i="4"/>
  <c r="BB2026" i="4"/>
  <c r="BB126" i="4"/>
  <c r="BB654" i="4"/>
  <c r="BB1226" i="4"/>
  <c r="BB1751" i="4"/>
  <c r="BB1383" i="4"/>
  <c r="BB2616" i="4"/>
  <c r="BB298" i="4"/>
  <c r="BB690" i="4"/>
  <c r="BB401" i="4"/>
  <c r="BB1433" i="4"/>
  <c r="BB1911" i="4"/>
  <c r="BB1610" i="4"/>
  <c r="BB1384" i="4"/>
  <c r="BB523" i="4"/>
  <c r="BB1595" i="4"/>
  <c r="BB938" i="4"/>
  <c r="BB991" i="4"/>
  <c r="BB1525" i="4"/>
  <c r="BB1118" i="4"/>
  <c r="BB768" i="4"/>
  <c r="BB354" i="4"/>
  <c r="BB816" i="4"/>
  <c r="BB373" i="4"/>
  <c r="BB1821" i="4"/>
  <c r="BB15" i="4"/>
  <c r="BB1111" i="4"/>
  <c r="BB624" i="4"/>
  <c r="BB2270" i="4"/>
  <c r="BB1780" i="4"/>
  <c r="BB967" i="4"/>
  <c r="BB979" i="4"/>
  <c r="BB432" i="4"/>
  <c r="BB2377" i="4"/>
  <c r="BB1788" i="4"/>
  <c r="BB2304" i="4"/>
  <c r="BB450" i="4"/>
  <c r="BB131" i="4"/>
  <c r="BB2060" i="4"/>
  <c r="BB2057" i="4"/>
  <c r="BB2535" i="4"/>
  <c r="BB2505" i="4"/>
  <c r="BB1498" i="4"/>
  <c r="BB620" i="4"/>
  <c r="BB418" i="4"/>
  <c r="BB2126" i="4"/>
  <c r="BB724" i="4"/>
  <c r="BB888" i="4"/>
  <c r="BB63" i="4"/>
  <c r="BB793" i="4"/>
  <c r="BB64" i="4"/>
  <c r="BB44" i="4"/>
  <c r="BB899" i="4"/>
  <c r="BB1706" i="4"/>
  <c r="BB1359" i="4"/>
  <c r="BB1776" i="4"/>
  <c r="BB771" i="4"/>
  <c r="BB438" i="4"/>
  <c r="BB760" i="4"/>
  <c r="BB2459" i="4"/>
  <c r="BB182" i="4"/>
  <c r="BB887" i="4"/>
  <c r="BB71" i="4"/>
  <c r="BB1537" i="4"/>
  <c r="BB208" i="4"/>
  <c r="BB2580" i="4"/>
  <c r="BB11" i="4"/>
  <c r="BB2300" i="4"/>
  <c r="BB1063" i="4"/>
  <c r="BB51" i="4"/>
  <c r="BB1850" i="4"/>
  <c r="BB172" i="4"/>
  <c r="BB792" i="4"/>
  <c r="BB1847" i="4"/>
  <c r="BB1454" i="4"/>
  <c r="BB699" i="4"/>
  <c r="BB1876" i="4"/>
  <c r="BB839" i="4"/>
  <c r="BB2095" i="4"/>
  <c r="BB626" i="4"/>
  <c r="BB794" i="4"/>
  <c r="BB2584" i="4"/>
  <c r="BB1211" i="4"/>
  <c r="BB989" i="4"/>
  <c r="BB1399" i="4"/>
  <c r="BB2203" i="4"/>
  <c r="BB481" i="4"/>
  <c r="BB1846" i="4"/>
  <c r="BB109" i="4"/>
  <c r="BB75" i="4"/>
  <c r="BB241" i="4"/>
  <c r="BB2008" i="4"/>
  <c r="BB8" i="4"/>
  <c r="BB95" i="4"/>
  <c r="BB717" i="4"/>
  <c r="BB1819" i="4"/>
  <c r="BB1321" i="4"/>
  <c r="BB16" i="4"/>
  <c r="BB1476" i="4"/>
  <c r="BB213" i="4"/>
  <c r="BB998" i="4"/>
  <c r="BB1443" i="4"/>
  <c r="BB1212" i="4"/>
  <c r="BB1089" i="4"/>
  <c r="BB940" i="4"/>
  <c r="BB1435" i="4"/>
  <c r="BB977" i="4"/>
  <c r="BB607" i="4"/>
  <c r="BB2445" i="4"/>
  <c r="BB19" i="4"/>
  <c r="BB1890" i="4"/>
  <c r="BB995" i="4"/>
  <c r="BB2613" i="4"/>
  <c r="BB492" i="4"/>
  <c r="BB968" i="4"/>
  <c r="BB1828" i="4"/>
  <c r="BB2006" i="4"/>
  <c r="BB509" i="4"/>
  <c r="BB345" i="4"/>
  <c r="BB1306" i="4"/>
  <c r="BB586" i="4"/>
  <c r="BB1473" i="4"/>
  <c r="BB2393" i="4"/>
  <c r="BB1357" i="4"/>
  <c r="BB125" i="4"/>
  <c r="BB1896" i="4"/>
  <c r="BB1913" i="4"/>
  <c r="BB190" i="4"/>
  <c r="BB781" i="4"/>
  <c r="BB339" i="4"/>
  <c r="BB90" i="4"/>
  <c r="BB1276" i="4"/>
  <c r="BB667" i="4"/>
  <c r="BB142" i="4"/>
  <c r="BB1027" i="4"/>
  <c r="BB121" i="4"/>
  <c r="BB622" i="4"/>
  <c r="BB2250" i="4"/>
  <c r="BB2069" i="4"/>
  <c r="BB83" i="4"/>
  <c r="BB1532" i="4"/>
  <c r="BB1786" i="4"/>
  <c r="BB1722" i="4"/>
  <c r="BB2586" i="4"/>
  <c r="BB1842" i="4"/>
  <c r="BB1426" i="4"/>
  <c r="BB1505" i="4"/>
  <c r="BB2482" i="4"/>
  <c r="BB1645" i="4"/>
  <c r="BB138" i="4"/>
  <c r="BB850" i="4"/>
  <c r="BB104" i="4"/>
  <c r="BB2324" i="4"/>
  <c r="BB1400" i="4"/>
  <c r="BB1712" i="4"/>
  <c r="BB39" i="4"/>
  <c r="BB675" i="4"/>
  <c r="BB80" i="4"/>
  <c r="BB1249" i="4"/>
  <c r="BB85" i="4"/>
  <c r="BB169" i="4"/>
  <c r="BB511" i="4"/>
  <c r="BB1358" i="4"/>
  <c r="BB567" i="4"/>
  <c r="BB2348" i="4"/>
  <c r="BB1203" i="4"/>
  <c r="BB2622" i="4"/>
  <c r="BB2225" i="4"/>
  <c r="BB1035" i="4"/>
  <c r="BB2372" i="4"/>
  <c r="BB2421" i="4"/>
  <c r="BB1675" i="4"/>
  <c r="BB1022" i="4"/>
  <c r="BB928" i="4"/>
  <c r="BB250" i="4"/>
  <c r="BB893" i="4"/>
  <c r="BB498" i="4"/>
  <c r="BB1953" i="4"/>
  <c r="BB285" i="4"/>
  <c r="BB1077" i="4"/>
  <c r="BB1881" i="4"/>
  <c r="BB1965" i="4"/>
  <c r="BB1230" i="4"/>
  <c r="BB1250" i="4"/>
  <c r="BB2188" i="4"/>
  <c r="BB2543" i="4"/>
  <c r="BB2546" i="4"/>
  <c r="BB2261" i="4"/>
  <c r="BB2142" i="4"/>
  <c r="BB1450" i="4"/>
  <c r="BB2301" i="4"/>
  <c r="BB2168" i="4"/>
  <c r="BB256" i="4"/>
  <c r="BB1983" i="4"/>
  <c r="BB220" i="4"/>
  <c r="BB389" i="4"/>
  <c r="BB752" i="4"/>
  <c r="BB2589" i="4"/>
  <c r="BB791" i="4"/>
  <c r="BB2557" i="4"/>
  <c r="BB924" i="4"/>
  <c r="BB118" i="4"/>
  <c r="BB2464" i="4"/>
  <c r="BB199" i="4"/>
  <c r="BB1016" i="4"/>
  <c r="BB1182" i="4"/>
  <c r="BB591" i="4"/>
  <c r="BB110" i="4"/>
  <c r="BB557" i="4"/>
  <c r="BB644" i="4"/>
  <c r="BB431" i="4"/>
  <c r="BB1236" i="4"/>
  <c r="BB777" i="4"/>
  <c r="BB2566" i="4"/>
  <c r="BB2597" i="4"/>
  <c r="BB2618" i="4"/>
  <c r="BB2623" i="4"/>
  <c r="BB2521" i="4"/>
  <c r="BB1168" i="4"/>
  <c r="BB1750" i="4"/>
  <c r="BB2198" i="4"/>
  <c r="BB2539" i="4"/>
  <c r="BB2555" i="4"/>
  <c r="BB1428" i="4"/>
  <c r="BB1486" i="4"/>
  <c r="BB1506" i="4"/>
  <c r="BB2418" i="4"/>
  <c r="BB1509" i="4"/>
  <c r="BB2285" i="4"/>
  <c r="BB2148" i="4"/>
  <c r="BB1902" i="4"/>
  <c r="BB1291" i="4"/>
  <c r="BB2508" i="4"/>
  <c r="BB2396" i="4"/>
  <c r="BB2484" i="4"/>
  <c r="BB1964" i="4"/>
  <c r="BB2280" i="4"/>
  <c r="BB2042" i="4"/>
  <c r="BB1631" i="4"/>
  <c r="BB2407" i="4"/>
  <c r="BB1274" i="4"/>
  <c r="BB2232" i="4"/>
  <c r="BB2596" i="4"/>
  <c r="BB875" i="4"/>
  <c r="BB2611" i="4"/>
  <c r="BB2340" i="4"/>
  <c r="BB795" i="4"/>
  <c r="BB1354" i="4"/>
  <c r="BB1880" i="4"/>
  <c r="BB2020" i="4"/>
  <c r="BB2363" i="4"/>
  <c r="BB2157" i="4"/>
  <c r="BB1916" i="4"/>
  <c r="BB2243" i="4"/>
  <c r="BB1511" i="4"/>
  <c r="BB1580" i="4"/>
  <c r="BB1386" i="4"/>
  <c r="BB1567" i="4"/>
  <c r="BB1730" i="4"/>
  <c r="BB1703" i="4"/>
  <c r="BB2252" i="4"/>
  <c r="BB2269" i="4"/>
  <c r="BB2173" i="4"/>
  <c r="BB2374" i="4"/>
  <c r="BB1617" i="4"/>
  <c r="BB2504" i="4"/>
  <c r="BB2405" i="4"/>
  <c r="BB651" i="4"/>
  <c r="BB2297" i="4"/>
  <c r="BB2052" i="4"/>
  <c r="BB536" i="4"/>
  <c r="BB2180" i="4"/>
  <c r="BB2277" i="4"/>
  <c r="BB2619" i="4"/>
  <c r="BB1313" i="4"/>
  <c r="BB1615" i="4"/>
  <c r="BB2273" i="4"/>
  <c r="BB1725" i="4"/>
  <c r="BB2299" i="4"/>
  <c r="BB1682" i="4"/>
  <c r="BB2024" i="4"/>
  <c r="BB1984" i="4"/>
  <c r="BB1297" i="4"/>
  <c r="BB1496" i="4"/>
  <c r="BB645" i="4"/>
  <c r="BB1843" i="4"/>
  <c r="BB13" i="4"/>
  <c r="BB1070" i="4"/>
  <c r="BB1392" i="4"/>
  <c r="BB505" i="4"/>
  <c r="BB1698" i="4"/>
  <c r="BB1921" i="4"/>
  <c r="BB1814" i="4"/>
  <c r="BB2216" i="4"/>
  <c r="BB1866" i="4"/>
  <c r="BB229" i="4"/>
  <c r="BB2431" i="4"/>
  <c r="BB1283" i="4"/>
  <c r="BB951" i="4"/>
  <c r="BB1738" i="4"/>
  <c r="BB669" i="4"/>
  <c r="BB480" i="4"/>
  <c r="BB1811" i="4"/>
  <c r="BB1453" i="4"/>
  <c r="BB1436" i="4"/>
  <c r="BB2105" i="4"/>
  <c r="BB70" i="4"/>
  <c r="BB1170" i="4"/>
  <c r="BB493" i="4"/>
  <c r="BB1233" i="4"/>
  <c r="BB2015" i="4"/>
  <c r="BB1678" i="4"/>
  <c r="BB2109" i="4"/>
  <c r="BB2212" i="4"/>
  <c r="BB2262" i="4"/>
  <c r="BB1625" i="4"/>
  <c r="BB2177" i="4"/>
  <c r="BB2206" i="4"/>
  <c r="BB2012" i="4"/>
  <c r="BB2185" i="4"/>
  <c r="BB618" i="4"/>
  <c r="BB823" i="4"/>
  <c r="BB316" i="4"/>
  <c r="BB1870" i="4"/>
  <c r="BB180" i="4"/>
  <c r="BB2329" i="4"/>
  <c r="BB148" i="4"/>
  <c r="BB1606" i="4"/>
  <c r="BB599" i="4"/>
  <c r="BB1564" i="4"/>
  <c r="BB930" i="4"/>
  <c r="BB2193" i="4"/>
  <c r="BB442" i="4"/>
  <c r="BB2368" i="4"/>
  <c r="BB1923" i="4"/>
  <c r="BB7" i="4"/>
  <c r="BB1251" i="4"/>
  <c r="BB1401" i="4"/>
  <c r="BB1585" i="4"/>
  <c r="BB1899" i="4"/>
  <c r="BB325" i="4"/>
  <c r="BB326" i="4"/>
  <c r="BB2184" i="4"/>
  <c r="BB482" i="4"/>
  <c r="BB2602" i="4"/>
  <c r="BB1378" i="4"/>
  <c r="BB629" i="4"/>
  <c r="BB458" i="4"/>
  <c r="BB1783" i="4"/>
  <c r="BB1844" i="4"/>
  <c r="BB151" i="4"/>
  <c r="BB2133" i="4"/>
  <c r="BB1412" i="4"/>
  <c r="BB2463" i="4"/>
  <c r="BB2165" i="4"/>
  <c r="BB2092" i="4"/>
  <c r="BB25" i="4"/>
  <c r="BB2022" i="4"/>
  <c r="BB2071" i="4"/>
  <c r="BB1597" i="4"/>
  <c r="BB2091" i="4"/>
  <c r="BB1802" i="4"/>
  <c r="BB808" i="4"/>
  <c r="BB1571" i="4"/>
  <c r="BB2553" i="4"/>
  <c r="BB2565" i="4"/>
  <c r="BB346" i="4"/>
  <c r="BB1696" i="4"/>
  <c r="BB89" i="4"/>
  <c r="BB2175" i="4"/>
  <c r="BB854" i="4"/>
  <c r="BB474" i="4"/>
  <c r="BB1746" i="4"/>
  <c r="BB680" i="4"/>
  <c r="BB1501" i="4"/>
  <c r="BB1879" i="4"/>
  <c r="BB451" i="4"/>
  <c r="BB448" i="4"/>
  <c r="BB1319" i="4"/>
  <c r="BB2093" i="4"/>
  <c r="BB1607" i="4"/>
  <c r="BB1898" i="4"/>
  <c r="BB1883" i="4"/>
  <c r="BB2321" i="4"/>
  <c r="BB1524" i="4"/>
  <c r="BB862" i="4"/>
  <c r="BB1714" i="4"/>
  <c r="BB2098" i="4"/>
  <c r="BB2186" i="4"/>
  <c r="BB452" i="4"/>
  <c r="BB2080" i="4"/>
  <c r="BB1717" i="4"/>
  <c r="BB2241" i="4"/>
  <c r="BB2116" i="4"/>
  <c r="BB1133" i="4"/>
  <c r="BB276" i="4"/>
  <c r="BB2387" i="4"/>
  <c r="BB1975" i="4"/>
  <c r="BB238" i="4"/>
  <c r="BB1192" i="4"/>
  <c r="BB2354" i="4"/>
  <c r="BB501" i="4"/>
  <c r="BB1655" i="4"/>
  <c r="BB2102" i="4"/>
  <c r="BB2072" i="4"/>
  <c r="BB333" i="4"/>
  <c r="BB757" i="4"/>
  <c r="BB1579" i="4"/>
  <c r="BB2244" i="4"/>
  <c r="BB470" i="4"/>
  <c r="BB1174" i="4"/>
  <c r="BB2154" i="4"/>
  <c r="BB735" i="4"/>
  <c r="BB688" i="4"/>
  <c r="BB1012" i="4"/>
  <c r="BB1829" i="4"/>
  <c r="BB84" i="4"/>
  <c r="BB281" i="4"/>
  <c r="BB2083" i="4"/>
  <c r="BB542" i="4"/>
  <c r="BB1461" i="4"/>
  <c r="BB1822" i="4"/>
  <c r="BB1518" i="4"/>
  <c r="BB785" i="4"/>
  <c r="BB21" i="4"/>
  <c r="BB660" i="4"/>
  <c r="BB2123" i="4"/>
  <c r="BB2004" i="4"/>
  <c r="BB424" i="4"/>
  <c r="BB1968" i="4"/>
  <c r="BB1418" i="4"/>
  <c r="BB632" i="4"/>
  <c r="BB648" i="4"/>
  <c r="BB1517" i="4"/>
  <c r="BB1593" i="4"/>
  <c r="BB2029" i="4"/>
  <c r="BB1719" i="4"/>
  <c r="BB35" i="4"/>
  <c r="BB2208" i="4"/>
  <c r="BB686" i="4"/>
  <c r="BB34" i="4"/>
  <c r="BB153" i="4"/>
  <c r="BB2433" i="4"/>
  <c r="BB393" i="4"/>
  <c r="BB1101" i="4"/>
  <c r="BB1795" i="4"/>
  <c r="BB1083" i="4"/>
  <c r="BB2000" i="4"/>
  <c r="BB1002" i="4"/>
  <c r="BB2045" i="4"/>
  <c r="BB2391" i="4"/>
  <c r="BB985" i="4"/>
  <c r="BB329" i="4"/>
  <c r="BB412" i="4"/>
  <c r="BB1611" i="4"/>
  <c r="BB857" i="4"/>
  <c r="BB1739" i="4"/>
  <c r="BB786" i="4"/>
  <c r="BB267" i="4"/>
  <c r="BB1925" i="4"/>
  <c r="BB804" i="4"/>
  <c r="BB876" i="4"/>
  <c r="BB304" i="4"/>
  <c r="BB1204" i="4"/>
  <c r="BB1927" i="4"/>
  <c r="BB709" i="4"/>
  <c r="BB562" i="4"/>
  <c r="BB486" i="4"/>
  <c r="BB2499" i="4"/>
  <c r="BB317" i="4"/>
  <c r="BB1594" i="4"/>
  <c r="BB1479" i="4"/>
  <c r="BB155" i="4"/>
  <c r="BB729" i="4"/>
  <c r="BB550" i="4"/>
  <c r="BB880" i="4"/>
  <c r="BB1000" i="4"/>
  <c r="BB499" i="4"/>
  <c r="BB1114" i="4"/>
  <c r="BB139" i="4"/>
  <c r="BB1987" i="4"/>
  <c r="BB221" i="4"/>
  <c r="BB2070" i="4"/>
  <c r="BB1528" i="4"/>
  <c r="BB302" i="4"/>
  <c r="BB371" i="4"/>
  <c r="BB2223" i="4"/>
  <c r="BB691" i="4"/>
  <c r="BB175" i="4"/>
  <c r="BB2079" i="4"/>
  <c r="BB1224" i="4"/>
  <c r="BB2395" i="4"/>
  <c r="BB1720" i="4"/>
  <c r="BB1884" i="4"/>
  <c r="BB1141" i="4"/>
  <c r="BB705" i="4"/>
  <c r="BB1906" i="4"/>
  <c r="BB340" i="4"/>
  <c r="BB1666" i="4"/>
  <c r="BB1112" i="4"/>
  <c r="BB1772" i="4"/>
  <c r="BB2260" i="4"/>
  <c r="BB741" i="4"/>
  <c r="BB2507" i="4"/>
  <c r="BB1871" i="4"/>
  <c r="BB1184" i="4"/>
  <c r="BB2214" i="4"/>
  <c r="BB2390" i="4"/>
  <c r="BB2051" i="4"/>
  <c r="BB1132" i="4"/>
  <c r="BB945" i="4"/>
  <c r="BB1058" i="4"/>
  <c r="BB328" i="4"/>
  <c r="BB36" i="4"/>
  <c r="BB91" i="4"/>
  <c r="BB116" i="4"/>
  <c r="BB635" i="4"/>
  <c r="BB1793" i="4"/>
  <c r="BB647" i="4"/>
  <c r="BB506" i="4"/>
  <c r="BB204" i="4"/>
  <c r="BB1934" i="4"/>
  <c r="BB773" i="4"/>
  <c r="BB2209" i="4"/>
  <c r="BB235" i="4"/>
  <c r="BB2286" i="4"/>
  <c r="BB343" i="4"/>
  <c r="BB758" i="4"/>
  <c r="BB1468" i="4"/>
  <c r="BB363" i="4"/>
  <c r="BB2522" i="4"/>
  <c r="BB290" i="4"/>
  <c r="BB704" i="4"/>
  <c r="BB1343" i="4"/>
  <c r="BB1381" i="4"/>
  <c r="BB579" i="4"/>
  <c r="BB978" i="4"/>
  <c r="BB608" i="4"/>
  <c r="BB1853" i="4"/>
  <c r="BB1346" i="4"/>
  <c r="BB1197" i="4"/>
  <c r="BB1248" i="4"/>
  <c r="BB124" i="4"/>
  <c r="BB94" i="4"/>
  <c r="BB495" i="4"/>
  <c r="BB2335" i="4"/>
  <c r="BB108" i="4"/>
  <c r="BB2564" i="4"/>
  <c r="BB249" i="4"/>
  <c r="BB484" i="4"/>
  <c r="BB1662" i="4"/>
  <c r="BB353" i="4"/>
  <c r="BB1029" i="4"/>
  <c r="BB2588" i="4"/>
  <c r="BB2587" i="4"/>
  <c r="BB1093" i="4"/>
  <c r="BB2271" i="4"/>
  <c r="BB1463" i="4"/>
  <c r="BB490" i="4"/>
  <c r="BB2272" i="4"/>
  <c r="BB1092" i="4"/>
  <c r="BB2183" i="4"/>
  <c r="BB1106" i="4"/>
  <c r="BB1590" i="4"/>
  <c r="BB2351" i="4"/>
  <c r="BB1054" i="4"/>
  <c r="BB2449" i="4"/>
  <c r="BB1390" i="4"/>
  <c r="BB1095" i="4"/>
  <c r="BB2306" i="4"/>
  <c r="BB909" i="4"/>
  <c r="BB740" i="4"/>
  <c r="BB614" i="4"/>
  <c r="BB783" i="4"/>
  <c r="BB366" i="4"/>
  <c r="BB1195" i="4"/>
  <c r="BB973" i="4"/>
  <c r="BB2003" i="4"/>
  <c r="BB2170" i="4"/>
  <c r="BB2478" i="4"/>
  <c r="BB1094" i="4"/>
  <c r="BB770" i="4"/>
  <c r="BB1874" i="4"/>
  <c r="BB1862" i="4"/>
  <c r="BB1940" i="4"/>
  <c r="BB1803" i="4"/>
  <c r="BB1395" i="4"/>
  <c r="BB1801" i="4"/>
  <c r="BB2538" i="4"/>
  <c r="BB1954" i="4"/>
  <c r="BB379" i="4"/>
  <c r="BB1339" i="4"/>
  <c r="BB2284" i="4"/>
  <c r="BB283" i="4"/>
  <c r="BB1023" i="4"/>
  <c r="BB1612" i="4"/>
  <c r="BB2013" i="4"/>
  <c r="BB23" i="4"/>
  <c r="BB2204" i="4"/>
  <c r="BB403" i="4"/>
  <c r="BB519" i="4"/>
  <c r="BB2506" i="4"/>
  <c r="BB1015" i="4"/>
  <c r="BB2498" i="4"/>
  <c r="BB1067" i="4"/>
  <c r="BB355" i="4"/>
  <c r="BB1521" i="4"/>
  <c r="BB2610" i="4"/>
  <c r="BB189" i="4"/>
  <c r="BB879" i="4"/>
  <c r="BB1303" i="4"/>
  <c r="BB825" i="4"/>
  <c r="BB79" i="4"/>
  <c r="BB1724" i="4"/>
  <c r="BB585" i="4"/>
  <c r="BB2408" i="4"/>
  <c r="BB1961" i="4"/>
  <c r="BB927" i="4"/>
  <c r="BB682" i="4"/>
  <c r="BB1767" i="4"/>
  <c r="BB1495" i="4"/>
  <c r="BB584" i="4"/>
  <c r="BB576" i="4"/>
  <c r="BB1314" i="4"/>
  <c r="BB170" i="4"/>
  <c r="BB1656" i="4"/>
  <c r="BB2331" i="4"/>
  <c r="BB1507" i="4"/>
  <c r="BB513" i="4"/>
  <c r="BB1172" i="4"/>
  <c r="BB2579" i="4"/>
  <c r="BB2246" i="4"/>
  <c r="BB1086" i="4"/>
  <c r="BB2385" i="4"/>
  <c r="BB2343" i="4"/>
  <c r="BB954" i="4"/>
  <c r="BB2358" i="4"/>
  <c r="BB2240" i="4"/>
  <c r="BB1105" i="4"/>
  <c r="BB2428" i="4"/>
  <c r="BB719" i="4"/>
  <c r="BB1427" i="4"/>
  <c r="BB2514" i="4"/>
  <c r="BB388" i="4"/>
  <c r="BB1072" i="4"/>
  <c r="BB604" i="4"/>
  <c r="BB1199" i="4"/>
  <c r="BB2034" i="4"/>
  <c r="BB2583" i="4"/>
  <c r="BB2074" i="4"/>
  <c r="BB2373" i="4"/>
  <c r="BB2028" i="4"/>
  <c r="BB1601" i="4"/>
  <c r="BB1191" i="4"/>
  <c r="BB595" i="4"/>
  <c r="BB2347" i="4"/>
  <c r="BB1421" i="4"/>
  <c r="BB559" i="4"/>
  <c r="BB583" i="4"/>
  <c r="BB243" i="4"/>
  <c r="BB673" i="4"/>
  <c r="BB818" i="4"/>
  <c r="BB476" i="4"/>
  <c r="BB798" i="4"/>
  <c r="BB1512" i="4"/>
  <c r="BB2361" i="4"/>
  <c r="BB2576" i="4"/>
  <c r="BB829" i="4"/>
  <c r="BB1031" i="4"/>
  <c r="BB1556" i="4"/>
  <c r="BB1405" i="4"/>
  <c r="BB2370" i="4"/>
  <c r="BB1416" i="4"/>
  <c r="BB917" i="4"/>
  <c r="BB2096" i="4"/>
  <c r="BB1241" i="4"/>
  <c r="BB2474" i="4"/>
  <c r="BB40" i="4"/>
  <c r="BB2384" i="4"/>
  <c r="BB1402" i="4"/>
  <c r="BB1108" i="4"/>
  <c r="BB2380" i="4"/>
  <c r="BB1062" i="4"/>
  <c r="BB616" i="4"/>
  <c r="BB1396" i="4"/>
  <c r="BB1550" i="4"/>
  <c r="BB1860" i="4"/>
  <c r="BB1240" i="4"/>
  <c r="BB37" i="4"/>
  <c r="BB722" i="4"/>
  <c r="BB1851" i="4"/>
  <c r="BB565" i="4"/>
  <c r="BB1294" i="4"/>
  <c r="BB2140" i="4"/>
  <c r="BB284" i="4"/>
  <c r="BB1733" i="4"/>
  <c r="BB2125" i="4"/>
  <c r="BB707" i="4"/>
  <c r="BB733" i="4"/>
  <c r="BB1047" i="4"/>
  <c r="BB1347" i="4"/>
  <c r="BB282" i="4"/>
  <c r="BB1207" i="4"/>
  <c r="BB2040" i="4"/>
  <c r="BB1202" i="4"/>
  <c r="BB589" i="4"/>
  <c r="BB956" i="4"/>
  <c r="BB1238" i="4"/>
  <c r="BB462" i="4"/>
  <c r="BB1613" i="4"/>
  <c r="BB327" i="4"/>
  <c r="BB2336" i="4"/>
  <c r="BB2359" i="4"/>
  <c r="BB1624" i="4"/>
  <c r="BB2466" i="4"/>
  <c r="BB2088" i="4"/>
  <c r="BB2332" i="4"/>
  <c r="BB2488" i="4"/>
  <c r="BB384" i="4"/>
  <c r="BB656" i="4"/>
  <c r="BB2274" i="4"/>
  <c r="BB1018" i="4"/>
  <c r="BB1808" i="4"/>
  <c r="BB1252" i="4"/>
  <c r="BB1328" i="4"/>
  <c r="BB603" i="4"/>
  <c r="BB205" i="4"/>
  <c r="BB1841" i="4"/>
  <c r="BB2076" i="4"/>
  <c r="BB1504" i="4"/>
  <c r="BB1474" i="4"/>
  <c r="BB1966" i="4"/>
  <c r="BB425" i="4"/>
  <c r="BB216" i="4"/>
  <c r="BB174" i="4"/>
  <c r="BB2325" i="4"/>
  <c r="BB1051" i="4"/>
  <c r="BB42" i="4"/>
  <c r="BB2044" i="4"/>
  <c r="BB1619" i="4"/>
  <c r="BB1781" i="4"/>
  <c r="BB610" i="4"/>
  <c r="BB674" i="4"/>
  <c r="BB352" i="4"/>
  <c r="BB2519" i="4"/>
  <c r="BB2577" i="4"/>
  <c r="BB710" i="4"/>
  <c r="BB1126" i="4"/>
  <c r="BB2268" i="4"/>
  <c r="BB159" i="4"/>
  <c r="BB984" i="4"/>
  <c r="BB1159" i="4"/>
  <c r="BB864" i="4"/>
  <c r="BB369" i="4"/>
  <c r="BB217" i="4"/>
  <c r="BB356" i="4"/>
  <c r="BB1042" i="4"/>
  <c r="BB105" i="4"/>
  <c r="BB1910" i="4"/>
  <c r="BB113" i="4"/>
  <c r="BB1748" i="4"/>
  <c r="BB2167" i="4"/>
  <c r="BB869" i="4"/>
  <c r="BB315" i="4"/>
  <c r="BB2081" i="4"/>
  <c r="BB747" i="4"/>
  <c r="BB971" i="4"/>
  <c r="BB1084" i="4"/>
  <c r="BB753" i="4"/>
  <c r="BB2145" i="4"/>
  <c r="BB2237" i="4"/>
  <c r="BB742" i="4"/>
  <c r="BB944" i="4"/>
  <c r="BB439" i="4"/>
  <c r="BB2375" i="4"/>
  <c r="BB997" i="4"/>
  <c r="BB2178" i="4"/>
  <c r="BB303" i="4"/>
  <c r="BB2310" i="4"/>
  <c r="BB1234" i="4"/>
  <c r="BB987" i="4"/>
  <c r="BB1301" i="4"/>
  <c r="BB528" i="4"/>
  <c r="BB1873" i="4"/>
  <c r="BB884" i="4"/>
  <c r="BB877" i="4"/>
  <c r="BB2137" i="4"/>
  <c r="BB920" i="4"/>
  <c r="BB181" i="4"/>
  <c r="BB2568" i="4"/>
  <c r="BB897" i="4"/>
  <c r="BB497" i="4"/>
  <c r="BB1019" i="4"/>
  <c r="BB332" i="4"/>
  <c r="BB313" i="4"/>
  <c r="BB767" i="4"/>
  <c r="BB2067" i="4"/>
  <c r="BB867" i="4"/>
  <c r="BB1135" i="4"/>
  <c r="BB1834" i="4"/>
  <c r="BB1420" i="4"/>
  <c r="BB826" i="4"/>
  <c r="BB1317" i="4"/>
  <c r="BB799" i="4"/>
  <c r="BB744" i="4"/>
  <c r="BB1689" i="4"/>
  <c r="BB444" i="4"/>
  <c r="BB1028" i="4"/>
  <c r="BB551" i="4"/>
  <c r="BB264" i="4"/>
  <c r="BB1591" i="4"/>
  <c r="BB637" i="4"/>
  <c r="BB982" i="4"/>
  <c r="BB787" i="4"/>
  <c r="BB685" i="4"/>
  <c r="BB573" i="4"/>
  <c r="BB206" i="4"/>
  <c r="BB2599" i="4"/>
  <c r="BB518" i="4"/>
  <c r="BB1099" i="4"/>
  <c r="BB46" i="4"/>
  <c r="BB1536" i="4"/>
  <c r="BB2458" i="4"/>
  <c r="BB2110" i="4"/>
  <c r="BB731" i="4"/>
  <c r="BB1367" i="4"/>
  <c r="BB1830" i="4"/>
  <c r="BB716" i="4"/>
  <c r="BB554" i="4"/>
  <c r="BB2190" i="4"/>
  <c r="BB975" i="4"/>
  <c r="BB1963" i="4"/>
  <c r="BB1445" i="4"/>
  <c r="BB800" i="4"/>
  <c r="BB1213" i="4"/>
  <c r="BB1993" i="4"/>
  <c r="BB575" i="4"/>
  <c r="BB1885" i="4"/>
  <c r="BB830" i="4"/>
  <c r="BB447" i="4"/>
  <c r="BB22" i="4"/>
  <c r="BB2560" i="4"/>
  <c r="BB2027" i="4"/>
  <c r="BB1061" i="4"/>
  <c r="BB725" i="4"/>
  <c r="BB821" i="4"/>
  <c r="BB878" i="4"/>
  <c r="BB942" i="4"/>
  <c r="BB806" i="4"/>
  <c r="BB488" i="4"/>
  <c r="BB539" i="4"/>
  <c r="BB679" i="4"/>
  <c r="BB185" i="4"/>
  <c r="BB601" i="4"/>
  <c r="BB2353" i="4"/>
  <c r="BB1858" i="4"/>
  <c r="BB2130" i="4"/>
  <c r="BB1548" i="4"/>
  <c r="BB244" i="4"/>
  <c r="BB1986" i="4"/>
  <c r="BB526" i="4"/>
  <c r="BB386" i="4"/>
  <c r="BB605" i="4"/>
  <c r="BB587" i="4"/>
  <c r="BB1659" i="4"/>
  <c r="BB2512" i="4"/>
  <c r="BB2593" i="4"/>
  <c r="BB885" i="4"/>
  <c r="BB429" i="4"/>
  <c r="BB1032" i="4"/>
  <c r="BB1131" i="4"/>
  <c r="BB1038" i="4"/>
  <c r="BB872" i="4"/>
  <c r="BB461" i="4"/>
  <c r="BB594" i="4"/>
  <c r="BB2432" i="4"/>
  <c r="BB556" i="4"/>
  <c r="BB1206" i="4"/>
  <c r="BB746" i="4"/>
  <c r="BB324" i="4"/>
  <c r="BB966" i="4"/>
  <c r="BB981" i="4"/>
  <c r="BB723" i="4"/>
  <c r="BB82" i="4"/>
  <c r="BB1526" i="4"/>
  <c r="BB805" i="4"/>
  <c r="BB852" i="4"/>
  <c r="BB1342" i="4"/>
  <c r="BB1219" i="4"/>
  <c r="BB341" i="4"/>
  <c r="BB2479" i="4"/>
  <c r="BB2559" i="4"/>
  <c r="BB817" i="4"/>
  <c r="BB323" i="4"/>
  <c r="BB521" i="4"/>
  <c r="BB552" i="4"/>
  <c r="BB936" i="4"/>
  <c r="BB2048" i="4"/>
  <c r="BB2" i="4"/>
  <c r="BB1186" i="4"/>
  <c r="BB269" i="4"/>
  <c r="BB2207" i="4"/>
  <c r="BB449" i="4"/>
  <c r="BB422" i="4"/>
  <c r="BB1122" i="4"/>
  <c r="BB2365" i="4"/>
  <c r="BB668" i="4"/>
  <c r="BB1194" i="4"/>
  <c r="BB841" i="4"/>
  <c r="BB895" i="4"/>
  <c r="BB780" i="4"/>
  <c r="BB763" i="4"/>
  <c r="BB370" i="4"/>
  <c r="BB2520" i="4"/>
  <c r="BB319" i="4"/>
  <c r="BB1030" i="4"/>
  <c r="BB2153" i="4"/>
  <c r="BB1924" i="4"/>
  <c r="BB810" i="4"/>
  <c r="BB842" i="4"/>
  <c r="BB1116" i="4"/>
  <c r="BB1989" i="4"/>
  <c r="BB2318" i="4"/>
  <c r="BB277" i="4"/>
  <c r="BB286" i="4"/>
  <c r="BB375" i="4"/>
  <c r="BB2480" i="4"/>
  <c r="BB1397" i="4"/>
  <c r="BB467" i="4"/>
  <c r="BB713" i="4"/>
  <c r="BB692" i="4"/>
  <c r="BB111" i="4"/>
  <c r="BB525" i="4"/>
  <c r="BB1823" i="4"/>
  <c r="BB507" i="4"/>
  <c r="BB696" i="4"/>
  <c r="BB939" i="4"/>
  <c r="BB275" i="4"/>
  <c r="BB1113" i="4"/>
  <c r="BB2172" i="4"/>
  <c r="BB514" i="4"/>
  <c r="BB415" i="4"/>
  <c r="BB2010" i="4"/>
  <c r="BB1140" i="4"/>
  <c r="BB790" i="4"/>
  <c r="BB543" i="4"/>
  <c r="BB239" i="4"/>
  <c r="BB1691" i="4"/>
  <c r="BB460" i="4"/>
  <c r="BB251" i="4"/>
  <c r="BB2166" i="4"/>
  <c r="BB711" i="4"/>
  <c r="BB1193" i="4"/>
  <c r="BB212" i="4"/>
  <c r="BB1217" i="4"/>
  <c r="BB623" i="4"/>
  <c r="BB759" i="4"/>
  <c r="BB1187" i="4"/>
  <c r="BB259" i="4"/>
  <c r="BB537" i="4"/>
  <c r="BB2111" i="4"/>
  <c r="BB1260" i="4"/>
  <c r="BB1882" i="4"/>
  <c r="BB855" i="4"/>
  <c r="BB348" i="4"/>
  <c r="BB2152" i="4"/>
  <c r="BB697" i="4"/>
  <c r="BB477" i="4"/>
  <c r="BB1994" i="4"/>
  <c r="BB894" i="4"/>
  <c r="BB1497" i="4"/>
  <c r="BB311" i="4"/>
  <c r="BB466" i="4"/>
  <c r="BB611" i="4"/>
  <c r="BB503" i="4"/>
  <c r="BB246" i="4"/>
  <c r="BB31" i="4"/>
  <c r="BB299" i="4"/>
  <c r="BB274" i="4"/>
  <c r="BB600" i="4"/>
  <c r="BB2424" i="4"/>
  <c r="BB1196" i="4"/>
  <c r="BB435" i="4"/>
  <c r="BB184" i="4"/>
  <c r="BB1369" i="4"/>
  <c r="BB1215" i="4"/>
  <c r="BB1969" i="4"/>
  <c r="BB420" i="4"/>
  <c r="BB1782" i="4"/>
  <c r="BB307" i="4"/>
  <c r="BB1125" i="4"/>
  <c r="BB571" i="4"/>
  <c r="BB1949" i="4"/>
  <c r="BB1431" i="4"/>
  <c r="BB918" i="4"/>
  <c r="BB953" i="4"/>
  <c r="BB664" i="4"/>
  <c r="BB2235" i="4"/>
  <c r="BB1178" i="4"/>
  <c r="BB1977" i="4"/>
  <c r="BB1872" i="4"/>
  <c r="BB392" i="4"/>
  <c r="BB1752" i="4"/>
  <c r="BB972" i="4"/>
  <c r="BB1551" i="4"/>
  <c r="BB743" i="4"/>
  <c r="BB949" i="4"/>
  <c r="BB473" i="4"/>
  <c r="BB2595" i="4"/>
  <c r="BB1003" i="4"/>
  <c r="BB712" i="4"/>
  <c r="BB856" i="4"/>
  <c r="BB919" i="4"/>
  <c r="BB570" i="4"/>
  <c r="BB639" i="4"/>
  <c r="BB441" i="4"/>
  <c r="BB347" i="4"/>
  <c r="BB176" i="4"/>
  <c r="BB364" i="4"/>
  <c r="BB2544" i="4"/>
  <c r="BB471" i="4"/>
  <c r="BB1256" i="4"/>
  <c r="BB1255" i="4"/>
  <c r="BB102" i="4"/>
  <c r="BB694" i="4"/>
  <c r="BB2360" i="4"/>
  <c r="BB1138" i="4"/>
  <c r="BB136" i="4"/>
  <c r="BB120" i="4"/>
  <c r="BB1074" i="4"/>
  <c r="BB789" i="4"/>
  <c r="BB1198" i="4"/>
  <c r="BB380" i="4"/>
  <c r="BB858" i="4"/>
  <c r="BB2574" i="4"/>
  <c r="BB1448" i="4"/>
  <c r="BB1264" i="4"/>
  <c r="BB1078" i="4"/>
  <c r="BB2160" i="4"/>
  <c r="BB990" i="4"/>
  <c r="BB337" i="4"/>
  <c r="BB655" i="4"/>
  <c r="BB684" i="4"/>
  <c r="BB1020" i="4"/>
  <c r="BB376" i="4"/>
  <c r="BB1699" i="4"/>
  <c r="BB1175" i="4"/>
  <c r="BB1223" i="4"/>
  <c r="BB1869" i="4"/>
  <c r="BB61" i="4"/>
  <c r="BB479" i="4"/>
  <c r="BB1907" i="4"/>
  <c r="BB464" i="4"/>
  <c r="BB1228" i="4"/>
  <c r="BB1121" i="4"/>
  <c r="BB602" i="4"/>
  <c r="BB1147" i="4"/>
  <c r="BB636" i="4"/>
  <c r="BB55" i="4"/>
  <c r="BB1129" i="4"/>
  <c r="BB1110" i="4"/>
  <c r="BB1176" i="4"/>
  <c r="BB2526" i="4"/>
  <c r="BB1097" i="4"/>
  <c r="BB496" i="4"/>
  <c r="BB30" i="4"/>
  <c r="BB1981" i="4"/>
  <c r="BB344" i="4"/>
  <c r="BB1886" i="4"/>
  <c r="BB1959" i="4"/>
  <c r="BB12" i="4"/>
  <c r="BB240" i="4"/>
  <c r="BB1465" i="4"/>
  <c r="BB739" i="4"/>
  <c r="BB2176" i="4"/>
  <c r="BB1237" i="4"/>
  <c r="BB1232" i="4"/>
  <c r="BB1649" i="4"/>
  <c r="BB2412" i="4"/>
  <c r="BB2087" i="4"/>
  <c r="BB129" i="4"/>
  <c r="BB1040" i="4"/>
  <c r="BB1978" i="4"/>
  <c r="BB1520" i="4"/>
  <c r="BB1363" i="4"/>
  <c r="BB1200" i="4"/>
  <c r="BB49" i="4"/>
  <c r="BB1365" i="4"/>
  <c r="BB1185" i="4"/>
  <c r="BB849" i="4"/>
  <c r="BB1865" i="4"/>
  <c r="BB115" i="4"/>
  <c r="BB1480" i="4"/>
  <c r="BB1216" i="4"/>
  <c r="BB782" i="4"/>
  <c r="BB166" i="4"/>
  <c r="BB391" i="4"/>
  <c r="BB1820" i="4"/>
  <c r="BB2434" i="4"/>
  <c r="BB965" i="4"/>
  <c r="BB950" i="4"/>
  <c r="BB963" i="4"/>
  <c r="BB2061" i="4"/>
  <c r="BB487" i="4"/>
  <c r="BB1723" i="4"/>
  <c r="BB1956" i="4"/>
  <c r="BB1247" i="4"/>
  <c r="BB1130" i="4"/>
  <c r="BB720" i="4"/>
  <c r="BB910" i="4"/>
  <c r="BB538" i="4"/>
  <c r="BB179" i="4"/>
  <c r="BB1639" i="4"/>
  <c r="BB202" i="4"/>
  <c r="BB265" i="4"/>
  <c r="BB1859" i="4"/>
  <c r="BB870" i="4"/>
  <c r="BB617" i="4"/>
  <c r="BB1117" i="4"/>
  <c r="BB1183" i="4"/>
  <c r="BB631" i="4"/>
  <c r="BB1323" i="4"/>
  <c r="BB338" i="4"/>
  <c r="BB1988" i="4"/>
  <c r="BB1066" i="4"/>
  <c r="BB659" i="4"/>
  <c r="BB820" i="4"/>
  <c r="BB1139" i="4"/>
  <c r="BB382" i="4"/>
  <c r="BB1161" i="4"/>
  <c r="BB993" i="4"/>
  <c r="BB1075" i="4"/>
  <c r="BB1152" i="4"/>
  <c r="BB1218" i="4"/>
  <c r="BB1154" i="4"/>
  <c r="BB835" i="4"/>
  <c r="BB2179" i="4"/>
  <c r="BB2509" i="4"/>
  <c r="BB1944" i="4"/>
  <c r="BB933" i="4"/>
  <c r="BB1973" i="4"/>
  <c r="BB227" i="4"/>
  <c r="BB597" i="4"/>
  <c r="BB646" i="4"/>
  <c r="BB531" i="4"/>
  <c r="BB395" i="4"/>
  <c r="BB149" i="4"/>
  <c r="BB1640" i="4"/>
  <c r="BB932" i="4"/>
  <c r="BB952" i="4"/>
  <c r="BB81" i="4"/>
  <c r="BB1852" i="4"/>
  <c r="BB288" i="4"/>
  <c r="BB625" i="4"/>
  <c r="BB1151" i="4"/>
  <c r="BB1119" i="4"/>
  <c r="BB703" i="4"/>
  <c r="BB222" i="4"/>
  <c r="BB1189" i="4"/>
  <c r="BB1162" i="4"/>
  <c r="BB1519" i="4"/>
  <c r="BB661" i="4"/>
  <c r="BB698" i="4"/>
  <c r="BB784" i="4"/>
  <c r="BB1085" i="4"/>
  <c r="BB255" i="4"/>
  <c r="BB289" i="4"/>
  <c r="BB1205" i="4"/>
  <c r="BB1259" i="4"/>
  <c r="BB1167" i="4"/>
  <c r="BB2135" i="4"/>
  <c r="BB1026" i="4"/>
  <c r="BB881" i="4"/>
  <c r="BB1052" i="4"/>
  <c r="BB1657" i="4"/>
  <c r="BB1376" i="4"/>
  <c r="BB592" i="4"/>
  <c r="BB106" i="4"/>
  <c r="BB1600" i="4"/>
  <c r="BB1165" i="4"/>
  <c r="BB1857" i="4"/>
  <c r="BB572" i="4"/>
  <c r="BB201" i="4"/>
  <c r="BB478" i="4"/>
  <c r="BB1229" i="4"/>
  <c r="BB1254" i="4"/>
  <c r="BB2472" i="4"/>
  <c r="BB1891" i="4"/>
  <c r="BB351" i="4"/>
  <c r="BB873" i="4"/>
  <c r="BB260" i="4"/>
  <c r="BB836" i="4"/>
  <c r="BB1010" i="4"/>
  <c r="BB195" i="4"/>
  <c r="BB6" i="4"/>
  <c r="BB931" i="4"/>
  <c r="BB1848" i="4"/>
  <c r="BB1209" i="4"/>
  <c r="BB1765" i="4"/>
  <c r="BB1149" i="4"/>
  <c r="BB1627" i="4"/>
  <c r="BB306" i="4"/>
  <c r="BB1068" i="4"/>
  <c r="BB1169" i="4"/>
  <c r="BB634" i="4"/>
  <c r="BB1370" i="4"/>
  <c r="BB2411" i="4"/>
  <c r="BB1943" i="4"/>
  <c r="BB434" i="4"/>
  <c r="BB2344" i="4"/>
  <c r="BB1366" i="4"/>
  <c r="BB1997" i="4"/>
  <c r="BB1157" i="4"/>
  <c r="BB1231" i="4"/>
  <c r="BB563" i="4"/>
  <c r="BB1034" i="4"/>
  <c r="BB1513" i="4"/>
  <c r="BB1158" i="4"/>
  <c r="BB143" i="4"/>
  <c r="BB1208" i="4"/>
  <c r="BB1740" i="4"/>
  <c r="BB1201" i="4"/>
  <c r="BB1414" i="4"/>
  <c r="BB1894" i="4"/>
  <c r="BB218" i="4"/>
  <c r="BB200" i="4"/>
  <c r="BB2239" i="4"/>
  <c r="BB627" i="4"/>
  <c r="BB453" i="4"/>
  <c r="BB1221" i="4"/>
  <c r="BB1377" i="4"/>
  <c r="BB203" i="4"/>
  <c r="BB2317" i="4"/>
  <c r="BB1856" i="4"/>
  <c r="BB100" i="4"/>
  <c r="BB775" i="4"/>
  <c r="BB1481" i="4"/>
  <c r="BB2592" i="4"/>
  <c r="BB974" i="4"/>
  <c r="BB144" i="4"/>
  <c r="BB1261" i="4"/>
  <c r="BB1144" i="4"/>
  <c r="BB508" i="4"/>
  <c r="BB558" i="4"/>
  <c r="BB778" i="4"/>
  <c r="BB191" i="4"/>
  <c r="BB258" i="4"/>
  <c r="BB1222" i="4"/>
  <c r="BB1895" i="4"/>
  <c r="BB1998" i="4"/>
  <c r="BB1142" i="4"/>
  <c r="BB1239" i="4"/>
  <c r="BB1952" i="4"/>
  <c r="BB2570" i="4"/>
  <c r="BB436" i="4"/>
  <c r="BB1046" i="4"/>
  <c r="BB103" i="4"/>
  <c r="BB1137" i="4"/>
  <c r="BB633" i="4"/>
  <c r="BB1181" i="4"/>
  <c r="BB408" i="4"/>
  <c r="BB1265" i="4"/>
  <c r="BB1388" i="4"/>
  <c r="BB900" i="4"/>
  <c r="BB472" i="4"/>
  <c r="BB374" i="4"/>
  <c r="BB168" i="4"/>
  <c r="BB308" i="4"/>
  <c r="BB1166" i="4"/>
  <c r="BB1235" i="4"/>
  <c r="BB1912" i="4"/>
  <c r="BB1333" i="4"/>
  <c r="BB1163" i="4"/>
  <c r="BB88" i="4"/>
  <c r="BB2066" i="4"/>
  <c r="BB1014" i="4"/>
  <c r="BB18" i="4"/>
  <c r="BB1090" i="4"/>
  <c r="BB726" i="4"/>
  <c r="BB1005" i="4"/>
  <c r="BB764" i="4"/>
  <c r="BB1909" i="4"/>
  <c r="BB859" i="4"/>
  <c r="BB2158" i="4"/>
  <c r="BB437" i="4"/>
  <c r="BB1928" i="4"/>
  <c r="BB1437" i="4"/>
  <c r="BB1263" i="4"/>
  <c r="BB1009" i="4"/>
  <c r="BB207" i="4"/>
  <c r="BB1006" i="4"/>
  <c r="BB1242" i="4"/>
  <c r="BB769" i="4"/>
  <c r="BB906" i="4"/>
  <c r="BB183" i="4"/>
  <c r="BB788" i="4"/>
  <c r="BB295" i="4"/>
  <c r="BB1008" i="4"/>
  <c r="BB387" i="4"/>
  <c r="BB962" i="4"/>
  <c r="BB1889" i="4"/>
  <c r="BB1146" i="4"/>
  <c r="BB1996" i="4"/>
  <c r="BB678" i="4"/>
  <c r="BB1903" i="4"/>
  <c r="BB1160" i="4"/>
  <c r="BB708" i="4"/>
  <c r="BB362" i="4"/>
  <c r="BB322" i="4"/>
  <c r="BB1225" i="4"/>
  <c r="BB1227" i="4"/>
  <c r="BB165" i="4"/>
  <c r="BB1190" i="4"/>
  <c r="BB1837" i="4"/>
  <c r="BB715" i="4"/>
  <c r="BB1980" i="4"/>
  <c r="BB1979" i="4"/>
  <c r="BB428" i="4"/>
  <c r="BB1220" i="4"/>
  <c r="BB215" i="4"/>
  <c r="BB1849" i="4"/>
  <c r="BB560" i="4"/>
  <c r="BB1855" i="4"/>
  <c r="BB2355" i="4"/>
  <c r="BB1982" i="4"/>
  <c r="BB230" i="4"/>
  <c r="BB1976" i="4"/>
  <c r="BB173" i="4"/>
  <c r="BB1999" i="4"/>
  <c r="BB1127" i="4"/>
  <c r="BB1148" i="4"/>
  <c r="BB1268" i="4"/>
  <c r="BB934" i="4"/>
  <c r="BB1341" i="4"/>
  <c r="BB1150" i="4"/>
  <c r="BB292" i="4"/>
  <c r="BB406" i="4"/>
  <c r="BB1937" i="4"/>
  <c r="BB1244" i="4"/>
  <c r="BB1777" i="4"/>
  <c r="BB2192" i="4"/>
  <c r="BB2114" i="4"/>
  <c r="BB330" i="4"/>
  <c r="BB2345" i="4"/>
  <c r="BB1530" i="4"/>
  <c r="BB1804" i="4"/>
  <c r="BB2181" i="4"/>
  <c r="BB2334" i="4"/>
  <c r="BB1603" i="4"/>
  <c r="BB1391" i="4"/>
  <c r="BB1929" i="4"/>
  <c r="BB440" i="4"/>
  <c r="BB2131" i="4"/>
  <c r="BB1312" i="4"/>
  <c r="BB2094" i="4"/>
  <c r="BB377" i="4"/>
  <c r="BB1290" i="4"/>
  <c r="BB996" i="4"/>
  <c r="BB772" i="4"/>
  <c r="BB2005" i="4"/>
  <c r="BB2493" i="4"/>
  <c r="BB1296" i="4"/>
  <c r="BB2494" i="4"/>
  <c r="BB1459" i="4"/>
  <c r="BB92" i="4"/>
  <c r="BB1271" i="4"/>
  <c r="BB1764" i="4"/>
  <c r="BB1800" i="4"/>
  <c r="BB2302" i="4"/>
  <c r="BB1618" i="4"/>
  <c r="BB2224" i="4"/>
  <c r="BB1408" i="4"/>
  <c r="BB1688" i="4"/>
  <c r="BB1553" i="4"/>
  <c r="BB2517" i="4"/>
  <c r="BB2617" i="4"/>
  <c r="BB1576" i="4"/>
  <c r="BB2590" i="4"/>
  <c r="BB2547" i="4"/>
  <c r="BB2497" i="4"/>
  <c r="BB1598" i="4"/>
  <c r="BB1620" i="4"/>
  <c r="BB1484" i="4"/>
  <c r="BB1931" i="4"/>
  <c r="BB1332" i="4"/>
  <c r="BB1914" i="4"/>
  <c r="BB1747" i="4"/>
  <c r="BB1561" i="4"/>
  <c r="BB1292" i="4"/>
  <c r="BB1743" i="4"/>
  <c r="BB2312" i="4"/>
  <c r="BB2058" i="4"/>
  <c r="BB45" i="4"/>
  <c r="BB2562" i="4"/>
  <c r="BB2053" i="4"/>
  <c r="BB1792" i="4"/>
  <c r="BB1535" i="4"/>
  <c r="BB2379" i="4"/>
  <c r="BB2129" i="4"/>
  <c r="BB1632" i="4"/>
  <c r="BB2054" i="4"/>
  <c r="BB2489" i="4"/>
  <c r="BB1958" i="4"/>
  <c r="BB2491" i="4"/>
  <c r="BB1681" i="4"/>
  <c r="BB119" i="4"/>
  <c r="BB1592" i="4"/>
  <c r="BB2025" i="4"/>
  <c r="BB2441" i="4"/>
  <c r="BB1409" i="4"/>
  <c r="BB1833" i="4"/>
  <c r="BB2118" i="4"/>
  <c r="BB1455" i="4"/>
  <c r="BB2453" i="4"/>
  <c r="BB1897" i="4"/>
  <c r="BB1919" i="4"/>
  <c r="BB1422" i="4"/>
  <c r="BB1471" i="4"/>
  <c r="BB1456" i="4"/>
  <c r="BB1831" i="4"/>
  <c r="BB1298" i="4"/>
  <c r="BB2386" i="4"/>
  <c r="BB2416" i="4"/>
  <c r="BB1403" i="4"/>
  <c r="BB689" i="4"/>
  <c r="BB2150" i="4"/>
  <c r="BB1017" i="4"/>
  <c r="BB2415" i="4"/>
  <c r="BB683" i="4"/>
  <c r="BB2197" i="4"/>
  <c r="BB2413" i="4"/>
  <c r="BB1742" i="4"/>
  <c r="BB2503" i="4"/>
  <c r="BB1588" i="4"/>
  <c r="BB593" i="4"/>
  <c r="BB2037" i="4"/>
  <c r="BB65" i="4"/>
  <c r="BB2376" i="4"/>
  <c r="BB1926" i="4"/>
  <c r="BB2195" i="4"/>
  <c r="BB2016" i="4"/>
  <c r="BB1935" i="4"/>
  <c r="BB730" i="4"/>
  <c r="BB2035" i="4"/>
  <c r="BB1694" i="4"/>
  <c r="BB1604" i="4"/>
  <c r="BB1446" i="4"/>
  <c r="BB2231" i="4"/>
  <c r="BB650" i="4"/>
  <c r="BB1361" i="4"/>
  <c r="BB1540" i="4"/>
  <c r="BB1605" i="4"/>
  <c r="BB419" i="4"/>
  <c r="BB2236" i="4"/>
  <c r="BB2064" i="4"/>
  <c r="BB1692" i="4"/>
  <c r="BB293" i="4"/>
  <c r="BB1938" i="4"/>
  <c r="BB1642" i="4"/>
  <c r="BB1311" i="4"/>
  <c r="BB2578" i="4"/>
  <c r="BB1815" i="4"/>
  <c r="BB923" i="4"/>
  <c r="BB2141" i="4"/>
  <c r="BB1280" i="4"/>
  <c r="BB2417" i="4"/>
  <c r="BB2323" i="4"/>
  <c r="BB1156" i="4"/>
  <c r="BB2295" i="4"/>
  <c r="BB1718" i="4"/>
  <c r="BB1531" i="4"/>
  <c r="BB2330" i="4"/>
  <c r="BB1812" i="4"/>
  <c r="BB1818" i="4"/>
  <c r="BB749" i="4"/>
  <c r="BB1734" i="4"/>
  <c r="BB1796" i="4"/>
  <c r="BB2143" i="4"/>
  <c r="BB2326" i="4"/>
  <c r="BB2337" i="4"/>
  <c r="BB2038" i="4"/>
  <c r="BB1970" i="4"/>
  <c r="BB1875" i="4"/>
  <c r="BB1942" i="4"/>
  <c r="BB1653" i="4"/>
  <c r="BB494" i="4"/>
  <c r="BB2608" i="4"/>
  <c r="BB1745" i="4"/>
  <c r="BB2259" i="4"/>
  <c r="BB1563" i="4"/>
  <c r="BB1277" i="4"/>
  <c r="BB1766" i="4"/>
  <c r="BB367" i="4"/>
  <c r="BB1621" i="4"/>
  <c r="BB2541" i="4"/>
  <c r="BB2090" i="4"/>
  <c r="BB1636" i="4"/>
  <c r="BB2249" i="4"/>
  <c r="BB1729" i="4"/>
  <c r="BB1514" i="4"/>
  <c r="BB1648" i="4"/>
  <c r="BB2410" i="4"/>
  <c r="BB2283" i="4"/>
  <c r="BB1674" i="4"/>
  <c r="BB1382" i="4"/>
  <c r="BB1565" i="4"/>
  <c r="BB257" i="4"/>
  <c r="BB1731" i="4"/>
  <c r="BB2108" i="4"/>
  <c r="BB1677" i="4"/>
  <c r="BB1469" i="4"/>
  <c r="BB1326" i="4"/>
  <c r="BB2033" i="4"/>
  <c r="BB1299" i="4"/>
  <c r="BB745" i="4"/>
  <c r="BB2392" i="4"/>
  <c r="BB2383" i="4"/>
  <c r="BB2021" i="4"/>
  <c r="BB2217" i="4"/>
  <c r="BB1279" i="4"/>
  <c r="BB1672" i="4"/>
  <c r="BB1475" i="4"/>
  <c r="BB2049" i="4"/>
  <c r="BB1348" i="4"/>
  <c r="BB2293" i="4"/>
  <c r="BB2581" i="4"/>
  <c r="BB2315" i="4"/>
  <c r="BB1644" i="4"/>
  <c r="BB921" i="4"/>
  <c r="BB1635" i="4"/>
  <c r="BB2031" i="4"/>
  <c r="BB2097" i="4"/>
  <c r="BB890" i="4"/>
  <c r="BB677" i="4"/>
  <c r="BB500" i="4"/>
  <c r="BB2001" i="4"/>
  <c r="BB2388" i="4"/>
  <c r="BB2452" i="4"/>
  <c r="BB2367" i="4"/>
  <c r="BB1727" i="4"/>
  <c r="BB1660" i="4"/>
  <c r="BB1710" i="4"/>
  <c r="BB1586" i="4"/>
  <c r="BB832" i="4"/>
  <c r="BB2248" i="4"/>
  <c r="BB1840" i="4"/>
  <c r="BB2205" i="4"/>
  <c r="BB1670" i="4"/>
  <c r="BB863" i="4"/>
  <c r="BB1784" i="4"/>
  <c r="BB459" i="4"/>
  <c r="BB228" i="4"/>
  <c r="BB813" i="4"/>
  <c r="BB2099" i="4"/>
  <c r="BB2215" i="4"/>
  <c r="BB2313" i="4"/>
  <c r="BB959" i="4"/>
  <c r="BB1652" i="4"/>
  <c r="BB383" i="4"/>
  <c r="BB2281" i="4"/>
  <c r="BB407" i="4"/>
  <c r="BB1449" i="4"/>
  <c r="BB628" i="4"/>
  <c r="BB2288" i="4"/>
  <c r="BB1735" i="4"/>
  <c r="BB261" i="4"/>
  <c r="BB2510" i="4"/>
  <c r="BB2187" i="4"/>
  <c r="BB1491" i="4"/>
  <c r="BB907" i="4"/>
  <c r="BB491" i="4"/>
  <c r="BB1345" i="4"/>
  <c r="BB2485" i="4"/>
  <c r="BB2443" i="4"/>
  <c r="BB1770" i="4"/>
  <c r="BB2256" i="4"/>
  <c r="BB280" i="4"/>
  <c r="BB1036" i="4"/>
  <c r="BB2444" i="4"/>
  <c r="BB1582" i="4"/>
  <c r="BB1877" i="4"/>
  <c r="BB2402" i="4"/>
  <c r="BB2378" i="4"/>
  <c r="BB728" i="4"/>
  <c r="BB561" i="4"/>
  <c r="BB2501" i="4"/>
  <c r="BB1768" i="4"/>
  <c r="BB515" i="4"/>
  <c r="BB1316" i="4"/>
  <c r="BB1599" i="4"/>
  <c r="BB1447" i="4"/>
  <c r="BB2007" i="4"/>
  <c r="BB671" i="4"/>
  <c r="BB1411" i="4"/>
  <c r="BB2298" i="4"/>
  <c r="BB1663" i="4"/>
  <c r="BB1331" i="4"/>
  <c r="BB943" i="4"/>
  <c r="BB2122" i="4"/>
  <c r="BB838" i="4"/>
  <c r="BB1757" i="4"/>
  <c r="BB368" i="4"/>
  <c r="BB2189" i="4"/>
  <c r="BB399" i="4"/>
  <c r="BB861" i="4"/>
  <c r="BB1423" i="4"/>
  <c r="BB1676" i="4"/>
  <c r="BB1024" i="4"/>
  <c r="BB2276" i="4"/>
  <c r="BB1055" i="4"/>
  <c r="BB1868" i="4"/>
  <c r="BB1549" i="4"/>
  <c r="BB2350" i="4"/>
  <c r="BB1043" i="4"/>
  <c r="BB541" i="4"/>
  <c r="BB1336" i="4"/>
  <c r="BB1602" i="4"/>
  <c r="BB1634" i="4"/>
  <c r="BB598" i="4"/>
  <c r="BB1442" i="4"/>
  <c r="BB443" i="4"/>
  <c r="BB385" i="4"/>
  <c r="BB2339" i="4"/>
  <c r="BB2342" i="4"/>
  <c r="BB2085" i="4"/>
  <c r="BB2059" i="4"/>
  <c r="BB67" i="4"/>
  <c r="BB2169" i="4"/>
  <c r="BB1393" i="4"/>
  <c r="BB1069" i="4"/>
  <c r="BB2314" i="4"/>
  <c r="BB2364" i="4"/>
  <c r="BB1356" i="4"/>
  <c r="BB430" i="4"/>
  <c r="BB397" i="4"/>
  <c r="BB801" i="4"/>
  <c r="BB2106" i="4"/>
  <c r="BB272" i="4"/>
  <c r="BB1349" i="4"/>
  <c r="BB1967" i="4"/>
  <c r="BB421" i="4"/>
  <c r="BB1715" i="4"/>
  <c r="BB2303" i="4"/>
  <c r="BB1404" i="4"/>
  <c r="BB1441" i="4"/>
  <c r="BB145" i="4"/>
  <c r="BB1664" i="4"/>
  <c r="BB535" i="4"/>
  <c r="BB2226" i="4"/>
  <c r="BB2500" i="4"/>
  <c r="BB908" i="4"/>
  <c r="BB2210" i="4"/>
  <c r="BB1794" i="4"/>
  <c r="BB2233" i="4"/>
  <c r="BB2442" i="4"/>
  <c r="BB1941" i="4"/>
  <c r="BB1668" i="4"/>
  <c r="BB402" i="4"/>
  <c r="BB2429" i="4"/>
  <c r="BB410" i="4"/>
  <c r="BB2107" i="4"/>
  <c r="BB2460" i="4"/>
  <c r="BB2399" i="4"/>
  <c r="BB2065" i="4"/>
  <c r="BB456" i="4"/>
  <c r="BB1583" i="4"/>
  <c r="BB132" i="4"/>
  <c r="BB252" i="4"/>
  <c r="BB1270" i="4"/>
  <c r="BB2119" i="4"/>
  <c r="BB958" i="4"/>
  <c r="BB1732" i="4"/>
  <c r="BB2305" i="4"/>
  <c r="BB2043" i="4"/>
  <c r="BB2199" i="4"/>
  <c r="BB2139" i="4"/>
  <c r="BB133" i="4"/>
  <c r="BB43" i="4"/>
  <c r="BB1854" i="4"/>
  <c r="BB1946" i="4"/>
  <c r="BB1079" i="4"/>
  <c r="BB1609" i="4"/>
  <c r="BB2296" i="4"/>
  <c r="BB1905" i="4"/>
  <c r="BB2448" i="4"/>
  <c r="BB1805" i="4"/>
  <c r="BB941" i="4"/>
  <c r="BB2569" i="4"/>
  <c r="BB811" i="4"/>
  <c r="BB1282" i="4"/>
  <c r="BB2446" i="4"/>
  <c r="BB547" i="4"/>
  <c r="BB2275" i="4"/>
  <c r="BB1483" i="4"/>
  <c r="BB2357" i="4"/>
  <c r="BB2462" i="4"/>
  <c r="BB815" i="4"/>
  <c r="BB736" i="4"/>
  <c r="BB2621" i="4"/>
  <c r="BB955" i="4"/>
  <c r="BB1948" i="4"/>
  <c r="BB1324" i="4"/>
  <c r="BB2486" i="4"/>
  <c r="BB463" i="4"/>
  <c r="BB957" i="4"/>
  <c r="BB2127" i="4"/>
  <c r="BB2492" i="4"/>
  <c r="BB2419" i="4"/>
  <c r="BB2238" i="4"/>
  <c r="BB520" i="4"/>
  <c r="BB2598" i="4"/>
  <c r="BB1472" i="4"/>
  <c r="BB321" i="4"/>
  <c r="BB948" i="4"/>
  <c r="BB97" i="4"/>
  <c r="BB796" i="4"/>
  <c r="BB2251" i="4"/>
  <c r="BB1867" i="4"/>
  <c r="BB641" i="4"/>
  <c r="BB2471" i="4"/>
  <c r="BB2456" i="4"/>
  <c r="BB2287" i="4"/>
  <c r="BB1705" i="4"/>
  <c r="BB961" i="4"/>
  <c r="BB2532" i="4"/>
  <c r="BB1389" i="4"/>
  <c r="BB2039" i="4"/>
  <c r="BB2117" i="4"/>
  <c r="BB532" i="4"/>
  <c r="BB2515" i="4"/>
  <c r="BB1661" i="4"/>
  <c r="BB2447" i="4"/>
  <c r="BB1922" i="4"/>
  <c r="BB2242" i="4"/>
  <c r="BB1864" i="4"/>
  <c r="BB649" i="4"/>
  <c r="BB1004" i="4"/>
  <c r="BB2465" i="4"/>
  <c r="BB549" i="4"/>
  <c r="BB2291" i="4"/>
  <c r="BB1088" i="4"/>
  <c r="BB2513" i="4"/>
  <c r="BB334" i="4"/>
  <c r="BB2289" i="4"/>
  <c r="BB548" i="4"/>
  <c r="BB2426" i="4"/>
  <c r="BB331" i="4"/>
  <c r="BB1825" i="4"/>
  <c r="BB1044" i="4"/>
  <c r="BB1153" i="4"/>
  <c r="BB2082" i="4"/>
  <c r="BB1629" i="4"/>
  <c r="BB2389" i="4"/>
  <c r="BB1633" i="4"/>
  <c r="BB2425" i="4"/>
  <c r="BB1502" i="4"/>
  <c r="BB2371" i="4"/>
  <c r="BB2068" i="4"/>
  <c r="BB223" i="4"/>
  <c r="BB1950" i="4"/>
  <c r="BB1962" i="4"/>
  <c r="BB851" i="4"/>
  <c r="BB1673" i="4"/>
  <c r="BB751" i="4"/>
  <c r="BB588" i="4"/>
  <c r="BB510" i="4"/>
  <c r="BB2100" i="4"/>
  <c r="BB606" i="4"/>
  <c r="BB1091" i="4"/>
  <c r="BB1799" i="4"/>
  <c r="BB160" i="4"/>
  <c r="BB2254" i="4"/>
  <c r="BB2182" i="4"/>
  <c r="BB2524" i="4"/>
  <c r="BB342" i="4"/>
  <c r="BB2528" i="4"/>
  <c r="BB2036" i="4"/>
  <c r="BB1646" i="4"/>
  <c r="BB271" i="4"/>
  <c r="BB2531" i="4"/>
  <c r="BB846" i="4"/>
  <c r="BB2333" i="4"/>
  <c r="BB1458" i="4"/>
  <c r="BB1057" i="4"/>
  <c r="BB802" i="4"/>
  <c r="BB1589" i="4"/>
  <c r="BB1429" i="4"/>
  <c r="BB1546" i="4"/>
  <c r="BB489" i="4"/>
  <c r="BB1863" i="4"/>
  <c r="BB268" i="4"/>
  <c r="BB1790" i="4"/>
  <c r="BB546" i="4"/>
  <c r="BB2014" i="4"/>
  <c r="BB1693" i="4"/>
  <c r="BB657" i="4"/>
  <c r="BB2476" i="4"/>
  <c r="BB840" i="4"/>
  <c r="BB2427" i="4"/>
  <c r="BB96" i="4"/>
  <c r="BB279" i="4"/>
  <c r="BB1488" i="4"/>
  <c r="BB868" i="4"/>
  <c r="BB2230" i="4"/>
  <c r="BB1974" i="4"/>
  <c r="BB270" i="4"/>
  <c r="BB748" i="4"/>
  <c r="BB1394" i="4"/>
  <c r="BB913" i="4"/>
  <c r="BB2263" i="4"/>
  <c r="BB1566" i="4"/>
  <c r="BB983" i="4"/>
  <c r="BB1773" i="4"/>
  <c r="BB672" i="4"/>
  <c r="BB135" i="4"/>
  <c r="BB516" i="4"/>
  <c r="BB1741" i="4"/>
  <c r="BB301" i="4"/>
  <c r="BB2220" i="4"/>
  <c r="BB621" i="4"/>
  <c r="BB57" i="4"/>
  <c r="BB1266" i="4"/>
  <c r="BB248" i="4"/>
  <c r="BB2400" i="4"/>
  <c r="BB465" i="4"/>
  <c r="BB2075" i="4"/>
  <c r="BB2146" i="4"/>
  <c r="BB231" i="4"/>
  <c r="BB446" i="4"/>
  <c r="BB1434" i="4"/>
  <c r="BB2309" i="4"/>
  <c r="BB426" i="4"/>
  <c r="BB578" i="4"/>
  <c r="BB947" i="4"/>
  <c r="BB902" i="4"/>
  <c r="BB1039" i="4"/>
  <c r="BB530" i="4"/>
  <c r="BB1065" i="4"/>
  <c r="BB803" i="4"/>
  <c r="BB1679" i="4"/>
  <c r="BB2567" i="4"/>
  <c r="BB866" i="4"/>
  <c r="BB1322" i="4"/>
  <c r="BB721" i="4"/>
  <c r="BB1658" i="4"/>
  <c r="BB1936" i="4"/>
  <c r="BB232" i="4"/>
  <c r="BB545" i="4"/>
  <c r="BB544" i="4"/>
  <c r="BB976" i="4"/>
  <c r="BB1425" i="4"/>
  <c r="BB555" i="4"/>
  <c r="BB1460" i="4"/>
  <c r="BB1839" i="4"/>
  <c r="BB1493" i="4"/>
  <c r="BB1134" i="4"/>
  <c r="BB714" i="4"/>
  <c r="BB676" i="4"/>
  <c r="BB1253" i="4"/>
  <c r="BB1684" i="4"/>
  <c r="BB134" i="4"/>
  <c r="BB74" i="4"/>
  <c r="BB566" i="4"/>
  <c r="BB52" i="4"/>
  <c r="BB824" i="4"/>
  <c r="BB1013" i="4"/>
  <c r="BB2468" i="4"/>
  <c r="BB1025" i="4"/>
  <c r="BB2258" i="4"/>
  <c r="BB935" i="4"/>
  <c r="BB609" i="4"/>
  <c r="BB1049" i="4"/>
  <c r="BB5" i="4"/>
  <c r="BB127" i="4"/>
  <c r="BB1569" i="4"/>
  <c r="BB2200" i="4"/>
  <c r="BB827" i="4"/>
  <c r="BB970" i="4"/>
  <c r="BB871" i="4"/>
  <c r="BB2495" i="4"/>
  <c r="BB413" i="4"/>
  <c r="BB1410" i="4"/>
  <c r="BB1527" i="4"/>
  <c r="BB2322" i="4"/>
  <c r="BB2162" i="4"/>
  <c r="BB687" i="4"/>
  <c r="BB245" i="4"/>
  <c r="BB372" i="4"/>
  <c r="BB915" i="4"/>
  <c r="BB776" i="4"/>
  <c r="BB1736" i="4"/>
  <c r="BB812" i="4"/>
  <c r="BB1893" i="4"/>
  <c r="BB1466" i="4"/>
  <c r="BB2490" i="4"/>
  <c r="BB2439" i="4"/>
  <c r="BB1785" i="4"/>
  <c r="BB693" i="4"/>
  <c r="BB350" i="4"/>
  <c r="BB1972" i="4"/>
  <c r="BB612" i="4"/>
  <c r="BB992" i="4"/>
  <c r="BB1136" i="4"/>
  <c r="BB1041" i="4"/>
  <c r="BB38" i="4"/>
  <c r="BB756" i="4"/>
  <c r="BB1758" i="4"/>
  <c r="BB1671" i="4"/>
  <c r="BB253" i="4"/>
  <c r="BB162" i="4"/>
  <c r="BB361" i="4"/>
  <c r="BB2420" i="4"/>
  <c r="BB847" i="4"/>
  <c r="BB2540" i="4"/>
  <c r="BB665" i="4"/>
  <c r="BB78" i="4"/>
  <c r="BB20" i="4"/>
  <c r="BB581" i="4"/>
  <c r="BB1338" i="4"/>
  <c r="BB1302" i="4"/>
  <c r="BB1440" i="4"/>
  <c r="BB2253" i="4"/>
  <c r="BB86" i="4"/>
  <c r="BB209" i="4"/>
  <c r="BB1562" i="4"/>
  <c r="BB1702" i="4"/>
  <c r="BB1371" i="4"/>
  <c r="BB522" i="4"/>
  <c r="BB398" i="4"/>
  <c r="BB2620" i="4"/>
  <c r="BB1709" i="4"/>
  <c r="BB833" i="4"/>
  <c r="BB903" i="4"/>
  <c r="BB1380" i="4"/>
  <c r="BB1487" i="4"/>
  <c r="BB1581" i="4"/>
  <c r="BB569" i="4"/>
  <c r="BB50" i="4"/>
  <c r="BB1957" i="4"/>
  <c r="BB273" i="4"/>
  <c r="BB1596" i="4"/>
  <c r="BB309" i="4"/>
  <c r="BB196" i="4"/>
  <c r="BB2115" i="4"/>
  <c r="BB1778" i="4"/>
  <c r="BB1992" i="4"/>
  <c r="BB1053" i="4"/>
  <c r="BB1616" i="4"/>
  <c r="BB287" i="4"/>
  <c r="BB1050" i="4"/>
  <c r="BB502" i="4"/>
  <c r="BB1904" i="4"/>
  <c r="BB844" i="4"/>
  <c r="BB1372" i="4"/>
  <c r="BB762" i="4"/>
  <c r="BB529" i="4"/>
  <c r="BB305" i="4"/>
  <c r="BB527" i="4"/>
  <c r="BB926" i="4"/>
  <c r="BB2149" i="4"/>
  <c r="BB1120" i="4"/>
  <c r="BB1807" i="4"/>
  <c r="BB1813" i="4"/>
  <c r="BB1045" i="4"/>
  <c r="BB112" i="4"/>
  <c r="BB1861" i="4"/>
  <c r="BB755" i="4"/>
  <c r="BB1315" i="4"/>
  <c r="BB1439" i="4"/>
  <c r="BB192" i="4"/>
  <c r="BB1258" i="4"/>
  <c r="BB814" i="4"/>
  <c r="BB2381" i="4"/>
  <c r="BB1489" i="4"/>
  <c r="BB969" i="4"/>
  <c r="BB2594" i="4"/>
  <c r="BB2073" i="4"/>
  <c r="BB2211" i="4"/>
  <c r="BB2077" i="4"/>
  <c r="BB247" i="4"/>
  <c r="BB2454" i="4"/>
  <c r="BB2530" i="4"/>
  <c r="BB278" i="4"/>
  <c r="BB822" i="4"/>
  <c r="BB2362" i="4"/>
  <c r="BB396" i="4"/>
  <c r="BB1037" i="4"/>
  <c r="BB1651" i="4"/>
  <c r="BB2194" i="4"/>
  <c r="BB2451" i="4"/>
  <c r="BB3" i="4"/>
  <c r="BB946" i="4"/>
  <c r="BB14" i="4"/>
  <c r="BB2601" i="4"/>
  <c r="BB28" i="4"/>
  <c r="BB157" i="4"/>
  <c r="BB1081" i="4"/>
  <c r="BB2002" i="4"/>
  <c r="BB414" i="4"/>
  <c r="BB574" i="4"/>
  <c r="BB1552" i="4"/>
  <c r="BB638" i="4"/>
  <c r="BB1364" i="4"/>
  <c r="BB889" i="4"/>
  <c r="BB1080" i="4"/>
  <c r="BB754" i="4"/>
  <c r="BB774" i="4"/>
  <c r="BB702" i="4"/>
  <c r="BB653" i="4"/>
  <c r="BB237" i="4"/>
  <c r="BB2124" i="4"/>
  <c r="BB779" i="4"/>
  <c r="BB590" i="4"/>
  <c r="BB1295" i="4"/>
  <c r="BB314" i="4"/>
  <c r="BB2030" i="4"/>
  <c r="BB2164" i="4"/>
  <c r="BB1098" i="4"/>
  <c r="BB1457" i="4"/>
  <c r="BB652" i="4"/>
  <c r="BB980" i="4"/>
  <c r="BB615" i="4"/>
  <c r="BB1797" i="4"/>
  <c r="BB853" i="4"/>
  <c r="BB734" i="4"/>
  <c r="BB1754" i="4"/>
  <c r="BB1960" i="4"/>
  <c r="BB1214" i="4"/>
  <c r="BB761" i="4"/>
  <c r="BB483" i="4"/>
  <c r="BB1076" i="4"/>
  <c r="BB1262" i="4"/>
  <c r="BB1716" i="4"/>
  <c r="BB874" i="4"/>
  <c r="BB1246" i="4"/>
  <c r="BB381" i="4"/>
  <c r="BB186" i="4"/>
  <c r="BB2159" i="4"/>
  <c r="BB2104" i="4"/>
  <c r="BB1888" i="4"/>
  <c r="BB642" i="4"/>
  <c r="BB27" i="4"/>
  <c r="BB837" i="4"/>
  <c r="BB294" i="4"/>
  <c r="BB2089" i="4"/>
  <c r="BB1995" i="4"/>
  <c r="BB2575" i="4"/>
  <c r="BB681" i="4"/>
  <c r="BB1637" i="4"/>
  <c r="BB658" i="4"/>
  <c r="BB2134" i="4"/>
  <c r="BB1985" i="4"/>
  <c r="BB1643" i="4"/>
  <c r="BB533" i="4"/>
  <c r="BB1210" i="4"/>
  <c r="BB2582" i="4"/>
  <c r="BB117" i="4"/>
  <c r="BB1901" i="4"/>
  <c r="BB1021" i="4"/>
  <c r="BB469" i="4"/>
  <c r="BB2435" i="4"/>
  <c r="BB405" i="4"/>
  <c r="BB357" i="4"/>
  <c r="BB1350" i="4"/>
  <c r="BB819" i="4"/>
  <c r="BB1375" i="4"/>
  <c r="BB1107" i="4"/>
  <c r="BB2561" i="4"/>
  <c r="BB1285" i="4"/>
  <c r="BB1373" i="4"/>
  <c r="BB2228" i="4"/>
  <c r="BB1362" i="4"/>
  <c r="BB886" i="4"/>
  <c r="BB485" i="4"/>
  <c r="BB1048" i="4"/>
  <c r="BB1073" i="4"/>
  <c r="BB2128" i="4"/>
  <c r="BB365" i="4"/>
  <c r="BB2294" i="4"/>
  <c r="BB1329" i="4"/>
  <c r="BB457" i="4"/>
  <c r="BB1945" i="4"/>
  <c r="BB2191" i="4"/>
  <c r="BB1413" i="4"/>
  <c r="BB17" i="4"/>
  <c r="BB662" i="4"/>
  <c r="BB423" i="4"/>
  <c r="BB512" i="4"/>
  <c r="BB1900" i="4"/>
  <c r="BB670" i="4"/>
  <c r="BB1756" i="4"/>
  <c r="BB233" i="4"/>
  <c r="BB455" i="4"/>
  <c r="BB1407" i="4"/>
  <c r="BB226" i="4"/>
  <c r="BB1538" i="4"/>
  <c r="BB1878" i="4"/>
  <c r="BB158" i="4"/>
  <c r="BB580" i="4"/>
  <c r="BB2156" i="4"/>
  <c r="BB266" i="4"/>
  <c r="BB666" i="4"/>
  <c r="BB1128" i="4"/>
  <c r="BB1578" i="4"/>
  <c r="BB1123" i="4"/>
  <c r="BB843" i="4"/>
  <c r="BB1533" i="4"/>
  <c r="BB564" i="4"/>
  <c r="BB1508" i="4"/>
  <c r="BB359" i="4"/>
  <c r="BB150" i="4"/>
  <c r="BB1033" i="4"/>
  <c r="BB540" i="4"/>
  <c r="BB141" i="4"/>
  <c r="BB1104" i="4"/>
  <c r="BB1686" i="4"/>
  <c r="BB1424" i="4"/>
  <c r="BB695" i="4"/>
  <c r="BB2607" i="4"/>
  <c r="BB211" i="4"/>
  <c r="BB296" i="4"/>
  <c r="BB960" i="4"/>
  <c r="BB1908" i="4"/>
  <c r="BB1951" i="4"/>
  <c r="BB1096" i="4"/>
  <c r="BB700" i="4"/>
  <c r="BB1056" i="4"/>
  <c r="BB2086" i="4"/>
  <c r="BB56" i="4"/>
  <c r="BB750" i="4"/>
  <c r="BB1991" i="4"/>
  <c r="BB2352" i="4"/>
  <c r="BB619" i="4"/>
  <c r="BB1109" i="4"/>
  <c r="BB87" i="4"/>
  <c r="BB219" i="4"/>
  <c r="BB177" i="4"/>
  <c r="BB416" i="4"/>
  <c r="BB1887" i="4"/>
  <c r="BB2612" i="4"/>
  <c r="BB1102" i="4"/>
  <c r="BB1587" i="4"/>
  <c r="BB2218" i="4"/>
  <c r="BB2307" i="4"/>
  <c r="BB146" i="4"/>
  <c r="BB1955" i="4"/>
  <c r="BB167" i="4"/>
  <c r="BB445" i="4"/>
  <c r="BB2487" i="4"/>
  <c r="BB1179" i="4"/>
  <c r="BB517" i="4"/>
  <c r="BB99" i="4"/>
  <c r="BB1164" i="4"/>
  <c r="BB1087" i="4"/>
  <c r="BB320" i="4"/>
  <c r="BB1337" i="4"/>
  <c r="BB2477" i="4"/>
  <c r="BB1990" i="4"/>
  <c r="BB1555" i="4"/>
  <c r="BB1360" i="4"/>
  <c r="BB128" i="4"/>
  <c r="BB1267" i="4"/>
  <c r="BA1155" i="4"/>
  <c r="BA1759" i="4"/>
  <c r="BA2341" i="4"/>
  <c r="BA427" i="4"/>
  <c r="BA1573" i="4"/>
  <c r="BA2247" i="4"/>
  <c r="BA2406" i="4"/>
  <c r="BA2545" i="4"/>
  <c r="BA892" i="4"/>
  <c r="BA1064" i="4"/>
  <c r="BA937" i="4"/>
  <c r="BA161" i="4"/>
  <c r="BA2536" i="4"/>
  <c r="BA2605" i="4"/>
  <c r="BA2585" i="4"/>
  <c r="BA297" i="4"/>
  <c r="BA905" i="4"/>
  <c r="BA2600" i="4"/>
  <c r="BA2563" i="4"/>
  <c r="BA454" i="4"/>
  <c r="BA468" i="4"/>
  <c r="BA904" i="4"/>
  <c r="BA254" i="4"/>
  <c r="BA901" i="4"/>
  <c r="BA1173" i="4"/>
  <c r="BA26" i="4"/>
  <c r="BA236" i="4"/>
  <c r="BA865" i="4"/>
  <c r="BA187" i="4"/>
  <c r="BA1001" i="4"/>
  <c r="BA378" i="4"/>
  <c r="BA2604" i="4"/>
  <c r="BA409" i="4"/>
  <c r="BA643" i="4"/>
  <c r="BA300" i="4"/>
  <c r="BA194" i="4"/>
  <c r="BA1243" i="4"/>
  <c r="BA164" i="4"/>
  <c r="BA312" i="4"/>
  <c r="BA2382" i="4"/>
  <c r="BA224" i="4"/>
  <c r="BA1180" i="4"/>
  <c r="BA107" i="4"/>
  <c r="BA2614" i="4"/>
  <c r="BA1115" i="4"/>
  <c r="BA701" i="4"/>
  <c r="BA2056" i="4"/>
  <c r="BA1755" i="4"/>
  <c r="BA198" i="4"/>
  <c r="BA101" i="4"/>
  <c r="BA114" i="4"/>
  <c r="BA2255" i="4"/>
  <c r="BA93" i="4"/>
  <c r="BA69" i="4"/>
  <c r="BA2542" i="4"/>
  <c r="BA1103" i="4"/>
  <c r="BA797" i="4"/>
  <c r="BA1188" i="4"/>
  <c r="BA1145" i="4"/>
  <c r="BA1245" i="4"/>
  <c r="BA122" i="4"/>
  <c r="BA1011" i="4"/>
  <c r="BA883" i="4"/>
  <c r="BA417" i="4"/>
  <c r="BA1892" i="4"/>
  <c r="BA263" i="4"/>
  <c r="BA197" i="4"/>
  <c r="BA210" i="4"/>
  <c r="BA582" i="4"/>
  <c r="BA156" i="4"/>
  <c r="BA1177" i="4"/>
  <c r="BA214" i="4"/>
  <c r="BA999" i="4"/>
  <c r="BA1327" i="4"/>
  <c r="BA896" i="4"/>
  <c r="BA188" i="4"/>
  <c r="BA234" i="4"/>
  <c r="BA140" i="4"/>
  <c r="BA147" i="4"/>
  <c r="BA1690" i="4"/>
  <c r="BA1287" i="4"/>
  <c r="BA2174" i="4"/>
  <c r="BA2163" i="4"/>
  <c r="BA1355" i="4"/>
  <c r="BA1726" i="4"/>
  <c r="BA47" i="4"/>
  <c r="BA360" i="4"/>
  <c r="BA1761" i="4"/>
  <c r="BA2437" i="4"/>
  <c r="BA2436" i="4"/>
  <c r="BA1630" i="4"/>
  <c r="BA2151" i="4"/>
  <c r="BA2266" i="4"/>
  <c r="BA2404" i="4"/>
  <c r="BA2121" i="4"/>
  <c r="BA1930" i="4"/>
  <c r="BA310" i="4"/>
  <c r="BA2032" i="4"/>
  <c r="BA2221" i="4"/>
  <c r="BA2155" i="4"/>
  <c r="BA2552" i="4"/>
  <c r="BA2469" i="4"/>
  <c r="BA73" i="4"/>
  <c r="BA1779" i="4"/>
  <c r="BA738" i="4"/>
  <c r="BA2171" i="4"/>
  <c r="BA1289" i="4"/>
  <c r="BA2078" i="4"/>
  <c r="BA2518" i="4"/>
  <c r="BA2062" i="4"/>
  <c r="BA1554" i="4"/>
  <c r="BA2279" i="4"/>
  <c r="BA1464" i="4"/>
  <c r="BA2201" i="4"/>
  <c r="BA2549" i="4"/>
  <c r="BA1683" i="4"/>
  <c r="BA1510" i="4"/>
  <c r="BA1307" i="4"/>
  <c r="BA1708" i="4"/>
  <c r="BA2144" i="4"/>
  <c r="BA1273" i="4"/>
  <c r="BA916" i="4"/>
  <c r="BA2308" i="4"/>
  <c r="BA1477" i="4"/>
  <c r="BA2234" i="4"/>
  <c r="BA1707" i="4"/>
  <c r="BA1915" i="4"/>
  <c r="BA2473" i="4"/>
  <c r="BA1545" i="4"/>
  <c r="BA1687" i="4"/>
  <c r="BA1626" i="4"/>
  <c r="BA1669" i="4"/>
  <c r="BA2055" i="4"/>
  <c r="BA2320" i="4"/>
  <c r="BA2467" i="4"/>
  <c r="BA2349" i="4"/>
  <c r="BA1499" i="4"/>
  <c r="BA1288" i="4"/>
  <c r="BA1920" i="4"/>
  <c r="BA1713" i="4"/>
  <c r="BA2120" i="4"/>
  <c r="BA349" i="4"/>
  <c r="BA2481" i="4"/>
  <c r="BA1932" i="4"/>
  <c r="BA2609" i="4"/>
  <c r="BA1503" i="4"/>
  <c r="BA1278" i="4"/>
  <c r="BA2502" i="4"/>
  <c r="BA2483" i="4"/>
  <c r="BA2213" i="4"/>
  <c r="BA1300" i="4"/>
  <c r="BA2267" i="4"/>
  <c r="BA727" i="4"/>
  <c r="BA2356" i="4"/>
  <c r="BA1269" i="4"/>
  <c r="BA1584" i="4"/>
  <c r="BA1417" i="4"/>
  <c r="BA66" i="4"/>
  <c r="BA2438" i="4"/>
  <c r="BA1749" i="4"/>
  <c r="BA2529" i="4"/>
  <c r="BA1309" i="4"/>
  <c r="BA29" i="4"/>
  <c r="BA1654" i="4"/>
  <c r="BA1352" i="4"/>
  <c r="BA2475" i="4"/>
  <c r="BA2394" i="4"/>
  <c r="BA2550" i="4"/>
  <c r="BA1415" i="4"/>
  <c r="BA1753" i="4"/>
  <c r="BA1827" i="4"/>
  <c r="BA2556" i="4"/>
  <c r="BA1325" i="4"/>
  <c r="BA1560" i="4"/>
  <c r="BA1320" i="4"/>
  <c r="BA2511" i="4"/>
  <c r="BA2196" i="4"/>
  <c r="BA2615" i="4"/>
  <c r="BA807" i="4"/>
  <c r="BA1647" i="4"/>
  <c r="BA663" i="4"/>
  <c r="BA2450" i="4"/>
  <c r="BA2403" i="4"/>
  <c r="BA2047" i="4"/>
  <c r="BA2534" i="4"/>
  <c r="BA1284" i="4"/>
  <c r="BA1728" i="4"/>
  <c r="BA2103" i="4"/>
  <c r="BA1293" i="4"/>
  <c r="BA77" i="4"/>
  <c r="BA2496" i="4"/>
  <c r="BA1494" i="4"/>
  <c r="BA2558" i="4"/>
  <c r="BA766" i="4"/>
  <c r="BA2278" i="4"/>
  <c r="BA737" i="4"/>
  <c r="BA2161" i="4"/>
  <c r="BA2084" i="4"/>
  <c r="BA1775" i="4"/>
  <c r="BA1482" i="4"/>
  <c r="BA1787" i="4"/>
  <c r="BA1544" i="4"/>
  <c r="BA1272" i="4"/>
  <c r="BA1467" i="4"/>
  <c r="BA98" i="4"/>
  <c r="BA1918" i="4"/>
  <c r="BA2591" i="4"/>
  <c r="BA1398" i="4"/>
  <c r="BA2366" i="4"/>
  <c r="BA1789" i="4"/>
  <c r="BA914" i="4"/>
  <c r="BA2457" i="4"/>
  <c r="BA1438" i="4"/>
  <c r="BA1774" i="4"/>
  <c r="BA1539" i="4"/>
  <c r="BA1760" i="4"/>
  <c r="BA1641" i="4"/>
  <c r="BA2316" i="4"/>
  <c r="BA2422" i="4"/>
  <c r="BA845" i="4"/>
  <c r="BA2311" i="4"/>
  <c r="BA1304" i="4"/>
  <c r="BA2138" i="4"/>
  <c r="BA1430" i="4"/>
  <c r="BA1650" i="4"/>
  <c r="BA1559" i="4"/>
  <c r="BA2346" i="4"/>
  <c r="BA475" i="4"/>
  <c r="BA1529" i="4"/>
  <c r="BA2018" i="4"/>
  <c r="BA1763" i="4"/>
  <c r="BA1809" i="4"/>
  <c r="BA2019" i="4"/>
  <c r="BA400" i="4"/>
  <c r="BA2132" i="4"/>
  <c r="BA2101" i="4"/>
  <c r="BA964" i="4"/>
  <c r="BA765" i="4"/>
  <c r="BA2319" i="4"/>
  <c r="BA891" i="4"/>
  <c r="BA1769" i="4"/>
  <c r="BA60" i="4"/>
  <c r="BA1542" i="4"/>
  <c r="BA1492" i="4"/>
  <c r="BA394" i="4"/>
  <c r="BA1608" i="4"/>
  <c r="BA2548" i="4"/>
  <c r="BA1334" i="4"/>
  <c r="BA2440" i="4"/>
  <c r="BA4" i="4"/>
  <c r="BA1816" i="4"/>
  <c r="BA1522" i="4"/>
  <c r="BA1368" i="4"/>
  <c r="BA2112" i="4"/>
  <c r="BA1340" i="4"/>
  <c r="BA2136" i="4"/>
  <c r="BA1762" i="4"/>
  <c r="BA1667" i="4"/>
  <c r="BA1286" i="4"/>
  <c r="BA2533" i="4"/>
  <c r="BA1933" i="4"/>
  <c r="BA1515" i="4"/>
  <c r="BA524" i="4"/>
  <c r="BA1353" i="4"/>
  <c r="BA988" i="4"/>
  <c r="BA1523" i="4"/>
  <c r="BA1665" i="4"/>
  <c r="BA1547" i="4"/>
  <c r="BA1557" i="4"/>
  <c r="BA1419" i="4"/>
  <c r="BA404" i="4"/>
  <c r="BA1462" i="4"/>
  <c r="BA2572" i="4"/>
  <c r="BA62" i="4"/>
  <c r="BA1385" i="4"/>
  <c r="BA1798" i="4"/>
  <c r="BA2229" i="4"/>
  <c r="BA1947" i="4"/>
  <c r="BA1622" i="4"/>
  <c r="BA1971" i="4"/>
  <c r="BA1704" i="4"/>
  <c r="BA1806" i="4"/>
  <c r="BA1387" i="4"/>
  <c r="BA1516" i="4"/>
  <c r="BA2046" i="4"/>
  <c r="BA1836" i="4"/>
  <c r="BA1845" i="4"/>
  <c r="BA76" i="4"/>
  <c r="BA1275" i="4"/>
  <c r="BA2147" i="4"/>
  <c r="BA1335" i="4"/>
  <c r="BA1832" i="4"/>
  <c r="BA1838" i="4"/>
  <c r="BA1810" i="4"/>
  <c r="BA1344" i="4"/>
  <c r="BA504" i="4"/>
  <c r="BA1695" i="4"/>
  <c r="BA1485" i="4"/>
  <c r="BA1330" i="4"/>
  <c r="BA1406" i="4"/>
  <c r="BA2338" i="4"/>
  <c r="BA137" i="4"/>
  <c r="BA2537" i="4"/>
  <c r="BA1939" i="4"/>
  <c r="BA1638" i="4"/>
  <c r="BA1444" i="4"/>
  <c r="BA163" i="4"/>
  <c r="BA2113" i="4"/>
  <c r="BA336" i="4"/>
  <c r="BA2603" i="4"/>
  <c r="BA860" i="4"/>
  <c r="BA630" i="4"/>
  <c r="BA1711" i="4"/>
  <c r="BA2227" i="4"/>
  <c r="BA1817" i="4"/>
  <c r="BA613" i="4"/>
  <c r="BA2606" i="4"/>
  <c r="BA1318" i="4"/>
  <c r="BA178" i="4"/>
  <c r="BA291" i="4"/>
  <c r="BA809" i="4"/>
  <c r="BA2222" i="4"/>
  <c r="BA1623" i="4"/>
  <c r="BA2523" i="4"/>
  <c r="BA2398" i="4"/>
  <c r="BA2009" i="4"/>
  <c r="BA922" i="4"/>
  <c r="BA2516" i="4"/>
  <c r="BA1351" i="4"/>
  <c r="BA130" i="4"/>
  <c r="BA1305" i="4"/>
  <c r="BA925" i="4"/>
  <c r="BA154" i="4"/>
  <c r="BA2455" i="4"/>
  <c r="BA1577" i="4"/>
  <c r="BA1558" i="4"/>
  <c r="BA390" i="4"/>
  <c r="BA1614" i="4"/>
  <c r="BA33" i="4"/>
  <c r="BA828" i="4"/>
  <c r="BA1500" i="4"/>
  <c r="BA1574" i="4"/>
  <c r="BA1478" i="4"/>
  <c r="BA1680" i="4"/>
  <c r="BA123" i="4"/>
  <c r="BA2290" i="4"/>
  <c r="BA1628" i="4"/>
  <c r="BA1060" i="4"/>
  <c r="BA2328" i="4"/>
  <c r="BA2292" i="4"/>
  <c r="BA1470" i="4"/>
  <c r="BA59" i="4"/>
  <c r="BA882" i="4"/>
  <c r="BA848" i="4"/>
  <c r="BA1534" i="4"/>
  <c r="BA1124" i="4"/>
  <c r="BA2257" i="4"/>
  <c r="BA2423" i="4"/>
  <c r="BA1744" i="4"/>
  <c r="BA1452" i="4"/>
  <c r="BA1917" i="4"/>
  <c r="BA1451" i="4"/>
  <c r="BA2397" i="4"/>
  <c r="BA2327" i="4"/>
  <c r="BA1281" i="4"/>
  <c r="BA1824" i="4"/>
  <c r="BA1071" i="4"/>
  <c r="BA171" i="4"/>
  <c r="BA1543" i="4"/>
  <c r="BA2527" i="4"/>
  <c r="BA53" i="4"/>
  <c r="BA2470" i="4"/>
  <c r="BA1432" i="4"/>
  <c r="BA1171" i="4"/>
  <c r="BA1059" i="4"/>
  <c r="BA1572" i="4"/>
  <c r="BA1697" i="4"/>
  <c r="BA2401" i="4"/>
  <c r="BA831" i="4"/>
  <c r="BA706" i="4"/>
  <c r="BA898" i="4"/>
  <c r="BA2554" i="4"/>
  <c r="BA1379" i="4"/>
  <c r="BA2409" i="4"/>
  <c r="BA318" i="4"/>
  <c r="BA1737" i="4"/>
  <c r="BA1835" i="4"/>
  <c r="BA1541" i="4"/>
  <c r="BA1791" i="4"/>
  <c r="BA1771" i="4"/>
  <c r="BA1100" i="4"/>
  <c r="BA596" i="4"/>
  <c r="BA1490" i="4"/>
  <c r="BA358" i="4"/>
  <c r="BA2023" i="4"/>
  <c r="BA48" i="4"/>
  <c r="BA534" i="4"/>
  <c r="BA640" i="4"/>
  <c r="BA1685" i="4"/>
  <c r="BA2063" i="4"/>
  <c r="BA553" i="4"/>
  <c r="BA732" i="4"/>
  <c r="BA2202" i="4"/>
  <c r="BA10" i="4"/>
  <c r="BA2369" i="4"/>
  <c r="BA41" i="4"/>
  <c r="BA911" i="4"/>
  <c r="BA193" i="4"/>
  <c r="BA1826" i="4"/>
  <c r="BA2571" i="4"/>
  <c r="BA2551" i="4"/>
  <c r="BA262" i="4"/>
  <c r="BA1007" i="4"/>
  <c r="BA1257" i="4"/>
  <c r="BA72" i="4"/>
  <c r="BA912" i="4"/>
  <c r="BA24" i="4"/>
  <c r="BA986" i="4"/>
  <c r="BA1308" i="4"/>
  <c r="BA568" i="4"/>
  <c r="BA152" i="4"/>
  <c r="BA929" i="4"/>
  <c r="BA577" i="4"/>
  <c r="BA1143" i="4"/>
  <c r="BA1568" i="4"/>
  <c r="BA2017" i="4"/>
  <c r="BA1310" i="4"/>
  <c r="BA1374" i="4"/>
  <c r="BA2219" i="4"/>
  <c r="BA9" i="4"/>
  <c r="BA2264" i="4"/>
  <c r="BA834" i="4"/>
  <c r="BA242" i="4"/>
  <c r="BA2430" i="4"/>
  <c r="BA2414" i="4"/>
  <c r="BA54" i="4"/>
  <c r="BA1570" i="4"/>
  <c r="BA718" i="4"/>
  <c r="BA411" i="4"/>
  <c r="BA1721" i="4"/>
  <c r="BA335" i="4"/>
  <c r="BA2265" i="4"/>
  <c r="BA1082" i="4"/>
  <c r="BA2050" i="4"/>
  <c r="BA2525" i="4"/>
  <c r="BA2461" i="4"/>
  <c r="BA68" i="4"/>
  <c r="BA2282" i="4"/>
  <c r="BA2011" i="4"/>
  <c r="BA994" i="4"/>
  <c r="BA1701" i="4"/>
  <c r="BA58" i="4"/>
  <c r="BA2245" i="4"/>
  <c r="BA433" i="4"/>
  <c r="BA1575" i="4"/>
  <c r="BA2041" i="4"/>
  <c r="BA1700" i="4"/>
  <c r="BA2573" i="4"/>
  <c r="BA32" i="4"/>
  <c r="BA2026" i="4"/>
  <c r="BA126" i="4"/>
  <c r="BA654" i="4"/>
  <c r="BA1226" i="4"/>
  <c r="BA1751" i="4"/>
  <c r="BA1383" i="4"/>
  <c r="BA2616" i="4"/>
  <c r="BA298" i="4"/>
  <c r="BA690" i="4"/>
  <c r="BA401" i="4"/>
  <c r="BA1433" i="4"/>
  <c r="BA1911" i="4"/>
  <c r="BA1610" i="4"/>
  <c r="BA1384" i="4"/>
  <c r="BA523" i="4"/>
  <c r="BA1595" i="4"/>
  <c r="BA938" i="4"/>
  <c r="BA991" i="4"/>
  <c r="BA1525" i="4"/>
  <c r="BA1118" i="4"/>
  <c r="BA768" i="4"/>
  <c r="BA354" i="4"/>
  <c r="BA816" i="4"/>
  <c r="BA373" i="4"/>
  <c r="BA1821" i="4"/>
  <c r="BA15" i="4"/>
  <c r="BA1111" i="4"/>
  <c r="BA624" i="4"/>
  <c r="BA2270" i="4"/>
  <c r="BA1780" i="4"/>
  <c r="BA967" i="4"/>
  <c r="BA979" i="4"/>
  <c r="BA432" i="4"/>
  <c r="BA2377" i="4"/>
  <c r="BA1788" i="4"/>
  <c r="BA2304" i="4"/>
  <c r="BA450" i="4"/>
  <c r="BA131" i="4"/>
  <c r="BA2060" i="4"/>
  <c r="BA2057" i="4"/>
  <c r="BA2535" i="4"/>
  <c r="BA2505" i="4"/>
  <c r="BA1498" i="4"/>
  <c r="BA620" i="4"/>
  <c r="BA418" i="4"/>
  <c r="BA2126" i="4"/>
  <c r="BA724" i="4"/>
  <c r="BA888" i="4"/>
  <c r="BA63" i="4"/>
  <c r="BA793" i="4"/>
  <c r="BA64" i="4"/>
  <c r="BA44" i="4"/>
  <c r="BA899" i="4"/>
  <c r="BA1706" i="4"/>
  <c r="BA1359" i="4"/>
  <c r="BA1776" i="4"/>
  <c r="BA771" i="4"/>
  <c r="BA438" i="4"/>
  <c r="BA760" i="4"/>
  <c r="BA2459" i="4"/>
  <c r="BA182" i="4"/>
  <c r="BA887" i="4"/>
  <c r="BA71" i="4"/>
  <c r="BA1537" i="4"/>
  <c r="BA208" i="4"/>
  <c r="BA2580" i="4"/>
  <c r="BA11" i="4"/>
  <c r="BA2300" i="4"/>
  <c r="BA1063" i="4"/>
  <c r="BA51" i="4"/>
  <c r="BA1850" i="4"/>
  <c r="BA172" i="4"/>
  <c r="BA792" i="4"/>
  <c r="BA1847" i="4"/>
  <c r="BA1454" i="4"/>
  <c r="BA699" i="4"/>
  <c r="BA1876" i="4"/>
  <c r="BA839" i="4"/>
  <c r="BA2095" i="4"/>
  <c r="BA626" i="4"/>
  <c r="BA794" i="4"/>
  <c r="BA2584" i="4"/>
  <c r="BA1211" i="4"/>
  <c r="BA989" i="4"/>
  <c r="BA1399" i="4"/>
  <c r="BA2203" i="4"/>
  <c r="BA481" i="4"/>
  <c r="BA1846" i="4"/>
  <c r="BA109" i="4"/>
  <c r="BA75" i="4"/>
  <c r="BA241" i="4"/>
  <c r="BA2008" i="4"/>
  <c r="BA8" i="4"/>
  <c r="BA95" i="4"/>
  <c r="BA717" i="4"/>
  <c r="BA1819" i="4"/>
  <c r="BA1321" i="4"/>
  <c r="BA16" i="4"/>
  <c r="BA1476" i="4"/>
  <c r="BA213" i="4"/>
  <c r="BA998" i="4"/>
  <c r="BA1443" i="4"/>
  <c r="BA1212" i="4"/>
  <c r="BA1089" i="4"/>
  <c r="BA940" i="4"/>
  <c r="BA1435" i="4"/>
  <c r="BA977" i="4"/>
  <c r="BA607" i="4"/>
  <c r="BA2445" i="4"/>
  <c r="BA19" i="4"/>
  <c r="BA1890" i="4"/>
  <c r="BA995" i="4"/>
  <c r="BA2613" i="4"/>
  <c r="BA492" i="4"/>
  <c r="BA968" i="4"/>
  <c r="BA1828" i="4"/>
  <c r="BA2006" i="4"/>
  <c r="BA509" i="4"/>
  <c r="BA345" i="4"/>
  <c r="BA1306" i="4"/>
  <c r="BA586" i="4"/>
  <c r="BA1473" i="4"/>
  <c r="BA2393" i="4"/>
  <c r="BA1357" i="4"/>
  <c r="BA125" i="4"/>
  <c r="BA1896" i="4"/>
  <c r="BA1913" i="4"/>
  <c r="BA190" i="4"/>
  <c r="BA781" i="4"/>
  <c r="BA339" i="4"/>
  <c r="BA90" i="4"/>
  <c r="BA1276" i="4"/>
  <c r="BA667" i="4"/>
  <c r="BA142" i="4"/>
  <c r="BA1027" i="4"/>
  <c r="BA121" i="4"/>
  <c r="BA622" i="4"/>
  <c r="BA2250" i="4"/>
  <c r="BA2069" i="4"/>
  <c r="BA83" i="4"/>
  <c r="BA1532" i="4"/>
  <c r="BA1786" i="4"/>
  <c r="BA1722" i="4"/>
  <c r="BA2586" i="4"/>
  <c r="BA1842" i="4"/>
  <c r="BA1426" i="4"/>
  <c r="BA1505" i="4"/>
  <c r="BA2482" i="4"/>
  <c r="BA1645" i="4"/>
  <c r="BA138" i="4"/>
  <c r="BA850" i="4"/>
  <c r="BA104" i="4"/>
  <c r="BA2324" i="4"/>
  <c r="BA1400" i="4"/>
  <c r="BA1712" i="4"/>
  <c r="BA39" i="4"/>
  <c r="BA675" i="4"/>
  <c r="BA80" i="4"/>
  <c r="BA1249" i="4"/>
  <c r="BA85" i="4"/>
  <c r="BA169" i="4"/>
  <c r="BA511" i="4"/>
  <c r="BA1358" i="4"/>
  <c r="BA567" i="4"/>
  <c r="BA2348" i="4"/>
  <c r="BA1203" i="4"/>
  <c r="BA2622" i="4"/>
  <c r="BA2225" i="4"/>
  <c r="BA1035" i="4"/>
  <c r="BA2372" i="4"/>
  <c r="BA2421" i="4"/>
  <c r="BA1675" i="4"/>
  <c r="BA1022" i="4"/>
  <c r="BA928" i="4"/>
  <c r="BA250" i="4"/>
  <c r="BA893" i="4"/>
  <c r="BA498" i="4"/>
  <c r="BA1953" i="4"/>
  <c r="BA285" i="4"/>
  <c r="BA1077" i="4"/>
  <c r="BA1881" i="4"/>
  <c r="BA1965" i="4"/>
  <c r="BA1230" i="4"/>
  <c r="BA1250" i="4"/>
  <c r="BA2188" i="4"/>
  <c r="BA2543" i="4"/>
  <c r="BA2546" i="4"/>
  <c r="BA2261" i="4"/>
  <c r="BA2142" i="4"/>
  <c r="BA1450" i="4"/>
  <c r="BA2301" i="4"/>
  <c r="BA2168" i="4"/>
  <c r="BA256" i="4"/>
  <c r="BA1983" i="4"/>
  <c r="BA220" i="4"/>
  <c r="BA389" i="4"/>
  <c r="BA752" i="4"/>
  <c r="BA2589" i="4"/>
  <c r="BA791" i="4"/>
  <c r="BA2557" i="4"/>
  <c r="BA924" i="4"/>
  <c r="BA118" i="4"/>
  <c r="BA2464" i="4"/>
  <c r="BA199" i="4"/>
  <c r="BA1016" i="4"/>
  <c r="BA1182" i="4"/>
  <c r="BA591" i="4"/>
  <c r="BA110" i="4"/>
  <c r="BA557" i="4"/>
  <c r="BA644" i="4"/>
  <c r="BA431" i="4"/>
  <c r="BA1236" i="4"/>
  <c r="BA777" i="4"/>
  <c r="BA2566" i="4"/>
  <c r="BA2597" i="4"/>
  <c r="BA2618" i="4"/>
  <c r="BA2623" i="4"/>
  <c r="BA2521" i="4"/>
  <c r="BA1168" i="4"/>
  <c r="BA1750" i="4"/>
  <c r="BA2198" i="4"/>
  <c r="BA2539" i="4"/>
  <c r="BA2555" i="4"/>
  <c r="BA1428" i="4"/>
  <c r="BA1486" i="4"/>
  <c r="BA1506" i="4"/>
  <c r="BA2418" i="4"/>
  <c r="BA1509" i="4"/>
  <c r="BA2285" i="4"/>
  <c r="BA2148" i="4"/>
  <c r="BA1902" i="4"/>
  <c r="BA1291" i="4"/>
  <c r="BA2508" i="4"/>
  <c r="BA2396" i="4"/>
  <c r="BA2484" i="4"/>
  <c r="BA1964" i="4"/>
  <c r="BA2280" i="4"/>
  <c r="BA2042" i="4"/>
  <c r="BA1631" i="4"/>
  <c r="BA2407" i="4"/>
  <c r="BA1274" i="4"/>
  <c r="BA2232" i="4"/>
  <c r="BA2596" i="4"/>
  <c r="BA875" i="4"/>
  <c r="BA2611" i="4"/>
  <c r="BA2340" i="4"/>
  <c r="BA795" i="4"/>
  <c r="BA1354" i="4"/>
  <c r="BA1880" i="4"/>
  <c r="BA2020" i="4"/>
  <c r="BA2363" i="4"/>
  <c r="BA2157" i="4"/>
  <c r="BA1916" i="4"/>
  <c r="BA2243" i="4"/>
  <c r="BA1511" i="4"/>
  <c r="BA1580" i="4"/>
  <c r="BA1386" i="4"/>
  <c r="BA1567" i="4"/>
  <c r="BA1730" i="4"/>
  <c r="BA1703" i="4"/>
  <c r="BA2252" i="4"/>
  <c r="BA2269" i="4"/>
  <c r="BA2173" i="4"/>
  <c r="BA2374" i="4"/>
  <c r="BA1617" i="4"/>
  <c r="BA2504" i="4"/>
  <c r="BA2405" i="4"/>
  <c r="BA651" i="4"/>
  <c r="BA2297" i="4"/>
  <c r="BA2052" i="4"/>
  <c r="BA536" i="4"/>
  <c r="BA2180" i="4"/>
  <c r="BA2277" i="4"/>
  <c r="BA2619" i="4"/>
  <c r="BA1313" i="4"/>
  <c r="BA1615" i="4"/>
  <c r="BA2273" i="4"/>
  <c r="BA1725" i="4"/>
  <c r="BA2299" i="4"/>
  <c r="BA1682" i="4"/>
  <c r="BA2024" i="4"/>
  <c r="BA1984" i="4"/>
  <c r="BA1297" i="4"/>
  <c r="BA1496" i="4"/>
  <c r="BA645" i="4"/>
  <c r="BA1843" i="4"/>
  <c r="BA13" i="4"/>
  <c r="BA1070" i="4"/>
  <c r="BA1392" i="4"/>
  <c r="BA505" i="4"/>
  <c r="BA1698" i="4"/>
  <c r="BA1921" i="4"/>
  <c r="BA1814" i="4"/>
  <c r="BA2216" i="4"/>
  <c r="BA1866" i="4"/>
  <c r="BA229" i="4"/>
  <c r="BA2431" i="4"/>
  <c r="BA1283" i="4"/>
  <c r="BA951" i="4"/>
  <c r="BA1738" i="4"/>
  <c r="BA669" i="4"/>
  <c r="BA480" i="4"/>
  <c r="BA1811" i="4"/>
  <c r="BA1453" i="4"/>
  <c r="BA1436" i="4"/>
  <c r="BA2105" i="4"/>
  <c r="BA70" i="4"/>
  <c r="BA1170" i="4"/>
  <c r="BA493" i="4"/>
  <c r="BA1233" i="4"/>
  <c r="BA2015" i="4"/>
  <c r="BA1678" i="4"/>
  <c r="BA2109" i="4"/>
  <c r="BA2212" i="4"/>
  <c r="BA2262" i="4"/>
  <c r="BA1625" i="4"/>
  <c r="BA2177" i="4"/>
  <c r="BA2206" i="4"/>
  <c r="BA2012" i="4"/>
  <c r="BA2185" i="4"/>
  <c r="BA618" i="4"/>
  <c r="BA823" i="4"/>
  <c r="BA316" i="4"/>
  <c r="BA1870" i="4"/>
  <c r="BA180" i="4"/>
  <c r="BA2329" i="4"/>
  <c r="BA148" i="4"/>
  <c r="BA1606" i="4"/>
  <c r="BA599" i="4"/>
  <c r="BA1564" i="4"/>
  <c r="BA930" i="4"/>
  <c r="BA2193" i="4"/>
  <c r="BA442" i="4"/>
  <c r="BA2368" i="4"/>
  <c r="BA1923" i="4"/>
  <c r="BA7" i="4"/>
  <c r="BA1251" i="4"/>
  <c r="BA1401" i="4"/>
  <c r="BA1585" i="4"/>
  <c r="BA1899" i="4"/>
  <c r="BA325" i="4"/>
  <c r="BA326" i="4"/>
  <c r="BA2184" i="4"/>
  <c r="BA482" i="4"/>
  <c r="BA2602" i="4"/>
  <c r="BA1378" i="4"/>
  <c r="BA629" i="4"/>
  <c r="BA458" i="4"/>
  <c r="BA1783" i="4"/>
  <c r="BA1844" i="4"/>
  <c r="BA151" i="4"/>
  <c r="BA2133" i="4"/>
  <c r="BA1412" i="4"/>
  <c r="BA2463" i="4"/>
  <c r="BA2165" i="4"/>
  <c r="BA2092" i="4"/>
  <c r="BA25" i="4"/>
  <c r="BA2022" i="4"/>
  <c r="BA2071" i="4"/>
  <c r="BA1597" i="4"/>
  <c r="BA2091" i="4"/>
  <c r="BA1802" i="4"/>
  <c r="BA808" i="4"/>
  <c r="BA1571" i="4"/>
  <c r="BA2553" i="4"/>
  <c r="BA2565" i="4"/>
  <c r="BA346" i="4"/>
  <c r="BA1696" i="4"/>
  <c r="BA89" i="4"/>
  <c r="BA2175" i="4"/>
  <c r="BA854" i="4"/>
  <c r="BA474" i="4"/>
  <c r="BA1746" i="4"/>
  <c r="BA680" i="4"/>
  <c r="BA1501" i="4"/>
  <c r="BA1879" i="4"/>
  <c r="BA451" i="4"/>
  <c r="BA448" i="4"/>
  <c r="BA1319" i="4"/>
  <c r="BA2093" i="4"/>
  <c r="BA1607" i="4"/>
  <c r="BA1898" i="4"/>
  <c r="BA1883" i="4"/>
  <c r="BA2321" i="4"/>
  <c r="BA1524" i="4"/>
  <c r="BA862" i="4"/>
  <c r="BA1714" i="4"/>
  <c r="BA2098" i="4"/>
  <c r="BA2186" i="4"/>
  <c r="BA452" i="4"/>
  <c r="BA2080" i="4"/>
  <c r="BA1717" i="4"/>
  <c r="BA2241" i="4"/>
  <c r="BA2116" i="4"/>
  <c r="BA1133" i="4"/>
  <c r="BA276" i="4"/>
  <c r="BA2387" i="4"/>
  <c r="BA1975" i="4"/>
  <c r="BA238" i="4"/>
  <c r="BA1192" i="4"/>
  <c r="BA2354" i="4"/>
  <c r="BA501" i="4"/>
  <c r="BA1655" i="4"/>
  <c r="BA2102" i="4"/>
  <c r="BA2072" i="4"/>
  <c r="BA333" i="4"/>
  <c r="BA757" i="4"/>
  <c r="BA1579" i="4"/>
  <c r="BA2244" i="4"/>
  <c r="BA470" i="4"/>
  <c r="BA1174" i="4"/>
  <c r="BA2154" i="4"/>
  <c r="BA735" i="4"/>
  <c r="BA688" i="4"/>
  <c r="BA1012" i="4"/>
  <c r="BA1829" i="4"/>
  <c r="BA84" i="4"/>
  <c r="BA281" i="4"/>
  <c r="BA2083" i="4"/>
  <c r="BA542" i="4"/>
  <c r="BA1461" i="4"/>
  <c r="BA1822" i="4"/>
  <c r="BA1518" i="4"/>
  <c r="BA785" i="4"/>
  <c r="BA21" i="4"/>
  <c r="BA660" i="4"/>
  <c r="BA2123" i="4"/>
  <c r="BA2004" i="4"/>
  <c r="BA424" i="4"/>
  <c r="BA1968" i="4"/>
  <c r="BA1418" i="4"/>
  <c r="BA632" i="4"/>
  <c r="BA648" i="4"/>
  <c r="BA1517" i="4"/>
  <c r="BA1593" i="4"/>
  <c r="BA2029" i="4"/>
  <c r="BA1719" i="4"/>
  <c r="BA35" i="4"/>
  <c r="BA2208" i="4"/>
  <c r="BA686" i="4"/>
  <c r="BA34" i="4"/>
  <c r="BA153" i="4"/>
  <c r="BA2433" i="4"/>
  <c r="BA393" i="4"/>
  <c r="BA1101" i="4"/>
  <c r="BA1795" i="4"/>
  <c r="BA1083" i="4"/>
  <c r="BA2000" i="4"/>
  <c r="BA1002" i="4"/>
  <c r="BA2045" i="4"/>
  <c r="BA2391" i="4"/>
  <c r="BA985" i="4"/>
  <c r="BA329" i="4"/>
  <c r="BA412" i="4"/>
  <c r="BA1611" i="4"/>
  <c r="BA857" i="4"/>
  <c r="BA1739" i="4"/>
  <c r="BA786" i="4"/>
  <c r="BA267" i="4"/>
  <c r="BA1925" i="4"/>
  <c r="BA804" i="4"/>
  <c r="BA876" i="4"/>
  <c r="BA304" i="4"/>
  <c r="BA1204" i="4"/>
  <c r="BA1927" i="4"/>
  <c r="BA709" i="4"/>
  <c r="BA562" i="4"/>
  <c r="BA486" i="4"/>
  <c r="BA2499" i="4"/>
  <c r="BA317" i="4"/>
  <c r="BA1594" i="4"/>
  <c r="BA1479" i="4"/>
  <c r="BA155" i="4"/>
  <c r="BA729" i="4"/>
  <c r="BA550" i="4"/>
  <c r="BA880" i="4"/>
  <c r="BA1000" i="4"/>
  <c r="BA499" i="4"/>
  <c r="BA1114" i="4"/>
  <c r="BA139" i="4"/>
  <c r="BA1987" i="4"/>
  <c r="BA221" i="4"/>
  <c r="BA2070" i="4"/>
  <c r="BA1528" i="4"/>
  <c r="BA302" i="4"/>
  <c r="BA371" i="4"/>
  <c r="BA2223" i="4"/>
  <c r="BA691" i="4"/>
  <c r="BA175" i="4"/>
  <c r="BA2079" i="4"/>
  <c r="BA1224" i="4"/>
  <c r="BA2395" i="4"/>
  <c r="BA1720" i="4"/>
  <c r="BA1884" i="4"/>
  <c r="BA1141" i="4"/>
  <c r="BA705" i="4"/>
  <c r="BA1906" i="4"/>
  <c r="BA340" i="4"/>
  <c r="BA1666" i="4"/>
  <c r="BA1112" i="4"/>
  <c r="BA1772" i="4"/>
  <c r="BA2260" i="4"/>
  <c r="BA741" i="4"/>
  <c r="BA2507" i="4"/>
  <c r="BA1871" i="4"/>
  <c r="BA1184" i="4"/>
  <c r="BA2214" i="4"/>
  <c r="BA2390" i="4"/>
  <c r="BA2051" i="4"/>
  <c r="BA1132" i="4"/>
  <c r="BA945" i="4"/>
  <c r="BA1058" i="4"/>
  <c r="BA328" i="4"/>
  <c r="BA36" i="4"/>
  <c r="BA91" i="4"/>
  <c r="BA116" i="4"/>
  <c r="BA635" i="4"/>
  <c r="BA1793" i="4"/>
  <c r="BA647" i="4"/>
  <c r="BA506" i="4"/>
  <c r="BA204" i="4"/>
  <c r="BA1934" i="4"/>
  <c r="BA773" i="4"/>
  <c r="BA2209" i="4"/>
  <c r="BA235" i="4"/>
  <c r="BA2286" i="4"/>
  <c r="BA343" i="4"/>
  <c r="BA758" i="4"/>
  <c r="BA1468" i="4"/>
  <c r="BA363" i="4"/>
  <c r="BA2522" i="4"/>
  <c r="BA290" i="4"/>
  <c r="BA704" i="4"/>
  <c r="BA1343" i="4"/>
  <c r="BA1381" i="4"/>
  <c r="BA579" i="4"/>
  <c r="BA978" i="4"/>
  <c r="BA608" i="4"/>
  <c r="BA1853" i="4"/>
  <c r="BA1346" i="4"/>
  <c r="BA1197" i="4"/>
  <c r="BA1248" i="4"/>
  <c r="BA124" i="4"/>
  <c r="BA94" i="4"/>
  <c r="BA495" i="4"/>
  <c r="BA2335" i="4"/>
  <c r="BA108" i="4"/>
  <c r="BA2564" i="4"/>
  <c r="BA249" i="4"/>
  <c r="BA484" i="4"/>
  <c r="BA1662" i="4"/>
  <c r="BA353" i="4"/>
  <c r="BA1029" i="4"/>
  <c r="BA2588" i="4"/>
  <c r="BA2587" i="4"/>
  <c r="BA1093" i="4"/>
  <c r="BA2271" i="4"/>
  <c r="BA1463" i="4"/>
  <c r="BA490" i="4"/>
  <c r="BA2272" i="4"/>
  <c r="BA1092" i="4"/>
  <c r="BA2183" i="4"/>
  <c r="BA1106" i="4"/>
  <c r="BA1590" i="4"/>
  <c r="BA2351" i="4"/>
  <c r="BA1054" i="4"/>
  <c r="BA2449" i="4"/>
  <c r="BA1390" i="4"/>
  <c r="BA1095" i="4"/>
  <c r="BA2306" i="4"/>
  <c r="BA909" i="4"/>
  <c r="BA740" i="4"/>
  <c r="BA614" i="4"/>
  <c r="BA783" i="4"/>
  <c r="BA366" i="4"/>
  <c r="BA1195" i="4"/>
  <c r="BA973" i="4"/>
  <c r="BA2003" i="4"/>
  <c r="BA2170" i="4"/>
  <c r="BA2478" i="4"/>
  <c r="BA1094" i="4"/>
  <c r="BA770" i="4"/>
  <c r="BA1874" i="4"/>
  <c r="BA1862" i="4"/>
  <c r="BA1940" i="4"/>
  <c r="BA1803" i="4"/>
  <c r="BA1395" i="4"/>
  <c r="BA1801" i="4"/>
  <c r="BA2538" i="4"/>
  <c r="BA1954" i="4"/>
  <c r="BA379" i="4"/>
  <c r="BA1339" i="4"/>
  <c r="BA2284" i="4"/>
  <c r="BA283" i="4"/>
  <c r="BA1023" i="4"/>
  <c r="BA1612" i="4"/>
  <c r="BA2013" i="4"/>
  <c r="BA23" i="4"/>
  <c r="BA2204" i="4"/>
  <c r="BA403" i="4"/>
  <c r="BA519" i="4"/>
  <c r="BA2506" i="4"/>
  <c r="BA1015" i="4"/>
  <c r="BA2498" i="4"/>
  <c r="BA1067" i="4"/>
  <c r="BA355" i="4"/>
  <c r="BA1521" i="4"/>
  <c r="BA2610" i="4"/>
  <c r="BA189" i="4"/>
  <c r="BA879" i="4"/>
  <c r="BA1303" i="4"/>
  <c r="BA825" i="4"/>
  <c r="BA79" i="4"/>
  <c r="BA1724" i="4"/>
  <c r="BA585" i="4"/>
  <c r="BA2408" i="4"/>
  <c r="BA1961" i="4"/>
  <c r="BA927" i="4"/>
  <c r="BA682" i="4"/>
  <c r="BA1767" i="4"/>
  <c r="BA1495" i="4"/>
  <c r="BA584" i="4"/>
  <c r="BA576" i="4"/>
  <c r="BA1314" i="4"/>
  <c r="BA170" i="4"/>
  <c r="BA1656" i="4"/>
  <c r="BA2331" i="4"/>
  <c r="BA1507" i="4"/>
  <c r="BA513" i="4"/>
  <c r="BA1172" i="4"/>
  <c r="BA2579" i="4"/>
  <c r="BA2246" i="4"/>
  <c r="BA1086" i="4"/>
  <c r="BA2385" i="4"/>
  <c r="BA2343" i="4"/>
  <c r="BA954" i="4"/>
  <c r="BA2358" i="4"/>
  <c r="BA2240" i="4"/>
  <c r="BA1105" i="4"/>
  <c r="BA2428" i="4"/>
  <c r="BA719" i="4"/>
  <c r="BA1427" i="4"/>
  <c r="BA2514" i="4"/>
  <c r="BA388" i="4"/>
  <c r="BA1072" i="4"/>
  <c r="BA604" i="4"/>
  <c r="BA1199" i="4"/>
  <c r="BA2034" i="4"/>
  <c r="BA2583" i="4"/>
  <c r="BA2074" i="4"/>
  <c r="BA2373" i="4"/>
  <c r="BA2028" i="4"/>
  <c r="BA1601" i="4"/>
  <c r="BA1191" i="4"/>
  <c r="BA595" i="4"/>
  <c r="BA2347" i="4"/>
  <c r="BA1421" i="4"/>
  <c r="BA559" i="4"/>
  <c r="BA583" i="4"/>
  <c r="BA243" i="4"/>
  <c r="BA673" i="4"/>
  <c r="BA818" i="4"/>
  <c r="BA476" i="4"/>
  <c r="BA798" i="4"/>
  <c r="BA1512" i="4"/>
  <c r="BA2361" i="4"/>
  <c r="BA2576" i="4"/>
  <c r="BA829" i="4"/>
  <c r="BA1031" i="4"/>
  <c r="BA1556" i="4"/>
  <c r="BA1405" i="4"/>
  <c r="BA2370" i="4"/>
  <c r="BA1416" i="4"/>
  <c r="BA917" i="4"/>
  <c r="BA2096" i="4"/>
  <c r="BA1241" i="4"/>
  <c r="BA2474" i="4"/>
  <c r="BA40" i="4"/>
  <c r="BA2384" i="4"/>
  <c r="BA1402" i="4"/>
  <c r="BA1108" i="4"/>
  <c r="BA2380" i="4"/>
  <c r="BA1062" i="4"/>
  <c r="BA616" i="4"/>
  <c r="BA1396" i="4"/>
  <c r="BA1550" i="4"/>
  <c r="BA1860" i="4"/>
  <c r="BA1240" i="4"/>
  <c r="BA37" i="4"/>
  <c r="BA722" i="4"/>
  <c r="BA1851" i="4"/>
  <c r="BA565" i="4"/>
  <c r="BA1294" i="4"/>
  <c r="BA2140" i="4"/>
  <c r="BA284" i="4"/>
  <c r="BA1733" i="4"/>
  <c r="BA2125" i="4"/>
  <c r="BA707" i="4"/>
  <c r="BA733" i="4"/>
  <c r="BA1047" i="4"/>
  <c r="BA1347" i="4"/>
  <c r="BA282" i="4"/>
  <c r="BA1207" i="4"/>
  <c r="BA2040" i="4"/>
  <c r="BA1202" i="4"/>
  <c r="BA589" i="4"/>
  <c r="BA956" i="4"/>
  <c r="BA1238" i="4"/>
  <c r="BA462" i="4"/>
  <c r="BA1613" i="4"/>
  <c r="BA327" i="4"/>
  <c r="BA2336" i="4"/>
  <c r="BA2359" i="4"/>
  <c r="BA1624" i="4"/>
  <c r="BA2466" i="4"/>
  <c r="BA2088" i="4"/>
  <c r="BA2332" i="4"/>
  <c r="BA2488" i="4"/>
  <c r="BA384" i="4"/>
  <c r="BA656" i="4"/>
  <c r="BA2274" i="4"/>
  <c r="BA1018" i="4"/>
  <c r="BA1808" i="4"/>
  <c r="BA1252" i="4"/>
  <c r="BA1328" i="4"/>
  <c r="BA603" i="4"/>
  <c r="BA205" i="4"/>
  <c r="BA1841" i="4"/>
  <c r="BA2076" i="4"/>
  <c r="BA1504" i="4"/>
  <c r="BA1474" i="4"/>
  <c r="BA1966" i="4"/>
  <c r="BA425" i="4"/>
  <c r="BA216" i="4"/>
  <c r="BA174" i="4"/>
  <c r="BA2325" i="4"/>
  <c r="BA1051" i="4"/>
  <c r="BA42" i="4"/>
  <c r="BA2044" i="4"/>
  <c r="BA1619" i="4"/>
  <c r="BA1781" i="4"/>
  <c r="BA610" i="4"/>
  <c r="BA674" i="4"/>
  <c r="BA352" i="4"/>
  <c r="BA2519" i="4"/>
  <c r="BA2577" i="4"/>
  <c r="BA710" i="4"/>
  <c r="BA1126" i="4"/>
  <c r="BA2268" i="4"/>
  <c r="BA159" i="4"/>
  <c r="BA984" i="4"/>
  <c r="BA1159" i="4"/>
  <c r="BA864" i="4"/>
  <c r="BA369" i="4"/>
  <c r="BA217" i="4"/>
  <c r="BA356" i="4"/>
  <c r="BA1042" i="4"/>
  <c r="BA105" i="4"/>
  <c r="BA1910" i="4"/>
  <c r="BA113" i="4"/>
  <c r="BA1748" i="4"/>
  <c r="BA2167" i="4"/>
  <c r="BA869" i="4"/>
  <c r="BA315" i="4"/>
  <c r="BA2081" i="4"/>
  <c r="BA747" i="4"/>
  <c r="BA971" i="4"/>
  <c r="BA1084" i="4"/>
  <c r="BA753" i="4"/>
  <c r="BA2145" i="4"/>
  <c r="BA2237" i="4"/>
  <c r="BA742" i="4"/>
  <c r="BA944" i="4"/>
  <c r="BA439" i="4"/>
  <c r="BA2375" i="4"/>
  <c r="BA997" i="4"/>
  <c r="BA2178" i="4"/>
  <c r="BA303" i="4"/>
  <c r="BA2310" i="4"/>
  <c r="BA1234" i="4"/>
  <c r="BA987" i="4"/>
  <c r="BA1301" i="4"/>
  <c r="BA528" i="4"/>
  <c r="BA1873" i="4"/>
  <c r="BA884" i="4"/>
  <c r="BA877" i="4"/>
  <c r="BA2137" i="4"/>
  <c r="BA920" i="4"/>
  <c r="BA181" i="4"/>
  <c r="BA2568" i="4"/>
  <c r="BA897" i="4"/>
  <c r="BA497" i="4"/>
  <c r="BA1019" i="4"/>
  <c r="BA332" i="4"/>
  <c r="BA313" i="4"/>
  <c r="BA767" i="4"/>
  <c r="BA2067" i="4"/>
  <c r="BA867" i="4"/>
  <c r="BA1135" i="4"/>
  <c r="BA1834" i="4"/>
  <c r="BA1420" i="4"/>
  <c r="BA826" i="4"/>
  <c r="BA1317" i="4"/>
  <c r="BA799" i="4"/>
  <c r="BA744" i="4"/>
  <c r="BA1689" i="4"/>
  <c r="BA444" i="4"/>
  <c r="BA1028" i="4"/>
  <c r="BA551" i="4"/>
  <c r="BA264" i="4"/>
  <c r="BA1591" i="4"/>
  <c r="BA637" i="4"/>
  <c r="BA982" i="4"/>
  <c r="BA787" i="4"/>
  <c r="BA685" i="4"/>
  <c r="BA573" i="4"/>
  <c r="BA206" i="4"/>
  <c r="BA2599" i="4"/>
  <c r="BA518" i="4"/>
  <c r="BA1099" i="4"/>
  <c r="BA46" i="4"/>
  <c r="BA1536" i="4"/>
  <c r="BA2458" i="4"/>
  <c r="BA2110" i="4"/>
  <c r="BA731" i="4"/>
  <c r="BA1367" i="4"/>
  <c r="BA1830" i="4"/>
  <c r="BA716" i="4"/>
  <c r="BA554" i="4"/>
  <c r="BA2190" i="4"/>
  <c r="BA975" i="4"/>
  <c r="BA1963" i="4"/>
  <c r="BA1445" i="4"/>
  <c r="BA800" i="4"/>
  <c r="BA1213" i="4"/>
  <c r="BA1993" i="4"/>
  <c r="BA575" i="4"/>
  <c r="BA1885" i="4"/>
  <c r="BA830" i="4"/>
  <c r="BA447" i="4"/>
  <c r="BA22" i="4"/>
  <c r="BA2560" i="4"/>
  <c r="BA2027" i="4"/>
  <c r="BA1061" i="4"/>
  <c r="BA725" i="4"/>
  <c r="BA821" i="4"/>
  <c r="BA878" i="4"/>
  <c r="BA942" i="4"/>
  <c r="BA806" i="4"/>
  <c r="BA488" i="4"/>
  <c r="BA539" i="4"/>
  <c r="BA679" i="4"/>
  <c r="BA185" i="4"/>
  <c r="BA601" i="4"/>
  <c r="BA2353" i="4"/>
  <c r="BA1858" i="4"/>
  <c r="BA2130" i="4"/>
  <c r="BA1548" i="4"/>
  <c r="BA244" i="4"/>
  <c r="BA1986" i="4"/>
  <c r="BA526" i="4"/>
  <c r="BA386" i="4"/>
  <c r="BA605" i="4"/>
  <c r="BA587" i="4"/>
  <c r="BA1659" i="4"/>
  <c r="BA2512" i="4"/>
  <c r="BA2593" i="4"/>
  <c r="BA885" i="4"/>
  <c r="BA429" i="4"/>
  <c r="BA1032" i="4"/>
  <c r="BA1131" i="4"/>
  <c r="BA1038" i="4"/>
  <c r="BA872" i="4"/>
  <c r="BA461" i="4"/>
  <c r="BA594" i="4"/>
  <c r="BA2432" i="4"/>
  <c r="BA556" i="4"/>
  <c r="BA1206" i="4"/>
  <c r="BA746" i="4"/>
  <c r="BA324" i="4"/>
  <c r="BA966" i="4"/>
  <c r="BA981" i="4"/>
  <c r="BA723" i="4"/>
  <c r="BA82" i="4"/>
  <c r="BA1526" i="4"/>
  <c r="BA805" i="4"/>
  <c r="BA852" i="4"/>
  <c r="BA1342" i="4"/>
  <c r="BA1219" i="4"/>
  <c r="BA341" i="4"/>
  <c r="BA2479" i="4"/>
  <c r="BA2559" i="4"/>
  <c r="BA817" i="4"/>
  <c r="BA323" i="4"/>
  <c r="BA521" i="4"/>
  <c r="BA552" i="4"/>
  <c r="BA936" i="4"/>
  <c r="BA2048" i="4"/>
  <c r="BA2" i="4"/>
  <c r="BA1186" i="4"/>
  <c r="BA269" i="4"/>
  <c r="BA2207" i="4"/>
  <c r="BA449" i="4"/>
  <c r="BA422" i="4"/>
  <c r="BA1122" i="4"/>
  <c r="BA2365" i="4"/>
  <c r="BA668" i="4"/>
  <c r="BA1194" i="4"/>
  <c r="BA841" i="4"/>
  <c r="BA895" i="4"/>
  <c r="BA780" i="4"/>
  <c r="BA763" i="4"/>
  <c r="BA370" i="4"/>
  <c r="BA2520" i="4"/>
  <c r="BA319" i="4"/>
  <c r="BA1030" i="4"/>
  <c r="BA2153" i="4"/>
  <c r="BA1924" i="4"/>
  <c r="BA810" i="4"/>
  <c r="BA842" i="4"/>
  <c r="BA1116" i="4"/>
  <c r="BA1989" i="4"/>
  <c r="BA2318" i="4"/>
  <c r="BA277" i="4"/>
  <c r="BA286" i="4"/>
  <c r="BA375" i="4"/>
  <c r="BA2480" i="4"/>
  <c r="BA1397" i="4"/>
  <c r="BA467" i="4"/>
  <c r="BA713" i="4"/>
  <c r="BA692" i="4"/>
  <c r="BA111" i="4"/>
  <c r="BA525" i="4"/>
  <c r="BA1823" i="4"/>
  <c r="BA507" i="4"/>
  <c r="BA696" i="4"/>
  <c r="BA939" i="4"/>
  <c r="BA275" i="4"/>
  <c r="BA1113" i="4"/>
  <c r="BA2172" i="4"/>
  <c r="BA514" i="4"/>
  <c r="BA415" i="4"/>
  <c r="BA2010" i="4"/>
  <c r="BA1140" i="4"/>
  <c r="BA790" i="4"/>
  <c r="BA543" i="4"/>
  <c r="BA239" i="4"/>
  <c r="BA1691" i="4"/>
  <c r="BA460" i="4"/>
  <c r="BA251" i="4"/>
  <c r="BA2166" i="4"/>
  <c r="BA711" i="4"/>
  <c r="BA1193" i="4"/>
  <c r="BA212" i="4"/>
  <c r="BA1217" i="4"/>
  <c r="BA623" i="4"/>
  <c r="BA759" i="4"/>
  <c r="BA1187" i="4"/>
  <c r="BA259" i="4"/>
  <c r="BA537" i="4"/>
  <c r="BA2111" i="4"/>
  <c r="BA1260" i="4"/>
  <c r="BA1882" i="4"/>
  <c r="BA855" i="4"/>
  <c r="BA348" i="4"/>
  <c r="BA2152" i="4"/>
  <c r="BA697" i="4"/>
  <c r="BA477" i="4"/>
  <c r="BA1994" i="4"/>
  <c r="BA894" i="4"/>
  <c r="BA1497" i="4"/>
  <c r="BA311" i="4"/>
  <c r="BA466" i="4"/>
  <c r="BA611" i="4"/>
  <c r="BA503" i="4"/>
  <c r="BA246" i="4"/>
  <c r="BA31" i="4"/>
  <c r="BA299" i="4"/>
  <c r="BA274" i="4"/>
  <c r="BA600" i="4"/>
  <c r="BA2424" i="4"/>
  <c r="BA1196" i="4"/>
  <c r="BA435" i="4"/>
  <c r="BA184" i="4"/>
  <c r="BA1369" i="4"/>
  <c r="BA1215" i="4"/>
  <c r="BA1969" i="4"/>
  <c r="BA420" i="4"/>
  <c r="BA1782" i="4"/>
  <c r="BA307" i="4"/>
  <c r="BA1125" i="4"/>
  <c r="BA571" i="4"/>
  <c r="BA1949" i="4"/>
  <c r="BA1431" i="4"/>
  <c r="BA918" i="4"/>
  <c r="BA953" i="4"/>
  <c r="BA664" i="4"/>
  <c r="BA2235" i="4"/>
  <c r="BA1178" i="4"/>
  <c r="BA1977" i="4"/>
  <c r="BA1872" i="4"/>
  <c r="BA392" i="4"/>
  <c r="BA1752" i="4"/>
  <c r="BA972" i="4"/>
  <c r="BA1551" i="4"/>
  <c r="BA743" i="4"/>
  <c r="BA949" i="4"/>
  <c r="BA473" i="4"/>
  <c r="BA2595" i="4"/>
  <c r="BA1003" i="4"/>
  <c r="BA712" i="4"/>
  <c r="BA856" i="4"/>
  <c r="BA919" i="4"/>
  <c r="BA570" i="4"/>
  <c r="BA639" i="4"/>
  <c r="BA441" i="4"/>
  <c r="BA347" i="4"/>
  <c r="BA176" i="4"/>
  <c r="BA364" i="4"/>
  <c r="BA2544" i="4"/>
  <c r="BA471" i="4"/>
  <c r="BA1256" i="4"/>
  <c r="BA1255" i="4"/>
  <c r="BA102" i="4"/>
  <c r="BA694" i="4"/>
  <c r="BA2360" i="4"/>
  <c r="BA1138" i="4"/>
  <c r="BA136" i="4"/>
  <c r="BA120" i="4"/>
  <c r="BA1074" i="4"/>
  <c r="BA789" i="4"/>
  <c r="BA1198" i="4"/>
  <c r="BA380" i="4"/>
  <c r="BA858" i="4"/>
  <c r="BA2574" i="4"/>
  <c r="BA1448" i="4"/>
  <c r="BA1264" i="4"/>
  <c r="BA1078" i="4"/>
  <c r="BA2160" i="4"/>
  <c r="BA990" i="4"/>
  <c r="BA337" i="4"/>
  <c r="BA655" i="4"/>
  <c r="BA684" i="4"/>
  <c r="BA1020" i="4"/>
  <c r="BA376" i="4"/>
  <c r="BA1699" i="4"/>
  <c r="BA1175" i="4"/>
  <c r="BA1223" i="4"/>
  <c r="BA1869" i="4"/>
  <c r="BA61" i="4"/>
  <c r="BA479" i="4"/>
  <c r="BA1907" i="4"/>
  <c r="BA464" i="4"/>
  <c r="BA1228" i="4"/>
  <c r="BA1121" i="4"/>
  <c r="BA602" i="4"/>
  <c r="BA1147" i="4"/>
  <c r="BA636" i="4"/>
  <c r="BA55" i="4"/>
  <c r="BA1129" i="4"/>
  <c r="BA1110" i="4"/>
  <c r="BA1176" i="4"/>
  <c r="BA2526" i="4"/>
  <c r="BA1097" i="4"/>
  <c r="BA496" i="4"/>
  <c r="BA30" i="4"/>
  <c r="BA1981" i="4"/>
  <c r="BA344" i="4"/>
  <c r="BA1886" i="4"/>
  <c r="BA1959" i="4"/>
  <c r="BA12" i="4"/>
  <c r="BA240" i="4"/>
  <c r="BA1465" i="4"/>
  <c r="BA739" i="4"/>
  <c r="BA2176" i="4"/>
  <c r="BA1237" i="4"/>
  <c r="BA1232" i="4"/>
  <c r="BA1649" i="4"/>
  <c r="BA2412" i="4"/>
  <c r="BA2087" i="4"/>
  <c r="BA129" i="4"/>
  <c r="BA1040" i="4"/>
  <c r="BA1978" i="4"/>
  <c r="BA1520" i="4"/>
  <c r="BA1363" i="4"/>
  <c r="BA1200" i="4"/>
  <c r="BA49" i="4"/>
  <c r="BA1365" i="4"/>
  <c r="BA1185" i="4"/>
  <c r="BA849" i="4"/>
  <c r="BA1865" i="4"/>
  <c r="BA115" i="4"/>
  <c r="BA1480" i="4"/>
  <c r="BA1216" i="4"/>
  <c r="BA782" i="4"/>
  <c r="BA166" i="4"/>
  <c r="BA391" i="4"/>
  <c r="BA1820" i="4"/>
  <c r="BA2434" i="4"/>
  <c r="BA965" i="4"/>
  <c r="BA950" i="4"/>
  <c r="BA963" i="4"/>
  <c r="BA2061" i="4"/>
  <c r="BA487" i="4"/>
  <c r="BA1723" i="4"/>
  <c r="BA1956" i="4"/>
  <c r="BA1247" i="4"/>
  <c r="BA1130" i="4"/>
  <c r="BA720" i="4"/>
  <c r="BA910" i="4"/>
  <c r="BA538" i="4"/>
  <c r="BA179" i="4"/>
  <c r="BA1639" i="4"/>
  <c r="BA202" i="4"/>
  <c r="BA265" i="4"/>
  <c r="BA1859" i="4"/>
  <c r="BA870" i="4"/>
  <c r="BA617" i="4"/>
  <c r="BA1117" i="4"/>
  <c r="BA1183" i="4"/>
  <c r="BA631" i="4"/>
  <c r="BA1323" i="4"/>
  <c r="BA338" i="4"/>
  <c r="BA1988" i="4"/>
  <c r="BA1066" i="4"/>
  <c r="BA659" i="4"/>
  <c r="BA820" i="4"/>
  <c r="BA1139" i="4"/>
  <c r="BA382" i="4"/>
  <c r="BA1161" i="4"/>
  <c r="BA993" i="4"/>
  <c r="BA1075" i="4"/>
  <c r="BA1152" i="4"/>
  <c r="BA1218" i="4"/>
  <c r="BA1154" i="4"/>
  <c r="BA835" i="4"/>
  <c r="BA2179" i="4"/>
  <c r="BA2509" i="4"/>
  <c r="BA1944" i="4"/>
  <c r="BA933" i="4"/>
  <c r="BA1973" i="4"/>
  <c r="BA227" i="4"/>
  <c r="BA597" i="4"/>
  <c r="BA646" i="4"/>
  <c r="BA531" i="4"/>
  <c r="BA395" i="4"/>
  <c r="BA149" i="4"/>
  <c r="BA1640" i="4"/>
  <c r="BA932" i="4"/>
  <c r="BA952" i="4"/>
  <c r="BA81" i="4"/>
  <c r="BA1852" i="4"/>
  <c r="BA288" i="4"/>
  <c r="BA625" i="4"/>
  <c r="BA1151" i="4"/>
  <c r="BA1119" i="4"/>
  <c r="BA703" i="4"/>
  <c r="BA222" i="4"/>
  <c r="BA1189" i="4"/>
  <c r="BA1162" i="4"/>
  <c r="BA1519" i="4"/>
  <c r="BA661" i="4"/>
  <c r="BA698" i="4"/>
  <c r="BA784" i="4"/>
  <c r="BA1085" i="4"/>
  <c r="BA255" i="4"/>
  <c r="BA289" i="4"/>
  <c r="BA1205" i="4"/>
  <c r="BA1259" i="4"/>
  <c r="BA1167" i="4"/>
  <c r="BA2135" i="4"/>
  <c r="BA1026" i="4"/>
  <c r="BA881" i="4"/>
  <c r="BA1052" i="4"/>
  <c r="BA1657" i="4"/>
  <c r="BA1376" i="4"/>
  <c r="BA592" i="4"/>
  <c r="BA106" i="4"/>
  <c r="BA1600" i="4"/>
  <c r="BA1165" i="4"/>
  <c r="BA1857" i="4"/>
  <c r="BA572" i="4"/>
  <c r="BA201" i="4"/>
  <c r="BA478" i="4"/>
  <c r="BA1229" i="4"/>
  <c r="BA1254" i="4"/>
  <c r="BA2472" i="4"/>
  <c r="BA1891" i="4"/>
  <c r="BA351" i="4"/>
  <c r="BA873" i="4"/>
  <c r="BA260" i="4"/>
  <c r="BA836" i="4"/>
  <c r="BA1010" i="4"/>
  <c r="BA195" i="4"/>
  <c r="BA6" i="4"/>
  <c r="BA931" i="4"/>
  <c r="BA1848" i="4"/>
  <c r="BA1209" i="4"/>
  <c r="BA1765" i="4"/>
  <c r="BA1149" i="4"/>
  <c r="BA1627" i="4"/>
  <c r="BA306" i="4"/>
  <c r="BA1068" i="4"/>
  <c r="BA1169" i="4"/>
  <c r="BA634" i="4"/>
  <c r="BA1370" i="4"/>
  <c r="BA2411" i="4"/>
  <c r="BA1943" i="4"/>
  <c r="BA434" i="4"/>
  <c r="BA2344" i="4"/>
  <c r="BA1366" i="4"/>
  <c r="BA1997" i="4"/>
  <c r="BA1157" i="4"/>
  <c r="BA1231" i="4"/>
  <c r="BA563" i="4"/>
  <c r="BA1034" i="4"/>
  <c r="BA1513" i="4"/>
  <c r="BA1158" i="4"/>
  <c r="BA143" i="4"/>
  <c r="BA1208" i="4"/>
  <c r="BA1740" i="4"/>
  <c r="BA1201" i="4"/>
  <c r="BA1414" i="4"/>
  <c r="BA1894" i="4"/>
  <c r="BA218" i="4"/>
  <c r="BA200" i="4"/>
  <c r="BA2239" i="4"/>
  <c r="BA627" i="4"/>
  <c r="BA453" i="4"/>
  <c r="BA1221" i="4"/>
  <c r="BA1377" i="4"/>
  <c r="BA203" i="4"/>
  <c r="BA2317" i="4"/>
  <c r="BA1856" i="4"/>
  <c r="BA100" i="4"/>
  <c r="BA775" i="4"/>
  <c r="BA1481" i="4"/>
  <c r="BA2592" i="4"/>
  <c r="BA974" i="4"/>
  <c r="BA144" i="4"/>
  <c r="BA1261" i="4"/>
  <c r="BA1144" i="4"/>
  <c r="BA508" i="4"/>
  <c r="BA558" i="4"/>
  <c r="BA778" i="4"/>
  <c r="BA191" i="4"/>
  <c r="BA258" i="4"/>
  <c r="BA1222" i="4"/>
  <c r="BA1895" i="4"/>
  <c r="BA1998" i="4"/>
  <c r="BA1142" i="4"/>
  <c r="BA1239" i="4"/>
  <c r="BA1952" i="4"/>
  <c r="BA2570" i="4"/>
  <c r="BA436" i="4"/>
  <c r="BA1046" i="4"/>
  <c r="BA103" i="4"/>
  <c r="BA1137" i="4"/>
  <c r="BA633" i="4"/>
  <c r="BA1181" i="4"/>
  <c r="BA408" i="4"/>
  <c r="BA1265" i="4"/>
  <c r="BA1388" i="4"/>
  <c r="BA900" i="4"/>
  <c r="BA472" i="4"/>
  <c r="BA374" i="4"/>
  <c r="BA168" i="4"/>
  <c r="BA308" i="4"/>
  <c r="BA1166" i="4"/>
  <c r="BA1235" i="4"/>
  <c r="BA1912" i="4"/>
  <c r="BA1333" i="4"/>
  <c r="BA1163" i="4"/>
  <c r="BA88" i="4"/>
  <c r="BA2066" i="4"/>
  <c r="BA1014" i="4"/>
  <c r="BA18" i="4"/>
  <c r="BA1090" i="4"/>
  <c r="BA726" i="4"/>
  <c r="BA1005" i="4"/>
  <c r="BA764" i="4"/>
  <c r="BA1909" i="4"/>
  <c r="BA859" i="4"/>
  <c r="BA2158" i="4"/>
  <c r="BA437" i="4"/>
  <c r="BA1928" i="4"/>
  <c r="BA1437" i="4"/>
  <c r="BA1263" i="4"/>
  <c r="BA1009" i="4"/>
  <c r="BA207" i="4"/>
  <c r="BA1006" i="4"/>
  <c r="BA1242" i="4"/>
  <c r="BA769" i="4"/>
  <c r="BA906" i="4"/>
  <c r="BA183" i="4"/>
  <c r="BA788" i="4"/>
  <c r="BA295" i="4"/>
  <c r="BA1008" i="4"/>
  <c r="BA387" i="4"/>
  <c r="BA962" i="4"/>
  <c r="BA1889" i="4"/>
  <c r="BA1146" i="4"/>
  <c r="BA1996" i="4"/>
  <c r="BA678" i="4"/>
  <c r="BA1903" i="4"/>
  <c r="BA1160" i="4"/>
  <c r="BA708" i="4"/>
  <c r="BA362" i="4"/>
  <c r="BA322" i="4"/>
  <c r="BA1225" i="4"/>
  <c r="BA1227" i="4"/>
  <c r="BA165" i="4"/>
  <c r="BA1190" i="4"/>
  <c r="BA1837" i="4"/>
  <c r="BA715" i="4"/>
  <c r="BA1980" i="4"/>
  <c r="BA1979" i="4"/>
  <c r="BA428" i="4"/>
  <c r="BA1220" i="4"/>
  <c r="BA215" i="4"/>
  <c r="BA1849" i="4"/>
  <c r="BA560" i="4"/>
  <c r="BA1855" i="4"/>
  <c r="BA2355" i="4"/>
  <c r="BA1982" i="4"/>
  <c r="BA230" i="4"/>
  <c r="BA1976" i="4"/>
  <c r="BA173" i="4"/>
  <c r="BA1999" i="4"/>
  <c r="BA1127" i="4"/>
  <c r="BA1148" i="4"/>
  <c r="BA1268" i="4"/>
  <c r="BA934" i="4"/>
  <c r="BA1341" i="4"/>
  <c r="BA1150" i="4"/>
  <c r="BA292" i="4"/>
  <c r="BA406" i="4"/>
  <c r="BA1937" i="4"/>
  <c r="BA1244" i="4"/>
  <c r="BA1777" i="4"/>
  <c r="BA2192" i="4"/>
  <c r="BA2114" i="4"/>
  <c r="BA330" i="4"/>
  <c r="BA2345" i="4"/>
  <c r="BA1530" i="4"/>
  <c r="BA1804" i="4"/>
  <c r="BA2181" i="4"/>
  <c r="BA2334" i="4"/>
  <c r="BA1603" i="4"/>
  <c r="BA1391" i="4"/>
  <c r="BA1929" i="4"/>
  <c r="BA440" i="4"/>
  <c r="BA2131" i="4"/>
  <c r="BA1312" i="4"/>
  <c r="BA2094" i="4"/>
  <c r="BA377" i="4"/>
  <c r="BA1290" i="4"/>
  <c r="BA996" i="4"/>
  <c r="BA772" i="4"/>
  <c r="BA2005" i="4"/>
  <c r="BA2493" i="4"/>
  <c r="BA1296" i="4"/>
  <c r="BA2494" i="4"/>
  <c r="BA1459" i="4"/>
  <c r="BA92" i="4"/>
  <c r="BA1271" i="4"/>
  <c r="BA1764" i="4"/>
  <c r="BA1800" i="4"/>
  <c r="BA2302" i="4"/>
  <c r="BA1618" i="4"/>
  <c r="BA2224" i="4"/>
  <c r="BA1408" i="4"/>
  <c r="BA1688" i="4"/>
  <c r="BA1553" i="4"/>
  <c r="BA2517" i="4"/>
  <c r="BA2617" i="4"/>
  <c r="BA1576" i="4"/>
  <c r="BA2590" i="4"/>
  <c r="BA2547" i="4"/>
  <c r="BA2497" i="4"/>
  <c r="BA1598" i="4"/>
  <c r="BA1620" i="4"/>
  <c r="BA1484" i="4"/>
  <c r="BA1931" i="4"/>
  <c r="BA1332" i="4"/>
  <c r="BA1914" i="4"/>
  <c r="BA1747" i="4"/>
  <c r="BA1561" i="4"/>
  <c r="BA1292" i="4"/>
  <c r="BA1743" i="4"/>
  <c r="BA2312" i="4"/>
  <c r="BA2058" i="4"/>
  <c r="BA45" i="4"/>
  <c r="BA2562" i="4"/>
  <c r="BA2053" i="4"/>
  <c r="BA1792" i="4"/>
  <c r="BA1535" i="4"/>
  <c r="BA2379" i="4"/>
  <c r="BA2129" i="4"/>
  <c r="BA1632" i="4"/>
  <c r="BA2054" i="4"/>
  <c r="BA2489" i="4"/>
  <c r="BA1958" i="4"/>
  <c r="BA2491" i="4"/>
  <c r="BA1681" i="4"/>
  <c r="BA119" i="4"/>
  <c r="BA1592" i="4"/>
  <c r="BA2025" i="4"/>
  <c r="BA2441" i="4"/>
  <c r="BA1409" i="4"/>
  <c r="BA1833" i="4"/>
  <c r="BA2118" i="4"/>
  <c r="BA1455" i="4"/>
  <c r="BA2453" i="4"/>
  <c r="BA1897" i="4"/>
  <c r="BA1919" i="4"/>
  <c r="BA1422" i="4"/>
  <c r="BA1471" i="4"/>
  <c r="BA1456" i="4"/>
  <c r="BA1831" i="4"/>
  <c r="BA1298" i="4"/>
  <c r="BA2386" i="4"/>
  <c r="BA2416" i="4"/>
  <c r="BA1403" i="4"/>
  <c r="BA689" i="4"/>
  <c r="BA2150" i="4"/>
  <c r="BA1017" i="4"/>
  <c r="BA2415" i="4"/>
  <c r="BA683" i="4"/>
  <c r="BA2197" i="4"/>
  <c r="BA2413" i="4"/>
  <c r="BA1742" i="4"/>
  <c r="BA2503" i="4"/>
  <c r="BA1588" i="4"/>
  <c r="BA593" i="4"/>
  <c r="BA2037" i="4"/>
  <c r="BA65" i="4"/>
  <c r="BA2376" i="4"/>
  <c r="BA1926" i="4"/>
  <c r="BA2195" i="4"/>
  <c r="BA2016" i="4"/>
  <c r="BA1935" i="4"/>
  <c r="BA730" i="4"/>
  <c r="BA2035" i="4"/>
  <c r="BA1694" i="4"/>
  <c r="BA1604" i="4"/>
  <c r="BA1446" i="4"/>
  <c r="BA2231" i="4"/>
  <c r="BA650" i="4"/>
  <c r="BA1361" i="4"/>
  <c r="BA1540" i="4"/>
  <c r="BA1605" i="4"/>
  <c r="BA419" i="4"/>
  <c r="BA2236" i="4"/>
  <c r="BA2064" i="4"/>
  <c r="BA1692" i="4"/>
  <c r="BA293" i="4"/>
  <c r="BA1938" i="4"/>
  <c r="BA1642" i="4"/>
  <c r="BA1311" i="4"/>
  <c r="BA2578" i="4"/>
  <c r="BA1815" i="4"/>
  <c r="BA923" i="4"/>
  <c r="BA2141" i="4"/>
  <c r="BA1280" i="4"/>
  <c r="BA2417" i="4"/>
  <c r="BA2323" i="4"/>
  <c r="BA1156" i="4"/>
  <c r="BA2295" i="4"/>
  <c r="BA1718" i="4"/>
  <c r="BA1531" i="4"/>
  <c r="BA2330" i="4"/>
  <c r="BA1812" i="4"/>
  <c r="BA1818" i="4"/>
  <c r="BA749" i="4"/>
  <c r="BA1734" i="4"/>
  <c r="BA1796" i="4"/>
  <c r="BA2143" i="4"/>
  <c r="BA2326" i="4"/>
  <c r="BA2337" i="4"/>
  <c r="BA2038" i="4"/>
  <c r="BA1970" i="4"/>
  <c r="BA1875" i="4"/>
  <c r="BA1942" i="4"/>
  <c r="BA1653" i="4"/>
  <c r="BA494" i="4"/>
  <c r="BA2608" i="4"/>
  <c r="BA1745" i="4"/>
  <c r="BA2259" i="4"/>
  <c r="BA1563" i="4"/>
  <c r="BA1277" i="4"/>
  <c r="BA1766" i="4"/>
  <c r="BA367" i="4"/>
  <c r="BA1621" i="4"/>
  <c r="BA2541" i="4"/>
  <c r="BA2090" i="4"/>
  <c r="BA1636" i="4"/>
  <c r="BA2249" i="4"/>
  <c r="BA1729" i="4"/>
  <c r="BA1514" i="4"/>
  <c r="BA1648" i="4"/>
  <c r="BA2410" i="4"/>
  <c r="BA2283" i="4"/>
  <c r="BA1674" i="4"/>
  <c r="BA1382" i="4"/>
  <c r="BA1565" i="4"/>
  <c r="BA257" i="4"/>
  <c r="BA1731" i="4"/>
  <c r="BA2108" i="4"/>
  <c r="BA1677" i="4"/>
  <c r="BA1469" i="4"/>
  <c r="BA1326" i="4"/>
  <c r="BA2033" i="4"/>
  <c r="BA1299" i="4"/>
  <c r="BA745" i="4"/>
  <c r="BA2392" i="4"/>
  <c r="BA2383" i="4"/>
  <c r="BA2021" i="4"/>
  <c r="BA2217" i="4"/>
  <c r="BA1279" i="4"/>
  <c r="BA1672" i="4"/>
  <c r="BA1475" i="4"/>
  <c r="BA2049" i="4"/>
  <c r="BA1348" i="4"/>
  <c r="BA2293" i="4"/>
  <c r="BA2581" i="4"/>
  <c r="BA2315" i="4"/>
  <c r="BA1644" i="4"/>
  <c r="BA921" i="4"/>
  <c r="BA1635" i="4"/>
  <c r="BA2031" i="4"/>
  <c r="BA2097" i="4"/>
  <c r="BA890" i="4"/>
  <c r="BA677" i="4"/>
  <c r="BA500" i="4"/>
  <c r="BA2001" i="4"/>
  <c r="BA2388" i="4"/>
  <c r="BA2452" i="4"/>
  <c r="BA2367" i="4"/>
  <c r="BA1727" i="4"/>
  <c r="BA1660" i="4"/>
  <c r="BA1710" i="4"/>
  <c r="BA1586" i="4"/>
  <c r="BA832" i="4"/>
  <c r="BA2248" i="4"/>
  <c r="BA1840" i="4"/>
  <c r="BA2205" i="4"/>
  <c r="BA1670" i="4"/>
  <c r="BA863" i="4"/>
  <c r="BA1784" i="4"/>
  <c r="BA459" i="4"/>
  <c r="BA228" i="4"/>
  <c r="BA813" i="4"/>
  <c r="BA2099" i="4"/>
  <c r="BA2215" i="4"/>
  <c r="BA2313" i="4"/>
  <c r="BA959" i="4"/>
  <c r="BA1652" i="4"/>
  <c r="BA383" i="4"/>
  <c r="BA2281" i="4"/>
  <c r="BA407" i="4"/>
  <c r="BA1449" i="4"/>
  <c r="BA628" i="4"/>
  <c r="BA2288" i="4"/>
  <c r="BA1735" i="4"/>
  <c r="BA261" i="4"/>
  <c r="BA2510" i="4"/>
  <c r="BA2187" i="4"/>
  <c r="BA1491" i="4"/>
  <c r="BA907" i="4"/>
  <c r="BA491" i="4"/>
  <c r="BA1345" i="4"/>
  <c r="BA2485" i="4"/>
  <c r="BA2443" i="4"/>
  <c r="BA1770" i="4"/>
  <c r="BA2256" i="4"/>
  <c r="BA280" i="4"/>
  <c r="BA1036" i="4"/>
  <c r="BA2444" i="4"/>
  <c r="BA1582" i="4"/>
  <c r="BA1877" i="4"/>
  <c r="BA2402" i="4"/>
  <c r="BA2378" i="4"/>
  <c r="BA728" i="4"/>
  <c r="BA561" i="4"/>
  <c r="BA2501" i="4"/>
  <c r="BA1768" i="4"/>
  <c r="BA515" i="4"/>
  <c r="BA1316" i="4"/>
  <c r="BA1599" i="4"/>
  <c r="BA1447" i="4"/>
  <c r="BA2007" i="4"/>
  <c r="BA671" i="4"/>
  <c r="BA1411" i="4"/>
  <c r="BA2298" i="4"/>
  <c r="BA1663" i="4"/>
  <c r="BA1331" i="4"/>
  <c r="BA943" i="4"/>
  <c r="BA2122" i="4"/>
  <c r="BA838" i="4"/>
  <c r="BA1757" i="4"/>
  <c r="BA368" i="4"/>
  <c r="BA2189" i="4"/>
  <c r="BA399" i="4"/>
  <c r="BA861" i="4"/>
  <c r="BA1423" i="4"/>
  <c r="BA1676" i="4"/>
  <c r="BA1024" i="4"/>
  <c r="BA2276" i="4"/>
  <c r="BA1055" i="4"/>
  <c r="BA1868" i="4"/>
  <c r="BA1549" i="4"/>
  <c r="BA2350" i="4"/>
  <c r="BA1043" i="4"/>
  <c r="BA541" i="4"/>
  <c r="BA1336" i="4"/>
  <c r="BA1602" i="4"/>
  <c r="BA1634" i="4"/>
  <c r="BA598" i="4"/>
  <c r="BA1442" i="4"/>
  <c r="BA443" i="4"/>
  <c r="BA385" i="4"/>
  <c r="BA2339" i="4"/>
  <c r="BA2342" i="4"/>
  <c r="BA2085" i="4"/>
  <c r="BA2059" i="4"/>
  <c r="BA67" i="4"/>
  <c r="BA2169" i="4"/>
  <c r="BA1393" i="4"/>
  <c r="BA1069" i="4"/>
  <c r="BA2314" i="4"/>
  <c r="BA2364" i="4"/>
  <c r="BA1356" i="4"/>
  <c r="BA430" i="4"/>
  <c r="BA397" i="4"/>
  <c r="BA801" i="4"/>
  <c r="BA2106" i="4"/>
  <c r="BA272" i="4"/>
  <c r="BA1349" i="4"/>
  <c r="BA1967" i="4"/>
  <c r="BA421" i="4"/>
  <c r="BA1715" i="4"/>
  <c r="BA2303" i="4"/>
  <c r="BA1404" i="4"/>
  <c r="BA1441" i="4"/>
  <c r="BA145" i="4"/>
  <c r="BA1664" i="4"/>
  <c r="BA535" i="4"/>
  <c r="BA2226" i="4"/>
  <c r="BA2500" i="4"/>
  <c r="BA908" i="4"/>
  <c r="BA2210" i="4"/>
  <c r="BA1794" i="4"/>
  <c r="BA2233" i="4"/>
  <c r="BA2442" i="4"/>
  <c r="BA1941" i="4"/>
  <c r="BA1668" i="4"/>
  <c r="BA402" i="4"/>
  <c r="BA2429" i="4"/>
  <c r="BA410" i="4"/>
  <c r="BA2107" i="4"/>
  <c r="BA2460" i="4"/>
  <c r="BA2399" i="4"/>
  <c r="BA2065" i="4"/>
  <c r="BA456" i="4"/>
  <c r="BA1583" i="4"/>
  <c r="BA132" i="4"/>
  <c r="BA252" i="4"/>
  <c r="BA1270" i="4"/>
  <c r="BA2119" i="4"/>
  <c r="BA958" i="4"/>
  <c r="BA1732" i="4"/>
  <c r="BA2305" i="4"/>
  <c r="BA2043" i="4"/>
  <c r="BA2199" i="4"/>
  <c r="BA2139" i="4"/>
  <c r="BA133" i="4"/>
  <c r="BA43" i="4"/>
  <c r="BA1854" i="4"/>
  <c r="BA1946" i="4"/>
  <c r="BA1079" i="4"/>
  <c r="BA1609" i="4"/>
  <c r="BA2296" i="4"/>
  <c r="BA1905" i="4"/>
  <c r="BA2448" i="4"/>
  <c r="BA1805" i="4"/>
  <c r="BA941" i="4"/>
  <c r="BA2569" i="4"/>
  <c r="BA811" i="4"/>
  <c r="BA1282" i="4"/>
  <c r="BA2446" i="4"/>
  <c r="BA547" i="4"/>
  <c r="BA2275" i="4"/>
  <c r="BA1483" i="4"/>
  <c r="BA2357" i="4"/>
  <c r="BA2462" i="4"/>
  <c r="BA815" i="4"/>
  <c r="BA736" i="4"/>
  <c r="BA2621" i="4"/>
  <c r="BA955" i="4"/>
  <c r="BA1948" i="4"/>
  <c r="BA1324" i="4"/>
  <c r="BA2486" i="4"/>
  <c r="BA463" i="4"/>
  <c r="BA957" i="4"/>
  <c r="BA2127" i="4"/>
  <c r="BA2492" i="4"/>
  <c r="BA2419" i="4"/>
  <c r="BA2238" i="4"/>
  <c r="BA520" i="4"/>
  <c r="BA2598" i="4"/>
  <c r="BA1472" i="4"/>
  <c r="BA321" i="4"/>
  <c r="BA948" i="4"/>
  <c r="BA97" i="4"/>
  <c r="BA796" i="4"/>
  <c r="BA2251" i="4"/>
  <c r="BA1867" i="4"/>
  <c r="BA641" i="4"/>
  <c r="BA2471" i="4"/>
  <c r="BA2456" i="4"/>
  <c r="BA2287" i="4"/>
  <c r="BA1705" i="4"/>
  <c r="BA961" i="4"/>
  <c r="BA2532" i="4"/>
  <c r="BA1389" i="4"/>
  <c r="BA2039" i="4"/>
  <c r="BA2117" i="4"/>
  <c r="BA532" i="4"/>
  <c r="BA2515" i="4"/>
  <c r="BA1661" i="4"/>
  <c r="BA2447" i="4"/>
  <c r="BA1922" i="4"/>
  <c r="BA2242" i="4"/>
  <c r="BA1864" i="4"/>
  <c r="BA649" i="4"/>
  <c r="BA1004" i="4"/>
  <c r="BA2465" i="4"/>
  <c r="BA549" i="4"/>
  <c r="BA2291" i="4"/>
  <c r="BA1088" i="4"/>
  <c r="BA2513" i="4"/>
  <c r="BA334" i="4"/>
  <c r="BA2289" i="4"/>
  <c r="BA548" i="4"/>
  <c r="BA2426" i="4"/>
  <c r="BA331" i="4"/>
  <c r="BA1825" i="4"/>
  <c r="BA1044" i="4"/>
  <c r="BA1153" i="4"/>
  <c r="BA2082" i="4"/>
  <c r="BA1629" i="4"/>
  <c r="BA2389" i="4"/>
  <c r="BA1633" i="4"/>
  <c r="BA2425" i="4"/>
  <c r="BA1502" i="4"/>
  <c r="BA2371" i="4"/>
  <c r="BA2068" i="4"/>
  <c r="BA223" i="4"/>
  <c r="BA1950" i="4"/>
  <c r="BA1962" i="4"/>
  <c r="BA851" i="4"/>
  <c r="BA1673" i="4"/>
  <c r="BA751" i="4"/>
  <c r="BA588" i="4"/>
  <c r="BA510" i="4"/>
  <c r="BA2100" i="4"/>
  <c r="BA606" i="4"/>
  <c r="BA1091" i="4"/>
  <c r="BA1799" i="4"/>
  <c r="BA160" i="4"/>
  <c r="BA2254" i="4"/>
  <c r="BA2182" i="4"/>
  <c r="BA2524" i="4"/>
  <c r="BA342" i="4"/>
  <c r="BA2528" i="4"/>
  <c r="BA2036" i="4"/>
  <c r="BA1646" i="4"/>
  <c r="BA271" i="4"/>
  <c r="BA2531" i="4"/>
  <c r="BA846" i="4"/>
  <c r="BA2333" i="4"/>
  <c r="BA1458" i="4"/>
  <c r="BA1057" i="4"/>
  <c r="BA802" i="4"/>
  <c r="BA1589" i="4"/>
  <c r="BA1429" i="4"/>
  <c r="BA1546" i="4"/>
  <c r="BA489" i="4"/>
  <c r="BA1863" i="4"/>
  <c r="BA268" i="4"/>
  <c r="BA1790" i="4"/>
  <c r="BA546" i="4"/>
  <c r="BA2014" i="4"/>
  <c r="BA1693" i="4"/>
  <c r="BA657" i="4"/>
  <c r="BA2476" i="4"/>
  <c r="BA840" i="4"/>
  <c r="BA2427" i="4"/>
  <c r="BA96" i="4"/>
  <c r="BA279" i="4"/>
  <c r="BA1488" i="4"/>
  <c r="BA868" i="4"/>
  <c r="BA2230" i="4"/>
  <c r="BA1974" i="4"/>
  <c r="BA270" i="4"/>
  <c r="BA748" i="4"/>
  <c r="BA1394" i="4"/>
  <c r="BA913" i="4"/>
  <c r="BA2263" i="4"/>
  <c r="BA1566" i="4"/>
  <c r="BA983" i="4"/>
  <c r="BA1773" i="4"/>
  <c r="BA672" i="4"/>
  <c r="BA135" i="4"/>
  <c r="BA516" i="4"/>
  <c r="BA1741" i="4"/>
  <c r="BA301" i="4"/>
  <c r="BA2220" i="4"/>
  <c r="BA621" i="4"/>
  <c r="BA57" i="4"/>
  <c r="BA1266" i="4"/>
  <c r="BA248" i="4"/>
  <c r="BA2400" i="4"/>
  <c r="BA465" i="4"/>
  <c r="BA2075" i="4"/>
  <c r="BA2146" i="4"/>
  <c r="BA231" i="4"/>
  <c r="BA446" i="4"/>
  <c r="BA1434" i="4"/>
  <c r="BA2309" i="4"/>
  <c r="BA426" i="4"/>
  <c r="BA578" i="4"/>
  <c r="BA947" i="4"/>
  <c r="BA902" i="4"/>
  <c r="BA1039" i="4"/>
  <c r="BA530" i="4"/>
  <c r="BA1065" i="4"/>
  <c r="BA803" i="4"/>
  <c r="BA1679" i="4"/>
  <c r="BA2567" i="4"/>
  <c r="BA866" i="4"/>
  <c r="BA1322" i="4"/>
  <c r="BA721" i="4"/>
  <c r="BA1658" i="4"/>
  <c r="BA1936" i="4"/>
  <c r="BA232" i="4"/>
  <c r="BA545" i="4"/>
  <c r="BA544" i="4"/>
  <c r="BA976" i="4"/>
  <c r="BA1425" i="4"/>
  <c r="BA555" i="4"/>
  <c r="BA1460" i="4"/>
  <c r="BA1839" i="4"/>
  <c r="BA1493" i="4"/>
  <c r="BA1134" i="4"/>
  <c r="BA714" i="4"/>
  <c r="BA676" i="4"/>
  <c r="BA1253" i="4"/>
  <c r="BA1684" i="4"/>
  <c r="BA134" i="4"/>
  <c r="BA74" i="4"/>
  <c r="BA566" i="4"/>
  <c r="BA52" i="4"/>
  <c r="BA824" i="4"/>
  <c r="BA1013" i="4"/>
  <c r="BA2468" i="4"/>
  <c r="BA1025" i="4"/>
  <c r="BA2258" i="4"/>
  <c r="BA935" i="4"/>
  <c r="BA609" i="4"/>
  <c r="BA1049" i="4"/>
  <c r="BA5" i="4"/>
  <c r="BA127" i="4"/>
  <c r="BA1569" i="4"/>
  <c r="BA2200" i="4"/>
  <c r="BA827" i="4"/>
  <c r="BA970" i="4"/>
  <c r="BA871" i="4"/>
  <c r="BA2495" i="4"/>
  <c r="BA413" i="4"/>
  <c r="BA1410" i="4"/>
  <c r="BA1527" i="4"/>
  <c r="BA2322" i="4"/>
  <c r="BA2162" i="4"/>
  <c r="BA687" i="4"/>
  <c r="BA245" i="4"/>
  <c r="BA372" i="4"/>
  <c r="BA915" i="4"/>
  <c r="BA776" i="4"/>
  <c r="BA1736" i="4"/>
  <c r="BA812" i="4"/>
  <c r="BA1893" i="4"/>
  <c r="BA1466" i="4"/>
  <c r="BA2490" i="4"/>
  <c r="BA2439" i="4"/>
  <c r="BA1785" i="4"/>
  <c r="BA693" i="4"/>
  <c r="BA350" i="4"/>
  <c r="BA1972" i="4"/>
  <c r="BA612" i="4"/>
  <c r="BA992" i="4"/>
  <c r="BA1136" i="4"/>
  <c r="BA1041" i="4"/>
  <c r="BA38" i="4"/>
  <c r="BA756" i="4"/>
  <c r="BA1758" i="4"/>
  <c r="BA1671" i="4"/>
  <c r="BA253" i="4"/>
  <c r="BA162" i="4"/>
  <c r="BA361" i="4"/>
  <c r="BA2420" i="4"/>
  <c r="BA847" i="4"/>
  <c r="BA2540" i="4"/>
  <c r="BA665" i="4"/>
  <c r="BA78" i="4"/>
  <c r="BA20" i="4"/>
  <c r="BA581" i="4"/>
  <c r="BA1338" i="4"/>
  <c r="BA1302" i="4"/>
  <c r="BA1440" i="4"/>
  <c r="BA2253" i="4"/>
  <c r="BA86" i="4"/>
  <c r="BA209" i="4"/>
  <c r="BA1562" i="4"/>
  <c r="BA1702" i="4"/>
  <c r="BA1371" i="4"/>
  <c r="BA522" i="4"/>
  <c r="BA398" i="4"/>
  <c r="BA2620" i="4"/>
  <c r="BA1709" i="4"/>
  <c r="BA833" i="4"/>
  <c r="BA903" i="4"/>
  <c r="BA1380" i="4"/>
  <c r="BA1487" i="4"/>
  <c r="BA1581" i="4"/>
  <c r="BA569" i="4"/>
  <c r="BA50" i="4"/>
  <c r="BA1957" i="4"/>
  <c r="BA273" i="4"/>
  <c r="BA1596" i="4"/>
  <c r="BA309" i="4"/>
  <c r="BA196" i="4"/>
  <c r="BA2115" i="4"/>
  <c r="BA1778" i="4"/>
  <c r="BA1992" i="4"/>
  <c r="BA1053" i="4"/>
  <c r="BA1616" i="4"/>
  <c r="BA287" i="4"/>
  <c r="BA1050" i="4"/>
  <c r="BA502" i="4"/>
  <c r="BA1904" i="4"/>
  <c r="BA844" i="4"/>
  <c r="BA1372" i="4"/>
  <c r="BA762" i="4"/>
  <c r="BA529" i="4"/>
  <c r="BA305" i="4"/>
  <c r="BA527" i="4"/>
  <c r="BA926" i="4"/>
  <c r="BA2149" i="4"/>
  <c r="BA1120" i="4"/>
  <c r="BA1807" i="4"/>
  <c r="BA1813" i="4"/>
  <c r="BA1045" i="4"/>
  <c r="BA112" i="4"/>
  <c r="BA1861" i="4"/>
  <c r="BA755" i="4"/>
  <c r="BA1315" i="4"/>
  <c r="BA1439" i="4"/>
  <c r="BA192" i="4"/>
  <c r="BA1258" i="4"/>
  <c r="BA814" i="4"/>
  <c r="BA2381" i="4"/>
  <c r="BA1489" i="4"/>
  <c r="BA969" i="4"/>
  <c r="BA2594" i="4"/>
  <c r="BA2073" i="4"/>
  <c r="BA2211" i="4"/>
  <c r="BA2077" i="4"/>
  <c r="BA247" i="4"/>
  <c r="BA2454" i="4"/>
  <c r="BA2530" i="4"/>
  <c r="BA278" i="4"/>
  <c r="BA822" i="4"/>
  <c r="BA2362" i="4"/>
  <c r="BA396" i="4"/>
  <c r="BA1037" i="4"/>
  <c r="BA1651" i="4"/>
  <c r="BA2194" i="4"/>
  <c r="BA2451" i="4"/>
  <c r="BA3" i="4"/>
  <c r="BA946" i="4"/>
  <c r="BA14" i="4"/>
  <c r="BA2601" i="4"/>
  <c r="BA28" i="4"/>
  <c r="BA157" i="4"/>
  <c r="BA1081" i="4"/>
  <c r="BA2002" i="4"/>
  <c r="BA414" i="4"/>
  <c r="BA574" i="4"/>
  <c r="BA1552" i="4"/>
  <c r="BA638" i="4"/>
  <c r="BA1364" i="4"/>
  <c r="BA889" i="4"/>
  <c r="BA1080" i="4"/>
  <c r="BA754" i="4"/>
  <c r="BA774" i="4"/>
  <c r="BA702" i="4"/>
  <c r="BA653" i="4"/>
  <c r="BA237" i="4"/>
  <c r="BA2124" i="4"/>
  <c r="BA779" i="4"/>
  <c r="BA590" i="4"/>
  <c r="BA1295" i="4"/>
  <c r="BA314" i="4"/>
  <c r="BA2030" i="4"/>
  <c r="BA2164" i="4"/>
  <c r="BA1098" i="4"/>
  <c r="BA1457" i="4"/>
  <c r="BA652" i="4"/>
  <c r="BA980" i="4"/>
  <c r="BA615" i="4"/>
  <c r="BA1797" i="4"/>
  <c r="BA853" i="4"/>
  <c r="BA734" i="4"/>
  <c r="BA1754" i="4"/>
  <c r="BA1960" i="4"/>
  <c r="BA1214" i="4"/>
  <c r="BA761" i="4"/>
  <c r="BA483" i="4"/>
  <c r="BA1076" i="4"/>
  <c r="BA1262" i="4"/>
  <c r="BA1716" i="4"/>
  <c r="BA874" i="4"/>
  <c r="BA1246" i="4"/>
  <c r="BA381" i="4"/>
  <c r="BA186" i="4"/>
  <c r="BA2159" i="4"/>
  <c r="BA2104" i="4"/>
  <c r="BA1888" i="4"/>
  <c r="BA642" i="4"/>
  <c r="BA27" i="4"/>
  <c r="BA837" i="4"/>
  <c r="BA294" i="4"/>
  <c r="BA2089" i="4"/>
  <c r="BA1995" i="4"/>
  <c r="BA2575" i="4"/>
  <c r="BA681" i="4"/>
  <c r="BA1637" i="4"/>
  <c r="BA658" i="4"/>
  <c r="BA2134" i="4"/>
  <c r="BA1985" i="4"/>
  <c r="BA1643" i="4"/>
  <c r="BA533" i="4"/>
  <c r="BA1210" i="4"/>
  <c r="BA2582" i="4"/>
  <c r="BA117" i="4"/>
  <c r="BA1901" i="4"/>
  <c r="BA1021" i="4"/>
  <c r="BA469" i="4"/>
  <c r="BA2435" i="4"/>
  <c r="BA405" i="4"/>
  <c r="BA357" i="4"/>
  <c r="BA1350" i="4"/>
  <c r="BA819" i="4"/>
  <c r="BA1375" i="4"/>
  <c r="BA1107" i="4"/>
  <c r="BA2561" i="4"/>
  <c r="BA1285" i="4"/>
  <c r="BA1373" i="4"/>
  <c r="BA2228" i="4"/>
  <c r="BA1362" i="4"/>
  <c r="BA886" i="4"/>
  <c r="BA485" i="4"/>
  <c r="BA1048" i="4"/>
  <c r="BA1073" i="4"/>
  <c r="BA2128" i="4"/>
  <c r="BA365" i="4"/>
  <c r="BA2294" i="4"/>
  <c r="BA1329" i="4"/>
  <c r="BA457" i="4"/>
  <c r="BA1945" i="4"/>
  <c r="BA2191" i="4"/>
  <c r="BA1413" i="4"/>
  <c r="BA17" i="4"/>
  <c r="BA662" i="4"/>
  <c r="BA423" i="4"/>
  <c r="BA512" i="4"/>
  <c r="BA1900" i="4"/>
  <c r="BA670" i="4"/>
  <c r="BA1756" i="4"/>
  <c r="BA233" i="4"/>
  <c r="BA455" i="4"/>
  <c r="BA1407" i="4"/>
  <c r="BA226" i="4"/>
  <c r="BA1538" i="4"/>
  <c r="BA1878" i="4"/>
  <c r="BA158" i="4"/>
  <c r="BA580" i="4"/>
  <c r="BA2156" i="4"/>
  <c r="BA266" i="4"/>
  <c r="BA666" i="4"/>
  <c r="BA1128" i="4"/>
  <c r="BA1578" i="4"/>
  <c r="BA1123" i="4"/>
  <c r="BA843" i="4"/>
  <c r="BA1533" i="4"/>
  <c r="BA564" i="4"/>
  <c r="BA1508" i="4"/>
  <c r="BA359" i="4"/>
  <c r="BA150" i="4"/>
  <c r="BA1033" i="4"/>
  <c r="BA540" i="4"/>
  <c r="BA141" i="4"/>
  <c r="BA1104" i="4"/>
  <c r="BA1686" i="4"/>
  <c r="BA1424" i="4"/>
  <c r="BA695" i="4"/>
  <c r="BA2607" i="4"/>
  <c r="BA211" i="4"/>
  <c r="BA296" i="4"/>
  <c r="BA960" i="4"/>
  <c r="BA1908" i="4"/>
  <c r="BA1951" i="4"/>
  <c r="BA1096" i="4"/>
  <c r="BA700" i="4"/>
  <c r="BA1056" i="4"/>
  <c r="BA2086" i="4"/>
  <c r="BA56" i="4"/>
  <c r="BA750" i="4"/>
  <c r="BA1991" i="4"/>
  <c r="BA2352" i="4"/>
  <c r="BA619" i="4"/>
  <c r="BA1109" i="4"/>
  <c r="BA87" i="4"/>
  <c r="BA219" i="4"/>
  <c r="BA177" i="4"/>
  <c r="BA416" i="4"/>
  <c r="BA1887" i="4"/>
  <c r="BA2612" i="4"/>
  <c r="BA1102" i="4"/>
  <c r="BA1587" i="4"/>
  <c r="BA2218" i="4"/>
  <c r="BA2307" i="4"/>
  <c r="BA146" i="4"/>
  <c r="BA1955" i="4"/>
  <c r="BA167" i="4"/>
  <c r="BA445" i="4"/>
  <c r="BA2487" i="4"/>
  <c r="BA1179" i="4"/>
  <c r="BA517" i="4"/>
  <c r="BA99" i="4"/>
  <c r="BA1164" i="4"/>
  <c r="BA1087" i="4"/>
  <c r="BA320" i="4"/>
  <c r="BA1337" i="4"/>
  <c r="BA2477" i="4"/>
  <c r="BA1990" i="4"/>
  <c r="BA1555" i="4"/>
  <c r="BA1360" i="4"/>
  <c r="BA128" i="4"/>
  <c r="BA1267" i="4"/>
  <c r="AZ1155" i="4"/>
  <c r="BE1155" i="4" s="1"/>
  <c r="AZ1759" i="4"/>
  <c r="BE1759" i="4" s="1"/>
  <c r="AZ2341" i="4"/>
  <c r="BE2341" i="4" s="1"/>
  <c r="AZ427" i="4"/>
  <c r="BE427" i="4" s="1"/>
  <c r="AZ1573" i="4"/>
  <c r="BE1573" i="4" s="1"/>
  <c r="AZ2247" i="4"/>
  <c r="BE2247" i="4" s="1"/>
  <c r="AZ2406" i="4"/>
  <c r="BE2406" i="4" s="1"/>
  <c r="AZ2545" i="4"/>
  <c r="BE2545" i="4" s="1"/>
  <c r="AZ892" i="4"/>
  <c r="BE892" i="4" s="1"/>
  <c r="AZ1064" i="4"/>
  <c r="BE1064" i="4" s="1"/>
  <c r="AZ937" i="4"/>
  <c r="BE937" i="4" s="1"/>
  <c r="AZ161" i="4"/>
  <c r="BE161" i="4" s="1"/>
  <c r="AZ2536" i="4"/>
  <c r="BE2536" i="4" s="1"/>
  <c r="AZ2605" i="4"/>
  <c r="BE2605" i="4" s="1"/>
  <c r="AZ2585" i="4"/>
  <c r="BE2585" i="4" s="1"/>
  <c r="AZ297" i="4"/>
  <c r="BE297" i="4" s="1"/>
  <c r="AZ905" i="4"/>
  <c r="BE905" i="4" s="1"/>
  <c r="AZ2600" i="4"/>
  <c r="BE2600" i="4" s="1"/>
  <c r="AZ2563" i="4"/>
  <c r="BE2563" i="4" s="1"/>
  <c r="AZ454" i="4"/>
  <c r="BE454" i="4" s="1"/>
  <c r="AZ468" i="4"/>
  <c r="BE468" i="4" s="1"/>
  <c r="AZ904" i="4"/>
  <c r="BE904" i="4" s="1"/>
  <c r="AZ254" i="4"/>
  <c r="BE254" i="4" s="1"/>
  <c r="AZ901" i="4"/>
  <c r="BE901" i="4" s="1"/>
  <c r="AZ1173" i="4"/>
  <c r="BE1173" i="4" s="1"/>
  <c r="AZ26" i="4"/>
  <c r="BE26" i="4" s="1"/>
  <c r="AZ236" i="4"/>
  <c r="BE236" i="4" s="1"/>
  <c r="AZ865" i="4"/>
  <c r="BE865" i="4" s="1"/>
  <c r="AZ187" i="4"/>
  <c r="BE187" i="4" s="1"/>
  <c r="AZ1001" i="4"/>
  <c r="BE1001" i="4" s="1"/>
  <c r="AZ378" i="4"/>
  <c r="BE378" i="4" s="1"/>
  <c r="AZ2604" i="4"/>
  <c r="BE2604" i="4" s="1"/>
  <c r="AZ409" i="4"/>
  <c r="BE409" i="4" s="1"/>
  <c r="AZ643" i="4"/>
  <c r="BE643" i="4" s="1"/>
  <c r="AZ300" i="4"/>
  <c r="BE300" i="4" s="1"/>
  <c r="AZ194" i="4"/>
  <c r="BE194" i="4" s="1"/>
  <c r="AZ1243" i="4"/>
  <c r="BE1243" i="4" s="1"/>
  <c r="AZ164" i="4"/>
  <c r="BE164" i="4" s="1"/>
  <c r="AZ312" i="4"/>
  <c r="BE312" i="4" s="1"/>
  <c r="AZ2382" i="4"/>
  <c r="BE2382" i="4" s="1"/>
  <c r="AZ224" i="4"/>
  <c r="BE224" i="4" s="1"/>
  <c r="AZ1180" i="4"/>
  <c r="BE1180" i="4" s="1"/>
  <c r="AZ107" i="4"/>
  <c r="BE107" i="4" s="1"/>
  <c r="AZ2614" i="4"/>
  <c r="BE2614" i="4" s="1"/>
  <c r="AZ1115" i="4"/>
  <c r="BE1115" i="4" s="1"/>
  <c r="AZ701" i="4"/>
  <c r="BE701" i="4" s="1"/>
  <c r="AZ2056" i="4"/>
  <c r="BE2056" i="4" s="1"/>
  <c r="AZ1755" i="4"/>
  <c r="BE1755" i="4" s="1"/>
  <c r="AZ198" i="4"/>
  <c r="BE198" i="4" s="1"/>
  <c r="AZ101" i="4"/>
  <c r="BE101" i="4" s="1"/>
  <c r="AZ114" i="4"/>
  <c r="BE114" i="4" s="1"/>
  <c r="AZ2255" i="4"/>
  <c r="BE2255" i="4" s="1"/>
  <c r="AZ93" i="4"/>
  <c r="BE93" i="4" s="1"/>
  <c r="AZ69" i="4"/>
  <c r="BE69" i="4" s="1"/>
  <c r="AZ2542" i="4"/>
  <c r="BE2542" i="4" s="1"/>
  <c r="AZ1103" i="4"/>
  <c r="BE1103" i="4" s="1"/>
  <c r="AZ797" i="4"/>
  <c r="BE797" i="4" s="1"/>
  <c r="AZ1188" i="4"/>
  <c r="BE1188" i="4" s="1"/>
  <c r="AZ1145" i="4"/>
  <c r="BE1145" i="4" s="1"/>
  <c r="AZ1245" i="4"/>
  <c r="BE1245" i="4" s="1"/>
  <c r="AZ122" i="4"/>
  <c r="BE122" i="4" s="1"/>
  <c r="AZ1011" i="4"/>
  <c r="BE1011" i="4" s="1"/>
  <c r="AZ883" i="4"/>
  <c r="BE883" i="4" s="1"/>
  <c r="AZ417" i="4"/>
  <c r="BE417" i="4" s="1"/>
  <c r="AZ1892" i="4"/>
  <c r="BE1892" i="4" s="1"/>
  <c r="AZ263" i="4"/>
  <c r="BE263" i="4" s="1"/>
  <c r="AZ197" i="4"/>
  <c r="BE197" i="4" s="1"/>
  <c r="AZ210" i="4"/>
  <c r="BE210" i="4" s="1"/>
  <c r="AZ582" i="4"/>
  <c r="BE582" i="4" s="1"/>
  <c r="AZ156" i="4"/>
  <c r="BE156" i="4" s="1"/>
  <c r="AZ1177" i="4"/>
  <c r="BE1177" i="4" s="1"/>
  <c r="AZ214" i="4"/>
  <c r="BE214" i="4" s="1"/>
  <c r="AZ999" i="4"/>
  <c r="BE999" i="4" s="1"/>
  <c r="AZ1327" i="4"/>
  <c r="BE1327" i="4" s="1"/>
  <c r="AZ896" i="4"/>
  <c r="BE896" i="4" s="1"/>
  <c r="AZ188" i="4"/>
  <c r="BE188" i="4" s="1"/>
  <c r="AZ234" i="4"/>
  <c r="BE234" i="4" s="1"/>
  <c r="AZ140" i="4"/>
  <c r="BE140" i="4" s="1"/>
  <c r="AZ147" i="4"/>
  <c r="BE147" i="4" s="1"/>
  <c r="AZ1690" i="4"/>
  <c r="BE1690" i="4" s="1"/>
  <c r="AZ1287" i="4"/>
  <c r="BE1287" i="4" s="1"/>
  <c r="AZ2174" i="4"/>
  <c r="BE2174" i="4" s="1"/>
  <c r="AZ2163" i="4"/>
  <c r="BE2163" i="4" s="1"/>
  <c r="AZ1355" i="4"/>
  <c r="BE1355" i="4" s="1"/>
  <c r="AZ1726" i="4"/>
  <c r="BE1726" i="4" s="1"/>
  <c r="AZ47" i="4"/>
  <c r="BE47" i="4" s="1"/>
  <c r="AZ360" i="4"/>
  <c r="BE360" i="4" s="1"/>
  <c r="AZ1761" i="4"/>
  <c r="BE1761" i="4" s="1"/>
  <c r="AZ2437" i="4"/>
  <c r="BE2437" i="4" s="1"/>
  <c r="AZ2436" i="4"/>
  <c r="BE2436" i="4" s="1"/>
  <c r="AZ1630" i="4"/>
  <c r="BE1630" i="4" s="1"/>
  <c r="AZ2151" i="4"/>
  <c r="BE2151" i="4" s="1"/>
  <c r="AZ2266" i="4"/>
  <c r="BE2266" i="4" s="1"/>
  <c r="AZ2404" i="4"/>
  <c r="BE2404" i="4" s="1"/>
  <c r="AZ2121" i="4"/>
  <c r="BE2121" i="4" s="1"/>
  <c r="AZ1930" i="4"/>
  <c r="BE1930" i="4" s="1"/>
  <c r="AZ310" i="4"/>
  <c r="BE310" i="4" s="1"/>
  <c r="AZ2032" i="4"/>
  <c r="BE2032" i="4" s="1"/>
  <c r="AZ2221" i="4"/>
  <c r="BE2221" i="4" s="1"/>
  <c r="AZ2155" i="4"/>
  <c r="BE2155" i="4" s="1"/>
  <c r="AZ2552" i="4"/>
  <c r="BE2552" i="4" s="1"/>
  <c r="AZ2469" i="4"/>
  <c r="BE2469" i="4" s="1"/>
  <c r="AZ73" i="4"/>
  <c r="BE73" i="4" s="1"/>
  <c r="AZ1779" i="4"/>
  <c r="BE1779" i="4" s="1"/>
  <c r="AZ738" i="4"/>
  <c r="BE738" i="4" s="1"/>
  <c r="AZ2171" i="4"/>
  <c r="BE2171" i="4" s="1"/>
  <c r="AZ1289" i="4"/>
  <c r="BE1289" i="4" s="1"/>
  <c r="AZ2078" i="4"/>
  <c r="BE2078" i="4" s="1"/>
  <c r="AZ2518" i="4"/>
  <c r="BE2518" i="4" s="1"/>
  <c r="AZ2062" i="4"/>
  <c r="BE2062" i="4" s="1"/>
  <c r="AZ1554" i="4"/>
  <c r="BE1554" i="4" s="1"/>
  <c r="AZ2279" i="4"/>
  <c r="BE2279" i="4" s="1"/>
  <c r="AZ1464" i="4"/>
  <c r="BE1464" i="4" s="1"/>
  <c r="AZ2201" i="4"/>
  <c r="BE2201" i="4" s="1"/>
  <c r="AZ2549" i="4"/>
  <c r="BE2549" i="4" s="1"/>
  <c r="AZ1683" i="4"/>
  <c r="BE1683" i="4" s="1"/>
  <c r="AZ1510" i="4"/>
  <c r="BE1510" i="4" s="1"/>
  <c r="AZ1307" i="4"/>
  <c r="BE1307" i="4" s="1"/>
  <c r="AZ1708" i="4"/>
  <c r="BE1708" i="4" s="1"/>
  <c r="AZ2144" i="4"/>
  <c r="BE2144" i="4" s="1"/>
  <c r="AZ1273" i="4"/>
  <c r="BE1273" i="4" s="1"/>
  <c r="AZ916" i="4"/>
  <c r="BE916" i="4" s="1"/>
  <c r="AZ2308" i="4"/>
  <c r="BE2308" i="4" s="1"/>
  <c r="AZ1477" i="4"/>
  <c r="BE1477" i="4" s="1"/>
  <c r="AZ2234" i="4"/>
  <c r="BE2234" i="4" s="1"/>
  <c r="AZ1707" i="4"/>
  <c r="BE1707" i="4" s="1"/>
  <c r="AZ1915" i="4"/>
  <c r="BE1915" i="4" s="1"/>
  <c r="AZ2473" i="4"/>
  <c r="BE2473" i="4" s="1"/>
  <c r="AZ1545" i="4"/>
  <c r="BE1545" i="4" s="1"/>
  <c r="AZ1687" i="4"/>
  <c r="BE1687" i="4" s="1"/>
  <c r="AZ1626" i="4"/>
  <c r="BE1626" i="4" s="1"/>
  <c r="AZ1669" i="4"/>
  <c r="BE1669" i="4" s="1"/>
  <c r="AZ2055" i="4"/>
  <c r="BE2055" i="4" s="1"/>
  <c r="AZ2320" i="4"/>
  <c r="BE2320" i="4" s="1"/>
  <c r="AZ2467" i="4"/>
  <c r="BE2467" i="4" s="1"/>
  <c r="AZ2349" i="4"/>
  <c r="BE2349" i="4" s="1"/>
  <c r="AZ1499" i="4"/>
  <c r="BE1499" i="4" s="1"/>
  <c r="AZ1288" i="4"/>
  <c r="BE1288" i="4" s="1"/>
  <c r="AZ1920" i="4"/>
  <c r="BE1920" i="4" s="1"/>
  <c r="AZ1713" i="4"/>
  <c r="BE1713" i="4" s="1"/>
  <c r="AZ2120" i="4"/>
  <c r="BE2120" i="4" s="1"/>
  <c r="AZ349" i="4"/>
  <c r="BE349" i="4" s="1"/>
  <c r="AZ2481" i="4"/>
  <c r="BE2481" i="4" s="1"/>
  <c r="AZ1932" i="4"/>
  <c r="BE1932" i="4" s="1"/>
  <c r="AZ2609" i="4"/>
  <c r="BE2609" i="4" s="1"/>
  <c r="AZ1503" i="4"/>
  <c r="BE1503" i="4" s="1"/>
  <c r="AZ1278" i="4"/>
  <c r="BE1278" i="4" s="1"/>
  <c r="AZ2502" i="4"/>
  <c r="BE2502" i="4" s="1"/>
  <c r="AZ2483" i="4"/>
  <c r="BE2483" i="4" s="1"/>
  <c r="AZ2213" i="4"/>
  <c r="BE2213" i="4" s="1"/>
  <c r="AZ1300" i="4"/>
  <c r="BE1300" i="4" s="1"/>
  <c r="AZ2267" i="4"/>
  <c r="BE2267" i="4" s="1"/>
  <c r="AZ727" i="4"/>
  <c r="BE727" i="4" s="1"/>
  <c r="AZ2356" i="4"/>
  <c r="BE2356" i="4" s="1"/>
  <c r="AZ1269" i="4"/>
  <c r="BE1269" i="4" s="1"/>
  <c r="AZ1584" i="4"/>
  <c r="BE1584" i="4" s="1"/>
  <c r="AZ1417" i="4"/>
  <c r="BE1417" i="4" s="1"/>
  <c r="AZ66" i="4"/>
  <c r="BE66" i="4" s="1"/>
  <c r="AZ2438" i="4"/>
  <c r="BE2438" i="4" s="1"/>
  <c r="AZ1749" i="4"/>
  <c r="BE1749" i="4" s="1"/>
  <c r="AZ2529" i="4"/>
  <c r="BE2529" i="4" s="1"/>
  <c r="AZ1309" i="4"/>
  <c r="BE1309" i="4" s="1"/>
  <c r="AZ29" i="4"/>
  <c r="BE29" i="4" s="1"/>
  <c r="AZ1654" i="4"/>
  <c r="BE1654" i="4" s="1"/>
  <c r="AZ1352" i="4"/>
  <c r="BE1352" i="4" s="1"/>
  <c r="AZ2475" i="4"/>
  <c r="BE2475" i="4" s="1"/>
  <c r="AZ2394" i="4"/>
  <c r="BE2394" i="4" s="1"/>
  <c r="AZ2550" i="4"/>
  <c r="BE2550" i="4" s="1"/>
  <c r="AZ1415" i="4"/>
  <c r="BE1415" i="4" s="1"/>
  <c r="AZ1753" i="4"/>
  <c r="BE1753" i="4" s="1"/>
  <c r="AZ1827" i="4"/>
  <c r="BE1827" i="4" s="1"/>
  <c r="AZ2556" i="4"/>
  <c r="BE2556" i="4" s="1"/>
  <c r="AZ1325" i="4"/>
  <c r="BE1325" i="4" s="1"/>
  <c r="AZ1560" i="4"/>
  <c r="BE1560" i="4" s="1"/>
  <c r="AZ1320" i="4"/>
  <c r="BE1320" i="4" s="1"/>
  <c r="AZ2511" i="4"/>
  <c r="BE2511" i="4" s="1"/>
  <c r="AZ2196" i="4"/>
  <c r="BE2196" i="4" s="1"/>
  <c r="AZ2615" i="4"/>
  <c r="BE2615" i="4" s="1"/>
  <c r="AZ807" i="4"/>
  <c r="BE807" i="4" s="1"/>
  <c r="AZ1647" i="4"/>
  <c r="BE1647" i="4" s="1"/>
  <c r="AZ663" i="4"/>
  <c r="BE663" i="4" s="1"/>
  <c r="AZ2450" i="4"/>
  <c r="BE2450" i="4" s="1"/>
  <c r="AZ2403" i="4"/>
  <c r="BE2403" i="4" s="1"/>
  <c r="AZ2047" i="4"/>
  <c r="BE2047" i="4" s="1"/>
  <c r="AZ2534" i="4"/>
  <c r="BE2534" i="4" s="1"/>
  <c r="AZ1284" i="4"/>
  <c r="BE1284" i="4" s="1"/>
  <c r="AZ1728" i="4"/>
  <c r="BE1728" i="4" s="1"/>
  <c r="AZ2103" i="4"/>
  <c r="BE2103" i="4" s="1"/>
  <c r="AZ1293" i="4"/>
  <c r="BE1293" i="4" s="1"/>
  <c r="AZ77" i="4"/>
  <c r="BE77" i="4" s="1"/>
  <c r="AZ2496" i="4"/>
  <c r="BE2496" i="4" s="1"/>
  <c r="AZ1494" i="4"/>
  <c r="BE1494" i="4" s="1"/>
  <c r="AZ2558" i="4"/>
  <c r="BE2558" i="4" s="1"/>
  <c r="AZ766" i="4"/>
  <c r="BE766" i="4" s="1"/>
  <c r="AZ2278" i="4"/>
  <c r="BE2278" i="4" s="1"/>
  <c r="AZ737" i="4"/>
  <c r="BE737" i="4" s="1"/>
  <c r="AZ2161" i="4"/>
  <c r="BE2161" i="4" s="1"/>
  <c r="AZ2084" i="4"/>
  <c r="BE2084" i="4" s="1"/>
  <c r="AZ1775" i="4"/>
  <c r="BE1775" i="4" s="1"/>
  <c r="AZ1482" i="4"/>
  <c r="BE1482" i="4" s="1"/>
  <c r="AZ1787" i="4"/>
  <c r="BE1787" i="4" s="1"/>
  <c r="AZ1544" i="4"/>
  <c r="BE1544" i="4" s="1"/>
  <c r="AZ1272" i="4"/>
  <c r="BE1272" i="4" s="1"/>
  <c r="AZ1467" i="4"/>
  <c r="BE1467" i="4" s="1"/>
  <c r="AZ98" i="4"/>
  <c r="BE98" i="4" s="1"/>
  <c r="AZ1918" i="4"/>
  <c r="BE1918" i="4" s="1"/>
  <c r="AZ2591" i="4"/>
  <c r="BE2591" i="4" s="1"/>
  <c r="AZ1398" i="4"/>
  <c r="BE1398" i="4" s="1"/>
  <c r="AZ2366" i="4"/>
  <c r="BE2366" i="4" s="1"/>
  <c r="AZ1789" i="4"/>
  <c r="BE1789" i="4" s="1"/>
  <c r="AZ914" i="4"/>
  <c r="BE914" i="4" s="1"/>
  <c r="AZ2457" i="4"/>
  <c r="BE2457" i="4" s="1"/>
  <c r="AZ1438" i="4"/>
  <c r="BE1438" i="4" s="1"/>
  <c r="AZ1774" i="4"/>
  <c r="BE1774" i="4" s="1"/>
  <c r="AZ1539" i="4"/>
  <c r="BE1539" i="4" s="1"/>
  <c r="AZ1760" i="4"/>
  <c r="BE1760" i="4" s="1"/>
  <c r="AZ1641" i="4"/>
  <c r="BE1641" i="4" s="1"/>
  <c r="AZ2316" i="4"/>
  <c r="BE2316" i="4" s="1"/>
  <c r="AZ2422" i="4"/>
  <c r="BE2422" i="4" s="1"/>
  <c r="AZ845" i="4"/>
  <c r="BE845" i="4" s="1"/>
  <c r="AZ2311" i="4"/>
  <c r="BE2311" i="4" s="1"/>
  <c r="AZ1304" i="4"/>
  <c r="BE1304" i="4" s="1"/>
  <c r="AZ2138" i="4"/>
  <c r="BE2138" i="4" s="1"/>
  <c r="AZ1430" i="4"/>
  <c r="BE1430" i="4" s="1"/>
  <c r="AZ1650" i="4"/>
  <c r="BE1650" i="4" s="1"/>
  <c r="AZ1559" i="4"/>
  <c r="BE1559" i="4" s="1"/>
  <c r="AZ2346" i="4"/>
  <c r="BE2346" i="4" s="1"/>
  <c r="AZ475" i="4"/>
  <c r="BE475" i="4" s="1"/>
  <c r="AZ1529" i="4"/>
  <c r="BE1529" i="4" s="1"/>
  <c r="AZ2018" i="4"/>
  <c r="BE2018" i="4" s="1"/>
  <c r="AZ1763" i="4"/>
  <c r="BE1763" i="4" s="1"/>
  <c r="AZ1809" i="4"/>
  <c r="BE1809" i="4" s="1"/>
  <c r="AZ2019" i="4"/>
  <c r="BE2019" i="4" s="1"/>
  <c r="AZ400" i="4"/>
  <c r="BE400" i="4" s="1"/>
  <c r="AZ2132" i="4"/>
  <c r="BE2132" i="4" s="1"/>
  <c r="AZ2101" i="4"/>
  <c r="BE2101" i="4" s="1"/>
  <c r="AZ964" i="4"/>
  <c r="BE964" i="4" s="1"/>
  <c r="AZ765" i="4"/>
  <c r="BE765" i="4" s="1"/>
  <c r="AZ2319" i="4"/>
  <c r="BE2319" i="4" s="1"/>
  <c r="AZ891" i="4"/>
  <c r="BE891" i="4" s="1"/>
  <c r="AZ1769" i="4"/>
  <c r="BE1769" i="4" s="1"/>
  <c r="AZ60" i="4"/>
  <c r="BE60" i="4" s="1"/>
  <c r="AZ1542" i="4"/>
  <c r="BE1542" i="4" s="1"/>
  <c r="AZ1492" i="4"/>
  <c r="BE1492" i="4" s="1"/>
  <c r="AZ394" i="4"/>
  <c r="BE394" i="4" s="1"/>
  <c r="AZ1608" i="4"/>
  <c r="BE1608" i="4" s="1"/>
  <c r="AZ2548" i="4"/>
  <c r="BE2548" i="4" s="1"/>
  <c r="AZ1334" i="4"/>
  <c r="BE1334" i="4" s="1"/>
  <c r="AZ2440" i="4"/>
  <c r="BE2440" i="4" s="1"/>
  <c r="AZ4" i="4"/>
  <c r="BE4" i="4" s="1"/>
  <c r="AZ1816" i="4"/>
  <c r="BE1816" i="4" s="1"/>
  <c r="AZ1522" i="4"/>
  <c r="BE1522" i="4" s="1"/>
  <c r="AZ1368" i="4"/>
  <c r="BE1368" i="4" s="1"/>
  <c r="AZ2112" i="4"/>
  <c r="BE2112" i="4" s="1"/>
  <c r="AZ1340" i="4"/>
  <c r="BE1340" i="4" s="1"/>
  <c r="AZ2136" i="4"/>
  <c r="BE2136" i="4" s="1"/>
  <c r="AZ1762" i="4"/>
  <c r="BE1762" i="4" s="1"/>
  <c r="AZ1667" i="4"/>
  <c r="BE1667" i="4" s="1"/>
  <c r="AZ1286" i="4"/>
  <c r="BE1286" i="4" s="1"/>
  <c r="AZ2533" i="4"/>
  <c r="BE2533" i="4" s="1"/>
  <c r="AZ1933" i="4"/>
  <c r="BE1933" i="4" s="1"/>
  <c r="AZ1515" i="4"/>
  <c r="BE1515" i="4" s="1"/>
  <c r="AZ524" i="4"/>
  <c r="BE524" i="4" s="1"/>
  <c r="AZ1353" i="4"/>
  <c r="BE1353" i="4" s="1"/>
  <c r="AZ988" i="4"/>
  <c r="BE988" i="4" s="1"/>
  <c r="AZ1523" i="4"/>
  <c r="BE1523" i="4" s="1"/>
  <c r="AZ1665" i="4"/>
  <c r="BE1665" i="4" s="1"/>
  <c r="AZ1547" i="4"/>
  <c r="BE1547" i="4" s="1"/>
  <c r="AZ1557" i="4"/>
  <c r="BE1557" i="4" s="1"/>
  <c r="AZ1419" i="4"/>
  <c r="BE1419" i="4" s="1"/>
  <c r="AZ404" i="4"/>
  <c r="BE404" i="4" s="1"/>
  <c r="AZ1462" i="4"/>
  <c r="BE1462" i="4" s="1"/>
  <c r="AZ2572" i="4"/>
  <c r="BE2572" i="4" s="1"/>
  <c r="AZ62" i="4"/>
  <c r="BE62" i="4" s="1"/>
  <c r="AZ1385" i="4"/>
  <c r="BE1385" i="4" s="1"/>
  <c r="AZ1798" i="4"/>
  <c r="BE1798" i="4" s="1"/>
  <c r="AZ2229" i="4"/>
  <c r="BE2229" i="4" s="1"/>
  <c r="AZ1947" i="4"/>
  <c r="BE1947" i="4" s="1"/>
  <c r="AZ1622" i="4"/>
  <c r="BE1622" i="4" s="1"/>
  <c r="AZ1971" i="4"/>
  <c r="BE1971" i="4" s="1"/>
  <c r="AZ1704" i="4"/>
  <c r="BE1704" i="4" s="1"/>
  <c r="AZ1806" i="4"/>
  <c r="BE1806" i="4" s="1"/>
  <c r="AZ1387" i="4"/>
  <c r="BE1387" i="4" s="1"/>
  <c r="AZ1516" i="4"/>
  <c r="BE1516" i="4" s="1"/>
  <c r="AZ2046" i="4"/>
  <c r="BE2046" i="4" s="1"/>
  <c r="AZ1836" i="4"/>
  <c r="BE1836" i="4" s="1"/>
  <c r="AZ1845" i="4"/>
  <c r="BE1845" i="4" s="1"/>
  <c r="AZ76" i="4"/>
  <c r="BE76" i="4" s="1"/>
  <c r="AZ1275" i="4"/>
  <c r="BE1275" i="4" s="1"/>
  <c r="AZ2147" i="4"/>
  <c r="BE2147" i="4" s="1"/>
  <c r="AZ1335" i="4"/>
  <c r="BE1335" i="4" s="1"/>
  <c r="AZ1832" i="4"/>
  <c r="BE1832" i="4" s="1"/>
  <c r="AZ1838" i="4"/>
  <c r="BE1838" i="4" s="1"/>
  <c r="AZ1810" i="4"/>
  <c r="BE1810" i="4" s="1"/>
  <c r="AZ1344" i="4"/>
  <c r="BE1344" i="4" s="1"/>
  <c r="AZ504" i="4"/>
  <c r="BE504" i="4" s="1"/>
  <c r="AZ1695" i="4"/>
  <c r="BE1695" i="4" s="1"/>
  <c r="AZ1485" i="4"/>
  <c r="BE1485" i="4" s="1"/>
  <c r="AZ1330" i="4"/>
  <c r="BE1330" i="4" s="1"/>
  <c r="AZ1406" i="4"/>
  <c r="BE1406" i="4" s="1"/>
  <c r="AZ2338" i="4"/>
  <c r="BE2338" i="4" s="1"/>
  <c r="AZ137" i="4"/>
  <c r="BE137" i="4" s="1"/>
  <c r="AZ2537" i="4"/>
  <c r="BE2537" i="4" s="1"/>
  <c r="AZ1939" i="4"/>
  <c r="BE1939" i="4" s="1"/>
  <c r="AZ1638" i="4"/>
  <c r="BE1638" i="4" s="1"/>
  <c r="AZ1444" i="4"/>
  <c r="BE1444" i="4" s="1"/>
  <c r="AZ163" i="4"/>
  <c r="BE163" i="4" s="1"/>
  <c r="AZ2113" i="4"/>
  <c r="BE2113" i="4" s="1"/>
  <c r="AZ336" i="4"/>
  <c r="BE336" i="4" s="1"/>
  <c r="AZ2603" i="4"/>
  <c r="BE2603" i="4" s="1"/>
  <c r="AZ860" i="4"/>
  <c r="BE860" i="4" s="1"/>
  <c r="AZ630" i="4"/>
  <c r="BE630" i="4" s="1"/>
  <c r="AZ1711" i="4"/>
  <c r="BE1711" i="4" s="1"/>
  <c r="AZ2227" i="4"/>
  <c r="BE2227" i="4" s="1"/>
  <c r="AZ1817" i="4"/>
  <c r="BE1817" i="4" s="1"/>
  <c r="AZ613" i="4"/>
  <c r="BE613" i="4" s="1"/>
  <c r="AZ2606" i="4"/>
  <c r="BE2606" i="4" s="1"/>
  <c r="AZ1318" i="4"/>
  <c r="BE1318" i="4" s="1"/>
  <c r="AZ178" i="4"/>
  <c r="BE178" i="4" s="1"/>
  <c r="AZ291" i="4"/>
  <c r="BE291" i="4" s="1"/>
  <c r="AZ809" i="4"/>
  <c r="BE809" i="4" s="1"/>
  <c r="AZ2222" i="4"/>
  <c r="BE2222" i="4" s="1"/>
  <c r="AZ1623" i="4"/>
  <c r="BE1623" i="4" s="1"/>
  <c r="AZ2523" i="4"/>
  <c r="BE2523" i="4" s="1"/>
  <c r="AZ2398" i="4"/>
  <c r="BE2398" i="4" s="1"/>
  <c r="AZ2009" i="4"/>
  <c r="BE2009" i="4" s="1"/>
  <c r="AZ922" i="4"/>
  <c r="BE922" i="4" s="1"/>
  <c r="AZ2516" i="4"/>
  <c r="BE2516" i="4" s="1"/>
  <c r="AZ1351" i="4"/>
  <c r="BE1351" i="4" s="1"/>
  <c r="AZ130" i="4"/>
  <c r="BE130" i="4" s="1"/>
  <c r="AZ1305" i="4"/>
  <c r="BE1305" i="4" s="1"/>
  <c r="AZ925" i="4"/>
  <c r="BE925" i="4" s="1"/>
  <c r="AZ154" i="4"/>
  <c r="BE154" i="4" s="1"/>
  <c r="AZ2455" i="4"/>
  <c r="BE2455" i="4" s="1"/>
  <c r="AZ1577" i="4"/>
  <c r="BE1577" i="4" s="1"/>
  <c r="AZ1558" i="4"/>
  <c r="BE1558" i="4" s="1"/>
  <c r="AZ390" i="4"/>
  <c r="BE390" i="4" s="1"/>
  <c r="AZ1614" i="4"/>
  <c r="BE1614" i="4" s="1"/>
  <c r="AZ33" i="4"/>
  <c r="BE33" i="4" s="1"/>
  <c r="AZ828" i="4"/>
  <c r="BE828" i="4" s="1"/>
  <c r="AZ1500" i="4"/>
  <c r="BE1500" i="4" s="1"/>
  <c r="AZ1574" i="4"/>
  <c r="BE1574" i="4" s="1"/>
  <c r="AZ1478" i="4"/>
  <c r="BE1478" i="4" s="1"/>
  <c r="AZ1680" i="4"/>
  <c r="BE1680" i="4" s="1"/>
  <c r="AZ123" i="4"/>
  <c r="BE123" i="4" s="1"/>
  <c r="AZ2290" i="4"/>
  <c r="BE2290" i="4" s="1"/>
  <c r="AZ1628" i="4"/>
  <c r="BE1628" i="4" s="1"/>
  <c r="AZ1060" i="4"/>
  <c r="BE1060" i="4" s="1"/>
  <c r="AZ2328" i="4"/>
  <c r="BE2328" i="4" s="1"/>
  <c r="AZ2292" i="4"/>
  <c r="BE2292" i="4" s="1"/>
  <c r="AZ1470" i="4"/>
  <c r="BE1470" i="4" s="1"/>
  <c r="AZ59" i="4"/>
  <c r="BE59" i="4" s="1"/>
  <c r="AZ882" i="4"/>
  <c r="BE882" i="4" s="1"/>
  <c r="AZ848" i="4"/>
  <c r="BE848" i="4" s="1"/>
  <c r="AZ1534" i="4"/>
  <c r="BE1534" i="4" s="1"/>
  <c r="AZ1124" i="4"/>
  <c r="BE1124" i="4" s="1"/>
  <c r="AZ2257" i="4"/>
  <c r="BE2257" i="4" s="1"/>
  <c r="AZ2423" i="4"/>
  <c r="BE2423" i="4" s="1"/>
  <c r="AZ1744" i="4"/>
  <c r="BE1744" i="4" s="1"/>
  <c r="AZ1452" i="4"/>
  <c r="BE1452" i="4" s="1"/>
  <c r="AZ1917" i="4"/>
  <c r="BE1917" i="4" s="1"/>
  <c r="AZ1451" i="4"/>
  <c r="BE1451" i="4" s="1"/>
  <c r="AZ2397" i="4"/>
  <c r="BE2397" i="4" s="1"/>
  <c r="AZ2327" i="4"/>
  <c r="BE2327" i="4" s="1"/>
  <c r="AZ1281" i="4"/>
  <c r="BE1281" i="4" s="1"/>
  <c r="AZ1824" i="4"/>
  <c r="BE1824" i="4" s="1"/>
  <c r="AZ1071" i="4"/>
  <c r="BE1071" i="4" s="1"/>
  <c r="AZ171" i="4"/>
  <c r="BE171" i="4" s="1"/>
  <c r="AZ1543" i="4"/>
  <c r="BE1543" i="4" s="1"/>
  <c r="AZ2527" i="4"/>
  <c r="BE2527" i="4" s="1"/>
  <c r="AZ53" i="4"/>
  <c r="BE53" i="4" s="1"/>
  <c r="AZ2470" i="4"/>
  <c r="BE2470" i="4" s="1"/>
  <c r="AZ1432" i="4"/>
  <c r="BE1432" i="4" s="1"/>
  <c r="AZ1171" i="4"/>
  <c r="BE1171" i="4" s="1"/>
  <c r="AZ1059" i="4"/>
  <c r="BE1059" i="4" s="1"/>
  <c r="AZ1572" i="4"/>
  <c r="BE1572" i="4" s="1"/>
  <c r="AZ1697" i="4"/>
  <c r="BE1697" i="4" s="1"/>
  <c r="AZ2401" i="4"/>
  <c r="BE2401" i="4" s="1"/>
  <c r="AZ831" i="4"/>
  <c r="BE831" i="4" s="1"/>
  <c r="AZ706" i="4"/>
  <c r="BE706" i="4" s="1"/>
  <c r="AZ898" i="4"/>
  <c r="BE898" i="4" s="1"/>
  <c r="AZ2554" i="4"/>
  <c r="BE2554" i="4" s="1"/>
  <c r="AZ1379" i="4"/>
  <c r="BE1379" i="4" s="1"/>
  <c r="AZ2409" i="4"/>
  <c r="BE2409" i="4" s="1"/>
  <c r="AZ318" i="4"/>
  <c r="BE318" i="4" s="1"/>
  <c r="AZ1737" i="4"/>
  <c r="BE1737" i="4" s="1"/>
  <c r="AZ1835" i="4"/>
  <c r="BE1835" i="4" s="1"/>
  <c r="AZ1541" i="4"/>
  <c r="BE1541" i="4" s="1"/>
  <c r="AZ1791" i="4"/>
  <c r="BE1791" i="4" s="1"/>
  <c r="AZ1771" i="4"/>
  <c r="BE1771" i="4" s="1"/>
  <c r="AZ1100" i="4"/>
  <c r="BE1100" i="4" s="1"/>
  <c r="AZ596" i="4"/>
  <c r="BE596" i="4" s="1"/>
  <c r="AZ1490" i="4"/>
  <c r="BE1490" i="4" s="1"/>
  <c r="AZ358" i="4"/>
  <c r="BE358" i="4" s="1"/>
  <c r="AZ2023" i="4"/>
  <c r="BE2023" i="4" s="1"/>
  <c r="AZ48" i="4"/>
  <c r="BE48" i="4" s="1"/>
  <c r="AZ534" i="4"/>
  <c r="BE534" i="4" s="1"/>
  <c r="AZ640" i="4"/>
  <c r="BE640" i="4" s="1"/>
  <c r="AZ1685" i="4"/>
  <c r="BE1685" i="4" s="1"/>
  <c r="AZ2063" i="4"/>
  <c r="BE2063" i="4" s="1"/>
  <c r="AZ553" i="4"/>
  <c r="BE553" i="4" s="1"/>
  <c r="AZ732" i="4"/>
  <c r="BE732" i="4" s="1"/>
  <c r="AZ2202" i="4"/>
  <c r="BE2202" i="4" s="1"/>
  <c r="AZ10" i="4"/>
  <c r="BE10" i="4" s="1"/>
  <c r="AZ2369" i="4"/>
  <c r="BE2369" i="4" s="1"/>
  <c r="AZ41" i="4"/>
  <c r="BE41" i="4" s="1"/>
  <c r="AZ911" i="4"/>
  <c r="BE911" i="4" s="1"/>
  <c r="AZ193" i="4"/>
  <c r="BE193" i="4" s="1"/>
  <c r="AZ1826" i="4"/>
  <c r="BE1826" i="4" s="1"/>
  <c r="AZ2571" i="4"/>
  <c r="BE2571" i="4" s="1"/>
  <c r="AZ2551" i="4"/>
  <c r="BE2551" i="4" s="1"/>
  <c r="AZ262" i="4"/>
  <c r="BE262" i="4" s="1"/>
  <c r="AZ1007" i="4"/>
  <c r="BE1007" i="4" s="1"/>
  <c r="AZ1257" i="4"/>
  <c r="BE1257" i="4" s="1"/>
  <c r="AZ72" i="4"/>
  <c r="BE72" i="4" s="1"/>
  <c r="AZ912" i="4"/>
  <c r="BE912" i="4" s="1"/>
  <c r="AZ24" i="4"/>
  <c r="BE24" i="4" s="1"/>
  <c r="AZ986" i="4"/>
  <c r="BE986" i="4" s="1"/>
  <c r="AZ1308" i="4"/>
  <c r="BE1308" i="4" s="1"/>
  <c r="AZ568" i="4"/>
  <c r="BE568" i="4" s="1"/>
  <c r="AZ152" i="4"/>
  <c r="BE152" i="4" s="1"/>
  <c r="AZ929" i="4"/>
  <c r="BE929" i="4" s="1"/>
  <c r="AZ577" i="4"/>
  <c r="BE577" i="4" s="1"/>
  <c r="AZ1143" i="4"/>
  <c r="BE1143" i="4" s="1"/>
  <c r="AZ1568" i="4"/>
  <c r="BE1568" i="4" s="1"/>
  <c r="AZ2017" i="4"/>
  <c r="BE2017" i="4" s="1"/>
  <c r="AZ1310" i="4"/>
  <c r="BE1310" i="4" s="1"/>
  <c r="AZ1374" i="4"/>
  <c r="BE1374" i="4" s="1"/>
  <c r="AZ2219" i="4"/>
  <c r="BE2219" i="4" s="1"/>
  <c r="AZ9" i="4"/>
  <c r="BE9" i="4" s="1"/>
  <c r="AZ2264" i="4"/>
  <c r="BE2264" i="4" s="1"/>
  <c r="AZ834" i="4"/>
  <c r="BE834" i="4" s="1"/>
  <c r="AZ242" i="4"/>
  <c r="BE242" i="4" s="1"/>
  <c r="AZ2430" i="4"/>
  <c r="BE2430" i="4" s="1"/>
  <c r="AZ2414" i="4"/>
  <c r="BE2414" i="4" s="1"/>
  <c r="AZ54" i="4"/>
  <c r="BE54" i="4" s="1"/>
  <c r="AZ1570" i="4"/>
  <c r="BE1570" i="4" s="1"/>
  <c r="AZ718" i="4"/>
  <c r="BE718" i="4" s="1"/>
  <c r="AZ411" i="4"/>
  <c r="BE411" i="4" s="1"/>
  <c r="AZ1721" i="4"/>
  <c r="BE1721" i="4" s="1"/>
  <c r="AZ335" i="4"/>
  <c r="BE335" i="4" s="1"/>
  <c r="AZ2265" i="4"/>
  <c r="BE2265" i="4" s="1"/>
  <c r="AZ1082" i="4"/>
  <c r="BE1082" i="4" s="1"/>
  <c r="AZ2050" i="4"/>
  <c r="BE2050" i="4" s="1"/>
  <c r="AZ2525" i="4"/>
  <c r="BE2525" i="4" s="1"/>
  <c r="AZ2461" i="4"/>
  <c r="BE2461" i="4" s="1"/>
  <c r="AZ68" i="4"/>
  <c r="BE68" i="4" s="1"/>
  <c r="AZ2282" i="4"/>
  <c r="BE2282" i="4" s="1"/>
  <c r="AZ2011" i="4"/>
  <c r="BE2011" i="4" s="1"/>
  <c r="AZ994" i="4"/>
  <c r="BE994" i="4" s="1"/>
  <c r="AZ1701" i="4"/>
  <c r="BE1701" i="4" s="1"/>
  <c r="AZ58" i="4"/>
  <c r="BE58" i="4" s="1"/>
  <c r="AZ2245" i="4"/>
  <c r="BE2245" i="4" s="1"/>
  <c r="AZ433" i="4"/>
  <c r="BE433" i="4" s="1"/>
  <c r="AZ1575" i="4"/>
  <c r="BE1575" i="4" s="1"/>
  <c r="AZ2041" i="4"/>
  <c r="BE2041" i="4" s="1"/>
  <c r="AZ1700" i="4"/>
  <c r="BE1700" i="4" s="1"/>
  <c r="AZ2573" i="4"/>
  <c r="BE2573" i="4" s="1"/>
  <c r="AZ32" i="4"/>
  <c r="BE32" i="4" s="1"/>
  <c r="AZ2026" i="4"/>
  <c r="BE2026" i="4" s="1"/>
  <c r="AZ126" i="4"/>
  <c r="BE126" i="4" s="1"/>
  <c r="AZ654" i="4"/>
  <c r="BE654" i="4" s="1"/>
  <c r="AZ1226" i="4"/>
  <c r="BE1226" i="4" s="1"/>
  <c r="AZ1751" i="4"/>
  <c r="BE1751" i="4" s="1"/>
  <c r="AZ1383" i="4"/>
  <c r="BE1383" i="4" s="1"/>
  <c r="AZ2616" i="4"/>
  <c r="BE2616" i="4" s="1"/>
  <c r="AZ298" i="4"/>
  <c r="BE298" i="4" s="1"/>
  <c r="AZ690" i="4"/>
  <c r="BE690" i="4" s="1"/>
  <c r="AZ401" i="4"/>
  <c r="BE401" i="4" s="1"/>
  <c r="AZ1433" i="4"/>
  <c r="BE1433" i="4" s="1"/>
  <c r="AZ1911" i="4"/>
  <c r="BE1911" i="4" s="1"/>
  <c r="AZ1610" i="4"/>
  <c r="BE1610" i="4" s="1"/>
  <c r="AZ1384" i="4"/>
  <c r="BE1384" i="4" s="1"/>
  <c r="AZ523" i="4"/>
  <c r="BE523" i="4" s="1"/>
  <c r="AZ1595" i="4"/>
  <c r="BE1595" i="4" s="1"/>
  <c r="AZ938" i="4"/>
  <c r="BE938" i="4" s="1"/>
  <c r="AZ991" i="4"/>
  <c r="BE991" i="4" s="1"/>
  <c r="AZ1525" i="4"/>
  <c r="BE1525" i="4" s="1"/>
  <c r="AZ1118" i="4"/>
  <c r="BE1118" i="4" s="1"/>
  <c r="AZ768" i="4"/>
  <c r="BE768" i="4" s="1"/>
  <c r="AZ354" i="4"/>
  <c r="BE354" i="4" s="1"/>
  <c r="AZ816" i="4"/>
  <c r="BE816" i="4" s="1"/>
  <c r="AZ373" i="4"/>
  <c r="BE373" i="4" s="1"/>
  <c r="AZ1821" i="4"/>
  <c r="BE1821" i="4" s="1"/>
  <c r="AZ15" i="4"/>
  <c r="BE15" i="4" s="1"/>
  <c r="AZ1111" i="4"/>
  <c r="BE1111" i="4" s="1"/>
  <c r="AZ624" i="4"/>
  <c r="BE624" i="4" s="1"/>
  <c r="AZ2270" i="4"/>
  <c r="BE2270" i="4" s="1"/>
  <c r="AZ1780" i="4"/>
  <c r="BE1780" i="4" s="1"/>
  <c r="AZ967" i="4"/>
  <c r="BE967" i="4" s="1"/>
  <c r="AZ979" i="4"/>
  <c r="BE979" i="4" s="1"/>
  <c r="AZ432" i="4"/>
  <c r="BE432" i="4" s="1"/>
  <c r="AZ2377" i="4"/>
  <c r="BE2377" i="4" s="1"/>
  <c r="AZ1788" i="4"/>
  <c r="BE1788" i="4" s="1"/>
  <c r="AZ2304" i="4"/>
  <c r="BE2304" i="4" s="1"/>
  <c r="AZ450" i="4"/>
  <c r="BE450" i="4" s="1"/>
  <c r="AZ131" i="4"/>
  <c r="BE131" i="4" s="1"/>
  <c r="AZ2060" i="4"/>
  <c r="BE2060" i="4" s="1"/>
  <c r="AZ2057" i="4"/>
  <c r="BE2057" i="4" s="1"/>
  <c r="AZ2535" i="4"/>
  <c r="BE2535" i="4" s="1"/>
  <c r="AZ2505" i="4"/>
  <c r="BE2505" i="4" s="1"/>
  <c r="AZ1498" i="4"/>
  <c r="BE1498" i="4" s="1"/>
  <c r="AZ620" i="4"/>
  <c r="BE620" i="4" s="1"/>
  <c r="AZ418" i="4"/>
  <c r="BE418" i="4" s="1"/>
  <c r="AZ2126" i="4"/>
  <c r="BE2126" i="4" s="1"/>
  <c r="AZ724" i="4"/>
  <c r="BE724" i="4" s="1"/>
  <c r="AZ888" i="4"/>
  <c r="BE888" i="4" s="1"/>
  <c r="AZ63" i="4"/>
  <c r="BE63" i="4" s="1"/>
  <c r="AZ793" i="4"/>
  <c r="BE793" i="4" s="1"/>
  <c r="AZ64" i="4"/>
  <c r="BE64" i="4" s="1"/>
  <c r="AZ44" i="4"/>
  <c r="BE44" i="4" s="1"/>
  <c r="AZ899" i="4"/>
  <c r="BE899" i="4" s="1"/>
  <c r="AZ1706" i="4"/>
  <c r="BE1706" i="4" s="1"/>
  <c r="AZ1359" i="4"/>
  <c r="BE1359" i="4" s="1"/>
  <c r="AZ1776" i="4"/>
  <c r="BE1776" i="4" s="1"/>
  <c r="AZ771" i="4"/>
  <c r="BE771" i="4" s="1"/>
  <c r="AZ438" i="4"/>
  <c r="BE438" i="4" s="1"/>
  <c r="AZ760" i="4"/>
  <c r="BE760" i="4" s="1"/>
  <c r="AZ2459" i="4"/>
  <c r="BE2459" i="4" s="1"/>
  <c r="AZ182" i="4"/>
  <c r="BE182" i="4" s="1"/>
  <c r="AZ887" i="4"/>
  <c r="BE887" i="4" s="1"/>
  <c r="AZ71" i="4"/>
  <c r="BE71" i="4" s="1"/>
  <c r="AZ1537" i="4"/>
  <c r="BE1537" i="4" s="1"/>
  <c r="AZ208" i="4"/>
  <c r="BE208" i="4" s="1"/>
  <c r="AZ2580" i="4"/>
  <c r="BE2580" i="4" s="1"/>
  <c r="AZ11" i="4"/>
  <c r="BE11" i="4" s="1"/>
  <c r="AZ2300" i="4"/>
  <c r="BE2300" i="4" s="1"/>
  <c r="AZ1063" i="4"/>
  <c r="BE1063" i="4" s="1"/>
  <c r="AZ51" i="4"/>
  <c r="BE51" i="4" s="1"/>
  <c r="AZ1850" i="4"/>
  <c r="BE1850" i="4" s="1"/>
  <c r="AZ172" i="4"/>
  <c r="BE172" i="4" s="1"/>
  <c r="AZ792" i="4"/>
  <c r="BE792" i="4" s="1"/>
  <c r="AZ1847" i="4"/>
  <c r="BE1847" i="4" s="1"/>
  <c r="AZ1454" i="4"/>
  <c r="BE1454" i="4" s="1"/>
  <c r="AZ699" i="4"/>
  <c r="BE699" i="4" s="1"/>
  <c r="AZ1876" i="4"/>
  <c r="BE1876" i="4" s="1"/>
  <c r="AZ839" i="4"/>
  <c r="BE839" i="4" s="1"/>
  <c r="AZ2095" i="4"/>
  <c r="BE2095" i="4" s="1"/>
  <c r="AZ626" i="4"/>
  <c r="BE626" i="4" s="1"/>
  <c r="AZ794" i="4"/>
  <c r="BE794" i="4" s="1"/>
  <c r="AZ2584" i="4"/>
  <c r="BE2584" i="4" s="1"/>
  <c r="AZ1211" i="4"/>
  <c r="BE1211" i="4" s="1"/>
  <c r="AZ989" i="4"/>
  <c r="BE989" i="4" s="1"/>
  <c r="AZ1399" i="4"/>
  <c r="BE1399" i="4" s="1"/>
  <c r="AZ2203" i="4"/>
  <c r="BE2203" i="4" s="1"/>
  <c r="AZ481" i="4"/>
  <c r="BE481" i="4" s="1"/>
  <c r="AZ1846" i="4"/>
  <c r="BE1846" i="4" s="1"/>
  <c r="AZ109" i="4"/>
  <c r="BE109" i="4" s="1"/>
  <c r="AZ75" i="4"/>
  <c r="BE75" i="4" s="1"/>
  <c r="AZ241" i="4"/>
  <c r="BE241" i="4" s="1"/>
  <c r="AZ2008" i="4"/>
  <c r="BE2008" i="4" s="1"/>
  <c r="AZ8" i="4"/>
  <c r="BE8" i="4" s="1"/>
  <c r="AZ95" i="4"/>
  <c r="BE95" i="4" s="1"/>
  <c r="AZ717" i="4"/>
  <c r="BE717" i="4" s="1"/>
  <c r="AZ1819" i="4"/>
  <c r="BE1819" i="4" s="1"/>
  <c r="AZ1321" i="4"/>
  <c r="BE1321" i="4" s="1"/>
  <c r="AZ16" i="4"/>
  <c r="BE16" i="4" s="1"/>
  <c r="AZ1476" i="4"/>
  <c r="BE1476" i="4" s="1"/>
  <c r="AZ213" i="4"/>
  <c r="BE213" i="4" s="1"/>
  <c r="AZ998" i="4"/>
  <c r="BE998" i="4" s="1"/>
  <c r="AZ1443" i="4"/>
  <c r="BE1443" i="4" s="1"/>
  <c r="AZ1212" i="4"/>
  <c r="BE1212" i="4" s="1"/>
  <c r="AZ1089" i="4"/>
  <c r="BE1089" i="4" s="1"/>
  <c r="AZ940" i="4"/>
  <c r="BE940" i="4" s="1"/>
  <c r="AZ1435" i="4"/>
  <c r="BE1435" i="4" s="1"/>
  <c r="AZ977" i="4"/>
  <c r="BE977" i="4" s="1"/>
  <c r="AZ607" i="4"/>
  <c r="BE607" i="4" s="1"/>
  <c r="AZ2445" i="4"/>
  <c r="BE2445" i="4" s="1"/>
  <c r="AZ19" i="4"/>
  <c r="BE19" i="4" s="1"/>
  <c r="AZ1890" i="4"/>
  <c r="BE1890" i="4" s="1"/>
  <c r="AZ995" i="4"/>
  <c r="BE995" i="4" s="1"/>
  <c r="AZ2613" i="4"/>
  <c r="BE2613" i="4" s="1"/>
  <c r="AZ492" i="4"/>
  <c r="BE492" i="4" s="1"/>
  <c r="AZ968" i="4"/>
  <c r="BE968" i="4" s="1"/>
  <c r="AZ1828" i="4"/>
  <c r="BE1828" i="4" s="1"/>
  <c r="AZ2006" i="4"/>
  <c r="BE2006" i="4" s="1"/>
  <c r="AZ509" i="4"/>
  <c r="BE509" i="4" s="1"/>
  <c r="AZ345" i="4"/>
  <c r="BE345" i="4" s="1"/>
  <c r="AZ1306" i="4"/>
  <c r="BE1306" i="4" s="1"/>
  <c r="AZ586" i="4"/>
  <c r="BE586" i="4" s="1"/>
  <c r="AZ1473" i="4"/>
  <c r="BE1473" i="4" s="1"/>
  <c r="AZ2393" i="4"/>
  <c r="BE2393" i="4" s="1"/>
  <c r="AZ1357" i="4"/>
  <c r="BE1357" i="4" s="1"/>
  <c r="AZ125" i="4"/>
  <c r="BE125" i="4" s="1"/>
  <c r="AZ1896" i="4"/>
  <c r="BE1896" i="4" s="1"/>
  <c r="AZ1913" i="4"/>
  <c r="BE1913" i="4" s="1"/>
  <c r="AZ190" i="4"/>
  <c r="BE190" i="4" s="1"/>
  <c r="AZ781" i="4"/>
  <c r="BE781" i="4" s="1"/>
  <c r="AZ339" i="4"/>
  <c r="BE339" i="4" s="1"/>
  <c r="AZ90" i="4"/>
  <c r="BE90" i="4" s="1"/>
  <c r="AZ1276" i="4"/>
  <c r="BE1276" i="4" s="1"/>
  <c r="AZ667" i="4"/>
  <c r="BE667" i="4" s="1"/>
  <c r="AZ142" i="4"/>
  <c r="BE142" i="4" s="1"/>
  <c r="AZ1027" i="4"/>
  <c r="BE1027" i="4" s="1"/>
  <c r="AZ121" i="4"/>
  <c r="BE121" i="4" s="1"/>
  <c r="AZ622" i="4"/>
  <c r="BE622" i="4" s="1"/>
  <c r="AZ2250" i="4"/>
  <c r="BE2250" i="4" s="1"/>
  <c r="AZ2069" i="4"/>
  <c r="BE2069" i="4" s="1"/>
  <c r="AZ83" i="4"/>
  <c r="BE83" i="4" s="1"/>
  <c r="AZ1532" i="4"/>
  <c r="BE1532" i="4" s="1"/>
  <c r="AZ1786" i="4"/>
  <c r="BE1786" i="4" s="1"/>
  <c r="AZ1722" i="4"/>
  <c r="BE1722" i="4" s="1"/>
  <c r="AZ2586" i="4"/>
  <c r="BE2586" i="4" s="1"/>
  <c r="AZ1842" i="4"/>
  <c r="BE1842" i="4" s="1"/>
  <c r="AZ1426" i="4"/>
  <c r="BE1426" i="4" s="1"/>
  <c r="AZ1505" i="4"/>
  <c r="BE1505" i="4" s="1"/>
  <c r="AZ2482" i="4"/>
  <c r="BE2482" i="4" s="1"/>
  <c r="AZ1645" i="4"/>
  <c r="BE1645" i="4" s="1"/>
  <c r="AZ138" i="4"/>
  <c r="BE138" i="4" s="1"/>
  <c r="AZ850" i="4"/>
  <c r="BE850" i="4" s="1"/>
  <c r="AZ104" i="4"/>
  <c r="BE104" i="4" s="1"/>
  <c r="AZ2324" i="4"/>
  <c r="BE2324" i="4" s="1"/>
  <c r="AZ1400" i="4"/>
  <c r="BE1400" i="4" s="1"/>
  <c r="AZ1712" i="4"/>
  <c r="BE1712" i="4" s="1"/>
  <c r="AZ39" i="4"/>
  <c r="BE39" i="4" s="1"/>
  <c r="AZ675" i="4"/>
  <c r="BE675" i="4" s="1"/>
  <c r="AZ80" i="4"/>
  <c r="BE80" i="4" s="1"/>
  <c r="AZ1249" i="4"/>
  <c r="BE1249" i="4" s="1"/>
  <c r="AZ85" i="4"/>
  <c r="BE85" i="4" s="1"/>
  <c r="AZ169" i="4"/>
  <c r="BE169" i="4" s="1"/>
  <c r="AZ511" i="4"/>
  <c r="BE511" i="4" s="1"/>
  <c r="AZ1358" i="4"/>
  <c r="BE1358" i="4" s="1"/>
  <c r="AZ567" i="4"/>
  <c r="BE567" i="4" s="1"/>
  <c r="AZ2348" i="4"/>
  <c r="BE2348" i="4" s="1"/>
  <c r="AZ1203" i="4"/>
  <c r="BE1203" i="4" s="1"/>
  <c r="AZ2622" i="4"/>
  <c r="BE2622" i="4" s="1"/>
  <c r="AZ2225" i="4"/>
  <c r="BE2225" i="4" s="1"/>
  <c r="AZ1035" i="4"/>
  <c r="BE1035" i="4" s="1"/>
  <c r="AZ2372" i="4"/>
  <c r="BE2372" i="4" s="1"/>
  <c r="AZ2421" i="4"/>
  <c r="BE2421" i="4" s="1"/>
  <c r="AZ1675" i="4"/>
  <c r="BE1675" i="4" s="1"/>
  <c r="AZ1022" i="4"/>
  <c r="BE1022" i="4" s="1"/>
  <c r="AZ928" i="4"/>
  <c r="BE928" i="4" s="1"/>
  <c r="AZ250" i="4"/>
  <c r="BE250" i="4" s="1"/>
  <c r="AZ893" i="4"/>
  <c r="BE893" i="4" s="1"/>
  <c r="AZ498" i="4"/>
  <c r="BE498" i="4" s="1"/>
  <c r="AZ1953" i="4"/>
  <c r="BE1953" i="4" s="1"/>
  <c r="AZ285" i="4"/>
  <c r="BE285" i="4" s="1"/>
  <c r="AZ1077" i="4"/>
  <c r="BE1077" i="4" s="1"/>
  <c r="AZ1881" i="4"/>
  <c r="BE1881" i="4" s="1"/>
  <c r="AZ1965" i="4"/>
  <c r="BE1965" i="4" s="1"/>
  <c r="AZ1230" i="4"/>
  <c r="BE1230" i="4" s="1"/>
  <c r="AZ1250" i="4"/>
  <c r="BE1250" i="4" s="1"/>
  <c r="AZ2188" i="4"/>
  <c r="BE2188" i="4" s="1"/>
  <c r="AZ2543" i="4"/>
  <c r="BE2543" i="4" s="1"/>
  <c r="AZ2546" i="4"/>
  <c r="BE2546" i="4" s="1"/>
  <c r="AZ2261" i="4"/>
  <c r="BE2261" i="4" s="1"/>
  <c r="AZ2142" i="4"/>
  <c r="BE2142" i="4" s="1"/>
  <c r="AZ1450" i="4"/>
  <c r="BE1450" i="4" s="1"/>
  <c r="AZ2301" i="4"/>
  <c r="BE2301" i="4" s="1"/>
  <c r="AZ2168" i="4"/>
  <c r="BE2168" i="4" s="1"/>
  <c r="AZ256" i="4"/>
  <c r="BE256" i="4" s="1"/>
  <c r="AZ1983" i="4"/>
  <c r="BE1983" i="4" s="1"/>
  <c r="AZ220" i="4"/>
  <c r="BE220" i="4" s="1"/>
  <c r="AZ389" i="4"/>
  <c r="BE389" i="4" s="1"/>
  <c r="AZ752" i="4"/>
  <c r="BE752" i="4" s="1"/>
  <c r="AZ2589" i="4"/>
  <c r="BE2589" i="4" s="1"/>
  <c r="AZ791" i="4"/>
  <c r="BE791" i="4" s="1"/>
  <c r="AZ2557" i="4"/>
  <c r="BE2557" i="4" s="1"/>
  <c r="AZ924" i="4"/>
  <c r="BE924" i="4" s="1"/>
  <c r="AZ118" i="4"/>
  <c r="BE118" i="4" s="1"/>
  <c r="AZ2464" i="4"/>
  <c r="BE2464" i="4" s="1"/>
  <c r="AZ199" i="4"/>
  <c r="BE199" i="4" s="1"/>
  <c r="AZ1016" i="4"/>
  <c r="BE1016" i="4" s="1"/>
  <c r="AZ1182" i="4"/>
  <c r="BE1182" i="4" s="1"/>
  <c r="AZ591" i="4"/>
  <c r="BE591" i="4" s="1"/>
  <c r="AZ110" i="4"/>
  <c r="BE110" i="4" s="1"/>
  <c r="AZ557" i="4"/>
  <c r="BE557" i="4" s="1"/>
  <c r="AZ644" i="4"/>
  <c r="BE644" i="4" s="1"/>
  <c r="AZ431" i="4"/>
  <c r="BE431" i="4" s="1"/>
  <c r="AZ1236" i="4"/>
  <c r="BE1236" i="4" s="1"/>
  <c r="AZ777" i="4"/>
  <c r="BE777" i="4" s="1"/>
  <c r="AZ2566" i="4"/>
  <c r="BE2566" i="4" s="1"/>
  <c r="AZ2597" i="4"/>
  <c r="BE2597" i="4" s="1"/>
  <c r="AZ2618" i="4"/>
  <c r="BE2618" i="4" s="1"/>
  <c r="AZ2623" i="4"/>
  <c r="BE2623" i="4" s="1"/>
  <c r="AZ2521" i="4"/>
  <c r="BE2521" i="4" s="1"/>
  <c r="AZ1168" i="4"/>
  <c r="BE1168" i="4" s="1"/>
  <c r="AZ1750" i="4"/>
  <c r="BE1750" i="4" s="1"/>
  <c r="AZ2198" i="4"/>
  <c r="BE2198" i="4" s="1"/>
  <c r="AZ2539" i="4"/>
  <c r="BE2539" i="4" s="1"/>
  <c r="AZ2555" i="4"/>
  <c r="BE2555" i="4" s="1"/>
  <c r="AZ1428" i="4"/>
  <c r="BE1428" i="4" s="1"/>
  <c r="AZ1486" i="4"/>
  <c r="BE1486" i="4" s="1"/>
  <c r="AZ1506" i="4"/>
  <c r="BE1506" i="4" s="1"/>
  <c r="AZ2418" i="4"/>
  <c r="BE2418" i="4" s="1"/>
  <c r="AZ1509" i="4"/>
  <c r="BE1509" i="4" s="1"/>
  <c r="AZ2285" i="4"/>
  <c r="BE2285" i="4" s="1"/>
  <c r="AZ2148" i="4"/>
  <c r="BE2148" i="4" s="1"/>
  <c r="AZ1902" i="4"/>
  <c r="BE1902" i="4" s="1"/>
  <c r="AZ1291" i="4"/>
  <c r="BE1291" i="4" s="1"/>
  <c r="AZ2508" i="4"/>
  <c r="BE2508" i="4" s="1"/>
  <c r="AZ2396" i="4"/>
  <c r="BE2396" i="4" s="1"/>
  <c r="AZ2484" i="4"/>
  <c r="BE2484" i="4" s="1"/>
  <c r="AZ1964" i="4"/>
  <c r="BE1964" i="4" s="1"/>
  <c r="AZ2280" i="4"/>
  <c r="BE2280" i="4" s="1"/>
  <c r="AZ2042" i="4"/>
  <c r="BE2042" i="4" s="1"/>
  <c r="AZ1631" i="4"/>
  <c r="BE1631" i="4" s="1"/>
  <c r="AZ2407" i="4"/>
  <c r="BE2407" i="4" s="1"/>
  <c r="AZ1274" i="4"/>
  <c r="BE1274" i="4" s="1"/>
  <c r="AZ2232" i="4"/>
  <c r="BE2232" i="4" s="1"/>
  <c r="AZ2596" i="4"/>
  <c r="BE2596" i="4" s="1"/>
  <c r="AZ875" i="4"/>
  <c r="BE875" i="4" s="1"/>
  <c r="AZ2611" i="4"/>
  <c r="BE2611" i="4" s="1"/>
  <c r="AZ2340" i="4"/>
  <c r="BE2340" i="4" s="1"/>
  <c r="AZ795" i="4"/>
  <c r="BE795" i="4" s="1"/>
  <c r="AZ1354" i="4"/>
  <c r="BE1354" i="4" s="1"/>
  <c r="AZ1880" i="4"/>
  <c r="BE1880" i="4" s="1"/>
  <c r="AZ2020" i="4"/>
  <c r="BE2020" i="4" s="1"/>
  <c r="AZ2363" i="4"/>
  <c r="BE2363" i="4" s="1"/>
  <c r="AZ2157" i="4"/>
  <c r="BE2157" i="4" s="1"/>
  <c r="AZ1916" i="4"/>
  <c r="BE1916" i="4" s="1"/>
  <c r="AZ2243" i="4"/>
  <c r="BE2243" i="4" s="1"/>
  <c r="AZ1511" i="4"/>
  <c r="BE1511" i="4" s="1"/>
  <c r="AZ1580" i="4"/>
  <c r="BE1580" i="4" s="1"/>
  <c r="AZ1386" i="4"/>
  <c r="BE1386" i="4" s="1"/>
  <c r="AZ1567" i="4"/>
  <c r="BE1567" i="4" s="1"/>
  <c r="AZ1730" i="4"/>
  <c r="BE1730" i="4" s="1"/>
  <c r="AZ1703" i="4"/>
  <c r="BE1703" i="4" s="1"/>
  <c r="AZ2252" i="4"/>
  <c r="BE2252" i="4" s="1"/>
  <c r="AZ2269" i="4"/>
  <c r="BE2269" i="4" s="1"/>
  <c r="AZ2173" i="4"/>
  <c r="BE2173" i="4" s="1"/>
  <c r="AZ2374" i="4"/>
  <c r="BE2374" i="4" s="1"/>
  <c r="AZ1617" i="4"/>
  <c r="BE1617" i="4" s="1"/>
  <c r="AZ2504" i="4"/>
  <c r="BE2504" i="4" s="1"/>
  <c r="AZ2405" i="4"/>
  <c r="BE2405" i="4" s="1"/>
  <c r="AZ651" i="4"/>
  <c r="BE651" i="4" s="1"/>
  <c r="AZ2297" i="4"/>
  <c r="BE2297" i="4" s="1"/>
  <c r="AZ2052" i="4"/>
  <c r="BE2052" i="4" s="1"/>
  <c r="AZ536" i="4"/>
  <c r="BE536" i="4" s="1"/>
  <c r="AZ2180" i="4"/>
  <c r="BE2180" i="4" s="1"/>
  <c r="AZ2277" i="4"/>
  <c r="BE2277" i="4" s="1"/>
  <c r="AZ2619" i="4"/>
  <c r="BE2619" i="4" s="1"/>
  <c r="AZ1313" i="4"/>
  <c r="BE1313" i="4" s="1"/>
  <c r="AZ1615" i="4"/>
  <c r="BE1615" i="4" s="1"/>
  <c r="AZ2273" i="4"/>
  <c r="BE2273" i="4" s="1"/>
  <c r="AZ1725" i="4"/>
  <c r="BE1725" i="4" s="1"/>
  <c r="AZ2299" i="4"/>
  <c r="BE2299" i="4" s="1"/>
  <c r="AZ1682" i="4"/>
  <c r="BE1682" i="4" s="1"/>
  <c r="AZ2024" i="4"/>
  <c r="BE2024" i="4" s="1"/>
  <c r="AZ1984" i="4"/>
  <c r="BE1984" i="4" s="1"/>
  <c r="AZ1297" i="4"/>
  <c r="BE1297" i="4" s="1"/>
  <c r="AZ1496" i="4"/>
  <c r="BE1496" i="4" s="1"/>
  <c r="AZ645" i="4"/>
  <c r="BE645" i="4" s="1"/>
  <c r="AZ1843" i="4"/>
  <c r="BE1843" i="4" s="1"/>
  <c r="AZ13" i="4"/>
  <c r="BE13" i="4" s="1"/>
  <c r="AZ1070" i="4"/>
  <c r="BE1070" i="4" s="1"/>
  <c r="AZ1392" i="4"/>
  <c r="BE1392" i="4" s="1"/>
  <c r="AZ505" i="4"/>
  <c r="BE505" i="4" s="1"/>
  <c r="AZ1698" i="4"/>
  <c r="BE1698" i="4" s="1"/>
  <c r="AZ1921" i="4"/>
  <c r="BE1921" i="4" s="1"/>
  <c r="AZ1814" i="4"/>
  <c r="BE1814" i="4" s="1"/>
  <c r="AZ2216" i="4"/>
  <c r="BE2216" i="4" s="1"/>
  <c r="AZ1866" i="4"/>
  <c r="BE1866" i="4" s="1"/>
  <c r="AZ229" i="4"/>
  <c r="BE229" i="4" s="1"/>
  <c r="AZ2431" i="4"/>
  <c r="BE2431" i="4" s="1"/>
  <c r="AZ1283" i="4"/>
  <c r="BE1283" i="4" s="1"/>
  <c r="AZ951" i="4"/>
  <c r="BE951" i="4" s="1"/>
  <c r="AZ1738" i="4"/>
  <c r="BE1738" i="4" s="1"/>
  <c r="AZ669" i="4"/>
  <c r="BE669" i="4" s="1"/>
  <c r="AZ480" i="4"/>
  <c r="BE480" i="4" s="1"/>
  <c r="AZ1811" i="4"/>
  <c r="BE1811" i="4" s="1"/>
  <c r="AZ1453" i="4"/>
  <c r="BE1453" i="4" s="1"/>
  <c r="AZ1436" i="4"/>
  <c r="BE1436" i="4" s="1"/>
  <c r="AZ2105" i="4"/>
  <c r="BE2105" i="4" s="1"/>
  <c r="AZ70" i="4"/>
  <c r="BE70" i="4" s="1"/>
  <c r="AZ1170" i="4"/>
  <c r="BE1170" i="4" s="1"/>
  <c r="AZ493" i="4"/>
  <c r="BE493" i="4" s="1"/>
  <c r="AZ1233" i="4"/>
  <c r="BE1233" i="4" s="1"/>
  <c r="AZ2015" i="4"/>
  <c r="BE2015" i="4" s="1"/>
  <c r="AZ1678" i="4"/>
  <c r="BE1678" i="4" s="1"/>
  <c r="AZ2109" i="4"/>
  <c r="BE2109" i="4" s="1"/>
  <c r="AZ2212" i="4"/>
  <c r="BE2212" i="4" s="1"/>
  <c r="AZ2262" i="4"/>
  <c r="BE2262" i="4" s="1"/>
  <c r="AZ1625" i="4"/>
  <c r="BE1625" i="4" s="1"/>
  <c r="AZ2177" i="4"/>
  <c r="BE2177" i="4" s="1"/>
  <c r="AZ2206" i="4"/>
  <c r="BE2206" i="4" s="1"/>
  <c r="AZ2012" i="4"/>
  <c r="BE2012" i="4" s="1"/>
  <c r="AZ2185" i="4"/>
  <c r="BE2185" i="4" s="1"/>
  <c r="AZ618" i="4"/>
  <c r="BE618" i="4" s="1"/>
  <c r="AZ823" i="4"/>
  <c r="BE823" i="4" s="1"/>
  <c r="AZ316" i="4"/>
  <c r="BE316" i="4" s="1"/>
  <c r="AZ1870" i="4"/>
  <c r="BE1870" i="4" s="1"/>
  <c r="AZ180" i="4"/>
  <c r="BE180" i="4" s="1"/>
  <c r="AZ2329" i="4"/>
  <c r="BE2329" i="4" s="1"/>
  <c r="AZ148" i="4"/>
  <c r="BE148" i="4" s="1"/>
  <c r="AZ1606" i="4"/>
  <c r="BE1606" i="4" s="1"/>
  <c r="AZ599" i="4"/>
  <c r="BE599" i="4" s="1"/>
  <c r="AZ1564" i="4"/>
  <c r="BE1564" i="4" s="1"/>
  <c r="AZ930" i="4"/>
  <c r="BE930" i="4" s="1"/>
  <c r="AZ2193" i="4"/>
  <c r="BE2193" i="4" s="1"/>
  <c r="AZ442" i="4"/>
  <c r="BE442" i="4" s="1"/>
  <c r="AZ2368" i="4"/>
  <c r="BE2368" i="4" s="1"/>
  <c r="AZ1923" i="4"/>
  <c r="BE1923" i="4" s="1"/>
  <c r="AZ7" i="4"/>
  <c r="BE7" i="4" s="1"/>
  <c r="AZ1251" i="4"/>
  <c r="BE1251" i="4" s="1"/>
  <c r="AZ1401" i="4"/>
  <c r="BE1401" i="4" s="1"/>
  <c r="AZ1585" i="4"/>
  <c r="BE1585" i="4" s="1"/>
  <c r="AZ1899" i="4"/>
  <c r="BE1899" i="4" s="1"/>
  <c r="AZ325" i="4"/>
  <c r="BE325" i="4" s="1"/>
  <c r="AZ326" i="4"/>
  <c r="BE326" i="4" s="1"/>
  <c r="AZ2184" i="4"/>
  <c r="BE2184" i="4" s="1"/>
  <c r="AZ482" i="4"/>
  <c r="BE482" i="4" s="1"/>
  <c r="AZ2602" i="4"/>
  <c r="BE2602" i="4" s="1"/>
  <c r="AZ1378" i="4"/>
  <c r="BE1378" i="4" s="1"/>
  <c r="AZ629" i="4"/>
  <c r="BE629" i="4" s="1"/>
  <c r="AZ458" i="4"/>
  <c r="BE458" i="4" s="1"/>
  <c r="AZ1783" i="4"/>
  <c r="BE1783" i="4" s="1"/>
  <c r="AZ1844" i="4"/>
  <c r="BE1844" i="4" s="1"/>
  <c r="AZ151" i="4"/>
  <c r="BE151" i="4" s="1"/>
  <c r="AZ2133" i="4"/>
  <c r="BE2133" i="4" s="1"/>
  <c r="AZ1412" i="4"/>
  <c r="BE1412" i="4" s="1"/>
  <c r="AZ2463" i="4"/>
  <c r="BE2463" i="4" s="1"/>
  <c r="AZ2165" i="4"/>
  <c r="BE2165" i="4" s="1"/>
  <c r="AZ2092" i="4"/>
  <c r="BE2092" i="4" s="1"/>
  <c r="AZ25" i="4"/>
  <c r="BE25" i="4" s="1"/>
  <c r="AZ2022" i="4"/>
  <c r="BE2022" i="4" s="1"/>
  <c r="AZ2071" i="4"/>
  <c r="BE2071" i="4" s="1"/>
  <c r="AZ1597" i="4"/>
  <c r="BE1597" i="4" s="1"/>
  <c r="AZ2091" i="4"/>
  <c r="BE2091" i="4" s="1"/>
  <c r="AZ1802" i="4"/>
  <c r="BE1802" i="4" s="1"/>
  <c r="AZ808" i="4"/>
  <c r="BE808" i="4" s="1"/>
  <c r="AZ1571" i="4"/>
  <c r="BE1571" i="4" s="1"/>
  <c r="AZ2553" i="4"/>
  <c r="BE2553" i="4" s="1"/>
  <c r="AZ2565" i="4"/>
  <c r="BE2565" i="4" s="1"/>
  <c r="AZ346" i="4"/>
  <c r="BE346" i="4" s="1"/>
  <c r="AZ1696" i="4"/>
  <c r="BE1696" i="4" s="1"/>
  <c r="AZ89" i="4"/>
  <c r="BE89" i="4" s="1"/>
  <c r="AZ2175" i="4"/>
  <c r="BE2175" i="4" s="1"/>
  <c r="AZ854" i="4"/>
  <c r="BE854" i="4" s="1"/>
  <c r="AZ474" i="4"/>
  <c r="BE474" i="4" s="1"/>
  <c r="AZ1746" i="4"/>
  <c r="BE1746" i="4" s="1"/>
  <c r="AZ680" i="4"/>
  <c r="BE680" i="4" s="1"/>
  <c r="AZ1501" i="4"/>
  <c r="BE1501" i="4" s="1"/>
  <c r="AZ1879" i="4"/>
  <c r="BE1879" i="4" s="1"/>
  <c r="AZ451" i="4"/>
  <c r="BE451" i="4" s="1"/>
  <c r="AZ448" i="4"/>
  <c r="BE448" i="4" s="1"/>
  <c r="AZ1319" i="4"/>
  <c r="BE1319" i="4" s="1"/>
  <c r="AZ2093" i="4"/>
  <c r="BE2093" i="4" s="1"/>
  <c r="AZ1607" i="4"/>
  <c r="BE1607" i="4" s="1"/>
  <c r="AZ1898" i="4"/>
  <c r="BE1898" i="4" s="1"/>
  <c r="AZ1883" i="4"/>
  <c r="BE1883" i="4" s="1"/>
  <c r="AZ2321" i="4"/>
  <c r="BE2321" i="4" s="1"/>
  <c r="AZ1524" i="4"/>
  <c r="BE1524" i="4" s="1"/>
  <c r="AZ862" i="4"/>
  <c r="BE862" i="4" s="1"/>
  <c r="AZ1714" i="4"/>
  <c r="BE1714" i="4" s="1"/>
  <c r="AZ2098" i="4"/>
  <c r="BE2098" i="4" s="1"/>
  <c r="AZ2186" i="4"/>
  <c r="BE2186" i="4" s="1"/>
  <c r="AZ452" i="4"/>
  <c r="BE452" i="4" s="1"/>
  <c r="AZ2080" i="4"/>
  <c r="BE2080" i="4" s="1"/>
  <c r="AZ1717" i="4"/>
  <c r="BE1717" i="4" s="1"/>
  <c r="AZ2241" i="4"/>
  <c r="BE2241" i="4" s="1"/>
  <c r="AZ2116" i="4"/>
  <c r="BE2116" i="4" s="1"/>
  <c r="AZ1133" i="4"/>
  <c r="BE1133" i="4" s="1"/>
  <c r="AZ276" i="4"/>
  <c r="BE276" i="4" s="1"/>
  <c r="AZ2387" i="4"/>
  <c r="BE2387" i="4" s="1"/>
  <c r="AZ1975" i="4"/>
  <c r="BE1975" i="4" s="1"/>
  <c r="AZ238" i="4"/>
  <c r="BE238" i="4" s="1"/>
  <c r="AZ1192" i="4"/>
  <c r="BE1192" i="4" s="1"/>
  <c r="AZ2354" i="4"/>
  <c r="BE2354" i="4" s="1"/>
  <c r="AZ501" i="4"/>
  <c r="BE501" i="4" s="1"/>
  <c r="AZ1655" i="4"/>
  <c r="BE1655" i="4" s="1"/>
  <c r="AZ2102" i="4"/>
  <c r="BE2102" i="4" s="1"/>
  <c r="AZ2072" i="4"/>
  <c r="BE2072" i="4" s="1"/>
  <c r="AZ333" i="4"/>
  <c r="BE333" i="4" s="1"/>
  <c r="AZ757" i="4"/>
  <c r="BE757" i="4" s="1"/>
  <c r="AZ1579" i="4"/>
  <c r="BE1579" i="4" s="1"/>
  <c r="AZ2244" i="4"/>
  <c r="BE2244" i="4" s="1"/>
  <c r="AZ470" i="4"/>
  <c r="BE470" i="4" s="1"/>
  <c r="AZ1174" i="4"/>
  <c r="BE1174" i="4" s="1"/>
  <c r="AZ2154" i="4"/>
  <c r="BE2154" i="4" s="1"/>
  <c r="AZ735" i="4"/>
  <c r="BE735" i="4" s="1"/>
  <c r="AZ688" i="4"/>
  <c r="BE688" i="4" s="1"/>
  <c r="AZ1012" i="4"/>
  <c r="BE1012" i="4" s="1"/>
  <c r="AZ1829" i="4"/>
  <c r="BE1829" i="4" s="1"/>
  <c r="AZ84" i="4"/>
  <c r="BE84" i="4" s="1"/>
  <c r="AZ281" i="4"/>
  <c r="BE281" i="4" s="1"/>
  <c r="AZ2083" i="4"/>
  <c r="BE2083" i="4" s="1"/>
  <c r="AZ542" i="4"/>
  <c r="BE542" i="4" s="1"/>
  <c r="AZ1461" i="4"/>
  <c r="BE1461" i="4" s="1"/>
  <c r="AZ1822" i="4"/>
  <c r="BE1822" i="4" s="1"/>
  <c r="AZ1518" i="4"/>
  <c r="BE1518" i="4" s="1"/>
  <c r="AZ785" i="4"/>
  <c r="BE785" i="4" s="1"/>
  <c r="AZ21" i="4"/>
  <c r="BE21" i="4" s="1"/>
  <c r="AZ660" i="4"/>
  <c r="BE660" i="4" s="1"/>
  <c r="AZ2123" i="4"/>
  <c r="BE2123" i="4" s="1"/>
  <c r="AZ2004" i="4"/>
  <c r="BE2004" i="4" s="1"/>
  <c r="AZ424" i="4"/>
  <c r="BE424" i="4" s="1"/>
  <c r="AZ1968" i="4"/>
  <c r="BE1968" i="4" s="1"/>
  <c r="AZ1418" i="4"/>
  <c r="BE1418" i="4" s="1"/>
  <c r="AZ632" i="4"/>
  <c r="BE632" i="4" s="1"/>
  <c r="AZ648" i="4"/>
  <c r="BE648" i="4" s="1"/>
  <c r="AZ1517" i="4"/>
  <c r="BE1517" i="4" s="1"/>
  <c r="AZ1593" i="4"/>
  <c r="BE1593" i="4" s="1"/>
  <c r="AZ2029" i="4"/>
  <c r="BE2029" i="4" s="1"/>
  <c r="AZ1719" i="4"/>
  <c r="BE1719" i="4" s="1"/>
  <c r="AZ35" i="4"/>
  <c r="BE35" i="4" s="1"/>
  <c r="AZ2208" i="4"/>
  <c r="BE2208" i="4" s="1"/>
  <c r="AZ686" i="4"/>
  <c r="BE686" i="4" s="1"/>
  <c r="AZ34" i="4"/>
  <c r="BE34" i="4" s="1"/>
  <c r="AZ153" i="4"/>
  <c r="BE153" i="4" s="1"/>
  <c r="AZ2433" i="4"/>
  <c r="BE2433" i="4" s="1"/>
  <c r="AZ393" i="4"/>
  <c r="BE393" i="4" s="1"/>
  <c r="AZ1101" i="4"/>
  <c r="BE1101" i="4" s="1"/>
  <c r="AZ1795" i="4"/>
  <c r="BE1795" i="4" s="1"/>
  <c r="AZ1083" i="4"/>
  <c r="BE1083" i="4" s="1"/>
  <c r="AZ2000" i="4"/>
  <c r="BE2000" i="4" s="1"/>
  <c r="AZ1002" i="4"/>
  <c r="BE1002" i="4" s="1"/>
  <c r="AZ2045" i="4"/>
  <c r="BE2045" i="4" s="1"/>
  <c r="AZ2391" i="4"/>
  <c r="BE2391" i="4" s="1"/>
  <c r="AZ985" i="4"/>
  <c r="BE985" i="4" s="1"/>
  <c r="AZ329" i="4"/>
  <c r="BE329" i="4" s="1"/>
  <c r="AZ412" i="4"/>
  <c r="BE412" i="4" s="1"/>
  <c r="AZ1611" i="4"/>
  <c r="BE1611" i="4" s="1"/>
  <c r="AZ857" i="4"/>
  <c r="BE857" i="4" s="1"/>
  <c r="AZ1739" i="4"/>
  <c r="BE1739" i="4" s="1"/>
  <c r="AZ786" i="4"/>
  <c r="BE786" i="4" s="1"/>
  <c r="AZ267" i="4"/>
  <c r="BE267" i="4" s="1"/>
  <c r="AZ1925" i="4"/>
  <c r="BE1925" i="4" s="1"/>
  <c r="AZ804" i="4"/>
  <c r="BE804" i="4" s="1"/>
  <c r="AZ876" i="4"/>
  <c r="BE876" i="4" s="1"/>
  <c r="AZ304" i="4"/>
  <c r="BE304" i="4" s="1"/>
  <c r="AZ1204" i="4"/>
  <c r="BE1204" i="4" s="1"/>
  <c r="AZ1927" i="4"/>
  <c r="BE1927" i="4" s="1"/>
  <c r="AZ709" i="4"/>
  <c r="BE709" i="4" s="1"/>
  <c r="AZ562" i="4"/>
  <c r="BE562" i="4" s="1"/>
  <c r="AZ486" i="4"/>
  <c r="BE486" i="4" s="1"/>
  <c r="AZ2499" i="4"/>
  <c r="BE2499" i="4" s="1"/>
  <c r="AZ317" i="4"/>
  <c r="BE317" i="4" s="1"/>
  <c r="AZ1594" i="4"/>
  <c r="BE1594" i="4" s="1"/>
  <c r="AZ1479" i="4"/>
  <c r="BE1479" i="4" s="1"/>
  <c r="AZ155" i="4"/>
  <c r="BE155" i="4" s="1"/>
  <c r="AZ729" i="4"/>
  <c r="BE729" i="4" s="1"/>
  <c r="AZ550" i="4"/>
  <c r="BE550" i="4" s="1"/>
  <c r="AZ880" i="4"/>
  <c r="BE880" i="4" s="1"/>
  <c r="AZ1000" i="4"/>
  <c r="BE1000" i="4" s="1"/>
  <c r="AZ499" i="4"/>
  <c r="BE499" i="4" s="1"/>
  <c r="AZ1114" i="4"/>
  <c r="BE1114" i="4" s="1"/>
  <c r="AZ139" i="4"/>
  <c r="BE139" i="4" s="1"/>
  <c r="AZ1987" i="4"/>
  <c r="BE1987" i="4" s="1"/>
  <c r="AZ221" i="4"/>
  <c r="BE221" i="4" s="1"/>
  <c r="AZ2070" i="4"/>
  <c r="BE2070" i="4" s="1"/>
  <c r="AZ1528" i="4"/>
  <c r="BE1528" i="4" s="1"/>
  <c r="AZ302" i="4"/>
  <c r="BE302" i="4" s="1"/>
  <c r="AZ371" i="4"/>
  <c r="BE371" i="4" s="1"/>
  <c r="AZ2223" i="4"/>
  <c r="BE2223" i="4" s="1"/>
  <c r="AZ691" i="4"/>
  <c r="BE691" i="4" s="1"/>
  <c r="AZ175" i="4"/>
  <c r="BE175" i="4" s="1"/>
  <c r="AZ2079" i="4"/>
  <c r="BE2079" i="4" s="1"/>
  <c r="AZ1224" i="4"/>
  <c r="BE1224" i="4" s="1"/>
  <c r="AZ2395" i="4"/>
  <c r="BE2395" i="4" s="1"/>
  <c r="AZ1720" i="4"/>
  <c r="BE1720" i="4" s="1"/>
  <c r="AZ1884" i="4"/>
  <c r="BE1884" i="4" s="1"/>
  <c r="AZ1141" i="4"/>
  <c r="BE1141" i="4" s="1"/>
  <c r="AZ705" i="4"/>
  <c r="BE705" i="4" s="1"/>
  <c r="AZ1906" i="4"/>
  <c r="BE1906" i="4" s="1"/>
  <c r="AZ340" i="4"/>
  <c r="BE340" i="4" s="1"/>
  <c r="AZ1666" i="4"/>
  <c r="BE1666" i="4" s="1"/>
  <c r="AZ1112" i="4"/>
  <c r="BE1112" i="4" s="1"/>
  <c r="AZ1772" i="4"/>
  <c r="BE1772" i="4" s="1"/>
  <c r="AZ2260" i="4"/>
  <c r="BE2260" i="4" s="1"/>
  <c r="AZ741" i="4"/>
  <c r="BE741" i="4" s="1"/>
  <c r="AZ2507" i="4"/>
  <c r="BE2507" i="4" s="1"/>
  <c r="AZ1871" i="4"/>
  <c r="BE1871" i="4" s="1"/>
  <c r="AZ1184" i="4"/>
  <c r="BE1184" i="4" s="1"/>
  <c r="AZ2214" i="4"/>
  <c r="BE2214" i="4" s="1"/>
  <c r="AZ2390" i="4"/>
  <c r="BE2390" i="4" s="1"/>
  <c r="AZ2051" i="4"/>
  <c r="BE2051" i="4" s="1"/>
  <c r="AZ1132" i="4"/>
  <c r="BE1132" i="4" s="1"/>
  <c r="AZ945" i="4"/>
  <c r="BE945" i="4" s="1"/>
  <c r="AZ1058" i="4"/>
  <c r="BE1058" i="4" s="1"/>
  <c r="AZ328" i="4"/>
  <c r="BE328" i="4" s="1"/>
  <c r="AZ36" i="4"/>
  <c r="BE36" i="4" s="1"/>
  <c r="AZ91" i="4"/>
  <c r="BE91" i="4" s="1"/>
  <c r="AZ116" i="4"/>
  <c r="BE116" i="4" s="1"/>
  <c r="AZ635" i="4"/>
  <c r="BE635" i="4" s="1"/>
  <c r="AZ1793" i="4"/>
  <c r="BE1793" i="4" s="1"/>
  <c r="AZ647" i="4"/>
  <c r="BE647" i="4" s="1"/>
  <c r="AZ506" i="4"/>
  <c r="BE506" i="4" s="1"/>
  <c r="AZ204" i="4"/>
  <c r="BE204" i="4" s="1"/>
  <c r="AZ1934" i="4"/>
  <c r="BE1934" i="4" s="1"/>
  <c r="AZ773" i="4"/>
  <c r="BE773" i="4" s="1"/>
  <c r="AZ2209" i="4"/>
  <c r="BE2209" i="4" s="1"/>
  <c r="AZ235" i="4"/>
  <c r="BE235" i="4" s="1"/>
  <c r="AZ2286" i="4"/>
  <c r="BE2286" i="4" s="1"/>
  <c r="AZ343" i="4"/>
  <c r="BE343" i="4" s="1"/>
  <c r="AZ758" i="4"/>
  <c r="BE758" i="4" s="1"/>
  <c r="AZ1468" i="4"/>
  <c r="BE1468" i="4" s="1"/>
  <c r="AZ363" i="4"/>
  <c r="BE363" i="4" s="1"/>
  <c r="AZ2522" i="4"/>
  <c r="BE2522" i="4" s="1"/>
  <c r="AZ290" i="4"/>
  <c r="BE290" i="4" s="1"/>
  <c r="AZ704" i="4"/>
  <c r="BE704" i="4" s="1"/>
  <c r="AZ1343" i="4"/>
  <c r="BE1343" i="4" s="1"/>
  <c r="AZ1381" i="4"/>
  <c r="BE1381" i="4" s="1"/>
  <c r="AZ579" i="4"/>
  <c r="BE579" i="4" s="1"/>
  <c r="AZ978" i="4"/>
  <c r="BE978" i="4" s="1"/>
  <c r="AZ608" i="4"/>
  <c r="BE608" i="4" s="1"/>
  <c r="AZ1853" i="4"/>
  <c r="BE1853" i="4" s="1"/>
  <c r="AZ1346" i="4"/>
  <c r="BE1346" i="4" s="1"/>
  <c r="AZ1197" i="4"/>
  <c r="BE1197" i="4" s="1"/>
  <c r="AZ1248" i="4"/>
  <c r="BE1248" i="4" s="1"/>
  <c r="AZ124" i="4"/>
  <c r="BE124" i="4" s="1"/>
  <c r="AZ94" i="4"/>
  <c r="BE94" i="4" s="1"/>
  <c r="AZ495" i="4"/>
  <c r="BE495" i="4" s="1"/>
  <c r="AZ2335" i="4"/>
  <c r="BE2335" i="4" s="1"/>
  <c r="AZ108" i="4"/>
  <c r="BE108" i="4" s="1"/>
  <c r="AZ2564" i="4"/>
  <c r="BE2564" i="4" s="1"/>
  <c r="AZ249" i="4"/>
  <c r="BE249" i="4" s="1"/>
  <c r="AZ484" i="4"/>
  <c r="BE484" i="4" s="1"/>
  <c r="AZ1662" i="4"/>
  <c r="BE1662" i="4" s="1"/>
  <c r="AZ353" i="4"/>
  <c r="BE353" i="4" s="1"/>
  <c r="AZ1029" i="4"/>
  <c r="BE1029" i="4" s="1"/>
  <c r="AZ2588" i="4"/>
  <c r="BE2588" i="4" s="1"/>
  <c r="AZ2587" i="4"/>
  <c r="BE2587" i="4" s="1"/>
  <c r="AZ1093" i="4"/>
  <c r="BE1093" i="4" s="1"/>
  <c r="AZ2271" i="4"/>
  <c r="BE2271" i="4" s="1"/>
  <c r="AZ1463" i="4"/>
  <c r="BE1463" i="4" s="1"/>
  <c r="AZ490" i="4"/>
  <c r="BE490" i="4" s="1"/>
  <c r="AZ2272" i="4"/>
  <c r="BE2272" i="4" s="1"/>
  <c r="AZ1092" i="4"/>
  <c r="BE1092" i="4" s="1"/>
  <c r="AZ2183" i="4"/>
  <c r="BE2183" i="4" s="1"/>
  <c r="AZ1106" i="4"/>
  <c r="BE1106" i="4" s="1"/>
  <c r="AZ1590" i="4"/>
  <c r="BE1590" i="4" s="1"/>
  <c r="AZ2351" i="4"/>
  <c r="BE2351" i="4" s="1"/>
  <c r="AZ1054" i="4"/>
  <c r="BE1054" i="4" s="1"/>
  <c r="AZ2449" i="4"/>
  <c r="BE2449" i="4" s="1"/>
  <c r="AZ1390" i="4"/>
  <c r="BE1390" i="4" s="1"/>
  <c r="AZ1095" i="4"/>
  <c r="BE1095" i="4" s="1"/>
  <c r="AZ2306" i="4"/>
  <c r="BE2306" i="4" s="1"/>
  <c r="AZ909" i="4"/>
  <c r="BE909" i="4" s="1"/>
  <c r="AZ740" i="4"/>
  <c r="BE740" i="4" s="1"/>
  <c r="AZ614" i="4"/>
  <c r="BE614" i="4" s="1"/>
  <c r="AZ783" i="4"/>
  <c r="BE783" i="4" s="1"/>
  <c r="AZ366" i="4"/>
  <c r="BE366" i="4" s="1"/>
  <c r="AZ1195" i="4"/>
  <c r="BE1195" i="4" s="1"/>
  <c r="AZ973" i="4"/>
  <c r="BE973" i="4" s="1"/>
  <c r="AZ2003" i="4"/>
  <c r="BE2003" i="4" s="1"/>
  <c r="AZ2170" i="4"/>
  <c r="BE2170" i="4" s="1"/>
  <c r="AZ2478" i="4"/>
  <c r="BE2478" i="4" s="1"/>
  <c r="AZ1094" i="4"/>
  <c r="BE1094" i="4" s="1"/>
  <c r="AZ770" i="4"/>
  <c r="BE770" i="4" s="1"/>
  <c r="AZ1874" i="4"/>
  <c r="BE1874" i="4" s="1"/>
  <c r="AZ1862" i="4"/>
  <c r="BE1862" i="4" s="1"/>
  <c r="AZ1940" i="4"/>
  <c r="BE1940" i="4" s="1"/>
  <c r="AZ1803" i="4"/>
  <c r="BE1803" i="4" s="1"/>
  <c r="AZ1395" i="4"/>
  <c r="BE1395" i="4" s="1"/>
  <c r="AZ1801" i="4"/>
  <c r="BE1801" i="4" s="1"/>
  <c r="AZ2538" i="4"/>
  <c r="BE2538" i="4" s="1"/>
  <c r="AZ1954" i="4"/>
  <c r="BE1954" i="4" s="1"/>
  <c r="AZ379" i="4"/>
  <c r="BE379" i="4" s="1"/>
  <c r="AZ1339" i="4"/>
  <c r="BE1339" i="4" s="1"/>
  <c r="AZ2284" i="4"/>
  <c r="BE2284" i="4" s="1"/>
  <c r="AZ283" i="4"/>
  <c r="BE283" i="4" s="1"/>
  <c r="AZ1023" i="4"/>
  <c r="BE1023" i="4" s="1"/>
  <c r="AZ1612" i="4"/>
  <c r="BE1612" i="4" s="1"/>
  <c r="AZ2013" i="4"/>
  <c r="BE2013" i="4" s="1"/>
  <c r="AZ23" i="4"/>
  <c r="BE23" i="4" s="1"/>
  <c r="AZ2204" i="4"/>
  <c r="BE2204" i="4" s="1"/>
  <c r="AZ403" i="4"/>
  <c r="BE403" i="4" s="1"/>
  <c r="AZ519" i="4"/>
  <c r="BE519" i="4" s="1"/>
  <c r="AZ2506" i="4"/>
  <c r="BE2506" i="4" s="1"/>
  <c r="AZ1015" i="4"/>
  <c r="BE1015" i="4" s="1"/>
  <c r="AZ2498" i="4"/>
  <c r="BE2498" i="4" s="1"/>
  <c r="AZ1067" i="4"/>
  <c r="BE1067" i="4" s="1"/>
  <c r="AZ355" i="4"/>
  <c r="BE355" i="4" s="1"/>
  <c r="AZ1521" i="4"/>
  <c r="BE1521" i="4" s="1"/>
  <c r="AZ2610" i="4"/>
  <c r="BE2610" i="4" s="1"/>
  <c r="AZ189" i="4"/>
  <c r="BE189" i="4" s="1"/>
  <c r="AZ879" i="4"/>
  <c r="BE879" i="4" s="1"/>
  <c r="AZ1303" i="4"/>
  <c r="BE1303" i="4" s="1"/>
  <c r="AZ825" i="4"/>
  <c r="BE825" i="4" s="1"/>
  <c r="AZ79" i="4"/>
  <c r="BE79" i="4" s="1"/>
  <c r="AZ1724" i="4"/>
  <c r="BE1724" i="4" s="1"/>
  <c r="AZ585" i="4"/>
  <c r="BE585" i="4" s="1"/>
  <c r="AZ2408" i="4"/>
  <c r="BE2408" i="4" s="1"/>
  <c r="AZ1961" i="4"/>
  <c r="BE1961" i="4" s="1"/>
  <c r="AZ927" i="4"/>
  <c r="BE927" i="4" s="1"/>
  <c r="AZ682" i="4"/>
  <c r="BE682" i="4" s="1"/>
  <c r="AZ1767" i="4"/>
  <c r="BE1767" i="4" s="1"/>
  <c r="AZ1495" i="4"/>
  <c r="BE1495" i="4" s="1"/>
  <c r="AZ584" i="4"/>
  <c r="BE584" i="4" s="1"/>
  <c r="AZ576" i="4"/>
  <c r="BE576" i="4" s="1"/>
  <c r="AZ1314" i="4"/>
  <c r="BE1314" i="4" s="1"/>
  <c r="AZ170" i="4"/>
  <c r="BE170" i="4" s="1"/>
  <c r="AZ1656" i="4"/>
  <c r="BE1656" i="4" s="1"/>
  <c r="AZ2331" i="4"/>
  <c r="BE2331" i="4" s="1"/>
  <c r="AZ1507" i="4"/>
  <c r="BE1507" i="4" s="1"/>
  <c r="AZ513" i="4"/>
  <c r="BE513" i="4" s="1"/>
  <c r="AZ1172" i="4"/>
  <c r="BE1172" i="4" s="1"/>
  <c r="AZ2579" i="4"/>
  <c r="BE2579" i="4" s="1"/>
  <c r="AZ2246" i="4"/>
  <c r="BE2246" i="4" s="1"/>
  <c r="AZ1086" i="4"/>
  <c r="BE1086" i="4" s="1"/>
  <c r="AZ2385" i="4"/>
  <c r="BE2385" i="4" s="1"/>
  <c r="AZ2343" i="4"/>
  <c r="BE2343" i="4" s="1"/>
  <c r="AZ954" i="4"/>
  <c r="BE954" i="4" s="1"/>
  <c r="AZ2358" i="4"/>
  <c r="BE2358" i="4" s="1"/>
  <c r="AZ2240" i="4"/>
  <c r="BE2240" i="4" s="1"/>
  <c r="AZ1105" i="4"/>
  <c r="BE1105" i="4" s="1"/>
  <c r="AZ2428" i="4"/>
  <c r="BE2428" i="4" s="1"/>
  <c r="AZ719" i="4"/>
  <c r="BE719" i="4" s="1"/>
  <c r="AZ1427" i="4"/>
  <c r="BE1427" i="4" s="1"/>
  <c r="AZ2514" i="4"/>
  <c r="BE2514" i="4" s="1"/>
  <c r="AZ388" i="4"/>
  <c r="BE388" i="4" s="1"/>
  <c r="AZ1072" i="4"/>
  <c r="BE1072" i="4" s="1"/>
  <c r="AZ604" i="4"/>
  <c r="BE604" i="4" s="1"/>
  <c r="AZ1199" i="4"/>
  <c r="BE1199" i="4" s="1"/>
  <c r="AZ2034" i="4"/>
  <c r="BE2034" i="4" s="1"/>
  <c r="AZ2583" i="4"/>
  <c r="BE2583" i="4" s="1"/>
  <c r="AZ2074" i="4"/>
  <c r="BE2074" i="4" s="1"/>
  <c r="AZ2373" i="4"/>
  <c r="BE2373" i="4" s="1"/>
  <c r="AZ2028" i="4"/>
  <c r="BE2028" i="4" s="1"/>
  <c r="AZ1601" i="4"/>
  <c r="BE1601" i="4" s="1"/>
  <c r="AZ1191" i="4"/>
  <c r="BE1191" i="4" s="1"/>
  <c r="AZ595" i="4"/>
  <c r="BE595" i="4" s="1"/>
  <c r="AZ2347" i="4"/>
  <c r="BE2347" i="4" s="1"/>
  <c r="AZ1421" i="4"/>
  <c r="BE1421" i="4" s="1"/>
  <c r="AZ559" i="4"/>
  <c r="BE559" i="4" s="1"/>
  <c r="AZ583" i="4"/>
  <c r="BE583" i="4" s="1"/>
  <c r="AZ243" i="4"/>
  <c r="BE243" i="4" s="1"/>
  <c r="AZ673" i="4"/>
  <c r="BE673" i="4" s="1"/>
  <c r="AZ818" i="4"/>
  <c r="BE818" i="4" s="1"/>
  <c r="AZ476" i="4"/>
  <c r="BE476" i="4" s="1"/>
  <c r="AZ798" i="4"/>
  <c r="BE798" i="4" s="1"/>
  <c r="AZ1512" i="4"/>
  <c r="BE1512" i="4" s="1"/>
  <c r="AZ2361" i="4"/>
  <c r="BE2361" i="4" s="1"/>
  <c r="AZ2576" i="4"/>
  <c r="BE2576" i="4" s="1"/>
  <c r="AZ829" i="4"/>
  <c r="BE829" i="4" s="1"/>
  <c r="AZ1031" i="4"/>
  <c r="BE1031" i="4" s="1"/>
  <c r="AZ1556" i="4"/>
  <c r="BE1556" i="4" s="1"/>
  <c r="AZ1405" i="4"/>
  <c r="BE1405" i="4" s="1"/>
  <c r="AZ2370" i="4"/>
  <c r="BE2370" i="4" s="1"/>
  <c r="AZ1416" i="4"/>
  <c r="BE1416" i="4" s="1"/>
  <c r="AZ917" i="4"/>
  <c r="BE917" i="4" s="1"/>
  <c r="AZ2096" i="4"/>
  <c r="BE2096" i="4" s="1"/>
  <c r="AZ1241" i="4"/>
  <c r="BE1241" i="4" s="1"/>
  <c r="AZ2474" i="4"/>
  <c r="BE2474" i="4" s="1"/>
  <c r="AZ40" i="4"/>
  <c r="BE40" i="4" s="1"/>
  <c r="AZ2384" i="4"/>
  <c r="BE2384" i="4" s="1"/>
  <c r="AZ1402" i="4"/>
  <c r="BE1402" i="4" s="1"/>
  <c r="AZ1108" i="4"/>
  <c r="BE1108" i="4" s="1"/>
  <c r="AZ2380" i="4"/>
  <c r="BE2380" i="4" s="1"/>
  <c r="AZ1062" i="4"/>
  <c r="BE1062" i="4" s="1"/>
  <c r="AZ616" i="4"/>
  <c r="BE616" i="4" s="1"/>
  <c r="AZ1396" i="4"/>
  <c r="BE1396" i="4" s="1"/>
  <c r="AZ1550" i="4"/>
  <c r="BE1550" i="4" s="1"/>
  <c r="AZ1860" i="4"/>
  <c r="BE1860" i="4" s="1"/>
  <c r="AZ1240" i="4"/>
  <c r="BE1240" i="4" s="1"/>
  <c r="AZ37" i="4"/>
  <c r="BE37" i="4" s="1"/>
  <c r="AZ722" i="4"/>
  <c r="BE722" i="4" s="1"/>
  <c r="AZ1851" i="4"/>
  <c r="BE1851" i="4" s="1"/>
  <c r="AZ565" i="4"/>
  <c r="BE565" i="4" s="1"/>
  <c r="AZ1294" i="4"/>
  <c r="BE1294" i="4" s="1"/>
  <c r="AZ2140" i="4"/>
  <c r="BE2140" i="4" s="1"/>
  <c r="AZ284" i="4"/>
  <c r="BE284" i="4" s="1"/>
  <c r="AZ1733" i="4"/>
  <c r="BE1733" i="4" s="1"/>
  <c r="AZ2125" i="4"/>
  <c r="BE2125" i="4" s="1"/>
  <c r="AZ707" i="4"/>
  <c r="BE707" i="4" s="1"/>
  <c r="AZ733" i="4"/>
  <c r="BE733" i="4" s="1"/>
  <c r="AZ1047" i="4"/>
  <c r="BE1047" i="4" s="1"/>
  <c r="AZ1347" i="4"/>
  <c r="BE1347" i="4" s="1"/>
  <c r="AZ282" i="4"/>
  <c r="BE282" i="4" s="1"/>
  <c r="AZ1207" i="4"/>
  <c r="BE1207" i="4" s="1"/>
  <c r="AZ2040" i="4"/>
  <c r="BE2040" i="4" s="1"/>
  <c r="AZ1202" i="4"/>
  <c r="BE1202" i="4" s="1"/>
  <c r="AZ589" i="4"/>
  <c r="BE589" i="4" s="1"/>
  <c r="AZ956" i="4"/>
  <c r="BE956" i="4" s="1"/>
  <c r="AZ1238" i="4"/>
  <c r="BE1238" i="4" s="1"/>
  <c r="AZ462" i="4"/>
  <c r="BE462" i="4" s="1"/>
  <c r="AZ1613" i="4"/>
  <c r="BE1613" i="4" s="1"/>
  <c r="AZ327" i="4"/>
  <c r="BE327" i="4" s="1"/>
  <c r="AZ2336" i="4"/>
  <c r="BE2336" i="4" s="1"/>
  <c r="AZ2359" i="4"/>
  <c r="BE2359" i="4" s="1"/>
  <c r="AZ1624" i="4"/>
  <c r="BE1624" i="4" s="1"/>
  <c r="AZ2466" i="4"/>
  <c r="BE2466" i="4" s="1"/>
  <c r="AZ2088" i="4"/>
  <c r="BE2088" i="4" s="1"/>
  <c r="AZ2332" i="4"/>
  <c r="BE2332" i="4" s="1"/>
  <c r="AZ2488" i="4"/>
  <c r="BE2488" i="4" s="1"/>
  <c r="AZ384" i="4"/>
  <c r="BE384" i="4" s="1"/>
  <c r="AZ656" i="4"/>
  <c r="BE656" i="4" s="1"/>
  <c r="AZ2274" i="4"/>
  <c r="BE2274" i="4" s="1"/>
  <c r="AZ1018" i="4"/>
  <c r="BE1018" i="4" s="1"/>
  <c r="AZ1808" i="4"/>
  <c r="BE1808" i="4" s="1"/>
  <c r="AZ1252" i="4"/>
  <c r="BE1252" i="4" s="1"/>
  <c r="AZ1328" i="4"/>
  <c r="BE1328" i="4" s="1"/>
  <c r="AZ603" i="4"/>
  <c r="BE603" i="4" s="1"/>
  <c r="AZ205" i="4"/>
  <c r="BE205" i="4" s="1"/>
  <c r="AZ1841" i="4"/>
  <c r="BE1841" i="4" s="1"/>
  <c r="AZ2076" i="4"/>
  <c r="BE2076" i="4" s="1"/>
  <c r="AZ1504" i="4"/>
  <c r="BE1504" i="4" s="1"/>
  <c r="AZ1474" i="4"/>
  <c r="BE1474" i="4" s="1"/>
  <c r="AZ1966" i="4"/>
  <c r="BE1966" i="4" s="1"/>
  <c r="AZ425" i="4"/>
  <c r="BE425" i="4" s="1"/>
  <c r="AZ216" i="4"/>
  <c r="BE216" i="4" s="1"/>
  <c r="AZ174" i="4"/>
  <c r="BE174" i="4" s="1"/>
  <c r="AZ2325" i="4"/>
  <c r="BE2325" i="4" s="1"/>
  <c r="AZ1051" i="4"/>
  <c r="BE1051" i="4" s="1"/>
  <c r="AZ42" i="4"/>
  <c r="BE42" i="4" s="1"/>
  <c r="AZ2044" i="4"/>
  <c r="BE2044" i="4" s="1"/>
  <c r="AZ1619" i="4"/>
  <c r="BE1619" i="4" s="1"/>
  <c r="AZ1781" i="4"/>
  <c r="BE1781" i="4" s="1"/>
  <c r="AZ610" i="4"/>
  <c r="BE610" i="4" s="1"/>
  <c r="AZ674" i="4"/>
  <c r="BE674" i="4" s="1"/>
  <c r="AZ352" i="4"/>
  <c r="BE352" i="4" s="1"/>
  <c r="AZ2519" i="4"/>
  <c r="BE2519" i="4" s="1"/>
  <c r="AZ2577" i="4"/>
  <c r="BE2577" i="4" s="1"/>
  <c r="AZ710" i="4"/>
  <c r="BE710" i="4" s="1"/>
  <c r="AZ1126" i="4"/>
  <c r="BE1126" i="4" s="1"/>
  <c r="AZ2268" i="4"/>
  <c r="BE2268" i="4" s="1"/>
  <c r="AZ159" i="4"/>
  <c r="BE159" i="4" s="1"/>
  <c r="AZ984" i="4"/>
  <c r="BE984" i="4" s="1"/>
  <c r="AZ1159" i="4"/>
  <c r="BE1159" i="4" s="1"/>
  <c r="AZ864" i="4"/>
  <c r="BE864" i="4" s="1"/>
  <c r="AZ369" i="4"/>
  <c r="BE369" i="4" s="1"/>
  <c r="AZ217" i="4"/>
  <c r="BE217" i="4" s="1"/>
  <c r="AZ356" i="4"/>
  <c r="BE356" i="4" s="1"/>
  <c r="AZ1042" i="4"/>
  <c r="BE1042" i="4" s="1"/>
  <c r="AZ105" i="4"/>
  <c r="BE105" i="4" s="1"/>
  <c r="AZ1910" i="4"/>
  <c r="BE1910" i="4" s="1"/>
  <c r="AZ113" i="4"/>
  <c r="BE113" i="4" s="1"/>
  <c r="AZ1748" i="4"/>
  <c r="BE1748" i="4" s="1"/>
  <c r="AZ2167" i="4"/>
  <c r="BE2167" i="4" s="1"/>
  <c r="AZ869" i="4"/>
  <c r="BE869" i="4" s="1"/>
  <c r="AZ315" i="4"/>
  <c r="BE315" i="4" s="1"/>
  <c r="AZ2081" i="4"/>
  <c r="BE2081" i="4" s="1"/>
  <c r="AZ747" i="4"/>
  <c r="BE747" i="4" s="1"/>
  <c r="AZ971" i="4"/>
  <c r="BE971" i="4" s="1"/>
  <c r="AZ1084" i="4"/>
  <c r="BE1084" i="4" s="1"/>
  <c r="AZ753" i="4"/>
  <c r="BE753" i="4" s="1"/>
  <c r="AZ2145" i="4"/>
  <c r="BE2145" i="4" s="1"/>
  <c r="AZ2237" i="4"/>
  <c r="BE2237" i="4" s="1"/>
  <c r="AZ742" i="4"/>
  <c r="BE742" i="4" s="1"/>
  <c r="AZ944" i="4"/>
  <c r="BE944" i="4" s="1"/>
  <c r="AZ439" i="4"/>
  <c r="BE439" i="4" s="1"/>
  <c r="AZ2375" i="4"/>
  <c r="BE2375" i="4" s="1"/>
  <c r="AZ997" i="4"/>
  <c r="BE997" i="4" s="1"/>
  <c r="AZ2178" i="4"/>
  <c r="BE2178" i="4" s="1"/>
  <c r="AZ303" i="4"/>
  <c r="BE303" i="4" s="1"/>
  <c r="AZ2310" i="4"/>
  <c r="BE2310" i="4" s="1"/>
  <c r="AZ1234" i="4"/>
  <c r="BE1234" i="4" s="1"/>
  <c r="AZ987" i="4"/>
  <c r="BE987" i="4" s="1"/>
  <c r="AZ1301" i="4"/>
  <c r="BE1301" i="4" s="1"/>
  <c r="AZ528" i="4"/>
  <c r="BE528" i="4" s="1"/>
  <c r="AZ1873" i="4"/>
  <c r="BE1873" i="4" s="1"/>
  <c r="AZ884" i="4"/>
  <c r="BE884" i="4" s="1"/>
  <c r="AZ877" i="4"/>
  <c r="BE877" i="4" s="1"/>
  <c r="AZ2137" i="4"/>
  <c r="BE2137" i="4" s="1"/>
  <c r="AZ920" i="4"/>
  <c r="BE920" i="4" s="1"/>
  <c r="AZ181" i="4"/>
  <c r="BE181" i="4" s="1"/>
  <c r="AZ2568" i="4"/>
  <c r="BE2568" i="4" s="1"/>
  <c r="AZ897" i="4"/>
  <c r="BE897" i="4" s="1"/>
  <c r="AZ497" i="4"/>
  <c r="BE497" i="4" s="1"/>
  <c r="AZ1019" i="4"/>
  <c r="BE1019" i="4" s="1"/>
  <c r="AZ332" i="4"/>
  <c r="BE332" i="4" s="1"/>
  <c r="AZ313" i="4"/>
  <c r="BE313" i="4" s="1"/>
  <c r="AZ767" i="4"/>
  <c r="BE767" i="4" s="1"/>
  <c r="AZ2067" i="4"/>
  <c r="BE2067" i="4" s="1"/>
  <c r="AZ867" i="4"/>
  <c r="BE867" i="4" s="1"/>
  <c r="AZ1135" i="4"/>
  <c r="BE1135" i="4" s="1"/>
  <c r="AZ1834" i="4"/>
  <c r="BE1834" i="4" s="1"/>
  <c r="AZ1420" i="4"/>
  <c r="BE1420" i="4" s="1"/>
  <c r="AZ826" i="4"/>
  <c r="BE826" i="4" s="1"/>
  <c r="AZ1317" i="4"/>
  <c r="BE1317" i="4" s="1"/>
  <c r="AZ799" i="4"/>
  <c r="BE799" i="4" s="1"/>
  <c r="AZ744" i="4"/>
  <c r="BE744" i="4" s="1"/>
  <c r="AZ1689" i="4"/>
  <c r="BE1689" i="4" s="1"/>
  <c r="AZ444" i="4"/>
  <c r="BE444" i="4" s="1"/>
  <c r="AZ1028" i="4"/>
  <c r="BE1028" i="4" s="1"/>
  <c r="AZ551" i="4"/>
  <c r="BE551" i="4" s="1"/>
  <c r="AZ264" i="4"/>
  <c r="BE264" i="4" s="1"/>
  <c r="AZ1591" i="4"/>
  <c r="BE1591" i="4" s="1"/>
  <c r="AZ637" i="4"/>
  <c r="BE637" i="4" s="1"/>
  <c r="AZ982" i="4"/>
  <c r="BE982" i="4" s="1"/>
  <c r="AZ787" i="4"/>
  <c r="BE787" i="4" s="1"/>
  <c r="AZ685" i="4"/>
  <c r="BE685" i="4" s="1"/>
  <c r="AZ573" i="4"/>
  <c r="BE573" i="4" s="1"/>
  <c r="AZ206" i="4"/>
  <c r="BE206" i="4" s="1"/>
  <c r="AZ2599" i="4"/>
  <c r="BE2599" i="4" s="1"/>
  <c r="AZ518" i="4"/>
  <c r="BE518" i="4" s="1"/>
  <c r="AZ1099" i="4"/>
  <c r="BE1099" i="4" s="1"/>
  <c r="AZ46" i="4"/>
  <c r="BE46" i="4" s="1"/>
  <c r="AZ1536" i="4"/>
  <c r="BE1536" i="4" s="1"/>
  <c r="AZ2458" i="4"/>
  <c r="BE2458" i="4" s="1"/>
  <c r="AZ2110" i="4"/>
  <c r="BE2110" i="4" s="1"/>
  <c r="AZ731" i="4"/>
  <c r="BE731" i="4" s="1"/>
  <c r="AZ1367" i="4"/>
  <c r="BE1367" i="4" s="1"/>
  <c r="AZ1830" i="4"/>
  <c r="BE1830" i="4" s="1"/>
  <c r="AZ716" i="4"/>
  <c r="BE716" i="4" s="1"/>
  <c r="AZ554" i="4"/>
  <c r="BE554" i="4" s="1"/>
  <c r="AZ2190" i="4"/>
  <c r="BE2190" i="4" s="1"/>
  <c r="AZ975" i="4"/>
  <c r="BE975" i="4" s="1"/>
  <c r="AZ1963" i="4"/>
  <c r="BE1963" i="4" s="1"/>
  <c r="AZ1445" i="4"/>
  <c r="BE1445" i="4" s="1"/>
  <c r="AZ800" i="4"/>
  <c r="BE800" i="4" s="1"/>
  <c r="AZ1213" i="4"/>
  <c r="BE1213" i="4" s="1"/>
  <c r="AZ1993" i="4"/>
  <c r="BE1993" i="4" s="1"/>
  <c r="AZ575" i="4"/>
  <c r="BE575" i="4" s="1"/>
  <c r="AZ1885" i="4"/>
  <c r="BE1885" i="4" s="1"/>
  <c r="AZ830" i="4"/>
  <c r="BE830" i="4" s="1"/>
  <c r="AZ447" i="4"/>
  <c r="BE447" i="4" s="1"/>
  <c r="AZ22" i="4"/>
  <c r="BE22" i="4" s="1"/>
  <c r="AZ2560" i="4"/>
  <c r="BE2560" i="4" s="1"/>
  <c r="AZ2027" i="4"/>
  <c r="BE2027" i="4" s="1"/>
  <c r="AZ1061" i="4"/>
  <c r="BE1061" i="4" s="1"/>
  <c r="AZ725" i="4"/>
  <c r="BE725" i="4" s="1"/>
  <c r="AZ821" i="4"/>
  <c r="BE821" i="4" s="1"/>
  <c r="AZ878" i="4"/>
  <c r="BE878" i="4" s="1"/>
  <c r="AZ942" i="4"/>
  <c r="BE942" i="4" s="1"/>
  <c r="AZ806" i="4"/>
  <c r="BE806" i="4" s="1"/>
  <c r="AZ488" i="4"/>
  <c r="BE488" i="4" s="1"/>
  <c r="AZ539" i="4"/>
  <c r="BE539" i="4" s="1"/>
  <c r="AZ679" i="4"/>
  <c r="BE679" i="4" s="1"/>
  <c r="AZ185" i="4"/>
  <c r="BE185" i="4" s="1"/>
  <c r="AZ601" i="4"/>
  <c r="BE601" i="4" s="1"/>
  <c r="AZ2353" i="4"/>
  <c r="BE2353" i="4" s="1"/>
  <c r="AZ1858" i="4"/>
  <c r="BE1858" i="4" s="1"/>
  <c r="AZ2130" i="4"/>
  <c r="BE2130" i="4" s="1"/>
  <c r="AZ1548" i="4"/>
  <c r="BE1548" i="4" s="1"/>
  <c r="AZ244" i="4"/>
  <c r="BE244" i="4" s="1"/>
  <c r="AZ1986" i="4"/>
  <c r="BE1986" i="4" s="1"/>
  <c r="AZ526" i="4"/>
  <c r="BE526" i="4" s="1"/>
  <c r="AZ386" i="4"/>
  <c r="BE386" i="4" s="1"/>
  <c r="AZ605" i="4"/>
  <c r="BE605" i="4" s="1"/>
  <c r="AZ587" i="4"/>
  <c r="BE587" i="4" s="1"/>
  <c r="AZ1659" i="4"/>
  <c r="BE1659" i="4" s="1"/>
  <c r="AZ2512" i="4"/>
  <c r="BE2512" i="4" s="1"/>
  <c r="AZ2593" i="4"/>
  <c r="BE2593" i="4" s="1"/>
  <c r="AZ885" i="4"/>
  <c r="BE885" i="4" s="1"/>
  <c r="AZ429" i="4"/>
  <c r="BE429" i="4" s="1"/>
  <c r="AZ1032" i="4"/>
  <c r="BE1032" i="4" s="1"/>
  <c r="AZ1131" i="4"/>
  <c r="BE1131" i="4" s="1"/>
  <c r="AZ1038" i="4"/>
  <c r="BE1038" i="4" s="1"/>
  <c r="AZ872" i="4"/>
  <c r="BE872" i="4" s="1"/>
  <c r="AZ461" i="4"/>
  <c r="BE461" i="4" s="1"/>
  <c r="AZ594" i="4"/>
  <c r="BE594" i="4" s="1"/>
  <c r="AZ2432" i="4"/>
  <c r="BE2432" i="4" s="1"/>
  <c r="AZ556" i="4"/>
  <c r="BE556" i="4" s="1"/>
  <c r="AZ1206" i="4"/>
  <c r="BE1206" i="4" s="1"/>
  <c r="AZ746" i="4"/>
  <c r="BE746" i="4" s="1"/>
  <c r="AZ324" i="4"/>
  <c r="BE324" i="4" s="1"/>
  <c r="AZ966" i="4"/>
  <c r="BE966" i="4" s="1"/>
  <c r="AZ981" i="4"/>
  <c r="BE981" i="4" s="1"/>
  <c r="AZ723" i="4"/>
  <c r="BE723" i="4" s="1"/>
  <c r="AZ82" i="4"/>
  <c r="BE82" i="4" s="1"/>
  <c r="AZ1526" i="4"/>
  <c r="BE1526" i="4" s="1"/>
  <c r="AZ805" i="4"/>
  <c r="BE805" i="4" s="1"/>
  <c r="AZ852" i="4"/>
  <c r="BE852" i="4" s="1"/>
  <c r="AZ1342" i="4"/>
  <c r="BE1342" i="4" s="1"/>
  <c r="AZ1219" i="4"/>
  <c r="BE1219" i="4" s="1"/>
  <c r="AZ341" i="4"/>
  <c r="BE341" i="4" s="1"/>
  <c r="AZ2479" i="4"/>
  <c r="BE2479" i="4" s="1"/>
  <c r="AZ2559" i="4"/>
  <c r="BE2559" i="4" s="1"/>
  <c r="AZ817" i="4"/>
  <c r="BE817" i="4" s="1"/>
  <c r="AZ323" i="4"/>
  <c r="BE323" i="4" s="1"/>
  <c r="AZ521" i="4"/>
  <c r="BE521" i="4" s="1"/>
  <c r="AZ552" i="4"/>
  <c r="BE552" i="4" s="1"/>
  <c r="AZ936" i="4"/>
  <c r="BE936" i="4" s="1"/>
  <c r="AZ2048" i="4"/>
  <c r="BE2048" i="4" s="1"/>
  <c r="AZ2" i="4"/>
  <c r="BE2" i="4" s="1"/>
  <c r="AZ1186" i="4"/>
  <c r="BE1186" i="4" s="1"/>
  <c r="AZ269" i="4"/>
  <c r="BE269" i="4" s="1"/>
  <c r="AZ2207" i="4"/>
  <c r="BE2207" i="4" s="1"/>
  <c r="AZ449" i="4"/>
  <c r="BE449" i="4" s="1"/>
  <c r="AZ422" i="4"/>
  <c r="BE422" i="4" s="1"/>
  <c r="AZ1122" i="4"/>
  <c r="BE1122" i="4" s="1"/>
  <c r="AZ2365" i="4"/>
  <c r="BE2365" i="4" s="1"/>
  <c r="AZ668" i="4"/>
  <c r="BE668" i="4" s="1"/>
  <c r="AZ1194" i="4"/>
  <c r="BE1194" i="4" s="1"/>
  <c r="AZ841" i="4"/>
  <c r="BE841" i="4" s="1"/>
  <c r="AZ895" i="4"/>
  <c r="BE895" i="4" s="1"/>
  <c r="AZ780" i="4"/>
  <c r="BE780" i="4" s="1"/>
  <c r="AZ763" i="4"/>
  <c r="BE763" i="4" s="1"/>
  <c r="AZ370" i="4"/>
  <c r="BE370" i="4" s="1"/>
  <c r="AZ2520" i="4"/>
  <c r="BE2520" i="4" s="1"/>
  <c r="AZ319" i="4"/>
  <c r="BE319" i="4" s="1"/>
  <c r="AZ1030" i="4"/>
  <c r="BE1030" i="4" s="1"/>
  <c r="AZ2153" i="4"/>
  <c r="BE2153" i="4" s="1"/>
  <c r="AZ1924" i="4"/>
  <c r="BE1924" i="4" s="1"/>
  <c r="AZ810" i="4"/>
  <c r="BE810" i="4" s="1"/>
  <c r="AZ842" i="4"/>
  <c r="BE842" i="4" s="1"/>
  <c r="AZ1116" i="4"/>
  <c r="BE1116" i="4" s="1"/>
  <c r="AZ1989" i="4"/>
  <c r="BE1989" i="4" s="1"/>
  <c r="AZ2318" i="4"/>
  <c r="BE2318" i="4" s="1"/>
  <c r="AZ277" i="4"/>
  <c r="BE277" i="4" s="1"/>
  <c r="AZ286" i="4"/>
  <c r="BE286" i="4" s="1"/>
  <c r="AZ375" i="4"/>
  <c r="BE375" i="4" s="1"/>
  <c r="AZ2480" i="4"/>
  <c r="BE2480" i="4" s="1"/>
  <c r="AZ1397" i="4"/>
  <c r="BE1397" i="4" s="1"/>
  <c r="AZ467" i="4"/>
  <c r="BE467" i="4" s="1"/>
  <c r="AZ713" i="4"/>
  <c r="BE713" i="4" s="1"/>
  <c r="AZ692" i="4"/>
  <c r="BE692" i="4" s="1"/>
  <c r="AZ111" i="4"/>
  <c r="BE111" i="4" s="1"/>
  <c r="AZ525" i="4"/>
  <c r="BE525" i="4" s="1"/>
  <c r="AZ1823" i="4"/>
  <c r="BE1823" i="4" s="1"/>
  <c r="AZ507" i="4"/>
  <c r="BE507" i="4" s="1"/>
  <c r="AZ696" i="4"/>
  <c r="BE696" i="4" s="1"/>
  <c r="AZ939" i="4"/>
  <c r="BE939" i="4" s="1"/>
  <c r="AZ275" i="4"/>
  <c r="BE275" i="4" s="1"/>
  <c r="AZ1113" i="4"/>
  <c r="BE1113" i="4" s="1"/>
  <c r="AZ2172" i="4"/>
  <c r="BE2172" i="4" s="1"/>
  <c r="AZ514" i="4"/>
  <c r="BE514" i="4" s="1"/>
  <c r="AZ415" i="4"/>
  <c r="BE415" i="4" s="1"/>
  <c r="AZ2010" i="4"/>
  <c r="BE2010" i="4" s="1"/>
  <c r="AZ1140" i="4"/>
  <c r="BE1140" i="4" s="1"/>
  <c r="AZ790" i="4"/>
  <c r="BE790" i="4" s="1"/>
  <c r="AZ543" i="4"/>
  <c r="BE543" i="4" s="1"/>
  <c r="AZ239" i="4"/>
  <c r="BE239" i="4" s="1"/>
  <c r="AZ1691" i="4"/>
  <c r="BE1691" i="4" s="1"/>
  <c r="AZ460" i="4"/>
  <c r="BE460" i="4" s="1"/>
  <c r="AZ251" i="4"/>
  <c r="BE251" i="4" s="1"/>
  <c r="AZ2166" i="4"/>
  <c r="BE2166" i="4" s="1"/>
  <c r="AZ711" i="4"/>
  <c r="BE711" i="4" s="1"/>
  <c r="AZ1193" i="4"/>
  <c r="BE1193" i="4" s="1"/>
  <c r="AZ212" i="4"/>
  <c r="BE212" i="4" s="1"/>
  <c r="AZ1217" i="4"/>
  <c r="BE1217" i="4" s="1"/>
  <c r="AZ623" i="4"/>
  <c r="BE623" i="4" s="1"/>
  <c r="AZ759" i="4"/>
  <c r="BE759" i="4" s="1"/>
  <c r="AZ1187" i="4"/>
  <c r="BE1187" i="4" s="1"/>
  <c r="AZ259" i="4"/>
  <c r="BE259" i="4" s="1"/>
  <c r="AZ537" i="4"/>
  <c r="BE537" i="4" s="1"/>
  <c r="AZ2111" i="4"/>
  <c r="BE2111" i="4" s="1"/>
  <c r="AZ1260" i="4"/>
  <c r="BE1260" i="4" s="1"/>
  <c r="AZ1882" i="4"/>
  <c r="BE1882" i="4" s="1"/>
  <c r="AZ855" i="4"/>
  <c r="BE855" i="4" s="1"/>
  <c r="AZ348" i="4"/>
  <c r="BE348" i="4" s="1"/>
  <c r="AZ2152" i="4"/>
  <c r="BE2152" i="4" s="1"/>
  <c r="AZ697" i="4"/>
  <c r="BE697" i="4" s="1"/>
  <c r="AZ477" i="4"/>
  <c r="BE477" i="4" s="1"/>
  <c r="AZ1994" i="4"/>
  <c r="BE1994" i="4" s="1"/>
  <c r="AZ894" i="4"/>
  <c r="BE894" i="4" s="1"/>
  <c r="AZ1497" i="4"/>
  <c r="BE1497" i="4" s="1"/>
  <c r="AZ311" i="4"/>
  <c r="BE311" i="4" s="1"/>
  <c r="AZ466" i="4"/>
  <c r="BE466" i="4" s="1"/>
  <c r="AZ611" i="4"/>
  <c r="BE611" i="4" s="1"/>
  <c r="AZ503" i="4"/>
  <c r="BE503" i="4" s="1"/>
  <c r="AZ246" i="4"/>
  <c r="BE246" i="4" s="1"/>
  <c r="AZ31" i="4"/>
  <c r="BE31" i="4" s="1"/>
  <c r="AZ299" i="4"/>
  <c r="BE299" i="4" s="1"/>
  <c r="AZ274" i="4"/>
  <c r="BE274" i="4" s="1"/>
  <c r="AZ600" i="4"/>
  <c r="BE600" i="4" s="1"/>
  <c r="AZ2424" i="4"/>
  <c r="BE2424" i="4" s="1"/>
  <c r="AZ1196" i="4"/>
  <c r="BE1196" i="4" s="1"/>
  <c r="AZ435" i="4"/>
  <c r="BE435" i="4" s="1"/>
  <c r="AZ184" i="4"/>
  <c r="BE184" i="4" s="1"/>
  <c r="AZ1369" i="4"/>
  <c r="BE1369" i="4" s="1"/>
  <c r="AZ1215" i="4"/>
  <c r="BE1215" i="4" s="1"/>
  <c r="AZ1969" i="4"/>
  <c r="BE1969" i="4" s="1"/>
  <c r="AZ420" i="4"/>
  <c r="BE420" i="4" s="1"/>
  <c r="AZ1782" i="4"/>
  <c r="BE1782" i="4" s="1"/>
  <c r="AZ307" i="4"/>
  <c r="BE307" i="4" s="1"/>
  <c r="AZ1125" i="4"/>
  <c r="BE1125" i="4" s="1"/>
  <c r="AZ571" i="4"/>
  <c r="BE571" i="4" s="1"/>
  <c r="AZ1949" i="4"/>
  <c r="BE1949" i="4" s="1"/>
  <c r="AZ1431" i="4"/>
  <c r="BE1431" i="4" s="1"/>
  <c r="AZ918" i="4"/>
  <c r="BE918" i="4" s="1"/>
  <c r="AZ953" i="4"/>
  <c r="BE953" i="4" s="1"/>
  <c r="AZ664" i="4"/>
  <c r="BE664" i="4" s="1"/>
  <c r="AZ2235" i="4"/>
  <c r="BE2235" i="4" s="1"/>
  <c r="AZ1178" i="4"/>
  <c r="BE1178" i="4" s="1"/>
  <c r="AZ1977" i="4"/>
  <c r="BE1977" i="4" s="1"/>
  <c r="AZ1872" i="4"/>
  <c r="BE1872" i="4" s="1"/>
  <c r="AZ392" i="4"/>
  <c r="BE392" i="4" s="1"/>
  <c r="AZ1752" i="4"/>
  <c r="BE1752" i="4" s="1"/>
  <c r="AZ972" i="4"/>
  <c r="BE972" i="4" s="1"/>
  <c r="AZ1551" i="4"/>
  <c r="BE1551" i="4" s="1"/>
  <c r="AZ743" i="4"/>
  <c r="BE743" i="4" s="1"/>
  <c r="AZ949" i="4"/>
  <c r="BE949" i="4" s="1"/>
  <c r="AZ473" i="4"/>
  <c r="BE473" i="4" s="1"/>
  <c r="AZ2595" i="4"/>
  <c r="BE2595" i="4" s="1"/>
  <c r="AZ1003" i="4"/>
  <c r="BE1003" i="4" s="1"/>
  <c r="AZ712" i="4"/>
  <c r="BE712" i="4" s="1"/>
  <c r="AZ856" i="4"/>
  <c r="BE856" i="4" s="1"/>
  <c r="AZ919" i="4"/>
  <c r="BE919" i="4" s="1"/>
  <c r="AZ570" i="4"/>
  <c r="BE570" i="4" s="1"/>
  <c r="AZ639" i="4"/>
  <c r="BE639" i="4" s="1"/>
  <c r="AZ441" i="4"/>
  <c r="BE441" i="4" s="1"/>
  <c r="AZ347" i="4"/>
  <c r="BE347" i="4" s="1"/>
  <c r="AZ176" i="4"/>
  <c r="BE176" i="4" s="1"/>
  <c r="AZ364" i="4"/>
  <c r="BE364" i="4" s="1"/>
  <c r="AZ2544" i="4"/>
  <c r="BE2544" i="4" s="1"/>
  <c r="AZ471" i="4"/>
  <c r="BE471" i="4" s="1"/>
  <c r="AZ1256" i="4"/>
  <c r="BE1256" i="4" s="1"/>
  <c r="AZ1255" i="4"/>
  <c r="BE1255" i="4" s="1"/>
  <c r="AZ102" i="4"/>
  <c r="BE102" i="4" s="1"/>
  <c r="AZ694" i="4"/>
  <c r="BE694" i="4" s="1"/>
  <c r="AZ2360" i="4"/>
  <c r="BE2360" i="4" s="1"/>
  <c r="AZ1138" i="4"/>
  <c r="BE1138" i="4" s="1"/>
  <c r="AZ136" i="4"/>
  <c r="BE136" i="4" s="1"/>
  <c r="AZ120" i="4"/>
  <c r="BE120" i="4" s="1"/>
  <c r="AZ1074" i="4"/>
  <c r="BE1074" i="4" s="1"/>
  <c r="AZ789" i="4"/>
  <c r="BE789" i="4" s="1"/>
  <c r="AZ1198" i="4"/>
  <c r="BE1198" i="4" s="1"/>
  <c r="AZ380" i="4"/>
  <c r="BE380" i="4" s="1"/>
  <c r="AZ858" i="4"/>
  <c r="BE858" i="4" s="1"/>
  <c r="AZ2574" i="4"/>
  <c r="BE2574" i="4" s="1"/>
  <c r="AZ1448" i="4"/>
  <c r="BE1448" i="4" s="1"/>
  <c r="AZ1264" i="4"/>
  <c r="BE1264" i="4" s="1"/>
  <c r="AZ1078" i="4"/>
  <c r="BE1078" i="4" s="1"/>
  <c r="AZ2160" i="4"/>
  <c r="BE2160" i="4" s="1"/>
  <c r="AZ990" i="4"/>
  <c r="BE990" i="4" s="1"/>
  <c r="AZ337" i="4"/>
  <c r="BE337" i="4" s="1"/>
  <c r="AZ655" i="4"/>
  <c r="BE655" i="4" s="1"/>
  <c r="AZ684" i="4"/>
  <c r="BE684" i="4" s="1"/>
  <c r="AZ1020" i="4"/>
  <c r="BE1020" i="4" s="1"/>
  <c r="AZ376" i="4"/>
  <c r="BE376" i="4" s="1"/>
  <c r="AZ1699" i="4"/>
  <c r="BE1699" i="4" s="1"/>
  <c r="AZ1175" i="4"/>
  <c r="BE1175" i="4" s="1"/>
  <c r="AZ1223" i="4"/>
  <c r="BE1223" i="4" s="1"/>
  <c r="AZ1869" i="4"/>
  <c r="BE1869" i="4" s="1"/>
  <c r="AZ61" i="4"/>
  <c r="BE61" i="4" s="1"/>
  <c r="AZ479" i="4"/>
  <c r="BE479" i="4" s="1"/>
  <c r="AZ1907" i="4"/>
  <c r="BE1907" i="4" s="1"/>
  <c r="AZ464" i="4"/>
  <c r="BE464" i="4" s="1"/>
  <c r="AZ1228" i="4"/>
  <c r="BE1228" i="4" s="1"/>
  <c r="AZ1121" i="4"/>
  <c r="BE1121" i="4" s="1"/>
  <c r="AZ602" i="4"/>
  <c r="BE602" i="4" s="1"/>
  <c r="AZ1147" i="4"/>
  <c r="BE1147" i="4" s="1"/>
  <c r="AZ636" i="4"/>
  <c r="BE636" i="4" s="1"/>
  <c r="AZ55" i="4"/>
  <c r="BE55" i="4" s="1"/>
  <c r="AZ1129" i="4"/>
  <c r="BE1129" i="4" s="1"/>
  <c r="AZ1110" i="4"/>
  <c r="BE1110" i="4" s="1"/>
  <c r="AZ1176" i="4"/>
  <c r="BE1176" i="4" s="1"/>
  <c r="AZ2526" i="4"/>
  <c r="BE2526" i="4" s="1"/>
  <c r="AZ1097" i="4"/>
  <c r="BE1097" i="4" s="1"/>
  <c r="AZ496" i="4"/>
  <c r="BE496" i="4" s="1"/>
  <c r="AZ30" i="4"/>
  <c r="BE30" i="4" s="1"/>
  <c r="AZ1981" i="4"/>
  <c r="BE1981" i="4" s="1"/>
  <c r="AZ344" i="4"/>
  <c r="BE344" i="4" s="1"/>
  <c r="AZ1886" i="4"/>
  <c r="BE1886" i="4" s="1"/>
  <c r="AZ1959" i="4"/>
  <c r="BE1959" i="4" s="1"/>
  <c r="AZ12" i="4"/>
  <c r="BE12" i="4" s="1"/>
  <c r="AZ240" i="4"/>
  <c r="BE240" i="4" s="1"/>
  <c r="AZ1465" i="4"/>
  <c r="BE1465" i="4" s="1"/>
  <c r="AZ739" i="4"/>
  <c r="BE739" i="4" s="1"/>
  <c r="AZ2176" i="4"/>
  <c r="BE2176" i="4" s="1"/>
  <c r="AZ1237" i="4"/>
  <c r="BE1237" i="4" s="1"/>
  <c r="AZ1232" i="4"/>
  <c r="BE1232" i="4" s="1"/>
  <c r="AZ1649" i="4"/>
  <c r="BE1649" i="4" s="1"/>
  <c r="AZ2412" i="4"/>
  <c r="BE2412" i="4" s="1"/>
  <c r="AZ2087" i="4"/>
  <c r="BE2087" i="4" s="1"/>
  <c r="AZ129" i="4"/>
  <c r="BE129" i="4" s="1"/>
  <c r="AZ1040" i="4"/>
  <c r="BE1040" i="4" s="1"/>
  <c r="AZ1978" i="4"/>
  <c r="BE1978" i="4" s="1"/>
  <c r="AZ1520" i="4"/>
  <c r="BE1520" i="4" s="1"/>
  <c r="AZ1363" i="4"/>
  <c r="BE1363" i="4" s="1"/>
  <c r="AZ1200" i="4"/>
  <c r="BE1200" i="4" s="1"/>
  <c r="AZ49" i="4"/>
  <c r="BE49" i="4" s="1"/>
  <c r="AZ1365" i="4"/>
  <c r="BE1365" i="4" s="1"/>
  <c r="AZ1185" i="4"/>
  <c r="BE1185" i="4" s="1"/>
  <c r="AZ849" i="4"/>
  <c r="BE849" i="4" s="1"/>
  <c r="AZ1865" i="4"/>
  <c r="BE1865" i="4" s="1"/>
  <c r="AZ115" i="4"/>
  <c r="BE115" i="4" s="1"/>
  <c r="AZ1480" i="4"/>
  <c r="BE1480" i="4" s="1"/>
  <c r="AZ1216" i="4"/>
  <c r="BE1216" i="4" s="1"/>
  <c r="AZ782" i="4"/>
  <c r="BE782" i="4" s="1"/>
  <c r="AZ166" i="4"/>
  <c r="BE166" i="4" s="1"/>
  <c r="AZ391" i="4"/>
  <c r="BE391" i="4" s="1"/>
  <c r="AZ1820" i="4"/>
  <c r="BE1820" i="4" s="1"/>
  <c r="AZ2434" i="4"/>
  <c r="BE2434" i="4" s="1"/>
  <c r="AZ965" i="4"/>
  <c r="BE965" i="4" s="1"/>
  <c r="AZ950" i="4"/>
  <c r="BE950" i="4" s="1"/>
  <c r="AZ963" i="4"/>
  <c r="BE963" i="4" s="1"/>
  <c r="AZ2061" i="4"/>
  <c r="BE2061" i="4" s="1"/>
  <c r="AZ487" i="4"/>
  <c r="BE487" i="4" s="1"/>
  <c r="AZ1723" i="4"/>
  <c r="BE1723" i="4" s="1"/>
  <c r="AZ1956" i="4"/>
  <c r="BE1956" i="4" s="1"/>
  <c r="AZ1247" i="4"/>
  <c r="BE1247" i="4" s="1"/>
  <c r="AZ1130" i="4"/>
  <c r="BE1130" i="4" s="1"/>
  <c r="AZ720" i="4"/>
  <c r="BE720" i="4" s="1"/>
  <c r="AZ910" i="4"/>
  <c r="BE910" i="4" s="1"/>
  <c r="AZ538" i="4"/>
  <c r="BE538" i="4" s="1"/>
  <c r="AZ179" i="4"/>
  <c r="BE179" i="4" s="1"/>
  <c r="AZ1639" i="4"/>
  <c r="BE1639" i="4" s="1"/>
  <c r="AZ202" i="4"/>
  <c r="BE202" i="4" s="1"/>
  <c r="AZ265" i="4"/>
  <c r="BE265" i="4" s="1"/>
  <c r="AZ1859" i="4"/>
  <c r="BE1859" i="4" s="1"/>
  <c r="AZ870" i="4"/>
  <c r="BE870" i="4" s="1"/>
  <c r="AZ617" i="4"/>
  <c r="BE617" i="4" s="1"/>
  <c r="AZ1117" i="4"/>
  <c r="BE1117" i="4" s="1"/>
  <c r="AZ1183" i="4"/>
  <c r="BE1183" i="4" s="1"/>
  <c r="AZ631" i="4"/>
  <c r="BE631" i="4" s="1"/>
  <c r="AZ1323" i="4"/>
  <c r="BE1323" i="4" s="1"/>
  <c r="AZ338" i="4"/>
  <c r="BE338" i="4" s="1"/>
  <c r="AZ1988" i="4"/>
  <c r="BE1988" i="4" s="1"/>
  <c r="AZ1066" i="4"/>
  <c r="BE1066" i="4" s="1"/>
  <c r="AZ659" i="4"/>
  <c r="BE659" i="4" s="1"/>
  <c r="AZ820" i="4"/>
  <c r="BE820" i="4" s="1"/>
  <c r="AZ1139" i="4"/>
  <c r="BE1139" i="4" s="1"/>
  <c r="AZ382" i="4"/>
  <c r="BE382" i="4" s="1"/>
  <c r="AZ1161" i="4"/>
  <c r="BE1161" i="4" s="1"/>
  <c r="AZ993" i="4"/>
  <c r="BE993" i="4" s="1"/>
  <c r="AZ1075" i="4"/>
  <c r="BE1075" i="4" s="1"/>
  <c r="AZ1152" i="4"/>
  <c r="BE1152" i="4" s="1"/>
  <c r="AZ1218" i="4"/>
  <c r="BE1218" i="4" s="1"/>
  <c r="AZ1154" i="4"/>
  <c r="BE1154" i="4" s="1"/>
  <c r="AZ835" i="4"/>
  <c r="BE835" i="4" s="1"/>
  <c r="AZ2179" i="4"/>
  <c r="BE2179" i="4" s="1"/>
  <c r="AZ2509" i="4"/>
  <c r="BE2509" i="4" s="1"/>
  <c r="AZ1944" i="4"/>
  <c r="BE1944" i="4" s="1"/>
  <c r="AZ933" i="4"/>
  <c r="BE933" i="4" s="1"/>
  <c r="AZ1973" i="4"/>
  <c r="BE1973" i="4" s="1"/>
  <c r="AZ227" i="4"/>
  <c r="BE227" i="4" s="1"/>
  <c r="AZ597" i="4"/>
  <c r="BE597" i="4" s="1"/>
  <c r="AZ646" i="4"/>
  <c r="BE646" i="4" s="1"/>
  <c r="AZ531" i="4"/>
  <c r="BE531" i="4" s="1"/>
  <c r="BE225" i="4"/>
  <c r="AZ395" i="4"/>
  <c r="BE395" i="4" s="1"/>
  <c r="AZ149" i="4"/>
  <c r="BE149" i="4" s="1"/>
  <c r="AZ1640" i="4"/>
  <c r="BE1640" i="4" s="1"/>
  <c r="AZ932" i="4"/>
  <c r="BE932" i="4" s="1"/>
  <c r="AZ952" i="4"/>
  <c r="BE952" i="4" s="1"/>
  <c r="AZ81" i="4"/>
  <c r="BE81" i="4" s="1"/>
  <c r="AZ1852" i="4"/>
  <c r="BE1852" i="4" s="1"/>
  <c r="AZ288" i="4"/>
  <c r="BE288" i="4" s="1"/>
  <c r="AZ625" i="4"/>
  <c r="BE625" i="4" s="1"/>
  <c r="AZ1151" i="4"/>
  <c r="BE1151" i="4" s="1"/>
  <c r="AZ1119" i="4"/>
  <c r="BE1119" i="4" s="1"/>
  <c r="AZ703" i="4"/>
  <c r="BE703" i="4" s="1"/>
  <c r="AZ222" i="4"/>
  <c r="BE222" i="4" s="1"/>
  <c r="AZ1189" i="4"/>
  <c r="BE1189" i="4" s="1"/>
  <c r="AZ1162" i="4"/>
  <c r="BE1162" i="4" s="1"/>
  <c r="AZ1519" i="4"/>
  <c r="BE1519" i="4" s="1"/>
  <c r="AZ661" i="4"/>
  <c r="BE661" i="4" s="1"/>
  <c r="AZ698" i="4"/>
  <c r="BE698" i="4" s="1"/>
  <c r="AZ784" i="4"/>
  <c r="BE784" i="4" s="1"/>
  <c r="AZ1085" i="4"/>
  <c r="BE1085" i="4" s="1"/>
  <c r="AZ255" i="4"/>
  <c r="BE255" i="4" s="1"/>
  <c r="AZ289" i="4"/>
  <c r="BE289" i="4" s="1"/>
  <c r="AZ1205" i="4"/>
  <c r="BE1205" i="4" s="1"/>
  <c r="AZ1259" i="4"/>
  <c r="BE1259" i="4" s="1"/>
  <c r="AZ1167" i="4"/>
  <c r="BE1167" i="4" s="1"/>
  <c r="AZ2135" i="4"/>
  <c r="BE2135" i="4" s="1"/>
  <c r="AZ1026" i="4"/>
  <c r="BE1026" i="4" s="1"/>
  <c r="AZ881" i="4"/>
  <c r="BE881" i="4" s="1"/>
  <c r="AZ1052" i="4"/>
  <c r="BE1052" i="4" s="1"/>
  <c r="AZ1657" i="4"/>
  <c r="BE1657" i="4" s="1"/>
  <c r="AZ1376" i="4"/>
  <c r="BE1376" i="4" s="1"/>
  <c r="AZ592" i="4"/>
  <c r="BE592" i="4" s="1"/>
  <c r="AZ106" i="4"/>
  <c r="BE106" i="4" s="1"/>
  <c r="AZ1600" i="4"/>
  <c r="BE1600" i="4" s="1"/>
  <c r="AZ1165" i="4"/>
  <c r="BE1165" i="4" s="1"/>
  <c r="AZ1857" i="4"/>
  <c r="BE1857" i="4" s="1"/>
  <c r="AZ572" i="4"/>
  <c r="BE572" i="4" s="1"/>
  <c r="AZ201" i="4"/>
  <c r="BE201" i="4" s="1"/>
  <c r="AZ478" i="4"/>
  <c r="BE478" i="4" s="1"/>
  <c r="AZ1229" i="4"/>
  <c r="BE1229" i="4" s="1"/>
  <c r="AZ1254" i="4"/>
  <c r="BE1254" i="4" s="1"/>
  <c r="AZ2472" i="4"/>
  <c r="BE2472" i="4" s="1"/>
  <c r="AZ1891" i="4"/>
  <c r="BE1891" i="4" s="1"/>
  <c r="AZ351" i="4"/>
  <c r="BE351" i="4" s="1"/>
  <c r="AZ873" i="4"/>
  <c r="BE873" i="4" s="1"/>
  <c r="AZ260" i="4"/>
  <c r="BE260" i="4" s="1"/>
  <c r="AZ836" i="4"/>
  <c r="BE836" i="4" s="1"/>
  <c r="AZ1010" i="4"/>
  <c r="BE1010" i="4" s="1"/>
  <c r="AZ195" i="4"/>
  <c r="BE195" i="4" s="1"/>
  <c r="AZ6" i="4"/>
  <c r="BE6" i="4" s="1"/>
  <c r="AZ931" i="4"/>
  <c r="BE931" i="4" s="1"/>
  <c r="AZ1848" i="4"/>
  <c r="BE1848" i="4" s="1"/>
  <c r="AZ1209" i="4"/>
  <c r="BE1209" i="4" s="1"/>
  <c r="AZ1765" i="4"/>
  <c r="BE1765" i="4" s="1"/>
  <c r="AZ1149" i="4"/>
  <c r="BE1149" i="4" s="1"/>
  <c r="AZ1627" i="4"/>
  <c r="BE1627" i="4" s="1"/>
  <c r="AZ306" i="4"/>
  <c r="BE306" i="4" s="1"/>
  <c r="AZ1068" i="4"/>
  <c r="BE1068" i="4" s="1"/>
  <c r="AZ1169" i="4"/>
  <c r="BE1169" i="4" s="1"/>
  <c r="AZ634" i="4"/>
  <c r="BE634" i="4" s="1"/>
  <c r="AZ1370" i="4"/>
  <c r="BE1370" i="4" s="1"/>
  <c r="AZ2411" i="4"/>
  <c r="BE2411" i="4" s="1"/>
  <c r="AZ1943" i="4"/>
  <c r="BE1943" i="4" s="1"/>
  <c r="AZ434" i="4"/>
  <c r="BE434" i="4" s="1"/>
  <c r="AZ2344" i="4"/>
  <c r="BE2344" i="4" s="1"/>
  <c r="AZ1366" i="4"/>
  <c r="BE1366" i="4" s="1"/>
  <c r="AZ1997" i="4"/>
  <c r="BE1997" i="4" s="1"/>
  <c r="AZ1157" i="4"/>
  <c r="BE1157" i="4" s="1"/>
  <c r="AZ1231" i="4"/>
  <c r="BE1231" i="4" s="1"/>
  <c r="AZ563" i="4"/>
  <c r="BE563" i="4" s="1"/>
  <c r="AZ1034" i="4"/>
  <c r="BE1034" i="4" s="1"/>
  <c r="AZ1513" i="4"/>
  <c r="BE1513" i="4" s="1"/>
  <c r="AZ1158" i="4"/>
  <c r="BE1158" i="4" s="1"/>
  <c r="AZ143" i="4"/>
  <c r="BE143" i="4" s="1"/>
  <c r="AZ1208" i="4"/>
  <c r="BE1208" i="4" s="1"/>
  <c r="AZ1740" i="4"/>
  <c r="BE1740" i="4" s="1"/>
  <c r="AZ1201" i="4"/>
  <c r="BE1201" i="4" s="1"/>
  <c r="AZ1414" i="4"/>
  <c r="BE1414" i="4" s="1"/>
  <c r="AZ1894" i="4"/>
  <c r="BE1894" i="4" s="1"/>
  <c r="AZ218" i="4"/>
  <c r="BE218" i="4" s="1"/>
  <c r="AZ200" i="4"/>
  <c r="BE200" i="4" s="1"/>
  <c r="AZ2239" i="4"/>
  <c r="BE2239" i="4" s="1"/>
  <c r="AZ627" i="4"/>
  <c r="BE627" i="4" s="1"/>
  <c r="AZ453" i="4"/>
  <c r="BE453" i="4" s="1"/>
  <c r="AZ1221" i="4"/>
  <c r="BE1221" i="4" s="1"/>
  <c r="AZ1377" i="4"/>
  <c r="BE1377" i="4" s="1"/>
  <c r="AZ203" i="4"/>
  <c r="BE203" i="4" s="1"/>
  <c r="AZ2317" i="4"/>
  <c r="BE2317" i="4" s="1"/>
  <c r="AZ1856" i="4"/>
  <c r="BE1856" i="4" s="1"/>
  <c r="AZ100" i="4"/>
  <c r="BE100" i="4" s="1"/>
  <c r="AZ775" i="4"/>
  <c r="BE775" i="4" s="1"/>
  <c r="AZ1481" i="4"/>
  <c r="BE1481" i="4" s="1"/>
  <c r="AZ2592" i="4"/>
  <c r="BE2592" i="4" s="1"/>
  <c r="AZ974" i="4"/>
  <c r="BE974" i="4" s="1"/>
  <c r="AZ144" i="4"/>
  <c r="BE144" i="4" s="1"/>
  <c r="AZ1261" i="4"/>
  <c r="BE1261" i="4" s="1"/>
  <c r="AZ1144" i="4"/>
  <c r="BE1144" i="4" s="1"/>
  <c r="AZ508" i="4"/>
  <c r="BE508" i="4" s="1"/>
  <c r="AZ558" i="4"/>
  <c r="BE558" i="4" s="1"/>
  <c r="AZ778" i="4"/>
  <c r="BE778" i="4" s="1"/>
  <c r="AZ191" i="4"/>
  <c r="BE191" i="4" s="1"/>
  <c r="AZ258" i="4"/>
  <c r="BE258" i="4" s="1"/>
  <c r="AZ1222" i="4"/>
  <c r="BE1222" i="4" s="1"/>
  <c r="AZ1895" i="4"/>
  <c r="BE1895" i="4" s="1"/>
  <c r="AZ1998" i="4"/>
  <c r="BE1998" i="4" s="1"/>
  <c r="AZ1142" i="4"/>
  <c r="BE1142" i="4" s="1"/>
  <c r="AZ1239" i="4"/>
  <c r="BE1239" i="4" s="1"/>
  <c r="AZ1952" i="4"/>
  <c r="BE1952" i="4" s="1"/>
  <c r="AZ2570" i="4"/>
  <c r="BE2570" i="4" s="1"/>
  <c r="AZ436" i="4"/>
  <c r="BE436" i="4" s="1"/>
  <c r="AZ1046" i="4"/>
  <c r="BE1046" i="4" s="1"/>
  <c r="AZ103" i="4"/>
  <c r="BE103" i="4" s="1"/>
  <c r="AZ1137" i="4"/>
  <c r="BE1137" i="4" s="1"/>
  <c r="AZ633" i="4"/>
  <c r="BE633" i="4" s="1"/>
  <c r="AZ1181" i="4"/>
  <c r="BE1181" i="4" s="1"/>
  <c r="AZ408" i="4"/>
  <c r="BE408" i="4" s="1"/>
  <c r="AZ1265" i="4"/>
  <c r="BE1265" i="4" s="1"/>
  <c r="AZ1388" i="4"/>
  <c r="BE1388" i="4" s="1"/>
  <c r="AZ900" i="4"/>
  <c r="BE900" i="4" s="1"/>
  <c r="AZ472" i="4"/>
  <c r="BE472" i="4" s="1"/>
  <c r="AZ374" i="4"/>
  <c r="BE374" i="4" s="1"/>
  <c r="AZ168" i="4"/>
  <c r="BE168" i="4" s="1"/>
  <c r="AZ308" i="4"/>
  <c r="BE308" i="4" s="1"/>
  <c r="AZ1166" i="4"/>
  <c r="BE1166" i="4" s="1"/>
  <c r="AZ1235" i="4"/>
  <c r="BE1235" i="4" s="1"/>
  <c r="AZ1912" i="4"/>
  <c r="BE1912" i="4" s="1"/>
  <c r="AZ1333" i="4"/>
  <c r="BE1333" i="4" s="1"/>
  <c r="AZ1163" i="4"/>
  <c r="BE1163" i="4" s="1"/>
  <c r="AZ88" i="4"/>
  <c r="BE88" i="4" s="1"/>
  <c r="AZ2066" i="4"/>
  <c r="BE2066" i="4" s="1"/>
  <c r="AZ1014" i="4"/>
  <c r="BE1014" i="4" s="1"/>
  <c r="AZ18" i="4"/>
  <c r="BE18" i="4" s="1"/>
  <c r="AZ1090" i="4"/>
  <c r="BE1090" i="4" s="1"/>
  <c r="AZ726" i="4"/>
  <c r="BE726" i="4" s="1"/>
  <c r="AZ1005" i="4"/>
  <c r="BE1005" i="4" s="1"/>
  <c r="AZ764" i="4"/>
  <c r="BE764" i="4" s="1"/>
  <c r="AZ1909" i="4"/>
  <c r="BE1909" i="4" s="1"/>
  <c r="AZ859" i="4"/>
  <c r="BE859" i="4" s="1"/>
  <c r="AZ2158" i="4"/>
  <c r="BE2158" i="4" s="1"/>
  <c r="AZ437" i="4"/>
  <c r="BE437" i="4" s="1"/>
  <c r="AZ1928" i="4"/>
  <c r="BE1928" i="4" s="1"/>
  <c r="AZ1437" i="4"/>
  <c r="BE1437" i="4" s="1"/>
  <c r="AZ1263" i="4"/>
  <c r="BE1263" i="4" s="1"/>
  <c r="AZ1009" i="4"/>
  <c r="BE1009" i="4" s="1"/>
  <c r="AZ207" i="4"/>
  <c r="BE207" i="4" s="1"/>
  <c r="AZ1006" i="4"/>
  <c r="BE1006" i="4" s="1"/>
  <c r="AZ1242" i="4"/>
  <c r="BE1242" i="4" s="1"/>
  <c r="AZ769" i="4"/>
  <c r="BE769" i="4" s="1"/>
  <c r="AZ906" i="4"/>
  <c r="BE906" i="4" s="1"/>
  <c r="AZ183" i="4"/>
  <c r="BE183" i="4" s="1"/>
  <c r="AZ788" i="4"/>
  <c r="BE788" i="4" s="1"/>
  <c r="AZ295" i="4"/>
  <c r="BE295" i="4" s="1"/>
  <c r="AZ1008" i="4"/>
  <c r="BE1008" i="4" s="1"/>
  <c r="AZ387" i="4"/>
  <c r="BE387" i="4" s="1"/>
  <c r="AZ962" i="4"/>
  <c r="BE962" i="4" s="1"/>
  <c r="AZ1889" i="4"/>
  <c r="BE1889" i="4" s="1"/>
  <c r="AZ1146" i="4"/>
  <c r="BE1146" i="4" s="1"/>
  <c r="AZ1996" i="4"/>
  <c r="BE1996" i="4" s="1"/>
  <c r="AZ678" i="4"/>
  <c r="BE678" i="4" s="1"/>
  <c r="AZ1903" i="4"/>
  <c r="BE1903" i="4" s="1"/>
  <c r="AZ1160" i="4"/>
  <c r="BE1160" i="4" s="1"/>
  <c r="AZ708" i="4"/>
  <c r="BE708" i="4" s="1"/>
  <c r="AZ362" i="4"/>
  <c r="BE362" i="4" s="1"/>
  <c r="AZ322" i="4"/>
  <c r="BE322" i="4" s="1"/>
  <c r="AZ1225" i="4"/>
  <c r="BE1225" i="4" s="1"/>
  <c r="AZ1227" i="4"/>
  <c r="BE1227" i="4" s="1"/>
  <c r="AZ165" i="4"/>
  <c r="BE165" i="4" s="1"/>
  <c r="AZ1190" i="4"/>
  <c r="BE1190" i="4" s="1"/>
  <c r="AZ1837" i="4"/>
  <c r="BE1837" i="4" s="1"/>
  <c r="AZ715" i="4"/>
  <c r="BE715" i="4" s="1"/>
  <c r="AZ1980" i="4"/>
  <c r="BE1980" i="4" s="1"/>
  <c r="AZ1979" i="4"/>
  <c r="BE1979" i="4" s="1"/>
  <c r="AZ428" i="4"/>
  <c r="BE428" i="4" s="1"/>
  <c r="AZ1220" i="4"/>
  <c r="BE1220" i="4" s="1"/>
  <c r="AZ215" i="4"/>
  <c r="BE215" i="4" s="1"/>
  <c r="AZ1849" i="4"/>
  <c r="BE1849" i="4" s="1"/>
  <c r="AZ560" i="4"/>
  <c r="BE560" i="4" s="1"/>
  <c r="AZ1855" i="4"/>
  <c r="BE1855" i="4" s="1"/>
  <c r="AZ2355" i="4"/>
  <c r="BE2355" i="4" s="1"/>
  <c r="AZ1982" i="4"/>
  <c r="BE1982" i="4" s="1"/>
  <c r="AZ230" i="4"/>
  <c r="BE230" i="4" s="1"/>
  <c r="AZ1976" i="4"/>
  <c r="BE1976" i="4" s="1"/>
  <c r="AZ173" i="4"/>
  <c r="BE173" i="4" s="1"/>
  <c r="AZ1999" i="4"/>
  <c r="BE1999" i="4" s="1"/>
  <c r="AZ1127" i="4"/>
  <c r="BE1127" i="4" s="1"/>
  <c r="AZ1148" i="4"/>
  <c r="BE1148" i="4" s="1"/>
  <c r="AZ1268" i="4"/>
  <c r="BE1268" i="4" s="1"/>
  <c r="AZ934" i="4"/>
  <c r="BE934" i="4" s="1"/>
  <c r="AZ1341" i="4"/>
  <c r="BE1341" i="4" s="1"/>
  <c r="AZ1150" i="4"/>
  <c r="BE1150" i="4" s="1"/>
  <c r="AZ292" i="4"/>
  <c r="BE292" i="4" s="1"/>
  <c r="AZ406" i="4"/>
  <c r="BE406" i="4" s="1"/>
  <c r="AZ1937" i="4"/>
  <c r="BE1937" i="4" s="1"/>
  <c r="AZ1244" i="4"/>
  <c r="BE1244" i="4" s="1"/>
  <c r="AZ1777" i="4"/>
  <c r="BE1777" i="4" s="1"/>
  <c r="AZ2192" i="4"/>
  <c r="BE2192" i="4" s="1"/>
  <c r="AZ2114" i="4"/>
  <c r="BE2114" i="4" s="1"/>
  <c r="AZ330" i="4"/>
  <c r="BE330" i="4" s="1"/>
  <c r="AZ2345" i="4"/>
  <c r="BE2345" i="4" s="1"/>
  <c r="AZ1530" i="4"/>
  <c r="BE1530" i="4" s="1"/>
  <c r="AZ1804" i="4"/>
  <c r="BE1804" i="4" s="1"/>
  <c r="AZ2181" i="4"/>
  <c r="BE2181" i="4" s="1"/>
  <c r="AZ2334" i="4"/>
  <c r="BE2334" i="4" s="1"/>
  <c r="AZ1603" i="4"/>
  <c r="BE1603" i="4" s="1"/>
  <c r="AZ1391" i="4"/>
  <c r="BE1391" i="4" s="1"/>
  <c r="AZ1929" i="4"/>
  <c r="BE1929" i="4" s="1"/>
  <c r="AZ440" i="4"/>
  <c r="BE440" i="4" s="1"/>
  <c r="AZ2131" i="4"/>
  <c r="BE2131" i="4" s="1"/>
  <c r="AZ1312" i="4"/>
  <c r="BE1312" i="4" s="1"/>
  <c r="AZ2094" i="4"/>
  <c r="BE2094" i="4" s="1"/>
  <c r="AZ377" i="4"/>
  <c r="BE377" i="4" s="1"/>
  <c r="AZ1290" i="4"/>
  <c r="BE1290" i="4" s="1"/>
  <c r="AZ996" i="4"/>
  <c r="BE996" i="4" s="1"/>
  <c r="AZ772" i="4"/>
  <c r="BE772" i="4" s="1"/>
  <c r="AZ2005" i="4"/>
  <c r="BE2005" i="4" s="1"/>
  <c r="AZ2493" i="4"/>
  <c r="BE2493" i="4" s="1"/>
  <c r="AZ1296" i="4"/>
  <c r="BE1296" i="4" s="1"/>
  <c r="AZ2494" i="4"/>
  <c r="BE2494" i="4" s="1"/>
  <c r="AZ1459" i="4"/>
  <c r="BE1459" i="4" s="1"/>
  <c r="AZ92" i="4"/>
  <c r="BE92" i="4" s="1"/>
  <c r="AZ1271" i="4"/>
  <c r="BE1271" i="4" s="1"/>
  <c r="AZ1764" i="4"/>
  <c r="BE1764" i="4" s="1"/>
  <c r="AZ1800" i="4"/>
  <c r="BE1800" i="4" s="1"/>
  <c r="AZ2302" i="4"/>
  <c r="BE2302" i="4" s="1"/>
  <c r="AZ1618" i="4"/>
  <c r="BE1618" i="4" s="1"/>
  <c r="AZ2224" i="4"/>
  <c r="BE2224" i="4" s="1"/>
  <c r="AZ1408" i="4"/>
  <c r="BE1408" i="4" s="1"/>
  <c r="AZ1688" i="4"/>
  <c r="BE1688" i="4" s="1"/>
  <c r="AZ1553" i="4"/>
  <c r="BE1553" i="4" s="1"/>
  <c r="AZ2517" i="4"/>
  <c r="BE2517" i="4" s="1"/>
  <c r="AZ2617" i="4"/>
  <c r="BE2617" i="4" s="1"/>
  <c r="AZ1576" i="4"/>
  <c r="BE1576" i="4" s="1"/>
  <c r="AZ2590" i="4"/>
  <c r="BE2590" i="4" s="1"/>
  <c r="AZ2547" i="4"/>
  <c r="BE2547" i="4" s="1"/>
  <c r="AZ2497" i="4"/>
  <c r="BE2497" i="4" s="1"/>
  <c r="AZ1598" i="4"/>
  <c r="BE1598" i="4" s="1"/>
  <c r="AZ1620" i="4"/>
  <c r="BE1620" i="4" s="1"/>
  <c r="AZ1484" i="4"/>
  <c r="BE1484" i="4" s="1"/>
  <c r="AZ1931" i="4"/>
  <c r="BE1931" i="4" s="1"/>
  <c r="AZ1332" i="4"/>
  <c r="BE1332" i="4" s="1"/>
  <c r="AZ1914" i="4"/>
  <c r="BE1914" i="4" s="1"/>
  <c r="AZ1747" i="4"/>
  <c r="BE1747" i="4" s="1"/>
  <c r="AZ1561" i="4"/>
  <c r="BE1561" i="4" s="1"/>
  <c r="AZ1292" i="4"/>
  <c r="BE1292" i="4" s="1"/>
  <c r="AZ1743" i="4"/>
  <c r="BE1743" i="4" s="1"/>
  <c r="AZ2312" i="4"/>
  <c r="BE2312" i="4" s="1"/>
  <c r="AZ2058" i="4"/>
  <c r="BE2058" i="4" s="1"/>
  <c r="AZ45" i="4"/>
  <c r="BE45" i="4" s="1"/>
  <c r="AZ2562" i="4"/>
  <c r="BE2562" i="4" s="1"/>
  <c r="AZ2053" i="4"/>
  <c r="BE2053" i="4" s="1"/>
  <c r="AZ1792" i="4"/>
  <c r="BE1792" i="4" s="1"/>
  <c r="AZ1535" i="4"/>
  <c r="BE1535" i="4" s="1"/>
  <c r="AZ2379" i="4"/>
  <c r="BE2379" i="4" s="1"/>
  <c r="AZ2129" i="4"/>
  <c r="BE2129" i="4" s="1"/>
  <c r="AZ1632" i="4"/>
  <c r="BE1632" i="4" s="1"/>
  <c r="AZ2054" i="4"/>
  <c r="BE2054" i="4" s="1"/>
  <c r="AZ2489" i="4"/>
  <c r="BE2489" i="4" s="1"/>
  <c r="AZ1958" i="4"/>
  <c r="BE1958" i="4" s="1"/>
  <c r="AZ2491" i="4"/>
  <c r="BE2491" i="4" s="1"/>
  <c r="AZ1681" i="4"/>
  <c r="BE1681" i="4" s="1"/>
  <c r="AZ119" i="4"/>
  <c r="BE119" i="4" s="1"/>
  <c r="AZ1592" i="4"/>
  <c r="BE1592" i="4" s="1"/>
  <c r="AZ2025" i="4"/>
  <c r="BE2025" i="4" s="1"/>
  <c r="AZ2441" i="4"/>
  <c r="BE2441" i="4" s="1"/>
  <c r="AZ1409" i="4"/>
  <c r="BE1409" i="4" s="1"/>
  <c r="AZ1833" i="4"/>
  <c r="BE1833" i="4" s="1"/>
  <c r="AZ2118" i="4"/>
  <c r="BE2118" i="4" s="1"/>
  <c r="AZ1455" i="4"/>
  <c r="BE1455" i="4" s="1"/>
  <c r="AZ2453" i="4"/>
  <c r="BE2453" i="4" s="1"/>
  <c r="AZ1897" i="4"/>
  <c r="BE1897" i="4" s="1"/>
  <c r="AZ1919" i="4"/>
  <c r="BE1919" i="4" s="1"/>
  <c r="AZ1422" i="4"/>
  <c r="BE1422" i="4" s="1"/>
  <c r="AZ1471" i="4"/>
  <c r="BE1471" i="4" s="1"/>
  <c r="AZ1456" i="4"/>
  <c r="BE1456" i="4" s="1"/>
  <c r="AZ1831" i="4"/>
  <c r="BE1831" i="4" s="1"/>
  <c r="AZ1298" i="4"/>
  <c r="BE1298" i="4" s="1"/>
  <c r="AZ2386" i="4"/>
  <c r="BE2386" i="4" s="1"/>
  <c r="AZ2416" i="4"/>
  <c r="BE2416" i="4" s="1"/>
  <c r="AZ1403" i="4"/>
  <c r="BE1403" i="4" s="1"/>
  <c r="AZ689" i="4"/>
  <c r="BE689" i="4" s="1"/>
  <c r="AZ2150" i="4"/>
  <c r="BE2150" i="4" s="1"/>
  <c r="AZ1017" i="4"/>
  <c r="BE1017" i="4" s="1"/>
  <c r="AZ2415" i="4"/>
  <c r="BE2415" i="4" s="1"/>
  <c r="AZ683" i="4"/>
  <c r="BE683" i="4" s="1"/>
  <c r="AZ2197" i="4"/>
  <c r="BE2197" i="4" s="1"/>
  <c r="AZ2413" i="4"/>
  <c r="BE2413" i="4" s="1"/>
  <c r="AZ1742" i="4"/>
  <c r="BE1742" i="4" s="1"/>
  <c r="AZ2503" i="4"/>
  <c r="BE2503" i="4" s="1"/>
  <c r="AZ1588" i="4"/>
  <c r="BE1588" i="4" s="1"/>
  <c r="AZ593" i="4"/>
  <c r="BE593" i="4" s="1"/>
  <c r="AZ2037" i="4"/>
  <c r="BE2037" i="4" s="1"/>
  <c r="AZ65" i="4"/>
  <c r="BE65" i="4" s="1"/>
  <c r="AZ2376" i="4"/>
  <c r="BE2376" i="4" s="1"/>
  <c r="AZ1926" i="4"/>
  <c r="BE1926" i="4" s="1"/>
  <c r="AZ2195" i="4"/>
  <c r="BE2195" i="4" s="1"/>
  <c r="AZ2016" i="4"/>
  <c r="BE2016" i="4" s="1"/>
  <c r="AZ1935" i="4"/>
  <c r="BE1935" i="4" s="1"/>
  <c r="AZ730" i="4"/>
  <c r="BE730" i="4" s="1"/>
  <c r="AZ2035" i="4"/>
  <c r="BE2035" i="4" s="1"/>
  <c r="AZ1694" i="4"/>
  <c r="BE1694" i="4" s="1"/>
  <c r="AZ1604" i="4"/>
  <c r="BE1604" i="4" s="1"/>
  <c r="AZ1446" i="4"/>
  <c r="BE1446" i="4" s="1"/>
  <c r="AZ2231" i="4"/>
  <c r="BE2231" i="4" s="1"/>
  <c r="AZ650" i="4"/>
  <c r="BE650" i="4" s="1"/>
  <c r="AZ1361" i="4"/>
  <c r="BE1361" i="4" s="1"/>
  <c r="AZ1540" i="4"/>
  <c r="BE1540" i="4" s="1"/>
  <c r="AZ1605" i="4"/>
  <c r="BE1605" i="4" s="1"/>
  <c r="AZ419" i="4"/>
  <c r="BE419" i="4" s="1"/>
  <c r="AZ2236" i="4"/>
  <c r="BE2236" i="4" s="1"/>
  <c r="AZ2064" i="4"/>
  <c r="BE2064" i="4" s="1"/>
  <c r="AZ1692" i="4"/>
  <c r="BE1692" i="4" s="1"/>
  <c r="AZ293" i="4"/>
  <c r="BE293" i="4" s="1"/>
  <c r="AZ1938" i="4"/>
  <c r="BE1938" i="4" s="1"/>
  <c r="AZ1642" i="4"/>
  <c r="BE1642" i="4" s="1"/>
  <c r="AZ1311" i="4"/>
  <c r="BE1311" i="4" s="1"/>
  <c r="AZ2578" i="4"/>
  <c r="BE2578" i="4" s="1"/>
  <c r="AZ1815" i="4"/>
  <c r="BE1815" i="4" s="1"/>
  <c r="AZ923" i="4"/>
  <c r="BE923" i="4" s="1"/>
  <c r="AZ2141" i="4"/>
  <c r="BE2141" i="4" s="1"/>
  <c r="AZ1280" i="4"/>
  <c r="BE1280" i="4" s="1"/>
  <c r="AZ2417" i="4"/>
  <c r="BE2417" i="4" s="1"/>
  <c r="AZ2323" i="4"/>
  <c r="BE2323" i="4" s="1"/>
  <c r="AZ1156" i="4"/>
  <c r="BE1156" i="4" s="1"/>
  <c r="AZ2295" i="4"/>
  <c r="BE2295" i="4" s="1"/>
  <c r="AZ1718" i="4"/>
  <c r="BE1718" i="4" s="1"/>
  <c r="AZ1531" i="4"/>
  <c r="BE1531" i="4" s="1"/>
  <c r="AZ2330" i="4"/>
  <c r="BE2330" i="4" s="1"/>
  <c r="AZ1812" i="4"/>
  <c r="BE1812" i="4" s="1"/>
  <c r="AZ1818" i="4"/>
  <c r="BE1818" i="4" s="1"/>
  <c r="AZ749" i="4"/>
  <c r="BE749" i="4" s="1"/>
  <c r="AZ1734" i="4"/>
  <c r="BE1734" i="4" s="1"/>
  <c r="AZ1796" i="4"/>
  <c r="BE1796" i="4" s="1"/>
  <c r="AZ2143" i="4"/>
  <c r="BE2143" i="4" s="1"/>
  <c r="AZ2326" i="4"/>
  <c r="BE2326" i="4" s="1"/>
  <c r="AZ2337" i="4"/>
  <c r="BE2337" i="4" s="1"/>
  <c r="AZ2038" i="4"/>
  <c r="BE2038" i="4" s="1"/>
  <c r="AZ1970" i="4"/>
  <c r="BE1970" i="4" s="1"/>
  <c r="AZ1875" i="4"/>
  <c r="BE1875" i="4" s="1"/>
  <c r="AZ1942" i="4"/>
  <c r="BE1942" i="4" s="1"/>
  <c r="AZ1653" i="4"/>
  <c r="BE1653" i="4" s="1"/>
  <c r="AZ494" i="4"/>
  <c r="BE494" i="4" s="1"/>
  <c r="AZ2608" i="4"/>
  <c r="BE2608" i="4" s="1"/>
  <c r="AZ1745" i="4"/>
  <c r="BE1745" i="4" s="1"/>
  <c r="AZ2259" i="4"/>
  <c r="BE2259" i="4" s="1"/>
  <c r="AZ1563" i="4"/>
  <c r="BE1563" i="4" s="1"/>
  <c r="AZ1277" i="4"/>
  <c r="BE1277" i="4" s="1"/>
  <c r="AZ1766" i="4"/>
  <c r="BE1766" i="4" s="1"/>
  <c r="AZ367" i="4"/>
  <c r="BE367" i="4" s="1"/>
  <c r="AZ1621" i="4"/>
  <c r="BE1621" i="4" s="1"/>
  <c r="AZ2541" i="4"/>
  <c r="BE2541" i="4" s="1"/>
  <c r="AZ2090" i="4"/>
  <c r="BE2090" i="4" s="1"/>
  <c r="AZ1636" i="4"/>
  <c r="BE1636" i="4" s="1"/>
  <c r="AZ2249" i="4"/>
  <c r="BE2249" i="4" s="1"/>
  <c r="AZ1729" i="4"/>
  <c r="BE1729" i="4" s="1"/>
  <c r="AZ1514" i="4"/>
  <c r="BE1514" i="4" s="1"/>
  <c r="AZ1648" i="4"/>
  <c r="BE1648" i="4" s="1"/>
  <c r="AZ2410" i="4"/>
  <c r="BE2410" i="4" s="1"/>
  <c r="AZ2283" i="4"/>
  <c r="BE2283" i="4" s="1"/>
  <c r="AZ1674" i="4"/>
  <c r="BE1674" i="4" s="1"/>
  <c r="AZ1382" i="4"/>
  <c r="BE1382" i="4" s="1"/>
  <c r="AZ1565" i="4"/>
  <c r="BE1565" i="4" s="1"/>
  <c r="AZ257" i="4"/>
  <c r="BE257" i="4" s="1"/>
  <c r="AZ1731" i="4"/>
  <c r="BE1731" i="4" s="1"/>
  <c r="AZ2108" i="4"/>
  <c r="BE2108" i="4" s="1"/>
  <c r="AZ1677" i="4"/>
  <c r="BE1677" i="4" s="1"/>
  <c r="AZ1469" i="4"/>
  <c r="BE1469" i="4" s="1"/>
  <c r="AZ1326" i="4"/>
  <c r="BE1326" i="4" s="1"/>
  <c r="AZ2033" i="4"/>
  <c r="BE2033" i="4" s="1"/>
  <c r="AZ1299" i="4"/>
  <c r="BE1299" i="4" s="1"/>
  <c r="AZ745" i="4"/>
  <c r="BE745" i="4" s="1"/>
  <c r="AZ2392" i="4"/>
  <c r="BE2392" i="4" s="1"/>
  <c r="AZ2383" i="4"/>
  <c r="BE2383" i="4" s="1"/>
  <c r="AZ2021" i="4"/>
  <c r="BE2021" i="4" s="1"/>
  <c r="AZ2217" i="4"/>
  <c r="BE2217" i="4" s="1"/>
  <c r="AZ1279" i="4"/>
  <c r="BE1279" i="4" s="1"/>
  <c r="AZ1672" i="4"/>
  <c r="BE1672" i="4" s="1"/>
  <c r="AZ1475" i="4"/>
  <c r="BE1475" i="4" s="1"/>
  <c r="AZ2049" i="4"/>
  <c r="BE2049" i="4" s="1"/>
  <c r="AZ1348" i="4"/>
  <c r="BE1348" i="4" s="1"/>
  <c r="AZ2293" i="4"/>
  <c r="BE2293" i="4" s="1"/>
  <c r="AZ2581" i="4"/>
  <c r="BE2581" i="4" s="1"/>
  <c r="AZ2315" i="4"/>
  <c r="BE2315" i="4" s="1"/>
  <c r="AZ1644" i="4"/>
  <c r="BE1644" i="4" s="1"/>
  <c r="AZ921" i="4"/>
  <c r="BE921" i="4" s="1"/>
  <c r="AZ1635" i="4"/>
  <c r="BE1635" i="4" s="1"/>
  <c r="AZ2031" i="4"/>
  <c r="BE2031" i="4" s="1"/>
  <c r="AZ2097" i="4"/>
  <c r="BE2097" i="4" s="1"/>
  <c r="AZ890" i="4"/>
  <c r="BE890" i="4" s="1"/>
  <c r="AZ677" i="4"/>
  <c r="BE677" i="4" s="1"/>
  <c r="AZ500" i="4"/>
  <c r="BE500" i="4" s="1"/>
  <c r="AZ2001" i="4"/>
  <c r="BE2001" i="4" s="1"/>
  <c r="AZ2388" i="4"/>
  <c r="BE2388" i="4" s="1"/>
  <c r="AZ2452" i="4"/>
  <c r="BE2452" i="4" s="1"/>
  <c r="AZ2367" i="4"/>
  <c r="BE2367" i="4" s="1"/>
  <c r="AZ1727" i="4"/>
  <c r="BE1727" i="4" s="1"/>
  <c r="AZ1660" i="4"/>
  <c r="BE1660" i="4" s="1"/>
  <c r="AZ1710" i="4"/>
  <c r="BE1710" i="4" s="1"/>
  <c r="AZ1586" i="4"/>
  <c r="BE1586" i="4" s="1"/>
  <c r="AZ832" i="4"/>
  <c r="BE832" i="4" s="1"/>
  <c r="AZ2248" i="4"/>
  <c r="BE2248" i="4" s="1"/>
  <c r="AZ1840" i="4"/>
  <c r="BE1840" i="4" s="1"/>
  <c r="AZ2205" i="4"/>
  <c r="BE2205" i="4" s="1"/>
  <c r="AZ1670" i="4"/>
  <c r="BE1670" i="4" s="1"/>
  <c r="AZ863" i="4"/>
  <c r="BE863" i="4" s="1"/>
  <c r="AZ1784" i="4"/>
  <c r="BE1784" i="4" s="1"/>
  <c r="AZ459" i="4"/>
  <c r="BE459" i="4" s="1"/>
  <c r="AZ228" i="4"/>
  <c r="BE228" i="4" s="1"/>
  <c r="AZ813" i="4"/>
  <c r="BE813" i="4" s="1"/>
  <c r="AZ2099" i="4"/>
  <c r="BE2099" i="4" s="1"/>
  <c r="AZ2215" i="4"/>
  <c r="BE2215" i="4" s="1"/>
  <c r="AZ2313" i="4"/>
  <c r="BE2313" i="4" s="1"/>
  <c r="AZ959" i="4"/>
  <c r="BE959" i="4" s="1"/>
  <c r="AZ1652" i="4"/>
  <c r="BE1652" i="4" s="1"/>
  <c r="AZ383" i="4"/>
  <c r="BE383" i="4" s="1"/>
  <c r="AZ2281" i="4"/>
  <c r="BE2281" i="4" s="1"/>
  <c r="AZ407" i="4"/>
  <c r="BE407" i="4" s="1"/>
  <c r="AZ1449" i="4"/>
  <c r="BE1449" i="4" s="1"/>
  <c r="AZ628" i="4"/>
  <c r="BE628" i="4" s="1"/>
  <c r="AZ2288" i="4"/>
  <c r="BE2288" i="4" s="1"/>
  <c r="AZ1735" i="4"/>
  <c r="BE1735" i="4" s="1"/>
  <c r="AZ261" i="4"/>
  <c r="BE261" i="4" s="1"/>
  <c r="AZ2510" i="4"/>
  <c r="BE2510" i="4" s="1"/>
  <c r="AZ2187" i="4"/>
  <c r="BE2187" i="4" s="1"/>
  <c r="AZ1491" i="4"/>
  <c r="BE1491" i="4" s="1"/>
  <c r="AZ907" i="4"/>
  <c r="BE907" i="4" s="1"/>
  <c r="AZ491" i="4"/>
  <c r="BE491" i="4" s="1"/>
  <c r="AZ1345" i="4"/>
  <c r="BE1345" i="4" s="1"/>
  <c r="AZ2485" i="4"/>
  <c r="BE2485" i="4" s="1"/>
  <c r="AZ2443" i="4"/>
  <c r="BE2443" i="4" s="1"/>
  <c r="AZ1770" i="4"/>
  <c r="BE1770" i="4" s="1"/>
  <c r="AZ2256" i="4"/>
  <c r="BE2256" i="4" s="1"/>
  <c r="AZ280" i="4"/>
  <c r="BE280" i="4" s="1"/>
  <c r="AZ1036" i="4"/>
  <c r="BE1036" i="4" s="1"/>
  <c r="AZ2444" i="4"/>
  <c r="BE2444" i="4" s="1"/>
  <c r="AZ1582" i="4"/>
  <c r="BE1582" i="4" s="1"/>
  <c r="AZ1877" i="4"/>
  <c r="BE1877" i="4" s="1"/>
  <c r="AZ2402" i="4"/>
  <c r="BE2402" i="4" s="1"/>
  <c r="AZ2378" i="4"/>
  <c r="BE2378" i="4" s="1"/>
  <c r="AZ728" i="4"/>
  <c r="BE728" i="4" s="1"/>
  <c r="AZ561" i="4"/>
  <c r="BE561" i="4" s="1"/>
  <c r="AZ2501" i="4"/>
  <c r="BE2501" i="4" s="1"/>
  <c r="AZ1768" i="4"/>
  <c r="BE1768" i="4" s="1"/>
  <c r="AZ515" i="4"/>
  <c r="BE515" i="4" s="1"/>
  <c r="AZ1316" i="4"/>
  <c r="BE1316" i="4" s="1"/>
  <c r="AZ1599" i="4"/>
  <c r="BE1599" i="4" s="1"/>
  <c r="AZ1447" i="4"/>
  <c r="BE1447" i="4" s="1"/>
  <c r="AZ2007" i="4"/>
  <c r="BE2007" i="4" s="1"/>
  <c r="AZ671" i="4"/>
  <c r="BE671" i="4" s="1"/>
  <c r="AZ1411" i="4"/>
  <c r="BE1411" i="4" s="1"/>
  <c r="AZ2298" i="4"/>
  <c r="BE2298" i="4" s="1"/>
  <c r="AZ1663" i="4"/>
  <c r="BE1663" i="4" s="1"/>
  <c r="AZ1331" i="4"/>
  <c r="BE1331" i="4" s="1"/>
  <c r="AZ943" i="4"/>
  <c r="BE943" i="4" s="1"/>
  <c r="AZ2122" i="4"/>
  <c r="BE2122" i="4" s="1"/>
  <c r="AZ838" i="4"/>
  <c r="BE838" i="4" s="1"/>
  <c r="AZ1757" i="4"/>
  <c r="BE1757" i="4" s="1"/>
  <c r="AZ368" i="4"/>
  <c r="BE368" i="4" s="1"/>
  <c r="AZ2189" i="4"/>
  <c r="BE2189" i="4" s="1"/>
  <c r="AZ399" i="4"/>
  <c r="BE399" i="4" s="1"/>
  <c r="AZ861" i="4"/>
  <c r="BE861" i="4" s="1"/>
  <c r="AZ1423" i="4"/>
  <c r="BE1423" i="4" s="1"/>
  <c r="AZ1676" i="4"/>
  <c r="BE1676" i="4" s="1"/>
  <c r="AZ1024" i="4"/>
  <c r="BE1024" i="4" s="1"/>
  <c r="AZ2276" i="4"/>
  <c r="BE2276" i="4" s="1"/>
  <c r="AZ1055" i="4"/>
  <c r="BE1055" i="4" s="1"/>
  <c r="AZ1868" i="4"/>
  <c r="BE1868" i="4" s="1"/>
  <c r="AZ1549" i="4"/>
  <c r="BE1549" i="4" s="1"/>
  <c r="AZ2350" i="4"/>
  <c r="BE2350" i="4" s="1"/>
  <c r="AZ1043" i="4"/>
  <c r="BE1043" i="4" s="1"/>
  <c r="AZ541" i="4"/>
  <c r="BE541" i="4" s="1"/>
  <c r="AZ1336" i="4"/>
  <c r="BE1336" i="4" s="1"/>
  <c r="AZ1602" i="4"/>
  <c r="BE1602" i="4" s="1"/>
  <c r="AZ1634" i="4"/>
  <c r="BE1634" i="4" s="1"/>
  <c r="AZ598" i="4"/>
  <c r="BE598" i="4" s="1"/>
  <c r="AZ1442" i="4"/>
  <c r="BE1442" i="4" s="1"/>
  <c r="AZ443" i="4"/>
  <c r="BE443" i="4" s="1"/>
  <c r="AZ385" i="4"/>
  <c r="BE385" i="4" s="1"/>
  <c r="AZ2339" i="4"/>
  <c r="BE2339" i="4" s="1"/>
  <c r="AZ2342" i="4"/>
  <c r="BE2342" i="4" s="1"/>
  <c r="AZ2085" i="4"/>
  <c r="BE2085" i="4" s="1"/>
  <c r="AZ2059" i="4"/>
  <c r="BE2059" i="4" s="1"/>
  <c r="AZ67" i="4"/>
  <c r="BE67" i="4" s="1"/>
  <c r="AZ2169" i="4"/>
  <c r="BE2169" i="4" s="1"/>
  <c r="AZ1393" i="4"/>
  <c r="BE1393" i="4" s="1"/>
  <c r="AZ1069" i="4"/>
  <c r="BE1069" i="4" s="1"/>
  <c r="AZ2314" i="4"/>
  <c r="BE2314" i="4" s="1"/>
  <c r="AZ2364" i="4"/>
  <c r="BE2364" i="4" s="1"/>
  <c r="AZ1356" i="4"/>
  <c r="BE1356" i="4" s="1"/>
  <c r="AZ430" i="4"/>
  <c r="BE430" i="4" s="1"/>
  <c r="AZ397" i="4"/>
  <c r="BE397" i="4" s="1"/>
  <c r="AZ801" i="4"/>
  <c r="BE801" i="4" s="1"/>
  <c r="AZ2106" i="4"/>
  <c r="BE2106" i="4" s="1"/>
  <c r="AZ272" i="4"/>
  <c r="BE272" i="4" s="1"/>
  <c r="AZ1349" i="4"/>
  <c r="BE1349" i="4" s="1"/>
  <c r="AZ1967" i="4"/>
  <c r="BE1967" i="4" s="1"/>
  <c r="AZ421" i="4"/>
  <c r="BE421" i="4" s="1"/>
  <c r="AZ1715" i="4"/>
  <c r="BE1715" i="4" s="1"/>
  <c r="AZ2303" i="4"/>
  <c r="BE2303" i="4" s="1"/>
  <c r="AZ1404" i="4"/>
  <c r="BE1404" i="4" s="1"/>
  <c r="AZ1441" i="4"/>
  <c r="BE1441" i="4" s="1"/>
  <c r="AZ145" i="4"/>
  <c r="BE145" i="4" s="1"/>
  <c r="AZ1664" i="4"/>
  <c r="BE1664" i="4" s="1"/>
  <c r="AZ535" i="4"/>
  <c r="BE535" i="4" s="1"/>
  <c r="AZ2226" i="4"/>
  <c r="BE2226" i="4" s="1"/>
  <c r="AZ2500" i="4"/>
  <c r="BE2500" i="4" s="1"/>
  <c r="AZ908" i="4"/>
  <c r="BE908" i="4" s="1"/>
  <c r="AZ2210" i="4"/>
  <c r="BE2210" i="4" s="1"/>
  <c r="AZ1794" i="4"/>
  <c r="BE1794" i="4" s="1"/>
  <c r="AZ2233" i="4"/>
  <c r="BE2233" i="4" s="1"/>
  <c r="AZ2442" i="4"/>
  <c r="BE2442" i="4" s="1"/>
  <c r="AZ1941" i="4"/>
  <c r="BE1941" i="4" s="1"/>
  <c r="AZ1668" i="4"/>
  <c r="BE1668" i="4" s="1"/>
  <c r="AZ402" i="4"/>
  <c r="BE402" i="4" s="1"/>
  <c r="AZ2429" i="4"/>
  <c r="BE2429" i="4" s="1"/>
  <c r="AZ410" i="4"/>
  <c r="BE410" i="4" s="1"/>
  <c r="AZ2107" i="4"/>
  <c r="BE2107" i="4" s="1"/>
  <c r="AZ2460" i="4"/>
  <c r="BE2460" i="4" s="1"/>
  <c r="AZ2399" i="4"/>
  <c r="BE2399" i="4" s="1"/>
  <c r="AZ2065" i="4"/>
  <c r="BE2065" i="4" s="1"/>
  <c r="AZ456" i="4"/>
  <c r="BE456" i="4" s="1"/>
  <c r="AZ1583" i="4"/>
  <c r="BE1583" i="4" s="1"/>
  <c r="AZ132" i="4"/>
  <c r="BE132" i="4" s="1"/>
  <c r="AZ252" i="4"/>
  <c r="BE252" i="4" s="1"/>
  <c r="AZ1270" i="4"/>
  <c r="BE1270" i="4" s="1"/>
  <c r="AZ2119" i="4"/>
  <c r="BE2119" i="4" s="1"/>
  <c r="AZ958" i="4"/>
  <c r="BE958" i="4" s="1"/>
  <c r="AZ1732" i="4"/>
  <c r="BE1732" i="4" s="1"/>
  <c r="AZ2305" i="4"/>
  <c r="BE2305" i="4" s="1"/>
  <c r="AZ2043" i="4"/>
  <c r="BE2043" i="4" s="1"/>
  <c r="AZ2199" i="4"/>
  <c r="BE2199" i="4" s="1"/>
  <c r="AZ2139" i="4"/>
  <c r="BE2139" i="4" s="1"/>
  <c r="AZ133" i="4"/>
  <c r="BE133" i="4" s="1"/>
  <c r="AZ43" i="4"/>
  <c r="BE43" i="4" s="1"/>
  <c r="AZ1854" i="4"/>
  <c r="BE1854" i="4" s="1"/>
  <c r="AZ1946" i="4"/>
  <c r="BE1946" i="4" s="1"/>
  <c r="AZ1079" i="4"/>
  <c r="BE1079" i="4" s="1"/>
  <c r="AZ1609" i="4"/>
  <c r="BE1609" i="4" s="1"/>
  <c r="AZ2296" i="4"/>
  <c r="BE2296" i="4" s="1"/>
  <c r="AZ1905" i="4"/>
  <c r="BE1905" i="4" s="1"/>
  <c r="AZ2448" i="4"/>
  <c r="BE2448" i="4" s="1"/>
  <c r="AZ1805" i="4"/>
  <c r="BE1805" i="4" s="1"/>
  <c r="AZ941" i="4"/>
  <c r="BE941" i="4" s="1"/>
  <c r="AZ2569" i="4"/>
  <c r="BE2569" i="4" s="1"/>
  <c r="AZ811" i="4"/>
  <c r="BE811" i="4" s="1"/>
  <c r="AZ1282" i="4"/>
  <c r="BE1282" i="4" s="1"/>
  <c r="AZ2446" i="4"/>
  <c r="BE2446" i="4" s="1"/>
  <c r="AZ547" i="4"/>
  <c r="BE547" i="4" s="1"/>
  <c r="AZ2275" i="4"/>
  <c r="BE2275" i="4" s="1"/>
  <c r="AZ1483" i="4"/>
  <c r="BE1483" i="4" s="1"/>
  <c r="AZ2357" i="4"/>
  <c r="BE2357" i="4" s="1"/>
  <c r="AZ2462" i="4"/>
  <c r="BE2462" i="4" s="1"/>
  <c r="AZ815" i="4"/>
  <c r="BE815" i="4" s="1"/>
  <c r="AZ736" i="4"/>
  <c r="BE736" i="4" s="1"/>
  <c r="AZ2621" i="4"/>
  <c r="BE2621" i="4" s="1"/>
  <c r="AZ955" i="4"/>
  <c r="BE955" i="4" s="1"/>
  <c r="AZ1948" i="4"/>
  <c r="BE1948" i="4" s="1"/>
  <c r="AZ1324" i="4"/>
  <c r="BE1324" i="4" s="1"/>
  <c r="AZ2486" i="4"/>
  <c r="BE2486" i="4" s="1"/>
  <c r="AZ463" i="4"/>
  <c r="BE463" i="4" s="1"/>
  <c r="AZ957" i="4"/>
  <c r="BE957" i="4" s="1"/>
  <c r="AZ2127" i="4"/>
  <c r="BE2127" i="4" s="1"/>
  <c r="AZ2492" i="4"/>
  <c r="BE2492" i="4" s="1"/>
  <c r="AZ2419" i="4"/>
  <c r="BE2419" i="4" s="1"/>
  <c r="AZ2238" i="4"/>
  <c r="BE2238" i="4" s="1"/>
  <c r="AZ520" i="4"/>
  <c r="BE520" i="4" s="1"/>
  <c r="AZ2598" i="4"/>
  <c r="BE2598" i="4" s="1"/>
  <c r="AZ1472" i="4"/>
  <c r="BE1472" i="4" s="1"/>
  <c r="AZ321" i="4"/>
  <c r="BE321" i="4" s="1"/>
  <c r="AZ948" i="4"/>
  <c r="BE948" i="4" s="1"/>
  <c r="AZ97" i="4"/>
  <c r="BE97" i="4" s="1"/>
  <c r="AZ796" i="4"/>
  <c r="BE796" i="4" s="1"/>
  <c r="AZ2251" i="4"/>
  <c r="BE2251" i="4" s="1"/>
  <c r="AZ1867" i="4"/>
  <c r="BE1867" i="4" s="1"/>
  <c r="AZ641" i="4"/>
  <c r="BE641" i="4" s="1"/>
  <c r="AZ2471" i="4"/>
  <c r="BE2471" i="4" s="1"/>
  <c r="AZ2456" i="4"/>
  <c r="BE2456" i="4" s="1"/>
  <c r="AZ2287" i="4"/>
  <c r="BE2287" i="4" s="1"/>
  <c r="AZ1705" i="4"/>
  <c r="BE1705" i="4" s="1"/>
  <c r="AZ961" i="4"/>
  <c r="BE961" i="4" s="1"/>
  <c r="AZ2532" i="4"/>
  <c r="BE2532" i="4" s="1"/>
  <c r="AZ1389" i="4"/>
  <c r="BE1389" i="4" s="1"/>
  <c r="AZ2039" i="4"/>
  <c r="BE2039" i="4" s="1"/>
  <c r="AZ2117" i="4"/>
  <c r="BE2117" i="4" s="1"/>
  <c r="AZ532" i="4"/>
  <c r="BE532" i="4" s="1"/>
  <c r="AZ2515" i="4"/>
  <c r="BE2515" i="4" s="1"/>
  <c r="AZ1661" i="4"/>
  <c r="BE1661" i="4" s="1"/>
  <c r="AZ2447" i="4"/>
  <c r="BE2447" i="4" s="1"/>
  <c r="AZ1922" i="4"/>
  <c r="BE1922" i="4" s="1"/>
  <c r="AZ2242" i="4"/>
  <c r="BE2242" i="4" s="1"/>
  <c r="AZ1864" i="4"/>
  <c r="BE1864" i="4" s="1"/>
  <c r="AZ649" i="4"/>
  <c r="BE649" i="4" s="1"/>
  <c r="AZ1004" i="4"/>
  <c r="BE1004" i="4" s="1"/>
  <c r="AZ2465" i="4"/>
  <c r="BE2465" i="4" s="1"/>
  <c r="AZ549" i="4"/>
  <c r="BE549" i="4" s="1"/>
  <c r="AZ2291" i="4"/>
  <c r="BE2291" i="4" s="1"/>
  <c r="AZ1088" i="4"/>
  <c r="BE1088" i="4" s="1"/>
  <c r="AZ2513" i="4"/>
  <c r="BE2513" i="4" s="1"/>
  <c r="AZ334" i="4"/>
  <c r="BE334" i="4" s="1"/>
  <c r="AZ2289" i="4"/>
  <c r="BE2289" i="4" s="1"/>
  <c r="AZ548" i="4"/>
  <c r="BE548" i="4" s="1"/>
  <c r="AZ2426" i="4"/>
  <c r="BE2426" i="4" s="1"/>
  <c r="AZ331" i="4"/>
  <c r="BE331" i="4" s="1"/>
  <c r="AZ1825" i="4"/>
  <c r="BE1825" i="4" s="1"/>
  <c r="AZ1044" i="4"/>
  <c r="BE1044" i="4" s="1"/>
  <c r="AZ1153" i="4"/>
  <c r="BE1153" i="4" s="1"/>
  <c r="AZ2082" i="4"/>
  <c r="BE2082" i="4" s="1"/>
  <c r="AZ1629" i="4"/>
  <c r="BE1629" i="4" s="1"/>
  <c r="AZ2389" i="4"/>
  <c r="BE2389" i="4" s="1"/>
  <c r="AZ1633" i="4"/>
  <c r="BE1633" i="4" s="1"/>
  <c r="AZ2425" i="4"/>
  <c r="BE2425" i="4" s="1"/>
  <c r="AZ1502" i="4"/>
  <c r="BE1502" i="4" s="1"/>
  <c r="AZ2371" i="4"/>
  <c r="BE2371" i="4" s="1"/>
  <c r="AZ2068" i="4"/>
  <c r="BE2068" i="4" s="1"/>
  <c r="AZ223" i="4"/>
  <c r="BE223" i="4" s="1"/>
  <c r="AZ1950" i="4"/>
  <c r="BE1950" i="4" s="1"/>
  <c r="AZ1962" i="4"/>
  <c r="BE1962" i="4" s="1"/>
  <c r="AZ851" i="4"/>
  <c r="BE851" i="4" s="1"/>
  <c r="AZ1673" i="4"/>
  <c r="BE1673" i="4" s="1"/>
  <c r="AZ751" i="4"/>
  <c r="BE751" i="4" s="1"/>
  <c r="AZ588" i="4"/>
  <c r="BE588" i="4" s="1"/>
  <c r="AZ510" i="4"/>
  <c r="BE510" i="4" s="1"/>
  <c r="AZ2100" i="4"/>
  <c r="BE2100" i="4" s="1"/>
  <c r="AZ606" i="4"/>
  <c r="BE606" i="4" s="1"/>
  <c r="AZ1091" i="4"/>
  <c r="BE1091" i="4" s="1"/>
  <c r="AZ1799" i="4"/>
  <c r="BE1799" i="4" s="1"/>
  <c r="AZ160" i="4"/>
  <c r="BE160" i="4" s="1"/>
  <c r="AZ2254" i="4"/>
  <c r="BE2254" i="4" s="1"/>
  <c r="AZ2182" i="4"/>
  <c r="BE2182" i="4" s="1"/>
  <c r="AZ2524" i="4"/>
  <c r="BE2524" i="4" s="1"/>
  <c r="AZ342" i="4"/>
  <c r="BE342" i="4" s="1"/>
  <c r="AZ2528" i="4"/>
  <c r="BE2528" i="4" s="1"/>
  <c r="AZ2036" i="4"/>
  <c r="BE2036" i="4" s="1"/>
  <c r="AZ1646" i="4"/>
  <c r="BE1646" i="4" s="1"/>
  <c r="AZ271" i="4"/>
  <c r="BE271" i="4" s="1"/>
  <c r="AZ2531" i="4"/>
  <c r="BE2531" i="4" s="1"/>
  <c r="AZ846" i="4"/>
  <c r="BE846" i="4" s="1"/>
  <c r="AZ2333" i="4"/>
  <c r="BE2333" i="4" s="1"/>
  <c r="AZ1458" i="4"/>
  <c r="BE1458" i="4" s="1"/>
  <c r="AZ1057" i="4"/>
  <c r="BE1057" i="4" s="1"/>
  <c r="AZ802" i="4"/>
  <c r="BE802" i="4" s="1"/>
  <c r="AZ1589" i="4"/>
  <c r="BE1589" i="4" s="1"/>
  <c r="AZ1429" i="4"/>
  <c r="BE1429" i="4" s="1"/>
  <c r="AZ1546" i="4"/>
  <c r="BE1546" i="4" s="1"/>
  <c r="AZ489" i="4"/>
  <c r="BE489" i="4" s="1"/>
  <c r="AZ1863" i="4"/>
  <c r="BE1863" i="4" s="1"/>
  <c r="AZ268" i="4"/>
  <c r="BE268" i="4" s="1"/>
  <c r="AZ1790" i="4"/>
  <c r="BE1790" i="4" s="1"/>
  <c r="AZ546" i="4"/>
  <c r="BE546" i="4" s="1"/>
  <c r="AZ2014" i="4"/>
  <c r="BE2014" i="4" s="1"/>
  <c r="AZ1693" i="4"/>
  <c r="BE1693" i="4" s="1"/>
  <c r="AZ657" i="4"/>
  <c r="BE657" i="4" s="1"/>
  <c r="AZ2476" i="4"/>
  <c r="BE2476" i="4" s="1"/>
  <c r="AZ840" i="4"/>
  <c r="BE840" i="4" s="1"/>
  <c r="AZ2427" i="4"/>
  <c r="BE2427" i="4" s="1"/>
  <c r="AZ96" i="4"/>
  <c r="BE96" i="4" s="1"/>
  <c r="AZ279" i="4"/>
  <c r="BE279" i="4" s="1"/>
  <c r="AZ1488" i="4"/>
  <c r="BE1488" i="4" s="1"/>
  <c r="AZ868" i="4"/>
  <c r="BE868" i="4" s="1"/>
  <c r="AZ2230" i="4"/>
  <c r="BE2230" i="4" s="1"/>
  <c r="AZ1974" i="4"/>
  <c r="BE1974" i="4" s="1"/>
  <c r="AZ270" i="4"/>
  <c r="BE270" i="4" s="1"/>
  <c r="AZ748" i="4"/>
  <c r="BE748" i="4" s="1"/>
  <c r="AZ1394" i="4"/>
  <c r="BE1394" i="4" s="1"/>
  <c r="AZ913" i="4"/>
  <c r="BE913" i="4" s="1"/>
  <c r="AZ2263" i="4"/>
  <c r="BE2263" i="4" s="1"/>
  <c r="AZ1566" i="4"/>
  <c r="BE1566" i="4" s="1"/>
  <c r="AZ983" i="4"/>
  <c r="BE983" i="4" s="1"/>
  <c r="AZ1773" i="4"/>
  <c r="BE1773" i="4" s="1"/>
  <c r="AZ672" i="4"/>
  <c r="BE672" i="4" s="1"/>
  <c r="AZ135" i="4"/>
  <c r="BE135" i="4" s="1"/>
  <c r="AZ516" i="4"/>
  <c r="BE516" i="4" s="1"/>
  <c r="AZ1741" i="4"/>
  <c r="BE1741" i="4" s="1"/>
  <c r="AZ301" i="4"/>
  <c r="BE301" i="4" s="1"/>
  <c r="AZ2220" i="4"/>
  <c r="BE2220" i="4" s="1"/>
  <c r="AZ621" i="4"/>
  <c r="BE621" i="4" s="1"/>
  <c r="AZ57" i="4"/>
  <c r="BE57" i="4" s="1"/>
  <c r="AZ1266" i="4"/>
  <c r="BE1266" i="4" s="1"/>
  <c r="AZ248" i="4"/>
  <c r="BE248" i="4" s="1"/>
  <c r="AZ2400" i="4"/>
  <c r="BE2400" i="4" s="1"/>
  <c r="AZ465" i="4"/>
  <c r="BE465" i="4" s="1"/>
  <c r="AZ2075" i="4"/>
  <c r="BE2075" i="4" s="1"/>
  <c r="AZ2146" i="4"/>
  <c r="BE2146" i="4" s="1"/>
  <c r="AZ231" i="4"/>
  <c r="BE231" i="4" s="1"/>
  <c r="AZ446" i="4"/>
  <c r="BE446" i="4" s="1"/>
  <c r="AZ1434" i="4"/>
  <c r="BE1434" i="4" s="1"/>
  <c r="AZ2309" i="4"/>
  <c r="BE2309" i="4" s="1"/>
  <c r="AZ426" i="4"/>
  <c r="BE426" i="4" s="1"/>
  <c r="AZ578" i="4"/>
  <c r="BE578" i="4" s="1"/>
  <c r="AZ947" i="4"/>
  <c r="BE947" i="4" s="1"/>
  <c r="AZ902" i="4"/>
  <c r="BE902" i="4" s="1"/>
  <c r="AZ1039" i="4"/>
  <c r="BE1039" i="4" s="1"/>
  <c r="AZ530" i="4"/>
  <c r="BE530" i="4" s="1"/>
  <c r="AZ1065" i="4"/>
  <c r="BE1065" i="4" s="1"/>
  <c r="AZ803" i="4"/>
  <c r="BE803" i="4" s="1"/>
  <c r="AZ1679" i="4"/>
  <c r="BE1679" i="4" s="1"/>
  <c r="AZ2567" i="4"/>
  <c r="BE2567" i="4" s="1"/>
  <c r="AZ866" i="4"/>
  <c r="BE866" i="4" s="1"/>
  <c r="AZ1322" i="4"/>
  <c r="BE1322" i="4" s="1"/>
  <c r="AZ721" i="4"/>
  <c r="BE721" i="4" s="1"/>
  <c r="AZ1658" i="4"/>
  <c r="BE1658" i="4" s="1"/>
  <c r="AZ1936" i="4"/>
  <c r="BE1936" i="4" s="1"/>
  <c r="AZ232" i="4"/>
  <c r="BE232" i="4" s="1"/>
  <c r="AZ545" i="4"/>
  <c r="BE545" i="4" s="1"/>
  <c r="AZ544" i="4"/>
  <c r="BE544" i="4" s="1"/>
  <c r="AZ976" i="4"/>
  <c r="BE976" i="4" s="1"/>
  <c r="AZ1425" i="4"/>
  <c r="BE1425" i="4" s="1"/>
  <c r="AZ555" i="4"/>
  <c r="BE555" i="4" s="1"/>
  <c r="AZ1460" i="4"/>
  <c r="BE1460" i="4" s="1"/>
  <c r="AZ1839" i="4"/>
  <c r="BE1839" i="4" s="1"/>
  <c r="AZ1493" i="4"/>
  <c r="BE1493" i="4" s="1"/>
  <c r="AZ1134" i="4"/>
  <c r="BE1134" i="4" s="1"/>
  <c r="AZ714" i="4"/>
  <c r="BE714" i="4" s="1"/>
  <c r="AZ676" i="4"/>
  <c r="BE676" i="4" s="1"/>
  <c r="AZ1253" i="4"/>
  <c r="BE1253" i="4" s="1"/>
  <c r="AZ1684" i="4"/>
  <c r="BE1684" i="4" s="1"/>
  <c r="AZ134" i="4"/>
  <c r="BE134" i="4" s="1"/>
  <c r="AZ74" i="4"/>
  <c r="BE74" i="4" s="1"/>
  <c r="AZ566" i="4"/>
  <c r="BE566" i="4" s="1"/>
  <c r="AZ52" i="4"/>
  <c r="BE52" i="4" s="1"/>
  <c r="AZ824" i="4"/>
  <c r="BE824" i="4" s="1"/>
  <c r="AZ1013" i="4"/>
  <c r="BE1013" i="4" s="1"/>
  <c r="AZ2468" i="4"/>
  <c r="BE2468" i="4" s="1"/>
  <c r="AZ1025" i="4"/>
  <c r="BE1025" i="4" s="1"/>
  <c r="AZ2258" i="4"/>
  <c r="BE2258" i="4" s="1"/>
  <c r="AZ935" i="4"/>
  <c r="BE935" i="4" s="1"/>
  <c r="AZ609" i="4"/>
  <c r="BE609" i="4" s="1"/>
  <c r="AZ1049" i="4"/>
  <c r="BE1049" i="4" s="1"/>
  <c r="AZ5" i="4"/>
  <c r="BE5" i="4" s="1"/>
  <c r="AZ127" i="4"/>
  <c r="BE127" i="4" s="1"/>
  <c r="AZ1569" i="4"/>
  <c r="BE1569" i="4" s="1"/>
  <c r="AZ2200" i="4"/>
  <c r="BE2200" i="4" s="1"/>
  <c r="AZ827" i="4"/>
  <c r="BE827" i="4" s="1"/>
  <c r="AZ970" i="4"/>
  <c r="BE970" i="4" s="1"/>
  <c r="AZ871" i="4"/>
  <c r="BE871" i="4" s="1"/>
  <c r="AZ2495" i="4"/>
  <c r="BE2495" i="4" s="1"/>
  <c r="AZ413" i="4"/>
  <c r="BE413" i="4" s="1"/>
  <c r="AZ1410" i="4"/>
  <c r="BE1410" i="4" s="1"/>
  <c r="AZ1527" i="4"/>
  <c r="BE1527" i="4" s="1"/>
  <c r="AZ2322" i="4"/>
  <c r="BE2322" i="4" s="1"/>
  <c r="AZ2162" i="4"/>
  <c r="BE2162" i="4" s="1"/>
  <c r="AZ687" i="4"/>
  <c r="BE687" i="4" s="1"/>
  <c r="AZ245" i="4"/>
  <c r="BE245" i="4" s="1"/>
  <c r="AZ372" i="4"/>
  <c r="BE372" i="4" s="1"/>
  <c r="AZ915" i="4"/>
  <c r="BE915" i="4" s="1"/>
  <c r="AZ776" i="4"/>
  <c r="BE776" i="4" s="1"/>
  <c r="AZ1736" i="4"/>
  <c r="BE1736" i="4" s="1"/>
  <c r="AZ812" i="4"/>
  <c r="BE812" i="4" s="1"/>
  <c r="AZ1893" i="4"/>
  <c r="BE1893" i="4" s="1"/>
  <c r="AZ1466" i="4"/>
  <c r="BE1466" i="4" s="1"/>
  <c r="AZ2490" i="4"/>
  <c r="BE2490" i="4" s="1"/>
  <c r="AZ2439" i="4"/>
  <c r="BE2439" i="4" s="1"/>
  <c r="AZ1785" i="4"/>
  <c r="BE1785" i="4" s="1"/>
  <c r="AZ693" i="4"/>
  <c r="BE693" i="4" s="1"/>
  <c r="AZ350" i="4"/>
  <c r="BE350" i="4" s="1"/>
  <c r="AZ1972" i="4"/>
  <c r="BE1972" i="4" s="1"/>
  <c r="AZ612" i="4"/>
  <c r="BE612" i="4" s="1"/>
  <c r="AZ992" i="4"/>
  <c r="BE992" i="4" s="1"/>
  <c r="AZ1136" i="4"/>
  <c r="BE1136" i="4" s="1"/>
  <c r="AZ1041" i="4"/>
  <c r="BE1041" i="4" s="1"/>
  <c r="AZ38" i="4"/>
  <c r="BE38" i="4" s="1"/>
  <c r="AZ756" i="4"/>
  <c r="BE756" i="4" s="1"/>
  <c r="AZ1758" i="4"/>
  <c r="BE1758" i="4" s="1"/>
  <c r="AZ1671" i="4"/>
  <c r="BE1671" i="4" s="1"/>
  <c r="AZ253" i="4"/>
  <c r="BE253" i="4" s="1"/>
  <c r="AZ162" i="4"/>
  <c r="BE162" i="4" s="1"/>
  <c r="AZ361" i="4"/>
  <c r="BE361" i="4" s="1"/>
  <c r="AZ2420" i="4"/>
  <c r="BE2420" i="4" s="1"/>
  <c r="AZ847" i="4"/>
  <c r="BE847" i="4" s="1"/>
  <c r="AZ2540" i="4"/>
  <c r="BE2540" i="4" s="1"/>
  <c r="AZ665" i="4"/>
  <c r="BE665" i="4" s="1"/>
  <c r="AZ78" i="4"/>
  <c r="BE78" i="4" s="1"/>
  <c r="AZ20" i="4"/>
  <c r="BE20" i="4" s="1"/>
  <c r="AZ581" i="4"/>
  <c r="BE581" i="4" s="1"/>
  <c r="AZ1338" i="4"/>
  <c r="BE1338" i="4" s="1"/>
  <c r="AZ1302" i="4"/>
  <c r="BE1302" i="4" s="1"/>
  <c r="AZ1440" i="4"/>
  <c r="BE1440" i="4" s="1"/>
  <c r="AZ2253" i="4"/>
  <c r="BE2253" i="4" s="1"/>
  <c r="AZ86" i="4"/>
  <c r="BE86" i="4" s="1"/>
  <c r="AZ209" i="4"/>
  <c r="BE209" i="4" s="1"/>
  <c r="AZ1562" i="4"/>
  <c r="BE1562" i="4" s="1"/>
  <c r="AZ1702" i="4"/>
  <c r="BE1702" i="4" s="1"/>
  <c r="AZ1371" i="4"/>
  <c r="BE1371" i="4" s="1"/>
  <c r="AZ522" i="4"/>
  <c r="BE522" i="4" s="1"/>
  <c r="AZ398" i="4"/>
  <c r="BE398" i="4" s="1"/>
  <c r="AZ2620" i="4"/>
  <c r="BE2620" i="4" s="1"/>
  <c r="AZ1709" i="4"/>
  <c r="BE1709" i="4" s="1"/>
  <c r="AZ833" i="4"/>
  <c r="BE833" i="4" s="1"/>
  <c r="AZ903" i="4"/>
  <c r="BE903" i="4" s="1"/>
  <c r="AZ1380" i="4"/>
  <c r="BE1380" i="4" s="1"/>
  <c r="AZ1487" i="4"/>
  <c r="BE1487" i="4" s="1"/>
  <c r="AZ1581" i="4"/>
  <c r="BE1581" i="4" s="1"/>
  <c r="AZ569" i="4"/>
  <c r="BE569" i="4" s="1"/>
  <c r="AZ50" i="4"/>
  <c r="BE50" i="4" s="1"/>
  <c r="AZ1957" i="4"/>
  <c r="BE1957" i="4" s="1"/>
  <c r="AZ273" i="4"/>
  <c r="BE273" i="4" s="1"/>
  <c r="AZ1596" i="4"/>
  <c r="BE1596" i="4" s="1"/>
  <c r="AZ309" i="4"/>
  <c r="BE309" i="4" s="1"/>
  <c r="AZ196" i="4"/>
  <c r="BE196" i="4" s="1"/>
  <c r="AZ2115" i="4"/>
  <c r="BE2115" i="4" s="1"/>
  <c r="AZ1778" i="4"/>
  <c r="BE1778" i="4" s="1"/>
  <c r="AZ1992" i="4"/>
  <c r="BE1992" i="4" s="1"/>
  <c r="AZ1053" i="4"/>
  <c r="BE1053" i="4" s="1"/>
  <c r="AZ1616" i="4"/>
  <c r="BE1616" i="4" s="1"/>
  <c r="AZ287" i="4"/>
  <c r="BE287" i="4" s="1"/>
  <c r="AZ1050" i="4"/>
  <c r="BE1050" i="4" s="1"/>
  <c r="AZ502" i="4"/>
  <c r="BE502" i="4" s="1"/>
  <c r="AZ1904" i="4"/>
  <c r="BE1904" i="4" s="1"/>
  <c r="AZ844" i="4"/>
  <c r="BE844" i="4" s="1"/>
  <c r="AZ1372" i="4"/>
  <c r="BE1372" i="4" s="1"/>
  <c r="AZ762" i="4"/>
  <c r="BE762" i="4" s="1"/>
  <c r="AZ529" i="4"/>
  <c r="BE529" i="4" s="1"/>
  <c r="AZ305" i="4"/>
  <c r="BE305" i="4" s="1"/>
  <c r="AZ527" i="4"/>
  <c r="BE527" i="4" s="1"/>
  <c r="AZ926" i="4"/>
  <c r="BE926" i="4" s="1"/>
  <c r="AZ2149" i="4"/>
  <c r="BE2149" i="4" s="1"/>
  <c r="AZ1120" i="4"/>
  <c r="BE1120" i="4" s="1"/>
  <c r="AZ1807" i="4"/>
  <c r="BE1807" i="4" s="1"/>
  <c r="AZ1813" i="4"/>
  <c r="BE1813" i="4" s="1"/>
  <c r="AZ1045" i="4"/>
  <c r="BE1045" i="4" s="1"/>
  <c r="AZ112" i="4"/>
  <c r="BE112" i="4" s="1"/>
  <c r="AZ1861" i="4"/>
  <c r="BE1861" i="4" s="1"/>
  <c r="AZ755" i="4"/>
  <c r="BE755" i="4" s="1"/>
  <c r="AZ1315" i="4"/>
  <c r="BE1315" i="4" s="1"/>
  <c r="AZ1439" i="4"/>
  <c r="BE1439" i="4" s="1"/>
  <c r="AZ192" i="4"/>
  <c r="BE192" i="4" s="1"/>
  <c r="AZ1258" i="4"/>
  <c r="BE1258" i="4" s="1"/>
  <c r="AZ814" i="4"/>
  <c r="BE814" i="4" s="1"/>
  <c r="AZ2381" i="4"/>
  <c r="BE2381" i="4" s="1"/>
  <c r="AZ1489" i="4"/>
  <c r="BE1489" i="4" s="1"/>
  <c r="AZ969" i="4"/>
  <c r="BE969" i="4" s="1"/>
  <c r="AZ2594" i="4"/>
  <c r="BE2594" i="4" s="1"/>
  <c r="AZ2073" i="4"/>
  <c r="BE2073" i="4" s="1"/>
  <c r="AZ2211" i="4"/>
  <c r="BE2211" i="4" s="1"/>
  <c r="AZ2077" i="4"/>
  <c r="BE2077" i="4" s="1"/>
  <c r="AZ247" i="4"/>
  <c r="BE247" i="4" s="1"/>
  <c r="AZ2454" i="4"/>
  <c r="BE2454" i="4" s="1"/>
  <c r="AZ2530" i="4"/>
  <c r="BE2530" i="4" s="1"/>
  <c r="AZ278" i="4"/>
  <c r="BE278" i="4" s="1"/>
  <c r="AZ822" i="4"/>
  <c r="BE822" i="4" s="1"/>
  <c r="AZ2362" i="4"/>
  <c r="BE2362" i="4" s="1"/>
  <c r="AZ396" i="4"/>
  <c r="BE396" i="4" s="1"/>
  <c r="AZ1037" i="4"/>
  <c r="BE1037" i="4" s="1"/>
  <c r="AZ1651" i="4"/>
  <c r="BE1651" i="4" s="1"/>
  <c r="AZ2194" i="4"/>
  <c r="BE2194" i="4" s="1"/>
  <c r="AZ2451" i="4"/>
  <c r="BE2451" i="4" s="1"/>
  <c r="AZ3" i="4"/>
  <c r="BE3" i="4" s="1"/>
  <c r="AZ946" i="4"/>
  <c r="BE946" i="4" s="1"/>
  <c r="AZ14" i="4"/>
  <c r="BE14" i="4" s="1"/>
  <c r="AZ2601" i="4"/>
  <c r="BE2601" i="4" s="1"/>
  <c r="AZ28" i="4"/>
  <c r="BE28" i="4" s="1"/>
  <c r="AZ157" i="4"/>
  <c r="BE157" i="4" s="1"/>
  <c r="AZ1081" i="4"/>
  <c r="BE1081" i="4" s="1"/>
  <c r="AZ2002" i="4"/>
  <c r="BE2002" i="4" s="1"/>
  <c r="AZ414" i="4"/>
  <c r="BE414" i="4" s="1"/>
  <c r="AZ574" i="4"/>
  <c r="BE574" i="4" s="1"/>
  <c r="AZ1552" i="4"/>
  <c r="BE1552" i="4" s="1"/>
  <c r="AZ638" i="4"/>
  <c r="BE638" i="4" s="1"/>
  <c r="AZ1364" i="4"/>
  <c r="BE1364" i="4" s="1"/>
  <c r="AZ889" i="4"/>
  <c r="BE889" i="4" s="1"/>
  <c r="AZ1080" i="4"/>
  <c r="BE1080" i="4" s="1"/>
  <c r="AZ754" i="4"/>
  <c r="BE754" i="4" s="1"/>
  <c r="AZ774" i="4"/>
  <c r="BE774" i="4" s="1"/>
  <c r="AZ702" i="4"/>
  <c r="BE702" i="4" s="1"/>
  <c r="AZ653" i="4"/>
  <c r="BE653" i="4" s="1"/>
  <c r="AZ237" i="4"/>
  <c r="BE237" i="4" s="1"/>
  <c r="AZ2124" i="4"/>
  <c r="BE2124" i="4" s="1"/>
  <c r="AZ779" i="4"/>
  <c r="BE779" i="4" s="1"/>
  <c r="AZ590" i="4"/>
  <c r="BE590" i="4" s="1"/>
  <c r="AZ1295" i="4"/>
  <c r="BE1295" i="4" s="1"/>
  <c r="AZ314" i="4"/>
  <c r="BE314" i="4" s="1"/>
  <c r="AZ2030" i="4"/>
  <c r="BE2030" i="4" s="1"/>
  <c r="AZ2164" i="4"/>
  <c r="BE2164" i="4" s="1"/>
  <c r="AZ1098" i="4"/>
  <c r="BE1098" i="4" s="1"/>
  <c r="AZ1457" i="4"/>
  <c r="BE1457" i="4" s="1"/>
  <c r="AZ652" i="4"/>
  <c r="BE652" i="4" s="1"/>
  <c r="AZ980" i="4"/>
  <c r="BE980" i="4" s="1"/>
  <c r="AZ615" i="4"/>
  <c r="BE615" i="4" s="1"/>
  <c r="AZ1797" i="4"/>
  <c r="BE1797" i="4" s="1"/>
  <c r="AZ853" i="4"/>
  <c r="BE853" i="4" s="1"/>
  <c r="AZ734" i="4"/>
  <c r="BE734" i="4" s="1"/>
  <c r="AZ1754" i="4"/>
  <c r="BE1754" i="4" s="1"/>
  <c r="AZ1960" i="4"/>
  <c r="BE1960" i="4" s="1"/>
  <c r="AZ1214" i="4"/>
  <c r="BE1214" i="4" s="1"/>
  <c r="AZ761" i="4"/>
  <c r="BE761" i="4" s="1"/>
  <c r="AZ483" i="4"/>
  <c r="BE483" i="4" s="1"/>
  <c r="AZ1076" i="4"/>
  <c r="BE1076" i="4" s="1"/>
  <c r="AZ1262" i="4"/>
  <c r="BE1262" i="4" s="1"/>
  <c r="AZ1716" i="4"/>
  <c r="BE1716" i="4" s="1"/>
  <c r="AZ874" i="4"/>
  <c r="BE874" i="4" s="1"/>
  <c r="AZ1246" i="4"/>
  <c r="BE1246" i="4" s="1"/>
  <c r="AZ381" i="4"/>
  <c r="BE381" i="4" s="1"/>
  <c r="AZ186" i="4"/>
  <c r="BE186" i="4" s="1"/>
  <c r="AZ2159" i="4"/>
  <c r="BE2159" i="4" s="1"/>
  <c r="AZ2104" i="4"/>
  <c r="BE2104" i="4" s="1"/>
  <c r="AZ1888" i="4"/>
  <c r="BE1888" i="4" s="1"/>
  <c r="AZ642" i="4"/>
  <c r="BE642" i="4" s="1"/>
  <c r="AZ27" i="4"/>
  <c r="BE27" i="4" s="1"/>
  <c r="AZ837" i="4"/>
  <c r="BE837" i="4" s="1"/>
  <c r="AZ294" i="4"/>
  <c r="BE294" i="4" s="1"/>
  <c r="AZ2089" i="4"/>
  <c r="BE2089" i="4" s="1"/>
  <c r="AZ1995" i="4"/>
  <c r="BE1995" i="4" s="1"/>
  <c r="AZ2575" i="4"/>
  <c r="BE2575" i="4" s="1"/>
  <c r="AZ681" i="4"/>
  <c r="BE681" i="4" s="1"/>
  <c r="AZ1637" i="4"/>
  <c r="BE1637" i="4" s="1"/>
  <c r="AZ658" i="4"/>
  <c r="BE658" i="4" s="1"/>
  <c r="AZ2134" i="4"/>
  <c r="BE2134" i="4" s="1"/>
  <c r="AZ1985" i="4"/>
  <c r="BE1985" i="4" s="1"/>
  <c r="AZ1643" i="4"/>
  <c r="BE1643" i="4" s="1"/>
  <c r="AZ533" i="4"/>
  <c r="BE533" i="4" s="1"/>
  <c r="AZ1210" i="4"/>
  <c r="BE1210" i="4" s="1"/>
  <c r="AZ2582" i="4"/>
  <c r="BE2582" i="4" s="1"/>
  <c r="AZ117" i="4"/>
  <c r="BE117" i="4" s="1"/>
  <c r="AZ1901" i="4"/>
  <c r="BE1901" i="4" s="1"/>
  <c r="AZ1021" i="4"/>
  <c r="BE1021" i="4" s="1"/>
  <c r="AZ469" i="4"/>
  <c r="BE469" i="4" s="1"/>
  <c r="AZ2435" i="4"/>
  <c r="BE2435" i="4" s="1"/>
  <c r="AZ405" i="4"/>
  <c r="BE405" i="4" s="1"/>
  <c r="AZ357" i="4"/>
  <c r="BE357" i="4" s="1"/>
  <c r="AZ1350" i="4"/>
  <c r="BE1350" i="4" s="1"/>
  <c r="AZ819" i="4"/>
  <c r="BE819" i="4" s="1"/>
  <c r="AZ1375" i="4"/>
  <c r="BE1375" i="4" s="1"/>
  <c r="AZ1107" i="4"/>
  <c r="BE1107" i="4" s="1"/>
  <c r="AZ2561" i="4"/>
  <c r="BE2561" i="4" s="1"/>
  <c r="AZ1285" i="4"/>
  <c r="BE1285" i="4" s="1"/>
  <c r="AZ1373" i="4"/>
  <c r="BE1373" i="4" s="1"/>
  <c r="AZ2228" i="4"/>
  <c r="BE2228" i="4" s="1"/>
  <c r="AZ1362" i="4"/>
  <c r="BE1362" i="4" s="1"/>
  <c r="AZ886" i="4"/>
  <c r="BE886" i="4" s="1"/>
  <c r="AZ485" i="4"/>
  <c r="BE485" i="4" s="1"/>
  <c r="AZ1048" i="4"/>
  <c r="BE1048" i="4" s="1"/>
  <c r="AZ1073" i="4"/>
  <c r="BE1073" i="4" s="1"/>
  <c r="AZ2128" i="4"/>
  <c r="BE2128" i="4" s="1"/>
  <c r="AZ365" i="4"/>
  <c r="BE365" i="4" s="1"/>
  <c r="AZ2294" i="4"/>
  <c r="BE2294" i="4" s="1"/>
  <c r="AZ1329" i="4"/>
  <c r="BE1329" i="4" s="1"/>
  <c r="AZ457" i="4"/>
  <c r="BE457" i="4" s="1"/>
  <c r="AZ1945" i="4"/>
  <c r="BE1945" i="4" s="1"/>
  <c r="AZ2191" i="4"/>
  <c r="BE2191" i="4" s="1"/>
  <c r="AZ1413" i="4"/>
  <c r="BE1413" i="4" s="1"/>
  <c r="AZ17" i="4"/>
  <c r="BE17" i="4" s="1"/>
  <c r="AZ662" i="4"/>
  <c r="BE662" i="4" s="1"/>
  <c r="AZ423" i="4"/>
  <c r="BE423" i="4" s="1"/>
  <c r="AZ512" i="4"/>
  <c r="BE512" i="4" s="1"/>
  <c r="AZ1900" i="4"/>
  <c r="BE1900" i="4" s="1"/>
  <c r="AZ670" i="4"/>
  <c r="BE670" i="4" s="1"/>
  <c r="AZ1756" i="4"/>
  <c r="BE1756" i="4" s="1"/>
  <c r="AZ233" i="4"/>
  <c r="BE233" i="4" s="1"/>
  <c r="AZ455" i="4"/>
  <c r="BE455" i="4" s="1"/>
  <c r="AZ1407" i="4"/>
  <c r="BE1407" i="4" s="1"/>
  <c r="AZ226" i="4"/>
  <c r="BE226" i="4" s="1"/>
  <c r="AZ1538" i="4"/>
  <c r="BE1538" i="4" s="1"/>
  <c r="AZ1878" i="4"/>
  <c r="BE1878" i="4" s="1"/>
  <c r="AZ158" i="4"/>
  <c r="BE158" i="4" s="1"/>
  <c r="AZ580" i="4"/>
  <c r="BE580" i="4" s="1"/>
  <c r="AZ2156" i="4"/>
  <c r="BE2156" i="4" s="1"/>
  <c r="AZ266" i="4"/>
  <c r="BE266" i="4" s="1"/>
  <c r="AZ666" i="4"/>
  <c r="BE666" i="4" s="1"/>
  <c r="AZ1128" i="4"/>
  <c r="BE1128" i="4" s="1"/>
  <c r="AZ1578" i="4"/>
  <c r="BE1578" i="4" s="1"/>
  <c r="AZ1123" i="4"/>
  <c r="BE1123" i="4" s="1"/>
  <c r="AZ843" i="4"/>
  <c r="BE843" i="4" s="1"/>
  <c r="AZ1533" i="4"/>
  <c r="BE1533" i="4" s="1"/>
  <c r="AZ564" i="4"/>
  <c r="BE564" i="4" s="1"/>
  <c r="AZ1508" i="4"/>
  <c r="BE1508" i="4" s="1"/>
  <c r="AZ359" i="4"/>
  <c r="BE359" i="4" s="1"/>
  <c r="AZ150" i="4"/>
  <c r="BE150" i="4" s="1"/>
  <c r="AZ1033" i="4"/>
  <c r="BE1033" i="4" s="1"/>
  <c r="AZ540" i="4"/>
  <c r="BE540" i="4" s="1"/>
  <c r="AZ141" i="4"/>
  <c r="BE141" i="4" s="1"/>
  <c r="AZ1104" i="4"/>
  <c r="BE1104" i="4" s="1"/>
  <c r="AZ1686" i="4"/>
  <c r="BE1686" i="4" s="1"/>
  <c r="AZ1424" i="4"/>
  <c r="BE1424" i="4" s="1"/>
  <c r="AZ695" i="4"/>
  <c r="BE695" i="4" s="1"/>
  <c r="AZ2607" i="4"/>
  <c r="BE2607" i="4" s="1"/>
  <c r="AZ211" i="4"/>
  <c r="BE211" i="4" s="1"/>
  <c r="AZ296" i="4"/>
  <c r="BE296" i="4" s="1"/>
  <c r="AZ960" i="4"/>
  <c r="BE960" i="4" s="1"/>
  <c r="AZ1908" i="4"/>
  <c r="BE1908" i="4" s="1"/>
  <c r="AZ1951" i="4"/>
  <c r="BE1951" i="4" s="1"/>
  <c r="AZ1096" i="4"/>
  <c r="BE1096" i="4" s="1"/>
  <c r="AZ700" i="4"/>
  <c r="BE700" i="4" s="1"/>
  <c r="AZ1056" i="4"/>
  <c r="BE1056" i="4" s="1"/>
  <c r="AZ2086" i="4"/>
  <c r="BE2086" i="4" s="1"/>
  <c r="AZ56" i="4"/>
  <c r="BE56" i="4" s="1"/>
  <c r="AZ750" i="4"/>
  <c r="BE750" i="4" s="1"/>
  <c r="AZ1991" i="4"/>
  <c r="BE1991" i="4" s="1"/>
  <c r="AZ2352" i="4"/>
  <c r="BE2352" i="4" s="1"/>
  <c r="AZ619" i="4"/>
  <c r="BE619" i="4" s="1"/>
  <c r="AZ1109" i="4"/>
  <c r="BE1109" i="4" s="1"/>
  <c r="AZ87" i="4"/>
  <c r="BE87" i="4" s="1"/>
  <c r="AZ219" i="4"/>
  <c r="BE219" i="4" s="1"/>
  <c r="AZ177" i="4"/>
  <c r="BE177" i="4" s="1"/>
  <c r="AZ416" i="4"/>
  <c r="BE416" i="4" s="1"/>
  <c r="AZ1887" i="4"/>
  <c r="BE1887" i="4" s="1"/>
  <c r="AZ2612" i="4"/>
  <c r="BE2612" i="4" s="1"/>
  <c r="AZ1102" i="4"/>
  <c r="BE1102" i="4" s="1"/>
  <c r="AZ1587" i="4"/>
  <c r="BE1587" i="4" s="1"/>
  <c r="AZ2218" i="4"/>
  <c r="BE2218" i="4" s="1"/>
  <c r="AZ2307" i="4"/>
  <c r="BE2307" i="4" s="1"/>
  <c r="AZ146" i="4"/>
  <c r="BE146" i="4" s="1"/>
  <c r="AZ1955" i="4"/>
  <c r="BE1955" i="4" s="1"/>
  <c r="AZ167" i="4"/>
  <c r="BE167" i="4" s="1"/>
  <c r="AZ445" i="4"/>
  <c r="BE445" i="4" s="1"/>
  <c r="AZ2487" i="4"/>
  <c r="BE2487" i="4" s="1"/>
  <c r="AZ1179" i="4"/>
  <c r="BE1179" i="4" s="1"/>
  <c r="AZ517" i="4"/>
  <c r="BE517" i="4" s="1"/>
  <c r="AZ99" i="4"/>
  <c r="BE99" i="4" s="1"/>
  <c r="AZ1164" i="4"/>
  <c r="BE1164" i="4" s="1"/>
  <c r="AZ1087" i="4"/>
  <c r="BE1087" i="4" s="1"/>
  <c r="AZ320" i="4"/>
  <c r="BE320" i="4" s="1"/>
  <c r="AZ1337" i="4"/>
  <c r="BE1337" i="4" s="1"/>
  <c r="AZ2477" i="4"/>
  <c r="BE2477" i="4" s="1"/>
  <c r="AZ1990" i="4"/>
  <c r="BE1990" i="4" s="1"/>
  <c r="AZ1555" i="4"/>
  <c r="BE1555" i="4" s="1"/>
  <c r="AZ1360" i="4"/>
  <c r="BE1360" i="4" s="1"/>
  <c r="AZ128" i="4"/>
  <c r="BE128" i="4" s="1"/>
  <c r="AZ1267" i="4"/>
  <c r="BE1267" i="4" s="1"/>
  <c r="AY1155" i="4"/>
  <c r="BG1155" i="4" s="1"/>
  <c r="AY1759" i="4"/>
  <c r="BG1759" i="4" s="1"/>
  <c r="AY2341" i="4"/>
  <c r="BG2341" i="4" s="1"/>
  <c r="AY427" i="4"/>
  <c r="BG427" i="4" s="1"/>
  <c r="AY1573" i="4"/>
  <c r="BG1573" i="4" s="1"/>
  <c r="AY2247" i="4"/>
  <c r="BG2247" i="4" s="1"/>
  <c r="AY2406" i="4"/>
  <c r="BG2406" i="4" s="1"/>
  <c r="AY2545" i="4"/>
  <c r="BG2545" i="4" s="1"/>
  <c r="AY892" i="4"/>
  <c r="BG892" i="4" s="1"/>
  <c r="AY1064" i="4"/>
  <c r="BG1064" i="4" s="1"/>
  <c r="AY937" i="4"/>
  <c r="BG937" i="4" s="1"/>
  <c r="AY161" i="4"/>
  <c r="BG161" i="4" s="1"/>
  <c r="AY2536" i="4"/>
  <c r="BG2536" i="4" s="1"/>
  <c r="AY2605" i="4"/>
  <c r="BG2605" i="4" s="1"/>
  <c r="AY2585" i="4"/>
  <c r="BG2585" i="4" s="1"/>
  <c r="AY297" i="4"/>
  <c r="BG297" i="4" s="1"/>
  <c r="AY905" i="4"/>
  <c r="BG905" i="4" s="1"/>
  <c r="AY2600" i="4"/>
  <c r="BG2600" i="4" s="1"/>
  <c r="AY2563" i="4"/>
  <c r="BG2563" i="4" s="1"/>
  <c r="AY454" i="4"/>
  <c r="BG454" i="4" s="1"/>
  <c r="AY468" i="4"/>
  <c r="BG468" i="4" s="1"/>
  <c r="AY904" i="4"/>
  <c r="BG904" i="4" s="1"/>
  <c r="AY254" i="4"/>
  <c r="BG254" i="4" s="1"/>
  <c r="AY901" i="4"/>
  <c r="BG901" i="4" s="1"/>
  <c r="AY1173" i="4"/>
  <c r="BG1173" i="4" s="1"/>
  <c r="AY26" i="4"/>
  <c r="BG26" i="4" s="1"/>
  <c r="AY236" i="4"/>
  <c r="BG236" i="4" s="1"/>
  <c r="AY865" i="4"/>
  <c r="BG865" i="4" s="1"/>
  <c r="AY187" i="4"/>
  <c r="BG187" i="4" s="1"/>
  <c r="AY1001" i="4"/>
  <c r="BG1001" i="4" s="1"/>
  <c r="AY378" i="4"/>
  <c r="BG378" i="4" s="1"/>
  <c r="AY2604" i="4"/>
  <c r="BG2604" i="4" s="1"/>
  <c r="AY409" i="4"/>
  <c r="BG409" i="4" s="1"/>
  <c r="AY643" i="4"/>
  <c r="BG643" i="4" s="1"/>
  <c r="AY300" i="4"/>
  <c r="BG300" i="4" s="1"/>
  <c r="AY194" i="4"/>
  <c r="BG194" i="4" s="1"/>
  <c r="AY1243" i="4"/>
  <c r="BG1243" i="4" s="1"/>
  <c r="AY164" i="4"/>
  <c r="BG164" i="4" s="1"/>
  <c r="AY312" i="4"/>
  <c r="BG312" i="4" s="1"/>
  <c r="AY2382" i="4"/>
  <c r="BG2382" i="4" s="1"/>
  <c r="AY224" i="4"/>
  <c r="BG224" i="4" s="1"/>
  <c r="AY1180" i="4"/>
  <c r="BG1180" i="4" s="1"/>
  <c r="AY107" i="4"/>
  <c r="BG107" i="4" s="1"/>
  <c r="AY2614" i="4"/>
  <c r="BG2614" i="4" s="1"/>
  <c r="AY1115" i="4"/>
  <c r="BG1115" i="4" s="1"/>
  <c r="AY701" i="4"/>
  <c r="BG701" i="4" s="1"/>
  <c r="AY2056" i="4"/>
  <c r="BG2056" i="4" s="1"/>
  <c r="AY1755" i="4"/>
  <c r="BG1755" i="4" s="1"/>
  <c r="AY198" i="4"/>
  <c r="BG198" i="4" s="1"/>
  <c r="AY101" i="4"/>
  <c r="BG101" i="4" s="1"/>
  <c r="AY114" i="4"/>
  <c r="BG114" i="4" s="1"/>
  <c r="AY2255" i="4"/>
  <c r="BG2255" i="4" s="1"/>
  <c r="AY93" i="4"/>
  <c r="BG93" i="4" s="1"/>
  <c r="AY69" i="4"/>
  <c r="BG69" i="4" s="1"/>
  <c r="AY2542" i="4"/>
  <c r="BG2542" i="4" s="1"/>
  <c r="AY1103" i="4"/>
  <c r="BG1103" i="4" s="1"/>
  <c r="AY797" i="4"/>
  <c r="BG797" i="4" s="1"/>
  <c r="AY1188" i="4"/>
  <c r="BG1188" i="4" s="1"/>
  <c r="AY1145" i="4"/>
  <c r="BG1145" i="4" s="1"/>
  <c r="AY1245" i="4"/>
  <c r="BG1245" i="4" s="1"/>
  <c r="AY122" i="4"/>
  <c r="BG122" i="4" s="1"/>
  <c r="AY1011" i="4"/>
  <c r="BG1011" i="4" s="1"/>
  <c r="AY883" i="4"/>
  <c r="BG883" i="4" s="1"/>
  <c r="AY417" i="4"/>
  <c r="BG417" i="4" s="1"/>
  <c r="AY1892" i="4"/>
  <c r="BG1892" i="4" s="1"/>
  <c r="AY263" i="4"/>
  <c r="BG263" i="4" s="1"/>
  <c r="AY197" i="4"/>
  <c r="BG197" i="4" s="1"/>
  <c r="AY210" i="4"/>
  <c r="BG210" i="4" s="1"/>
  <c r="AY582" i="4"/>
  <c r="BG582" i="4" s="1"/>
  <c r="AY156" i="4"/>
  <c r="BG156" i="4" s="1"/>
  <c r="AY1177" i="4"/>
  <c r="BG1177" i="4" s="1"/>
  <c r="AY214" i="4"/>
  <c r="BG214" i="4" s="1"/>
  <c r="AY999" i="4"/>
  <c r="BG999" i="4" s="1"/>
  <c r="AY1327" i="4"/>
  <c r="BG1327" i="4" s="1"/>
  <c r="AY896" i="4"/>
  <c r="BG896" i="4" s="1"/>
  <c r="AY188" i="4"/>
  <c r="BG188" i="4" s="1"/>
  <c r="AY234" i="4"/>
  <c r="BG234" i="4" s="1"/>
  <c r="AY140" i="4"/>
  <c r="BG140" i="4" s="1"/>
  <c r="AY147" i="4"/>
  <c r="BG147" i="4" s="1"/>
  <c r="AY1690" i="4"/>
  <c r="BG1690" i="4" s="1"/>
  <c r="AY1287" i="4"/>
  <c r="BG1287" i="4" s="1"/>
  <c r="AY2174" i="4"/>
  <c r="BG2174" i="4" s="1"/>
  <c r="AY2163" i="4"/>
  <c r="BG2163" i="4" s="1"/>
  <c r="AY1355" i="4"/>
  <c r="BG1355" i="4" s="1"/>
  <c r="AY1726" i="4"/>
  <c r="BG1726" i="4" s="1"/>
  <c r="AY47" i="4"/>
  <c r="BG47" i="4" s="1"/>
  <c r="AY360" i="4"/>
  <c r="BG360" i="4" s="1"/>
  <c r="AY1761" i="4"/>
  <c r="BG1761" i="4" s="1"/>
  <c r="AY2437" i="4"/>
  <c r="BG2437" i="4" s="1"/>
  <c r="AY2436" i="4"/>
  <c r="BG2436" i="4" s="1"/>
  <c r="AY1630" i="4"/>
  <c r="BG1630" i="4" s="1"/>
  <c r="AY2151" i="4"/>
  <c r="BG2151" i="4" s="1"/>
  <c r="AY2266" i="4"/>
  <c r="BG2266" i="4" s="1"/>
  <c r="AY2404" i="4"/>
  <c r="BG2404" i="4" s="1"/>
  <c r="AY2121" i="4"/>
  <c r="BG2121" i="4" s="1"/>
  <c r="AY1930" i="4"/>
  <c r="BG1930" i="4" s="1"/>
  <c r="AY310" i="4"/>
  <c r="BG310" i="4" s="1"/>
  <c r="AY2032" i="4"/>
  <c r="BG2032" i="4" s="1"/>
  <c r="AY2221" i="4"/>
  <c r="BG2221" i="4" s="1"/>
  <c r="AY2155" i="4"/>
  <c r="BG2155" i="4" s="1"/>
  <c r="AY2552" i="4"/>
  <c r="BG2552" i="4" s="1"/>
  <c r="AY2469" i="4"/>
  <c r="BG2469" i="4" s="1"/>
  <c r="AY73" i="4"/>
  <c r="BG73" i="4" s="1"/>
  <c r="AY1779" i="4"/>
  <c r="BG1779" i="4" s="1"/>
  <c r="AY738" i="4"/>
  <c r="BG738" i="4" s="1"/>
  <c r="AY2171" i="4"/>
  <c r="BG2171" i="4" s="1"/>
  <c r="AY1289" i="4"/>
  <c r="BG1289" i="4" s="1"/>
  <c r="AY2078" i="4"/>
  <c r="BG2078" i="4" s="1"/>
  <c r="AY2518" i="4"/>
  <c r="BG2518" i="4" s="1"/>
  <c r="AY2062" i="4"/>
  <c r="BG2062" i="4" s="1"/>
  <c r="AY1554" i="4"/>
  <c r="BG1554" i="4" s="1"/>
  <c r="AY2279" i="4"/>
  <c r="BG2279" i="4" s="1"/>
  <c r="AY1464" i="4"/>
  <c r="BG1464" i="4" s="1"/>
  <c r="AY2201" i="4"/>
  <c r="BG2201" i="4" s="1"/>
  <c r="AY2549" i="4"/>
  <c r="BG2549" i="4" s="1"/>
  <c r="AY1683" i="4"/>
  <c r="BG1683" i="4" s="1"/>
  <c r="AY1510" i="4"/>
  <c r="BG1510" i="4" s="1"/>
  <c r="AY1307" i="4"/>
  <c r="BG1307" i="4" s="1"/>
  <c r="AY1708" i="4"/>
  <c r="BG1708" i="4" s="1"/>
  <c r="AY2144" i="4"/>
  <c r="BG2144" i="4" s="1"/>
  <c r="AY1273" i="4"/>
  <c r="BG1273" i="4" s="1"/>
  <c r="AY916" i="4"/>
  <c r="BG916" i="4" s="1"/>
  <c r="AY2308" i="4"/>
  <c r="BG2308" i="4" s="1"/>
  <c r="AY1477" i="4"/>
  <c r="BG1477" i="4" s="1"/>
  <c r="AY2234" i="4"/>
  <c r="BG2234" i="4" s="1"/>
  <c r="AY1707" i="4"/>
  <c r="BG1707" i="4" s="1"/>
  <c r="AY1915" i="4"/>
  <c r="BG1915" i="4" s="1"/>
  <c r="AY2473" i="4"/>
  <c r="BG2473" i="4" s="1"/>
  <c r="AY1545" i="4"/>
  <c r="BG1545" i="4" s="1"/>
  <c r="AY1687" i="4"/>
  <c r="BG1687" i="4" s="1"/>
  <c r="AY1626" i="4"/>
  <c r="BG1626" i="4" s="1"/>
  <c r="AY1669" i="4"/>
  <c r="BG1669" i="4" s="1"/>
  <c r="AY2055" i="4"/>
  <c r="BG2055" i="4" s="1"/>
  <c r="AY2320" i="4"/>
  <c r="BG2320" i="4" s="1"/>
  <c r="AY2467" i="4"/>
  <c r="BG2467" i="4" s="1"/>
  <c r="AY2349" i="4"/>
  <c r="BG2349" i="4" s="1"/>
  <c r="AY1499" i="4"/>
  <c r="BG1499" i="4" s="1"/>
  <c r="AY1288" i="4"/>
  <c r="BG1288" i="4" s="1"/>
  <c r="AY1920" i="4"/>
  <c r="BG1920" i="4" s="1"/>
  <c r="AY1713" i="4"/>
  <c r="BG1713" i="4" s="1"/>
  <c r="AY2120" i="4"/>
  <c r="BG2120" i="4" s="1"/>
  <c r="AY349" i="4"/>
  <c r="BG349" i="4" s="1"/>
  <c r="AY2481" i="4"/>
  <c r="BG2481" i="4" s="1"/>
  <c r="AY1932" i="4"/>
  <c r="BG1932" i="4" s="1"/>
  <c r="AY2609" i="4"/>
  <c r="BG2609" i="4" s="1"/>
  <c r="AY1503" i="4"/>
  <c r="BG1503" i="4" s="1"/>
  <c r="AY1278" i="4"/>
  <c r="BG1278" i="4" s="1"/>
  <c r="AY2502" i="4"/>
  <c r="BG2502" i="4" s="1"/>
  <c r="AY2483" i="4"/>
  <c r="BG2483" i="4" s="1"/>
  <c r="AY2213" i="4"/>
  <c r="BG2213" i="4" s="1"/>
  <c r="AY1300" i="4"/>
  <c r="BG1300" i="4" s="1"/>
  <c r="AY2267" i="4"/>
  <c r="BG2267" i="4" s="1"/>
  <c r="AY727" i="4"/>
  <c r="BG727" i="4" s="1"/>
  <c r="AY2356" i="4"/>
  <c r="BG2356" i="4" s="1"/>
  <c r="AY1269" i="4"/>
  <c r="BG1269" i="4" s="1"/>
  <c r="AY1584" i="4"/>
  <c r="BG1584" i="4" s="1"/>
  <c r="AY1417" i="4"/>
  <c r="BG1417" i="4" s="1"/>
  <c r="AY66" i="4"/>
  <c r="BG66" i="4" s="1"/>
  <c r="AY2438" i="4"/>
  <c r="BG2438" i="4" s="1"/>
  <c r="AY1749" i="4"/>
  <c r="BG1749" i="4" s="1"/>
  <c r="AY2529" i="4"/>
  <c r="BG2529" i="4" s="1"/>
  <c r="AY1309" i="4"/>
  <c r="BG1309" i="4" s="1"/>
  <c r="AY29" i="4"/>
  <c r="BG29" i="4" s="1"/>
  <c r="AY1654" i="4"/>
  <c r="BG1654" i="4" s="1"/>
  <c r="AY1352" i="4"/>
  <c r="BG1352" i="4" s="1"/>
  <c r="AY2475" i="4"/>
  <c r="BG2475" i="4" s="1"/>
  <c r="AY2394" i="4"/>
  <c r="BG2394" i="4" s="1"/>
  <c r="AY2550" i="4"/>
  <c r="BG2550" i="4" s="1"/>
  <c r="AY1415" i="4"/>
  <c r="BG1415" i="4" s="1"/>
  <c r="AY1753" i="4"/>
  <c r="BG1753" i="4" s="1"/>
  <c r="AY1827" i="4"/>
  <c r="BG1827" i="4" s="1"/>
  <c r="AY2556" i="4"/>
  <c r="BG2556" i="4" s="1"/>
  <c r="AY1325" i="4"/>
  <c r="BG1325" i="4" s="1"/>
  <c r="AY1560" i="4"/>
  <c r="BG1560" i="4" s="1"/>
  <c r="AY1320" i="4"/>
  <c r="BG1320" i="4" s="1"/>
  <c r="AY2511" i="4"/>
  <c r="BG2511" i="4" s="1"/>
  <c r="AY2196" i="4"/>
  <c r="BG2196" i="4" s="1"/>
  <c r="AY2615" i="4"/>
  <c r="BG2615" i="4" s="1"/>
  <c r="AY807" i="4"/>
  <c r="BG807" i="4" s="1"/>
  <c r="AY1647" i="4"/>
  <c r="BG1647" i="4" s="1"/>
  <c r="AY663" i="4"/>
  <c r="BG663" i="4" s="1"/>
  <c r="AY2450" i="4"/>
  <c r="BG2450" i="4" s="1"/>
  <c r="AY2403" i="4"/>
  <c r="BG2403" i="4" s="1"/>
  <c r="AY2047" i="4"/>
  <c r="BG2047" i="4" s="1"/>
  <c r="AY2534" i="4"/>
  <c r="BG2534" i="4" s="1"/>
  <c r="AY1284" i="4"/>
  <c r="BG1284" i="4" s="1"/>
  <c r="AY1728" i="4"/>
  <c r="BG1728" i="4" s="1"/>
  <c r="AY2103" i="4"/>
  <c r="BG2103" i="4" s="1"/>
  <c r="AY1293" i="4"/>
  <c r="BG1293" i="4" s="1"/>
  <c r="AY77" i="4"/>
  <c r="BG77" i="4" s="1"/>
  <c r="AY2496" i="4"/>
  <c r="BG2496" i="4" s="1"/>
  <c r="AY1494" i="4"/>
  <c r="BG1494" i="4" s="1"/>
  <c r="AY2558" i="4"/>
  <c r="BG2558" i="4" s="1"/>
  <c r="AY766" i="4"/>
  <c r="BG766" i="4" s="1"/>
  <c r="AY2278" i="4"/>
  <c r="BG2278" i="4" s="1"/>
  <c r="AY737" i="4"/>
  <c r="BG737" i="4" s="1"/>
  <c r="AY2161" i="4"/>
  <c r="BG2161" i="4" s="1"/>
  <c r="AY2084" i="4"/>
  <c r="BG2084" i="4" s="1"/>
  <c r="AY1775" i="4"/>
  <c r="BG1775" i="4" s="1"/>
  <c r="AY1482" i="4"/>
  <c r="BG1482" i="4" s="1"/>
  <c r="AY1787" i="4"/>
  <c r="BG1787" i="4" s="1"/>
  <c r="AY1544" i="4"/>
  <c r="BG1544" i="4" s="1"/>
  <c r="AY1272" i="4"/>
  <c r="BG1272" i="4" s="1"/>
  <c r="AY1467" i="4"/>
  <c r="BG1467" i="4" s="1"/>
  <c r="AY98" i="4"/>
  <c r="BG98" i="4" s="1"/>
  <c r="AY1918" i="4"/>
  <c r="BG1918" i="4" s="1"/>
  <c r="AY2591" i="4"/>
  <c r="BG2591" i="4" s="1"/>
  <c r="AY1398" i="4"/>
  <c r="BG1398" i="4" s="1"/>
  <c r="AY2366" i="4"/>
  <c r="BG2366" i="4" s="1"/>
  <c r="AY1789" i="4"/>
  <c r="BG1789" i="4" s="1"/>
  <c r="AY914" i="4"/>
  <c r="BG914" i="4" s="1"/>
  <c r="AY2457" i="4"/>
  <c r="BG2457" i="4" s="1"/>
  <c r="AY1438" i="4"/>
  <c r="BG1438" i="4" s="1"/>
  <c r="AY1774" i="4"/>
  <c r="BG1774" i="4" s="1"/>
  <c r="AY1539" i="4"/>
  <c r="BG1539" i="4" s="1"/>
  <c r="AY1760" i="4"/>
  <c r="BG1760" i="4" s="1"/>
  <c r="AY1641" i="4"/>
  <c r="BG1641" i="4" s="1"/>
  <c r="AY2316" i="4"/>
  <c r="BG2316" i="4" s="1"/>
  <c r="AY2422" i="4"/>
  <c r="BG2422" i="4" s="1"/>
  <c r="AY845" i="4"/>
  <c r="BG845" i="4" s="1"/>
  <c r="AY2311" i="4"/>
  <c r="BG2311" i="4" s="1"/>
  <c r="AY1304" i="4"/>
  <c r="BG1304" i="4" s="1"/>
  <c r="AY2138" i="4"/>
  <c r="BG2138" i="4" s="1"/>
  <c r="AY1430" i="4"/>
  <c r="BG1430" i="4" s="1"/>
  <c r="AY1650" i="4"/>
  <c r="BG1650" i="4" s="1"/>
  <c r="AY1559" i="4"/>
  <c r="BG1559" i="4" s="1"/>
  <c r="AY2346" i="4"/>
  <c r="BG2346" i="4" s="1"/>
  <c r="AY475" i="4"/>
  <c r="BG475" i="4" s="1"/>
  <c r="AY1529" i="4"/>
  <c r="BG1529" i="4" s="1"/>
  <c r="AY2018" i="4"/>
  <c r="BG2018" i="4" s="1"/>
  <c r="AY1763" i="4"/>
  <c r="BG1763" i="4" s="1"/>
  <c r="AY1809" i="4"/>
  <c r="BG1809" i="4" s="1"/>
  <c r="AY2019" i="4"/>
  <c r="BG2019" i="4" s="1"/>
  <c r="AY400" i="4"/>
  <c r="BG400" i="4" s="1"/>
  <c r="AY2132" i="4"/>
  <c r="BG2132" i="4" s="1"/>
  <c r="AY2101" i="4"/>
  <c r="BG2101" i="4" s="1"/>
  <c r="AY964" i="4"/>
  <c r="BG964" i="4" s="1"/>
  <c r="AY765" i="4"/>
  <c r="BG765" i="4" s="1"/>
  <c r="AY2319" i="4"/>
  <c r="BG2319" i="4" s="1"/>
  <c r="AY891" i="4"/>
  <c r="BG891" i="4" s="1"/>
  <c r="AY1769" i="4"/>
  <c r="BG1769" i="4" s="1"/>
  <c r="AY60" i="4"/>
  <c r="BG60" i="4" s="1"/>
  <c r="AY1542" i="4"/>
  <c r="BG1542" i="4" s="1"/>
  <c r="AY1492" i="4"/>
  <c r="BG1492" i="4" s="1"/>
  <c r="AY394" i="4"/>
  <c r="BG394" i="4" s="1"/>
  <c r="AY1608" i="4"/>
  <c r="BG1608" i="4" s="1"/>
  <c r="AY2548" i="4"/>
  <c r="BG2548" i="4" s="1"/>
  <c r="AY1334" i="4"/>
  <c r="BG1334" i="4" s="1"/>
  <c r="AY2440" i="4"/>
  <c r="BG2440" i="4" s="1"/>
  <c r="AY4" i="4"/>
  <c r="BG4" i="4" s="1"/>
  <c r="AY1816" i="4"/>
  <c r="BG1816" i="4" s="1"/>
  <c r="AY1522" i="4"/>
  <c r="BG1522" i="4" s="1"/>
  <c r="AY1368" i="4"/>
  <c r="BG1368" i="4" s="1"/>
  <c r="AY2112" i="4"/>
  <c r="BG2112" i="4" s="1"/>
  <c r="AY1340" i="4"/>
  <c r="BG1340" i="4" s="1"/>
  <c r="AY2136" i="4"/>
  <c r="BG2136" i="4" s="1"/>
  <c r="AY1762" i="4"/>
  <c r="BG1762" i="4" s="1"/>
  <c r="AY1667" i="4"/>
  <c r="BG1667" i="4" s="1"/>
  <c r="AY1286" i="4"/>
  <c r="BG1286" i="4" s="1"/>
  <c r="AY2533" i="4"/>
  <c r="BG2533" i="4" s="1"/>
  <c r="AY1933" i="4"/>
  <c r="BG1933" i="4" s="1"/>
  <c r="AY1515" i="4"/>
  <c r="BG1515" i="4" s="1"/>
  <c r="AY524" i="4"/>
  <c r="BG524" i="4" s="1"/>
  <c r="AY1353" i="4"/>
  <c r="BG1353" i="4" s="1"/>
  <c r="AY988" i="4"/>
  <c r="BG988" i="4" s="1"/>
  <c r="AY1523" i="4"/>
  <c r="BG1523" i="4" s="1"/>
  <c r="AY1665" i="4"/>
  <c r="BG1665" i="4" s="1"/>
  <c r="AY1547" i="4"/>
  <c r="BG1547" i="4" s="1"/>
  <c r="AY1557" i="4"/>
  <c r="BG1557" i="4" s="1"/>
  <c r="AY1419" i="4"/>
  <c r="BG1419" i="4" s="1"/>
  <c r="AY404" i="4"/>
  <c r="BG404" i="4" s="1"/>
  <c r="AY1462" i="4"/>
  <c r="BG1462" i="4" s="1"/>
  <c r="AY2572" i="4"/>
  <c r="BG2572" i="4" s="1"/>
  <c r="AY62" i="4"/>
  <c r="BG62" i="4" s="1"/>
  <c r="AY1385" i="4"/>
  <c r="BG1385" i="4" s="1"/>
  <c r="AY1798" i="4"/>
  <c r="BG1798" i="4" s="1"/>
  <c r="AY2229" i="4"/>
  <c r="BG2229" i="4" s="1"/>
  <c r="AY1947" i="4"/>
  <c r="BG1947" i="4" s="1"/>
  <c r="AY1622" i="4"/>
  <c r="BG1622" i="4" s="1"/>
  <c r="AY1971" i="4"/>
  <c r="BG1971" i="4" s="1"/>
  <c r="AY1704" i="4"/>
  <c r="BG1704" i="4" s="1"/>
  <c r="AY1806" i="4"/>
  <c r="BG1806" i="4" s="1"/>
  <c r="AY1387" i="4"/>
  <c r="BG1387" i="4" s="1"/>
  <c r="AY1516" i="4"/>
  <c r="BG1516" i="4" s="1"/>
  <c r="AY2046" i="4"/>
  <c r="BG2046" i="4" s="1"/>
  <c r="AY1836" i="4"/>
  <c r="BG1836" i="4" s="1"/>
  <c r="AY1845" i="4"/>
  <c r="BG1845" i="4" s="1"/>
  <c r="AY76" i="4"/>
  <c r="BG76" i="4" s="1"/>
  <c r="AY1275" i="4"/>
  <c r="BG1275" i="4" s="1"/>
  <c r="AY2147" i="4"/>
  <c r="BG2147" i="4" s="1"/>
  <c r="AY1335" i="4"/>
  <c r="BG1335" i="4" s="1"/>
  <c r="AY1832" i="4"/>
  <c r="BG1832" i="4" s="1"/>
  <c r="AY1838" i="4"/>
  <c r="BG1838" i="4" s="1"/>
  <c r="AY1810" i="4"/>
  <c r="BG1810" i="4" s="1"/>
  <c r="AY1344" i="4"/>
  <c r="BG1344" i="4" s="1"/>
  <c r="AY504" i="4"/>
  <c r="BG504" i="4" s="1"/>
  <c r="AY1695" i="4"/>
  <c r="BG1695" i="4" s="1"/>
  <c r="AY1485" i="4"/>
  <c r="BG1485" i="4" s="1"/>
  <c r="AY1330" i="4"/>
  <c r="BG1330" i="4" s="1"/>
  <c r="AY1406" i="4"/>
  <c r="BG1406" i="4" s="1"/>
  <c r="AY2338" i="4"/>
  <c r="BG2338" i="4" s="1"/>
  <c r="AY137" i="4"/>
  <c r="BG137" i="4" s="1"/>
  <c r="AY2537" i="4"/>
  <c r="BG2537" i="4" s="1"/>
  <c r="AY1939" i="4"/>
  <c r="BG1939" i="4" s="1"/>
  <c r="AY1638" i="4"/>
  <c r="BG1638" i="4" s="1"/>
  <c r="AY1444" i="4"/>
  <c r="BG1444" i="4" s="1"/>
  <c r="AY163" i="4"/>
  <c r="BG163" i="4" s="1"/>
  <c r="AY2113" i="4"/>
  <c r="BG2113" i="4" s="1"/>
  <c r="AY336" i="4"/>
  <c r="BG336" i="4" s="1"/>
  <c r="AY2603" i="4"/>
  <c r="BG2603" i="4" s="1"/>
  <c r="AY860" i="4"/>
  <c r="BG860" i="4" s="1"/>
  <c r="AY630" i="4"/>
  <c r="BG630" i="4" s="1"/>
  <c r="AY1711" i="4"/>
  <c r="BG1711" i="4" s="1"/>
  <c r="AY2227" i="4"/>
  <c r="BG2227" i="4" s="1"/>
  <c r="AY1817" i="4"/>
  <c r="BG1817" i="4" s="1"/>
  <c r="AY613" i="4"/>
  <c r="BG613" i="4" s="1"/>
  <c r="AY2606" i="4"/>
  <c r="BG2606" i="4" s="1"/>
  <c r="AY1318" i="4"/>
  <c r="BG1318" i="4" s="1"/>
  <c r="AY178" i="4"/>
  <c r="BG178" i="4" s="1"/>
  <c r="AY291" i="4"/>
  <c r="BG291" i="4" s="1"/>
  <c r="AY809" i="4"/>
  <c r="BG809" i="4" s="1"/>
  <c r="AY2222" i="4"/>
  <c r="BG2222" i="4" s="1"/>
  <c r="AY1623" i="4"/>
  <c r="BG1623" i="4" s="1"/>
  <c r="AY2523" i="4"/>
  <c r="BG2523" i="4" s="1"/>
  <c r="AY2398" i="4"/>
  <c r="BG2398" i="4" s="1"/>
  <c r="AY2009" i="4"/>
  <c r="BG2009" i="4" s="1"/>
  <c r="AY922" i="4"/>
  <c r="BG922" i="4" s="1"/>
  <c r="AY2516" i="4"/>
  <c r="BG2516" i="4" s="1"/>
  <c r="AY1351" i="4"/>
  <c r="BG1351" i="4" s="1"/>
  <c r="AY130" i="4"/>
  <c r="BG130" i="4" s="1"/>
  <c r="AY1305" i="4"/>
  <c r="BG1305" i="4" s="1"/>
  <c r="AY925" i="4"/>
  <c r="BG925" i="4" s="1"/>
  <c r="AY154" i="4"/>
  <c r="BG154" i="4" s="1"/>
  <c r="AY2455" i="4"/>
  <c r="BG2455" i="4" s="1"/>
  <c r="AY1577" i="4"/>
  <c r="BG1577" i="4" s="1"/>
  <c r="AY1558" i="4"/>
  <c r="BG1558" i="4" s="1"/>
  <c r="AY390" i="4"/>
  <c r="BG390" i="4" s="1"/>
  <c r="AY1614" i="4"/>
  <c r="BG1614" i="4" s="1"/>
  <c r="AY33" i="4"/>
  <c r="BG33" i="4" s="1"/>
  <c r="AY828" i="4"/>
  <c r="BG828" i="4" s="1"/>
  <c r="AY1500" i="4"/>
  <c r="BG1500" i="4" s="1"/>
  <c r="AY1574" i="4"/>
  <c r="BG1574" i="4" s="1"/>
  <c r="AY1478" i="4"/>
  <c r="BG1478" i="4" s="1"/>
  <c r="AY1680" i="4"/>
  <c r="BG1680" i="4" s="1"/>
  <c r="AY123" i="4"/>
  <c r="BG123" i="4" s="1"/>
  <c r="AY2290" i="4"/>
  <c r="BG2290" i="4" s="1"/>
  <c r="AY1628" i="4"/>
  <c r="BG1628" i="4" s="1"/>
  <c r="AY1060" i="4"/>
  <c r="BG1060" i="4" s="1"/>
  <c r="AY2328" i="4"/>
  <c r="BG2328" i="4" s="1"/>
  <c r="AY2292" i="4"/>
  <c r="BG2292" i="4" s="1"/>
  <c r="AY1470" i="4"/>
  <c r="BG1470" i="4" s="1"/>
  <c r="AY59" i="4"/>
  <c r="BG59" i="4" s="1"/>
  <c r="AY882" i="4"/>
  <c r="BG882" i="4" s="1"/>
  <c r="AY848" i="4"/>
  <c r="BG848" i="4" s="1"/>
  <c r="AY1534" i="4"/>
  <c r="BG1534" i="4" s="1"/>
  <c r="AY1124" i="4"/>
  <c r="BG1124" i="4" s="1"/>
  <c r="AY2257" i="4"/>
  <c r="BG2257" i="4" s="1"/>
  <c r="AY2423" i="4"/>
  <c r="BG2423" i="4" s="1"/>
  <c r="AY1744" i="4"/>
  <c r="BG1744" i="4" s="1"/>
  <c r="AY1452" i="4"/>
  <c r="BG1452" i="4" s="1"/>
  <c r="AY1917" i="4"/>
  <c r="BG1917" i="4" s="1"/>
  <c r="AY1451" i="4"/>
  <c r="BG1451" i="4" s="1"/>
  <c r="AY2397" i="4"/>
  <c r="BG2397" i="4" s="1"/>
  <c r="AY2327" i="4"/>
  <c r="BG2327" i="4" s="1"/>
  <c r="AY1281" i="4"/>
  <c r="BG1281" i="4" s="1"/>
  <c r="AY1824" i="4"/>
  <c r="BG1824" i="4" s="1"/>
  <c r="AY1071" i="4"/>
  <c r="BG1071" i="4" s="1"/>
  <c r="AY171" i="4"/>
  <c r="BG171" i="4" s="1"/>
  <c r="AY1543" i="4"/>
  <c r="BG1543" i="4" s="1"/>
  <c r="AY2527" i="4"/>
  <c r="BG2527" i="4" s="1"/>
  <c r="AY53" i="4"/>
  <c r="BG53" i="4" s="1"/>
  <c r="AY2470" i="4"/>
  <c r="BG2470" i="4" s="1"/>
  <c r="AY1432" i="4"/>
  <c r="BG1432" i="4" s="1"/>
  <c r="AY1171" i="4"/>
  <c r="BG1171" i="4" s="1"/>
  <c r="AY1059" i="4"/>
  <c r="BG1059" i="4" s="1"/>
  <c r="AY1572" i="4"/>
  <c r="BG1572" i="4" s="1"/>
  <c r="AY1697" i="4"/>
  <c r="BG1697" i="4" s="1"/>
  <c r="AY2401" i="4"/>
  <c r="BG2401" i="4" s="1"/>
  <c r="AY831" i="4"/>
  <c r="BG831" i="4" s="1"/>
  <c r="AY706" i="4"/>
  <c r="BG706" i="4" s="1"/>
  <c r="AY898" i="4"/>
  <c r="BG898" i="4" s="1"/>
  <c r="AY2554" i="4"/>
  <c r="BG2554" i="4" s="1"/>
  <c r="AY1379" i="4"/>
  <c r="BG1379" i="4" s="1"/>
  <c r="AY2409" i="4"/>
  <c r="BG2409" i="4" s="1"/>
  <c r="AY318" i="4"/>
  <c r="BG318" i="4" s="1"/>
  <c r="AY1737" i="4"/>
  <c r="BG1737" i="4" s="1"/>
  <c r="AY1835" i="4"/>
  <c r="BG1835" i="4" s="1"/>
  <c r="AY1541" i="4"/>
  <c r="BG1541" i="4" s="1"/>
  <c r="AY1791" i="4"/>
  <c r="BG1791" i="4" s="1"/>
  <c r="AY1771" i="4"/>
  <c r="BG1771" i="4" s="1"/>
  <c r="AY1100" i="4"/>
  <c r="BG1100" i="4" s="1"/>
  <c r="AY596" i="4"/>
  <c r="BG596" i="4" s="1"/>
  <c r="AY1490" i="4"/>
  <c r="BG1490" i="4" s="1"/>
  <c r="AY358" i="4"/>
  <c r="BG358" i="4" s="1"/>
  <c r="AY2023" i="4"/>
  <c r="BG2023" i="4" s="1"/>
  <c r="AY48" i="4"/>
  <c r="BG48" i="4" s="1"/>
  <c r="AY534" i="4"/>
  <c r="BG534" i="4" s="1"/>
  <c r="AY640" i="4"/>
  <c r="BG640" i="4" s="1"/>
  <c r="AY1685" i="4"/>
  <c r="BG1685" i="4" s="1"/>
  <c r="AY2063" i="4"/>
  <c r="BG2063" i="4" s="1"/>
  <c r="AY553" i="4"/>
  <c r="BG553" i="4" s="1"/>
  <c r="AY732" i="4"/>
  <c r="BG732" i="4" s="1"/>
  <c r="AY2202" i="4"/>
  <c r="BG2202" i="4" s="1"/>
  <c r="AY10" i="4"/>
  <c r="BG10" i="4" s="1"/>
  <c r="AY2369" i="4"/>
  <c r="BG2369" i="4" s="1"/>
  <c r="AY41" i="4"/>
  <c r="BG41" i="4" s="1"/>
  <c r="AY911" i="4"/>
  <c r="BG911" i="4" s="1"/>
  <c r="AY193" i="4"/>
  <c r="BG193" i="4" s="1"/>
  <c r="AY1826" i="4"/>
  <c r="BG1826" i="4" s="1"/>
  <c r="AY2571" i="4"/>
  <c r="BG2571" i="4" s="1"/>
  <c r="AY2551" i="4"/>
  <c r="BG2551" i="4" s="1"/>
  <c r="AY262" i="4"/>
  <c r="BG262" i="4" s="1"/>
  <c r="AY1007" i="4"/>
  <c r="BG1007" i="4" s="1"/>
  <c r="AY1257" i="4"/>
  <c r="BG1257" i="4" s="1"/>
  <c r="AY72" i="4"/>
  <c r="BG72" i="4" s="1"/>
  <c r="AY912" i="4"/>
  <c r="BG912" i="4" s="1"/>
  <c r="AY24" i="4"/>
  <c r="BG24" i="4" s="1"/>
  <c r="AY986" i="4"/>
  <c r="BG986" i="4" s="1"/>
  <c r="AY1308" i="4"/>
  <c r="BG1308" i="4" s="1"/>
  <c r="AY568" i="4"/>
  <c r="BG568" i="4" s="1"/>
  <c r="AY152" i="4"/>
  <c r="BG152" i="4" s="1"/>
  <c r="AY929" i="4"/>
  <c r="BG929" i="4" s="1"/>
  <c r="AY577" i="4"/>
  <c r="BG577" i="4" s="1"/>
  <c r="AY1143" i="4"/>
  <c r="BG1143" i="4" s="1"/>
  <c r="AY1568" i="4"/>
  <c r="BG1568" i="4" s="1"/>
  <c r="AY2017" i="4"/>
  <c r="BG2017" i="4" s="1"/>
  <c r="AY1310" i="4"/>
  <c r="BG1310" i="4" s="1"/>
  <c r="AY1374" i="4"/>
  <c r="BG1374" i="4" s="1"/>
  <c r="AY2219" i="4"/>
  <c r="BG2219" i="4" s="1"/>
  <c r="AY9" i="4"/>
  <c r="BG9" i="4" s="1"/>
  <c r="AY2264" i="4"/>
  <c r="BG2264" i="4" s="1"/>
  <c r="AY834" i="4"/>
  <c r="BG834" i="4" s="1"/>
  <c r="AY242" i="4"/>
  <c r="BG242" i="4" s="1"/>
  <c r="AY2430" i="4"/>
  <c r="BG2430" i="4" s="1"/>
  <c r="AY2414" i="4"/>
  <c r="BG2414" i="4" s="1"/>
  <c r="AY54" i="4"/>
  <c r="BG54" i="4" s="1"/>
  <c r="AY1570" i="4"/>
  <c r="BG1570" i="4" s="1"/>
  <c r="AY718" i="4"/>
  <c r="BG718" i="4" s="1"/>
  <c r="AY411" i="4"/>
  <c r="BG411" i="4" s="1"/>
  <c r="AY1721" i="4"/>
  <c r="BG1721" i="4" s="1"/>
  <c r="AY335" i="4"/>
  <c r="BG335" i="4" s="1"/>
  <c r="AY2265" i="4"/>
  <c r="BG2265" i="4" s="1"/>
  <c r="AY1082" i="4"/>
  <c r="BG1082" i="4" s="1"/>
  <c r="AY2050" i="4"/>
  <c r="BG2050" i="4" s="1"/>
  <c r="AY2525" i="4"/>
  <c r="BG2525" i="4" s="1"/>
  <c r="AY2461" i="4"/>
  <c r="BG2461" i="4" s="1"/>
  <c r="AY68" i="4"/>
  <c r="BG68" i="4" s="1"/>
  <c r="AY2282" i="4"/>
  <c r="BG2282" i="4" s="1"/>
  <c r="AY2011" i="4"/>
  <c r="BG2011" i="4" s="1"/>
  <c r="AY994" i="4"/>
  <c r="BG994" i="4" s="1"/>
  <c r="AY1701" i="4"/>
  <c r="BG1701" i="4" s="1"/>
  <c r="AY58" i="4"/>
  <c r="BG58" i="4" s="1"/>
  <c r="AY2245" i="4"/>
  <c r="BG2245" i="4" s="1"/>
  <c r="AY433" i="4"/>
  <c r="BG433" i="4" s="1"/>
  <c r="AY1575" i="4"/>
  <c r="BG1575" i="4" s="1"/>
  <c r="AY2041" i="4"/>
  <c r="BG2041" i="4" s="1"/>
  <c r="AY1700" i="4"/>
  <c r="BG1700" i="4" s="1"/>
  <c r="AY2573" i="4"/>
  <c r="BG2573" i="4" s="1"/>
  <c r="AY32" i="4"/>
  <c r="BG32" i="4" s="1"/>
  <c r="AY2026" i="4"/>
  <c r="BG2026" i="4" s="1"/>
  <c r="AY126" i="4"/>
  <c r="BG126" i="4" s="1"/>
  <c r="AY654" i="4"/>
  <c r="BG654" i="4" s="1"/>
  <c r="AY1226" i="4"/>
  <c r="BG1226" i="4" s="1"/>
  <c r="AY1751" i="4"/>
  <c r="BG1751" i="4" s="1"/>
  <c r="AY1383" i="4"/>
  <c r="BG1383" i="4" s="1"/>
  <c r="AY2616" i="4"/>
  <c r="BG2616" i="4" s="1"/>
  <c r="AY298" i="4"/>
  <c r="BG298" i="4" s="1"/>
  <c r="AY690" i="4"/>
  <c r="BG690" i="4" s="1"/>
  <c r="AY401" i="4"/>
  <c r="BG401" i="4" s="1"/>
  <c r="AY1433" i="4"/>
  <c r="BG1433" i="4" s="1"/>
  <c r="AY1911" i="4"/>
  <c r="BG1911" i="4" s="1"/>
  <c r="AY1610" i="4"/>
  <c r="BG1610" i="4" s="1"/>
  <c r="AY1384" i="4"/>
  <c r="BG1384" i="4" s="1"/>
  <c r="AY523" i="4"/>
  <c r="BG523" i="4" s="1"/>
  <c r="AY1595" i="4"/>
  <c r="BG1595" i="4" s="1"/>
  <c r="AY938" i="4"/>
  <c r="BG938" i="4" s="1"/>
  <c r="AY991" i="4"/>
  <c r="BG991" i="4" s="1"/>
  <c r="AY1525" i="4"/>
  <c r="BG1525" i="4" s="1"/>
  <c r="AY1118" i="4"/>
  <c r="BG1118" i="4" s="1"/>
  <c r="AY768" i="4"/>
  <c r="BG768" i="4" s="1"/>
  <c r="AY354" i="4"/>
  <c r="BG354" i="4" s="1"/>
  <c r="AY816" i="4"/>
  <c r="BG816" i="4" s="1"/>
  <c r="AY373" i="4"/>
  <c r="BG373" i="4" s="1"/>
  <c r="AY1821" i="4"/>
  <c r="BG1821" i="4" s="1"/>
  <c r="AY15" i="4"/>
  <c r="BG15" i="4" s="1"/>
  <c r="AY1111" i="4"/>
  <c r="BG1111" i="4" s="1"/>
  <c r="AY624" i="4"/>
  <c r="BG624" i="4" s="1"/>
  <c r="AY2270" i="4"/>
  <c r="BG2270" i="4" s="1"/>
  <c r="AY1780" i="4"/>
  <c r="BG1780" i="4" s="1"/>
  <c r="AY967" i="4"/>
  <c r="BG967" i="4" s="1"/>
  <c r="AY979" i="4"/>
  <c r="BG979" i="4" s="1"/>
  <c r="AY432" i="4"/>
  <c r="BG432" i="4" s="1"/>
  <c r="AY2377" i="4"/>
  <c r="BG2377" i="4" s="1"/>
  <c r="AY1788" i="4"/>
  <c r="BG1788" i="4" s="1"/>
  <c r="AY2304" i="4"/>
  <c r="BG2304" i="4" s="1"/>
  <c r="AY450" i="4"/>
  <c r="BG450" i="4" s="1"/>
  <c r="AY131" i="4"/>
  <c r="BG131" i="4" s="1"/>
  <c r="AY2060" i="4"/>
  <c r="BG2060" i="4" s="1"/>
  <c r="AY2057" i="4"/>
  <c r="BG2057" i="4" s="1"/>
  <c r="AY2535" i="4"/>
  <c r="BG2535" i="4" s="1"/>
  <c r="AY2505" i="4"/>
  <c r="BG2505" i="4" s="1"/>
  <c r="AY1498" i="4"/>
  <c r="BG1498" i="4" s="1"/>
  <c r="AY620" i="4"/>
  <c r="BG620" i="4" s="1"/>
  <c r="AY418" i="4"/>
  <c r="BG418" i="4" s="1"/>
  <c r="AY2126" i="4"/>
  <c r="BG2126" i="4" s="1"/>
  <c r="AY724" i="4"/>
  <c r="BG724" i="4" s="1"/>
  <c r="AY888" i="4"/>
  <c r="BG888" i="4" s="1"/>
  <c r="AY63" i="4"/>
  <c r="BG63" i="4" s="1"/>
  <c r="AY793" i="4"/>
  <c r="BG793" i="4" s="1"/>
  <c r="AY64" i="4"/>
  <c r="BG64" i="4" s="1"/>
  <c r="AY44" i="4"/>
  <c r="BG44" i="4" s="1"/>
  <c r="AY899" i="4"/>
  <c r="BG899" i="4" s="1"/>
  <c r="AY1706" i="4"/>
  <c r="BG1706" i="4" s="1"/>
  <c r="AY1359" i="4"/>
  <c r="BG1359" i="4" s="1"/>
  <c r="AY1776" i="4"/>
  <c r="BG1776" i="4" s="1"/>
  <c r="AY771" i="4"/>
  <c r="BG771" i="4" s="1"/>
  <c r="AY438" i="4"/>
  <c r="BG438" i="4" s="1"/>
  <c r="AY760" i="4"/>
  <c r="BG760" i="4" s="1"/>
  <c r="AY2459" i="4"/>
  <c r="BG2459" i="4" s="1"/>
  <c r="AY182" i="4"/>
  <c r="BG182" i="4" s="1"/>
  <c r="AY887" i="4"/>
  <c r="BG887" i="4" s="1"/>
  <c r="AY71" i="4"/>
  <c r="BG71" i="4" s="1"/>
  <c r="AY1537" i="4"/>
  <c r="BG1537" i="4" s="1"/>
  <c r="AY208" i="4"/>
  <c r="BG208" i="4" s="1"/>
  <c r="AY2580" i="4"/>
  <c r="BG2580" i="4" s="1"/>
  <c r="AY11" i="4"/>
  <c r="BG11" i="4" s="1"/>
  <c r="AY2300" i="4"/>
  <c r="BG2300" i="4" s="1"/>
  <c r="AY1063" i="4"/>
  <c r="BG1063" i="4" s="1"/>
  <c r="AY51" i="4"/>
  <c r="BG51" i="4" s="1"/>
  <c r="AY1850" i="4"/>
  <c r="BG1850" i="4" s="1"/>
  <c r="AY172" i="4"/>
  <c r="BG172" i="4" s="1"/>
  <c r="AY792" i="4"/>
  <c r="BG792" i="4" s="1"/>
  <c r="AY1847" i="4"/>
  <c r="BG1847" i="4" s="1"/>
  <c r="AY1454" i="4"/>
  <c r="BG1454" i="4" s="1"/>
  <c r="AY699" i="4"/>
  <c r="BG699" i="4" s="1"/>
  <c r="AY1876" i="4"/>
  <c r="BG1876" i="4" s="1"/>
  <c r="AY839" i="4"/>
  <c r="BG839" i="4" s="1"/>
  <c r="AY2095" i="4"/>
  <c r="BG2095" i="4" s="1"/>
  <c r="AY626" i="4"/>
  <c r="BG626" i="4" s="1"/>
  <c r="AY794" i="4"/>
  <c r="BG794" i="4" s="1"/>
  <c r="AY2584" i="4"/>
  <c r="BG2584" i="4" s="1"/>
  <c r="AY1211" i="4"/>
  <c r="BG1211" i="4" s="1"/>
  <c r="AY989" i="4"/>
  <c r="BG989" i="4" s="1"/>
  <c r="AY1399" i="4"/>
  <c r="BG1399" i="4" s="1"/>
  <c r="AY2203" i="4"/>
  <c r="BG2203" i="4" s="1"/>
  <c r="AY481" i="4"/>
  <c r="BG481" i="4" s="1"/>
  <c r="AY1846" i="4"/>
  <c r="BG1846" i="4" s="1"/>
  <c r="AY109" i="4"/>
  <c r="BG109" i="4" s="1"/>
  <c r="AY75" i="4"/>
  <c r="BG75" i="4" s="1"/>
  <c r="AY241" i="4"/>
  <c r="BG241" i="4" s="1"/>
  <c r="AY2008" i="4"/>
  <c r="BG2008" i="4" s="1"/>
  <c r="AY8" i="4"/>
  <c r="BG8" i="4" s="1"/>
  <c r="AY95" i="4"/>
  <c r="BG95" i="4" s="1"/>
  <c r="AY717" i="4"/>
  <c r="BG717" i="4" s="1"/>
  <c r="AY1819" i="4"/>
  <c r="BG1819" i="4" s="1"/>
  <c r="AY1321" i="4"/>
  <c r="BG1321" i="4" s="1"/>
  <c r="AY16" i="4"/>
  <c r="BG16" i="4" s="1"/>
  <c r="AY1476" i="4"/>
  <c r="BG1476" i="4" s="1"/>
  <c r="AY213" i="4"/>
  <c r="BG213" i="4" s="1"/>
  <c r="AY998" i="4"/>
  <c r="BG998" i="4" s="1"/>
  <c r="AY1443" i="4"/>
  <c r="BG1443" i="4" s="1"/>
  <c r="AY1212" i="4"/>
  <c r="BG1212" i="4" s="1"/>
  <c r="AY1089" i="4"/>
  <c r="BG1089" i="4" s="1"/>
  <c r="AY940" i="4"/>
  <c r="BG940" i="4" s="1"/>
  <c r="AY1435" i="4"/>
  <c r="BG1435" i="4" s="1"/>
  <c r="AY977" i="4"/>
  <c r="BG977" i="4" s="1"/>
  <c r="AY607" i="4"/>
  <c r="BG607" i="4" s="1"/>
  <c r="AY2445" i="4"/>
  <c r="BG2445" i="4" s="1"/>
  <c r="AY19" i="4"/>
  <c r="BG19" i="4" s="1"/>
  <c r="AY1890" i="4"/>
  <c r="BG1890" i="4" s="1"/>
  <c r="AY995" i="4"/>
  <c r="BG995" i="4" s="1"/>
  <c r="AY2613" i="4"/>
  <c r="BG2613" i="4" s="1"/>
  <c r="AY492" i="4"/>
  <c r="BG492" i="4" s="1"/>
  <c r="AY968" i="4"/>
  <c r="BG968" i="4" s="1"/>
  <c r="AY1828" i="4"/>
  <c r="BG1828" i="4" s="1"/>
  <c r="AY2006" i="4"/>
  <c r="BG2006" i="4" s="1"/>
  <c r="AY509" i="4"/>
  <c r="BG509" i="4" s="1"/>
  <c r="AY345" i="4"/>
  <c r="BG345" i="4" s="1"/>
  <c r="AY1306" i="4"/>
  <c r="BG1306" i="4" s="1"/>
  <c r="AY586" i="4"/>
  <c r="BG586" i="4" s="1"/>
  <c r="AY1473" i="4"/>
  <c r="BG1473" i="4" s="1"/>
  <c r="AY2393" i="4"/>
  <c r="BG2393" i="4" s="1"/>
  <c r="AY1357" i="4"/>
  <c r="BG1357" i="4" s="1"/>
  <c r="AY125" i="4"/>
  <c r="BG125" i="4" s="1"/>
  <c r="AY1896" i="4"/>
  <c r="BG1896" i="4" s="1"/>
  <c r="AY1913" i="4"/>
  <c r="BG1913" i="4" s="1"/>
  <c r="AY190" i="4"/>
  <c r="BG190" i="4" s="1"/>
  <c r="AY781" i="4"/>
  <c r="BG781" i="4" s="1"/>
  <c r="AY339" i="4"/>
  <c r="BG339" i="4" s="1"/>
  <c r="AY90" i="4"/>
  <c r="BG90" i="4" s="1"/>
  <c r="AY1276" i="4"/>
  <c r="BG1276" i="4" s="1"/>
  <c r="AY667" i="4"/>
  <c r="BG667" i="4" s="1"/>
  <c r="AY142" i="4"/>
  <c r="BG142" i="4" s="1"/>
  <c r="AY1027" i="4"/>
  <c r="BG1027" i="4" s="1"/>
  <c r="AY121" i="4"/>
  <c r="BG121" i="4" s="1"/>
  <c r="AY622" i="4"/>
  <c r="BG622" i="4" s="1"/>
  <c r="AY2250" i="4"/>
  <c r="BG2250" i="4" s="1"/>
  <c r="AY2069" i="4"/>
  <c r="BG2069" i="4" s="1"/>
  <c r="AY83" i="4"/>
  <c r="BG83" i="4" s="1"/>
  <c r="AY1532" i="4"/>
  <c r="BG1532" i="4" s="1"/>
  <c r="AY1786" i="4"/>
  <c r="BG1786" i="4" s="1"/>
  <c r="AY1722" i="4"/>
  <c r="BG1722" i="4" s="1"/>
  <c r="AY2586" i="4"/>
  <c r="BG2586" i="4" s="1"/>
  <c r="AY1842" i="4"/>
  <c r="BG1842" i="4" s="1"/>
  <c r="AY1426" i="4"/>
  <c r="BG1426" i="4" s="1"/>
  <c r="AY1505" i="4"/>
  <c r="BG1505" i="4" s="1"/>
  <c r="AY2482" i="4"/>
  <c r="BG2482" i="4" s="1"/>
  <c r="AY1645" i="4"/>
  <c r="BG1645" i="4" s="1"/>
  <c r="AY138" i="4"/>
  <c r="BG138" i="4" s="1"/>
  <c r="AY850" i="4"/>
  <c r="BG850" i="4" s="1"/>
  <c r="AY104" i="4"/>
  <c r="BG104" i="4" s="1"/>
  <c r="AY2324" i="4"/>
  <c r="BG2324" i="4" s="1"/>
  <c r="AY1400" i="4"/>
  <c r="BG1400" i="4" s="1"/>
  <c r="AY1712" i="4"/>
  <c r="BG1712" i="4" s="1"/>
  <c r="AY39" i="4"/>
  <c r="BG39" i="4" s="1"/>
  <c r="AY675" i="4"/>
  <c r="BG675" i="4" s="1"/>
  <c r="AY80" i="4"/>
  <c r="BG80" i="4" s="1"/>
  <c r="AY1249" i="4"/>
  <c r="BG1249" i="4" s="1"/>
  <c r="AY85" i="4"/>
  <c r="BG85" i="4" s="1"/>
  <c r="AY169" i="4"/>
  <c r="BG169" i="4" s="1"/>
  <c r="AY511" i="4"/>
  <c r="BG511" i="4" s="1"/>
  <c r="AY1358" i="4"/>
  <c r="BG1358" i="4" s="1"/>
  <c r="AY567" i="4"/>
  <c r="BG567" i="4" s="1"/>
  <c r="AY2348" i="4"/>
  <c r="BG2348" i="4" s="1"/>
  <c r="AY1203" i="4"/>
  <c r="BG1203" i="4" s="1"/>
  <c r="AY2622" i="4"/>
  <c r="BG2622" i="4" s="1"/>
  <c r="AY2225" i="4"/>
  <c r="BG2225" i="4" s="1"/>
  <c r="AY1035" i="4"/>
  <c r="BG1035" i="4" s="1"/>
  <c r="AY2372" i="4"/>
  <c r="BG2372" i="4" s="1"/>
  <c r="AY2421" i="4"/>
  <c r="BG2421" i="4" s="1"/>
  <c r="AY1675" i="4"/>
  <c r="BG1675" i="4" s="1"/>
  <c r="AY1022" i="4"/>
  <c r="BG1022" i="4" s="1"/>
  <c r="AY928" i="4"/>
  <c r="BG928" i="4" s="1"/>
  <c r="AY250" i="4"/>
  <c r="BG250" i="4" s="1"/>
  <c r="AY893" i="4"/>
  <c r="BG893" i="4" s="1"/>
  <c r="AY498" i="4"/>
  <c r="BG498" i="4" s="1"/>
  <c r="AY1953" i="4"/>
  <c r="BG1953" i="4" s="1"/>
  <c r="AY285" i="4"/>
  <c r="BG285" i="4" s="1"/>
  <c r="AY1077" i="4"/>
  <c r="BG1077" i="4" s="1"/>
  <c r="AY1881" i="4"/>
  <c r="BG1881" i="4" s="1"/>
  <c r="AY1965" i="4"/>
  <c r="BG1965" i="4" s="1"/>
  <c r="AY1230" i="4"/>
  <c r="BG1230" i="4" s="1"/>
  <c r="AY1250" i="4"/>
  <c r="BG1250" i="4" s="1"/>
  <c r="AY2188" i="4"/>
  <c r="BG2188" i="4" s="1"/>
  <c r="AY2543" i="4"/>
  <c r="BG2543" i="4" s="1"/>
  <c r="AY2546" i="4"/>
  <c r="BG2546" i="4" s="1"/>
  <c r="AY2261" i="4"/>
  <c r="BG2261" i="4" s="1"/>
  <c r="AY2142" i="4"/>
  <c r="BG2142" i="4" s="1"/>
  <c r="AY1450" i="4"/>
  <c r="BG1450" i="4" s="1"/>
  <c r="AY2301" i="4"/>
  <c r="BG2301" i="4" s="1"/>
  <c r="AY2168" i="4"/>
  <c r="BG2168" i="4" s="1"/>
  <c r="AY256" i="4"/>
  <c r="BG256" i="4" s="1"/>
  <c r="AY1983" i="4"/>
  <c r="BG1983" i="4" s="1"/>
  <c r="AY220" i="4"/>
  <c r="BG220" i="4" s="1"/>
  <c r="AY389" i="4"/>
  <c r="BG389" i="4" s="1"/>
  <c r="AY752" i="4"/>
  <c r="BG752" i="4" s="1"/>
  <c r="AY2589" i="4"/>
  <c r="BG2589" i="4" s="1"/>
  <c r="AY791" i="4"/>
  <c r="BG791" i="4" s="1"/>
  <c r="AY2557" i="4"/>
  <c r="BG2557" i="4" s="1"/>
  <c r="AY924" i="4"/>
  <c r="BG924" i="4" s="1"/>
  <c r="AY118" i="4"/>
  <c r="BG118" i="4" s="1"/>
  <c r="AY2464" i="4"/>
  <c r="BG2464" i="4" s="1"/>
  <c r="AY199" i="4"/>
  <c r="BG199" i="4" s="1"/>
  <c r="AY1016" i="4"/>
  <c r="BG1016" i="4" s="1"/>
  <c r="AY1182" i="4"/>
  <c r="BG1182" i="4" s="1"/>
  <c r="AY591" i="4"/>
  <c r="BG591" i="4" s="1"/>
  <c r="AY110" i="4"/>
  <c r="BG110" i="4" s="1"/>
  <c r="AY557" i="4"/>
  <c r="BG557" i="4" s="1"/>
  <c r="AY644" i="4"/>
  <c r="BG644" i="4" s="1"/>
  <c r="AY431" i="4"/>
  <c r="BG431" i="4" s="1"/>
  <c r="AY1236" i="4"/>
  <c r="BG1236" i="4" s="1"/>
  <c r="AY777" i="4"/>
  <c r="BG777" i="4" s="1"/>
  <c r="AY2566" i="4"/>
  <c r="BG2566" i="4" s="1"/>
  <c r="AY2597" i="4"/>
  <c r="BG2597" i="4" s="1"/>
  <c r="AY2618" i="4"/>
  <c r="BG2618" i="4" s="1"/>
  <c r="AY2623" i="4"/>
  <c r="BG2623" i="4" s="1"/>
  <c r="AY2521" i="4"/>
  <c r="BG2521" i="4" s="1"/>
  <c r="AY1168" i="4"/>
  <c r="BG1168" i="4" s="1"/>
  <c r="AY1750" i="4"/>
  <c r="BG1750" i="4" s="1"/>
  <c r="AY2198" i="4"/>
  <c r="BG2198" i="4" s="1"/>
  <c r="AY2539" i="4"/>
  <c r="BG2539" i="4" s="1"/>
  <c r="AY2555" i="4"/>
  <c r="BG2555" i="4" s="1"/>
  <c r="AY1428" i="4"/>
  <c r="BG1428" i="4" s="1"/>
  <c r="AY1486" i="4"/>
  <c r="BG1486" i="4" s="1"/>
  <c r="AY1506" i="4"/>
  <c r="BG1506" i="4" s="1"/>
  <c r="AY2418" i="4"/>
  <c r="BG2418" i="4" s="1"/>
  <c r="AY1509" i="4"/>
  <c r="BG1509" i="4" s="1"/>
  <c r="AY2285" i="4"/>
  <c r="BG2285" i="4" s="1"/>
  <c r="AY2148" i="4"/>
  <c r="BG2148" i="4" s="1"/>
  <c r="AY1902" i="4"/>
  <c r="BG1902" i="4" s="1"/>
  <c r="AY1291" i="4"/>
  <c r="BG1291" i="4" s="1"/>
  <c r="AY2508" i="4"/>
  <c r="BG2508" i="4" s="1"/>
  <c r="AY2396" i="4"/>
  <c r="BG2396" i="4" s="1"/>
  <c r="AY2484" i="4"/>
  <c r="BG2484" i="4" s="1"/>
  <c r="AY1964" i="4"/>
  <c r="BG1964" i="4" s="1"/>
  <c r="AY2280" i="4"/>
  <c r="BG2280" i="4" s="1"/>
  <c r="AY2042" i="4"/>
  <c r="BG2042" i="4" s="1"/>
  <c r="AY1631" i="4"/>
  <c r="BG1631" i="4" s="1"/>
  <c r="AY2407" i="4"/>
  <c r="BG2407" i="4" s="1"/>
  <c r="AY1274" i="4"/>
  <c r="BG1274" i="4" s="1"/>
  <c r="AY2232" i="4"/>
  <c r="BG2232" i="4" s="1"/>
  <c r="AY2596" i="4"/>
  <c r="BG2596" i="4" s="1"/>
  <c r="AY875" i="4"/>
  <c r="BG875" i="4" s="1"/>
  <c r="AY2611" i="4"/>
  <c r="BG2611" i="4" s="1"/>
  <c r="AY2340" i="4"/>
  <c r="BG2340" i="4" s="1"/>
  <c r="AY795" i="4"/>
  <c r="BG795" i="4" s="1"/>
  <c r="AY1354" i="4"/>
  <c r="BG1354" i="4" s="1"/>
  <c r="AY1880" i="4"/>
  <c r="BG1880" i="4" s="1"/>
  <c r="AY2020" i="4"/>
  <c r="BG2020" i="4" s="1"/>
  <c r="AY2363" i="4"/>
  <c r="BG2363" i="4" s="1"/>
  <c r="AY2157" i="4"/>
  <c r="BG2157" i="4" s="1"/>
  <c r="AY1916" i="4"/>
  <c r="BG1916" i="4" s="1"/>
  <c r="AY2243" i="4"/>
  <c r="BG2243" i="4" s="1"/>
  <c r="AY1511" i="4"/>
  <c r="BG1511" i="4" s="1"/>
  <c r="AY1580" i="4"/>
  <c r="BG1580" i="4" s="1"/>
  <c r="AY1386" i="4"/>
  <c r="BG1386" i="4" s="1"/>
  <c r="AY1567" i="4"/>
  <c r="BG1567" i="4" s="1"/>
  <c r="AY1730" i="4"/>
  <c r="BG1730" i="4" s="1"/>
  <c r="AY1703" i="4"/>
  <c r="BG1703" i="4" s="1"/>
  <c r="AY2252" i="4"/>
  <c r="BG2252" i="4" s="1"/>
  <c r="AY2269" i="4"/>
  <c r="BG2269" i="4" s="1"/>
  <c r="AY2173" i="4"/>
  <c r="BG2173" i="4" s="1"/>
  <c r="AY2374" i="4"/>
  <c r="BG2374" i="4" s="1"/>
  <c r="AY1617" i="4"/>
  <c r="BG1617" i="4" s="1"/>
  <c r="AY2504" i="4"/>
  <c r="BG2504" i="4" s="1"/>
  <c r="AY2405" i="4"/>
  <c r="BG2405" i="4" s="1"/>
  <c r="AY651" i="4"/>
  <c r="BG651" i="4" s="1"/>
  <c r="AY2297" i="4"/>
  <c r="BG2297" i="4" s="1"/>
  <c r="AY2052" i="4"/>
  <c r="BG2052" i="4" s="1"/>
  <c r="AY536" i="4"/>
  <c r="BG536" i="4" s="1"/>
  <c r="AY2180" i="4"/>
  <c r="BG2180" i="4" s="1"/>
  <c r="AY2277" i="4"/>
  <c r="BG2277" i="4" s="1"/>
  <c r="AY2619" i="4"/>
  <c r="BG2619" i="4" s="1"/>
  <c r="AY1313" i="4"/>
  <c r="BG1313" i="4" s="1"/>
  <c r="AY1615" i="4"/>
  <c r="BG1615" i="4" s="1"/>
  <c r="AY2273" i="4"/>
  <c r="BG2273" i="4" s="1"/>
  <c r="AY1725" i="4"/>
  <c r="BG1725" i="4" s="1"/>
  <c r="AY2299" i="4"/>
  <c r="BG2299" i="4" s="1"/>
  <c r="AY1682" i="4"/>
  <c r="BG1682" i="4" s="1"/>
  <c r="AY2024" i="4"/>
  <c r="BG2024" i="4" s="1"/>
  <c r="AY1984" i="4"/>
  <c r="BG1984" i="4" s="1"/>
  <c r="AY1297" i="4"/>
  <c r="BG1297" i="4" s="1"/>
  <c r="AY1496" i="4"/>
  <c r="BG1496" i="4" s="1"/>
  <c r="AY645" i="4"/>
  <c r="BG645" i="4" s="1"/>
  <c r="AY1843" i="4"/>
  <c r="BG1843" i="4" s="1"/>
  <c r="AY13" i="4"/>
  <c r="BG13" i="4" s="1"/>
  <c r="AY1070" i="4"/>
  <c r="BG1070" i="4" s="1"/>
  <c r="AY1392" i="4"/>
  <c r="BG1392" i="4" s="1"/>
  <c r="AY505" i="4"/>
  <c r="BG505" i="4" s="1"/>
  <c r="AY1698" i="4"/>
  <c r="BG1698" i="4" s="1"/>
  <c r="AY1921" i="4"/>
  <c r="BG1921" i="4" s="1"/>
  <c r="AY1814" i="4"/>
  <c r="BG1814" i="4" s="1"/>
  <c r="AY2216" i="4"/>
  <c r="BG2216" i="4" s="1"/>
  <c r="AY1866" i="4"/>
  <c r="BG1866" i="4" s="1"/>
  <c r="AY229" i="4"/>
  <c r="BG229" i="4" s="1"/>
  <c r="AY2431" i="4"/>
  <c r="BG2431" i="4" s="1"/>
  <c r="AY1283" i="4"/>
  <c r="BG1283" i="4" s="1"/>
  <c r="AY951" i="4"/>
  <c r="BG951" i="4" s="1"/>
  <c r="AY1738" i="4"/>
  <c r="BG1738" i="4" s="1"/>
  <c r="AY669" i="4"/>
  <c r="BG669" i="4" s="1"/>
  <c r="AY480" i="4"/>
  <c r="BG480" i="4" s="1"/>
  <c r="AY1811" i="4"/>
  <c r="BG1811" i="4" s="1"/>
  <c r="AY1453" i="4"/>
  <c r="BG1453" i="4" s="1"/>
  <c r="AY1436" i="4"/>
  <c r="BG1436" i="4" s="1"/>
  <c r="AY2105" i="4"/>
  <c r="BG2105" i="4" s="1"/>
  <c r="AY70" i="4"/>
  <c r="BG70" i="4" s="1"/>
  <c r="AY1170" i="4"/>
  <c r="BG1170" i="4" s="1"/>
  <c r="AY493" i="4"/>
  <c r="BG493" i="4" s="1"/>
  <c r="AY1233" i="4"/>
  <c r="BG1233" i="4" s="1"/>
  <c r="AY2015" i="4"/>
  <c r="BG2015" i="4" s="1"/>
  <c r="AY1678" i="4"/>
  <c r="BG1678" i="4" s="1"/>
  <c r="AY2109" i="4"/>
  <c r="BG2109" i="4" s="1"/>
  <c r="AY2212" i="4"/>
  <c r="BG2212" i="4" s="1"/>
  <c r="AY2262" i="4"/>
  <c r="BG2262" i="4" s="1"/>
  <c r="AY1625" i="4"/>
  <c r="BG1625" i="4" s="1"/>
  <c r="AY2177" i="4"/>
  <c r="BG2177" i="4" s="1"/>
  <c r="AY2206" i="4"/>
  <c r="BG2206" i="4" s="1"/>
  <c r="AY2012" i="4"/>
  <c r="BG2012" i="4" s="1"/>
  <c r="AY2185" i="4"/>
  <c r="BG2185" i="4" s="1"/>
  <c r="AY618" i="4"/>
  <c r="BG618" i="4" s="1"/>
  <c r="AY823" i="4"/>
  <c r="BG823" i="4" s="1"/>
  <c r="AY316" i="4"/>
  <c r="BG316" i="4" s="1"/>
  <c r="AY1870" i="4"/>
  <c r="BG1870" i="4" s="1"/>
  <c r="AY180" i="4"/>
  <c r="BG180" i="4" s="1"/>
  <c r="AY2329" i="4"/>
  <c r="BG2329" i="4" s="1"/>
  <c r="AY148" i="4"/>
  <c r="BG148" i="4" s="1"/>
  <c r="AY1606" i="4"/>
  <c r="BG1606" i="4" s="1"/>
  <c r="AY599" i="4"/>
  <c r="BG599" i="4" s="1"/>
  <c r="AY1564" i="4"/>
  <c r="BG1564" i="4" s="1"/>
  <c r="AY930" i="4"/>
  <c r="BG930" i="4" s="1"/>
  <c r="AY2193" i="4"/>
  <c r="BG2193" i="4" s="1"/>
  <c r="AY442" i="4"/>
  <c r="BG442" i="4" s="1"/>
  <c r="AY2368" i="4"/>
  <c r="BG2368" i="4" s="1"/>
  <c r="AY1923" i="4"/>
  <c r="BG1923" i="4" s="1"/>
  <c r="AY7" i="4"/>
  <c r="BG7" i="4" s="1"/>
  <c r="AY1251" i="4"/>
  <c r="BG1251" i="4" s="1"/>
  <c r="AY1401" i="4"/>
  <c r="BG1401" i="4" s="1"/>
  <c r="AY1585" i="4"/>
  <c r="BG1585" i="4" s="1"/>
  <c r="AY1899" i="4"/>
  <c r="BG1899" i="4" s="1"/>
  <c r="AY325" i="4"/>
  <c r="BG325" i="4" s="1"/>
  <c r="AY326" i="4"/>
  <c r="BG326" i="4" s="1"/>
  <c r="AY2184" i="4"/>
  <c r="BG2184" i="4" s="1"/>
  <c r="AY482" i="4"/>
  <c r="BG482" i="4" s="1"/>
  <c r="AY2602" i="4"/>
  <c r="BG2602" i="4" s="1"/>
  <c r="AY1378" i="4"/>
  <c r="BG1378" i="4" s="1"/>
  <c r="AY629" i="4"/>
  <c r="BG629" i="4" s="1"/>
  <c r="AY458" i="4"/>
  <c r="BG458" i="4" s="1"/>
  <c r="AY1783" i="4"/>
  <c r="BG1783" i="4" s="1"/>
  <c r="AY1844" i="4"/>
  <c r="BG1844" i="4" s="1"/>
  <c r="AY151" i="4"/>
  <c r="BG151" i="4" s="1"/>
  <c r="AY2133" i="4"/>
  <c r="BG2133" i="4" s="1"/>
  <c r="AY1412" i="4"/>
  <c r="BG1412" i="4" s="1"/>
  <c r="AY2463" i="4"/>
  <c r="BG2463" i="4" s="1"/>
  <c r="AY2165" i="4"/>
  <c r="BG2165" i="4" s="1"/>
  <c r="AY2092" i="4"/>
  <c r="BG2092" i="4" s="1"/>
  <c r="AY25" i="4"/>
  <c r="BG25" i="4" s="1"/>
  <c r="AY2022" i="4"/>
  <c r="BG2022" i="4" s="1"/>
  <c r="AY2071" i="4"/>
  <c r="BG2071" i="4" s="1"/>
  <c r="AY1597" i="4"/>
  <c r="BG1597" i="4" s="1"/>
  <c r="AY2091" i="4"/>
  <c r="BG2091" i="4" s="1"/>
  <c r="AY1802" i="4"/>
  <c r="BG1802" i="4" s="1"/>
  <c r="AY808" i="4"/>
  <c r="BG808" i="4" s="1"/>
  <c r="AY1571" i="4"/>
  <c r="BG1571" i="4" s="1"/>
  <c r="AY2553" i="4"/>
  <c r="BG2553" i="4" s="1"/>
  <c r="AY2565" i="4"/>
  <c r="BG2565" i="4" s="1"/>
  <c r="AY346" i="4"/>
  <c r="BG346" i="4" s="1"/>
  <c r="AY1696" i="4"/>
  <c r="BG1696" i="4" s="1"/>
  <c r="AY89" i="4"/>
  <c r="BG89" i="4" s="1"/>
  <c r="AY2175" i="4"/>
  <c r="BG2175" i="4" s="1"/>
  <c r="AY854" i="4"/>
  <c r="BG854" i="4" s="1"/>
  <c r="AY474" i="4"/>
  <c r="BG474" i="4" s="1"/>
  <c r="AY1746" i="4"/>
  <c r="BG1746" i="4" s="1"/>
  <c r="AY680" i="4"/>
  <c r="BG680" i="4" s="1"/>
  <c r="AY1501" i="4"/>
  <c r="BG1501" i="4" s="1"/>
  <c r="AY1879" i="4"/>
  <c r="BG1879" i="4" s="1"/>
  <c r="AY451" i="4"/>
  <c r="BG451" i="4" s="1"/>
  <c r="AY448" i="4"/>
  <c r="BG448" i="4" s="1"/>
  <c r="AY1319" i="4"/>
  <c r="BG1319" i="4" s="1"/>
  <c r="AY2093" i="4"/>
  <c r="BG2093" i="4" s="1"/>
  <c r="AY1607" i="4"/>
  <c r="BG1607" i="4" s="1"/>
  <c r="AY1898" i="4"/>
  <c r="BG1898" i="4" s="1"/>
  <c r="AY1883" i="4"/>
  <c r="BG1883" i="4" s="1"/>
  <c r="AY2321" i="4"/>
  <c r="BG2321" i="4" s="1"/>
  <c r="AY1524" i="4"/>
  <c r="BG1524" i="4" s="1"/>
  <c r="AY862" i="4"/>
  <c r="BG862" i="4" s="1"/>
  <c r="AY1714" i="4"/>
  <c r="BG1714" i="4" s="1"/>
  <c r="AY2098" i="4"/>
  <c r="BG2098" i="4" s="1"/>
  <c r="AY2186" i="4"/>
  <c r="BG2186" i="4" s="1"/>
  <c r="AY452" i="4"/>
  <c r="BG452" i="4" s="1"/>
  <c r="AY2080" i="4"/>
  <c r="BG2080" i="4" s="1"/>
  <c r="AY1717" i="4"/>
  <c r="BG1717" i="4" s="1"/>
  <c r="AY2241" i="4"/>
  <c r="BG2241" i="4" s="1"/>
  <c r="AY2116" i="4"/>
  <c r="BG2116" i="4" s="1"/>
  <c r="AY1133" i="4"/>
  <c r="BG1133" i="4" s="1"/>
  <c r="AY276" i="4"/>
  <c r="BG276" i="4" s="1"/>
  <c r="AY2387" i="4"/>
  <c r="BG2387" i="4" s="1"/>
  <c r="AY1975" i="4"/>
  <c r="BG1975" i="4" s="1"/>
  <c r="AY238" i="4"/>
  <c r="BG238" i="4" s="1"/>
  <c r="AY1192" i="4"/>
  <c r="BG1192" i="4" s="1"/>
  <c r="AY2354" i="4"/>
  <c r="BG2354" i="4" s="1"/>
  <c r="AY501" i="4"/>
  <c r="BG501" i="4" s="1"/>
  <c r="AY1655" i="4"/>
  <c r="BG1655" i="4" s="1"/>
  <c r="AY2102" i="4"/>
  <c r="BG2102" i="4" s="1"/>
  <c r="AY2072" i="4"/>
  <c r="BG2072" i="4" s="1"/>
  <c r="AY333" i="4"/>
  <c r="BG333" i="4" s="1"/>
  <c r="AY757" i="4"/>
  <c r="BG757" i="4" s="1"/>
  <c r="AY1579" i="4"/>
  <c r="BG1579" i="4" s="1"/>
  <c r="AY2244" i="4"/>
  <c r="BG2244" i="4" s="1"/>
  <c r="AY470" i="4"/>
  <c r="BG470" i="4" s="1"/>
  <c r="AY1174" i="4"/>
  <c r="BG1174" i="4" s="1"/>
  <c r="AY2154" i="4"/>
  <c r="BG2154" i="4" s="1"/>
  <c r="AY735" i="4"/>
  <c r="BG735" i="4" s="1"/>
  <c r="AY688" i="4"/>
  <c r="BG688" i="4" s="1"/>
  <c r="AY1012" i="4"/>
  <c r="BG1012" i="4" s="1"/>
  <c r="AY1829" i="4"/>
  <c r="BG1829" i="4" s="1"/>
  <c r="AY84" i="4"/>
  <c r="BG84" i="4" s="1"/>
  <c r="AY281" i="4"/>
  <c r="BG281" i="4" s="1"/>
  <c r="AY2083" i="4"/>
  <c r="BG2083" i="4" s="1"/>
  <c r="AY542" i="4"/>
  <c r="BG542" i="4" s="1"/>
  <c r="AY1461" i="4"/>
  <c r="BG1461" i="4" s="1"/>
  <c r="AY1822" i="4"/>
  <c r="BG1822" i="4" s="1"/>
  <c r="AY1518" i="4"/>
  <c r="BG1518" i="4" s="1"/>
  <c r="AY785" i="4"/>
  <c r="BG785" i="4" s="1"/>
  <c r="AY21" i="4"/>
  <c r="BG21" i="4" s="1"/>
  <c r="AY660" i="4"/>
  <c r="BG660" i="4" s="1"/>
  <c r="AY2123" i="4"/>
  <c r="BG2123" i="4" s="1"/>
  <c r="AY2004" i="4"/>
  <c r="BG2004" i="4" s="1"/>
  <c r="AY424" i="4"/>
  <c r="BG424" i="4" s="1"/>
  <c r="AY1968" i="4"/>
  <c r="BG1968" i="4" s="1"/>
  <c r="AY1418" i="4"/>
  <c r="BG1418" i="4" s="1"/>
  <c r="AY632" i="4"/>
  <c r="BG632" i="4" s="1"/>
  <c r="AY648" i="4"/>
  <c r="BG648" i="4" s="1"/>
  <c r="AY1517" i="4"/>
  <c r="BG1517" i="4" s="1"/>
  <c r="AY1593" i="4"/>
  <c r="BG1593" i="4" s="1"/>
  <c r="AY2029" i="4"/>
  <c r="BG2029" i="4" s="1"/>
  <c r="AY1719" i="4"/>
  <c r="BG1719" i="4" s="1"/>
  <c r="AY35" i="4"/>
  <c r="BG35" i="4" s="1"/>
  <c r="AY2208" i="4"/>
  <c r="BG2208" i="4" s="1"/>
  <c r="AY686" i="4"/>
  <c r="BG686" i="4" s="1"/>
  <c r="AY34" i="4"/>
  <c r="BG34" i="4" s="1"/>
  <c r="AY153" i="4"/>
  <c r="BG153" i="4" s="1"/>
  <c r="AY2433" i="4"/>
  <c r="BG2433" i="4" s="1"/>
  <c r="AY393" i="4"/>
  <c r="BG393" i="4" s="1"/>
  <c r="AY1101" i="4"/>
  <c r="BG1101" i="4" s="1"/>
  <c r="AY1795" i="4"/>
  <c r="BG1795" i="4" s="1"/>
  <c r="AY1083" i="4"/>
  <c r="BG1083" i="4" s="1"/>
  <c r="AY2000" i="4"/>
  <c r="BG2000" i="4" s="1"/>
  <c r="AY1002" i="4"/>
  <c r="BG1002" i="4" s="1"/>
  <c r="AY2045" i="4"/>
  <c r="BG2045" i="4" s="1"/>
  <c r="AY2391" i="4"/>
  <c r="BG2391" i="4" s="1"/>
  <c r="AY985" i="4"/>
  <c r="BG985" i="4" s="1"/>
  <c r="AY329" i="4"/>
  <c r="BG329" i="4" s="1"/>
  <c r="AY412" i="4"/>
  <c r="BG412" i="4" s="1"/>
  <c r="AY1611" i="4"/>
  <c r="BG1611" i="4" s="1"/>
  <c r="AY857" i="4"/>
  <c r="BG857" i="4" s="1"/>
  <c r="AY1739" i="4"/>
  <c r="BG1739" i="4" s="1"/>
  <c r="AY786" i="4"/>
  <c r="BG786" i="4" s="1"/>
  <c r="AY267" i="4"/>
  <c r="BG267" i="4" s="1"/>
  <c r="AY1925" i="4"/>
  <c r="BG1925" i="4" s="1"/>
  <c r="AY804" i="4"/>
  <c r="BG804" i="4" s="1"/>
  <c r="AY876" i="4"/>
  <c r="BG876" i="4" s="1"/>
  <c r="AY304" i="4"/>
  <c r="BG304" i="4" s="1"/>
  <c r="AY1204" i="4"/>
  <c r="BG1204" i="4" s="1"/>
  <c r="AY1927" i="4"/>
  <c r="BG1927" i="4" s="1"/>
  <c r="AY709" i="4"/>
  <c r="BG709" i="4" s="1"/>
  <c r="AY562" i="4"/>
  <c r="BG562" i="4" s="1"/>
  <c r="AY486" i="4"/>
  <c r="BG486" i="4" s="1"/>
  <c r="AY2499" i="4"/>
  <c r="BG2499" i="4" s="1"/>
  <c r="AY317" i="4"/>
  <c r="BG317" i="4" s="1"/>
  <c r="AY1594" i="4"/>
  <c r="BG1594" i="4" s="1"/>
  <c r="AY1479" i="4"/>
  <c r="BG1479" i="4" s="1"/>
  <c r="AY155" i="4"/>
  <c r="BG155" i="4" s="1"/>
  <c r="AY729" i="4"/>
  <c r="BG729" i="4" s="1"/>
  <c r="AY550" i="4"/>
  <c r="BG550" i="4" s="1"/>
  <c r="AY880" i="4"/>
  <c r="BG880" i="4" s="1"/>
  <c r="AY1000" i="4"/>
  <c r="BG1000" i="4" s="1"/>
  <c r="AY499" i="4"/>
  <c r="BG499" i="4" s="1"/>
  <c r="AY1114" i="4"/>
  <c r="BG1114" i="4" s="1"/>
  <c r="AY139" i="4"/>
  <c r="BG139" i="4" s="1"/>
  <c r="AY1987" i="4"/>
  <c r="BG1987" i="4" s="1"/>
  <c r="AY221" i="4"/>
  <c r="BG221" i="4" s="1"/>
  <c r="AY2070" i="4"/>
  <c r="BG2070" i="4" s="1"/>
  <c r="AY1528" i="4"/>
  <c r="BG1528" i="4" s="1"/>
  <c r="AY302" i="4"/>
  <c r="BG302" i="4" s="1"/>
  <c r="AY371" i="4"/>
  <c r="BG371" i="4" s="1"/>
  <c r="AY2223" i="4"/>
  <c r="BG2223" i="4" s="1"/>
  <c r="AY691" i="4"/>
  <c r="BG691" i="4" s="1"/>
  <c r="AY175" i="4"/>
  <c r="BG175" i="4" s="1"/>
  <c r="AY2079" i="4"/>
  <c r="BG2079" i="4" s="1"/>
  <c r="AY1224" i="4"/>
  <c r="BG1224" i="4" s="1"/>
  <c r="AY2395" i="4"/>
  <c r="BG2395" i="4" s="1"/>
  <c r="AY1720" i="4"/>
  <c r="BG1720" i="4" s="1"/>
  <c r="AY1884" i="4"/>
  <c r="BG1884" i="4" s="1"/>
  <c r="AY1141" i="4"/>
  <c r="BG1141" i="4" s="1"/>
  <c r="AY705" i="4"/>
  <c r="BG705" i="4" s="1"/>
  <c r="AY1906" i="4"/>
  <c r="BG1906" i="4" s="1"/>
  <c r="AY340" i="4"/>
  <c r="BG340" i="4" s="1"/>
  <c r="AY1666" i="4"/>
  <c r="BG1666" i="4" s="1"/>
  <c r="AY1112" i="4"/>
  <c r="BG1112" i="4" s="1"/>
  <c r="AY1772" i="4"/>
  <c r="BG1772" i="4" s="1"/>
  <c r="AY2260" i="4"/>
  <c r="BG2260" i="4" s="1"/>
  <c r="AY741" i="4"/>
  <c r="BG741" i="4" s="1"/>
  <c r="AY2507" i="4"/>
  <c r="BG2507" i="4" s="1"/>
  <c r="AY1871" i="4"/>
  <c r="BG1871" i="4" s="1"/>
  <c r="AY1184" i="4"/>
  <c r="BG1184" i="4" s="1"/>
  <c r="AY2214" i="4"/>
  <c r="BG2214" i="4" s="1"/>
  <c r="AY2390" i="4"/>
  <c r="BG2390" i="4" s="1"/>
  <c r="AY2051" i="4"/>
  <c r="BG2051" i="4" s="1"/>
  <c r="AY1132" i="4"/>
  <c r="BG1132" i="4" s="1"/>
  <c r="AY945" i="4"/>
  <c r="BG945" i="4" s="1"/>
  <c r="AY1058" i="4"/>
  <c r="BG1058" i="4" s="1"/>
  <c r="AY328" i="4"/>
  <c r="BG328" i="4" s="1"/>
  <c r="AY36" i="4"/>
  <c r="BG36" i="4" s="1"/>
  <c r="AY91" i="4"/>
  <c r="BG91" i="4" s="1"/>
  <c r="AY116" i="4"/>
  <c r="BG116" i="4" s="1"/>
  <c r="AY635" i="4"/>
  <c r="BG635" i="4" s="1"/>
  <c r="AY1793" i="4"/>
  <c r="BG1793" i="4" s="1"/>
  <c r="AY647" i="4"/>
  <c r="BG647" i="4" s="1"/>
  <c r="AY506" i="4"/>
  <c r="BG506" i="4" s="1"/>
  <c r="AY204" i="4"/>
  <c r="BG204" i="4" s="1"/>
  <c r="AY1934" i="4"/>
  <c r="BG1934" i="4" s="1"/>
  <c r="AY773" i="4"/>
  <c r="BG773" i="4" s="1"/>
  <c r="AY2209" i="4"/>
  <c r="BG2209" i="4" s="1"/>
  <c r="AY235" i="4"/>
  <c r="BG235" i="4" s="1"/>
  <c r="AY2286" i="4"/>
  <c r="BG2286" i="4" s="1"/>
  <c r="AY343" i="4"/>
  <c r="BG343" i="4" s="1"/>
  <c r="AY758" i="4"/>
  <c r="BG758" i="4" s="1"/>
  <c r="AY1468" i="4"/>
  <c r="BG1468" i="4" s="1"/>
  <c r="AY363" i="4"/>
  <c r="BG363" i="4" s="1"/>
  <c r="AY2522" i="4"/>
  <c r="BG2522" i="4" s="1"/>
  <c r="AY290" i="4"/>
  <c r="BG290" i="4" s="1"/>
  <c r="AY704" i="4"/>
  <c r="BG704" i="4" s="1"/>
  <c r="AY1343" i="4"/>
  <c r="BG1343" i="4" s="1"/>
  <c r="AY1381" i="4"/>
  <c r="BG1381" i="4" s="1"/>
  <c r="AY579" i="4"/>
  <c r="BG579" i="4" s="1"/>
  <c r="AY978" i="4"/>
  <c r="BG978" i="4" s="1"/>
  <c r="AY608" i="4"/>
  <c r="BG608" i="4" s="1"/>
  <c r="AY1853" i="4"/>
  <c r="BG1853" i="4" s="1"/>
  <c r="AY1346" i="4"/>
  <c r="BG1346" i="4" s="1"/>
  <c r="AY1197" i="4"/>
  <c r="BG1197" i="4" s="1"/>
  <c r="AY1248" i="4"/>
  <c r="BG1248" i="4" s="1"/>
  <c r="AY124" i="4"/>
  <c r="BG124" i="4" s="1"/>
  <c r="AY94" i="4"/>
  <c r="BG94" i="4" s="1"/>
  <c r="AY495" i="4"/>
  <c r="BG495" i="4" s="1"/>
  <c r="AY2335" i="4"/>
  <c r="BG2335" i="4" s="1"/>
  <c r="AY108" i="4"/>
  <c r="BG108" i="4" s="1"/>
  <c r="AY2564" i="4"/>
  <c r="BG2564" i="4" s="1"/>
  <c r="AY249" i="4"/>
  <c r="BG249" i="4" s="1"/>
  <c r="AY484" i="4"/>
  <c r="BG484" i="4" s="1"/>
  <c r="AY1662" i="4"/>
  <c r="BG1662" i="4" s="1"/>
  <c r="AY353" i="4"/>
  <c r="BG353" i="4" s="1"/>
  <c r="AY1029" i="4"/>
  <c r="BG1029" i="4" s="1"/>
  <c r="AY2588" i="4"/>
  <c r="BG2588" i="4" s="1"/>
  <c r="AY2587" i="4"/>
  <c r="BG2587" i="4" s="1"/>
  <c r="AY1093" i="4"/>
  <c r="BG1093" i="4" s="1"/>
  <c r="AY2271" i="4"/>
  <c r="BG2271" i="4" s="1"/>
  <c r="AY1463" i="4"/>
  <c r="BG1463" i="4" s="1"/>
  <c r="AY490" i="4"/>
  <c r="BG490" i="4" s="1"/>
  <c r="AY2272" i="4"/>
  <c r="BG2272" i="4" s="1"/>
  <c r="AY1092" i="4"/>
  <c r="BG1092" i="4" s="1"/>
  <c r="AY2183" i="4"/>
  <c r="BG2183" i="4" s="1"/>
  <c r="AY1106" i="4"/>
  <c r="BG1106" i="4" s="1"/>
  <c r="AY1590" i="4"/>
  <c r="BG1590" i="4" s="1"/>
  <c r="AY2351" i="4"/>
  <c r="BG2351" i="4" s="1"/>
  <c r="AY1054" i="4"/>
  <c r="BG1054" i="4" s="1"/>
  <c r="AY2449" i="4"/>
  <c r="BG2449" i="4" s="1"/>
  <c r="AY1390" i="4"/>
  <c r="BG1390" i="4" s="1"/>
  <c r="AY1095" i="4"/>
  <c r="BG1095" i="4" s="1"/>
  <c r="AY2306" i="4"/>
  <c r="BG2306" i="4" s="1"/>
  <c r="AY909" i="4"/>
  <c r="BG909" i="4" s="1"/>
  <c r="AY740" i="4"/>
  <c r="BG740" i="4" s="1"/>
  <c r="AY614" i="4"/>
  <c r="BG614" i="4" s="1"/>
  <c r="AY783" i="4"/>
  <c r="BG783" i="4" s="1"/>
  <c r="AY366" i="4"/>
  <c r="BG366" i="4" s="1"/>
  <c r="AY1195" i="4"/>
  <c r="BG1195" i="4" s="1"/>
  <c r="AY973" i="4"/>
  <c r="BG973" i="4" s="1"/>
  <c r="AY2003" i="4"/>
  <c r="BG2003" i="4" s="1"/>
  <c r="AY2170" i="4"/>
  <c r="BG2170" i="4" s="1"/>
  <c r="AY2478" i="4"/>
  <c r="BG2478" i="4" s="1"/>
  <c r="AY1094" i="4"/>
  <c r="BG1094" i="4" s="1"/>
  <c r="AY770" i="4"/>
  <c r="BG770" i="4" s="1"/>
  <c r="AY1874" i="4"/>
  <c r="BG1874" i="4" s="1"/>
  <c r="AY1862" i="4"/>
  <c r="BG1862" i="4" s="1"/>
  <c r="AY1940" i="4"/>
  <c r="BG1940" i="4" s="1"/>
  <c r="AY1803" i="4"/>
  <c r="BG1803" i="4" s="1"/>
  <c r="AY1395" i="4"/>
  <c r="BG1395" i="4" s="1"/>
  <c r="AY1801" i="4"/>
  <c r="BG1801" i="4" s="1"/>
  <c r="AY2538" i="4"/>
  <c r="BG2538" i="4" s="1"/>
  <c r="AY1954" i="4"/>
  <c r="BG1954" i="4" s="1"/>
  <c r="AY379" i="4"/>
  <c r="BG379" i="4" s="1"/>
  <c r="AY1339" i="4"/>
  <c r="BG1339" i="4" s="1"/>
  <c r="AY2284" i="4"/>
  <c r="BG2284" i="4" s="1"/>
  <c r="AY283" i="4"/>
  <c r="BG283" i="4" s="1"/>
  <c r="AY1023" i="4"/>
  <c r="BG1023" i="4" s="1"/>
  <c r="AY1612" i="4"/>
  <c r="BG1612" i="4" s="1"/>
  <c r="AY2013" i="4"/>
  <c r="BG2013" i="4" s="1"/>
  <c r="AY23" i="4"/>
  <c r="BG23" i="4" s="1"/>
  <c r="AY2204" i="4"/>
  <c r="BG2204" i="4" s="1"/>
  <c r="AY403" i="4"/>
  <c r="BG403" i="4" s="1"/>
  <c r="AY519" i="4"/>
  <c r="BG519" i="4" s="1"/>
  <c r="AY2506" i="4"/>
  <c r="BG2506" i="4" s="1"/>
  <c r="AY1015" i="4"/>
  <c r="BG1015" i="4" s="1"/>
  <c r="AY2498" i="4"/>
  <c r="BG2498" i="4" s="1"/>
  <c r="AY1067" i="4"/>
  <c r="BG1067" i="4" s="1"/>
  <c r="AY355" i="4"/>
  <c r="BG355" i="4" s="1"/>
  <c r="AY1521" i="4"/>
  <c r="BG1521" i="4" s="1"/>
  <c r="AY2610" i="4"/>
  <c r="BG2610" i="4" s="1"/>
  <c r="AY189" i="4"/>
  <c r="BG189" i="4" s="1"/>
  <c r="AY879" i="4"/>
  <c r="BG879" i="4" s="1"/>
  <c r="AY1303" i="4"/>
  <c r="BG1303" i="4" s="1"/>
  <c r="AY825" i="4"/>
  <c r="BG825" i="4" s="1"/>
  <c r="AY79" i="4"/>
  <c r="BG79" i="4" s="1"/>
  <c r="AY1724" i="4"/>
  <c r="BG1724" i="4" s="1"/>
  <c r="AY585" i="4"/>
  <c r="BG585" i="4" s="1"/>
  <c r="AY2408" i="4"/>
  <c r="BG2408" i="4" s="1"/>
  <c r="AY1961" i="4"/>
  <c r="BG1961" i="4" s="1"/>
  <c r="AY927" i="4"/>
  <c r="BG927" i="4" s="1"/>
  <c r="AY682" i="4"/>
  <c r="BG682" i="4" s="1"/>
  <c r="AY1767" i="4"/>
  <c r="BG1767" i="4" s="1"/>
  <c r="AY1495" i="4"/>
  <c r="BG1495" i="4" s="1"/>
  <c r="AY584" i="4"/>
  <c r="BG584" i="4" s="1"/>
  <c r="AY576" i="4"/>
  <c r="BG576" i="4" s="1"/>
  <c r="AY1314" i="4"/>
  <c r="BG1314" i="4" s="1"/>
  <c r="AY170" i="4"/>
  <c r="BG170" i="4" s="1"/>
  <c r="AY1656" i="4"/>
  <c r="BG1656" i="4" s="1"/>
  <c r="AY2331" i="4"/>
  <c r="BG2331" i="4" s="1"/>
  <c r="AY1507" i="4"/>
  <c r="BG1507" i="4" s="1"/>
  <c r="AY513" i="4"/>
  <c r="BG513" i="4" s="1"/>
  <c r="AY1172" i="4"/>
  <c r="BG1172" i="4" s="1"/>
  <c r="AY2579" i="4"/>
  <c r="BG2579" i="4" s="1"/>
  <c r="AY2246" i="4"/>
  <c r="BG2246" i="4" s="1"/>
  <c r="AY1086" i="4"/>
  <c r="BG1086" i="4" s="1"/>
  <c r="AY2385" i="4"/>
  <c r="BG2385" i="4" s="1"/>
  <c r="AY2343" i="4"/>
  <c r="BG2343" i="4" s="1"/>
  <c r="AY954" i="4"/>
  <c r="BG954" i="4" s="1"/>
  <c r="AY2358" i="4"/>
  <c r="BG2358" i="4" s="1"/>
  <c r="AY2240" i="4"/>
  <c r="BG2240" i="4" s="1"/>
  <c r="AY1105" i="4"/>
  <c r="BG1105" i="4" s="1"/>
  <c r="AY2428" i="4"/>
  <c r="BG2428" i="4" s="1"/>
  <c r="AY719" i="4"/>
  <c r="BG719" i="4" s="1"/>
  <c r="AY1427" i="4"/>
  <c r="BG1427" i="4" s="1"/>
  <c r="AY2514" i="4"/>
  <c r="BG2514" i="4" s="1"/>
  <c r="AY388" i="4"/>
  <c r="BG388" i="4" s="1"/>
  <c r="AY1072" i="4"/>
  <c r="BG1072" i="4" s="1"/>
  <c r="AY604" i="4"/>
  <c r="BG604" i="4" s="1"/>
  <c r="AY1199" i="4"/>
  <c r="BG1199" i="4" s="1"/>
  <c r="AY2034" i="4"/>
  <c r="BG2034" i="4" s="1"/>
  <c r="AY2583" i="4"/>
  <c r="BG2583" i="4" s="1"/>
  <c r="AY2074" i="4"/>
  <c r="BG2074" i="4" s="1"/>
  <c r="AY2373" i="4"/>
  <c r="BG2373" i="4" s="1"/>
  <c r="AY2028" i="4"/>
  <c r="BG2028" i="4" s="1"/>
  <c r="AY1601" i="4"/>
  <c r="BG1601" i="4" s="1"/>
  <c r="AY1191" i="4"/>
  <c r="BG1191" i="4" s="1"/>
  <c r="AY595" i="4"/>
  <c r="BG595" i="4" s="1"/>
  <c r="AY2347" i="4"/>
  <c r="BG2347" i="4" s="1"/>
  <c r="AY1421" i="4"/>
  <c r="BG1421" i="4" s="1"/>
  <c r="AY559" i="4"/>
  <c r="BG559" i="4" s="1"/>
  <c r="AY583" i="4"/>
  <c r="BG583" i="4" s="1"/>
  <c r="AY243" i="4"/>
  <c r="BG243" i="4" s="1"/>
  <c r="AY673" i="4"/>
  <c r="BG673" i="4" s="1"/>
  <c r="AY818" i="4"/>
  <c r="BG818" i="4" s="1"/>
  <c r="AY476" i="4"/>
  <c r="BG476" i="4" s="1"/>
  <c r="AY798" i="4"/>
  <c r="BG798" i="4" s="1"/>
  <c r="AY1512" i="4"/>
  <c r="BG1512" i="4" s="1"/>
  <c r="AY2361" i="4"/>
  <c r="BG2361" i="4" s="1"/>
  <c r="AY2576" i="4"/>
  <c r="BG2576" i="4" s="1"/>
  <c r="AY829" i="4"/>
  <c r="BG829" i="4" s="1"/>
  <c r="AY1031" i="4"/>
  <c r="BG1031" i="4" s="1"/>
  <c r="AY1556" i="4"/>
  <c r="BG1556" i="4" s="1"/>
  <c r="AY1405" i="4"/>
  <c r="BG1405" i="4" s="1"/>
  <c r="AY2370" i="4"/>
  <c r="BG2370" i="4" s="1"/>
  <c r="AY1416" i="4"/>
  <c r="BG1416" i="4" s="1"/>
  <c r="AY917" i="4"/>
  <c r="BG917" i="4" s="1"/>
  <c r="AY2096" i="4"/>
  <c r="BG2096" i="4" s="1"/>
  <c r="AY1241" i="4"/>
  <c r="BG1241" i="4" s="1"/>
  <c r="AY2474" i="4"/>
  <c r="BG2474" i="4" s="1"/>
  <c r="AY40" i="4"/>
  <c r="BG40" i="4" s="1"/>
  <c r="AY2384" i="4"/>
  <c r="BG2384" i="4" s="1"/>
  <c r="AY1402" i="4"/>
  <c r="BG1402" i="4" s="1"/>
  <c r="AY1108" i="4"/>
  <c r="BG1108" i="4" s="1"/>
  <c r="AY2380" i="4"/>
  <c r="BG2380" i="4" s="1"/>
  <c r="AY1062" i="4"/>
  <c r="BG1062" i="4" s="1"/>
  <c r="AY616" i="4"/>
  <c r="BG616" i="4" s="1"/>
  <c r="AY1396" i="4"/>
  <c r="BG1396" i="4" s="1"/>
  <c r="AY1550" i="4"/>
  <c r="BG1550" i="4" s="1"/>
  <c r="AY1860" i="4"/>
  <c r="BG1860" i="4" s="1"/>
  <c r="AY1240" i="4"/>
  <c r="BG1240" i="4" s="1"/>
  <c r="AY37" i="4"/>
  <c r="BG37" i="4" s="1"/>
  <c r="AY722" i="4"/>
  <c r="BG722" i="4" s="1"/>
  <c r="AY1851" i="4"/>
  <c r="BG1851" i="4" s="1"/>
  <c r="AY565" i="4"/>
  <c r="BG565" i="4" s="1"/>
  <c r="AY1294" i="4"/>
  <c r="BG1294" i="4" s="1"/>
  <c r="AY2140" i="4"/>
  <c r="BG2140" i="4" s="1"/>
  <c r="AY284" i="4"/>
  <c r="BG284" i="4" s="1"/>
  <c r="AY1733" i="4"/>
  <c r="BG1733" i="4" s="1"/>
  <c r="AY2125" i="4"/>
  <c r="BG2125" i="4" s="1"/>
  <c r="AY707" i="4"/>
  <c r="BG707" i="4" s="1"/>
  <c r="AY733" i="4"/>
  <c r="BG733" i="4" s="1"/>
  <c r="AY1047" i="4"/>
  <c r="BG1047" i="4" s="1"/>
  <c r="AY1347" i="4"/>
  <c r="BG1347" i="4" s="1"/>
  <c r="AY282" i="4"/>
  <c r="BG282" i="4" s="1"/>
  <c r="AY1207" i="4"/>
  <c r="BG1207" i="4" s="1"/>
  <c r="AY2040" i="4"/>
  <c r="BG2040" i="4" s="1"/>
  <c r="AY1202" i="4"/>
  <c r="BG1202" i="4" s="1"/>
  <c r="AY589" i="4"/>
  <c r="BG589" i="4" s="1"/>
  <c r="AY956" i="4"/>
  <c r="BG956" i="4" s="1"/>
  <c r="AY1238" i="4"/>
  <c r="BG1238" i="4" s="1"/>
  <c r="AY462" i="4"/>
  <c r="BG462" i="4" s="1"/>
  <c r="AY1613" i="4"/>
  <c r="BG1613" i="4" s="1"/>
  <c r="AY327" i="4"/>
  <c r="BG327" i="4" s="1"/>
  <c r="AY2336" i="4"/>
  <c r="BG2336" i="4" s="1"/>
  <c r="AY2359" i="4"/>
  <c r="BG2359" i="4" s="1"/>
  <c r="AY1624" i="4"/>
  <c r="BG1624" i="4" s="1"/>
  <c r="AY2466" i="4"/>
  <c r="BG2466" i="4" s="1"/>
  <c r="AY2088" i="4"/>
  <c r="BG2088" i="4" s="1"/>
  <c r="AY2332" i="4"/>
  <c r="BG2332" i="4" s="1"/>
  <c r="AY2488" i="4"/>
  <c r="BG2488" i="4" s="1"/>
  <c r="AY384" i="4"/>
  <c r="BG384" i="4" s="1"/>
  <c r="AY656" i="4"/>
  <c r="BG656" i="4" s="1"/>
  <c r="AY2274" i="4"/>
  <c r="BG2274" i="4" s="1"/>
  <c r="AY1018" i="4"/>
  <c r="BG1018" i="4" s="1"/>
  <c r="AY1808" i="4"/>
  <c r="BG1808" i="4" s="1"/>
  <c r="AY1252" i="4"/>
  <c r="BG1252" i="4" s="1"/>
  <c r="AY1328" i="4"/>
  <c r="BG1328" i="4" s="1"/>
  <c r="AY603" i="4"/>
  <c r="BG603" i="4" s="1"/>
  <c r="AY205" i="4"/>
  <c r="BG205" i="4" s="1"/>
  <c r="AY1841" i="4"/>
  <c r="BG1841" i="4" s="1"/>
  <c r="AY2076" i="4"/>
  <c r="BG2076" i="4" s="1"/>
  <c r="AY1504" i="4"/>
  <c r="BG1504" i="4" s="1"/>
  <c r="AY1474" i="4"/>
  <c r="BG1474" i="4" s="1"/>
  <c r="AY1966" i="4"/>
  <c r="BG1966" i="4" s="1"/>
  <c r="AY425" i="4"/>
  <c r="BG425" i="4" s="1"/>
  <c r="AY216" i="4"/>
  <c r="BG216" i="4" s="1"/>
  <c r="AY174" i="4"/>
  <c r="BG174" i="4" s="1"/>
  <c r="AY2325" i="4"/>
  <c r="BG2325" i="4" s="1"/>
  <c r="AY1051" i="4"/>
  <c r="BG1051" i="4" s="1"/>
  <c r="AY42" i="4"/>
  <c r="BG42" i="4" s="1"/>
  <c r="AY2044" i="4"/>
  <c r="BG2044" i="4" s="1"/>
  <c r="AY1619" i="4"/>
  <c r="BG1619" i="4" s="1"/>
  <c r="AY1781" i="4"/>
  <c r="BG1781" i="4" s="1"/>
  <c r="AY610" i="4"/>
  <c r="BG610" i="4" s="1"/>
  <c r="AY674" i="4"/>
  <c r="BG674" i="4" s="1"/>
  <c r="AY352" i="4"/>
  <c r="BG352" i="4" s="1"/>
  <c r="AY2519" i="4"/>
  <c r="BG2519" i="4" s="1"/>
  <c r="AY2577" i="4"/>
  <c r="BG2577" i="4" s="1"/>
  <c r="AY710" i="4"/>
  <c r="BG710" i="4" s="1"/>
  <c r="AY1126" i="4"/>
  <c r="BG1126" i="4" s="1"/>
  <c r="AY2268" i="4"/>
  <c r="BG2268" i="4" s="1"/>
  <c r="AY159" i="4"/>
  <c r="BG159" i="4" s="1"/>
  <c r="AY984" i="4"/>
  <c r="BG984" i="4" s="1"/>
  <c r="AY1159" i="4"/>
  <c r="BG1159" i="4" s="1"/>
  <c r="AY864" i="4"/>
  <c r="BG864" i="4" s="1"/>
  <c r="AY369" i="4"/>
  <c r="BG369" i="4" s="1"/>
  <c r="AY217" i="4"/>
  <c r="BG217" i="4" s="1"/>
  <c r="AY356" i="4"/>
  <c r="BG356" i="4" s="1"/>
  <c r="AY1042" i="4"/>
  <c r="BG1042" i="4" s="1"/>
  <c r="AY105" i="4"/>
  <c r="BG105" i="4" s="1"/>
  <c r="AY1910" i="4"/>
  <c r="BG1910" i="4" s="1"/>
  <c r="AY113" i="4"/>
  <c r="BG113" i="4" s="1"/>
  <c r="AY1748" i="4"/>
  <c r="BG1748" i="4" s="1"/>
  <c r="AY2167" i="4"/>
  <c r="BG2167" i="4" s="1"/>
  <c r="AY869" i="4"/>
  <c r="BG869" i="4" s="1"/>
  <c r="AY315" i="4"/>
  <c r="BG315" i="4" s="1"/>
  <c r="AY2081" i="4"/>
  <c r="BG2081" i="4" s="1"/>
  <c r="AY747" i="4"/>
  <c r="BG747" i="4" s="1"/>
  <c r="AY971" i="4"/>
  <c r="BG971" i="4" s="1"/>
  <c r="AY1084" i="4"/>
  <c r="BG1084" i="4" s="1"/>
  <c r="AY753" i="4"/>
  <c r="BG753" i="4" s="1"/>
  <c r="AY2145" i="4"/>
  <c r="BG2145" i="4" s="1"/>
  <c r="AY2237" i="4"/>
  <c r="BG2237" i="4" s="1"/>
  <c r="AY742" i="4"/>
  <c r="BG742" i="4" s="1"/>
  <c r="AY944" i="4"/>
  <c r="BG944" i="4" s="1"/>
  <c r="AY439" i="4"/>
  <c r="BG439" i="4" s="1"/>
  <c r="AY2375" i="4"/>
  <c r="BG2375" i="4" s="1"/>
  <c r="AY997" i="4"/>
  <c r="BG997" i="4" s="1"/>
  <c r="AY2178" i="4"/>
  <c r="BG2178" i="4" s="1"/>
  <c r="AY303" i="4"/>
  <c r="BG303" i="4" s="1"/>
  <c r="AY2310" i="4"/>
  <c r="BG2310" i="4" s="1"/>
  <c r="AY1234" i="4"/>
  <c r="BG1234" i="4" s="1"/>
  <c r="AY987" i="4"/>
  <c r="BG987" i="4" s="1"/>
  <c r="AY1301" i="4"/>
  <c r="BG1301" i="4" s="1"/>
  <c r="AY528" i="4"/>
  <c r="BG528" i="4" s="1"/>
  <c r="AY1873" i="4"/>
  <c r="BG1873" i="4" s="1"/>
  <c r="AY884" i="4"/>
  <c r="BG884" i="4" s="1"/>
  <c r="AY877" i="4"/>
  <c r="BG877" i="4" s="1"/>
  <c r="AY2137" i="4"/>
  <c r="BG2137" i="4" s="1"/>
  <c r="AY920" i="4"/>
  <c r="BG920" i="4" s="1"/>
  <c r="AY181" i="4"/>
  <c r="BG181" i="4" s="1"/>
  <c r="AY2568" i="4"/>
  <c r="BG2568" i="4" s="1"/>
  <c r="AY897" i="4"/>
  <c r="BG897" i="4" s="1"/>
  <c r="AY497" i="4"/>
  <c r="BG497" i="4" s="1"/>
  <c r="AY1019" i="4"/>
  <c r="BG1019" i="4" s="1"/>
  <c r="AY332" i="4"/>
  <c r="BG332" i="4" s="1"/>
  <c r="AY313" i="4"/>
  <c r="BG313" i="4" s="1"/>
  <c r="AY767" i="4"/>
  <c r="BG767" i="4" s="1"/>
  <c r="AY2067" i="4"/>
  <c r="BG2067" i="4" s="1"/>
  <c r="AY867" i="4"/>
  <c r="BG867" i="4" s="1"/>
  <c r="AY1135" i="4"/>
  <c r="BG1135" i="4" s="1"/>
  <c r="AY1834" i="4"/>
  <c r="BG1834" i="4" s="1"/>
  <c r="AY1420" i="4"/>
  <c r="BG1420" i="4" s="1"/>
  <c r="AY826" i="4"/>
  <c r="BG826" i="4" s="1"/>
  <c r="AY1317" i="4"/>
  <c r="BG1317" i="4" s="1"/>
  <c r="AY799" i="4"/>
  <c r="BG799" i="4" s="1"/>
  <c r="AY744" i="4"/>
  <c r="BG744" i="4" s="1"/>
  <c r="AY1689" i="4"/>
  <c r="BG1689" i="4" s="1"/>
  <c r="AY444" i="4"/>
  <c r="BG444" i="4" s="1"/>
  <c r="AY1028" i="4"/>
  <c r="BG1028" i="4" s="1"/>
  <c r="AY551" i="4"/>
  <c r="BG551" i="4" s="1"/>
  <c r="AY264" i="4"/>
  <c r="BG264" i="4" s="1"/>
  <c r="AY1591" i="4"/>
  <c r="BG1591" i="4" s="1"/>
  <c r="AY637" i="4"/>
  <c r="BG637" i="4" s="1"/>
  <c r="AY982" i="4"/>
  <c r="BG982" i="4" s="1"/>
  <c r="AY787" i="4"/>
  <c r="BG787" i="4" s="1"/>
  <c r="AY685" i="4"/>
  <c r="BG685" i="4" s="1"/>
  <c r="AY573" i="4"/>
  <c r="BG573" i="4" s="1"/>
  <c r="AY206" i="4"/>
  <c r="BG206" i="4" s="1"/>
  <c r="AY2599" i="4"/>
  <c r="BG2599" i="4" s="1"/>
  <c r="AY518" i="4"/>
  <c r="BG518" i="4" s="1"/>
  <c r="AY1099" i="4"/>
  <c r="BG1099" i="4" s="1"/>
  <c r="AY46" i="4"/>
  <c r="BG46" i="4" s="1"/>
  <c r="AY1536" i="4"/>
  <c r="BG1536" i="4" s="1"/>
  <c r="AY2458" i="4"/>
  <c r="BG2458" i="4" s="1"/>
  <c r="AY2110" i="4"/>
  <c r="BG2110" i="4" s="1"/>
  <c r="AY731" i="4"/>
  <c r="BG731" i="4" s="1"/>
  <c r="AY1367" i="4"/>
  <c r="BG1367" i="4" s="1"/>
  <c r="AY1830" i="4"/>
  <c r="BG1830" i="4" s="1"/>
  <c r="AY716" i="4"/>
  <c r="BG716" i="4" s="1"/>
  <c r="AY554" i="4"/>
  <c r="BG554" i="4" s="1"/>
  <c r="AY2190" i="4"/>
  <c r="BG2190" i="4" s="1"/>
  <c r="AY975" i="4"/>
  <c r="BG975" i="4" s="1"/>
  <c r="AY1963" i="4"/>
  <c r="BG1963" i="4" s="1"/>
  <c r="AY1445" i="4"/>
  <c r="BG1445" i="4" s="1"/>
  <c r="AY800" i="4"/>
  <c r="BG800" i="4" s="1"/>
  <c r="AY1213" i="4"/>
  <c r="BG1213" i="4" s="1"/>
  <c r="AY1993" i="4"/>
  <c r="BG1993" i="4" s="1"/>
  <c r="AY575" i="4"/>
  <c r="BG575" i="4" s="1"/>
  <c r="AY1885" i="4"/>
  <c r="BG1885" i="4" s="1"/>
  <c r="AY830" i="4"/>
  <c r="BG830" i="4" s="1"/>
  <c r="AY447" i="4"/>
  <c r="BG447" i="4" s="1"/>
  <c r="AY22" i="4"/>
  <c r="BG22" i="4" s="1"/>
  <c r="AY2560" i="4"/>
  <c r="BG2560" i="4" s="1"/>
  <c r="AY2027" i="4"/>
  <c r="BG2027" i="4" s="1"/>
  <c r="AY1061" i="4"/>
  <c r="BG1061" i="4" s="1"/>
  <c r="AY725" i="4"/>
  <c r="BG725" i="4" s="1"/>
  <c r="AY821" i="4"/>
  <c r="BG821" i="4" s="1"/>
  <c r="AY878" i="4"/>
  <c r="BG878" i="4" s="1"/>
  <c r="AY942" i="4"/>
  <c r="BG942" i="4" s="1"/>
  <c r="AY806" i="4"/>
  <c r="BG806" i="4" s="1"/>
  <c r="AY488" i="4"/>
  <c r="BG488" i="4" s="1"/>
  <c r="AY539" i="4"/>
  <c r="BG539" i="4" s="1"/>
  <c r="AY679" i="4"/>
  <c r="BG679" i="4" s="1"/>
  <c r="AY185" i="4"/>
  <c r="BG185" i="4" s="1"/>
  <c r="AY601" i="4"/>
  <c r="BG601" i="4" s="1"/>
  <c r="AY2353" i="4"/>
  <c r="BG2353" i="4" s="1"/>
  <c r="AY1858" i="4"/>
  <c r="BG1858" i="4" s="1"/>
  <c r="AY2130" i="4"/>
  <c r="BG2130" i="4" s="1"/>
  <c r="AY1548" i="4"/>
  <c r="BG1548" i="4" s="1"/>
  <c r="AY244" i="4"/>
  <c r="BG244" i="4" s="1"/>
  <c r="AY1986" i="4"/>
  <c r="BG1986" i="4" s="1"/>
  <c r="AY526" i="4"/>
  <c r="BG526" i="4" s="1"/>
  <c r="AY386" i="4"/>
  <c r="BG386" i="4" s="1"/>
  <c r="AY605" i="4"/>
  <c r="BG605" i="4" s="1"/>
  <c r="AY587" i="4"/>
  <c r="BG587" i="4" s="1"/>
  <c r="AY1659" i="4"/>
  <c r="BG1659" i="4" s="1"/>
  <c r="AY2512" i="4"/>
  <c r="BG2512" i="4" s="1"/>
  <c r="AY2593" i="4"/>
  <c r="BG2593" i="4" s="1"/>
  <c r="AY885" i="4"/>
  <c r="BG885" i="4" s="1"/>
  <c r="AY429" i="4"/>
  <c r="BG429" i="4" s="1"/>
  <c r="AY1032" i="4"/>
  <c r="BG1032" i="4" s="1"/>
  <c r="AY1131" i="4"/>
  <c r="BG1131" i="4" s="1"/>
  <c r="AY1038" i="4"/>
  <c r="BG1038" i="4" s="1"/>
  <c r="AY872" i="4"/>
  <c r="BG872" i="4" s="1"/>
  <c r="AY461" i="4"/>
  <c r="BG461" i="4" s="1"/>
  <c r="AY594" i="4"/>
  <c r="BG594" i="4" s="1"/>
  <c r="AY2432" i="4"/>
  <c r="BG2432" i="4" s="1"/>
  <c r="AY556" i="4"/>
  <c r="BG556" i="4" s="1"/>
  <c r="AY1206" i="4"/>
  <c r="BG1206" i="4" s="1"/>
  <c r="AY746" i="4"/>
  <c r="BG746" i="4" s="1"/>
  <c r="AY324" i="4"/>
  <c r="BG324" i="4" s="1"/>
  <c r="AY966" i="4"/>
  <c r="BG966" i="4" s="1"/>
  <c r="AY981" i="4"/>
  <c r="BG981" i="4" s="1"/>
  <c r="AY723" i="4"/>
  <c r="BG723" i="4" s="1"/>
  <c r="AY82" i="4"/>
  <c r="BG82" i="4" s="1"/>
  <c r="AY1526" i="4"/>
  <c r="BG1526" i="4" s="1"/>
  <c r="AY805" i="4"/>
  <c r="BG805" i="4" s="1"/>
  <c r="AY852" i="4"/>
  <c r="BG852" i="4" s="1"/>
  <c r="AY1342" i="4"/>
  <c r="BG1342" i="4" s="1"/>
  <c r="AY1219" i="4"/>
  <c r="BG1219" i="4" s="1"/>
  <c r="AY341" i="4"/>
  <c r="BG341" i="4" s="1"/>
  <c r="AY2479" i="4"/>
  <c r="BG2479" i="4" s="1"/>
  <c r="AY2559" i="4"/>
  <c r="BG2559" i="4" s="1"/>
  <c r="AY817" i="4"/>
  <c r="BG817" i="4" s="1"/>
  <c r="AY323" i="4"/>
  <c r="BG323" i="4" s="1"/>
  <c r="AY521" i="4"/>
  <c r="BG521" i="4" s="1"/>
  <c r="AY552" i="4"/>
  <c r="BG552" i="4" s="1"/>
  <c r="AY936" i="4"/>
  <c r="BG936" i="4" s="1"/>
  <c r="AY2048" i="4"/>
  <c r="BG2048" i="4" s="1"/>
  <c r="AY2" i="4"/>
  <c r="BG2" i="4" s="1"/>
  <c r="AY1186" i="4"/>
  <c r="BG1186" i="4" s="1"/>
  <c r="AY269" i="4"/>
  <c r="BG269" i="4" s="1"/>
  <c r="AY2207" i="4"/>
  <c r="BG2207" i="4" s="1"/>
  <c r="AY449" i="4"/>
  <c r="BG449" i="4" s="1"/>
  <c r="AY422" i="4"/>
  <c r="BG422" i="4" s="1"/>
  <c r="AY1122" i="4"/>
  <c r="BG1122" i="4" s="1"/>
  <c r="AY2365" i="4"/>
  <c r="BG2365" i="4" s="1"/>
  <c r="AY668" i="4"/>
  <c r="BG668" i="4" s="1"/>
  <c r="AY1194" i="4"/>
  <c r="BG1194" i="4" s="1"/>
  <c r="AY841" i="4"/>
  <c r="BG841" i="4" s="1"/>
  <c r="AY895" i="4"/>
  <c r="BG895" i="4" s="1"/>
  <c r="AY780" i="4"/>
  <c r="BG780" i="4" s="1"/>
  <c r="AY763" i="4"/>
  <c r="BG763" i="4" s="1"/>
  <c r="AY370" i="4"/>
  <c r="BG370" i="4" s="1"/>
  <c r="AY2520" i="4"/>
  <c r="BG2520" i="4" s="1"/>
  <c r="AY319" i="4"/>
  <c r="BG319" i="4" s="1"/>
  <c r="AY1030" i="4"/>
  <c r="BG1030" i="4" s="1"/>
  <c r="AY2153" i="4"/>
  <c r="BG2153" i="4" s="1"/>
  <c r="AY1924" i="4"/>
  <c r="BG1924" i="4" s="1"/>
  <c r="AY810" i="4"/>
  <c r="BG810" i="4" s="1"/>
  <c r="AY842" i="4"/>
  <c r="BG842" i="4" s="1"/>
  <c r="AY1116" i="4"/>
  <c r="BG1116" i="4" s="1"/>
  <c r="AY1989" i="4"/>
  <c r="BG1989" i="4" s="1"/>
  <c r="AY2318" i="4"/>
  <c r="BG2318" i="4" s="1"/>
  <c r="AY277" i="4"/>
  <c r="BG277" i="4" s="1"/>
  <c r="AY286" i="4"/>
  <c r="BG286" i="4" s="1"/>
  <c r="AY375" i="4"/>
  <c r="BG375" i="4" s="1"/>
  <c r="AY2480" i="4"/>
  <c r="BG2480" i="4" s="1"/>
  <c r="AY1397" i="4"/>
  <c r="BG1397" i="4" s="1"/>
  <c r="AY467" i="4"/>
  <c r="BG467" i="4" s="1"/>
  <c r="AY713" i="4"/>
  <c r="BG713" i="4" s="1"/>
  <c r="AY692" i="4"/>
  <c r="BG692" i="4" s="1"/>
  <c r="AY111" i="4"/>
  <c r="BG111" i="4" s="1"/>
  <c r="AY525" i="4"/>
  <c r="BG525" i="4" s="1"/>
  <c r="AY1823" i="4"/>
  <c r="BG1823" i="4" s="1"/>
  <c r="AY507" i="4"/>
  <c r="BG507" i="4" s="1"/>
  <c r="AY696" i="4"/>
  <c r="BG696" i="4" s="1"/>
  <c r="AY939" i="4"/>
  <c r="BG939" i="4" s="1"/>
  <c r="AY275" i="4"/>
  <c r="BG275" i="4" s="1"/>
  <c r="AY1113" i="4"/>
  <c r="BG1113" i="4" s="1"/>
  <c r="AY2172" i="4"/>
  <c r="BG2172" i="4" s="1"/>
  <c r="AY514" i="4"/>
  <c r="BG514" i="4" s="1"/>
  <c r="AY415" i="4"/>
  <c r="BG415" i="4" s="1"/>
  <c r="AY2010" i="4"/>
  <c r="BG2010" i="4" s="1"/>
  <c r="AY1140" i="4"/>
  <c r="BG1140" i="4" s="1"/>
  <c r="AY790" i="4"/>
  <c r="BG790" i="4" s="1"/>
  <c r="AY543" i="4"/>
  <c r="BG543" i="4" s="1"/>
  <c r="AY239" i="4"/>
  <c r="BG239" i="4" s="1"/>
  <c r="AY1691" i="4"/>
  <c r="BG1691" i="4" s="1"/>
  <c r="AY460" i="4"/>
  <c r="BG460" i="4" s="1"/>
  <c r="AY251" i="4"/>
  <c r="BG251" i="4" s="1"/>
  <c r="AY2166" i="4"/>
  <c r="BG2166" i="4" s="1"/>
  <c r="AY711" i="4"/>
  <c r="BG711" i="4" s="1"/>
  <c r="AY1193" i="4"/>
  <c r="BG1193" i="4" s="1"/>
  <c r="AY212" i="4"/>
  <c r="BG212" i="4" s="1"/>
  <c r="AY1217" i="4"/>
  <c r="BG1217" i="4" s="1"/>
  <c r="AY623" i="4"/>
  <c r="BG623" i="4" s="1"/>
  <c r="AY759" i="4"/>
  <c r="BG759" i="4" s="1"/>
  <c r="AY1187" i="4"/>
  <c r="BG1187" i="4" s="1"/>
  <c r="AY259" i="4"/>
  <c r="BG259" i="4" s="1"/>
  <c r="AY537" i="4"/>
  <c r="BG537" i="4" s="1"/>
  <c r="AY2111" i="4"/>
  <c r="BG2111" i="4" s="1"/>
  <c r="AY1260" i="4"/>
  <c r="BG1260" i="4" s="1"/>
  <c r="AY1882" i="4"/>
  <c r="BG1882" i="4" s="1"/>
  <c r="AY855" i="4"/>
  <c r="BG855" i="4" s="1"/>
  <c r="AY348" i="4"/>
  <c r="BG348" i="4" s="1"/>
  <c r="AY2152" i="4"/>
  <c r="BG2152" i="4" s="1"/>
  <c r="AY697" i="4"/>
  <c r="BG697" i="4" s="1"/>
  <c r="AY477" i="4"/>
  <c r="BG477" i="4" s="1"/>
  <c r="AY1994" i="4"/>
  <c r="BG1994" i="4" s="1"/>
  <c r="AY894" i="4"/>
  <c r="BG894" i="4" s="1"/>
  <c r="AY1497" i="4"/>
  <c r="BG1497" i="4" s="1"/>
  <c r="AY311" i="4"/>
  <c r="BG311" i="4" s="1"/>
  <c r="AY466" i="4"/>
  <c r="BG466" i="4" s="1"/>
  <c r="AY611" i="4"/>
  <c r="BG611" i="4" s="1"/>
  <c r="AY503" i="4"/>
  <c r="BG503" i="4" s="1"/>
  <c r="AY246" i="4"/>
  <c r="BG246" i="4" s="1"/>
  <c r="AY31" i="4"/>
  <c r="BG31" i="4" s="1"/>
  <c r="AY299" i="4"/>
  <c r="BG299" i="4" s="1"/>
  <c r="AY274" i="4"/>
  <c r="BG274" i="4" s="1"/>
  <c r="AY600" i="4"/>
  <c r="BG600" i="4" s="1"/>
  <c r="AY2424" i="4"/>
  <c r="BG2424" i="4" s="1"/>
  <c r="AY1196" i="4"/>
  <c r="BG1196" i="4" s="1"/>
  <c r="AY435" i="4"/>
  <c r="BG435" i="4" s="1"/>
  <c r="AY184" i="4"/>
  <c r="BG184" i="4" s="1"/>
  <c r="AY1369" i="4"/>
  <c r="BG1369" i="4" s="1"/>
  <c r="AY1215" i="4"/>
  <c r="BG1215" i="4" s="1"/>
  <c r="AY1969" i="4"/>
  <c r="BG1969" i="4" s="1"/>
  <c r="AY420" i="4"/>
  <c r="BG420" i="4" s="1"/>
  <c r="AY1782" i="4"/>
  <c r="BG1782" i="4" s="1"/>
  <c r="AY307" i="4"/>
  <c r="BG307" i="4" s="1"/>
  <c r="AY1125" i="4"/>
  <c r="BG1125" i="4" s="1"/>
  <c r="AY571" i="4"/>
  <c r="BG571" i="4" s="1"/>
  <c r="AY1949" i="4"/>
  <c r="BG1949" i="4" s="1"/>
  <c r="AY1431" i="4"/>
  <c r="BG1431" i="4" s="1"/>
  <c r="AY918" i="4"/>
  <c r="BG918" i="4" s="1"/>
  <c r="AY953" i="4"/>
  <c r="BG953" i="4" s="1"/>
  <c r="AY664" i="4"/>
  <c r="BG664" i="4" s="1"/>
  <c r="AY2235" i="4"/>
  <c r="BG2235" i="4" s="1"/>
  <c r="AY1178" i="4"/>
  <c r="BG1178" i="4" s="1"/>
  <c r="AY1977" i="4"/>
  <c r="BG1977" i="4" s="1"/>
  <c r="AY1872" i="4"/>
  <c r="BG1872" i="4" s="1"/>
  <c r="AY392" i="4"/>
  <c r="BG392" i="4" s="1"/>
  <c r="AY1752" i="4"/>
  <c r="BG1752" i="4" s="1"/>
  <c r="AY972" i="4"/>
  <c r="BG972" i="4" s="1"/>
  <c r="AY1551" i="4"/>
  <c r="BG1551" i="4" s="1"/>
  <c r="AY743" i="4"/>
  <c r="BG743" i="4" s="1"/>
  <c r="AY949" i="4"/>
  <c r="BG949" i="4" s="1"/>
  <c r="AY473" i="4"/>
  <c r="BG473" i="4" s="1"/>
  <c r="AY2595" i="4"/>
  <c r="BG2595" i="4" s="1"/>
  <c r="AY1003" i="4"/>
  <c r="BG1003" i="4" s="1"/>
  <c r="AY712" i="4"/>
  <c r="BG712" i="4" s="1"/>
  <c r="AY856" i="4"/>
  <c r="BG856" i="4" s="1"/>
  <c r="AY919" i="4"/>
  <c r="BG919" i="4" s="1"/>
  <c r="AY570" i="4"/>
  <c r="BG570" i="4" s="1"/>
  <c r="AY639" i="4"/>
  <c r="BG639" i="4" s="1"/>
  <c r="AY441" i="4"/>
  <c r="BG441" i="4" s="1"/>
  <c r="AY347" i="4"/>
  <c r="BG347" i="4" s="1"/>
  <c r="AY176" i="4"/>
  <c r="BG176" i="4" s="1"/>
  <c r="AY364" i="4"/>
  <c r="BG364" i="4" s="1"/>
  <c r="AY2544" i="4"/>
  <c r="BG2544" i="4" s="1"/>
  <c r="AY471" i="4"/>
  <c r="BG471" i="4" s="1"/>
  <c r="AY1256" i="4"/>
  <c r="BG1256" i="4" s="1"/>
  <c r="AY1255" i="4"/>
  <c r="BG1255" i="4" s="1"/>
  <c r="AY102" i="4"/>
  <c r="BG102" i="4" s="1"/>
  <c r="AY694" i="4"/>
  <c r="BG694" i="4" s="1"/>
  <c r="AY2360" i="4"/>
  <c r="BG2360" i="4" s="1"/>
  <c r="AY1138" i="4"/>
  <c r="BG1138" i="4" s="1"/>
  <c r="AY136" i="4"/>
  <c r="BG136" i="4" s="1"/>
  <c r="AY120" i="4"/>
  <c r="BG120" i="4" s="1"/>
  <c r="AY1074" i="4"/>
  <c r="BG1074" i="4" s="1"/>
  <c r="AY789" i="4"/>
  <c r="BG789" i="4" s="1"/>
  <c r="AY1198" i="4"/>
  <c r="BG1198" i="4" s="1"/>
  <c r="AY380" i="4"/>
  <c r="BG380" i="4" s="1"/>
  <c r="AY858" i="4"/>
  <c r="BG858" i="4" s="1"/>
  <c r="AY2574" i="4"/>
  <c r="BG2574" i="4" s="1"/>
  <c r="AY1448" i="4"/>
  <c r="BG1448" i="4" s="1"/>
  <c r="AY1264" i="4"/>
  <c r="BG1264" i="4" s="1"/>
  <c r="AY1078" i="4"/>
  <c r="BG1078" i="4" s="1"/>
  <c r="AY2160" i="4"/>
  <c r="BG2160" i="4" s="1"/>
  <c r="AY990" i="4"/>
  <c r="BG990" i="4" s="1"/>
  <c r="AY337" i="4"/>
  <c r="BG337" i="4" s="1"/>
  <c r="AY655" i="4"/>
  <c r="BG655" i="4" s="1"/>
  <c r="AY684" i="4"/>
  <c r="BG684" i="4" s="1"/>
  <c r="AY1020" i="4"/>
  <c r="BG1020" i="4" s="1"/>
  <c r="AY376" i="4"/>
  <c r="BG376" i="4" s="1"/>
  <c r="AY1699" i="4"/>
  <c r="BG1699" i="4" s="1"/>
  <c r="AY1175" i="4"/>
  <c r="BG1175" i="4" s="1"/>
  <c r="AY1223" i="4"/>
  <c r="BG1223" i="4" s="1"/>
  <c r="AY1869" i="4"/>
  <c r="BG1869" i="4" s="1"/>
  <c r="AY61" i="4"/>
  <c r="BG61" i="4" s="1"/>
  <c r="AY479" i="4"/>
  <c r="BG479" i="4" s="1"/>
  <c r="AY1907" i="4"/>
  <c r="BG1907" i="4" s="1"/>
  <c r="AY464" i="4"/>
  <c r="BG464" i="4" s="1"/>
  <c r="AY1228" i="4"/>
  <c r="BG1228" i="4" s="1"/>
  <c r="AY1121" i="4"/>
  <c r="BG1121" i="4" s="1"/>
  <c r="AY602" i="4"/>
  <c r="BG602" i="4" s="1"/>
  <c r="AY1147" i="4"/>
  <c r="BG1147" i="4" s="1"/>
  <c r="AY636" i="4"/>
  <c r="BG636" i="4" s="1"/>
  <c r="AY55" i="4"/>
  <c r="BG55" i="4" s="1"/>
  <c r="AY1129" i="4"/>
  <c r="BG1129" i="4" s="1"/>
  <c r="AY1110" i="4"/>
  <c r="BG1110" i="4" s="1"/>
  <c r="AY1176" i="4"/>
  <c r="BG1176" i="4" s="1"/>
  <c r="AY2526" i="4"/>
  <c r="BG2526" i="4" s="1"/>
  <c r="AY1097" i="4"/>
  <c r="BG1097" i="4" s="1"/>
  <c r="AY496" i="4"/>
  <c r="BG496" i="4" s="1"/>
  <c r="AY30" i="4"/>
  <c r="BG30" i="4" s="1"/>
  <c r="AY1981" i="4"/>
  <c r="BG1981" i="4" s="1"/>
  <c r="AY344" i="4"/>
  <c r="BG344" i="4" s="1"/>
  <c r="AY1886" i="4"/>
  <c r="BG1886" i="4" s="1"/>
  <c r="AY1959" i="4"/>
  <c r="BG1959" i="4" s="1"/>
  <c r="AY12" i="4"/>
  <c r="BG12" i="4" s="1"/>
  <c r="AY240" i="4"/>
  <c r="BG240" i="4" s="1"/>
  <c r="AY1465" i="4"/>
  <c r="BG1465" i="4" s="1"/>
  <c r="AY739" i="4"/>
  <c r="BG739" i="4" s="1"/>
  <c r="AY2176" i="4"/>
  <c r="BG2176" i="4" s="1"/>
  <c r="AY1237" i="4"/>
  <c r="BG1237" i="4" s="1"/>
  <c r="AY1232" i="4"/>
  <c r="BG1232" i="4" s="1"/>
  <c r="AY1649" i="4"/>
  <c r="BG1649" i="4" s="1"/>
  <c r="AY2412" i="4"/>
  <c r="BG2412" i="4" s="1"/>
  <c r="AY2087" i="4"/>
  <c r="BG2087" i="4" s="1"/>
  <c r="AY129" i="4"/>
  <c r="BG129" i="4" s="1"/>
  <c r="AY1040" i="4"/>
  <c r="BG1040" i="4" s="1"/>
  <c r="AY1978" i="4"/>
  <c r="BG1978" i="4" s="1"/>
  <c r="AY1520" i="4"/>
  <c r="BG1520" i="4" s="1"/>
  <c r="AY1363" i="4"/>
  <c r="BG1363" i="4" s="1"/>
  <c r="AY1200" i="4"/>
  <c r="BG1200" i="4" s="1"/>
  <c r="AY49" i="4"/>
  <c r="BG49" i="4" s="1"/>
  <c r="AY1365" i="4"/>
  <c r="BG1365" i="4" s="1"/>
  <c r="AY1185" i="4"/>
  <c r="BG1185" i="4" s="1"/>
  <c r="AY849" i="4"/>
  <c r="BG849" i="4" s="1"/>
  <c r="AY1865" i="4"/>
  <c r="BG1865" i="4" s="1"/>
  <c r="AY115" i="4"/>
  <c r="BG115" i="4" s="1"/>
  <c r="AY1480" i="4"/>
  <c r="BG1480" i="4" s="1"/>
  <c r="AY1216" i="4"/>
  <c r="BG1216" i="4" s="1"/>
  <c r="AY782" i="4"/>
  <c r="BG782" i="4" s="1"/>
  <c r="AY166" i="4"/>
  <c r="BG166" i="4" s="1"/>
  <c r="AY391" i="4"/>
  <c r="BG391" i="4" s="1"/>
  <c r="AY1820" i="4"/>
  <c r="BG1820" i="4" s="1"/>
  <c r="AY2434" i="4"/>
  <c r="BG2434" i="4" s="1"/>
  <c r="AY965" i="4"/>
  <c r="BG965" i="4" s="1"/>
  <c r="AY950" i="4"/>
  <c r="BG950" i="4" s="1"/>
  <c r="AY963" i="4"/>
  <c r="BG963" i="4" s="1"/>
  <c r="AY2061" i="4"/>
  <c r="BG2061" i="4" s="1"/>
  <c r="AY487" i="4"/>
  <c r="BG487" i="4" s="1"/>
  <c r="AY1723" i="4"/>
  <c r="BG1723" i="4" s="1"/>
  <c r="AY1956" i="4"/>
  <c r="BG1956" i="4" s="1"/>
  <c r="AY1247" i="4"/>
  <c r="BG1247" i="4" s="1"/>
  <c r="AY1130" i="4"/>
  <c r="BG1130" i="4" s="1"/>
  <c r="AY720" i="4"/>
  <c r="BG720" i="4" s="1"/>
  <c r="AY910" i="4"/>
  <c r="BG910" i="4" s="1"/>
  <c r="AY538" i="4"/>
  <c r="BG538" i="4" s="1"/>
  <c r="AY179" i="4"/>
  <c r="BG179" i="4" s="1"/>
  <c r="AY1639" i="4"/>
  <c r="BG1639" i="4" s="1"/>
  <c r="AY202" i="4"/>
  <c r="BG202" i="4" s="1"/>
  <c r="AY265" i="4"/>
  <c r="BG265" i="4" s="1"/>
  <c r="AY1859" i="4"/>
  <c r="BG1859" i="4" s="1"/>
  <c r="AY870" i="4"/>
  <c r="BG870" i="4" s="1"/>
  <c r="AY617" i="4"/>
  <c r="BG617" i="4" s="1"/>
  <c r="AY1117" i="4"/>
  <c r="BG1117" i="4" s="1"/>
  <c r="AY1183" i="4"/>
  <c r="BG1183" i="4" s="1"/>
  <c r="AY631" i="4"/>
  <c r="BG631" i="4" s="1"/>
  <c r="AY1323" i="4"/>
  <c r="BG1323" i="4" s="1"/>
  <c r="AY338" i="4"/>
  <c r="BG338" i="4" s="1"/>
  <c r="AY1988" i="4"/>
  <c r="BG1988" i="4" s="1"/>
  <c r="AY1066" i="4"/>
  <c r="BG1066" i="4" s="1"/>
  <c r="AY659" i="4"/>
  <c r="BG659" i="4" s="1"/>
  <c r="AY820" i="4"/>
  <c r="BG820" i="4" s="1"/>
  <c r="AY1139" i="4"/>
  <c r="BG1139" i="4" s="1"/>
  <c r="AY382" i="4"/>
  <c r="BG382" i="4" s="1"/>
  <c r="AY1161" i="4"/>
  <c r="BG1161" i="4" s="1"/>
  <c r="AY993" i="4"/>
  <c r="BG993" i="4" s="1"/>
  <c r="AY1075" i="4"/>
  <c r="BG1075" i="4" s="1"/>
  <c r="AY1152" i="4"/>
  <c r="BG1152" i="4" s="1"/>
  <c r="AY1218" i="4"/>
  <c r="BG1218" i="4" s="1"/>
  <c r="AY1154" i="4"/>
  <c r="BG1154" i="4" s="1"/>
  <c r="AY835" i="4"/>
  <c r="BG835" i="4" s="1"/>
  <c r="AY2179" i="4"/>
  <c r="BG2179" i="4" s="1"/>
  <c r="AY2509" i="4"/>
  <c r="BG2509" i="4" s="1"/>
  <c r="AY1944" i="4"/>
  <c r="BG1944" i="4" s="1"/>
  <c r="AY933" i="4"/>
  <c r="BG933" i="4" s="1"/>
  <c r="AY1973" i="4"/>
  <c r="BG1973" i="4" s="1"/>
  <c r="AY227" i="4"/>
  <c r="BG227" i="4" s="1"/>
  <c r="AY597" i="4"/>
  <c r="BG597" i="4" s="1"/>
  <c r="AY646" i="4"/>
  <c r="BG646" i="4" s="1"/>
  <c r="AY531" i="4"/>
  <c r="BG531" i="4" s="1"/>
  <c r="BG225" i="4"/>
  <c r="AY395" i="4"/>
  <c r="BG395" i="4" s="1"/>
  <c r="AY149" i="4"/>
  <c r="BG149" i="4" s="1"/>
  <c r="AY1640" i="4"/>
  <c r="BG1640" i="4" s="1"/>
  <c r="AY932" i="4"/>
  <c r="BG932" i="4" s="1"/>
  <c r="AY952" i="4"/>
  <c r="BG952" i="4" s="1"/>
  <c r="AY81" i="4"/>
  <c r="BG81" i="4" s="1"/>
  <c r="AY1852" i="4"/>
  <c r="BG1852" i="4" s="1"/>
  <c r="AY288" i="4"/>
  <c r="BG288" i="4" s="1"/>
  <c r="AY625" i="4"/>
  <c r="BG625" i="4" s="1"/>
  <c r="AY1151" i="4"/>
  <c r="BG1151" i="4" s="1"/>
  <c r="AY1119" i="4"/>
  <c r="BG1119" i="4" s="1"/>
  <c r="AY703" i="4"/>
  <c r="BG703" i="4" s="1"/>
  <c r="AY222" i="4"/>
  <c r="BG222" i="4" s="1"/>
  <c r="AY1189" i="4"/>
  <c r="BG1189" i="4" s="1"/>
  <c r="AY1162" i="4"/>
  <c r="BG1162" i="4" s="1"/>
  <c r="AY1519" i="4"/>
  <c r="BG1519" i="4" s="1"/>
  <c r="AY661" i="4"/>
  <c r="BG661" i="4" s="1"/>
  <c r="AY698" i="4"/>
  <c r="BG698" i="4" s="1"/>
  <c r="AY784" i="4"/>
  <c r="BG784" i="4" s="1"/>
  <c r="AY1085" i="4"/>
  <c r="BG1085" i="4" s="1"/>
  <c r="AY255" i="4"/>
  <c r="BG255" i="4" s="1"/>
  <c r="AY289" i="4"/>
  <c r="BG289" i="4" s="1"/>
  <c r="AY1205" i="4"/>
  <c r="BG1205" i="4" s="1"/>
  <c r="AY1259" i="4"/>
  <c r="BG1259" i="4" s="1"/>
  <c r="AY1167" i="4"/>
  <c r="BG1167" i="4" s="1"/>
  <c r="AY2135" i="4"/>
  <c r="BG2135" i="4" s="1"/>
  <c r="AY1026" i="4"/>
  <c r="BG1026" i="4" s="1"/>
  <c r="AY881" i="4"/>
  <c r="BG881" i="4" s="1"/>
  <c r="AY1052" i="4"/>
  <c r="BG1052" i="4" s="1"/>
  <c r="AY1657" i="4"/>
  <c r="BG1657" i="4" s="1"/>
  <c r="AY1376" i="4"/>
  <c r="BG1376" i="4" s="1"/>
  <c r="AY592" i="4"/>
  <c r="BG592" i="4" s="1"/>
  <c r="AY106" i="4"/>
  <c r="BG106" i="4" s="1"/>
  <c r="AY1600" i="4"/>
  <c r="BG1600" i="4" s="1"/>
  <c r="AY1165" i="4"/>
  <c r="BG1165" i="4" s="1"/>
  <c r="AY1857" i="4"/>
  <c r="BG1857" i="4" s="1"/>
  <c r="AY572" i="4"/>
  <c r="BG572" i="4" s="1"/>
  <c r="AY201" i="4"/>
  <c r="BG201" i="4" s="1"/>
  <c r="AY478" i="4"/>
  <c r="BG478" i="4" s="1"/>
  <c r="AY1229" i="4"/>
  <c r="BG1229" i="4" s="1"/>
  <c r="AY1254" i="4"/>
  <c r="BG1254" i="4" s="1"/>
  <c r="AY2472" i="4"/>
  <c r="BG2472" i="4" s="1"/>
  <c r="AY1891" i="4"/>
  <c r="BG1891" i="4" s="1"/>
  <c r="AY351" i="4"/>
  <c r="BG351" i="4" s="1"/>
  <c r="AY873" i="4"/>
  <c r="BG873" i="4" s="1"/>
  <c r="AY260" i="4"/>
  <c r="BG260" i="4" s="1"/>
  <c r="AY836" i="4"/>
  <c r="BG836" i="4" s="1"/>
  <c r="AY1010" i="4"/>
  <c r="BG1010" i="4" s="1"/>
  <c r="AY195" i="4"/>
  <c r="BG195" i="4" s="1"/>
  <c r="AY6" i="4"/>
  <c r="BG6" i="4" s="1"/>
  <c r="AY931" i="4"/>
  <c r="BG931" i="4" s="1"/>
  <c r="AY1848" i="4"/>
  <c r="BG1848" i="4" s="1"/>
  <c r="AY1209" i="4"/>
  <c r="BG1209" i="4" s="1"/>
  <c r="AY1765" i="4"/>
  <c r="BG1765" i="4" s="1"/>
  <c r="AY1149" i="4"/>
  <c r="BG1149" i="4" s="1"/>
  <c r="AY1627" i="4"/>
  <c r="BG1627" i="4" s="1"/>
  <c r="AY306" i="4"/>
  <c r="BG306" i="4" s="1"/>
  <c r="AY1068" i="4"/>
  <c r="BG1068" i="4" s="1"/>
  <c r="AY1169" i="4"/>
  <c r="BG1169" i="4" s="1"/>
  <c r="AY634" i="4"/>
  <c r="BG634" i="4" s="1"/>
  <c r="AY1370" i="4"/>
  <c r="BG1370" i="4" s="1"/>
  <c r="AY2411" i="4"/>
  <c r="BG2411" i="4" s="1"/>
  <c r="AY1943" i="4"/>
  <c r="BG1943" i="4" s="1"/>
  <c r="AY434" i="4"/>
  <c r="BG434" i="4" s="1"/>
  <c r="AY2344" i="4"/>
  <c r="BG2344" i="4" s="1"/>
  <c r="AY1366" i="4"/>
  <c r="BG1366" i="4" s="1"/>
  <c r="AY1997" i="4"/>
  <c r="BG1997" i="4" s="1"/>
  <c r="AY1157" i="4"/>
  <c r="BG1157" i="4" s="1"/>
  <c r="AY1231" i="4"/>
  <c r="BG1231" i="4" s="1"/>
  <c r="AY563" i="4"/>
  <c r="BG563" i="4" s="1"/>
  <c r="AY1034" i="4"/>
  <c r="BG1034" i="4" s="1"/>
  <c r="AY1513" i="4"/>
  <c r="BG1513" i="4" s="1"/>
  <c r="AY1158" i="4"/>
  <c r="BG1158" i="4" s="1"/>
  <c r="AY143" i="4"/>
  <c r="BG143" i="4" s="1"/>
  <c r="AY1208" i="4"/>
  <c r="BG1208" i="4" s="1"/>
  <c r="AY1740" i="4"/>
  <c r="BG1740" i="4" s="1"/>
  <c r="AY1201" i="4"/>
  <c r="BG1201" i="4" s="1"/>
  <c r="AY1414" i="4"/>
  <c r="BG1414" i="4" s="1"/>
  <c r="AY1894" i="4"/>
  <c r="BG1894" i="4" s="1"/>
  <c r="AY218" i="4"/>
  <c r="BG218" i="4" s="1"/>
  <c r="AY200" i="4"/>
  <c r="BG200" i="4" s="1"/>
  <c r="AY2239" i="4"/>
  <c r="BG2239" i="4" s="1"/>
  <c r="AY627" i="4"/>
  <c r="BG627" i="4" s="1"/>
  <c r="AY453" i="4"/>
  <c r="BG453" i="4" s="1"/>
  <c r="AY1221" i="4"/>
  <c r="BG1221" i="4" s="1"/>
  <c r="AY1377" i="4"/>
  <c r="BG1377" i="4" s="1"/>
  <c r="AY203" i="4"/>
  <c r="BG203" i="4" s="1"/>
  <c r="AY2317" i="4"/>
  <c r="BG2317" i="4" s="1"/>
  <c r="AY1856" i="4"/>
  <c r="BG1856" i="4" s="1"/>
  <c r="AY100" i="4"/>
  <c r="BG100" i="4" s="1"/>
  <c r="AY775" i="4"/>
  <c r="BG775" i="4" s="1"/>
  <c r="AY1481" i="4"/>
  <c r="BG1481" i="4" s="1"/>
  <c r="AY2592" i="4"/>
  <c r="BG2592" i="4" s="1"/>
  <c r="AY974" i="4"/>
  <c r="BG974" i="4" s="1"/>
  <c r="AY144" i="4"/>
  <c r="BG144" i="4" s="1"/>
  <c r="AY1261" i="4"/>
  <c r="BG1261" i="4" s="1"/>
  <c r="AY1144" i="4"/>
  <c r="BG1144" i="4" s="1"/>
  <c r="AY508" i="4"/>
  <c r="BG508" i="4" s="1"/>
  <c r="AY558" i="4"/>
  <c r="BG558" i="4" s="1"/>
  <c r="AY778" i="4"/>
  <c r="BG778" i="4" s="1"/>
  <c r="AY191" i="4"/>
  <c r="BG191" i="4" s="1"/>
  <c r="AY258" i="4"/>
  <c r="BG258" i="4" s="1"/>
  <c r="AY1222" i="4"/>
  <c r="BG1222" i="4" s="1"/>
  <c r="AY1895" i="4"/>
  <c r="BG1895" i="4" s="1"/>
  <c r="AY1998" i="4"/>
  <c r="BG1998" i="4" s="1"/>
  <c r="AY1142" i="4"/>
  <c r="BG1142" i="4" s="1"/>
  <c r="AY1239" i="4"/>
  <c r="BG1239" i="4" s="1"/>
  <c r="AY1952" i="4"/>
  <c r="BG1952" i="4" s="1"/>
  <c r="AY2570" i="4"/>
  <c r="BG2570" i="4" s="1"/>
  <c r="AY436" i="4"/>
  <c r="BG436" i="4" s="1"/>
  <c r="AY1046" i="4"/>
  <c r="BG1046" i="4" s="1"/>
  <c r="AY103" i="4"/>
  <c r="BG103" i="4" s="1"/>
  <c r="AY1137" i="4"/>
  <c r="BG1137" i="4" s="1"/>
  <c r="AY633" i="4"/>
  <c r="BG633" i="4" s="1"/>
  <c r="AY1181" i="4"/>
  <c r="BG1181" i="4" s="1"/>
  <c r="AY408" i="4"/>
  <c r="BG408" i="4" s="1"/>
  <c r="AY1265" i="4"/>
  <c r="BG1265" i="4" s="1"/>
  <c r="AY1388" i="4"/>
  <c r="BG1388" i="4" s="1"/>
  <c r="AY900" i="4"/>
  <c r="BG900" i="4" s="1"/>
  <c r="AY472" i="4"/>
  <c r="BG472" i="4" s="1"/>
  <c r="AY374" i="4"/>
  <c r="BG374" i="4" s="1"/>
  <c r="AY168" i="4"/>
  <c r="BG168" i="4" s="1"/>
  <c r="AY308" i="4"/>
  <c r="BG308" i="4" s="1"/>
  <c r="AY1166" i="4"/>
  <c r="BG1166" i="4" s="1"/>
  <c r="AY1235" i="4"/>
  <c r="BG1235" i="4" s="1"/>
  <c r="AY1912" i="4"/>
  <c r="BG1912" i="4" s="1"/>
  <c r="AY1333" i="4"/>
  <c r="BG1333" i="4" s="1"/>
  <c r="AY1163" i="4"/>
  <c r="BG1163" i="4" s="1"/>
  <c r="AY88" i="4"/>
  <c r="BG88" i="4" s="1"/>
  <c r="AY2066" i="4"/>
  <c r="BG2066" i="4" s="1"/>
  <c r="AY1014" i="4"/>
  <c r="BG1014" i="4" s="1"/>
  <c r="AY18" i="4"/>
  <c r="BG18" i="4" s="1"/>
  <c r="AY1090" i="4"/>
  <c r="BG1090" i="4" s="1"/>
  <c r="AY726" i="4"/>
  <c r="BG726" i="4" s="1"/>
  <c r="AY1005" i="4"/>
  <c r="BG1005" i="4" s="1"/>
  <c r="AY764" i="4"/>
  <c r="BG764" i="4" s="1"/>
  <c r="AY1909" i="4"/>
  <c r="BG1909" i="4" s="1"/>
  <c r="AY859" i="4"/>
  <c r="BG859" i="4" s="1"/>
  <c r="AY2158" i="4"/>
  <c r="BG2158" i="4" s="1"/>
  <c r="AY437" i="4"/>
  <c r="BG437" i="4" s="1"/>
  <c r="AY1928" i="4"/>
  <c r="BG1928" i="4" s="1"/>
  <c r="AY1437" i="4"/>
  <c r="BG1437" i="4" s="1"/>
  <c r="AY1263" i="4"/>
  <c r="BG1263" i="4" s="1"/>
  <c r="AY1009" i="4"/>
  <c r="BG1009" i="4" s="1"/>
  <c r="AY207" i="4"/>
  <c r="BG207" i="4" s="1"/>
  <c r="AY1006" i="4"/>
  <c r="BG1006" i="4" s="1"/>
  <c r="AY1242" i="4"/>
  <c r="BG1242" i="4" s="1"/>
  <c r="AY769" i="4"/>
  <c r="BG769" i="4" s="1"/>
  <c r="AY906" i="4"/>
  <c r="BG906" i="4" s="1"/>
  <c r="AY183" i="4"/>
  <c r="BG183" i="4" s="1"/>
  <c r="AY788" i="4"/>
  <c r="BG788" i="4" s="1"/>
  <c r="AY295" i="4"/>
  <c r="BG295" i="4" s="1"/>
  <c r="AY1008" i="4"/>
  <c r="BG1008" i="4" s="1"/>
  <c r="AY387" i="4"/>
  <c r="BG387" i="4" s="1"/>
  <c r="AY962" i="4"/>
  <c r="BG962" i="4" s="1"/>
  <c r="AY1889" i="4"/>
  <c r="BG1889" i="4" s="1"/>
  <c r="AY1146" i="4"/>
  <c r="BG1146" i="4" s="1"/>
  <c r="AY1996" i="4"/>
  <c r="BG1996" i="4" s="1"/>
  <c r="AY678" i="4"/>
  <c r="BG678" i="4" s="1"/>
  <c r="AY1903" i="4"/>
  <c r="BG1903" i="4" s="1"/>
  <c r="AY1160" i="4"/>
  <c r="BG1160" i="4" s="1"/>
  <c r="AY708" i="4"/>
  <c r="BG708" i="4" s="1"/>
  <c r="AY362" i="4"/>
  <c r="BG362" i="4" s="1"/>
  <c r="AY322" i="4"/>
  <c r="BG322" i="4" s="1"/>
  <c r="AY1225" i="4"/>
  <c r="BG1225" i="4" s="1"/>
  <c r="AY1227" i="4"/>
  <c r="BG1227" i="4" s="1"/>
  <c r="AY165" i="4"/>
  <c r="BG165" i="4" s="1"/>
  <c r="AY1190" i="4"/>
  <c r="BG1190" i="4" s="1"/>
  <c r="AY1837" i="4"/>
  <c r="BG1837" i="4" s="1"/>
  <c r="AY715" i="4"/>
  <c r="BG715" i="4" s="1"/>
  <c r="AY1980" i="4"/>
  <c r="BG1980" i="4" s="1"/>
  <c r="AY1979" i="4"/>
  <c r="BG1979" i="4" s="1"/>
  <c r="AY428" i="4"/>
  <c r="BG428" i="4" s="1"/>
  <c r="AY1220" i="4"/>
  <c r="BG1220" i="4" s="1"/>
  <c r="AY215" i="4"/>
  <c r="BG215" i="4" s="1"/>
  <c r="AY1849" i="4"/>
  <c r="BG1849" i="4" s="1"/>
  <c r="AY560" i="4"/>
  <c r="BG560" i="4" s="1"/>
  <c r="AY1855" i="4"/>
  <c r="BG1855" i="4" s="1"/>
  <c r="AY2355" i="4"/>
  <c r="BG2355" i="4" s="1"/>
  <c r="AY1982" i="4"/>
  <c r="BG1982" i="4" s="1"/>
  <c r="AY230" i="4"/>
  <c r="BG230" i="4" s="1"/>
  <c r="AY1976" i="4"/>
  <c r="BG1976" i="4" s="1"/>
  <c r="AY173" i="4"/>
  <c r="BG173" i="4" s="1"/>
  <c r="AY1999" i="4"/>
  <c r="BG1999" i="4" s="1"/>
  <c r="AY1127" i="4"/>
  <c r="BG1127" i="4" s="1"/>
  <c r="AY1148" i="4"/>
  <c r="BG1148" i="4" s="1"/>
  <c r="AY1268" i="4"/>
  <c r="BG1268" i="4" s="1"/>
  <c r="AY934" i="4"/>
  <c r="BG934" i="4" s="1"/>
  <c r="AY1341" i="4"/>
  <c r="BG1341" i="4" s="1"/>
  <c r="AY1150" i="4"/>
  <c r="BG1150" i="4" s="1"/>
  <c r="AY292" i="4"/>
  <c r="BG292" i="4" s="1"/>
  <c r="AY406" i="4"/>
  <c r="BG406" i="4" s="1"/>
  <c r="AY1937" i="4"/>
  <c r="BG1937" i="4" s="1"/>
  <c r="AY1244" i="4"/>
  <c r="BG1244" i="4" s="1"/>
  <c r="AY1777" i="4"/>
  <c r="BG1777" i="4" s="1"/>
  <c r="AY2192" i="4"/>
  <c r="BG2192" i="4" s="1"/>
  <c r="AY2114" i="4"/>
  <c r="BG2114" i="4" s="1"/>
  <c r="AY330" i="4"/>
  <c r="BG330" i="4" s="1"/>
  <c r="AY2345" i="4"/>
  <c r="BG2345" i="4" s="1"/>
  <c r="AY1530" i="4"/>
  <c r="BG1530" i="4" s="1"/>
  <c r="AY1804" i="4"/>
  <c r="BG1804" i="4" s="1"/>
  <c r="AY2181" i="4"/>
  <c r="BG2181" i="4" s="1"/>
  <c r="AY2334" i="4"/>
  <c r="BG2334" i="4" s="1"/>
  <c r="AY1603" i="4"/>
  <c r="BG1603" i="4" s="1"/>
  <c r="AY1391" i="4"/>
  <c r="BG1391" i="4" s="1"/>
  <c r="AY1929" i="4"/>
  <c r="BG1929" i="4" s="1"/>
  <c r="AY440" i="4"/>
  <c r="BG440" i="4" s="1"/>
  <c r="AY2131" i="4"/>
  <c r="BG2131" i="4" s="1"/>
  <c r="AY1312" i="4"/>
  <c r="BG1312" i="4" s="1"/>
  <c r="AY2094" i="4"/>
  <c r="BG2094" i="4" s="1"/>
  <c r="AY377" i="4"/>
  <c r="BG377" i="4" s="1"/>
  <c r="AY1290" i="4"/>
  <c r="BG1290" i="4" s="1"/>
  <c r="AY996" i="4"/>
  <c r="BG996" i="4" s="1"/>
  <c r="AY772" i="4"/>
  <c r="BG772" i="4" s="1"/>
  <c r="AY2005" i="4"/>
  <c r="BG2005" i="4" s="1"/>
  <c r="AY2493" i="4"/>
  <c r="BG2493" i="4" s="1"/>
  <c r="AY1296" i="4"/>
  <c r="BG1296" i="4" s="1"/>
  <c r="AY2494" i="4"/>
  <c r="BG2494" i="4" s="1"/>
  <c r="AY1459" i="4"/>
  <c r="BG1459" i="4" s="1"/>
  <c r="AY92" i="4"/>
  <c r="BG92" i="4" s="1"/>
  <c r="AY1271" i="4"/>
  <c r="BG1271" i="4" s="1"/>
  <c r="AY1764" i="4"/>
  <c r="BG1764" i="4" s="1"/>
  <c r="AY1800" i="4"/>
  <c r="BG1800" i="4" s="1"/>
  <c r="AY2302" i="4"/>
  <c r="BG2302" i="4" s="1"/>
  <c r="AY1618" i="4"/>
  <c r="BG1618" i="4" s="1"/>
  <c r="AY2224" i="4"/>
  <c r="BG2224" i="4" s="1"/>
  <c r="AY1408" i="4"/>
  <c r="BG1408" i="4" s="1"/>
  <c r="AY1688" i="4"/>
  <c r="BG1688" i="4" s="1"/>
  <c r="AY1553" i="4"/>
  <c r="BG1553" i="4" s="1"/>
  <c r="AY2517" i="4"/>
  <c r="BG2517" i="4" s="1"/>
  <c r="AY2617" i="4"/>
  <c r="BG2617" i="4" s="1"/>
  <c r="AY1576" i="4"/>
  <c r="BG1576" i="4" s="1"/>
  <c r="AY2590" i="4"/>
  <c r="BG2590" i="4" s="1"/>
  <c r="AY2547" i="4"/>
  <c r="BG2547" i="4" s="1"/>
  <c r="AY2497" i="4"/>
  <c r="BG2497" i="4" s="1"/>
  <c r="AY1598" i="4"/>
  <c r="BG1598" i="4" s="1"/>
  <c r="AY1620" i="4"/>
  <c r="BG1620" i="4" s="1"/>
  <c r="AY1484" i="4"/>
  <c r="BG1484" i="4" s="1"/>
  <c r="AY1931" i="4"/>
  <c r="BG1931" i="4" s="1"/>
  <c r="AY1332" i="4"/>
  <c r="BG1332" i="4" s="1"/>
  <c r="AY1914" i="4"/>
  <c r="BG1914" i="4" s="1"/>
  <c r="AY1747" i="4"/>
  <c r="BG1747" i="4" s="1"/>
  <c r="AY1561" i="4"/>
  <c r="BG1561" i="4" s="1"/>
  <c r="AY1292" i="4"/>
  <c r="BG1292" i="4" s="1"/>
  <c r="AY1743" i="4"/>
  <c r="BG1743" i="4" s="1"/>
  <c r="AY2312" i="4"/>
  <c r="BG2312" i="4" s="1"/>
  <c r="AY2058" i="4"/>
  <c r="BG2058" i="4" s="1"/>
  <c r="AY45" i="4"/>
  <c r="BG45" i="4" s="1"/>
  <c r="AY2562" i="4"/>
  <c r="BG2562" i="4" s="1"/>
  <c r="AY2053" i="4"/>
  <c r="BG2053" i="4" s="1"/>
  <c r="AY1792" i="4"/>
  <c r="BG1792" i="4" s="1"/>
  <c r="AY1535" i="4"/>
  <c r="BG1535" i="4" s="1"/>
  <c r="AY2379" i="4"/>
  <c r="BG2379" i="4" s="1"/>
  <c r="AY2129" i="4"/>
  <c r="BG2129" i="4" s="1"/>
  <c r="AY1632" i="4"/>
  <c r="BG1632" i="4" s="1"/>
  <c r="AY2054" i="4"/>
  <c r="BG2054" i="4" s="1"/>
  <c r="AY2489" i="4"/>
  <c r="BG2489" i="4" s="1"/>
  <c r="AY1958" i="4"/>
  <c r="BG1958" i="4" s="1"/>
  <c r="AY2491" i="4"/>
  <c r="BG2491" i="4" s="1"/>
  <c r="AY1681" i="4"/>
  <c r="BG1681" i="4" s="1"/>
  <c r="AY119" i="4"/>
  <c r="BG119" i="4" s="1"/>
  <c r="AY1592" i="4"/>
  <c r="BG1592" i="4" s="1"/>
  <c r="AY2025" i="4"/>
  <c r="BG2025" i="4" s="1"/>
  <c r="AY2441" i="4"/>
  <c r="BG2441" i="4" s="1"/>
  <c r="AY1409" i="4"/>
  <c r="BG1409" i="4" s="1"/>
  <c r="AY1833" i="4"/>
  <c r="BG1833" i="4" s="1"/>
  <c r="AY2118" i="4"/>
  <c r="BG2118" i="4" s="1"/>
  <c r="AY1455" i="4"/>
  <c r="BG1455" i="4" s="1"/>
  <c r="AY2453" i="4"/>
  <c r="BG2453" i="4" s="1"/>
  <c r="AY1897" i="4"/>
  <c r="BG1897" i="4" s="1"/>
  <c r="AY1919" i="4"/>
  <c r="BG1919" i="4" s="1"/>
  <c r="AY1422" i="4"/>
  <c r="BG1422" i="4" s="1"/>
  <c r="AY1471" i="4"/>
  <c r="BG1471" i="4" s="1"/>
  <c r="AY1456" i="4"/>
  <c r="BG1456" i="4" s="1"/>
  <c r="AY1831" i="4"/>
  <c r="BG1831" i="4" s="1"/>
  <c r="AY1298" i="4"/>
  <c r="BG1298" i="4" s="1"/>
  <c r="AY2386" i="4"/>
  <c r="BG2386" i="4" s="1"/>
  <c r="AY2416" i="4"/>
  <c r="BG2416" i="4" s="1"/>
  <c r="AY1403" i="4"/>
  <c r="BG1403" i="4" s="1"/>
  <c r="AY689" i="4"/>
  <c r="BG689" i="4" s="1"/>
  <c r="AY2150" i="4"/>
  <c r="BG2150" i="4" s="1"/>
  <c r="AY1017" i="4"/>
  <c r="BG1017" i="4" s="1"/>
  <c r="AY2415" i="4"/>
  <c r="BG2415" i="4" s="1"/>
  <c r="AY683" i="4"/>
  <c r="BG683" i="4" s="1"/>
  <c r="AY2197" i="4"/>
  <c r="BG2197" i="4" s="1"/>
  <c r="AY2413" i="4"/>
  <c r="BG2413" i="4" s="1"/>
  <c r="AY1742" i="4"/>
  <c r="BG1742" i="4" s="1"/>
  <c r="AY2503" i="4"/>
  <c r="BG2503" i="4" s="1"/>
  <c r="AY1588" i="4"/>
  <c r="BG1588" i="4" s="1"/>
  <c r="AY593" i="4"/>
  <c r="BG593" i="4" s="1"/>
  <c r="AY2037" i="4"/>
  <c r="BG2037" i="4" s="1"/>
  <c r="AY65" i="4"/>
  <c r="BG65" i="4" s="1"/>
  <c r="AY2376" i="4"/>
  <c r="BG2376" i="4" s="1"/>
  <c r="AY1926" i="4"/>
  <c r="BG1926" i="4" s="1"/>
  <c r="AY2195" i="4"/>
  <c r="BG2195" i="4" s="1"/>
  <c r="AY2016" i="4"/>
  <c r="BG2016" i="4" s="1"/>
  <c r="AY1935" i="4"/>
  <c r="BG1935" i="4" s="1"/>
  <c r="AY730" i="4"/>
  <c r="BG730" i="4" s="1"/>
  <c r="AY2035" i="4"/>
  <c r="BG2035" i="4" s="1"/>
  <c r="AY1694" i="4"/>
  <c r="BG1694" i="4" s="1"/>
  <c r="AY1604" i="4"/>
  <c r="BG1604" i="4" s="1"/>
  <c r="AY1446" i="4"/>
  <c r="BG1446" i="4" s="1"/>
  <c r="AY2231" i="4"/>
  <c r="BG2231" i="4" s="1"/>
  <c r="AY650" i="4"/>
  <c r="BG650" i="4" s="1"/>
  <c r="AY1361" i="4"/>
  <c r="BG1361" i="4" s="1"/>
  <c r="AY1540" i="4"/>
  <c r="BG1540" i="4" s="1"/>
  <c r="AY1605" i="4"/>
  <c r="BG1605" i="4" s="1"/>
  <c r="AY419" i="4"/>
  <c r="BG419" i="4" s="1"/>
  <c r="AY2236" i="4"/>
  <c r="BG2236" i="4" s="1"/>
  <c r="AY2064" i="4"/>
  <c r="BG2064" i="4" s="1"/>
  <c r="AY1692" i="4"/>
  <c r="BG1692" i="4" s="1"/>
  <c r="AY293" i="4"/>
  <c r="BG293" i="4" s="1"/>
  <c r="AY1938" i="4"/>
  <c r="BG1938" i="4" s="1"/>
  <c r="AY1642" i="4"/>
  <c r="BG1642" i="4" s="1"/>
  <c r="AY1311" i="4"/>
  <c r="BG1311" i="4" s="1"/>
  <c r="AY2578" i="4"/>
  <c r="BG2578" i="4" s="1"/>
  <c r="AY1815" i="4"/>
  <c r="BG1815" i="4" s="1"/>
  <c r="AY923" i="4"/>
  <c r="BG923" i="4" s="1"/>
  <c r="AY2141" i="4"/>
  <c r="BG2141" i="4" s="1"/>
  <c r="AY1280" i="4"/>
  <c r="BG1280" i="4" s="1"/>
  <c r="AY2417" i="4"/>
  <c r="BG2417" i="4" s="1"/>
  <c r="AY2323" i="4"/>
  <c r="BG2323" i="4" s="1"/>
  <c r="AY1156" i="4"/>
  <c r="BG1156" i="4" s="1"/>
  <c r="AY2295" i="4"/>
  <c r="BG2295" i="4" s="1"/>
  <c r="AY1718" i="4"/>
  <c r="BG1718" i="4" s="1"/>
  <c r="AY1531" i="4"/>
  <c r="BG1531" i="4" s="1"/>
  <c r="AY2330" i="4"/>
  <c r="BG2330" i="4" s="1"/>
  <c r="AY1812" i="4"/>
  <c r="BG1812" i="4" s="1"/>
  <c r="AY1818" i="4"/>
  <c r="BG1818" i="4" s="1"/>
  <c r="AY749" i="4"/>
  <c r="BG749" i="4" s="1"/>
  <c r="AY1734" i="4"/>
  <c r="BG1734" i="4" s="1"/>
  <c r="AY1796" i="4"/>
  <c r="BG1796" i="4" s="1"/>
  <c r="AY2143" i="4"/>
  <c r="BG2143" i="4" s="1"/>
  <c r="AY2326" i="4"/>
  <c r="BG2326" i="4" s="1"/>
  <c r="AY2337" i="4"/>
  <c r="BG2337" i="4" s="1"/>
  <c r="AY2038" i="4"/>
  <c r="BG2038" i="4" s="1"/>
  <c r="AY1970" i="4"/>
  <c r="BG1970" i="4" s="1"/>
  <c r="AY1875" i="4"/>
  <c r="BG1875" i="4" s="1"/>
  <c r="AY1942" i="4"/>
  <c r="BG1942" i="4" s="1"/>
  <c r="AY1653" i="4"/>
  <c r="BG1653" i="4" s="1"/>
  <c r="AY494" i="4"/>
  <c r="BG494" i="4" s="1"/>
  <c r="AY2608" i="4"/>
  <c r="BG2608" i="4" s="1"/>
  <c r="AY1745" i="4"/>
  <c r="BG1745" i="4" s="1"/>
  <c r="AY2259" i="4"/>
  <c r="BG2259" i="4" s="1"/>
  <c r="AY1563" i="4"/>
  <c r="BG1563" i="4" s="1"/>
  <c r="AY1277" i="4"/>
  <c r="BG1277" i="4" s="1"/>
  <c r="AY1766" i="4"/>
  <c r="BG1766" i="4" s="1"/>
  <c r="AY367" i="4"/>
  <c r="BG367" i="4" s="1"/>
  <c r="AY1621" i="4"/>
  <c r="BG1621" i="4" s="1"/>
  <c r="AY2541" i="4"/>
  <c r="BG2541" i="4" s="1"/>
  <c r="AY2090" i="4"/>
  <c r="BG2090" i="4" s="1"/>
  <c r="AY1636" i="4"/>
  <c r="BG1636" i="4" s="1"/>
  <c r="AY2249" i="4"/>
  <c r="BG2249" i="4" s="1"/>
  <c r="AY1729" i="4"/>
  <c r="BG1729" i="4" s="1"/>
  <c r="AY1514" i="4"/>
  <c r="BG1514" i="4" s="1"/>
  <c r="AY1648" i="4"/>
  <c r="BG1648" i="4" s="1"/>
  <c r="AY2410" i="4"/>
  <c r="BG2410" i="4" s="1"/>
  <c r="AY2283" i="4"/>
  <c r="BG2283" i="4" s="1"/>
  <c r="AY1674" i="4"/>
  <c r="BG1674" i="4" s="1"/>
  <c r="AY1382" i="4"/>
  <c r="BG1382" i="4" s="1"/>
  <c r="AY1565" i="4"/>
  <c r="BG1565" i="4" s="1"/>
  <c r="AY257" i="4"/>
  <c r="BG257" i="4" s="1"/>
  <c r="AY1731" i="4"/>
  <c r="BG1731" i="4" s="1"/>
  <c r="AY2108" i="4"/>
  <c r="BG2108" i="4" s="1"/>
  <c r="AY1677" i="4"/>
  <c r="BG1677" i="4" s="1"/>
  <c r="AY1469" i="4"/>
  <c r="BG1469" i="4" s="1"/>
  <c r="AY1326" i="4"/>
  <c r="BG1326" i="4" s="1"/>
  <c r="AY2033" i="4"/>
  <c r="BG2033" i="4" s="1"/>
  <c r="AY1299" i="4"/>
  <c r="BG1299" i="4" s="1"/>
  <c r="AY745" i="4"/>
  <c r="BG745" i="4" s="1"/>
  <c r="AY2392" i="4"/>
  <c r="BG2392" i="4" s="1"/>
  <c r="AY2383" i="4"/>
  <c r="BG2383" i="4" s="1"/>
  <c r="AY2021" i="4"/>
  <c r="BG2021" i="4" s="1"/>
  <c r="AY2217" i="4"/>
  <c r="BG2217" i="4" s="1"/>
  <c r="AY1279" i="4"/>
  <c r="BG1279" i="4" s="1"/>
  <c r="AY1672" i="4"/>
  <c r="BG1672" i="4" s="1"/>
  <c r="AY1475" i="4"/>
  <c r="BG1475" i="4" s="1"/>
  <c r="AY2049" i="4"/>
  <c r="BG2049" i="4" s="1"/>
  <c r="AY1348" i="4"/>
  <c r="BG1348" i="4" s="1"/>
  <c r="AY2293" i="4"/>
  <c r="BG2293" i="4" s="1"/>
  <c r="AY2581" i="4"/>
  <c r="BG2581" i="4" s="1"/>
  <c r="AY2315" i="4"/>
  <c r="BG2315" i="4" s="1"/>
  <c r="AY1644" i="4"/>
  <c r="BG1644" i="4" s="1"/>
  <c r="AY921" i="4"/>
  <c r="BG921" i="4" s="1"/>
  <c r="AY1635" i="4"/>
  <c r="BG1635" i="4" s="1"/>
  <c r="AY2031" i="4"/>
  <c r="BG2031" i="4" s="1"/>
  <c r="AY2097" i="4"/>
  <c r="BG2097" i="4" s="1"/>
  <c r="AY890" i="4"/>
  <c r="BG890" i="4" s="1"/>
  <c r="AY677" i="4"/>
  <c r="BG677" i="4" s="1"/>
  <c r="AY500" i="4"/>
  <c r="BG500" i="4" s="1"/>
  <c r="AY2001" i="4"/>
  <c r="BG2001" i="4" s="1"/>
  <c r="AY2388" i="4"/>
  <c r="BG2388" i="4" s="1"/>
  <c r="AY2452" i="4"/>
  <c r="BG2452" i="4" s="1"/>
  <c r="AY2367" i="4"/>
  <c r="BG2367" i="4" s="1"/>
  <c r="AY1727" i="4"/>
  <c r="BG1727" i="4" s="1"/>
  <c r="AY1660" i="4"/>
  <c r="BG1660" i="4" s="1"/>
  <c r="AY1710" i="4"/>
  <c r="BG1710" i="4" s="1"/>
  <c r="AY1586" i="4"/>
  <c r="BG1586" i="4" s="1"/>
  <c r="AY832" i="4"/>
  <c r="BG832" i="4" s="1"/>
  <c r="AY2248" i="4"/>
  <c r="BG2248" i="4" s="1"/>
  <c r="AY1840" i="4"/>
  <c r="BG1840" i="4" s="1"/>
  <c r="AY2205" i="4"/>
  <c r="BG2205" i="4" s="1"/>
  <c r="AY1670" i="4"/>
  <c r="BG1670" i="4" s="1"/>
  <c r="AY863" i="4"/>
  <c r="BG863" i="4" s="1"/>
  <c r="AY1784" i="4"/>
  <c r="BG1784" i="4" s="1"/>
  <c r="AY459" i="4"/>
  <c r="BG459" i="4" s="1"/>
  <c r="AY228" i="4"/>
  <c r="BG228" i="4" s="1"/>
  <c r="AY813" i="4"/>
  <c r="BG813" i="4" s="1"/>
  <c r="AY2099" i="4"/>
  <c r="BG2099" i="4" s="1"/>
  <c r="AY2215" i="4"/>
  <c r="BG2215" i="4" s="1"/>
  <c r="AY2313" i="4"/>
  <c r="BG2313" i="4" s="1"/>
  <c r="AY959" i="4"/>
  <c r="BG959" i="4" s="1"/>
  <c r="AY1652" i="4"/>
  <c r="BG1652" i="4" s="1"/>
  <c r="AY383" i="4"/>
  <c r="BG383" i="4" s="1"/>
  <c r="AY2281" i="4"/>
  <c r="BG2281" i="4" s="1"/>
  <c r="AY407" i="4"/>
  <c r="BG407" i="4" s="1"/>
  <c r="AY1449" i="4"/>
  <c r="BG1449" i="4" s="1"/>
  <c r="AY628" i="4"/>
  <c r="BG628" i="4" s="1"/>
  <c r="AY2288" i="4"/>
  <c r="BG2288" i="4" s="1"/>
  <c r="AY1735" i="4"/>
  <c r="BG1735" i="4" s="1"/>
  <c r="AY261" i="4"/>
  <c r="BG261" i="4" s="1"/>
  <c r="AY2510" i="4"/>
  <c r="BG2510" i="4" s="1"/>
  <c r="AY2187" i="4"/>
  <c r="BG2187" i="4" s="1"/>
  <c r="AY1491" i="4"/>
  <c r="BG1491" i="4" s="1"/>
  <c r="AY907" i="4"/>
  <c r="BG907" i="4" s="1"/>
  <c r="AY491" i="4"/>
  <c r="BG491" i="4" s="1"/>
  <c r="AY1345" i="4"/>
  <c r="BG1345" i="4" s="1"/>
  <c r="AY2485" i="4"/>
  <c r="BG2485" i="4" s="1"/>
  <c r="AY2443" i="4"/>
  <c r="BG2443" i="4" s="1"/>
  <c r="AY1770" i="4"/>
  <c r="BG1770" i="4" s="1"/>
  <c r="AY2256" i="4"/>
  <c r="BG2256" i="4" s="1"/>
  <c r="AY280" i="4"/>
  <c r="BG280" i="4" s="1"/>
  <c r="AY1036" i="4"/>
  <c r="BG1036" i="4" s="1"/>
  <c r="AY2444" i="4"/>
  <c r="BG2444" i="4" s="1"/>
  <c r="AY1582" i="4"/>
  <c r="BG1582" i="4" s="1"/>
  <c r="AY1877" i="4"/>
  <c r="BG1877" i="4" s="1"/>
  <c r="AY2402" i="4"/>
  <c r="BG2402" i="4" s="1"/>
  <c r="AY2378" i="4"/>
  <c r="BG2378" i="4" s="1"/>
  <c r="AY728" i="4"/>
  <c r="BG728" i="4" s="1"/>
  <c r="AY561" i="4"/>
  <c r="BG561" i="4" s="1"/>
  <c r="AY2501" i="4"/>
  <c r="BG2501" i="4" s="1"/>
  <c r="AY1768" i="4"/>
  <c r="BG1768" i="4" s="1"/>
  <c r="AY515" i="4"/>
  <c r="BG515" i="4" s="1"/>
  <c r="AY1316" i="4"/>
  <c r="BG1316" i="4" s="1"/>
  <c r="AY1599" i="4"/>
  <c r="BG1599" i="4" s="1"/>
  <c r="AY1447" i="4"/>
  <c r="BG1447" i="4" s="1"/>
  <c r="AY2007" i="4"/>
  <c r="BG2007" i="4" s="1"/>
  <c r="AY671" i="4"/>
  <c r="BG671" i="4" s="1"/>
  <c r="AY1411" i="4"/>
  <c r="BG1411" i="4" s="1"/>
  <c r="AY2298" i="4"/>
  <c r="BG2298" i="4" s="1"/>
  <c r="AY1663" i="4"/>
  <c r="BG1663" i="4" s="1"/>
  <c r="AY1331" i="4"/>
  <c r="BG1331" i="4" s="1"/>
  <c r="AY943" i="4"/>
  <c r="BG943" i="4" s="1"/>
  <c r="AY2122" i="4"/>
  <c r="BG2122" i="4" s="1"/>
  <c r="AY838" i="4"/>
  <c r="BG838" i="4" s="1"/>
  <c r="AY1757" i="4"/>
  <c r="BG1757" i="4" s="1"/>
  <c r="AY368" i="4"/>
  <c r="BG368" i="4" s="1"/>
  <c r="AY2189" i="4"/>
  <c r="BG2189" i="4" s="1"/>
  <c r="AY399" i="4"/>
  <c r="BG399" i="4" s="1"/>
  <c r="AY861" i="4"/>
  <c r="BG861" i="4" s="1"/>
  <c r="AY1423" i="4"/>
  <c r="BG1423" i="4" s="1"/>
  <c r="AY1676" i="4"/>
  <c r="BG1676" i="4" s="1"/>
  <c r="AY1024" i="4"/>
  <c r="BG1024" i="4" s="1"/>
  <c r="AY2276" i="4"/>
  <c r="BG2276" i="4" s="1"/>
  <c r="AY1055" i="4"/>
  <c r="BG1055" i="4" s="1"/>
  <c r="AY1868" i="4"/>
  <c r="BG1868" i="4" s="1"/>
  <c r="AY1549" i="4"/>
  <c r="BG1549" i="4" s="1"/>
  <c r="AY2350" i="4"/>
  <c r="BG2350" i="4" s="1"/>
  <c r="AY1043" i="4"/>
  <c r="BG1043" i="4" s="1"/>
  <c r="AY541" i="4"/>
  <c r="BG541" i="4" s="1"/>
  <c r="AY1336" i="4"/>
  <c r="BG1336" i="4" s="1"/>
  <c r="AY1602" i="4"/>
  <c r="BG1602" i="4" s="1"/>
  <c r="AY1634" i="4"/>
  <c r="BG1634" i="4" s="1"/>
  <c r="AY598" i="4"/>
  <c r="BG598" i="4" s="1"/>
  <c r="AY1442" i="4"/>
  <c r="BG1442" i="4" s="1"/>
  <c r="AY443" i="4"/>
  <c r="BG443" i="4" s="1"/>
  <c r="AY385" i="4"/>
  <c r="BG385" i="4" s="1"/>
  <c r="AY2339" i="4"/>
  <c r="BG2339" i="4" s="1"/>
  <c r="AY2342" i="4"/>
  <c r="BG2342" i="4" s="1"/>
  <c r="AY2085" i="4"/>
  <c r="BG2085" i="4" s="1"/>
  <c r="AY2059" i="4"/>
  <c r="BG2059" i="4" s="1"/>
  <c r="AY67" i="4"/>
  <c r="BG67" i="4" s="1"/>
  <c r="AY2169" i="4"/>
  <c r="BG2169" i="4" s="1"/>
  <c r="AY1393" i="4"/>
  <c r="BG1393" i="4" s="1"/>
  <c r="AY1069" i="4"/>
  <c r="BG1069" i="4" s="1"/>
  <c r="AY2314" i="4"/>
  <c r="BG2314" i="4" s="1"/>
  <c r="AY2364" i="4"/>
  <c r="BG2364" i="4" s="1"/>
  <c r="AY1356" i="4"/>
  <c r="BG1356" i="4" s="1"/>
  <c r="AY430" i="4"/>
  <c r="BG430" i="4" s="1"/>
  <c r="AY397" i="4"/>
  <c r="BG397" i="4" s="1"/>
  <c r="AY801" i="4"/>
  <c r="BG801" i="4" s="1"/>
  <c r="AY2106" i="4"/>
  <c r="BG2106" i="4" s="1"/>
  <c r="AY272" i="4"/>
  <c r="BG272" i="4" s="1"/>
  <c r="AY1349" i="4"/>
  <c r="BG1349" i="4" s="1"/>
  <c r="AY1967" i="4"/>
  <c r="BG1967" i="4" s="1"/>
  <c r="AY421" i="4"/>
  <c r="BG421" i="4" s="1"/>
  <c r="AY1715" i="4"/>
  <c r="BG1715" i="4" s="1"/>
  <c r="AY2303" i="4"/>
  <c r="BG2303" i="4" s="1"/>
  <c r="AY1404" i="4"/>
  <c r="BG1404" i="4" s="1"/>
  <c r="AY1441" i="4"/>
  <c r="BG1441" i="4" s="1"/>
  <c r="AY145" i="4"/>
  <c r="BG145" i="4" s="1"/>
  <c r="AY1664" i="4"/>
  <c r="BG1664" i="4" s="1"/>
  <c r="AY535" i="4"/>
  <c r="BG535" i="4" s="1"/>
  <c r="AY2226" i="4"/>
  <c r="BG2226" i="4" s="1"/>
  <c r="AY2500" i="4"/>
  <c r="BG2500" i="4" s="1"/>
  <c r="AY908" i="4"/>
  <c r="BG908" i="4" s="1"/>
  <c r="AY2210" i="4"/>
  <c r="BG2210" i="4" s="1"/>
  <c r="AY1794" i="4"/>
  <c r="BG1794" i="4" s="1"/>
  <c r="AY2233" i="4"/>
  <c r="BG2233" i="4" s="1"/>
  <c r="AY2442" i="4"/>
  <c r="BG2442" i="4" s="1"/>
  <c r="AY1941" i="4"/>
  <c r="BG1941" i="4" s="1"/>
  <c r="AY1668" i="4"/>
  <c r="BG1668" i="4" s="1"/>
  <c r="AY402" i="4"/>
  <c r="BG402" i="4" s="1"/>
  <c r="AY2429" i="4"/>
  <c r="BG2429" i="4" s="1"/>
  <c r="AY410" i="4"/>
  <c r="BG410" i="4" s="1"/>
  <c r="AY2107" i="4"/>
  <c r="BG2107" i="4" s="1"/>
  <c r="AY2460" i="4"/>
  <c r="BG2460" i="4" s="1"/>
  <c r="AY2399" i="4"/>
  <c r="BG2399" i="4" s="1"/>
  <c r="AY2065" i="4"/>
  <c r="BG2065" i="4" s="1"/>
  <c r="AY456" i="4"/>
  <c r="BG456" i="4" s="1"/>
  <c r="AY1583" i="4"/>
  <c r="BG1583" i="4" s="1"/>
  <c r="AY132" i="4"/>
  <c r="BG132" i="4" s="1"/>
  <c r="AY252" i="4"/>
  <c r="BG252" i="4" s="1"/>
  <c r="AY1270" i="4"/>
  <c r="BG1270" i="4" s="1"/>
  <c r="AY2119" i="4"/>
  <c r="BG2119" i="4" s="1"/>
  <c r="AY958" i="4"/>
  <c r="BG958" i="4" s="1"/>
  <c r="AY1732" i="4"/>
  <c r="BG1732" i="4" s="1"/>
  <c r="AY2305" i="4"/>
  <c r="BG2305" i="4" s="1"/>
  <c r="AY2043" i="4"/>
  <c r="BG2043" i="4" s="1"/>
  <c r="AY2199" i="4"/>
  <c r="BG2199" i="4" s="1"/>
  <c r="AY2139" i="4"/>
  <c r="BG2139" i="4" s="1"/>
  <c r="AY133" i="4"/>
  <c r="BG133" i="4" s="1"/>
  <c r="AY43" i="4"/>
  <c r="BG43" i="4" s="1"/>
  <c r="AY1854" i="4"/>
  <c r="BG1854" i="4" s="1"/>
  <c r="AY1946" i="4"/>
  <c r="BG1946" i="4" s="1"/>
  <c r="AY1079" i="4"/>
  <c r="BG1079" i="4" s="1"/>
  <c r="AY1609" i="4"/>
  <c r="BG1609" i="4" s="1"/>
  <c r="AY2296" i="4"/>
  <c r="BG2296" i="4" s="1"/>
  <c r="AY1905" i="4"/>
  <c r="BG1905" i="4" s="1"/>
  <c r="AY2448" i="4"/>
  <c r="BG2448" i="4" s="1"/>
  <c r="AY1805" i="4"/>
  <c r="BG1805" i="4" s="1"/>
  <c r="AY941" i="4"/>
  <c r="BG941" i="4" s="1"/>
  <c r="AY2569" i="4"/>
  <c r="BG2569" i="4" s="1"/>
  <c r="AY811" i="4"/>
  <c r="BG811" i="4" s="1"/>
  <c r="AY1282" i="4"/>
  <c r="BG1282" i="4" s="1"/>
  <c r="AY2446" i="4"/>
  <c r="BG2446" i="4" s="1"/>
  <c r="AY547" i="4"/>
  <c r="BG547" i="4" s="1"/>
  <c r="AY2275" i="4"/>
  <c r="BG2275" i="4" s="1"/>
  <c r="AY1483" i="4"/>
  <c r="BG1483" i="4" s="1"/>
  <c r="AY2357" i="4"/>
  <c r="BG2357" i="4" s="1"/>
  <c r="AY2462" i="4"/>
  <c r="BG2462" i="4" s="1"/>
  <c r="AY815" i="4"/>
  <c r="BG815" i="4" s="1"/>
  <c r="AY736" i="4"/>
  <c r="BG736" i="4" s="1"/>
  <c r="AY2621" i="4"/>
  <c r="BG2621" i="4" s="1"/>
  <c r="AY955" i="4"/>
  <c r="BG955" i="4" s="1"/>
  <c r="AY1948" i="4"/>
  <c r="BG1948" i="4" s="1"/>
  <c r="AY1324" i="4"/>
  <c r="BG1324" i="4" s="1"/>
  <c r="AY2486" i="4"/>
  <c r="BG2486" i="4" s="1"/>
  <c r="AY463" i="4"/>
  <c r="BG463" i="4" s="1"/>
  <c r="AY957" i="4"/>
  <c r="BG957" i="4" s="1"/>
  <c r="AY2127" i="4"/>
  <c r="BG2127" i="4" s="1"/>
  <c r="AY2492" i="4"/>
  <c r="BG2492" i="4" s="1"/>
  <c r="AY2419" i="4"/>
  <c r="BG2419" i="4" s="1"/>
  <c r="AY2238" i="4"/>
  <c r="BG2238" i="4" s="1"/>
  <c r="AY520" i="4"/>
  <c r="BG520" i="4" s="1"/>
  <c r="AY2598" i="4"/>
  <c r="BG2598" i="4" s="1"/>
  <c r="AY1472" i="4"/>
  <c r="BG1472" i="4" s="1"/>
  <c r="AY321" i="4"/>
  <c r="BG321" i="4" s="1"/>
  <c r="AY948" i="4"/>
  <c r="BG948" i="4" s="1"/>
  <c r="AY97" i="4"/>
  <c r="BG97" i="4" s="1"/>
  <c r="AY796" i="4"/>
  <c r="BG796" i="4" s="1"/>
  <c r="AY2251" i="4"/>
  <c r="BG2251" i="4" s="1"/>
  <c r="AY1867" i="4"/>
  <c r="BG1867" i="4" s="1"/>
  <c r="AY641" i="4"/>
  <c r="BG641" i="4" s="1"/>
  <c r="AY2471" i="4"/>
  <c r="BG2471" i="4" s="1"/>
  <c r="AY2456" i="4"/>
  <c r="BG2456" i="4" s="1"/>
  <c r="AY2287" i="4"/>
  <c r="BG2287" i="4" s="1"/>
  <c r="AY1705" i="4"/>
  <c r="BG1705" i="4" s="1"/>
  <c r="AY961" i="4"/>
  <c r="BG961" i="4" s="1"/>
  <c r="AY2532" i="4"/>
  <c r="BG2532" i="4" s="1"/>
  <c r="AY1389" i="4"/>
  <c r="BG1389" i="4" s="1"/>
  <c r="AY2039" i="4"/>
  <c r="BG2039" i="4" s="1"/>
  <c r="AY2117" i="4"/>
  <c r="BG2117" i="4" s="1"/>
  <c r="AY532" i="4"/>
  <c r="BG532" i="4" s="1"/>
  <c r="AY2515" i="4"/>
  <c r="BG2515" i="4" s="1"/>
  <c r="AY1661" i="4"/>
  <c r="BG1661" i="4" s="1"/>
  <c r="AY2447" i="4"/>
  <c r="BG2447" i="4" s="1"/>
  <c r="AY1922" i="4"/>
  <c r="BG1922" i="4" s="1"/>
  <c r="AY2242" i="4"/>
  <c r="BG2242" i="4" s="1"/>
  <c r="AY1864" i="4"/>
  <c r="BG1864" i="4" s="1"/>
  <c r="AY649" i="4"/>
  <c r="BG649" i="4" s="1"/>
  <c r="AY1004" i="4"/>
  <c r="BG1004" i="4" s="1"/>
  <c r="AY2465" i="4"/>
  <c r="BG2465" i="4" s="1"/>
  <c r="AY549" i="4"/>
  <c r="BG549" i="4" s="1"/>
  <c r="AY2291" i="4"/>
  <c r="BG2291" i="4" s="1"/>
  <c r="AY1088" i="4"/>
  <c r="BG1088" i="4" s="1"/>
  <c r="AY2513" i="4"/>
  <c r="BG2513" i="4" s="1"/>
  <c r="AY334" i="4"/>
  <c r="BG334" i="4" s="1"/>
  <c r="AY2289" i="4"/>
  <c r="BG2289" i="4" s="1"/>
  <c r="AY548" i="4"/>
  <c r="BG548" i="4" s="1"/>
  <c r="AY2426" i="4"/>
  <c r="BG2426" i="4" s="1"/>
  <c r="AY331" i="4"/>
  <c r="BG331" i="4" s="1"/>
  <c r="AY1825" i="4"/>
  <c r="BG1825" i="4" s="1"/>
  <c r="AY1044" i="4"/>
  <c r="BG1044" i="4" s="1"/>
  <c r="AY1153" i="4"/>
  <c r="BG1153" i="4" s="1"/>
  <c r="AY2082" i="4"/>
  <c r="BG2082" i="4" s="1"/>
  <c r="AY1629" i="4"/>
  <c r="BG1629" i="4" s="1"/>
  <c r="AY2389" i="4"/>
  <c r="BG2389" i="4" s="1"/>
  <c r="AY1633" i="4"/>
  <c r="BG1633" i="4" s="1"/>
  <c r="AY2425" i="4"/>
  <c r="BG2425" i="4" s="1"/>
  <c r="AY1502" i="4"/>
  <c r="BG1502" i="4" s="1"/>
  <c r="AY2371" i="4"/>
  <c r="BG2371" i="4" s="1"/>
  <c r="AY2068" i="4"/>
  <c r="BG2068" i="4" s="1"/>
  <c r="AY223" i="4"/>
  <c r="BG223" i="4" s="1"/>
  <c r="AY1950" i="4"/>
  <c r="BG1950" i="4" s="1"/>
  <c r="AY1962" i="4"/>
  <c r="BG1962" i="4" s="1"/>
  <c r="AY851" i="4"/>
  <c r="BG851" i="4" s="1"/>
  <c r="AY1673" i="4"/>
  <c r="BG1673" i="4" s="1"/>
  <c r="AY751" i="4"/>
  <c r="BG751" i="4" s="1"/>
  <c r="AY588" i="4"/>
  <c r="BG588" i="4" s="1"/>
  <c r="AY510" i="4"/>
  <c r="BG510" i="4" s="1"/>
  <c r="AY2100" i="4"/>
  <c r="BG2100" i="4" s="1"/>
  <c r="AY606" i="4"/>
  <c r="BG606" i="4" s="1"/>
  <c r="AY1091" i="4"/>
  <c r="BG1091" i="4" s="1"/>
  <c r="AY1799" i="4"/>
  <c r="BG1799" i="4" s="1"/>
  <c r="AY160" i="4"/>
  <c r="BG160" i="4" s="1"/>
  <c r="AY2254" i="4"/>
  <c r="BG2254" i="4" s="1"/>
  <c r="AY2182" i="4"/>
  <c r="BG2182" i="4" s="1"/>
  <c r="AY2524" i="4"/>
  <c r="BG2524" i="4" s="1"/>
  <c r="AY342" i="4"/>
  <c r="BG342" i="4" s="1"/>
  <c r="AY2528" i="4"/>
  <c r="BG2528" i="4" s="1"/>
  <c r="AY2036" i="4"/>
  <c r="BG2036" i="4" s="1"/>
  <c r="AY1646" i="4"/>
  <c r="BG1646" i="4" s="1"/>
  <c r="AY271" i="4"/>
  <c r="BG271" i="4" s="1"/>
  <c r="AY2531" i="4"/>
  <c r="BG2531" i="4" s="1"/>
  <c r="AY846" i="4"/>
  <c r="BG846" i="4" s="1"/>
  <c r="AY2333" i="4"/>
  <c r="BG2333" i="4" s="1"/>
  <c r="AY1458" i="4"/>
  <c r="BG1458" i="4" s="1"/>
  <c r="AY1057" i="4"/>
  <c r="BG1057" i="4" s="1"/>
  <c r="AY802" i="4"/>
  <c r="BG802" i="4" s="1"/>
  <c r="AY1589" i="4"/>
  <c r="BG1589" i="4" s="1"/>
  <c r="AY1429" i="4"/>
  <c r="BG1429" i="4" s="1"/>
  <c r="AY1546" i="4"/>
  <c r="BG1546" i="4" s="1"/>
  <c r="AY489" i="4"/>
  <c r="BG489" i="4" s="1"/>
  <c r="AY1863" i="4"/>
  <c r="BG1863" i="4" s="1"/>
  <c r="AY268" i="4"/>
  <c r="BG268" i="4" s="1"/>
  <c r="AY1790" i="4"/>
  <c r="BG1790" i="4" s="1"/>
  <c r="AY546" i="4"/>
  <c r="BG546" i="4" s="1"/>
  <c r="AY2014" i="4"/>
  <c r="BG2014" i="4" s="1"/>
  <c r="AY1693" i="4"/>
  <c r="BG1693" i="4" s="1"/>
  <c r="AY657" i="4"/>
  <c r="BG657" i="4" s="1"/>
  <c r="AY2476" i="4"/>
  <c r="BG2476" i="4" s="1"/>
  <c r="AY840" i="4"/>
  <c r="BG840" i="4" s="1"/>
  <c r="AY2427" i="4"/>
  <c r="BG2427" i="4" s="1"/>
  <c r="AY96" i="4"/>
  <c r="BG96" i="4" s="1"/>
  <c r="AY279" i="4"/>
  <c r="BG279" i="4" s="1"/>
  <c r="AY1488" i="4"/>
  <c r="BG1488" i="4" s="1"/>
  <c r="AY868" i="4"/>
  <c r="BG868" i="4" s="1"/>
  <c r="AY2230" i="4"/>
  <c r="BG2230" i="4" s="1"/>
  <c r="AY1974" i="4"/>
  <c r="BG1974" i="4" s="1"/>
  <c r="AY270" i="4"/>
  <c r="BG270" i="4" s="1"/>
  <c r="AY748" i="4"/>
  <c r="BG748" i="4" s="1"/>
  <c r="AY1394" i="4"/>
  <c r="BG1394" i="4" s="1"/>
  <c r="AY913" i="4"/>
  <c r="BG913" i="4" s="1"/>
  <c r="AY2263" i="4"/>
  <c r="BG2263" i="4" s="1"/>
  <c r="AY1566" i="4"/>
  <c r="BG1566" i="4" s="1"/>
  <c r="AY983" i="4"/>
  <c r="BG983" i="4" s="1"/>
  <c r="AY1773" i="4"/>
  <c r="BG1773" i="4" s="1"/>
  <c r="AY672" i="4"/>
  <c r="BG672" i="4" s="1"/>
  <c r="AY135" i="4"/>
  <c r="BG135" i="4" s="1"/>
  <c r="AY516" i="4"/>
  <c r="BG516" i="4" s="1"/>
  <c r="AY1741" i="4"/>
  <c r="BG1741" i="4" s="1"/>
  <c r="AY301" i="4"/>
  <c r="BG301" i="4" s="1"/>
  <c r="AY2220" i="4"/>
  <c r="BG2220" i="4" s="1"/>
  <c r="AY621" i="4"/>
  <c r="BG621" i="4" s="1"/>
  <c r="AY57" i="4"/>
  <c r="BG57" i="4" s="1"/>
  <c r="AY1266" i="4"/>
  <c r="BG1266" i="4" s="1"/>
  <c r="AY248" i="4"/>
  <c r="BG248" i="4" s="1"/>
  <c r="AY2400" i="4"/>
  <c r="BG2400" i="4" s="1"/>
  <c r="AY465" i="4"/>
  <c r="BG465" i="4" s="1"/>
  <c r="AY2075" i="4"/>
  <c r="BG2075" i="4" s="1"/>
  <c r="AY2146" i="4"/>
  <c r="BG2146" i="4" s="1"/>
  <c r="AY231" i="4"/>
  <c r="BG231" i="4" s="1"/>
  <c r="AY446" i="4"/>
  <c r="BG446" i="4" s="1"/>
  <c r="AY1434" i="4"/>
  <c r="BG1434" i="4" s="1"/>
  <c r="AY2309" i="4"/>
  <c r="BG2309" i="4" s="1"/>
  <c r="AY426" i="4"/>
  <c r="BG426" i="4" s="1"/>
  <c r="AY578" i="4"/>
  <c r="BG578" i="4" s="1"/>
  <c r="AY947" i="4"/>
  <c r="BG947" i="4" s="1"/>
  <c r="AY902" i="4"/>
  <c r="BG902" i="4" s="1"/>
  <c r="AY1039" i="4"/>
  <c r="BG1039" i="4" s="1"/>
  <c r="AY530" i="4"/>
  <c r="BG530" i="4" s="1"/>
  <c r="AY1065" i="4"/>
  <c r="BG1065" i="4" s="1"/>
  <c r="AY803" i="4"/>
  <c r="BG803" i="4" s="1"/>
  <c r="AY1679" i="4"/>
  <c r="BG1679" i="4" s="1"/>
  <c r="AY2567" i="4"/>
  <c r="BG2567" i="4" s="1"/>
  <c r="AY866" i="4"/>
  <c r="BG866" i="4" s="1"/>
  <c r="AY1322" i="4"/>
  <c r="BG1322" i="4" s="1"/>
  <c r="AY721" i="4"/>
  <c r="BG721" i="4" s="1"/>
  <c r="AY1658" i="4"/>
  <c r="BG1658" i="4" s="1"/>
  <c r="AY1936" i="4"/>
  <c r="BG1936" i="4" s="1"/>
  <c r="AY232" i="4"/>
  <c r="BG232" i="4" s="1"/>
  <c r="AY545" i="4"/>
  <c r="BG545" i="4" s="1"/>
  <c r="AY544" i="4"/>
  <c r="BG544" i="4" s="1"/>
  <c r="AY976" i="4"/>
  <c r="BG976" i="4" s="1"/>
  <c r="AY1425" i="4"/>
  <c r="BG1425" i="4" s="1"/>
  <c r="AY555" i="4"/>
  <c r="BG555" i="4" s="1"/>
  <c r="AY1460" i="4"/>
  <c r="BG1460" i="4" s="1"/>
  <c r="AY1839" i="4"/>
  <c r="BG1839" i="4" s="1"/>
  <c r="AY1493" i="4"/>
  <c r="BG1493" i="4" s="1"/>
  <c r="AY1134" i="4"/>
  <c r="BG1134" i="4" s="1"/>
  <c r="AY714" i="4"/>
  <c r="BG714" i="4" s="1"/>
  <c r="AY676" i="4"/>
  <c r="BG676" i="4" s="1"/>
  <c r="AY1253" i="4"/>
  <c r="BG1253" i="4" s="1"/>
  <c r="AY1684" i="4"/>
  <c r="BG1684" i="4" s="1"/>
  <c r="AY134" i="4"/>
  <c r="BG134" i="4" s="1"/>
  <c r="AY74" i="4"/>
  <c r="BG74" i="4" s="1"/>
  <c r="AY566" i="4"/>
  <c r="BG566" i="4" s="1"/>
  <c r="AY52" i="4"/>
  <c r="BG52" i="4" s="1"/>
  <c r="AY824" i="4"/>
  <c r="BG824" i="4" s="1"/>
  <c r="AY1013" i="4"/>
  <c r="BG1013" i="4" s="1"/>
  <c r="AY2468" i="4"/>
  <c r="BG2468" i="4" s="1"/>
  <c r="AY1025" i="4"/>
  <c r="BG1025" i="4" s="1"/>
  <c r="AY2258" i="4"/>
  <c r="BG2258" i="4" s="1"/>
  <c r="AY935" i="4"/>
  <c r="BG935" i="4" s="1"/>
  <c r="AY609" i="4"/>
  <c r="BG609" i="4" s="1"/>
  <c r="AY1049" i="4"/>
  <c r="BG1049" i="4" s="1"/>
  <c r="AY5" i="4"/>
  <c r="BG5" i="4" s="1"/>
  <c r="AY127" i="4"/>
  <c r="BG127" i="4" s="1"/>
  <c r="AY1569" i="4"/>
  <c r="BG1569" i="4" s="1"/>
  <c r="AY2200" i="4"/>
  <c r="BG2200" i="4" s="1"/>
  <c r="AY827" i="4"/>
  <c r="BG827" i="4" s="1"/>
  <c r="AY970" i="4"/>
  <c r="BG970" i="4" s="1"/>
  <c r="AY871" i="4"/>
  <c r="BG871" i="4" s="1"/>
  <c r="AY2495" i="4"/>
  <c r="BG2495" i="4" s="1"/>
  <c r="AY413" i="4"/>
  <c r="BG413" i="4" s="1"/>
  <c r="AY1410" i="4"/>
  <c r="BG1410" i="4" s="1"/>
  <c r="AY1527" i="4"/>
  <c r="BG1527" i="4" s="1"/>
  <c r="AY2322" i="4"/>
  <c r="BG2322" i="4" s="1"/>
  <c r="AY2162" i="4"/>
  <c r="BG2162" i="4" s="1"/>
  <c r="AY687" i="4"/>
  <c r="BG687" i="4" s="1"/>
  <c r="AY245" i="4"/>
  <c r="BG245" i="4" s="1"/>
  <c r="AY372" i="4"/>
  <c r="BG372" i="4" s="1"/>
  <c r="AY915" i="4"/>
  <c r="BG915" i="4" s="1"/>
  <c r="AY776" i="4"/>
  <c r="BG776" i="4" s="1"/>
  <c r="AY1736" i="4"/>
  <c r="BG1736" i="4" s="1"/>
  <c r="AY812" i="4"/>
  <c r="BG812" i="4" s="1"/>
  <c r="AY1893" i="4"/>
  <c r="BG1893" i="4" s="1"/>
  <c r="AY1466" i="4"/>
  <c r="BG1466" i="4" s="1"/>
  <c r="AY2490" i="4"/>
  <c r="BG2490" i="4" s="1"/>
  <c r="AY2439" i="4"/>
  <c r="BG2439" i="4" s="1"/>
  <c r="AY1785" i="4"/>
  <c r="BG1785" i="4" s="1"/>
  <c r="AY693" i="4"/>
  <c r="BG693" i="4" s="1"/>
  <c r="AY350" i="4"/>
  <c r="BG350" i="4" s="1"/>
  <c r="AY1972" i="4"/>
  <c r="BG1972" i="4" s="1"/>
  <c r="AY612" i="4"/>
  <c r="BG612" i="4" s="1"/>
  <c r="AY992" i="4"/>
  <c r="BG992" i="4" s="1"/>
  <c r="AY1136" i="4"/>
  <c r="BG1136" i="4" s="1"/>
  <c r="AY1041" i="4"/>
  <c r="BG1041" i="4" s="1"/>
  <c r="AY38" i="4"/>
  <c r="BG38" i="4" s="1"/>
  <c r="AY756" i="4"/>
  <c r="BG756" i="4" s="1"/>
  <c r="AY1758" i="4"/>
  <c r="BG1758" i="4" s="1"/>
  <c r="AY1671" i="4"/>
  <c r="BG1671" i="4" s="1"/>
  <c r="AY253" i="4"/>
  <c r="BG253" i="4" s="1"/>
  <c r="AY162" i="4"/>
  <c r="BG162" i="4" s="1"/>
  <c r="AY361" i="4"/>
  <c r="BG361" i="4" s="1"/>
  <c r="AY2420" i="4"/>
  <c r="BG2420" i="4" s="1"/>
  <c r="AY847" i="4"/>
  <c r="BG847" i="4" s="1"/>
  <c r="AY2540" i="4"/>
  <c r="BG2540" i="4" s="1"/>
  <c r="AY665" i="4"/>
  <c r="BG665" i="4" s="1"/>
  <c r="AY78" i="4"/>
  <c r="BG78" i="4" s="1"/>
  <c r="AY20" i="4"/>
  <c r="BG20" i="4" s="1"/>
  <c r="AY581" i="4"/>
  <c r="BG581" i="4" s="1"/>
  <c r="AY1338" i="4"/>
  <c r="BG1338" i="4" s="1"/>
  <c r="AY1302" i="4"/>
  <c r="BG1302" i="4" s="1"/>
  <c r="AY1440" i="4"/>
  <c r="BG1440" i="4" s="1"/>
  <c r="AY2253" i="4"/>
  <c r="BG2253" i="4" s="1"/>
  <c r="AY86" i="4"/>
  <c r="BG86" i="4" s="1"/>
  <c r="AY209" i="4"/>
  <c r="BG209" i="4" s="1"/>
  <c r="AY1562" i="4"/>
  <c r="BG1562" i="4" s="1"/>
  <c r="AY1702" i="4"/>
  <c r="BG1702" i="4" s="1"/>
  <c r="AY1371" i="4"/>
  <c r="BG1371" i="4" s="1"/>
  <c r="AY522" i="4"/>
  <c r="BG522" i="4" s="1"/>
  <c r="AY398" i="4"/>
  <c r="BG398" i="4" s="1"/>
  <c r="AY2620" i="4"/>
  <c r="BG2620" i="4" s="1"/>
  <c r="AY1709" i="4"/>
  <c r="BG1709" i="4" s="1"/>
  <c r="AY833" i="4"/>
  <c r="BG833" i="4" s="1"/>
  <c r="AY903" i="4"/>
  <c r="BG903" i="4" s="1"/>
  <c r="AY1380" i="4"/>
  <c r="BG1380" i="4" s="1"/>
  <c r="AY1487" i="4"/>
  <c r="BG1487" i="4" s="1"/>
  <c r="AY1581" i="4"/>
  <c r="BG1581" i="4" s="1"/>
  <c r="AY569" i="4"/>
  <c r="BG569" i="4" s="1"/>
  <c r="AY50" i="4"/>
  <c r="BG50" i="4" s="1"/>
  <c r="AY1957" i="4"/>
  <c r="BG1957" i="4" s="1"/>
  <c r="AY273" i="4"/>
  <c r="BG273" i="4" s="1"/>
  <c r="AY1596" i="4"/>
  <c r="BG1596" i="4" s="1"/>
  <c r="AY309" i="4"/>
  <c r="BG309" i="4" s="1"/>
  <c r="AY196" i="4"/>
  <c r="BG196" i="4" s="1"/>
  <c r="AY2115" i="4"/>
  <c r="BG2115" i="4" s="1"/>
  <c r="AY1778" i="4"/>
  <c r="BG1778" i="4" s="1"/>
  <c r="AY1992" i="4"/>
  <c r="BG1992" i="4" s="1"/>
  <c r="AY1053" i="4"/>
  <c r="BG1053" i="4" s="1"/>
  <c r="AY1616" i="4"/>
  <c r="BG1616" i="4" s="1"/>
  <c r="AY287" i="4"/>
  <c r="BG287" i="4" s="1"/>
  <c r="AY1050" i="4"/>
  <c r="BG1050" i="4" s="1"/>
  <c r="AY502" i="4"/>
  <c r="BG502" i="4" s="1"/>
  <c r="AY1904" i="4"/>
  <c r="BG1904" i="4" s="1"/>
  <c r="AY844" i="4"/>
  <c r="BG844" i="4" s="1"/>
  <c r="AY1372" i="4"/>
  <c r="BG1372" i="4" s="1"/>
  <c r="AY762" i="4"/>
  <c r="BG762" i="4" s="1"/>
  <c r="AY529" i="4"/>
  <c r="BG529" i="4" s="1"/>
  <c r="AY305" i="4"/>
  <c r="BG305" i="4" s="1"/>
  <c r="AY527" i="4"/>
  <c r="BG527" i="4" s="1"/>
  <c r="AY926" i="4"/>
  <c r="BG926" i="4" s="1"/>
  <c r="AY2149" i="4"/>
  <c r="BG2149" i="4" s="1"/>
  <c r="AY1120" i="4"/>
  <c r="BG1120" i="4" s="1"/>
  <c r="AY1807" i="4"/>
  <c r="BG1807" i="4" s="1"/>
  <c r="AY1813" i="4"/>
  <c r="BG1813" i="4" s="1"/>
  <c r="AY1045" i="4"/>
  <c r="BG1045" i="4" s="1"/>
  <c r="AY112" i="4"/>
  <c r="BG112" i="4" s="1"/>
  <c r="AY1861" i="4"/>
  <c r="BG1861" i="4" s="1"/>
  <c r="AY755" i="4"/>
  <c r="BG755" i="4" s="1"/>
  <c r="AY1315" i="4"/>
  <c r="BG1315" i="4" s="1"/>
  <c r="AY1439" i="4"/>
  <c r="BG1439" i="4" s="1"/>
  <c r="AY192" i="4"/>
  <c r="BG192" i="4" s="1"/>
  <c r="AY1258" i="4"/>
  <c r="BG1258" i="4" s="1"/>
  <c r="AY814" i="4"/>
  <c r="BG814" i="4" s="1"/>
  <c r="AY2381" i="4"/>
  <c r="BG2381" i="4" s="1"/>
  <c r="AY1489" i="4"/>
  <c r="BG1489" i="4" s="1"/>
  <c r="AY969" i="4"/>
  <c r="BG969" i="4" s="1"/>
  <c r="AY2594" i="4"/>
  <c r="BG2594" i="4" s="1"/>
  <c r="AY2073" i="4"/>
  <c r="BG2073" i="4" s="1"/>
  <c r="AY2211" i="4"/>
  <c r="BG2211" i="4" s="1"/>
  <c r="AY2077" i="4"/>
  <c r="BG2077" i="4" s="1"/>
  <c r="AY247" i="4"/>
  <c r="BG247" i="4" s="1"/>
  <c r="AY2454" i="4"/>
  <c r="BG2454" i="4" s="1"/>
  <c r="AY2530" i="4"/>
  <c r="BG2530" i="4" s="1"/>
  <c r="AY278" i="4"/>
  <c r="BG278" i="4" s="1"/>
  <c r="AY822" i="4"/>
  <c r="BG822" i="4" s="1"/>
  <c r="AY2362" i="4"/>
  <c r="BG2362" i="4" s="1"/>
  <c r="AY396" i="4"/>
  <c r="BG396" i="4" s="1"/>
  <c r="AY1037" i="4"/>
  <c r="BG1037" i="4" s="1"/>
  <c r="AY1651" i="4"/>
  <c r="BG1651" i="4" s="1"/>
  <c r="AY2194" i="4"/>
  <c r="BG2194" i="4" s="1"/>
  <c r="AY2451" i="4"/>
  <c r="BG2451" i="4" s="1"/>
  <c r="AY3" i="4"/>
  <c r="BG3" i="4" s="1"/>
  <c r="AY946" i="4"/>
  <c r="BG946" i="4" s="1"/>
  <c r="AY14" i="4"/>
  <c r="BG14" i="4" s="1"/>
  <c r="AY2601" i="4"/>
  <c r="BG2601" i="4" s="1"/>
  <c r="AY28" i="4"/>
  <c r="BG28" i="4" s="1"/>
  <c r="AY157" i="4"/>
  <c r="BG157" i="4" s="1"/>
  <c r="AY1081" i="4"/>
  <c r="BG1081" i="4" s="1"/>
  <c r="AY2002" i="4"/>
  <c r="BG2002" i="4" s="1"/>
  <c r="AY414" i="4"/>
  <c r="BG414" i="4" s="1"/>
  <c r="AY574" i="4"/>
  <c r="BG574" i="4" s="1"/>
  <c r="AY1552" i="4"/>
  <c r="BG1552" i="4" s="1"/>
  <c r="AY638" i="4"/>
  <c r="BG638" i="4" s="1"/>
  <c r="AY1364" i="4"/>
  <c r="BG1364" i="4" s="1"/>
  <c r="AY889" i="4"/>
  <c r="BG889" i="4" s="1"/>
  <c r="AY1080" i="4"/>
  <c r="BG1080" i="4" s="1"/>
  <c r="AY754" i="4"/>
  <c r="BG754" i="4" s="1"/>
  <c r="AY774" i="4"/>
  <c r="BG774" i="4" s="1"/>
  <c r="AY702" i="4"/>
  <c r="BG702" i="4" s="1"/>
  <c r="AY653" i="4"/>
  <c r="BG653" i="4" s="1"/>
  <c r="AY237" i="4"/>
  <c r="BG237" i="4" s="1"/>
  <c r="AY2124" i="4"/>
  <c r="BG2124" i="4" s="1"/>
  <c r="AY779" i="4"/>
  <c r="BG779" i="4" s="1"/>
  <c r="AY590" i="4"/>
  <c r="BG590" i="4" s="1"/>
  <c r="AY1295" i="4"/>
  <c r="BG1295" i="4" s="1"/>
  <c r="AY314" i="4"/>
  <c r="BG314" i="4" s="1"/>
  <c r="AY2030" i="4"/>
  <c r="BG2030" i="4" s="1"/>
  <c r="AY2164" i="4"/>
  <c r="BG2164" i="4" s="1"/>
  <c r="AY1098" i="4"/>
  <c r="BG1098" i="4" s="1"/>
  <c r="AY1457" i="4"/>
  <c r="BG1457" i="4" s="1"/>
  <c r="AY652" i="4"/>
  <c r="BG652" i="4" s="1"/>
  <c r="AY980" i="4"/>
  <c r="BG980" i="4" s="1"/>
  <c r="AY615" i="4"/>
  <c r="BG615" i="4" s="1"/>
  <c r="AY1797" i="4"/>
  <c r="BG1797" i="4" s="1"/>
  <c r="AY853" i="4"/>
  <c r="BG853" i="4" s="1"/>
  <c r="AY734" i="4"/>
  <c r="BG734" i="4" s="1"/>
  <c r="AY1754" i="4"/>
  <c r="BG1754" i="4" s="1"/>
  <c r="AY1960" i="4"/>
  <c r="BG1960" i="4" s="1"/>
  <c r="AY1214" i="4"/>
  <c r="BG1214" i="4" s="1"/>
  <c r="AY761" i="4"/>
  <c r="BG761" i="4" s="1"/>
  <c r="AY483" i="4"/>
  <c r="BG483" i="4" s="1"/>
  <c r="AY1076" i="4"/>
  <c r="BG1076" i="4" s="1"/>
  <c r="AY1262" i="4"/>
  <c r="BG1262" i="4" s="1"/>
  <c r="AY1716" i="4"/>
  <c r="BG1716" i="4" s="1"/>
  <c r="AY874" i="4"/>
  <c r="BG874" i="4" s="1"/>
  <c r="AY1246" i="4"/>
  <c r="BG1246" i="4" s="1"/>
  <c r="AY381" i="4"/>
  <c r="BG381" i="4" s="1"/>
  <c r="AY186" i="4"/>
  <c r="BG186" i="4" s="1"/>
  <c r="AY2159" i="4"/>
  <c r="BG2159" i="4" s="1"/>
  <c r="AY2104" i="4"/>
  <c r="BG2104" i="4" s="1"/>
  <c r="AY1888" i="4"/>
  <c r="BG1888" i="4" s="1"/>
  <c r="AY642" i="4"/>
  <c r="BG642" i="4" s="1"/>
  <c r="AY27" i="4"/>
  <c r="BG27" i="4" s="1"/>
  <c r="AY837" i="4"/>
  <c r="BG837" i="4" s="1"/>
  <c r="AY294" i="4"/>
  <c r="BG294" i="4" s="1"/>
  <c r="AY2089" i="4"/>
  <c r="BG2089" i="4" s="1"/>
  <c r="AY1995" i="4"/>
  <c r="BG1995" i="4" s="1"/>
  <c r="AY2575" i="4"/>
  <c r="BG2575" i="4" s="1"/>
  <c r="AY681" i="4"/>
  <c r="BG681" i="4" s="1"/>
  <c r="AY1637" i="4"/>
  <c r="BG1637" i="4" s="1"/>
  <c r="AY658" i="4"/>
  <c r="BG658" i="4" s="1"/>
  <c r="AY2134" i="4"/>
  <c r="BG2134" i="4" s="1"/>
  <c r="AY1985" i="4"/>
  <c r="BG1985" i="4" s="1"/>
  <c r="AY1643" i="4"/>
  <c r="BG1643" i="4" s="1"/>
  <c r="AY533" i="4"/>
  <c r="BG533" i="4" s="1"/>
  <c r="AY1210" i="4"/>
  <c r="BG1210" i="4" s="1"/>
  <c r="AY2582" i="4"/>
  <c r="BG2582" i="4" s="1"/>
  <c r="AY117" i="4"/>
  <c r="BG117" i="4" s="1"/>
  <c r="AY1901" i="4"/>
  <c r="BG1901" i="4" s="1"/>
  <c r="AY1021" i="4"/>
  <c r="BG1021" i="4" s="1"/>
  <c r="AY469" i="4"/>
  <c r="BG469" i="4" s="1"/>
  <c r="AY2435" i="4"/>
  <c r="BG2435" i="4" s="1"/>
  <c r="AY405" i="4"/>
  <c r="BG405" i="4" s="1"/>
  <c r="AY357" i="4"/>
  <c r="BG357" i="4" s="1"/>
  <c r="AY1350" i="4"/>
  <c r="BG1350" i="4" s="1"/>
  <c r="AY819" i="4"/>
  <c r="BG819" i="4" s="1"/>
  <c r="AY1375" i="4"/>
  <c r="BG1375" i="4" s="1"/>
  <c r="AY1107" i="4"/>
  <c r="BG1107" i="4" s="1"/>
  <c r="AY2561" i="4"/>
  <c r="BG2561" i="4" s="1"/>
  <c r="AY1285" i="4"/>
  <c r="BG1285" i="4" s="1"/>
  <c r="AY1373" i="4"/>
  <c r="BG1373" i="4" s="1"/>
  <c r="AY2228" i="4"/>
  <c r="BG2228" i="4" s="1"/>
  <c r="AY1362" i="4"/>
  <c r="BG1362" i="4" s="1"/>
  <c r="AY886" i="4"/>
  <c r="BG886" i="4" s="1"/>
  <c r="AY485" i="4"/>
  <c r="BG485" i="4" s="1"/>
  <c r="AY1048" i="4"/>
  <c r="BG1048" i="4" s="1"/>
  <c r="AY1073" i="4"/>
  <c r="BG1073" i="4" s="1"/>
  <c r="AY2128" i="4"/>
  <c r="BG2128" i="4" s="1"/>
  <c r="AY365" i="4"/>
  <c r="BG365" i="4" s="1"/>
  <c r="AY2294" i="4"/>
  <c r="BG2294" i="4" s="1"/>
  <c r="AY1329" i="4"/>
  <c r="BG1329" i="4" s="1"/>
  <c r="AY457" i="4"/>
  <c r="BG457" i="4" s="1"/>
  <c r="AY1945" i="4"/>
  <c r="BG1945" i="4" s="1"/>
  <c r="AY2191" i="4"/>
  <c r="BG2191" i="4" s="1"/>
  <c r="AY1413" i="4"/>
  <c r="BG1413" i="4" s="1"/>
  <c r="AY17" i="4"/>
  <c r="BG17" i="4" s="1"/>
  <c r="AY662" i="4"/>
  <c r="BG662" i="4" s="1"/>
  <c r="AY423" i="4"/>
  <c r="BG423" i="4" s="1"/>
  <c r="AY512" i="4"/>
  <c r="BG512" i="4" s="1"/>
  <c r="AY1900" i="4"/>
  <c r="BG1900" i="4" s="1"/>
  <c r="AY670" i="4"/>
  <c r="BG670" i="4" s="1"/>
  <c r="AY1756" i="4"/>
  <c r="BG1756" i="4" s="1"/>
  <c r="AY233" i="4"/>
  <c r="BG233" i="4" s="1"/>
  <c r="AY455" i="4"/>
  <c r="BG455" i="4" s="1"/>
  <c r="AY1407" i="4"/>
  <c r="BG1407" i="4" s="1"/>
  <c r="AY226" i="4"/>
  <c r="BG226" i="4" s="1"/>
  <c r="AY1538" i="4"/>
  <c r="BG1538" i="4" s="1"/>
  <c r="AY1878" i="4"/>
  <c r="BG1878" i="4" s="1"/>
  <c r="AY158" i="4"/>
  <c r="BG158" i="4" s="1"/>
  <c r="AY580" i="4"/>
  <c r="BG580" i="4" s="1"/>
  <c r="AY2156" i="4"/>
  <c r="BG2156" i="4" s="1"/>
  <c r="AY266" i="4"/>
  <c r="BG266" i="4" s="1"/>
  <c r="AY666" i="4"/>
  <c r="BG666" i="4" s="1"/>
  <c r="AY1128" i="4"/>
  <c r="BG1128" i="4" s="1"/>
  <c r="AY1578" i="4"/>
  <c r="BG1578" i="4" s="1"/>
  <c r="AY1123" i="4"/>
  <c r="BG1123" i="4" s="1"/>
  <c r="AY843" i="4"/>
  <c r="BG843" i="4" s="1"/>
  <c r="AY1533" i="4"/>
  <c r="BG1533" i="4" s="1"/>
  <c r="AY564" i="4"/>
  <c r="BG564" i="4" s="1"/>
  <c r="AY1508" i="4"/>
  <c r="BG1508" i="4" s="1"/>
  <c r="AY359" i="4"/>
  <c r="BG359" i="4" s="1"/>
  <c r="AY150" i="4"/>
  <c r="BG150" i="4" s="1"/>
  <c r="AY1033" i="4"/>
  <c r="BG1033" i="4" s="1"/>
  <c r="AY540" i="4"/>
  <c r="BG540" i="4" s="1"/>
  <c r="AY141" i="4"/>
  <c r="BG141" i="4" s="1"/>
  <c r="AY1104" i="4"/>
  <c r="BG1104" i="4" s="1"/>
  <c r="AY1686" i="4"/>
  <c r="BG1686" i="4" s="1"/>
  <c r="AY1424" i="4"/>
  <c r="BG1424" i="4" s="1"/>
  <c r="AY695" i="4"/>
  <c r="BG695" i="4" s="1"/>
  <c r="AY2607" i="4"/>
  <c r="BG2607" i="4" s="1"/>
  <c r="AY211" i="4"/>
  <c r="BG211" i="4" s="1"/>
  <c r="AY296" i="4"/>
  <c r="BG296" i="4" s="1"/>
  <c r="AY960" i="4"/>
  <c r="BG960" i="4" s="1"/>
  <c r="AY1908" i="4"/>
  <c r="BG1908" i="4" s="1"/>
  <c r="AY1951" i="4"/>
  <c r="BG1951" i="4" s="1"/>
  <c r="AY1096" i="4"/>
  <c r="BG1096" i="4" s="1"/>
  <c r="AY700" i="4"/>
  <c r="BG700" i="4" s="1"/>
  <c r="AY1056" i="4"/>
  <c r="BG1056" i="4" s="1"/>
  <c r="AY2086" i="4"/>
  <c r="BG2086" i="4" s="1"/>
  <c r="AY56" i="4"/>
  <c r="BG56" i="4" s="1"/>
  <c r="AY750" i="4"/>
  <c r="BG750" i="4" s="1"/>
  <c r="AY1991" i="4"/>
  <c r="BG1991" i="4" s="1"/>
  <c r="AY2352" i="4"/>
  <c r="BG2352" i="4" s="1"/>
  <c r="AY619" i="4"/>
  <c r="BG619" i="4" s="1"/>
  <c r="AY1109" i="4"/>
  <c r="BG1109" i="4" s="1"/>
  <c r="AY87" i="4"/>
  <c r="BG87" i="4" s="1"/>
  <c r="AY219" i="4"/>
  <c r="BG219" i="4" s="1"/>
  <c r="AY177" i="4"/>
  <c r="BG177" i="4" s="1"/>
  <c r="AY416" i="4"/>
  <c r="BG416" i="4" s="1"/>
  <c r="AY1887" i="4"/>
  <c r="BG1887" i="4" s="1"/>
  <c r="AY2612" i="4"/>
  <c r="BG2612" i="4" s="1"/>
  <c r="AY1102" i="4"/>
  <c r="BG1102" i="4" s="1"/>
  <c r="AY1587" i="4"/>
  <c r="BG1587" i="4" s="1"/>
  <c r="AY2218" i="4"/>
  <c r="BG2218" i="4" s="1"/>
  <c r="AY2307" i="4"/>
  <c r="BG2307" i="4" s="1"/>
  <c r="AY146" i="4"/>
  <c r="BG146" i="4" s="1"/>
  <c r="AY1955" i="4"/>
  <c r="BG1955" i="4" s="1"/>
  <c r="AY167" i="4"/>
  <c r="BG167" i="4" s="1"/>
  <c r="AY445" i="4"/>
  <c r="BG445" i="4" s="1"/>
  <c r="AY2487" i="4"/>
  <c r="BG2487" i="4" s="1"/>
  <c r="AY1179" i="4"/>
  <c r="BG1179" i="4" s="1"/>
  <c r="AY517" i="4"/>
  <c r="BG517" i="4" s="1"/>
  <c r="AY99" i="4"/>
  <c r="BG99" i="4" s="1"/>
  <c r="AY1164" i="4"/>
  <c r="BG1164" i="4" s="1"/>
  <c r="AY1087" i="4"/>
  <c r="BG1087" i="4" s="1"/>
  <c r="AY320" i="4"/>
  <c r="BG320" i="4" s="1"/>
  <c r="AY1337" i="4"/>
  <c r="BG1337" i="4" s="1"/>
  <c r="AY2477" i="4"/>
  <c r="BG2477" i="4" s="1"/>
  <c r="AY1990" i="4"/>
  <c r="BG1990" i="4" s="1"/>
  <c r="AY1555" i="4"/>
  <c r="BG1555" i="4" s="1"/>
  <c r="AY1360" i="4"/>
  <c r="BG1360" i="4" s="1"/>
  <c r="AY128" i="4"/>
  <c r="BG128" i="4" s="1"/>
  <c r="AY1267" i="4"/>
  <c r="BG1267" i="4" s="1"/>
  <c r="AX1155" i="4"/>
  <c r="AX1759" i="4"/>
  <c r="AX2341" i="4"/>
  <c r="AX427" i="4"/>
  <c r="AX1573" i="4"/>
  <c r="AX2247" i="4"/>
  <c r="AX2406" i="4"/>
  <c r="AX2545" i="4"/>
  <c r="AX892" i="4"/>
  <c r="AX1064" i="4"/>
  <c r="AX937" i="4"/>
  <c r="AX161" i="4"/>
  <c r="AX2536" i="4"/>
  <c r="AX2605" i="4"/>
  <c r="AX2585" i="4"/>
  <c r="AX297" i="4"/>
  <c r="AX905" i="4"/>
  <c r="AX2600" i="4"/>
  <c r="AX2563" i="4"/>
  <c r="AX454" i="4"/>
  <c r="AX468" i="4"/>
  <c r="AX904" i="4"/>
  <c r="AX254" i="4"/>
  <c r="AX901" i="4"/>
  <c r="AX1173" i="4"/>
  <c r="AX26" i="4"/>
  <c r="AX236" i="4"/>
  <c r="AX865" i="4"/>
  <c r="AX187" i="4"/>
  <c r="AX1001" i="4"/>
  <c r="AX378" i="4"/>
  <c r="AX2604" i="4"/>
  <c r="AX409" i="4"/>
  <c r="AX643" i="4"/>
  <c r="AX300" i="4"/>
  <c r="AX194" i="4"/>
  <c r="AX1243" i="4"/>
  <c r="AX164" i="4"/>
  <c r="AX312" i="4"/>
  <c r="AX2382" i="4"/>
  <c r="AX224" i="4"/>
  <c r="AX1180" i="4"/>
  <c r="AX107" i="4"/>
  <c r="AX2614" i="4"/>
  <c r="AX1115" i="4"/>
  <c r="AX701" i="4"/>
  <c r="AX2056" i="4"/>
  <c r="AX1755" i="4"/>
  <c r="AX198" i="4"/>
  <c r="AX101" i="4"/>
  <c r="AX114" i="4"/>
  <c r="AX2255" i="4"/>
  <c r="AX93" i="4"/>
  <c r="AX69" i="4"/>
  <c r="AX2542" i="4"/>
  <c r="AX1103" i="4"/>
  <c r="AX797" i="4"/>
  <c r="AX1188" i="4"/>
  <c r="AX1145" i="4"/>
  <c r="AX1245" i="4"/>
  <c r="AX122" i="4"/>
  <c r="AX1011" i="4"/>
  <c r="AX883" i="4"/>
  <c r="AX417" i="4"/>
  <c r="AX1892" i="4"/>
  <c r="AX263" i="4"/>
  <c r="AX197" i="4"/>
  <c r="AX210" i="4"/>
  <c r="AX582" i="4"/>
  <c r="AX156" i="4"/>
  <c r="AX1177" i="4"/>
  <c r="AX214" i="4"/>
  <c r="AX999" i="4"/>
  <c r="AX1327" i="4"/>
  <c r="AX896" i="4"/>
  <c r="AX188" i="4"/>
  <c r="AX234" i="4"/>
  <c r="AX140" i="4"/>
  <c r="AX147" i="4"/>
  <c r="AX1690" i="4"/>
  <c r="AX1287" i="4"/>
  <c r="AX2174" i="4"/>
  <c r="AX2163" i="4"/>
  <c r="AX1355" i="4"/>
  <c r="AX1726" i="4"/>
  <c r="AX47" i="4"/>
  <c r="AX360" i="4"/>
  <c r="AX1761" i="4"/>
  <c r="AX2437" i="4"/>
  <c r="AX2436" i="4"/>
  <c r="AX1630" i="4"/>
  <c r="AX2151" i="4"/>
  <c r="AX2266" i="4"/>
  <c r="AX2404" i="4"/>
  <c r="AX2121" i="4"/>
  <c r="AX1930" i="4"/>
  <c r="AX310" i="4"/>
  <c r="AX2032" i="4"/>
  <c r="AX2221" i="4"/>
  <c r="AX2155" i="4"/>
  <c r="AX2552" i="4"/>
  <c r="AX2469" i="4"/>
  <c r="AX73" i="4"/>
  <c r="AX1779" i="4"/>
  <c r="AX738" i="4"/>
  <c r="AX2171" i="4"/>
  <c r="AX1289" i="4"/>
  <c r="AX2078" i="4"/>
  <c r="AX2518" i="4"/>
  <c r="AX2062" i="4"/>
  <c r="AX1554" i="4"/>
  <c r="AX2279" i="4"/>
  <c r="AX1464" i="4"/>
  <c r="AX2201" i="4"/>
  <c r="AX2549" i="4"/>
  <c r="AX1683" i="4"/>
  <c r="AX1510" i="4"/>
  <c r="AX1307" i="4"/>
  <c r="AX1708" i="4"/>
  <c r="AX2144" i="4"/>
  <c r="AX1273" i="4"/>
  <c r="AX916" i="4"/>
  <c r="AX2308" i="4"/>
  <c r="AX1477" i="4"/>
  <c r="AX2234" i="4"/>
  <c r="AX1707" i="4"/>
  <c r="AX1915" i="4"/>
  <c r="AX2473" i="4"/>
  <c r="AX1545" i="4"/>
  <c r="AX1687" i="4"/>
  <c r="AX1626" i="4"/>
  <c r="AX1669" i="4"/>
  <c r="AX2055" i="4"/>
  <c r="AX2320" i="4"/>
  <c r="AX2467" i="4"/>
  <c r="AX2349" i="4"/>
  <c r="AX1499" i="4"/>
  <c r="AX1288" i="4"/>
  <c r="AX1920" i="4"/>
  <c r="AX1713" i="4"/>
  <c r="AX2120" i="4"/>
  <c r="AX349" i="4"/>
  <c r="AX2481" i="4"/>
  <c r="AX1932" i="4"/>
  <c r="AX2609" i="4"/>
  <c r="AX1503" i="4"/>
  <c r="AX1278" i="4"/>
  <c r="AX2502" i="4"/>
  <c r="AX2483" i="4"/>
  <c r="AX2213" i="4"/>
  <c r="AX1300" i="4"/>
  <c r="AX2267" i="4"/>
  <c r="AX727" i="4"/>
  <c r="AX2356" i="4"/>
  <c r="AX1269" i="4"/>
  <c r="AX1584" i="4"/>
  <c r="AX1417" i="4"/>
  <c r="AX66" i="4"/>
  <c r="AX2438" i="4"/>
  <c r="AX1749" i="4"/>
  <c r="AX2529" i="4"/>
  <c r="AX1309" i="4"/>
  <c r="AX29" i="4"/>
  <c r="AX1654" i="4"/>
  <c r="AX1352" i="4"/>
  <c r="AX2475" i="4"/>
  <c r="AX2394" i="4"/>
  <c r="AX2550" i="4"/>
  <c r="AX1415" i="4"/>
  <c r="AX1753" i="4"/>
  <c r="AX1827" i="4"/>
  <c r="AX2556" i="4"/>
  <c r="AX1325" i="4"/>
  <c r="AX1560" i="4"/>
  <c r="AX1320" i="4"/>
  <c r="AX2511" i="4"/>
  <c r="AX2196" i="4"/>
  <c r="AX2615" i="4"/>
  <c r="AX807" i="4"/>
  <c r="AX1647" i="4"/>
  <c r="AX663" i="4"/>
  <c r="AX2450" i="4"/>
  <c r="AX2403" i="4"/>
  <c r="AX2047" i="4"/>
  <c r="AX2534" i="4"/>
  <c r="AX1284" i="4"/>
  <c r="AX1728" i="4"/>
  <c r="AX2103" i="4"/>
  <c r="AX1293" i="4"/>
  <c r="AX77" i="4"/>
  <c r="AX2496" i="4"/>
  <c r="AX1494" i="4"/>
  <c r="AX2558" i="4"/>
  <c r="AX766" i="4"/>
  <c r="AX2278" i="4"/>
  <c r="AX737" i="4"/>
  <c r="AX2161" i="4"/>
  <c r="AX2084" i="4"/>
  <c r="AX1775" i="4"/>
  <c r="AX1482" i="4"/>
  <c r="AX1787" i="4"/>
  <c r="AX1544" i="4"/>
  <c r="AX1272" i="4"/>
  <c r="AX1467" i="4"/>
  <c r="AX98" i="4"/>
  <c r="AX1918" i="4"/>
  <c r="AX2591" i="4"/>
  <c r="AX1398" i="4"/>
  <c r="AX2366" i="4"/>
  <c r="AX1789" i="4"/>
  <c r="AX914" i="4"/>
  <c r="AX2457" i="4"/>
  <c r="AX1438" i="4"/>
  <c r="AX1774" i="4"/>
  <c r="AX1539" i="4"/>
  <c r="AX1760" i="4"/>
  <c r="AX1641" i="4"/>
  <c r="AX2316" i="4"/>
  <c r="AX2422" i="4"/>
  <c r="AX845" i="4"/>
  <c r="AX2311" i="4"/>
  <c r="AX1304" i="4"/>
  <c r="AX2138" i="4"/>
  <c r="AX1430" i="4"/>
  <c r="AX1650" i="4"/>
  <c r="AX1559" i="4"/>
  <c r="AX2346" i="4"/>
  <c r="AX475" i="4"/>
  <c r="AX1529" i="4"/>
  <c r="AX2018" i="4"/>
  <c r="AX1763" i="4"/>
  <c r="AX1809" i="4"/>
  <c r="AX2019" i="4"/>
  <c r="AX400" i="4"/>
  <c r="AX2132" i="4"/>
  <c r="AX2101" i="4"/>
  <c r="AX964" i="4"/>
  <c r="AX765" i="4"/>
  <c r="AX2319" i="4"/>
  <c r="AX891" i="4"/>
  <c r="AX1769" i="4"/>
  <c r="AX60" i="4"/>
  <c r="AX1542" i="4"/>
  <c r="AX1492" i="4"/>
  <c r="AX394" i="4"/>
  <c r="AX1608" i="4"/>
  <c r="AX2548" i="4"/>
  <c r="AX1334" i="4"/>
  <c r="AX2440" i="4"/>
  <c r="AX4" i="4"/>
  <c r="AX1816" i="4"/>
  <c r="AX1522" i="4"/>
  <c r="AX1368" i="4"/>
  <c r="AX2112" i="4"/>
  <c r="AX1340" i="4"/>
  <c r="AX2136" i="4"/>
  <c r="AX1762" i="4"/>
  <c r="AX1667" i="4"/>
  <c r="AX1286" i="4"/>
  <c r="AX2533" i="4"/>
  <c r="AX1933" i="4"/>
  <c r="AX1515" i="4"/>
  <c r="AX524" i="4"/>
  <c r="AX1353" i="4"/>
  <c r="AX988" i="4"/>
  <c r="AX1523" i="4"/>
  <c r="AX1665" i="4"/>
  <c r="AX1547" i="4"/>
  <c r="AX1557" i="4"/>
  <c r="AX1419" i="4"/>
  <c r="AX404" i="4"/>
  <c r="AX1462" i="4"/>
  <c r="AX2572" i="4"/>
  <c r="AX62" i="4"/>
  <c r="AX1385" i="4"/>
  <c r="AX1798" i="4"/>
  <c r="AX2229" i="4"/>
  <c r="AX1947" i="4"/>
  <c r="AX1622" i="4"/>
  <c r="AX1971" i="4"/>
  <c r="AX1704" i="4"/>
  <c r="AX1806" i="4"/>
  <c r="AX1387" i="4"/>
  <c r="AX1516" i="4"/>
  <c r="AX2046" i="4"/>
  <c r="AX1836" i="4"/>
  <c r="AX1845" i="4"/>
  <c r="AX76" i="4"/>
  <c r="AX1275" i="4"/>
  <c r="AX2147" i="4"/>
  <c r="AX1335" i="4"/>
  <c r="AX1832" i="4"/>
  <c r="AX1838" i="4"/>
  <c r="AX1810" i="4"/>
  <c r="AX1344" i="4"/>
  <c r="AX504" i="4"/>
  <c r="AX1695" i="4"/>
  <c r="AX1485" i="4"/>
  <c r="AX1330" i="4"/>
  <c r="AX1406" i="4"/>
  <c r="AX2338" i="4"/>
  <c r="AX137" i="4"/>
  <c r="AX2537" i="4"/>
  <c r="AX1939" i="4"/>
  <c r="AX1638" i="4"/>
  <c r="AX1444" i="4"/>
  <c r="AX163" i="4"/>
  <c r="AX2113" i="4"/>
  <c r="AX336" i="4"/>
  <c r="AX2603" i="4"/>
  <c r="AX860" i="4"/>
  <c r="AX630" i="4"/>
  <c r="AX1711" i="4"/>
  <c r="AX2227" i="4"/>
  <c r="AX1817" i="4"/>
  <c r="AX613" i="4"/>
  <c r="AX2606" i="4"/>
  <c r="AX1318" i="4"/>
  <c r="AX178" i="4"/>
  <c r="AX291" i="4"/>
  <c r="AX809" i="4"/>
  <c r="AX2222" i="4"/>
  <c r="AX1623" i="4"/>
  <c r="AX2523" i="4"/>
  <c r="AX2398" i="4"/>
  <c r="AX2009" i="4"/>
  <c r="AX922" i="4"/>
  <c r="AX2516" i="4"/>
  <c r="AX1351" i="4"/>
  <c r="AX130" i="4"/>
  <c r="AX1305" i="4"/>
  <c r="AX925" i="4"/>
  <c r="AX154" i="4"/>
  <c r="AX2455" i="4"/>
  <c r="AX1577" i="4"/>
  <c r="AX1558" i="4"/>
  <c r="AX390" i="4"/>
  <c r="AX1614" i="4"/>
  <c r="AX33" i="4"/>
  <c r="AX828" i="4"/>
  <c r="AX1500" i="4"/>
  <c r="AX1574" i="4"/>
  <c r="AX1478" i="4"/>
  <c r="AX1680" i="4"/>
  <c r="AX123" i="4"/>
  <c r="AX2290" i="4"/>
  <c r="AX1628" i="4"/>
  <c r="AX1060" i="4"/>
  <c r="AX2328" i="4"/>
  <c r="AX2292" i="4"/>
  <c r="AX1470" i="4"/>
  <c r="AX59" i="4"/>
  <c r="AX882" i="4"/>
  <c r="AX848" i="4"/>
  <c r="AX1534" i="4"/>
  <c r="AX1124" i="4"/>
  <c r="AX2257" i="4"/>
  <c r="AX2423" i="4"/>
  <c r="AX1744" i="4"/>
  <c r="AX1452" i="4"/>
  <c r="AX1917" i="4"/>
  <c r="AX1451" i="4"/>
  <c r="AX2397" i="4"/>
  <c r="AX2327" i="4"/>
  <c r="AX1281" i="4"/>
  <c r="AX1824" i="4"/>
  <c r="AX1071" i="4"/>
  <c r="AX171" i="4"/>
  <c r="AX1543" i="4"/>
  <c r="AX2527" i="4"/>
  <c r="AX53" i="4"/>
  <c r="AX2470" i="4"/>
  <c r="AX1432" i="4"/>
  <c r="AX1171" i="4"/>
  <c r="AX1059" i="4"/>
  <c r="AX1572" i="4"/>
  <c r="AX1697" i="4"/>
  <c r="AX2401" i="4"/>
  <c r="AX831" i="4"/>
  <c r="AX706" i="4"/>
  <c r="AX898" i="4"/>
  <c r="AX2554" i="4"/>
  <c r="AX1379" i="4"/>
  <c r="AX2409" i="4"/>
  <c r="AX318" i="4"/>
  <c r="AX1737" i="4"/>
  <c r="AX1835" i="4"/>
  <c r="AX1541" i="4"/>
  <c r="AX1791" i="4"/>
  <c r="AX1771" i="4"/>
  <c r="AX1100" i="4"/>
  <c r="AX596" i="4"/>
  <c r="AX1490" i="4"/>
  <c r="AX358" i="4"/>
  <c r="AX2023" i="4"/>
  <c r="AX48" i="4"/>
  <c r="AX534" i="4"/>
  <c r="AX640" i="4"/>
  <c r="AX1685" i="4"/>
  <c r="AX2063" i="4"/>
  <c r="AX553" i="4"/>
  <c r="AX732" i="4"/>
  <c r="AX2202" i="4"/>
  <c r="AX10" i="4"/>
  <c r="AX2369" i="4"/>
  <c r="AX41" i="4"/>
  <c r="AX911" i="4"/>
  <c r="AX193" i="4"/>
  <c r="AX1826" i="4"/>
  <c r="AX2571" i="4"/>
  <c r="AX2551" i="4"/>
  <c r="AX262" i="4"/>
  <c r="AX1007" i="4"/>
  <c r="AX1257" i="4"/>
  <c r="AX72" i="4"/>
  <c r="AX912" i="4"/>
  <c r="AX24" i="4"/>
  <c r="AX986" i="4"/>
  <c r="AX1308" i="4"/>
  <c r="AX568" i="4"/>
  <c r="AX152" i="4"/>
  <c r="AX929" i="4"/>
  <c r="AX577" i="4"/>
  <c r="AX1143" i="4"/>
  <c r="AX1568" i="4"/>
  <c r="AX2017" i="4"/>
  <c r="AX1310" i="4"/>
  <c r="AX1374" i="4"/>
  <c r="AX2219" i="4"/>
  <c r="AX9" i="4"/>
  <c r="AX2264" i="4"/>
  <c r="AX834" i="4"/>
  <c r="AX242" i="4"/>
  <c r="AX2430" i="4"/>
  <c r="AX2414" i="4"/>
  <c r="AX54" i="4"/>
  <c r="AX1570" i="4"/>
  <c r="AX718" i="4"/>
  <c r="AX411" i="4"/>
  <c r="AX1721" i="4"/>
  <c r="AX335" i="4"/>
  <c r="AX2265" i="4"/>
  <c r="AX1082" i="4"/>
  <c r="AX2050" i="4"/>
  <c r="AX2525" i="4"/>
  <c r="AX2461" i="4"/>
  <c r="AX68" i="4"/>
  <c r="AX2282" i="4"/>
  <c r="AX2011" i="4"/>
  <c r="AX994" i="4"/>
  <c r="AX1701" i="4"/>
  <c r="AX58" i="4"/>
  <c r="AX2245" i="4"/>
  <c r="AX433" i="4"/>
  <c r="AX1575" i="4"/>
  <c r="AX2041" i="4"/>
  <c r="AX1700" i="4"/>
  <c r="AX2573" i="4"/>
  <c r="AX32" i="4"/>
  <c r="AX2026" i="4"/>
  <c r="AX126" i="4"/>
  <c r="AX654" i="4"/>
  <c r="AX1226" i="4"/>
  <c r="AX1751" i="4"/>
  <c r="AX1383" i="4"/>
  <c r="AX2616" i="4"/>
  <c r="AX298" i="4"/>
  <c r="AX690" i="4"/>
  <c r="AX401" i="4"/>
  <c r="AX1433" i="4"/>
  <c r="AX1911" i="4"/>
  <c r="AX1610" i="4"/>
  <c r="AX1384" i="4"/>
  <c r="AX523" i="4"/>
  <c r="AX1595" i="4"/>
  <c r="AX938" i="4"/>
  <c r="AX991" i="4"/>
  <c r="AX1525" i="4"/>
  <c r="AX1118" i="4"/>
  <c r="AX768" i="4"/>
  <c r="AX354" i="4"/>
  <c r="AX816" i="4"/>
  <c r="AX373" i="4"/>
  <c r="AX1821" i="4"/>
  <c r="AX15" i="4"/>
  <c r="AX1111" i="4"/>
  <c r="AX624" i="4"/>
  <c r="AX2270" i="4"/>
  <c r="AX1780" i="4"/>
  <c r="AX967" i="4"/>
  <c r="AX979" i="4"/>
  <c r="AX432" i="4"/>
  <c r="AX2377" i="4"/>
  <c r="AX1788" i="4"/>
  <c r="AX2304" i="4"/>
  <c r="AX450" i="4"/>
  <c r="AX131" i="4"/>
  <c r="AX2060" i="4"/>
  <c r="AX2057" i="4"/>
  <c r="AX2535" i="4"/>
  <c r="AX2505" i="4"/>
  <c r="AX1498" i="4"/>
  <c r="AX620" i="4"/>
  <c r="AX418" i="4"/>
  <c r="AX2126" i="4"/>
  <c r="AX724" i="4"/>
  <c r="AX888" i="4"/>
  <c r="AX63" i="4"/>
  <c r="AX793" i="4"/>
  <c r="AX64" i="4"/>
  <c r="AX44" i="4"/>
  <c r="AX899" i="4"/>
  <c r="AX1706" i="4"/>
  <c r="AX1359" i="4"/>
  <c r="AX1776" i="4"/>
  <c r="AX771" i="4"/>
  <c r="AX438" i="4"/>
  <c r="AX760" i="4"/>
  <c r="AX2459" i="4"/>
  <c r="AX182" i="4"/>
  <c r="AX887" i="4"/>
  <c r="AX71" i="4"/>
  <c r="AX1537" i="4"/>
  <c r="AX208" i="4"/>
  <c r="AX2580" i="4"/>
  <c r="AX11" i="4"/>
  <c r="AX2300" i="4"/>
  <c r="AX1063" i="4"/>
  <c r="AX51" i="4"/>
  <c r="AX1850" i="4"/>
  <c r="AX172" i="4"/>
  <c r="AX792" i="4"/>
  <c r="AX1847" i="4"/>
  <c r="AX1454" i="4"/>
  <c r="AX699" i="4"/>
  <c r="AX1876" i="4"/>
  <c r="AX839" i="4"/>
  <c r="AX2095" i="4"/>
  <c r="AX626" i="4"/>
  <c r="AX794" i="4"/>
  <c r="AX2584" i="4"/>
  <c r="AX1211" i="4"/>
  <c r="AX989" i="4"/>
  <c r="AX1399" i="4"/>
  <c r="AX2203" i="4"/>
  <c r="AX481" i="4"/>
  <c r="AX1846" i="4"/>
  <c r="AX109" i="4"/>
  <c r="AX75" i="4"/>
  <c r="AX241" i="4"/>
  <c r="AX2008" i="4"/>
  <c r="AX8" i="4"/>
  <c r="AX95" i="4"/>
  <c r="AX717" i="4"/>
  <c r="AX1819" i="4"/>
  <c r="AX1321" i="4"/>
  <c r="AX16" i="4"/>
  <c r="AX1476" i="4"/>
  <c r="AX213" i="4"/>
  <c r="AX998" i="4"/>
  <c r="AX1443" i="4"/>
  <c r="AX1212" i="4"/>
  <c r="AX1089" i="4"/>
  <c r="AX940" i="4"/>
  <c r="AX1435" i="4"/>
  <c r="AX977" i="4"/>
  <c r="AX607" i="4"/>
  <c r="AX2445" i="4"/>
  <c r="AX19" i="4"/>
  <c r="AX1890" i="4"/>
  <c r="AX995" i="4"/>
  <c r="AX2613" i="4"/>
  <c r="AX492" i="4"/>
  <c r="AX968" i="4"/>
  <c r="AX1828" i="4"/>
  <c r="AX2006" i="4"/>
  <c r="AX509" i="4"/>
  <c r="AX345" i="4"/>
  <c r="AX1306" i="4"/>
  <c r="AX586" i="4"/>
  <c r="AX1473" i="4"/>
  <c r="AX2393" i="4"/>
  <c r="AX1357" i="4"/>
  <c r="AX125" i="4"/>
  <c r="AX1896" i="4"/>
  <c r="AX1913" i="4"/>
  <c r="AX190" i="4"/>
  <c r="AX781" i="4"/>
  <c r="AX339" i="4"/>
  <c r="AX90" i="4"/>
  <c r="AX1276" i="4"/>
  <c r="AX667" i="4"/>
  <c r="AX142" i="4"/>
  <c r="AX1027" i="4"/>
  <c r="AX121" i="4"/>
  <c r="AX622" i="4"/>
  <c r="AX2250" i="4"/>
  <c r="AX2069" i="4"/>
  <c r="AX83" i="4"/>
  <c r="AX1532" i="4"/>
  <c r="AX1786" i="4"/>
  <c r="AX1722" i="4"/>
  <c r="AX2586" i="4"/>
  <c r="AX1842" i="4"/>
  <c r="AX1426" i="4"/>
  <c r="AX1505" i="4"/>
  <c r="AX2482" i="4"/>
  <c r="AX1645" i="4"/>
  <c r="AX138" i="4"/>
  <c r="AX850" i="4"/>
  <c r="AX104" i="4"/>
  <c r="AX2324" i="4"/>
  <c r="AX1400" i="4"/>
  <c r="AX1712" i="4"/>
  <c r="AX39" i="4"/>
  <c r="AX675" i="4"/>
  <c r="AX80" i="4"/>
  <c r="AX1249" i="4"/>
  <c r="AX85" i="4"/>
  <c r="AX169" i="4"/>
  <c r="AX511" i="4"/>
  <c r="AX1358" i="4"/>
  <c r="AX567" i="4"/>
  <c r="AX2348" i="4"/>
  <c r="AX1203" i="4"/>
  <c r="AX2622" i="4"/>
  <c r="AX2225" i="4"/>
  <c r="AX1035" i="4"/>
  <c r="AX2372" i="4"/>
  <c r="AX2421" i="4"/>
  <c r="AX1675" i="4"/>
  <c r="AX1022" i="4"/>
  <c r="AX928" i="4"/>
  <c r="AX250" i="4"/>
  <c r="AX893" i="4"/>
  <c r="AX498" i="4"/>
  <c r="AX1953" i="4"/>
  <c r="AX285" i="4"/>
  <c r="AX1077" i="4"/>
  <c r="AX1881" i="4"/>
  <c r="AX1965" i="4"/>
  <c r="AX1230" i="4"/>
  <c r="AX1250" i="4"/>
  <c r="AX2188" i="4"/>
  <c r="AX2543" i="4"/>
  <c r="AX2546" i="4"/>
  <c r="AX2261" i="4"/>
  <c r="AX2142" i="4"/>
  <c r="AX1450" i="4"/>
  <c r="AX2301" i="4"/>
  <c r="AX2168" i="4"/>
  <c r="AX256" i="4"/>
  <c r="AX1983" i="4"/>
  <c r="AX220" i="4"/>
  <c r="AX389" i="4"/>
  <c r="AX752" i="4"/>
  <c r="AX2589" i="4"/>
  <c r="AX791" i="4"/>
  <c r="AX2557" i="4"/>
  <c r="AX924" i="4"/>
  <c r="AX118" i="4"/>
  <c r="AX2464" i="4"/>
  <c r="AX199" i="4"/>
  <c r="AX1016" i="4"/>
  <c r="AX1182" i="4"/>
  <c r="AX591" i="4"/>
  <c r="AX110" i="4"/>
  <c r="AX557" i="4"/>
  <c r="AX644" i="4"/>
  <c r="AX431" i="4"/>
  <c r="AX1236" i="4"/>
  <c r="AX777" i="4"/>
  <c r="AX2566" i="4"/>
  <c r="AX2597" i="4"/>
  <c r="AX2618" i="4"/>
  <c r="AX2623" i="4"/>
  <c r="AX2521" i="4"/>
  <c r="AX1168" i="4"/>
  <c r="AX1750" i="4"/>
  <c r="AX2198" i="4"/>
  <c r="AX2539" i="4"/>
  <c r="AX2555" i="4"/>
  <c r="AX1428" i="4"/>
  <c r="AX1486" i="4"/>
  <c r="AX1506" i="4"/>
  <c r="AX2418" i="4"/>
  <c r="AX1509" i="4"/>
  <c r="AX2285" i="4"/>
  <c r="AX2148" i="4"/>
  <c r="AX1902" i="4"/>
  <c r="AX1291" i="4"/>
  <c r="AX2508" i="4"/>
  <c r="AX2396" i="4"/>
  <c r="AX2484" i="4"/>
  <c r="AX1964" i="4"/>
  <c r="AX2280" i="4"/>
  <c r="AX2042" i="4"/>
  <c r="AX1631" i="4"/>
  <c r="AX2407" i="4"/>
  <c r="AX1274" i="4"/>
  <c r="AX2232" i="4"/>
  <c r="AX2596" i="4"/>
  <c r="AX875" i="4"/>
  <c r="AX2611" i="4"/>
  <c r="AX2340" i="4"/>
  <c r="AX795" i="4"/>
  <c r="AX1354" i="4"/>
  <c r="AX1880" i="4"/>
  <c r="AX2020" i="4"/>
  <c r="AX2363" i="4"/>
  <c r="AX2157" i="4"/>
  <c r="AX1916" i="4"/>
  <c r="AX2243" i="4"/>
  <c r="AX1511" i="4"/>
  <c r="AX1580" i="4"/>
  <c r="AX1386" i="4"/>
  <c r="AX1567" i="4"/>
  <c r="AX1730" i="4"/>
  <c r="AX1703" i="4"/>
  <c r="AX2252" i="4"/>
  <c r="AX2269" i="4"/>
  <c r="AX2173" i="4"/>
  <c r="AX2374" i="4"/>
  <c r="AX1617" i="4"/>
  <c r="AX2504" i="4"/>
  <c r="AX2405" i="4"/>
  <c r="AX651" i="4"/>
  <c r="AX2297" i="4"/>
  <c r="AX2052" i="4"/>
  <c r="AX536" i="4"/>
  <c r="AX2180" i="4"/>
  <c r="AX2277" i="4"/>
  <c r="AX2619" i="4"/>
  <c r="AX1313" i="4"/>
  <c r="AX1615" i="4"/>
  <c r="AX2273" i="4"/>
  <c r="AX1725" i="4"/>
  <c r="AX2299" i="4"/>
  <c r="AX1682" i="4"/>
  <c r="AX2024" i="4"/>
  <c r="AX1984" i="4"/>
  <c r="AX1297" i="4"/>
  <c r="AX1496" i="4"/>
  <c r="AX645" i="4"/>
  <c r="AX1843" i="4"/>
  <c r="AX13" i="4"/>
  <c r="AX1070" i="4"/>
  <c r="AX1392" i="4"/>
  <c r="AX505" i="4"/>
  <c r="AX1698" i="4"/>
  <c r="AX1921" i="4"/>
  <c r="AX1814" i="4"/>
  <c r="AX2216" i="4"/>
  <c r="AX1866" i="4"/>
  <c r="AX229" i="4"/>
  <c r="AX2431" i="4"/>
  <c r="AX1283" i="4"/>
  <c r="AX951" i="4"/>
  <c r="AX1738" i="4"/>
  <c r="AX669" i="4"/>
  <c r="AX480" i="4"/>
  <c r="AX1811" i="4"/>
  <c r="AX1453" i="4"/>
  <c r="AX1436" i="4"/>
  <c r="AX2105" i="4"/>
  <c r="AX70" i="4"/>
  <c r="AX1170" i="4"/>
  <c r="AX493" i="4"/>
  <c r="AX1233" i="4"/>
  <c r="AX2015" i="4"/>
  <c r="AX1678" i="4"/>
  <c r="AX2109" i="4"/>
  <c r="AX2212" i="4"/>
  <c r="AX2262" i="4"/>
  <c r="AX1625" i="4"/>
  <c r="AX2177" i="4"/>
  <c r="AX2206" i="4"/>
  <c r="AX2012" i="4"/>
  <c r="AX2185" i="4"/>
  <c r="AX618" i="4"/>
  <c r="AX823" i="4"/>
  <c r="AX316" i="4"/>
  <c r="AX1870" i="4"/>
  <c r="AX180" i="4"/>
  <c r="AX2329" i="4"/>
  <c r="AX148" i="4"/>
  <c r="AX1606" i="4"/>
  <c r="AX599" i="4"/>
  <c r="AX1564" i="4"/>
  <c r="AX930" i="4"/>
  <c r="AX2193" i="4"/>
  <c r="AX442" i="4"/>
  <c r="AX2368" i="4"/>
  <c r="AX1923" i="4"/>
  <c r="AX7" i="4"/>
  <c r="AX1251" i="4"/>
  <c r="AX1401" i="4"/>
  <c r="AX1585" i="4"/>
  <c r="AX1899" i="4"/>
  <c r="AX325" i="4"/>
  <c r="AX326" i="4"/>
  <c r="AX2184" i="4"/>
  <c r="AX482" i="4"/>
  <c r="AX2602" i="4"/>
  <c r="AX1378" i="4"/>
  <c r="AX629" i="4"/>
  <c r="AX458" i="4"/>
  <c r="AX1783" i="4"/>
  <c r="AX1844" i="4"/>
  <c r="AX151" i="4"/>
  <c r="AX2133" i="4"/>
  <c r="AX1412" i="4"/>
  <c r="AX2463" i="4"/>
  <c r="AX2165" i="4"/>
  <c r="AX2092" i="4"/>
  <c r="AX25" i="4"/>
  <c r="AX2022" i="4"/>
  <c r="AX2071" i="4"/>
  <c r="AX1597" i="4"/>
  <c r="AX2091" i="4"/>
  <c r="AX1802" i="4"/>
  <c r="AX808" i="4"/>
  <c r="AX1571" i="4"/>
  <c r="AX2553" i="4"/>
  <c r="AX2565" i="4"/>
  <c r="AX346" i="4"/>
  <c r="AX1696" i="4"/>
  <c r="AX89" i="4"/>
  <c r="AX2175" i="4"/>
  <c r="AX854" i="4"/>
  <c r="AX474" i="4"/>
  <c r="AX1746" i="4"/>
  <c r="AX680" i="4"/>
  <c r="AX1501" i="4"/>
  <c r="AX1879" i="4"/>
  <c r="AX451" i="4"/>
  <c r="AX448" i="4"/>
  <c r="AX1319" i="4"/>
  <c r="AX2093" i="4"/>
  <c r="AX1607" i="4"/>
  <c r="AX1898" i="4"/>
  <c r="AX1883" i="4"/>
  <c r="AX2321" i="4"/>
  <c r="AX1524" i="4"/>
  <c r="AX862" i="4"/>
  <c r="AX1714" i="4"/>
  <c r="AX2098" i="4"/>
  <c r="AX2186" i="4"/>
  <c r="AX452" i="4"/>
  <c r="AX2080" i="4"/>
  <c r="AX1717" i="4"/>
  <c r="AX2241" i="4"/>
  <c r="AX2116" i="4"/>
  <c r="AX1133" i="4"/>
  <c r="AX276" i="4"/>
  <c r="AX2387" i="4"/>
  <c r="AX1975" i="4"/>
  <c r="AX238" i="4"/>
  <c r="AX1192" i="4"/>
  <c r="AX2354" i="4"/>
  <c r="AX501" i="4"/>
  <c r="AX1655" i="4"/>
  <c r="AX2102" i="4"/>
  <c r="AX2072" i="4"/>
  <c r="AX333" i="4"/>
  <c r="AX757" i="4"/>
  <c r="AX1579" i="4"/>
  <c r="AX2244" i="4"/>
  <c r="AX470" i="4"/>
  <c r="AX1174" i="4"/>
  <c r="AX2154" i="4"/>
  <c r="AX735" i="4"/>
  <c r="AX688" i="4"/>
  <c r="AX1012" i="4"/>
  <c r="AX1829" i="4"/>
  <c r="AX84" i="4"/>
  <c r="AX281" i="4"/>
  <c r="AX2083" i="4"/>
  <c r="AX542" i="4"/>
  <c r="AX1461" i="4"/>
  <c r="AX1822" i="4"/>
  <c r="AX1518" i="4"/>
  <c r="AX785" i="4"/>
  <c r="AX21" i="4"/>
  <c r="AX660" i="4"/>
  <c r="AX2123" i="4"/>
  <c r="AX2004" i="4"/>
  <c r="AX424" i="4"/>
  <c r="AX1968" i="4"/>
  <c r="AX1418" i="4"/>
  <c r="AX632" i="4"/>
  <c r="AX648" i="4"/>
  <c r="AX1517" i="4"/>
  <c r="AX1593" i="4"/>
  <c r="AX2029" i="4"/>
  <c r="AX1719" i="4"/>
  <c r="AX35" i="4"/>
  <c r="AX2208" i="4"/>
  <c r="AX686" i="4"/>
  <c r="AX34" i="4"/>
  <c r="AX153" i="4"/>
  <c r="AX2433" i="4"/>
  <c r="AX393" i="4"/>
  <c r="AX1101" i="4"/>
  <c r="AX1795" i="4"/>
  <c r="AX1083" i="4"/>
  <c r="AX2000" i="4"/>
  <c r="AX1002" i="4"/>
  <c r="AX2045" i="4"/>
  <c r="AX2391" i="4"/>
  <c r="AX985" i="4"/>
  <c r="AX329" i="4"/>
  <c r="AX412" i="4"/>
  <c r="AX1611" i="4"/>
  <c r="AX857" i="4"/>
  <c r="AX1739" i="4"/>
  <c r="AX786" i="4"/>
  <c r="AX267" i="4"/>
  <c r="AX1925" i="4"/>
  <c r="AX804" i="4"/>
  <c r="AX876" i="4"/>
  <c r="AX304" i="4"/>
  <c r="AX1204" i="4"/>
  <c r="AX1927" i="4"/>
  <c r="AX709" i="4"/>
  <c r="AX562" i="4"/>
  <c r="AX486" i="4"/>
  <c r="AX2499" i="4"/>
  <c r="AX317" i="4"/>
  <c r="AX1594" i="4"/>
  <c r="AX1479" i="4"/>
  <c r="AX155" i="4"/>
  <c r="AX729" i="4"/>
  <c r="AX550" i="4"/>
  <c r="AX880" i="4"/>
  <c r="AX1000" i="4"/>
  <c r="AX499" i="4"/>
  <c r="AX1114" i="4"/>
  <c r="AX139" i="4"/>
  <c r="AX1987" i="4"/>
  <c r="AX221" i="4"/>
  <c r="AX2070" i="4"/>
  <c r="AX1528" i="4"/>
  <c r="AX302" i="4"/>
  <c r="AX371" i="4"/>
  <c r="AX2223" i="4"/>
  <c r="AX691" i="4"/>
  <c r="AX175" i="4"/>
  <c r="AX2079" i="4"/>
  <c r="AX1224" i="4"/>
  <c r="AX2395" i="4"/>
  <c r="AX1720" i="4"/>
  <c r="AX1884" i="4"/>
  <c r="AX1141" i="4"/>
  <c r="AX705" i="4"/>
  <c r="AX1906" i="4"/>
  <c r="AX340" i="4"/>
  <c r="AX1666" i="4"/>
  <c r="AX1112" i="4"/>
  <c r="AX1772" i="4"/>
  <c r="AX2260" i="4"/>
  <c r="AX741" i="4"/>
  <c r="AX2507" i="4"/>
  <c r="AX1871" i="4"/>
  <c r="AX1184" i="4"/>
  <c r="AX2214" i="4"/>
  <c r="AX2390" i="4"/>
  <c r="AX2051" i="4"/>
  <c r="AX1132" i="4"/>
  <c r="AX945" i="4"/>
  <c r="AX1058" i="4"/>
  <c r="AX328" i="4"/>
  <c r="AX36" i="4"/>
  <c r="AX91" i="4"/>
  <c r="AX116" i="4"/>
  <c r="AX635" i="4"/>
  <c r="AX1793" i="4"/>
  <c r="AX647" i="4"/>
  <c r="AX506" i="4"/>
  <c r="AX204" i="4"/>
  <c r="AX1934" i="4"/>
  <c r="AX773" i="4"/>
  <c r="AX2209" i="4"/>
  <c r="AX235" i="4"/>
  <c r="AX2286" i="4"/>
  <c r="AX343" i="4"/>
  <c r="AX758" i="4"/>
  <c r="AX1468" i="4"/>
  <c r="AX363" i="4"/>
  <c r="AX2522" i="4"/>
  <c r="AX290" i="4"/>
  <c r="AX704" i="4"/>
  <c r="AX1343" i="4"/>
  <c r="AX1381" i="4"/>
  <c r="AX579" i="4"/>
  <c r="AX978" i="4"/>
  <c r="AX608" i="4"/>
  <c r="AX1853" i="4"/>
  <c r="AX1346" i="4"/>
  <c r="AX1197" i="4"/>
  <c r="AX1248" i="4"/>
  <c r="AX124" i="4"/>
  <c r="AX94" i="4"/>
  <c r="AX495" i="4"/>
  <c r="AX2335" i="4"/>
  <c r="AX108" i="4"/>
  <c r="AX2564" i="4"/>
  <c r="AX249" i="4"/>
  <c r="AX484" i="4"/>
  <c r="AX1662" i="4"/>
  <c r="AX353" i="4"/>
  <c r="AX1029" i="4"/>
  <c r="AX2588" i="4"/>
  <c r="AX2587" i="4"/>
  <c r="AX1093" i="4"/>
  <c r="AX2271" i="4"/>
  <c r="AX1463" i="4"/>
  <c r="AX490" i="4"/>
  <c r="AX2272" i="4"/>
  <c r="AX1092" i="4"/>
  <c r="AX2183" i="4"/>
  <c r="AX1106" i="4"/>
  <c r="AX1590" i="4"/>
  <c r="AX2351" i="4"/>
  <c r="AX1054" i="4"/>
  <c r="AX2449" i="4"/>
  <c r="AX1390" i="4"/>
  <c r="AX1095" i="4"/>
  <c r="AX2306" i="4"/>
  <c r="AX909" i="4"/>
  <c r="AX740" i="4"/>
  <c r="AX614" i="4"/>
  <c r="AX783" i="4"/>
  <c r="AX366" i="4"/>
  <c r="AX1195" i="4"/>
  <c r="AX973" i="4"/>
  <c r="AX2003" i="4"/>
  <c r="AX2170" i="4"/>
  <c r="AX2478" i="4"/>
  <c r="AX1094" i="4"/>
  <c r="AX770" i="4"/>
  <c r="AX1874" i="4"/>
  <c r="AX1862" i="4"/>
  <c r="AX1940" i="4"/>
  <c r="AX1803" i="4"/>
  <c r="AX1395" i="4"/>
  <c r="AX1801" i="4"/>
  <c r="AX2538" i="4"/>
  <c r="AX1954" i="4"/>
  <c r="AX379" i="4"/>
  <c r="AX1339" i="4"/>
  <c r="AX2284" i="4"/>
  <c r="AX283" i="4"/>
  <c r="AX1023" i="4"/>
  <c r="AX1612" i="4"/>
  <c r="AX2013" i="4"/>
  <c r="AX23" i="4"/>
  <c r="AX2204" i="4"/>
  <c r="AX403" i="4"/>
  <c r="AX519" i="4"/>
  <c r="AX2506" i="4"/>
  <c r="AX1015" i="4"/>
  <c r="AX2498" i="4"/>
  <c r="AX1067" i="4"/>
  <c r="AX355" i="4"/>
  <c r="AX1521" i="4"/>
  <c r="AX2610" i="4"/>
  <c r="AX189" i="4"/>
  <c r="AX879" i="4"/>
  <c r="AX1303" i="4"/>
  <c r="AX825" i="4"/>
  <c r="AX79" i="4"/>
  <c r="AX1724" i="4"/>
  <c r="AX585" i="4"/>
  <c r="AX2408" i="4"/>
  <c r="AX1961" i="4"/>
  <c r="AX927" i="4"/>
  <c r="AX682" i="4"/>
  <c r="AX1767" i="4"/>
  <c r="AX1495" i="4"/>
  <c r="AX584" i="4"/>
  <c r="AX576" i="4"/>
  <c r="AX1314" i="4"/>
  <c r="AX170" i="4"/>
  <c r="AX1656" i="4"/>
  <c r="AX2331" i="4"/>
  <c r="AX1507" i="4"/>
  <c r="AX513" i="4"/>
  <c r="AX1172" i="4"/>
  <c r="AX2579" i="4"/>
  <c r="AX2246" i="4"/>
  <c r="AX1086" i="4"/>
  <c r="AX2385" i="4"/>
  <c r="AX2343" i="4"/>
  <c r="AX954" i="4"/>
  <c r="AX2358" i="4"/>
  <c r="AX2240" i="4"/>
  <c r="AX1105" i="4"/>
  <c r="AX2428" i="4"/>
  <c r="AX719" i="4"/>
  <c r="AX1427" i="4"/>
  <c r="AX2514" i="4"/>
  <c r="AX388" i="4"/>
  <c r="AX1072" i="4"/>
  <c r="AX604" i="4"/>
  <c r="AX1199" i="4"/>
  <c r="AX2034" i="4"/>
  <c r="AX2583" i="4"/>
  <c r="AX2074" i="4"/>
  <c r="AX2373" i="4"/>
  <c r="AX2028" i="4"/>
  <c r="AX1601" i="4"/>
  <c r="AX1191" i="4"/>
  <c r="AX595" i="4"/>
  <c r="AX2347" i="4"/>
  <c r="AX1421" i="4"/>
  <c r="AX559" i="4"/>
  <c r="AX583" i="4"/>
  <c r="AX243" i="4"/>
  <c r="AX673" i="4"/>
  <c r="AX818" i="4"/>
  <c r="AX476" i="4"/>
  <c r="AX798" i="4"/>
  <c r="AX1512" i="4"/>
  <c r="AX2361" i="4"/>
  <c r="AX2576" i="4"/>
  <c r="AX829" i="4"/>
  <c r="AX1031" i="4"/>
  <c r="AX1556" i="4"/>
  <c r="AX1405" i="4"/>
  <c r="AX2370" i="4"/>
  <c r="AX1416" i="4"/>
  <c r="AX917" i="4"/>
  <c r="AX2096" i="4"/>
  <c r="AX1241" i="4"/>
  <c r="AX2474" i="4"/>
  <c r="AX40" i="4"/>
  <c r="AX2384" i="4"/>
  <c r="AX1402" i="4"/>
  <c r="AX1108" i="4"/>
  <c r="AX2380" i="4"/>
  <c r="AX1062" i="4"/>
  <c r="AX616" i="4"/>
  <c r="AX1396" i="4"/>
  <c r="AX1550" i="4"/>
  <c r="AX1860" i="4"/>
  <c r="AX1240" i="4"/>
  <c r="AX37" i="4"/>
  <c r="AX722" i="4"/>
  <c r="AX1851" i="4"/>
  <c r="AX565" i="4"/>
  <c r="AX1294" i="4"/>
  <c r="AX2140" i="4"/>
  <c r="AX284" i="4"/>
  <c r="AX1733" i="4"/>
  <c r="AX2125" i="4"/>
  <c r="AX707" i="4"/>
  <c r="AX733" i="4"/>
  <c r="AX1047" i="4"/>
  <c r="AX1347" i="4"/>
  <c r="AX282" i="4"/>
  <c r="AX1207" i="4"/>
  <c r="AX2040" i="4"/>
  <c r="AX1202" i="4"/>
  <c r="AX589" i="4"/>
  <c r="AX956" i="4"/>
  <c r="AX1238" i="4"/>
  <c r="AX462" i="4"/>
  <c r="AX1613" i="4"/>
  <c r="AX327" i="4"/>
  <c r="AX2336" i="4"/>
  <c r="AX2359" i="4"/>
  <c r="AX1624" i="4"/>
  <c r="AX2466" i="4"/>
  <c r="AX2088" i="4"/>
  <c r="AX2332" i="4"/>
  <c r="AX2488" i="4"/>
  <c r="AX384" i="4"/>
  <c r="AX656" i="4"/>
  <c r="AX2274" i="4"/>
  <c r="AX1018" i="4"/>
  <c r="AX1808" i="4"/>
  <c r="AX1252" i="4"/>
  <c r="AX1328" i="4"/>
  <c r="AX603" i="4"/>
  <c r="AX205" i="4"/>
  <c r="AX1841" i="4"/>
  <c r="AX2076" i="4"/>
  <c r="AX1504" i="4"/>
  <c r="AX1474" i="4"/>
  <c r="AX1966" i="4"/>
  <c r="AX425" i="4"/>
  <c r="AX216" i="4"/>
  <c r="AX174" i="4"/>
  <c r="AX2325" i="4"/>
  <c r="AX1051" i="4"/>
  <c r="AX42" i="4"/>
  <c r="AX2044" i="4"/>
  <c r="AX1619" i="4"/>
  <c r="AX1781" i="4"/>
  <c r="AX610" i="4"/>
  <c r="AX674" i="4"/>
  <c r="AX352" i="4"/>
  <c r="AX2519" i="4"/>
  <c r="AX2577" i="4"/>
  <c r="AX710" i="4"/>
  <c r="AX1126" i="4"/>
  <c r="AX2268" i="4"/>
  <c r="AX159" i="4"/>
  <c r="AX984" i="4"/>
  <c r="AX1159" i="4"/>
  <c r="AX864" i="4"/>
  <c r="AX369" i="4"/>
  <c r="AX217" i="4"/>
  <c r="AX356" i="4"/>
  <c r="AX1042" i="4"/>
  <c r="AX105" i="4"/>
  <c r="AX1910" i="4"/>
  <c r="AX113" i="4"/>
  <c r="AX1748" i="4"/>
  <c r="AX2167" i="4"/>
  <c r="AX869" i="4"/>
  <c r="AX315" i="4"/>
  <c r="AX2081" i="4"/>
  <c r="AX747" i="4"/>
  <c r="AX971" i="4"/>
  <c r="AX1084" i="4"/>
  <c r="AX753" i="4"/>
  <c r="AX2145" i="4"/>
  <c r="AX2237" i="4"/>
  <c r="AX742" i="4"/>
  <c r="AX944" i="4"/>
  <c r="AX439" i="4"/>
  <c r="AX2375" i="4"/>
  <c r="AX997" i="4"/>
  <c r="AX2178" i="4"/>
  <c r="AX303" i="4"/>
  <c r="AX2310" i="4"/>
  <c r="AX1234" i="4"/>
  <c r="AX987" i="4"/>
  <c r="AX1301" i="4"/>
  <c r="AX528" i="4"/>
  <c r="AX1873" i="4"/>
  <c r="AX884" i="4"/>
  <c r="AX877" i="4"/>
  <c r="AX2137" i="4"/>
  <c r="AX920" i="4"/>
  <c r="AX181" i="4"/>
  <c r="AX2568" i="4"/>
  <c r="AX897" i="4"/>
  <c r="AX497" i="4"/>
  <c r="AX1019" i="4"/>
  <c r="AX332" i="4"/>
  <c r="AX313" i="4"/>
  <c r="AX767" i="4"/>
  <c r="AX2067" i="4"/>
  <c r="AX867" i="4"/>
  <c r="AX1135" i="4"/>
  <c r="AX1834" i="4"/>
  <c r="AX1420" i="4"/>
  <c r="AX826" i="4"/>
  <c r="AX1317" i="4"/>
  <c r="AX799" i="4"/>
  <c r="AX744" i="4"/>
  <c r="AX1689" i="4"/>
  <c r="AX444" i="4"/>
  <c r="AX1028" i="4"/>
  <c r="AX551" i="4"/>
  <c r="AX264" i="4"/>
  <c r="AX1591" i="4"/>
  <c r="AX637" i="4"/>
  <c r="AX982" i="4"/>
  <c r="AX787" i="4"/>
  <c r="AX685" i="4"/>
  <c r="AX573" i="4"/>
  <c r="AX206" i="4"/>
  <c r="AX2599" i="4"/>
  <c r="AX518" i="4"/>
  <c r="AX1099" i="4"/>
  <c r="AX46" i="4"/>
  <c r="AX1536" i="4"/>
  <c r="AX2458" i="4"/>
  <c r="AX2110" i="4"/>
  <c r="AX731" i="4"/>
  <c r="AX1367" i="4"/>
  <c r="AX1830" i="4"/>
  <c r="AX716" i="4"/>
  <c r="AX554" i="4"/>
  <c r="AX2190" i="4"/>
  <c r="AX975" i="4"/>
  <c r="AX1963" i="4"/>
  <c r="AX1445" i="4"/>
  <c r="AX800" i="4"/>
  <c r="AX1213" i="4"/>
  <c r="AX1993" i="4"/>
  <c r="AX575" i="4"/>
  <c r="AX1885" i="4"/>
  <c r="AX830" i="4"/>
  <c r="AX447" i="4"/>
  <c r="AX22" i="4"/>
  <c r="AX2560" i="4"/>
  <c r="AX2027" i="4"/>
  <c r="AX1061" i="4"/>
  <c r="AX725" i="4"/>
  <c r="AX821" i="4"/>
  <c r="AX878" i="4"/>
  <c r="AX942" i="4"/>
  <c r="AX806" i="4"/>
  <c r="AX488" i="4"/>
  <c r="AX539" i="4"/>
  <c r="AX679" i="4"/>
  <c r="AX185" i="4"/>
  <c r="AX601" i="4"/>
  <c r="AX2353" i="4"/>
  <c r="AX1858" i="4"/>
  <c r="AX2130" i="4"/>
  <c r="AX1548" i="4"/>
  <c r="AX244" i="4"/>
  <c r="AX1986" i="4"/>
  <c r="AX526" i="4"/>
  <c r="AX386" i="4"/>
  <c r="AX605" i="4"/>
  <c r="AX587" i="4"/>
  <c r="AX1659" i="4"/>
  <c r="AX2512" i="4"/>
  <c r="AX2593" i="4"/>
  <c r="AX885" i="4"/>
  <c r="AX429" i="4"/>
  <c r="AX1032" i="4"/>
  <c r="AX1131" i="4"/>
  <c r="AX1038" i="4"/>
  <c r="AX872" i="4"/>
  <c r="AX461" i="4"/>
  <c r="AX594" i="4"/>
  <c r="AX2432" i="4"/>
  <c r="AX556" i="4"/>
  <c r="AX1206" i="4"/>
  <c r="AX746" i="4"/>
  <c r="AX324" i="4"/>
  <c r="AX966" i="4"/>
  <c r="AX981" i="4"/>
  <c r="AX723" i="4"/>
  <c r="AX82" i="4"/>
  <c r="AX1526" i="4"/>
  <c r="AX805" i="4"/>
  <c r="AX852" i="4"/>
  <c r="AX1342" i="4"/>
  <c r="AX1219" i="4"/>
  <c r="AX341" i="4"/>
  <c r="AX2479" i="4"/>
  <c r="AX2559" i="4"/>
  <c r="AX817" i="4"/>
  <c r="AX323" i="4"/>
  <c r="AX521" i="4"/>
  <c r="AX552" i="4"/>
  <c r="AX936" i="4"/>
  <c r="AX2048" i="4"/>
  <c r="AX2" i="4"/>
  <c r="AX1186" i="4"/>
  <c r="AX269" i="4"/>
  <c r="AX2207" i="4"/>
  <c r="AX449" i="4"/>
  <c r="AX422" i="4"/>
  <c r="AX1122" i="4"/>
  <c r="AX2365" i="4"/>
  <c r="AX668" i="4"/>
  <c r="AX1194" i="4"/>
  <c r="AX841" i="4"/>
  <c r="AX895" i="4"/>
  <c r="AX780" i="4"/>
  <c r="AX763" i="4"/>
  <c r="AX370" i="4"/>
  <c r="AX2520" i="4"/>
  <c r="AX319" i="4"/>
  <c r="AX1030" i="4"/>
  <c r="AX2153" i="4"/>
  <c r="AX1924" i="4"/>
  <c r="AX810" i="4"/>
  <c r="AX842" i="4"/>
  <c r="AX1116" i="4"/>
  <c r="AX1989" i="4"/>
  <c r="AX2318" i="4"/>
  <c r="AX277" i="4"/>
  <c r="AX286" i="4"/>
  <c r="AX375" i="4"/>
  <c r="AX2480" i="4"/>
  <c r="AX1397" i="4"/>
  <c r="AX467" i="4"/>
  <c r="AX713" i="4"/>
  <c r="AX692" i="4"/>
  <c r="AX111" i="4"/>
  <c r="AX525" i="4"/>
  <c r="AX1823" i="4"/>
  <c r="AX507" i="4"/>
  <c r="AX696" i="4"/>
  <c r="AX939" i="4"/>
  <c r="AX275" i="4"/>
  <c r="AX1113" i="4"/>
  <c r="AX2172" i="4"/>
  <c r="AX514" i="4"/>
  <c r="AX415" i="4"/>
  <c r="AX2010" i="4"/>
  <c r="AX1140" i="4"/>
  <c r="AX790" i="4"/>
  <c r="AX543" i="4"/>
  <c r="AX239" i="4"/>
  <c r="AX1691" i="4"/>
  <c r="AX460" i="4"/>
  <c r="AX251" i="4"/>
  <c r="AX2166" i="4"/>
  <c r="AX711" i="4"/>
  <c r="AX1193" i="4"/>
  <c r="AX212" i="4"/>
  <c r="AX1217" i="4"/>
  <c r="AX623" i="4"/>
  <c r="AX759" i="4"/>
  <c r="AX1187" i="4"/>
  <c r="AX259" i="4"/>
  <c r="AX537" i="4"/>
  <c r="AX2111" i="4"/>
  <c r="AX1260" i="4"/>
  <c r="AX1882" i="4"/>
  <c r="AX855" i="4"/>
  <c r="AX348" i="4"/>
  <c r="AX2152" i="4"/>
  <c r="AX697" i="4"/>
  <c r="AX477" i="4"/>
  <c r="AX1994" i="4"/>
  <c r="AX894" i="4"/>
  <c r="AX1497" i="4"/>
  <c r="AX311" i="4"/>
  <c r="AX466" i="4"/>
  <c r="AX611" i="4"/>
  <c r="AX503" i="4"/>
  <c r="AX246" i="4"/>
  <c r="AX31" i="4"/>
  <c r="AX299" i="4"/>
  <c r="AX274" i="4"/>
  <c r="AX600" i="4"/>
  <c r="AX2424" i="4"/>
  <c r="AX1196" i="4"/>
  <c r="AX435" i="4"/>
  <c r="AX184" i="4"/>
  <c r="AX1369" i="4"/>
  <c r="AX1215" i="4"/>
  <c r="AX1969" i="4"/>
  <c r="AX420" i="4"/>
  <c r="AX1782" i="4"/>
  <c r="AX307" i="4"/>
  <c r="AX1125" i="4"/>
  <c r="AX571" i="4"/>
  <c r="AX1949" i="4"/>
  <c r="AX1431" i="4"/>
  <c r="AX918" i="4"/>
  <c r="AX953" i="4"/>
  <c r="AX664" i="4"/>
  <c r="AX2235" i="4"/>
  <c r="AX1178" i="4"/>
  <c r="AX1977" i="4"/>
  <c r="AX1872" i="4"/>
  <c r="AX392" i="4"/>
  <c r="AX1752" i="4"/>
  <c r="AX972" i="4"/>
  <c r="AX1551" i="4"/>
  <c r="AX743" i="4"/>
  <c r="AX949" i="4"/>
  <c r="AX473" i="4"/>
  <c r="AX2595" i="4"/>
  <c r="AX1003" i="4"/>
  <c r="AX712" i="4"/>
  <c r="AX856" i="4"/>
  <c r="AX919" i="4"/>
  <c r="AX570" i="4"/>
  <c r="AX639" i="4"/>
  <c r="AX441" i="4"/>
  <c r="AX347" i="4"/>
  <c r="AX176" i="4"/>
  <c r="AX364" i="4"/>
  <c r="AX2544" i="4"/>
  <c r="AX471" i="4"/>
  <c r="AX1256" i="4"/>
  <c r="AX1255" i="4"/>
  <c r="AX102" i="4"/>
  <c r="AX694" i="4"/>
  <c r="AX2360" i="4"/>
  <c r="AX1138" i="4"/>
  <c r="AX136" i="4"/>
  <c r="AX120" i="4"/>
  <c r="AX1074" i="4"/>
  <c r="AX789" i="4"/>
  <c r="AX1198" i="4"/>
  <c r="AX380" i="4"/>
  <c r="AX858" i="4"/>
  <c r="AX2574" i="4"/>
  <c r="AX1448" i="4"/>
  <c r="AX1264" i="4"/>
  <c r="AX1078" i="4"/>
  <c r="AX2160" i="4"/>
  <c r="AX990" i="4"/>
  <c r="AX337" i="4"/>
  <c r="AX655" i="4"/>
  <c r="AX684" i="4"/>
  <c r="AX1020" i="4"/>
  <c r="AX376" i="4"/>
  <c r="AX1699" i="4"/>
  <c r="AX1175" i="4"/>
  <c r="AX1223" i="4"/>
  <c r="AX1869" i="4"/>
  <c r="AX61" i="4"/>
  <c r="AX479" i="4"/>
  <c r="AX1907" i="4"/>
  <c r="AX464" i="4"/>
  <c r="AX1228" i="4"/>
  <c r="AX1121" i="4"/>
  <c r="AX602" i="4"/>
  <c r="AX1147" i="4"/>
  <c r="AX636" i="4"/>
  <c r="AX55" i="4"/>
  <c r="AX1129" i="4"/>
  <c r="AX1110" i="4"/>
  <c r="AX1176" i="4"/>
  <c r="AX2526" i="4"/>
  <c r="AX1097" i="4"/>
  <c r="AX496" i="4"/>
  <c r="AX30" i="4"/>
  <c r="AX1981" i="4"/>
  <c r="AX344" i="4"/>
  <c r="AX1886" i="4"/>
  <c r="AX1959" i="4"/>
  <c r="AX12" i="4"/>
  <c r="AX240" i="4"/>
  <c r="AX1465" i="4"/>
  <c r="AX739" i="4"/>
  <c r="AX2176" i="4"/>
  <c r="AX1237" i="4"/>
  <c r="AX1232" i="4"/>
  <c r="AX1649" i="4"/>
  <c r="AX2412" i="4"/>
  <c r="AX2087" i="4"/>
  <c r="AX129" i="4"/>
  <c r="AX1040" i="4"/>
  <c r="AX1978" i="4"/>
  <c r="AX1520" i="4"/>
  <c r="AX1363" i="4"/>
  <c r="AX1200" i="4"/>
  <c r="AX49" i="4"/>
  <c r="AX1365" i="4"/>
  <c r="AX1185" i="4"/>
  <c r="AX849" i="4"/>
  <c r="AX1865" i="4"/>
  <c r="AX115" i="4"/>
  <c r="AX1480" i="4"/>
  <c r="AX1216" i="4"/>
  <c r="AX782" i="4"/>
  <c r="AX166" i="4"/>
  <c r="AX391" i="4"/>
  <c r="AX1820" i="4"/>
  <c r="AX2434" i="4"/>
  <c r="AX965" i="4"/>
  <c r="AX950" i="4"/>
  <c r="AX963" i="4"/>
  <c r="AX2061" i="4"/>
  <c r="AX487" i="4"/>
  <c r="AX1723" i="4"/>
  <c r="AX1956" i="4"/>
  <c r="AX1247" i="4"/>
  <c r="AX1130" i="4"/>
  <c r="AX720" i="4"/>
  <c r="AX910" i="4"/>
  <c r="AX538" i="4"/>
  <c r="AX179" i="4"/>
  <c r="AX1639" i="4"/>
  <c r="AX202" i="4"/>
  <c r="AX265" i="4"/>
  <c r="AX1859" i="4"/>
  <c r="AX870" i="4"/>
  <c r="AX617" i="4"/>
  <c r="AX1117" i="4"/>
  <c r="AX1183" i="4"/>
  <c r="AX631" i="4"/>
  <c r="AX1323" i="4"/>
  <c r="AX338" i="4"/>
  <c r="AX1988" i="4"/>
  <c r="AX1066" i="4"/>
  <c r="AX659" i="4"/>
  <c r="AX820" i="4"/>
  <c r="AX1139" i="4"/>
  <c r="AX382" i="4"/>
  <c r="AX1161" i="4"/>
  <c r="AX993" i="4"/>
  <c r="AX1075" i="4"/>
  <c r="AX1152" i="4"/>
  <c r="AX1218" i="4"/>
  <c r="AX1154" i="4"/>
  <c r="AX835" i="4"/>
  <c r="AX2179" i="4"/>
  <c r="AX2509" i="4"/>
  <c r="AX1944" i="4"/>
  <c r="AX933" i="4"/>
  <c r="AX1973" i="4"/>
  <c r="AX227" i="4"/>
  <c r="AX597" i="4"/>
  <c r="AX646" i="4"/>
  <c r="AX531" i="4"/>
  <c r="AX395" i="4"/>
  <c r="AX149" i="4"/>
  <c r="AX1640" i="4"/>
  <c r="AX932" i="4"/>
  <c r="AX952" i="4"/>
  <c r="AX81" i="4"/>
  <c r="AX1852" i="4"/>
  <c r="AX288" i="4"/>
  <c r="AX625" i="4"/>
  <c r="AX1151" i="4"/>
  <c r="AX1119" i="4"/>
  <c r="AX703" i="4"/>
  <c r="AX222" i="4"/>
  <c r="AX1189" i="4"/>
  <c r="AX1162" i="4"/>
  <c r="AX1519" i="4"/>
  <c r="AX661" i="4"/>
  <c r="AX698" i="4"/>
  <c r="AX784" i="4"/>
  <c r="AX1085" i="4"/>
  <c r="AX255" i="4"/>
  <c r="AX289" i="4"/>
  <c r="AX1205" i="4"/>
  <c r="AX1259" i="4"/>
  <c r="AX1167" i="4"/>
  <c r="AX2135" i="4"/>
  <c r="AX1026" i="4"/>
  <c r="AX881" i="4"/>
  <c r="AX1052" i="4"/>
  <c r="AX1657" i="4"/>
  <c r="AX1376" i="4"/>
  <c r="AX592" i="4"/>
  <c r="AX106" i="4"/>
  <c r="AX1600" i="4"/>
  <c r="AX1165" i="4"/>
  <c r="AX1857" i="4"/>
  <c r="AX572" i="4"/>
  <c r="AX201" i="4"/>
  <c r="AX478" i="4"/>
  <c r="AX1229" i="4"/>
  <c r="AX1254" i="4"/>
  <c r="AX2472" i="4"/>
  <c r="AX1891" i="4"/>
  <c r="AX351" i="4"/>
  <c r="AX873" i="4"/>
  <c r="AX260" i="4"/>
  <c r="AX836" i="4"/>
  <c r="AX1010" i="4"/>
  <c r="AX195" i="4"/>
  <c r="AX6" i="4"/>
  <c r="AX931" i="4"/>
  <c r="AX1848" i="4"/>
  <c r="AX1209" i="4"/>
  <c r="AX1765" i="4"/>
  <c r="AX1149" i="4"/>
  <c r="AX1627" i="4"/>
  <c r="AX306" i="4"/>
  <c r="AX1068" i="4"/>
  <c r="AX1169" i="4"/>
  <c r="AX634" i="4"/>
  <c r="AX1370" i="4"/>
  <c r="AX2411" i="4"/>
  <c r="AX1943" i="4"/>
  <c r="AX434" i="4"/>
  <c r="AX2344" i="4"/>
  <c r="AX1366" i="4"/>
  <c r="AX1997" i="4"/>
  <c r="AX1157" i="4"/>
  <c r="AX1231" i="4"/>
  <c r="AX563" i="4"/>
  <c r="AX1034" i="4"/>
  <c r="AX1513" i="4"/>
  <c r="AX1158" i="4"/>
  <c r="AX143" i="4"/>
  <c r="AX1208" i="4"/>
  <c r="AX1740" i="4"/>
  <c r="AX1201" i="4"/>
  <c r="AX1414" i="4"/>
  <c r="AX1894" i="4"/>
  <c r="AX218" i="4"/>
  <c r="AX200" i="4"/>
  <c r="AX2239" i="4"/>
  <c r="AX627" i="4"/>
  <c r="AX453" i="4"/>
  <c r="AX1221" i="4"/>
  <c r="AX1377" i="4"/>
  <c r="AX203" i="4"/>
  <c r="AX2317" i="4"/>
  <c r="AX1856" i="4"/>
  <c r="AX100" i="4"/>
  <c r="AX775" i="4"/>
  <c r="AX1481" i="4"/>
  <c r="AX2592" i="4"/>
  <c r="AX974" i="4"/>
  <c r="AX144" i="4"/>
  <c r="AX1261" i="4"/>
  <c r="AX1144" i="4"/>
  <c r="AX508" i="4"/>
  <c r="AX558" i="4"/>
  <c r="AX778" i="4"/>
  <c r="AX191" i="4"/>
  <c r="AX258" i="4"/>
  <c r="AX1222" i="4"/>
  <c r="AX1895" i="4"/>
  <c r="AX1998" i="4"/>
  <c r="AX1142" i="4"/>
  <c r="AX1239" i="4"/>
  <c r="AX1952" i="4"/>
  <c r="AX2570" i="4"/>
  <c r="AX436" i="4"/>
  <c r="AX1046" i="4"/>
  <c r="AX103" i="4"/>
  <c r="AX1137" i="4"/>
  <c r="AX633" i="4"/>
  <c r="AX1181" i="4"/>
  <c r="AX408" i="4"/>
  <c r="AX1265" i="4"/>
  <c r="AX1388" i="4"/>
  <c r="AX900" i="4"/>
  <c r="AX472" i="4"/>
  <c r="AX374" i="4"/>
  <c r="AX168" i="4"/>
  <c r="AX308" i="4"/>
  <c r="AX1166" i="4"/>
  <c r="AX1235" i="4"/>
  <c r="AX1912" i="4"/>
  <c r="AX1333" i="4"/>
  <c r="AX1163" i="4"/>
  <c r="AX88" i="4"/>
  <c r="AX2066" i="4"/>
  <c r="AX1014" i="4"/>
  <c r="AX18" i="4"/>
  <c r="AX1090" i="4"/>
  <c r="AX726" i="4"/>
  <c r="AX1005" i="4"/>
  <c r="AX764" i="4"/>
  <c r="AX1909" i="4"/>
  <c r="AX859" i="4"/>
  <c r="AX2158" i="4"/>
  <c r="AX437" i="4"/>
  <c r="AX1928" i="4"/>
  <c r="AX1437" i="4"/>
  <c r="AX1263" i="4"/>
  <c r="AX1009" i="4"/>
  <c r="AX207" i="4"/>
  <c r="AX1006" i="4"/>
  <c r="AX1242" i="4"/>
  <c r="AX769" i="4"/>
  <c r="AX906" i="4"/>
  <c r="AX183" i="4"/>
  <c r="AX788" i="4"/>
  <c r="AX295" i="4"/>
  <c r="AX1008" i="4"/>
  <c r="AX387" i="4"/>
  <c r="AX962" i="4"/>
  <c r="AX1889" i="4"/>
  <c r="AX1146" i="4"/>
  <c r="AX1996" i="4"/>
  <c r="AX678" i="4"/>
  <c r="AX1903" i="4"/>
  <c r="AX1160" i="4"/>
  <c r="AX708" i="4"/>
  <c r="AX362" i="4"/>
  <c r="AX322" i="4"/>
  <c r="AX1225" i="4"/>
  <c r="AX1227" i="4"/>
  <c r="AX165" i="4"/>
  <c r="AX1190" i="4"/>
  <c r="AX1837" i="4"/>
  <c r="AX715" i="4"/>
  <c r="AX1980" i="4"/>
  <c r="AX1979" i="4"/>
  <c r="AX428" i="4"/>
  <c r="AX1220" i="4"/>
  <c r="AX215" i="4"/>
  <c r="AX1849" i="4"/>
  <c r="AX560" i="4"/>
  <c r="AX1855" i="4"/>
  <c r="AX2355" i="4"/>
  <c r="AX1982" i="4"/>
  <c r="AX230" i="4"/>
  <c r="AX1976" i="4"/>
  <c r="AX173" i="4"/>
  <c r="AX1999" i="4"/>
  <c r="AX1127" i="4"/>
  <c r="AX1148" i="4"/>
  <c r="AX1268" i="4"/>
  <c r="AX934" i="4"/>
  <c r="AX1341" i="4"/>
  <c r="AX1150" i="4"/>
  <c r="AX292" i="4"/>
  <c r="AX406" i="4"/>
  <c r="AX1937" i="4"/>
  <c r="AX1244" i="4"/>
  <c r="AX1777" i="4"/>
  <c r="AX2192" i="4"/>
  <c r="AX2114" i="4"/>
  <c r="AX330" i="4"/>
  <c r="AX2345" i="4"/>
  <c r="AX1530" i="4"/>
  <c r="AX1804" i="4"/>
  <c r="AX2181" i="4"/>
  <c r="AX2334" i="4"/>
  <c r="AX1603" i="4"/>
  <c r="AX1391" i="4"/>
  <c r="AX1929" i="4"/>
  <c r="AX440" i="4"/>
  <c r="AX2131" i="4"/>
  <c r="AX1312" i="4"/>
  <c r="AX2094" i="4"/>
  <c r="AX377" i="4"/>
  <c r="AX1290" i="4"/>
  <c r="AX996" i="4"/>
  <c r="AX772" i="4"/>
  <c r="AX2005" i="4"/>
  <c r="AX2493" i="4"/>
  <c r="AX1296" i="4"/>
  <c r="AX2494" i="4"/>
  <c r="AX1459" i="4"/>
  <c r="AX92" i="4"/>
  <c r="AX1271" i="4"/>
  <c r="AX1764" i="4"/>
  <c r="AX1800" i="4"/>
  <c r="AX2302" i="4"/>
  <c r="AX1618" i="4"/>
  <c r="AX2224" i="4"/>
  <c r="AX1408" i="4"/>
  <c r="AX1688" i="4"/>
  <c r="AX1553" i="4"/>
  <c r="AX2517" i="4"/>
  <c r="AX2617" i="4"/>
  <c r="AX1576" i="4"/>
  <c r="AX2590" i="4"/>
  <c r="AX2547" i="4"/>
  <c r="AX2497" i="4"/>
  <c r="AX1598" i="4"/>
  <c r="AX1620" i="4"/>
  <c r="AX1484" i="4"/>
  <c r="AX1931" i="4"/>
  <c r="AX1332" i="4"/>
  <c r="AX1914" i="4"/>
  <c r="AX1747" i="4"/>
  <c r="AX1561" i="4"/>
  <c r="AX1292" i="4"/>
  <c r="AX1743" i="4"/>
  <c r="AX2312" i="4"/>
  <c r="AX2058" i="4"/>
  <c r="AX45" i="4"/>
  <c r="AX2562" i="4"/>
  <c r="AX2053" i="4"/>
  <c r="AX1792" i="4"/>
  <c r="AX1535" i="4"/>
  <c r="AX2379" i="4"/>
  <c r="AX2129" i="4"/>
  <c r="AX1632" i="4"/>
  <c r="AX2054" i="4"/>
  <c r="AX2489" i="4"/>
  <c r="AX1958" i="4"/>
  <c r="AX2491" i="4"/>
  <c r="AX1681" i="4"/>
  <c r="AX119" i="4"/>
  <c r="AX1592" i="4"/>
  <c r="AX2025" i="4"/>
  <c r="AX2441" i="4"/>
  <c r="AX1409" i="4"/>
  <c r="AX1833" i="4"/>
  <c r="AX2118" i="4"/>
  <c r="AX1455" i="4"/>
  <c r="AX2453" i="4"/>
  <c r="AX1897" i="4"/>
  <c r="AX1919" i="4"/>
  <c r="AX1422" i="4"/>
  <c r="AX1471" i="4"/>
  <c r="AX1456" i="4"/>
  <c r="AX1831" i="4"/>
  <c r="AX1298" i="4"/>
  <c r="AX2386" i="4"/>
  <c r="AX2416" i="4"/>
  <c r="AX1403" i="4"/>
  <c r="AX689" i="4"/>
  <c r="AX2150" i="4"/>
  <c r="AX1017" i="4"/>
  <c r="AX2415" i="4"/>
  <c r="AX683" i="4"/>
  <c r="AX2197" i="4"/>
  <c r="AX2413" i="4"/>
  <c r="AX1742" i="4"/>
  <c r="AX2503" i="4"/>
  <c r="AX1588" i="4"/>
  <c r="AX593" i="4"/>
  <c r="AX2037" i="4"/>
  <c r="AX65" i="4"/>
  <c r="AX2376" i="4"/>
  <c r="AX1926" i="4"/>
  <c r="AX2195" i="4"/>
  <c r="AX2016" i="4"/>
  <c r="AX1935" i="4"/>
  <c r="AX730" i="4"/>
  <c r="AX2035" i="4"/>
  <c r="AX1694" i="4"/>
  <c r="AX1604" i="4"/>
  <c r="AX1446" i="4"/>
  <c r="AX2231" i="4"/>
  <c r="AX650" i="4"/>
  <c r="AX1361" i="4"/>
  <c r="AX1540" i="4"/>
  <c r="AX1605" i="4"/>
  <c r="AX419" i="4"/>
  <c r="AX2236" i="4"/>
  <c r="AX2064" i="4"/>
  <c r="AX1692" i="4"/>
  <c r="AX293" i="4"/>
  <c r="AX1938" i="4"/>
  <c r="AX1642" i="4"/>
  <c r="AX1311" i="4"/>
  <c r="AX2578" i="4"/>
  <c r="AX1815" i="4"/>
  <c r="AX923" i="4"/>
  <c r="AX2141" i="4"/>
  <c r="AX1280" i="4"/>
  <c r="AX2417" i="4"/>
  <c r="AX2323" i="4"/>
  <c r="AX1156" i="4"/>
  <c r="AX2295" i="4"/>
  <c r="AX1718" i="4"/>
  <c r="AX1531" i="4"/>
  <c r="AX2330" i="4"/>
  <c r="AX1812" i="4"/>
  <c r="AX1818" i="4"/>
  <c r="AX749" i="4"/>
  <c r="AX1734" i="4"/>
  <c r="AX1796" i="4"/>
  <c r="AX2143" i="4"/>
  <c r="AX2326" i="4"/>
  <c r="AX2337" i="4"/>
  <c r="AX2038" i="4"/>
  <c r="AX1970" i="4"/>
  <c r="AX1875" i="4"/>
  <c r="AX1942" i="4"/>
  <c r="AX1653" i="4"/>
  <c r="AX494" i="4"/>
  <c r="AX2608" i="4"/>
  <c r="AX1745" i="4"/>
  <c r="AX2259" i="4"/>
  <c r="AX1563" i="4"/>
  <c r="AX1277" i="4"/>
  <c r="AX1766" i="4"/>
  <c r="AX367" i="4"/>
  <c r="AX1621" i="4"/>
  <c r="AX2541" i="4"/>
  <c r="AX2090" i="4"/>
  <c r="AX1636" i="4"/>
  <c r="AX2249" i="4"/>
  <c r="AX1729" i="4"/>
  <c r="AX1514" i="4"/>
  <c r="AX1648" i="4"/>
  <c r="AX2410" i="4"/>
  <c r="AX2283" i="4"/>
  <c r="AX1674" i="4"/>
  <c r="AX1382" i="4"/>
  <c r="AX1565" i="4"/>
  <c r="AX257" i="4"/>
  <c r="AX1731" i="4"/>
  <c r="AX2108" i="4"/>
  <c r="AX1677" i="4"/>
  <c r="AX1469" i="4"/>
  <c r="AX1326" i="4"/>
  <c r="AX2033" i="4"/>
  <c r="AX1299" i="4"/>
  <c r="AX745" i="4"/>
  <c r="AX2392" i="4"/>
  <c r="AX2383" i="4"/>
  <c r="AX2021" i="4"/>
  <c r="AX2217" i="4"/>
  <c r="AX1279" i="4"/>
  <c r="AX1672" i="4"/>
  <c r="AX1475" i="4"/>
  <c r="AX2049" i="4"/>
  <c r="AX1348" i="4"/>
  <c r="AX2293" i="4"/>
  <c r="AX2581" i="4"/>
  <c r="AX2315" i="4"/>
  <c r="AX1644" i="4"/>
  <c r="AX921" i="4"/>
  <c r="AX1635" i="4"/>
  <c r="AX2031" i="4"/>
  <c r="AX2097" i="4"/>
  <c r="AX890" i="4"/>
  <c r="AX677" i="4"/>
  <c r="AX500" i="4"/>
  <c r="AX2001" i="4"/>
  <c r="AX2388" i="4"/>
  <c r="AX2452" i="4"/>
  <c r="AX2367" i="4"/>
  <c r="AX1727" i="4"/>
  <c r="AX1660" i="4"/>
  <c r="AX1710" i="4"/>
  <c r="AX1586" i="4"/>
  <c r="AX832" i="4"/>
  <c r="AX2248" i="4"/>
  <c r="AX1840" i="4"/>
  <c r="AX2205" i="4"/>
  <c r="AX1670" i="4"/>
  <c r="AX863" i="4"/>
  <c r="AX1784" i="4"/>
  <c r="AX459" i="4"/>
  <c r="AX228" i="4"/>
  <c r="AX813" i="4"/>
  <c r="AX2099" i="4"/>
  <c r="AX2215" i="4"/>
  <c r="AX2313" i="4"/>
  <c r="AX959" i="4"/>
  <c r="AX1652" i="4"/>
  <c r="AX383" i="4"/>
  <c r="AX2281" i="4"/>
  <c r="AX407" i="4"/>
  <c r="AX1449" i="4"/>
  <c r="AX628" i="4"/>
  <c r="AX2288" i="4"/>
  <c r="AX1735" i="4"/>
  <c r="AX261" i="4"/>
  <c r="AX2510" i="4"/>
  <c r="AX2187" i="4"/>
  <c r="AX1491" i="4"/>
  <c r="AX907" i="4"/>
  <c r="AX491" i="4"/>
  <c r="AX1345" i="4"/>
  <c r="AX2485" i="4"/>
  <c r="AX2443" i="4"/>
  <c r="AX1770" i="4"/>
  <c r="AX2256" i="4"/>
  <c r="AX280" i="4"/>
  <c r="AX1036" i="4"/>
  <c r="AX2444" i="4"/>
  <c r="AX1582" i="4"/>
  <c r="AX1877" i="4"/>
  <c r="AX2402" i="4"/>
  <c r="AX2378" i="4"/>
  <c r="AX728" i="4"/>
  <c r="AX561" i="4"/>
  <c r="AX2501" i="4"/>
  <c r="AX1768" i="4"/>
  <c r="AX515" i="4"/>
  <c r="AX1316" i="4"/>
  <c r="AX1599" i="4"/>
  <c r="AX1447" i="4"/>
  <c r="AX2007" i="4"/>
  <c r="AX671" i="4"/>
  <c r="AX1411" i="4"/>
  <c r="AX2298" i="4"/>
  <c r="AX1663" i="4"/>
  <c r="AX1331" i="4"/>
  <c r="AX943" i="4"/>
  <c r="AX2122" i="4"/>
  <c r="AX838" i="4"/>
  <c r="AX1757" i="4"/>
  <c r="AX368" i="4"/>
  <c r="AX2189" i="4"/>
  <c r="AX399" i="4"/>
  <c r="AX861" i="4"/>
  <c r="AX1423" i="4"/>
  <c r="AX1676" i="4"/>
  <c r="AX1024" i="4"/>
  <c r="AX2276" i="4"/>
  <c r="AX1055" i="4"/>
  <c r="AX1868" i="4"/>
  <c r="AX1549" i="4"/>
  <c r="AX2350" i="4"/>
  <c r="AX1043" i="4"/>
  <c r="AX541" i="4"/>
  <c r="AX1336" i="4"/>
  <c r="AX1602" i="4"/>
  <c r="AX1634" i="4"/>
  <c r="AX598" i="4"/>
  <c r="AX1442" i="4"/>
  <c r="AX443" i="4"/>
  <c r="AX385" i="4"/>
  <c r="AX2339" i="4"/>
  <c r="AX2342" i="4"/>
  <c r="AX2085" i="4"/>
  <c r="AX2059" i="4"/>
  <c r="AX67" i="4"/>
  <c r="AX2169" i="4"/>
  <c r="AX1393" i="4"/>
  <c r="AX1069" i="4"/>
  <c r="AX2314" i="4"/>
  <c r="AX2364" i="4"/>
  <c r="AX1356" i="4"/>
  <c r="AX430" i="4"/>
  <c r="AX397" i="4"/>
  <c r="AX801" i="4"/>
  <c r="AX2106" i="4"/>
  <c r="AX272" i="4"/>
  <c r="AX1349" i="4"/>
  <c r="AX1967" i="4"/>
  <c r="AX421" i="4"/>
  <c r="AX1715" i="4"/>
  <c r="AX2303" i="4"/>
  <c r="AX1404" i="4"/>
  <c r="AX1441" i="4"/>
  <c r="AX145" i="4"/>
  <c r="AX1664" i="4"/>
  <c r="AX535" i="4"/>
  <c r="AX2226" i="4"/>
  <c r="AX2500" i="4"/>
  <c r="AX908" i="4"/>
  <c r="AX2210" i="4"/>
  <c r="AX1794" i="4"/>
  <c r="AX2233" i="4"/>
  <c r="AX2442" i="4"/>
  <c r="AX1941" i="4"/>
  <c r="AX1668" i="4"/>
  <c r="AX402" i="4"/>
  <c r="AX2429" i="4"/>
  <c r="AX410" i="4"/>
  <c r="AX2107" i="4"/>
  <c r="AX2460" i="4"/>
  <c r="AX2399" i="4"/>
  <c r="AX2065" i="4"/>
  <c r="AX456" i="4"/>
  <c r="AX1583" i="4"/>
  <c r="AX132" i="4"/>
  <c r="AX252" i="4"/>
  <c r="AX1270" i="4"/>
  <c r="AX2119" i="4"/>
  <c r="AX958" i="4"/>
  <c r="AX1732" i="4"/>
  <c r="AX2305" i="4"/>
  <c r="AX2043" i="4"/>
  <c r="AX2199" i="4"/>
  <c r="AX2139" i="4"/>
  <c r="AX133" i="4"/>
  <c r="AX43" i="4"/>
  <c r="AX1854" i="4"/>
  <c r="AX1946" i="4"/>
  <c r="AX1079" i="4"/>
  <c r="AX1609" i="4"/>
  <c r="AX2296" i="4"/>
  <c r="AX1905" i="4"/>
  <c r="AX2448" i="4"/>
  <c r="AX1805" i="4"/>
  <c r="AX941" i="4"/>
  <c r="AX2569" i="4"/>
  <c r="AX811" i="4"/>
  <c r="AX1282" i="4"/>
  <c r="AX2446" i="4"/>
  <c r="AX547" i="4"/>
  <c r="AX2275" i="4"/>
  <c r="AX1483" i="4"/>
  <c r="AX2357" i="4"/>
  <c r="AX2462" i="4"/>
  <c r="AX815" i="4"/>
  <c r="AX736" i="4"/>
  <c r="AX2621" i="4"/>
  <c r="AX955" i="4"/>
  <c r="AX1948" i="4"/>
  <c r="AX1324" i="4"/>
  <c r="AX2486" i="4"/>
  <c r="AX463" i="4"/>
  <c r="AX957" i="4"/>
  <c r="AX2127" i="4"/>
  <c r="AX2492" i="4"/>
  <c r="AX2419" i="4"/>
  <c r="AX2238" i="4"/>
  <c r="AX520" i="4"/>
  <c r="AX2598" i="4"/>
  <c r="AX1472" i="4"/>
  <c r="AX321" i="4"/>
  <c r="AX948" i="4"/>
  <c r="AX97" i="4"/>
  <c r="AX796" i="4"/>
  <c r="AX2251" i="4"/>
  <c r="AX1867" i="4"/>
  <c r="AX641" i="4"/>
  <c r="AX2471" i="4"/>
  <c r="AX2456" i="4"/>
  <c r="AX2287" i="4"/>
  <c r="AX1705" i="4"/>
  <c r="AX961" i="4"/>
  <c r="AX2532" i="4"/>
  <c r="AX1389" i="4"/>
  <c r="AX2039" i="4"/>
  <c r="AX2117" i="4"/>
  <c r="AX532" i="4"/>
  <c r="AX2515" i="4"/>
  <c r="AX1661" i="4"/>
  <c r="AX2447" i="4"/>
  <c r="AX1922" i="4"/>
  <c r="AX2242" i="4"/>
  <c r="AX1864" i="4"/>
  <c r="AX649" i="4"/>
  <c r="AX1004" i="4"/>
  <c r="AX2465" i="4"/>
  <c r="AX549" i="4"/>
  <c r="AX2291" i="4"/>
  <c r="AX1088" i="4"/>
  <c r="AX2513" i="4"/>
  <c r="AX334" i="4"/>
  <c r="AX2289" i="4"/>
  <c r="AX548" i="4"/>
  <c r="AX2426" i="4"/>
  <c r="AX331" i="4"/>
  <c r="AX1825" i="4"/>
  <c r="AX1044" i="4"/>
  <c r="AX1153" i="4"/>
  <c r="AX2082" i="4"/>
  <c r="AX1629" i="4"/>
  <c r="AX2389" i="4"/>
  <c r="AX1633" i="4"/>
  <c r="AX2425" i="4"/>
  <c r="AX1502" i="4"/>
  <c r="AX2371" i="4"/>
  <c r="AX2068" i="4"/>
  <c r="AX223" i="4"/>
  <c r="AX1950" i="4"/>
  <c r="AX1962" i="4"/>
  <c r="AX851" i="4"/>
  <c r="AX1673" i="4"/>
  <c r="AX751" i="4"/>
  <c r="AX588" i="4"/>
  <c r="AX510" i="4"/>
  <c r="AX2100" i="4"/>
  <c r="AX606" i="4"/>
  <c r="AX1091" i="4"/>
  <c r="AX1799" i="4"/>
  <c r="AX160" i="4"/>
  <c r="AX2254" i="4"/>
  <c r="AX2182" i="4"/>
  <c r="AX2524" i="4"/>
  <c r="AX342" i="4"/>
  <c r="AX2528" i="4"/>
  <c r="AX2036" i="4"/>
  <c r="AX1646" i="4"/>
  <c r="AX271" i="4"/>
  <c r="AX2531" i="4"/>
  <c r="AX846" i="4"/>
  <c r="AX2333" i="4"/>
  <c r="AX1458" i="4"/>
  <c r="AX1057" i="4"/>
  <c r="AX802" i="4"/>
  <c r="AX1589" i="4"/>
  <c r="AX1429" i="4"/>
  <c r="AX1546" i="4"/>
  <c r="AX489" i="4"/>
  <c r="AX1863" i="4"/>
  <c r="AX268" i="4"/>
  <c r="AX1790" i="4"/>
  <c r="AX546" i="4"/>
  <c r="AX2014" i="4"/>
  <c r="AX1693" i="4"/>
  <c r="AX657" i="4"/>
  <c r="AX2476" i="4"/>
  <c r="AX840" i="4"/>
  <c r="AX2427" i="4"/>
  <c r="AX96" i="4"/>
  <c r="AX279" i="4"/>
  <c r="AX1488" i="4"/>
  <c r="AX868" i="4"/>
  <c r="AX2230" i="4"/>
  <c r="AX1974" i="4"/>
  <c r="AX270" i="4"/>
  <c r="AX748" i="4"/>
  <c r="AX1394" i="4"/>
  <c r="AX913" i="4"/>
  <c r="AX2263" i="4"/>
  <c r="AX1566" i="4"/>
  <c r="AX983" i="4"/>
  <c r="AX1773" i="4"/>
  <c r="AX672" i="4"/>
  <c r="AX135" i="4"/>
  <c r="AX516" i="4"/>
  <c r="AX1741" i="4"/>
  <c r="AX301" i="4"/>
  <c r="AX2220" i="4"/>
  <c r="AX621" i="4"/>
  <c r="AX57" i="4"/>
  <c r="AX1266" i="4"/>
  <c r="AX248" i="4"/>
  <c r="AX2400" i="4"/>
  <c r="AX465" i="4"/>
  <c r="AX2075" i="4"/>
  <c r="AX2146" i="4"/>
  <c r="AX231" i="4"/>
  <c r="AX446" i="4"/>
  <c r="AX1434" i="4"/>
  <c r="AX2309" i="4"/>
  <c r="AX426" i="4"/>
  <c r="AX578" i="4"/>
  <c r="AX947" i="4"/>
  <c r="AX902" i="4"/>
  <c r="AX1039" i="4"/>
  <c r="AX530" i="4"/>
  <c r="AX1065" i="4"/>
  <c r="AX803" i="4"/>
  <c r="AX1679" i="4"/>
  <c r="AX2567" i="4"/>
  <c r="AX866" i="4"/>
  <c r="AX1322" i="4"/>
  <c r="AX721" i="4"/>
  <c r="AX1658" i="4"/>
  <c r="AX1936" i="4"/>
  <c r="AX232" i="4"/>
  <c r="AX545" i="4"/>
  <c r="AX544" i="4"/>
  <c r="AX976" i="4"/>
  <c r="AX1425" i="4"/>
  <c r="AX555" i="4"/>
  <c r="AX1460" i="4"/>
  <c r="AX1839" i="4"/>
  <c r="AX1493" i="4"/>
  <c r="AX1134" i="4"/>
  <c r="AX714" i="4"/>
  <c r="AX676" i="4"/>
  <c r="AX1253" i="4"/>
  <c r="AX1684" i="4"/>
  <c r="AX134" i="4"/>
  <c r="AX74" i="4"/>
  <c r="AX566" i="4"/>
  <c r="AX52" i="4"/>
  <c r="AX824" i="4"/>
  <c r="AX1013" i="4"/>
  <c r="AX2468" i="4"/>
  <c r="AX1025" i="4"/>
  <c r="AX2258" i="4"/>
  <c r="AX935" i="4"/>
  <c r="AX609" i="4"/>
  <c r="AX1049" i="4"/>
  <c r="AX5" i="4"/>
  <c r="AX127" i="4"/>
  <c r="AX1569" i="4"/>
  <c r="AX2200" i="4"/>
  <c r="AX827" i="4"/>
  <c r="AX970" i="4"/>
  <c r="AX871" i="4"/>
  <c r="AX2495" i="4"/>
  <c r="AX413" i="4"/>
  <c r="AX1410" i="4"/>
  <c r="AX1527" i="4"/>
  <c r="AX2322" i="4"/>
  <c r="AX2162" i="4"/>
  <c r="AX687" i="4"/>
  <c r="AX245" i="4"/>
  <c r="AX372" i="4"/>
  <c r="AX915" i="4"/>
  <c r="AX776" i="4"/>
  <c r="AX1736" i="4"/>
  <c r="AX812" i="4"/>
  <c r="AX1893" i="4"/>
  <c r="AX1466" i="4"/>
  <c r="AX2490" i="4"/>
  <c r="AX2439" i="4"/>
  <c r="AX1785" i="4"/>
  <c r="AX693" i="4"/>
  <c r="AX350" i="4"/>
  <c r="AX1972" i="4"/>
  <c r="AX612" i="4"/>
  <c r="AX992" i="4"/>
  <c r="AX1136" i="4"/>
  <c r="AX1041" i="4"/>
  <c r="AX38" i="4"/>
  <c r="AX756" i="4"/>
  <c r="AX1758" i="4"/>
  <c r="AX1671" i="4"/>
  <c r="AX253" i="4"/>
  <c r="AX162" i="4"/>
  <c r="AX361" i="4"/>
  <c r="AX2420" i="4"/>
  <c r="AX847" i="4"/>
  <c r="AX2540" i="4"/>
  <c r="AX665" i="4"/>
  <c r="AX78" i="4"/>
  <c r="AX20" i="4"/>
  <c r="AX581" i="4"/>
  <c r="AX1338" i="4"/>
  <c r="AX1302" i="4"/>
  <c r="AX1440" i="4"/>
  <c r="AX2253" i="4"/>
  <c r="AX86" i="4"/>
  <c r="AX209" i="4"/>
  <c r="AX1562" i="4"/>
  <c r="AX1702" i="4"/>
  <c r="AX1371" i="4"/>
  <c r="AX522" i="4"/>
  <c r="AX398" i="4"/>
  <c r="AX2620" i="4"/>
  <c r="AX1709" i="4"/>
  <c r="AX833" i="4"/>
  <c r="AX903" i="4"/>
  <c r="AX1380" i="4"/>
  <c r="AX1487" i="4"/>
  <c r="AX1581" i="4"/>
  <c r="AX569" i="4"/>
  <c r="AX50" i="4"/>
  <c r="AX1957" i="4"/>
  <c r="AX273" i="4"/>
  <c r="AX1596" i="4"/>
  <c r="AX309" i="4"/>
  <c r="AX196" i="4"/>
  <c r="AX2115" i="4"/>
  <c r="AX1778" i="4"/>
  <c r="AX1992" i="4"/>
  <c r="AX1053" i="4"/>
  <c r="AX1616" i="4"/>
  <c r="AX287" i="4"/>
  <c r="AX1050" i="4"/>
  <c r="AX502" i="4"/>
  <c r="AX1904" i="4"/>
  <c r="AX844" i="4"/>
  <c r="AX1372" i="4"/>
  <c r="AX762" i="4"/>
  <c r="AX529" i="4"/>
  <c r="AX305" i="4"/>
  <c r="AX527" i="4"/>
  <c r="AX926" i="4"/>
  <c r="AX2149" i="4"/>
  <c r="AX1120" i="4"/>
  <c r="AX1807" i="4"/>
  <c r="AX1813" i="4"/>
  <c r="AX1045" i="4"/>
  <c r="AX112" i="4"/>
  <c r="AX1861" i="4"/>
  <c r="AX755" i="4"/>
  <c r="AX1315" i="4"/>
  <c r="AX1439" i="4"/>
  <c r="AX192" i="4"/>
  <c r="AX1258" i="4"/>
  <c r="AX814" i="4"/>
  <c r="AX2381" i="4"/>
  <c r="AX1489" i="4"/>
  <c r="AX969" i="4"/>
  <c r="AX2594" i="4"/>
  <c r="AX2073" i="4"/>
  <c r="AX2211" i="4"/>
  <c r="AX2077" i="4"/>
  <c r="AX247" i="4"/>
  <c r="AX2454" i="4"/>
  <c r="AX2530" i="4"/>
  <c r="AX278" i="4"/>
  <c r="AX822" i="4"/>
  <c r="AX2362" i="4"/>
  <c r="AX396" i="4"/>
  <c r="AX1037" i="4"/>
  <c r="AX1651" i="4"/>
  <c r="AX2194" i="4"/>
  <c r="AX2451" i="4"/>
  <c r="AX3" i="4"/>
  <c r="AX946" i="4"/>
  <c r="AX14" i="4"/>
  <c r="AX2601" i="4"/>
  <c r="AX28" i="4"/>
  <c r="AX157" i="4"/>
  <c r="AX1081" i="4"/>
  <c r="AX2002" i="4"/>
  <c r="AX414" i="4"/>
  <c r="AX574" i="4"/>
  <c r="AX1552" i="4"/>
  <c r="AX638" i="4"/>
  <c r="AX1364" i="4"/>
  <c r="AX889" i="4"/>
  <c r="AX1080" i="4"/>
  <c r="AX754" i="4"/>
  <c r="AX774" i="4"/>
  <c r="AX702" i="4"/>
  <c r="AX653" i="4"/>
  <c r="AX237" i="4"/>
  <c r="AX2124" i="4"/>
  <c r="AX779" i="4"/>
  <c r="AX590" i="4"/>
  <c r="AX1295" i="4"/>
  <c r="AX314" i="4"/>
  <c r="AX2030" i="4"/>
  <c r="AX2164" i="4"/>
  <c r="AX1098" i="4"/>
  <c r="AX1457" i="4"/>
  <c r="AX652" i="4"/>
  <c r="AX980" i="4"/>
  <c r="AX615" i="4"/>
  <c r="AX1797" i="4"/>
  <c r="AX853" i="4"/>
  <c r="AX734" i="4"/>
  <c r="AX1754" i="4"/>
  <c r="AX1960" i="4"/>
  <c r="AX1214" i="4"/>
  <c r="AX761" i="4"/>
  <c r="AX483" i="4"/>
  <c r="AX1076" i="4"/>
  <c r="AX1262" i="4"/>
  <c r="AX1716" i="4"/>
  <c r="AX874" i="4"/>
  <c r="AX1246" i="4"/>
  <c r="AX381" i="4"/>
  <c r="AX186" i="4"/>
  <c r="AX2159" i="4"/>
  <c r="AX2104" i="4"/>
  <c r="AX1888" i="4"/>
  <c r="AX642" i="4"/>
  <c r="AX27" i="4"/>
  <c r="AX837" i="4"/>
  <c r="AX294" i="4"/>
  <c r="AX2089" i="4"/>
  <c r="AX1995" i="4"/>
  <c r="AX2575" i="4"/>
  <c r="AX681" i="4"/>
  <c r="AX1637" i="4"/>
  <c r="AX658" i="4"/>
  <c r="AX2134" i="4"/>
  <c r="AX1985" i="4"/>
  <c r="AX1643" i="4"/>
  <c r="AX533" i="4"/>
  <c r="AX1210" i="4"/>
  <c r="AX2582" i="4"/>
  <c r="AX117" i="4"/>
  <c r="AX1901" i="4"/>
  <c r="AX1021" i="4"/>
  <c r="AX469" i="4"/>
  <c r="AX2435" i="4"/>
  <c r="AX405" i="4"/>
  <c r="AX357" i="4"/>
  <c r="AX1350" i="4"/>
  <c r="AX819" i="4"/>
  <c r="AX1375" i="4"/>
  <c r="AX1107" i="4"/>
  <c r="AX2561" i="4"/>
  <c r="AX1285" i="4"/>
  <c r="AX1373" i="4"/>
  <c r="AX2228" i="4"/>
  <c r="AX1362" i="4"/>
  <c r="AX886" i="4"/>
  <c r="AX485" i="4"/>
  <c r="AX1048" i="4"/>
  <c r="AX1073" i="4"/>
  <c r="AX2128" i="4"/>
  <c r="AX365" i="4"/>
  <c r="AX2294" i="4"/>
  <c r="AX1329" i="4"/>
  <c r="AX457" i="4"/>
  <c r="AX1945" i="4"/>
  <c r="AX2191" i="4"/>
  <c r="AX1413" i="4"/>
  <c r="AX17" i="4"/>
  <c r="AX662" i="4"/>
  <c r="AX423" i="4"/>
  <c r="AX512" i="4"/>
  <c r="AX1900" i="4"/>
  <c r="AX670" i="4"/>
  <c r="AX1756" i="4"/>
  <c r="AX233" i="4"/>
  <c r="AX455" i="4"/>
  <c r="AX1407" i="4"/>
  <c r="AX226" i="4"/>
  <c r="AX1538" i="4"/>
  <c r="AX1878" i="4"/>
  <c r="AX158" i="4"/>
  <c r="AX580" i="4"/>
  <c r="AX2156" i="4"/>
  <c r="AX266" i="4"/>
  <c r="AX666" i="4"/>
  <c r="AX1128" i="4"/>
  <c r="AX1578" i="4"/>
  <c r="AX1123" i="4"/>
  <c r="AX843" i="4"/>
  <c r="AX1533" i="4"/>
  <c r="AX564" i="4"/>
  <c r="AX1508" i="4"/>
  <c r="AX359" i="4"/>
  <c r="AX150" i="4"/>
  <c r="AX1033" i="4"/>
  <c r="AX540" i="4"/>
  <c r="AX141" i="4"/>
  <c r="AX1104" i="4"/>
  <c r="AX1686" i="4"/>
  <c r="AX1424" i="4"/>
  <c r="AX695" i="4"/>
  <c r="AX2607" i="4"/>
  <c r="AX211" i="4"/>
  <c r="AX296" i="4"/>
  <c r="AX960" i="4"/>
  <c r="AX1908" i="4"/>
  <c r="AX1951" i="4"/>
  <c r="AX1096" i="4"/>
  <c r="AX700" i="4"/>
  <c r="AX1056" i="4"/>
  <c r="AX2086" i="4"/>
  <c r="AX56" i="4"/>
  <c r="AX750" i="4"/>
  <c r="AX1991" i="4"/>
  <c r="AX2352" i="4"/>
  <c r="AX619" i="4"/>
  <c r="AX1109" i="4"/>
  <c r="AX87" i="4"/>
  <c r="AX219" i="4"/>
  <c r="AX177" i="4"/>
  <c r="AX416" i="4"/>
  <c r="AX1887" i="4"/>
  <c r="AX2612" i="4"/>
  <c r="AX1102" i="4"/>
  <c r="AX1587" i="4"/>
  <c r="AX2218" i="4"/>
  <c r="AX2307" i="4"/>
  <c r="AX146" i="4"/>
  <c r="AX1955" i="4"/>
  <c r="AX167" i="4"/>
  <c r="AX445" i="4"/>
  <c r="AX2487" i="4"/>
  <c r="AX1179" i="4"/>
  <c r="AX517" i="4"/>
  <c r="AX99" i="4"/>
  <c r="AX1164" i="4"/>
  <c r="AX1087" i="4"/>
  <c r="AX320" i="4"/>
  <c r="AX1337" i="4"/>
  <c r="AX2477" i="4"/>
  <c r="AX1990" i="4"/>
  <c r="AX1555" i="4"/>
  <c r="AX1360" i="4"/>
  <c r="AX128" i="4"/>
  <c r="AX1267" i="4"/>
  <c r="AV1155" i="4"/>
  <c r="AV1759" i="4"/>
  <c r="AV2341" i="4"/>
  <c r="AV427" i="4"/>
  <c r="AV1573" i="4"/>
  <c r="AV2247" i="4"/>
  <c r="AV2406" i="4"/>
  <c r="AV2545" i="4"/>
  <c r="AV892" i="4"/>
  <c r="AV1064" i="4"/>
  <c r="AV937" i="4"/>
  <c r="AV161" i="4"/>
  <c r="AV2536" i="4"/>
  <c r="AV2605" i="4"/>
  <c r="AV2585" i="4"/>
  <c r="AV297" i="4"/>
  <c r="AV905" i="4"/>
  <c r="AV2600" i="4"/>
  <c r="AV2563" i="4"/>
  <c r="AV454" i="4"/>
  <c r="AV468" i="4"/>
  <c r="AV904" i="4"/>
  <c r="AV254" i="4"/>
  <c r="AV901" i="4"/>
  <c r="AV1173" i="4"/>
  <c r="AV26" i="4"/>
  <c r="AV236" i="4"/>
  <c r="AV865" i="4"/>
  <c r="AV187" i="4"/>
  <c r="AV1001" i="4"/>
  <c r="AV378" i="4"/>
  <c r="AV2604" i="4"/>
  <c r="AV409" i="4"/>
  <c r="AV643" i="4"/>
  <c r="AV300" i="4"/>
  <c r="AV194" i="4"/>
  <c r="AV1243" i="4"/>
  <c r="AV164" i="4"/>
  <c r="AV312" i="4"/>
  <c r="AV2382" i="4"/>
  <c r="AV224" i="4"/>
  <c r="AV1180" i="4"/>
  <c r="AV107" i="4"/>
  <c r="AV2614" i="4"/>
  <c r="AV1115" i="4"/>
  <c r="AV701" i="4"/>
  <c r="AV2056" i="4"/>
  <c r="AV1755" i="4"/>
  <c r="AV198" i="4"/>
  <c r="AV101" i="4"/>
  <c r="AV114" i="4"/>
  <c r="AV2255" i="4"/>
  <c r="AV93" i="4"/>
  <c r="AV69" i="4"/>
  <c r="AV2542" i="4"/>
  <c r="AV1103" i="4"/>
  <c r="AV797" i="4"/>
  <c r="AV1188" i="4"/>
  <c r="AV1145" i="4"/>
  <c r="AV1245" i="4"/>
  <c r="AV122" i="4"/>
  <c r="AV1011" i="4"/>
  <c r="AV883" i="4"/>
  <c r="AV417" i="4"/>
  <c r="AV1892" i="4"/>
  <c r="AV263" i="4"/>
  <c r="AV197" i="4"/>
  <c r="AV210" i="4"/>
  <c r="AV582" i="4"/>
  <c r="AV156" i="4"/>
  <c r="AV1177" i="4"/>
  <c r="AV214" i="4"/>
  <c r="AV999" i="4"/>
  <c r="AV1327" i="4"/>
  <c r="AV896" i="4"/>
  <c r="AV188" i="4"/>
  <c r="AV234" i="4"/>
  <c r="AV140" i="4"/>
  <c r="AV147" i="4"/>
  <c r="AV1690" i="4"/>
  <c r="AV1287" i="4"/>
  <c r="AV2174" i="4"/>
  <c r="AV2163" i="4"/>
  <c r="AV1355" i="4"/>
  <c r="AV1726" i="4"/>
  <c r="AV47" i="4"/>
  <c r="AV360" i="4"/>
  <c r="AV1761" i="4"/>
  <c r="AV2437" i="4"/>
  <c r="AV2436" i="4"/>
  <c r="AV1630" i="4"/>
  <c r="AV2151" i="4"/>
  <c r="AV2266" i="4"/>
  <c r="AV2404" i="4"/>
  <c r="AV2121" i="4"/>
  <c r="AV1930" i="4"/>
  <c r="AV310" i="4"/>
  <c r="AV2032" i="4"/>
  <c r="AV2221" i="4"/>
  <c r="AV2155" i="4"/>
  <c r="AV2552" i="4"/>
  <c r="AV2469" i="4"/>
  <c r="AV73" i="4"/>
  <c r="AV1779" i="4"/>
  <c r="AV738" i="4"/>
  <c r="AV2171" i="4"/>
  <c r="AV1289" i="4"/>
  <c r="AV2078" i="4"/>
  <c r="AV2518" i="4"/>
  <c r="AV2062" i="4"/>
  <c r="AV1554" i="4"/>
  <c r="AV2279" i="4"/>
  <c r="AV1464" i="4"/>
  <c r="AV2201" i="4"/>
  <c r="AV2549" i="4"/>
  <c r="AV1683" i="4"/>
  <c r="AV1510" i="4"/>
  <c r="AV1307" i="4"/>
  <c r="AV1708" i="4"/>
  <c r="AV2144" i="4"/>
  <c r="AV1273" i="4"/>
  <c r="AV916" i="4"/>
  <c r="AV2308" i="4"/>
  <c r="AV1477" i="4"/>
  <c r="AV2234" i="4"/>
  <c r="AV1707" i="4"/>
  <c r="AV1915" i="4"/>
  <c r="AV2473" i="4"/>
  <c r="AV1545" i="4"/>
  <c r="AV1687" i="4"/>
  <c r="AV1626" i="4"/>
  <c r="AV1669" i="4"/>
  <c r="AV2055" i="4"/>
  <c r="AV2320" i="4"/>
  <c r="AV2467" i="4"/>
  <c r="AV2349" i="4"/>
  <c r="AV1499" i="4"/>
  <c r="AV1288" i="4"/>
  <c r="AV1920" i="4"/>
  <c r="AV1713" i="4"/>
  <c r="AV2120" i="4"/>
  <c r="AV349" i="4"/>
  <c r="AV2481" i="4"/>
  <c r="AV1932" i="4"/>
  <c r="AV2609" i="4"/>
  <c r="AV1503" i="4"/>
  <c r="AV1278" i="4"/>
  <c r="AV2502" i="4"/>
  <c r="AV2483" i="4"/>
  <c r="AV2213" i="4"/>
  <c r="AV1300" i="4"/>
  <c r="AV2267" i="4"/>
  <c r="AV727" i="4"/>
  <c r="AV2356" i="4"/>
  <c r="AV1269" i="4"/>
  <c r="AV1584" i="4"/>
  <c r="AV1417" i="4"/>
  <c r="AV66" i="4"/>
  <c r="AV2438" i="4"/>
  <c r="AV1749" i="4"/>
  <c r="AV2529" i="4"/>
  <c r="AV1309" i="4"/>
  <c r="AV29" i="4"/>
  <c r="AV1654" i="4"/>
  <c r="AV1352" i="4"/>
  <c r="AV2475" i="4"/>
  <c r="AV2394" i="4"/>
  <c r="AV2550" i="4"/>
  <c r="AV1415" i="4"/>
  <c r="AV1753" i="4"/>
  <c r="AV1827" i="4"/>
  <c r="AV2556" i="4"/>
  <c r="AV1325" i="4"/>
  <c r="AV1560" i="4"/>
  <c r="AV1320" i="4"/>
  <c r="AV2511" i="4"/>
  <c r="AV2196" i="4"/>
  <c r="AV2615" i="4"/>
  <c r="AV807" i="4"/>
  <c r="AV1647" i="4"/>
  <c r="AV663" i="4"/>
  <c r="AV2450" i="4"/>
  <c r="AV2403" i="4"/>
  <c r="AV2047" i="4"/>
  <c r="AV2534" i="4"/>
  <c r="AV1284" i="4"/>
  <c r="AV1728" i="4"/>
  <c r="AV2103" i="4"/>
  <c r="AV1293" i="4"/>
  <c r="AV77" i="4"/>
  <c r="AV2496" i="4"/>
  <c r="AV1494" i="4"/>
  <c r="AV2558" i="4"/>
  <c r="AV766" i="4"/>
  <c r="AV2278" i="4"/>
  <c r="AV737" i="4"/>
  <c r="AV2161" i="4"/>
  <c r="AV2084" i="4"/>
  <c r="AV1775" i="4"/>
  <c r="AV1482" i="4"/>
  <c r="AV1787" i="4"/>
  <c r="AV1544" i="4"/>
  <c r="AV1272" i="4"/>
  <c r="AV1467" i="4"/>
  <c r="AV98" i="4"/>
  <c r="AV1918" i="4"/>
  <c r="AV2591" i="4"/>
  <c r="AV1398" i="4"/>
  <c r="AV2366" i="4"/>
  <c r="AV1789" i="4"/>
  <c r="AV914" i="4"/>
  <c r="AV2457" i="4"/>
  <c r="AV1438" i="4"/>
  <c r="AV1774" i="4"/>
  <c r="AV1539" i="4"/>
  <c r="AV1760" i="4"/>
  <c r="AV1641" i="4"/>
  <c r="AV2316" i="4"/>
  <c r="AV2422" i="4"/>
  <c r="AV845" i="4"/>
  <c r="AV2311" i="4"/>
  <c r="AV1304" i="4"/>
  <c r="AV2138" i="4"/>
  <c r="AV1430" i="4"/>
  <c r="AV1650" i="4"/>
  <c r="AV1559" i="4"/>
  <c r="AV2346" i="4"/>
  <c r="AV475" i="4"/>
  <c r="AV1529" i="4"/>
  <c r="AV2018" i="4"/>
  <c r="AV1763" i="4"/>
  <c r="AV1809" i="4"/>
  <c r="AV2019" i="4"/>
  <c r="AV400" i="4"/>
  <c r="AV2132" i="4"/>
  <c r="AV2101" i="4"/>
  <c r="AV964" i="4"/>
  <c r="AV765" i="4"/>
  <c r="AV2319" i="4"/>
  <c r="AV891" i="4"/>
  <c r="AV1769" i="4"/>
  <c r="AV60" i="4"/>
  <c r="AV1542" i="4"/>
  <c r="AV1492" i="4"/>
  <c r="AV394" i="4"/>
  <c r="AV1608" i="4"/>
  <c r="AV2548" i="4"/>
  <c r="AV1334" i="4"/>
  <c r="AV2440" i="4"/>
  <c r="AV4" i="4"/>
  <c r="AV1816" i="4"/>
  <c r="AV1522" i="4"/>
  <c r="AV1368" i="4"/>
  <c r="AV2112" i="4"/>
  <c r="AV1340" i="4"/>
  <c r="AV2136" i="4"/>
  <c r="AV1762" i="4"/>
  <c r="AV1667" i="4"/>
  <c r="AV1286" i="4"/>
  <c r="AV2533" i="4"/>
  <c r="AV1933" i="4"/>
  <c r="AV1515" i="4"/>
  <c r="AV524" i="4"/>
  <c r="AV1353" i="4"/>
  <c r="AV988" i="4"/>
  <c r="AV1523" i="4"/>
  <c r="AV1665" i="4"/>
  <c r="AV1547" i="4"/>
  <c r="AV1557" i="4"/>
  <c r="AV1419" i="4"/>
  <c r="AV404" i="4"/>
  <c r="AV1462" i="4"/>
  <c r="AV2572" i="4"/>
  <c r="AV62" i="4"/>
  <c r="AV1385" i="4"/>
  <c r="AV1798" i="4"/>
  <c r="AV2229" i="4"/>
  <c r="AV1947" i="4"/>
  <c r="AV1622" i="4"/>
  <c r="AV1971" i="4"/>
  <c r="AV1704" i="4"/>
  <c r="AV1806" i="4"/>
  <c r="AV1387" i="4"/>
  <c r="AV1516" i="4"/>
  <c r="AV2046" i="4"/>
  <c r="AV1836" i="4"/>
  <c r="AV1845" i="4"/>
  <c r="AV76" i="4"/>
  <c r="AV1275" i="4"/>
  <c r="AV2147" i="4"/>
  <c r="AV1335" i="4"/>
  <c r="AV1832" i="4"/>
  <c r="AV1838" i="4"/>
  <c r="AV1810" i="4"/>
  <c r="AV1344" i="4"/>
  <c r="AV504" i="4"/>
  <c r="AV1695" i="4"/>
  <c r="AV1485" i="4"/>
  <c r="AV1330" i="4"/>
  <c r="AV1406" i="4"/>
  <c r="AV2338" i="4"/>
  <c r="AV137" i="4"/>
  <c r="AV2537" i="4"/>
  <c r="AV1939" i="4"/>
  <c r="AV1638" i="4"/>
  <c r="AV1444" i="4"/>
  <c r="AV163" i="4"/>
  <c r="AV2113" i="4"/>
  <c r="AV336" i="4"/>
  <c r="AV2603" i="4"/>
  <c r="AV860" i="4"/>
  <c r="AV630" i="4"/>
  <c r="AV1711" i="4"/>
  <c r="AV2227" i="4"/>
  <c r="AV1817" i="4"/>
  <c r="AV613" i="4"/>
  <c r="AV2606" i="4"/>
  <c r="AV1318" i="4"/>
  <c r="AV178" i="4"/>
  <c r="AV291" i="4"/>
  <c r="AV809" i="4"/>
  <c r="AV2222" i="4"/>
  <c r="AV1623" i="4"/>
  <c r="AV2523" i="4"/>
  <c r="AV2398" i="4"/>
  <c r="AV2009" i="4"/>
  <c r="AV922" i="4"/>
  <c r="AV2516" i="4"/>
  <c r="AV1351" i="4"/>
  <c r="AV130" i="4"/>
  <c r="AV1305" i="4"/>
  <c r="AV925" i="4"/>
  <c r="AV154" i="4"/>
  <c r="AV2455" i="4"/>
  <c r="AV1577" i="4"/>
  <c r="AV1558" i="4"/>
  <c r="AV390" i="4"/>
  <c r="AV1614" i="4"/>
  <c r="AV33" i="4"/>
  <c r="AV828" i="4"/>
  <c r="AV1500" i="4"/>
  <c r="AV1574" i="4"/>
  <c r="AV1478" i="4"/>
  <c r="AV1680" i="4"/>
  <c r="AV123" i="4"/>
  <c r="AV2290" i="4"/>
  <c r="AV1628" i="4"/>
  <c r="AV1060" i="4"/>
  <c r="AV2328" i="4"/>
  <c r="AV2292" i="4"/>
  <c r="AV1470" i="4"/>
  <c r="AV59" i="4"/>
  <c r="AV882" i="4"/>
  <c r="AV848" i="4"/>
  <c r="AV1534" i="4"/>
  <c r="AV1124" i="4"/>
  <c r="AV2257" i="4"/>
  <c r="AV2423" i="4"/>
  <c r="AV1744" i="4"/>
  <c r="AV1452" i="4"/>
  <c r="AV1917" i="4"/>
  <c r="AV1451" i="4"/>
  <c r="AV2397" i="4"/>
  <c r="AV2327" i="4"/>
  <c r="AV1281" i="4"/>
  <c r="AV1824" i="4"/>
  <c r="AV1071" i="4"/>
  <c r="AV171" i="4"/>
  <c r="AV1543" i="4"/>
  <c r="AV2527" i="4"/>
  <c r="AV53" i="4"/>
  <c r="AV2470" i="4"/>
  <c r="AV1432" i="4"/>
  <c r="AV1171" i="4"/>
  <c r="AV1059" i="4"/>
  <c r="AV1572" i="4"/>
  <c r="AV1697" i="4"/>
  <c r="AV2401" i="4"/>
  <c r="AV831" i="4"/>
  <c r="AV706" i="4"/>
  <c r="AV898" i="4"/>
  <c r="AV2554" i="4"/>
  <c r="AV1379" i="4"/>
  <c r="AV2409" i="4"/>
  <c r="AV318" i="4"/>
  <c r="AV1737" i="4"/>
  <c r="AV1835" i="4"/>
  <c r="AV1541" i="4"/>
  <c r="AV1791" i="4"/>
  <c r="AV1771" i="4"/>
  <c r="AV1100" i="4"/>
  <c r="AV596" i="4"/>
  <c r="AV1490" i="4"/>
  <c r="AV358" i="4"/>
  <c r="AV2023" i="4"/>
  <c r="AV48" i="4"/>
  <c r="AV534" i="4"/>
  <c r="AV640" i="4"/>
  <c r="AV1685" i="4"/>
  <c r="AV2063" i="4"/>
  <c r="AV553" i="4"/>
  <c r="AV732" i="4"/>
  <c r="AV2202" i="4"/>
  <c r="AV10" i="4"/>
  <c r="AV2369" i="4"/>
  <c r="AV41" i="4"/>
  <c r="AV911" i="4"/>
  <c r="AV193" i="4"/>
  <c r="AV1826" i="4"/>
  <c r="AV2571" i="4"/>
  <c r="AV2551" i="4"/>
  <c r="AV262" i="4"/>
  <c r="AV1007" i="4"/>
  <c r="AV1257" i="4"/>
  <c r="AV72" i="4"/>
  <c r="AV912" i="4"/>
  <c r="AV24" i="4"/>
  <c r="AV986" i="4"/>
  <c r="AV1308" i="4"/>
  <c r="AV568" i="4"/>
  <c r="AV152" i="4"/>
  <c r="AV929" i="4"/>
  <c r="AV577" i="4"/>
  <c r="AV1143" i="4"/>
  <c r="AV1568" i="4"/>
  <c r="AV2017" i="4"/>
  <c r="AV1310" i="4"/>
  <c r="AV1374" i="4"/>
  <c r="AV2219" i="4"/>
  <c r="AV9" i="4"/>
  <c r="AV2264" i="4"/>
  <c r="AV834" i="4"/>
  <c r="AV242" i="4"/>
  <c r="AV2430" i="4"/>
  <c r="AV2414" i="4"/>
  <c r="AV54" i="4"/>
  <c r="AV1570" i="4"/>
  <c r="AV718" i="4"/>
  <c r="AV411" i="4"/>
  <c r="AV1721" i="4"/>
  <c r="AV335" i="4"/>
  <c r="AV2265" i="4"/>
  <c r="AV1082" i="4"/>
  <c r="AV2050" i="4"/>
  <c r="AV2525" i="4"/>
  <c r="AV2461" i="4"/>
  <c r="AV68" i="4"/>
  <c r="AV2282" i="4"/>
  <c r="AV2011" i="4"/>
  <c r="AV994" i="4"/>
  <c r="AV1701" i="4"/>
  <c r="AV58" i="4"/>
  <c r="AV2245" i="4"/>
  <c r="AV433" i="4"/>
  <c r="AV1575" i="4"/>
  <c r="AV2041" i="4"/>
  <c r="AV1700" i="4"/>
  <c r="AV2573" i="4"/>
  <c r="AV32" i="4"/>
  <c r="AV2026" i="4"/>
  <c r="AV126" i="4"/>
  <c r="AV654" i="4"/>
  <c r="AV1226" i="4"/>
  <c r="AV1751" i="4"/>
  <c r="AV1383" i="4"/>
  <c r="AV2616" i="4"/>
  <c r="AV298" i="4"/>
  <c r="AV690" i="4"/>
  <c r="AV401" i="4"/>
  <c r="AV1433" i="4"/>
  <c r="AV1911" i="4"/>
  <c r="AV1610" i="4"/>
  <c r="AV1384" i="4"/>
  <c r="AV523" i="4"/>
  <c r="AV1595" i="4"/>
  <c r="AV938" i="4"/>
  <c r="AV991" i="4"/>
  <c r="AV1525" i="4"/>
  <c r="AV1118" i="4"/>
  <c r="AV768" i="4"/>
  <c r="AV354" i="4"/>
  <c r="AV816" i="4"/>
  <c r="AV373" i="4"/>
  <c r="AV1821" i="4"/>
  <c r="AV15" i="4"/>
  <c r="AV1111" i="4"/>
  <c r="AV624" i="4"/>
  <c r="AV2270" i="4"/>
  <c r="AV1780" i="4"/>
  <c r="AV967" i="4"/>
  <c r="AV979" i="4"/>
  <c r="AV432" i="4"/>
  <c r="AV2377" i="4"/>
  <c r="AV1788" i="4"/>
  <c r="AV2304" i="4"/>
  <c r="AV450" i="4"/>
  <c r="AV131" i="4"/>
  <c r="AV2060" i="4"/>
  <c r="AV2057" i="4"/>
  <c r="AV2535" i="4"/>
  <c r="AV2505" i="4"/>
  <c r="AV1498" i="4"/>
  <c r="AV620" i="4"/>
  <c r="AV418" i="4"/>
  <c r="AV2126" i="4"/>
  <c r="AV724" i="4"/>
  <c r="AV888" i="4"/>
  <c r="AV63" i="4"/>
  <c r="AV793" i="4"/>
  <c r="AV64" i="4"/>
  <c r="AV44" i="4"/>
  <c r="AV899" i="4"/>
  <c r="AV1706" i="4"/>
  <c r="AV1359" i="4"/>
  <c r="AV1776" i="4"/>
  <c r="AV771" i="4"/>
  <c r="AV438" i="4"/>
  <c r="AV760" i="4"/>
  <c r="AV2459" i="4"/>
  <c r="AV182" i="4"/>
  <c r="AV887" i="4"/>
  <c r="AV71" i="4"/>
  <c r="AV1537" i="4"/>
  <c r="AV208" i="4"/>
  <c r="AV2580" i="4"/>
  <c r="AV11" i="4"/>
  <c r="AV2300" i="4"/>
  <c r="AV1063" i="4"/>
  <c r="AV51" i="4"/>
  <c r="AV1850" i="4"/>
  <c r="AV172" i="4"/>
  <c r="AV792" i="4"/>
  <c r="AV1847" i="4"/>
  <c r="AV1454" i="4"/>
  <c r="AV699" i="4"/>
  <c r="AV1876" i="4"/>
  <c r="AV839" i="4"/>
  <c r="AV2095" i="4"/>
  <c r="AV626" i="4"/>
  <c r="AV794" i="4"/>
  <c r="AV2584" i="4"/>
  <c r="AV1211" i="4"/>
  <c r="AV989" i="4"/>
  <c r="AV1399" i="4"/>
  <c r="AV2203" i="4"/>
  <c r="AV481" i="4"/>
  <c r="AV1846" i="4"/>
  <c r="AV109" i="4"/>
  <c r="AV75" i="4"/>
  <c r="AV241" i="4"/>
  <c r="AV2008" i="4"/>
  <c r="AV8" i="4"/>
  <c r="AV95" i="4"/>
  <c r="AV717" i="4"/>
  <c r="AV1819" i="4"/>
  <c r="AV1321" i="4"/>
  <c r="AV16" i="4"/>
  <c r="AV1476" i="4"/>
  <c r="AV213" i="4"/>
  <c r="AV998" i="4"/>
  <c r="AV1443" i="4"/>
  <c r="AV1212" i="4"/>
  <c r="AV1089" i="4"/>
  <c r="AV940" i="4"/>
  <c r="AV1435" i="4"/>
  <c r="AV977" i="4"/>
  <c r="AV607" i="4"/>
  <c r="AV2445" i="4"/>
  <c r="AV19" i="4"/>
  <c r="AV1890" i="4"/>
  <c r="AV995" i="4"/>
  <c r="AV2613" i="4"/>
  <c r="AV492" i="4"/>
  <c r="AV968" i="4"/>
  <c r="AV1828" i="4"/>
  <c r="AV2006" i="4"/>
  <c r="AV509" i="4"/>
  <c r="AV345" i="4"/>
  <c r="AV1306" i="4"/>
  <c r="AV586" i="4"/>
  <c r="AV1473" i="4"/>
  <c r="AV2393" i="4"/>
  <c r="AV1357" i="4"/>
  <c r="AV125" i="4"/>
  <c r="AV1896" i="4"/>
  <c r="AV1913" i="4"/>
  <c r="AV190" i="4"/>
  <c r="AV781" i="4"/>
  <c r="AV339" i="4"/>
  <c r="AV90" i="4"/>
  <c r="AV1276" i="4"/>
  <c r="AV667" i="4"/>
  <c r="AV142" i="4"/>
  <c r="AV1027" i="4"/>
  <c r="AV121" i="4"/>
  <c r="AV622" i="4"/>
  <c r="AV2250" i="4"/>
  <c r="AV2069" i="4"/>
  <c r="AV83" i="4"/>
  <c r="AV1532" i="4"/>
  <c r="AV1786" i="4"/>
  <c r="AV1722" i="4"/>
  <c r="AV2586" i="4"/>
  <c r="AV1842" i="4"/>
  <c r="AV1426" i="4"/>
  <c r="AV1505" i="4"/>
  <c r="AV2482" i="4"/>
  <c r="AV1645" i="4"/>
  <c r="AV138" i="4"/>
  <c r="AV850" i="4"/>
  <c r="AV104" i="4"/>
  <c r="AV2324" i="4"/>
  <c r="AV1400" i="4"/>
  <c r="AV1712" i="4"/>
  <c r="AV39" i="4"/>
  <c r="AV675" i="4"/>
  <c r="AV80" i="4"/>
  <c r="AV1249" i="4"/>
  <c r="AV85" i="4"/>
  <c r="AV169" i="4"/>
  <c r="AV511" i="4"/>
  <c r="AV1358" i="4"/>
  <c r="AV567" i="4"/>
  <c r="AV2348" i="4"/>
  <c r="AV1203" i="4"/>
  <c r="AV2622" i="4"/>
  <c r="AV2225" i="4"/>
  <c r="AV1035" i="4"/>
  <c r="AV2372" i="4"/>
  <c r="AV2421" i="4"/>
  <c r="AV1675" i="4"/>
  <c r="AV1022" i="4"/>
  <c r="AV928" i="4"/>
  <c r="AV250" i="4"/>
  <c r="AV893" i="4"/>
  <c r="AV498" i="4"/>
  <c r="AV1953" i="4"/>
  <c r="AV285" i="4"/>
  <c r="AV1077" i="4"/>
  <c r="AV1881" i="4"/>
  <c r="AV1965" i="4"/>
  <c r="AV1230" i="4"/>
  <c r="AV1250" i="4"/>
  <c r="AV2188" i="4"/>
  <c r="AV2543" i="4"/>
  <c r="AV2546" i="4"/>
  <c r="AV2261" i="4"/>
  <c r="AV2142" i="4"/>
  <c r="AV1450" i="4"/>
  <c r="AV2301" i="4"/>
  <c r="AV2168" i="4"/>
  <c r="AV256" i="4"/>
  <c r="AV1983" i="4"/>
  <c r="AV220" i="4"/>
  <c r="AV389" i="4"/>
  <c r="AV752" i="4"/>
  <c r="AV2589" i="4"/>
  <c r="AV791" i="4"/>
  <c r="AV2557" i="4"/>
  <c r="AV924" i="4"/>
  <c r="AV118" i="4"/>
  <c r="AV2464" i="4"/>
  <c r="AV199" i="4"/>
  <c r="AV1016" i="4"/>
  <c r="AV1182" i="4"/>
  <c r="AV591" i="4"/>
  <c r="AV110" i="4"/>
  <c r="AV557" i="4"/>
  <c r="AV644" i="4"/>
  <c r="AV431" i="4"/>
  <c r="AV1236" i="4"/>
  <c r="AV777" i="4"/>
  <c r="AV2566" i="4"/>
  <c r="AV2597" i="4"/>
  <c r="AV2618" i="4"/>
  <c r="AV2623" i="4"/>
  <c r="AV2521" i="4"/>
  <c r="AV1168" i="4"/>
  <c r="AV1750" i="4"/>
  <c r="AV2198" i="4"/>
  <c r="AV2539" i="4"/>
  <c r="AV2555" i="4"/>
  <c r="AV1428" i="4"/>
  <c r="AV1486" i="4"/>
  <c r="AV1506" i="4"/>
  <c r="AV2418" i="4"/>
  <c r="AV1509" i="4"/>
  <c r="AV2285" i="4"/>
  <c r="AV2148" i="4"/>
  <c r="AV1902" i="4"/>
  <c r="AV1291" i="4"/>
  <c r="AV2508" i="4"/>
  <c r="AV2396" i="4"/>
  <c r="AV2484" i="4"/>
  <c r="AV1964" i="4"/>
  <c r="AV2280" i="4"/>
  <c r="AV2042" i="4"/>
  <c r="AV1631" i="4"/>
  <c r="AV2407" i="4"/>
  <c r="AV1274" i="4"/>
  <c r="AV2232" i="4"/>
  <c r="AV2596" i="4"/>
  <c r="AV875" i="4"/>
  <c r="AV2611" i="4"/>
  <c r="AV2340" i="4"/>
  <c r="AV795" i="4"/>
  <c r="AV1354" i="4"/>
  <c r="AV1880" i="4"/>
  <c r="AV2020" i="4"/>
  <c r="AV2363" i="4"/>
  <c r="AV2157" i="4"/>
  <c r="AV1916" i="4"/>
  <c r="AV2243" i="4"/>
  <c r="AV1511" i="4"/>
  <c r="AV1580" i="4"/>
  <c r="AV1386" i="4"/>
  <c r="AV1567" i="4"/>
  <c r="AV1730" i="4"/>
  <c r="AV1703" i="4"/>
  <c r="AV2252" i="4"/>
  <c r="AV2269" i="4"/>
  <c r="AV2173" i="4"/>
  <c r="AV2374" i="4"/>
  <c r="AV1617" i="4"/>
  <c r="AV2504" i="4"/>
  <c r="AV2405" i="4"/>
  <c r="AV651" i="4"/>
  <c r="AV2297" i="4"/>
  <c r="AV2052" i="4"/>
  <c r="AV536" i="4"/>
  <c r="AV2180" i="4"/>
  <c r="AV2277" i="4"/>
  <c r="AV2619" i="4"/>
  <c r="AV1313" i="4"/>
  <c r="AV1615" i="4"/>
  <c r="AV2273" i="4"/>
  <c r="AV1725" i="4"/>
  <c r="AV2299" i="4"/>
  <c r="AV1682" i="4"/>
  <c r="AV2024" i="4"/>
  <c r="AV1984" i="4"/>
  <c r="AV1297" i="4"/>
  <c r="AV1496" i="4"/>
  <c r="AV645" i="4"/>
  <c r="AV1843" i="4"/>
  <c r="AV13" i="4"/>
  <c r="AV1070" i="4"/>
  <c r="AV1392" i="4"/>
  <c r="AV505" i="4"/>
  <c r="AV1698" i="4"/>
  <c r="AV1921" i="4"/>
  <c r="AV1814" i="4"/>
  <c r="AV2216" i="4"/>
  <c r="AV1866" i="4"/>
  <c r="AV229" i="4"/>
  <c r="AV2431" i="4"/>
  <c r="AV1283" i="4"/>
  <c r="AV951" i="4"/>
  <c r="AV1738" i="4"/>
  <c r="AV669" i="4"/>
  <c r="AV480" i="4"/>
  <c r="AV1811" i="4"/>
  <c r="AV1453" i="4"/>
  <c r="AV1436" i="4"/>
  <c r="AV2105" i="4"/>
  <c r="AV70" i="4"/>
  <c r="AV1170" i="4"/>
  <c r="AV493" i="4"/>
  <c r="AV1233" i="4"/>
  <c r="AV2015" i="4"/>
  <c r="AV1678" i="4"/>
  <c r="AV2109" i="4"/>
  <c r="AV2212" i="4"/>
  <c r="AV2262" i="4"/>
  <c r="AV1625" i="4"/>
  <c r="AV2177" i="4"/>
  <c r="AV2206" i="4"/>
  <c r="AV2012" i="4"/>
  <c r="AV2185" i="4"/>
  <c r="AV618" i="4"/>
  <c r="AV823" i="4"/>
  <c r="AV316" i="4"/>
  <c r="AV1870" i="4"/>
  <c r="AV180" i="4"/>
  <c r="AV2329" i="4"/>
  <c r="AV148" i="4"/>
  <c r="AV1606" i="4"/>
  <c r="AV599" i="4"/>
  <c r="AV1564" i="4"/>
  <c r="AV930" i="4"/>
  <c r="AV2193" i="4"/>
  <c r="AV442" i="4"/>
  <c r="AV2368" i="4"/>
  <c r="AV1923" i="4"/>
  <c r="AV7" i="4"/>
  <c r="AV1251" i="4"/>
  <c r="AV1401" i="4"/>
  <c r="AV1585" i="4"/>
  <c r="AV1899" i="4"/>
  <c r="AV325" i="4"/>
  <c r="AV326" i="4"/>
  <c r="AV2184" i="4"/>
  <c r="AV482" i="4"/>
  <c r="AV2602" i="4"/>
  <c r="AV1378" i="4"/>
  <c r="AV629" i="4"/>
  <c r="AV458" i="4"/>
  <c r="AV1783" i="4"/>
  <c r="AV1844" i="4"/>
  <c r="AV151" i="4"/>
  <c r="AV2133" i="4"/>
  <c r="AV1412" i="4"/>
  <c r="AV2463" i="4"/>
  <c r="AV2165" i="4"/>
  <c r="AV2092" i="4"/>
  <c r="AV25" i="4"/>
  <c r="AV2022" i="4"/>
  <c r="AV2071" i="4"/>
  <c r="AV1597" i="4"/>
  <c r="AV2091" i="4"/>
  <c r="AV1802" i="4"/>
  <c r="AV808" i="4"/>
  <c r="AV1571" i="4"/>
  <c r="AV2553" i="4"/>
  <c r="AV2565" i="4"/>
  <c r="AV346" i="4"/>
  <c r="AV1696" i="4"/>
  <c r="AV89" i="4"/>
  <c r="AV2175" i="4"/>
  <c r="AV854" i="4"/>
  <c r="AV474" i="4"/>
  <c r="AV1746" i="4"/>
  <c r="AV680" i="4"/>
  <c r="AV1501" i="4"/>
  <c r="AV1879" i="4"/>
  <c r="AV451" i="4"/>
  <c r="AV448" i="4"/>
  <c r="AV1319" i="4"/>
  <c r="AV2093" i="4"/>
  <c r="AV1607" i="4"/>
  <c r="AV1898" i="4"/>
  <c r="AV1883" i="4"/>
  <c r="AV2321" i="4"/>
  <c r="AV1524" i="4"/>
  <c r="AV862" i="4"/>
  <c r="AV1714" i="4"/>
  <c r="AV2098" i="4"/>
  <c r="AV2186" i="4"/>
  <c r="AV452" i="4"/>
  <c r="AV2080" i="4"/>
  <c r="AV1717" i="4"/>
  <c r="AV2241" i="4"/>
  <c r="AV2116" i="4"/>
  <c r="AV1133" i="4"/>
  <c r="AV276" i="4"/>
  <c r="AV2387" i="4"/>
  <c r="AV1975" i="4"/>
  <c r="AV238" i="4"/>
  <c r="AV1192" i="4"/>
  <c r="AV2354" i="4"/>
  <c r="AV501" i="4"/>
  <c r="AV1655" i="4"/>
  <c r="AV2102" i="4"/>
  <c r="AV2072" i="4"/>
  <c r="AV333" i="4"/>
  <c r="AV757" i="4"/>
  <c r="AV1579" i="4"/>
  <c r="AV2244" i="4"/>
  <c r="AV470" i="4"/>
  <c r="AV1174" i="4"/>
  <c r="AV2154" i="4"/>
  <c r="AV735" i="4"/>
  <c r="AV688" i="4"/>
  <c r="AV1012" i="4"/>
  <c r="AV1829" i="4"/>
  <c r="AV84" i="4"/>
  <c r="AV281" i="4"/>
  <c r="AV2083" i="4"/>
  <c r="AV542" i="4"/>
  <c r="AV1461" i="4"/>
  <c r="AV1822" i="4"/>
  <c r="AV1518" i="4"/>
  <c r="AV785" i="4"/>
  <c r="AV21" i="4"/>
  <c r="AV660" i="4"/>
  <c r="AV2123" i="4"/>
  <c r="AV2004" i="4"/>
  <c r="AV424" i="4"/>
  <c r="AV1968" i="4"/>
  <c r="AV1418" i="4"/>
  <c r="AV632" i="4"/>
  <c r="AV648" i="4"/>
  <c r="AV1517" i="4"/>
  <c r="AV1593" i="4"/>
  <c r="AV2029" i="4"/>
  <c r="AV1719" i="4"/>
  <c r="AV35" i="4"/>
  <c r="AV2208" i="4"/>
  <c r="AV686" i="4"/>
  <c r="AV34" i="4"/>
  <c r="AV153" i="4"/>
  <c r="AV2433" i="4"/>
  <c r="AV393" i="4"/>
  <c r="AV1101" i="4"/>
  <c r="AV1795" i="4"/>
  <c r="AV1083" i="4"/>
  <c r="AV2000" i="4"/>
  <c r="AV1002" i="4"/>
  <c r="AV2045" i="4"/>
  <c r="AV2391" i="4"/>
  <c r="AV985" i="4"/>
  <c r="AV329" i="4"/>
  <c r="AV412" i="4"/>
  <c r="AV1611" i="4"/>
  <c r="AV857" i="4"/>
  <c r="AV1739" i="4"/>
  <c r="AV786" i="4"/>
  <c r="AV267" i="4"/>
  <c r="AV1925" i="4"/>
  <c r="AV804" i="4"/>
  <c r="AV876" i="4"/>
  <c r="AV304" i="4"/>
  <c r="AV1204" i="4"/>
  <c r="AV1927" i="4"/>
  <c r="AV709" i="4"/>
  <c r="AV562" i="4"/>
  <c r="AV486" i="4"/>
  <c r="AV2499" i="4"/>
  <c r="AV317" i="4"/>
  <c r="AV1594" i="4"/>
  <c r="AV1479" i="4"/>
  <c r="AV155" i="4"/>
  <c r="AV729" i="4"/>
  <c r="AV550" i="4"/>
  <c r="AV880" i="4"/>
  <c r="AV1000" i="4"/>
  <c r="AV499" i="4"/>
  <c r="AV1114" i="4"/>
  <c r="AV139" i="4"/>
  <c r="AV1987" i="4"/>
  <c r="AV221" i="4"/>
  <c r="AV2070" i="4"/>
  <c r="AV1528" i="4"/>
  <c r="AV302" i="4"/>
  <c r="AV371" i="4"/>
  <c r="AV2223" i="4"/>
  <c r="AV691" i="4"/>
  <c r="AV175" i="4"/>
  <c r="AV2079" i="4"/>
  <c r="AV1224" i="4"/>
  <c r="AV2395" i="4"/>
  <c r="AV1720" i="4"/>
  <c r="AV1884" i="4"/>
  <c r="AV1141" i="4"/>
  <c r="AV705" i="4"/>
  <c r="AV1906" i="4"/>
  <c r="AV340" i="4"/>
  <c r="AV1666" i="4"/>
  <c r="AV1112" i="4"/>
  <c r="AV1772" i="4"/>
  <c r="AV2260" i="4"/>
  <c r="AV741" i="4"/>
  <c r="AV2507" i="4"/>
  <c r="AV1871" i="4"/>
  <c r="AV1184" i="4"/>
  <c r="AV2214" i="4"/>
  <c r="AV2390" i="4"/>
  <c r="AV2051" i="4"/>
  <c r="AV1132" i="4"/>
  <c r="AV945" i="4"/>
  <c r="AV1058" i="4"/>
  <c r="AV328" i="4"/>
  <c r="AV36" i="4"/>
  <c r="AV91" i="4"/>
  <c r="AV116" i="4"/>
  <c r="AV635" i="4"/>
  <c r="AV1793" i="4"/>
  <c r="AV647" i="4"/>
  <c r="AV506" i="4"/>
  <c r="AV204" i="4"/>
  <c r="AV1934" i="4"/>
  <c r="AV773" i="4"/>
  <c r="AV2209" i="4"/>
  <c r="AV235" i="4"/>
  <c r="AV2286" i="4"/>
  <c r="AV343" i="4"/>
  <c r="AV758" i="4"/>
  <c r="AV1468" i="4"/>
  <c r="AV363" i="4"/>
  <c r="AV2522" i="4"/>
  <c r="AV290" i="4"/>
  <c r="AV704" i="4"/>
  <c r="AV1343" i="4"/>
  <c r="AV1381" i="4"/>
  <c r="AV579" i="4"/>
  <c r="AV978" i="4"/>
  <c r="AV608" i="4"/>
  <c r="AV1853" i="4"/>
  <c r="AV1346" i="4"/>
  <c r="AV1197" i="4"/>
  <c r="AV1248" i="4"/>
  <c r="AV124" i="4"/>
  <c r="AV94" i="4"/>
  <c r="AV495" i="4"/>
  <c r="AV2335" i="4"/>
  <c r="AV108" i="4"/>
  <c r="AV2564" i="4"/>
  <c r="AV249" i="4"/>
  <c r="AV484" i="4"/>
  <c r="AV1662" i="4"/>
  <c r="AV353" i="4"/>
  <c r="AV1029" i="4"/>
  <c r="AV2588" i="4"/>
  <c r="AV2587" i="4"/>
  <c r="AV1093" i="4"/>
  <c r="AV2271" i="4"/>
  <c r="AV1463" i="4"/>
  <c r="AV490" i="4"/>
  <c r="AV2272" i="4"/>
  <c r="AV1092" i="4"/>
  <c r="AV2183" i="4"/>
  <c r="AV1106" i="4"/>
  <c r="AV1590" i="4"/>
  <c r="AV2351" i="4"/>
  <c r="AV1054" i="4"/>
  <c r="AV2449" i="4"/>
  <c r="AV1390" i="4"/>
  <c r="AV1095" i="4"/>
  <c r="AV2306" i="4"/>
  <c r="AV909" i="4"/>
  <c r="AV740" i="4"/>
  <c r="AV614" i="4"/>
  <c r="AV783" i="4"/>
  <c r="AV366" i="4"/>
  <c r="AV1195" i="4"/>
  <c r="AV973" i="4"/>
  <c r="AV2003" i="4"/>
  <c r="AV2170" i="4"/>
  <c r="AV2478" i="4"/>
  <c r="AV1094" i="4"/>
  <c r="AV770" i="4"/>
  <c r="AV1874" i="4"/>
  <c r="AV1862" i="4"/>
  <c r="AV1940" i="4"/>
  <c r="AV1803" i="4"/>
  <c r="AV1395" i="4"/>
  <c r="AV1801" i="4"/>
  <c r="AV2538" i="4"/>
  <c r="AV1954" i="4"/>
  <c r="AV379" i="4"/>
  <c r="AV1339" i="4"/>
  <c r="AV2284" i="4"/>
  <c r="AV283" i="4"/>
  <c r="AV1023" i="4"/>
  <c r="AV1612" i="4"/>
  <c r="AV2013" i="4"/>
  <c r="AV23" i="4"/>
  <c r="AV2204" i="4"/>
  <c r="AV403" i="4"/>
  <c r="AV519" i="4"/>
  <c r="AV2506" i="4"/>
  <c r="AV1015" i="4"/>
  <c r="AV2498" i="4"/>
  <c r="AV1067" i="4"/>
  <c r="AV355" i="4"/>
  <c r="AV1521" i="4"/>
  <c r="AV2610" i="4"/>
  <c r="AV189" i="4"/>
  <c r="AV879" i="4"/>
  <c r="AV1303" i="4"/>
  <c r="AV825" i="4"/>
  <c r="AV79" i="4"/>
  <c r="AV1724" i="4"/>
  <c r="AV585" i="4"/>
  <c r="AV2408" i="4"/>
  <c r="AV1961" i="4"/>
  <c r="AV927" i="4"/>
  <c r="AV682" i="4"/>
  <c r="AV1767" i="4"/>
  <c r="AV1495" i="4"/>
  <c r="AV584" i="4"/>
  <c r="AV576" i="4"/>
  <c r="AV1314" i="4"/>
  <c r="AV170" i="4"/>
  <c r="AV1656" i="4"/>
  <c r="AV2331" i="4"/>
  <c r="AV1507" i="4"/>
  <c r="AV513" i="4"/>
  <c r="AV1172" i="4"/>
  <c r="AV2579" i="4"/>
  <c r="AV2246" i="4"/>
  <c r="AV1086" i="4"/>
  <c r="AV2385" i="4"/>
  <c r="AV2343" i="4"/>
  <c r="AV954" i="4"/>
  <c r="AV2358" i="4"/>
  <c r="AV2240" i="4"/>
  <c r="AV1105" i="4"/>
  <c r="AV2428" i="4"/>
  <c r="AV719" i="4"/>
  <c r="AV1427" i="4"/>
  <c r="AV2514" i="4"/>
  <c r="AV388" i="4"/>
  <c r="AV1072" i="4"/>
  <c r="AV604" i="4"/>
  <c r="AV1199" i="4"/>
  <c r="AV2034" i="4"/>
  <c r="AV2583" i="4"/>
  <c r="AV2074" i="4"/>
  <c r="AV2373" i="4"/>
  <c r="AV2028" i="4"/>
  <c r="AV1601" i="4"/>
  <c r="AV1191" i="4"/>
  <c r="AV595" i="4"/>
  <c r="AV2347" i="4"/>
  <c r="AV1421" i="4"/>
  <c r="AV559" i="4"/>
  <c r="AV583" i="4"/>
  <c r="AV243" i="4"/>
  <c r="AV673" i="4"/>
  <c r="AV818" i="4"/>
  <c r="AV476" i="4"/>
  <c r="AV798" i="4"/>
  <c r="AV1512" i="4"/>
  <c r="AV2361" i="4"/>
  <c r="AV2576" i="4"/>
  <c r="AV829" i="4"/>
  <c r="AV1031" i="4"/>
  <c r="AV1556" i="4"/>
  <c r="AV1405" i="4"/>
  <c r="AV2370" i="4"/>
  <c r="AV1416" i="4"/>
  <c r="AV917" i="4"/>
  <c r="AV2096" i="4"/>
  <c r="AV1241" i="4"/>
  <c r="AV2474" i="4"/>
  <c r="AV40" i="4"/>
  <c r="AV2384" i="4"/>
  <c r="AV1402" i="4"/>
  <c r="AV1108" i="4"/>
  <c r="AV2380" i="4"/>
  <c r="AV1062" i="4"/>
  <c r="AV616" i="4"/>
  <c r="AV1396" i="4"/>
  <c r="AV1550" i="4"/>
  <c r="AV1860" i="4"/>
  <c r="AV1240" i="4"/>
  <c r="AV37" i="4"/>
  <c r="AV722" i="4"/>
  <c r="AV1851" i="4"/>
  <c r="AV565" i="4"/>
  <c r="AV1294" i="4"/>
  <c r="AV2140" i="4"/>
  <c r="AV284" i="4"/>
  <c r="AV1733" i="4"/>
  <c r="AV2125" i="4"/>
  <c r="AV707" i="4"/>
  <c r="AV733" i="4"/>
  <c r="AV1047" i="4"/>
  <c r="AV1347" i="4"/>
  <c r="AV282" i="4"/>
  <c r="AV1207" i="4"/>
  <c r="AV2040" i="4"/>
  <c r="AV1202" i="4"/>
  <c r="AV589" i="4"/>
  <c r="AV956" i="4"/>
  <c r="AV1238" i="4"/>
  <c r="AV462" i="4"/>
  <c r="AV1613" i="4"/>
  <c r="AV327" i="4"/>
  <c r="AV2336" i="4"/>
  <c r="AV2359" i="4"/>
  <c r="AV1624" i="4"/>
  <c r="AV2466" i="4"/>
  <c r="AV2088" i="4"/>
  <c r="AV2332" i="4"/>
  <c r="AV2488" i="4"/>
  <c r="AV384" i="4"/>
  <c r="AV656" i="4"/>
  <c r="AV2274" i="4"/>
  <c r="AV1018" i="4"/>
  <c r="AV1808" i="4"/>
  <c r="AV1252" i="4"/>
  <c r="AV1328" i="4"/>
  <c r="AV603" i="4"/>
  <c r="AV205" i="4"/>
  <c r="AV1841" i="4"/>
  <c r="AV2076" i="4"/>
  <c r="AV1504" i="4"/>
  <c r="AV1474" i="4"/>
  <c r="AV1966" i="4"/>
  <c r="AV425" i="4"/>
  <c r="AV216" i="4"/>
  <c r="AV174" i="4"/>
  <c r="AV2325" i="4"/>
  <c r="AV1051" i="4"/>
  <c r="AV42" i="4"/>
  <c r="AV2044" i="4"/>
  <c r="AV1619" i="4"/>
  <c r="AV1781" i="4"/>
  <c r="AV610" i="4"/>
  <c r="AV674" i="4"/>
  <c r="AV352" i="4"/>
  <c r="AV2519" i="4"/>
  <c r="AV2577" i="4"/>
  <c r="AV710" i="4"/>
  <c r="AV1126" i="4"/>
  <c r="AV2268" i="4"/>
  <c r="AV159" i="4"/>
  <c r="AV984" i="4"/>
  <c r="AV1159" i="4"/>
  <c r="AV864" i="4"/>
  <c r="AV369" i="4"/>
  <c r="AV217" i="4"/>
  <c r="AV356" i="4"/>
  <c r="AV1042" i="4"/>
  <c r="AV105" i="4"/>
  <c r="AV1910" i="4"/>
  <c r="AV113" i="4"/>
  <c r="AV1748" i="4"/>
  <c r="AV2167" i="4"/>
  <c r="AV869" i="4"/>
  <c r="AV315" i="4"/>
  <c r="AV2081" i="4"/>
  <c r="AV747" i="4"/>
  <c r="AV971" i="4"/>
  <c r="AV1084" i="4"/>
  <c r="AV753" i="4"/>
  <c r="AV2145" i="4"/>
  <c r="AV2237" i="4"/>
  <c r="AV742" i="4"/>
  <c r="AV944" i="4"/>
  <c r="AV439" i="4"/>
  <c r="AV2375" i="4"/>
  <c r="AV997" i="4"/>
  <c r="AV2178" i="4"/>
  <c r="AV303" i="4"/>
  <c r="AV2310" i="4"/>
  <c r="AV1234" i="4"/>
  <c r="AV987" i="4"/>
  <c r="AV1301" i="4"/>
  <c r="AV528" i="4"/>
  <c r="AV1873" i="4"/>
  <c r="AV884" i="4"/>
  <c r="AV877" i="4"/>
  <c r="AV2137" i="4"/>
  <c r="AV920" i="4"/>
  <c r="AV181" i="4"/>
  <c r="AV2568" i="4"/>
  <c r="AV897" i="4"/>
  <c r="AV497" i="4"/>
  <c r="AV1019" i="4"/>
  <c r="AV332" i="4"/>
  <c r="AV313" i="4"/>
  <c r="AV767" i="4"/>
  <c r="AV2067" i="4"/>
  <c r="AV867" i="4"/>
  <c r="AV1135" i="4"/>
  <c r="AV1834" i="4"/>
  <c r="AV1420" i="4"/>
  <c r="AV826" i="4"/>
  <c r="AV1317" i="4"/>
  <c r="AV799" i="4"/>
  <c r="AV744" i="4"/>
  <c r="AV1689" i="4"/>
  <c r="AV444" i="4"/>
  <c r="AV1028" i="4"/>
  <c r="AV551" i="4"/>
  <c r="AV264" i="4"/>
  <c r="AV1591" i="4"/>
  <c r="AV637" i="4"/>
  <c r="AV982" i="4"/>
  <c r="AV787" i="4"/>
  <c r="AV685" i="4"/>
  <c r="AV573" i="4"/>
  <c r="AV206" i="4"/>
  <c r="AV2599" i="4"/>
  <c r="AV518" i="4"/>
  <c r="AV1099" i="4"/>
  <c r="AV46" i="4"/>
  <c r="AV1536" i="4"/>
  <c r="AV2458" i="4"/>
  <c r="AV2110" i="4"/>
  <c r="AV731" i="4"/>
  <c r="AV1367" i="4"/>
  <c r="AV1830" i="4"/>
  <c r="AV716" i="4"/>
  <c r="AV554" i="4"/>
  <c r="AV2190" i="4"/>
  <c r="AV975" i="4"/>
  <c r="AV1963" i="4"/>
  <c r="AV1445" i="4"/>
  <c r="AV800" i="4"/>
  <c r="AV1213" i="4"/>
  <c r="AV1993" i="4"/>
  <c r="AV575" i="4"/>
  <c r="AV1885" i="4"/>
  <c r="AV830" i="4"/>
  <c r="AV447" i="4"/>
  <c r="AV22" i="4"/>
  <c r="AV2560" i="4"/>
  <c r="AV2027" i="4"/>
  <c r="AV1061" i="4"/>
  <c r="AV725" i="4"/>
  <c r="AV821" i="4"/>
  <c r="AV878" i="4"/>
  <c r="AV942" i="4"/>
  <c r="AV806" i="4"/>
  <c r="AV488" i="4"/>
  <c r="AV539" i="4"/>
  <c r="AV679" i="4"/>
  <c r="AV185" i="4"/>
  <c r="AV601" i="4"/>
  <c r="AV2353" i="4"/>
  <c r="AV1858" i="4"/>
  <c r="AV2130" i="4"/>
  <c r="AV1548" i="4"/>
  <c r="AV244" i="4"/>
  <c r="AV1986" i="4"/>
  <c r="AV526" i="4"/>
  <c r="AV386" i="4"/>
  <c r="AV605" i="4"/>
  <c r="AV587" i="4"/>
  <c r="AV1659" i="4"/>
  <c r="AV2512" i="4"/>
  <c r="AV2593" i="4"/>
  <c r="AV885" i="4"/>
  <c r="AV429" i="4"/>
  <c r="AV1032" i="4"/>
  <c r="AV1131" i="4"/>
  <c r="AV1038" i="4"/>
  <c r="AV872" i="4"/>
  <c r="AV461" i="4"/>
  <c r="AV594" i="4"/>
  <c r="AV2432" i="4"/>
  <c r="AV556" i="4"/>
  <c r="AV1206" i="4"/>
  <c r="AV746" i="4"/>
  <c r="AV324" i="4"/>
  <c r="AV966" i="4"/>
  <c r="AV981" i="4"/>
  <c r="AV723" i="4"/>
  <c r="AV82" i="4"/>
  <c r="AV1526" i="4"/>
  <c r="AV805" i="4"/>
  <c r="AV852" i="4"/>
  <c r="AV1342" i="4"/>
  <c r="AV1219" i="4"/>
  <c r="AV341" i="4"/>
  <c r="AV2479" i="4"/>
  <c r="AV2559" i="4"/>
  <c r="AV817" i="4"/>
  <c r="AV323" i="4"/>
  <c r="AV521" i="4"/>
  <c r="AV552" i="4"/>
  <c r="AV936" i="4"/>
  <c r="AV2048" i="4"/>
  <c r="AV2" i="4"/>
  <c r="AV1186" i="4"/>
  <c r="AV269" i="4"/>
  <c r="AV2207" i="4"/>
  <c r="AV449" i="4"/>
  <c r="AV422" i="4"/>
  <c r="AV1122" i="4"/>
  <c r="AV2365" i="4"/>
  <c r="AV668" i="4"/>
  <c r="AV1194" i="4"/>
  <c r="AV841" i="4"/>
  <c r="AV895" i="4"/>
  <c r="AV780" i="4"/>
  <c r="AV763" i="4"/>
  <c r="AV370" i="4"/>
  <c r="AV2520" i="4"/>
  <c r="AV319" i="4"/>
  <c r="AV1030" i="4"/>
  <c r="AV2153" i="4"/>
  <c r="AV1924" i="4"/>
  <c r="AV810" i="4"/>
  <c r="AV842" i="4"/>
  <c r="AV1116" i="4"/>
  <c r="AV1989" i="4"/>
  <c r="AV2318" i="4"/>
  <c r="AV277" i="4"/>
  <c r="AV286" i="4"/>
  <c r="AV375" i="4"/>
  <c r="AV2480" i="4"/>
  <c r="AV1397" i="4"/>
  <c r="AV467" i="4"/>
  <c r="AV713" i="4"/>
  <c r="AV692" i="4"/>
  <c r="AV111" i="4"/>
  <c r="AV525" i="4"/>
  <c r="AV1823" i="4"/>
  <c r="AV507" i="4"/>
  <c r="AV696" i="4"/>
  <c r="AV939" i="4"/>
  <c r="AV275" i="4"/>
  <c r="AV1113" i="4"/>
  <c r="AV2172" i="4"/>
  <c r="AV514" i="4"/>
  <c r="AV415" i="4"/>
  <c r="AV2010" i="4"/>
  <c r="AV1140" i="4"/>
  <c r="AV790" i="4"/>
  <c r="AV543" i="4"/>
  <c r="AV239" i="4"/>
  <c r="AV1691" i="4"/>
  <c r="AV460" i="4"/>
  <c r="AV251" i="4"/>
  <c r="AV2166" i="4"/>
  <c r="AV711" i="4"/>
  <c r="AV1193" i="4"/>
  <c r="AV212" i="4"/>
  <c r="AV1217" i="4"/>
  <c r="AV623" i="4"/>
  <c r="AV759" i="4"/>
  <c r="AV1187" i="4"/>
  <c r="AV259" i="4"/>
  <c r="AV537" i="4"/>
  <c r="AV2111" i="4"/>
  <c r="AV1260" i="4"/>
  <c r="AV1882" i="4"/>
  <c r="AV855" i="4"/>
  <c r="AV348" i="4"/>
  <c r="AV2152" i="4"/>
  <c r="AV697" i="4"/>
  <c r="AV477" i="4"/>
  <c r="AV1994" i="4"/>
  <c r="AV894" i="4"/>
  <c r="AV1497" i="4"/>
  <c r="AV311" i="4"/>
  <c r="AV466" i="4"/>
  <c r="AV611" i="4"/>
  <c r="AV503" i="4"/>
  <c r="AV246" i="4"/>
  <c r="AV31" i="4"/>
  <c r="AV299" i="4"/>
  <c r="AV274" i="4"/>
  <c r="AV600" i="4"/>
  <c r="AV2424" i="4"/>
  <c r="AV1196" i="4"/>
  <c r="AV435" i="4"/>
  <c r="AV184" i="4"/>
  <c r="AV1369" i="4"/>
  <c r="AV1215" i="4"/>
  <c r="AV1969" i="4"/>
  <c r="AV420" i="4"/>
  <c r="AV1782" i="4"/>
  <c r="AV307" i="4"/>
  <c r="AV1125" i="4"/>
  <c r="AV571" i="4"/>
  <c r="AV1949" i="4"/>
  <c r="AV1431" i="4"/>
  <c r="AV918" i="4"/>
  <c r="AV953" i="4"/>
  <c r="AV664" i="4"/>
  <c r="AV2235" i="4"/>
  <c r="AV1178" i="4"/>
  <c r="AV1977" i="4"/>
  <c r="AV1872" i="4"/>
  <c r="AV392" i="4"/>
  <c r="AV1752" i="4"/>
  <c r="AV972" i="4"/>
  <c r="AV1551" i="4"/>
  <c r="AV743" i="4"/>
  <c r="AV949" i="4"/>
  <c r="AV473" i="4"/>
  <c r="AV2595" i="4"/>
  <c r="AV1003" i="4"/>
  <c r="AV712" i="4"/>
  <c r="AV856" i="4"/>
  <c r="AV919" i="4"/>
  <c r="AV570" i="4"/>
  <c r="AV639" i="4"/>
  <c r="AV441" i="4"/>
  <c r="AV347" i="4"/>
  <c r="AV176" i="4"/>
  <c r="AV364" i="4"/>
  <c r="AV2544" i="4"/>
  <c r="AV471" i="4"/>
  <c r="AV1256" i="4"/>
  <c r="AV1255" i="4"/>
  <c r="AV102" i="4"/>
  <c r="AV694" i="4"/>
  <c r="AV2360" i="4"/>
  <c r="AV1138" i="4"/>
  <c r="AV136" i="4"/>
  <c r="AV120" i="4"/>
  <c r="AV1074" i="4"/>
  <c r="AV789" i="4"/>
  <c r="AV1198" i="4"/>
  <c r="AV380" i="4"/>
  <c r="AV858" i="4"/>
  <c r="AV2574" i="4"/>
  <c r="AV1448" i="4"/>
  <c r="AV1264" i="4"/>
  <c r="AV1078" i="4"/>
  <c r="AV2160" i="4"/>
  <c r="AV990" i="4"/>
  <c r="AV337" i="4"/>
  <c r="AV655" i="4"/>
  <c r="AV684" i="4"/>
  <c r="AV1020" i="4"/>
  <c r="AV376" i="4"/>
  <c r="AV1699" i="4"/>
  <c r="AV1175" i="4"/>
  <c r="AV1223" i="4"/>
  <c r="AV1869" i="4"/>
  <c r="AV61" i="4"/>
  <c r="AV479" i="4"/>
  <c r="AV1907" i="4"/>
  <c r="AV464" i="4"/>
  <c r="AV1228" i="4"/>
  <c r="AV1121" i="4"/>
  <c r="AV602" i="4"/>
  <c r="AV1147" i="4"/>
  <c r="AV636" i="4"/>
  <c r="AV55" i="4"/>
  <c r="AV1129" i="4"/>
  <c r="AV1110" i="4"/>
  <c r="AV1176" i="4"/>
  <c r="AV2526" i="4"/>
  <c r="AV1097" i="4"/>
  <c r="AV496" i="4"/>
  <c r="AV30" i="4"/>
  <c r="AV1981" i="4"/>
  <c r="AV344" i="4"/>
  <c r="AV1886" i="4"/>
  <c r="AV1959" i="4"/>
  <c r="AV12" i="4"/>
  <c r="AV240" i="4"/>
  <c r="AV1465" i="4"/>
  <c r="AV739" i="4"/>
  <c r="AV2176" i="4"/>
  <c r="AV1237" i="4"/>
  <c r="AV1232" i="4"/>
  <c r="AV1649" i="4"/>
  <c r="AV2412" i="4"/>
  <c r="AV2087" i="4"/>
  <c r="AV129" i="4"/>
  <c r="AV1040" i="4"/>
  <c r="AV1978" i="4"/>
  <c r="AV1520" i="4"/>
  <c r="AV1363" i="4"/>
  <c r="AV1200" i="4"/>
  <c r="AV49" i="4"/>
  <c r="AV1365" i="4"/>
  <c r="AV1185" i="4"/>
  <c r="AV849" i="4"/>
  <c r="AV1865" i="4"/>
  <c r="AV115" i="4"/>
  <c r="AV1480" i="4"/>
  <c r="AV1216" i="4"/>
  <c r="AV782" i="4"/>
  <c r="AV166" i="4"/>
  <c r="AV391" i="4"/>
  <c r="AV1820" i="4"/>
  <c r="AV2434" i="4"/>
  <c r="AV965" i="4"/>
  <c r="AV950" i="4"/>
  <c r="AV963" i="4"/>
  <c r="AV2061" i="4"/>
  <c r="AV487" i="4"/>
  <c r="AV1723" i="4"/>
  <c r="AV1956" i="4"/>
  <c r="AV1247" i="4"/>
  <c r="AV1130" i="4"/>
  <c r="AV720" i="4"/>
  <c r="AV910" i="4"/>
  <c r="AV538" i="4"/>
  <c r="AV179" i="4"/>
  <c r="AV1639" i="4"/>
  <c r="AV202" i="4"/>
  <c r="AV265" i="4"/>
  <c r="AV1859" i="4"/>
  <c r="AV870" i="4"/>
  <c r="AV617" i="4"/>
  <c r="AV1117" i="4"/>
  <c r="AV1183" i="4"/>
  <c r="AV631" i="4"/>
  <c r="AV1323" i="4"/>
  <c r="AV338" i="4"/>
  <c r="AV1988" i="4"/>
  <c r="AV1066" i="4"/>
  <c r="AV659" i="4"/>
  <c r="AV820" i="4"/>
  <c r="AV1139" i="4"/>
  <c r="AV382" i="4"/>
  <c r="AV1161" i="4"/>
  <c r="AV993" i="4"/>
  <c r="AV1075" i="4"/>
  <c r="AV1152" i="4"/>
  <c r="AV1218" i="4"/>
  <c r="AV1154" i="4"/>
  <c r="AV835" i="4"/>
  <c r="AV2179" i="4"/>
  <c r="AV2509" i="4"/>
  <c r="AV1944" i="4"/>
  <c r="AV933" i="4"/>
  <c r="AV1973" i="4"/>
  <c r="AV227" i="4"/>
  <c r="AV597" i="4"/>
  <c r="AV646" i="4"/>
  <c r="AV531" i="4"/>
  <c r="AV395" i="4"/>
  <c r="AV149" i="4"/>
  <c r="AV1640" i="4"/>
  <c r="AV932" i="4"/>
  <c r="AV952" i="4"/>
  <c r="AV81" i="4"/>
  <c r="AV1852" i="4"/>
  <c r="AV288" i="4"/>
  <c r="AV625" i="4"/>
  <c r="AV1151" i="4"/>
  <c r="AV1119" i="4"/>
  <c r="AV703" i="4"/>
  <c r="AV222" i="4"/>
  <c r="AV1189" i="4"/>
  <c r="AV1162" i="4"/>
  <c r="AV1519" i="4"/>
  <c r="AV661" i="4"/>
  <c r="AV698" i="4"/>
  <c r="AV784" i="4"/>
  <c r="AV1085" i="4"/>
  <c r="AV255" i="4"/>
  <c r="AV289" i="4"/>
  <c r="AV1205" i="4"/>
  <c r="AV1259" i="4"/>
  <c r="AV1167" i="4"/>
  <c r="AV2135" i="4"/>
  <c r="AV1026" i="4"/>
  <c r="AV881" i="4"/>
  <c r="AV1052" i="4"/>
  <c r="AV1657" i="4"/>
  <c r="AV1376" i="4"/>
  <c r="AV592" i="4"/>
  <c r="AV106" i="4"/>
  <c r="AV1600" i="4"/>
  <c r="AV1165" i="4"/>
  <c r="AV1857" i="4"/>
  <c r="AV572" i="4"/>
  <c r="AV201" i="4"/>
  <c r="AV478" i="4"/>
  <c r="AV1229" i="4"/>
  <c r="AV1254" i="4"/>
  <c r="AV2472" i="4"/>
  <c r="AV1891" i="4"/>
  <c r="AV351" i="4"/>
  <c r="AV873" i="4"/>
  <c r="AV260" i="4"/>
  <c r="AV836" i="4"/>
  <c r="AV1010" i="4"/>
  <c r="AV195" i="4"/>
  <c r="AV6" i="4"/>
  <c r="AV931" i="4"/>
  <c r="AV1848" i="4"/>
  <c r="AV1209" i="4"/>
  <c r="AV1765" i="4"/>
  <c r="AV1149" i="4"/>
  <c r="AV1627" i="4"/>
  <c r="AV306" i="4"/>
  <c r="AV1068" i="4"/>
  <c r="AV1169" i="4"/>
  <c r="AV634" i="4"/>
  <c r="AV1370" i="4"/>
  <c r="AV2411" i="4"/>
  <c r="AV1943" i="4"/>
  <c r="AV434" i="4"/>
  <c r="AV2344" i="4"/>
  <c r="AV1366" i="4"/>
  <c r="AV1997" i="4"/>
  <c r="AV1157" i="4"/>
  <c r="AV1231" i="4"/>
  <c r="AV563" i="4"/>
  <c r="AV1034" i="4"/>
  <c r="AV1513" i="4"/>
  <c r="AV1158" i="4"/>
  <c r="AV143" i="4"/>
  <c r="AV1208" i="4"/>
  <c r="AV1740" i="4"/>
  <c r="AV1201" i="4"/>
  <c r="AV1414" i="4"/>
  <c r="AV1894" i="4"/>
  <c r="AV218" i="4"/>
  <c r="AV200" i="4"/>
  <c r="AV2239" i="4"/>
  <c r="AV627" i="4"/>
  <c r="AV453" i="4"/>
  <c r="AV1221" i="4"/>
  <c r="AV1377" i="4"/>
  <c r="AV203" i="4"/>
  <c r="AV2317" i="4"/>
  <c r="AV1856" i="4"/>
  <c r="AV100" i="4"/>
  <c r="AV775" i="4"/>
  <c r="AV1481" i="4"/>
  <c r="AV2592" i="4"/>
  <c r="AV974" i="4"/>
  <c r="AV144" i="4"/>
  <c r="AV1261" i="4"/>
  <c r="AV1144" i="4"/>
  <c r="AV508" i="4"/>
  <c r="AV558" i="4"/>
  <c r="AV778" i="4"/>
  <c r="AV191" i="4"/>
  <c r="AV258" i="4"/>
  <c r="AV1222" i="4"/>
  <c r="AV1895" i="4"/>
  <c r="AV1998" i="4"/>
  <c r="AV1142" i="4"/>
  <c r="AV1239" i="4"/>
  <c r="AV1952" i="4"/>
  <c r="AV2570" i="4"/>
  <c r="AV436" i="4"/>
  <c r="AV1046" i="4"/>
  <c r="AV103" i="4"/>
  <c r="AV1137" i="4"/>
  <c r="AV633" i="4"/>
  <c r="AV1181" i="4"/>
  <c r="AV408" i="4"/>
  <c r="AV1265" i="4"/>
  <c r="AV1388" i="4"/>
  <c r="AV900" i="4"/>
  <c r="AV472" i="4"/>
  <c r="AV374" i="4"/>
  <c r="AV168" i="4"/>
  <c r="AV308" i="4"/>
  <c r="AV1166" i="4"/>
  <c r="AV1235" i="4"/>
  <c r="AV1912" i="4"/>
  <c r="AV1333" i="4"/>
  <c r="AV1163" i="4"/>
  <c r="AV88" i="4"/>
  <c r="AV2066" i="4"/>
  <c r="AV1014" i="4"/>
  <c r="AV18" i="4"/>
  <c r="AV1090" i="4"/>
  <c r="AV726" i="4"/>
  <c r="AV1005" i="4"/>
  <c r="AV764" i="4"/>
  <c r="AV1909" i="4"/>
  <c r="AV859" i="4"/>
  <c r="AV2158" i="4"/>
  <c r="AV437" i="4"/>
  <c r="AV1928" i="4"/>
  <c r="AV1437" i="4"/>
  <c r="AV1263" i="4"/>
  <c r="AV1009" i="4"/>
  <c r="AV207" i="4"/>
  <c r="AV1006" i="4"/>
  <c r="AV1242" i="4"/>
  <c r="AV769" i="4"/>
  <c r="AV906" i="4"/>
  <c r="AV183" i="4"/>
  <c r="AV788" i="4"/>
  <c r="AV295" i="4"/>
  <c r="AV1008" i="4"/>
  <c r="AV387" i="4"/>
  <c r="AV962" i="4"/>
  <c r="AV1889" i="4"/>
  <c r="AV1146" i="4"/>
  <c r="AV1996" i="4"/>
  <c r="AV678" i="4"/>
  <c r="AV1903" i="4"/>
  <c r="AV1160" i="4"/>
  <c r="AV708" i="4"/>
  <c r="AV362" i="4"/>
  <c r="AV322" i="4"/>
  <c r="AV1225" i="4"/>
  <c r="AV1227" i="4"/>
  <c r="AV165" i="4"/>
  <c r="AV1190" i="4"/>
  <c r="AV1837" i="4"/>
  <c r="AV715" i="4"/>
  <c r="AV1980" i="4"/>
  <c r="AV1979" i="4"/>
  <c r="AV428" i="4"/>
  <c r="AV1220" i="4"/>
  <c r="AV215" i="4"/>
  <c r="AV1849" i="4"/>
  <c r="AV560" i="4"/>
  <c r="AV1855" i="4"/>
  <c r="AV2355" i="4"/>
  <c r="AV1982" i="4"/>
  <c r="AV230" i="4"/>
  <c r="AV1976" i="4"/>
  <c r="AV173" i="4"/>
  <c r="AV1999" i="4"/>
  <c r="AV1127" i="4"/>
  <c r="AV1148" i="4"/>
  <c r="AV1268" i="4"/>
  <c r="AV934" i="4"/>
  <c r="AV1341" i="4"/>
  <c r="AV1150" i="4"/>
  <c r="AV292" i="4"/>
  <c r="AV406" i="4"/>
  <c r="AV1937" i="4"/>
  <c r="AV1244" i="4"/>
  <c r="AV1777" i="4"/>
  <c r="AV2192" i="4"/>
  <c r="AV2114" i="4"/>
  <c r="AV330" i="4"/>
  <c r="AV2345" i="4"/>
  <c r="AV1530" i="4"/>
  <c r="AV1804" i="4"/>
  <c r="AV2181" i="4"/>
  <c r="AV2334" i="4"/>
  <c r="AV1603" i="4"/>
  <c r="AV1391" i="4"/>
  <c r="AV1929" i="4"/>
  <c r="AV440" i="4"/>
  <c r="AV2131" i="4"/>
  <c r="AV1312" i="4"/>
  <c r="AV2094" i="4"/>
  <c r="AV377" i="4"/>
  <c r="AV1290" i="4"/>
  <c r="AV996" i="4"/>
  <c r="AV772" i="4"/>
  <c r="AV2005" i="4"/>
  <c r="AV2493" i="4"/>
  <c r="AV1296" i="4"/>
  <c r="AV2494" i="4"/>
  <c r="AV1459" i="4"/>
  <c r="AV92" i="4"/>
  <c r="AV1271" i="4"/>
  <c r="AV1764" i="4"/>
  <c r="AV1800" i="4"/>
  <c r="AV2302" i="4"/>
  <c r="AV1618" i="4"/>
  <c r="AV2224" i="4"/>
  <c r="AV1408" i="4"/>
  <c r="AV1688" i="4"/>
  <c r="AV1553" i="4"/>
  <c r="AV2517" i="4"/>
  <c r="AV2617" i="4"/>
  <c r="AV1576" i="4"/>
  <c r="AV2590" i="4"/>
  <c r="AV2547" i="4"/>
  <c r="AV2497" i="4"/>
  <c r="AV1598" i="4"/>
  <c r="AV1620" i="4"/>
  <c r="AV1484" i="4"/>
  <c r="AV1931" i="4"/>
  <c r="AV1332" i="4"/>
  <c r="AV1914" i="4"/>
  <c r="AV1747" i="4"/>
  <c r="AV1561" i="4"/>
  <c r="AV1292" i="4"/>
  <c r="AV1743" i="4"/>
  <c r="AV2312" i="4"/>
  <c r="AV2058" i="4"/>
  <c r="AV45" i="4"/>
  <c r="AV2562" i="4"/>
  <c r="AV2053" i="4"/>
  <c r="AV1792" i="4"/>
  <c r="AV1535" i="4"/>
  <c r="AV2379" i="4"/>
  <c r="AV2129" i="4"/>
  <c r="AV1632" i="4"/>
  <c r="AV2054" i="4"/>
  <c r="AV2489" i="4"/>
  <c r="AV1958" i="4"/>
  <c r="AV2491" i="4"/>
  <c r="AV1681" i="4"/>
  <c r="AV119" i="4"/>
  <c r="AV1592" i="4"/>
  <c r="AV2025" i="4"/>
  <c r="AV2441" i="4"/>
  <c r="AV1409" i="4"/>
  <c r="AV1833" i="4"/>
  <c r="AV2118" i="4"/>
  <c r="AV1455" i="4"/>
  <c r="AV2453" i="4"/>
  <c r="AV1897" i="4"/>
  <c r="AV1919" i="4"/>
  <c r="AV1422" i="4"/>
  <c r="AV1471" i="4"/>
  <c r="AV1456" i="4"/>
  <c r="AV1831" i="4"/>
  <c r="AV1298" i="4"/>
  <c r="AV2386" i="4"/>
  <c r="AV2416" i="4"/>
  <c r="AV1403" i="4"/>
  <c r="AV689" i="4"/>
  <c r="AV2150" i="4"/>
  <c r="AV1017" i="4"/>
  <c r="AV2415" i="4"/>
  <c r="AV683" i="4"/>
  <c r="AV2197" i="4"/>
  <c r="AV2413" i="4"/>
  <c r="AV1742" i="4"/>
  <c r="AV2503" i="4"/>
  <c r="AV1588" i="4"/>
  <c r="AV593" i="4"/>
  <c r="AV2037" i="4"/>
  <c r="AV65" i="4"/>
  <c r="AV2376" i="4"/>
  <c r="AV1926" i="4"/>
  <c r="AV2195" i="4"/>
  <c r="AV2016" i="4"/>
  <c r="AV1935" i="4"/>
  <c r="AV730" i="4"/>
  <c r="AV2035" i="4"/>
  <c r="AV1694" i="4"/>
  <c r="AV1604" i="4"/>
  <c r="AV1446" i="4"/>
  <c r="AV2231" i="4"/>
  <c r="AV650" i="4"/>
  <c r="AV1361" i="4"/>
  <c r="AV1540" i="4"/>
  <c r="AV1605" i="4"/>
  <c r="AV419" i="4"/>
  <c r="AV2236" i="4"/>
  <c r="AV2064" i="4"/>
  <c r="AV1692" i="4"/>
  <c r="AV293" i="4"/>
  <c r="AV1938" i="4"/>
  <c r="AV1642" i="4"/>
  <c r="AV1311" i="4"/>
  <c r="AV2578" i="4"/>
  <c r="AV1815" i="4"/>
  <c r="AV923" i="4"/>
  <c r="AV2141" i="4"/>
  <c r="AV1280" i="4"/>
  <c r="AV2417" i="4"/>
  <c r="AV2323" i="4"/>
  <c r="AV1156" i="4"/>
  <c r="AV2295" i="4"/>
  <c r="AV1718" i="4"/>
  <c r="AV1531" i="4"/>
  <c r="AV2330" i="4"/>
  <c r="AV1812" i="4"/>
  <c r="AV1818" i="4"/>
  <c r="AV749" i="4"/>
  <c r="AV1734" i="4"/>
  <c r="AV1796" i="4"/>
  <c r="AV2143" i="4"/>
  <c r="AV2326" i="4"/>
  <c r="AV2337" i="4"/>
  <c r="AV2038" i="4"/>
  <c r="AV1970" i="4"/>
  <c r="AV1875" i="4"/>
  <c r="AV1942" i="4"/>
  <c r="AV1653" i="4"/>
  <c r="AV494" i="4"/>
  <c r="AV2608" i="4"/>
  <c r="AV1745" i="4"/>
  <c r="AV2259" i="4"/>
  <c r="AV1563" i="4"/>
  <c r="AV1277" i="4"/>
  <c r="AV1766" i="4"/>
  <c r="AV367" i="4"/>
  <c r="AV1621" i="4"/>
  <c r="AV2541" i="4"/>
  <c r="AV2090" i="4"/>
  <c r="AV1636" i="4"/>
  <c r="AV2249" i="4"/>
  <c r="AV1729" i="4"/>
  <c r="AV1514" i="4"/>
  <c r="AV1648" i="4"/>
  <c r="AV2410" i="4"/>
  <c r="AV2283" i="4"/>
  <c r="AV1674" i="4"/>
  <c r="AV1382" i="4"/>
  <c r="AV1565" i="4"/>
  <c r="AV257" i="4"/>
  <c r="AV1731" i="4"/>
  <c r="AV2108" i="4"/>
  <c r="AV1677" i="4"/>
  <c r="AV1469" i="4"/>
  <c r="AV1326" i="4"/>
  <c r="AV2033" i="4"/>
  <c r="AV1299" i="4"/>
  <c r="AV745" i="4"/>
  <c r="AV2392" i="4"/>
  <c r="AV2383" i="4"/>
  <c r="AV2021" i="4"/>
  <c r="AV2217" i="4"/>
  <c r="AV1279" i="4"/>
  <c r="AV1672" i="4"/>
  <c r="AV1475" i="4"/>
  <c r="AV2049" i="4"/>
  <c r="AV1348" i="4"/>
  <c r="AV2293" i="4"/>
  <c r="AV2581" i="4"/>
  <c r="AV2315" i="4"/>
  <c r="AV1644" i="4"/>
  <c r="AV921" i="4"/>
  <c r="AV1635" i="4"/>
  <c r="AV2031" i="4"/>
  <c r="AV2097" i="4"/>
  <c r="AV890" i="4"/>
  <c r="AV677" i="4"/>
  <c r="AV500" i="4"/>
  <c r="AV2001" i="4"/>
  <c r="AV2388" i="4"/>
  <c r="AV2452" i="4"/>
  <c r="AV2367" i="4"/>
  <c r="AV1727" i="4"/>
  <c r="AV1660" i="4"/>
  <c r="AV1710" i="4"/>
  <c r="AV1586" i="4"/>
  <c r="AV832" i="4"/>
  <c r="AV2248" i="4"/>
  <c r="AV1840" i="4"/>
  <c r="AV2205" i="4"/>
  <c r="AV1670" i="4"/>
  <c r="AV863" i="4"/>
  <c r="AV1784" i="4"/>
  <c r="AV459" i="4"/>
  <c r="AV228" i="4"/>
  <c r="AV813" i="4"/>
  <c r="AV2099" i="4"/>
  <c r="AV2215" i="4"/>
  <c r="AV2313" i="4"/>
  <c r="AV959" i="4"/>
  <c r="AV1652" i="4"/>
  <c r="AV383" i="4"/>
  <c r="AV2281" i="4"/>
  <c r="AV407" i="4"/>
  <c r="AV1449" i="4"/>
  <c r="AV628" i="4"/>
  <c r="AV2288" i="4"/>
  <c r="AV1735" i="4"/>
  <c r="AV261" i="4"/>
  <c r="AV2510" i="4"/>
  <c r="AV2187" i="4"/>
  <c r="AV1491" i="4"/>
  <c r="AV907" i="4"/>
  <c r="AV491" i="4"/>
  <c r="AV1345" i="4"/>
  <c r="AV2485" i="4"/>
  <c r="AV2443" i="4"/>
  <c r="AV1770" i="4"/>
  <c r="AV2256" i="4"/>
  <c r="AV280" i="4"/>
  <c r="AV1036" i="4"/>
  <c r="AV2444" i="4"/>
  <c r="AV1582" i="4"/>
  <c r="AV1877" i="4"/>
  <c r="AV2402" i="4"/>
  <c r="AV2378" i="4"/>
  <c r="AV728" i="4"/>
  <c r="AV561" i="4"/>
  <c r="AV2501" i="4"/>
  <c r="AV1768" i="4"/>
  <c r="AV515" i="4"/>
  <c r="AV1316" i="4"/>
  <c r="AV1599" i="4"/>
  <c r="AV1447" i="4"/>
  <c r="AV2007" i="4"/>
  <c r="AV671" i="4"/>
  <c r="AV1411" i="4"/>
  <c r="AV2298" i="4"/>
  <c r="AV1663" i="4"/>
  <c r="AV1331" i="4"/>
  <c r="AV943" i="4"/>
  <c r="AV2122" i="4"/>
  <c r="AV838" i="4"/>
  <c r="AV1757" i="4"/>
  <c r="AV368" i="4"/>
  <c r="AV2189" i="4"/>
  <c r="AV399" i="4"/>
  <c r="AV861" i="4"/>
  <c r="AV1423" i="4"/>
  <c r="AV1676" i="4"/>
  <c r="AV1024" i="4"/>
  <c r="AV2276" i="4"/>
  <c r="AV1055" i="4"/>
  <c r="AV1868" i="4"/>
  <c r="AV1549" i="4"/>
  <c r="AV2350" i="4"/>
  <c r="AV1043" i="4"/>
  <c r="AV541" i="4"/>
  <c r="AV1336" i="4"/>
  <c r="AV1602" i="4"/>
  <c r="AV1634" i="4"/>
  <c r="AV598" i="4"/>
  <c r="AV1442" i="4"/>
  <c r="AV443" i="4"/>
  <c r="AV385" i="4"/>
  <c r="AV2339" i="4"/>
  <c r="AV2342" i="4"/>
  <c r="AV2085" i="4"/>
  <c r="AV2059" i="4"/>
  <c r="AV67" i="4"/>
  <c r="AV2169" i="4"/>
  <c r="AV1393" i="4"/>
  <c r="AV1069" i="4"/>
  <c r="AV2314" i="4"/>
  <c r="AV2364" i="4"/>
  <c r="AV1356" i="4"/>
  <c r="AV430" i="4"/>
  <c r="AV397" i="4"/>
  <c r="AV801" i="4"/>
  <c r="AV2106" i="4"/>
  <c r="AV272" i="4"/>
  <c r="AV1349" i="4"/>
  <c r="AV1967" i="4"/>
  <c r="AV421" i="4"/>
  <c r="AV1715" i="4"/>
  <c r="AV2303" i="4"/>
  <c r="AV1404" i="4"/>
  <c r="AV1441" i="4"/>
  <c r="AV145" i="4"/>
  <c r="AV1664" i="4"/>
  <c r="AV535" i="4"/>
  <c r="AV2226" i="4"/>
  <c r="AV2500" i="4"/>
  <c r="AV908" i="4"/>
  <c r="AV2210" i="4"/>
  <c r="AV1794" i="4"/>
  <c r="AV2233" i="4"/>
  <c r="AV2442" i="4"/>
  <c r="AV1941" i="4"/>
  <c r="AV1668" i="4"/>
  <c r="AV402" i="4"/>
  <c r="AV2429" i="4"/>
  <c r="AV410" i="4"/>
  <c r="AV2107" i="4"/>
  <c r="AV2460" i="4"/>
  <c r="AV2399" i="4"/>
  <c r="AV2065" i="4"/>
  <c r="AV456" i="4"/>
  <c r="AV1583" i="4"/>
  <c r="AV132" i="4"/>
  <c r="AV252" i="4"/>
  <c r="AV1270" i="4"/>
  <c r="AV2119" i="4"/>
  <c r="AV958" i="4"/>
  <c r="AV1732" i="4"/>
  <c r="AV2305" i="4"/>
  <c r="AV2043" i="4"/>
  <c r="AV2199" i="4"/>
  <c r="AV2139" i="4"/>
  <c r="AV133" i="4"/>
  <c r="AV43" i="4"/>
  <c r="AV1854" i="4"/>
  <c r="AV1946" i="4"/>
  <c r="AV1079" i="4"/>
  <c r="AV1609" i="4"/>
  <c r="AV2296" i="4"/>
  <c r="AV1905" i="4"/>
  <c r="AV2448" i="4"/>
  <c r="AV1805" i="4"/>
  <c r="AV941" i="4"/>
  <c r="AV2569" i="4"/>
  <c r="AV811" i="4"/>
  <c r="AV1282" i="4"/>
  <c r="AV2446" i="4"/>
  <c r="AV547" i="4"/>
  <c r="AV2275" i="4"/>
  <c r="AV1483" i="4"/>
  <c r="AV2357" i="4"/>
  <c r="AV2462" i="4"/>
  <c r="AV815" i="4"/>
  <c r="AV736" i="4"/>
  <c r="AV2621" i="4"/>
  <c r="AV955" i="4"/>
  <c r="AV1948" i="4"/>
  <c r="AV1324" i="4"/>
  <c r="AV2486" i="4"/>
  <c r="AV463" i="4"/>
  <c r="AV957" i="4"/>
  <c r="AV2127" i="4"/>
  <c r="AV2492" i="4"/>
  <c r="AV2419" i="4"/>
  <c r="AV2238" i="4"/>
  <c r="AV520" i="4"/>
  <c r="AV2598" i="4"/>
  <c r="AV1472" i="4"/>
  <c r="AV321" i="4"/>
  <c r="AV948" i="4"/>
  <c r="AV97" i="4"/>
  <c r="AV796" i="4"/>
  <c r="AV2251" i="4"/>
  <c r="AV1867" i="4"/>
  <c r="AV641" i="4"/>
  <c r="AV2471" i="4"/>
  <c r="AV2456" i="4"/>
  <c r="AV2287" i="4"/>
  <c r="AV1705" i="4"/>
  <c r="AV961" i="4"/>
  <c r="AV2532" i="4"/>
  <c r="AV1389" i="4"/>
  <c r="AV2039" i="4"/>
  <c r="AV2117" i="4"/>
  <c r="AV532" i="4"/>
  <c r="AV2515" i="4"/>
  <c r="AV1661" i="4"/>
  <c r="AV2447" i="4"/>
  <c r="AV1922" i="4"/>
  <c r="AV2242" i="4"/>
  <c r="AV1864" i="4"/>
  <c r="AV649" i="4"/>
  <c r="AV1004" i="4"/>
  <c r="AV2465" i="4"/>
  <c r="AV549" i="4"/>
  <c r="AV2291" i="4"/>
  <c r="AV1088" i="4"/>
  <c r="AV2513" i="4"/>
  <c r="AV334" i="4"/>
  <c r="AV2289" i="4"/>
  <c r="AV548" i="4"/>
  <c r="AV2426" i="4"/>
  <c r="AV331" i="4"/>
  <c r="AV1825" i="4"/>
  <c r="AV1044" i="4"/>
  <c r="AV1153" i="4"/>
  <c r="AV2082" i="4"/>
  <c r="AV1629" i="4"/>
  <c r="AV2389" i="4"/>
  <c r="AV1633" i="4"/>
  <c r="AV2425" i="4"/>
  <c r="AV1502" i="4"/>
  <c r="AV2371" i="4"/>
  <c r="AV2068" i="4"/>
  <c r="AV223" i="4"/>
  <c r="AV1950" i="4"/>
  <c r="AV1962" i="4"/>
  <c r="AV851" i="4"/>
  <c r="AV1673" i="4"/>
  <c r="AV751" i="4"/>
  <c r="AV588" i="4"/>
  <c r="AV510" i="4"/>
  <c r="AV2100" i="4"/>
  <c r="AV606" i="4"/>
  <c r="AV1091" i="4"/>
  <c r="AV1799" i="4"/>
  <c r="AV160" i="4"/>
  <c r="AV2254" i="4"/>
  <c r="AV2182" i="4"/>
  <c r="AV2524" i="4"/>
  <c r="AV342" i="4"/>
  <c r="AV2528" i="4"/>
  <c r="AV2036" i="4"/>
  <c r="AV1646" i="4"/>
  <c r="AV271" i="4"/>
  <c r="AV2531" i="4"/>
  <c r="AV846" i="4"/>
  <c r="AV2333" i="4"/>
  <c r="AV1458" i="4"/>
  <c r="AV1057" i="4"/>
  <c r="AV802" i="4"/>
  <c r="AV1589" i="4"/>
  <c r="AV1429" i="4"/>
  <c r="AV1546" i="4"/>
  <c r="AV489" i="4"/>
  <c r="AV1863" i="4"/>
  <c r="AV268" i="4"/>
  <c r="AV1790" i="4"/>
  <c r="AV546" i="4"/>
  <c r="AV2014" i="4"/>
  <c r="AV1693" i="4"/>
  <c r="AV657" i="4"/>
  <c r="AV2476" i="4"/>
  <c r="AV840" i="4"/>
  <c r="AV2427" i="4"/>
  <c r="AV96" i="4"/>
  <c r="AV279" i="4"/>
  <c r="AV1488" i="4"/>
  <c r="AV868" i="4"/>
  <c r="AV2230" i="4"/>
  <c r="AV1974" i="4"/>
  <c r="AV270" i="4"/>
  <c r="AV748" i="4"/>
  <c r="AV1394" i="4"/>
  <c r="AV913" i="4"/>
  <c r="AV2263" i="4"/>
  <c r="AV1566" i="4"/>
  <c r="AV983" i="4"/>
  <c r="AV1773" i="4"/>
  <c r="AV672" i="4"/>
  <c r="AV135" i="4"/>
  <c r="AV516" i="4"/>
  <c r="AV1741" i="4"/>
  <c r="AV301" i="4"/>
  <c r="AV2220" i="4"/>
  <c r="AV621" i="4"/>
  <c r="AV57" i="4"/>
  <c r="AV1266" i="4"/>
  <c r="AV248" i="4"/>
  <c r="AV2400" i="4"/>
  <c r="AV465" i="4"/>
  <c r="AV2075" i="4"/>
  <c r="AV2146" i="4"/>
  <c r="AV231" i="4"/>
  <c r="AV446" i="4"/>
  <c r="AV1434" i="4"/>
  <c r="AV2309" i="4"/>
  <c r="AV426" i="4"/>
  <c r="AV578" i="4"/>
  <c r="AV947" i="4"/>
  <c r="AV902" i="4"/>
  <c r="AV1039" i="4"/>
  <c r="AV530" i="4"/>
  <c r="AV1065" i="4"/>
  <c r="AV803" i="4"/>
  <c r="AV1679" i="4"/>
  <c r="AV2567" i="4"/>
  <c r="AV866" i="4"/>
  <c r="AV1322" i="4"/>
  <c r="AV721" i="4"/>
  <c r="AV1658" i="4"/>
  <c r="AV1936" i="4"/>
  <c r="AV232" i="4"/>
  <c r="AV545" i="4"/>
  <c r="AV544" i="4"/>
  <c r="AV976" i="4"/>
  <c r="AV1425" i="4"/>
  <c r="AV555" i="4"/>
  <c r="AV1460" i="4"/>
  <c r="AV1839" i="4"/>
  <c r="AV1493" i="4"/>
  <c r="AV1134" i="4"/>
  <c r="AV714" i="4"/>
  <c r="AV676" i="4"/>
  <c r="AV1253" i="4"/>
  <c r="AV1684" i="4"/>
  <c r="AV134" i="4"/>
  <c r="AV74" i="4"/>
  <c r="AV566" i="4"/>
  <c r="AV52" i="4"/>
  <c r="AV824" i="4"/>
  <c r="AV1013" i="4"/>
  <c r="AV2468" i="4"/>
  <c r="AV1025" i="4"/>
  <c r="AV2258" i="4"/>
  <c r="AV935" i="4"/>
  <c r="AV609" i="4"/>
  <c r="AV1049" i="4"/>
  <c r="AV5" i="4"/>
  <c r="AV127" i="4"/>
  <c r="AV1569" i="4"/>
  <c r="AV2200" i="4"/>
  <c r="AV827" i="4"/>
  <c r="AV970" i="4"/>
  <c r="AV871" i="4"/>
  <c r="AV2495" i="4"/>
  <c r="AV413" i="4"/>
  <c r="AV1410" i="4"/>
  <c r="AV1527" i="4"/>
  <c r="AV2322" i="4"/>
  <c r="AV2162" i="4"/>
  <c r="AV687" i="4"/>
  <c r="AV245" i="4"/>
  <c r="AV372" i="4"/>
  <c r="AV915" i="4"/>
  <c r="AV776" i="4"/>
  <c r="AV1736" i="4"/>
  <c r="AV812" i="4"/>
  <c r="AV1893" i="4"/>
  <c r="AV1466" i="4"/>
  <c r="AV2490" i="4"/>
  <c r="AV2439" i="4"/>
  <c r="AV1785" i="4"/>
  <c r="AV693" i="4"/>
  <c r="AV350" i="4"/>
  <c r="AV1972" i="4"/>
  <c r="AV612" i="4"/>
  <c r="AV992" i="4"/>
  <c r="AV1136" i="4"/>
  <c r="AV1041" i="4"/>
  <c r="AV38" i="4"/>
  <c r="AV756" i="4"/>
  <c r="AV1758" i="4"/>
  <c r="AV1671" i="4"/>
  <c r="AV253" i="4"/>
  <c r="AV162" i="4"/>
  <c r="AV361" i="4"/>
  <c r="AV2420" i="4"/>
  <c r="AV847" i="4"/>
  <c r="AV2540" i="4"/>
  <c r="AV665" i="4"/>
  <c r="AV78" i="4"/>
  <c r="AV20" i="4"/>
  <c r="AV581" i="4"/>
  <c r="AV1338" i="4"/>
  <c r="AV1302" i="4"/>
  <c r="AV1440" i="4"/>
  <c r="AV2253" i="4"/>
  <c r="AV86" i="4"/>
  <c r="AV209" i="4"/>
  <c r="AV1562" i="4"/>
  <c r="AV1702" i="4"/>
  <c r="AV1371" i="4"/>
  <c r="AV522" i="4"/>
  <c r="AV398" i="4"/>
  <c r="AV2620" i="4"/>
  <c r="AV1709" i="4"/>
  <c r="AV833" i="4"/>
  <c r="AV903" i="4"/>
  <c r="AV1380" i="4"/>
  <c r="AV1487" i="4"/>
  <c r="AV1581" i="4"/>
  <c r="AV569" i="4"/>
  <c r="AV50" i="4"/>
  <c r="AV1957" i="4"/>
  <c r="AV273" i="4"/>
  <c r="AV1596" i="4"/>
  <c r="AV309" i="4"/>
  <c r="AV196" i="4"/>
  <c r="AV2115" i="4"/>
  <c r="AV1778" i="4"/>
  <c r="AV1992" i="4"/>
  <c r="AV1053" i="4"/>
  <c r="AV1616" i="4"/>
  <c r="AV287" i="4"/>
  <c r="AV1050" i="4"/>
  <c r="AV502" i="4"/>
  <c r="AV1904" i="4"/>
  <c r="AV844" i="4"/>
  <c r="AV1372" i="4"/>
  <c r="AV762" i="4"/>
  <c r="AV529" i="4"/>
  <c r="AV305" i="4"/>
  <c r="AV527" i="4"/>
  <c r="AV926" i="4"/>
  <c r="AV2149" i="4"/>
  <c r="AV1120" i="4"/>
  <c r="AV1807" i="4"/>
  <c r="AV1813" i="4"/>
  <c r="AV1045" i="4"/>
  <c r="AV112" i="4"/>
  <c r="AV1861" i="4"/>
  <c r="AV755" i="4"/>
  <c r="AV1315" i="4"/>
  <c r="AV1439" i="4"/>
  <c r="AV192" i="4"/>
  <c r="AV1258" i="4"/>
  <c r="AV814" i="4"/>
  <c r="AV2381" i="4"/>
  <c r="AV1489" i="4"/>
  <c r="AV969" i="4"/>
  <c r="AV2594" i="4"/>
  <c r="AV2073" i="4"/>
  <c r="AV2211" i="4"/>
  <c r="AV2077" i="4"/>
  <c r="AV247" i="4"/>
  <c r="AV2454" i="4"/>
  <c r="AV2530" i="4"/>
  <c r="AV278" i="4"/>
  <c r="AV822" i="4"/>
  <c r="AV2362" i="4"/>
  <c r="AV396" i="4"/>
  <c r="AV1037" i="4"/>
  <c r="AV1651" i="4"/>
  <c r="AV2194" i="4"/>
  <c r="AV2451" i="4"/>
  <c r="AV3" i="4"/>
  <c r="AV946" i="4"/>
  <c r="AV14" i="4"/>
  <c r="AV2601" i="4"/>
  <c r="AV28" i="4"/>
  <c r="AV157" i="4"/>
  <c r="AV1081" i="4"/>
  <c r="AV2002" i="4"/>
  <c r="AV414" i="4"/>
  <c r="AV574" i="4"/>
  <c r="AV1552" i="4"/>
  <c r="AV638" i="4"/>
  <c r="AV1364" i="4"/>
  <c r="AV889" i="4"/>
  <c r="AV1080" i="4"/>
  <c r="AV754" i="4"/>
  <c r="AV774" i="4"/>
  <c r="AV702" i="4"/>
  <c r="AV653" i="4"/>
  <c r="AV237" i="4"/>
  <c r="AV2124" i="4"/>
  <c r="AV779" i="4"/>
  <c r="AV590" i="4"/>
  <c r="AV1295" i="4"/>
  <c r="AV314" i="4"/>
  <c r="AV2030" i="4"/>
  <c r="AV2164" i="4"/>
  <c r="AV1098" i="4"/>
  <c r="AV1457" i="4"/>
  <c r="AV652" i="4"/>
  <c r="AV980" i="4"/>
  <c r="AV615" i="4"/>
  <c r="AV1797" i="4"/>
  <c r="AV853" i="4"/>
  <c r="AV734" i="4"/>
  <c r="AV1754" i="4"/>
  <c r="AV1960" i="4"/>
  <c r="AV1214" i="4"/>
  <c r="AV761" i="4"/>
  <c r="AV483" i="4"/>
  <c r="AV1076" i="4"/>
  <c r="AV1262" i="4"/>
  <c r="AV1716" i="4"/>
  <c r="AV874" i="4"/>
  <c r="AV1246" i="4"/>
  <c r="AV381" i="4"/>
  <c r="AV186" i="4"/>
  <c r="AV2159" i="4"/>
  <c r="AV2104" i="4"/>
  <c r="AV1888" i="4"/>
  <c r="AV642" i="4"/>
  <c r="AV27" i="4"/>
  <c r="AV837" i="4"/>
  <c r="AV294" i="4"/>
  <c r="AV2089" i="4"/>
  <c r="AV1995" i="4"/>
  <c r="AV2575" i="4"/>
  <c r="AV681" i="4"/>
  <c r="AV1637" i="4"/>
  <c r="AV658" i="4"/>
  <c r="AV2134" i="4"/>
  <c r="AV1985" i="4"/>
  <c r="AV1643" i="4"/>
  <c r="AV533" i="4"/>
  <c r="AV1210" i="4"/>
  <c r="AV2582" i="4"/>
  <c r="AV117" i="4"/>
  <c r="AV1901" i="4"/>
  <c r="AV1021" i="4"/>
  <c r="AV469" i="4"/>
  <c r="AV2435" i="4"/>
  <c r="AV405" i="4"/>
  <c r="AV357" i="4"/>
  <c r="AV1350" i="4"/>
  <c r="AV819" i="4"/>
  <c r="AV1375" i="4"/>
  <c r="AV1107" i="4"/>
  <c r="AV2561" i="4"/>
  <c r="AV1285" i="4"/>
  <c r="AV1373" i="4"/>
  <c r="AV2228" i="4"/>
  <c r="AV1362" i="4"/>
  <c r="AV886" i="4"/>
  <c r="AV485" i="4"/>
  <c r="AV1048" i="4"/>
  <c r="AV1073" i="4"/>
  <c r="AV2128" i="4"/>
  <c r="AV365" i="4"/>
  <c r="AV2294" i="4"/>
  <c r="AV1329" i="4"/>
  <c r="AV457" i="4"/>
  <c r="AV1945" i="4"/>
  <c r="AV2191" i="4"/>
  <c r="AV1413" i="4"/>
  <c r="AV17" i="4"/>
  <c r="AV662" i="4"/>
  <c r="AV423" i="4"/>
  <c r="AV512" i="4"/>
  <c r="AV1900" i="4"/>
  <c r="AV670" i="4"/>
  <c r="AV1756" i="4"/>
  <c r="AV233" i="4"/>
  <c r="AV455" i="4"/>
  <c r="AV1407" i="4"/>
  <c r="AV226" i="4"/>
  <c r="AV1538" i="4"/>
  <c r="AV1878" i="4"/>
  <c r="AV158" i="4"/>
  <c r="AV580" i="4"/>
  <c r="AV2156" i="4"/>
  <c r="AV266" i="4"/>
  <c r="AV666" i="4"/>
  <c r="AV1128" i="4"/>
  <c r="AV1578" i="4"/>
  <c r="AV1123" i="4"/>
  <c r="AV843" i="4"/>
  <c r="AV1533" i="4"/>
  <c r="AV564" i="4"/>
  <c r="AV1508" i="4"/>
  <c r="AV359" i="4"/>
  <c r="AV150" i="4"/>
  <c r="AV1033" i="4"/>
  <c r="AV540" i="4"/>
  <c r="AV141" i="4"/>
  <c r="AV1104" i="4"/>
  <c r="AV1686" i="4"/>
  <c r="AV1424" i="4"/>
  <c r="AV695" i="4"/>
  <c r="AV2607" i="4"/>
  <c r="AV211" i="4"/>
  <c r="AV296" i="4"/>
  <c r="AV960" i="4"/>
  <c r="AV1908" i="4"/>
  <c r="AV1951" i="4"/>
  <c r="AV1096" i="4"/>
  <c r="AV700" i="4"/>
  <c r="AV1056" i="4"/>
  <c r="AV2086" i="4"/>
  <c r="AV56" i="4"/>
  <c r="AV750" i="4"/>
  <c r="AV1991" i="4"/>
  <c r="AV2352" i="4"/>
  <c r="AV619" i="4"/>
  <c r="AV1109" i="4"/>
  <c r="AV87" i="4"/>
  <c r="AV219" i="4"/>
  <c r="AV177" i="4"/>
  <c r="AV416" i="4"/>
  <c r="AV1887" i="4"/>
  <c r="AV2612" i="4"/>
  <c r="AV1102" i="4"/>
  <c r="AV1587" i="4"/>
  <c r="AV2218" i="4"/>
  <c r="AV2307" i="4"/>
  <c r="AV146" i="4"/>
  <c r="AV1955" i="4"/>
  <c r="AV167" i="4"/>
  <c r="AV445" i="4"/>
  <c r="AV2487" i="4"/>
  <c r="AV1179" i="4"/>
  <c r="AV517" i="4"/>
  <c r="AV99" i="4"/>
  <c r="AV1164" i="4"/>
  <c r="AV1087" i="4"/>
  <c r="AV320" i="4"/>
  <c r="AV1337" i="4"/>
  <c r="AV2477" i="4"/>
  <c r="AV1990" i="4"/>
  <c r="AV1555" i="4"/>
  <c r="AV1360" i="4"/>
  <c r="AV128" i="4"/>
  <c r="AV12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A0C9E1-B4C2-4EB0-A781-AD11EE17E288}" keepAlive="1" name="Query - Combined Sheet (Major-Only)" description="Connection to the 'Combined Sheet (Major-Only)' query in the workbook." type="5" refreshedVersion="8" background="1" saveData="1">
    <dbPr connection="Provider=Microsoft.Mashup.OleDb.1;Data Source=$Workbook$;Location=&quot;Combined Sheet (Major-Only)&quot;;Extended Properties=&quot;&quot;" command="SELECT * FROM [Combined Sheet (Major-Only)]"/>
  </connection>
  <connection id="2" xr16:uid="{ADB4BB2C-FCCE-47AA-91B9-CB3B9B0B63ED}" keepAlive="1" name="Query - Combined Sheet (Major-Only) (2)" description="Connection to the 'Combined Sheet (Major-Only) (2)' query in the workbook." type="5" refreshedVersion="8" background="1" saveData="1">
    <dbPr connection="Provider=Microsoft.Mashup.OleDb.1;Data Source=$Workbook$;Location=&quot;Combined Sheet (Major-Only) (2)&quot;;Extended Properties=&quot;&quot;" command="SELECT * FROM [Combined Sheet (Major-Only) (2)]"/>
  </connection>
  <connection id="3" xr16:uid="{3236712D-688C-45D0-B916-EC6FC87C997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<sst xmlns="http://schemas.openxmlformats.org/spreadsheetml/2006/main" count="42667" uniqueCount="12202">
  <si>
    <t>Facility Name</t>
  </si>
  <si>
    <t>NPDES ID L Coding</t>
  </si>
  <si>
    <t>NPDES ID2</t>
  </si>
  <si>
    <t>City</t>
  </si>
  <si>
    <t>State</t>
  </si>
  <si>
    <t>EPA Region</t>
  </si>
  <si>
    <t>Reporting Year</t>
  </si>
  <si>
    <t>Certified Date</t>
  </si>
  <si>
    <t>Reporting Obligation(s)</t>
  </si>
  <si>
    <t>Amount of Biosolids Generated</t>
  </si>
  <si>
    <t>Violation Count</t>
  </si>
  <si>
    <t>Violation Type(s)</t>
  </si>
  <si>
    <t>Management Practice Type(s)</t>
  </si>
  <si>
    <t>Amount of Biosolids Managed - Land Applied</t>
  </si>
  <si>
    <t>Amount of Biosolids Managed - Surface Disposal</t>
  </si>
  <si>
    <t>Amount of Biosolids Managed - Incinerated</t>
  </si>
  <si>
    <t>Amount of Biosolids Managed - Other Management Practice</t>
  </si>
  <si>
    <t>Pathogen Class(es)</t>
  </si>
  <si>
    <t>Facility Latitude</t>
  </si>
  <si>
    <t>Facility Longitude</t>
  </si>
  <si>
    <t>Sum of Average Daily Flow (MGD)</t>
  </si>
  <si>
    <t>Count of Outfall Number</t>
  </si>
  <si>
    <t>Max of Total Facility Design Flow (MGD)</t>
  </si>
  <si>
    <t>Max of Actual Average Facility Flow (MGD)</t>
  </si>
  <si>
    <t>Max of Wastewater Flow (MGal/yr)</t>
  </si>
  <si>
    <t>CWNS #</t>
  </si>
  <si>
    <t>Predicted biosolids</t>
  </si>
  <si>
    <t>All PSRP</t>
  </si>
  <si>
    <t>All Other</t>
  </si>
  <si>
    <t>All PFRP</t>
  </si>
  <si>
    <t>All PTO</t>
  </si>
  <si>
    <t>ECHO BFR</t>
  </si>
  <si>
    <t>LAS VIRGENES TAPIA WRF/COMPOST</t>
  </si>
  <si>
    <t>CAL056014</t>
  </si>
  <si>
    <t>CA0056014</t>
  </si>
  <si>
    <t>CALABASAS</t>
  </si>
  <si>
    <t>CA</t>
  </si>
  <si>
    <t>A Class I Sludge Management Facility as defined in 40 CFR 503.9; A POTW that serves 10,000 people or more</t>
  </si>
  <si>
    <t/>
  </si>
  <si>
    <t>Land Application, Other Management Practice</t>
  </si>
  <si>
    <t>Class A, Class B</t>
  </si>
  <si>
    <t>aerobic</t>
  </si>
  <si>
    <t>methaneBioCaptureRecover</t>
  </si>
  <si>
    <t>highTempCompost</t>
  </si>
  <si>
    <t>preliminaryOps</t>
  </si>
  <si>
    <t>https://echo.epa.gov/biosolids-facility-report?id=CAL056014</t>
  </si>
  <si>
    <t>SILVERTON, CITY OF</t>
  </si>
  <si>
    <t>ORL020656</t>
  </si>
  <si>
    <t>OR0020656</t>
  </si>
  <si>
    <t>SILVERTON</t>
  </si>
  <si>
    <t>OR</t>
  </si>
  <si>
    <t>Land Application</t>
  </si>
  <si>
    <t>Class B</t>
  </si>
  <si>
    <t>anaerobic</t>
  </si>
  <si>
    <t>-</t>
  </si>
  <si>
    <t>thickening, preliminaryOps</t>
  </si>
  <si>
    <t>https://echo.epa.gov/biosolids-facility-report?id=ORL020656</t>
  </si>
  <si>
    <t>WATERBURY WPCF</t>
  </si>
  <si>
    <t>CTL100625</t>
  </si>
  <si>
    <t>CT0100625</t>
  </si>
  <si>
    <t>WATERBURY</t>
  </si>
  <si>
    <t>CT</t>
  </si>
  <si>
    <t>A Class I Sludge Management Facility as defined in 40 CFR 503.9; A POTW with a design flow rate equal to or greater than one million gallons per day</t>
  </si>
  <si>
    <t>Incineration</t>
  </si>
  <si>
    <t>other</t>
  </si>
  <si>
    <t>preliminaryOps, thickening</t>
  </si>
  <si>
    <t>https://echo.epa.gov/biosolids-facility-report?id=CTL100625</t>
  </si>
  <si>
    <t>JACKSON POTW - SAVANNA STREET</t>
  </si>
  <si>
    <t>MSL024295</t>
  </si>
  <si>
    <t>MS0024295</t>
  </si>
  <si>
    <t>JACKSON</t>
  </si>
  <si>
    <t>MS</t>
  </si>
  <si>
    <t>tempSludgeStore</t>
  </si>
  <si>
    <t>thickening</t>
  </si>
  <si>
    <t>https://echo.epa.gov/biosolids-facility-report?id=MSL024295</t>
  </si>
  <si>
    <t>SAN LUIS OBISPO WRF</t>
  </si>
  <si>
    <t>CAL049224</t>
  </si>
  <si>
    <t>CA0049224</t>
  </si>
  <si>
    <t>SAN LUIS OBISPO</t>
  </si>
  <si>
    <t>Other Management Practice</t>
  </si>
  <si>
    <t>https://echo.epa.gov/biosolids-facility-report?id=CAL049224</t>
  </si>
  <si>
    <t>DUNKIRK (C)</t>
  </si>
  <si>
    <t>NYL027961</t>
  </si>
  <si>
    <t>NY0027961</t>
  </si>
  <si>
    <t>DUNKIRK</t>
  </si>
  <si>
    <t>NY</t>
  </si>
  <si>
    <t>Class A</t>
  </si>
  <si>
    <t>limeStabilize</t>
  </si>
  <si>
    <t>https://echo.epa.gov/biosolids-facility-report?id=NYL027961</t>
  </si>
  <si>
    <t>EASTERN REGIONAL STP</t>
  </si>
  <si>
    <t>KYL105031</t>
  </si>
  <si>
    <t>KY0105031</t>
  </si>
  <si>
    <t>FORT WRIGHT</t>
  </si>
  <si>
    <t>KY</t>
  </si>
  <si>
    <t>Not Applicable</t>
  </si>
  <si>
    <t>https://echo.epa.gov/biosolids-facility-report?id=KYL105031</t>
  </si>
  <si>
    <t>NORTHEAST WWTP</t>
  </si>
  <si>
    <t>TX0063037</t>
  </si>
  <si>
    <t>HOUSTON</t>
  </si>
  <si>
    <t>TX</t>
  </si>
  <si>
    <t>https://echo.epa.gov/biosolids-facility-report?id=TX0063037</t>
  </si>
  <si>
    <t>BELTWAY WWTP</t>
  </si>
  <si>
    <t>TX0065307</t>
  </si>
  <si>
    <t>https://echo.epa.gov/biosolids-facility-report?id=TX0065307</t>
  </si>
  <si>
    <t>SOUTHEAST WWTP</t>
  </si>
  <si>
    <t>TX0035009</t>
  </si>
  <si>
    <t>https://echo.epa.gov/biosolids-facility-report?id=TX0035009</t>
  </si>
  <si>
    <t>TOWN OF TRION</t>
  </si>
  <si>
    <t>GAL025607</t>
  </si>
  <si>
    <t>GA0025607</t>
  </si>
  <si>
    <t>TRION</t>
  </si>
  <si>
    <t>GA</t>
  </si>
  <si>
    <t>https://echo.epa.gov/biosolids-facility-report?id=GAL025607</t>
  </si>
  <si>
    <t>CHESTER STP</t>
  </si>
  <si>
    <t>ILL072931</t>
  </si>
  <si>
    <t>IL0072931</t>
  </si>
  <si>
    <t>CHESTER</t>
  </si>
  <si>
    <t>IL</t>
  </si>
  <si>
    <t>airDry, aerobic</t>
  </si>
  <si>
    <t>https://echo.epa.gov/biosolids-facility-report?id=ILL072931</t>
  </si>
  <si>
    <t>EASTHAVEN WWTF</t>
  </si>
  <si>
    <t>TX0034886</t>
  </si>
  <si>
    <t>https://echo.epa.gov/biosolids-facility-report?id=TX0034886</t>
  </si>
  <si>
    <t>SAGEMONT WWTP</t>
  </si>
  <si>
    <t>TX0063070</t>
  </si>
  <si>
    <t>https://echo.epa.gov/biosolids-facility-report?id=TX0063070</t>
  </si>
  <si>
    <t>HARRIS COUNTY WCID 47 WWTP</t>
  </si>
  <si>
    <t>TX0063045</t>
  </si>
  <si>
    <t>https://echo.epa.gov/biosolids-facility-report?id=TX0063045</t>
  </si>
  <si>
    <t>IMPERIAL VALLEY WWTP</t>
  </si>
  <si>
    <t>TX0020478</t>
  </si>
  <si>
    <t>https://echo.epa.gov/biosolids-facility-report?id=TX0020478</t>
  </si>
  <si>
    <t>CITY OF CLINTON</t>
  </si>
  <si>
    <t>NCL020117</t>
  </si>
  <si>
    <t>NC0020117</t>
  </si>
  <si>
    <t>CLINTON</t>
  </si>
  <si>
    <t>NC</t>
  </si>
  <si>
    <t>https://echo.epa.gov/biosolids-facility-report?id=NCL020117</t>
  </si>
  <si>
    <t>WHITE OAK WWTP</t>
  </si>
  <si>
    <t>TX0057347</t>
  </si>
  <si>
    <t>https://echo.epa.gov/biosolids-facility-report?id=TX0057347</t>
  </si>
  <si>
    <t>HARRIS COUNTY WCID 111 WWTP</t>
  </si>
  <si>
    <t>TX0027201</t>
  </si>
  <si>
    <t>https://echo.epa.gov/biosolids-facility-report?id=TX0027201</t>
  </si>
  <si>
    <t>longTermSludgeStore</t>
  </si>
  <si>
    <t>AQUA ILLINOIS-UNIV PARK</t>
  </si>
  <si>
    <t>ILL024473</t>
  </si>
  <si>
    <t>IL0024473</t>
  </si>
  <si>
    <t>UNIVERSITY PARK</t>
  </si>
  <si>
    <t>https://echo.epa.gov/biosolids-facility-report?id=ILL024473</t>
  </si>
  <si>
    <t>LAWRENCEBURG STP</t>
  </si>
  <si>
    <t>KYL021067</t>
  </si>
  <si>
    <t>KY0021067</t>
  </si>
  <si>
    <t>LAWRENCEBURG</t>
  </si>
  <si>
    <t>https://echo.epa.gov/biosolids-facility-report?id=KYL021067</t>
  </si>
  <si>
    <t>MONROE STP</t>
  </si>
  <si>
    <t>WAL020486</t>
  </si>
  <si>
    <t>WA0020486</t>
  </si>
  <si>
    <t>MONROE</t>
  </si>
  <si>
    <t>WA</t>
  </si>
  <si>
    <t>https://echo.epa.gov/biosolids-facility-report?id=WAL020486</t>
  </si>
  <si>
    <t>CHOCOLATE BAYOU WWTP</t>
  </si>
  <si>
    <t>TX0063061</t>
  </si>
  <si>
    <t>https://echo.epa.gov/biosolids-facility-report?id=TX0063061</t>
  </si>
  <si>
    <t>WHARTON WWTP 1</t>
  </si>
  <si>
    <t>TX0021288</t>
  </si>
  <si>
    <t>WHARTON</t>
  </si>
  <si>
    <t>https://echo.epa.gov/biosolids-facility-report?id=TX0021288</t>
  </si>
  <si>
    <t>UNION/TOSCH'S CREEK WWTP</t>
  </si>
  <si>
    <t>SCL047244</t>
  </si>
  <si>
    <t>SC0047244</t>
  </si>
  <si>
    <t>UNION</t>
  </si>
  <si>
    <t>SC</t>
  </si>
  <si>
    <t>https://echo.epa.gov/biosolids-facility-report?id=SCL047244</t>
  </si>
  <si>
    <t>CITY OF DALHART WWTP</t>
  </si>
  <si>
    <t>TX0057207</t>
  </si>
  <si>
    <t>DALHART</t>
  </si>
  <si>
    <t>anaerobic, aerobic</t>
  </si>
  <si>
    <t>https://echo.epa.gov/biosolids-facility-report?id=TX0057207</t>
  </si>
  <si>
    <t>CITY OF CARBONDALE SOUTHEAST STP</t>
  </si>
  <si>
    <t>ILL027898</t>
  </si>
  <si>
    <t>IL0027898</t>
  </si>
  <si>
    <t>CARBONDALE</t>
  </si>
  <si>
    <t>preliminaryOps, sludgeLagoon</t>
  </si>
  <si>
    <t>https://echo.epa.gov/biosolids-facility-report?id=ILL027898</t>
  </si>
  <si>
    <t>NORTHGATE WWTP</t>
  </si>
  <si>
    <t>TX0055310</t>
  </si>
  <si>
    <t>https://echo.epa.gov/biosolids-facility-report?id=TX0055310</t>
  </si>
  <si>
    <t>JEFFERSON COUNTY COMMISSION ENVIRONMENTAL SERVICES DEPARTMENT</t>
  </si>
  <si>
    <t>ALL067067</t>
  </si>
  <si>
    <t>AL0067067</t>
  </si>
  <si>
    <t>BIRMINGHAM</t>
  </si>
  <si>
    <t>AL</t>
  </si>
  <si>
    <t>https://echo.epa.gov/biosolids-facility-report?id=ALL067067</t>
  </si>
  <si>
    <t>CITY OF SUMMERVILLE</t>
  </si>
  <si>
    <t>GAL025704</t>
  </si>
  <si>
    <t>GA0025704</t>
  </si>
  <si>
    <t>SUMMERVILLE</t>
  </si>
  <si>
    <t>https://echo.epa.gov/biosolids-facility-report?id=GAL025704</t>
  </si>
  <si>
    <t>JACKSON POTW - TRAHON/BIG CREEK</t>
  </si>
  <si>
    <t>MSL044059</t>
  </si>
  <si>
    <t>MS0044059</t>
  </si>
  <si>
    <t>https://echo.epa.gov/biosolids-facility-report?id=MSL044059</t>
  </si>
  <si>
    <t>FAYETTEVILLE STP</t>
  </si>
  <si>
    <t>TNL021814</t>
  </si>
  <si>
    <t>TN0021814</t>
  </si>
  <si>
    <t>FAYETTEVILLE</t>
  </si>
  <si>
    <t>TN</t>
  </si>
  <si>
    <t>https://echo.epa.gov/biosolids-facility-report?id=TNL021814</t>
  </si>
  <si>
    <t>BOROUGH OF HUNTINGDON</t>
  </si>
  <si>
    <t>PAL026191</t>
  </si>
  <si>
    <t>PA0026191</t>
  </si>
  <si>
    <t>HUNTINGDON</t>
  </si>
  <si>
    <t>PA</t>
  </si>
  <si>
    <t>Class A EQ</t>
  </si>
  <si>
    <t>thermoAerobicDigest</t>
  </si>
  <si>
    <t>https://echo.epa.gov/biosolids-facility-report?id=PAL026191</t>
  </si>
  <si>
    <t>SALEM STP, CITY OF</t>
  </si>
  <si>
    <t>ILL023264</t>
  </si>
  <si>
    <t>IL0023264</t>
  </si>
  <si>
    <t>SALEM</t>
  </si>
  <si>
    <t>https://echo.epa.gov/biosolids-facility-report?id=ILL023264</t>
  </si>
  <si>
    <t>MAYSVILLE STP</t>
  </si>
  <si>
    <t>KYL020257</t>
  </si>
  <si>
    <t>KY0020257</t>
  </si>
  <si>
    <t>MAYSVILLE</t>
  </si>
  <si>
    <t>https://echo.epa.gov/biosolids-facility-report?id=KYL020257</t>
  </si>
  <si>
    <t>PRASA PONCE STP</t>
  </si>
  <si>
    <t>PRL021563</t>
  </si>
  <si>
    <t>PR0021563</t>
  </si>
  <si>
    <t>PONCE</t>
  </si>
  <si>
    <t>PR</t>
  </si>
  <si>
    <t>https://echo.epa.gov/biosolids-facility-report?id=PRL021563</t>
  </si>
  <si>
    <t>WILLOWBROOK WWTP</t>
  </si>
  <si>
    <t>TX0113131</t>
  </si>
  <si>
    <t>https://echo.epa.gov/biosolids-facility-report?id=TX0113131</t>
  </si>
  <si>
    <t>MOUNT CARMEL STP, CITY OF</t>
  </si>
  <si>
    <t>ILL030023</t>
  </si>
  <si>
    <t>IL0030023</t>
  </si>
  <si>
    <t>MOUNT CARMEL</t>
  </si>
  <si>
    <t>https://echo.epa.gov/biosolids-facility-report?id=ILL030023</t>
  </si>
  <si>
    <t>METRO CENTRAL WWTP</t>
  </si>
  <si>
    <t>TX0069736</t>
  </si>
  <si>
    <t>https://echo.epa.gov/biosolids-facility-report?id=TX0069736</t>
  </si>
  <si>
    <t>LEE WWTP, TOWN OF</t>
  </si>
  <si>
    <t>MA0100153</t>
  </si>
  <si>
    <t>LEE</t>
  </si>
  <si>
    <t>MA</t>
  </si>
  <si>
    <t>https://echo.epa.gov/biosolids-facility-report?id=MA0100153</t>
  </si>
  <si>
    <t>HUNTINGBURG WWTP</t>
  </si>
  <si>
    <t>INL023124</t>
  </si>
  <si>
    <t>IN0023124</t>
  </si>
  <si>
    <t>HUNTINGBURG</t>
  </si>
  <si>
    <t>IN</t>
  </si>
  <si>
    <t>https://echo.epa.gov/biosolids-facility-report?id=INL023124</t>
  </si>
  <si>
    <t>CITY OF GRINNELL</t>
  </si>
  <si>
    <t>IAL031186</t>
  </si>
  <si>
    <t>IA0031186</t>
  </si>
  <si>
    <t>GRINNELL</t>
  </si>
  <si>
    <t>IA</t>
  </si>
  <si>
    <t>https://echo.epa.gov/biosolids-facility-report?id=IAL031186</t>
  </si>
  <si>
    <t>BARNWELL WWTF</t>
  </si>
  <si>
    <t>SCL025143</t>
  </si>
  <si>
    <t>SC0025143</t>
  </si>
  <si>
    <t>BARNWELL</t>
  </si>
  <si>
    <t>https://echo.epa.gov/biosolids-facility-report?id=SCL025143</t>
  </si>
  <si>
    <t>NORTHBELT WWTF</t>
  </si>
  <si>
    <t>TX0103721</t>
  </si>
  <si>
    <t>https://echo.epa.gov/biosolids-facility-report?id=TX0103721</t>
  </si>
  <si>
    <t>INTERCONTINENTAL AIRPORT WWTP</t>
  </si>
  <si>
    <t>TX0034916</t>
  </si>
  <si>
    <t>https://echo.epa.gov/biosolids-facility-report?id=TX0034916</t>
  </si>
  <si>
    <t>LEBANON STP</t>
  </si>
  <si>
    <t>KYL026549</t>
  </si>
  <si>
    <t>KY0026549</t>
  </si>
  <si>
    <t>LEBANON</t>
  </si>
  <si>
    <t>https://echo.epa.gov/biosolids-facility-report?id=KYL026549</t>
  </si>
  <si>
    <t>WARE W W T P</t>
  </si>
  <si>
    <t>MAL100889</t>
  </si>
  <si>
    <t>MA0100889</t>
  </si>
  <si>
    <t>WARE</t>
  </si>
  <si>
    <t>https://echo.epa.gov/biosolids-facility-report?id=MAL100889</t>
  </si>
  <si>
    <t>TOWN OF SPRINGFIELD</t>
  </si>
  <si>
    <t>VTL100374</t>
  </si>
  <si>
    <t>VT0100374</t>
  </si>
  <si>
    <t>SPRINGFIELD</t>
  </si>
  <si>
    <t>VT</t>
  </si>
  <si>
    <t>https://echo.epa.gov/biosolids-facility-report?id=VTL100374</t>
  </si>
  <si>
    <t>ROCK ISLAND SW STP, CITY OF</t>
  </si>
  <si>
    <t>ILL036382</t>
  </si>
  <si>
    <t>IL0036382</t>
  </si>
  <si>
    <t>ROCK ISLAND</t>
  </si>
  <si>
    <t>https://echo.epa.gov/biosolids-facility-report?id=ILL036382</t>
  </si>
  <si>
    <t>PRASA AIBONITO WWTP</t>
  </si>
  <si>
    <t>PRL025461</t>
  </si>
  <si>
    <t>PR0025461</t>
  </si>
  <si>
    <t>AIBONITO</t>
  </si>
  <si>
    <t>https://echo.epa.gov/biosolids-facility-report?id=PRL025461</t>
  </si>
  <si>
    <t>ONTARIO (T)</t>
  </si>
  <si>
    <t>NYL027171</t>
  </si>
  <si>
    <t>NY0027171</t>
  </si>
  <si>
    <t>ONTARIO</t>
  </si>
  <si>
    <t>https://echo.epa.gov/biosolids-facility-report?id=NYL027171</t>
  </si>
  <si>
    <t>GSW&amp;SA/CITY OF MARION WWTP</t>
  </si>
  <si>
    <t>SCL046230</t>
  </si>
  <si>
    <t>SC0046230</t>
  </si>
  <si>
    <t>MARION</t>
  </si>
  <si>
    <t>https://echo.epa.gov/biosolids-facility-report?id=SCL046230</t>
  </si>
  <si>
    <t>MANTENO WPCC, VILLAGE OF</t>
  </si>
  <si>
    <t>ILL025089</t>
  </si>
  <si>
    <t>IL0025089</t>
  </si>
  <si>
    <t>MANTENO</t>
  </si>
  <si>
    <t>https://echo.epa.gov/biosolids-facility-report?id=ILL025089</t>
  </si>
  <si>
    <t>SEASIDE, CITY OF</t>
  </si>
  <si>
    <t>ORL020401</t>
  </si>
  <si>
    <t>OR0020401</t>
  </si>
  <si>
    <t>SEASIDE</t>
  </si>
  <si>
    <t>heatDry, heatTreatment</t>
  </si>
  <si>
    <t>https://echo.epa.gov/biosolids-facility-report?id=ORL020401</t>
  </si>
  <si>
    <t>CLINTON PARK WWTP</t>
  </si>
  <si>
    <t>TX0035106</t>
  </si>
  <si>
    <t>https://echo.epa.gov/biosolids-facility-report?id=TX0035106</t>
  </si>
  <si>
    <t>MILLEY'S CREEK WPCP</t>
  </si>
  <si>
    <t>ALL082431</t>
  </si>
  <si>
    <t>AL0082431</t>
  </si>
  <si>
    <t>MONTGOMERY</t>
  </si>
  <si>
    <t>https://echo.epa.gov/biosolids-facility-report?id=ALL082431</t>
  </si>
  <si>
    <t>GSW&amp;SA/MULLINS WWTP</t>
  </si>
  <si>
    <t>SCL029408</t>
  </si>
  <si>
    <t>SC0029408</t>
  </si>
  <si>
    <t>MULLINS</t>
  </si>
  <si>
    <t>https://echo.epa.gov/biosolids-facility-report?id=SCL029408</t>
  </si>
  <si>
    <t>PARK TEN WWTF</t>
  </si>
  <si>
    <t>TX0026395</t>
  </si>
  <si>
    <t>https://echo.epa.gov/biosolids-facility-report?id=TX0026395</t>
  </si>
  <si>
    <t>HOMESTEAD WWTP</t>
  </si>
  <si>
    <t>TX0063029</t>
  </si>
  <si>
    <t>https://echo.epa.gov/biosolids-facility-report?id=TX0063029</t>
  </si>
  <si>
    <t>BENNETTSVILLE WWTF</t>
  </si>
  <si>
    <t>SCL025178</t>
  </si>
  <si>
    <t>SC0025178</t>
  </si>
  <si>
    <t>BENNETTSVILLE</t>
  </si>
  <si>
    <t>https://echo.epa.gov/biosolids-facility-report?id=SCL025178</t>
  </si>
  <si>
    <t>CARMI WWTP, CITY OF</t>
  </si>
  <si>
    <t>ILL027910</t>
  </si>
  <si>
    <t>IL0027910</t>
  </si>
  <si>
    <t>CARMI</t>
  </si>
  <si>
    <t>limeStabilize, airDry, aerobic</t>
  </si>
  <si>
    <t>https://echo.epa.gov/biosolids-facility-report?id=ILL027910</t>
  </si>
  <si>
    <t>CEDAR BAYOU WWTF</t>
  </si>
  <si>
    <t>TX0103667</t>
  </si>
  <si>
    <t>https://echo.epa.gov/biosolids-facility-report?id=TX0103667</t>
  </si>
  <si>
    <t>SCHUYLKILL HAVEN MUN AUTH-STP</t>
  </si>
  <si>
    <t>PAL029017</t>
  </si>
  <si>
    <t>PA0029017</t>
  </si>
  <si>
    <t>SCHUYKILL</t>
  </si>
  <si>
    <t>https://echo.epa.gov/biosolids-facility-report?id=PAL029017</t>
  </si>
  <si>
    <t>HARRIS COUNTY MUD 203 WWTP</t>
  </si>
  <si>
    <t>TX0084875</t>
  </si>
  <si>
    <t>https://echo.epa.gov/biosolids-facility-report?id=TX0084875</t>
  </si>
  <si>
    <t>TOWASSA WWTP</t>
  </si>
  <si>
    <t>ALL022241</t>
  </si>
  <si>
    <t>AL0022241</t>
  </si>
  <si>
    <t>https://echo.epa.gov/biosolids-facility-report?id=ALL022241</t>
  </si>
  <si>
    <t>KINGWOOD WEST WWTP</t>
  </si>
  <si>
    <t>TX0088501</t>
  </si>
  <si>
    <t>https://echo.epa.gov/biosolids-facility-report?id=TX0088501</t>
  </si>
  <si>
    <t>PRASA YABUCOA STP</t>
  </si>
  <si>
    <t>PRL021717</t>
  </si>
  <si>
    <t>PR0021717</t>
  </si>
  <si>
    <t>YABUCOA</t>
  </si>
  <si>
    <t>https://echo.epa.gov/biosolids-facility-report?id=PRL021717</t>
  </si>
  <si>
    <t>PRASA LARES WWTP</t>
  </si>
  <si>
    <t>PRL025879</t>
  </si>
  <si>
    <t>PR0025879</t>
  </si>
  <si>
    <t>LARES</t>
  </si>
  <si>
    <t>https://echo.epa.gov/biosolids-facility-report?id=PRL025879</t>
  </si>
  <si>
    <t>FLEMINGSBURG STP</t>
  </si>
  <si>
    <t>KYL021229</t>
  </si>
  <si>
    <t>KY0021229</t>
  </si>
  <si>
    <t>FLEMINGSBURG</t>
  </si>
  <si>
    <t>https://echo.epa.gov/biosolids-facility-report?id=KYL021229</t>
  </si>
  <si>
    <t>PRASA CIALES</t>
  </si>
  <si>
    <t>PRL020427</t>
  </si>
  <si>
    <t>PR0020427</t>
  </si>
  <si>
    <t>CIALES</t>
  </si>
  <si>
    <t>highTempCompost, thermoAerobicDigest</t>
  </si>
  <si>
    <t>https://echo.epa.gov/biosolids-facility-report?id=PRL020427</t>
  </si>
  <si>
    <t>PRASA - UTUADO NEW WWTPT</t>
  </si>
  <si>
    <t>PRL026603</t>
  </si>
  <si>
    <t>PR0026603</t>
  </si>
  <si>
    <t>UTUADO</t>
  </si>
  <si>
    <t>https://echo.epa.gov/biosolids-facility-report?id=PRL026603</t>
  </si>
  <si>
    <t>PRASA SAN SEBASTIAN WWTP</t>
  </si>
  <si>
    <t>PRL025551</t>
  </si>
  <si>
    <t>PR0025551</t>
  </si>
  <si>
    <t>SAN SEBASTIAN</t>
  </si>
  <si>
    <t>https://echo.epa.gov/biosolids-facility-report?id=PRL025551</t>
  </si>
  <si>
    <t>PRASA MAUNABO WWTP</t>
  </si>
  <si>
    <t>PRL020656</t>
  </si>
  <si>
    <t>PR0020656</t>
  </si>
  <si>
    <t>MAUNABO</t>
  </si>
  <si>
    <t>https://echo.epa.gov/biosolids-facility-report?id=PRL020656</t>
  </si>
  <si>
    <t>PRASA MOROVIS</t>
  </si>
  <si>
    <t>PRL020711</t>
  </si>
  <si>
    <t>PR0020711</t>
  </si>
  <si>
    <t>MOROVIS</t>
  </si>
  <si>
    <t>anaerobic, airDry</t>
  </si>
  <si>
    <t>https://echo.epa.gov/biosolids-facility-report?id=PRL020711</t>
  </si>
  <si>
    <t>PRASA COROZAL</t>
  </si>
  <si>
    <t>PRL020451</t>
  </si>
  <si>
    <t>PR0020451</t>
  </si>
  <si>
    <t>COROZAL</t>
  </si>
  <si>
    <t>https://echo.epa.gov/biosolids-facility-report?id=PRL020451</t>
  </si>
  <si>
    <t>PRASA - JAYUYA (NEW) WWTP</t>
  </si>
  <si>
    <t>PRL026531</t>
  </si>
  <si>
    <t>PR0026531</t>
  </si>
  <si>
    <t>JAYUYA</t>
  </si>
  <si>
    <t>https://echo.epa.gov/biosolids-facility-report?id=PRL026531</t>
  </si>
  <si>
    <t>PRASA COMERIO WASTE WATER TREA</t>
  </si>
  <si>
    <t>PRL025658</t>
  </si>
  <si>
    <t>PR0025658</t>
  </si>
  <si>
    <t>COMERIO</t>
  </si>
  <si>
    <t>https://echo.epa.gov/biosolids-facility-report?id=PRL025658</t>
  </si>
  <si>
    <t>SOUTH PITTSBURG STP</t>
  </si>
  <si>
    <t>TNL024295</t>
  </si>
  <si>
    <t>TN0024295</t>
  </si>
  <si>
    <t>SOUTH PITTSBURG</t>
  </si>
  <si>
    <t>https://echo.epa.gov/biosolids-facility-report?id=TNL024295</t>
  </si>
  <si>
    <t>PRASA PATILLAS</t>
  </si>
  <si>
    <t>PRL020753</t>
  </si>
  <si>
    <t>PR0020753</t>
  </si>
  <si>
    <t>SAN JUAN</t>
  </si>
  <si>
    <t>https://echo.epa.gov/biosolids-facility-report?id=PRL020753</t>
  </si>
  <si>
    <t>ROGERS</t>
  </si>
  <si>
    <t>MNL029629</t>
  </si>
  <si>
    <t>MN0029629</t>
  </si>
  <si>
    <t>MN</t>
  </si>
  <si>
    <t>sludgeLagoon</t>
  </si>
  <si>
    <t>https://echo.epa.gov/biosolids-facility-report?id=MNL029629</t>
  </si>
  <si>
    <t>LACSD - JWPCP</t>
  </si>
  <si>
    <t>CAL053813</t>
  </si>
  <si>
    <t>CA0053813</t>
  </si>
  <si>
    <t>WHITTIER</t>
  </si>
  <si>
    <t>A Class I Sludge Management Facility as defined in 40 CFR 503.9; A POTW with a design flow rate equal to or greater than one million gallons per day; A POTW that serves 10,000 people or more</t>
  </si>
  <si>
    <t>Class B, Class A EQ</t>
  </si>
  <si>
    <t>https://echo.epa.gov/biosolids-facility-report?id=CAL053813</t>
  </si>
  <si>
    <t>MWRDGC STICKNEY WRP</t>
  </si>
  <si>
    <t>ILL028053</t>
  </si>
  <si>
    <t>IL0028053</t>
  </si>
  <si>
    <t>CICERO</t>
  </si>
  <si>
    <t>heatDry, highTempCompost</t>
  </si>
  <si>
    <t>thickening, sludgeLagoon, preliminaryOps</t>
  </si>
  <si>
    <t>https://echo.epa.gov/biosolids-facility-report?id=ILL028053</t>
  </si>
  <si>
    <t>MET COUNCIL METROPOLITAN WWTP</t>
  </si>
  <si>
    <t>MNL029815</t>
  </si>
  <si>
    <t>MN0029815</t>
  </si>
  <si>
    <t>ST PAUL</t>
  </si>
  <si>
    <t>https://echo.epa.gov/biosolids-facility-report?id=MNL029815</t>
  </si>
  <si>
    <t>CENTRAL REGIONAL WWTF</t>
  </si>
  <si>
    <t>TX0022802</t>
  </si>
  <si>
    <t>ARLINGTON</t>
  </si>
  <si>
    <t>https://echo.epa.gov/biosolids-facility-report?id=TX0022802</t>
  </si>
  <si>
    <t>SAN JOSE/SANTA CLARA RWF</t>
  </si>
  <si>
    <t>CAL037842</t>
  </si>
  <si>
    <t>CA0037842</t>
  </si>
  <si>
    <t>SAN JOSE</t>
  </si>
  <si>
    <t>thickening, sludgeLagoon</t>
  </si>
  <si>
    <t>https://echo.epa.gov/biosolids-facility-report?id=CAL037842</t>
  </si>
  <si>
    <t>LOS ANGELES HYPERION WWTP</t>
  </si>
  <si>
    <t>CAL109991</t>
  </si>
  <si>
    <t>CA0109991</t>
  </si>
  <si>
    <t>PLAYA DEL REY</t>
  </si>
  <si>
    <t>Other Management Practice, Land Application</t>
  </si>
  <si>
    <t>https://echo.epa.gov/biosolids-facility-report?id=CAL109991</t>
  </si>
  <si>
    <t>INDIANAPOLIS BELMONT &amp; SOUTHPORT AWTP</t>
  </si>
  <si>
    <t>INL023183</t>
  </si>
  <si>
    <t>IN0023183</t>
  </si>
  <si>
    <t>INDIANAPOLIS</t>
  </si>
  <si>
    <t>Incineration, Other Management Practice</t>
  </si>
  <si>
    <t>https://echo.epa.gov/biosolids-facility-report?id=INL023183</t>
  </si>
  <si>
    <t>CENTRAL WWTP</t>
  </si>
  <si>
    <t>TX0094927</t>
  </si>
  <si>
    <t>PFLUGERVILLE</t>
  </si>
  <si>
    <t>https://echo.epa.gov/biosolids-facility-report?id=TX0094927</t>
  </si>
  <si>
    <t>SACRAMENTO RWTP</t>
  </si>
  <si>
    <t>CAL077682</t>
  </si>
  <si>
    <t>CA0077682</t>
  </si>
  <si>
    <t>SACRAMENTO</t>
  </si>
  <si>
    <t>Surface Disposal, Other Management Practice</t>
  </si>
  <si>
    <t>Class B, Class A</t>
  </si>
  <si>
    <t>methaneBioCaptureRecover, longTermSludgeStore</t>
  </si>
  <si>
    <t>https://echo.epa.gov/biosolids-facility-report?id=CAL077682</t>
  </si>
  <si>
    <t>ALCOSAN WASTEWATER TREAT PLANT</t>
  </si>
  <si>
    <t>PAL025984</t>
  </si>
  <si>
    <t>PA0025984</t>
  </si>
  <si>
    <t>PITTSBURGH</t>
  </si>
  <si>
    <t>Land Application, Incineration, Other Management Practice</t>
  </si>
  <si>
    <t>https://echo.epa.gov/biosolids-facility-report?id=PAL025984</t>
  </si>
  <si>
    <t>GLWA WRRF</t>
  </si>
  <si>
    <t>MIL022802</t>
  </si>
  <si>
    <t>MI0022802</t>
  </si>
  <si>
    <t>DETROIT</t>
  </si>
  <si>
    <t>MI</t>
  </si>
  <si>
    <t>https://echo.epa.gov/biosolids-facility-report?id=MIL022802</t>
  </si>
  <si>
    <t>SAN DIEGO MBC</t>
  </si>
  <si>
    <t>CAL107409</t>
  </si>
  <si>
    <t>CA0107409</t>
  </si>
  <si>
    <t>SAN DIEGO</t>
  </si>
  <si>
    <t>https://echo.epa.gov/biosolids-facility-report?id=CAL107409</t>
  </si>
  <si>
    <t>WOONSOCKET REG WW INCINERATOR</t>
  </si>
  <si>
    <t>RIL000003</t>
  </si>
  <si>
    <t>RI0000003</t>
  </si>
  <si>
    <t>WOONSOCKET</t>
  </si>
  <si>
    <t>RI</t>
  </si>
  <si>
    <t>https://echo.epa.gov/biosolids-facility-report?id=RIL000003</t>
  </si>
  <si>
    <t>MWRDGC NORTHSIDE WRP</t>
  </si>
  <si>
    <t>ILL028088</t>
  </si>
  <si>
    <t>IL0028088</t>
  </si>
  <si>
    <t>SKOKIE</t>
  </si>
  <si>
    <t>https://echo.epa.gov/biosolids-facility-report?id=ILL028088</t>
  </si>
  <si>
    <t>MIDDLESEX CNTY UA</t>
  </si>
  <si>
    <t>NJL020141</t>
  </si>
  <si>
    <t>NJ0020141</t>
  </si>
  <si>
    <t>SAYREVILLE</t>
  </si>
  <si>
    <t>NJ</t>
  </si>
  <si>
    <t>https://echo.epa.gov/biosolids-facility-report?id=NJL020141</t>
  </si>
  <si>
    <t>NORTHERN KY SANITATION DISTRICT 1</t>
  </si>
  <si>
    <t>KYL021466</t>
  </si>
  <si>
    <t>KY0021466</t>
  </si>
  <si>
    <t>VILLA HILLS</t>
  </si>
  <si>
    <t>https://echo.epa.gov/biosolids-facility-report?id=KYL021466</t>
  </si>
  <si>
    <t>VILLAGE CREEK WWTF</t>
  </si>
  <si>
    <t>TX0047295</t>
  </si>
  <si>
    <t>FORT WORTH</t>
  </si>
  <si>
    <t>Class A, Not Applicable, Class A EQ</t>
  </si>
  <si>
    <t>methaneBioCaptureRecover, other</t>
  </si>
  <si>
    <t>heatDry</t>
  </si>
  <si>
    <t>https://echo.epa.gov/biosolids-facility-report?id=TX0047295</t>
  </si>
  <si>
    <t>CITY OF KANSAS CITY</t>
  </si>
  <si>
    <t>MOL024911</t>
  </si>
  <si>
    <t>MO0024911</t>
  </si>
  <si>
    <t>KANSAS CITY</t>
  </si>
  <si>
    <t>MO</t>
  </si>
  <si>
    <t>limeStabilize, aerobic</t>
  </si>
  <si>
    <t>https://echo.epa.gov/biosolids-facility-report?id=MOL024911</t>
  </si>
  <si>
    <t>MILL CREEK WWTP -MSD</t>
  </si>
  <si>
    <t>OHL025461</t>
  </si>
  <si>
    <t>OH0025461</t>
  </si>
  <si>
    <t>CINCINNATI</t>
  </si>
  <si>
    <t>OH</t>
  </si>
  <si>
    <t>https://echo.epa.gov/biosolids-facility-report?id=OHL025461</t>
  </si>
  <si>
    <t>MSD BISSELL POINT WASTEWATER TREATMENT PLANT</t>
  </si>
  <si>
    <t>MOL025178</t>
  </si>
  <si>
    <t>MO0025178</t>
  </si>
  <si>
    <t>ST. LOUIS</t>
  </si>
  <si>
    <t>https://echo.epa.gov/biosolids-facility-report?id=MOL025178</t>
  </si>
  <si>
    <t>CITY OF CHATTANOOGA</t>
  </si>
  <si>
    <t>TNL024210</t>
  </si>
  <si>
    <t>TN0024210</t>
  </si>
  <si>
    <t>CHATTANOOGA</t>
  </si>
  <si>
    <t>Class B, Not Applicable</t>
  </si>
  <si>
    <t>methaneBioCaptureRecover, tempSludgeStore</t>
  </si>
  <si>
    <t>https://echo.epa.gov/biosolids-facility-report?id=TNL024210</t>
  </si>
  <si>
    <t>NASHVILLE-CENTRAL STP</t>
  </si>
  <si>
    <t>TNL020575</t>
  </si>
  <si>
    <t>TN0020575</t>
  </si>
  <si>
    <t>NASHVILLE</t>
  </si>
  <si>
    <t>Class A EQ, Class B</t>
  </si>
  <si>
    <t>https://echo.epa.gov/biosolids-facility-report?id=TNL020575</t>
  </si>
  <si>
    <t>DELCORA</t>
  </si>
  <si>
    <t>PAL027103</t>
  </si>
  <si>
    <t>PA0027103</t>
  </si>
  <si>
    <t>Incineration, Land Application</t>
  </si>
  <si>
    <t>https://echo.epa.gov/biosolids-facility-report?id=PAL027103</t>
  </si>
  <si>
    <t>CITY OF HOUSTON</t>
  </si>
  <si>
    <t>TX0096172</t>
  </si>
  <si>
    <t>Not Applicable, Class A</t>
  </si>
  <si>
    <t>https://echo.epa.gov/biosolids-facility-report?id=TX0096172</t>
  </si>
  <si>
    <t>MWRDGC CALUMET WRP</t>
  </si>
  <si>
    <t>ILL028061</t>
  </si>
  <si>
    <t>IL0028061</t>
  </si>
  <si>
    <t>CHICAGO</t>
  </si>
  <si>
    <t>preliminaryOps, thickening, sludgeLagoon</t>
  </si>
  <si>
    <t>https://echo.epa.gov/biosolids-facility-report?id=ILL028061</t>
  </si>
  <si>
    <t>CITY OF RALEIGH PUBLIC UTILITIES DEPARTMENT</t>
  </si>
  <si>
    <t>NCL029033</t>
  </si>
  <si>
    <t>NC0029033</t>
  </si>
  <si>
    <t>RALEIGH</t>
  </si>
  <si>
    <t>sludgeLagoon, thickening, preliminaryOps</t>
  </si>
  <si>
    <t>https://echo.epa.gov/biosolids-facility-report?id=NCL029033</t>
  </si>
  <si>
    <t>WESTERN REGIONAL WATER RECLAMATION FACILITY</t>
  </si>
  <si>
    <t>KYL107239</t>
  </si>
  <si>
    <t>KY0107239</t>
  </si>
  <si>
    <t>PETERSBURG</t>
  </si>
  <si>
    <t>https://echo.epa.gov/biosolids-facility-report?id=KYL107239</t>
  </si>
  <si>
    <t>BUCKMAN BIOSOLIDS TREATMENT FACILITY (BTF)</t>
  </si>
  <si>
    <t>FLL188077</t>
  </si>
  <si>
    <t>FL0188077</t>
  </si>
  <si>
    <t>JACKSONVILLE</t>
  </si>
  <si>
    <t>FL</t>
  </si>
  <si>
    <t>Class A, Class B, Not Applicable</t>
  </si>
  <si>
    <t>https://echo.epa.gov/biosolids-facility-report?id=FLL188077</t>
  </si>
  <si>
    <t>CENTRAL CONTRA COSTA WWTF</t>
  </si>
  <si>
    <t>CAL037648</t>
  </si>
  <si>
    <t>CA0037648</t>
  </si>
  <si>
    <t>MARTINEZ</t>
  </si>
  <si>
    <t>Land Application, Incineration</t>
  </si>
  <si>
    <t>https://echo.epa.gov/biosolids-facility-report?id=CAL037648</t>
  </si>
  <si>
    <t>MSD LEMAY WASTEWATER TREATMENT PLANT</t>
  </si>
  <si>
    <t>MOL025151</t>
  </si>
  <si>
    <t>MO0025151</t>
  </si>
  <si>
    <t>https://echo.epa.gov/biosolids-facility-report?id=MOL025151</t>
  </si>
  <si>
    <t>CITY OF CEDAR RAPIDS</t>
  </si>
  <si>
    <t>IAL042641</t>
  </si>
  <si>
    <t>IA0042641</t>
  </si>
  <si>
    <t>CEDAR RAPIDS</t>
  </si>
  <si>
    <t>https://echo.epa.gov/biosolids-facility-report?id=IAL042641</t>
  </si>
  <si>
    <t>KING COUNTY SOUTH WWTP</t>
  </si>
  <si>
    <t>WAL029581</t>
  </si>
  <si>
    <t>WA0029581</t>
  </si>
  <si>
    <t>SEATTLE</t>
  </si>
  <si>
    <t>https://echo.epa.gov/biosolids-facility-report?id=WAL029581</t>
  </si>
  <si>
    <t>TX0105058</t>
  </si>
  <si>
    <t>https://echo.epa.gov/biosolids-facility-report?id=TX0105058</t>
  </si>
  <si>
    <t>ALBUQUERQUE BERNALILLO COUNTY WATER UTILITY AUTHORITY</t>
  </si>
  <si>
    <t>NML022250</t>
  </si>
  <si>
    <t>NM0022250</t>
  </si>
  <si>
    <t>ALBUQUERQUE</t>
  </si>
  <si>
    <t>NM</t>
  </si>
  <si>
    <t>Land Application, Surface Disposal</t>
  </si>
  <si>
    <t>https://echo.epa.gov/biosolids-facility-report?id=NML022250</t>
  </si>
  <si>
    <t>SUFFOLK COUNTY</t>
  </si>
  <si>
    <t>NYL104809</t>
  </si>
  <si>
    <t>NY0104809</t>
  </si>
  <si>
    <t>HAUPPAUGE</t>
  </si>
  <si>
    <t>Class A EQ, Not Applicable, Class A</t>
  </si>
  <si>
    <t>https://echo.epa.gov/biosolids-facility-report?id=NYL104809</t>
  </si>
  <si>
    <t>ARLINGTON COUNTY WATER POLL.</t>
  </si>
  <si>
    <t>VAL025143</t>
  </si>
  <si>
    <t>VA0025143</t>
  </si>
  <si>
    <t>VA</t>
  </si>
  <si>
    <t>https://echo.epa.gov/biosolids-facility-report?id=VAL025143</t>
  </si>
  <si>
    <t>BERGEN CNTY UTILITIES AUTHORIT (LITTLE FERRY)</t>
  </si>
  <si>
    <t>NJL198048</t>
  </si>
  <si>
    <t>NJ0198048</t>
  </si>
  <si>
    <t>LITTLE FERRY</t>
  </si>
  <si>
    <t>heatTreatment</t>
  </si>
  <si>
    <t>https://echo.epa.gov/biosolids-facility-report?id=NJL198048</t>
  </si>
  <si>
    <t>SAN FRANCISCO SOUTHEAST WWTP</t>
  </si>
  <si>
    <t>CAL037664</t>
  </si>
  <si>
    <t>CA0037664</t>
  </si>
  <si>
    <t>SAN FRANCISCO</t>
  </si>
  <si>
    <t>https://echo.epa.gov/biosolids-facility-report?id=CAL037664</t>
  </si>
  <si>
    <t>MONTEREY RWPCA</t>
  </si>
  <si>
    <t>CAL048551</t>
  </si>
  <si>
    <t>CA0048551</t>
  </si>
  <si>
    <t>MONTEREY</t>
  </si>
  <si>
    <t>methaneBioCaptureRecover, tempSludgeStore, other</t>
  </si>
  <si>
    <t>https://echo.epa.gov/biosolids-facility-report?id=CAL048551</t>
  </si>
  <si>
    <t>KING COUNTY WEST POINT WWTP</t>
  </si>
  <si>
    <t>WAL029181</t>
  </si>
  <si>
    <t>WA0029181</t>
  </si>
  <si>
    <t>https://echo.epa.gov/biosolids-facility-report?id=WAL029181</t>
  </si>
  <si>
    <t>WATER AND SEWER AUTHORITY OF CABARRUS COUNTY</t>
  </si>
  <si>
    <t>NCL036269</t>
  </si>
  <si>
    <t>NC0036269</t>
  </si>
  <si>
    <t>CONCORD</t>
  </si>
  <si>
    <t>https://echo.epa.gov/biosolids-facility-report?id=NCL036269</t>
  </si>
  <si>
    <t>MORRIS FORMAN WQTC MSD</t>
  </si>
  <si>
    <t>KYL022411</t>
  </si>
  <si>
    <t>KY0022411</t>
  </si>
  <si>
    <t>LOUISVILLE</t>
  </si>
  <si>
    <t>Class A EQ, Not Applicable</t>
  </si>
  <si>
    <t>https://echo.epa.gov/biosolids-facility-report?id=KYL022411</t>
  </si>
  <si>
    <t>TONAWANDA (T)</t>
  </si>
  <si>
    <t>NYL026395</t>
  </si>
  <si>
    <t>NY0026395</t>
  </si>
  <si>
    <t>TONAWANDA</t>
  </si>
  <si>
    <t>Surface Disposal</t>
  </si>
  <si>
    <t>https://echo.epa.gov/biosolids-facility-report?id=NYL026395</t>
  </si>
  <si>
    <t>CITY OF GREENSBORO</t>
  </si>
  <si>
    <t>NCL047384</t>
  </si>
  <si>
    <t>NC0047384</t>
  </si>
  <si>
    <t>GREENSBORO</t>
  </si>
  <si>
    <t>https://echo.epa.gov/biosolids-facility-report?id=NCL047384</t>
  </si>
  <si>
    <t>PORTLAND - COLUMBIA BLVD STP</t>
  </si>
  <si>
    <t>ORL026905</t>
  </si>
  <si>
    <t>OR0026905</t>
  </si>
  <si>
    <t>PORTLAND</t>
  </si>
  <si>
    <t>https://echo.epa.gov/biosolids-facility-report?id=ORL026905</t>
  </si>
  <si>
    <t>METROPOLITAN COUNCIL-SENECA</t>
  </si>
  <si>
    <t>MNL030007</t>
  </si>
  <si>
    <t>MN0030007</t>
  </si>
  <si>
    <t>EAGAN</t>
  </si>
  <si>
    <t>https://echo.epa.gov/biosolids-facility-report?id=MNL030007</t>
  </si>
  <si>
    <t>INLAND EMPIRE UTILITIES PLT 1</t>
  </si>
  <si>
    <t>CAL105279</t>
  </si>
  <si>
    <t>CA0105279</t>
  </si>
  <si>
    <t>CHINO HILLS</t>
  </si>
  <si>
    <t>https://echo.epa.gov/biosolids-facility-report?id=CAL105279</t>
  </si>
  <si>
    <t>CLAYTON CO-CASEY &amp; HUIE WRF</t>
  </si>
  <si>
    <t>GAL038423</t>
  </si>
  <si>
    <t>GA0038423</t>
  </si>
  <si>
    <t>MORROW</t>
  </si>
  <si>
    <t>https://echo.epa.gov/biosolids-facility-report?id=GAL038423</t>
  </si>
  <si>
    <t>LYNCHBURG STP</t>
  </si>
  <si>
    <t>VAL024970</t>
  </si>
  <si>
    <t>VA0024970</t>
  </si>
  <si>
    <t>LYNCHBURG</t>
  </si>
  <si>
    <t>https://echo.epa.gov/biosolids-facility-report?id=VAL024970</t>
  </si>
  <si>
    <t>OMAHA PAPILLION CREEK WWTF</t>
  </si>
  <si>
    <t>NEL112810</t>
  </si>
  <si>
    <t>NE0112810</t>
  </si>
  <si>
    <t>BELLEVUE</t>
  </si>
  <si>
    <t>NE</t>
  </si>
  <si>
    <t>https://echo.epa.gov/biosolids-facility-report?id=NEL112810</t>
  </si>
  <si>
    <t>HENRICO REGIONAL WWTP</t>
  </si>
  <si>
    <t>VAL063690</t>
  </si>
  <si>
    <t>VA0063690</t>
  </si>
  <si>
    <t>RICHMOND</t>
  </si>
  <si>
    <t>https://echo.epa.gov/biosolids-facility-report?id=VAL063690</t>
  </si>
  <si>
    <t>HOT SPRINGS, CITY OF (HOT SPGS</t>
  </si>
  <si>
    <t>ARL033880</t>
  </si>
  <si>
    <t>AR0033880</t>
  </si>
  <si>
    <t>HOT SPRINGS</t>
  </si>
  <si>
    <t>AR</t>
  </si>
  <si>
    <t>https://echo.epa.gov/biosolids-facility-report?id=ARL033880</t>
  </si>
  <si>
    <t>CITY OF AUGUSTA (J.B. MESSERLY)</t>
  </si>
  <si>
    <t>GAL037621</t>
  </si>
  <si>
    <t>GA0037621</t>
  </si>
  <si>
    <t>AUGUSTA</t>
  </si>
  <si>
    <t>https://echo.epa.gov/biosolids-facility-report?id=GAL037621</t>
  </si>
  <si>
    <t>VANCOUVER WEST STP</t>
  </si>
  <si>
    <t>WAL024350</t>
  </si>
  <si>
    <t>WA0024350</t>
  </si>
  <si>
    <t>VANCOUVER</t>
  </si>
  <si>
    <t>https://echo.epa.gov/biosolids-facility-report?id=WAL024350</t>
  </si>
  <si>
    <t>ALBANY CO SD</t>
  </si>
  <si>
    <t>NYL026875</t>
  </si>
  <si>
    <t>NY0026875</t>
  </si>
  <si>
    <t>ALBANY</t>
  </si>
  <si>
    <t>https://echo.epa.gov/biosolids-facility-report?id=NYL026875</t>
  </si>
  <si>
    <t>NARRAGANSETT BAY COMMISSION</t>
  </si>
  <si>
    <t>RIL100315</t>
  </si>
  <si>
    <t>RI0100315</t>
  </si>
  <si>
    <t>PROVIDENCE</t>
  </si>
  <si>
    <t>https://echo.epa.gov/biosolids-facility-report?id=RIL100315</t>
  </si>
  <si>
    <t>LBVSD, ATHERTON PLANT</t>
  </si>
  <si>
    <t>MOL101087</t>
  </si>
  <si>
    <t>MO0101087</t>
  </si>
  <si>
    <t>INDEPENDENCE</t>
  </si>
  <si>
    <t>https://echo.epa.gov/biosolids-facility-report?id=MOL101087</t>
  </si>
  <si>
    <t>OMAHA MISSOURI RIVER WWTF</t>
  </si>
  <si>
    <t>NEL036358</t>
  </si>
  <si>
    <t>NE0036358</t>
  </si>
  <si>
    <t>OMAHA</t>
  </si>
  <si>
    <t>tempSludgeStore, methaneBioCaptureRecover</t>
  </si>
  <si>
    <t>https://echo.epa.gov/biosolids-facility-report?id=NEL036358</t>
  </si>
  <si>
    <t>ENCINA WPCF</t>
  </si>
  <si>
    <t>CAL107395</t>
  </si>
  <si>
    <t>CA0107395</t>
  </si>
  <si>
    <t>CARLSBAD</t>
  </si>
  <si>
    <t>https://echo.epa.gov/biosolids-facility-report?id=CAL107395</t>
  </si>
  <si>
    <t>METROPOLITAN COUNCIL-BLUE LAKE</t>
  </si>
  <si>
    <t>MNL029882</t>
  </si>
  <si>
    <t>MN0029882</t>
  </si>
  <si>
    <t>SHAKOPEE</t>
  </si>
  <si>
    <t>https://echo.epa.gov/biosolids-facility-report?id=MNL029882</t>
  </si>
  <si>
    <t>RICHMOND CITY OF</t>
  </si>
  <si>
    <t>VAL063177</t>
  </si>
  <si>
    <t>VA0063177</t>
  </si>
  <si>
    <t>https://echo.epa.gov/biosolids-facility-report?id=VAL063177</t>
  </si>
  <si>
    <t>NORTH LAS VEGAS WRF</t>
  </si>
  <si>
    <t>NVL023647</t>
  </si>
  <si>
    <t>NV0023647</t>
  </si>
  <si>
    <t>LAS VEGAS</t>
  </si>
  <si>
    <t>NV</t>
  </si>
  <si>
    <t>https://echo.epa.gov/biosolids-facility-report?id=NVL023647</t>
  </si>
  <si>
    <t>CITY OF GARLAND</t>
  </si>
  <si>
    <t>TX0024678</t>
  </si>
  <si>
    <t>SUNNYVALE</t>
  </si>
  <si>
    <t>https://echo.epa.gov/biosolids-facility-report?id=TX0024678</t>
  </si>
  <si>
    <t>LOWELL REGIONAL WW UTILITY</t>
  </si>
  <si>
    <t>MAL100633</t>
  </si>
  <si>
    <t>MA0100633</t>
  </si>
  <si>
    <t>LOWELL</t>
  </si>
  <si>
    <t>https://echo.epa.gov/biosolids-facility-report?id=MAL100633</t>
  </si>
  <si>
    <t>OCEAN CO.UA -FMD FERTILIZER MANUFACTURING DIVISION</t>
  </si>
  <si>
    <t>NJL104299</t>
  </si>
  <si>
    <t>NJ0104299</t>
  </si>
  <si>
    <t>BAYVILLE</t>
  </si>
  <si>
    <t>https://echo.epa.gov/biosolids-facility-report?id=NJL104299</t>
  </si>
  <si>
    <t>MOL024929</t>
  </si>
  <si>
    <t>MO0024929</t>
  </si>
  <si>
    <t>https://echo.epa.gov/biosolids-facility-report?id=MOL024929</t>
  </si>
  <si>
    <t>DECATUR SD MAIN STP</t>
  </si>
  <si>
    <t>ILL028321</t>
  </si>
  <si>
    <t>IL0028321</t>
  </si>
  <si>
    <t>DECATUR</t>
  </si>
  <si>
    <t>sludgeLagoon, preliminaryOps, thickening</t>
  </si>
  <si>
    <t>https://echo.epa.gov/biosolids-facility-report?id=ILL028321</t>
  </si>
  <si>
    <t>GREATER LAWRENCE SANITARY DISTRICT</t>
  </si>
  <si>
    <t>MAL100447</t>
  </si>
  <si>
    <t>MA0100447</t>
  </si>
  <si>
    <t>NORTH ANDOVER</t>
  </si>
  <si>
    <t>Class A, Not Applicable</t>
  </si>
  <si>
    <t>https://echo.epa.gov/biosolids-facility-report?id=MAL100447</t>
  </si>
  <si>
    <t>HENDERSON WRF</t>
  </si>
  <si>
    <t>NVL022098</t>
  </si>
  <si>
    <t>NV0022098</t>
  </si>
  <si>
    <t>HENDERSON</t>
  </si>
  <si>
    <t>https://echo.epa.gov/biosolids-facility-report?id=NVL022098</t>
  </si>
  <si>
    <t>HRSD VIRGINIA INITIATIVE PLANT</t>
  </si>
  <si>
    <t>VAL081281</t>
  </si>
  <si>
    <t>VA0081281</t>
  </si>
  <si>
    <t>NORFOLK</t>
  </si>
  <si>
    <t>https://echo.epa.gov/biosolids-facility-report?id=VAL081281</t>
  </si>
  <si>
    <t>ORLANDO, CITY OF</t>
  </si>
  <si>
    <t>FLL037966</t>
  </si>
  <si>
    <t>FL0037966</t>
  </si>
  <si>
    <t>ORLANDO</t>
  </si>
  <si>
    <t>https://echo.epa.gov/biosolids-facility-report?id=FLL037966</t>
  </si>
  <si>
    <t>GREATER PEORIA SANITARY AND SEWAGE DISTRICT</t>
  </si>
  <si>
    <t>ILL021288</t>
  </si>
  <si>
    <t>IL0021288</t>
  </si>
  <si>
    <t>PEORIA</t>
  </si>
  <si>
    <t>thickening, preliminaryOps, sludgeLagoon</t>
  </si>
  <si>
    <t>https://echo.epa.gov/biosolids-facility-report?id=ILL021288</t>
  </si>
  <si>
    <t>JT MTG OF ESSEX &amp; UNION CNTY</t>
  </si>
  <si>
    <t>NJL024741</t>
  </si>
  <si>
    <t>NJ0024741</t>
  </si>
  <si>
    <t>ELIZABETH</t>
  </si>
  <si>
    <t>https://echo.epa.gov/biosolids-facility-report?id=NJL024741</t>
  </si>
  <si>
    <t>STOCKTON RWCF</t>
  </si>
  <si>
    <t>CAL079138</t>
  </si>
  <si>
    <t>CA0079138</t>
  </si>
  <si>
    <t>STOCKTON</t>
  </si>
  <si>
    <t>https://echo.epa.gov/biosolids-facility-report?id=CAL079138</t>
  </si>
  <si>
    <t>NEW ALBANY WWTP</t>
  </si>
  <si>
    <t>INL023884</t>
  </si>
  <si>
    <t>IN0023884</t>
  </si>
  <si>
    <t>NEW ALBANY</t>
  </si>
  <si>
    <t>https://echo.epa.gov/biosolids-facility-report?id=INL023884</t>
  </si>
  <si>
    <t>DELAWARE #1 WATER POL CON FAC</t>
  </si>
  <si>
    <t>NJL026182</t>
  </si>
  <si>
    <t>NJ0026182</t>
  </si>
  <si>
    <t>CAMDEN</t>
  </si>
  <si>
    <t>Incineration, Other Management Practice, Land Application</t>
  </si>
  <si>
    <t>https://echo.epa.gov/biosolids-facility-report?id=NJL026182</t>
  </si>
  <si>
    <t>CENTRAL VALLEY WTR RFB-CENTRAL</t>
  </si>
  <si>
    <t>UTL024392</t>
  </si>
  <si>
    <t>UT0024392</t>
  </si>
  <si>
    <t>SOUTH SALT LAKE</t>
  </si>
  <si>
    <t>UT</t>
  </si>
  <si>
    <t>https://echo.epa.gov/biosolids-facility-report?id=UTL024392</t>
  </si>
  <si>
    <t>ROBERTO R BUSTAMANTE WWTP</t>
  </si>
  <si>
    <t>TX0101605</t>
  </si>
  <si>
    <t>EL PASO</t>
  </si>
  <si>
    <t>https://echo.epa.gov/biosolids-facility-report?id=TX0101605</t>
  </si>
  <si>
    <t>ALMEDA SIMS WWTF</t>
  </si>
  <si>
    <t>TX0034924</t>
  </si>
  <si>
    <t>https://echo.epa.gov/biosolids-facility-report?id=TX0034924</t>
  </si>
  <si>
    <t>ANCHORAGE, MUNICIPALITY OF</t>
  </si>
  <si>
    <t>AKL022551</t>
  </si>
  <si>
    <t>AK0022551</t>
  </si>
  <si>
    <t>ANCHORAGE</t>
  </si>
  <si>
    <t>AK</t>
  </si>
  <si>
    <t>https://echo.epa.gov/biosolids-facility-report?id=AKL022551</t>
  </si>
  <si>
    <t>MWRDGC-JOHN E. EGAN WRP</t>
  </si>
  <si>
    <t>ILL036340</t>
  </si>
  <si>
    <t>IL0036340</t>
  </si>
  <si>
    <t>SCHAUMBURG</t>
  </si>
  <si>
    <t>https://echo.epa.gov/biosolids-facility-report?id=ILL036340</t>
  </si>
  <si>
    <t>METROPOLITAN WRDGC-KIRIE</t>
  </si>
  <si>
    <t>ILL047741</t>
  </si>
  <si>
    <t>IL0047741</t>
  </si>
  <si>
    <t>https://echo.epa.gov/biosolids-facility-report?id=ILL047741</t>
  </si>
  <si>
    <t>COLTON WRF</t>
  </si>
  <si>
    <t>CAL105236</t>
  </si>
  <si>
    <t>CA0105236</t>
  </si>
  <si>
    <t>COLTON</t>
  </si>
  <si>
    <t>https://echo.epa.gov/biosolids-facility-report?id=CAL105236</t>
  </si>
  <si>
    <t>TACOMA CENTRAL NO 1</t>
  </si>
  <si>
    <t>WAL037087</t>
  </si>
  <si>
    <t>WA0037087</t>
  </si>
  <si>
    <t>TACOMA</t>
  </si>
  <si>
    <t>https://echo.epa.gov/biosolids-facility-report?id=WAL037087</t>
  </si>
  <si>
    <t>LACSD - VALENCIA WRP</t>
  </si>
  <si>
    <t>CAL054216</t>
  </si>
  <si>
    <t>CA0054216</t>
  </si>
  <si>
    <t>https://echo.epa.gov/biosolids-facility-report?id=CAL054216</t>
  </si>
  <si>
    <t>MWMC - EUGENE/SPRINGFIELD STP</t>
  </si>
  <si>
    <t>ORL031224</t>
  </si>
  <si>
    <t>OR0031224</t>
  </si>
  <si>
    <t>EUGENE</t>
  </si>
  <si>
    <t>https://echo.epa.gov/biosolids-facility-report?id=ORL031224</t>
  </si>
  <si>
    <t>METROPOLITAN ST. LOUIS SEWER DISTRICT</t>
  </si>
  <si>
    <t>MOL025160</t>
  </si>
  <si>
    <t>MO0025160</t>
  </si>
  <si>
    <t>https://echo.epa.gov/biosolids-facility-report?id=MOL025160</t>
  </si>
  <si>
    <t>TX0062201</t>
  </si>
  <si>
    <t>https://echo.epa.gov/biosolids-facility-report?id=TX0062201</t>
  </si>
  <si>
    <t>PRASA PUERTO NUEVO</t>
  </si>
  <si>
    <t>PRL021555</t>
  </si>
  <si>
    <t>PR0021555</t>
  </si>
  <si>
    <t>https://echo.epa.gov/biosolids-facility-report?id=PRL021555</t>
  </si>
  <si>
    <t>ATLANTA (SOUTH RIVER WRC)</t>
  </si>
  <si>
    <t>GAL024040</t>
  </si>
  <si>
    <t>GA0024040</t>
  </si>
  <si>
    <t>ATLANTA</t>
  </si>
  <si>
    <t>https://echo.epa.gov/biosolids-facility-report?id=GAL024040</t>
  </si>
  <si>
    <t>SAN BERNARDINO WRF</t>
  </si>
  <si>
    <t>CAL105392</t>
  </si>
  <si>
    <t>CA0105392</t>
  </si>
  <si>
    <t>SAN BERNARDINO</t>
  </si>
  <si>
    <t>Class A EQ, Class A, Not Applicable</t>
  </si>
  <si>
    <t>https://echo.epa.gov/biosolids-facility-report?id=CAL105392</t>
  </si>
  <si>
    <t>OXNARD WWTP</t>
  </si>
  <si>
    <t>CAL054097</t>
  </si>
  <si>
    <t>CA0054097</t>
  </si>
  <si>
    <t>OXNARD</t>
  </si>
  <si>
    <t>https://echo.epa.gov/biosolids-facility-report?id=CAL054097</t>
  </si>
  <si>
    <t>NASHVILLE-WHITES CR STP</t>
  </si>
  <si>
    <t>TNL024970</t>
  </si>
  <si>
    <t>TN0024970</t>
  </si>
  <si>
    <t>https://echo.epa.gov/biosolids-facility-report?id=TNL024970</t>
  </si>
  <si>
    <t>SANTA ROSA LAGUNA WWTP</t>
  </si>
  <si>
    <t>CAL022764</t>
  </si>
  <si>
    <t>CA0022764</t>
  </si>
  <si>
    <t>SANTA ROSA</t>
  </si>
  <si>
    <t>https://echo.epa.gov/biosolids-facility-report?id=CAL022764</t>
  </si>
  <si>
    <t>HRSD- ATLANTIC</t>
  </si>
  <si>
    <t>VAL081248</t>
  </si>
  <si>
    <t>VA0081248</t>
  </si>
  <si>
    <t>VIRGINIA BEACH</t>
  </si>
  <si>
    <t>Not Applicable, Class B</t>
  </si>
  <si>
    <t>https://echo.epa.gov/biosolids-facility-report?id=VAL081248</t>
  </si>
  <si>
    <t>INLAND EMPIRE UTILITIES PLT 2</t>
  </si>
  <si>
    <t>CAL105287</t>
  </si>
  <si>
    <t>CA0105287</t>
  </si>
  <si>
    <t>https://echo.epa.gov/biosolids-facility-report?id=CAL105287</t>
  </si>
  <si>
    <t>NORTHWEST BERGEN COUNTY UA</t>
  </si>
  <si>
    <t>NJL024813</t>
  </si>
  <si>
    <t>NJ0024813</t>
  </si>
  <si>
    <t>WALDWICK</t>
  </si>
  <si>
    <t>https://echo.epa.gov/biosolids-facility-report?id=NJL024813</t>
  </si>
  <si>
    <t>MERRIMACK W W T F</t>
  </si>
  <si>
    <t>NHL100161</t>
  </si>
  <si>
    <t>NH0100161</t>
  </si>
  <si>
    <t>MERRIMACK</t>
  </si>
  <si>
    <t>NH</t>
  </si>
  <si>
    <t>lowTempCompost</t>
  </si>
  <si>
    <t>https://echo.epa.gov/biosolids-facility-report?id=NHL100161</t>
  </si>
  <si>
    <t>MARINE PARK STP</t>
  </si>
  <si>
    <t>WAL024368</t>
  </si>
  <si>
    <t>WA0024368</t>
  </si>
  <si>
    <t>https://echo.epa.gov/biosolids-facility-report?id=WAL024368</t>
  </si>
  <si>
    <t>CITY OF DAVENPORT</t>
  </si>
  <si>
    <t>IAL043052</t>
  </si>
  <si>
    <t>IA0043052</t>
  </si>
  <si>
    <t>DAVENPORT</t>
  </si>
  <si>
    <t>https://echo.epa.gov/biosolids-facility-report?id=IAL043052</t>
  </si>
  <si>
    <t>PROCTORS CREEK WASTEWATER TREATMENT PLANT</t>
  </si>
  <si>
    <t>VAL060194</t>
  </si>
  <si>
    <t>VA0060194</t>
  </si>
  <si>
    <t>https://echo.epa.gov/biosolids-facility-report?id=VAL060194</t>
  </si>
  <si>
    <t>SOUTHEAST WATER RECLAMATION PLANT</t>
  </si>
  <si>
    <t>TX0106071</t>
  </si>
  <si>
    <t>LUBBOCK</t>
  </si>
  <si>
    <t>https://echo.epa.gov/biosolids-facility-report?id=TX0106071</t>
  </si>
  <si>
    <t>THREE RIVERS REGIONAL WASTEWATER</t>
  </si>
  <si>
    <t>WAL037788</t>
  </si>
  <si>
    <t>WA0037788</t>
  </si>
  <si>
    <t>KELSO</t>
  </si>
  <si>
    <t>pasteurize</t>
  </si>
  <si>
    <t>https://echo.epa.gov/biosolids-facility-report?id=WAL037788</t>
  </si>
  <si>
    <t>SOMERSET RARITAN VALLEY SA</t>
  </si>
  <si>
    <t>NJL024864</t>
  </si>
  <si>
    <t>NJ0024864</t>
  </si>
  <si>
    <t>BRIDGEWATER</t>
  </si>
  <si>
    <t>https://echo.epa.gov/biosolids-facility-report?id=NJL024864</t>
  </si>
  <si>
    <t>MORRISVILLE BORO MUN AUTH - ST</t>
  </si>
  <si>
    <t>PAL026701</t>
  </si>
  <si>
    <t>PA0026701</t>
  </si>
  <si>
    <t>MORRISVILLE</t>
  </si>
  <si>
    <t>https://echo.epa.gov/biosolids-facility-report?id=PAL026701</t>
  </si>
  <si>
    <t>SOUTHWEST WWTP</t>
  </si>
  <si>
    <t>TX0062995</t>
  </si>
  <si>
    <t>https://echo.epa.gov/biosolids-facility-report?id=TX0062995</t>
  </si>
  <si>
    <t>IRVINE RANCH WATER DISTRICT</t>
  </si>
  <si>
    <t>CAL000326</t>
  </si>
  <si>
    <t>CA0000326</t>
  </si>
  <si>
    <t>IRVINE</t>
  </si>
  <si>
    <t>https://echo.epa.gov/biosolids-facility-report?id=CAL000326</t>
  </si>
  <si>
    <t>SALT LAKE CITY CORP-WAST WATER</t>
  </si>
  <si>
    <t>UTL021725</t>
  </si>
  <si>
    <t>UT0021725</t>
  </si>
  <si>
    <t>SALT LAKE CITY</t>
  </si>
  <si>
    <t>https://echo.epa.gov/biosolids-facility-report?id=UTL021725</t>
  </si>
  <si>
    <t>NORTHFIELD</t>
  </si>
  <si>
    <t>MNL024368</t>
  </si>
  <si>
    <t>MN0024368</t>
  </si>
  <si>
    <t>https://echo.epa.gov/biosolids-facility-report?id=MNL024368</t>
  </si>
  <si>
    <t>CITY OF WINSTON-SALEM</t>
  </si>
  <si>
    <t>NCL037834</t>
  </si>
  <si>
    <t>NC0037834</t>
  </si>
  <si>
    <t>WINSTON SALEM</t>
  </si>
  <si>
    <t>https://echo.epa.gov/biosolids-facility-report?id=NCL037834</t>
  </si>
  <si>
    <t>TOWN OF CARY</t>
  </si>
  <si>
    <t>NCL065102</t>
  </si>
  <si>
    <t>NC0065102</t>
  </si>
  <si>
    <t>CARY</t>
  </si>
  <si>
    <t>https://echo.epa.gov/biosolids-facility-report?id=NCL065102</t>
  </si>
  <si>
    <t>HAVERHILL W P A F</t>
  </si>
  <si>
    <t>MAL101621</t>
  </si>
  <si>
    <t>MA0101621</t>
  </si>
  <si>
    <t>BRADFORD</t>
  </si>
  <si>
    <t>https://echo.epa.gov/biosolids-facility-report?id=MAL101621</t>
  </si>
  <si>
    <t>LITTLETON/ENGLEWOOD CITIES OF</t>
  </si>
  <si>
    <t>COL032999</t>
  </si>
  <si>
    <t>CO0032999</t>
  </si>
  <si>
    <t>ENGLEWOOD</t>
  </si>
  <si>
    <t>CO</t>
  </si>
  <si>
    <t>https://echo.epa.gov/biosolids-facility-report?id=COL032999</t>
  </si>
  <si>
    <t>KCMO WATER SERVICES</t>
  </si>
  <si>
    <t>MOL049531</t>
  </si>
  <si>
    <t>MO0049531</t>
  </si>
  <si>
    <t>https://echo.epa.gov/biosolids-facility-report?id=MOL049531</t>
  </si>
  <si>
    <t>GRANITE CITY REGIONAL STP</t>
  </si>
  <si>
    <t>ILL033481</t>
  </si>
  <si>
    <t>IL0033481</t>
  </si>
  <si>
    <t>GRANITE CITY</t>
  </si>
  <si>
    <t>https://echo.epa.gov/biosolids-facility-report?id=ILL033481</t>
  </si>
  <si>
    <t>PRASA BAYAMON</t>
  </si>
  <si>
    <t>PRL023728</t>
  </si>
  <si>
    <t>PR0023728</t>
  </si>
  <si>
    <t>CATANO</t>
  </si>
  <si>
    <t>https://echo.epa.gov/biosolids-facility-report?id=PRL023728</t>
  </si>
  <si>
    <t>GSW&amp;SA/SCHWARTZ, MYRTLE BEACH</t>
  </si>
  <si>
    <t>SCL037753</t>
  </si>
  <si>
    <t>SC0037753</t>
  </si>
  <si>
    <t>CONWAY</t>
  </si>
  <si>
    <t>https://echo.epa.gov/biosolids-facility-report?id=SCL037753</t>
  </si>
  <si>
    <t>TEN MILE CREEK PLANT</t>
  </si>
  <si>
    <t>TX0022811</t>
  </si>
  <si>
    <t>https://echo.epa.gov/biosolids-facility-report?id=TX0022811</t>
  </si>
  <si>
    <t>HATFIELD TWP. MUN. AUTH.</t>
  </si>
  <si>
    <t>PAL026247</t>
  </si>
  <si>
    <t>PA0026247</t>
  </si>
  <si>
    <t>COLMAR</t>
  </si>
  <si>
    <t>https://echo.epa.gov/biosolids-facility-report?id=PAL026247</t>
  </si>
  <si>
    <t>ALL023655</t>
  </si>
  <si>
    <t>AL0023655</t>
  </si>
  <si>
    <t>https://echo.epa.gov/biosolids-facility-report?id=ALL023655</t>
  </si>
  <si>
    <t>SOCWA REGIONAL TP</t>
  </si>
  <si>
    <t>CAL107611</t>
  </si>
  <si>
    <t>CA0107611</t>
  </si>
  <si>
    <t>LAGUNA NIGUEL</t>
  </si>
  <si>
    <t>https://echo.epa.gov/biosolids-facility-report?id=CAL107611</t>
  </si>
  <si>
    <t>SOD RUN WASTEWATER TREATMENT</t>
  </si>
  <si>
    <t>MDL056545</t>
  </si>
  <si>
    <t>MD0056545</t>
  </si>
  <si>
    <t>PERRYMAN</t>
  </si>
  <si>
    <t>MD</t>
  </si>
  <si>
    <t>https://echo.epa.gov/biosolids-facility-report?id=MDL056545</t>
  </si>
  <si>
    <t>REWA/MAULDIN RD WWTP</t>
  </si>
  <si>
    <t>SCL041211</t>
  </si>
  <si>
    <t>SC0041211</t>
  </si>
  <si>
    <t>GREENVILLE</t>
  </si>
  <si>
    <t>https://echo.epa.gov/biosolids-facility-report?id=SCL041211</t>
  </si>
  <si>
    <t>HARRISONBURG-ROCKINGHAM RSA</t>
  </si>
  <si>
    <t>VAL060640</t>
  </si>
  <si>
    <t>VA0060640</t>
  </si>
  <si>
    <t>MOUNT CRAWFORD</t>
  </si>
  <si>
    <t>https://echo.epa.gov/biosolids-facility-report?id=VAL060640</t>
  </si>
  <si>
    <t>HASKELL R STREET WWTF</t>
  </si>
  <si>
    <t>TX0026751</t>
  </si>
  <si>
    <t>https://echo.epa.gov/biosolids-facility-report?id=TX0026751</t>
  </si>
  <si>
    <t>PIERRE, CITY OF (BIOSOLIDS)</t>
  </si>
  <si>
    <t>SDL020176</t>
  </si>
  <si>
    <t>SD0020176</t>
  </si>
  <si>
    <t>PIERRE, CITY OF</t>
  </si>
  <si>
    <t>SD</t>
  </si>
  <si>
    <t>https://echo.epa.gov/biosolids-facility-report?id=SDL020176</t>
  </si>
  <si>
    <t>JORDAN BASIN WATER RECLAMATION FACILITY</t>
  </si>
  <si>
    <t>UTL025852</t>
  </si>
  <si>
    <t>UT0025852</t>
  </si>
  <si>
    <t>RIVERTON</t>
  </si>
  <si>
    <t>https://echo.epa.gov/biosolids-facility-report?id=UTL025852</t>
  </si>
  <si>
    <t>TX0063011</t>
  </si>
  <si>
    <t>https://echo.epa.gov/biosolids-facility-report?id=TX0063011</t>
  </si>
  <si>
    <t>ATLANTA (UTOY CREEK WRC)</t>
  </si>
  <si>
    <t>GAL021458</t>
  </si>
  <si>
    <t>GA0021458</t>
  </si>
  <si>
    <t>https://echo.epa.gov/biosolids-facility-report?id=GAL021458</t>
  </si>
  <si>
    <t>ROSEVILLE PLEASANT GROVE WWTP</t>
  </si>
  <si>
    <t>CAL084573</t>
  </si>
  <si>
    <t>CA0084573</t>
  </si>
  <si>
    <t>ROSEVILLE</t>
  </si>
  <si>
    <t>https://echo.epa.gov/biosolids-facility-report?id=CAL084573</t>
  </si>
  <si>
    <t>COLUMBUS WATER WORKS</t>
  </si>
  <si>
    <t>GAL020516</t>
  </si>
  <si>
    <t>GA0020516</t>
  </si>
  <si>
    <t>COLUMBUS</t>
  </si>
  <si>
    <t>https://echo.epa.gov/biosolids-facility-report?id=GAL020516</t>
  </si>
  <si>
    <t>LOS ANGELES TERMINAL ISLAND WRP</t>
  </si>
  <si>
    <t>CAL053856</t>
  </si>
  <si>
    <t>CA0053856</t>
  </si>
  <si>
    <t>SAN PEDRO</t>
  </si>
  <si>
    <t>https://echo.epa.gov/biosolids-facility-report?id=CAL053856</t>
  </si>
  <si>
    <t>NYL026867</t>
  </si>
  <si>
    <t>NY0026867</t>
  </si>
  <si>
    <t>https://echo.epa.gov/biosolids-facility-report?id=NYL026867</t>
  </si>
  <si>
    <t>RIVANNA W&amp;SA-MOORES CREEK STP</t>
  </si>
  <si>
    <t>VAL025518</t>
  </si>
  <si>
    <t>VA0025518</t>
  </si>
  <si>
    <t>CHARLOTTESVILLE</t>
  </si>
  <si>
    <t>https://echo.epa.gov/biosolids-facility-report?id=VAL025518</t>
  </si>
  <si>
    <t>ALL023647</t>
  </si>
  <si>
    <t>AL0023647</t>
  </si>
  <si>
    <t>limeStabilize, anaerobic</t>
  </si>
  <si>
    <t>https://echo.epa.gov/biosolids-facility-report?id=ALL023647</t>
  </si>
  <si>
    <t>METROPOLITAN ST. LOUIS SEWER DISTRICT MI</t>
  </si>
  <si>
    <t>MOL004391</t>
  </si>
  <si>
    <t>MO0004391</t>
  </si>
  <si>
    <t>https://echo.epa.gov/biosolids-facility-report?id=MOL004391</t>
  </si>
  <si>
    <t>SPRINGFIELD SD- SPRING CREEK</t>
  </si>
  <si>
    <t>ILL021989</t>
  </si>
  <si>
    <t>IL0021989</t>
  </si>
  <si>
    <t>https://echo.epa.gov/biosolids-facility-report?id=ILL021989</t>
  </si>
  <si>
    <t>CENTRAL WEBER SEWER IMP</t>
  </si>
  <si>
    <t>UTL021911</t>
  </si>
  <si>
    <t>UT0021911</t>
  </si>
  <si>
    <t>OGDEN</t>
  </si>
  <si>
    <t>lowTempCompost, anaerobic</t>
  </si>
  <si>
    <t>https://echo.epa.gov/biosolids-facility-report?id=UTL021911</t>
  </si>
  <si>
    <t>NAUGATUCK WPCF</t>
  </si>
  <si>
    <t>CTL100641</t>
  </si>
  <si>
    <t>CT0100641</t>
  </si>
  <si>
    <t>NAUGATUCK</t>
  </si>
  <si>
    <t>https://echo.epa.gov/biosolids-facility-report?id=CTL100641</t>
  </si>
  <si>
    <t>STRATFORD WPCF (TOWN HALL)</t>
  </si>
  <si>
    <t>CTL101036</t>
  </si>
  <si>
    <t>CT0101036</t>
  </si>
  <si>
    <t>STRATFORD</t>
  </si>
  <si>
    <t>https://echo.epa.gov/biosolids-facility-report?id=CTL101036</t>
  </si>
  <si>
    <t>PRAIRIE CREEK WWTP</t>
  </si>
  <si>
    <t>TX0052892</t>
  </si>
  <si>
    <t>LEWISVILLE</t>
  </si>
  <si>
    <t>https://echo.epa.gov/biosolids-facility-report?id=TX0052892</t>
  </si>
  <si>
    <t>FISHERS CHEENEY CREEK WWTP</t>
  </si>
  <si>
    <t>INL055484</t>
  </si>
  <si>
    <t>IN0055484</t>
  </si>
  <si>
    <t>FISHERS</t>
  </si>
  <si>
    <t>https://echo.epa.gov/biosolids-facility-report?id=INL055484</t>
  </si>
  <si>
    <t>NORTH DAVIS SEWER DISTRICT</t>
  </si>
  <si>
    <t>UTL021741</t>
  </si>
  <si>
    <t>UT0021741</t>
  </si>
  <si>
    <t>SYRACUSE</t>
  </si>
  <si>
    <t>lowTempCompost, anaerobic, airDry</t>
  </si>
  <si>
    <t>https://echo.epa.gov/biosolids-facility-report?id=UTL021741</t>
  </si>
  <si>
    <t>BAYSHORE REGIONAL SEW AUTH</t>
  </si>
  <si>
    <t>NJL155365</t>
  </si>
  <si>
    <t>NJ0155365</t>
  </si>
  <si>
    <t>UNION BEACH</t>
  </si>
  <si>
    <t>https://echo.epa.gov/biosolids-facility-report?id=NJL155365</t>
  </si>
  <si>
    <t>OPEQUON STP</t>
  </si>
  <si>
    <t>VAL065552</t>
  </si>
  <si>
    <t>VA0065552</t>
  </si>
  <si>
    <t>WINCHESTER</t>
  </si>
  <si>
    <t>https://echo.epa.gov/biosolids-facility-report?id=VAL065552</t>
  </si>
  <si>
    <t>KING COUNTY BRIGHTWATER WWTP</t>
  </si>
  <si>
    <t>WAL032247</t>
  </si>
  <si>
    <t>WA0032247</t>
  </si>
  <si>
    <t>https://echo.epa.gov/biosolids-facility-report?id=WAL032247</t>
  </si>
  <si>
    <t>CENTRAL DAVIS CO SEWER</t>
  </si>
  <si>
    <t>UTL020974</t>
  </si>
  <si>
    <t>UT0020974</t>
  </si>
  <si>
    <t>KAYSVILLE</t>
  </si>
  <si>
    <t>Class B, Class A, Not Applicable</t>
  </si>
  <si>
    <t>https://echo.epa.gov/biosolids-facility-report?id=UTL020974</t>
  </si>
  <si>
    <t>ST. LOUIS METROPOLITAN SEWER DISTRICT</t>
  </si>
  <si>
    <t>MOL101362</t>
  </si>
  <si>
    <t>MO0101362</t>
  </si>
  <si>
    <t>VALLEY PARK</t>
  </si>
  <si>
    <t>https://echo.epa.gov/biosolids-facility-report?id=MOL101362</t>
  </si>
  <si>
    <t>DENTON CREEK REGIONAL WWTF</t>
  </si>
  <si>
    <t>TX0104957</t>
  </si>
  <si>
    <t>https://echo.epa.gov/biosolids-facility-report?id=TX0104957</t>
  </si>
  <si>
    <t>HARRISBURG AUTHORITY, THE</t>
  </si>
  <si>
    <t>PAL027197</t>
  </si>
  <si>
    <t>PA0027197</t>
  </si>
  <si>
    <t>HARRISBURG</t>
  </si>
  <si>
    <t>Class B, Not Applicable, Class A EQ</t>
  </si>
  <si>
    <t>https://echo.epa.gov/biosolids-facility-report?id=PAL027197</t>
  </si>
  <si>
    <t>VALLEY FORGE SEWER AUTHORITY</t>
  </si>
  <si>
    <t>PAL043974</t>
  </si>
  <si>
    <t>PA0043974</t>
  </si>
  <si>
    <t>PHOENIXVILLE</t>
  </si>
  <si>
    <t>https://echo.epa.gov/biosolids-facility-report?id=PAL043974</t>
  </si>
  <si>
    <t>ROANOKE STP</t>
  </si>
  <si>
    <t>VAL025020</t>
  </si>
  <si>
    <t>VA0025020</t>
  </si>
  <si>
    <t>ROANOKE</t>
  </si>
  <si>
    <t>https://echo.epa.gov/biosolids-facility-report?id=VAL025020</t>
  </si>
  <si>
    <t>SAN FRANCISCO OCEANSIDE WWTP</t>
  </si>
  <si>
    <t>CAL037681</t>
  </si>
  <si>
    <t>CA0037681</t>
  </si>
  <si>
    <t>https://echo.epa.gov/biosolids-facility-report?id=CAL037681</t>
  </si>
  <si>
    <t>PARKWAY WWTP</t>
  </si>
  <si>
    <t>MDL021725</t>
  </si>
  <si>
    <t>MD0021725</t>
  </si>
  <si>
    <t>LAUREL</t>
  </si>
  <si>
    <t>https://echo.epa.gov/biosolids-facility-report?id=MDL021725</t>
  </si>
  <si>
    <t>SILOAM SPRINGS, CITY OF</t>
  </si>
  <si>
    <t>ARL020273</t>
  </si>
  <si>
    <t>AR0020273</t>
  </si>
  <si>
    <t>SILOAM SPRINGS</t>
  </si>
  <si>
    <t>https://echo.epa.gov/biosolids-facility-report?id=ARL020273</t>
  </si>
  <si>
    <t>ROCKAWAY VALLEY REGIONAL SA</t>
  </si>
  <si>
    <t>NJL022349</t>
  </si>
  <si>
    <t>NJ0022349</t>
  </si>
  <si>
    <t>PARSIPPANY</t>
  </si>
  <si>
    <t>https://echo.epa.gov/biosolids-facility-report?id=NJL022349</t>
  </si>
  <si>
    <t>METROPOLITAN COUNCIL-EAGLE PT</t>
  </si>
  <si>
    <t>MNL029904</t>
  </si>
  <si>
    <t>MN0029904</t>
  </si>
  <si>
    <t>COTTAGE GROVE</t>
  </si>
  <si>
    <t>https://echo.epa.gov/biosolids-facility-report?id=MNL029904</t>
  </si>
  <si>
    <t>KEEGANS BAYOU WWTP</t>
  </si>
  <si>
    <t>TX0098191</t>
  </si>
  <si>
    <t>https://echo.epa.gov/biosolids-facility-report?id=TX0098191</t>
  </si>
  <si>
    <t>PAW PAW WWTF</t>
  </si>
  <si>
    <t>TX0047228</t>
  </si>
  <si>
    <t>DENISON</t>
  </si>
  <si>
    <t>https://echo.epa.gov/biosolids-facility-report?id=TX0047228</t>
  </si>
  <si>
    <t>CITY OF BURLINGTON</t>
  </si>
  <si>
    <t>NCL023868</t>
  </si>
  <si>
    <t>NC0023868</t>
  </si>
  <si>
    <t>BURLINGTON</t>
  </si>
  <si>
    <t>https://echo.epa.gov/biosolids-facility-report?id=NCL023868</t>
  </si>
  <si>
    <t>OAK GROVE WWTF</t>
  </si>
  <si>
    <t>TX0047261</t>
  </si>
  <si>
    <t>ENNIS</t>
  </si>
  <si>
    <t>https://echo.epa.gov/biosolids-facility-report?id=TX0047261</t>
  </si>
  <si>
    <t>SOCWA J. B. LATHAM TP</t>
  </si>
  <si>
    <t>CAL107417</t>
  </si>
  <si>
    <t>CA0107417</t>
  </si>
  <si>
    <t>DANA POINT</t>
  </si>
  <si>
    <t>https://echo.epa.gov/biosolids-facility-report?id=CAL107417</t>
  </si>
  <si>
    <t>CITY OF LARGO. WWTP</t>
  </si>
  <si>
    <t>FLL026603</t>
  </si>
  <si>
    <t>FL0026603</t>
  </si>
  <si>
    <t>LARGO</t>
  </si>
  <si>
    <t>https://echo.epa.gov/biosolids-facility-report?id=FLL026603</t>
  </si>
  <si>
    <t>LAFAYETTE WWTP</t>
  </si>
  <si>
    <t>INL032468</t>
  </si>
  <si>
    <t>IN0032468</t>
  </si>
  <si>
    <t>LAFAYETTE</t>
  </si>
  <si>
    <t>other, tempSludgeStore, methaneBioCaptureRecover</t>
  </si>
  <si>
    <t>https://echo.epa.gov/biosolids-facility-report?id=INL032468</t>
  </si>
  <si>
    <t>BROAD RUN WATER RECLAMATION</t>
  </si>
  <si>
    <t>VAL091383</t>
  </si>
  <si>
    <t>VA0091383</t>
  </si>
  <si>
    <t>ASHBURN</t>
  </si>
  <si>
    <t>https://echo.epa.gov/biosolids-facility-report?id=VAL091383</t>
  </si>
  <si>
    <t>PRASA - CAGUAS RWWTP</t>
  </si>
  <si>
    <t>PRL025976</t>
  </si>
  <si>
    <t>PR0025976</t>
  </si>
  <si>
    <t>CAGUAS</t>
  </si>
  <si>
    <t>https://echo.epa.gov/biosolids-facility-report?id=PRL025976</t>
  </si>
  <si>
    <t>CATOMA CREEK WWTP</t>
  </si>
  <si>
    <t>ALL027863</t>
  </si>
  <si>
    <t>AL0027863</t>
  </si>
  <si>
    <t>https://echo.epa.gov/biosolids-facility-report?id=ALL027863</t>
  </si>
  <si>
    <t>NASHVILLE-DRY CREEK STP</t>
  </si>
  <si>
    <t>TNL020648</t>
  </si>
  <si>
    <t>TN0020648</t>
  </si>
  <si>
    <t>MADISON</t>
  </si>
  <si>
    <t>https://echo.epa.gov/biosolids-facility-report?id=TNL020648</t>
  </si>
  <si>
    <t>LACSD - LANCASTER WRP</t>
  </si>
  <si>
    <t>CAL010513</t>
  </si>
  <si>
    <t>CA0010513</t>
  </si>
  <si>
    <t>https://echo.epa.gov/biosolids-facility-report?id=CAL010513</t>
  </si>
  <si>
    <t>NCL023876</t>
  </si>
  <si>
    <t>NC0023876</t>
  </si>
  <si>
    <t>https://echo.epa.gov/biosolids-facility-report?id=NCL023876</t>
  </si>
  <si>
    <t>CITY OF JOPLIN</t>
  </si>
  <si>
    <t>MOL023256</t>
  </si>
  <si>
    <t>MO0023256</t>
  </si>
  <si>
    <t>JOPLIN</t>
  </si>
  <si>
    <t>limeStabilize, anaerobic, airDry, aerobic</t>
  </si>
  <si>
    <t>https://echo.epa.gov/biosolids-facility-report?id=MOL023256</t>
  </si>
  <si>
    <t>FORT COLLINS CITY OF</t>
  </si>
  <si>
    <t>COL047627</t>
  </si>
  <si>
    <t>CO0047627</t>
  </si>
  <si>
    <t>FORT COLLINS</t>
  </si>
  <si>
    <t>https://echo.epa.gov/biosolids-facility-report?id=COL047627</t>
  </si>
  <si>
    <t>GRACE CREEK WWTP</t>
  </si>
  <si>
    <t>TX0022217</t>
  </si>
  <si>
    <t>LONGVIEW</t>
  </si>
  <si>
    <t>https://echo.epa.gov/biosolids-facility-report?id=TX0022217</t>
  </si>
  <si>
    <t>MODESTO WQCF</t>
  </si>
  <si>
    <t>CAL079103</t>
  </si>
  <si>
    <t>CA0079103</t>
  </si>
  <si>
    <t>MODESTO</t>
  </si>
  <si>
    <t>sludgeLagoon, preliminaryOps</t>
  </si>
  <si>
    <t>https://echo.epa.gov/biosolids-facility-report?id=CAL079103</t>
  </si>
  <si>
    <t>MASSAPONAX REGIONAL STP</t>
  </si>
  <si>
    <t>VAL025658</t>
  </si>
  <si>
    <t>VA0025658</t>
  </si>
  <si>
    <t>FREDERICKSBURG</t>
  </si>
  <si>
    <t>https://echo.epa.gov/biosolids-facility-report?id=VAL025658</t>
  </si>
  <si>
    <t>LACSD - PALMDALE WRP</t>
  </si>
  <si>
    <t>CAL000446</t>
  </si>
  <si>
    <t>CA0000446</t>
  </si>
  <si>
    <t>https://echo.epa.gov/biosolids-facility-report?id=CAL000446</t>
  </si>
  <si>
    <t>MOL127949</t>
  </si>
  <si>
    <t>MO0127949</t>
  </si>
  <si>
    <t>https://echo.epa.gov/biosolids-facility-report?id=MOL127949</t>
  </si>
  <si>
    <t>HRSD -JAMES RIVER STP</t>
  </si>
  <si>
    <t>VAL081272</t>
  </si>
  <si>
    <t>VA0081272</t>
  </si>
  <si>
    <t>NEWPORT NEWS</t>
  </si>
  <si>
    <t>https://echo.epa.gov/biosolids-facility-report?id=VAL081272</t>
  </si>
  <si>
    <t>RIL100072</t>
  </si>
  <si>
    <t>RI0100072</t>
  </si>
  <si>
    <t>https://echo.epa.gov/biosolids-facility-report?id=RIL100072</t>
  </si>
  <si>
    <t>MUNICIPAL UTILITIES BOARD OF ALBERTVILLE</t>
  </si>
  <si>
    <t>ALL020192</t>
  </si>
  <si>
    <t>AL0020192</t>
  </si>
  <si>
    <t>ALBERTVILLE</t>
  </si>
  <si>
    <t>https://echo.epa.gov/biosolids-facility-report?id=ALL020192</t>
  </si>
  <si>
    <t>TACOMA NORTH NO 3</t>
  </si>
  <si>
    <t>WAL037214</t>
  </si>
  <si>
    <t>WA0037214</t>
  </si>
  <si>
    <t>https://echo.epa.gov/biosolids-facility-report?id=WAL037214</t>
  </si>
  <si>
    <t>ROGERS, CITY OF</t>
  </si>
  <si>
    <t>ARL043397</t>
  </si>
  <si>
    <t>AR0043397</t>
  </si>
  <si>
    <t>https://echo.epa.gov/biosolids-facility-report?id=ARL043397</t>
  </si>
  <si>
    <t>QUINCY STP, CITY OF</t>
  </si>
  <si>
    <t>ILL030503</t>
  </si>
  <si>
    <t>IL0030503</t>
  </si>
  <si>
    <t>QUINCY</t>
  </si>
  <si>
    <t>https://echo.epa.gov/biosolids-facility-report?id=ILL030503</t>
  </si>
  <si>
    <t>CITY OF GARLAND ROWLETT CREEK WWTF</t>
  </si>
  <si>
    <t>TX0024686</t>
  </si>
  <si>
    <t>GARLAND</t>
  </si>
  <si>
    <t>https://echo.epa.gov/biosolids-facility-report?id=TX0024686</t>
  </si>
  <si>
    <t>CITY OF BEND WATER RECLAMATION FACILITY</t>
  </si>
  <si>
    <t>ORL022395</t>
  </si>
  <si>
    <t>OR0022395</t>
  </si>
  <si>
    <t>BEND</t>
  </si>
  <si>
    <t>https://echo.epa.gov/biosolids-facility-report?id=ORL022395</t>
  </si>
  <si>
    <t>TWO RIVERS WATER RECLAMATION A</t>
  </si>
  <si>
    <t>NJL026735</t>
  </si>
  <si>
    <t>NJ0026735</t>
  </si>
  <si>
    <t>MONMOUTH BEACH</t>
  </si>
  <si>
    <t>https://echo.epa.gov/biosolids-facility-report?id=NJL026735</t>
  </si>
  <si>
    <t>CITY OF COLUMBIA</t>
  </si>
  <si>
    <t>MOL097837</t>
  </si>
  <si>
    <t>MO0097837</t>
  </si>
  <si>
    <t>COLUMBIA</t>
  </si>
  <si>
    <t>https://echo.epa.gov/biosolids-facility-report?id=MOL097837</t>
  </si>
  <si>
    <t>HRSD YORK RIVER STP</t>
  </si>
  <si>
    <t>VAL081311</t>
  </si>
  <si>
    <t>VA0081311</t>
  </si>
  <si>
    <t>SEAFORD</t>
  </si>
  <si>
    <t>https://echo.epa.gov/biosolids-facility-report?id=VAL081311</t>
  </si>
  <si>
    <t>FREMONT WWTF</t>
  </si>
  <si>
    <t>NEL031381</t>
  </si>
  <si>
    <t>NE0031381</t>
  </si>
  <si>
    <t>FREMONT</t>
  </si>
  <si>
    <t>https://echo.epa.gov/biosolids-facility-report?id=NEL031381</t>
  </si>
  <si>
    <t>SAINT CLOUD</t>
  </si>
  <si>
    <t>MNL040878</t>
  </si>
  <si>
    <t>MN0040878</t>
  </si>
  <si>
    <t>ST CLOUD</t>
  </si>
  <si>
    <t>https://echo.epa.gov/biosolids-facility-report?id=MNL040878</t>
  </si>
  <si>
    <t>SAN MATEO WWTP</t>
  </si>
  <si>
    <t>CAL037541</t>
  </si>
  <si>
    <t>CA0037541</t>
  </si>
  <si>
    <t>SAN MATEO</t>
  </si>
  <si>
    <t>https://echo.epa.gov/biosolids-facility-report?id=CAL037541</t>
  </si>
  <si>
    <t>S DAVIS CO SEWER-NORTH</t>
  </si>
  <si>
    <t>UTL021636</t>
  </si>
  <si>
    <t>UT0021636</t>
  </si>
  <si>
    <t>WEST BOUNTIFUL</t>
  </si>
  <si>
    <t>https://echo.epa.gov/biosolids-facility-report?id=UTL021636</t>
  </si>
  <si>
    <t>ROCHESTER</t>
  </si>
  <si>
    <t>MNL024619</t>
  </si>
  <si>
    <t>MN0024619</t>
  </si>
  <si>
    <t>https://echo.epa.gov/biosolids-facility-report?id=MNL024619</t>
  </si>
  <si>
    <t>WEST DISTRICT WWTF</t>
  </si>
  <si>
    <t>TX0063002</t>
  </si>
  <si>
    <t>https://echo.epa.gov/biosolids-facility-report?id=TX0063002</t>
  </si>
  <si>
    <t>NCL050342</t>
  </si>
  <si>
    <t>NC0050342</t>
  </si>
  <si>
    <t>https://echo.epa.gov/biosolids-facility-report?id=NCL050342</t>
  </si>
  <si>
    <t>POCATELLO, CITY OF</t>
  </si>
  <si>
    <t>IDL021784</t>
  </si>
  <si>
    <t>ID0021784</t>
  </si>
  <si>
    <t>POCATELLO</t>
  </si>
  <si>
    <t>ID</t>
  </si>
  <si>
    <t>https://echo.epa.gov/biosolids-facility-report?id=IDL021784</t>
  </si>
  <si>
    <t>ROSEVILLE DRY CREEK WWTP</t>
  </si>
  <si>
    <t>CAL079502</t>
  </si>
  <si>
    <t>CA0079502</t>
  </si>
  <si>
    <t>https://echo.epa.gov/biosolids-facility-report?id=CAL079502</t>
  </si>
  <si>
    <t>TAUNTON W W T P</t>
  </si>
  <si>
    <t>MAL100897</t>
  </si>
  <si>
    <t>MA0100897</t>
  </si>
  <si>
    <t>TAUNTON</t>
  </si>
  <si>
    <t>https://echo.epa.gov/biosolids-facility-report?id=MAL100897</t>
  </si>
  <si>
    <t>CITY OF MORGANTON</t>
  </si>
  <si>
    <t>NCL026573</t>
  </si>
  <si>
    <t>NC0026573</t>
  </si>
  <si>
    <t>MORGANTON</t>
  </si>
  <si>
    <t>airDry</t>
  </si>
  <si>
    <t>https://echo.epa.gov/biosolids-facility-report?id=NCL026573</t>
  </si>
  <si>
    <t>YAKIMA POTW</t>
  </si>
  <si>
    <t>WAL024023</t>
  </si>
  <si>
    <t>WA0024023</t>
  </si>
  <si>
    <t>YAKIMA</t>
  </si>
  <si>
    <t>https://echo.epa.gov/biosolids-facility-report?id=WAL024023</t>
  </si>
  <si>
    <t>CITY OF RIO GRANDE CITY - WWTP</t>
  </si>
  <si>
    <t>TX0068764</t>
  </si>
  <si>
    <t>RIO GRANDE CITY</t>
  </si>
  <si>
    <t>https://echo.epa.gov/biosolids-facility-report?id=TX0068764</t>
  </si>
  <si>
    <t>CITY OF IOWA CITY</t>
  </si>
  <si>
    <t>IAL070866</t>
  </si>
  <si>
    <t>IA0070866</t>
  </si>
  <si>
    <t>IOWA CITY</t>
  </si>
  <si>
    <t>https://echo.epa.gov/biosolids-facility-report?id=IAL070866</t>
  </si>
  <si>
    <t>REWA/LOWER REEDY RIVER WWTP</t>
  </si>
  <si>
    <t>SCL024261</t>
  </si>
  <si>
    <t>SC0024261</t>
  </si>
  <si>
    <t>https://echo.epa.gov/biosolids-facility-report?id=SCL024261</t>
  </si>
  <si>
    <t>TRI-CITY SERVICE DISTRICT</t>
  </si>
  <si>
    <t>ORL031259</t>
  </si>
  <si>
    <t>OR0031259</t>
  </si>
  <si>
    <t>OREGON CITY</t>
  </si>
  <si>
    <t>https://echo.epa.gov/biosolids-facility-report?id=ORL031259</t>
  </si>
  <si>
    <t>WHEELING WPC DIVISION</t>
  </si>
  <si>
    <t>WVL023230</t>
  </si>
  <si>
    <t>WV0023230</t>
  </si>
  <si>
    <t>WHEELING</t>
  </si>
  <si>
    <t>WV</t>
  </si>
  <si>
    <t>https://echo.epa.gov/biosolids-facility-report?id=WVL023230</t>
  </si>
  <si>
    <t>TOWN OF MANCHESTER</t>
  </si>
  <si>
    <t>CTL100293</t>
  </si>
  <si>
    <t>CT0100293</t>
  </si>
  <si>
    <t>MANCHESTER</t>
  </si>
  <si>
    <t>https://echo.epa.gov/biosolids-facility-report?id=CTL100293</t>
  </si>
  <si>
    <t>BLOOMINGTON/NORMAL WRD STP</t>
  </si>
  <si>
    <t>ILL027731</t>
  </si>
  <si>
    <t>IL0027731</t>
  </si>
  <si>
    <t>BLOOMINGTON</t>
  </si>
  <si>
    <t>https://echo.epa.gov/biosolids-facility-report?id=ILL027731</t>
  </si>
  <si>
    <t>CITY OF ALBANY</t>
  </si>
  <si>
    <t>GAL037222</t>
  </si>
  <si>
    <t>GA0037222</t>
  </si>
  <si>
    <t>https://echo.epa.gov/biosolids-facility-report?id=GAL037222</t>
  </si>
  <si>
    <t>POTTSTOWN BORO</t>
  </si>
  <si>
    <t>PAL026786</t>
  </si>
  <si>
    <t>PA0026786</t>
  </si>
  <si>
    <t>POTTSTOWN</t>
  </si>
  <si>
    <t>https://echo.epa.gov/biosolids-facility-report?id=PAL026786</t>
  </si>
  <si>
    <t>CITY OF ST. JOSEPH</t>
  </si>
  <si>
    <t>MOL023043</t>
  </si>
  <si>
    <t>MO0023043</t>
  </si>
  <si>
    <t>ST. JOSEPH</t>
  </si>
  <si>
    <t>https://echo.epa.gov/biosolids-facility-report?id=MOL023043</t>
  </si>
  <si>
    <t>PLATTSBURGH (C)</t>
  </si>
  <si>
    <t>NYL026018</t>
  </si>
  <si>
    <t>NY0026018</t>
  </si>
  <si>
    <t>PLATTSBURGH</t>
  </si>
  <si>
    <t>https://echo.epa.gov/biosolids-facility-report?id=NYL026018</t>
  </si>
  <si>
    <t>ROSWELL, NEW MEXICO</t>
  </si>
  <si>
    <t>NML020311</t>
  </si>
  <si>
    <t>NM0020311</t>
  </si>
  <si>
    <t>ROSWELL</t>
  </si>
  <si>
    <t>Class A EQ, Class A</t>
  </si>
  <si>
    <t>https://echo.epa.gov/biosolids-facility-report?id=NML020311</t>
  </si>
  <si>
    <t>WATERTOWN (C)</t>
  </si>
  <si>
    <t>NYL025984</t>
  </si>
  <si>
    <t>NY0025984</t>
  </si>
  <si>
    <t>WATERTOWN</t>
  </si>
  <si>
    <t>https://echo.epa.gov/biosolids-facility-report?id=NYL025984</t>
  </si>
  <si>
    <t>FOX LAKE NW REGIONAL WRF</t>
  </si>
  <si>
    <t>ILL020958</t>
  </si>
  <si>
    <t>IL0020958</t>
  </si>
  <si>
    <t>FOX LAKE</t>
  </si>
  <si>
    <t>https://echo.epa.gov/biosolids-facility-report?id=ILL020958</t>
  </si>
  <si>
    <t>LONGMONT CITY OF</t>
  </si>
  <si>
    <t>COL026671</t>
  </si>
  <si>
    <t>CO0026671</t>
  </si>
  <si>
    <t>LONGMONT</t>
  </si>
  <si>
    <t>https://echo.epa.gov/biosolids-facility-report?id=COL026671</t>
  </si>
  <si>
    <t>MERCED WWTF</t>
  </si>
  <si>
    <t>CAL079219</t>
  </si>
  <si>
    <t>CA0079219</t>
  </si>
  <si>
    <t>MERCED</t>
  </si>
  <si>
    <t>https://echo.epa.gov/biosolids-facility-report?id=CAL079219</t>
  </si>
  <si>
    <t>JONESBORO, CITY WATER &amp; LIGHT-E</t>
  </si>
  <si>
    <t>ARL043401</t>
  </si>
  <si>
    <t>AR0043401</t>
  </si>
  <si>
    <t>JONESBORO</t>
  </si>
  <si>
    <t>https://echo.epa.gov/biosolids-facility-report?id=ARL043401</t>
  </si>
  <si>
    <t>THORN CREEK BASIN SD STP</t>
  </si>
  <si>
    <t>ILL027723</t>
  </si>
  <si>
    <t>IL0027723</t>
  </si>
  <si>
    <t>CHICAGO HEIGHTS</t>
  </si>
  <si>
    <t>https://echo.epa.gov/biosolids-facility-report?id=ILL027723</t>
  </si>
  <si>
    <t>REWA/PELHAM WWTP</t>
  </si>
  <si>
    <t>SCL033804</t>
  </si>
  <si>
    <t>SC0033804</t>
  </si>
  <si>
    <t>GREER</t>
  </si>
  <si>
    <t>https://echo.epa.gov/biosolids-facility-report?id=SCL033804</t>
  </si>
  <si>
    <t>SIMI VALLEY WQCP</t>
  </si>
  <si>
    <t>CAL055221</t>
  </si>
  <si>
    <t>CA0055221</t>
  </si>
  <si>
    <t>SIMI VALLEY</t>
  </si>
  <si>
    <t>https://echo.epa.gov/biosolids-facility-report?id=CAL055221</t>
  </si>
  <si>
    <t>SANTA MARGARITA CHIQUITA WRF</t>
  </si>
  <si>
    <t>CAL207417</t>
  </si>
  <si>
    <t>CA0207417</t>
  </si>
  <si>
    <t>SAN JUAN CAPISTRANO</t>
  </si>
  <si>
    <t>https://echo.epa.gov/biosolids-facility-report?id=CAL207417</t>
  </si>
  <si>
    <t>LYNNWOOD STP</t>
  </si>
  <si>
    <t>WAL024031</t>
  </si>
  <si>
    <t>WA0024031</t>
  </si>
  <si>
    <t>LYNNWOOD</t>
  </si>
  <si>
    <t>https://echo.epa.gov/biosolids-facility-report?id=WAL024031</t>
  </si>
  <si>
    <t>CITY OF MCALLEN NORTH WWTP</t>
  </si>
  <si>
    <t>TX0093106</t>
  </si>
  <si>
    <t>MCALLEN</t>
  </si>
  <si>
    <t>https://echo.epa.gov/biosolids-facility-report?id=TX0093106</t>
  </si>
  <si>
    <t>PULASKI STP</t>
  </si>
  <si>
    <t>TNL021687</t>
  </si>
  <si>
    <t>TN0021687</t>
  </si>
  <si>
    <t>PULASKI</t>
  </si>
  <si>
    <t>https://echo.epa.gov/biosolids-facility-report?id=TNL021687</t>
  </si>
  <si>
    <t>CUMBERLAND WWTP</t>
  </si>
  <si>
    <t>MDL021598</t>
  </si>
  <si>
    <t>MD0021598</t>
  </si>
  <si>
    <t>CUMBERLAND</t>
  </si>
  <si>
    <t>https://echo.epa.gov/biosolids-facility-report?id=MDL021598</t>
  </si>
  <si>
    <t>CITY OF MUSCATINE</t>
  </si>
  <si>
    <t>IAL023434</t>
  </si>
  <si>
    <t>IA0023434</t>
  </si>
  <si>
    <t>MUSCATINE</t>
  </si>
  <si>
    <t>https://echo.epa.gov/biosolids-facility-report?id=IAL023434</t>
  </si>
  <si>
    <t>CENTRAL MARIN SANITATION AGENCY WWTP</t>
  </si>
  <si>
    <t>CAL038628</t>
  </si>
  <si>
    <t>CA0038628</t>
  </si>
  <si>
    <t>SAN RAFAEL</t>
  </si>
  <si>
    <t>https://echo.epa.gov/biosolids-facility-report?id=CAL038628</t>
  </si>
  <si>
    <t>BARSTOW WWTF</t>
  </si>
  <si>
    <t>CAL010517</t>
  </si>
  <si>
    <t>CA0010517</t>
  </si>
  <si>
    <t>BARSTOW</t>
  </si>
  <si>
    <t>https://echo.epa.gov/biosolids-facility-report?id=CAL010517</t>
  </si>
  <si>
    <t>POUGHKEEPSIE (C)</t>
  </si>
  <si>
    <t>NYL026255</t>
  </si>
  <si>
    <t>NY0026255</t>
  </si>
  <si>
    <t>POUGHKEEPSIE</t>
  </si>
  <si>
    <t>https://echo.epa.gov/biosolids-facility-report?id=NYL026255</t>
  </si>
  <si>
    <t>ROBINDALE WWTP</t>
  </si>
  <si>
    <t>TX0071340</t>
  </si>
  <si>
    <t>BROWNSVILLE</t>
  </si>
  <si>
    <t>https://echo.epa.gov/biosolids-facility-report?id=TX0071340</t>
  </si>
  <si>
    <t>JERRY L RILEY STP</t>
  </si>
  <si>
    <t>KYL104027</t>
  </si>
  <si>
    <t>KY0104027</t>
  </si>
  <si>
    <t>BARDSTOWN</t>
  </si>
  <si>
    <t>https://echo.epa.gov/biosolids-facility-report?id=KYL104027</t>
  </si>
  <si>
    <t>CITY OF BROWNWOOD WWTP</t>
  </si>
  <si>
    <t>TX0047040</t>
  </si>
  <si>
    <t>BROWNWOOD</t>
  </si>
  <si>
    <t>https://echo.epa.gov/biosolids-facility-report?id=TX0047040</t>
  </si>
  <si>
    <t>FAIRHOPE CITY OF</t>
  </si>
  <si>
    <t>ALL020842</t>
  </si>
  <si>
    <t>AL0020842</t>
  </si>
  <si>
    <t>FAIRHOPE</t>
  </si>
  <si>
    <t>https://echo.epa.gov/biosolids-facility-report?id=ALL020842</t>
  </si>
  <si>
    <t>FALLING CREEK WASTEWATER TREATMENT PLANT</t>
  </si>
  <si>
    <t>VAL024996</t>
  </si>
  <si>
    <t>VA0024996</t>
  </si>
  <si>
    <t>https://echo.epa.gov/biosolids-facility-report?id=VAL024996</t>
  </si>
  <si>
    <t>CITY OF HOUSTON UPPER BRAYS WWTF</t>
  </si>
  <si>
    <t>TX0088153</t>
  </si>
  <si>
    <t>HOSTON</t>
  </si>
  <si>
    <t>https://echo.epa.gov/biosolids-facility-report?id=TX0088153</t>
  </si>
  <si>
    <t>REDLANDS WWTP</t>
  </si>
  <si>
    <t>CAL000490</t>
  </si>
  <si>
    <t>CA0000490</t>
  </si>
  <si>
    <t>REDLANDS</t>
  </si>
  <si>
    <t>https://echo.epa.gov/biosolids-facility-report?id=CAL000490</t>
  </si>
  <si>
    <t>ALEXANDRIA LAKE AREA SD</t>
  </si>
  <si>
    <t>MNL040738</t>
  </si>
  <si>
    <t>MN0040738</t>
  </si>
  <si>
    <t>ALEXANDRIA</t>
  </si>
  <si>
    <t>https://echo.epa.gov/biosolids-facility-report?id=MNL040738</t>
  </si>
  <si>
    <t>GALLATIN STP</t>
  </si>
  <si>
    <t>TNL020141</t>
  </si>
  <si>
    <t>TN0020141</t>
  </si>
  <si>
    <t>GALLATIN</t>
  </si>
  <si>
    <t>Not Applicable, Class A EQ</t>
  </si>
  <si>
    <t>https://echo.epa.gov/biosolids-facility-report?id=TNL020141</t>
  </si>
  <si>
    <t>HOLLYWOOD ROAD WWTP</t>
  </si>
  <si>
    <t>TX0025810</t>
  </si>
  <si>
    <t>AMARILLO</t>
  </si>
  <si>
    <t>https://echo.epa.gov/biosolids-facility-report?id=TX0025810</t>
  </si>
  <si>
    <t>BLOOMINGTON S (DILLMAN ROAD)</t>
  </si>
  <si>
    <t>INL035718</t>
  </si>
  <si>
    <t>IN0035718</t>
  </si>
  <si>
    <t>https://echo.epa.gov/biosolids-facility-report?id=INL035718</t>
  </si>
  <si>
    <t>SPRINGFIELD MSD-SUGAR CRK STP</t>
  </si>
  <si>
    <t>ILL021971</t>
  </si>
  <si>
    <t>IL0021971</t>
  </si>
  <si>
    <t>https://echo.epa.gov/biosolids-facility-report?id=ILL021971</t>
  </si>
  <si>
    <t>SOUTHSIDE WWTF</t>
  </si>
  <si>
    <t>TX0055484</t>
  </si>
  <si>
    <t>https://echo.epa.gov/biosolids-facility-report?id=TX0055484</t>
  </si>
  <si>
    <t>PENN TWP BOARD OF COMMISSIONS</t>
  </si>
  <si>
    <t>PAL037150</t>
  </si>
  <si>
    <t>PA0037150</t>
  </si>
  <si>
    <t>HANOVER</t>
  </si>
  <si>
    <t>https://echo.epa.gov/biosolids-facility-report?id=PAL037150</t>
  </si>
  <si>
    <t>GLENBARD WASTEWATER AUTH-MAIN</t>
  </si>
  <si>
    <t>ILL021547</t>
  </si>
  <si>
    <t>IL0021547</t>
  </si>
  <si>
    <t>GLEN ELLYN</t>
  </si>
  <si>
    <t>https://echo.epa.gov/biosolids-facility-report?id=ILL021547</t>
  </si>
  <si>
    <t>SMYRNA STP</t>
  </si>
  <si>
    <t>TNL020541</t>
  </si>
  <si>
    <t>TN0020541</t>
  </si>
  <si>
    <t>SMYRNA</t>
  </si>
  <si>
    <t>https://echo.epa.gov/biosolids-facility-report?id=TNL020541</t>
  </si>
  <si>
    <t>CHICOPEE W P C F</t>
  </si>
  <si>
    <t>MAL101508</t>
  </si>
  <si>
    <t>MA0101508</t>
  </si>
  <si>
    <t>CHICOPEE</t>
  </si>
  <si>
    <t>https://echo.epa.gov/biosolids-facility-report?id=MAL101508</t>
  </si>
  <si>
    <t>BERGEN CNTY WTP</t>
  </si>
  <si>
    <t>NJL020028</t>
  </si>
  <si>
    <t>NJ0020028</t>
  </si>
  <si>
    <t>EDGEWATER</t>
  </si>
  <si>
    <t>https://echo.epa.gov/biosolids-facility-report?id=NJL020028</t>
  </si>
  <si>
    <t>LOWER STROUBLES CREEK WWTP</t>
  </si>
  <si>
    <t>VAL060844</t>
  </si>
  <si>
    <t>VA0060844</t>
  </si>
  <si>
    <t>MONTGOMERY COUNTY</t>
  </si>
  <si>
    <t>https://echo.epa.gov/biosolids-facility-report?id=VAL060844</t>
  </si>
  <si>
    <t>INDEPENDENCE,ROCK CR WWTF</t>
  </si>
  <si>
    <t>MOL089681</t>
  </si>
  <si>
    <t>MO0089681</t>
  </si>
  <si>
    <t>https://echo.epa.gov/biosolids-facility-report?id=MOL089681</t>
  </si>
  <si>
    <t>CHEYENNE BOARD OF PUBLIC UTILITIES</t>
  </si>
  <si>
    <t>WYL022934</t>
  </si>
  <si>
    <t>WY0022934</t>
  </si>
  <si>
    <t>CHEYENNE</t>
  </si>
  <si>
    <t>WY</t>
  </si>
  <si>
    <t>https://echo.epa.gov/biosolids-facility-report?id=WYL022934</t>
  </si>
  <si>
    <t>WABASH WWTP</t>
  </si>
  <si>
    <t>INL024741</t>
  </si>
  <si>
    <t>IN0024741</t>
  </si>
  <si>
    <t>WABASH</t>
  </si>
  <si>
    <t>https://echo.epa.gov/biosolids-facility-report?id=INL024741</t>
  </si>
  <si>
    <t>DOWNERS GROVE SD WTC</t>
  </si>
  <si>
    <t>ILL028380</t>
  </si>
  <si>
    <t>IL0028380</t>
  </si>
  <si>
    <t>DOWNERS GROVE</t>
  </si>
  <si>
    <t>longTermSludgeStore, methaneBioCaptureRecover</t>
  </si>
  <si>
    <t>https://echo.epa.gov/biosolids-facility-report?id=ILL028380</t>
  </si>
  <si>
    <t>HARPETH VALLEY UTILITY DISTRIC</t>
  </si>
  <si>
    <t>TNL074748</t>
  </si>
  <si>
    <t>TN0074748</t>
  </si>
  <si>
    <t>https://echo.epa.gov/biosolids-facility-report?id=TNL074748</t>
  </si>
  <si>
    <t>ALL026913</t>
  </si>
  <si>
    <t>AL0026913</t>
  </si>
  <si>
    <t>https://echo.epa.gov/biosolids-facility-report?id=ALL026913</t>
  </si>
  <si>
    <t>UPPER MORELAND-HATBORO JOINT</t>
  </si>
  <si>
    <t>PAL025976</t>
  </si>
  <si>
    <t>PA0025976</t>
  </si>
  <si>
    <t>WILLOW GROVE</t>
  </si>
  <si>
    <t>https://echo.epa.gov/biosolids-facility-report?id=PAL025976</t>
  </si>
  <si>
    <t>REWA/GILDER CK WWTP</t>
  </si>
  <si>
    <t>SCL040525</t>
  </si>
  <si>
    <t>SC0040525</t>
  </si>
  <si>
    <t>SIMPSONVILLE</t>
  </si>
  <si>
    <t>https://echo.epa.gov/biosolids-facility-report?id=SCL040525</t>
  </si>
  <si>
    <t>SAN CLEMENTE WRP</t>
  </si>
  <si>
    <t>CAL000456</t>
  </si>
  <si>
    <t>CA0000456</t>
  </si>
  <si>
    <t>SAN CLEMENTE</t>
  </si>
  <si>
    <t>https://echo.epa.gov/biosolids-facility-report?id=CAL000456</t>
  </si>
  <si>
    <t>EWING-LAWRENCE SA WTP</t>
  </si>
  <si>
    <t>NJL024759</t>
  </si>
  <si>
    <t>NJ0024759</t>
  </si>
  <si>
    <t>LAWRENCEVILLE</t>
  </si>
  <si>
    <t>https://echo.epa.gov/biosolids-facility-report?id=NJL024759</t>
  </si>
  <si>
    <t>HURRICANE CREEK WWTP</t>
  </si>
  <si>
    <t>TX0024309</t>
  </si>
  <si>
    <t>LUFKIN</t>
  </si>
  <si>
    <t>https://echo.epa.gov/biosolids-facility-report?id=TX0024309</t>
  </si>
  <si>
    <t>LEWISTON-AUBURN WATER POLLUTIO</t>
  </si>
  <si>
    <t>MEL101478</t>
  </si>
  <si>
    <t>ME0101478</t>
  </si>
  <si>
    <t>LEWISTON</t>
  </si>
  <si>
    <t>ME</t>
  </si>
  <si>
    <t>https://echo.epa.gov/biosolids-facility-report?id=MEL101478</t>
  </si>
  <si>
    <t>MANHATTAN, CITY OF</t>
  </si>
  <si>
    <t>KSL036714</t>
  </si>
  <si>
    <t>KS0036714</t>
  </si>
  <si>
    <t>MANHATTAN</t>
  </si>
  <si>
    <t>KS</t>
  </si>
  <si>
    <t>https://echo.epa.gov/biosolids-facility-report?id=KSL036714</t>
  </si>
  <si>
    <t>OREM CITY CORPORATION</t>
  </si>
  <si>
    <t>UTL020915</t>
  </si>
  <si>
    <t>UT0020915</t>
  </si>
  <si>
    <t>OREM</t>
  </si>
  <si>
    <t>https://echo.epa.gov/biosolids-facility-report?id=UTL020915</t>
  </si>
  <si>
    <t>METROPOLITAN COUNCIL-EMPIRE</t>
  </si>
  <si>
    <t>MNL045845</t>
  </si>
  <si>
    <t>MN0045845</t>
  </si>
  <si>
    <t>FARMINGTON</t>
  </si>
  <si>
    <t>https://echo.epa.gov/biosolids-facility-report?id=MNL045845</t>
  </si>
  <si>
    <t>DERRY TOWNSHIP STP</t>
  </si>
  <si>
    <t>PAL026484</t>
  </si>
  <si>
    <t>PA0026484</t>
  </si>
  <si>
    <t>HERSHEY</t>
  </si>
  <si>
    <t>https://echo.epa.gov/biosolids-facility-report?id=PAL026484</t>
  </si>
  <si>
    <t>LAWRENCE, CITY OF</t>
  </si>
  <si>
    <t>KSL038644</t>
  </si>
  <si>
    <t>KS0038644</t>
  </si>
  <si>
    <t>LAWRENCE</t>
  </si>
  <si>
    <t>https://echo.epa.gov/biosolids-facility-report?id=KSL038644</t>
  </si>
  <si>
    <t>CITY OF PARIS WWTF</t>
  </si>
  <si>
    <t>TX0027910</t>
  </si>
  <si>
    <t>PARIS</t>
  </si>
  <si>
    <t>https://echo.epa.gov/biosolids-facility-report?id=TX0027910</t>
  </si>
  <si>
    <t>PARAGOULD, CITY WATER &amp; LIGHT</t>
  </si>
  <si>
    <t>ARL033766</t>
  </si>
  <si>
    <t>AR0033766</t>
  </si>
  <si>
    <t>PARAGOULD</t>
  </si>
  <si>
    <t>https://echo.epa.gov/biosolids-facility-report?id=ARL033766</t>
  </si>
  <si>
    <t>HUTCHINSON, CITY OF</t>
  </si>
  <si>
    <t>KSL036188</t>
  </si>
  <si>
    <t>KS0036188</t>
  </si>
  <si>
    <t>HUTCHINSON</t>
  </si>
  <si>
    <t>Surface Disposal, Land Application</t>
  </si>
  <si>
    <t>https://echo.epa.gov/biosolids-facility-report?id=KSL036188</t>
  </si>
  <si>
    <t>PETALUMA ELLIS CREEK WRF</t>
  </si>
  <si>
    <t>CAL037810</t>
  </si>
  <si>
    <t>CA0037810</t>
  </si>
  <si>
    <t>PETALUMA</t>
  </si>
  <si>
    <t>https://echo.epa.gov/biosolids-facility-report?id=CAL037810</t>
  </si>
  <si>
    <t>OLATHE CEDAR CREEK WWTF</t>
  </si>
  <si>
    <t>KSL081299</t>
  </si>
  <si>
    <t>KS0081299</t>
  </si>
  <si>
    <t>OLATHE</t>
  </si>
  <si>
    <t>https://echo.epa.gov/biosolids-facility-report?id=KSL081299</t>
  </si>
  <si>
    <t>SUSSEX CNTY MUA U WALLKILL FAC</t>
  </si>
  <si>
    <t>NJL053350</t>
  </si>
  <si>
    <t>NJ0053350</t>
  </si>
  <si>
    <t>HARDYSTON TWP</t>
  </si>
  <si>
    <t>https://echo.epa.gov/biosolids-facility-report?id=NJL053350</t>
  </si>
  <si>
    <t xml:space="preserve">RAPID CITY, CITY OF </t>
  </si>
  <si>
    <t>SDL023574</t>
  </si>
  <si>
    <t>SD0023574</t>
  </si>
  <si>
    <t>RAPID CITY</t>
  </si>
  <si>
    <t>https://echo.epa.gov/biosolids-facility-report?id=SDL023574</t>
  </si>
  <si>
    <t>SUMTER/POCOTALIGO RIVER PLANT</t>
  </si>
  <si>
    <t>SCL027707</t>
  </si>
  <si>
    <t>SC0027707</t>
  </si>
  <si>
    <t>SUMTER</t>
  </si>
  <si>
    <t>https://echo.epa.gov/biosolids-facility-report?id=SCL027707</t>
  </si>
  <si>
    <t>SHIPPENSBURG BOROUGH AUTHORITY</t>
  </si>
  <si>
    <t>PAL030643</t>
  </si>
  <si>
    <t>PA0030643</t>
  </si>
  <si>
    <t>SHIPPENSBURG</t>
  </si>
  <si>
    <t>https://echo.epa.gov/biosolids-facility-report?id=PAL030643</t>
  </si>
  <si>
    <t>CITY OF ROCKY MOUNT</t>
  </si>
  <si>
    <t>NCL030317</t>
  </si>
  <si>
    <t>NC0030317</t>
  </si>
  <si>
    <t>ROCKY MOUNT</t>
  </si>
  <si>
    <t>https://echo.epa.gov/biosolids-facility-report?id=NCL030317</t>
  </si>
  <si>
    <t>LANDIS SEWERAGE AUTHORITY</t>
  </si>
  <si>
    <t>NJL143529</t>
  </si>
  <si>
    <t>NJ0143529</t>
  </si>
  <si>
    <t>VINELAND</t>
  </si>
  <si>
    <t>https://echo.epa.gov/biosolids-facility-report?id=NJL143529</t>
  </si>
  <si>
    <t>CITY OF KANSAS CITY - WSD</t>
  </si>
  <si>
    <t>MOL048305</t>
  </si>
  <si>
    <t>MO0048305</t>
  </si>
  <si>
    <t>https://echo.epa.gov/biosolids-facility-report?id=MOL048305</t>
  </si>
  <si>
    <t>DARTMOUTH W P C F</t>
  </si>
  <si>
    <t>MAL101605</t>
  </si>
  <si>
    <t>MA0101605</t>
  </si>
  <si>
    <t>SOUTH DARTMOUTH</t>
  </si>
  <si>
    <t>https://echo.epa.gov/biosolids-facility-report?id=MAL101605</t>
  </si>
  <si>
    <t>METROPOLITAN COUNCIL-ST. CROIX</t>
  </si>
  <si>
    <t>MNL029998</t>
  </si>
  <si>
    <t>MN0029998</t>
  </si>
  <si>
    <t>OAK PARK HEIGHTS</t>
  </si>
  <si>
    <t>https://echo.epa.gov/biosolids-facility-report?id=MNL029998</t>
  </si>
  <si>
    <t>DANVILLE SD</t>
  </si>
  <si>
    <t>ILL020788</t>
  </si>
  <si>
    <t>IL0020788</t>
  </si>
  <si>
    <t>DANVILLE</t>
  </si>
  <si>
    <t>sludgeLagoon, thickening</t>
  </si>
  <si>
    <t>https://echo.epa.gov/biosolids-facility-report?id=ILL020788</t>
  </si>
  <si>
    <t>MOORHEAD</t>
  </si>
  <si>
    <t>MNL049069</t>
  </si>
  <si>
    <t>MN0049069</t>
  </si>
  <si>
    <t>https://echo.epa.gov/biosolids-facility-report?id=MNL049069</t>
  </si>
  <si>
    <t>CAPE GIRARDEAU MUNICIPAL WWTF</t>
  </si>
  <si>
    <t>MOL136328</t>
  </si>
  <si>
    <t>MO0136328</t>
  </si>
  <si>
    <t>CAPE GIRARDEAU</t>
  </si>
  <si>
    <t>https://echo.epa.gov/biosolids-facility-report?id=MOL136328</t>
  </si>
  <si>
    <t>GOSHEN  WWTP</t>
  </si>
  <si>
    <t>INL025755</t>
  </si>
  <si>
    <t>IN0025755</t>
  </si>
  <si>
    <t>GOSHEN</t>
  </si>
  <si>
    <t>https://echo.epa.gov/biosolids-facility-report?id=INL025755</t>
  </si>
  <si>
    <t>METROPOLITAN SAINT LOUIS SEWER DISTRICT</t>
  </si>
  <si>
    <t>MOL086126</t>
  </si>
  <si>
    <t>MO0086126</t>
  </si>
  <si>
    <t>https://echo.epa.gov/biosolids-facility-report?id=MOL086126</t>
  </si>
  <si>
    <t>METROPOLITAN COUNCIL-HASTINGS</t>
  </si>
  <si>
    <t>MNL029955</t>
  </si>
  <si>
    <t>MN0029955</t>
  </si>
  <si>
    <t>HASTINGS</t>
  </si>
  <si>
    <t>https://echo.epa.gov/biosolids-facility-report?id=MNL029955</t>
  </si>
  <si>
    <t>RENSSELAER COUNTY SD NO.1</t>
  </si>
  <si>
    <t>NYL087971</t>
  </si>
  <si>
    <t>NY0087971</t>
  </si>
  <si>
    <t>TROY</t>
  </si>
  <si>
    <t>https://echo.epa.gov/biosolids-facility-report?id=NYL087971</t>
  </si>
  <si>
    <t>SALINA, CITY OF</t>
  </si>
  <si>
    <t>KSL038474</t>
  </si>
  <si>
    <t>KS0038474</t>
  </si>
  <si>
    <t>SALINA</t>
  </si>
  <si>
    <t>https://echo.epa.gov/biosolids-facility-report?id=KSL038474</t>
  </si>
  <si>
    <t>PACE WATER SYSTEM, INC. &amp; PACE PROPERTY FINANCE AUTHORITY</t>
  </si>
  <si>
    <t>FLL102202</t>
  </si>
  <si>
    <t>FL0102202</t>
  </si>
  <si>
    <t>PACE</t>
  </si>
  <si>
    <t>https://echo.epa.gov/biosolids-facility-report?id=FLL102202</t>
  </si>
  <si>
    <t>MCALLEN SOUTH WWTP</t>
  </si>
  <si>
    <t>TX0047449</t>
  </si>
  <si>
    <t>https://echo.epa.gov/biosolids-facility-report?id=TX0047449</t>
  </si>
  <si>
    <t>MASSENA (V)</t>
  </si>
  <si>
    <t>NYL031194</t>
  </si>
  <si>
    <t>NY0031194</t>
  </si>
  <si>
    <t>MASSENA</t>
  </si>
  <si>
    <t>https://echo.epa.gov/biosolids-facility-report?id=NYL031194</t>
  </si>
  <si>
    <t>FRESHWATER SUPPLY DISTRICT 23</t>
  </si>
  <si>
    <t>TX0063053</t>
  </si>
  <si>
    <t>https://echo.epa.gov/biosolids-facility-report?id=TX0063053</t>
  </si>
  <si>
    <t>CITY OF FORT DODGE</t>
  </si>
  <si>
    <t>IAL044849</t>
  </si>
  <si>
    <t>IA0044849</t>
  </si>
  <si>
    <t>FORT DODGE</t>
  </si>
  <si>
    <t>https://echo.epa.gov/biosolids-facility-report?id=IAL044849</t>
  </si>
  <si>
    <t>HERKIMER CO SD</t>
  </si>
  <si>
    <t>NYL036528</t>
  </si>
  <si>
    <t>NY0036528</t>
  </si>
  <si>
    <t>MOHAWK</t>
  </si>
  <si>
    <t>https://echo.epa.gov/biosolids-facility-report?id=NYL036528</t>
  </si>
  <si>
    <t>SPANISH FORK WASTE WATER TREAT</t>
  </si>
  <si>
    <t>UTL020109</t>
  </si>
  <si>
    <t>UT0020109</t>
  </si>
  <si>
    <t>SPANISH FORK</t>
  </si>
  <si>
    <t>https://echo.epa.gov/biosolids-facility-report?id=UTL020109</t>
  </si>
  <si>
    <t>O'FALLON STP, CITY OF</t>
  </si>
  <si>
    <t>ILL021636</t>
  </si>
  <si>
    <t>IL0021636</t>
  </si>
  <si>
    <t>O'FALLON</t>
  </si>
  <si>
    <t>https://echo.epa.gov/biosolids-facility-report?id=ILL021636</t>
  </si>
  <si>
    <t>CITY OF KATY WWTP</t>
  </si>
  <si>
    <t>TX0025747</t>
  </si>
  <si>
    <t>KATY</t>
  </si>
  <si>
    <t>https://echo.epa.gov/biosolids-facility-report?id=TX0025747</t>
  </si>
  <si>
    <t>MIDDLETOWN SEWERAGE AUTHORITY</t>
  </si>
  <si>
    <t>NJL025356</t>
  </si>
  <si>
    <t>NJ0025356</t>
  </si>
  <si>
    <t>BELFORD</t>
  </si>
  <si>
    <t>https://echo.epa.gov/biosolids-facility-report?id=NJL025356</t>
  </si>
  <si>
    <t>MACON WATER AUTHORITY</t>
  </si>
  <si>
    <t>GAL024538</t>
  </si>
  <si>
    <t>GA0024538</t>
  </si>
  <si>
    <t>MACON</t>
  </si>
  <si>
    <t>https://echo.epa.gov/biosolids-facility-report?id=GAL024538</t>
  </si>
  <si>
    <t>RUSSELLVILLE, CITY CORPORATION</t>
  </si>
  <si>
    <t>ARL021768</t>
  </si>
  <si>
    <t>AR0021768</t>
  </si>
  <si>
    <t>RUSSELLVILLE</t>
  </si>
  <si>
    <t>https://echo.epa.gov/biosolids-facility-report?id=ARL021768</t>
  </si>
  <si>
    <t>LIBERTY WASTEWATER TREATMENT PLANT</t>
  </si>
  <si>
    <t>MOL137111</t>
  </si>
  <si>
    <t>MO0137111</t>
  </si>
  <si>
    <t>LIBERTY</t>
  </si>
  <si>
    <t>https://echo.epa.gov/biosolids-facility-report?id=MOL137111</t>
  </si>
  <si>
    <t>BUTTE SILVER BOW CITY AND COUNTY</t>
  </si>
  <si>
    <t>MTL022012</t>
  </si>
  <si>
    <t>MT0022012</t>
  </si>
  <si>
    <t>BUTTE</t>
  </si>
  <si>
    <t>MT</t>
  </si>
  <si>
    <t>https://echo.epa.gov/biosolids-facility-report?id=MTL022012</t>
  </si>
  <si>
    <t>RICHLAND POTW</t>
  </si>
  <si>
    <t>WAL020419</t>
  </si>
  <si>
    <t>WA0020419</t>
  </si>
  <si>
    <t>RICHLAND</t>
  </si>
  <si>
    <t>https://echo.epa.gov/biosolids-facility-report?id=WAL020419</t>
  </si>
  <si>
    <t>MARYVILLE STP</t>
  </si>
  <si>
    <t>TNL020079</t>
  </si>
  <si>
    <t>TN0020079</t>
  </si>
  <si>
    <t>MARYVILLE</t>
  </si>
  <si>
    <t>https://echo.epa.gov/biosolids-facility-report?id=TNL020079</t>
  </si>
  <si>
    <t>VALPARAISO WWTP</t>
  </si>
  <si>
    <t>INL024660</t>
  </si>
  <si>
    <t>IN0024660</t>
  </si>
  <si>
    <t>VALPARAISO</t>
  </si>
  <si>
    <t>https://echo.epa.gov/biosolids-facility-report?id=INL024660</t>
  </si>
  <si>
    <t>GSW&amp;SA/GEORGE R VEREEN WWTP</t>
  </si>
  <si>
    <t>SCL041696</t>
  </si>
  <si>
    <t>SC0041696</t>
  </si>
  <si>
    <t>LONGS</t>
  </si>
  <si>
    <t>https://echo.epa.gov/biosolids-facility-report?id=SCL041696</t>
  </si>
  <si>
    <t>FRANKFORT MUNICIPAL STP</t>
  </si>
  <si>
    <t>KYL022861</t>
  </si>
  <si>
    <t>KY0022861</t>
  </si>
  <si>
    <t>FRANKFORT</t>
  </si>
  <si>
    <t>https://echo.epa.gov/biosolids-facility-report?id=KYL022861</t>
  </si>
  <si>
    <t>KELLOGG CREEK WWTP</t>
  </si>
  <si>
    <t>ORL026221</t>
  </si>
  <si>
    <t>OR0026221</t>
  </si>
  <si>
    <t>MILWAUKIE</t>
  </si>
  <si>
    <t>https://echo.epa.gov/biosolids-facility-report?id=ORL026221</t>
  </si>
  <si>
    <t>LAFAYETTE CONSOLDATED GOVERNMENT - AMBASSADOR CAFFERY TREATMENT PLANT</t>
  </si>
  <si>
    <t>LAL042561</t>
  </si>
  <si>
    <t>LA0042561</t>
  </si>
  <si>
    <t>LA</t>
  </si>
  <si>
    <t>https://echo.epa.gov/biosolids-facility-report?id=LAL042561</t>
  </si>
  <si>
    <t>MWRDGC HANOVER PARK WRP</t>
  </si>
  <si>
    <t>ILL036137</t>
  </si>
  <si>
    <t>IL0036137</t>
  </si>
  <si>
    <t>HANOVER PARK</t>
  </si>
  <si>
    <t>https://echo.epa.gov/biosolids-facility-report?id=ILL036137</t>
  </si>
  <si>
    <t>LINDEN ROSELLE SEWAGE AUTH</t>
  </si>
  <si>
    <t>NJL024953</t>
  </si>
  <si>
    <t>NJ0024953</t>
  </si>
  <si>
    <t>LINDEN</t>
  </si>
  <si>
    <t>https://echo.epa.gov/biosolids-facility-report?id=NJL024953</t>
  </si>
  <si>
    <t>LACKAWANNA RIVER BASIN SEWER A</t>
  </si>
  <si>
    <t>PAL027090</t>
  </si>
  <si>
    <t>PA0027090</t>
  </si>
  <si>
    <t>DICKSON CITY</t>
  </si>
  <si>
    <t>https://echo.epa.gov/biosolids-facility-report?id=PAL027090</t>
  </si>
  <si>
    <t>MCMINNVILLE, CITY OF</t>
  </si>
  <si>
    <t>ORL034002</t>
  </si>
  <si>
    <t>OR0034002</t>
  </si>
  <si>
    <t>MCMINNVILLE</t>
  </si>
  <si>
    <t>https://echo.epa.gov/biosolids-facility-report?id=ORL034002</t>
  </si>
  <si>
    <t>LAFAYETTE CONSOLIDATED GOVERNMENT - SOUTH WWTP</t>
  </si>
  <si>
    <t>LAL036374</t>
  </si>
  <si>
    <t>LA0036374</t>
  </si>
  <si>
    <t>https://echo.epa.gov/biosolids-facility-report?id=LAL036374</t>
  </si>
  <si>
    <t>POST OAK WWTP</t>
  </si>
  <si>
    <t>TX0024325</t>
  </si>
  <si>
    <t>SHERMAN</t>
  </si>
  <si>
    <t>https://echo.epa.gov/biosolids-facility-report?id=TX0024325</t>
  </si>
  <si>
    <t>CITY OF SANGER WWTP</t>
  </si>
  <si>
    <t>TX0022403</t>
  </si>
  <si>
    <t>SANGER</t>
  </si>
  <si>
    <t>https://echo.epa.gov/biosolids-facility-report?id=TX0022403</t>
  </si>
  <si>
    <t>MARLBOROUGH WESTERLY W W T P</t>
  </si>
  <si>
    <t>MAL100480</t>
  </si>
  <si>
    <t>MA0100480</t>
  </si>
  <si>
    <t>MARLBOROUGH</t>
  </si>
  <si>
    <t>https://echo.epa.gov/biosolids-facility-report?id=MAL100480</t>
  </si>
  <si>
    <t>LAS CRUCES, CITY OF</t>
  </si>
  <si>
    <t>NML023311</t>
  </si>
  <si>
    <t>NM0023311</t>
  </si>
  <si>
    <t>LAS CRUCES</t>
  </si>
  <si>
    <t>https://echo.epa.gov/biosolids-facility-report?id=NML023311</t>
  </si>
  <si>
    <t>NEWPORT, CITY OF</t>
  </si>
  <si>
    <t>ORL044571</t>
  </si>
  <si>
    <t>OR0044571</t>
  </si>
  <si>
    <t>NEWPORT</t>
  </si>
  <si>
    <t>https://echo.epa.gov/biosolids-facility-report?id=ORL044571</t>
  </si>
  <si>
    <t>CITY OF MONROE</t>
  </si>
  <si>
    <t>NCL024333</t>
  </si>
  <si>
    <t>NC0024333</t>
  </si>
  <si>
    <t>https://echo.epa.gov/biosolids-facility-report?id=NCL024333</t>
  </si>
  <si>
    <t>GRANTS PASS, CITY OF</t>
  </si>
  <si>
    <t>ORL028843</t>
  </si>
  <si>
    <t>OR0028843</t>
  </si>
  <si>
    <t>GRANTS PASS</t>
  </si>
  <si>
    <t>https://echo.epa.gov/biosolids-facility-report?id=ORL028843</t>
  </si>
  <si>
    <t>EL PASO WATER UTILITIES NORTHWEST WWTP</t>
  </si>
  <si>
    <t>TX0087149</t>
  </si>
  <si>
    <t>https://echo.epa.gov/biosolids-facility-report?id=TX0087149</t>
  </si>
  <si>
    <t>PRASA MAYAGUEZ R W W T P</t>
  </si>
  <si>
    <t>PRL023795</t>
  </si>
  <si>
    <t>PR0023795</t>
  </si>
  <si>
    <t>MAYAGUEZ</t>
  </si>
  <si>
    <t>https://echo.epa.gov/biosolids-facility-report?id=PRL023795</t>
  </si>
  <si>
    <t>BENSENVILLE SOUTH STP</t>
  </si>
  <si>
    <t>ILL021849</t>
  </si>
  <si>
    <t>IL0021849</t>
  </si>
  <si>
    <t>BENSENVILLE</t>
  </si>
  <si>
    <t>https://echo.epa.gov/biosolids-facility-report?id=ILL021849</t>
  </si>
  <si>
    <t>HOOSAC WPCF</t>
  </si>
  <si>
    <t>MAL100510</t>
  </si>
  <si>
    <t>MA0100510</t>
  </si>
  <si>
    <t>WILLIAMSTOWN</t>
  </si>
  <si>
    <t>https://echo.epa.gov/biosolids-facility-report?id=MAL100510</t>
  </si>
  <si>
    <t>HANFORD WWTF</t>
  </si>
  <si>
    <t>CAL001076</t>
  </si>
  <si>
    <t>CA0001076</t>
  </si>
  <si>
    <t>HANFORD</t>
  </si>
  <si>
    <t>anaerobic, airDry, aerobic</t>
  </si>
  <si>
    <t>https://echo.epa.gov/biosolids-facility-report?id=CAL001076</t>
  </si>
  <si>
    <t>CITY OF GLOUCESTER</t>
  </si>
  <si>
    <t>MAL100625</t>
  </si>
  <si>
    <t>MA0100625</t>
  </si>
  <si>
    <t>GLOUCESTER</t>
  </si>
  <si>
    <t>https://echo.epa.gov/biosolids-facility-report?id=MAL100625</t>
  </si>
  <si>
    <t>LITTLE CEDAR BAYOU WWTP</t>
  </si>
  <si>
    <t>TX0022799</t>
  </si>
  <si>
    <t>LA PORTE</t>
  </si>
  <si>
    <t>https://echo.epa.gov/biosolids-facility-report?id=TX0022799</t>
  </si>
  <si>
    <t>JESSAMINE CREEK ENVIRONMENTAL CONTROL #1</t>
  </si>
  <si>
    <t>KYL100404</t>
  </si>
  <si>
    <t>KY0100404</t>
  </si>
  <si>
    <t>NICHOLASVILLE</t>
  </si>
  <si>
    <t>https://echo.epa.gov/biosolids-facility-report?id=KYL100404</t>
  </si>
  <si>
    <t>PRASA HUMACAO WWTP</t>
  </si>
  <si>
    <t>PRL025399</t>
  </si>
  <si>
    <t>PR0025399</t>
  </si>
  <si>
    <t>BO. RIO ABAJO</t>
  </si>
  <si>
    <t>https://echo.epa.gov/biosolids-facility-report?id=PRL025399</t>
  </si>
  <si>
    <t>JAMESTOWN (C) BOARD OF PUB UTILITIES</t>
  </si>
  <si>
    <t>NYL027570</t>
  </si>
  <si>
    <t>NY0027570</t>
  </si>
  <si>
    <t>JAMESTOWN</t>
  </si>
  <si>
    <t>https://echo.epa.gov/biosolids-facility-report?id=NYL027570</t>
  </si>
  <si>
    <t>SHREVEPORT, CITY OF (LUCAS)</t>
  </si>
  <si>
    <t>LAL041394</t>
  </si>
  <si>
    <t>LA0041394</t>
  </si>
  <si>
    <t>SHREVEPORT</t>
  </si>
  <si>
    <t>https://echo.epa.gov/biosolids-facility-report?id=LAL041394</t>
  </si>
  <si>
    <t>COOKEVILLE STP</t>
  </si>
  <si>
    <t>TNL024198</t>
  </si>
  <si>
    <t>TN0024198</t>
  </si>
  <si>
    <t>COOKEVILLE</t>
  </si>
  <si>
    <t>https://echo.epa.gov/biosolids-facility-report?id=TNL024198</t>
  </si>
  <si>
    <t>MARION WWTP, CITY OF</t>
  </si>
  <si>
    <t>INL025585</t>
  </si>
  <si>
    <t>IN0025585</t>
  </si>
  <si>
    <t>https://echo.epa.gov/biosolids-facility-report?id=INL025585</t>
  </si>
  <si>
    <t>OCALA WRF #2</t>
  </si>
  <si>
    <t>FLL010680</t>
  </si>
  <si>
    <t>FL0010680</t>
  </si>
  <si>
    <t>OCALA</t>
  </si>
  <si>
    <t>https://echo.epa.gov/biosolids-facility-report?id=FLL010680</t>
  </si>
  <si>
    <t>DAVIE COUNTY - PUBLIC UTILITIES</t>
  </si>
  <si>
    <t>NCL024872</t>
  </si>
  <si>
    <t>NC0024872</t>
  </si>
  <si>
    <t>MOCKSVILLE</t>
  </si>
  <si>
    <t>https://echo.epa.gov/biosolids-facility-report?id=NCL024872</t>
  </si>
  <si>
    <t>ATHENS UB-OOSTANAULA CREEK STP</t>
  </si>
  <si>
    <t>TN0024201</t>
  </si>
  <si>
    <t>ATHENS</t>
  </si>
  <si>
    <t>https://echo.epa.gov/biosolids-facility-report?id=TN0024201</t>
  </si>
  <si>
    <t>PRASA ARECIBO RWWTP</t>
  </si>
  <si>
    <t>PRL023710</t>
  </si>
  <si>
    <t>PR0023710</t>
  </si>
  <si>
    <t>SANTURCE</t>
  </si>
  <si>
    <t>https://echo.epa.gov/biosolids-facility-report?id=PRL023710</t>
  </si>
  <si>
    <t>WATER POLLUTION CONTROL FACILITY</t>
  </si>
  <si>
    <t>IAL058611</t>
  </si>
  <si>
    <t>IA0058611</t>
  </si>
  <si>
    <t>OTTUMWA</t>
  </si>
  <si>
    <t>https://echo.epa.gov/biosolids-facility-report?id=IAL058611</t>
  </si>
  <si>
    <t>MADISON WWTP</t>
  </si>
  <si>
    <t>INL025666</t>
  </si>
  <si>
    <t>IN0025666</t>
  </si>
  <si>
    <t>https://echo.epa.gov/biosolids-facility-report?id=INL025666</t>
  </si>
  <si>
    <t>KLAMATH FALLS WWTP - SPRING ST</t>
  </si>
  <si>
    <t>ORL026301</t>
  </si>
  <si>
    <t>OR0026301</t>
  </si>
  <si>
    <t>KLAMATH FALLS</t>
  </si>
  <si>
    <t>https://echo.epa.gov/biosolids-facility-report?id=ORL026301</t>
  </si>
  <si>
    <t>WEST BRUNSWICK REGIONAL WWTF</t>
  </si>
  <si>
    <t>NCL110151</t>
  </si>
  <si>
    <t>NC0110151</t>
  </si>
  <si>
    <t>SUPPLY</t>
  </si>
  <si>
    <t>https://echo.epa.gov/biosolids-facility-report?id=NCL110151</t>
  </si>
  <si>
    <t>PRASA SANTA ISABEL</t>
  </si>
  <si>
    <t>PRL023761</t>
  </si>
  <si>
    <t>PR0023761</t>
  </si>
  <si>
    <t>SANTA ISABEL</t>
  </si>
  <si>
    <t>https://echo.epa.gov/biosolids-facility-report?id=PRL023761</t>
  </si>
  <si>
    <t>PUYALLUP STP</t>
  </si>
  <si>
    <t>WAL037168</t>
  </si>
  <si>
    <t>WA0037168</t>
  </si>
  <si>
    <t>PUYALLUP</t>
  </si>
  <si>
    <t>https://echo.epa.gov/biosolids-facility-report?id=WAL037168</t>
  </si>
  <si>
    <t>GREER/MAPLE CREEK PLANT</t>
  </si>
  <si>
    <t>SCL046345</t>
  </si>
  <si>
    <t>SC0046345</t>
  </si>
  <si>
    <t>https://echo.epa.gov/biosolids-facility-report?id=SCL046345</t>
  </si>
  <si>
    <t>CORVALLIS, CITY OF</t>
  </si>
  <si>
    <t>ORL026361</t>
  </si>
  <si>
    <t>OR0026361</t>
  </si>
  <si>
    <t>CORVALLIS</t>
  </si>
  <si>
    <t>https://echo.epa.gov/biosolids-facility-report?id=ORL026361</t>
  </si>
  <si>
    <t>BELVIDERE STP, CITY OF</t>
  </si>
  <si>
    <t>ILL027685</t>
  </si>
  <si>
    <t>IL0027685</t>
  </si>
  <si>
    <t>BELVIDERE</t>
  </si>
  <si>
    <t>https://echo.epa.gov/biosolids-facility-report?id=ILL027685</t>
  </si>
  <si>
    <t>NEWBERG, CITY OF</t>
  </si>
  <si>
    <t>ORL032352</t>
  </si>
  <si>
    <t>OR0032352</t>
  </si>
  <si>
    <t>NEWBERG</t>
  </si>
  <si>
    <t>https://echo.epa.gov/biosolids-facility-report?id=ORL032352</t>
  </si>
  <si>
    <t>CITY OF UNIONTOWN</t>
  </si>
  <si>
    <t>PAL027219</t>
  </si>
  <si>
    <t>PA0027219</t>
  </si>
  <si>
    <t>UNIONTOWN,</t>
  </si>
  <si>
    <t>https://echo.epa.gov/biosolids-facility-report?id=PAL027219</t>
  </si>
  <si>
    <t>HUMACAO MONOFILL</t>
  </si>
  <si>
    <t>PRL000008</t>
  </si>
  <si>
    <t>PR0000008</t>
  </si>
  <si>
    <t>HUMACAO</t>
  </si>
  <si>
    <t>https://echo.epa.gov/biosolids-facility-report?id=PRL000008</t>
  </si>
  <si>
    <t>REWA/DURBIN CREEK WWTP</t>
  </si>
  <si>
    <t>SCL040002</t>
  </si>
  <si>
    <t>SC0040002</t>
  </si>
  <si>
    <t>FOUNTAIN INN</t>
  </si>
  <si>
    <t>https://echo.epa.gov/biosolids-facility-report?id=SCL040002</t>
  </si>
  <si>
    <t>CAMARILLO WRP</t>
  </si>
  <si>
    <t>CAL053597</t>
  </si>
  <si>
    <t>CA0053597</t>
  </si>
  <si>
    <t>CAMARILLO</t>
  </si>
  <si>
    <t>https://echo.epa.gov/biosolids-facility-report?id=CAL053597</t>
  </si>
  <si>
    <t>FARMINGTON, CITY OF (WWTP)</t>
  </si>
  <si>
    <t>NML020583</t>
  </si>
  <si>
    <t>NM0020583</t>
  </si>
  <si>
    <t>https://echo.epa.gov/biosolids-facility-report?id=NML020583</t>
  </si>
  <si>
    <t>REWA/GEORGES CREEK WWTP</t>
  </si>
  <si>
    <t>SCL047309</t>
  </si>
  <si>
    <t>SC0047309</t>
  </si>
  <si>
    <t>https://echo.epa.gov/biosolids-facility-report?id=SCL047309</t>
  </si>
  <si>
    <t>WIDEFIELD WATER AND SANITATION DISTRICT</t>
  </si>
  <si>
    <t>COL021067</t>
  </si>
  <si>
    <t>CO0021067</t>
  </si>
  <si>
    <t>COLORADO SPRINGS</t>
  </si>
  <si>
    <t>https://echo.epa.gov/biosolids-facility-report?id=COL021067</t>
  </si>
  <si>
    <t>PRASA AGUADILLA RWWTP</t>
  </si>
  <si>
    <t>PRL023736</t>
  </si>
  <si>
    <t>PR0023736</t>
  </si>
  <si>
    <t>https://echo.epa.gov/biosolids-facility-report?id=PRL023736</t>
  </si>
  <si>
    <t>FMC WWTF</t>
  </si>
  <si>
    <t>VAL068110</t>
  </si>
  <si>
    <t>VA0068110</t>
  </si>
  <si>
    <t>SPOTSYLVANIA</t>
  </si>
  <si>
    <t>https://echo.epa.gov/biosolids-facility-report?id=VAL068110</t>
  </si>
  <si>
    <t>ADDISON NORTH STP, VILLAGE OF</t>
  </si>
  <si>
    <t>ILL033812</t>
  </si>
  <si>
    <t>IL0033812</t>
  </si>
  <si>
    <t>ADDISON</t>
  </si>
  <si>
    <t>https://echo.epa.gov/biosolids-facility-report?id=ILL033812</t>
  </si>
  <si>
    <t>EUREKA ELK RIVER WWTP</t>
  </si>
  <si>
    <t>CAL024449</t>
  </si>
  <si>
    <t>CA0024449</t>
  </si>
  <si>
    <t>EUREKA</t>
  </si>
  <si>
    <t>https://echo.epa.gov/biosolids-facility-report?id=CAL024449</t>
  </si>
  <si>
    <t>SULPHUR SPRINGS WWTF</t>
  </si>
  <si>
    <t>TX0058955</t>
  </si>
  <si>
    <t>SULPHUR SPRINGS</t>
  </si>
  <si>
    <t>https://echo.epa.gov/biosolids-facility-report?id=TX0058955</t>
  </si>
  <si>
    <t>CITY OF WENTZVILLE</t>
  </si>
  <si>
    <t>MOL093599</t>
  </si>
  <si>
    <t>MO0093599</t>
  </si>
  <si>
    <t>WENTZVILLE</t>
  </si>
  <si>
    <t>https://echo.epa.gov/biosolids-facility-report?id=MOL093599</t>
  </si>
  <si>
    <t>EPHRATA BOROUGH POTW</t>
  </si>
  <si>
    <t>PAL027405</t>
  </si>
  <si>
    <t>PA0027405</t>
  </si>
  <si>
    <t>EPHRATA</t>
  </si>
  <si>
    <t>https://echo.epa.gov/biosolids-facility-report?id=PAL027405</t>
  </si>
  <si>
    <t>KINGWOOD CENTRAL WWTP</t>
  </si>
  <si>
    <t>TX0066583</t>
  </si>
  <si>
    <t>https://echo.epa.gov/biosolids-facility-report?id=TX0066583</t>
  </si>
  <si>
    <t>WESTERLY TOWN HALL</t>
  </si>
  <si>
    <t>RIL100064</t>
  </si>
  <si>
    <t>RI0100064</t>
  </si>
  <si>
    <t>WESTERLY</t>
  </si>
  <si>
    <t>https://echo.epa.gov/biosolids-facility-report?id=RIL100064</t>
  </si>
  <si>
    <t>MARION SE STP, CITY OF</t>
  </si>
  <si>
    <t>ILL029734</t>
  </si>
  <si>
    <t>IL0029734</t>
  </si>
  <si>
    <t>https://echo.epa.gov/biosolids-facility-report?id=ILL029734</t>
  </si>
  <si>
    <t>ROXBURY TOWNSHIP OF</t>
  </si>
  <si>
    <t>NJL022675</t>
  </si>
  <si>
    <t>NJ0022675</t>
  </si>
  <si>
    <t>SUCCASUNNA</t>
  </si>
  <si>
    <t>https://echo.epa.gov/biosolids-facility-report?id=NJL022675</t>
  </si>
  <si>
    <t>KC TODD CREEK WWTP</t>
  </si>
  <si>
    <t>MOL024961</t>
  </si>
  <si>
    <t>MO0024961</t>
  </si>
  <si>
    <t>https://echo.epa.gov/biosolids-facility-report?id=MOL024961</t>
  </si>
  <si>
    <t>SOUTHBRIDGE W W T P/DEPT OF PUBLIC WORKS</t>
  </si>
  <si>
    <t>MAL100901</t>
  </si>
  <si>
    <t>MA0100901</t>
  </si>
  <si>
    <t>SOUTHBRIDGE</t>
  </si>
  <si>
    <t>https://echo.epa.gov/biosolids-facility-report?id=MAL100901</t>
  </si>
  <si>
    <t>MCHENRY SOUTH WWTP, CITY OF</t>
  </si>
  <si>
    <t>ILL066257</t>
  </si>
  <si>
    <t>IL0066257</t>
  </si>
  <si>
    <t>MCHENRY</t>
  </si>
  <si>
    <t>https://echo.epa.gov/biosolids-facility-report?id=ILL066257</t>
  </si>
  <si>
    <t>ENDICOTT (V)</t>
  </si>
  <si>
    <t>NYL027669</t>
  </si>
  <si>
    <t>NY0027669</t>
  </si>
  <si>
    <t>ENDICOTT</t>
  </si>
  <si>
    <t>https://echo.epa.gov/biosolids-facility-report?id=NYL027669</t>
  </si>
  <si>
    <t>WEST MEMPHIS, CITY OF-WWTP</t>
  </si>
  <si>
    <t>ARL022039</t>
  </si>
  <si>
    <t>AR0022039</t>
  </si>
  <si>
    <t>WEST MEMPHIS</t>
  </si>
  <si>
    <t>https://echo.epa.gov/biosolids-facility-report?id=ARL022039</t>
  </si>
  <si>
    <t>BRIGHAM CITY CORPORATION</t>
  </si>
  <si>
    <t>UTL022365</t>
  </si>
  <si>
    <t>UT0022365</t>
  </si>
  <si>
    <t>BRIGHAM CITY</t>
  </si>
  <si>
    <t>https://echo.epa.gov/biosolids-facility-report?id=UTL022365</t>
  </si>
  <si>
    <t>BURLINGAME WWTF</t>
  </si>
  <si>
    <t>CAL037788</t>
  </si>
  <si>
    <t>CA0037788</t>
  </si>
  <si>
    <t>BURLINGAME</t>
  </si>
  <si>
    <t>https://echo.epa.gov/biosolids-facility-report?id=CAL037788</t>
  </si>
  <si>
    <t>ORANGEBURG WWTF</t>
  </si>
  <si>
    <t>SCL024481</t>
  </si>
  <si>
    <t>SC0024481</t>
  </si>
  <si>
    <t>ORANGEBURG</t>
  </si>
  <si>
    <t>https://echo.epa.gov/biosolids-facility-report?id=SCL024481</t>
  </si>
  <si>
    <t>VERO BEACH, CITY OF</t>
  </si>
  <si>
    <t>FLL021661</t>
  </si>
  <si>
    <t>FL0021661</t>
  </si>
  <si>
    <t>VERO BEACH</t>
  </si>
  <si>
    <t>https://echo.epa.gov/biosolids-facility-report?id=FLL021661</t>
  </si>
  <si>
    <t>WILLIAMSPORT SAN AUTH (CENTRAL</t>
  </si>
  <si>
    <t>PAL027057</t>
  </si>
  <si>
    <t>PA0027057</t>
  </si>
  <si>
    <t>WILLIAMSPORT</t>
  </si>
  <si>
    <t>https://echo.epa.gov/biosolids-facility-report?id=PAL027057</t>
  </si>
  <si>
    <t>WALLA WALLA WATER RECLAMATION FACILITY</t>
  </si>
  <si>
    <t>WAL024627</t>
  </si>
  <si>
    <t>WA0024627</t>
  </si>
  <si>
    <t>WALLA WALLA</t>
  </si>
  <si>
    <t>https://echo.epa.gov/biosolids-facility-report?id=WAL024627</t>
  </si>
  <si>
    <t>CANBY, CITY OF</t>
  </si>
  <si>
    <t>ORL020214</t>
  </si>
  <si>
    <t>OR0020214</t>
  </si>
  <si>
    <t>CANBY</t>
  </si>
  <si>
    <t>https://echo.epa.gov/biosolids-facility-report?id=ORL020214</t>
  </si>
  <si>
    <t>WALLINGFORD WPCF</t>
  </si>
  <si>
    <t>CTL100617</t>
  </si>
  <si>
    <t>CT0100617</t>
  </si>
  <si>
    <t>WALLINGFORD</t>
  </si>
  <si>
    <t>https://echo.epa.gov/biosolids-facility-report?id=CTL100617</t>
  </si>
  <si>
    <t>NEWPORT STP</t>
  </si>
  <si>
    <t>TNL020702</t>
  </si>
  <si>
    <t>TN0020702</t>
  </si>
  <si>
    <t>https://echo.epa.gov/biosolids-facility-report?id=TNL020702</t>
  </si>
  <si>
    <t>REDDING CLEAR CREEK WWTP</t>
  </si>
  <si>
    <t>CAL079731</t>
  </si>
  <si>
    <t>CA0079731</t>
  </si>
  <si>
    <t>REDDING</t>
  </si>
  <si>
    <t>preliminaryOps, sludgeLagoon, thickening</t>
  </si>
  <si>
    <t>https://echo.epa.gov/biosolids-facility-report?id=CAL079731</t>
  </si>
  <si>
    <t>CITY OF MEBANE</t>
  </si>
  <si>
    <t>NCL021474</t>
  </si>
  <si>
    <t>NC0021474</t>
  </si>
  <si>
    <t>MEBANE</t>
  </si>
  <si>
    <t>https://echo.epa.gov/biosolids-facility-report?id=NCL021474</t>
  </si>
  <si>
    <t>CITY OF SAN JUAN WWTP</t>
  </si>
  <si>
    <t>TX0057592</t>
  </si>
  <si>
    <t>https://echo.epa.gov/biosolids-facility-report?id=TX0057592</t>
  </si>
  <si>
    <t>NEW ULM</t>
  </si>
  <si>
    <t>MNL030066</t>
  </si>
  <si>
    <t>MN0030066</t>
  </si>
  <si>
    <t>https://echo.epa.gov/biosolids-facility-report?id=MNL030066</t>
  </si>
  <si>
    <t>OROVILLE REGION, SEWERAGE COMMISSION</t>
  </si>
  <si>
    <t>CAL079235</t>
  </si>
  <si>
    <t>CA0079235</t>
  </si>
  <si>
    <t>OROVILLE</t>
  </si>
  <si>
    <t>https://echo.epa.gov/biosolids-facility-report?id=CAL079235</t>
  </si>
  <si>
    <t>PULLMAN WWTP</t>
  </si>
  <si>
    <t>WAL044652</t>
  </si>
  <si>
    <t>WA0044652</t>
  </si>
  <si>
    <t>PULLMAN</t>
  </si>
  <si>
    <t>https://echo.epa.gov/biosolids-facility-report?id=WAL044652</t>
  </si>
  <si>
    <t>NORRISTOWN BOROUGH WASTEWATER</t>
  </si>
  <si>
    <t>PAL027421</t>
  </si>
  <si>
    <t>PA0027421</t>
  </si>
  <si>
    <t>NORRISTOWN</t>
  </si>
  <si>
    <t>https://echo.epa.gov/biosolids-facility-report?id=PAL027421</t>
  </si>
  <si>
    <t>NORTHGLENN CITY OF</t>
  </si>
  <si>
    <t>COL036757</t>
  </si>
  <si>
    <t>CO0036757</t>
  </si>
  <si>
    <t>NORTHGLENN</t>
  </si>
  <si>
    <t>https://echo.epa.gov/biosolids-facility-report?id=COL036757</t>
  </si>
  <si>
    <t>SNYDER WATER RECLAMATION PLANT</t>
  </si>
  <si>
    <t>TX0047899</t>
  </si>
  <si>
    <t>SNYDER</t>
  </si>
  <si>
    <t>https://echo.epa.gov/biosolids-facility-report?id=TX0047899</t>
  </si>
  <si>
    <t>VILLAGE OF FRANKFORT - REGIONAL WWTP</t>
  </si>
  <si>
    <t>ILL072192</t>
  </si>
  <si>
    <t>IL0072192</t>
  </si>
  <si>
    <t>https://echo.epa.gov/biosolids-facility-report?id=ILL072192</t>
  </si>
  <si>
    <t>BELL CO WCID 1 WWTP 3</t>
  </si>
  <si>
    <t>TX0125377</t>
  </si>
  <si>
    <t>KILLEEN</t>
  </si>
  <si>
    <t>https://echo.epa.gov/biosolids-facility-report?id=TX0125377</t>
  </si>
  <si>
    <t>OWATONNA</t>
  </si>
  <si>
    <t>MNL051284</t>
  </si>
  <si>
    <t>MN0051284</t>
  </si>
  <si>
    <t>https://echo.epa.gov/biosolids-facility-report?id=MNL051284</t>
  </si>
  <si>
    <t>ELKTON WASTERWATER TREATMENT</t>
  </si>
  <si>
    <t>MDL020681</t>
  </si>
  <si>
    <t>MD0020681</t>
  </si>
  <si>
    <t>ELKTON</t>
  </si>
  <si>
    <t>https://echo.epa.gov/biosolids-facility-report?id=MDL020681</t>
  </si>
  <si>
    <t>FAIRMONT WWTP, CITY OF</t>
  </si>
  <si>
    <t>WVL023353</t>
  </si>
  <si>
    <t>WV0023353</t>
  </si>
  <si>
    <t>FAIRMONT</t>
  </si>
  <si>
    <t>https://echo.epa.gov/biosolids-facility-report?id=WVL023353</t>
  </si>
  <si>
    <t>CITY OF SHELBY</t>
  </si>
  <si>
    <t>NCL024538</t>
  </si>
  <si>
    <t>NC0024538</t>
  </si>
  <si>
    <t>SHELBY</t>
  </si>
  <si>
    <t>https://echo.epa.gov/biosolids-facility-report?id=NCL024538</t>
  </si>
  <si>
    <t>LAWRENCE, CITY OF WAKARUSA FACILITY</t>
  </si>
  <si>
    <t>KSL099031</t>
  </si>
  <si>
    <t>KS0099031</t>
  </si>
  <si>
    <t>https://echo.epa.gov/biosolids-facility-report?id=KSL099031</t>
  </si>
  <si>
    <t>WILLINGBORO WATER PCF</t>
  </si>
  <si>
    <t>NJL023361</t>
  </si>
  <si>
    <t>NJ0023361</t>
  </si>
  <si>
    <t>WILLINGBORO</t>
  </si>
  <si>
    <t>https://echo.epa.gov/biosolids-facility-report?id=NJL023361</t>
  </si>
  <si>
    <t>MAPLE SHADE TWP PARK AVE POTW</t>
  </si>
  <si>
    <t>NJL069167</t>
  </si>
  <si>
    <t>NJ0069167</t>
  </si>
  <si>
    <t>MAPLE SHADE</t>
  </si>
  <si>
    <t>https://echo.epa.gov/biosolids-facility-report?id=NJL069167</t>
  </si>
  <si>
    <t>SHEPHERDSVILLE STP</t>
  </si>
  <si>
    <t>KYL027359</t>
  </si>
  <si>
    <t>KY0027359</t>
  </si>
  <si>
    <t>SHEPHERDSVILLE</t>
  </si>
  <si>
    <t>https://echo.epa.gov/biosolids-facility-report?id=KYL027359</t>
  </si>
  <si>
    <t>CITY OF HELENA</t>
  </si>
  <si>
    <t>MTL022641</t>
  </si>
  <si>
    <t>MT0022641</t>
  </si>
  <si>
    <t>HELENA</t>
  </si>
  <si>
    <t>https://echo.epa.gov/biosolids-facility-report?id=MTL022641</t>
  </si>
  <si>
    <t>CITY OF DANVILLE NORTHSIDE WWT</t>
  </si>
  <si>
    <t>VAL060593</t>
  </si>
  <si>
    <t>VA0060593</t>
  </si>
  <si>
    <t>https://echo.epa.gov/biosolids-facility-report?id=VAL060593</t>
  </si>
  <si>
    <t>LEESBURG/TURNPIKE WWTF</t>
  </si>
  <si>
    <t>FLL105147</t>
  </si>
  <si>
    <t>FL0105147</t>
  </si>
  <si>
    <t>LEESBURG</t>
  </si>
  <si>
    <t>https://echo.epa.gov/biosolids-facility-report?id=FLL105147</t>
  </si>
  <si>
    <t>REFLECTION BAY WATER RECLAMATION FACILITY</t>
  </si>
  <si>
    <t>TX0117501</t>
  </si>
  <si>
    <t>PEARLAND</t>
  </si>
  <si>
    <t>https://echo.epa.gov/biosolids-facility-report?id=TX0117501</t>
  </si>
  <si>
    <t>PRASA CAYEY RWWTP</t>
  </si>
  <si>
    <t>PRL025356</t>
  </si>
  <si>
    <t>PR0025356</t>
  </si>
  <si>
    <t>BO.RINCON OF CIDRA</t>
  </si>
  <si>
    <t>https://echo.epa.gov/biosolids-facility-report?id=PRL025356</t>
  </si>
  <si>
    <t>CITY OF PRATTVILLE</t>
  </si>
  <si>
    <t>ALL027723</t>
  </si>
  <si>
    <t>AL0027723</t>
  </si>
  <si>
    <t>PRATTVILLE</t>
  </si>
  <si>
    <t>https://echo.epa.gov/biosolids-facility-report?id=ALL027723</t>
  </si>
  <si>
    <t>ABERDEEN, CITY OF (BIOSOLIDS)</t>
  </si>
  <si>
    <t>SDL020702</t>
  </si>
  <si>
    <t>SD0020702</t>
  </si>
  <si>
    <t>ABERDEEN, CITY OF</t>
  </si>
  <si>
    <t>https://echo.epa.gov/biosolids-facility-report?id=SDL020702</t>
  </si>
  <si>
    <t>CITY OF BLUE SPRINGS</t>
  </si>
  <si>
    <t>MOL028886</t>
  </si>
  <si>
    <t>MO0028886</t>
  </si>
  <si>
    <t>BLUE SPRINGS</t>
  </si>
  <si>
    <t>https://echo.epa.gov/biosolids-facility-report?id=MOL028886</t>
  </si>
  <si>
    <t>MOL048313</t>
  </si>
  <si>
    <t>MO0048313</t>
  </si>
  <si>
    <t>https://echo.epa.gov/biosolids-facility-report?id=MOL048313</t>
  </si>
  <si>
    <t>ROCK SPRINGS, CITY OF</t>
  </si>
  <si>
    <t>WYL022357</t>
  </si>
  <si>
    <t>WY0022357</t>
  </si>
  <si>
    <t>ROCK SPRINGS</t>
  </si>
  <si>
    <t>https://echo.epa.gov/biosolids-facility-report?id=WYL022357</t>
  </si>
  <si>
    <t>SOUTH FORT COLLINS SANITATION DISTRICT</t>
  </si>
  <si>
    <t>COL020737</t>
  </si>
  <si>
    <t>CO0020737</t>
  </si>
  <si>
    <t>https://echo.epa.gov/biosolids-facility-report?id=COL020737</t>
  </si>
  <si>
    <t>SOCWA 3A WWTP</t>
  </si>
  <si>
    <t>CAL010507</t>
  </si>
  <si>
    <t>CA0010507</t>
  </si>
  <si>
    <t>https://echo.epa.gov/biosolids-facility-report?id=CAL010507</t>
  </si>
  <si>
    <t>HARRIS CO. WCID 21 WWTP</t>
  </si>
  <si>
    <t>TX0022756</t>
  </si>
  <si>
    <t>CHANNELVIEW</t>
  </si>
  <si>
    <t>https://echo.epa.gov/biosolids-facility-report?id=TX0022756</t>
  </si>
  <si>
    <t>GREEN RIDGE WWTP</t>
  </si>
  <si>
    <t>TX0026433</t>
  </si>
  <si>
    <t>https://echo.epa.gov/biosolids-facility-report?id=TX0026433</t>
  </si>
  <si>
    <t>CITY OF HENDERSON</t>
  </si>
  <si>
    <t>NCL020559</t>
  </si>
  <si>
    <t>NC0020559</t>
  </si>
  <si>
    <t>https://echo.epa.gov/biosolids-facility-report?id=NCL020559</t>
  </si>
  <si>
    <t>BLOOMINGTON N (BLUCHER POOLE)</t>
  </si>
  <si>
    <t>INL035726</t>
  </si>
  <si>
    <t>IN0035726</t>
  </si>
  <si>
    <t>https://echo.epa.gov/biosolids-facility-report?id=INL035726</t>
  </si>
  <si>
    <t xml:space="preserve">CITY OF MARSHALLTOWN WATER POLLUTION CONTROL PLANT </t>
  </si>
  <si>
    <t>IAL038610</t>
  </si>
  <si>
    <t>IA0038610</t>
  </si>
  <si>
    <t>MARSHALLTOWN</t>
  </si>
  <si>
    <t>https://echo.epa.gov/biosolids-facility-report?id=IAL038610</t>
  </si>
  <si>
    <t>CITY OF BIG SPRING WATER RECLAMATION PLANT WWTP</t>
  </si>
  <si>
    <t>TX0047023</t>
  </si>
  <si>
    <t>BIG SPRING</t>
  </si>
  <si>
    <t>https://echo.epa.gov/biosolids-facility-report?id=TX0047023</t>
  </si>
  <si>
    <t>CRESTVIEW WWTP</t>
  </si>
  <si>
    <t>FLL010193</t>
  </si>
  <si>
    <t>FL0010193</t>
  </si>
  <si>
    <t>CRESTVIEW</t>
  </si>
  <si>
    <t>https://echo.epa.gov/biosolids-facility-report?id=FLL010193</t>
  </si>
  <si>
    <t>BELLEFONTE BOROUGH</t>
  </si>
  <si>
    <t>PAL020486</t>
  </si>
  <si>
    <t>PA0020486</t>
  </si>
  <si>
    <t>BELLEFONTE</t>
  </si>
  <si>
    <t>https://echo.epa.gov/biosolids-facility-report?id=PAL020486</t>
  </si>
  <si>
    <t>CENTER CREEK WASTEWATER TREATMENT BOARD</t>
  </si>
  <si>
    <t>MOL040185</t>
  </si>
  <si>
    <t>MO0040185</t>
  </si>
  <si>
    <t>WEBB CITY</t>
  </si>
  <si>
    <t>https://echo.epa.gov/biosolids-facility-report?id=MOL040185</t>
  </si>
  <si>
    <t>PRASA CAROLINA RWWTP</t>
  </si>
  <si>
    <t>PRL023752</t>
  </si>
  <si>
    <t>PR0023752</t>
  </si>
  <si>
    <t>https://echo.epa.gov/biosolids-facility-report?id=PRL023752</t>
  </si>
  <si>
    <t>SHREVEPORT, CITY OF (N HIGHLAN</t>
  </si>
  <si>
    <t>LAL042188</t>
  </si>
  <si>
    <t>LA0042188</t>
  </si>
  <si>
    <t>https://echo.epa.gov/biosolids-facility-report?id=LAL042188</t>
  </si>
  <si>
    <t>JONESBORO, CITY WATER &amp; LIGHT</t>
  </si>
  <si>
    <t>ARL037907</t>
  </si>
  <si>
    <t>AR0037907</t>
  </si>
  <si>
    <t>https://echo.epa.gov/biosolids-facility-report?id=ARL037907</t>
  </si>
  <si>
    <t>NORTH HAVEN WPCF</t>
  </si>
  <si>
    <t>CTL100404</t>
  </si>
  <si>
    <t>CT0100404</t>
  </si>
  <si>
    <t>NORTH HAVEN</t>
  </si>
  <si>
    <t>https://echo.epa.gov/biosolids-facility-report?id=CTL100404</t>
  </si>
  <si>
    <t>CITY OF GAINESVILLE WWTP</t>
  </si>
  <si>
    <t>TX0022357</t>
  </si>
  <si>
    <t>GAINESVILLE</t>
  </si>
  <si>
    <t>https://echo.epa.gov/biosolids-facility-report?id=TX0022357</t>
  </si>
  <si>
    <t>SOUTH GRANVILLE WATER &amp; SEWER AUTHORITY</t>
  </si>
  <si>
    <t>NCL026824</t>
  </si>
  <si>
    <t>NC0026824</t>
  </si>
  <si>
    <t>BUTNER</t>
  </si>
  <si>
    <t>https://echo.epa.gov/biosolids-facility-report?id=NCL026824</t>
  </si>
  <si>
    <t>GSW&amp;SA/CONWAY WWTP</t>
  </si>
  <si>
    <t>SCL021733</t>
  </si>
  <si>
    <t>SC0021733</t>
  </si>
  <si>
    <t>https://echo.epa.gov/biosolids-facility-report?id=SCL021733</t>
  </si>
  <si>
    <t>PRASA - FAJARDO WWTP</t>
  </si>
  <si>
    <t>PRL026484</t>
  </si>
  <si>
    <t>PR0026484</t>
  </si>
  <si>
    <t>AGUAS BUENAS</t>
  </si>
  <si>
    <t>https://echo.epa.gov/biosolids-facility-report?id=PRL026484</t>
  </si>
  <si>
    <t>REDDING STILLWATER WWTP</t>
  </si>
  <si>
    <t>CAL082589</t>
  </si>
  <si>
    <t>CA0082589</t>
  </si>
  <si>
    <t>ANDERSON</t>
  </si>
  <si>
    <t>https://echo.epa.gov/biosolids-facility-report?id=CAL082589</t>
  </si>
  <si>
    <t>SHELTON STP</t>
  </si>
  <si>
    <t>WAL023345</t>
  </si>
  <si>
    <t>WA0023345</t>
  </si>
  <si>
    <t>SHELTON</t>
  </si>
  <si>
    <t>https://echo.epa.gov/biosolids-facility-report?id=WAL023345</t>
  </si>
  <si>
    <t>MUSTANG CREEK WWTP</t>
  </si>
  <si>
    <t>TX0020443</t>
  </si>
  <si>
    <t>TAYLOR</t>
  </si>
  <si>
    <t>https://echo.epa.gov/biosolids-facility-report?id=TX0020443</t>
  </si>
  <si>
    <t>SUMNER STP</t>
  </si>
  <si>
    <t>WAL023353</t>
  </si>
  <si>
    <t>WA0023353</t>
  </si>
  <si>
    <t>SUMNER</t>
  </si>
  <si>
    <t>https://echo.epa.gov/biosolids-facility-report?id=WAL023353</t>
  </si>
  <si>
    <t>ARLINGTON STP</t>
  </si>
  <si>
    <t>WAL022560</t>
  </si>
  <si>
    <t>WA0022560</t>
  </si>
  <si>
    <t>https://echo.epa.gov/biosolids-facility-report?id=WAL022560</t>
  </si>
  <si>
    <t>TOWN CREEK WWTP</t>
  </si>
  <si>
    <t>TX0025453</t>
  </si>
  <si>
    <t>PALESTINE</t>
  </si>
  <si>
    <t>https://echo.epa.gov/biosolids-facility-report?id=TX0025453</t>
  </si>
  <si>
    <t>ALBERT LEA</t>
  </si>
  <si>
    <t>MNL041092</t>
  </si>
  <si>
    <t>MN0041092</t>
  </si>
  <si>
    <t>https://echo.epa.gov/biosolids-facility-report?id=MNL041092</t>
  </si>
  <si>
    <t>ROCK ISLAND MAIN STP, CITY OF</t>
  </si>
  <si>
    <t>ILL030783</t>
  </si>
  <si>
    <t>IL0030783</t>
  </si>
  <si>
    <t>https://echo.epa.gov/biosolids-facility-report?id=ILL030783</t>
  </si>
  <si>
    <t>CHARLEROI BOROUGH AUTH</t>
  </si>
  <si>
    <t>PAL026891</t>
  </si>
  <si>
    <t>PA0026891</t>
  </si>
  <si>
    <t>CHARLEROI</t>
  </si>
  <si>
    <t>https://echo.epa.gov/biosolids-facility-report?id=PAL026891</t>
  </si>
  <si>
    <t>COMMISSIONERS OF ABERDEEN</t>
  </si>
  <si>
    <t>MDL021563</t>
  </si>
  <si>
    <t>MD0021563</t>
  </si>
  <si>
    <t>ABERDEEN</t>
  </si>
  <si>
    <t>https://echo.epa.gov/biosolids-facility-report?id=MDL021563</t>
  </si>
  <si>
    <t>SAN BENITO WWTP</t>
  </si>
  <si>
    <t>TX0135470</t>
  </si>
  <si>
    <t>SAN BENITO</t>
  </si>
  <si>
    <t>https://echo.epa.gov/biosolids-facility-report?id=TX0135470</t>
  </si>
  <si>
    <t>WILLIAMSPORT SAN AUTHORITY</t>
  </si>
  <si>
    <t>PAL027049</t>
  </si>
  <si>
    <t>PA0027049</t>
  </si>
  <si>
    <t>https://echo.epa.gov/biosolids-facility-report?id=PAL027049</t>
  </si>
  <si>
    <t>LOWER ALLEN TOWNSHIP AUTHORITY</t>
  </si>
  <si>
    <t>PAL027189</t>
  </si>
  <si>
    <t>PA0027189</t>
  </si>
  <si>
    <t>NEW CUMBERLAND</t>
  </si>
  <si>
    <t>https://echo.epa.gov/biosolids-facility-report?id=PAL027189</t>
  </si>
  <si>
    <t>PRASA VEGA BAJA STP</t>
  </si>
  <si>
    <t>PRL021679</t>
  </si>
  <si>
    <t>PR0021679</t>
  </si>
  <si>
    <t>VEGA BAJA</t>
  </si>
  <si>
    <t>https://echo.epa.gov/biosolids-facility-report?id=PRL021679</t>
  </si>
  <si>
    <t>LARAMIE WASTEWTR TRETMNT PLANT</t>
  </si>
  <si>
    <t>WYL022209</t>
  </si>
  <si>
    <t>WY0022209</t>
  </si>
  <si>
    <t>LARAMIE</t>
  </si>
  <si>
    <t>https://echo.epa.gov/biosolids-facility-report?id=WYL022209</t>
  </si>
  <si>
    <t>BENTON, CITY OF</t>
  </si>
  <si>
    <t>ARL036498</t>
  </si>
  <si>
    <t>AR0036498</t>
  </si>
  <si>
    <t>BENTON</t>
  </si>
  <si>
    <t>https://echo.epa.gov/biosolids-facility-report?id=ARL036498</t>
  </si>
  <si>
    <t>SANTA FE, CITY OF (AIRPORT RD</t>
  </si>
  <si>
    <t>NML022292</t>
  </si>
  <si>
    <t>NM0022292</t>
  </si>
  <si>
    <t>SANTA FE</t>
  </si>
  <si>
    <t>Other Management Practice, Land Application, Surface Disposal</t>
  </si>
  <si>
    <t>https://echo.epa.gov/biosolids-facility-report?id=NML022292</t>
  </si>
  <si>
    <t>PRASA SAN GERMAN</t>
  </si>
  <si>
    <t>PRL020818</t>
  </si>
  <si>
    <t>PR0020818</t>
  </si>
  <si>
    <t>SAN GERMAN</t>
  </si>
  <si>
    <t>https://echo.epa.gov/biosolids-facility-report?id=PRL020818</t>
  </si>
  <si>
    <t>MWRDGC LEMONT WRP</t>
  </si>
  <si>
    <t>ILL028070</t>
  </si>
  <si>
    <t>IL0028070</t>
  </si>
  <si>
    <t>LEMONT</t>
  </si>
  <si>
    <t>https://echo.epa.gov/biosolids-facility-report?id=ILL028070</t>
  </si>
  <si>
    <t>OLIVEHURST WWTP</t>
  </si>
  <si>
    <t>CAL077836</t>
  </si>
  <si>
    <t>CA0077836</t>
  </si>
  <si>
    <t>OLIVEHURST</t>
  </si>
  <si>
    <t>https://echo.epa.gov/biosolids-facility-report?id=CAL077836</t>
  </si>
  <si>
    <t>GARDNER W P C F</t>
  </si>
  <si>
    <t>MAL100994</t>
  </si>
  <si>
    <t>MA0100994</t>
  </si>
  <si>
    <t>EAST TEMPLETON</t>
  </si>
  <si>
    <t>https://echo.epa.gov/biosolids-facility-report?id=MAL100994</t>
  </si>
  <si>
    <t>CITY OF LAKE JACKSON WWTF</t>
  </si>
  <si>
    <t>TX0025798</t>
  </si>
  <si>
    <t>LAKE JACKSON</t>
  </si>
  <si>
    <t>https://echo.epa.gov/biosolids-facility-report?id=TX0025798</t>
  </si>
  <si>
    <t>CITY OF LEBANON</t>
  </si>
  <si>
    <t>MOL089010</t>
  </si>
  <si>
    <t>MO0089010</t>
  </si>
  <si>
    <t>https://echo.epa.gov/biosolids-facility-report?id=MOL089010</t>
  </si>
  <si>
    <t>BOAZ WATER &amp; SEWER BOARD</t>
  </si>
  <si>
    <t>ALL049603</t>
  </si>
  <si>
    <t>AL0049603</t>
  </si>
  <si>
    <t>BOAZ</t>
  </si>
  <si>
    <t>https://echo.epa.gov/biosolids-facility-report?id=ALL049603</t>
  </si>
  <si>
    <t>BURKBURNETT WWTF</t>
  </si>
  <si>
    <t>TX0026956</t>
  </si>
  <si>
    <t>BURKBURNETT</t>
  </si>
  <si>
    <t>https://echo.epa.gov/biosolids-facility-report?id=TX0026956</t>
  </si>
  <si>
    <t>TROY CITY OF WALNUT CREEK WWTP</t>
  </si>
  <si>
    <t>ALL032310</t>
  </si>
  <si>
    <t>AL0032310</t>
  </si>
  <si>
    <t>https://echo.epa.gov/biosolids-facility-report?id=ALL032310</t>
  </si>
  <si>
    <t>LAFAYETTE CONSOLIDATED GOVERNMENT - EAST WWTP</t>
  </si>
  <si>
    <t>LAL036382</t>
  </si>
  <si>
    <t>LA0036382</t>
  </si>
  <si>
    <t>https://echo.epa.gov/biosolids-facility-report?id=LAL036382</t>
  </si>
  <si>
    <t>CITY OF CORSICANA - WWTP  2</t>
  </si>
  <si>
    <t>TX0056731</t>
  </si>
  <si>
    <t>CORSICANA</t>
  </si>
  <si>
    <t>https://echo.epa.gov/biosolids-facility-report?id=TX0056731</t>
  </si>
  <si>
    <t>TOWN OF TARBORO</t>
  </si>
  <si>
    <t>NCL020605</t>
  </si>
  <si>
    <t>NC0020605</t>
  </si>
  <si>
    <t>TARBORO</t>
  </si>
  <si>
    <t>https://echo.epa.gov/biosolids-facility-report?id=NCL020605</t>
  </si>
  <si>
    <t>MT PLEASANT WWTP</t>
  </si>
  <si>
    <t>MIL023655</t>
  </si>
  <si>
    <t>MI0023655</t>
  </si>
  <si>
    <t>MT PLEASANT</t>
  </si>
  <si>
    <t>https://echo.epa.gov/biosolids-facility-report?id=MIL023655</t>
  </si>
  <si>
    <t>SPRINGFIELD STP</t>
  </si>
  <si>
    <t>TNL024961</t>
  </si>
  <si>
    <t>TN0024961</t>
  </si>
  <si>
    <t>https://echo.epa.gov/biosolids-facility-report?id=TNL024961</t>
  </si>
  <si>
    <t>REWA/PIEDMONT REGIONAL WWTP</t>
  </si>
  <si>
    <t>SCL048470</t>
  </si>
  <si>
    <t>SC0048470</t>
  </si>
  <si>
    <t>PIEDMONT</t>
  </si>
  <si>
    <t>https://echo.epa.gov/biosolids-facility-report?id=SCL048470</t>
  </si>
  <si>
    <t>RCSD KIMMSWICK WWTP</t>
  </si>
  <si>
    <t>MOL106461</t>
  </si>
  <si>
    <t>MO0106461</t>
  </si>
  <si>
    <t>KIMMSWICK</t>
  </si>
  <si>
    <t>https://echo.epa.gov/biosolids-facility-report?id=MOL106461</t>
  </si>
  <si>
    <t>BARRY ROSE WWTF</t>
  </si>
  <si>
    <t>TX0032735</t>
  </si>
  <si>
    <t>https://echo.epa.gov/biosolids-facility-report?id=TX0032735</t>
  </si>
  <si>
    <t>TURKEY CREEK WWTF</t>
  </si>
  <si>
    <t>TX0035017</t>
  </si>
  <si>
    <t>https://echo.epa.gov/biosolids-facility-report?id=TX0035017</t>
  </si>
  <si>
    <t>CITY OF REIDSVILLE</t>
  </si>
  <si>
    <t>NCL024881</t>
  </si>
  <si>
    <t>NC0024881</t>
  </si>
  <si>
    <t>REIDSVILLE</t>
  </si>
  <si>
    <t>https://echo.epa.gov/biosolids-facility-report?id=NCL024881</t>
  </si>
  <si>
    <t>MACOMB STP, CITY OF</t>
  </si>
  <si>
    <t>ILL029688</t>
  </si>
  <si>
    <t>IL0029688</t>
  </si>
  <si>
    <t>MACOMB</t>
  </si>
  <si>
    <t>https://echo.epa.gov/biosolids-facility-report?id=ILL029688</t>
  </si>
  <si>
    <t>MATTOON STP, CITY OF</t>
  </si>
  <si>
    <t>ILL029831</t>
  </si>
  <si>
    <t>IL0029831</t>
  </si>
  <si>
    <t>MATTOON</t>
  </si>
  <si>
    <t>https://echo.epa.gov/biosolids-facility-report?id=ILL029831</t>
  </si>
  <si>
    <t>CHATHAM TWP MAIN STP</t>
  </si>
  <si>
    <t>NJL020290</t>
  </si>
  <si>
    <t>NJ0020290</t>
  </si>
  <si>
    <t>CHATHAM</t>
  </si>
  <si>
    <t>https://echo.epa.gov/biosolids-facility-report?id=NJL020290</t>
  </si>
  <si>
    <t>SEABROOK WWTP</t>
  </si>
  <si>
    <t>TX0022250</t>
  </si>
  <si>
    <t>SEABROOK</t>
  </si>
  <si>
    <t>https://echo.epa.gov/biosolids-facility-report?id=TX0022250</t>
  </si>
  <si>
    <t>EAST PENNSBORO SOUTH TREATMENT</t>
  </si>
  <si>
    <t>PAL038415</t>
  </si>
  <si>
    <t>PA0038415</t>
  </si>
  <si>
    <t>CUMBERLAND COUNTY</t>
  </si>
  <si>
    <t>https://echo.epa.gov/biosolids-facility-report?id=PAL038415</t>
  </si>
  <si>
    <t>PRASA GUAYAMA REGIONAL WWTP</t>
  </si>
  <si>
    <t>PRL025445</t>
  </si>
  <si>
    <t>PR0025445</t>
  </si>
  <si>
    <t>GUAYAMA</t>
  </si>
  <si>
    <t>https://echo.epa.gov/biosolids-facility-report?id=PRL025445</t>
  </si>
  <si>
    <t>CLARKS SUMMIT-SOUTH ABINGTON J</t>
  </si>
  <si>
    <t>PAL028576</t>
  </si>
  <si>
    <t>PA0028576</t>
  </si>
  <si>
    <t>CHINCHILLA</t>
  </si>
  <si>
    <t>https://echo.epa.gov/biosolids-facility-report?id=PAL028576</t>
  </si>
  <si>
    <t>GENEVA (C)</t>
  </si>
  <si>
    <t>NYL027049</t>
  </si>
  <si>
    <t>NY0027049</t>
  </si>
  <si>
    <t>GENEVA</t>
  </si>
  <si>
    <t>https://echo.epa.gov/biosolids-facility-report?id=NYL027049</t>
  </si>
  <si>
    <t>ALEXANDRIA, CITY OF (HUDSON BL</t>
  </si>
  <si>
    <t>LAL041009</t>
  </si>
  <si>
    <t>LA0041009</t>
  </si>
  <si>
    <t>https://echo.epa.gov/biosolids-facility-report?id=LAL041009</t>
  </si>
  <si>
    <t>CITY OF MARSHALL  SOUTHSIDE PLANT</t>
  </si>
  <si>
    <t>TX0021784</t>
  </si>
  <si>
    <t>MARSHALL</t>
  </si>
  <si>
    <t>https://echo.epa.gov/biosolids-facility-report?id=TX0021784</t>
  </si>
  <si>
    <t>SPEARFISH, CITY OF</t>
  </si>
  <si>
    <t>SDL020044</t>
  </si>
  <si>
    <t>SD0020044</t>
  </si>
  <si>
    <t>https://echo.epa.gov/biosolids-facility-report?id=SDL020044</t>
  </si>
  <si>
    <t>ANTIOCH STP, VILLAGE OF</t>
  </si>
  <si>
    <t>ILL020354</t>
  </si>
  <si>
    <t>IL0020354</t>
  </si>
  <si>
    <t>ANTIOCH</t>
  </si>
  <si>
    <t>https://echo.epa.gov/biosolids-facility-report?id=ILL020354</t>
  </si>
  <si>
    <t>CHESTERTON WWTP, TOWN OF</t>
  </si>
  <si>
    <t>INL022578</t>
  </si>
  <si>
    <t>IN0022578</t>
  </si>
  <si>
    <t>PORTER</t>
  </si>
  <si>
    <t>https://echo.epa.gov/biosolids-facility-report?id=INL022578</t>
  </si>
  <si>
    <t>ELLENSBURG WWTP</t>
  </si>
  <si>
    <t>WAL024341</t>
  </si>
  <si>
    <t>WA0024341</t>
  </si>
  <si>
    <t>ELLENSBURG</t>
  </si>
  <si>
    <t>https://echo.epa.gov/biosolids-facility-report?id=WAL024341</t>
  </si>
  <si>
    <t>ADDISON SOUTH-A.J. LAROCCA STP</t>
  </si>
  <si>
    <t>ILL027367</t>
  </si>
  <si>
    <t>IL0027367</t>
  </si>
  <si>
    <t>https://echo.epa.gov/biosolids-facility-report?id=ILL027367</t>
  </si>
  <si>
    <t>CHRISTIANSBURG TOWN OF</t>
  </si>
  <si>
    <t>VAL061751</t>
  </si>
  <si>
    <t>VA0061751</t>
  </si>
  <si>
    <t>CHRISTIANSBURG</t>
  </si>
  <si>
    <t>https://echo.epa.gov/biosolids-facility-report?id=VAL061751</t>
  </si>
  <si>
    <t>CHOWCHILLA WWTP</t>
  </si>
  <si>
    <t>CAL001023</t>
  </si>
  <si>
    <t>CA0001023</t>
  </si>
  <si>
    <t>CHOWCHILLA</t>
  </si>
  <si>
    <t>https://echo.epa.gov/biosolids-facility-report?id=CAL001023</t>
  </si>
  <si>
    <t>CHESAPEAKE BEACH WWTP</t>
  </si>
  <si>
    <t>MDL020281</t>
  </si>
  <si>
    <t>MD0020281</t>
  </si>
  <si>
    <t>CHESAPEAKE BEACH</t>
  </si>
  <si>
    <t>https://echo.epa.gov/biosolids-facility-report?id=MDL020281</t>
  </si>
  <si>
    <t>BLOOMINGTON-NORMAL WRD SE WWTP</t>
  </si>
  <si>
    <t>ILL073504</t>
  </si>
  <si>
    <t>IL0073504</t>
  </si>
  <si>
    <t>HEYWORTH</t>
  </si>
  <si>
    <t>https://echo.epa.gov/biosolids-facility-report?id=ILL073504</t>
  </si>
  <si>
    <t>CITY OF WASHINGTON</t>
  </si>
  <si>
    <t>NCL020648</t>
  </si>
  <si>
    <t>NC0020648</t>
  </si>
  <si>
    <t>WASHINGTON</t>
  </si>
  <si>
    <t>https://echo.epa.gov/biosolids-facility-report?id=NCL020648</t>
  </si>
  <si>
    <t>BRUNSWICK COUNTY</t>
  </si>
  <si>
    <t>NCL086819</t>
  </si>
  <si>
    <t>NC0086819</t>
  </si>
  <si>
    <t>BOLIVIA</t>
  </si>
  <si>
    <t>https://echo.epa.gov/biosolids-facility-report?id=NCL086819</t>
  </si>
  <si>
    <t>TAVARES/WOODLEA ROAD WWTF</t>
  </si>
  <si>
    <t>FLL010509</t>
  </si>
  <si>
    <t>FL0010509</t>
  </si>
  <si>
    <t>TAVARES</t>
  </si>
  <si>
    <t>https://echo.epa.gov/biosolids-facility-report?id=FLL010509</t>
  </si>
  <si>
    <t>FRANKLIN STP</t>
  </si>
  <si>
    <t>KYL027456</t>
  </si>
  <si>
    <t>KY0027456</t>
  </si>
  <si>
    <t>FRANKLIN</t>
  </si>
  <si>
    <t>https://echo.epa.gov/biosolids-facility-report?id=KYL027456</t>
  </si>
  <si>
    <t>GREENBRIER COUNTY PSD NO. 2</t>
  </si>
  <si>
    <t>WVL040525</t>
  </si>
  <si>
    <t>WV0040525</t>
  </si>
  <si>
    <t>RAINELLE</t>
  </si>
  <si>
    <t>https://echo.epa.gov/biosolids-facility-report?id=WVL040525</t>
  </si>
  <si>
    <t>LOS ALAMOS COUNTY - BAYO WWTP</t>
  </si>
  <si>
    <t>NML020141</t>
  </si>
  <si>
    <t>NM0020141</t>
  </si>
  <si>
    <t>LOS ALAMOS</t>
  </si>
  <si>
    <t>https://echo.epa.gov/biosolids-facility-report?id=NML020141</t>
  </si>
  <si>
    <t>AUBURN WWTP</t>
  </si>
  <si>
    <t>CAL077712</t>
  </si>
  <si>
    <t>CA0077712</t>
  </si>
  <si>
    <t>AUBURN</t>
  </si>
  <si>
    <t>https://echo.epa.gov/biosolids-facility-report?id=CAL077712</t>
  </si>
  <si>
    <t>CARBONDALE NORTHWEST WWTP</t>
  </si>
  <si>
    <t>ILL027871</t>
  </si>
  <si>
    <t>IL0027871</t>
  </si>
  <si>
    <t>https://echo.epa.gov/biosolids-facility-report?id=ILL027871</t>
  </si>
  <si>
    <t>BOROUGH OF PHOENIXVILLE</t>
  </si>
  <si>
    <t>PAL027154</t>
  </si>
  <si>
    <t>PA0027154</t>
  </si>
  <si>
    <t>https://echo.epa.gov/biosolids-facility-report?id=PAL027154</t>
  </si>
  <si>
    <t>LONGWOOD WWTP</t>
  </si>
  <si>
    <t>TX0032743</t>
  </si>
  <si>
    <t>https://echo.epa.gov/biosolids-facility-report?id=TX0032743</t>
  </si>
  <si>
    <t>CITY OF PORTLAND</t>
  </si>
  <si>
    <t>TNL021865</t>
  </si>
  <si>
    <t>TN0021865</t>
  </si>
  <si>
    <t>https://echo.epa.gov/biosolids-facility-report?id=TNL021865</t>
  </si>
  <si>
    <t>WESTSIDE WWTP</t>
  </si>
  <si>
    <t>TX0114821</t>
  </si>
  <si>
    <t>LA MARQUE</t>
  </si>
  <si>
    <t>https://echo.epa.gov/biosolids-facility-report?id=TX0114821</t>
  </si>
  <si>
    <t>TROPHY CLUB MUD 1</t>
  </si>
  <si>
    <t>TX0055735</t>
  </si>
  <si>
    <t>TROPHY CLUB</t>
  </si>
  <si>
    <t>https://echo.epa.gov/biosolids-facility-report?id=TX0055735</t>
  </si>
  <si>
    <t>COVINGTON SEW. TREAT. PLANT,CO</t>
  </si>
  <si>
    <t>VAL025542</t>
  </si>
  <si>
    <t>VA0025542</t>
  </si>
  <si>
    <t>COVINGTON</t>
  </si>
  <si>
    <t>https://echo.epa.gov/biosolids-facility-report?id=VAL025542</t>
  </si>
  <si>
    <t>TNL028754</t>
  </si>
  <si>
    <t>TN0028754</t>
  </si>
  <si>
    <t>https://echo.epa.gov/biosolids-facility-report?id=TNL028754</t>
  </si>
  <si>
    <t>PRASA CAMUY</t>
  </si>
  <si>
    <t>PRL023744</t>
  </si>
  <si>
    <t>PR0023744</t>
  </si>
  <si>
    <t>https://echo.epa.gov/biosolids-facility-report?id=PRL023744</t>
  </si>
  <si>
    <t>LONDON STP</t>
  </si>
  <si>
    <t>KYL021270</t>
  </si>
  <si>
    <t>KY0021270</t>
  </si>
  <si>
    <t>LONDON</t>
  </si>
  <si>
    <t>https://echo.epa.gov/biosolids-facility-report?id=KYL021270</t>
  </si>
  <si>
    <t>FORTUNA WWTP</t>
  </si>
  <si>
    <t>CAL022730</t>
  </si>
  <si>
    <t>CA0022730</t>
  </si>
  <si>
    <t>FORTUNA</t>
  </si>
  <si>
    <t>https://echo.epa.gov/biosolids-facility-report?id=CAL022730</t>
  </si>
  <si>
    <t>PRASA BARCELONETA</t>
  </si>
  <si>
    <t>PRL021237</t>
  </si>
  <si>
    <t>PR0021237</t>
  </si>
  <si>
    <t>BARCELONETA</t>
  </si>
  <si>
    <t>https://echo.epa.gov/biosolids-facility-report?id=PRL021237</t>
  </si>
  <si>
    <t>OGDENSBURG (C)</t>
  </si>
  <si>
    <t>NYL029831</t>
  </si>
  <si>
    <t>NY0029831</t>
  </si>
  <si>
    <t>OGDENSBURG</t>
  </si>
  <si>
    <t>https://echo.epa.gov/biosolids-facility-report?id=NYL029831</t>
  </si>
  <si>
    <t>LAFAYETTE CONSOLIDATED GOVERNMENT - NORTHEAST WWTP</t>
  </si>
  <si>
    <t>LAL036391</t>
  </si>
  <si>
    <t>LA0036391</t>
  </si>
  <si>
    <t>https://echo.epa.gov/biosolids-facility-report?id=LAL036391</t>
  </si>
  <si>
    <t>WINSTON GREEN REGIONAL</t>
  </si>
  <si>
    <t>ORL030392</t>
  </si>
  <si>
    <t>OR0030392</t>
  </si>
  <si>
    <t>ROSEBURG</t>
  </si>
  <si>
    <t>https://echo.epa.gov/biosolids-facility-report?id=ORL030392</t>
  </si>
  <si>
    <t>EDINBORO BORO</t>
  </si>
  <si>
    <t>PAL021792</t>
  </si>
  <si>
    <t>PA0021792</t>
  </si>
  <si>
    <t>EDINBORO</t>
  </si>
  <si>
    <t>https://echo.epa.gov/biosolids-facility-report?id=PAL021792</t>
  </si>
  <si>
    <t>CITY OF PARK HILLS</t>
  </si>
  <si>
    <t>MOL103560</t>
  </si>
  <si>
    <t>MO0103560</t>
  </si>
  <si>
    <t>PARK HILLS</t>
  </si>
  <si>
    <t>https://echo.epa.gov/biosolids-facility-report?id=MOL103560</t>
  </si>
  <si>
    <t>SHAKOPEE MDEWAKANTON SIOUX WRF</t>
  </si>
  <si>
    <t>MNL067938</t>
  </si>
  <si>
    <t>MN0067938</t>
  </si>
  <si>
    <t>PRIOR LAKE</t>
  </si>
  <si>
    <t>https://echo.epa.gov/biosolids-facility-report?id=MNL067938</t>
  </si>
  <si>
    <t>PRASA ISABELA</t>
  </si>
  <si>
    <t>PRL022250</t>
  </si>
  <si>
    <t>PR0022250</t>
  </si>
  <si>
    <t>ISABELA</t>
  </si>
  <si>
    <t>https://echo.epa.gov/biosolids-facility-report?id=PRL022250</t>
  </si>
  <si>
    <t>PRASA DORADO</t>
  </si>
  <si>
    <t>PRL020460</t>
  </si>
  <si>
    <t>PR0020460</t>
  </si>
  <si>
    <t>DORADO</t>
  </si>
  <si>
    <t>https://echo.epa.gov/biosolids-facility-report?id=PRL020460</t>
  </si>
  <si>
    <t>MINDEN, CITY OF</t>
  </si>
  <si>
    <t>LAL038130</t>
  </si>
  <si>
    <t>LA0038130</t>
  </si>
  <si>
    <t>MINDEN</t>
  </si>
  <si>
    <t>https://echo.epa.gov/biosolids-facility-report?id=LAL038130</t>
  </si>
  <si>
    <t>NORTH PLATTE WWTF</t>
  </si>
  <si>
    <t>NEL032891</t>
  </si>
  <si>
    <t>NE0032891</t>
  </si>
  <si>
    <t>NORTH PLATTE</t>
  </si>
  <si>
    <t>lowTempCompost, airDry, aerobic</t>
  </si>
  <si>
    <t>https://echo.epa.gov/biosolids-facility-report?id=NEL032891</t>
  </si>
  <si>
    <t>SHAMOKIN-COAL TWP JT SAN AUTH</t>
  </si>
  <si>
    <t>PAL027324</t>
  </si>
  <si>
    <t>PA0027324</t>
  </si>
  <si>
    <t>SHAMOKIN</t>
  </si>
  <si>
    <t>https://echo.epa.gov/biosolids-facility-report?id=PAL027324</t>
  </si>
  <si>
    <t>ABERDEEN PROVING GROUND, ABERDEEN AREA WWTP</t>
  </si>
  <si>
    <t>MDL021237</t>
  </si>
  <si>
    <t>MD0021237</t>
  </si>
  <si>
    <t>https://echo.epa.gov/biosolids-facility-report?id=MDL021237</t>
  </si>
  <si>
    <t>PRASA VEGA ALTA</t>
  </si>
  <si>
    <t>PRL020923</t>
  </si>
  <si>
    <t>PR0020923</t>
  </si>
  <si>
    <t>VEGA ALTA</t>
  </si>
  <si>
    <t>https://echo.epa.gov/biosolids-facility-report?id=PRL020923</t>
  </si>
  <si>
    <t>RUSSELL COUNTY REGIONAL STP</t>
  </si>
  <si>
    <t>KYL062995</t>
  </si>
  <si>
    <t>KY0062995</t>
  </si>
  <si>
    <t>https://echo.epa.gov/biosolids-facility-report?id=KYL062995</t>
  </si>
  <si>
    <t>ALLENS CREEK WWTF</t>
  </si>
  <si>
    <t>TX0025054</t>
  </si>
  <si>
    <t>SEALY</t>
  </si>
  <si>
    <t>https://echo.epa.gov/biosolids-facility-report?id=TX0025054</t>
  </si>
  <si>
    <t>PLAINFIELD N STP, VILLAGE OF</t>
  </si>
  <si>
    <t>ILL074373</t>
  </si>
  <si>
    <t>IL0074373</t>
  </si>
  <si>
    <t>PLAINFIELD</t>
  </si>
  <si>
    <t>https://echo.epa.gov/biosolids-facility-report?id=ILL074373</t>
  </si>
  <si>
    <t>IRWD LOS ALISOS WRP</t>
  </si>
  <si>
    <t>CAL105031</t>
  </si>
  <si>
    <t>CA0105031</t>
  </si>
  <si>
    <t>https://echo.epa.gov/biosolids-facility-report?id=CAL105031</t>
  </si>
  <si>
    <t>FORT RILEY - CAMP FUNSTON</t>
  </si>
  <si>
    <t>KSL099759</t>
  </si>
  <si>
    <t>KS0099759</t>
  </si>
  <si>
    <t>FT RILEY</t>
  </si>
  <si>
    <t>https://echo.epa.gov/biosolids-facility-report?id=KSL099759</t>
  </si>
  <si>
    <t>BARDSTOWN TOWN CREEK WWTP</t>
  </si>
  <si>
    <t>KYL020237</t>
  </si>
  <si>
    <t>KY0020237</t>
  </si>
  <si>
    <t>https://echo.epa.gov/biosolids-facility-report?id=KYL020237</t>
  </si>
  <si>
    <t>HRSD-CHESAPEAKE/ELIZABETH STP</t>
  </si>
  <si>
    <t>VAL081264</t>
  </si>
  <si>
    <t>VA0081264</t>
  </si>
  <si>
    <t>https://echo.epa.gov/biosolids-facility-report?id=VAL081264</t>
  </si>
  <si>
    <t>PRASA YAUCO STP</t>
  </si>
  <si>
    <t>PRL021661</t>
  </si>
  <si>
    <t>PR0021661</t>
  </si>
  <si>
    <t>YAUCO</t>
  </si>
  <si>
    <t>https://echo.epa.gov/biosolids-facility-report?id=PRL021661</t>
  </si>
  <si>
    <t>LOMPOC RWRP</t>
  </si>
  <si>
    <t>CAL048127</t>
  </si>
  <si>
    <t>CA0048127</t>
  </si>
  <si>
    <t>LOMPOC</t>
  </si>
  <si>
    <t>https://echo.epa.gov/biosolids-facility-report?id=CAL048127</t>
  </si>
  <si>
    <t>BELLINGHAM STP</t>
  </si>
  <si>
    <t>WAL023744</t>
  </si>
  <si>
    <t>WA0023744</t>
  </si>
  <si>
    <t>BELLINGHAM</t>
  </si>
  <si>
    <t>A POTW that serves 10,000 people or more</t>
  </si>
  <si>
    <t>https://echo.epa.gov/biosolids-facility-report?id=WAL023744</t>
  </si>
  <si>
    <t>NORFOLK WWTF</t>
  </si>
  <si>
    <t>NEL033421</t>
  </si>
  <si>
    <t>NE0033421</t>
  </si>
  <si>
    <t>https://echo.epa.gov/biosolids-facility-report?id=NEL033421</t>
  </si>
  <si>
    <t>GARDEN CITY, CITY OF</t>
  </si>
  <si>
    <t>KSL038962</t>
  </si>
  <si>
    <t>KS0038962</t>
  </si>
  <si>
    <t>GARDEN CITY</t>
  </si>
  <si>
    <t>https://echo.epa.gov/biosolids-facility-report?id=KSL038962</t>
  </si>
  <si>
    <t>NASHUA CITY OF</t>
  </si>
  <si>
    <t>NHL100170</t>
  </si>
  <si>
    <t>NH0100170</t>
  </si>
  <si>
    <t>NASHUA</t>
  </si>
  <si>
    <t>https://echo.epa.gov/biosolids-facility-report?id=NHL100170</t>
  </si>
  <si>
    <t>DUBLIN SAN RAMON RWTF</t>
  </si>
  <si>
    <t>CAL037613</t>
  </si>
  <si>
    <t>CA0037613</t>
  </si>
  <si>
    <t>DUBLIN</t>
  </si>
  <si>
    <t>https://echo.epa.gov/biosolids-facility-report?id=CAL037613</t>
  </si>
  <si>
    <t>CITY OF BOCA RATON</t>
  </si>
  <si>
    <t>FLL026344</t>
  </si>
  <si>
    <t>FL0026344</t>
  </si>
  <si>
    <t>BOCA RATON</t>
  </si>
  <si>
    <t>https://echo.epa.gov/biosolids-facility-report?id=FLL026344</t>
  </si>
  <si>
    <t>BAYOU MARCUS WATER RECLAMATION</t>
  </si>
  <si>
    <t>FLL05G596</t>
  </si>
  <si>
    <t>FL005G596</t>
  </si>
  <si>
    <t>PENSACOLA</t>
  </si>
  <si>
    <t>https://echo.epa.gov/biosolids-facility-report?id=FLL05G596</t>
  </si>
  <si>
    <t>VENTURA WRF</t>
  </si>
  <si>
    <t>CAL053651</t>
  </si>
  <si>
    <t>CA0053651</t>
  </si>
  <si>
    <t>VENTURA</t>
  </si>
  <si>
    <t>https://echo.epa.gov/biosolids-facility-report?id=CAL053651</t>
  </si>
  <si>
    <t>PORTLAND - TRYON CREEK WWTP</t>
  </si>
  <si>
    <t>ORL026891</t>
  </si>
  <si>
    <t>OR0026891</t>
  </si>
  <si>
    <t>LAKE OSWEGO</t>
  </si>
  <si>
    <t>https://echo.epa.gov/biosolids-facility-report?id=ORL026891</t>
  </si>
  <si>
    <t>MUNDELEIN STP, VILLAGE OF</t>
  </si>
  <si>
    <t>ILL022501</t>
  </si>
  <si>
    <t>IL0022501</t>
  </si>
  <si>
    <t>LIBERTYVILLE</t>
  </si>
  <si>
    <t>https://echo.epa.gov/biosolids-facility-report?id=ILL022501</t>
  </si>
  <si>
    <t>ENFIELD POTW</t>
  </si>
  <si>
    <t>CTL100200</t>
  </si>
  <si>
    <t>CT0100200</t>
  </si>
  <si>
    <t>ENFIELD</t>
  </si>
  <si>
    <t>https://echo.epa.gov/biosolids-facility-report?id=CTL100200</t>
  </si>
  <si>
    <t>LONG BRANCH SA</t>
  </si>
  <si>
    <t>NJL024783</t>
  </si>
  <si>
    <t>NJ0024783</t>
  </si>
  <si>
    <t>LONG BRANCH</t>
  </si>
  <si>
    <t>https://echo.epa.gov/biosolids-facility-report?id=NJL024783</t>
  </si>
  <si>
    <t>SILVER CITY, TOWN OF</t>
  </si>
  <si>
    <t>NML020109</t>
  </si>
  <si>
    <t>NM0020109</t>
  </si>
  <si>
    <t>GRANT COUNTY</t>
  </si>
  <si>
    <t>https://echo.epa.gov/biosolids-facility-report?id=NML020109</t>
  </si>
  <si>
    <t>BOB DERRINGTON WATER RECLAMATION PLANT</t>
  </si>
  <si>
    <t>TX0072800</t>
  </si>
  <si>
    <t>ODESSA</t>
  </si>
  <si>
    <t>https://echo.epa.gov/biosolids-facility-report?id=TX0072800</t>
  </si>
  <si>
    <t>CARLSBAD, CITY OF</t>
  </si>
  <si>
    <t>NML026395</t>
  </si>
  <si>
    <t>NM0026395</t>
  </si>
  <si>
    <t>https://echo.epa.gov/biosolids-facility-report?id=NML026395</t>
  </si>
  <si>
    <t>WILLMAR</t>
  </si>
  <si>
    <t>MNL025259</t>
  </si>
  <si>
    <t>MN0025259</t>
  </si>
  <si>
    <t>https://echo.epa.gov/biosolids-facility-report?id=MNL025259</t>
  </si>
  <si>
    <t>CEDAR CITY CORPORATION</t>
  </si>
  <si>
    <t>UTL024970</t>
  </si>
  <si>
    <t>UT0024970</t>
  </si>
  <si>
    <t>CEDAR CITY</t>
  </si>
  <si>
    <t>https://echo.epa.gov/biosolids-facility-report?id=UTL024970</t>
  </si>
  <si>
    <t>SPRINGVILLE, CITY OF</t>
  </si>
  <si>
    <t>UTL020834</t>
  </si>
  <si>
    <t>UT0020834</t>
  </si>
  <si>
    <t>SPRINGVILLE</t>
  </si>
  <si>
    <t>https://echo.epa.gov/biosolids-facility-report?id=UTL020834</t>
  </si>
  <si>
    <t>PARKERSBURG_UTILITY BOARD</t>
  </si>
  <si>
    <t>WVL023213</t>
  </si>
  <si>
    <t>WV0023213</t>
  </si>
  <si>
    <t>PARKERSBURG</t>
  </si>
  <si>
    <t>https://echo.epa.gov/biosolids-facility-report?id=WVL023213</t>
  </si>
  <si>
    <t>SEYMOUR WWTP, CITY OF</t>
  </si>
  <si>
    <t>INL024473</t>
  </si>
  <si>
    <t>IN0024473</t>
  </si>
  <si>
    <t>SEYMOUR</t>
  </si>
  <si>
    <t>https://echo.epa.gov/biosolids-facility-report?id=INL024473</t>
  </si>
  <si>
    <t>TOWN OF BOONE</t>
  </si>
  <si>
    <t>NCL020621</t>
  </si>
  <si>
    <t>NC0020621</t>
  </si>
  <si>
    <t>BOONE</t>
  </si>
  <si>
    <t>https://echo.epa.gov/biosolids-facility-report?id=NCL020621</t>
  </si>
  <si>
    <t>JAMESTOWN CITY OF</t>
  </si>
  <si>
    <t>NDL023370</t>
  </si>
  <si>
    <t>ND0023370</t>
  </si>
  <si>
    <t>ND</t>
  </si>
  <si>
    <t>https://echo.epa.gov/biosolids-facility-report?id=NDL023370</t>
  </si>
  <si>
    <t>WALNUT BRANCH WWTP</t>
  </si>
  <si>
    <t>TX0022365</t>
  </si>
  <si>
    <t>SEGUIN</t>
  </si>
  <si>
    <t>https://echo.epa.gov/biosolids-facility-report?id=TX0022365</t>
  </si>
  <si>
    <t>ESPANOLA, CITY OF</t>
  </si>
  <si>
    <t>NML029351</t>
  </si>
  <si>
    <t>NM0029351</t>
  </si>
  <si>
    <t>ESPANOLA</t>
  </si>
  <si>
    <t>https://echo.epa.gov/biosolids-facility-report?id=NML029351</t>
  </si>
  <si>
    <t>MAIN PLANT WWTF</t>
  </si>
  <si>
    <t>TX0022926</t>
  </si>
  <si>
    <t>PORT NECHES</t>
  </si>
  <si>
    <t>https://echo.epa.gov/biosolids-facility-report?id=TX0022926</t>
  </si>
  <si>
    <t>JASPER MUNICIPAL WWTP</t>
  </si>
  <si>
    <t>INL020834</t>
  </si>
  <si>
    <t>IN0020834</t>
  </si>
  <si>
    <t>JASPER</t>
  </si>
  <si>
    <t>https://echo.epa.gov/biosolids-facility-report?id=INL020834</t>
  </si>
  <si>
    <t>HUNTLEY WEST STP, VILLAGE OF</t>
  </si>
  <si>
    <t>ILL070688</t>
  </si>
  <si>
    <t>IL0070688</t>
  </si>
  <si>
    <t>HUNTLEY</t>
  </si>
  <si>
    <t>https://echo.epa.gov/biosolids-facility-report?id=ILL070688</t>
  </si>
  <si>
    <t>BURLINGTON TWP MAIN STP</t>
  </si>
  <si>
    <t>NJL021709</t>
  </si>
  <si>
    <t>NJ0021709</t>
  </si>
  <si>
    <t>BURLINGTON TWP</t>
  </si>
  <si>
    <t>https://echo.epa.gov/biosolids-facility-report?id=NJL021709</t>
  </si>
  <si>
    <t>BRISTOL TOWN HALL</t>
  </si>
  <si>
    <t>RIL100005</t>
  </si>
  <si>
    <t>RI0100005</t>
  </si>
  <si>
    <t>BRISTOL</t>
  </si>
  <si>
    <t>https://echo.epa.gov/biosolids-facility-report?id=RIL100005</t>
  </si>
  <si>
    <t>IPSWICH W W T F</t>
  </si>
  <si>
    <t>MAL100609</t>
  </si>
  <si>
    <t>MA0100609</t>
  </si>
  <si>
    <t>IPSWICH</t>
  </si>
  <si>
    <t>https://echo.epa.gov/biosolids-facility-report?id=MAL100609</t>
  </si>
  <si>
    <t>NEW WINDSOR (T)</t>
  </si>
  <si>
    <t>NYL022446</t>
  </si>
  <si>
    <t>NY0022446</t>
  </si>
  <si>
    <t>NEW WINDSOR</t>
  </si>
  <si>
    <t>https://echo.epa.gov/biosolids-facility-report?id=NYL022446</t>
  </si>
  <si>
    <t>SAINT MARYS (CITY OF)</t>
  </si>
  <si>
    <t>GAL039047</t>
  </si>
  <si>
    <t>GA0039047</t>
  </si>
  <si>
    <t>ST MARYS</t>
  </si>
  <si>
    <t>https://echo.epa.gov/biosolids-facility-report?id=GAL039047</t>
  </si>
  <si>
    <t>SEARCY BOARD OF PUB. UTILITIES</t>
  </si>
  <si>
    <t>ARL021601</t>
  </si>
  <si>
    <t>AR0021601</t>
  </si>
  <si>
    <t>SEARCY</t>
  </si>
  <si>
    <t>https://echo.epa.gov/biosolids-facility-report?id=ARL021601</t>
  </si>
  <si>
    <t>TOWN OF CLAYTON</t>
  </si>
  <si>
    <t>NCL025453</t>
  </si>
  <si>
    <t>NC0025453</t>
  </si>
  <si>
    <t>CLAYTON</t>
  </si>
  <si>
    <t>https://echo.epa.gov/biosolids-facility-report?id=NCL025453</t>
  </si>
  <si>
    <t>MILLBRAE WPCP</t>
  </si>
  <si>
    <t>CAL037532</t>
  </si>
  <si>
    <t>CA0037532</t>
  </si>
  <si>
    <t>MILLBRAE</t>
  </si>
  <si>
    <t>https://echo.epa.gov/biosolids-facility-report?id=CAL037532</t>
  </si>
  <si>
    <t>SCOTTSBLUFF WWTF</t>
  </si>
  <si>
    <t>NEL036315</t>
  </si>
  <si>
    <t>NE0036315</t>
  </si>
  <si>
    <t>SCOTTSBLUFF</t>
  </si>
  <si>
    <t>https://echo.epa.gov/biosolids-facility-report?id=NEL036315</t>
  </si>
  <si>
    <t>SEWERAGE AGENCY OF SOUTHERN MARIN</t>
  </si>
  <si>
    <t>CAL037711</t>
  </si>
  <si>
    <t>CA0037711</t>
  </si>
  <si>
    <t>MILL VALLEY</t>
  </si>
  <si>
    <t>https://echo.epa.gov/biosolids-facility-report?id=CAL037711</t>
  </si>
  <si>
    <t>TOWN OF DAVIE</t>
  </si>
  <si>
    <t>FLL040541</t>
  </si>
  <si>
    <t>FL0040541</t>
  </si>
  <si>
    <t>DAVIE</t>
  </si>
  <si>
    <t>https://echo.epa.gov/biosolids-facility-report?id=FLL040541</t>
  </si>
  <si>
    <t>HUNTLEY EAST STP, VILLAGE OF</t>
  </si>
  <si>
    <t>ILL029238</t>
  </si>
  <si>
    <t>IL0029238</t>
  </si>
  <si>
    <t>https://echo.epa.gov/biosolids-facility-report?id=ILL029238</t>
  </si>
  <si>
    <t>CITY OF THOMSON</t>
  </si>
  <si>
    <t>GAL020974</t>
  </si>
  <si>
    <t>GA0020974</t>
  </si>
  <si>
    <t>THOMSON</t>
  </si>
  <si>
    <t>https://echo.epa.gov/biosolids-facility-report?id=GAL020974</t>
  </si>
  <si>
    <t>EAST CEDAR CREEK FWSD NORTH WWTP</t>
  </si>
  <si>
    <t>TX0074861</t>
  </si>
  <si>
    <t>MAYBANK</t>
  </si>
  <si>
    <t>https://echo.epa.gov/biosolids-facility-report?id=TX0074861</t>
  </si>
  <si>
    <t>BATESVILLE WWTP, CITY OF</t>
  </si>
  <si>
    <t>INL039268</t>
  </si>
  <si>
    <t>IN0039268</t>
  </si>
  <si>
    <t>BATESVILLE</t>
  </si>
  <si>
    <t>https://echo.epa.gov/biosolids-facility-report?id=INL039268</t>
  </si>
  <si>
    <t>BIG LAKE</t>
  </si>
  <si>
    <t>MNL041076</t>
  </si>
  <si>
    <t>MN0041076</t>
  </si>
  <si>
    <t>https://echo.epa.gov/biosolids-facility-report?id=MNL041076</t>
  </si>
  <si>
    <t>VERMILLION, CITY OF</t>
  </si>
  <si>
    <t>SDL020061</t>
  </si>
  <si>
    <t>SD0020061</t>
  </si>
  <si>
    <t>https://echo.epa.gov/biosolids-facility-report?id=SDL020061</t>
  </si>
  <si>
    <t>EAST TEXAS MUD OF SMITH COUNTY WWTF</t>
  </si>
  <si>
    <t>TX0032484</t>
  </si>
  <si>
    <t>TYLER</t>
  </si>
  <si>
    <t>https://echo.epa.gov/biosolids-facility-report?id=TX0032484</t>
  </si>
  <si>
    <t>MERIDIAN METROPOLITAN DISTRICT</t>
  </si>
  <si>
    <t>COL039110</t>
  </si>
  <si>
    <t>CO0039110</t>
  </si>
  <si>
    <t>https://echo.epa.gov/biosolids-facility-report?id=COL039110</t>
  </si>
  <si>
    <t>STONEGATE VILLAGE METRO DIST.</t>
  </si>
  <si>
    <t>COL650023</t>
  </si>
  <si>
    <t>CO0650023</t>
  </si>
  <si>
    <t>PARKER</t>
  </si>
  <si>
    <t>https://echo.epa.gov/biosolids-facility-report?id=COL650023</t>
  </si>
  <si>
    <t>ABBEVILLE, CITY OF</t>
  </si>
  <si>
    <t>LAL039748</t>
  </si>
  <si>
    <t>LA0039748</t>
  </si>
  <si>
    <t>ABBEVILLE</t>
  </si>
  <si>
    <t>https://echo.epa.gov/biosolids-facility-report?id=LAL039748</t>
  </si>
  <si>
    <t>LEWISBURG STP</t>
  </si>
  <si>
    <t>TNL022888</t>
  </si>
  <si>
    <t>TN0022888</t>
  </si>
  <si>
    <t>LEWISBURG</t>
  </si>
  <si>
    <t>https://echo.epa.gov/biosolids-facility-report?id=TNL022888</t>
  </si>
  <si>
    <t>DESSAU WWTF</t>
  </si>
  <si>
    <t>TX0097870</t>
  </si>
  <si>
    <t>AUSTIN</t>
  </si>
  <si>
    <t>https://echo.epa.gov/biosolids-facility-report?id=TX0097870</t>
  </si>
  <si>
    <t>UNIVERSITY OF CONNECTICUT</t>
  </si>
  <si>
    <t>CTL101320</t>
  </si>
  <si>
    <t>CT0101320</t>
  </si>
  <si>
    <t>STORRS</t>
  </si>
  <si>
    <t>https://echo.epa.gov/biosolids-facility-report?id=CTL101320</t>
  </si>
  <si>
    <t>US MCAS CHERRY POINT</t>
  </si>
  <si>
    <t>NCL003816</t>
  </si>
  <si>
    <t>NC0003816</t>
  </si>
  <si>
    <t>CHERRY POINT</t>
  </si>
  <si>
    <t>https://echo.epa.gov/biosolids-facility-report?id=NCL003816</t>
  </si>
  <si>
    <t>TAMU MAIN CAMPUS WWTP</t>
  </si>
  <si>
    <t>TX0108146</t>
  </si>
  <si>
    <t>COLLEGE STATION</t>
  </si>
  <si>
    <t>https://echo.epa.gov/biosolids-facility-report?id=TX0108146</t>
  </si>
  <si>
    <t>CALIFORNIA MEN'S COLONY WWTP</t>
  </si>
  <si>
    <t>CAL047856</t>
  </si>
  <si>
    <t>CA0047856</t>
  </si>
  <si>
    <t>https://echo.epa.gov/biosolids-facility-report?id=CAL047856</t>
  </si>
  <si>
    <t>TOHOPEKALIGA WATER AUTHORITY</t>
  </si>
  <si>
    <t>FLL036862</t>
  </si>
  <si>
    <t>FL0036862</t>
  </si>
  <si>
    <t>KISSIMMEE</t>
  </si>
  <si>
    <t>https://echo.epa.gov/biosolids-facility-report?id=FLL036862</t>
  </si>
  <si>
    <t>FITZGERALD WATER, LIGHT &amp; BOND COMMISSION</t>
  </si>
  <si>
    <t>GAL047236</t>
  </si>
  <si>
    <t>GA0047236</t>
  </si>
  <si>
    <t>UNKNOWN</t>
  </si>
  <si>
    <t>https://echo.epa.gov/biosolids-facility-report?id=GAL047236</t>
  </si>
  <si>
    <t>CITY OF COTULLA WWTP</t>
  </si>
  <si>
    <t>TX0027499</t>
  </si>
  <si>
    <t>COTULLA</t>
  </si>
  <si>
    <t>https://echo.epa.gov/biosolids-facility-report?id=TX0027499</t>
  </si>
  <si>
    <t>CITY OF WARRENSBURG</t>
  </si>
  <si>
    <t>MOL055905</t>
  </si>
  <si>
    <t>MO0055905</t>
  </si>
  <si>
    <t>WARRENSBURG</t>
  </si>
  <si>
    <t>https://echo.epa.gov/biosolids-facility-report?id=MOL055905</t>
  </si>
  <si>
    <t>TOWN OF DAVIE SYSTEM IV WATER RECLAMATION FACILITY</t>
  </si>
  <si>
    <t>FLL706736</t>
  </si>
  <si>
    <t>FL0706736</t>
  </si>
  <si>
    <t>https://echo.epa.gov/biosolids-facility-report?id=FLL706736</t>
  </si>
  <si>
    <t>CENTER TWP SEW  AUTH</t>
  </si>
  <si>
    <t>PAL037940</t>
  </si>
  <si>
    <t>PA0037940</t>
  </si>
  <si>
    <t>ALIQUIPPA</t>
  </si>
  <si>
    <t>https://echo.epa.gov/biosolids-facility-report?id=PAL037940</t>
  </si>
  <si>
    <t>DOUGLASVILLE-DOUGLAS COUNTY WATER &amp; SEWER AUTHORITY (WSA)</t>
  </si>
  <si>
    <t>GAL030350</t>
  </si>
  <si>
    <t>GA0030350</t>
  </si>
  <si>
    <t>DOUGLASVILLE</t>
  </si>
  <si>
    <t>https://echo.epa.gov/biosolids-facility-report?id=GAL030350</t>
  </si>
  <si>
    <t>SIENNA PLANTATION WWTP</t>
  </si>
  <si>
    <t>TX0119199</t>
  </si>
  <si>
    <t>MISSOURI CITY</t>
  </si>
  <si>
    <t>https://echo.epa.gov/biosolids-facility-report?id=TX0119199</t>
  </si>
  <si>
    <t>CITY OF SPLENDORA WWTF</t>
  </si>
  <si>
    <t>TX0102512</t>
  </si>
  <si>
    <t>SPLENDORA</t>
  </si>
  <si>
    <t>https://echo.epa.gov/biosolids-facility-report?id=TX0102512</t>
  </si>
  <si>
    <t>CELINA WWTP</t>
  </si>
  <si>
    <t>TX0023272</t>
  </si>
  <si>
    <t>CELINA</t>
  </si>
  <si>
    <t>https://echo.epa.gov/biosolids-facility-report?id=TX0023272</t>
  </si>
  <si>
    <t>PORT ISABEL WWTP</t>
  </si>
  <si>
    <t>TX0023647</t>
  </si>
  <si>
    <t>PORT ISABEL</t>
  </si>
  <si>
    <t>https://echo.epa.gov/biosolids-facility-report?id=TX0023647</t>
  </si>
  <si>
    <t>NAVAL AIRSTA WHIDBEY ISLAND -</t>
  </si>
  <si>
    <t>WAL003468</t>
  </si>
  <si>
    <t>WA0003468</t>
  </si>
  <si>
    <t>OAK HARBOR</t>
  </si>
  <si>
    <t>https://echo.epa.gov/biosolids-facility-report?id=WAL003468</t>
  </si>
  <si>
    <t>CITY OF LAFAYETTE</t>
  </si>
  <si>
    <t>ALL062839</t>
  </si>
  <si>
    <t>AL0062839</t>
  </si>
  <si>
    <t>https://echo.epa.gov/biosolids-facility-report?id=ALL062839</t>
  </si>
  <si>
    <t>SOUTHDOWN WASTEWATER TREATMENT FACILITY</t>
  </si>
  <si>
    <t>TX0085383</t>
  </si>
  <si>
    <t>https://echo.epa.gov/biosolids-facility-report?id=TX0085383</t>
  </si>
  <si>
    <t>EASLEY/GEORGES CREEK LAGOON</t>
  </si>
  <si>
    <t>SCL023043</t>
  </si>
  <si>
    <t>SC0023043</t>
  </si>
  <si>
    <t>EASLEY</t>
  </si>
  <si>
    <t>https://echo.epa.gov/biosolids-facility-report?id=SCL023043</t>
  </si>
  <si>
    <t>TERRAMAR WWTP</t>
  </si>
  <si>
    <t>TX0066125</t>
  </si>
  <si>
    <t>GALVESTON</t>
  </si>
  <si>
    <t>https://echo.epa.gov/biosolids-facility-report?id=TX0066125</t>
  </si>
  <si>
    <t>LAGUNA VISTA WWTP</t>
  </si>
  <si>
    <t>TX0117072</t>
  </si>
  <si>
    <t>https://echo.epa.gov/biosolids-facility-report?id=TX0117072</t>
  </si>
  <si>
    <t>PIRATES BEACH WWTP</t>
  </si>
  <si>
    <t>TX0126977</t>
  </si>
  <si>
    <t>https://echo.epa.gov/biosolids-facility-report?id=TX0126977</t>
  </si>
  <si>
    <t>HARRISON CO UTIL AUTH, SOUTH WOOLMARKET WATER RECLAMATION FACILITY</t>
  </si>
  <si>
    <t>MSL061204</t>
  </si>
  <si>
    <t>MS0061204</t>
  </si>
  <si>
    <t>WOOLMARKET</t>
  </si>
  <si>
    <t>https://echo.epa.gov/biosolids-facility-report?id=MSL061204</t>
  </si>
  <si>
    <t>RHOME WWTF</t>
  </si>
  <si>
    <t>TX0024783</t>
  </si>
  <si>
    <t>RHOME</t>
  </si>
  <si>
    <t>https://echo.epa.gov/biosolids-facility-report?id=TX0024783</t>
  </si>
  <si>
    <t>CITY OF WASKOM WWTF</t>
  </si>
  <si>
    <t>TX0020036</t>
  </si>
  <si>
    <t>WASKOM</t>
  </si>
  <si>
    <t>https://echo.epa.gov/biosolids-facility-report?id=TX0020036</t>
  </si>
  <si>
    <t>TX0118621</t>
  </si>
  <si>
    <t>https://echo.epa.gov/biosolids-facility-report?id=TX0118621</t>
  </si>
  <si>
    <t>POLK COUNTY SAFETY REST AREA WWTF</t>
  </si>
  <si>
    <t>TX0125091</t>
  </si>
  <si>
    <t>https://echo.epa.gov/biosolids-facility-report?id=TX0125091</t>
  </si>
  <si>
    <t>KENEDY COUNTY REST AREA WWTP</t>
  </si>
  <si>
    <t>TX0128678</t>
  </si>
  <si>
    <t>https://echo.epa.gov/biosolids-facility-report?id=TX0128678</t>
  </si>
  <si>
    <t>VICTORIA COUNTY SRA</t>
  </si>
  <si>
    <t>TX0077291</t>
  </si>
  <si>
    <t>https://echo.epa.gov/biosolids-facility-report?id=TX0077291</t>
  </si>
  <si>
    <t>DOUGLASVILLE - DOUGLAS COUNTY WATER AND SEWER AUTHORITY</t>
  </si>
  <si>
    <t>GAL049786</t>
  </si>
  <si>
    <t>GA0049786</t>
  </si>
  <si>
    <t>https://echo.epa.gov/biosolids-facility-report?id=GAL049786</t>
  </si>
  <si>
    <t>NAVARRO SAFETY REST AREA  WASTEWATER TREATMENT FACILITY</t>
  </si>
  <si>
    <t>TX0130028</t>
  </si>
  <si>
    <t>https://echo.epa.gov/biosolids-facility-report?id=TX0130028</t>
  </si>
  <si>
    <t>CITY OF TALLADEGA  W&amp;SB</t>
  </si>
  <si>
    <t>ALL022349</t>
  </si>
  <si>
    <t>AL0022349</t>
  </si>
  <si>
    <t>TALLADEGA</t>
  </si>
  <si>
    <t>https://echo.epa.gov/biosolids-facility-report?id=ALL022349</t>
  </si>
  <si>
    <t>CITY OF JACKSON</t>
  </si>
  <si>
    <t>GAL021831</t>
  </si>
  <si>
    <t>GA0021831</t>
  </si>
  <si>
    <t>https://echo.epa.gov/biosolids-facility-report?id=GAL021831</t>
  </si>
  <si>
    <t>GAL023931</t>
  </si>
  <si>
    <t>GA0023931</t>
  </si>
  <si>
    <t>https://echo.epa.gov/biosolids-facility-report?id=GAL023931</t>
  </si>
  <si>
    <t>BISMARCK</t>
  </si>
  <si>
    <t>MOL022942</t>
  </si>
  <si>
    <t>MO0022942</t>
  </si>
  <si>
    <t>https://echo.epa.gov/biosolids-facility-report?id=MOL022942</t>
  </si>
  <si>
    <t>NORTHSIDE WWTP</t>
  </si>
  <si>
    <t>TX0006564</t>
  </si>
  <si>
    <t>https://echo.epa.gov/biosolids-facility-report?id=TX0006564</t>
  </si>
  <si>
    <t>SLAYTER CREEK WWTP</t>
  </si>
  <si>
    <t>TX0056677</t>
  </si>
  <si>
    <t>ANNA</t>
  </si>
  <si>
    <t>https://echo.epa.gov/biosolids-facility-report?id=TX0056677</t>
  </si>
  <si>
    <t>MITCHELL LAKE WWTF</t>
  </si>
  <si>
    <t>TX0065641</t>
  </si>
  <si>
    <t>SAN ANTONIO</t>
  </si>
  <si>
    <t>https://echo.epa.gov/biosolids-facility-report?id=TX0065641</t>
  </si>
  <si>
    <t>RELLIS CAMPUS WWTP</t>
  </si>
  <si>
    <t>TX0076023</t>
  </si>
  <si>
    <t>https://echo.epa.gov/biosolids-facility-report?id=TX0076023</t>
  </si>
  <si>
    <t>TEASELVILLE WELL 1 WWTF</t>
  </si>
  <si>
    <t>TX0118273</t>
  </si>
  <si>
    <t>https://echo.epa.gov/biosolids-facility-report?id=TX0118273</t>
  </si>
  <si>
    <t>NOONDAY WATER WELL 2 WWTF</t>
  </si>
  <si>
    <t>TX0118362</t>
  </si>
  <si>
    <t>https://echo.epa.gov/biosolids-facility-report?id=TX0118362</t>
  </si>
  <si>
    <t>CITY OF PRESIDIO WWTF</t>
  </si>
  <si>
    <t>TX0128481</t>
  </si>
  <si>
    <t>PRESIDIO</t>
  </si>
  <si>
    <t>https://echo.epa.gov/biosolids-facility-report?id=TX0128481</t>
  </si>
  <si>
    <t>MAURICEVILLE MUD WWTP</t>
  </si>
  <si>
    <t>TX0114839</t>
  </si>
  <si>
    <t>MAURICEVILLE</t>
  </si>
  <si>
    <t>https://echo.epa.gov/biosolids-facility-report?id=TX0114839</t>
  </si>
  <si>
    <t>D. C. BUREAU WASTEWATER TREATM</t>
  </si>
  <si>
    <t>DCL021199</t>
  </si>
  <si>
    <t>DC0021199</t>
  </si>
  <si>
    <t>DC</t>
  </si>
  <si>
    <t>A POTW with a design flow rate equal to or greater than one million gallons per day</t>
  </si>
  <si>
    <t>other, methaneBioCaptureRecover</t>
  </si>
  <si>
    <t>https://echo.epa.gov/biosolids-facility-report?id=DCL021199</t>
  </si>
  <si>
    <t>SOUTHERLY WASTEWATER TRTMNT CTR, NEORSD</t>
  </si>
  <si>
    <t>OHL024651</t>
  </si>
  <si>
    <t>OH0024651</t>
  </si>
  <si>
    <t>CUYAHOGA HEIGHTS</t>
  </si>
  <si>
    <t>https://echo.epa.gov/biosolids-facility-report?id=OHL024651</t>
  </si>
  <si>
    <t>STEVEN M CLOUSE WATER RECYCLING CENTER</t>
  </si>
  <si>
    <t>TX0077801</t>
  </si>
  <si>
    <t>https://echo.epa.gov/biosolids-facility-report?id=TX0077801</t>
  </si>
  <si>
    <t>CENTRAL WWTF</t>
  </si>
  <si>
    <t>TX0047830</t>
  </si>
  <si>
    <t>DALLAS</t>
  </si>
  <si>
    <t>https://echo.epa.gov/biosolids-facility-report?id=TX0047830</t>
  </si>
  <si>
    <t>METRO WASTE WATER RECLAMATION DISTRICT</t>
  </si>
  <si>
    <t>COL026638</t>
  </si>
  <si>
    <t>CO0026638</t>
  </si>
  <si>
    <t>DENVER</t>
  </si>
  <si>
    <t>https://echo.epa.gov/biosolids-facility-report?id=COL026638</t>
  </si>
  <si>
    <t>DALLAS SOUTHSIDE WWTF</t>
  </si>
  <si>
    <t>TX0047848</t>
  </si>
  <si>
    <t>https://echo.epa.gov/biosolids-facility-report?id=TX0047848</t>
  </si>
  <si>
    <t>FRESNO-CLOVIS RWRF</t>
  </si>
  <si>
    <t>CAL000406</t>
  </si>
  <si>
    <t>CA0000406</t>
  </si>
  <si>
    <t>FRESNO</t>
  </si>
  <si>
    <t>https://echo.epa.gov/biosolids-facility-report?id=CAL000406</t>
  </si>
  <si>
    <t>ROCHESTER PURE WATERS DIST</t>
  </si>
  <si>
    <t>NYL028339</t>
  </si>
  <si>
    <t>NY0028339</t>
  </si>
  <si>
    <t>https://echo.epa.gov/biosolids-facility-report?id=NYL028339</t>
  </si>
  <si>
    <t>BROWARD COUNTY WATER AND WASTEWATER SERVICES</t>
  </si>
  <si>
    <t>FLL031771</t>
  </si>
  <si>
    <t>FL0031771</t>
  </si>
  <si>
    <t>POMPANO BEACH</t>
  </si>
  <si>
    <t>https://echo.epa.gov/biosolids-facility-report?id=FLL031771</t>
  </si>
  <si>
    <t>ERVING CENTER WWTP  2</t>
  </si>
  <si>
    <t>MAL101052</t>
  </si>
  <si>
    <t>MA0101052</t>
  </si>
  <si>
    <t>ERVING</t>
  </si>
  <si>
    <t>https://echo.epa.gov/biosolids-facility-report?id=MAL101052</t>
  </si>
  <si>
    <t>CITY OF HOLLYWOOD</t>
  </si>
  <si>
    <t>FLL026255</t>
  </si>
  <si>
    <t>FL0026255</t>
  </si>
  <si>
    <t>HOLLYWOOD</t>
  </si>
  <si>
    <t>https://echo.epa.gov/biosolids-facility-report?id=FLL026255</t>
  </si>
  <si>
    <t>CHARLOTTE WATER</t>
  </si>
  <si>
    <t>NCL024970</t>
  </si>
  <si>
    <t>NC0024970</t>
  </si>
  <si>
    <t>CHARLOTTE</t>
  </si>
  <si>
    <t>https://echo.epa.gov/biosolids-facility-report?id=NCL024970</t>
  </si>
  <si>
    <t>WILMINGTON STP</t>
  </si>
  <si>
    <t>DEL020320</t>
  </si>
  <si>
    <t>DE0020320</t>
  </si>
  <si>
    <t>WILMINGTON</t>
  </si>
  <si>
    <t>DE</t>
  </si>
  <si>
    <t>https://echo.epa.gov/biosolids-facility-report?id=DEL020320</t>
  </si>
  <si>
    <t>SPRINGFIELD W W T P</t>
  </si>
  <si>
    <t>MAL101613</t>
  </si>
  <si>
    <t>MA0101613</t>
  </si>
  <si>
    <t>AGAWAM</t>
  </si>
  <si>
    <t>https://echo.epa.gov/biosolids-facility-report?id=MAL101613</t>
  </si>
  <si>
    <t>FORT SMITH, CITY OF (P" STREE"</t>
  </si>
  <si>
    <t>ARL033278</t>
  </si>
  <si>
    <t>AR0033278</t>
  </si>
  <si>
    <t>FORT SMITH</t>
  </si>
  <si>
    <t>https://echo.epa.gov/biosolids-facility-report?id=ARL033278</t>
  </si>
  <si>
    <t>COX CREEK RECLAMATION FACILITY</t>
  </si>
  <si>
    <t>MDL021661</t>
  </si>
  <si>
    <t>MD0021661</t>
  </si>
  <si>
    <t>CURTIS BAY</t>
  </si>
  <si>
    <t>https://echo.epa.gov/biosolids-facility-report?id=MDL021661</t>
  </si>
  <si>
    <t>JEFFERSON WWTF</t>
  </si>
  <si>
    <t>TX0002542</t>
  </si>
  <si>
    <t>LAREDO</t>
  </si>
  <si>
    <t>https://echo.epa.gov/biosolids-facility-report?id=TX0002542</t>
  </si>
  <si>
    <t>PISCATAWAY WWTP</t>
  </si>
  <si>
    <t>MDL021539</t>
  </si>
  <si>
    <t>MD0021539</t>
  </si>
  <si>
    <t>ACCOKEEK</t>
  </si>
  <si>
    <t>https://echo.epa.gov/biosolids-facility-report?id=MDL021539</t>
  </si>
  <si>
    <t>SOUTH ESSEX SEWERAGE DISTRICT</t>
  </si>
  <si>
    <t>MAL100501</t>
  </si>
  <si>
    <t>MA0100501</t>
  </si>
  <si>
    <t>https://echo.epa.gov/biosolids-facility-report?id=MAL100501</t>
  </si>
  <si>
    <t>OCUD/SOUTH WRF</t>
  </si>
  <si>
    <t>FLL107972</t>
  </si>
  <si>
    <t>FL0107972</t>
  </si>
  <si>
    <t>https://echo.epa.gov/biosolids-facility-report?id=FLL107972</t>
  </si>
  <si>
    <t>STONY BROOK RSA</t>
  </si>
  <si>
    <t>NJL031119</t>
  </si>
  <si>
    <t>NJ0031119</t>
  </si>
  <si>
    <t>PRINCETON</t>
  </si>
  <si>
    <t>https://echo.epa.gov/biosolids-facility-report?id=NJL031119</t>
  </si>
  <si>
    <t>UPPER OCCOQUAN S.A. (UOSA)</t>
  </si>
  <si>
    <t>VAL024988</t>
  </si>
  <si>
    <t>VA0024988</t>
  </si>
  <si>
    <t>CENTREVILLE</t>
  </si>
  <si>
    <t>https://echo.epa.gov/biosolids-facility-report?id=VAL024988</t>
  </si>
  <si>
    <t>CITY OF LANCASTER</t>
  </si>
  <si>
    <t>PAL026743</t>
  </si>
  <si>
    <t>PA0026743</t>
  </si>
  <si>
    <t>LANCASTER</t>
  </si>
  <si>
    <t>https://echo.epa.gov/biosolids-facility-report?id=PAL026743</t>
  </si>
  <si>
    <t>KUB-KUWAHEE STP</t>
  </si>
  <si>
    <t>TNL023582</t>
  </si>
  <si>
    <t>TN0023582</t>
  </si>
  <si>
    <t>KNOXVILLE</t>
  </si>
  <si>
    <t>https://echo.epa.gov/biosolids-facility-report?id=TNL023582</t>
  </si>
  <si>
    <t>CITY OF GALVESTON MAIN WWTP</t>
  </si>
  <si>
    <t>TX0047309</t>
  </si>
  <si>
    <t>https://echo.epa.gov/biosolids-facility-report?id=TX0047309</t>
  </si>
  <si>
    <t>BALLENGER CREEK STP</t>
  </si>
  <si>
    <t>MDL021822</t>
  </si>
  <si>
    <t>MD0021822</t>
  </si>
  <si>
    <t>FREDERICK</t>
  </si>
  <si>
    <t>https://echo.epa.gov/biosolids-facility-report?id=MDL021822</t>
  </si>
  <si>
    <t>SENECA WWTP</t>
  </si>
  <si>
    <t>MDL021491</t>
  </si>
  <si>
    <t>MD0021491</t>
  </si>
  <si>
    <t>GERMANTOWN</t>
  </si>
  <si>
    <t>https://echo.epa.gov/biosolids-facility-report?id=MDL021491</t>
  </si>
  <si>
    <t>MATTAWOMAN WWTP</t>
  </si>
  <si>
    <t>MDL021865</t>
  </si>
  <si>
    <t>MD0021865</t>
  </si>
  <si>
    <t>CHARLES COUNTY</t>
  </si>
  <si>
    <t>https://echo.epa.gov/biosolids-facility-report?id=MDL021865</t>
  </si>
  <si>
    <t>ORO LOMA WWTF</t>
  </si>
  <si>
    <t>CAL000484</t>
  </si>
  <si>
    <t>CA0000484</t>
  </si>
  <si>
    <t>SAN LORENZO</t>
  </si>
  <si>
    <t>other, methaneBioCaptureRecover, tempSludgeStore</t>
  </si>
  <si>
    <t>https://echo.epa.gov/biosolids-facility-report?id=CAL000484</t>
  </si>
  <si>
    <t>ALEXANDRIA CITY SANITARY AUTHO</t>
  </si>
  <si>
    <t>VAL025160</t>
  </si>
  <si>
    <t>VA0025160</t>
  </si>
  <si>
    <t>https://echo.epa.gov/biosolids-facility-report?id=VAL025160</t>
  </si>
  <si>
    <t>FORT LAUDERDALE - G T LOHMEYER WWTP</t>
  </si>
  <si>
    <t>FLL041378</t>
  </si>
  <si>
    <t>FL0041378</t>
  </si>
  <si>
    <t>FORT LAUDERDALE</t>
  </si>
  <si>
    <t>https://echo.epa.gov/biosolids-facility-report?id=FLL041378</t>
  </si>
  <si>
    <t>ROCK HILL/MANCHESTER CREEK</t>
  </si>
  <si>
    <t>SCL020443</t>
  </si>
  <si>
    <t>SC0020443</t>
  </si>
  <si>
    <t>ROCK HILL</t>
  </si>
  <si>
    <t>https://echo.epa.gov/biosolids-facility-report?id=SCL020443</t>
  </si>
  <si>
    <t>FORT SMITH, CITY OF (MASSARD W</t>
  </si>
  <si>
    <t>ARL021750</t>
  </si>
  <si>
    <t>AR0021750</t>
  </si>
  <si>
    <t>BARLING</t>
  </si>
  <si>
    <t>https://echo.epa.gov/biosolids-facility-report?id=ARL021750</t>
  </si>
  <si>
    <t>SOUTH VALLEY WATER RECLAM FAC</t>
  </si>
  <si>
    <t>UTL024384</t>
  </si>
  <si>
    <t>UT0024384</t>
  </si>
  <si>
    <t>WEST JORDAN</t>
  </si>
  <si>
    <t>https://echo.epa.gov/biosolids-facility-report?id=UTL024384</t>
  </si>
  <si>
    <t>HILLSBOROUGH COUNTY WATER DEPARTMENT</t>
  </si>
  <si>
    <t>FLL041670</t>
  </si>
  <si>
    <t>FL0041670</t>
  </si>
  <si>
    <t>TAMPA</t>
  </si>
  <si>
    <t>https://echo.epa.gov/biosolids-facility-report?id=FLL041670</t>
  </si>
  <si>
    <t xml:space="preserve">WACO METROPOLITAN AREA REGIONAL SEWARGE SYSTEM </t>
  </si>
  <si>
    <t>TX0026506</t>
  </si>
  <si>
    <t>WACO</t>
  </si>
  <si>
    <t>https://echo.epa.gov/biosolids-facility-report?id=TX0026506</t>
  </si>
  <si>
    <t>PECAN CREEK WATER RECLAMATION PLANT</t>
  </si>
  <si>
    <t>TX0047180</t>
  </si>
  <si>
    <t>DENTON</t>
  </si>
  <si>
    <t>https://echo.epa.gov/biosolids-facility-report?id=TX0047180</t>
  </si>
  <si>
    <t>UNION SANITARY DISTRICT WWTP</t>
  </si>
  <si>
    <t>CAL337869</t>
  </si>
  <si>
    <t>CA0337869</t>
  </si>
  <si>
    <t>UNION CITY</t>
  </si>
  <si>
    <t>https://echo.epa.gov/biosolids-facility-report?id=CAL337869</t>
  </si>
  <si>
    <t>CITY OF TEXARKANA SOUTH REGIONAL WWTP</t>
  </si>
  <si>
    <t>TX0101800</t>
  </si>
  <si>
    <t>TEXARKANA</t>
  </si>
  <si>
    <t>https://echo.epa.gov/biosolids-facility-report?id=TX0101800</t>
  </si>
  <si>
    <t>EMWD - PERRIS VALLEY RWRF</t>
  </si>
  <si>
    <t>CAL001102</t>
  </si>
  <si>
    <t>CA0001102</t>
  </si>
  <si>
    <t>PERRIS</t>
  </si>
  <si>
    <t>https://echo.epa.gov/biosolids-facility-report?id=CAL001102</t>
  </si>
  <si>
    <t>FOX METRO WRD STP</t>
  </si>
  <si>
    <t>ILL020818</t>
  </si>
  <si>
    <t>IL0020818</t>
  </si>
  <si>
    <t>OSWEGO</t>
  </si>
  <si>
    <t>https://echo.epa.gov/biosolids-facility-report?id=ILL020818</t>
  </si>
  <si>
    <t>GREATER HAZLETON WWTP</t>
  </si>
  <si>
    <t>PAL026921</t>
  </si>
  <si>
    <t>PA0026921</t>
  </si>
  <si>
    <t>HAZLETON</t>
  </si>
  <si>
    <t>https://echo.epa.gov/biosolids-facility-report?id=PAL026921</t>
  </si>
  <si>
    <t>ANNAPOLIS WRF</t>
  </si>
  <si>
    <t>MDL021814</t>
  </si>
  <si>
    <t>MD0021814</t>
  </si>
  <si>
    <t>ANNAPOLIS</t>
  </si>
  <si>
    <t>https://echo.epa.gov/biosolids-facility-report?id=MDL021814</t>
  </si>
  <si>
    <t>NORTHEAST OHIO REGIONAL S D</t>
  </si>
  <si>
    <t>OHL024660</t>
  </si>
  <si>
    <t>OH0024660</t>
  </si>
  <si>
    <t>CLEVELAND</t>
  </si>
  <si>
    <t>https://echo.epa.gov/biosolids-facility-report?id=OHL024660</t>
  </si>
  <si>
    <t>MONROE CO DIV OF PURE WATERS</t>
  </si>
  <si>
    <t>NYL028231</t>
  </si>
  <si>
    <t>NY0028231</t>
  </si>
  <si>
    <t>https://echo.epa.gov/biosolids-facility-report?id=NYL028231</t>
  </si>
  <si>
    <t>TOPEKA, CITY OF</t>
  </si>
  <si>
    <t>KSL042722</t>
  </si>
  <si>
    <t>KS0042722</t>
  </si>
  <si>
    <t>TOPEKA</t>
  </si>
  <si>
    <t>https://echo.epa.gov/biosolids-facility-report?id=KSL042722</t>
  </si>
  <si>
    <t>HILLSBOROUGH COUNTY PUBLIC UTILITIES DEPARTMENT</t>
  </si>
  <si>
    <t>FLL040614</t>
  </si>
  <si>
    <t>FL0040614</t>
  </si>
  <si>
    <t>https://echo.epa.gov/biosolids-facility-report?id=FLL040614</t>
  </si>
  <si>
    <t>LEAVENWORTH, CITY OF</t>
  </si>
  <si>
    <t>KSL036366</t>
  </si>
  <si>
    <t>KS0036366</t>
  </si>
  <si>
    <t>LEAVENWORTH</t>
  </si>
  <si>
    <t>https://echo.epa.gov/biosolids-facility-report?id=KSL036366</t>
  </si>
  <si>
    <t>HILLEBRANDT WWTP</t>
  </si>
  <si>
    <t>TX0046990</t>
  </si>
  <si>
    <t>BEAUMONT</t>
  </si>
  <si>
    <t>https://echo.epa.gov/biosolids-facility-report?id=TX0046990</t>
  </si>
  <si>
    <t>LITTLE ROCK, CITY OF-ADAMS FIE</t>
  </si>
  <si>
    <t>ARL021806</t>
  </si>
  <si>
    <t>AR0021806</t>
  </si>
  <si>
    <t>LITTLE ROCK</t>
  </si>
  <si>
    <t>https://echo.epa.gov/biosolids-facility-report?id=ARL021806</t>
  </si>
  <si>
    <t>PETERSBURG STP</t>
  </si>
  <si>
    <t>VAL025437</t>
  </si>
  <si>
    <t>VA0025437</t>
  </si>
  <si>
    <t>https://echo.epa.gov/biosolids-facility-report?id=VAL025437</t>
  </si>
  <si>
    <t>SARASOTA COUNTY PUBLIC UTILITIES</t>
  </si>
  <si>
    <t>FLL025755</t>
  </si>
  <si>
    <t>FL0025755</t>
  </si>
  <si>
    <t>SARASOTA</t>
  </si>
  <si>
    <t>https://echo.epa.gov/biosolids-facility-report?id=FLL025755</t>
  </si>
  <si>
    <t>LOWELL WWTP</t>
  </si>
  <si>
    <t>IN0023621</t>
  </si>
  <si>
    <t>https://echo.epa.gov/biosolids-facility-report?id=IN0023621</t>
  </si>
  <si>
    <t>PATUXENT WATER RECLAMATION FAC</t>
  </si>
  <si>
    <t>MDL021652</t>
  </si>
  <si>
    <t>MD0021652</t>
  </si>
  <si>
    <t>CROFTON</t>
  </si>
  <si>
    <t>https://echo.epa.gov/biosolids-facility-report?id=MDL021652</t>
  </si>
  <si>
    <t>WESTCHESTER COUNTY DEPT ENV FAC</t>
  </si>
  <si>
    <t>NYL026701</t>
  </si>
  <si>
    <t>NY0026701</t>
  </si>
  <si>
    <t>NEW ROCHELLE</t>
  </si>
  <si>
    <t>https://echo.epa.gov/biosolids-facility-report?id=NYL026701</t>
  </si>
  <si>
    <t>TURLOCK WQCF</t>
  </si>
  <si>
    <t>CAL078948</t>
  </si>
  <si>
    <t>CA0078948</t>
  </si>
  <si>
    <t>TURLOCK</t>
  </si>
  <si>
    <t>https://echo.epa.gov/biosolids-facility-report?id=CAL078948</t>
  </si>
  <si>
    <t>PWC/FAYETTEVILLE</t>
  </si>
  <si>
    <t>NCL023957</t>
  </si>
  <si>
    <t>NC0023957</t>
  </si>
  <si>
    <t>https://echo.epa.gov/biosolids-facility-report?id=NCL023957</t>
  </si>
  <si>
    <t>CROSSVILLE STP</t>
  </si>
  <si>
    <t>TNL024996</t>
  </si>
  <si>
    <t>TN0024996</t>
  </si>
  <si>
    <t>CROSSVILLE</t>
  </si>
  <si>
    <t>https://echo.epa.gov/biosolids-facility-report?id=TNL024996</t>
  </si>
  <si>
    <t>ROCKLAND COUNTY SD#1 STP</t>
  </si>
  <si>
    <t>NYL031895</t>
  </si>
  <si>
    <t>NY0031895</t>
  </si>
  <si>
    <t>https://echo.epa.gov/biosolids-facility-report?id=NYL031895</t>
  </si>
  <si>
    <t>BLUEFIELD STP</t>
  </si>
  <si>
    <t>VAL025054</t>
  </si>
  <si>
    <t>VA0025054</t>
  </si>
  <si>
    <t>BLUEFIELD</t>
  </si>
  <si>
    <t>https://echo.epa.gov/biosolids-facility-report?id=VAL025054</t>
  </si>
  <si>
    <t>OCEANSIDE SAN LUIS REY WWTP</t>
  </si>
  <si>
    <t>CAL107433</t>
  </si>
  <si>
    <t>CA0107433</t>
  </si>
  <si>
    <t>OCEANSIDE</t>
  </si>
  <si>
    <t>https://echo.epa.gov/biosolids-facility-report?id=CAL107433</t>
  </si>
  <si>
    <t>ERIE COUNTY</t>
  </si>
  <si>
    <t>NYL095401</t>
  </si>
  <si>
    <t>NY0095401</t>
  </si>
  <si>
    <t>BUFFALO</t>
  </si>
  <si>
    <t>https://echo.epa.gov/biosolids-facility-report?id=NYL095401</t>
  </si>
  <si>
    <t>BAKERSFIELD WWTP 2</t>
  </si>
  <si>
    <t>CAL000407</t>
  </si>
  <si>
    <t>CA0000407</t>
  </si>
  <si>
    <t>BAKERSFIELD</t>
  </si>
  <si>
    <t>https://echo.epa.gov/biosolids-facility-report?id=CAL000407</t>
  </si>
  <si>
    <t>LITTLE PATUXENT WWTP</t>
  </si>
  <si>
    <t>MDL055174</t>
  </si>
  <si>
    <t>MD0055174</t>
  </si>
  <si>
    <t>SAVAGE</t>
  </si>
  <si>
    <t>https://echo.epa.gov/biosolids-facility-report?id=MDL055174</t>
  </si>
  <si>
    <t>EMWD - TEMECULA VALLEY RWRF</t>
  </si>
  <si>
    <t>CAL000480</t>
  </si>
  <si>
    <t>CA0000480</t>
  </si>
  <si>
    <t>https://echo.epa.gov/biosolids-facility-report?id=CAL000480</t>
  </si>
  <si>
    <t>JOLIET EASTSIDE STP, CITY OF</t>
  </si>
  <si>
    <t>ILL022519</t>
  </si>
  <si>
    <t>IL0022519</t>
  </si>
  <si>
    <t>JOLIET</t>
  </si>
  <si>
    <t>https://echo.epa.gov/biosolids-facility-report?id=ILL022519</t>
  </si>
  <si>
    <t>SALEM, CITY OF</t>
  </si>
  <si>
    <t>ORL026409</t>
  </si>
  <si>
    <t>OR0026409</t>
  </si>
  <si>
    <t>KEIZER</t>
  </si>
  <si>
    <t>https://echo.epa.gov/biosolids-facility-report?id=ORL026409</t>
  </si>
  <si>
    <t>ELSINORE VALLEY REGIONAL FACILITY</t>
  </si>
  <si>
    <t>CAL000027</t>
  </si>
  <si>
    <t>CA0000027</t>
  </si>
  <si>
    <t>LAKE ELSINORE</t>
  </si>
  <si>
    <t>https://echo.epa.gov/biosolids-facility-report?id=CAL000027</t>
  </si>
  <si>
    <t>ELLETTSVILLE MUNICIPAL WWTP</t>
  </si>
  <si>
    <t>INL021083</t>
  </si>
  <si>
    <t>IN0021083</t>
  </si>
  <si>
    <t>ELLETTSVILLE</t>
  </si>
  <si>
    <t>https://echo.epa.gov/biosolids-facility-report?id=INL021083</t>
  </si>
  <si>
    <t>LITTLE ROCK, CITY OF-FOURCHE CREEK WWTP</t>
  </si>
  <si>
    <t>ARL040177</t>
  </si>
  <si>
    <t>AR0040177</t>
  </si>
  <si>
    <t>https://echo.epa.gov/biosolids-facility-report?id=ARL040177</t>
  </si>
  <si>
    <t>SOUTHWEST WRF</t>
  </si>
  <si>
    <t>FLL455458</t>
  </si>
  <si>
    <t>FL0455458</t>
  </si>
  <si>
    <t>CAPE CORAL</t>
  </si>
  <si>
    <t>https://echo.epa.gov/biosolids-facility-report?id=FLL455458</t>
  </si>
  <si>
    <t>GRESHAM, CITY OF</t>
  </si>
  <si>
    <t>ORL026131</t>
  </si>
  <si>
    <t>OR0026131</t>
  </si>
  <si>
    <t>https://echo.epa.gov/biosolids-facility-report?id=ORL026131</t>
  </si>
  <si>
    <t>WESTERN WAKE REGIONAL WRF</t>
  </si>
  <si>
    <t>NCL088846</t>
  </si>
  <si>
    <t>NC0088846</t>
  </si>
  <si>
    <t>NEW HILL</t>
  </si>
  <si>
    <t>https://echo.epa.gov/biosolids-facility-report?id=NCL088846</t>
  </si>
  <si>
    <t>CORONA WWTP 1</t>
  </si>
  <si>
    <t>CAL000383</t>
  </si>
  <si>
    <t>CA0000383</t>
  </si>
  <si>
    <t>CORONA</t>
  </si>
  <si>
    <t>https://echo.epa.gov/biosolids-facility-report?id=CAL000383</t>
  </si>
  <si>
    <t>FLL040983</t>
  </si>
  <si>
    <t>FL0040983</t>
  </si>
  <si>
    <t>Not Applicable, Class A EQ, Class A</t>
  </si>
  <si>
    <t>https://echo.epa.gov/biosolids-facility-report?id=FLL040983</t>
  </si>
  <si>
    <t>NCL024945</t>
  </si>
  <si>
    <t>NC0024945</t>
  </si>
  <si>
    <t>https://echo.epa.gov/biosolids-facility-report?id=NCL024945</t>
  </si>
  <si>
    <t>CITY OF GRIMES</t>
  </si>
  <si>
    <t>IAL035939</t>
  </si>
  <si>
    <t>IA0035939</t>
  </si>
  <si>
    <t>GRIMES</t>
  </si>
  <si>
    <t>https://echo.epa.gov/biosolids-facility-report?id=IAL035939</t>
  </si>
  <si>
    <t>HILLSBOROUGH COUNTY PUBLIC UTILITIES DEPT.</t>
  </si>
  <si>
    <t>FLL028061</t>
  </si>
  <si>
    <t>FL0028061</t>
  </si>
  <si>
    <t>https://echo.epa.gov/biosolids-facility-report?id=FLL028061</t>
  </si>
  <si>
    <t>WESTERN RIVERSIDE COUNTY REGIONAL WWTP</t>
  </si>
  <si>
    <t>CAL000316</t>
  </si>
  <si>
    <t>CA0000316</t>
  </si>
  <si>
    <t>https://echo.epa.gov/biosolids-facility-report?id=CAL000316</t>
  </si>
  <si>
    <t>TEMPLE BELTON WWTP</t>
  </si>
  <si>
    <t>TX0058378</t>
  </si>
  <si>
    <t>TEMPLE 76501</t>
  </si>
  <si>
    <t>https://echo.epa.gov/biosolids-facility-report?id=TX0058378</t>
  </si>
  <si>
    <t>ST CHARLES PAR COUNCIL-DEST</t>
  </si>
  <si>
    <t>LAL073539</t>
  </si>
  <si>
    <t>LA0073539</t>
  </si>
  <si>
    <t>DESTREHAN</t>
  </si>
  <si>
    <t>https://echo.epa.gov/biosolids-facility-report?id=LAL073539</t>
  </si>
  <si>
    <t>CITY OF CARTERSVILLE</t>
  </si>
  <si>
    <t>GAL024091</t>
  </si>
  <si>
    <t>GA0024091</t>
  </si>
  <si>
    <t>CARTERSVILLE</t>
  </si>
  <si>
    <t>https://echo.epa.gov/biosolids-facility-report?id=GAL024091</t>
  </si>
  <si>
    <t>UNIFIED GOVERNMENT OF ATHENS-CLARKE CO (NORTH OCONEE)</t>
  </si>
  <si>
    <t>GAL021725</t>
  </si>
  <si>
    <t>GA0021725</t>
  </si>
  <si>
    <t>https://echo.epa.gov/biosolids-facility-report?id=GAL021725</t>
  </si>
  <si>
    <t>COLORADO SPRINGS, CITY</t>
  </si>
  <si>
    <t>COL026735</t>
  </si>
  <si>
    <t>CO0026735</t>
  </si>
  <si>
    <t>https://echo.epa.gov/biosolids-facility-report?id=COL026735</t>
  </si>
  <si>
    <t>BAKERSFIELD WWTP 3</t>
  </si>
  <si>
    <t>CAL000476</t>
  </si>
  <si>
    <t>CA0000476</t>
  </si>
  <si>
    <t>https://echo.epa.gov/biosolids-facility-report?id=CAL000476</t>
  </si>
  <si>
    <t>EMWD - MORENO VALLEY RWRF</t>
  </si>
  <si>
    <t>CAL001067</t>
  </si>
  <si>
    <t>CA0001067</t>
  </si>
  <si>
    <t>https://echo.epa.gov/biosolids-facility-report?id=CAL001067</t>
  </si>
  <si>
    <t>WARWICK SEWER AUTHORITY</t>
  </si>
  <si>
    <t>RIL100234</t>
  </si>
  <si>
    <t>RI0100234</t>
  </si>
  <si>
    <t>WARWICK</t>
  </si>
  <si>
    <t>https://echo.epa.gov/biosolids-facility-report?id=RIL100234</t>
  </si>
  <si>
    <t>INLAND BAYS REGIONAL WASTEWATER FACILITY</t>
  </si>
  <si>
    <t>DEL020011</t>
  </si>
  <si>
    <t>DE0020011</t>
  </si>
  <si>
    <t>MILLSBORO</t>
  </si>
  <si>
    <t>https://echo.epa.gov/biosolids-facility-report?id=DEL020011</t>
  </si>
  <si>
    <t>CITY OF LUMBERTON</t>
  </si>
  <si>
    <t>NCL024571</t>
  </si>
  <si>
    <t>NC0024571</t>
  </si>
  <si>
    <t>LUMBERTON</t>
  </si>
  <si>
    <t>https://echo.epa.gov/biosolids-facility-report?id=NCL024571</t>
  </si>
  <si>
    <t>SEACOAST UTIL-PGA WWTP</t>
  </si>
  <si>
    <t>FLL038768</t>
  </si>
  <si>
    <t>FL0038768</t>
  </si>
  <si>
    <t>PALM BEACH GARDENS</t>
  </si>
  <si>
    <t>https://echo.epa.gov/biosolids-facility-report?id=FLL038768</t>
  </si>
  <si>
    <t>CITY OF ROCKDALE WWTP</t>
  </si>
  <si>
    <t>TX0027197</t>
  </si>
  <si>
    <t>ROCKDALE</t>
  </si>
  <si>
    <t>https://echo.epa.gov/biosolids-facility-report?id=TX0027197</t>
  </si>
  <si>
    <t>WESTBOROUGH W W T P</t>
  </si>
  <si>
    <t>MAL100412</t>
  </si>
  <si>
    <t>MA0100412</t>
  </si>
  <si>
    <t>WESTBOROUGH</t>
  </si>
  <si>
    <t>https://echo.epa.gov/biosolids-facility-report?id=MAL100412</t>
  </si>
  <si>
    <t>CAPE FEAR PUBLIC UTILITY AUTHORITY</t>
  </si>
  <si>
    <t>NCL023965</t>
  </si>
  <si>
    <t>NC0023965</t>
  </si>
  <si>
    <t>https://echo.epa.gov/biosolids-facility-report?id=NCL023965</t>
  </si>
  <si>
    <t>STRODES CREEK STP</t>
  </si>
  <si>
    <t>KYL037991</t>
  </si>
  <si>
    <t>KY0037991</t>
  </si>
  <si>
    <t>https://echo.epa.gov/biosolids-facility-report?id=KYL037991</t>
  </si>
  <si>
    <t>DURHAM COUNTY</t>
  </si>
  <si>
    <t>NCL026051</t>
  </si>
  <si>
    <t>NC0026051</t>
  </si>
  <si>
    <t>DURHAM</t>
  </si>
  <si>
    <t>https://echo.epa.gov/biosolids-facility-report?id=NCL026051</t>
  </si>
  <si>
    <t>MONTVILLE WPCA</t>
  </si>
  <si>
    <t>CTL100935</t>
  </si>
  <si>
    <t>CT0100935</t>
  </si>
  <si>
    <t>UNCASVILLE</t>
  </si>
  <si>
    <t>https://echo.epa.gov/biosolids-facility-report?id=CTL100935</t>
  </si>
  <si>
    <t>SCHENECTADY (C)</t>
  </si>
  <si>
    <t>NYL020516</t>
  </si>
  <si>
    <t>NY0020516</t>
  </si>
  <si>
    <t>SCHENECTADY</t>
  </si>
  <si>
    <t>https://echo.epa.gov/biosolids-facility-report?id=NYL020516</t>
  </si>
  <si>
    <t>NYL026697</t>
  </si>
  <si>
    <t>NY0026697</t>
  </si>
  <si>
    <t>https://echo.epa.gov/biosolids-facility-report?id=NYL026697</t>
  </si>
  <si>
    <t>BROADNECK_WRF</t>
  </si>
  <si>
    <t>MDL021644</t>
  </si>
  <si>
    <t>MD0021644</t>
  </si>
  <si>
    <t>https://echo.epa.gov/biosolids-facility-report?id=MDL021644</t>
  </si>
  <si>
    <t>HOLYOKE W P C F</t>
  </si>
  <si>
    <t>MAL101630</t>
  </si>
  <si>
    <t>MA0101630</t>
  </si>
  <si>
    <t>HOLYOKE</t>
  </si>
  <si>
    <t>https://echo.epa.gov/biosolids-facility-report?id=MAL101630</t>
  </si>
  <si>
    <t>CITY OF O'FALLON</t>
  </si>
  <si>
    <t>MOL028720</t>
  </si>
  <si>
    <t>MO0028720</t>
  </si>
  <si>
    <t>https://echo.epa.gov/biosolids-facility-report?id=MOL028720</t>
  </si>
  <si>
    <t>BELL COUNTY WCID 1 WWTF</t>
  </si>
  <si>
    <t>TX0024597</t>
  </si>
  <si>
    <t>https://echo.epa.gov/biosolids-facility-report?id=TX0024597</t>
  </si>
  <si>
    <t>CITY OF MACCLENNY</t>
  </si>
  <si>
    <t>FLL040495</t>
  </si>
  <si>
    <t>FL0040495</t>
  </si>
  <si>
    <t>MACCLENNY</t>
  </si>
  <si>
    <t>https://echo.epa.gov/biosolids-facility-report?id=FLL040495</t>
  </si>
  <si>
    <t>NCL050105</t>
  </si>
  <si>
    <t>NC0050105</t>
  </si>
  <si>
    <t>https://echo.epa.gov/biosolids-facility-report?id=NCL050105</t>
  </si>
  <si>
    <t>CITY OF LEMARS</t>
  </si>
  <si>
    <t>IAL036536</t>
  </si>
  <si>
    <t>IA0036536</t>
  </si>
  <si>
    <t>LEMARS</t>
  </si>
  <si>
    <t>https://echo.epa.gov/biosolids-facility-report?id=IAL036536</t>
  </si>
  <si>
    <t>VICTOR VALLEY WRA WWTP</t>
  </si>
  <si>
    <t>CAL102822</t>
  </si>
  <si>
    <t>CA0102822</t>
  </si>
  <si>
    <t>HESPERIA</t>
  </si>
  <si>
    <t>https://echo.epa.gov/biosolids-facility-report?id=CAL102822</t>
  </si>
  <si>
    <t>STEUBEN LAKES RWD</t>
  </si>
  <si>
    <t>INL061557</t>
  </si>
  <si>
    <t>IN0061557</t>
  </si>
  <si>
    <t>ANGOLA</t>
  </si>
  <si>
    <t>https://echo.epa.gov/biosolids-facility-report?id=INL061557</t>
  </si>
  <si>
    <t>CITY OF EAGLE GROVE</t>
  </si>
  <si>
    <t>IAL034380</t>
  </si>
  <si>
    <t>IA0034380</t>
  </si>
  <si>
    <t>EAGLE GROVE</t>
  </si>
  <si>
    <t>https://echo.epa.gov/biosolids-facility-report?id=IAL034380</t>
  </si>
  <si>
    <t>MIRAMAR, CITY OF WWTF</t>
  </si>
  <si>
    <t>FLL017025</t>
  </si>
  <si>
    <t>FL0017025</t>
  </si>
  <si>
    <t>MIRAMAR</t>
  </si>
  <si>
    <t>https://echo.epa.gov/biosolids-facility-report?id=FLL017025</t>
  </si>
  <si>
    <t>SEVIERVILLE MCCROSKY ISLAND ST</t>
  </si>
  <si>
    <t>TNL063959</t>
  </si>
  <si>
    <t>TN0063959</t>
  </si>
  <si>
    <t>SEVIERVILLE</t>
  </si>
  <si>
    <t>https://echo.epa.gov/biosolids-facility-report?id=TNL063959</t>
  </si>
  <si>
    <t>EMWD - SAN JACINTO RWRF</t>
  </si>
  <si>
    <t>CAL000425</t>
  </si>
  <si>
    <t>CA0000425</t>
  </si>
  <si>
    <t>https://echo.epa.gov/biosolids-facility-report?id=CAL000425</t>
  </si>
  <si>
    <t>FLORENCE/MAIN PLANT</t>
  </si>
  <si>
    <t>SCL045462</t>
  </si>
  <si>
    <t>SC0045462</t>
  </si>
  <si>
    <t>FLORENCE</t>
  </si>
  <si>
    <t>https://echo.epa.gov/biosolids-facility-report?id=SCL045462</t>
  </si>
  <si>
    <t>MERIDEN WPCF</t>
  </si>
  <si>
    <t>CTL100315</t>
  </si>
  <si>
    <t>CT0100315</t>
  </si>
  <si>
    <t>MERIDEN</t>
  </si>
  <si>
    <t>https://echo.epa.gov/biosolids-facility-report?id=CTL100315</t>
  </si>
  <si>
    <t>CITY OF PANAMA CITY BEACH</t>
  </si>
  <si>
    <t>FLL021512</t>
  </si>
  <si>
    <t>FL0021512</t>
  </si>
  <si>
    <t>PANAMA CITY BEACH</t>
  </si>
  <si>
    <t>https://echo.epa.gov/biosolids-facility-report?id=FLL021512</t>
  </si>
  <si>
    <t>GREENWICH WPCF</t>
  </si>
  <si>
    <t>CTL100234</t>
  </si>
  <si>
    <t>CT0100234</t>
  </si>
  <si>
    <t>GREENWICH</t>
  </si>
  <si>
    <t>https://echo.epa.gov/biosolids-facility-report?id=CTL100234</t>
  </si>
  <si>
    <t>AIKEN PSA/HORSE CREEK WWTF</t>
  </si>
  <si>
    <t>SCL024457</t>
  </si>
  <si>
    <t>SC0024457</t>
  </si>
  <si>
    <t>BEECH ISLAND</t>
  </si>
  <si>
    <t>https://echo.epa.gov/biosolids-facility-report?id=SCL024457</t>
  </si>
  <si>
    <t>VACAVILLE EASTERLY WWTP</t>
  </si>
  <si>
    <t>CAL077691</t>
  </si>
  <si>
    <t>CA0077691</t>
  </si>
  <si>
    <t>ELMIRA</t>
  </si>
  <si>
    <t>lowTempCompost, anaerobic, airDry, aerobic</t>
  </si>
  <si>
    <t>https://echo.epa.gov/biosolids-facility-report?id=CAL077691</t>
  </si>
  <si>
    <t>CITY OF SANFORD</t>
  </si>
  <si>
    <t>NCL024147</t>
  </si>
  <si>
    <t>NC0024147</t>
  </si>
  <si>
    <t>SANFORD</t>
  </si>
  <si>
    <t>https://echo.epa.gov/biosolids-facility-report?id=NCL024147</t>
  </si>
  <si>
    <t>GREELEY  CITY OF</t>
  </si>
  <si>
    <t>COL040258</t>
  </si>
  <si>
    <t>CO0040258</t>
  </si>
  <si>
    <t>GREELEY</t>
  </si>
  <si>
    <t>https://echo.epa.gov/biosolids-facility-report?id=COL040258</t>
  </si>
  <si>
    <t>MANTECA WQCF</t>
  </si>
  <si>
    <t>CAL081558</t>
  </si>
  <si>
    <t>CA0081558</t>
  </si>
  <si>
    <t>MANTECA</t>
  </si>
  <si>
    <t>https://echo.epa.gov/biosolids-facility-report?id=CAL081558</t>
  </si>
  <si>
    <t>NCL036277</t>
  </si>
  <si>
    <t>NC0036277</t>
  </si>
  <si>
    <t>https://echo.epa.gov/biosolids-facility-report?id=NCL036277</t>
  </si>
  <si>
    <t>RIALTO WRF</t>
  </si>
  <si>
    <t>CAL105295</t>
  </si>
  <si>
    <t>CA0105295</t>
  </si>
  <si>
    <t>https://echo.epa.gov/biosolids-facility-report?id=CAL105295</t>
  </si>
  <si>
    <t>RENSSELAER WWTP, CITY OF</t>
  </si>
  <si>
    <t>INL024414</t>
  </si>
  <si>
    <t>IN0024414</t>
  </si>
  <si>
    <t>RENSSELAER</t>
  </si>
  <si>
    <t>https://echo.epa.gov/biosolids-facility-report?id=INL024414</t>
  </si>
  <si>
    <t>BILLERICA W W T P</t>
  </si>
  <si>
    <t>MAL101711</t>
  </si>
  <si>
    <t>MA0101711</t>
  </si>
  <si>
    <t>BILLERICA</t>
  </si>
  <si>
    <t>https://echo.epa.gov/biosolids-facility-report?id=MAL101711</t>
  </si>
  <si>
    <t>HARLINGEN WWTP</t>
  </si>
  <si>
    <t>TX0047929</t>
  </si>
  <si>
    <t>HARLINGEN</t>
  </si>
  <si>
    <t>https://echo.epa.gov/biosolids-facility-report?id=TX0047929</t>
  </si>
  <si>
    <t>SOUTH CHARLESTON S.T.P.</t>
  </si>
  <si>
    <t>WVL023116</t>
  </si>
  <si>
    <t>WV0023116</t>
  </si>
  <si>
    <t>SOUTH CHARLESTON</t>
  </si>
  <si>
    <t>https://echo.epa.gov/biosolids-facility-report?id=WVL023116</t>
  </si>
  <si>
    <t>CITY OF COUNCIL BLUFFS</t>
  </si>
  <si>
    <t>IAL036641</t>
  </si>
  <si>
    <t>IA0036641</t>
  </si>
  <si>
    <t>COUNCIL BLUFFS</t>
  </si>
  <si>
    <t>https://echo.epa.gov/biosolids-facility-report?id=IAL036641</t>
  </si>
  <si>
    <t>CLOVIS, CITY OF</t>
  </si>
  <si>
    <t>NML000002</t>
  </si>
  <si>
    <t>NM0000002</t>
  </si>
  <si>
    <t>https://echo.epa.gov/biosolids-facility-report?id=NML000002</t>
  </si>
  <si>
    <t>NORTH EAST BORO</t>
  </si>
  <si>
    <t>PAL023043</t>
  </si>
  <si>
    <t>PA0023043</t>
  </si>
  <si>
    <t>NORTH EAST</t>
  </si>
  <si>
    <t>https://echo.epa.gov/biosolids-facility-report?id=PAL023043</t>
  </si>
  <si>
    <t>NORTH SAN MATEO COUNTY WWTP</t>
  </si>
  <si>
    <t>CAL037737</t>
  </si>
  <si>
    <t>CA0037737</t>
  </si>
  <si>
    <t>DALY CITY</t>
  </si>
  <si>
    <t>https://echo.epa.gov/biosolids-facility-report?id=CAL037737</t>
  </si>
  <si>
    <t>MOBILE CITY OF W AND S COMM</t>
  </si>
  <si>
    <t>ALL023086</t>
  </si>
  <si>
    <t>AL0023086</t>
  </si>
  <si>
    <t>MOBILE</t>
  </si>
  <si>
    <t>https://echo.epa.gov/biosolids-facility-report?id=ALL023086</t>
  </si>
  <si>
    <t>EMPORIA, CITY OF</t>
  </si>
  <si>
    <t>KSL046728</t>
  </si>
  <si>
    <t>KS0046728</t>
  </si>
  <si>
    <t>EMPORIA</t>
  </si>
  <si>
    <t>https://echo.epa.gov/biosolids-facility-report?id=KSL046728</t>
  </si>
  <si>
    <t>MOUNTAIN VIEW STP</t>
  </si>
  <si>
    <t>NJL028002</t>
  </si>
  <si>
    <t>NJ0028002</t>
  </si>
  <si>
    <t>WAYNE</t>
  </si>
  <si>
    <t>https://echo.epa.gov/biosolids-facility-report?id=NJL028002</t>
  </si>
  <si>
    <t>KSL042714</t>
  </si>
  <si>
    <t>KS0042714</t>
  </si>
  <si>
    <t>https://echo.epa.gov/biosolids-facility-report?id=KSL042714</t>
  </si>
  <si>
    <t>SOUTH TAHOE PUD WWTP</t>
  </si>
  <si>
    <t>CAL000170</t>
  </si>
  <si>
    <t>CA0000170</t>
  </si>
  <si>
    <t>SOUTH LAKE TAHOE</t>
  </si>
  <si>
    <t>https://echo.epa.gov/biosolids-facility-report?id=CAL000170</t>
  </si>
  <si>
    <t>GRETNA, CITY OF</t>
  </si>
  <si>
    <t>LAL041262</t>
  </si>
  <si>
    <t>LA0041262</t>
  </si>
  <si>
    <t>GRETNA</t>
  </si>
  <si>
    <t>https://echo.epa.gov/biosolids-facility-report?id=LAL041262</t>
  </si>
  <si>
    <t>ORANGE CO DEPT OF EF AND S</t>
  </si>
  <si>
    <t>NYL027901</t>
  </si>
  <si>
    <t>NY0027901</t>
  </si>
  <si>
    <t>https://echo.epa.gov/biosolids-facility-report?id=NYL027901</t>
  </si>
  <si>
    <t>MIDLAND WATER POLLUTION CONTROL 1 WWTP</t>
  </si>
  <si>
    <t>TX0138517</t>
  </si>
  <si>
    <t>MIDLAND</t>
  </si>
  <si>
    <t>https://echo.epa.gov/biosolids-facility-report?id=TX0138517</t>
  </si>
  <si>
    <t>NEW PORT RICHEY CITY OF WWTF</t>
  </si>
  <si>
    <t>FLL127434</t>
  </si>
  <si>
    <t>FL0127434</t>
  </si>
  <si>
    <t>NEW PORT RICHEY</t>
  </si>
  <si>
    <t>https://echo.epa.gov/biosolids-facility-report?id=FLL127434</t>
  </si>
  <si>
    <t>COLLINSVILLE STP, CITY OF</t>
  </si>
  <si>
    <t>ILL028215</t>
  </si>
  <si>
    <t>IL0028215</t>
  </si>
  <si>
    <t>COLLINSVILLE</t>
  </si>
  <si>
    <t>https://echo.epa.gov/biosolids-facility-report?id=ILL028215</t>
  </si>
  <si>
    <t>HAMILTON TWP WPCF</t>
  </si>
  <si>
    <t>NJL026301</t>
  </si>
  <si>
    <t>NJ0026301</t>
  </si>
  <si>
    <t>HAMILTON</t>
  </si>
  <si>
    <t>https://echo.epa.gov/biosolids-facility-report?id=NJL026301</t>
  </si>
  <si>
    <t>MELBOURNE/DB LEE WWTP</t>
  </si>
  <si>
    <t>FLL010323</t>
  </si>
  <si>
    <t>FL0010323</t>
  </si>
  <si>
    <t>MELBOURNE</t>
  </si>
  <si>
    <t>https://echo.epa.gov/biosolids-facility-report?id=FLL010323</t>
  </si>
  <si>
    <t>NAPA SOSCOL WRF</t>
  </si>
  <si>
    <t>CAL037575</t>
  </si>
  <si>
    <t>CA0037575</t>
  </si>
  <si>
    <t>NAPA</t>
  </si>
  <si>
    <t>https://echo.epa.gov/biosolids-facility-report?id=CAL037575</t>
  </si>
  <si>
    <t>ROTH LANE TREATMENT PLANT</t>
  </si>
  <si>
    <t>PAL080314</t>
  </si>
  <si>
    <t>PA0080314</t>
  </si>
  <si>
    <t>MECHANICSBURG</t>
  </si>
  <si>
    <t>https://echo.epa.gov/biosolids-facility-report?id=PAL080314</t>
  </si>
  <si>
    <t>CHICO WQCP</t>
  </si>
  <si>
    <t>CAL079081</t>
  </si>
  <si>
    <t>CA0079081</t>
  </si>
  <si>
    <t>CHICO</t>
  </si>
  <si>
    <t>https://echo.epa.gov/biosolids-facility-report?id=CAL079081</t>
  </si>
  <si>
    <t>PENN RIDGE WASTE WATER TREATME</t>
  </si>
  <si>
    <t>PAL020460</t>
  </si>
  <si>
    <t>PA0020460</t>
  </si>
  <si>
    <t>SELLERSVILLE</t>
  </si>
  <si>
    <t>https://echo.epa.gov/biosolids-facility-report?id=PAL020460</t>
  </si>
  <si>
    <t>CLEVELAND UTILITIES STP</t>
  </si>
  <si>
    <t>TNL024121</t>
  </si>
  <si>
    <t>TN0024121</t>
  </si>
  <si>
    <t>https://echo.epa.gov/biosolids-facility-report?id=TNL024121</t>
  </si>
  <si>
    <t>PORT ORCHARD WWTP</t>
  </si>
  <si>
    <t>WAL020346</t>
  </si>
  <si>
    <t>WA0020346</t>
  </si>
  <si>
    <t>PORT ORCHARD</t>
  </si>
  <si>
    <t>https://echo.epa.gov/biosolids-facility-report?id=WAL020346</t>
  </si>
  <si>
    <t>ZIONSVILLE WWTP</t>
  </si>
  <si>
    <t>INL036951</t>
  </si>
  <si>
    <t>IN0036951</t>
  </si>
  <si>
    <t>ZIONSVILLE</t>
  </si>
  <si>
    <t>https://echo.epa.gov/biosolids-facility-report?id=INL036951</t>
  </si>
  <si>
    <t>NTUA WINDOW ROCK WWTP</t>
  </si>
  <si>
    <t>NNL021555</t>
  </si>
  <si>
    <t>NN0021555</t>
  </si>
  <si>
    <t>FORT DEFIANCE</t>
  </si>
  <si>
    <t>AZ</t>
  </si>
  <si>
    <t>https://echo.epa.gov/biosolids-facility-report?id=NNL021555</t>
  </si>
  <si>
    <t>NEW HOLLAND BORO AUTH</t>
  </si>
  <si>
    <t>PAL021890</t>
  </si>
  <si>
    <t>PA0021890</t>
  </si>
  <si>
    <t>NEW HOLLAND</t>
  </si>
  <si>
    <t>https://echo.epa.gov/biosolids-facility-report?id=PAL021890</t>
  </si>
  <si>
    <t>CITY OF ORANGE BEACH</t>
  </si>
  <si>
    <t>ALL081124</t>
  </si>
  <si>
    <t>AL0081124</t>
  </si>
  <si>
    <t>ORANGE BEACH</t>
  </si>
  <si>
    <t>https://echo.epa.gov/biosolids-facility-report?id=ALL081124</t>
  </si>
  <si>
    <t>CITY OF BELLAIRE WWTP</t>
  </si>
  <si>
    <t>TX0020613</t>
  </si>
  <si>
    <t>BELLAIRE</t>
  </si>
  <si>
    <t>https://echo.epa.gov/biosolids-facility-report?id=TX0020613</t>
  </si>
  <si>
    <t>URBANA-CHAMPAIGN SD-NE STP</t>
  </si>
  <si>
    <t>ILL031500</t>
  </si>
  <si>
    <t>IL0031500</t>
  </si>
  <si>
    <t>URBANA</t>
  </si>
  <si>
    <t>https://echo.epa.gov/biosolids-facility-report?id=ILL031500</t>
  </si>
  <si>
    <t>CITY OF WARNER ROBINS-SANDY RUN WPCP</t>
  </si>
  <si>
    <t>GAL030325</t>
  </si>
  <si>
    <t>GA0030325</t>
  </si>
  <si>
    <t>WARNER ROBINS</t>
  </si>
  <si>
    <t>https://echo.epa.gov/biosolids-facility-report?id=GAL030325</t>
  </si>
  <si>
    <t>MANKATO</t>
  </si>
  <si>
    <t>MNL030171</t>
  </si>
  <si>
    <t>MN0030171</t>
  </si>
  <si>
    <t>https://echo.epa.gov/biosolids-facility-report?id=MNL030171</t>
  </si>
  <si>
    <t>NCL030210</t>
  </si>
  <si>
    <t>NC0030210</t>
  </si>
  <si>
    <t>https://echo.epa.gov/biosolids-facility-report?id=NCL030210</t>
  </si>
  <si>
    <t>CITY OF CALHOUN</t>
  </si>
  <si>
    <t>GAL030333</t>
  </si>
  <si>
    <t>GA0030333</t>
  </si>
  <si>
    <t>CALHOUN</t>
  </si>
  <si>
    <t>https://echo.epa.gov/biosolids-facility-report?id=GAL030333</t>
  </si>
  <si>
    <t>CITY OF BRENHAM WWTP</t>
  </si>
  <si>
    <t>TX0025470</t>
  </si>
  <si>
    <t>BRENHAM</t>
  </si>
  <si>
    <t>heatTreatment, pasteurize</t>
  </si>
  <si>
    <t>https://echo.epa.gov/biosolids-facility-report?id=TX0025470</t>
  </si>
  <si>
    <t>FARGO CITY OF</t>
  </si>
  <si>
    <t>NDL022870</t>
  </si>
  <si>
    <t>ND0022870</t>
  </si>
  <si>
    <t>FARGO</t>
  </si>
  <si>
    <t>https://echo.epa.gov/biosolids-facility-report?id=NDL022870</t>
  </si>
  <si>
    <t>MANHEIM STP</t>
  </si>
  <si>
    <t>PAL020893</t>
  </si>
  <si>
    <t>PA0020893</t>
  </si>
  <si>
    <t>LANCASTER COUNTY</t>
  </si>
  <si>
    <t>https://echo.epa.gov/biosolids-facility-report?id=PAL020893</t>
  </si>
  <si>
    <t>LOVELAND CITY OF</t>
  </si>
  <si>
    <t>COL026701</t>
  </si>
  <si>
    <t>CO0026701</t>
  </si>
  <si>
    <t>LOVELAND</t>
  </si>
  <si>
    <t>https://echo.epa.gov/biosolids-facility-report?id=COL026701</t>
  </si>
  <si>
    <t>MONMOUTH NORTH STP</t>
  </si>
  <si>
    <t>ILL036218</t>
  </si>
  <si>
    <t>IL0036218</t>
  </si>
  <si>
    <t>MONMOUTH</t>
  </si>
  <si>
    <t>https://echo.epa.gov/biosolids-facility-report?id=ILL036218</t>
  </si>
  <si>
    <t>FLAGG CREEK WRD MCELWAIN STP</t>
  </si>
  <si>
    <t>ILL022586</t>
  </si>
  <si>
    <t>IL0022586</t>
  </si>
  <si>
    <t>BURR RIDGE</t>
  </si>
  <si>
    <t>https://echo.epa.gov/biosolids-facility-report?id=ILL022586</t>
  </si>
  <si>
    <t>NORTHAMPTON P O T W</t>
  </si>
  <si>
    <t>MAL101818</t>
  </si>
  <si>
    <t>MA0101818</t>
  </si>
  <si>
    <t>NORTHAMPTON</t>
  </si>
  <si>
    <t>https://echo.epa.gov/biosolids-facility-report?id=MAL101818</t>
  </si>
  <si>
    <t>WEST LAFAYETTE WWTP</t>
  </si>
  <si>
    <t>INL024821</t>
  </si>
  <si>
    <t>IN0024821</t>
  </si>
  <si>
    <t>WEST LAFAYETTE</t>
  </si>
  <si>
    <t>https://echo.epa.gov/biosolids-facility-report?id=INL024821</t>
  </si>
  <si>
    <t>CITY OF BOZEMAN</t>
  </si>
  <si>
    <t>MTL022608</t>
  </si>
  <si>
    <t>MT0022608</t>
  </si>
  <si>
    <t>BOZEMAN</t>
  </si>
  <si>
    <t>https://echo.epa.gov/biosolids-facility-report?id=MTL022608</t>
  </si>
  <si>
    <t>JOLIET WEST STP, CITY OF</t>
  </si>
  <si>
    <t>ILL033553</t>
  </si>
  <si>
    <t>IL0033553</t>
  </si>
  <si>
    <t>https://echo.epa.gov/biosolids-facility-report?id=ILL033553</t>
  </si>
  <si>
    <t>MOUNT HOLLY WPCF</t>
  </si>
  <si>
    <t>NJL024015</t>
  </si>
  <si>
    <t>NJ0024015</t>
  </si>
  <si>
    <t>MOUNT HOLLY</t>
  </si>
  <si>
    <t>https://echo.epa.gov/biosolids-facility-report?id=NJL024015</t>
  </si>
  <si>
    <t>BONNER SPRINGS, CITY OF</t>
  </si>
  <si>
    <t>KSL082881</t>
  </si>
  <si>
    <t>KS0082881</t>
  </si>
  <si>
    <t>BONNER SPRINGS</t>
  </si>
  <si>
    <t>https://echo.epa.gov/biosolids-facility-report?id=KSL082881</t>
  </si>
  <si>
    <t>FORT BEND COUNTY WCID  2</t>
  </si>
  <si>
    <t>TX0021458</t>
  </si>
  <si>
    <t>STAFFORD</t>
  </si>
  <si>
    <t>https://echo.epa.gov/biosolids-facility-report?id=TX0021458</t>
  </si>
  <si>
    <t>CLAREMONT  W W T F</t>
  </si>
  <si>
    <t>NHL101257</t>
  </si>
  <si>
    <t>NH0101257</t>
  </si>
  <si>
    <t>CLAREMONT</t>
  </si>
  <si>
    <t>https://echo.epa.gov/biosolids-facility-report?id=NHL101257</t>
  </si>
  <si>
    <t>NORTHERN TREATMENT PLANT</t>
  </si>
  <si>
    <t>COL048959</t>
  </si>
  <si>
    <t>CO0048959</t>
  </si>
  <si>
    <t>BRIGHTON</t>
  </si>
  <si>
    <t>https://echo.epa.gov/biosolids-facility-report?id=COL048959</t>
  </si>
  <si>
    <t>COLONIE (T)</t>
  </si>
  <si>
    <t>NYL027758</t>
  </si>
  <si>
    <t>NY0027758</t>
  </si>
  <si>
    <t>NEWTONVILLE</t>
  </si>
  <si>
    <t>https://echo.epa.gov/biosolids-facility-report?id=NYL027758</t>
  </si>
  <si>
    <t>BARNSTABLE WATER POLLUTION CONTROL FACILITY</t>
  </si>
  <si>
    <t>MAL026965</t>
  </si>
  <si>
    <t>MA0026965</t>
  </si>
  <si>
    <t>BARNSTABLE (HYANNIS)</t>
  </si>
  <si>
    <t>https://echo.epa.gov/biosolids-facility-report?id=MAL026965</t>
  </si>
  <si>
    <t>TOWN OF SILER CITY</t>
  </si>
  <si>
    <t>NCL026441</t>
  </si>
  <si>
    <t>NC0026441</t>
  </si>
  <si>
    <t>SILER CITY</t>
  </si>
  <si>
    <t>https://echo.epa.gov/biosolids-facility-report?id=NCL026441</t>
  </si>
  <si>
    <t>SCHERERVILLE WASTEWATER TREATMENT PLANT</t>
  </si>
  <si>
    <t>INL024457</t>
  </si>
  <si>
    <t>IN0024457</t>
  </si>
  <si>
    <t>SCHERERVILLE</t>
  </si>
  <si>
    <t>https://echo.epa.gov/biosolids-facility-report?id=INL024457</t>
  </si>
  <si>
    <t>WESTFIELD W P C P</t>
  </si>
  <si>
    <t>MAL101800</t>
  </si>
  <si>
    <t>MA0101800</t>
  </si>
  <si>
    <t>WESTFIELD</t>
  </si>
  <si>
    <t>https://echo.epa.gov/biosolids-facility-report?id=MAL101800</t>
  </si>
  <si>
    <t>NORTH MUSTANG ISLAND WWTP</t>
  </si>
  <si>
    <t>TX0024287</t>
  </si>
  <si>
    <t>PORT ARANSAS</t>
  </si>
  <si>
    <t>https://echo.epa.gov/biosolids-facility-report?id=TX0024287</t>
  </si>
  <si>
    <t>LITTLE FALLS RUN</t>
  </si>
  <si>
    <t>VAL076392</t>
  </si>
  <si>
    <t>VA0076392</t>
  </si>
  <si>
    <t>https://echo.epa.gov/biosolids-facility-report?id=VAL076392</t>
  </si>
  <si>
    <t>ORANGE VIRGINIA,TOWN OF,SEWAGE</t>
  </si>
  <si>
    <t>VAL021385</t>
  </si>
  <si>
    <t>VA0021385</t>
  </si>
  <si>
    <t>ORANGE</t>
  </si>
  <si>
    <t>https://echo.epa.gov/biosolids-facility-report?id=VAL021385</t>
  </si>
  <si>
    <t>MONTAGUE WPCF</t>
  </si>
  <si>
    <t>MAL100137</t>
  </si>
  <si>
    <t>MA0100137</t>
  </si>
  <si>
    <t>MONTAGUE</t>
  </si>
  <si>
    <t>https://echo.epa.gov/biosolids-facility-report?id=MAL100137</t>
  </si>
  <si>
    <t>SUSANVILLE WWTP</t>
  </si>
  <si>
    <t>CAL102695</t>
  </si>
  <si>
    <t>CA0102695</t>
  </si>
  <si>
    <t>SUSANVILLE</t>
  </si>
  <si>
    <t>https://echo.epa.gov/biosolids-facility-report?id=CAL102695</t>
  </si>
  <si>
    <t>LAKOTA WWTP</t>
  </si>
  <si>
    <t>WAL022624</t>
  </si>
  <si>
    <t>WA0022624</t>
  </si>
  <si>
    <t>FEDERAL WAY</t>
  </si>
  <si>
    <t>https://echo.epa.gov/biosolids-facility-report?id=WAL022624</t>
  </si>
  <si>
    <t>GREENWOOD/WILSON CREEK WWTF</t>
  </si>
  <si>
    <t>SCL021709</t>
  </si>
  <si>
    <t>SC0021709</t>
  </si>
  <si>
    <t>GREENWOOD</t>
  </si>
  <si>
    <t>https://echo.epa.gov/biosolids-facility-report?id=SCL021709</t>
  </si>
  <si>
    <t>WESTCHESTER CO DEPT ENV FAC</t>
  </si>
  <si>
    <t>NYL108324</t>
  </si>
  <si>
    <t>NY0108324</t>
  </si>
  <si>
    <t>https://echo.epa.gov/biosolids-facility-report?id=NYL108324</t>
  </si>
  <si>
    <t>FORT BEND CO MUD 25</t>
  </si>
  <si>
    <t>TX0077178</t>
  </si>
  <si>
    <t>SUGAR LAND</t>
  </si>
  <si>
    <t>https://echo.epa.gov/biosolids-facility-report?id=TX0077178</t>
  </si>
  <si>
    <t>DOE BRANCH REG WATER REC PLANT</t>
  </si>
  <si>
    <t>TX0125172</t>
  </si>
  <si>
    <t>https://echo.epa.gov/biosolids-facility-report?id=TX0125172</t>
  </si>
  <si>
    <t>WARMINSTER TOWNSHIP M.A. TRM P</t>
  </si>
  <si>
    <t>PAL026166</t>
  </si>
  <si>
    <t>PA0026166</t>
  </si>
  <si>
    <t>WARMINSTER</t>
  </si>
  <si>
    <t>https://echo.epa.gov/biosolids-facility-report?id=PAL026166</t>
  </si>
  <si>
    <t>MELBOURNE, CITY OF</t>
  </si>
  <si>
    <t>FLL041122</t>
  </si>
  <si>
    <t>FL0041122</t>
  </si>
  <si>
    <t>https://echo.epa.gov/biosolids-facility-report?id=FLL041122</t>
  </si>
  <si>
    <t>GROVE CITY BOROUGH WWP</t>
  </si>
  <si>
    <t>PAL020257</t>
  </si>
  <si>
    <t>PA0020257</t>
  </si>
  <si>
    <t>GROVE CITY</t>
  </si>
  <si>
    <t>https://echo.epa.gov/biosolids-facility-report?id=PAL020257</t>
  </si>
  <si>
    <t>MARGATE,CITY OF WEST WWTP</t>
  </si>
  <si>
    <t>FLL041289</t>
  </si>
  <si>
    <t>FL0041289</t>
  </si>
  <si>
    <t>MARGATE</t>
  </si>
  <si>
    <t>https://echo.epa.gov/biosolids-facility-report?id=FLL041289</t>
  </si>
  <si>
    <t>PLYMOUTH W W T P</t>
  </si>
  <si>
    <t>MAL100587</t>
  </si>
  <si>
    <t>MA0100587</t>
  </si>
  <si>
    <t>PLYMOUTH</t>
  </si>
  <si>
    <t>https://echo.epa.gov/biosolids-facility-report?id=MAL100587</t>
  </si>
  <si>
    <t>CITY OF SWAINSBORO</t>
  </si>
  <si>
    <t>GAL039225</t>
  </si>
  <si>
    <t>GA0039225</t>
  </si>
  <si>
    <t>SWAINSBORO</t>
  </si>
  <si>
    <t>https://echo.epa.gov/biosolids-facility-report?id=GAL039225</t>
  </si>
  <si>
    <t>RIVERBEND REG WATER RECLAMATION FACILITY</t>
  </si>
  <si>
    <t>TX0123781</t>
  </si>
  <si>
    <t>https://echo.epa.gov/biosolids-facility-report?id=TX0123781</t>
  </si>
  <si>
    <t>RARITAN TOWNSHIP STP</t>
  </si>
  <si>
    <t>NJL022047</t>
  </si>
  <si>
    <t>NJ0022047</t>
  </si>
  <si>
    <t>RARITAN TOWNSHIP</t>
  </si>
  <si>
    <t>https://echo.epa.gov/biosolids-facility-report?id=NJL022047</t>
  </si>
  <si>
    <t>TNSA SEWAGE TREATMENT PLT</t>
  </si>
  <si>
    <t>NJL024872</t>
  </si>
  <si>
    <t>NJ0024872</t>
  </si>
  <si>
    <t>NEPTUNE</t>
  </si>
  <si>
    <t>https://echo.epa.gov/biosolids-facility-report?id=NJL024872</t>
  </si>
  <si>
    <t>ROMEOVILLE WASTEWATER TREATMENT FACILITY</t>
  </si>
  <si>
    <t>ILL048526</t>
  </si>
  <si>
    <t>IL0048526</t>
  </si>
  <si>
    <t>ROMEOVILLE</t>
  </si>
  <si>
    <t>https://echo.epa.gov/biosolids-facility-report?id=ILL048526</t>
  </si>
  <si>
    <t>LOCKHART WWTP 2</t>
  </si>
  <si>
    <t>TX0113565</t>
  </si>
  <si>
    <t>LOCKHART</t>
  </si>
  <si>
    <t>https://echo.epa.gov/biosolids-facility-report?id=TX0113565</t>
  </si>
  <si>
    <t>AMSTERDAM (C)</t>
  </si>
  <si>
    <t>NYL020290</t>
  </si>
  <si>
    <t>NY0020290</t>
  </si>
  <si>
    <t>AMSTERDAM</t>
  </si>
  <si>
    <t>https://echo.epa.gov/biosolids-facility-report?id=NYL020290</t>
  </si>
  <si>
    <t>SUGAR LAND NORTH WWTP</t>
  </si>
  <si>
    <t>TX0058114</t>
  </si>
  <si>
    <t>https://echo.epa.gov/biosolids-facility-report?id=TX0058114</t>
  </si>
  <si>
    <t>NORTH OF RIVER S. D. I  WWTF</t>
  </si>
  <si>
    <t>CAL000443</t>
  </si>
  <si>
    <t>CA0000443</t>
  </si>
  <si>
    <t>https://echo.epa.gov/biosolids-facility-report?id=CAL000443</t>
  </si>
  <si>
    <t>MARLEY-TAYLOR WRF</t>
  </si>
  <si>
    <t>MDL021679</t>
  </si>
  <si>
    <t>MD0021679</t>
  </si>
  <si>
    <t>LEXINGTON PARK</t>
  </si>
  <si>
    <t>https://echo.epa.gov/biosolids-facility-report?id=MDL021679</t>
  </si>
  <si>
    <t>ALLEGHENY VALLEY JOINT SEWER A</t>
  </si>
  <si>
    <t>PAL026255</t>
  </si>
  <si>
    <t>PA0026255</t>
  </si>
  <si>
    <t>CHESWICK</t>
  </si>
  <si>
    <t>https://echo.epa.gov/biosolids-facility-report?id=PAL026255</t>
  </si>
  <si>
    <t>HARRISON CO WASTEWATER &amp; SWMA, GULFPORT POTW, NORTH</t>
  </si>
  <si>
    <t>MSL051756</t>
  </si>
  <si>
    <t>MS0051756</t>
  </si>
  <si>
    <t>GULFPORT</t>
  </si>
  <si>
    <t>https://echo.epa.gov/biosolids-facility-report?id=MSL051756</t>
  </si>
  <si>
    <t>MIDDLETOWN (C)</t>
  </si>
  <si>
    <t>NYL026328</t>
  </si>
  <si>
    <t>NY0026328</t>
  </si>
  <si>
    <t>MIDDLETOWN</t>
  </si>
  <si>
    <t>https://echo.epa.gov/biosolids-facility-report?id=NYL026328</t>
  </si>
  <si>
    <t>WEST CENTRAL CONSERVANCY DISTRICT</t>
  </si>
  <si>
    <t>INL051632</t>
  </si>
  <si>
    <t>IN0051632</t>
  </si>
  <si>
    <t>AVON</t>
  </si>
  <si>
    <t>https://echo.epa.gov/biosolids-facility-report?id=INL051632</t>
  </si>
  <si>
    <t>WESTCHESTER CO DEPT OF ENV FAC</t>
  </si>
  <si>
    <t>NYL026786</t>
  </si>
  <si>
    <t>NY0026786</t>
  </si>
  <si>
    <t>https://echo.epa.gov/biosolids-facility-report?id=NYL026786</t>
  </si>
  <si>
    <t>CITY OF NEWTON</t>
  </si>
  <si>
    <t>NCL036196</t>
  </si>
  <si>
    <t>NC0036196</t>
  </si>
  <si>
    <t>NEWTON</t>
  </si>
  <si>
    <t>https://echo.epa.gov/biosolids-facility-report?id=NCL036196</t>
  </si>
  <si>
    <t>CITY OF NAPLES PUBLIC WORKS UTILITIES DIVISION</t>
  </si>
  <si>
    <t>FLL026271</t>
  </si>
  <si>
    <t>FL0026271</t>
  </si>
  <si>
    <t>NAPLES</t>
  </si>
  <si>
    <t>https://echo.epa.gov/biosolids-facility-report?id=FLL026271</t>
  </si>
  <si>
    <t>LEON PLANT WWTP</t>
  </si>
  <si>
    <t>TX0024953</t>
  </si>
  <si>
    <t>GATESVILLE</t>
  </si>
  <si>
    <t>https://echo.epa.gov/biosolids-facility-report?id=TX0024953</t>
  </si>
  <si>
    <t>LITCHFIELD</t>
  </si>
  <si>
    <t>MNL023973</t>
  </si>
  <si>
    <t>MN0023973</t>
  </si>
  <si>
    <t>https://echo.epa.gov/biosolids-facility-report?id=MNL023973</t>
  </si>
  <si>
    <t>COLUMBUS WWTF</t>
  </si>
  <si>
    <t>NEL035025</t>
  </si>
  <si>
    <t>NE0035025</t>
  </si>
  <si>
    <t>tempSludgeStore, other</t>
  </si>
  <si>
    <t>https://echo.epa.gov/biosolids-facility-report?id=NEL035025</t>
  </si>
  <si>
    <t>CITY OF ST. PETERS</t>
  </si>
  <si>
    <t>MOL030970</t>
  </si>
  <si>
    <t>MO0030970</t>
  </si>
  <si>
    <t>ST. PETERS</t>
  </si>
  <si>
    <t>https://echo.epa.gov/biosolids-facility-report?id=MOL030970</t>
  </si>
  <si>
    <t>SAN ELIJO WRF</t>
  </si>
  <si>
    <t>CAL107999</t>
  </si>
  <si>
    <t>CA0107999</t>
  </si>
  <si>
    <t>CARDIFF BY THE SEA</t>
  </si>
  <si>
    <t>https://echo.epa.gov/biosolids-facility-report?id=CAL107999</t>
  </si>
  <si>
    <t>WEBSTER (T)</t>
  </si>
  <si>
    <t>NYL021610</t>
  </si>
  <si>
    <t>NY0021610</t>
  </si>
  <si>
    <t>WEBSTER</t>
  </si>
  <si>
    <t>https://echo.epa.gov/biosolids-facility-report?id=NYL021610</t>
  </si>
  <si>
    <t>WORTHINGTON INDUSTRIAL</t>
  </si>
  <si>
    <t>MNL031178</t>
  </si>
  <si>
    <t>MN0031178</t>
  </si>
  <si>
    <t>WORTHINGTON</t>
  </si>
  <si>
    <t>https://echo.epa.gov/biosolids-facility-report?id=MNL031178</t>
  </si>
  <si>
    <t>NCL023973</t>
  </si>
  <si>
    <t>NC0023973</t>
  </si>
  <si>
    <t>https://echo.epa.gov/biosolids-facility-report?id=NCL023973</t>
  </si>
  <si>
    <t>EAST BANK WWTP</t>
  </si>
  <si>
    <t>TX0076953</t>
  </si>
  <si>
    <t>CENTER</t>
  </si>
  <si>
    <t>https://echo.epa.gov/biosolids-facility-report?id=TX0076953</t>
  </si>
  <si>
    <t>NEBRASKA CITY WWTF</t>
  </si>
  <si>
    <t>NEL021245</t>
  </si>
  <si>
    <t>NE0021245</t>
  </si>
  <si>
    <t>NEBRASKA CITY</t>
  </si>
  <si>
    <t>https://echo.epa.gov/biosolids-facility-report?id=NEL021245</t>
  </si>
  <si>
    <t>VENICE, CITY OF</t>
  </si>
  <si>
    <t>FLL041441</t>
  </si>
  <si>
    <t>FL0041441</t>
  </si>
  <si>
    <t>VENICE</t>
  </si>
  <si>
    <t>https://echo.epa.gov/biosolids-facility-report?id=FLL041441</t>
  </si>
  <si>
    <t>DECATUR, CITY OF</t>
  </si>
  <si>
    <t>ARL022292</t>
  </si>
  <si>
    <t>AR0022292</t>
  </si>
  <si>
    <t>https://echo.epa.gov/biosolids-facility-report?id=ARL022292</t>
  </si>
  <si>
    <t>CITY OF EDNA WWTF</t>
  </si>
  <si>
    <t>TX0024252</t>
  </si>
  <si>
    <t>EDNA</t>
  </si>
  <si>
    <t>https://echo.epa.gov/biosolids-facility-report?id=TX0024252</t>
  </si>
  <si>
    <t>HAVERSTRAW JOINT REGIONAL SB</t>
  </si>
  <si>
    <t>NYL028533</t>
  </si>
  <si>
    <t>NY0028533</t>
  </si>
  <si>
    <t>WEST HAVERSTRAW</t>
  </si>
  <si>
    <t>https://echo.epa.gov/biosolids-facility-report?id=NYL028533</t>
  </si>
  <si>
    <t>SU-REGIONAL WWTF PLANT</t>
  </si>
  <si>
    <t>TX0025062</t>
  </si>
  <si>
    <t>https://echo.epa.gov/biosolids-facility-report?id=TX0025062</t>
  </si>
  <si>
    <t>LOGAN TOWNSHIP MUA</t>
  </si>
  <si>
    <t>NJL027545</t>
  </si>
  <si>
    <t>NJ0027545</t>
  </si>
  <si>
    <t>LOGAN TWP</t>
  </si>
  <si>
    <t>https://echo.epa.gov/biosolids-facility-report?id=NJL027545</t>
  </si>
  <si>
    <t>OCEANSIDE LA SALINA WWTP</t>
  </si>
  <si>
    <t>CAL207433</t>
  </si>
  <si>
    <t>CA0207433</t>
  </si>
  <si>
    <t>https://echo.epa.gov/biosolids-facility-report?id=CAL207433</t>
  </si>
  <si>
    <t>PADUCAH/MCCRACKEN COUNTY JSA - PADUCAH</t>
  </si>
  <si>
    <t>KYL022799</t>
  </si>
  <si>
    <t>KY0022799</t>
  </si>
  <si>
    <t>PADUCAH</t>
  </si>
  <si>
    <t>lowTempCompost, aerobic</t>
  </si>
  <si>
    <t>https://echo.epa.gov/biosolids-facility-report?id=KYL022799</t>
  </si>
  <si>
    <t>NEW IBERIA, CITY OF</t>
  </si>
  <si>
    <t>LAL120201</t>
  </si>
  <si>
    <t>LA0120201</t>
  </si>
  <si>
    <t>NEW IBERIA</t>
  </si>
  <si>
    <t>https://echo.epa.gov/biosolids-facility-report?id=LAL120201</t>
  </si>
  <si>
    <t>RIO VISTA, CITY OF</t>
  </si>
  <si>
    <t>CAL083771</t>
  </si>
  <si>
    <t>CA0083771</t>
  </si>
  <si>
    <t>RIO VISTA</t>
  </si>
  <si>
    <t>https://echo.epa.gov/biosolids-facility-report?id=CAL083771</t>
  </si>
  <si>
    <t>MARYLAND CTY WATER RECLAMATION</t>
  </si>
  <si>
    <t>MDL062596</t>
  </si>
  <si>
    <t>MD0062596</t>
  </si>
  <si>
    <t>https://echo.epa.gov/biosolids-facility-report?id=MDL062596</t>
  </si>
  <si>
    <t>CITY OF FREDERICKSBURG WWTF</t>
  </si>
  <si>
    <t>VAL025127</t>
  </si>
  <si>
    <t>VA0025127</t>
  </si>
  <si>
    <t>https://echo.epa.gov/biosolids-facility-report?id=VAL025127</t>
  </si>
  <si>
    <t>CITY OF KEARNEY</t>
  </si>
  <si>
    <t>MOL107883</t>
  </si>
  <si>
    <t>MO0107883</t>
  </si>
  <si>
    <t>KEARNEY</t>
  </si>
  <si>
    <t>https://echo.epa.gov/biosolids-facility-report?id=MOL107883</t>
  </si>
  <si>
    <t>GUNTERSVILLE WATER AND SEWER BOARD</t>
  </si>
  <si>
    <t>ALL020150</t>
  </si>
  <si>
    <t>AL0020150</t>
  </si>
  <si>
    <t>GUNTERSVILLE</t>
  </si>
  <si>
    <t>https://echo.epa.gov/biosolids-facility-report?id=ALL020150</t>
  </si>
  <si>
    <t>WATER &amp; WASTEWATER BOARD OF THE CITY OF MADISON</t>
  </si>
  <si>
    <t>ALL071897</t>
  </si>
  <si>
    <t>AL0071897</t>
  </si>
  <si>
    <t>https://echo.epa.gov/biosolids-facility-report?id=ALL071897</t>
  </si>
  <si>
    <t>HUNTINGTON (T)</t>
  </si>
  <si>
    <t>NYL021342</t>
  </si>
  <si>
    <t>NY0021342</t>
  </si>
  <si>
    <t>HUNTINGTON</t>
  </si>
  <si>
    <t>https://echo.epa.gov/biosolids-facility-report?id=NYL021342</t>
  </si>
  <si>
    <t>UPPER BLUE SANITATION DISTRICT</t>
  </si>
  <si>
    <t>COL021539</t>
  </si>
  <si>
    <t>CO0021539</t>
  </si>
  <si>
    <t>BRECKENRIDGE</t>
  </si>
  <si>
    <t>https://echo.epa.gov/biosolids-facility-report?id=COL021539</t>
  </si>
  <si>
    <t>CITY OF KALISPELL</t>
  </si>
  <si>
    <t>MTL021938</t>
  </si>
  <si>
    <t>MT0021938</t>
  </si>
  <si>
    <t>KALISPELL</t>
  </si>
  <si>
    <t>https://echo.epa.gov/biosolids-facility-report?id=MTL021938</t>
  </si>
  <si>
    <t>CARPENTERSVILLE MAIN STP</t>
  </si>
  <si>
    <t>ILL027944</t>
  </si>
  <si>
    <t>IL0027944</t>
  </si>
  <si>
    <t>CARPENTERSVILLE</t>
  </si>
  <si>
    <t>https://echo.epa.gov/biosolids-facility-report?id=ILL027944</t>
  </si>
  <si>
    <t>SHERIDAN, CITY OF</t>
  </si>
  <si>
    <t>WYL020010</t>
  </si>
  <si>
    <t>WY0020010</t>
  </si>
  <si>
    <t>SHERIDAN</t>
  </si>
  <si>
    <t>https://echo.epa.gov/biosolids-facility-report?id=WYL020010</t>
  </si>
  <si>
    <t>SWATARA TOWNSHIP AUTHORITY</t>
  </si>
  <si>
    <t>PAL026735</t>
  </si>
  <si>
    <t>PA0026735</t>
  </si>
  <si>
    <t>DAUPHIN COUNTY</t>
  </si>
  <si>
    <t>https://echo.epa.gov/biosolids-facility-report?id=PAL026735</t>
  </si>
  <si>
    <t>CITY OF SALISBURY</t>
  </si>
  <si>
    <t>NCL023884</t>
  </si>
  <si>
    <t>NC0023884</t>
  </si>
  <si>
    <t>SALISBURY</t>
  </si>
  <si>
    <t>https://echo.epa.gov/biosolids-facility-report?id=NCL023884</t>
  </si>
  <si>
    <t>SOUTH KUEHLER WWTF</t>
  </si>
  <si>
    <t>TX0067881</t>
  </si>
  <si>
    <t>NEW BRAUNFELS</t>
  </si>
  <si>
    <t>https://echo.epa.gov/biosolids-facility-report?id=TX0067881</t>
  </si>
  <si>
    <t>CITY OF DUNEDIN</t>
  </si>
  <si>
    <t>FLL021326</t>
  </si>
  <si>
    <t>FL0021326</t>
  </si>
  <si>
    <t>DUNEDIN</t>
  </si>
  <si>
    <t>https://echo.epa.gov/biosolids-facility-report?id=FLL021326</t>
  </si>
  <si>
    <t>CITY OF KYLE WWTP</t>
  </si>
  <si>
    <t>TX0119466</t>
  </si>
  <si>
    <t>KYLE</t>
  </si>
  <si>
    <t>https://echo.epa.gov/biosolids-facility-report?id=TX0119466</t>
  </si>
  <si>
    <t>VILLAGE OF WELLINGTON WWTP</t>
  </si>
  <si>
    <t>FLL042595</t>
  </si>
  <si>
    <t>FL0042595</t>
  </si>
  <si>
    <t>WELLINGTON</t>
  </si>
  <si>
    <t>https://echo.epa.gov/biosolids-facility-report?id=FLL042595</t>
  </si>
  <si>
    <t>UNIFIED GOVERNMENT OF ATHENS-CLARKE COUNTY</t>
  </si>
  <si>
    <t>GAL021733</t>
  </si>
  <si>
    <t>GA0021733</t>
  </si>
  <si>
    <t>https://echo.epa.gov/biosolids-facility-report?id=GAL021733</t>
  </si>
  <si>
    <t>CITY OF LAMESA WWTP</t>
  </si>
  <si>
    <t>TX0129011</t>
  </si>
  <si>
    <t>LAMESA</t>
  </si>
  <si>
    <t>https://echo.epa.gov/biosolids-facility-report?id=TX0129011</t>
  </si>
  <si>
    <t>HARRISON CO UTILITY AUTHORITY, WEST BILOXI POTW</t>
  </si>
  <si>
    <t>MSL030333</t>
  </si>
  <si>
    <t>MS0030333</t>
  </si>
  <si>
    <t>BILOXI</t>
  </si>
  <si>
    <t>https://echo.epa.gov/biosolids-facility-report?id=MSL030333</t>
  </si>
  <si>
    <t>CITY OF MACON</t>
  </si>
  <si>
    <t>MOL023221</t>
  </si>
  <si>
    <t>MO0023221</t>
  </si>
  <si>
    <t>https://echo.epa.gov/biosolids-facility-report?id=MOL023221</t>
  </si>
  <si>
    <t>ST. CHARLES PARISH COUNCIL</t>
  </si>
  <si>
    <t>LAL073521</t>
  </si>
  <si>
    <t>LA0073521</t>
  </si>
  <si>
    <t>HAHNVILLE</t>
  </si>
  <si>
    <t>https://echo.epa.gov/biosolids-facility-report?id=LAL073521</t>
  </si>
  <si>
    <t>SOUTH DEARBORN R.S.D.</t>
  </si>
  <si>
    <t>INL024538</t>
  </si>
  <si>
    <t>IN0024538</t>
  </si>
  <si>
    <t>https://echo.epa.gov/biosolids-facility-report?id=INL024538</t>
  </si>
  <si>
    <t>ONEIDA (C)</t>
  </si>
  <si>
    <t>NYL026956</t>
  </si>
  <si>
    <t>NY0026956</t>
  </si>
  <si>
    <t>ONEIDA</t>
  </si>
  <si>
    <t>https://echo.epa.gov/biosolids-facility-report?id=NYL026956</t>
  </si>
  <si>
    <t>JASPER WATERWORKS &amp; SEWER BOARD, INC.</t>
  </si>
  <si>
    <t>ALL023418</t>
  </si>
  <si>
    <t>AL0023418</t>
  </si>
  <si>
    <t>https://echo.epa.gov/biosolids-facility-report?id=ALL023418</t>
  </si>
  <si>
    <t>VA AMERICAN WATER PWWW - PLANT 1</t>
  </si>
  <si>
    <t>VAL024724</t>
  </si>
  <si>
    <t>VA0024724</t>
  </si>
  <si>
    <t>WOODBRIDGE</t>
  </si>
  <si>
    <t>https://echo.epa.gov/biosolids-facility-report?id=VAL024724</t>
  </si>
  <si>
    <t>VA AMERICAN WATER PWWW - PLANT 8</t>
  </si>
  <si>
    <t>VAL024678</t>
  </si>
  <si>
    <t>VA0024678</t>
  </si>
  <si>
    <t>https://echo.epa.gov/biosolids-facility-report?id=VAL024678</t>
  </si>
  <si>
    <t>OTSEGO EAST</t>
  </si>
  <si>
    <t>MNL064190</t>
  </si>
  <si>
    <t>MN0064190</t>
  </si>
  <si>
    <t>https://echo.epa.gov/biosolids-facility-report?id=MNL064190</t>
  </si>
  <si>
    <t>SUGAR LAND SOUTH WWTP</t>
  </si>
  <si>
    <t>TX0096881</t>
  </si>
  <si>
    <t>https://echo.epa.gov/biosolids-facility-report?id=TX0096881</t>
  </si>
  <si>
    <t>DOUGLASVILLE-DOUGLAS CO (WSA) SWEETWATER CR</t>
  </si>
  <si>
    <t>GAL047201</t>
  </si>
  <si>
    <t>GA0047201</t>
  </si>
  <si>
    <t>https://echo.epa.gov/biosolids-facility-report?id=GAL047201</t>
  </si>
  <si>
    <t>EAGLE PASS WWTF</t>
  </si>
  <si>
    <t>TX0107492</t>
  </si>
  <si>
    <t>EAGLE PASS</t>
  </si>
  <si>
    <t>https://echo.epa.gov/biosolids-facility-report?id=TX0107492</t>
  </si>
  <si>
    <t>SCOTTSVILLE STP</t>
  </si>
  <si>
    <t>KYL024783</t>
  </si>
  <si>
    <t>KY0024783</t>
  </si>
  <si>
    <t>SCOTTSVILLE</t>
  </si>
  <si>
    <t>https://echo.epa.gov/biosolids-facility-report?id=KYL024783</t>
  </si>
  <si>
    <t>FRANKFORT WWTP, CITY OF</t>
  </si>
  <si>
    <t>INL022934</t>
  </si>
  <si>
    <t>IN0022934</t>
  </si>
  <si>
    <t>https://echo.epa.gov/biosolids-facility-report?id=INL022934</t>
  </si>
  <si>
    <t>BREMEN WWTP</t>
  </si>
  <si>
    <t>INL020427</t>
  </si>
  <si>
    <t>IN0020427</t>
  </si>
  <si>
    <t>BREMEN</t>
  </si>
  <si>
    <t>https://echo.epa.gov/biosolids-facility-report?id=INL020427</t>
  </si>
  <si>
    <t>GLASTONBURY WPCF</t>
  </si>
  <si>
    <t>CTL100226</t>
  </si>
  <si>
    <t>CT0100226</t>
  </si>
  <si>
    <t>GLASTONBURY</t>
  </si>
  <si>
    <t>https://echo.epa.gov/biosolids-facility-report?id=CTL100226</t>
  </si>
  <si>
    <t>CITY OF MASON CITY</t>
  </si>
  <si>
    <t>IAL057169</t>
  </si>
  <si>
    <t>IA0057169</t>
  </si>
  <si>
    <t>MASON CITY</t>
  </si>
  <si>
    <t>https://echo.epa.gov/biosolids-facility-report?id=IAL057169</t>
  </si>
  <si>
    <t>CITY OF NAVASOTA OLD WWTP</t>
  </si>
  <si>
    <t>TX0071790</t>
  </si>
  <si>
    <t>NAVASOTA</t>
  </si>
  <si>
    <t>https://echo.epa.gov/biosolids-facility-report?id=TX0071790</t>
  </si>
  <si>
    <t>JACKSONVILLE  WATER WORKS GAS AND SEWER BD</t>
  </si>
  <si>
    <t>ALL022586</t>
  </si>
  <si>
    <t>AL0022586</t>
  </si>
  <si>
    <t>https://echo.epa.gov/biosolids-facility-report?id=ALL022586</t>
  </si>
  <si>
    <t>BETHLEHEM (T)</t>
  </si>
  <si>
    <t>NYL025739</t>
  </si>
  <si>
    <t>NY0025739</t>
  </si>
  <si>
    <t>DELMAR</t>
  </si>
  <si>
    <t>https://echo.epa.gov/biosolids-facility-report?id=NYL025739</t>
  </si>
  <si>
    <t>CITY OF KERRVILLE WWTF</t>
  </si>
  <si>
    <t>TX0047333</t>
  </si>
  <si>
    <t>KERRVILLE</t>
  </si>
  <si>
    <t>https://echo.epa.gov/biosolids-facility-report?id=TX0047333</t>
  </si>
  <si>
    <t>DUCKETT CREEK SANITARY DISTRICT</t>
  </si>
  <si>
    <t>MOL116572</t>
  </si>
  <si>
    <t>MO0116572</t>
  </si>
  <si>
    <t>https://echo.epa.gov/biosolids-facility-report?id=MOL116572</t>
  </si>
  <si>
    <t>MILLER STREET WWTF</t>
  </si>
  <si>
    <t>FLL025151</t>
  </si>
  <si>
    <t>FL0025151</t>
  </si>
  <si>
    <t>ORANGE PARK</t>
  </si>
  <si>
    <t>https://echo.epa.gov/biosolids-facility-report?id=FLL025151</t>
  </si>
  <si>
    <t>UNION CITY WWTP</t>
  </si>
  <si>
    <t>INL020982</t>
  </si>
  <si>
    <t>IN0020982</t>
  </si>
  <si>
    <t>https://echo.epa.gov/biosolids-facility-report?id=INL020982</t>
  </si>
  <si>
    <t>FREEDOM DISTRICT WWTP</t>
  </si>
  <si>
    <t>MDL021512</t>
  </si>
  <si>
    <t>MD0021512</t>
  </si>
  <si>
    <t>MILLERSVILLE</t>
  </si>
  <si>
    <t>https://echo.epa.gov/biosolids-facility-report?id=MDL021512</t>
  </si>
  <si>
    <t>CITY OF LINCOLNTON</t>
  </si>
  <si>
    <t>NCL025496</t>
  </si>
  <si>
    <t>NC0025496</t>
  </si>
  <si>
    <t>LINCOLNTON</t>
  </si>
  <si>
    <t>https://echo.epa.gov/biosolids-facility-report?id=NCL025496</t>
  </si>
  <si>
    <t>VICKSBURG POTW</t>
  </si>
  <si>
    <t>MSL022381</t>
  </si>
  <si>
    <t>MS0022381</t>
  </si>
  <si>
    <t>VICKSBURG</t>
  </si>
  <si>
    <t>https://echo.epa.gov/biosolids-facility-report?id=MSL022381</t>
  </si>
  <si>
    <t>CITY OF LOGANVILLE WPCP</t>
  </si>
  <si>
    <t>GAL020788</t>
  </si>
  <si>
    <t>GA0020788</t>
  </si>
  <si>
    <t>LOGANVILLE</t>
  </si>
  <si>
    <t>https://echo.epa.gov/biosolids-facility-report?id=GAL020788</t>
  </si>
  <si>
    <t>STONY POINT (T)</t>
  </si>
  <si>
    <t>NYL028851</t>
  </si>
  <si>
    <t>NY0028851</t>
  </si>
  <si>
    <t>STONY POINT</t>
  </si>
  <si>
    <t>https://echo.epa.gov/biosolids-facility-report?id=NYL028851</t>
  </si>
  <si>
    <t>BREMERTON STP</t>
  </si>
  <si>
    <t>WAL029289</t>
  </si>
  <si>
    <t>WA0029289</t>
  </si>
  <si>
    <t>BREMERTON</t>
  </si>
  <si>
    <t>https://echo.epa.gov/biosolids-facility-report?id=WAL029289</t>
  </si>
  <si>
    <t>PHILLIPSBURG TOWN STP</t>
  </si>
  <si>
    <t>NJL024716</t>
  </si>
  <si>
    <t>NJ0024716</t>
  </si>
  <si>
    <t>PHILLIPSBURG</t>
  </si>
  <si>
    <t>https://echo.epa.gov/biosolids-facility-report?id=NJL024716</t>
  </si>
  <si>
    <t>GREENSBURG WWTP</t>
  </si>
  <si>
    <t>INL020133</t>
  </si>
  <si>
    <t>IN0020133</t>
  </si>
  <si>
    <t>GREENSBURG</t>
  </si>
  <si>
    <t>https://echo.epa.gov/biosolids-facility-report?id=INL020133</t>
  </si>
  <si>
    <t>TRENTON SEWER UTILITY</t>
  </si>
  <si>
    <t>NJL020923</t>
  </si>
  <si>
    <t>NJ0020923</t>
  </si>
  <si>
    <t>TRENTON</t>
  </si>
  <si>
    <t>https://echo.epa.gov/biosolids-facility-report?id=NJL020923</t>
  </si>
  <si>
    <t>LOWER BUCKS COUNTY JOINT M.A.</t>
  </si>
  <si>
    <t>PAL026468</t>
  </si>
  <si>
    <t>PA0026468</t>
  </si>
  <si>
    <t>LEVITTOWN</t>
  </si>
  <si>
    <t>https://echo.epa.gov/biosolids-facility-report?id=PAL026468</t>
  </si>
  <si>
    <t>HAINES CITY WWTP</t>
  </si>
  <si>
    <t>FLL012977</t>
  </si>
  <si>
    <t>FL0012977</t>
  </si>
  <si>
    <t>HAINES CITY</t>
  </si>
  <si>
    <t>https://echo.epa.gov/biosolids-facility-report?id=FLL012977</t>
  </si>
  <si>
    <t>BROADWAY, TOWN OF REGIONAL WWTF</t>
  </si>
  <si>
    <t>VALX90263</t>
  </si>
  <si>
    <t>VA0X90263</t>
  </si>
  <si>
    <t>BROADWAY</t>
  </si>
  <si>
    <t>https://echo.epa.gov/biosolids-facility-report?id=VALX90263</t>
  </si>
  <si>
    <t>HAMPTON W W T P</t>
  </si>
  <si>
    <t>NHL100625</t>
  </si>
  <si>
    <t>NH0100625</t>
  </si>
  <si>
    <t>HAMPTON</t>
  </si>
  <si>
    <t>https://echo.epa.gov/biosolids-facility-report?id=NHL100625</t>
  </si>
  <si>
    <t>NOVATO WWTP</t>
  </si>
  <si>
    <t>CAL037958</t>
  </si>
  <si>
    <t>CA0037958</t>
  </si>
  <si>
    <t>NOVATO</t>
  </si>
  <si>
    <t>https://echo.epa.gov/biosolids-facility-report?id=CAL037958</t>
  </si>
  <si>
    <t>ROANOKE RAPIDS SANITARY DISTRICT</t>
  </si>
  <si>
    <t>NCL024201</t>
  </si>
  <si>
    <t>NC0024201</t>
  </si>
  <si>
    <t>ROANOKE RAPIDS</t>
  </si>
  <si>
    <t>https://echo.epa.gov/biosolids-facility-report?id=NCL024201</t>
  </si>
  <si>
    <t>LOCKPORT (C)</t>
  </si>
  <si>
    <t>NYL027057</t>
  </si>
  <si>
    <t>NY0027057</t>
  </si>
  <si>
    <t>LOCKPORT</t>
  </si>
  <si>
    <t>https://echo.epa.gov/biosolids-facility-report?id=NYL027057</t>
  </si>
  <si>
    <t>LITTLE FALLS (C)</t>
  </si>
  <si>
    <t>NYL022403</t>
  </si>
  <si>
    <t>NY0022403</t>
  </si>
  <si>
    <t>LITTLE FALLS</t>
  </si>
  <si>
    <t>https://echo.epa.gov/biosolids-facility-report?id=NYL022403</t>
  </si>
  <si>
    <t>LOGAN CITY CORPORATION</t>
  </si>
  <si>
    <t>UTL021920</t>
  </si>
  <si>
    <t>UT0021920</t>
  </si>
  <si>
    <t>LOGAN</t>
  </si>
  <si>
    <t>https://echo.epa.gov/biosolids-facility-report?id=UTL021920</t>
  </si>
  <si>
    <t>LANCASTER/CATAWBA RIVER</t>
  </si>
  <si>
    <t>SCL046892</t>
  </si>
  <si>
    <t>SC0046892</t>
  </si>
  <si>
    <t>https://echo.epa.gov/biosolids-facility-report?id=SCL046892</t>
  </si>
  <si>
    <t>DEVENS WASTEWATER TREATMENT FACILITY</t>
  </si>
  <si>
    <t>MAL003600</t>
  </si>
  <si>
    <t>MA0003600</t>
  </si>
  <si>
    <t>SHIRLEY</t>
  </si>
  <si>
    <t>https://echo.epa.gov/biosolids-facility-report?id=MAL003600</t>
  </si>
  <si>
    <t>ALLIANCE WATER RESOURCES</t>
  </si>
  <si>
    <t>MOL104299</t>
  </si>
  <si>
    <t>MO0104299</t>
  </si>
  <si>
    <t>CAMERON</t>
  </si>
  <si>
    <t>https://echo.epa.gov/biosolids-facility-report?id=MOL104299</t>
  </si>
  <si>
    <t>ATASCOCITA REGIONAL WWTP</t>
  </si>
  <si>
    <t>TX0058963</t>
  </si>
  <si>
    <t>https://echo.epa.gov/biosolids-facility-report?id=TX0058963</t>
  </si>
  <si>
    <t>MILTON REGIONAL SEWER AUTHORITY</t>
  </si>
  <si>
    <t>PAL020273</t>
  </si>
  <si>
    <t>PA0020273</t>
  </si>
  <si>
    <t>MILTON</t>
  </si>
  <si>
    <t>https://echo.epa.gov/biosolids-facility-report?id=PAL020273</t>
  </si>
  <si>
    <t>EAST BASTROP WWTF</t>
  </si>
  <si>
    <t>TX0032671</t>
  </si>
  <si>
    <t>BASTROP</t>
  </si>
  <si>
    <t>https://echo.epa.gov/biosolids-facility-report?id=TX0032671</t>
  </si>
  <si>
    <t>DCSD, DUCKETT CREEK DST</t>
  </si>
  <si>
    <t>MOL085472</t>
  </si>
  <si>
    <t>MO0085472</t>
  </si>
  <si>
    <t>https://echo.epa.gov/biosolids-facility-report?id=MOL085472</t>
  </si>
  <si>
    <t>CITY OF LYNN HAVEN</t>
  </si>
  <si>
    <t>FLL169978</t>
  </si>
  <si>
    <t>FL0169978</t>
  </si>
  <si>
    <t>LYNN HAVEN</t>
  </si>
  <si>
    <t>https://echo.epa.gov/biosolids-facility-report?id=FLL169978</t>
  </si>
  <si>
    <t>FALLSBURG (T)</t>
  </si>
  <si>
    <t>NYL024520</t>
  </si>
  <si>
    <t>NY0024520</t>
  </si>
  <si>
    <t>SOUTH FALLSBURG</t>
  </si>
  <si>
    <t>https://echo.epa.gov/biosolids-facility-report?id=NYL024520</t>
  </si>
  <si>
    <t>GOSHEN (V)</t>
  </si>
  <si>
    <t>NYL031518</t>
  </si>
  <si>
    <t>NY0031518</t>
  </si>
  <si>
    <t>https://echo.epa.gov/biosolids-facility-report?id=NYL031518</t>
  </si>
  <si>
    <t>GAL038709</t>
  </si>
  <si>
    <t>GA0038709</t>
  </si>
  <si>
    <t>https://echo.epa.gov/biosolids-facility-report?id=GAL038709</t>
  </si>
  <si>
    <t>CITY OF COMMERCE WWTF</t>
  </si>
  <si>
    <t>TX0020591</t>
  </si>
  <si>
    <t>COMMERCE</t>
  </si>
  <si>
    <t>https://echo.epa.gov/biosolids-facility-report?id=TX0020591</t>
  </si>
  <si>
    <t>SOUTH COASTAL REGIONAL WASTEWATER FACILITY</t>
  </si>
  <si>
    <t>DEL050008</t>
  </si>
  <si>
    <t>DE0050008</t>
  </si>
  <si>
    <t>SUSSEX COUNTY</t>
  </si>
  <si>
    <t>https://echo.epa.gov/biosolids-facility-report?id=DEL050008</t>
  </si>
  <si>
    <t>LITTLETON TOWN OF</t>
  </si>
  <si>
    <t>NHL100153</t>
  </si>
  <si>
    <t>NH0100153</t>
  </si>
  <si>
    <t>LITTLETON</t>
  </si>
  <si>
    <t>https://echo.epa.gov/biosolids-facility-report?id=NHL100153</t>
  </si>
  <si>
    <t>URBANA-CHAMPAIGN SD SW STP</t>
  </si>
  <si>
    <t>ILL031526</t>
  </si>
  <si>
    <t>IL0031526</t>
  </si>
  <si>
    <t>CHAMPAIGN</t>
  </si>
  <si>
    <t>https://echo.epa.gov/biosolids-facility-report?id=ILL031526</t>
  </si>
  <si>
    <t>CITY OF LIVINGSTON WWTP</t>
  </si>
  <si>
    <t>TX0024163</t>
  </si>
  <si>
    <t>LIVINGSTON</t>
  </si>
  <si>
    <t>https://echo.epa.gov/biosolids-facility-report?id=TX0024163</t>
  </si>
  <si>
    <t>NEW FREEDOM STP</t>
  </si>
  <si>
    <t>PAL043257</t>
  </si>
  <si>
    <t>PA0043257</t>
  </si>
  <si>
    <t>NEW FREEDOM</t>
  </si>
  <si>
    <t>https://echo.epa.gov/biosolids-facility-report?id=PAL043257</t>
  </si>
  <si>
    <t>CITY OF NEDERLAND WWTP</t>
  </si>
  <si>
    <t>TX0026476</t>
  </si>
  <si>
    <t>NEDERLAND</t>
  </si>
  <si>
    <t>https://echo.epa.gov/biosolids-facility-report?id=TX0026476</t>
  </si>
  <si>
    <t>BRAWLEY WWTP</t>
  </si>
  <si>
    <t>CAL104523</t>
  </si>
  <si>
    <t>CA0104523</t>
  </si>
  <si>
    <t>BRAWLEY</t>
  </si>
  <si>
    <t>https://echo.epa.gov/biosolids-facility-report?id=CAL104523</t>
  </si>
  <si>
    <t>MOUNT JOY BOROUGH AUTHORITY</t>
  </si>
  <si>
    <t>PAL021067</t>
  </si>
  <si>
    <t>PA0021067</t>
  </si>
  <si>
    <t>MOUNT  JOY</t>
  </si>
  <si>
    <t>https://echo.epa.gov/biosolids-facility-report?id=PAL021067</t>
  </si>
  <si>
    <t>PRINCETON  WASTEWATER TREATMENT PLANT</t>
  </si>
  <si>
    <t>INL024392</t>
  </si>
  <si>
    <t>IN0024392</t>
  </si>
  <si>
    <t>https://echo.epa.gov/biosolids-facility-report?id=INL024392</t>
  </si>
  <si>
    <t>NYL026719</t>
  </si>
  <si>
    <t>NY0026719</t>
  </si>
  <si>
    <t>https://echo.epa.gov/biosolids-facility-report?id=NYL026719</t>
  </si>
  <si>
    <t>OJRSA/CONEROSS CREEK WWTP</t>
  </si>
  <si>
    <t>SCL033553</t>
  </si>
  <si>
    <t>SC0033553</t>
  </si>
  <si>
    <t>SENECA</t>
  </si>
  <si>
    <t>https://echo.epa.gov/biosolids-facility-report?id=SCL033553</t>
  </si>
  <si>
    <t>TRI-MUNICIPAL SEWER COMMISSION</t>
  </si>
  <si>
    <t>NYL149209</t>
  </si>
  <si>
    <t>NY0149209</t>
  </si>
  <si>
    <t>WAPPINGERS FALLS</t>
  </si>
  <si>
    <t>https://echo.epa.gov/biosolids-facility-report?id=NYL149209</t>
  </si>
  <si>
    <t>ANDERSON/ROCKY RIVER</t>
  </si>
  <si>
    <t>SCL023744</t>
  </si>
  <si>
    <t>SC0023744</t>
  </si>
  <si>
    <t>https://echo.epa.gov/biosolids-facility-report?id=SCL023744</t>
  </si>
  <si>
    <t>NYL100803</t>
  </si>
  <si>
    <t>NY0100803</t>
  </si>
  <si>
    <t>https://echo.epa.gov/biosolids-facility-report?id=NYL100803</t>
  </si>
  <si>
    <t>MURPHYSBORO STP, CITY OF</t>
  </si>
  <si>
    <t>ILL023248</t>
  </si>
  <si>
    <t>IL0023248</t>
  </si>
  <si>
    <t>MURPHYSBORO</t>
  </si>
  <si>
    <t>https://echo.epa.gov/biosolids-facility-report?id=ILL023248</t>
  </si>
  <si>
    <t>PEMBROKE PINES, CITY OF WWTP</t>
  </si>
  <si>
    <t>FLL013575</t>
  </si>
  <si>
    <t>FL0013575</t>
  </si>
  <si>
    <t>PEMBROKE PINES</t>
  </si>
  <si>
    <t>https://echo.epa.gov/biosolids-facility-report?id=FLL013575</t>
  </si>
  <si>
    <t>HARRIS COUNTY FWSD 61 WWTP 2</t>
  </si>
  <si>
    <t>TX0091804</t>
  </si>
  <si>
    <t>https://echo.epa.gov/biosolids-facility-report?id=TX0091804</t>
  </si>
  <si>
    <t>MNL031186</t>
  </si>
  <si>
    <t>MN0031186</t>
  </si>
  <si>
    <t>https://echo.epa.gov/biosolids-facility-report?id=MNL031186</t>
  </si>
  <si>
    <t>ELKO WRF</t>
  </si>
  <si>
    <t>NVL000055</t>
  </si>
  <si>
    <t>NV0000055</t>
  </si>
  <si>
    <t>ELKO</t>
  </si>
  <si>
    <t>https://echo.epa.gov/biosolids-facility-report?id=NVL000055</t>
  </si>
  <si>
    <t>CITY OF EDEN</t>
  </si>
  <si>
    <t>NCL025071</t>
  </si>
  <si>
    <t>NC0025071</t>
  </si>
  <si>
    <t>EDEN</t>
  </si>
  <si>
    <t>https://echo.epa.gov/biosolids-facility-report?id=NCL025071</t>
  </si>
  <si>
    <t>REMINGTON REGIONAL WWTP</t>
  </si>
  <si>
    <t>VAL076805</t>
  </si>
  <si>
    <t>VA0076805</t>
  </si>
  <si>
    <t>WARRENTON</t>
  </si>
  <si>
    <t>https://echo.epa.gov/biosolids-facility-report?id=VAL076805</t>
  </si>
  <si>
    <t>ERIE CO SD2</t>
  </si>
  <si>
    <t>NYL022543</t>
  </si>
  <si>
    <t>NY0022543</t>
  </si>
  <si>
    <t>https://echo.epa.gov/biosolids-facility-report?id=NYL022543</t>
  </si>
  <si>
    <t>UPPER ALLEGHENY STP</t>
  </si>
  <si>
    <t>PAL027391</t>
  </si>
  <si>
    <t>PA0027391</t>
  </si>
  <si>
    <t>TARENTUM</t>
  </si>
  <si>
    <t>https://echo.epa.gov/biosolids-facility-report?id=PAL027391</t>
  </si>
  <si>
    <t>WINDERMERE WWTP</t>
  </si>
  <si>
    <t>TX0074853</t>
  </si>
  <si>
    <t>https://echo.epa.gov/biosolids-facility-report?id=TX0074853</t>
  </si>
  <si>
    <t>CITY OF BOWIE STP</t>
  </si>
  <si>
    <t>MDL021628</t>
  </si>
  <si>
    <t>MD0021628</t>
  </si>
  <si>
    <t>BOWIE</t>
  </si>
  <si>
    <t>https://echo.epa.gov/biosolids-facility-report?id=MDL021628</t>
  </si>
  <si>
    <t>DONA ANA COUNTY UTILITIES DEPT</t>
  </si>
  <si>
    <t>NML030490</t>
  </si>
  <si>
    <t>NM0030490</t>
  </si>
  <si>
    <t>LA MESA</t>
  </si>
  <si>
    <t>https://echo.epa.gov/biosolids-facility-report?id=NML030490</t>
  </si>
  <si>
    <t>LRWU-LITTLE MAUMELLE WWTP</t>
  </si>
  <si>
    <t>ARL050849</t>
  </si>
  <si>
    <t>AR0050849</t>
  </si>
  <si>
    <t>https://echo.epa.gov/biosolids-facility-report?id=ARL050849</t>
  </si>
  <si>
    <t>COOPER CITY WEST WWTP</t>
  </si>
  <si>
    <t>FLL040398</t>
  </si>
  <si>
    <t>FL0040398</t>
  </si>
  <si>
    <t>COOPER CITY</t>
  </si>
  <si>
    <t>https://echo.epa.gov/biosolids-facility-report?id=FLL040398</t>
  </si>
  <si>
    <t>RANCHO CALIFORNIA SANTA ROSA WRF</t>
  </si>
  <si>
    <t>CAL079111</t>
  </si>
  <si>
    <t>CA0079111</t>
  </si>
  <si>
    <t>TEMECULA</t>
  </si>
  <si>
    <t>https://echo.epa.gov/biosolids-facility-report?id=CAL079111</t>
  </si>
  <si>
    <t>BATAVIA STP, CITY OF</t>
  </si>
  <si>
    <t>ILL022543</t>
  </si>
  <si>
    <t>IL0022543</t>
  </si>
  <si>
    <t>BATAVIA</t>
  </si>
  <si>
    <t>https://echo.epa.gov/biosolids-facility-report?id=ILL022543</t>
  </si>
  <si>
    <t>LEBANON, CITY OF</t>
  </si>
  <si>
    <t>ORL020818</t>
  </si>
  <si>
    <t>OR0020818</t>
  </si>
  <si>
    <t>https://echo.epa.gov/biosolids-facility-report?id=ORL020818</t>
  </si>
  <si>
    <t>AYER W W T P</t>
  </si>
  <si>
    <t>MAL100013</t>
  </si>
  <si>
    <t>MA0100013</t>
  </si>
  <si>
    <t>AYER</t>
  </si>
  <si>
    <t>https://echo.epa.gov/biosolids-facility-report?id=MAL100013</t>
  </si>
  <si>
    <t>MADELIA WASTEWATER TREATMENT PLANT</t>
  </si>
  <si>
    <t>MNL024040</t>
  </si>
  <si>
    <t>MN0024040</t>
  </si>
  <si>
    <t>MADELIA</t>
  </si>
  <si>
    <t>https://echo.epa.gov/biosolids-facility-report?id=MNL024040</t>
  </si>
  <si>
    <t>BATESVILLE, CITY OF</t>
  </si>
  <si>
    <t>ARL020702</t>
  </si>
  <si>
    <t>AR0020702</t>
  </si>
  <si>
    <t>https://echo.epa.gov/biosolids-facility-report?id=ARL020702</t>
  </si>
  <si>
    <t>STEEP BANK FLAT BANK CREEK WWTP</t>
  </si>
  <si>
    <t>TX0114855</t>
  </si>
  <si>
    <t>https://echo.epa.gov/biosolids-facility-report?id=TX0114855</t>
  </si>
  <si>
    <t>CITY OF DOUGLAS</t>
  </si>
  <si>
    <t>GAL024431</t>
  </si>
  <si>
    <t>GA0024431</t>
  </si>
  <si>
    <t>DOUGLAS</t>
  </si>
  <si>
    <t>https://echo.epa.gov/biosolids-facility-report?id=GAL024431</t>
  </si>
  <si>
    <t>CITY OF INDIANOLA</t>
  </si>
  <si>
    <t>IAL027669</t>
  </si>
  <si>
    <t>IA0027669</t>
  </si>
  <si>
    <t>INDIANOLA</t>
  </si>
  <si>
    <t>https://echo.epa.gov/biosolids-facility-report?id=IAL027669</t>
  </si>
  <si>
    <t>TX0052779</t>
  </si>
  <si>
    <t>https://echo.epa.gov/biosolids-facility-report?id=TX0052779</t>
  </si>
  <si>
    <t>AMESBURY W W T P</t>
  </si>
  <si>
    <t>MAL101745</t>
  </si>
  <si>
    <t>MA0101745</t>
  </si>
  <si>
    <t>AMESBURY</t>
  </si>
  <si>
    <t>https://echo.epa.gov/biosolids-facility-report?id=MAL101745</t>
  </si>
  <si>
    <t>HANCOCK COUNTY UTILITY AUTHORITY, SOUTHERN REGIONAL WWTP</t>
  </si>
  <si>
    <t>MSL027847</t>
  </si>
  <si>
    <t>MS0027847</t>
  </si>
  <si>
    <t>WAVELAND</t>
  </si>
  <si>
    <t>https://echo.epa.gov/biosolids-facility-report?id=MSL027847</t>
  </si>
  <si>
    <t>BROADWATER WATER RECLAMATION</t>
  </si>
  <si>
    <t>MDL024350</t>
  </si>
  <si>
    <t>MD0024350</t>
  </si>
  <si>
    <t>CHURCHTON</t>
  </si>
  <si>
    <t>https://echo.epa.gov/biosolids-facility-report?id=MDL024350</t>
  </si>
  <si>
    <t>NORTHFIELD WWTF</t>
  </si>
  <si>
    <t>VTL100242</t>
  </si>
  <si>
    <t>VT0100242</t>
  </si>
  <si>
    <t>https://echo.epa.gov/biosolids-facility-report?id=VTL100242</t>
  </si>
  <si>
    <t>SLIDELL, CITY OF (PLANT #2)</t>
  </si>
  <si>
    <t>LAL047180</t>
  </si>
  <si>
    <t>LA0047180</t>
  </si>
  <si>
    <t>SLIDELL</t>
  </si>
  <si>
    <t>https://echo.epa.gov/biosolids-facility-report?id=LAL047180</t>
  </si>
  <si>
    <t>BEREA MUNICIPAL UTILITIES WWTP</t>
  </si>
  <si>
    <t>KYL079898</t>
  </si>
  <si>
    <t>KY0079898</t>
  </si>
  <si>
    <t>BEREA</t>
  </si>
  <si>
    <t>https://echo.epa.gov/biosolids-facility-report?id=KYL079898</t>
  </si>
  <si>
    <t>UTILITIES BOARD OF THE CITY OF SYLACAUGA</t>
  </si>
  <si>
    <t>ALL020001</t>
  </si>
  <si>
    <t>AL0020001</t>
  </si>
  <si>
    <t>SYLACAUGA</t>
  </si>
  <si>
    <t>https://echo.epa.gov/biosolids-facility-report?id=ALL020001</t>
  </si>
  <si>
    <t>COCOA BEACH, CITY OF</t>
  </si>
  <si>
    <t>FLL021105</t>
  </si>
  <si>
    <t>FL0021105</t>
  </si>
  <si>
    <t>COCOA BEACH</t>
  </si>
  <si>
    <t>https://echo.epa.gov/biosolids-facility-report?id=FLL021105</t>
  </si>
  <si>
    <t>ESSEX JUNCTION WASTEWATER TREATMENT FACILITY</t>
  </si>
  <si>
    <t>VTL100111</t>
  </si>
  <si>
    <t>VT0100111</t>
  </si>
  <si>
    <t>ESSEX JUNCTION</t>
  </si>
  <si>
    <t>https://echo.epa.gov/biosolids-facility-report?id=VTL100111</t>
  </si>
  <si>
    <t>RUSSELLVILLE STP</t>
  </si>
  <si>
    <t>KYL020877</t>
  </si>
  <si>
    <t>KY0020877</t>
  </si>
  <si>
    <t>https://echo.epa.gov/biosolids-facility-report?id=KYL020877</t>
  </si>
  <si>
    <t>BERLIN P C F</t>
  </si>
  <si>
    <t>NHL100013</t>
  </si>
  <si>
    <t>NH0100013</t>
  </si>
  <si>
    <t>BERLIN</t>
  </si>
  <si>
    <t>https://echo.epa.gov/biosolids-facility-report?id=NHL100013</t>
  </si>
  <si>
    <t>BLOOMINGDALE-REEVES WRF</t>
  </si>
  <si>
    <t>ILL021130</t>
  </si>
  <si>
    <t>IL0021130</t>
  </si>
  <si>
    <t>BLOOMINGDALE</t>
  </si>
  <si>
    <t>https://echo.epa.gov/biosolids-facility-report?id=ILL021130</t>
  </si>
  <si>
    <t>CITY OF CARTHAGE</t>
  </si>
  <si>
    <t>MOL039136</t>
  </si>
  <si>
    <t>MO0039136</t>
  </si>
  <si>
    <t>CARTHAGE</t>
  </si>
  <si>
    <t>https://echo.epa.gov/biosolids-facility-report?id=MOL039136</t>
  </si>
  <si>
    <t>MONTROSE CITY OF</t>
  </si>
  <si>
    <t>COL039624</t>
  </si>
  <si>
    <t>CO0039624</t>
  </si>
  <si>
    <t>MONTROSE</t>
  </si>
  <si>
    <t>https://echo.epa.gov/biosolids-facility-report?id=COL039624</t>
  </si>
  <si>
    <t>CITY OF ALAMOGORDO</t>
  </si>
  <si>
    <t>NML000001</t>
  </si>
  <si>
    <t>NM0000001</t>
  </si>
  <si>
    <t>OTERO</t>
  </si>
  <si>
    <t>https://echo.epa.gov/biosolids-facility-report?id=NML000001</t>
  </si>
  <si>
    <t>CITY OF BUDA WWTF</t>
  </si>
  <si>
    <t>TX0057436</t>
  </si>
  <si>
    <t>BUDA</t>
  </si>
  <si>
    <t>https://echo.epa.gov/biosolids-facility-report?id=TX0057436</t>
  </si>
  <si>
    <t>SOUTH MONMOUTH REGIONAL STP</t>
  </si>
  <si>
    <t>NJL024562</t>
  </si>
  <si>
    <t>NJ0024562</t>
  </si>
  <si>
    <t>W BELMAR</t>
  </si>
  <si>
    <t>https://echo.epa.gov/biosolids-facility-report?id=NJL024562</t>
  </si>
  <si>
    <t>BROWNSBURG WWTP</t>
  </si>
  <si>
    <t>INL021245</t>
  </si>
  <si>
    <t>IN0021245</t>
  </si>
  <si>
    <t>BROWNSBURG</t>
  </si>
  <si>
    <t>https://echo.epa.gov/biosolids-facility-report?id=INL021245</t>
  </si>
  <si>
    <t>CAMBRIDGE WWTP</t>
  </si>
  <si>
    <t>MDL021636</t>
  </si>
  <si>
    <t>MD0021636</t>
  </si>
  <si>
    <t>CAMBRIDGE</t>
  </si>
  <si>
    <t>https://echo.epa.gov/biosolids-facility-report?id=MDL021636</t>
  </si>
  <si>
    <t>MCCANDLESS TOWNSHIP SANITARY A</t>
  </si>
  <si>
    <t>PAL027669</t>
  </si>
  <si>
    <t>PA0027669</t>
  </si>
  <si>
    <t>https://echo.epa.gov/biosolids-facility-report?id=PAL027669</t>
  </si>
  <si>
    <t>PALMER W P C F</t>
  </si>
  <si>
    <t>MAL101168</t>
  </si>
  <si>
    <t>MA0101168</t>
  </si>
  <si>
    <t>THREE RIVERS</t>
  </si>
  <si>
    <t>https://echo.epa.gov/biosolids-facility-report?id=MAL101168</t>
  </si>
  <si>
    <t>DIXON STP, CITY OF</t>
  </si>
  <si>
    <t>ILL026450</t>
  </si>
  <si>
    <t>IL0026450</t>
  </si>
  <si>
    <t>DIXON</t>
  </si>
  <si>
    <t>https://echo.epa.gov/biosolids-facility-report?id=ILL026450</t>
  </si>
  <si>
    <t>FILLMORE WRP</t>
  </si>
  <si>
    <t>CAL059021</t>
  </si>
  <si>
    <t>CA0059021</t>
  </si>
  <si>
    <t>FILLMORE</t>
  </si>
  <si>
    <t>https://echo.epa.gov/biosolids-facility-report?id=CAL059021</t>
  </si>
  <si>
    <t>WASHOUGAL STP</t>
  </si>
  <si>
    <t>WAL037427</t>
  </si>
  <si>
    <t>WA0037427</t>
  </si>
  <si>
    <t>WASHOUGAL</t>
  </si>
  <si>
    <t>https://echo.epa.gov/biosolids-facility-report?id=WAL037427</t>
  </si>
  <si>
    <t>LAS GALLINAS VALLEY STP</t>
  </si>
  <si>
    <t>CAL037851</t>
  </si>
  <si>
    <t>CA0037851</t>
  </si>
  <si>
    <t>https://echo.epa.gov/biosolids-facility-report?id=CAL037851</t>
  </si>
  <si>
    <t>CHALFONT NEW BRITAIN JOINT SEW</t>
  </si>
  <si>
    <t>PAL025917</t>
  </si>
  <si>
    <t>PA0025917</t>
  </si>
  <si>
    <t>DOYLESTOWN</t>
  </si>
  <si>
    <t>https://echo.epa.gov/biosolids-facility-report?id=PAL025917</t>
  </si>
  <si>
    <t>SPEEDWAY WWTP</t>
  </si>
  <si>
    <t>INL032972</t>
  </si>
  <si>
    <t>IN0032972</t>
  </si>
  <si>
    <t>SPEEDWAY</t>
  </si>
  <si>
    <t>https://echo.epa.gov/biosolids-facility-report?id=INL032972</t>
  </si>
  <si>
    <t>HOOD RIVER, CITY OF</t>
  </si>
  <si>
    <t>ORL020788</t>
  </si>
  <si>
    <t>OR0020788</t>
  </si>
  <si>
    <t>HOOD RIVER</t>
  </si>
  <si>
    <t>https://echo.epa.gov/biosolids-facility-report?id=ORL020788</t>
  </si>
  <si>
    <t>LIBERTYVILLE STP, VILLAGE OF</t>
  </si>
  <si>
    <t>ILL029530</t>
  </si>
  <si>
    <t>IL0029530</t>
  </si>
  <si>
    <t>https://echo.epa.gov/biosolids-facility-report?id=ILL029530</t>
  </si>
  <si>
    <t>VAN BUREN, CITY OF-MAIN PLANT</t>
  </si>
  <si>
    <t>ARL021482</t>
  </si>
  <si>
    <t>AR0021482</t>
  </si>
  <si>
    <t>VAN BUREN</t>
  </si>
  <si>
    <t>https://echo.epa.gov/biosolids-facility-report?id=ARL021482</t>
  </si>
  <si>
    <t>STILLHOUSE BRANCH WWTP</t>
  </si>
  <si>
    <t>TX0111791</t>
  </si>
  <si>
    <t>https://echo.epa.gov/biosolids-facility-report?id=TX0111791</t>
  </si>
  <si>
    <t>SOUTH SANTA ROSA UTILITIES SYSTEM WWTF</t>
  </si>
  <si>
    <t>FLL010212</t>
  </si>
  <si>
    <t>FL0010212</t>
  </si>
  <si>
    <t>GULF BREEZE</t>
  </si>
  <si>
    <t>https://echo.epa.gov/biosolids-facility-report?id=FLL010212</t>
  </si>
  <si>
    <t>ANDERSON/GENEROSTEE CREEK</t>
  </si>
  <si>
    <t>SCL023752</t>
  </si>
  <si>
    <t>SC0023752</t>
  </si>
  <si>
    <t>https://echo.epa.gov/biosolids-facility-report?id=SCL023752</t>
  </si>
  <si>
    <t>CINNAMINSON SA</t>
  </si>
  <si>
    <t>NJL024007</t>
  </si>
  <si>
    <t>NJ0024007</t>
  </si>
  <si>
    <t>CINNAMINSON</t>
  </si>
  <si>
    <t>https://echo.epa.gov/biosolids-facility-report?id=NJL024007</t>
  </si>
  <si>
    <t>CITY OF CHATSWORTH</t>
  </si>
  <si>
    <t>GAL032492</t>
  </si>
  <si>
    <t>GA0032492</t>
  </si>
  <si>
    <t>CHATSWORTH</t>
  </si>
  <si>
    <t>https://echo.epa.gov/biosolids-facility-report?id=GAL032492</t>
  </si>
  <si>
    <t>HIGHLAND WATER RECLAMATION</t>
  </si>
  <si>
    <t>ILL029173</t>
  </si>
  <si>
    <t>IL0029173</t>
  </si>
  <si>
    <t>HIGHLAND</t>
  </si>
  <si>
    <t>https://echo.epa.gov/biosolids-facility-report?id=ILL029173</t>
  </si>
  <si>
    <t>BRAINERD</t>
  </si>
  <si>
    <t>MNL049328</t>
  </si>
  <si>
    <t>MN0049328</t>
  </si>
  <si>
    <t>BAXTER</t>
  </si>
  <si>
    <t>https://echo.epa.gov/biosolids-facility-report?id=MNL049328</t>
  </si>
  <si>
    <t>MIDDLEBOROUGH WWTP - DEPT OF PUBLIC WORKS</t>
  </si>
  <si>
    <t>MAL101591</t>
  </si>
  <si>
    <t>MA0101591</t>
  </si>
  <si>
    <t>MIDDLEBOROUGH</t>
  </si>
  <si>
    <t>https://echo.epa.gov/biosolids-facility-report?id=MAL101591</t>
  </si>
  <si>
    <t>ALGONQUIN STP, VILLAGE OF</t>
  </si>
  <si>
    <t>ILL023329</t>
  </si>
  <si>
    <t>IL0023329</t>
  </si>
  <si>
    <t>ALGONQUIN</t>
  </si>
  <si>
    <t>https://echo.epa.gov/biosolids-facility-report?id=ILL023329</t>
  </si>
  <si>
    <t>ANSONIA WPCA</t>
  </si>
  <si>
    <t>CTL100013</t>
  </si>
  <si>
    <t>CT0100013</t>
  </si>
  <si>
    <t>ANSONIA</t>
  </si>
  <si>
    <t>https://echo.epa.gov/biosolids-facility-report?id=CTL100013</t>
  </si>
  <si>
    <t>HOGS BAYOU WWTP</t>
  </si>
  <si>
    <t>TX0032361</t>
  </si>
  <si>
    <t>https://echo.epa.gov/biosolids-facility-report?id=TX0032361</t>
  </si>
  <si>
    <t>WINDSOR TOWN OF</t>
  </si>
  <si>
    <t>COL020320</t>
  </si>
  <si>
    <t>CO0020320</t>
  </si>
  <si>
    <t>WINDSOR</t>
  </si>
  <si>
    <t>https://echo.epa.gov/biosolids-facility-report?id=COL020320</t>
  </si>
  <si>
    <t>MOAB-CITY</t>
  </si>
  <si>
    <t>UTL020419</t>
  </si>
  <si>
    <t>UT0020419</t>
  </si>
  <si>
    <t>MOAB</t>
  </si>
  <si>
    <t>https://echo.epa.gov/biosolids-facility-report?id=UTL020419</t>
  </si>
  <si>
    <t>IL AMERICAN WTR CO-SANTA FE</t>
  </si>
  <si>
    <t>ILL032760</t>
  </si>
  <si>
    <t>IL0032760</t>
  </si>
  <si>
    <t>https://echo.epa.gov/biosolids-facility-report?id=ILL032760</t>
  </si>
  <si>
    <t>RIDAUGHT LANDING WWTF</t>
  </si>
  <si>
    <t>FLL039721</t>
  </si>
  <si>
    <t>FL0039721</t>
  </si>
  <si>
    <t>CLAY COUNT</t>
  </si>
  <si>
    <t>https://echo.epa.gov/biosolids-facility-report?id=FLL039721</t>
  </si>
  <si>
    <t>CITY OF KAUFMAN WWTP</t>
  </si>
  <si>
    <t>TX0079391</t>
  </si>
  <si>
    <t>KAUFMAN</t>
  </si>
  <si>
    <t>https://echo.epa.gov/biosolids-facility-report?id=TX0079391</t>
  </si>
  <si>
    <t>PORT JERVIS STP</t>
  </si>
  <si>
    <t>NYL026522</t>
  </si>
  <si>
    <t>NY0026522</t>
  </si>
  <si>
    <t>PORT JERVIS</t>
  </si>
  <si>
    <t>https://echo.epa.gov/biosolids-facility-report?id=NYL026522</t>
  </si>
  <si>
    <t>MOBILE AREA WATER AND SEWER SYSTEM</t>
  </si>
  <si>
    <t>ALL023094</t>
  </si>
  <si>
    <t>AL0023094</t>
  </si>
  <si>
    <t>https://echo.epa.gov/biosolids-facility-report?id=ALL023094</t>
  </si>
  <si>
    <t>BURRILLVILLE SEWER COMMISSION</t>
  </si>
  <si>
    <t>RIL100455</t>
  </si>
  <si>
    <t>RI0100455</t>
  </si>
  <si>
    <t>HARRISVILLE</t>
  </si>
  <si>
    <t>https://echo.epa.gov/biosolids-facility-report?id=RIL100455</t>
  </si>
  <si>
    <t>OYSTER CREEK WWTP</t>
  </si>
  <si>
    <t>TX0072591</t>
  </si>
  <si>
    <t>OYSTER CREEK</t>
  </si>
  <si>
    <t>https://echo.epa.gov/biosolids-facility-report?id=TX0072591</t>
  </si>
  <si>
    <t>JOLIET AUX SABLE CREEK WWTP</t>
  </si>
  <si>
    <t>ILL076414</t>
  </si>
  <si>
    <t>IL0076414</t>
  </si>
  <si>
    <t>https://echo.epa.gov/biosolids-facility-report?id=ILL076414</t>
  </si>
  <si>
    <t>WARRENTON  STP</t>
  </si>
  <si>
    <t>VAL021172</t>
  </si>
  <si>
    <t>VA0021172</t>
  </si>
  <si>
    <t>https://echo.epa.gov/biosolids-facility-report?id=VAL021172</t>
  </si>
  <si>
    <t>MONTGOMERY TWP MUNI SEW AUTH MONTGOMERY CNTY</t>
  </si>
  <si>
    <t>PAL053180</t>
  </si>
  <si>
    <t>PA0053180</t>
  </si>
  <si>
    <t>MONTGOMERYVILLE</t>
  </si>
  <si>
    <t>https://echo.epa.gov/biosolids-facility-report?id=PAL053180</t>
  </si>
  <si>
    <t>SELAH POTW</t>
  </si>
  <si>
    <t>WAL021032</t>
  </si>
  <si>
    <t>WA0021032</t>
  </si>
  <si>
    <t>SELAH</t>
  </si>
  <si>
    <t>https://echo.epa.gov/biosolids-facility-report?id=WAL021032</t>
  </si>
  <si>
    <t>KINGSTON (C)</t>
  </si>
  <si>
    <t>NYL029351</t>
  </si>
  <si>
    <t>NY0029351</t>
  </si>
  <si>
    <t>KINGSTON</t>
  </si>
  <si>
    <t>https://echo.epa.gov/biosolids-facility-report?id=NYL029351</t>
  </si>
  <si>
    <t>CENTRAL  MUD 1 WWTF</t>
  </si>
  <si>
    <t>TX0098957</t>
  </si>
  <si>
    <t>https://echo.epa.gov/biosolids-facility-report?id=TX0098957</t>
  </si>
  <si>
    <t>GWA NORTHERN DISTRICT WWTP</t>
  </si>
  <si>
    <t>GUL020141</t>
  </si>
  <si>
    <t>GU0020141</t>
  </si>
  <si>
    <t>MANGILAO</t>
  </si>
  <si>
    <t>GU</t>
  </si>
  <si>
    <t>https://echo.epa.gov/biosolids-facility-report?id=GUL020141</t>
  </si>
  <si>
    <t>CITY OF GRAHAM WWTF</t>
  </si>
  <si>
    <t>TX0024635</t>
  </si>
  <si>
    <t>GRAHAM</t>
  </si>
  <si>
    <t>https://echo.epa.gov/biosolids-facility-report?id=TX0024635</t>
  </si>
  <si>
    <t>UNIFIED GOVERNMENT OF ATHENS-CLARKE CO (CEDAR CR)</t>
  </si>
  <si>
    <t>GAL034584</t>
  </si>
  <si>
    <t>GA0034584</t>
  </si>
  <si>
    <t>https://echo.epa.gov/biosolids-facility-report?id=GAL034584</t>
  </si>
  <si>
    <t>MEADVILLE</t>
  </si>
  <si>
    <t>PAL026271</t>
  </si>
  <si>
    <t>PA0026271</t>
  </si>
  <si>
    <t>https://echo.epa.gov/biosolids-facility-report?id=PAL026271</t>
  </si>
  <si>
    <t>EAST HONOLULU WWTP</t>
  </si>
  <si>
    <t>HIL020203</t>
  </si>
  <si>
    <t>HI0020203</t>
  </si>
  <si>
    <t>HONOLULU</t>
  </si>
  <si>
    <t>HI</t>
  </si>
  <si>
    <t>https://echo.epa.gov/biosolids-facility-report?id=HIL020203</t>
  </si>
  <si>
    <t>BECKLEY, CITY OF</t>
  </si>
  <si>
    <t>WVL023183</t>
  </si>
  <si>
    <t>WV0023183</t>
  </si>
  <si>
    <t>BECKLEY</t>
  </si>
  <si>
    <t>https://echo.epa.gov/biosolids-facility-report?id=WVL023183</t>
  </si>
  <si>
    <t>WOODSTOCK NORTH STP</t>
  </si>
  <si>
    <t>ILL031861</t>
  </si>
  <si>
    <t>IL0031861</t>
  </si>
  <si>
    <t>WOODSTOCK</t>
  </si>
  <si>
    <t>https://echo.epa.gov/biosolids-facility-report?id=ILL031861</t>
  </si>
  <si>
    <t>CITY OF ROCKMART</t>
  </si>
  <si>
    <t>GAL026042</t>
  </si>
  <si>
    <t>GA0026042</t>
  </si>
  <si>
    <t>ROCKMART</t>
  </si>
  <si>
    <t>https://echo.epa.gov/biosolids-facility-report?id=GAL026042</t>
  </si>
  <si>
    <t>ROCHESTER WASTEWATER TREATMENT PLANT</t>
  </si>
  <si>
    <t>INL021661</t>
  </si>
  <si>
    <t>IN0021661</t>
  </si>
  <si>
    <t>https://echo.epa.gov/biosolids-facility-report?id=INL021661</t>
  </si>
  <si>
    <t>MONTICELLO WWTP</t>
  </si>
  <si>
    <t>INL020176</t>
  </si>
  <si>
    <t>IN0020176</t>
  </si>
  <si>
    <t>MONTICELLO</t>
  </si>
  <si>
    <t>https://echo.epa.gov/biosolids-facility-report?id=INL020176</t>
  </si>
  <si>
    <t>MOON TOWNSHIP MUNICIPAL AUTHOR</t>
  </si>
  <si>
    <t>PAL028801</t>
  </si>
  <si>
    <t>PA0028801</t>
  </si>
  <si>
    <t>CORAPOLIS</t>
  </si>
  <si>
    <t>https://echo.epa.gov/biosolids-facility-report?id=PAL028801</t>
  </si>
  <si>
    <t>WALKER, TOWN OF</t>
  </si>
  <si>
    <t>LAL059951</t>
  </si>
  <si>
    <t>LA0059951</t>
  </si>
  <si>
    <t>WALKER</t>
  </si>
  <si>
    <t>https://echo.epa.gov/biosolids-facility-report?id=LAL059951</t>
  </si>
  <si>
    <t>GENEVA STP, CITY OF</t>
  </si>
  <si>
    <t>ILL020087</t>
  </si>
  <si>
    <t>IL0020087</t>
  </si>
  <si>
    <t>https://echo.epa.gov/biosolids-facility-report?id=ILL020087</t>
  </si>
  <si>
    <t>TAOS, TOWN OF</t>
  </si>
  <si>
    <t>NML024066</t>
  </si>
  <si>
    <t>NM0024066</t>
  </si>
  <si>
    <t>RANCHO DE TAOS</t>
  </si>
  <si>
    <t>https://echo.epa.gov/biosolids-facility-report?id=NML024066</t>
  </si>
  <si>
    <t>HARRIS CO MUD 387 WWTP</t>
  </si>
  <si>
    <t>TX0124907</t>
  </si>
  <si>
    <t>https://echo.epa.gov/biosolids-facility-report?id=TX0124907</t>
  </si>
  <si>
    <t>VAN BUREN, CITY OF-NORTH WWTP</t>
  </si>
  <si>
    <t>ARL040967</t>
  </si>
  <si>
    <t>AR0040967</t>
  </si>
  <si>
    <t>https://echo.epa.gov/biosolids-facility-report?id=ARL040967</t>
  </si>
  <si>
    <t>SEYMOUR WPCF, TOWN OF</t>
  </si>
  <si>
    <t>CTL100501</t>
  </si>
  <si>
    <t>CT0100501</t>
  </si>
  <si>
    <t>https://echo.epa.gov/biosolids-facility-report?id=CTL100501</t>
  </si>
  <si>
    <t>LOWER FOUNTAIN METRO SEWAGE DISPOSAL DIST</t>
  </si>
  <si>
    <t>COL000005</t>
  </si>
  <si>
    <t>CO0000005</t>
  </si>
  <si>
    <t>FOUNTAIN</t>
  </si>
  <si>
    <t>https://echo.epa.gov/biosolids-facility-report?id=COL000005</t>
  </si>
  <si>
    <t>NEW CANAAN STP</t>
  </si>
  <si>
    <t>CTL101273</t>
  </si>
  <si>
    <t>CT0101273</t>
  </si>
  <si>
    <t>NEW CANAAN</t>
  </si>
  <si>
    <t>https://echo.epa.gov/biosolids-facility-report?id=CTL101273</t>
  </si>
  <si>
    <t>EASTHAMPTON W W T P</t>
  </si>
  <si>
    <t>MAL101478</t>
  </si>
  <si>
    <t>MA0101478</t>
  </si>
  <si>
    <t>EASTHAMPTON</t>
  </si>
  <si>
    <t>https://echo.epa.gov/biosolids-facility-report?id=MAL101478</t>
  </si>
  <si>
    <t>EL PASO COUNTY WCID 4 WWTP</t>
  </si>
  <si>
    <t>TX0065013</t>
  </si>
  <si>
    <t>FABENS</t>
  </si>
  <si>
    <t>https://echo.epa.gov/biosolids-facility-report?id=TX0065013</t>
  </si>
  <si>
    <t>INCLINE VILLAGE WRF</t>
  </si>
  <si>
    <t>NVL010501</t>
  </si>
  <si>
    <t>NV0010501</t>
  </si>
  <si>
    <t>INCLINE VILLAGE</t>
  </si>
  <si>
    <t>https://echo.epa.gov/biosolids-facility-report?id=NVL010501</t>
  </si>
  <si>
    <t>BLACK'S CREEK WTP</t>
  </si>
  <si>
    <t>NJL024678</t>
  </si>
  <si>
    <t>NJ0024678</t>
  </si>
  <si>
    <t>BORDENTOWN</t>
  </si>
  <si>
    <t>https://echo.epa.gov/biosolids-facility-report?id=NJL024678</t>
  </si>
  <si>
    <t>HANOVER PARK STP #1, VLLAGE OF</t>
  </si>
  <si>
    <t>ILL034479</t>
  </si>
  <si>
    <t>IL0034479</t>
  </si>
  <si>
    <t>https://echo.epa.gov/biosolids-facility-report?id=ILL034479</t>
  </si>
  <si>
    <t>GREEN FOREST, CITY OF</t>
  </si>
  <si>
    <t>ARL021741</t>
  </si>
  <si>
    <t>AR0021741</t>
  </si>
  <si>
    <t>GREEN FOREST</t>
  </si>
  <si>
    <t>https://echo.epa.gov/biosolids-facility-report?id=ARL021741</t>
  </si>
  <si>
    <t>MEDIA STP</t>
  </si>
  <si>
    <t>PAL024121</t>
  </si>
  <si>
    <t>PA0024121</t>
  </si>
  <si>
    <t>MEDIA</t>
  </si>
  <si>
    <t>https://echo.epa.gov/biosolids-facility-report?id=PAL024121</t>
  </si>
  <si>
    <t>SALT CREEK SD STP</t>
  </si>
  <si>
    <t>ILL030953</t>
  </si>
  <si>
    <t>IL0030953</t>
  </si>
  <si>
    <t>VILLA PARK</t>
  </si>
  <si>
    <t>https://echo.epa.gov/biosolids-facility-report?id=ILL030953</t>
  </si>
  <si>
    <t>UXBRIDGE W W T F</t>
  </si>
  <si>
    <t>MAL102440</t>
  </si>
  <si>
    <t>MA0102440</t>
  </si>
  <si>
    <t>UXBRIDGE</t>
  </si>
  <si>
    <t>https://echo.epa.gov/biosolids-facility-report?id=MAL102440</t>
  </si>
  <si>
    <t>HARRISON CO UTIL AUTH, LONG BEACH &amp; PASS CHRISTIAN</t>
  </si>
  <si>
    <t>MSL043141</t>
  </si>
  <si>
    <t>MS0043141</t>
  </si>
  <si>
    <t>PASS CHRISTIAN</t>
  </si>
  <si>
    <t>https://echo.epa.gov/biosolids-facility-report?id=MSL043141</t>
  </si>
  <si>
    <t>WALTON (V)</t>
  </si>
  <si>
    <t>NYL027154</t>
  </si>
  <si>
    <t>NY0027154</t>
  </si>
  <si>
    <t>WALTON</t>
  </si>
  <si>
    <t>https://echo.epa.gov/biosolids-facility-report?id=NYL027154</t>
  </si>
  <si>
    <t>HARRIS COUNTY MUD  221 WWTP</t>
  </si>
  <si>
    <t>TX0089184</t>
  </si>
  <si>
    <t>https://echo.epa.gov/biosolids-facility-report?id=TX0089184</t>
  </si>
  <si>
    <t>WAGNER CREEK WWTP</t>
  </si>
  <si>
    <t>TX0099287</t>
  </si>
  <si>
    <t>https://echo.epa.gov/biosolids-facility-report?id=TX0099287</t>
  </si>
  <si>
    <t>NEW MILFORD WPCF, TOWN OF</t>
  </si>
  <si>
    <t>CTL100391</t>
  </si>
  <si>
    <t>CT0100391</t>
  </si>
  <si>
    <t>NEW MILFORD</t>
  </si>
  <si>
    <t>https://echo.epa.gov/biosolids-facility-report?id=CTL100391</t>
  </si>
  <si>
    <t>OXFORD WWTP</t>
  </si>
  <si>
    <t>NC0025054</t>
  </si>
  <si>
    <t>OXFORD</t>
  </si>
  <si>
    <t>https://echo.epa.gov/biosolids-facility-report?id=NC0025054</t>
  </si>
  <si>
    <t>BURLINGTON CITY STP</t>
  </si>
  <si>
    <t>NJL024660</t>
  </si>
  <si>
    <t>NJ0024660</t>
  </si>
  <si>
    <t>https://echo.epa.gov/biosolids-facility-report?id=NJL024660</t>
  </si>
  <si>
    <t>MAYNARD W W T F</t>
  </si>
  <si>
    <t>MAL101001</t>
  </si>
  <si>
    <t>MA0101001</t>
  </si>
  <si>
    <t>MAYNARD</t>
  </si>
  <si>
    <t>https://echo.epa.gov/biosolids-facility-report?id=MAL101001</t>
  </si>
  <si>
    <t>ATHOL W W T P</t>
  </si>
  <si>
    <t>MAL100005</t>
  </si>
  <si>
    <t>MA0100005</t>
  </si>
  <si>
    <t>ATHOL</t>
  </si>
  <si>
    <t>https://echo.epa.gov/biosolids-facility-report?id=MAL100005</t>
  </si>
  <si>
    <t>JOINT BASE LEWIS-MCCHORD</t>
  </si>
  <si>
    <t>WAL021954</t>
  </si>
  <si>
    <t>WA0021954</t>
  </si>
  <si>
    <t>JBLM</t>
  </si>
  <si>
    <t>https://echo.epa.gov/biosolids-facility-report?id=WAL021954</t>
  </si>
  <si>
    <t>WILLOWOOD WWTP</t>
  </si>
  <si>
    <t>TX0020788</t>
  </si>
  <si>
    <t>https://echo.epa.gov/biosolids-facility-report?id=TX0020788</t>
  </si>
  <si>
    <t>CITY OF NIXA</t>
  </si>
  <si>
    <t>MOL028037</t>
  </si>
  <si>
    <t>MO0028037</t>
  </si>
  <si>
    <t>NIXA</t>
  </si>
  <si>
    <t>https://echo.epa.gov/biosolids-facility-report?id=MOL028037</t>
  </si>
  <si>
    <t>BRIDGEWATER W W T F</t>
  </si>
  <si>
    <t>MAL100641</t>
  </si>
  <si>
    <t>MA0100641</t>
  </si>
  <si>
    <t>https://echo.epa.gov/biosolids-facility-report?id=MAL100641</t>
  </si>
  <si>
    <t>DOSHIER FARM WWTP</t>
  </si>
  <si>
    <t>TX0047651</t>
  </si>
  <si>
    <t>TEMPLE</t>
  </si>
  <si>
    <t>https://echo.epa.gov/biosolids-facility-report?id=TX0047651</t>
  </si>
  <si>
    <t>EDGEWATER, CITY OF</t>
  </si>
  <si>
    <t>FLL021431</t>
  </si>
  <si>
    <t>FL0021431</t>
  </si>
  <si>
    <t>https://echo.epa.gov/biosolids-facility-report?id=FLL021431</t>
  </si>
  <si>
    <t>GAFFNEY/BROAD RVR</t>
  </si>
  <si>
    <t>SCL047091</t>
  </si>
  <si>
    <t>SC0047091</t>
  </si>
  <si>
    <t>GAFFNEY</t>
  </si>
  <si>
    <t>https://echo.epa.gov/biosolids-facility-report?id=SCL047091</t>
  </si>
  <si>
    <t>HARRISON CO UTIL AUTH, S20 D'IBERVILLE WWTF AND TRANSMISSION SYSTEM</t>
  </si>
  <si>
    <t>MSL061221</t>
  </si>
  <si>
    <t>MS0061221</t>
  </si>
  <si>
    <t>D'IBERVILLE</t>
  </si>
  <si>
    <t>https://echo.epa.gov/biosolids-facility-report?id=MSL061221</t>
  </si>
  <si>
    <t>REHOBOTH BEACH STP</t>
  </si>
  <si>
    <t>DEL020028</t>
  </si>
  <si>
    <t>DE0020028</t>
  </si>
  <si>
    <t>REHOBOTH BEACH</t>
  </si>
  <si>
    <t>https://echo.epa.gov/biosolids-facility-report?id=DEL020028</t>
  </si>
  <si>
    <t>SEQUIM WATER RECLAMATION FACILITY</t>
  </si>
  <si>
    <t>WAL022349</t>
  </si>
  <si>
    <t>WA0022349</t>
  </si>
  <si>
    <t>SEQUIM</t>
  </si>
  <si>
    <t>https://echo.epa.gov/biosolids-facility-report?id=WAL022349</t>
  </si>
  <si>
    <t>WILDERNESS SHORES</t>
  </si>
  <si>
    <t>VAL083411</t>
  </si>
  <si>
    <t>VA0083411</t>
  </si>
  <si>
    <t>LOCUST GROVE</t>
  </si>
  <si>
    <t>https://echo.epa.gov/biosolids-facility-report?id=VAL083411</t>
  </si>
  <si>
    <t>LOUISVILLE (CITY OF) FORSTMANN WPCP</t>
  </si>
  <si>
    <t>GAL050243</t>
  </si>
  <si>
    <t>GA0050243</t>
  </si>
  <si>
    <t>https://echo.epa.gov/biosolids-facility-report?id=GAL050243</t>
  </si>
  <si>
    <t>BENICIA WWTP</t>
  </si>
  <si>
    <t>CAL038091</t>
  </si>
  <si>
    <t>CA0038091</t>
  </si>
  <si>
    <t>BENICIA</t>
  </si>
  <si>
    <t>https://echo.epa.gov/biosolids-facility-report?id=CAL038091</t>
  </si>
  <si>
    <t>OSWEGO (C)</t>
  </si>
  <si>
    <t>NYL029114</t>
  </si>
  <si>
    <t>NY0029114</t>
  </si>
  <si>
    <t>https://echo.epa.gov/biosolids-facility-report?id=NYL029114</t>
  </si>
  <si>
    <t>MILAN STP, VILLAGE OF</t>
  </si>
  <si>
    <t>ILL020214</t>
  </si>
  <si>
    <t>IL0020214</t>
  </si>
  <si>
    <t>MILAN</t>
  </si>
  <si>
    <t>https://echo.epa.gov/biosolids-facility-report?id=ILL020214</t>
  </si>
  <si>
    <t>NW HARRIS COUNTY MUD 15 WWTP</t>
  </si>
  <si>
    <t>TX0075795</t>
  </si>
  <si>
    <t>https://echo.epa.gov/biosolids-facility-report?id=TX0075795</t>
  </si>
  <si>
    <t>FALLBROOK PUBLIC UTILITY DISTRICT WATER RECLAMATION PLANT</t>
  </si>
  <si>
    <t>CAL108031</t>
  </si>
  <si>
    <t>CA0108031</t>
  </si>
  <si>
    <t>FALLBROOK</t>
  </si>
  <si>
    <t>https://echo.epa.gov/biosolids-facility-report?id=CAL108031</t>
  </si>
  <si>
    <t>DANVILLE MUN AUTH</t>
  </si>
  <si>
    <t>PAL023531</t>
  </si>
  <si>
    <t>PA0023531</t>
  </si>
  <si>
    <t>https://echo.epa.gov/biosolids-facility-report?id=PAL023531</t>
  </si>
  <si>
    <t>ERIE COUNTY SD#6</t>
  </si>
  <si>
    <t>NYL022136</t>
  </si>
  <si>
    <t>NY0022136</t>
  </si>
  <si>
    <t>https://echo.epa.gov/biosolids-facility-report?id=NYL022136</t>
  </si>
  <si>
    <t>MILFORD TOWN OF</t>
  </si>
  <si>
    <t>NHL100471</t>
  </si>
  <si>
    <t>NH0100471</t>
  </si>
  <si>
    <t>MILFORD</t>
  </si>
  <si>
    <t>https://echo.epa.gov/biosolids-facility-report?id=NHL100471</t>
  </si>
  <si>
    <t>MNL020362</t>
  </si>
  <si>
    <t>MN0020362</t>
  </si>
  <si>
    <t>https://echo.epa.gov/biosolids-facility-report?id=MNL020362</t>
  </si>
  <si>
    <t>CITY OF HANNIBAL</t>
  </si>
  <si>
    <t>MOL093513</t>
  </si>
  <si>
    <t>MO0093513</t>
  </si>
  <si>
    <t>HANNIBAL</t>
  </si>
  <si>
    <t>https://echo.epa.gov/biosolids-facility-report?id=MOL093513</t>
  </si>
  <si>
    <t>NYL029106</t>
  </si>
  <si>
    <t>NY0029106</t>
  </si>
  <si>
    <t>https://echo.epa.gov/biosolids-facility-report?id=NYL029106</t>
  </si>
  <si>
    <t>HARRIS COUNTY MUD 157 WWTP</t>
  </si>
  <si>
    <t>TX0074896</t>
  </si>
  <si>
    <t>https://echo.epa.gov/biosolids-facility-report?id=TX0074896</t>
  </si>
  <si>
    <t>WOODCLIFF SEWERAGE TREATMENT</t>
  </si>
  <si>
    <t>NJL029084</t>
  </si>
  <si>
    <t>NJ0029084</t>
  </si>
  <si>
    <t>NORTH BERGEN</t>
  </si>
  <si>
    <t>https://echo.epa.gov/biosolids-facility-report?id=NJL029084</t>
  </si>
  <si>
    <t>PEMBERTON TOWNSHIP MUA STP</t>
  </si>
  <si>
    <t>NJL024821</t>
  </si>
  <si>
    <t>NJ0024821</t>
  </si>
  <si>
    <t>PEMBERTON</t>
  </si>
  <si>
    <t>Land Application, Other Management Practice, Incineration</t>
  </si>
  <si>
    <t>https://echo.epa.gov/biosolids-facility-report?id=NJL024821</t>
  </si>
  <si>
    <t>CLINTON TOWN</t>
  </si>
  <si>
    <t>NJL148237</t>
  </si>
  <si>
    <t>NJ0148237</t>
  </si>
  <si>
    <t>https://echo.epa.gov/biosolids-facility-report?id=NJL148237</t>
  </si>
  <si>
    <t>GRASS VALLEY WWTP</t>
  </si>
  <si>
    <t>CAL079898</t>
  </si>
  <si>
    <t>CA0079898</t>
  </si>
  <si>
    <t>GRASS VALLEY</t>
  </si>
  <si>
    <t>https://echo.epa.gov/biosolids-facility-report?id=CAL079898</t>
  </si>
  <si>
    <t>NORTH PORT CITY OF WWTP</t>
  </si>
  <si>
    <t>FLL013378</t>
  </si>
  <si>
    <t>FL0013378</t>
  </si>
  <si>
    <t>NORTH PORT</t>
  </si>
  <si>
    <t>https://echo.epa.gov/biosolids-facility-report?id=FLL013378</t>
  </si>
  <si>
    <t>CITY OF OZARK</t>
  </si>
  <si>
    <t>MOL099163</t>
  </si>
  <si>
    <t>MO0099163</t>
  </si>
  <si>
    <t>OZARK</t>
  </si>
  <si>
    <t>https://echo.epa.gov/biosolids-facility-report?id=MOL099163</t>
  </si>
  <si>
    <t>HUTTO SOUTH WWTP</t>
  </si>
  <si>
    <t>TX0132926</t>
  </si>
  <si>
    <t>HUTTO</t>
  </si>
  <si>
    <t>https://echo.epa.gov/biosolids-facility-report?id=TX0132926</t>
  </si>
  <si>
    <t>MOBERLY CITY OF</t>
  </si>
  <si>
    <t>MOL117960</t>
  </si>
  <si>
    <t>MO0117960</t>
  </si>
  <si>
    <t>MOBERLY</t>
  </si>
  <si>
    <t>https://echo.epa.gov/biosolids-facility-report?id=MOL117960</t>
  </si>
  <si>
    <t>OLEAN (C)</t>
  </si>
  <si>
    <t>NYL027162</t>
  </si>
  <si>
    <t>NY0027162</t>
  </si>
  <si>
    <t>OLEAN</t>
  </si>
  <si>
    <t>https://echo.epa.gov/biosolids-facility-report?id=NYL027162</t>
  </si>
  <si>
    <t>MELROSE</t>
  </si>
  <si>
    <t>MNL020290</t>
  </si>
  <si>
    <t>MN0020290</t>
  </si>
  <si>
    <t>https://echo.epa.gov/biosolids-facility-report?id=MNL020290</t>
  </si>
  <si>
    <t>CITY OF CARROLL</t>
  </si>
  <si>
    <t>IAL021377</t>
  </si>
  <si>
    <t>IA0021377</t>
  </si>
  <si>
    <t>CARROLL</t>
  </si>
  <si>
    <t>https://echo.epa.gov/biosolids-facility-report?id=IAL021377</t>
  </si>
  <si>
    <t>CITY OF ROXBORO</t>
  </si>
  <si>
    <t>NCL021024</t>
  </si>
  <si>
    <t>NC0021024</t>
  </si>
  <si>
    <t>ROXBORO</t>
  </si>
  <si>
    <t>https://echo.epa.gov/biosolids-facility-report?id=NCL021024</t>
  </si>
  <si>
    <t>DENISON MUNICIPAL UTILITIES</t>
  </si>
  <si>
    <t>IAL023302</t>
  </si>
  <si>
    <t>IA0023302</t>
  </si>
  <si>
    <t>https://echo.epa.gov/biosolids-facility-report?id=IAL023302</t>
  </si>
  <si>
    <t>MARSHFIELD, TOWN OF</t>
  </si>
  <si>
    <t>MAL101737</t>
  </si>
  <si>
    <t>MA0101737</t>
  </si>
  <si>
    <t>BRANT ROCK</t>
  </si>
  <si>
    <t>https://echo.epa.gov/biosolids-facility-report?id=MAL101737</t>
  </si>
  <si>
    <t>LAKE OF THE OZARKS REGION</t>
  </si>
  <si>
    <t>MOL103241</t>
  </si>
  <si>
    <t>MO0103241</t>
  </si>
  <si>
    <t>LAKE OZARK</t>
  </si>
  <si>
    <t>https://echo.epa.gov/biosolids-facility-report?id=MOL103241</t>
  </si>
  <si>
    <t>NORWICH WPCF</t>
  </si>
  <si>
    <t>CTL100412</t>
  </si>
  <si>
    <t>CT0100412</t>
  </si>
  <si>
    <t>NORWICH</t>
  </si>
  <si>
    <t>https://echo.epa.gov/biosolids-facility-report?id=CTL100412</t>
  </si>
  <si>
    <t>MNL030112</t>
  </si>
  <si>
    <t>MN0030112</t>
  </si>
  <si>
    <t>https://echo.epa.gov/biosolids-facility-report?id=MNL030112</t>
  </si>
  <si>
    <t>THE UTILITIES BOARD OF THE CITY OF FOLEY</t>
  </si>
  <si>
    <t>ALL049042</t>
  </si>
  <si>
    <t>AL0049042</t>
  </si>
  <si>
    <t>FOLEY</t>
  </si>
  <si>
    <t>https://echo.epa.gov/biosolids-facility-report?id=ALL049042</t>
  </si>
  <si>
    <t>MARIANNA CITY OF WWTP</t>
  </si>
  <si>
    <t>FLL101141</t>
  </si>
  <si>
    <t>FL0101141</t>
  </si>
  <si>
    <t>MARIANNA</t>
  </si>
  <si>
    <t>https://echo.epa.gov/biosolids-facility-report?id=FLL101141</t>
  </si>
  <si>
    <t>HORNELL (C)</t>
  </si>
  <si>
    <t>NYL023647</t>
  </si>
  <si>
    <t>NY0023647</t>
  </si>
  <si>
    <t>HORNELL</t>
  </si>
  <si>
    <t>https://echo.epa.gov/biosolids-facility-report?id=NYL023647</t>
  </si>
  <si>
    <t>MARYLAND CORRECTIONAL INSTI</t>
  </si>
  <si>
    <t>MDL023957</t>
  </si>
  <si>
    <t>MD0023957</t>
  </si>
  <si>
    <t>HAGERSTOWN</t>
  </si>
  <si>
    <t>https://echo.epa.gov/biosolids-facility-report?id=MDL023957</t>
  </si>
  <si>
    <t>NEW OXFORD MUNICIPAL AUTHORITY</t>
  </si>
  <si>
    <t>PAL020923</t>
  </si>
  <si>
    <t>PA0020923</t>
  </si>
  <si>
    <t>NEW OXFORD</t>
  </si>
  <si>
    <t>https://echo.epa.gov/biosolids-facility-report?id=PAL020923</t>
  </si>
  <si>
    <t>CITY OF MONETT</t>
  </si>
  <si>
    <t>MOL021440</t>
  </si>
  <si>
    <t>MO0021440</t>
  </si>
  <si>
    <t>MONETT</t>
  </si>
  <si>
    <t>https://echo.epa.gov/biosolids-facility-report?id=MOL021440</t>
  </si>
  <si>
    <t>HORIZON REGIONAL MUD WWTP</t>
  </si>
  <si>
    <t>TX0086045</t>
  </si>
  <si>
    <t>HORIZON CITY</t>
  </si>
  <si>
    <t>https://echo.epa.gov/biosolids-facility-report?id=TX0086045</t>
  </si>
  <si>
    <t>AVON (V)</t>
  </si>
  <si>
    <t>NYL024449</t>
  </si>
  <si>
    <t>NY0024449</t>
  </si>
  <si>
    <t>https://echo.epa.gov/biosolids-facility-report?id=NYL024449</t>
  </si>
  <si>
    <t>KLEINWOOD  CENTRAL WWTP</t>
  </si>
  <si>
    <t>TX0046817</t>
  </si>
  <si>
    <t>https://echo.epa.gov/biosolids-facility-report?id=TX0046817</t>
  </si>
  <si>
    <t>FT. BEND CO. MUD 23 WWTP</t>
  </si>
  <si>
    <t>TX0074233</t>
  </si>
  <si>
    <t>https://echo.epa.gov/biosolids-facility-report?id=TX0074233</t>
  </si>
  <si>
    <t>HAMMONTON WTPF</t>
  </si>
  <si>
    <t>NJL025160</t>
  </si>
  <si>
    <t>NJ0025160</t>
  </si>
  <si>
    <t>HAMMONTON</t>
  </si>
  <si>
    <t>https://echo.epa.gov/biosolids-facility-report?id=NJL025160</t>
  </si>
  <si>
    <t>CITY OF KINSTON</t>
  </si>
  <si>
    <t>NCL024236</t>
  </si>
  <si>
    <t>NC0024236</t>
  </si>
  <si>
    <t>KINSTON</t>
  </si>
  <si>
    <t>https://echo.epa.gov/biosolids-facility-report?id=NCL024236</t>
  </si>
  <si>
    <t>CITY OF STATESVILLE</t>
  </si>
  <si>
    <t>NCL020591</t>
  </si>
  <si>
    <t>NC0020591</t>
  </si>
  <si>
    <t>STATESVILLE</t>
  </si>
  <si>
    <t>https://echo.epa.gov/biosolids-facility-report?id=NCL020591</t>
  </si>
  <si>
    <t>SCITUATE_WWTP</t>
  </si>
  <si>
    <t>MAL102695</t>
  </si>
  <si>
    <t>MA0102695</t>
  </si>
  <si>
    <t>SCITUATE</t>
  </si>
  <si>
    <t>https://echo.epa.gov/biosolids-facility-report?id=MAL102695</t>
  </si>
  <si>
    <t>TOWN OF FARMVILLE</t>
  </si>
  <si>
    <t>NCL029572</t>
  </si>
  <si>
    <t>NC0029572</t>
  </si>
  <si>
    <t>FARMVILLE</t>
  </si>
  <si>
    <t>https://echo.epa.gov/biosolids-facility-report?id=NCL029572</t>
  </si>
  <si>
    <t>WEST MEMORIAL MUD WWTP</t>
  </si>
  <si>
    <t>TX0021512</t>
  </si>
  <si>
    <t>https://echo.epa.gov/biosolids-facility-report?id=TX0021512</t>
  </si>
  <si>
    <t>IOWA GREAT LAKES SANITARY DISTRICT</t>
  </si>
  <si>
    <t>IAL059765</t>
  </si>
  <si>
    <t>IA0059765</t>
  </si>
  <si>
    <t>https://echo.epa.gov/biosolids-facility-report?id=IAL059765</t>
  </si>
  <si>
    <t>TOWN OF SPENCER SEWER COMMISSION</t>
  </si>
  <si>
    <t>MAL100919</t>
  </si>
  <si>
    <t>MA0100919</t>
  </si>
  <si>
    <t>SPENCER</t>
  </si>
  <si>
    <t>https://echo.epa.gov/biosolids-facility-report?id=MAL100919</t>
  </si>
  <si>
    <t>STURBRIDGE W P C F</t>
  </si>
  <si>
    <t>MAL100421</t>
  </si>
  <si>
    <t>MA0100421</t>
  </si>
  <si>
    <t>STURBRIDGE</t>
  </si>
  <si>
    <t>https://echo.epa.gov/biosolids-facility-report?id=MAL100421</t>
  </si>
  <si>
    <t>BULL HIDE CREEK WWTP</t>
  </si>
  <si>
    <t>TX0129437</t>
  </si>
  <si>
    <t>https://echo.epa.gov/biosolids-facility-report?id=TX0129437</t>
  </si>
  <si>
    <t>EFFINGHAM STP, CITY OF</t>
  </si>
  <si>
    <t>ILL028622</t>
  </si>
  <si>
    <t>IL0028622</t>
  </si>
  <si>
    <t>EFFINGHAM</t>
  </si>
  <si>
    <t>https://echo.epa.gov/biosolids-facility-report?id=ILL028622</t>
  </si>
  <si>
    <t>EAST HAMPTON WPCA</t>
  </si>
  <si>
    <t>CTL024694</t>
  </si>
  <si>
    <t>CT0024694</t>
  </si>
  <si>
    <t>EAST HAMPTON</t>
  </si>
  <si>
    <t>https://echo.epa.gov/biosolids-facility-report?id=CTL024694</t>
  </si>
  <si>
    <t>OWEGO (V)</t>
  </si>
  <si>
    <t>NYL029262</t>
  </si>
  <si>
    <t>NY0029262</t>
  </si>
  <si>
    <t>OWEGO</t>
  </si>
  <si>
    <t>https://echo.epa.gov/biosolids-facility-report?id=NYL029262</t>
  </si>
  <si>
    <t>DOUGLAS COUNTY LAKE TAHOE SEWER AUTHORITY</t>
  </si>
  <si>
    <t>NVL000054</t>
  </si>
  <si>
    <t>NV0000054</t>
  </si>
  <si>
    <t>ZEPHYR COVE</t>
  </si>
  <si>
    <t>https://echo.epa.gov/biosolids-facility-report?id=NVL000054</t>
  </si>
  <si>
    <t>TOWN OF WARREN</t>
  </si>
  <si>
    <t>RIL100056</t>
  </si>
  <si>
    <t>RI0100056</t>
  </si>
  <si>
    <t>WARREN</t>
  </si>
  <si>
    <t>https://echo.epa.gov/biosolids-facility-report?id=RIL100056</t>
  </si>
  <si>
    <t>PLAYERS CLUB SOUTH WWTF</t>
  </si>
  <si>
    <t>FLL044245</t>
  </si>
  <si>
    <t>FL0044245</t>
  </si>
  <si>
    <t>PONTE VEDRA BEACH</t>
  </si>
  <si>
    <t>https://echo.epa.gov/biosolids-facility-report?id=FLL044245</t>
  </si>
  <si>
    <t>MUSCLE SHOALS UTILITIES BOARD</t>
  </si>
  <si>
    <t>ALL024180</t>
  </si>
  <si>
    <t>AL0024180</t>
  </si>
  <si>
    <t>MUSCLE SHOALS</t>
  </si>
  <si>
    <t>https://echo.epa.gov/biosolids-facility-report?id=ALL024180</t>
  </si>
  <si>
    <t>DAMASCUS WWTP</t>
  </si>
  <si>
    <t>MDL020982</t>
  </si>
  <si>
    <t>MD0020982</t>
  </si>
  <si>
    <t>DAMASCUS</t>
  </si>
  <si>
    <t>https://echo.epa.gov/biosolids-facility-report?id=MDL020982</t>
  </si>
  <si>
    <t>MON VALLEY SEWAGE AUTHORITY</t>
  </si>
  <si>
    <t>PAL026158</t>
  </si>
  <si>
    <t>PA0026158</t>
  </si>
  <si>
    <t>DONORA</t>
  </si>
  <si>
    <t>https://echo.epa.gov/biosolids-facility-report?id=PAL026158</t>
  </si>
  <si>
    <t>CITY OF ESTHERVILLE</t>
  </si>
  <si>
    <t>IAL023744</t>
  </si>
  <si>
    <t>IA0023744</t>
  </si>
  <si>
    <t>ESTHERVILLE</t>
  </si>
  <si>
    <t>https://echo.epa.gov/biosolids-facility-report?id=IAL023744</t>
  </si>
  <si>
    <t>CITY OF MOUNT HOLLY</t>
  </si>
  <si>
    <t>NCL021156</t>
  </si>
  <si>
    <t>NC0021156</t>
  </si>
  <si>
    <t>MT HOLLY</t>
  </si>
  <si>
    <t>https://echo.epa.gov/biosolids-facility-report?id=NCL021156</t>
  </si>
  <si>
    <t>CITY OF LAUREL</t>
  </si>
  <si>
    <t>MTL020311</t>
  </si>
  <si>
    <t>MT0020311</t>
  </si>
  <si>
    <t>https://echo.epa.gov/biosolids-facility-report?id=MTL020311</t>
  </si>
  <si>
    <t>CROSS CREEK RANCH WWTF</t>
  </si>
  <si>
    <t>TX0129119</t>
  </si>
  <si>
    <t>https://echo.epa.gov/biosolids-facility-report?id=TX0129119</t>
  </si>
  <si>
    <t>MARINE CORPS BASE, CAMP PENDLETON</t>
  </si>
  <si>
    <t>CAL109347</t>
  </si>
  <si>
    <t>CA0109347</t>
  </si>
  <si>
    <t>CAMP PENDLETON</t>
  </si>
  <si>
    <t>https://echo.epa.gov/biosolids-facility-report?id=CAL109347</t>
  </si>
  <si>
    <t>ROCKLAND  WWTP</t>
  </si>
  <si>
    <t>MAL101923</t>
  </si>
  <si>
    <t>MA0101923</t>
  </si>
  <si>
    <t>ROCKLAND</t>
  </si>
  <si>
    <t>https://echo.epa.gov/biosolids-facility-report?id=MAL101923</t>
  </si>
  <si>
    <t>TOWN OF LA PLATA</t>
  </si>
  <si>
    <t>MDL020524</t>
  </si>
  <si>
    <t>MD0020524</t>
  </si>
  <si>
    <t>LA PLATA</t>
  </si>
  <si>
    <t>https://echo.epa.gov/biosolids-facility-report?id=MDL020524</t>
  </si>
  <si>
    <t>PAYSON CITY CORP</t>
  </si>
  <si>
    <t>UTL020427</t>
  </si>
  <si>
    <t>UT0020427</t>
  </si>
  <si>
    <t>PAYSON</t>
  </si>
  <si>
    <t>https://echo.epa.gov/biosolids-facility-report?id=UTL020427</t>
  </si>
  <si>
    <t>INDIANA BORO STP</t>
  </si>
  <si>
    <t>PAL026751</t>
  </si>
  <si>
    <t>PA0026751</t>
  </si>
  <si>
    <t>INDIANA</t>
  </si>
  <si>
    <t>https://echo.epa.gov/biosolids-facility-report?id=PAL026751</t>
  </si>
  <si>
    <t>CITY OF ATHENS NORTH WWTP</t>
  </si>
  <si>
    <t>TX0025372</t>
  </si>
  <si>
    <t>https://echo.epa.gov/biosolids-facility-report?id=TX0025372</t>
  </si>
  <si>
    <t>CENTRALIA STP, CITY OF</t>
  </si>
  <si>
    <t>ILL027979</t>
  </si>
  <si>
    <t>IL0027979</t>
  </si>
  <si>
    <t>CENTRALIA</t>
  </si>
  <si>
    <t>https://echo.epa.gov/biosolids-facility-report?id=ILL027979</t>
  </si>
  <si>
    <t>ROBSTOWN WWTF</t>
  </si>
  <si>
    <t>TX0020389</t>
  </si>
  <si>
    <t>ROBSTOWN</t>
  </si>
  <si>
    <t>https://echo.epa.gov/biosolids-facility-report?id=TX0020389</t>
  </si>
  <si>
    <t>RUIDOSO-RUIDOSO DOWNS WWTP-LIN</t>
  </si>
  <si>
    <t>NML029165</t>
  </si>
  <si>
    <t>NM0029165</t>
  </si>
  <si>
    <t>RUIDOSO</t>
  </si>
  <si>
    <t>longTermSludgeStore, tempSludgeStore</t>
  </si>
  <si>
    <t>https://echo.epa.gov/biosolids-facility-report?id=NML029165</t>
  </si>
  <si>
    <t>YUCCA VALLEY HDWD</t>
  </si>
  <si>
    <t>CALU00189</t>
  </si>
  <si>
    <t>CA0U00189</t>
  </si>
  <si>
    <t>YUCCA VALLEY</t>
  </si>
  <si>
    <t>https://echo.epa.gov/biosolids-facility-report?id=CALU00189</t>
  </si>
  <si>
    <t>CITY OF WEST LIBERTY</t>
  </si>
  <si>
    <t>IAL031691</t>
  </si>
  <si>
    <t>IA0031691</t>
  </si>
  <si>
    <t>WEST LIBERTY</t>
  </si>
  <si>
    <t>https://echo.epa.gov/biosolids-facility-report?id=IAL031691</t>
  </si>
  <si>
    <t>PITTSBURG, CITY OF</t>
  </si>
  <si>
    <t>KSL038954</t>
  </si>
  <si>
    <t>KS0038954</t>
  </si>
  <si>
    <t>PITTSBURG</t>
  </si>
  <si>
    <t>https://echo.epa.gov/biosolids-facility-report?id=KSL038954</t>
  </si>
  <si>
    <t>TOWN OF EAST GREENWICH</t>
  </si>
  <si>
    <t>RIL100030</t>
  </si>
  <si>
    <t>RI0100030</t>
  </si>
  <si>
    <t>EAST GREENWICH</t>
  </si>
  <si>
    <t>https://echo.epa.gov/biosolids-facility-report?id=RIL100030</t>
  </si>
  <si>
    <t>PENN YAN (V) MUNICIPAL BOARD</t>
  </si>
  <si>
    <t>NYL029726</t>
  </si>
  <si>
    <t>NY0029726</t>
  </si>
  <si>
    <t>PENN YAN</t>
  </si>
  <si>
    <t>https://echo.epa.gov/biosolids-facility-report?id=NYL029726</t>
  </si>
  <si>
    <t>PISMO BEACH WWTF</t>
  </si>
  <si>
    <t>CAL048151</t>
  </si>
  <si>
    <t>CA0048151</t>
  </si>
  <si>
    <t>PISMO BEACH</t>
  </si>
  <si>
    <t>https://echo.epa.gov/biosolids-facility-report?id=CAL048151</t>
  </si>
  <si>
    <t>MOUNTAIN HOUSE WWTP</t>
  </si>
  <si>
    <t>CAL084271</t>
  </si>
  <si>
    <t>CA0084271</t>
  </si>
  <si>
    <t>BYRON</t>
  </si>
  <si>
    <t>https://echo.epa.gov/biosolids-facility-report?id=CAL084271</t>
  </si>
  <si>
    <t>GETTYSBURG MUNICIPAL AUTH.</t>
  </si>
  <si>
    <t>PAL021563</t>
  </si>
  <si>
    <t>PA0021563</t>
  </si>
  <si>
    <t>GETTYSBURG</t>
  </si>
  <si>
    <t>https://echo.epa.gov/biosolids-facility-report?id=PAL021563</t>
  </si>
  <si>
    <t>CONTENTNEA METROPOLITAN SEWERAGE DISTRICT</t>
  </si>
  <si>
    <t>NCL032077</t>
  </si>
  <si>
    <t>NC0032077</t>
  </si>
  <si>
    <t>GRIFTON</t>
  </si>
  <si>
    <t>https://echo.epa.gov/biosolids-facility-report?id=NCL032077</t>
  </si>
  <si>
    <t>PENNSVILLE SEWERAGE AUTHORITY</t>
  </si>
  <si>
    <t>NJL021598</t>
  </si>
  <si>
    <t>NJ0021598</t>
  </si>
  <si>
    <t>PENNSVILLE</t>
  </si>
  <si>
    <t>https://echo.epa.gov/biosolids-facility-report?id=NJL021598</t>
  </si>
  <si>
    <t>ELIZABETHTON STP</t>
  </si>
  <si>
    <t>TNL023515</t>
  </si>
  <si>
    <t>TN0023515</t>
  </si>
  <si>
    <t>ELIZABETHTON</t>
  </si>
  <si>
    <t>https://echo.epa.gov/biosolids-facility-report?id=TNL023515</t>
  </si>
  <si>
    <t>TX0072834</t>
  </si>
  <si>
    <t>BAYTOWN</t>
  </si>
  <si>
    <t>https://echo.epa.gov/biosolids-facility-report?id=TX0072834</t>
  </si>
  <si>
    <t>CITY OF PERRY</t>
  </si>
  <si>
    <t>IAL032379</t>
  </si>
  <si>
    <t>IA0032379</t>
  </si>
  <si>
    <t>PERRY</t>
  </si>
  <si>
    <t>https://echo.epa.gov/biosolids-facility-report?id=IAL032379</t>
  </si>
  <si>
    <t>BLAIR WWTF</t>
  </si>
  <si>
    <t>NEL021482</t>
  </si>
  <si>
    <t>NE0021482</t>
  </si>
  <si>
    <t>BLAIR</t>
  </si>
  <si>
    <t>https://echo.epa.gov/biosolids-facility-report?id=NEL021482</t>
  </si>
  <si>
    <t>CITY OF FARMINGTON</t>
  </si>
  <si>
    <t>MOL040312</t>
  </si>
  <si>
    <t>MO0040312</t>
  </si>
  <si>
    <t>https://echo.epa.gov/biosolids-facility-report?id=MOL040312</t>
  </si>
  <si>
    <t>CENTRAL DISTRICT WWTP</t>
  </si>
  <si>
    <t>TX0020109</t>
  </si>
  <si>
    <t>https://echo.epa.gov/biosolids-facility-report?id=TX0020109</t>
  </si>
  <si>
    <t>CITY OF REPUBLIC</t>
  </si>
  <si>
    <t>MOL022098</t>
  </si>
  <si>
    <t>MO0022098</t>
  </si>
  <si>
    <t>REPUBLIC</t>
  </si>
  <si>
    <t>https://echo.epa.gov/biosolids-facility-report?id=MOL022098</t>
  </si>
  <si>
    <t>CELANESE WWTP</t>
  </si>
  <si>
    <t>MDL063878</t>
  </si>
  <si>
    <t>MD0063878</t>
  </si>
  <si>
    <t>https://echo.epa.gov/biosolids-facility-report?id=MDL063878</t>
  </si>
  <si>
    <t>COLUMBIA CITY WWTP</t>
  </si>
  <si>
    <t>INL022624</t>
  </si>
  <si>
    <t>IN0022624</t>
  </si>
  <si>
    <t>COLUMBIA CITY</t>
  </si>
  <si>
    <t>https://echo.epa.gov/biosolids-facility-report?id=INL022624</t>
  </si>
  <si>
    <t>BLYTHE RWRF</t>
  </si>
  <si>
    <t>CAL000372</t>
  </si>
  <si>
    <t>CA0000372</t>
  </si>
  <si>
    <t>BLYTHE</t>
  </si>
  <si>
    <t>https://echo.epa.gov/biosolids-facility-report?id=CAL000372</t>
  </si>
  <si>
    <t>PINERY WATER AND WASTEWATER DIST</t>
  </si>
  <si>
    <t>COL041092</t>
  </si>
  <si>
    <t>CO0041092</t>
  </si>
  <si>
    <t>https://echo.epa.gov/biosolids-facility-report?id=COL041092</t>
  </si>
  <si>
    <t>JACKRABBIT RD PUD WWTP</t>
  </si>
  <si>
    <t>TX0046621</t>
  </si>
  <si>
    <t>https://echo.epa.gov/biosolids-facility-report?id=TX0046621</t>
  </si>
  <si>
    <t>CANTON WWTP</t>
  </si>
  <si>
    <t>TX0099112</t>
  </si>
  <si>
    <t>CANTON</t>
  </si>
  <si>
    <t>https://echo.epa.gov/biosolids-facility-report?id=TX0099112</t>
  </si>
  <si>
    <t>HUNTSVILLE, CITY OF</t>
  </si>
  <si>
    <t>ARL022004</t>
  </si>
  <si>
    <t>AR0022004</t>
  </si>
  <si>
    <t>HUNTSVILLE</t>
  </si>
  <si>
    <t>https://echo.epa.gov/biosolids-facility-report?id=ARL022004</t>
  </si>
  <si>
    <t>PRINCESS ANNE WWTP</t>
  </si>
  <si>
    <t>MDL020656</t>
  </si>
  <si>
    <t>MD0020656</t>
  </si>
  <si>
    <t>PRINCESS ANNE</t>
  </si>
  <si>
    <t>https://echo.epa.gov/biosolids-facility-report?id=MDL020656</t>
  </si>
  <si>
    <t>HARRISON CO UTILITY AUTHORITY, GULFPORT SOUTH POTW</t>
  </si>
  <si>
    <t>MSL023345</t>
  </si>
  <si>
    <t>MS0023345</t>
  </si>
  <si>
    <t>https://echo.epa.gov/biosolids-facility-report?id=MSL023345</t>
  </si>
  <si>
    <t>DORSEY RUN ADVANCED WWTP</t>
  </si>
  <si>
    <t>MDL063207</t>
  </si>
  <si>
    <t>MD0063207</t>
  </si>
  <si>
    <t>https://echo.epa.gov/biosolids-facility-report?id=MDL063207</t>
  </si>
  <si>
    <t>MONTICELLO (V)</t>
  </si>
  <si>
    <t>NYL022454</t>
  </si>
  <si>
    <t>NY0022454</t>
  </si>
  <si>
    <t>https://echo.epa.gov/biosolids-facility-report?id=NYL022454</t>
  </si>
  <si>
    <t>FORT BEND COUNTY MUD 30 WWTP</t>
  </si>
  <si>
    <t>TX0078751</t>
  </si>
  <si>
    <t>https://echo.epa.gov/biosolids-facility-report?id=TX0078751</t>
  </si>
  <si>
    <t>HOOKSETT W W T F</t>
  </si>
  <si>
    <t>NHL100129</t>
  </si>
  <si>
    <t>NH0100129</t>
  </si>
  <si>
    <t>HOOKSETT</t>
  </si>
  <si>
    <t>https://echo.epa.gov/biosolids-facility-report?id=NHL100129</t>
  </si>
  <si>
    <t>HENDERSON WWTF</t>
  </si>
  <si>
    <t>TX0022454</t>
  </si>
  <si>
    <t>LAMPASAS</t>
  </si>
  <si>
    <t>https://echo.epa.gov/biosolids-facility-report?id=TX0022454</t>
  </si>
  <si>
    <t>DELRAN TWP SEWER UTILITY</t>
  </si>
  <si>
    <t>NJL023507</t>
  </si>
  <si>
    <t>NJ0023507</t>
  </si>
  <si>
    <t>DELRAN</t>
  </si>
  <si>
    <t>https://echo.epa.gov/biosolids-facility-report?id=NJL023507</t>
  </si>
  <si>
    <t>PECAN GROVE MUD WWTP</t>
  </si>
  <si>
    <t>TX0056421</t>
  </si>
  <si>
    <t>https://echo.epa.gov/biosolids-facility-report?id=TX0056421</t>
  </si>
  <si>
    <t>LANCASTER CO/INDIANLAND WWTP</t>
  </si>
  <si>
    <t>SCL047864</t>
  </si>
  <si>
    <t>SC0047864</t>
  </si>
  <si>
    <t>https://echo.epa.gov/biosolids-facility-report?id=SCL047864</t>
  </si>
  <si>
    <t>NEWFANE (T)</t>
  </si>
  <si>
    <t>NYL027774</t>
  </si>
  <si>
    <t>NY0027774</t>
  </si>
  <si>
    <t>NEWFANE</t>
  </si>
  <si>
    <t>https://echo.epa.gov/biosolids-facility-report?id=NYL027774</t>
  </si>
  <si>
    <t>PLAINFIELD WPCF</t>
  </si>
  <si>
    <t>CTL100447</t>
  </si>
  <si>
    <t>CT0100447</t>
  </si>
  <si>
    <t>https://echo.epa.gov/biosolids-facility-report?id=CTL100447</t>
  </si>
  <si>
    <t>MNL055832</t>
  </si>
  <si>
    <t>MN0055832</t>
  </si>
  <si>
    <t>https://echo.epa.gov/biosolids-facility-report?id=MNL055832</t>
  </si>
  <si>
    <t>CARPINTERIA WWTP</t>
  </si>
  <si>
    <t>CAL047364</t>
  </si>
  <si>
    <t>CA0047364</t>
  </si>
  <si>
    <t>CARPINTERIA</t>
  </si>
  <si>
    <t>https://echo.epa.gov/biosolids-facility-report?id=CAL047364</t>
  </si>
  <si>
    <t>HARRISON CO UTILITY AUTHORITY, EAST BILOXI POTW</t>
  </si>
  <si>
    <t>MSL023159</t>
  </si>
  <si>
    <t>MS0023159</t>
  </si>
  <si>
    <t>https://echo.epa.gov/biosolids-facility-report?id=MSL023159</t>
  </si>
  <si>
    <t>NEW IBERIA, CITY OF - TETE BAYOU WWTP</t>
  </si>
  <si>
    <t>LAL065251</t>
  </si>
  <si>
    <t>LA0065251</t>
  </si>
  <si>
    <t>https://echo.epa.gov/biosolids-facility-report?id=LAL065251</t>
  </si>
  <si>
    <t>CLEARFIELD MUN AUTH.</t>
  </si>
  <si>
    <t>PAL026310</t>
  </si>
  <si>
    <t>PA0026310</t>
  </si>
  <si>
    <t>CLEARFIELD</t>
  </si>
  <si>
    <t>https://echo.epa.gov/biosolids-facility-report?id=PAL026310</t>
  </si>
  <si>
    <t>SWEET HOME, CITY OF</t>
  </si>
  <si>
    <t>ORL020346</t>
  </si>
  <si>
    <t>OR0020346</t>
  </si>
  <si>
    <t>SWEET HOME</t>
  </si>
  <si>
    <t>https://echo.epa.gov/biosolids-facility-report?id=ORL020346</t>
  </si>
  <si>
    <t>RENN ROAD MUD WWTP</t>
  </si>
  <si>
    <t>TX0078964</t>
  </si>
  <si>
    <t>https://echo.epa.gov/biosolids-facility-report?id=TX0078964</t>
  </si>
  <si>
    <t>CORTEZ SANITATION DISTRICT</t>
  </si>
  <si>
    <t>COL027545</t>
  </si>
  <si>
    <t>CO0027545</t>
  </si>
  <si>
    <t>CORTEZ</t>
  </si>
  <si>
    <t>https://echo.epa.gov/biosolids-facility-report?id=COL027545</t>
  </si>
  <si>
    <t>EASLEY/MIDDLE BRANCH WWTP</t>
  </si>
  <si>
    <t>SCL039853</t>
  </si>
  <si>
    <t>SC0039853</t>
  </si>
  <si>
    <t>https://echo.epa.gov/biosolids-facility-report?id=SCL039853</t>
  </si>
  <si>
    <t>HUDSON (C)</t>
  </si>
  <si>
    <t>NYL022039</t>
  </si>
  <si>
    <t>NY0022039</t>
  </si>
  <si>
    <t>HUDSON</t>
  </si>
  <si>
    <t>https://echo.epa.gov/biosolids-facility-report?id=NYL022039</t>
  </si>
  <si>
    <t>TOPPENISH, CITY OF</t>
  </si>
  <si>
    <t>WAL026123</t>
  </si>
  <si>
    <t>WA0026123</t>
  </si>
  <si>
    <t>TOPPENISH</t>
  </si>
  <si>
    <t>https://echo.epa.gov/biosolids-facility-report?id=WAL026123</t>
  </si>
  <si>
    <t>LAKE FOREST REGIONAL WWTP</t>
  </si>
  <si>
    <t>TX0046833</t>
  </si>
  <si>
    <t>https://echo.epa.gov/biosolids-facility-report?id=TX0046833</t>
  </si>
  <si>
    <t>BETHEL PARK STP</t>
  </si>
  <si>
    <t>PAL027618</t>
  </si>
  <si>
    <t>PA0027618</t>
  </si>
  <si>
    <t>LIBRARY</t>
  </si>
  <si>
    <t>https://echo.epa.gov/biosolids-facility-report?id=PAL027618</t>
  </si>
  <si>
    <t>PLANO STP, CITY OF</t>
  </si>
  <si>
    <t>ILL020052</t>
  </si>
  <si>
    <t>IL0020052</t>
  </si>
  <si>
    <t>PLANO</t>
  </si>
  <si>
    <t>https://echo.epa.gov/biosolids-facility-report?id=ILL020052</t>
  </si>
  <si>
    <t>HARRIS COUNTY WCID 109 WWTP</t>
  </si>
  <si>
    <t>TX0033243</t>
  </si>
  <si>
    <t>https://echo.epa.gov/biosolids-facility-report?id=TX0033243</t>
  </si>
  <si>
    <t>GWA HAGATNA WWTP</t>
  </si>
  <si>
    <t>GUL020087</t>
  </si>
  <si>
    <t>GU0020087</t>
  </si>
  <si>
    <t>https://echo.epa.gov/biosolids-facility-report?id=GUL020087</t>
  </si>
  <si>
    <t>VIRGINIA</t>
  </si>
  <si>
    <t>MNL030163</t>
  </si>
  <si>
    <t>MN0030163</t>
  </si>
  <si>
    <t>https://echo.epa.gov/biosolids-facility-report?id=MNL030163</t>
  </si>
  <si>
    <t>WOOD DALE NORTH STP, CITY OF</t>
  </si>
  <si>
    <t>ILL020061</t>
  </si>
  <si>
    <t>IL0020061</t>
  </si>
  <si>
    <t>WOOD DALE</t>
  </si>
  <si>
    <t>https://echo.epa.gov/biosolids-facility-report?id=ILL020061</t>
  </si>
  <si>
    <t>SWEETWATER STP</t>
  </si>
  <si>
    <t>TNL020052</t>
  </si>
  <si>
    <t>TN0020052</t>
  </si>
  <si>
    <t>SWEETWATER</t>
  </si>
  <si>
    <t>https://echo.epa.gov/biosolids-facility-report?id=TNL020052</t>
  </si>
  <si>
    <t>CITY OF MCDONOUGH</t>
  </si>
  <si>
    <t>GAL023949</t>
  </si>
  <si>
    <t>GA0023949</t>
  </si>
  <si>
    <t>MCDONOUGH</t>
  </si>
  <si>
    <t>https://echo.epa.gov/biosolids-facility-report?id=GAL023949</t>
  </si>
  <si>
    <t>EAST DISTRICT WWTP</t>
  </si>
  <si>
    <t>TX0020117</t>
  </si>
  <si>
    <t>https://echo.epa.gov/biosolids-facility-report?id=TX0020117</t>
  </si>
  <si>
    <t>GREAT BARRINGTON W W T F</t>
  </si>
  <si>
    <t>MAL101524</t>
  </si>
  <si>
    <t>MA0101524</t>
  </si>
  <si>
    <t>GREAT BARRINGTON</t>
  </si>
  <si>
    <t>https://echo.epa.gov/biosolids-facility-report?id=MAL101524</t>
  </si>
  <si>
    <t>UPPER MONTGOMERY JOINT SEWER A</t>
  </si>
  <si>
    <t>PAL020532</t>
  </si>
  <si>
    <t>PA0020532</t>
  </si>
  <si>
    <t>PENNSBURG</t>
  </si>
  <si>
    <t>https://echo.epa.gov/biosolids-facility-report?id=PAL020532</t>
  </si>
  <si>
    <t>GAFFNEY/CLARY WWTF</t>
  </si>
  <si>
    <t>SCL031551</t>
  </si>
  <si>
    <t>SC0031551</t>
  </si>
  <si>
    <t>https://echo.epa.gov/biosolids-facility-report?id=SCL031551</t>
  </si>
  <si>
    <t>OCEAN SHORES STP</t>
  </si>
  <si>
    <t>WAL023817</t>
  </si>
  <si>
    <t>WA0023817</t>
  </si>
  <si>
    <t>OCEAN SHORES</t>
  </si>
  <si>
    <t>https://echo.epa.gov/biosolids-facility-report?id=WAL023817</t>
  </si>
  <si>
    <t>NHL101303</t>
  </si>
  <si>
    <t>NH0101303</t>
  </si>
  <si>
    <t>https://echo.epa.gov/biosolids-facility-report?id=NHL101303</t>
  </si>
  <si>
    <t>UPPER SAUCON TWP. WWTP</t>
  </si>
  <si>
    <t>PAL053147</t>
  </si>
  <si>
    <t>PA0053147</t>
  </si>
  <si>
    <t>CENTER VALLEY</t>
  </si>
  <si>
    <t>https://echo.epa.gov/biosolids-facility-report?id=PAL053147</t>
  </si>
  <si>
    <t>PLYMOUTH WWTP</t>
  </si>
  <si>
    <t>INL020991</t>
  </si>
  <si>
    <t>IN0020991</t>
  </si>
  <si>
    <t>https://echo.epa.gov/biosolids-facility-report?id=INL020991</t>
  </si>
  <si>
    <t>PONTIAC STP, CITY OF</t>
  </si>
  <si>
    <t>ILL030457</t>
  </si>
  <si>
    <t>IL0030457</t>
  </si>
  <si>
    <t>PONTIAC</t>
  </si>
  <si>
    <t>https://echo.epa.gov/biosolids-facility-report?id=ILL030457</t>
  </si>
  <si>
    <t>GOWANDA (V)</t>
  </si>
  <si>
    <t>NYL032093</t>
  </si>
  <si>
    <t>NY0032093</t>
  </si>
  <si>
    <t>GOWANDA</t>
  </si>
  <si>
    <t>https://echo.epa.gov/biosolids-facility-report?id=NYL032093</t>
  </si>
  <si>
    <t>BOONVILLE, CITY OF</t>
  </si>
  <si>
    <t>MOL040738</t>
  </si>
  <si>
    <t>MO0040738</t>
  </si>
  <si>
    <t>BOONVILLE</t>
  </si>
  <si>
    <t>https://echo.epa.gov/biosolids-facility-report?id=MOL040738</t>
  </si>
  <si>
    <t>CITY OF CHILLICOTHE</t>
  </si>
  <si>
    <t>MOL108227</t>
  </si>
  <si>
    <t>MO0108227</t>
  </si>
  <si>
    <t>CHILLICOTHE</t>
  </si>
  <si>
    <t>https://echo.epa.gov/biosolids-facility-report?id=MOL108227</t>
  </si>
  <si>
    <t>HARRIS COUNTY MUD 82 WWTP</t>
  </si>
  <si>
    <t>TX0071528</t>
  </si>
  <si>
    <t>https://echo.epa.gov/biosolids-facility-report?id=TX0071528</t>
  </si>
  <si>
    <t>CITY OF SALISBURY, TOWN CREEK WWTP</t>
  </si>
  <si>
    <t>NCL023892</t>
  </si>
  <si>
    <t>NC0023892</t>
  </si>
  <si>
    <t>https://echo.epa.gov/biosolids-facility-report?id=NCL023892</t>
  </si>
  <si>
    <t>SUNNYSIDE POTW</t>
  </si>
  <si>
    <t>WAL020991</t>
  </si>
  <si>
    <t>WA0020991</t>
  </si>
  <si>
    <t>SUNNYSIDE</t>
  </si>
  <si>
    <t>https://echo.epa.gov/biosolids-facility-report?id=WAL020991</t>
  </si>
  <si>
    <t>MOL097390</t>
  </si>
  <si>
    <t>MO0097390</t>
  </si>
  <si>
    <t>https://echo.epa.gov/biosolids-facility-report?id=MOL097390</t>
  </si>
  <si>
    <t>MAYDE CREEK MUD WWTP</t>
  </si>
  <si>
    <t>TX0076660</t>
  </si>
  <si>
    <t>https://echo.epa.gov/biosolids-facility-report?id=TX0076660</t>
  </si>
  <si>
    <t>OAK LODGE SANITARY DISTRICT</t>
  </si>
  <si>
    <t>ORL026140</t>
  </si>
  <si>
    <t>OR0026140</t>
  </si>
  <si>
    <t>https://echo.epa.gov/biosolids-facility-report?id=ORL026140</t>
  </si>
  <si>
    <t>CITY OF SANDERSVILLE</t>
  </si>
  <si>
    <t>GAL032051</t>
  </si>
  <si>
    <t>GA0032051</t>
  </si>
  <si>
    <t>SANDERSVILLE</t>
  </si>
  <si>
    <t>https://echo.epa.gov/biosolids-facility-report?id=GAL032051</t>
  </si>
  <si>
    <t>MINDEN-GARDNERVILLE SD WWTP</t>
  </si>
  <si>
    <t>NVL000057</t>
  </si>
  <si>
    <t>NV0000057</t>
  </si>
  <si>
    <t>https://echo.epa.gov/biosolids-facility-report?id=NVL000057</t>
  </si>
  <si>
    <t>TOWN OF MOREHEAD CITY</t>
  </si>
  <si>
    <t>NCL026611</t>
  </si>
  <si>
    <t>NC0026611</t>
  </si>
  <si>
    <t>MOREHEAD CITY</t>
  </si>
  <si>
    <t>https://echo.epa.gov/biosolids-facility-report?id=NCL026611</t>
  </si>
  <si>
    <t>BOLINGBROOK STP #1, VILLAGE OF</t>
  </si>
  <si>
    <t>ILL032689</t>
  </si>
  <si>
    <t>IL0032689</t>
  </si>
  <si>
    <t>BOLINGBROOK</t>
  </si>
  <si>
    <t>https://echo.epa.gov/biosolids-facility-report?id=ILL032689</t>
  </si>
  <si>
    <t>HORSHAM TOWNSHIP</t>
  </si>
  <si>
    <t>PAL051985</t>
  </si>
  <si>
    <t>PA0051985</t>
  </si>
  <si>
    <t>HORSHAM</t>
  </si>
  <si>
    <t>https://echo.epa.gov/biosolids-facility-report?id=PAL051985</t>
  </si>
  <si>
    <t>NCL031836</t>
  </si>
  <si>
    <t>NC0031836</t>
  </si>
  <si>
    <t>https://echo.epa.gov/biosolids-facility-report?id=NCL031836</t>
  </si>
  <si>
    <t>DELTA CITY OF</t>
  </si>
  <si>
    <t>COL039641</t>
  </si>
  <si>
    <t>CO0039641</t>
  </si>
  <si>
    <t>DELTA</t>
  </si>
  <si>
    <t>https://echo.epa.gov/biosolids-facility-report?id=COL039641</t>
  </si>
  <si>
    <t>MCGREGOR SOUTH WWTF</t>
  </si>
  <si>
    <t>TX0023914</t>
  </si>
  <si>
    <t>MCGREGOR</t>
  </si>
  <si>
    <t>https://echo.epa.gov/biosolids-facility-report?id=TX0023914</t>
  </si>
  <si>
    <t>PINEY ORCHARD WWTP</t>
  </si>
  <si>
    <t>MDL059145</t>
  </si>
  <si>
    <t>MD0059145</t>
  </si>
  <si>
    <t>ODENTON</t>
  </si>
  <si>
    <t>https://echo.epa.gov/biosolids-facility-report?id=MDL059145</t>
  </si>
  <si>
    <t>BAMMEL UD WWTP</t>
  </si>
  <si>
    <t>TX0046639</t>
  </si>
  <si>
    <t>https://echo.epa.gov/biosolids-facility-report?id=TX0046639</t>
  </si>
  <si>
    <t>PORTLAND WWTP</t>
  </si>
  <si>
    <t>INL020095</t>
  </si>
  <si>
    <t>IN0020095</t>
  </si>
  <si>
    <t>https://echo.epa.gov/biosolids-facility-report?id=INL020095</t>
  </si>
  <si>
    <t>FARMVILLE WASTEWATER TREATMENT</t>
  </si>
  <si>
    <t>VAL083135</t>
  </si>
  <si>
    <t>VA0083135</t>
  </si>
  <si>
    <t>https://echo.epa.gov/biosolids-facility-report?id=VAL083135</t>
  </si>
  <si>
    <t>PLACERVILLE HANGTOWN CREEK WRF</t>
  </si>
  <si>
    <t>CAL078956</t>
  </si>
  <si>
    <t>CA0078956</t>
  </si>
  <si>
    <t>PLACERVILLE</t>
  </si>
  <si>
    <t>https://echo.epa.gov/biosolids-facility-report?id=CAL078956</t>
  </si>
  <si>
    <t>LAUGHLIN WRF</t>
  </si>
  <si>
    <t>NVL021563</t>
  </si>
  <si>
    <t>NV0021563</t>
  </si>
  <si>
    <t>LAUGHLIN</t>
  </si>
  <si>
    <t>https://echo.epa.gov/biosolids-facility-report?id=NVL021563</t>
  </si>
  <si>
    <t>PLYMOUTH WPCF</t>
  </si>
  <si>
    <t>CTL100463</t>
  </si>
  <si>
    <t>CT0100463</t>
  </si>
  <si>
    <t>PEQUABUCK</t>
  </si>
  <si>
    <t>https://echo.epa.gov/biosolids-facility-report?id=CTL100463</t>
  </si>
  <si>
    <t>COPPERAS COVE NORTHEAST WWTP</t>
  </si>
  <si>
    <t>TX0069850</t>
  </si>
  <si>
    <t>COPPERAS COVE</t>
  </si>
  <si>
    <t>https://echo.epa.gov/biosolids-facility-report?id=TX0069850</t>
  </si>
  <si>
    <t>PRICE R WATER IMP DIST</t>
  </si>
  <si>
    <t>UTL021814</t>
  </si>
  <si>
    <t>UT0021814</t>
  </si>
  <si>
    <t>https://echo.epa.gov/biosolids-facility-report?id=UTL021814</t>
  </si>
  <si>
    <t>SCHOFIELD BARRACKS WWTP</t>
  </si>
  <si>
    <t>HIL110141</t>
  </si>
  <si>
    <t>HI0110141</t>
  </si>
  <si>
    <t>WAHIAWA</t>
  </si>
  <si>
    <t>https://echo.epa.gov/biosolids-facility-report?id=HIL110141</t>
  </si>
  <si>
    <t>BRAZORIA COUNTY MUD 3 WWTP</t>
  </si>
  <si>
    <t>TX0086118</t>
  </si>
  <si>
    <t>https://echo.epa.gov/biosolids-facility-report?id=TX0086118</t>
  </si>
  <si>
    <t>DECATUR WWTP</t>
  </si>
  <si>
    <t>INL039314</t>
  </si>
  <si>
    <t>IN0039314</t>
  </si>
  <si>
    <t>https://echo.epa.gov/biosolids-facility-report?id=INL039314</t>
  </si>
  <si>
    <t>BEARDSTOWN SD STP</t>
  </si>
  <si>
    <t>ILL025135</t>
  </si>
  <si>
    <t>IL0025135</t>
  </si>
  <si>
    <t>BEARDSTOWN</t>
  </si>
  <si>
    <t>https://echo.epa.gov/biosolids-facility-report?id=ILL025135</t>
  </si>
  <si>
    <t>TELLURIDE TOWN OF</t>
  </si>
  <si>
    <t>COL041840</t>
  </si>
  <si>
    <t>CO0041840</t>
  </si>
  <si>
    <t>TELLURIDE</t>
  </si>
  <si>
    <t>https://echo.epa.gov/biosolids-facility-report?id=COL041840</t>
  </si>
  <si>
    <t>CITY OF ENTERPRISE</t>
  </si>
  <si>
    <t>ALL020061</t>
  </si>
  <si>
    <t>AL0020061</t>
  </si>
  <si>
    <t>ENTERPRISE</t>
  </si>
  <si>
    <t>https://echo.epa.gov/biosolids-facility-report?id=ALL020061</t>
  </si>
  <si>
    <t>REDONDO WWTP</t>
  </si>
  <si>
    <t>WAL023451</t>
  </si>
  <si>
    <t>WA0023451</t>
  </si>
  <si>
    <t>https://echo.epa.gov/biosolids-facility-report?id=WAL023451</t>
  </si>
  <si>
    <t>CITY OF WOODVILLE SOUTH PLANT</t>
  </si>
  <si>
    <t>TX0025828</t>
  </si>
  <si>
    <t>WOODVILLE</t>
  </si>
  <si>
    <t>https://echo.epa.gov/biosolids-facility-report?id=TX0025828</t>
  </si>
  <si>
    <t>WINDOM</t>
  </si>
  <si>
    <t>MNL022217</t>
  </si>
  <si>
    <t>MN0022217</t>
  </si>
  <si>
    <t>https://echo.epa.gov/biosolids-facility-report?id=MNL022217</t>
  </si>
  <si>
    <t>WESTERN WATER RECYCLING FACILITY</t>
  </si>
  <si>
    <t>CAL010560</t>
  </si>
  <si>
    <t>CA0010560</t>
  </si>
  <si>
    <t>RIVERSIDE</t>
  </si>
  <si>
    <t>https://echo.epa.gov/biosolids-facility-report?id=CAL010560</t>
  </si>
  <si>
    <t>MEMORIAL VILLAGES WA WWTP</t>
  </si>
  <si>
    <t>TX0047457</t>
  </si>
  <si>
    <t>https://echo.epa.gov/biosolids-facility-report?id=TX0047457</t>
  </si>
  <si>
    <t>COLD SPRING</t>
  </si>
  <si>
    <t>MNL023094</t>
  </si>
  <si>
    <t>MN0023094</t>
  </si>
  <si>
    <t>https://echo.epa.gov/biosolids-facility-report?id=MNL023094</t>
  </si>
  <si>
    <t>PARSONS, CITY OF</t>
  </si>
  <si>
    <t>KSL097560</t>
  </si>
  <si>
    <t>KS0097560</t>
  </si>
  <si>
    <t>PARSONS</t>
  </si>
  <si>
    <t>https://echo.epa.gov/biosolids-facility-report?id=KSL097560</t>
  </si>
  <si>
    <t>MOORESTOWN TOWNSHIP STP</t>
  </si>
  <si>
    <t>NJL024996</t>
  </si>
  <si>
    <t>NJ0024996</t>
  </si>
  <si>
    <t>MOORESTOWN</t>
  </si>
  <si>
    <t>https://echo.epa.gov/biosolids-facility-report?id=NJL024996</t>
  </si>
  <si>
    <t>COFFEYVILLE, CITY OF</t>
  </si>
  <si>
    <t>KSL050733</t>
  </si>
  <si>
    <t>KS0050733</t>
  </si>
  <si>
    <t>COFFEYVILLE</t>
  </si>
  <si>
    <t>https://echo.epa.gov/biosolids-facility-report?id=KSL050733</t>
  </si>
  <si>
    <t>TNL022551</t>
  </si>
  <si>
    <t>TN0022551</t>
  </si>
  <si>
    <t>https://echo.epa.gov/biosolids-facility-report?id=TNL022551</t>
  </si>
  <si>
    <t>CITY OF PERRYVILLE</t>
  </si>
  <si>
    <t>MOL051144</t>
  </si>
  <si>
    <t>MO0051144</t>
  </si>
  <si>
    <t>PERRYVILLE</t>
  </si>
  <si>
    <t>https://echo.epa.gov/biosolids-facility-report?id=MOL051144</t>
  </si>
  <si>
    <t>BROOKFIELD CITY</t>
  </si>
  <si>
    <t>MOL137553</t>
  </si>
  <si>
    <t>MO0137553</t>
  </si>
  <si>
    <t>BROOKFIELD</t>
  </si>
  <si>
    <t>https://echo.epa.gov/biosolids-facility-report?id=MOL137553</t>
  </si>
  <si>
    <t>CITY OF BURNET WWTF</t>
  </si>
  <si>
    <t>TX0026484</t>
  </si>
  <si>
    <t>BURNET</t>
  </si>
  <si>
    <t>https://echo.epa.gov/biosolids-facility-report?id=TX0026484</t>
  </si>
  <si>
    <t>PUNXSUTAWNEY BORO MUN AUTH</t>
  </si>
  <si>
    <t>PAL020346</t>
  </si>
  <si>
    <t>PA0020346</t>
  </si>
  <si>
    <t>PUNXSTAWNEY</t>
  </si>
  <si>
    <t>https://echo.epa.gov/biosolids-facility-report?id=PAL020346</t>
  </si>
  <si>
    <t>MEADOWHILL REGIONAL MUD WWTP</t>
  </si>
  <si>
    <t>TX0046663</t>
  </si>
  <si>
    <t>https://echo.epa.gov/biosolids-facility-report?id=TX0046663</t>
  </si>
  <si>
    <t>REMINGTON MUD 1  WWTP</t>
  </si>
  <si>
    <t>TX0101371</t>
  </si>
  <si>
    <t>https://echo.epa.gov/biosolids-facility-report?id=TX0101371</t>
  </si>
  <si>
    <t>EAST WINDSOR WPCF</t>
  </si>
  <si>
    <t>CTL100196</t>
  </si>
  <si>
    <t>CT0100196</t>
  </si>
  <si>
    <t>EAST WINDSOR</t>
  </si>
  <si>
    <t>https://echo.epa.gov/biosolids-facility-report?id=CTL100196</t>
  </si>
  <si>
    <t>PIKEVILLE WWTP</t>
  </si>
  <si>
    <t>KYL025291</t>
  </si>
  <si>
    <t>KY0025291</t>
  </si>
  <si>
    <t>PIKEVILLE</t>
  </si>
  <si>
    <t>https://echo.epa.gov/biosolids-facility-report?id=KYL025291</t>
  </si>
  <si>
    <t>ROCK FALLS, CITY OF</t>
  </si>
  <si>
    <t>ILL078301</t>
  </si>
  <si>
    <t>IL0078301</t>
  </si>
  <si>
    <t>ROCK FALLS</t>
  </si>
  <si>
    <t>https://echo.epa.gov/biosolids-facility-report?id=ILL078301</t>
  </si>
  <si>
    <t>TELL CITY MUNICIPAL WWTP</t>
  </si>
  <si>
    <t>INL021016</t>
  </si>
  <si>
    <t>IN0021016</t>
  </si>
  <si>
    <t>TELL CITY</t>
  </si>
  <si>
    <t>https://echo.epa.gov/biosolids-facility-report?id=INL021016</t>
  </si>
  <si>
    <t>HONDO WWTP</t>
  </si>
  <si>
    <t>TX0087751</t>
  </si>
  <si>
    <t>HONDO</t>
  </si>
  <si>
    <t>https://echo.epa.gov/biosolids-facility-report?id=TX0087751</t>
  </si>
  <si>
    <t>UPPER THOMPSON SANITATION DISTRICT</t>
  </si>
  <si>
    <t>COL031844</t>
  </si>
  <si>
    <t>CO0031844</t>
  </si>
  <si>
    <t>ESTES PARK</t>
  </si>
  <si>
    <t>https://echo.epa.gov/biosolids-facility-report?id=COL031844</t>
  </si>
  <si>
    <t>CITY OF ALACHUA AWRF</t>
  </si>
  <si>
    <t>FLL011290</t>
  </si>
  <si>
    <t>FL0011290</t>
  </si>
  <si>
    <t>ALACHUA</t>
  </si>
  <si>
    <t>https://echo.epa.gov/biosolids-facility-report?id=FLL011290</t>
  </si>
  <si>
    <t>CITY OF OSCEOLA</t>
  </si>
  <si>
    <t>IAL041815</t>
  </si>
  <si>
    <t>IA0041815</t>
  </si>
  <si>
    <t>OSCEOLA</t>
  </si>
  <si>
    <t>https://echo.epa.gov/biosolids-facility-report?id=IAL041815</t>
  </si>
  <si>
    <t>HARTFORD CITY WWTP</t>
  </si>
  <si>
    <t>INL021628</t>
  </si>
  <si>
    <t>IN0021628</t>
  </si>
  <si>
    <t>HARTFORD CITY</t>
  </si>
  <si>
    <t>https://echo.epa.gov/biosolids-facility-report?id=INL021628</t>
  </si>
  <si>
    <t>TOWN OF BENNINGTON</t>
  </si>
  <si>
    <t>VTL100021</t>
  </si>
  <si>
    <t>VT0100021</t>
  </si>
  <si>
    <t>BENNINGTON</t>
  </si>
  <si>
    <t>https://echo.epa.gov/biosolids-facility-report?id=VTL100021</t>
  </si>
  <si>
    <t>FRISCO SANITATION DISTRICT</t>
  </si>
  <si>
    <t>COL020451</t>
  </si>
  <si>
    <t>CO0020451</t>
  </si>
  <si>
    <t>FRISCO</t>
  </si>
  <si>
    <t>https://echo.epa.gov/biosolids-facility-report?id=COL020451</t>
  </si>
  <si>
    <t>CAMROSA WRF</t>
  </si>
  <si>
    <t>CAL059501</t>
  </si>
  <si>
    <t>CA0059501</t>
  </si>
  <si>
    <t>https://echo.epa.gov/biosolids-facility-report?id=CAL059501</t>
  </si>
  <si>
    <t>AIRPORT WWTF</t>
  </si>
  <si>
    <t>TX0027791</t>
  </si>
  <si>
    <t>https://echo.epa.gov/biosolids-facility-report?id=TX0027791</t>
  </si>
  <si>
    <t>CITY OF STOCKBRIDGE</t>
  </si>
  <si>
    <t>GAL023337</t>
  </si>
  <si>
    <t>GA0023337</t>
  </si>
  <si>
    <t>STOCKBRIDGE</t>
  </si>
  <si>
    <t>https://echo.epa.gov/biosolids-facility-report?id=GAL023337</t>
  </si>
  <si>
    <t>HARRIS COUNTY MUD 127</t>
  </si>
  <si>
    <t>TX0083500</t>
  </si>
  <si>
    <t>https://echo.epa.gov/biosolids-facility-report?id=TX0083500</t>
  </si>
  <si>
    <t>LINCOLN GREEN REGIONAL WWTP</t>
  </si>
  <si>
    <t>TX0074136</t>
  </si>
  <si>
    <t>https://echo.epa.gov/biosolids-facility-report?id=TX0074136</t>
  </si>
  <si>
    <t>TOWN OF HANOVER</t>
  </si>
  <si>
    <t>NHL580099</t>
  </si>
  <si>
    <t>NH0580099</t>
  </si>
  <si>
    <t>https://echo.epa.gov/biosolids-facility-report?id=NHL580099</t>
  </si>
  <si>
    <t>BERRYVILLE, CITY OF</t>
  </si>
  <si>
    <t>ARL021792</t>
  </si>
  <si>
    <t>AR0021792</t>
  </si>
  <si>
    <t>BERRYVILLE</t>
  </si>
  <si>
    <t>https://echo.epa.gov/biosolids-facility-report?id=ARL021792</t>
  </si>
  <si>
    <t>DENZIL BOWMAN WASTEWATER</t>
  </si>
  <si>
    <t>TNL021229</t>
  </si>
  <si>
    <t>TN0021229</t>
  </si>
  <si>
    <t>GREENEVILLE</t>
  </si>
  <si>
    <t>https://echo.epa.gov/biosolids-facility-report?id=TNL021229</t>
  </si>
  <si>
    <t>CITY OF HAVELOCK</t>
  </si>
  <si>
    <t>NCL021253</t>
  </si>
  <si>
    <t>NC0021253</t>
  </si>
  <si>
    <t>HAVELOCK</t>
  </si>
  <si>
    <t>https://echo.epa.gov/biosolids-facility-report?id=NCL021253</t>
  </si>
  <si>
    <t>TOWN OF PURCELLVILLE STP</t>
  </si>
  <si>
    <t>VAL022802</t>
  </si>
  <si>
    <t>VA0022802</t>
  </si>
  <si>
    <t>PURCELLVILLE</t>
  </si>
  <si>
    <t>https://echo.epa.gov/biosolids-facility-report?id=VAL022802</t>
  </si>
  <si>
    <t>CITY OF TROY</t>
  </si>
  <si>
    <t>MOL131296</t>
  </si>
  <si>
    <t>MO0131296</t>
  </si>
  <si>
    <t>https://echo.epa.gov/biosolids-facility-report?id=MOL131296</t>
  </si>
  <si>
    <t>TOWN OF CAROLINA BEACH</t>
  </si>
  <si>
    <t>NCL023256</t>
  </si>
  <si>
    <t>NC0023256</t>
  </si>
  <si>
    <t>CAROLINA BEACH</t>
  </si>
  <si>
    <t>https://echo.epa.gov/biosolids-facility-report?id=NCL023256</t>
  </si>
  <si>
    <t>CLUTE-RICHWOOD WWTP</t>
  </si>
  <si>
    <t>TX0034436</t>
  </si>
  <si>
    <t>CLUTE</t>
  </si>
  <si>
    <t>https://echo.epa.gov/biosolids-facility-report?id=TX0034436</t>
  </si>
  <si>
    <t>RIFLE REGIONAL WW RECLAMATION FACILITY</t>
  </si>
  <si>
    <t>COL048151</t>
  </si>
  <si>
    <t>CO0048151</t>
  </si>
  <si>
    <t>RIFLE</t>
  </si>
  <si>
    <t>https://echo.epa.gov/biosolids-facility-report?id=COL048151</t>
  </si>
  <si>
    <t>HARRIMAN UTILITY BOARD</t>
  </si>
  <si>
    <t>TNL025437</t>
  </si>
  <si>
    <t>TN0025437</t>
  </si>
  <si>
    <t>HARRIMAN</t>
  </si>
  <si>
    <t>https://echo.epa.gov/biosolids-facility-report?id=TNL025437</t>
  </si>
  <si>
    <t>VAL020346</t>
  </si>
  <si>
    <t>VA0020346</t>
  </si>
  <si>
    <t>https://echo.epa.gov/biosolids-facility-report?id=VAL020346</t>
  </si>
  <si>
    <t>TRENTON MUNICIPAL UTILITIES</t>
  </si>
  <si>
    <t>MOL039748</t>
  </si>
  <si>
    <t>MO0039748</t>
  </si>
  <si>
    <t>https://echo.epa.gov/biosolids-facility-report?id=MOL039748</t>
  </si>
  <si>
    <t>CITY OF SIOUX CENTER</t>
  </si>
  <si>
    <t>IAL033731</t>
  </si>
  <si>
    <t>IA0033731</t>
  </si>
  <si>
    <t>SIOUX CENTER</t>
  </si>
  <si>
    <t>https://echo.epa.gov/biosolids-facility-report?id=IAL033731</t>
  </si>
  <si>
    <t>EAST DUNDEE WWTP, VILLAGE OF</t>
  </si>
  <si>
    <t>ILL028541</t>
  </si>
  <si>
    <t>IL0028541</t>
  </si>
  <si>
    <t>EAST DUNDEE</t>
  </si>
  <si>
    <t>https://echo.epa.gov/biosolids-facility-report?id=ILL028541</t>
  </si>
  <si>
    <t>CITY OF HIDALGO WWTP</t>
  </si>
  <si>
    <t>TX0058386</t>
  </si>
  <si>
    <t>HIDALGO</t>
  </si>
  <si>
    <t>https://echo.epa.gov/biosolids-facility-report?id=TX0058386</t>
  </si>
  <si>
    <t>SEDRO WOOLLEY WWTP</t>
  </si>
  <si>
    <t>WAL023752</t>
  </si>
  <si>
    <t>WA0023752</t>
  </si>
  <si>
    <t>SEDRO WOOLLEY</t>
  </si>
  <si>
    <t>https://echo.epa.gov/biosolids-facility-report?id=WAL023752</t>
  </si>
  <si>
    <t>FRANKLIN COUNTY</t>
  </si>
  <si>
    <t>NCL069311</t>
  </si>
  <si>
    <t>NC0069311</t>
  </si>
  <si>
    <t>LOUISBURG</t>
  </si>
  <si>
    <t>https://echo.epa.gov/biosolids-facility-report?id=NCL069311</t>
  </si>
  <si>
    <t>CITY OF FAIRFIELD</t>
  </si>
  <si>
    <t>IAL035076</t>
  </si>
  <si>
    <t>IA0035076</t>
  </si>
  <si>
    <t>FAIRFIELD</t>
  </si>
  <si>
    <t>https://echo.epa.gov/biosolids-facility-report?id=IAL035076</t>
  </si>
  <si>
    <t>TOWN OF LOUISBURG</t>
  </si>
  <si>
    <t>NCL020231</t>
  </si>
  <si>
    <t>NC0020231</t>
  </si>
  <si>
    <t>https://echo.epa.gov/biosolids-facility-report?id=NCL020231</t>
  </si>
  <si>
    <t>CITY OF SHELDON</t>
  </si>
  <si>
    <t>IAL032662</t>
  </si>
  <si>
    <t>IA0032662</t>
  </si>
  <si>
    <t>SHELDON</t>
  </si>
  <si>
    <t>https://echo.epa.gov/biosolids-facility-report?id=IAL032662</t>
  </si>
  <si>
    <t>ABINGDON REGIONAL WWTP</t>
  </si>
  <si>
    <t>VAL026531</t>
  </si>
  <si>
    <t>VA0026531</t>
  </si>
  <si>
    <t>ABINGDON</t>
  </si>
  <si>
    <t>https://echo.epa.gov/biosolids-facility-report?id=VAL026531</t>
  </si>
  <si>
    <t>CITY OF BRIDGE CITY</t>
  </si>
  <si>
    <t>TX0025500</t>
  </si>
  <si>
    <t>BRIDGE CITY</t>
  </si>
  <si>
    <t>https://echo.epa.gov/biosolids-facility-report?id=TX0025500</t>
  </si>
  <si>
    <t>HAMPSHIRE STP, VILLAGE OF</t>
  </si>
  <si>
    <t>ILL020281</t>
  </si>
  <si>
    <t>IL0020281</t>
  </si>
  <si>
    <t>HAMPSHIRE</t>
  </si>
  <si>
    <t>https://echo.epa.gov/biosolids-facility-report?id=ILL020281</t>
  </si>
  <si>
    <t>PROSSER POTW</t>
  </si>
  <si>
    <t>WAL020800</t>
  </si>
  <si>
    <t>WA0020800</t>
  </si>
  <si>
    <t>PROSSER</t>
  </si>
  <si>
    <t>https://echo.epa.gov/biosolids-facility-report?id=WAL020800</t>
  </si>
  <si>
    <t>GRAND MISSION MUD 1  WWTP</t>
  </si>
  <si>
    <t>TX0123749</t>
  </si>
  <si>
    <t>https://echo.epa.gov/biosolids-facility-report?id=TX0123749</t>
  </si>
  <si>
    <t>NORTH BEND STP</t>
  </si>
  <si>
    <t>WAL029351</t>
  </si>
  <si>
    <t>WA0029351</t>
  </si>
  <si>
    <t>NORTH BEND</t>
  </si>
  <si>
    <t>https://echo.epa.gov/biosolids-facility-report?id=WAL029351</t>
  </si>
  <si>
    <t>AUGUSTA, CITY OF</t>
  </si>
  <si>
    <t>KSL094561</t>
  </si>
  <si>
    <t>KS0094561</t>
  </si>
  <si>
    <t>https://echo.epa.gov/biosolids-facility-report?id=KSL094561</t>
  </si>
  <si>
    <t>DEQUEEN, CITY OF</t>
  </si>
  <si>
    <t>ARL021733</t>
  </si>
  <si>
    <t>AR0021733</t>
  </si>
  <si>
    <t>DE QUEEN</t>
  </si>
  <si>
    <t>https://echo.epa.gov/biosolids-facility-report?id=ARL021733</t>
  </si>
  <si>
    <t>LAKE CITY</t>
  </si>
  <si>
    <t>MNL020664</t>
  </si>
  <si>
    <t>MN0020664</t>
  </si>
  <si>
    <t>https://echo.epa.gov/biosolids-facility-report?id=MNL020664</t>
  </si>
  <si>
    <t>ANNANDALE/MAPLE LAKE</t>
  </si>
  <si>
    <t>MNL066966</t>
  </si>
  <si>
    <t>MN0066966</t>
  </si>
  <si>
    <t>https://echo.epa.gov/biosolids-facility-report?id=MNL066966</t>
  </si>
  <si>
    <t>CITY OF SUGAR LAND NEW TERRITORY NORTH REGIONAL WWTF</t>
  </si>
  <si>
    <t>TX0111872</t>
  </si>
  <si>
    <t>https://echo.epa.gov/biosolids-facility-report?id=TX0111872</t>
  </si>
  <si>
    <t>PORT ACRES WWTF</t>
  </si>
  <si>
    <t>TX0047511</t>
  </si>
  <si>
    <t>PORT ARTHUR</t>
  </si>
  <si>
    <t>https://echo.epa.gov/biosolids-facility-report?id=TX0047511</t>
  </si>
  <si>
    <t>TOMBALL SOUTH WWTP</t>
  </si>
  <si>
    <t>TX0117595</t>
  </si>
  <si>
    <t>TOMBALL</t>
  </si>
  <si>
    <t>https://echo.epa.gov/biosolids-facility-report?id=TX0117595</t>
  </si>
  <si>
    <t>ROTTERDAM (T)</t>
  </si>
  <si>
    <t>NYL020141</t>
  </si>
  <si>
    <t>NY0020141</t>
  </si>
  <si>
    <t>https://echo.epa.gov/biosolids-facility-report?id=NYL020141</t>
  </si>
  <si>
    <t>CENTRAL IRON RANGE SANITARY SEWER DISTRICT WWTP</t>
  </si>
  <si>
    <t>MNL020117</t>
  </si>
  <si>
    <t>MN0020117</t>
  </si>
  <si>
    <t>CHISHOLM</t>
  </si>
  <si>
    <t>https://echo.epa.gov/biosolids-facility-report?id=MNL020117</t>
  </si>
  <si>
    <t>CITY OF CEDARTOWN</t>
  </si>
  <si>
    <t>GAL024074</t>
  </si>
  <si>
    <t>GA0024074</t>
  </si>
  <si>
    <t>CEDARTOWN</t>
  </si>
  <si>
    <t>https://echo.epa.gov/biosolids-facility-report?id=GAL024074</t>
  </si>
  <si>
    <t>SYCAMORE STP - NORTH PLANT</t>
  </si>
  <si>
    <t>ILL031291</t>
  </si>
  <si>
    <t>IL0031291</t>
  </si>
  <si>
    <t>SYCAMORE</t>
  </si>
  <si>
    <t>https://echo.epa.gov/biosolids-facility-report?id=ILL031291</t>
  </si>
  <si>
    <t>CITY OF ROME</t>
  </si>
  <si>
    <t>GAL024341</t>
  </si>
  <si>
    <t>GA0024341</t>
  </si>
  <si>
    <t>ROME</t>
  </si>
  <si>
    <t>https://echo.epa.gov/biosolids-facility-report?id=GAL024341</t>
  </si>
  <si>
    <t>GLENWOOD SPRINGS CITY OF</t>
  </si>
  <si>
    <t>COL048852</t>
  </si>
  <si>
    <t>CO0048852</t>
  </si>
  <si>
    <t>GLENWOOD SPRINGS</t>
  </si>
  <si>
    <t>https://echo.epa.gov/biosolids-facility-report?id=COL048852</t>
  </si>
  <si>
    <t>PEARL RIVER COUNTY UTILITY AUTHORITY, NEAL ROAD POTW</t>
  </si>
  <si>
    <t>MSL061174</t>
  </si>
  <si>
    <t>MS0061174</t>
  </si>
  <si>
    <t>PICAYUNE</t>
  </si>
  <si>
    <t>https://echo.epa.gov/biosolids-facility-report?id=MSL061174</t>
  </si>
  <si>
    <t>ROBESONIA-WERNERSVILLE M/A OF</t>
  </si>
  <si>
    <t>PAL031062</t>
  </si>
  <si>
    <t>PA0031062</t>
  </si>
  <si>
    <t>WERNERSVILLE</t>
  </si>
  <si>
    <t>https://echo.epa.gov/biosolids-facility-report?id=PAL031062</t>
  </si>
  <si>
    <t>RIDGEFIELD, TOWN OF (MAIN)</t>
  </si>
  <si>
    <t>CTL100854</t>
  </si>
  <si>
    <t>CT0100854</t>
  </si>
  <si>
    <t>RIDGEFIELD</t>
  </si>
  <si>
    <t>https://echo.epa.gov/biosolids-facility-report?id=CTL100854</t>
  </si>
  <si>
    <t>LINTON WWTP, CITY OF</t>
  </si>
  <si>
    <t>INL020575</t>
  </si>
  <si>
    <t>IN0020575</t>
  </si>
  <si>
    <t>LINTON</t>
  </si>
  <si>
    <t>https://echo.epa.gov/biosolids-facility-report?id=INL020575</t>
  </si>
  <si>
    <t>CITY OF HAMLET</t>
  </si>
  <si>
    <t>NCL047562</t>
  </si>
  <si>
    <t>NC0047562</t>
  </si>
  <si>
    <t>HAMLET</t>
  </si>
  <si>
    <t>https://echo.epa.gov/biosolids-facility-report?id=NCL047562</t>
  </si>
  <si>
    <t>LAGRANGE WWTP</t>
  </si>
  <si>
    <t>INL020478</t>
  </si>
  <si>
    <t>IN0020478</t>
  </si>
  <si>
    <t>LA GRANGE</t>
  </si>
  <si>
    <t>https://echo.epa.gov/biosolids-facility-report?id=INL020478</t>
  </si>
  <si>
    <t>WATERFORD (T)</t>
  </si>
  <si>
    <t>NYL029173</t>
  </si>
  <si>
    <t>NY0029173</t>
  </si>
  <si>
    <t>WATERFORD</t>
  </si>
  <si>
    <t>https://echo.epa.gov/biosolids-facility-report?id=NYL029173</t>
  </si>
  <si>
    <t>HARRIS COUNTY WCID 1 WWTP</t>
  </si>
  <si>
    <t>TX0023311</t>
  </si>
  <si>
    <t>HIGHLANDS</t>
  </si>
  <si>
    <t>https://echo.epa.gov/biosolids-facility-report?id=TX0023311</t>
  </si>
  <si>
    <t>FRASER TOWN OF</t>
  </si>
  <si>
    <t>COL040142</t>
  </si>
  <si>
    <t>CO0040142</t>
  </si>
  <si>
    <t>FRASER</t>
  </si>
  <si>
    <t>https://echo.epa.gov/biosolids-facility-report?id=COL040142</t>
  </si>
  <si>
    <t>CLEMSON/COCHRAN ROAD WWTP</t>
  </si>
  <si>
    <t>SCL020010</t>
  </si>
  <si>
    <t>SC0020010</t>
  </si>
  <si>
    <t>CLEMSON</t>
  </si>
  <si>
    <t>https://echo.epa.gov/biosolids-facility-report?id=SCL020010</t>
  </si>
  <si>
    <t>WILLIAMSBURG REGIONAL WWTP</t>
  </si>
  <si>
    <t>TX0058408</t>
  </si>
  <si>
    <t>https://echo.epa.gov/biosolids-facility-report?id=TX0058408</t>
  </si>
  <si>
    <t>ERIE CO SD#8</t>
  </si>
  <si>
    <t>NYL028436</t>
  </si>
  <si>
    <t>NY0028436</t>
  </si>
  <si>
    <t>https://echo.epa.gov/biosolids-facility-report?id=NYL028436</t>
  </si>
  <si>
    <t>A &amp; M HEEP WWTP</t>
  </si>
  <si>
    <t>TX0125288</t>
  </si>
  <si>
    <t>https://echo.epa.gov/biosolids-facility-report?id=TX0125288</t>
  </si>
  <si>
    <t>TOWN OF MAGGIE VALLEY</t>
  </si>
  <si>
    <t>NCL056561</t>
  </si>
  <si>
    <t>NC0056561</t>
  </si>
  <si>
    <t>MAGGIE VALLEY</t>
  </si>
  <si>
    <t>https://echo.epa.gov/biosolids-facility-report?id=NCL056561</t>
  </si>
  <si>
    <t>NEW PRAGUE</t>
  </si>
  <si>
    <t>MNL020150</t>
  </si>
  <si>
    <t>MN0020150</t>
  </si>
  <si>
    <t>https://echo.epa.gov/biosolids-facility-report?id=MNL020150</t>
  </si>
  <si>
    <t>TELFORD BORO AUTH WWTP</t>
  </si>
  <si>
    <t>PAL036978</t>
  </si>
  <si>
    <t>PA0036978</t>
  </si>
  <si>
    <t>TELFORD</t>
  </si>
  <si>
    <t>https://echo.epa.gov/biosolids-facility-report?id=PAL036978</t>
  </si>
  <si>
    <t>TOWN OF SURF CITY</t>
  </si>
  <si>
    <t>NCL000795</t>
  </si>
  <si>
    <t>NC0000795</t>
  </si>
  <si>
    <t>SURF CITY</t>
  </si>
  <si>
    <t>https://echo.epa.gov/biosolids-facility-report?id=NCL000795</t>
  </si>
  <si>
    <t>CHARTERWOOD MUD WWTP</t>
  </si>
  <si>
    <t>TX0046841</t>
  </si>
  <si>
    <t>https://echo.epa.gov/biosolids-facility-report?id=TX0046841</t>
  </si>
  <si>
    <t>CITY OF PEARSALL WWTP</t>
  </si>
  <si>
    <t>TX0032719</t>
  </si>
  <si>
    <t>PEARSALL</t>
  </si>
  <si>
    <t>https://echo.epa.gov/biosolids-facility-report?id=TX0032719</t>
  </si>
  <si>
    <t>TOWN OF WALLACE</t>
  </si>
  <si>
    <t>NCL003450</t>
  </si>
  <si>
    <t>NC0003450</t>
  </si>
  <si>
    <t>WALLACE</t>
  </si>
  <si>
    <t>https://echo.epa.gov/biosolids-facility-report?id=NCL003450</t>
  </si>
  <si>
    <t>TOWN OF WARRENTON</t>
  </si>
  <si>
    <t>NCL020834</t>
  </si>
  <si>
    <t>NC0020834</t>
  </si>
  <si>
    <t>https://echo.epa.gov/biosolids-facility-report?id=NCL020834</t>
  </si>
  <si>
    <t>GUNNISON CITY OF</t>
  </si>
  <si>
    <t>COL041530</t>
  </si>
  <si>
    <t>CO0041530</t>
  </si>
  <si>
    <t>GUNNISON</t>
  </si>
  <si>
    <t>https://echo.epa.gov/biosolids-facility-report?id=COL041530</t>
  </si>
  <si>
    <t>CITY OF MOUNT PLEASANT</t>
  </si>
  <si>
    <t>IAL047970</t>
  </si>
  <si>
    <t>IA0047970</t>
  </si>
  <si>
    <t>MOUNT PLEASANT</t>
  </si>
  <si>
    <t>https://echo.epa.gov/biosolids-facility-report?id=IAL047970</t>
  </si>
  <si>
    <t>CLOVERDALE, CITY OF</t>
  </si>
  <si>
    <t>CAL022977</t>
  </si>
  <si>
    <t>CA0022977</t>
  </si>
  <si>
    <t>CLOVERDALE</t>
  </si>
  <si>
    <t>https://echo.epa.gov/biosolids-facility-report?id=CAL022977</t>
  </si>
  <si>
    <t>EASTERN SNYDER COUNTY REGIONAL</t>
  </si>
  <si>
    <t>PAL110582</t>
  </si>
  <si>
    <t>PA0110582</t>
  </si>
  <si>
    <t>SELINSGROVE</t>
  </si>
  <si>
    <t>https://echo.epa.gov/biosolids-facility-report?id=PAL110582</t>
  </si>
  <si>
    <t>WILBARGER CREEK WWTP</t>
  </si>
  <si>
    <t>TX0095184</t>
  </si>
  <si>
    <t>MANOR</t>
  </si>
  <si>
    <t>https://echo.epa.gov/biosolids-facility-report?id=TX0095184</t>
  </si>
  <si>
    <t>ANGOLA WWTP</t>
  </si>
  <si>
    <t>INL021296</t>
  </si>
  <si>
    <t>IN0021296</t>
  </si>
  <si>
    <t>https://echo.epa.gov/biosolids-facility-report?id=INL021296</t>
  </si>
  <si>
    <t>NAZARETH BOROUGH MUNICIPAL AUT</t>
  </si>
  <si>
    <t>PAL041742</t>
  </si>
  <si>
    <t>PA0041742</t>
  </si>
  <si>
    <t>NAZARETH</t>
  </si>
  <si>
    <t>https://echo.epa.gov/biosolids-facility-report?id=PAL041742</t>
  </si>
  <si>
    <t>SANDWICH STP, CITY OF</t>
  </si>
  <si>
    <t>ILL030970</t>
  </si>
  <si>
    <t>IL0030970</t>
  </si>
  <si>
    <t>SANDWICH</t>
  </si>
  <si>
    <t>https://echo.epa.gov/biosolids-facility-report?id=ILL030970</t>
  </si>
  <si>
    <t>HUTTO WWTP</t>
  </si>
  <si>
    <t>TX0025577</t>
  </si>
  <si>
    <t>https://echo.epa.gov/biosolids-facility-report?id=TX0025577</t>
  </si>
  <si>
    <t>WINCHESTER WPCF/WINSTED WPCF</t>
  </si>
  <si>
    <t>CTL101222</t>
  </si>
  <si>
    <t>CT0101222</t>
  </si>
  <si>
    <t>https://echo.epa.gov/biosolids-facility-report?id=CTL101222</t>
  </si>
  <si>
    <t>CNP UD - WWTP</t>
  </si>
  <si>
    <t>TX0055166</t>
  </si>
  <si>
    <t>https://echo.epa.gov/biosolids-facility-report?id=TX0055166</t>
  </si>
  <si>
    <t>ROSELLE-J.L. DEVLIN STP</t>
  </si>
  <si>
    <t>ILL030813</t>
  </si>
  <si>
    <t>IL0030813</t>
  </si>
  <si>
    <t>ROSELLE</t>
  </si>
  <si>
    <t>https://echo.epa.gov/biosolids-facility-report?id=ILL030813</t>
  </si>
  <si>
    <t>WINOOSKI SEWAGE TREATMENT PLANT</t>
  </si>
  <si>
    <t>VTL100510</t>
  </si>
  <si>
    <t>VT0100510</t>
  </si>
  <si>
    <t>WINOOSKI</t>
  </si>
  <si>
    <t>https://echo.epa.gov/biosolids-facility-report?id=VTL100510</t>
  </si>
  <si>
    <t>CITY OF GALENA PARK WWTP 1</t>
  </si>
  <si>
    <t>TX0057185</t>
  </si>
  <si>
    <t>GALENA PARK</t>
  </si>
  <si>
    <t>https://echo.epa.gov/biosolids-facility-report?id=TX0057185</t>
  </si>
  <si>
    <t>CITY OF VIENNA</t>
  </si>
  <si>
    <t>GAL020167</t>
  </si>
  <si>
    <t>GA0020167</t>
  </si>
  <si>
    <t>VIENNA</t>
  </si>
  <si>
    <t>https://echo.epa.gov/biosolids-facility-report?id=GAL020167</t>
  </si>
  <si>
    <t>TWA-LAKE MARION</t>
  </si>
  <si>
    <t>FLL010979</t>
  </si>
  <si>
    <t>FL0010979</t>
  </si>
  <si>
    <t>https://echo.epa.gov/biosolids-facility-report?id=FLL010979</t>
  </si>
  <si>
    <t>PETERS TWP. WASHINGTON COUNTY</t>
  </si>
  <si>
    <t>PAL028711</t>
  </si>
  <si>
    <t>PA0028711</t>
  </si>
  <si>
    <t>MCMURRY</t>
  </si>
  <si>
    <t>https://echo.epa.gov/biosolids-facility-report?id=PAL028711</t>
  </si>
  <si>
    <t>MIDDLETOWN WASTEWATER TREATMEN</t>
  </si>
  <si>
    <t>PAL020664</t>
  </si>
  <si>
    <t>PA0020664</t>
  </si>
  <si>
    <t>https://echo.epa.gov/biosolids-facility-report?id=PAL020664</t>
  </si>
  <si>
    <t>THOMASTON WPCF</t>
  </si>
  <si>
    <t>CTL100781</t>
  </si>
  <si>
    <t>CT0100781</t>
  </si>
  <si>
    <t>THOMASTON</t>
  </si>
  <si>
    <t>https://echo.epa.gov/biosolids-facility-report?id=CTL100781</t>
  </si>
  <si>
    <t>CITY OF WEST COLUMBIA WWTP</t>
  </si>
  <si>
    <t>TX0026182</t>
  </si>
  <si>
    <t>WEST COLUMBIA</t>
  </si>
  <si>
    <t>https://echo.epa.gov/biosolids-facility-report?id=TX0026182</t>
  </si>
  <si>
    <t>WILMINGTON STP, CITY OF</t>
  </si>
  <si>
    <t>ILL026085</t>
  </si>
  <si>
    <t>IL0026085</t>
  </si>
  <si>
    <t>https://echo.epa.gov/biosolids-facility-report?id=ILL026085</t>
  </si>
  <si>
    <t>CAMPBELLS RUN STP</t>
  </si>
  <si>
    <t>PAL036293</t>
  </si>
  <si>
    <t>PA0036293</t>
  </si>
  <si>
    <t>https://echo.epa.gov/biosolids-facility-report?id=PAL036293</t>
  </si>
  <si>
    <t>PLAINVIEW-ELGIN SD</t>
  </si>
  <si>
    <t>MNL055361</t>
  </si>
  <si>
    <t>MN0055361</t>
  </si>
  <si>
    <t>PLAINVIEW</t>
  </si>
  <si>
    <t>https://echo.epa.gov/biosolids-facility-report?id=MNL055361</t>
  </si>
  <si>
    <t>STONINGTON-PAWCATUCK WPCF</t>
  </si>
  <si>
    <t>CTL101290</t>
  </si>
  <si>
    <t>CT0101290</t>
  </si>
  <si>
    <t>PAWCATUCK</t>
  </si>
  <si>
    <t>https://echo.epa.gov/biosolids-facility-report?id=CTL101290</t>
  </si>
  <si>
    <t>HOLLIDAYSBURG REGIONAL WWTP</t>
  </si>
  <si>
    <t>PAL043273</t>
  </si>
  <si>
    <t>PA0043273</t>
  </si>
  <si>
    <t>BLAIR COUNTY</t>
  </si>
  <si>
    <t>https://echo.epa.gov/biosolids-facility-report?id=PAL043273</t>
  </si>
  <si>
    <t>MOON TWP. MUN. AUTH.</t>
  </si>
  <si>
    <t>PAL046906</t>
  </si>
  <si>
    <t>PA0046906</t>
  </si>
  <si>
    <t>https://echo.epa.gov/biosolids-facility-report?id=PAL046906</t>
  </si>
  <si>
    <t>LITCHFIELD STP, CITY OF</t>
  </si>
  <si>
    <t>ILL020621</t>
  </si>
  <si>
    <t>IL0020621</t>
  </si>
  <si>
    <t>https://echo.epa.gov/biosolids-facility-report?id=ILL020621</t>
  </si>
  <si>
    <t>MNL020761</t>
  </si>
  <si>
    <t>MN0020761</t>
  </si>
  <si>
    <t>https://echo.epa.gov/biosolids-facility-report?id=MNL020761</t>
  </si>
  <si>
    <t>CASTLEWOOD REGIONAL WWTP</t>
  </si>
  <si>
    <t>TX0071625</t>
  </si>
  <si>
    <t>https://echo.epa.gov/biosolids-facility-report?id=TX0071625</t>
  </si>
  <si>
    <t>MIMS CREEK WWTP</t>
  </si>
  <si>
    <t>TX0075850</t>
  </si>
  <si>
    <t>https://echo.epa.gov/biosolids-facility-report?id=TX0075850</t>
  </si>
  <si>
    <t>FESTUS-CRYSTAL CITY SEWAG</t>
  </si>
  <si>
    <t>MOL080632</t>
  </si>
  <si>
    <t>MO0080632</t>
  </si>
  <si>
    <t>CRYSTAL CITY</t>
  </si>
  <si>
    <t>https://echo.epa.gov/biosolids-facility-report?id=MOL080632</t>
  </si>
  <si>
    <t>NITRO, CITY OF,SANITARY BOARD</t>
  </si>
  <si>
    <t>WVL023299</t>
  </si>
  <si>
    <t>WV0023299</t>
  </si>
  <si>
    <t>NITRO</t>
  </si>
  <si>
    <t>https://echo.epa.gov/biosolids-facility-report?id=WVL023299</t>
  </si>
  <si>
    <t>MONTEVIDEO</t>
  </si>
  <si>
    <t>MNL020133</t>
  </si>
  <si>
    <t>MN0020133</t>
  </si>
  <si>
    <t>https://echo.epa.gov/biosolids-facility-report?id=MNL020133</t>
  </si>
  <si>
    <t>HARRIS COUNTY WCID 110 WWTP</t>
  </si>
  <si>
    <t>TX0076481</t>
  </si>
  <si>
    <t>https://echo.epa.gov/biosolids-facility-report?id=TX0076481</t>
  </si>
  <si>
    <t>NORTHSIDE WWTF</t>
  </si>
  <si>
    <t>TX0052931</t>
  </si>
  <si>
    <t>LINDALE</t>
  </si>
  <si>
    <t>https://echo.epa.gov/biosolids-facility-report?id=TX0052931</t>
  </si>
  <si>
    <t>CITY OF ANAMOSA</t>
  </si>
  <si>
    <t>IAL025895</t>
  </si>
  <si>
    <t>IA0025895</t>
  </si>
  <si>
    <t>ANAMOSA</t>
  </si>
  <si>
    <t>https://echo.epa.gov/biosolids-facility-report?id=IAL025895</t>
  </si>
  <si>
    <t>TWO HARBORS</t>
  </si>
  <si>
    <t>MNL022250</t>
  </si>
  <si>
    <t>MN0022250</t>
  </si>
  <si>
    <t>https://echo.epa.gov/biosolids-facility-report?id=MNL022250</t>
  </si>
  <si>
    <t>HARRIS COUNTY MUD 26 WWTP</t>
  </si>
  <si>
    <t>TX0056537</t>
  </si>
  <si>
    <t>https://echo.epa.gov/biosolids-facility-report?id=TX0056537</t>
  </si>
  <si>
    <t>POTSDAM (V)</t>
  </si>
  <si>
    <t>NYL020818</t>
  </si>
  <si>
    <t>NY0020818</t>
  </si>
  <si>
    <t>POTSDAM</t>
  </si>
  <si>
    <t>https://echo.epa.gov/biosolids-facility-report?id=NYL020818</t>
  </si>
  <si>
    <t>LEAD-DEADWOOD SANITARY DISTRICT</t>
  </si>
  <si>
    <t>SDL020796</t>
  </si>
  <si>
    <t>SD0020796</t>
  </si>
  <si>
    <t>DEADWOOD</t>
  </si>
  <si>
    <t>https://echo.epa.gov/biosolids-facility-report?id=SDL020796</t>
  </si>
  <si>
    <t>HARRIS COUNTY MUD 170 REGIONAL WWTP</t>
  </si>
  <si>
    <t>TX0079146</t>
  </si>
  <si>
    <t>https://echo.epa.gov/biosolids-facility-report?id=TX0079146</t>
  </si>
  <si>
    <t>BUENA VISTA SANITATION DISTRICT</t>
  </si>
  <si>
    <t>COL045748</t>
  </si>
  <si>
    <t>CO0045748</t>
  </si>
  <si>
    <t>BUENA VISTA</t>
  </si>
  <si>
    <t>https://echo.epa.gov/biosolids-facility-report?id=COL045748</t>
  </si>
  <si>
    <t>CITY OF ALEXANDER CITY</t>
  </si>
  <si>
    <t>ALL048861</t>
  </si>
  <si>
    <t>AL0048861</t>
  </si>
  <si>
    <t>ALEXANDER CITY</t>
  </si>
  <si>
    <t>https://echo.epa.gov/biosolids-facility-report?id=ALL048861</t>
  </si>
  <si>
    <t>LONG PRAIRIE MUNICIPAL WWTF</t>
  </si>
  <si>
    <t>MNL066079</t>
  </si>
  <si>
    <t>MN0066079</t>
  </si>
  <si>
    <t>https://echo.epa.gov/biosolids-facility-report?id=MNL066079</t>
  </si>
  <si>
    <t>CORNING WWTF</t>
  </si>
  <si>
    <t>CAL004995</t>
  </si>
  <si>
    <t>CA0004995</t>
  </si>
  <si>
    <t>CORNING</t>
  </si>
  <si>
    <t>https://echo.epa.gov/biosolids-facility-report?id=CAL004995</t>
  </si>
  <si>
    <t>CANAJOHARIE (V)</t>
  </si>
  <si>
    <t>NYL023485</t>
  </si>
  <si>
    <t>NY0023485</t>
  </si>
  <si>
    <t>CANAJOHARIE</t>
  </si>
  <si>
    <t>https://echo.epa.gov/biosolids-facility-report?id=NYL023485</t>
  </si>
  <si>
    <t>CITY OF DURHAM</t>
  </si>
  <si>
    <t>NCL023841</t>
  </si>
  <si>
    <t>NC0023841</t>
  </si>
  <si>
    <t>https://echo.epa.gov/biosolids-facility-report?id=NCL023841</t>
  </si>
  <si>
    <t>WOODSTOCK SOUTH STP, CITY OF</t>
  </si>
  <si>
    <t>ILL034282</t>
  </si>
  <si>
    <t>IL0034282</t>
  </si>
  <si>
    <t>https://echo.epa.gov/biosolids-facility-report?id=ILL034282</t>
  </si>
  <si>
    <t>SOCORRO, CITY OF</t>
  </si>
  <si>
    <t>NML028835</t>
  </si>
  <si>
    <t>NM0028835</t>
  </si>
  <si>
    <t>SOCORRO</t>
  </si>
  <si>
    <t>https://echo.epa.gov/biosolids-facility-report?id=NML028835</t>
  </si>
  <si>
    <t>FOX RIVER GROVE STP</t>
  </si>
  <si>
    <t>ILL020583</t>
  </si>
  <si>
    <t>IL0020583</t>
  </si>
  <si>
    <t>FOX RIVER GROVE</t>
  </si>
  <si>
    <t>https://echo.epa.gov/biosolids-facility-report?id=ILL020583</t>
  </si>
  <si>
    <t>YREKA WWTP</t>
  </si>
  <si>
    <t>CAL010509</t>
  </si>
  <si>
    <t>CA0010509</t>
  </si>
  <si>
    <t>YREKA</t>
  </si>
  <si>
    <t>https://echo.epa.gov/biosolids-facility-report?id=CAL010509</t>
  </si>
  <si>
    <t>JAFFREY TOWN OF</t>
  </si>
  <si>
    <t>NHL100595</t>
  </si>
  <si>
    <t>NH0100595</t>
  </si>
  <si>
    <t>JAFFREY</t>
  </si>
  <si>
    <t>https://echo.epa.gov/biosolids-facility-report?id=NHL100595</t>
  </si>
  <si>
    <t>THURMONT WASTEWATER TREAT.FAC.</t>
  </si>
  <si>
    <t>MDL021121</t>
  </si>
  <si>
    <t>MD0021121</t>
  </si>
  <si>
    <t>THURMONT</t>
  </si>
  <si>
    <t>https://echo.epa.gov/biosolids-facility-report?id=MDL021121</t>
  </si>
  <si>
    <t>HARRIS COUNTY MUD 165 WWTP</t>
  </si>
  <si>
    <t>TX0127388</t>
  </si>
  <si>
    <t>https://echo.epa.gov/biosolids-facility-report?id=TX0127388</t>
  </si>
  <si>
    <t>MYERSTOWN STP</t>
  </si>
  <si>
    <t>PAL021075</t>
  </si>
  <si>
    <t>PA0021075</t>
  </si>
  <si>
    <t>LEBANON COUNTY</t>
  </si>
  <si>
    <t>https://echo.epa.gov/biosolids-facility-report?id=PAL021075</t>
  </si>
  <si>
    <t>MOUNTAIN HOME, CITY OF</t>
  </si>
  <si>
    <t>ARL021211</t>
  </si>
  <si>
    <t>AR0021211</t>
  </si>
  <si>
    <t>MOUNTAIN HOME</t>
  </si>
  <si>
    <t>https://echo.epa.gov/biosolids-facility-report?id=ARL021211</t>
  </si>
  <si>
    <t>MILLERSVILLE BORO</t>
  </si>
  <si>
    <t>PAL026620</t>
  </si>
  <si>
    <t>PA0026620</t>
  </si>
  <si>
    <t>https://echo.epa.gov/biosolids-facility-report?id=PAL026620</t>
  </si>
  <si>
    <t>CITY OF KIRKSVILLE</t>
  </si>
  <si>
    <t>MOL049506</t>
  </si>
  <si>
    <t>MO0049506</t>
  </si>
  <si>
    <t>KIRKSVILLE</t>
  </si>
  <si>
    <t>https://echo.epa.gov/biosolids-facility-report?id=MOL049506</t>
  </si>
  <si>
    <t>LAKE GEORGE (V)</t>
  </si>
  <si>
    <t>NYL094366</t>
  </si>
  <si>
    <t>NY0094366</t>
  </si>
  <si>
    <t>LAKE GEORGE</t>
  </si>
  <si>
    <t>https://echo.epa.gov/biosolids-facility-report?id=NYL094366</t>
  </si>
  <si>
    <t>DETROIT LAKES</t>
  </si>
  <si>
    <t>MNL020192</t>
  </si>
  <si>
    <t>MN0020192</t>
  </si>
  <si>
    <t>https://echo.epa.gov/biosolids-facility-report?id=MNL020192</t>
  </si>
  <si>
    <t>BANNING WWTP</t>
  </si>
  <si>
    <t>CAL000410</t>
  </si>
  <si>
    <t>CA0000410</t>
  </si>
  <si>
    <t>BANNING</t>
  </si>
  <si>
    <t>https://echo.epa.gov/biosolids-facility-report?id=CAL000410</t>
  </si>
  <si>
    <t>SNAKE RIVER WWTF</t>
  </si>
  <si>
    <t>COL029955</t>
  </si>
  <si>
    <t>CO0029955</t>
  </si>
  <si>
    <t>DILLON</t>
  </si>
  <si>
    <t>https://echo.epa.gov/biosolids-facility-report?id=COL029955</t>
  </si>
  <si>
    <t>CITY OF ALPINE MUNICIPAL WWTF</t>
  </si>
  <si>
    <t>TX0022985</t>
  </si>
  <si>
    <t>ALPINE</t>
  </si>
  <si>
    <t>https://echo.epa.gov/biosolids-facility-report?id=TX0022985</t>
  </si>
  <si>
    <t>CITY OF WHITE OAK WWTF</t>
  </si>
  <si>
    <t>TX0026531</t>
  </si>
  <si>
    <t>WHITE OAK</t>
  </si>
  <si>
    <t>https://echo.epa.gov/biosolids-facility-report?id=TX0026531</t>
  </si>
  <si>
    <t>HIGHTSTOWN ADVANCED WTP</t>
  </si>
  <si>
    <t>NJL029475</t>
  </si>
  <si>
    <t>NJ0029475</t>
  </si>
  <si>
    <t>HIGHTSTOWN</t>
  </si>
  <si>
    <t>https://echo.epa.gov/biosolids-facility-report?id=NJL029475</t>
  </si>
  <si>
    <t>CREVE COEUR WWTP, VILLAGE OF</t>
  </si>
  <si>
    <t>ILL021237</t>
  </si>
  <si>
    <t>IL0021237</t>
  </si>
  <si>
    <t>CREVE COEUR</t>
  </si>
  <si>
    <t>https://echo.epa.gov/biosolids-facility-report?id=ILL021237</t>
  </si>
  <si>
    <t>SHASTA LAKE WWTP</t>
  </si>
  <si>
    <t>CAL079511</t>
  </si>
  <si>
    <t>CA0079511</t>
  </si>
  <si>
    <t>SHASTA LAKE</t>
  </si>
  <si>
    <t>https://echo.epa.gov/biosolids-facility-report?id=CAL079511</t>
  </si>
  <si>
    <t>HIBBING-SOUTH</t>
  </si>
  <si>
    <t>MNL030643</t>
  </si>
  <si>
    <t>MN0030643</t>
  </si>
  <si>
    <t>HIBBING</t>
  </si>
  <si>
    <t>https://echo.epa.gov/biosolids-facility-report?id=MNL030643</t>
  </si>
  <si>
    <t>HYRUM CITY CORP</t>
  </si>
  <si>
    <t>UTL023205</t>
  </si>
  <si>
    <t>UT0023205</t>
  </si>
  <si>
    <t>HYRUM</t>
  </si>
  <si>
    <t>https://echo.epa.gov/biosolids-facility-report?id=UTL023205</t>
  </si>
  <si>
    <t>OWEGO (T)</t>
  </si>
  <si>
    <t>NYL025798</t>
  </si>
  <si>
    <t>NY0025798</t>
  </si>
  <si>
    <t>APALACHIN</t>
  </si>
  <si>
    <t>https://echo.epa.gov/biosolids-facility-report?id=NYL025798</t>
  </si>
  <si>
    <t>NORTHEAST DISTRICT WWTF</t>
  </si>
  <si>
    <t>TX0126543</t>
  </si>
  <si>
    <t>https://echo.epa.gov/biosolids-facility-report?id=TX0126543</t>
  </si>
  <si>
    <t>BRIDGESTONE FACILITY</t>
  </si>
  <si>
    <t>TX0072150</t>
  </si>
  <si>
    <t>https://echo.epa.gov/biosolids-facility-report?id=TX0072150</t>
  </si>
  <si>
    <t>EAGLE TOWN OF</t>
  </si>
  <si>
    <t>COL048241</t>
  </si>
  <si>
    <t>CO0048241</t>
  </si>
  <si>
    <t>EAGLE</t>
  </si>
  <si>
    <t>https://echo.epa.gov/biosolids-facility-report?id=COL048241</t>
  </si>
  <si>
    <t>VALLEY JOINT SEW AUTH</t>
  </si>
  <si>
    <t>PAL043681</t>
  </si>
  <si>
    <t>PA0043681</t>
  </si>
  <si>
    <t>https://echo.epa.gov/biosolids-facility-report?id=PAL043681</t>
  </si>
  <si>
    <t>NORTHAMPTON MUD WWTP</t>
  </si>
  <si>
    <t>TX0058548</t>
  </si>
  <si>
    <t>https://echo.epa.gov/biosolids-facility-report?id=TX0058548</t>
  </si>
  <si>
    <t>ARANSAS PASS WWTP</t>
  </si>
  <si>
    <t>TX0025682</t>
  </si>
  <si>
    <t>ARANSAS PASS</t>
  </si>
  <si>
    <t>https://echo.epa.gov/biosolids-facility-report?id=TX0025682</t>
  </si>
  <si>
    <t>GRANVILLE (V)</t>
  </si>
  <si>
    <t>NYL021547</t>
  </si>
  <si>
    <t>NY0021547</t>
  </si>
  <si>
    <t>GRANVILLE</t>
  </si>
  <si>
    <t>https://echo.epa.gov/biosolids-facility-report?id=NYL021547</t>
  </si>
  <si>
    <t>CINCO SOUTHWEST WWTP</t>
  </si>
  <si>
    <t>TX0124851</t>
  </si>
  <si>
    <t>https://echo.epa.gov/biosolids-facility-report?id=TX0124851</t>
  </si>
  <si>
    <t>GLENCOE</t>
  </si>
  <si>
    <t>MNL022233</t>
  </si>
  <si>
    <t>MN0022233</t>
  </si>
  <si>
    <t>https://echo.epa.gov/biosolids-facility-report?id=MNL022233</t>
  </si>
  <si>
    <t>COLBY WASTEWATER PLANT</t>
  </si>
  <si>
    <t>KSL098698</t>
  </si>
  <si>
    <t>KS0098698</t>
  </si>
  <si>
    <t>COLBY</t>
  </si>
  <si>
    <t>https://echo.epa.gov/biosolids-facility-report?id=KSL098698</t>
  </si>
  <si>
    <t>FLORENCE STP</t>
  </si>
  <si>
    <t>ORL020745</t>
  </si>
  <si>
    <t>OR0020745</t>
  </si>
  <si>
    <t>https://echo.epa.gov/biosolids-facility-report?id=ORL020745</t>
  </si>
  <si>
    <t>CITY OF DECATUR</t>
  </si>
  <si>
    <t>TX0024911</t>
  </si>
  <si>
    <t>https://echo.epa.gov/biosolids-facility-report?id=TX0024911</t>
  </si>
  <si>
    <t>BOROUGH OF SOUDERTON</t>
  </si>
  <si>
    <t>PAL021857</t>
  </si>
  <si>
    <t>PA0021857</t>
  </si>
  <si>
    <t>SOUDERTON</t>
  </si>
  <si>
    <t>https://echo.epa.gov/biosolids-facility-report?id=PAL021857</t>
  </si>
  <si>
    <t>ELK-PINCH PUBLIC SERVIC DISTRI</t>
  </si>
  <si>
    <t>WVL080900</t>
  </si>
  <si>
    <t>WV0080900</t>
  </si>
  <si>
    <t>ELKVIEW</t>
  </si>
  <si>
    <t>https://echo.epa.gov/biosolids-facility-report?id=WVL080900</t>
  </si>
  <si>
    <t>TOWN OF ORANGE PARK</t>
  </si>
  <si>
    <t>FLL023922</t>
  </si>
  <si>
    <t>FL0023922</t>
  </si>
  <si>
    <t>https://echo.epa.gov/biosolids-facility-report?id=FLL023922</t>
  </si>
  <si>
    <t>ROSELLE-J BOTTERMAN STP</t>
  </si>
  <si>
    <t>ILL048721</t>
  </si>
  <si>
    <t>IL0048721</t>
  </si>
  <si>
    <t>https://echo.epa.gov/biosolids-facility-report?id=ILL048721</t>
  </si>
  <si>
    <t>CITY OF CUERO WWTP</t>
  </si>
  <si>
    <t>TX0024244</t>
  </si>
  <si>
    <t>CUERO</t>
  </si>
  <si>
    <t>https://echo.epa.gov/biosolids-facility-report?id=TX0024244</t>
  </si>
  <si>
    <t>WASECA</t>
  </si>
  <si>
    <t>MNL020796</t>
  </si>
  <si>
    <t>MN0020796</t>
  </si>
  <si>
    <t>https://echo.epa.gov/biosolids-facility-report?id=MNL020796</t>
  </si>
  <si>
    <t>ALBION (V)</t>
  </si>
  <si>
    <t>NYL028401</t>
  </si>
  <si>
    <t>NY0028401</t>
  </si>
  <si>
    <t>ALBION</t>
  </si>
  <si>
    <t>https://echo.epa.gov/biosolids-facility-report?id=NYL028401</t>
  </si>
  <si>
    <t>CITY OF CUBA</t>
  </si>
  <si>
    <t>MOL094919</t>
  </si>
  <si>
    <t>MO0094919</t>
  </si>
  <si>
    <t>CUBA</t>
  </si>
  <si>
    <t>https://echo.epa.gov/biosolids-facility-report?id=MOL094919</t>
  </si>
  <si>
    <t>CITY OF DUNN</t>
  </si>
  <si>
    <t>NCL043176</t>
  </si>
  <si>
    <t>NC0043176</t>
  </si>
  <si>
    <t>DUNN</t>
  </si>
  <si>
    <t>https://echo.epa.gov/biosolids-facility-report?id=NCL043176</t>
  </si>
  <si>
    <t>SIDNEY WWTF</t>
  </si>
  <si>
    <t>NEL023884</t>
  </si>
  <si>
    <t>NE0023884</t>
  </si>
  <si>
    <t>SIDNEY</t>
  </si>
  <si>
    <t>https://echo.epa.gov/biosolids-facility-report?id=NEL023884</t>
  </si>
  <si>
    <t>COPPERAS COVE NORTHWEST WWTP</t>
  </si>
  <si>
    <t>TX0069841</t>
  </si>
  <si>
    <t>https://echo.epa.gov/biosolids-facility-report?id=TX0069841</t>
  </si>
  <si>
    <t>BRADY WWTP</t>
  </si>
  <si>
    <t>TX0034312</t>
  </si>
  <si>
    <t>BRADY</t>
  </si>
  <si>
    <t>https://echo.epa.gov/biosolids-facility-report?id=TX0034312</t>
  </si>
  <si>
    <t>HARRIS COUNTY MUD 102 WWTP</t>
  </si>
  <si>
    <t>TX0052906</t>
  </si>
  <si>
    <t>https://echo.epa.gov/biosolids-facility-report?id=TX0052906</t>
  </si>
  <si>
    <t>CLE ELUM POTW</t>
  </si>
  <si>
    <t>WAL021938</t>
  </si>
  <si>
    <t>WA0021938</t>
  </si>
  <si>
    <t>CLE ELUM</t>
  </si>
  <si>
    <t>https://echo.epa.gov/biosolids-facility-report?id=WAL021938</t>
  </si>
  <si>
    <t>HARRIS COUNTY MUD  418</t>
  </si>
  <si>
    <t>TX0126161</t>
  </si>
  <si>
    <t>https://echo.epa.gov/biosolids-facility-report?id=TX0126161</t>
  </si>
  <si>
    <t>MANHATTAN STP, VILLAGE OF</t>
  </si>
  <si>
    <t>ILL020222</t>
  </si>
  <si>
    <t>IL0020222</t>
  </si>
  <si>
    <t>https://echo.epa.gov/biosolids-facility-report?id=ILL020222</t>
  </si>
  <si>
    <t>CITY OF GRAHAM</t>
  </si>
  <si>
    <t>NCL021211</t>
  </si>
  <si>
    <t>NC0021211</t>
  </si>
  <si>
    <t>https://echo.epa.gov/biosolids-facility-report?id=NCL021211</t>
  </si>
  <si>
    <t>WILLITS WQCP</t>
  </si>
  <si>
    <t>CAL023060</t>
  </si>
  <si>
    <t>CA0023060</t>
  </si>
  <si>
    <t>WILLITS</t>
  </si>
  <si>
    <t>https://echo.epa.gov/biosolids-facility-report?id=CAL023060</t>
  </si>
  <si>
    <t>SHAWNEE CO. PUBLIC WORKS</t>
  </si>
  <si>
    <t>KSL117731</t>
  </si>
  <si>
    <t>KS0117731</t>
  </si>
  <si>
    <t>https://echo.epa.gov/biosolids-facility-report?id=KSL117731</t>
  </si>
  <si>
    <t>JORDANELLE SPECIAL SERVICE DISTRICT WATER RECLAMATION FACILITY</t>
  </si>
  <si>
    <t>UTL025747</t>
  </si>
  <si>
    <t>UT0025747</t>
  </si>
  <si>
    <t>HEBER</t>
  </si>
  <si>
    <t>https://echo.epa.gov/biosolids-facility-report?id=UTL025747</t>
  </si>
  <si>
    <t>BECKER</t>
  </si>
  <si>
    <t>MNL025666</t>
  </si>
  <si>
    <t>MN0025666</t>
  </si>
  <si>
    <t>https://echo.epa.gov/biosolids-facility-report?id=MNL025666</t>
  </si>
  <si>
    <t>MENDOTA STP, CITY OF</t>
  </si>
  <si>
    <t>ILL023221</t>
  </si>
  <si>
    <t>IL0023221</t>
  </si>
  <si>
    <t>MENDOTA</t>
  </si>
  <si>
    <t>https://echo.epa.gov/biosolids-facility-report?id=ILL023221</t>
  </si>
  <si>
    <t>BUCKHANNON, CITY OF</t>
  </si>
  <si>
    <t>WVL032336</t>
  </si>
  <si>
    <t>WV0032336</t>
  </si>
  <si>
    <t>BUCKHANNON</t>
  </si>
  <si>
    <t>https://echo.epa.gov/biosolids-facility-report?id=WVL032336</t>
  </si>
  <si>
    <t>ESTES PARK SANITATION DISTRICT</t>
  </si>
  <si>
    <t>COL020290</t>
  </si>
  <si>
    <t>CO0020290</t>
  </si>
  <si>
    <t>https://echo.epa.gov/biosolids-facility-report?id=COL020290</t>
  </si>
  <si>
    <t>LA JUNTA CITY OF</t>
  </si>
  <si>
    <t>COL021261</t>
  </si>
  <si>
    <t>CO0021261</t>
  </si>
  <si>
    <t>LA JUNTA</t>
  </si>
  <si>
    <t>https://echo.epa.gov/biosolids-facility-report?id=COL021261</t>
  </si>
  <si>
    <t>FORT BEND COUNTY MUD 133 WWTP</t>
  </si>
  <si>
    <t>TX0126624</t>
  </si>
  <si>
    <t>https://echo.epa.gov/biosolids-facility-report?id=TX0126624</t>
  </si>
  <si>
    <t>DUVALL STP</t>
  </si>
  <si>
    <t>WAL029513</t>
  </si>
  <si>
    <t>WA0029513</t>
  </si>
  <si>
    <t>DUVALL</t>
  </si>
  <si>
    <t>https://echo.epa.gov/biosolids-facility-report?id=WAL029513</t>
  </si>
  <si>
    <t>PLATTE CO REGIONAL SEWER</t>
  </si>
  <si>
    <t>MOL119474</t>
  </si>
  <si>
    <t>MO0119474</t>
  </si>
  <si>
    <t>TRACY</t>
  </si>
  <si>
    <t>https://echo.epa.gov/biosolids-facility-report?id=MOL119474</t>
  </si>
  <si>
    <t>TOWN OF LIVINGSTON</t>
  </si>
  <si>
    <t>TNL021873</t>
  </si>
  <si>
    <t>TN0021873</t>
  </si>
  <si>
    <t>https://echo.epa.gov/biosolids-facility-report?id=TNL021873</t>
  </si>
  <si>
    <t>NORTH HUNTINGDON TWP MUNICIPAL</t>
  </si>
  <si>
    <t>PAL027243</t>
  </si>
  <si>
    <t>PA0027243</t>
  </si>
  <si>
    <t>NORTH HUNTINGDON</t>
  </si>
  <si>
    <t>https://echo.epa.gov/biosolids-facility-report?id=PAL027243</t>
  </si>
  <si>
    <t>IAL032433</t>
  </si>
  <si>
    <t>IA0032433</t>
  </si>
  <si>
    <t>https://echo.epa.gov/biosolids-facility-report?id=IAL032433</t>
  </si>
  <si>
    <t>FOUNTAIN SANITATION DISTRICT</t>
  </si>
  <si>
    <t>COL020532</t>
  </si>
  <si>
    <t>CO0020532</t>
  </si>
  <si>
    <t>https://echo.epa.gov/biosolids-facility-report?id=COL020532</t>
  </si>
  <si>
    <t>TICONDEROGA (T)</t>
  </si>
  <si>
    <t>NYL036706</t>
  </si>
  <si>
    <t>NY0036706</t>
  </si>
  <si>
    <t>TICONDEROGA</t>
  </si>
  <si>
    <t>https://echo.epa.gov/biosolids-facility-report?id=NYL036706</t>
  </si>
  <si>
    <t>HOLIDAY PARK STP</t>
  </si>
  <si>
    <t>PAL035360</t>
  </si>
  <si>
    <t>PA0035360</t>
  </si>
  <si>
    <t>https://echo.epa.gov/biosolids-facility-report?id=PAL035360</t>
  </si>
  <si>
    <t>COPPERAS COVE SOUTH WWTF</t>
  </si>
  <si>
    <t>TX0067873</t>
  </si>
  <si>
    <t>https://echo.epa.gov/biosolids-facility-report?id=TX0067873</t>
  </si>
  <si>
    <t>HAMBURG BORO</t>
  </si>
  <si>
    <t>PAL021601</t>
  </si>
  <si>
    <t>PA0021601</t>
  </si>
  <si>
    <t>HAMBURG</t>
  </si>
  <si>
    <t>https://echo.epa.gov/biosolids-facility-report?id=PAL021601</t>
  </si>
  <si>
    <t>NEWPORT MUD WWTP</t>
  </si>
  <si>
    <t>TX0023230</t>
  </si>
  <si>
    <t>https://echo.epa.gov/biosolids-facility-report?id=TX0023230</t>
  </si>
  <si>
    <t>TREMONTON CITY</t>
  </si>
  <si>
    <t>UTL020303</t>
  </si>
  <si>
    <t>UT0020303</t>
  </si>
  <si>
    <t>TREMONTON</t>
  </si>
  <si>
    <t>https://echo.epa.gov/biosolids-facility-report?id=UTL020303</t>
  </si>
  <si>
    <t>SARANAC LAKE (V)</t>
  </si>
  <si>
    <t>NYL021733</t>
  </si>
  <si>
    <t>NY0021733</t>
  </si>
  <si>
    <t>SARANAC LAKE</t>
  </si>
  <si>
    <t>https://echo.epa.gov/biosolids-facility-report?id=NYL021733</t>
  </si>
  <si>
    <t>CITY OF DECORAH</t>
  </si>
  <si>
    <t>IAL035220</t>
  </si>
  <si>
    <t>IA0035220</t>
  </si>
  <si>
    <t>DECORAH</t>
  </si>
  <si>
    <t>https://echo.epa.gov/biosolids-facility-report?id=IAL035220</t>
  </si>
  <si>
    <t>MOSHANNON VALLEY JT. AUTH.</t>
  </si>
  <si>
    <t>PAL037966</t>
  </si>
  <si>
    <t>PA0037966</t>
  </si>
  <si>
    <t>PHILIPSBURG</t>
  </si>
  <si>
    <t>https://echo.epa.gov/biosolids-facility-report?id=PAL037966</t>
  </si>
  <si>
    <t>WELLSBORO MUN AUTH</t>
  </si>
  <si>
    <t>PAL021687</t>
  </si>
  <si>
    <t>PA0021687</t>
  </si>
  <si>
    <t>WELLSBORO</t>
  </si>
  <si>
    <t>https://echo.epa.gov/biosolids-facility-report?id=PAL021687</t>
  </si>
  <si>
    <t>MCCOOK WWTF</t>
  </si>
  <si>
    <t>NEL021504</t>
  </si>
  <si>
    <t>NE0021504</t>
  </si>
  <si>
    <t>MC COOK</t>
  </si>
  <si>
    <t>https://echo.epa.gov/biosolids-facility-report?id=NEL021504</t>
  </si>
  <si>
    <t>MYRTLE CREEK, CITY OF</t>
  </si>
  <si>
    <t>ORL028665</t>
  </si>
  <si>
    <t>OR0028665</t>
  </si>
  <si>
    <t>MYRTLE CREEK</t>
  </si>
  <si>
    <t>https://echo.epa.gov/biosolids-facility-report?id=ORL028665</t>
  </si>
  <si>
    <t>OMAK POTW</t>
  </si>
  <si>
    <t>WAL020940</t>
  </si>
  <si>
    <t>WA0020940</t>
  </si>
  <si>
    <t>OMAK</t>
  </si>
  <si>
    <t>https://echo.epa.gov/biosolids-facility-report?id=WAL020940</t>
  </si>
  <si>
    <t>CITY OF INDEPENDENCE</t>
  </si>
  <si>
    <t>IAL036510</t>
  </si>
  <si>
    <t>IA0036510</t>
  </si>
  <si>
    <t>https://echo.epa.gov/biosolids-facility-report?id=IAL036510</t>
  </si>
  <si>
    <t>SOUTH MIDDLETON TWP MUNI AUTH CUMBERLAND CNTY</t>
  </si>
  <si>
    <t>PAL044113</t>
  </si>
  <si>
    <t>PA0044113</t>
  </si>
  <si>
    <t>BOILING SPRINGS</t>
  </si>
  <si>
    <t>https://echo.epa.gov/biosolids-facility-report?id=PAL044113</t>
  </si>
  <si>
    <t>LANGHAM CREEK UD - WWTP</t>
  </si>
  <si>
    <t>TX0064734</t>
  </si>
  <si>
    <t>https://echo.epa.gov/biosolids-facility-report?id=TX0064734</t>
  </si>
  <si>
    <t>CITY OF LOCKHART WWTF 1</t>
  </si>
  <si>
    <t>TX0023868</t>
  </si>
  <si>
    <t>https://echo.epa.gov/biosolids-facility-report?id=TX0023868</t>
  </si>
  <si>
    <t>CITY OF ADAIRSVILLE (NORTH WPCP)</t>
  </si>
  <si>
    <t>GAL046035</t>
  </si>
  <si>
    <t>GA0046035</t>
  </si>
  <si>
    <t>ADAIRSVILLE</t>
  </si>
  <si>
    <t>https://echo.epa.gov/biosolids-facility-report?id=GAL046035</t>
  </si>
  <si>
    <t>FORT SCOTT, CITY OF</t>
  </si>
  <si>
    <t>KSL095923</t>
  </si>
  <si>
    <t>KS0095923</t>
  </si>
  <si>
    <t>FORT SCOTT</t>
  </si>
  <si>
    <t>https://echo.epa.gov/biosolids-facility-report?id=KSL095923</t>
  </si>
  <si>
    <t>CAMDEN WWTF</t>
  </si>
  <si>
    <t>SCL021032</t>
  </si>
  <si>
    <t>SC0021032</t>
  </si>
  <si>
    <t>https://echo.epa.gov/biosolids-facility-report?id=SCL021032</t>
  </si>
  <si>
    <t>CITY OF CALIFORNIA</t>
  </si>
  <si>
    <t>MOL023272</t>
  </si>
  <si>
    <t>MO0023272</t>
  </si>
  <si>
    <t>CALIFORNIA</t>
  </si>
  <si>
    <t>https://echo.epa.gov/biosolids-facility-report?id=MOL023272</t>
  </si>
  <si>
    <t>WINCHESTER COUNTRY REGIONAL WWTP</t>
  </si>
  <si>
    <t>TX0082317</t>
  </si>
  <si>
    <t>https://echo.epa.gov/biosolids-facility-report?id=TX0082317</t>
  </si>
  <si>
    <t>LAURENS CO W&amp;S/CLINTON-JOANNA</t>
  </si>
  <si>
    <t>SCL037974</t>
  </si>
  <si>
    <t>SC0037974</t>
  </si>
  <si>
    <t>JOANNA</t>
  </si>
  <si>
    <t>https://echo.epa.gov/biosolids-facility-report?id=SCL037974</t>
  </si>
  <si>
    <t>PICKENS CO/EIGHTEEN MILE CRK</t>
  </si>
  <si>
    <t>SCL042994</t>
  </si>
  <si>
    <t>SC0042994</t>
  </si>
  <si>
    <t>https://echo.epa.gov/biosolids-facility-report?id=SCL042994</t>
  </si>
  <si>
    <t>BROKEN BOW WWTF</t>
  </si>
  <si>
    <t>NEL027260</t>
  </si>
  <si>
    <t>NE0027260</t>
  </si>
  <si>
    <t>BROKEN BOW</t>
  </si>
  <si>
    <t>https://echo.epa.gov/biosolids-facility-report?id=NEL027260</t>
  </si>
  <si>
    <t>GALENA SOUTH STP, CITY OF</t>
  </si>
  <si>
    <t>ILL075191</t>
  </si>
  <si>
    <t>IL0075191</t>
  </si>
  <si>
    <t>GALENA</t>
  </si>
  <si>
    <t>https://echo.epa.gov/biosolids-facility-report?id=ILL075191</t>
  </si>
  <si>
    <t>HARRIS CO MUD 358</t>
  </si>
  <si>
    <t>TX0105376</t>
  </si>
  <si>
    <t>https://echo.epa.gov/biosolids-facility-report?id=TX0105376</t>
  </si>
  <si>
    <t>MARYSVILLE BOROUGH COUNCIL</t>
  </si>
  <si>
    <t>PAL021571</t>
  </si>
  <si>
    <t>PA0021571</t>
  </si>
  <si>
    <t>MARYSVILLE</t>
  </si>
  <si>
    <t>https://echo.epa.gov/biosolids-facility-report?id=PAL021571</t>
  </si>
  <si>
    <t>WILLOWS, CITY OF</t>
  </si>
  <si>
    <t>CAL078034</t>
  </si>
  <si>
    <t>CA0078034</t>
  </si>
  <si>
    <t>WILLOWS</t>
  </si>
  <si>
    <t>https://echo.epa.gov/biosolids-facility-report?id=CAL078034</t>
  </si>
  <si>
    <t>CITY OF ATLANTIC</t>
  </si>
  <si>
    <t>IAL029025</t>
  </si>
  <si>
    <t>IA0029025</t>
  </si>
  <si>
    <t>ATLANTIC</t>
  </si>
  <si>
    <t>https://echo.epa.gov/biosolids-facility-report?id=IAL029025</t>
  </si>
  <si>
    <t>RUSHVILLE WWTP</t>
  </si>
  <si>
    <t>INL021270</t>
  </si>
  <si>
    <t>IN0021270</t>
  </si>
  <si>
    <t>RUSHVILLE</t>
  </si>
  <si>
    <t>https://echo.epa.gov/biosolids-facility-report?id=INL021270</t>
  </si>
  <si>
    <t>MAHANOY CITY MUNICIPAL AUTHORI</t>
  </si>
  <si>
    <t>PAL070041</t>
  </si>
  <si>
    <t>PA0070041</t>
  </si>
  <si>
    <t>MAHANOY CITY</t>
  </si>
  <si>
    <t>lowTempCompost, airDry</t>
  </si>
  <si>
    <t>https://echo.epa.gov/biosolids-facility-report?id=PAL070041</t>
  </si>
  <si>
    <t>CRAIG  CITY OF</t>
  </si>
  <si>
    <t>COL040037</t>
  </si>
  <si>
    <t>CO0040037</t>
  </si>
  <si>
    <t>CRAIG</t>
  </si>
  <si>
    <t>https://echo.epa.gov/biosolids-facility-report?id=COL040037</t>
  </si>
  <si>
    <t>BAYOU LA BATRE UTILITY BOARD</t>
  </si>
  <si>
    <t>ALL078921</t>
  </si>
  <si>
    <t>AL0078921</t>
  </si>
  <si>
    <t>BAYOU LA BATRE</t>
  </si>
  <si>
    <t>https://echo.epa.gov/biosolids-facility-report?id=ALL078921</t>
  </si>
  <si>
    <t>MALONE (V)</t>
  </si>
  <si>
    <t>NYL030376</t>
  </si>
  <si>
    <t>NY0030376</t>
  </si>
  <si>
    <t>MALONE</t>
  </si>
  <si>
    <t>https://echo.epa.gov/biosolids-facility-report?id=NYL030376</t>
  </si>
  <si>
    <t>EMERALD FOREST UD WWTP</t>
  </si>
  <si>
    <t>TX0027324</t>
  </si>
  <si>
    <t>https://echo.epa.gov/biosolids-facility-report?id=TX0027324</t>
  </si>
  <si>
    <t>MINEOLA WWTF</t>
  </si>
  <si>
    <t>TX0021393</t>
  </si>
  <si>
    <t>MINEOLA</t>
  </si>
  <si>
    <t>https://echo.epa.gov/biosolids-facility-report?id=TX0021393</t>
  </si>
  <si>
    <t>PENDLETON-CLEMSON REG. WWTF</t>
  </si>
  <si>
    <t>SCL035700</t>
  </si>
  <si>
    <t>SC0035700</t>
  </si>
  <si>
    <t>PENDLETON</t>
  </si>
  <si>
    <t>https://echo.epa.gov/biosolids-facility-report?id=SCL035700</t>
  </si>
  <si>
    <t>CITY OF EVANSDALE</t>
  </si>
  <si>
    <t>IAL022004</t>
  </si>
  <si>
    <t>IA0022004</t>
  </si>
  <si>
    <t>EVANSDALE</t>
  </si>
  <si>
    <t>https://echo.epa.gov/biosolids-facility-report?id=IAL022004</t>
  </si>
  <si>
    <t>TIADAGHTON VALLEY MUNI AUTH</t>
  </si>
  <si>
    <t>PAL234079</t>
  </si>
  <si>
    <t>PA0234079</t>
  </si>
  <si>
    <t>JERSEY SHORE</t>
  </si>
  <si>
    <t>https://echo.epa.gov/biosolids-facility-report?id=PAL234079</t>
  </si>
  <si>
    <t>MCCANDLESS TOWNSHIP - STP</t>
  </si>
  <si>
    <t>PAL025992</t>
  </si>
  <si>
    <t>PA0025992</t>
  </si>
  <si>
    <t>https://echo.epa.gov/biosolids-facility-report?id=PAL025992</t>
  </si>
  <si>
    <t>ATHENS WEST WWTP</t>
  </si>
  <si>
    <t>TX0025364</t>
  </si>
  <si>
    <t>https://echo.epa.gov/biosolids-facility-report?id=TX0025364</t>
  </si>
  <si>
    <t>CITY OF LA GRANGE WWTP</t>
  </si>
  <si>
    <t>TX0020923</t>
  </si>
  <si>
    <t>https://echo.epa.gov/biosolids-facility-report?id=TX0020923</t>
  </si>
  <si>
    <t>WOODLAND STP</t>
  </si>
  <si>
    <t>WAL020401</t>
  </si>
  <si>
    <t>WA0020401</t>
  </si>
  <si>
    <t>WOODLAND</t>
  </si>
  <si>
    <t>https://echo.epa.gov/biosolids-facility-report?id=WAL020401</t>
  </si>
  <si>
    <t>KENEDY WWTF</t>
  </si>
  <si>
    <t>TX0027774</t>
  </si>
  <si>
    <t>KENEDY</t>
  </si>
  <si>
    <t>https://echo.epa.gov/biosolids-facility-report?id=TX0027774</t>
  </si>
  <si>
    <t>CATSKILL (V)</t>
  </si>
  <si>
    <t>NYL020389</t>
  </si>
  <si>
    <t>NY0020389</t>
  </si>
  <si>
    <t>CATSKILL</t>
  </si>
  <si>
    <t>https://echo.epa.gov/biosolids-facility-report?id=NYL020389</t>
  </si>
  <si>
    <t>AMERICAN WATER ENTERPRISES, INC.</t>
  </si>
  <si>
    <t>ALL076821</t>
  </si>
  <si>
    <t>AL0076821</t>
  </si>
  <si>
    <t>FORT RUCKER</t>
  </si>
  <si>
    <t>https://echo.epa.gov/biosolids-facility-report?id=ALL076821</t>
  </si>
  <si>
    <t>WEST HARRIS COUNTY MUD 11 WWTP</t>
  </si>
  <si>
    <t>TX0111937</t>
  </si>
  <si>
    <t>https://echo.epa.gov/biosolids-facility-report?id=TX0111937</t>
  </si>
  <si>
    <t>SARALAND CITY OF</t>
  </si>
  <si>
    <t>ALL055786</t>
  </si>
  <si>
    <t>AL0055786</t>
  </si>
  <si>
    <t>SARALAND</t>
  </si>
  <si>
    <t>https://echo.epa.gov/biosolids-facility-report?id=ALL055786</t>
  </si>
  <si>
    <t>CITY OF HARLAN</t>
  </si>
  <si>
    <t>IAL021342</t>
  </si>
  <si>
    <t>IA0021342</t>
  </si>
  <si>
    <t>HARLAN</t>
  </si>
  <si>
    <t>https://echo.epa.gov/biosolids-facility-report?id=IAL021342</t>
  </si>
  <si>
    <t>NORTH PARK PUD WWTP</t>
  </si>
  <si>
    <t>TX0072567</t>
  </si>
  <si>
    <t>https://echo.epa.gov/biosolids-facility-report?id=TX0072567</t>
  </si>
  <si>
    <t>ROCKY MOUNT STP</t>
  </si>
  <si>
    <t>VAL085952</t>
  </si>
  <si>
    <t>VA0085952</t>
  </si>
  <si>
    <t>https://echo.epa.gov/biosolids-facility-report?id=VAL085952</t>
  </si>
  <si>
    <t>CITY OF WEBSTER CITY</t>
  </si>
  <si>
    <t>IAL036625</t>
  </si>
  <si>
    <t>IA0036625</t>
  </si>
  <si>
    <t>WEBSTER CITY</t>
  </si>
  <si>
    <t>https://echo.epa.gov/biosolids-facility-report?id=IAL036625</t>
  </si>
  <si>
    <t>SALIDA SD WWTP</t>
  </si>
  <si>
    <t>CAL000455</t>
  </si>
  <si>
    <t>CA0000455</t>
  </si>
  <si>
    <t>SALIDA</t>
  </si>
  <si>
    <t>other, tempSludgeStore</t>
  </si>
  <si>
    <t>https://echo.epa.gov/biosolids-facility-report?id=CAL000455</t>
  </si>
  <si>
    <t>BEDFORD BOROUGH MUNICIPAL AUTH</t>
  </si>
  <si>
    <t>PAL022209</t>
  </si>
  <si>
    <t>PA0022209</t>
  </si>
  <si>
    <t>BEDFORD COUNTY</t>
  </si>
  <si>
    <t>https://echo.epa.gov/biosolids-facility-report?id=PAL022209</t>
  </si>
  <si>
    <t>CITY OF HEARNE WWTP 2</t>
  </si>
  <si>
    <t>TX0025879</t>
  </si>
  <si>
    <t>HEARNE</t>
  </si>
  <si>
    <t>https://echo.epa.gov/biosolids-facility-report?id=TX0025879</t>
  </si>
  <si>
    <t>CITY OF ELKINS, WWTP</t>
  </si>
  <si>
    <t>WVL020028</t>
  </si>
  <si>
    <t>WV0020028</t>
  </si>
  <si>
    <t>ELKINS</t>
  </si>
  <si>
    <t>https://echo.epa.gov/biosolids-facility-report?id=WVL020028</t>
  </si>
  <si>
    <t>HERCULANEUM WASTEWATER TR</t>
  </si>
  <si>
    <t>MOL027111</t>
  </si>
  <si>
    <t>MO0027111</t>
  </si>
  <si>
    <t>HERCULANEUM</t>
  </si>
  <si>
    <t>https://echo.epa.gov/biosolids-facility-report?id=MOL027111</t>
  </si>
  <si>
    <t>FRACKVILLE AREA MUN AUTH</t>
  </si>
  <si>
    <t>PAL062219</t>
  </si>
  <si>
    <t>PA0062219</t>
  </si>
  <si>
    <t>BUTLER, TOWNSHIP OF</t>
  </si>
  <si>
    <t>https://echo.epa.gov/biosolids-facility-report?id=PAL062219</t>
  </si>
  <si>
    <t>SAUGERTIES (V)</t>
  </si>
  <si>
    <t>NYL031208</t>
  </si>
  <si>
    <t>NY0031208</t>
  </si>
  <si>
    <t>SAUGERTIES</t>
  </si>
  <si>
    <t>https://echo.epa.gov/biosolids-facility-report?id=NYL031208</t>
  </si>
  <si>
    <t>LINCOLN SANITARY DISTRICT</t>
  </si>
  <si>
    <t>MEL101796</t>
  </si>
  <si>
    <t>ME0101796</t>
  </si>
  <si>
    <t>LINCOLN</t>
  </si>
  <si>
    <t>https://echo.epa.gov/biosolids-facility-report?id=MEL101796</t>
  </si>
  <si>
    <t>TOWN OF AHOSKIE</t>
  </si>
  <si>
    <t>NCL088561</t>
  </si>
  <si>
    <t>NC0088561</t>
  </si>
  <si>
    <t>AHOSKIE</t>
  </si>
  <si>
    <t>https://echo.epa.gov/biosolids-facility-report?id=NCL088561</t>
  </si>
  <si>
    <t>NORTH MISSION GLEN MUD WWTP</t>
  </si>
  <si>
    <t>TX0087271</t>
  </si>
  <si>
    <t>https://echo.epa.gov/biosolids-facility-report?id=TX0087271</t>
  </si>
  <si>
    <t>BUCKLEY STP</t>
  </si>
  <si>
    <t>WAL023361</t>
  </si>
  <si>
    <t>WA0023361</t>
  </si>
  <si>
    <t>BUCKLEY</t>
  </si>
  <si>
    <t>https://echo.epa.gov/biosolids-facility-report?id=WAL023361</t>
  </si>
  <si>
    <t>LE ROY (V)</t>
  </si>
  <si>
    <t>NYL030546</t>
  </si>
  <si>
    <t>NY0030546</t>
  </si>
  <si>
    <t>LE ROY</t>
  </si>
  <si>
    <t>https://echo.epa.gov/biosolids-facility-report?id=NYL030546</t>
  </si>
  <si>
    <t>CITY OF WEST POINT</t>
  </si>
  <si>
    <t>GAL020052</t>
  </si>
  <si>
    <t>GA0020052</t>
  </si>
  <si>
    <t>WEST POINT</t>
  </si>
  <si>
    <t>https://echo.epa.gov/biosolids-facility-report?id=GAL020052</t>
  </si>
  <si>
    <t>SELMA WATER WORKS &amp; SEWER BOARD</t>
  </si>
  <si>
    <t>ALL022578</t>
  </si>
  <si>
    <t>AL0022578</t>
  </si>
  <si>
    <t>SELMA</t>
  </si>
  <si>
    <t>https://echo.epa.gov/biosolids-facility-report?id=ALL022578</t>
  </si>
  <si>
    <t>ROUSES POINT (V)</t>
  </si>
  <si>
    <t>NYL021831</t>
  </si>
  <si>
    <t>NY0021831</t>
  </si>
  <si>
    <t>ROUSES POINT</t>
  </si>
  <si>
    <t>https://echo.epa.gov/biosolids-facility-report?id=NYL021831</t>
  </si>
  <si>
    <t>CITY OF WINTERSET</t>
  </si>
  <si>
    <t>IAL034291</t>
  </si>
  <si>
    <t>IA0034291</t>
  </si>
  <si>
    <t>WINTERSET</t>
  </si>
  <si>
    <t>https://echo.epa.gov/biosolids-facility-report?id=IAL034291</t>
  </si>
  <si>
    <t>HARRIS CO MUD 285 WWTF 2</t>
  </si>
  <si>
    <t>TX0092991</t>
  </si>
  <si>
    <t>https://echo.epa.gov/biosolids-facility-report?id=TX0092991</t>
  </si>
  <si>
    <t>HARRIS COUNTY MUD 196 WWTP</t>
  </si>
  <si>
    <t>TX0088838</t>
  </si>
  <si>
    <t>https://echo.epa.gov/biosolids-facility-report?id=TX0088838</t>
  </si>
  <si>
    <t>HUGHSON WWTP</t>
  </si>
  <si>
    <t>CAL010521</t>
  </si>
  <si>
    <t>CA0010521</t>
  </si>
  <si>
    <t>HUGHSON</t>
  </si>
  <si>
    <t>https://echo.epa.gov/biosolids-facility-report?id=CAL010521</t>
  </si>
  <si>
    <t>CITY OF GASTONIA</t>
  </si>
  <si>
    <t>NCL006033</t>
  </si>
  <si>
    <t>NC0006033</t>
  </si>
  <si>
    <t>GASTONIA</t>
  </si>
  <si>
    <t>https://echo.epa.gov/biosolids-facility-report?id=NCL006033</t>
  </si>
  <si>
    <t>GALVESTON COUNTY WCID 8</t>
  </si>
  <si>
    <t>TX0023671</t>
  </si>
  <si>
    <t>https://echo.epa.gov/biosolids-facility-report?id=TX0023671</t>
  </si>
  <si>
    <t>CITY OF AURORA</t>
  </si>
  <si>
    <t>MOL036757</t>
  </si>
  <si>
    <t>MO0036757</t>
  </si>
  <si>
    <t>AURORA</t>
  </si>
  <si>
    <t>https://echo.epa.gov/biosolids-facility-report?id=MOL036757</t>
  </si>
  <si>
    <t>SINKING SPRING WWTP</t>
  </si>
  <si>
    <t>PAL028649</t>
  </si>
  <si>
    <t>PA0028649</t>
  </si>
  <si>
    <t>SINKING SPRING</t>
  </si>
  <si>
    <t>https://echo.epa.gov/biosolids-facility-report?id=PAL028649</t>
  </si>
  <si>
    <t>CITY OF CHEROKEE</t>
  </si>
  <si>
    <t>IAL059005</t>
  </si>
  <si>
    <t>IA0059005</t>
  </si>
  <si>
    <t>CHEROKEE</t>
  </si>
  <si>
    <t>https://echo.epa.gov/biosolids-facility-report?id=IAL059005</t>
  </si>
  <si>
    <t>CITY OF TUSCUMBIA DEPARTMENT OF UTILITIES</t>
  </si>
  <si>
    <t>ALL057100</t>
  </si>
  <si>
    <t>AL0057100</t>
  </si>
  <si>
    <t>TUSCUMBIA</t>
  </si>
  <si>
    <t>https://echo.epa.gov/biosolids-facility-report?id=ALL057100</t>
  </si>
  <si>
    <t>CITY OF MAQUOKETA</t>
  </si>
  <si>
    <t>IAL024481</t>
  </si>
  <si>
    <t>IA0024481</t>
  </si>
  <si>
    <t>MAQUOKETA</t>
  </si>
  <si>
    <t>https://echo.epa.gov/biosolids-facility-report?id=IAL024481</t>
  </si>
  <si>
    <t>ABILENE, CITY OF WWTP</t>
  </si>
  <si>
    <t>KSL098647</t>
  </si>
  <si>
    <t>KS0098647</t>
  </si>
  <si>
    <t>ABILENE</t>
  </si>
  <si>
    <t>https://echo.epa.gov/biosolids-facility-report?id=KSL098647</t>
  </si>
  <si>
    <t>HARRIS COUNTY WCID 116 WWTP</t>
  </si>
  <si>
    <t>TX0046710</t>
  </si>
  <si>
    <t>https://echo.epa.gov/biosolids-facility-report?id=TX0046710</t>
  </si>
  <si>
    <t>ROCKVILLE WWTP</t>
  </si>
  <si>
    <t>INL024449</t>
  </si>
  <si>
    <t>IN0024449</t>
  </si>
  <si>
    <t>ROCKVILLE</t>
  </si>
  <si>
    <t>https://echo.epa.gov/biosolids-facility-report?id=INL024449</t>
  </si>
  <si>
    <t>MILLERSBURG AREA AUTHORITY STP</t>
  </si>
  <si>
    <t>PAL022535</t>
  </si>
  <si>
    <t>PA0022535</t>
  </si>
  <si>
    <t>MILLERSBURG</t>
  </si>
  <si>
    <t>https://echo.epa.gov/biosolids-facility-report?id=PAL022535</t>
  </si>
  <si>
    <t>GLENWOOD MUNICIPAL UTILITIES</t>
  </si>
  <si>
    <t>IAL021946</t>
  </si>
  <si>
    <t>IA0021946</t>
  </si>
  <si>
    <t>GLENWOOD</t>
  </si>
  <si>
    <t>https://echo.epa.gov/biosolids-facility-report?id=IAL021946</t>
  </si>
  <si>
    <t>HCO MWD 71 WWTP</t>
  </si>
  <si>
    <t>TX0074403</t>
  </si>
  <si>
    <t>https://echo.epa.gov/biosolids-facility-report?id=TX0074403</t>
  </si>
  <si>
    <t>CITY OF CLANTON</t>
  </si>
  <si>
    <t>ALL054631</t>
  </si>
  <si>
    <t>AL0054631</t>
  </si>
  <si>
    <t>CLANTON</t>
  </si>
  <si>
    <t>https://echo.epa.gov/biosolids-facility-report?id=ALL054631</t>
  </si>
  <si>
    <t>PETERS TOWNSHIP SANITARY AUTHORITY</t>
  </si>
  <si>
    <t>PAL028703</t>
  </si>
  <si>
    <t>PA0028703</t>
  </si>
  <si>
    <t>MCMURRAY</t>
  </si>
  <si>
    <t>https://echo.epa.gov/biosolids-facility-report?id=PAL028703</t>
  </si>
  <si>
    <t>PAOLA, CITY OF</t>
  </si>
  <si>
    <t>KSL097616</t>
  </si>
  <si>
    <t>KS0097616</t>
  </si>
  <si>
    <t>PAOLA</t>
  </si>
  <si>
    <t>https://echo.epa.gov/biosolids-facility-report?id=KSL097616</t>
  </si>
  <si>
    <t>ST ROBERT</t>
  </si>
  <si>
    <t>MOL112925</t>
  </si>
  <si>
    <t>MO0112925</t>
  </si>
  <si>
    <t>ST. ROBERT</t>
  </si>
  <si>
    <t>https://echo.epa.gov/biosolids-facility-report?id=MOL112925</t>
  </si>
  <si>
    <t>FAIRBURY WWTF</t>
  </si>
  <si>
    <t>NEL024384</t>
  </si>
  <si>
    <t>NE0024384</t>
  </si>
  <si>
    <t>FAIRBURY</t>
  </si>
  <si>
    <t>https://echo.epa.gov/biosolids-facility-report?id=NEL024384</t>
  </si>
  <si>
    <t>SUGAR LAND GREATWOOD WWTP</t>
  </si>
  <si>
    <t>TX0101915</t>
  </si>
  <si>
    <t>https://echo.epa.gov/biosolids-facility-report?id=TX0101915</t>
  </si>
  <si>
    <t>STANLY COUNTY</t>
  </si>
  <si>
    <t>NCL043532</t>
  </si>
  <si>
    <t>NC0043532</t>
  </si>
  <si>
    <t>ALBEMARLE</t>
  </si>
  <si>
    <t>https://echo.epa.gov/biosolids-facility-report?id=NCL043532</t>
  </si>
  <si>
    <t>PANA STP, CITY OF</t>
  </si>
  <si>
    <t>ILL022314</t>
  </si>
  <si>
    <t>IL0022314</t>
  </si>
  <si>
    <t>PANA</t>
  </si>
  <si>
    <t>https://echo.epa.gov/biosolids-facility-report?id=ILL022314</t>
  </si>
  <si>
    <t>WAVERLY WWTF</t>
  </si>
  <si>
    <t>NEL024406</t>
  </si>
  <si>
    <t>NE0024406</t>
  </si>
  <si>
    <t>WAVERLY</t>
  </si>
  <si>
    <t>https://echo.epa.gov/biosolids-facility-report?id=NEL024406</t>
  </si>
  <si>
    <t>MOUNTAIN CITY STP</t>
  </si>
  <si>
    <t>TNL024945</t>
  </si>
  <si>
    <t>TN0024945</t>
  </si>
  <si>
    <t>MOUNTAIN CITY</t>
  </si>
  <si>
    <t>https://echo.epa.gov/biosolids-facility-report?id=TNL024945</t>
  </si>
  <si>
    <t>FT BEND CO MUD 58 WWTF</t>
  </si>
  <si>
    <t>TX0126675</t>
  </si>
  <si>
    <t>https://echo.epa.gov/biosolids-facility-report?id=TX0126675</t>
  </si>
  <si>
    <t>HARRIS COUNTY WCID 84 WWTP</t>
  </si>
  <si>
    <t>TX0034428</t>
  </si>
  <si>
    <t>https://echo.epa.gov/biosolids-facility-report?id=TX0034428</t>
  </si>
  <si>
    <t>CITY OF NEVADA</t>
  </si>
  <si>
    <t>MOL089109</t>
  </si>
  <si>
    <t>MO0089109</t>
  </si>
  <si>
    <t>NEVADA</t>
  </si>
  <si>
    <t>https://echo.epa.gov/biosolids-facility-report?id=MOL089109</t>
  </si>
  <si>
    <t>MORGAN CITY, CITY OF</t>
  </si>
  <si>
    <t>LAL065986</t>
  </si>
  <si>
    <t>LA0065986</t>
  </si>
  <si>
    <t>MORGAN CITY</t>
  </si>
  <si>
    <t>https://echo.epa.gov/biosolids-facility-report?id=LAL065986</t>
  </si>
  <si>
    <t>GREENWOOD/WEST ALEXANDER WWTF</t>
  </si>
  <si>
    <t>SCL022870</t>
  </si>
  <si>
    <t>SC0022870</t>
  </si>
  <si>
    <t>https://echo.epa.gov/biosolids-facility-report?id=SCL022870</t>
  </si>
  <si>
    <t>COLLEGE PLACE STP</t>
  </si>
  <si>
    <t>WAL020656</t>
  </si>
  <si>
    <t>WA0020656</t>
  </si>
  <si>
    <t>COLLEGE PLACE</t>
  </si>
  <si>
    <t>https://echo.epa.gov/biosolids-facility-report?id=WAL020656</t>
  </si>
  <si>
    <t>BELCHERTOWN WWTP</t>
  </si>
  <si>
    <t>MAL102148</t>
  </si>
  <si>
    <t>MA0102148</t>
  </si>
  <si>
    <t>BELCHERTOWN</t>
  </si>
  <si>
    <t>https://echo.epa.gov/biosolids-facility-report?id=MAL102148</t>
  </si>
  <si>
    <t>FALLS CITY WWTF</t>
  </si>
  <si>
    <t>NEL021148</t>
  </si>
  <si>
    <t>NE0021148</t>
  </si>
  <si>
    <t>FALLS CITY</t>
  </si>
  <si>
    <t>https://echo.epa.gov/biosolids-facility-report?id=NEL021148</t>
  </si>
  <si>
    <t>NTUA SHIPROCK WWTP</t>
  </si>
  <si>
    <t>NNL020621</t>
  </si>
  <si>
    <t>NN0020621</t>
  </si>
  <si>
    <t>SHIPROCK</t>
  </si>
  <si>
    <t>https://echo.epa.gov/biosolids-facility-report?id=NNL020621</t>
  </si>
  <si>
    <t>CITY OF NASSAU BAY WWTP</t>
  </si>
  <si>
    <t>TX0023833</t>
  </si>
  <si>
    <t>NASSAU BAY</t>
  </si>
  <si>
    <t>https://echo.epa.gov/biosolids-facility-report?id=TX0023833</t>
  </si>
  <si>
    <t>INDEPENDENCE WASTEWATER PLANT</t>
  </si>
  <si>
    <t>KSL095486</t>
  </si>
  <si>
    <t>KS0095486</t>
  </si>
  <si>
    <t>https://echo.epa.gov/biosolids-facility-report?id=KSL095486</t>
  </si>
  <si>
    <t>SCAPPOOSE, CITY OF</t>
  </si>
  <si>
    <t>ORL022420</t>
  </si>
  <si>
    <t>OR0022420</t>
  </si>
  <si>
    <t>SCAPPOOSE</t>
  </si>
  <si>
    <t>https://echo.epa.gov/biosolids-facility-report?id=ORL022420</t>
  </si>
  <si>
    <t>STEWARTVILLE</t>
  </si>
  <si>
    <t>MNL020681</t>
  </si>
  <si>
    <t>MN0020681</t>
  </si>
  <si>
    <t>https://echo.epa.gov/biosolids-facility-report?id=MNL020681</t>
  </si>
  <si>
    <t>CITY-WHITE SULPHUR SPRINGS</t>
  </si>
  <si>
    <t>WVL084000</t>
  </si>
  <si>
    <t>WV0084000</t>
  </si>
  <si>
    <t>WHITE SULPHUR SPRINGS</t>
  </si>
  <si>
    <t>https://echo.epa.gov/biosolids-facility-report?id=WVL084000</t>
  </si>
  <si>
    <t>BELEN, CITY OF</t>
  </si>
  <si>
    <t>NML020150</t>
  </si>
  <si>
    <t>NM0020150</t>
  </si>
  <si>
    <t>BELEN</t>
  </si>
  <si>
    <t>https://echo.epa.gov/biosolids-facility-report?id=NML020150</t>
  </si>
  <si>
    <t>RIVERSIDE WATER RECLAMAT AUTH</t>
  </si>
  <si>
    <t>NJL022519</t>
  </si>
  <si>
    <t>NJ0022519</t>
  </si>
  <si>
    <t>https://echo.epa.gov/biosolids-facility-report?id=NJL022519</t>
  </si>
  <si>
    <t>CITY OF MILLBROOK</t>
  </si>
  <si>
    <t>ALL049921</t>
  </si>
  <si>
    <t>AL0049921</t>
  </si>
  <si>
    <t>MILLBROOK</t>
  </si>
  <si>
    <t>https://echo.epa.gov/biosolids-facility-report?id=ALL049921</t>
  </si>
  <si>
    <t>NORTH MIDDLETON AUTHORITY</t>
  </si>
  <si>
    <t>PAL024384</t>
  </si>
  <si>
    <t>PA0024384</t>
  </si>
  <si>
    <t>CARLISLE</t>
  </si>
  <si>
    <t>https://echo.epa.gov/biosolids-facility-report?id=PAL024384</t>
  </si>
  <si>
    <t>JENA, TOWN OF</t>
  </si>
  <si>
    <t>LAL033260</t>
  </si>
  <si>
    <t>LA0033260</t>
  </si>
  <si>
    <t>JENA</t>
  </si>
  <si>
    <t>https://echo.epa.gov/biosolids-facility-report?id=LAL033260</t>
  </si>
  <si>
    <t>LEWISBURG AREA JT. SEWER AUTH</t>
  </si>
  <si>
    <t>PAL044661</t>
  </si>
  <si>
    <t>PA0044661</t>
  </si>
  <si>
    <t>https://echo.epa.gov/biosolids-facility-report?id=PAL044661</t>
  </si>
  <si>
    <t>NW HARRIS COUNTY MUD 9 WWTP</t>
  </si>
  <si>
    <t>TX0075221</t>
  </si>
  <si>
    <t>https://echo.epa.gov/biosolids-facility-report?id=TX0075221</t>
  </si>
  <si>
    <t>TOMBALL NORTH WWTP</t>
  </si>
  <si>
    <t>TX0022381</t>
  </si>
  <si>
    <t>https://echo.epa.gov/biosolids-facility-report?id=TX0022381</t>
  </si>
  <si>
    <t>SELBYVILLE STP</t>
  </si>
  <si>
    <t>DEL020010</t>
  </si>
  <si>
    <t>DE0020010</t>
  </si>
  <si>
    <t>SELBYVILLE</t>
  </si>
  <si>
    <t>https://echo.epa.gov/biosolids-facility-report?id=DEL020010</t>
  </si>
  <si>
    <t>CLINTON MUNICIPAL WWTP</t>
  </si>
  <si>
    <t>INL022608</t>
  </si>
  <si>
    <t>IN0022608</t>
  </si>
  <si>
    <t>https://echo.epa.gov/biosolids-facility-report?id=INL022608</t>
  </si>
  <si>
    <t>AZTEC, CITY OF - WWTP</t>
  </si>
  <si>
    <t>NML020168</t>
  </si>
  <si>
    <t>NM0020168</t>
  </si>
  <si>
    <t>AZTEC</t>
  </si>
  <si>
    <t>https://echo.epa.gov/biosolids-facility-report?id=NML020168</t>
  </si>
  <si>
    <t>SIDNEY (V)</t>
  </si>
  <si>
    <t>NYL029271</t>
  </si>
  <si>
    <t>NY0029271</t>
  </si>
  <si>
    <t>https://echo.epa.gov/biosolids-facility-report?id=NYL029271</t>
  </si>
  <si>
    <t>CITY OF GRIFFIN (CABIN CR)</t>
  </si>
  <si>
    <t>GAL020214</t>
  </si>
  <si>
    <t>GA0020214</t>
  </si>
  <si>
    <t>GRIFFIN</t>
  </si>
  <si>
    <t>https://echo.epa.gov/biosolids-facility-report?id=GAL020214</t>
  </si>
  <si>
    <t>HARRIS COUNTY MUD 70 WWTP</t>
  </si>
  <si>
    <t>TX0062031</t>
  </si>
  <si>
    <t>https://echo.epa.gov/biosolids-facility-report?id=TX0062031</t>
  </si>
  <si>
    <t>CITY OF RED OAK</t>
  </si>
  <si>
    <t>IAL040266</t>
  </si>
  <si>
    <t>IA0040266</t>
  </si>
  <si>
    <t>RED OAK</t>
  </si>
  <si>
    <t>https://echo.epa.gov/biosolids-facility-report?id=IAL040266</t>
  </si>
  <si>
    <t>HOGANSVILLE, CITY OF (HOGANSVILLE WPCP)</t>
  </si>
  <si>
    <t>GAL050218</t>
  </si>
  <si>
    <t>GA0050218</t>
  </si>
  <si>
    <t>HOGANSVILLE</t>
  </si>
  <si>
    <t>https://echo.epa.gov/biosolids-facility-report?id=GAL050218</t>
  </si>
  <si>
    <t>CITY OF SULLIVAN</t>
  </si>
  <si>
    <t>MOL104736</t>
  </si>
  <si>
    <t>MO0104736</t>
  </si>
  <si>
    <t>SULLIVAN</t>
  </si>
  <si>
    <t>https://echo.epa.gov/biosolids-facility-report?id=MOL104736</t>
  </si>
  <si>
    <t>BLAIRSVILLE WPCP</t>
  </si>
  <si>
    <t>GAL033375</t>
  </si>
  <si>
    <t>GA0033375</t>
  </si>
  <si>
    <t>BLAIRSVILLE</t>
  </si>
  <si>
    <t>https://echo.epa.gov/biosolids-facility-report?id=GAL033375</t>
  </si>
  <si>
    <t>VANPORT TOWNSHIP MUNICIPAL AUT</t>
  </si>
  <si>
    <t>PAL023698</t>
  </si>
  <si>
    <t>PA0023698</t>
  </si>
  <si>
    <t>VANPORT</t>
  </si>
  <si>
    <t>https://echo.epa.gov/biosolids-facility-report?id=PAL023698</t>
  </si>
  <si>
    <t>GREENPORT (T)</t>
  </si>
  <si>
    <t>NYL030988</t>
  </si>
  <si>
    <t>NY0030988</t>
  </si>
  <si>
    <t>https://echo.epa.gov/biosolids-facility-report?id=NYL030988</t>
  </si>
  <si>
    <t>CITY OF DYERSVILLE</t>
  </si>
  <si>
    <t>IAL023345</t>
  </si>
  <si>
    <t>IA0023345</t>
  </si>
  <si>
    <t>DYERSVILLE</t>
  </si>
  <si>
    <t>https://echo.epa.gov/biosolids-facility-report?id=IAL023345</t>
  </si>
  <si>
    <t>CITY OF VINTON</t>
  </si>
  <si>
    <t>IAL035891</t>
  </si>
  <si>
    <t>IA0035891</t>
  </si>
  <si>
    <t>VINTON</t>
  </si>
  <si>
    <t>https://echo.epa.gov/biosolids-facility-report?id=IAL035891</t>
  </si>
  <si>
    <t>SPRING CREEK UD WWTP</t>
  </si>
  <si>
    <t>TX0026221</t>
  </si>
  <si>
    <t>https://echo.epa.gov/biosolids-facility-report?id=TX0026221</t>
  </si>
  <si>
    <t>CHIMNEY HILL WWTP</t>
  </si>
  <si>
    <t>TX0085588</t>
  </si>
  <si>
    <t>https://echo.epa.gov/biosolids-facility-report?id=TX0085588</t>
  </si>
  <si>
    <t>NARRAGANSETT TOWN HALL</t>
  </si>
  <si>
    <t>RIL100188</t>
  </si>
  <si>
    <t>RI0100188</t>
  </si>
  <si>
    <t>NARRAGANSETT</t>
  </si>
  <si>
    <t>https://echo.epa.gov/biosolids-facility-report?id=RIL100188</t>
  </si>
  <si>
    <t>CITY OF WHITEVILLE</t>
  </si>
  <si>
    <t>NCL021920</t>
  </si>
  <si>
    <t>NC0021920</t>
  </si>
  <si>
    <t>WHITEVILLE</t>
  </si>
  <si>
    <t>https://echo.epa.gov/biosolids-facility-report?id=NCL021920</t>
  </si>
  <si>
    <t>FORSYTH (CITY OF) NE</t>
  </si>
  <si>
    <t>GAL031801</t>
  </si>
  <si>
    <t>GA0031801</t>
  </si>
  <si>
    <t>FORSYTH</t>
  </si>
  <si>
    <t>https://echo.epa.gov/biosolids-facility-report?id=GAL031801</t>
  </si>
  <si>
    <t>OYSTER BAY SD</t>
  </si>
  <si>
    <t>NYL021822</t>
  </si>
  <si>
    <t>NY0021822</t>
  </si>
  <si>
    <t>OYSTER BAY</t>
  </si>
  <si>
    <t>https://echo.epa.gov/biosolids-facility-report?id=NYL021822</t>
  </si>
  <si>
    <t>CITY OF NEW HAMPTON</t>
  </si>
  <si>
    <t>IAL028525</t>
  </si>
  <si>
    <t>IA0028525</t>
  </si>
  <si>
    <t>NEW HAMPTON</t>
  </si>
  <si>
    <t>https://echo.epa.gov/biosolids-facility-report?id=IAL028525</t>
  </si>
  <si>
    <t>GENESEO (V)</t>
  </si>
  <si>
    <t>NYL030635</t>
  </si>
  <si>
    <t>NY0030635</t>
  </si>
  <si>
    <t>GENESEO</t>
  </si>
  <si>
    <t>https://echo.epa.gov/biosolids-facility-report?id=NYL030635</t>
  </si>
  <si>
    <t>CITY OF WAUKON</t>
  </si>
  <si>
    <t>IAL033081</t>
  </si>
  <si>
    <t>IA0033081</t>
  </si>
  <si>
    <t>WAUKON</t>
  </si>
  <si>
    <t>https://echo.epa.gov/biosolids-facility-report?id=IAL033081</t>
  </si>
  <si>
    <t>ALL020036</t>
  </si>
  <si>
    <t>AL0020036</t>
  </si>
  <si>
    <t>https://echo.epa.gov/biosolids-facility-report?id=ALL020036</t>
  </si>
  <si>
    <t>TX0021369</t>
  </si>
  <si>
    <t>BACLIFF</t>
  </si>
  <si>
    <t>https://echo.epa.gov/biosolids-facility-report?id=TX0021369</t>
  </si>
  <si>
    <t>GAS CITY WWTP</t>
  </si>
  <si>
    <t>INL022985</t>
  </si>
  <si>
    <t>IN0022985</t>
  </si>
  <si>
    <t>GAS CITY</t>
  </si>
  <si>
    <t>https://echo.epa.gov/biosolids-facility-report?id=INL022985</t>
  </si>
  <si>
    <t>CATASAUQUA BOROUGH AUTHORITY</t>
  </si>
  <si>
    <t>PAL021580</t>
  </si>
  <si>
    <t>PA0021580</t>
  </si>
  <si>
    <t>CATASAUQUA</t>
  </si>
  <si>
    <t>https://echo.epa.gov/biosolids-facility-report?id=PAL021580</t>
  </si>
  <si>
    <t>TRESCHWIG CENTRAL WWTP</t>
  </si>
  <si>
    <t>TX0046728</t>
  </si>
  <si>
    <t>https://echo.epa.gov/biosolids-facility-report?id=TX0046728</t>
  </si>
  <si>
    <t>MADISON, CITY OF (BIOSOLIDS)</t>
  </si>
  <si>
    <t>SDL020010</t>
  </si>
  <si>
    <t>SD0020010</t>
  </si>
  <si>
    <t>MADISON, CITY OF</t>
  </si>
  <si>
    <t>https://echo.epa.gov/biosolids-facility-report?id=SDL020010</t>
  </si>
  <si>
    <t>CITY OF ELDRIDGE</t>
  </si>
  <si>
    <t>IAL021318</t>
  </si>
  <si>
    <t>IA0021318</t>
  </si>
  <si>
    <t>ELDRIDGE</t>
  </si>
  <si>
    <t>https://echo.epa.gov/biosolids-facility-report?id=IAL021318</t>
  </si>
  <si>
    <t>PICKENS CO/MIDDLE REG. WWTF</t>
  </si>
  <si>
    <t>SCL047856</t>
  </si>
  <si>
    <t>SC0047856</t>
  </si>
  <si>
    <t>CENTRAL</t>
  </si>
  <si>
    <t>https://echo.epa.gov/biosolids-facility-report?id=SCL047856</t>
  </si>
  <si>
    <t>HARRIS COUNTY FWSD 61 WWTP 1</t>
  </si>
  <si>
    <t>TX0022853</t>
  </si>
  <si>
    <t>https://echo.epa.gov/biosolids-facility-report?id=TX0022853</t>
  </si>
  <si>
    <t>CITY OF HAMILTON</t>
  </si>
  <si>
    <t>MTL020028</t>
  </si>
  <si>
    <t>MT0020028</t>
  </si>
  <si>
    <t>https://echo.epa.gov/biosolids-facility-report?id=MTL020028</t>
  </si>
  <si>
    <t>CITY OF ALGONA</t>
  </si>
  <si>
    <t>IAL022055</t>
  </si>
  <si>
    <t>IA0022055</t>
  </si>
  <si>
    <t>ALGONA</t>
  </si>
  <si>
    <t>https://echo.epa.gov/biosolids-facility-report?id=IAL022055</t>
  </si>
  <si>
    <t>LOS LUNAS WWTP</t>
  </si>
  <si>
    <t>NML020303</t>
  </si>
  <si>
    <t>NM0020303</t>
  </si>
  <si>
    <t>LOS LUNAS</t>
  </si>
  <si>
    <t>Other Management Practice, Surface Disposal</t>
  </si>
  <si>
    <t>https://echo.epa.gov/biosolids-facility-report?id=NML020303</t>
  </si>
  <si>
    <t>JAMESTOWN STP</t>
  </si>
  <si>
    <t>TNL062634</t>
  </si>
  <si>
    <t>TN0062634</t>
  </si>
  <si>
    <t>https://echo.epa.gov/biosolids-facility-report?id=TNL062634</t>
  </si>
  <si>
    <t>SCHUYLKILL CNTY MUNI AUTH</t>
  </si>
  <si>
    <t>PAL042170</t>
  </si>
  <si>
    <t>PA0042170</t>
  </si>
  <si>
    <t>POTTSVILLE</t>
  </si>
  <si>
    <t>https://echo.epa.gov/biosolids-facility-report?id=PAL042170</t>
  </si>
  <si>
    <t>BEDFORD STP.</t>
  </si>
  <si>
    <t>VAL022390</t>
  </si>
  <si>
    <t>VA0022390</t>
  </si>
  <si>
    <t>BEDFORD</t>
  </si>
  <si>
    <t>https://echo.epa.gov/biosolids-facility-report?id=VAL022390</t>
  </si>
  <si>
    <t>TOWN OF BEAUFORT</t>
  </si>
  <si>
    <t>NCL021831</t>
  </si>
  <si>
    <t>NC0021831</t>
  </si>
  <si>
    <t>BEAUFORT</t>
  </si>
  <si>
    <t>https://echo.epa.gov/biosolids-facility-report?id=NCL021831</t>
  </si>
  <si>
    <t>PRASA NARANJITO</t>
  </si>
  <si>
    <t>PRL020737</t>
  </si>
  <si>
    <t>PR0020737</t>
  </si>
  <si>
    <t>NARANJITO</t>
  </si>
  <si>
    <t>https://echo.epa.gov/biosolids-facility-report?id=PRL020737</t>
  </si>
  <si>
    <t>APRA HARBOR WWTP</t>
  </si>
  <si>
    <t>GUL110019</t>
  </si>
  <si>
    <t>GU0110019</t>
  </si>
  <si>
    <t>AGAT</t>
  </si>
  <si>
    <t>https://echo.epa.gov/biosolids-facility-report?id=GUL110019</t>
  </si>
  <si>
    <t>GALVESTON CO WCID 12 WWTP</t>
  </si>
  <si>
    <t>TX0078441</t>
  </si>
  <si>
    <t>KEMAH</t>
  </si>
  <si>
    <t>https://echo.epa.gov/biosolids-facility-report?id=TX0078441</t>
  </si>
  <si>
    <t>BRUSH CITY OF</t>
  </si>
  <si>
    <t>COL021245</t>
  </si>
  <si>
    <t>CO0021245</t>
  </si>
  <si>
    <t>BRUSH</t>
  </si>
  <si>
    <t>https://echo.epa.gov/biosolids-facility-report?id=COL021245</t>
  </si>
  <si>
    <t>WHITEWATER RIVER REGIONAL WWTF</t>
  </si>
  <si>
    <t>MNL046868</t>
  </si>
  <si>
    <t>MN0046868</t>
  </si>
  <si>
    <t>SAINT CHARLES</t>
  </si>
  <si>
    <t>https://echo.epa.gov/biosolids-facility-report?id=MNL046868</t>
  </si>
  <si>
    <t>EL PORTAL WWTF</t>
  </si>
  <si>
    <t>CAL081759</t>
  </si>
  <si>
    <t>CA0081759</t>
  </si>
  <si>
    <t>EL PORTAL</t>
  </si>
  <si>
    <t>https://echo.epa.gov/biosolids-facility-report?id=CAL081759</t>
  </si>
  <si>
    <t>CITY OF GRUNDY CENTER</t>
  </si>
  <si>
    <t>IAL024511</t>
  </si>
  <si>
    <t>IA0024511</t>
  </si>
  <si>
    <t>GRUNDY CENTER</t>
  </si>
  <si>
    <t>https://echo.epa.gov/biosolids-facility-report?id=IAL024511</t>
  </si>
  <si>
    <t>TINICUM TOWNSHIP WTP</t>
  </si>
  <si>
    <t>PAL028380</t>
  </si>
  <si>
    <t>PA0028380</t>
  </si>
  <si>
    <t>LESTER</t>
  </si>
  <si>
    <t>https://echo.epa.gov/biosolids-facility-report?id=PAL028380</t>
  </si>
  <si>
    <t>SALAMANCA BOARD OF PUBLIC UTILITES</t>
  </si>
  <si>
    <t>NYL020508</t>
  </si>
  <si>
    <t>NY0020508</t>
  </si>
  <si>
    <t>SALAMANCA</t>
  </si>
  <si>
    <t>https://echo.epa.gov/biosolids-facility-report?id=NYL020508</t>
  </si>
  <si>
    <t>AURORA WWTF</t>
  </si>
  <si>
    <t>NEL031810</t>
  </si>
  <si>
    <t>NE0031810</t>
  </si>
  <si>
    <t>https://echo.epa.gov/biosolids-facility-report?id=NEL031810</t>
  </si>
  <si>
    <t>OSAGE WWTP</t>
  </si>
  <si>
    <t>IAL663001</t>
  </si>
  <si>
    <t>IA0663001</t>
  </si>
  <si>
    <t>OSAGE</t>
  </si>
  <si>
    <t>https://echo.epa.gov/biosolids-facility-report?id=IAL663001</t>
  </si>
  <si>
    <t>CITY OF PORT ARTHUR MAIN WWTP</t>
  </si>
  <si>
    <t>TX0047589</t>
  </si>
  <si>
    <t>https://echo.epa.gov/biosolids-facility-report?id=TX0047589</t>
  </si>
  <si>
    <t>JEKYLL ISLAND WPCP-STATE PARK AUTHORITY</t>
  </si>
  <si>
    <t>GAL020508</t>
  </si>
  <si>
    <t>GA0020508</t>
  </si>
  <si>
    <t>JEKYLL  ISLAND</t>
  </si>
  <si>
    <t>https://echo.epa.gov/biosolids-facility-report?id=GAL020508</t>
  </si>
  <si>
    <t>GUAM WATERWORKS AUTHORITY</t>
  </si>
  <si>
    <t>GUL020222</t>
  </si>
  <si>
    <t>GU0020222</t>
  </si>
  <si>
    <t>HAGATNA</t>
  </si>
  <si>
    <t>https://echo.epa.gov/biosolids-facility-report?id=GUL020222</t>
  </si>
  <si>
    <t>CCI TEHACHAPI WWTF</t>
  </si>
  <si>
    <t>CAL010522</t>
  </si>
  <si>
    <t>CA0010522</t>
  </si>
  <si>
    <t>TEHACHAPI</t>
  </si>
  <si>
    <t>https://echo.epa.gov/biosolids-facility-report?id=CAL010522</t>
  </si>
  <si>
    <t>CITY OF ROMA  2 WWTP</t>
  </si>
  <si>
    <t>TX0117544</t>
  </si>
  <si>
    <t>ROMA</t>
  </si>
  <si>
    <t>https://echo.epa.gov/biosolids-facility-report?id=TX0117544</t>
  </si>
  <si>
    <t>TOWANDA MUN AUTH</t>
  </si>
  <si>
    <t>PAL034576</t>
  </si>
  <si>
    <t>PA0034576</t>
  </si>
  <si>
    <t>TOWANDA</t>
  </si>
  <si>
    <t>https://echo.epa.gov/biosolids-facility-report?id=PAL034576</t>
  </si>
  <si>
    <t>CHANUTE, CITY OF</t>
  </si>
  <si>
    <t>KSL080837</t>
  </si>
  <si>
    <t>KS0080837</t>
  </si>
  <si>
    <t>CHANUTE</t>
  </si>
  <si>
    <t>https://echo.epa.gov/biosolids-facility-report?id=KSL080837</t>
  </si>
  <si>
    <t>CALIFORNIA CITY WTF</t>
  </si>
  <si>
    <t>CAL010524</t>
  </si>
  <si>
    <t>CA0010524</t>
  </si>
  <si>
    <t>CALIFORNIA CITY</t>
  </si>
  <si>
    <t>https://echo.epa.gov/biosolids-facility-report?id=CAL010524</t>
  </si>
  <si>
    <t>CITY OF GRIFFIN-POTATO CR</t>
  </si>
  <si>
    <t>GAL030791</t>
  </si>
  <si>
    <t>GA0030791</t>
  </si>
  <si>
    <t>https://echo.epa.gov/biosolids-facility-report?id=GAL030791</t>
  </si>
  <si>
    <t>IL AMERICAN WTR COMPANY-CHICKSAW HILLS WRF</t>
  </si>
  <si>
    <t>ILL031984</t>
  </si>
  <si>
    <t>IL0031984</t>
  </si>
  <si>
    <t>https://echo.epa.gov/biosolids-facility-report?id=ILL031984</t>
  </si>
  <si>
    <t>WALDEN (V)</t>
  </si>
  <si>
    <t>NYL030490</t>
  </si>
  <si>
    <t>NY0030490</t>
  </si>
  <si>
    <t>WALDEN</t>
  </si>
  <si>
    <t>https://echo.epa.gov/biosolids-facility-report?id=NYL030490</t>
  </si>
  <si>
    <t>CITY OF WINNSBORO WWTP</t>
  </si>
  <si>
    <t>TX0054658</t>
  </si>
  <si>
    <t>WINNSBORO</t>
  </si>
  <si>
    <t>https://echo.epa.gov/biosolids-facility-report?id=TX0054658</t>
  </si>
  <si>
    <t>CITY OF DEWITT</t>
  </si>
  <si>
    <t>IAL035271</t>
  </si>
  <si>
    <t>IA0035271</t>
  </si>
  <si>
    <t>DEWITT</t>
  </si>
  <si>
    <t>https://echo.epa.gov/biosolids-facility-report?id=IAL035271</t>
  </si>
  <si>
    <t>CITY OF OAKLAND</t>
  </si>
  <si>
    <t>TNL077836</t>
  </si>
  <si>
    <t>TN0077836</t>
  </si>
  <si>
    <t>OAKLAND</t>
  </si>
  <si>
    <t>https://echo.epa.gov/biosolids-facility-report?id=TNL077836</t>
  </si>
  <si>
    <t>ALL048372</t>
  </si>
  <si>
    <t>AL0048372</t>
  </si>
  <si>
    <t>https://echo.epa.gov/biosolids-facility-report?id=ALL048372</t>
  </si>
  <si>
    <t>FLORA STP, CITY OF</t>
  </si>
  <si>
    <t>ILL020273</t>
  </si>
  <si>
    <t>IL0020273</t>
  </si>
  <si>
    <t>FLORA</t>
  </si>
  <si>
    <t>https://echo.epa.gov/biosolids-facility-report?id=ILL020273</t>
  </si>
  <si>
    <t>NORTH KOOCHICHING AREA SAN DIS</t>
  </si>
  <si>
    <t>MNL020257</t>
  </si>
  <si>
    <t>MN0020257</t>
  </si>
  <si>
    <t>INTERNATIONAL FALLS</t>
  </si>
  <si>
    <t>https://echo.epa.gov/biosolids-facility-report?id=MNL020257</t>
  </si>
  <si>
    <t>CITY OF CHARLES CITY</t>
  </si>
  <si>
    <t>IAL022039</t>
  </si>
  <si>
    <t>IA0022039</t>
  </si>
  <si>
    <t>CHARLES CITY</t>
  </si>
  <si>
    <t>https://echo.epa.gov/biosolids-facility-report?id=IAL022039</t>
  </si>
  <si>
    <t>ALBION - STP</t>
  </si>
  <si>
    <t>PAL023124</t>
  </si>
  <si>
    <t>PA0023124</t>
  </si>
  <si>
    <t>https://echo.epa.gov/biosolids-facility-report?id=PAL023124</t>
  </si>
  <si>
    <t>IAL031704</t>
  </si>
  <si>
    <t>IA0031704</t>
  </si>
  <si>
    <t>https://echo.epa.gov/biosolids-facility-report?id=IAL031704</t>
  </si>
  <si>
    <t>METROPOLIS STP, CITY OF</t>
  </si>
  <si>
    <t>ILL029874</t>
  </si>
  <si>
    <t>IL0029874</t>
  </si>
  <si>
    <t>METROPOLIS</t>
  </si>
  <si>
    <t>https://echo.epa.gov/biosolids-facility-report?id=ILL029874</t>
  </si>
  <si>
    <t>CITY OF NEW BOSTON WWTP</t>
  </si>
  <si>
    <t>TX0026018</t>
  </si>
  <si>
    <t>NEW BOSTON</t>
  </si>
  <si>
    <t>https://echo.epa.gov/biosolids-facility-report?id=TX0026018</t>
  </si>
  <si>
    <t>MOL133671</t>
  </si>
  <si>
    <t>MO0133671</t>
  </si>
  <si>
    <t>https://echo.epa.gov/biosolids-facility-report?id=MOL133671</t>
  </si>
  <si>
    <t>CITY OF JASPER</t>
  </si>
  <si>
    <t>FLL027880</t>
  </si>
  <si>
    <t>FL0027880</t>
  </si>
  <si>
    <t>https://echo.epa.gov/biosolids-facility-report?id=FLL027880</t>
  </si>
  <si>
    <t>LUBECK PSD</t>
  </si>
  <si>
    <t>WVL032590</t>
  </si>
  <si>
    <t>WV0032590</t>
  </si>
  <si>
    <t>https://echo.epa.gov/biosolids-facility-report?id=WVL032590</t>
  </si>
  <si>
    <t>IL AMERICAN WTR CO-OAK VALLEY</t>
  </si>
  <si>
    <t>ILL055981</t>
  </si>
  <si>
    <t>IL0055981</t>
  </si>
  <si>
    <t>https://echo.epa.gov/biosolids-facility-report?id=ILL055981</t>
  </si>
  <si>
    <t>SEWARD WWTF</t>
  </si>
  <si>
    <t>NEL023876</t>
  </si>
  <si>
    <t>NE0023876</t>
  </si>
  <si>
    <t>SEWARD</t>
  </si>
  <si>
    <t>https://echo.epa.gov/biosolids-facility-report?id=NEL023876</t>
  </si>
  <si>
    <t>MARY ESTHER WWTP</t>
  </si>
  <si>
    <t>FLL010191</t>
  </si>
  <si>
    <t>FL0010191</t>
  </si>
  <si>
    <t>MARY ESTHER</t>
  </si>
  <si>
    <t>https://echo.epa.gov/biosolids-facility-report?id=FLL010191</t>
  </si>
  <si>
    <t>ORANGE WWTF</t>
  </si>
  <si>
    <t>MAL101257</t>
  </si>
  <si>
    <t>MA0101257</t>
  </si>
  <si>
    <t>https://echo.epa.gov/biosolids-facility-report?id=MAL101257</t>
  </si>
  <si>
    <t>CITY OF TALLADEGA WATER AND SEWER</t>
  </si>
  <si>
    <t>ALL022357</t>
  </si>
  <si>
    <t>AL0022357</t>
  </si>
  <si>
    <t>https://echo.epa.gov/biosolids-facility-report?id=ALL022357</t>
  </si>
  <si>
    <t>CITY OF WALCOTT</t>
  </si>
  <si>
    <t>IAL061891</t>
  </si>
  <si>
    <t>IA0061891</t>
  </si>
  <si>
    <t>WALCOTT</t>
  </si>
  <si>
    <t>https://echo.epa.gov/biosolids-facility-report?id=IAL061891</t>
  </si>
  <si>
    <t>WELCH, CITY OF</t>
  </si>
  <si>
    <t>WVL024589</t>
  </si>
  <si>
    <t>WV0024589</t>
  </si>
  <si>
    <t>WELCH</t>
  </si>
  <si>
    <t>https://echo.epa.gov/biosolids-facility-report?id=WVL024589</t>
  </si>
  <si>
    <t>GAL025712</t>
  </si>
  <si>
    <t>GA0025712</t>
  </si>
  <si>
    <t>https://echo.epa.gov/biosolids-facility-report?id=GAL025712</t>
  </si>
  <si>
    <t>CITY OF ROGERSVILLE</t>
  </si>
  <si>
    <t>TNL020672</t>
  </si>
  <si>
    <t>TN0020672</t>
  </si>
  <si>
    <t>ROGERSVILLE</t>
  </si>
  <si>
    <t>https://echo.epa.gov/biosolids-facility-report?id=TNL020672</t>
  </si>
  <si>
    <t>PEARL RIVER CO UTILITY AUTHORITY, POPLARVILLE POTW</t>
  </si>
  <si>
    <t>MSL020494</t>
  </si>
  <si>
    <t>MS0020494</t>
  </si>
  <si>
    <t>POPLARVILLE</t>
  </si>
  <si>
    <t>https://echo.epa.gov/biosolids-facility-report?id=MSL020494</t>
  </si>
  <si>
    <t>TOWN OF LURAY</t>
  </si>
  <si>
    <t>VAL062642</t>
  </si>
  <si>
    <t>VA0062642</t>
  </si>
  <si>
    <t>LURAY</t>
  </si>
  <si>
    <t>https://echo.epa.gov/biosolids-facility-report?id=VAL062642</t>
  </si>
  <si>
    <t>CITY OF CENTERVILLE</t>
  </si>
  <si>
    <t>IAL027472</t>
  </si>
  <si>
    <t>IA0027472</t>
  </si>
  <si>
    <t>CENTERVILLE</t>
  </si>
  <si>
    <t>https://echo.epa.gov/biosolids-facility-report?id=IAL027472</t>
  </si>
  <si>
    <t>WEST ORANGE WWTP</t>
  </si>
  <si>
    <t>TX0054810</t>
  </si>
  <si>
    <t>https://echo.epa.gov/biosolids-facility-report?id=TX0054810</t>
  </si>
  <si>
    <t>CITY OF DEER LODGE</t>
  </si>
  <si>
    <t>MTL022616</t>
  </si>
  <si>
    <t>MT0022616</t>
  </si>
  <si>
    <t>DEER LODGE</t>
  </si>
  <si>
    <t>https://echo.epa.gov/biosolids-facility-report?id=MTL022616</t>
  </si>
  <si>
    <t>DEFUNIAK SPRINGS, CITY OF - WWTP</t>
  </si>
  <si>
    <t>FLL102440</t>
  </si>
  <si>
    <t>FL0102440</t>
  </si>
  <si>
    <t>DEFUNIAK SPRINGS</t>
  </si>
  <si>
    <t>https://echo.epa.gov/biosolids-facility-report?id=FLL102440</t>
  </si>
  <si>
    <t>WOODTRACE INTERIM WWTP</t>
  </si>
  <si>
    <t>TX0109622</t>
  </si>
  <si>
    <t>https://echo.epa.gov/biosolids-facility-report?id=TX0109622</t>
  </si>
  <si>
    <t>HELENDALE SILVERLAKES STP</t>
  </si>
  <si>
    <t>CAL010528</t>
  </si>
  <si>
    <t>CA0010528</t>
  </si>
  <si>
    <t>HELENDALE</t>
  </si>
  <si>
    <t>https://echo.epa.gov/biosolids-facility-report?id=CAL010528</t>
  </si>
  <si>
    <t>CITY OF CRESCO</t>
  </si>
  <si>
    <t>IAL021334</t>
  </si>
  <si>
    <t>IA0021334</t>
  </si>
  <si>
    <t>CRESCO</t>
  </si>
  <si>
    <t>https://echo.epa.gov/biosolids-facility-report?id=IAL021334</t>
  </si>
  <si>
    <t>NORTH BEND, CITY OF</t>
  </si>
  <si>
    <t>ORL023361</t>
  </si>
  <si>
    <t>OR0023361</t>
  </si>
  <si>
    <t>https://echo.epa.gov/biosolids-facility-report?id=ORL023361</t>
  </si>
  <si>
    <t>CITY OF IOWA FALLS</t>
  </si>
  <si>
    <t>IAL023442</t>
  </si>
  <si>
    <t>IA0023442</t>
  </si>
  <si>
    <t>IOWA FALLS</t>
  </si>
  <si>
    <t>https://echo.epa.gov/biosolids-facility-report?id=IAL023442</t>
  </si>
  <si>
    <t>CITY OF LOS FRESNOS WWTP</t>
  </si>
  <si>
    <t>TX0091243</t>
  </si>
  <si>
    <t>LOS FRESNOS</t>
  </si>
  <si>
    <t>https://echo.epa.gov/biosolids-facility-report?id=TX0091243</t>
  </si>
  <si>
    <t>SPARKS BRANCH WWTP</t>
  </si>
  <si>
    <t>TX0025437</t>
  </si>
  <si>
    <t>https://echo.epa.gov/biosolids-facility-report?id=TX0025437</t>
  </si>
  <si>
    <t>WAUCHULA CITY OF WWTF</t>
  </si>
  <si>
    <t>FLL119890</t>
  </si>
  <si>
    <t>FL0119890</t>
  </si>
  <si>
    <t>WAUCHULA</t>
  </si>
  <si>
    <t>https://echo.epa.gov/biosolids-facility-report?id=FLL119890</t>
  </si>
  <si>
    <t>CASCADE CITY OF STP</t>
  </si>
  <si>
    <t>IAL027740</t>
  </si>
  <si>
    <t>IA0027740</t>
  </si>
  <si>
    <t>CASCADE</t>
  </si>
  <si>
    <t>https://echo.epa.gov/biosolids-facility-report?id=IAL027740</t>
  </si>
  <si>
    <t>CITY OF OGDEN</t>
  </si>
  <si>
    <t>IAL858001</t>
  </si>
  <si>
    <t>IA0858001</t>
  </si>
  <si>
    <t>https://echo.epa.gov/biosolids-facility-report?id=IAL858001</t>
  </si>
  <si>
    <t>ST CLAIR WWTF</t>
  </si>
  <si>
    <t>MOL099465</t>
  </si>
  <si>
    <t>MO0099465</t>
  </si>
  <si>
    <t>ST. CLAIR</t>
  </si>
  <si>
    <t>https://echo.epa.gov/biosolids-facility-report?id=MOL099465</t>
  </si>
  <si>
    <t>PALMYRA STP</t>
  </si>
  <si>
    <t>NJL024449</t>
  </si>
  <si>
    <t>NJ0024449</t>
  </si>
  <si>
    <t>PALMYRA</t>
  </si>
  <si>
    <t>https://echo.epa.gov/biosolids-facility-report?id=NJL024449</t>
  </si>
  <si>
    <t>WOOD DALE SOUTH STP</t>
  </si>
  <si>
    <t>ILL034274</t>
  </si>
  <si>
    <t>IL0034274</t>
  </si>
  <si>
    <t>https://echo.epa.gov/biosolids-facility-report?id=ILL034274</t>
  </si>
  <si>
    <t>CITY OF GREENFIELD</t>
  </si>
  <si>
    <t>IAL021369</t>
  </si>
  <si>
    <t>IA0021369</t>
  </si>
  <si>
    <t>GREENFIELD</t>
  </si>
  <si>
    <t>https://echo.epa.gov/biosolids-facility-report?id=IAL021369</t>
  </si>
  <si>
    <t>WINNEBAGO</t>
  </si>
  <si>
    <t>MNL025267</t>
  </si>
  <si>
    <t>MN0025267</t>
  </si>
  <si>
    <t>https://echo.epa.gov/biosolids-facility-report?id=MNL025267</t>
  </si>
  <si>
    <t>CITY OF EMMETSBURG</t>
  </si>
  <si>
    <t>IAL021580</t>
  </si>
  <si>
    <t>IA0021580</t>
  </si>
  <si>
    <t>EMMETSBURG</t>
  </si>
  <si>
    <t>https://echo.epa.gov/biosolids-facility-report?id=IAL021580</t>
  </si>
  <si>
    <t>ROAMINGWOOD SEWER AND WATER ASSOCIATION</t>
  </si>
  <si>
    <t>PAL033430</t>
  </si>
  <si>
    <t>PA0033430</t>
  </si>
  <si>
    <t>LAKE ARIEL</t>
  </si>
  <si>
    <t>https://echo.epa.gov/biosolids-facility-report?id=PAL033430</t>
  </si>
  <si>
    <t>PERU UTILITIES-GRISSOM DIVISION WWTP</t>
  </si>
  <si>
    <t>INL024902</t>
  </si>
  <si>
    <t>IN0024902</t>
  </si>
  <si>
    <t>PERU</t>
  </si>
  <si>
    <t>https://echo.epa.gov/biosolids-facility-report?id=INL024902</t>
  </si>
  <si>
    <t>ATTICA (V)</t>
  </si>
  <si>
    <t>NYL021849</t>
  </si>
  <si>
    <t>NY0021849</t>
  </si>
  <si>
    <t>ATTICA</t>
  </si>
  <si>
    <t>https://echo.epa.gov/biosolids-facility-report?id=NYL021849</t>
  </si>
  <si>
    <t>CITY OF ODESSA</t>
  </si>
  <si>
    <t>MOL026387</t>
  </si>
  <si>
    <t>MO0026387</t>
  </si>
  <si>
    <t>https://echo.epa.gov/biosolids-facility-report?id=MOL026387</t>
  </si>
  <si>
    <t>TOWN OF MAYODAN</t>
  </si>
  <si>
    <t>NCL021873</t>
  </si>
  <si>
    <t>NC0021873</t>
  </si>
  <si>
    <t>MAYODAN</t>
  </si>
  <si>
    <t>https://echo.epa.gov/biosolids-facility-report?id=NCL021873</t>
  </si>
  <si>
    <t>TX0091910</t>
  </si>
  <si>
    <t>https://echo.epa.gov/biosolids-facility-report?id=TX0091910</t>
  </si>
  <si>
    <t>CITY OF DIBOLL WWTP</t>
  </si>
  <si>
    <t>TX0024872</t>
  </si>
  <si>
    <t>DIBOLL</t>
  </si>
  <si>
    <t>https://echo.epa.gov/biosolids-facility-report?id=TX0024872</t>
  </si>
  <si>
    <t>CITY OF TOLEDO</t>
  </si>
  <si>
    <t>IAL033103</t>
  </si>
  <si>
    <t>IA0033103</t>
  </si>
  <si>
    <t>TOLEDO</t>
  </si>
  <si>
    <t>https://echo.epa.gov/biosolids-facility-report?id=IAL033103</t>
  </si>
  <si>
    <t>ABBEVILLE/LONG CANE CREEK</t>
  </si>
  <si>
    <t>SCL040614</t>
  </si>
  <si>
    <t>SC0040614</t>
  </si>
  <si>
    <t>https://echo.epa.gov/biosolids-facility-report?id=SCL040614</t>
  </si>
  <si>
    <t>PERU STP #2</t>
  </si>
  <si>
    <t>ILL075507</t>
  </si>
  <si>
    <t>IL0075507</t>
  </si>
  <si>
    <t>https://echo.epa.gov/biosolids-facility-report?id=ILL075507</t>
  </si>
  <si>
    <t>BEVERLY SEWERAGE AUTHORITY</t>
  </si>
  <si>
    <t>NJL027481</t>
  </si>
  <si>
    <t>NJ0027481</t>
  </si>
  <si>
    <t>BEVERLY</t>
  </si>
  <si>
    <t>https://echo.epa.gov/biosolids-facility-report?id=NJL027481</t>
  </si>
  <si>
    <t>KEMMERER-DIAMONDVILLE JOINT POWERS BOARD</t>
  </si>
  <si>
    <t>WYL020320</t>
  </si>
  <si>
    <t>WY0020320</t>
  </si>
  <si>
    <t>KEMMERER</t>
  </si>
  <si>
    <t>https://echo.epa.gov/biosolids-facility-report?id=WYL020320</t>
  </si>
  <si>
    <t>CITY OF MADISON</t>
  </si>
  <si>
    <t>GAL038741</t>
  </si>
  <si>
    <t>GA0038741</t>
  </si>
  <si>
    <t>https://echo.epa.gov/biosolids-facility-report?id=GAL038741</t>
  </si>
  <si>
    <t>LARNED WASTEWATER PLANT</t>
  </si>
  <si>
    <t>KSL098752</t>
  </si>
  <si>
    <t>KS0098752</t>
  </si>
  <si>
    <t>LARNED</t>
  </si>
  <si>
    <t>https://echo.epa.gov/biosolids-facility-report?id=KSL098752</t>
  </si>
  <si>
    <t>TOWN OF NEWPORT</t>
  </si>
  <si>
    <t>NCL021555</t>
  </si>
  <si>
    <t>NC0021555</t>
  </si>
  <si>
    <t>https://echo.epa.gov/biosolids-facility-report?id=NCL021555</t>
  </si>
  <si>
    <t>UNION TWP WWTP</t>
  </si>
  <si>
    <t>MIL055808</t>
  </si>
  <si>
    <t>MI0055808</t>
  </si>
  <si>
    <t>MT. PLEASANT</t>
  </si>
  <si>
    <t>https://echo.epa.gov/biosolids-facility-report?id=MIL055808</t>
  </si>
  <si>
    <t>MARSEILLES WWTP, CITY OF</t>
  </si>
  <si>
    <t>ILL021059</t>
  </si>
  <si>
    <t>IL0021059</t>
  </si>
  <si>
    <t>MARSEILLES</t>
  </si>
  <si>
    <t>https://echo.epa.gov/biosolids-facility-report?id=ILL021059</t>
  </si>
  <si>
    <t>WALKER COUNTY WATER &amp; SEWERAGE AUTHORITY</t>
  </si>
  <si>
    <t>GAL020478</t>
  </si>
  <si>
    <t>GA0020478</t>
  </si>
  <si>
    <t>CHICKAMAUGA</t>
  </si>
  <si>
    <t>https://echo.epa.gov/biosolids-facility-report?id=GAL020478</t>
  </si>
  <si>
    <t>TOWN OF WILLIAMSTON</t>
  </si>
  <si>
    <t>NCL020044</t>
  </si>
  <si>
    <t>NC0020044</t>
  </si>
  <si>
    <t>WILLIAMSTON</t>
  </si>
  <si>
    <t>https://echo.epa.gov/biosolids-facility-report?id=NCL020044</t>
  </si>
  <si>
    <t>BEAR CREEK WRF LAS</t>
  </si>
  <si>
    <t>GAL020095</t>
  </si>
  <si>
    <t>GA0020095</t>
  </si>
  <si>
    <t>https://echo.epa.gov/biosolids-facility-report?id=GAL020095</t>
  </si>
  <si>
    <t>FORT LUPTON  CITY OF</t>
  </si>
  <si>
    <t>COL021440</t>
  </si>
  <si>
    <t>CO0021440</t>
  </si>
  <si>
    <t>FORT LUPTON</t>
  </si>
  <si>
    <t>https://echo.epa.gov/biosolids-facility-report?id=COL021440</t>
  </si>
  <si>
    <t>CITY OF BUENA VISTA</t>
  </si>
  <si>
    <t>VAL020991</t>
  </si>
  <si>
    <t>VA0020991</t>
  </si>
  <si>
    <t>https://echo.epa.gov/biosolids-facility-report?id=VAL020991</t>
  </si>
  <si>
    <t>CITY OF BLOUNTSTOWN</t>
  </si>
  <si>
    <t>FLL026867</t>
  </si>
  <si>
    <t>FL0026867</t>
  </si>
  <si>
    <t>BLOUNTSTOWN</t>
  </si>
  <si>
    <t>https://echo.epa.gov/biosolids-facility-report?id=FLL026867</t>
  </si>
  <si>
    <t>CITY OF CASSVILLE</t>
  </si>
  <si>
    <t>MOL042579</t>
  </si>
  <si>
    <t>MO0042579</t>
  </si>
  <si>
    <t>CASSVILLE</t>
  </si>
  <si>
    <t>https://echo.epa.gov/biosolids-facility-report?id=MOL042579</t>
  </si>
  <si>
    <t>GLASSPORT BORO</t>
  </si>
  <si>
    <t>PAL021113</t>
  </si>
  <si>
    <t>PA0021113</t>
  </si>
  <si>
    <t>GLASSPORT</t>
  </si>
  <si>
    <t>https://echo.epa.gov/biosolids-facility-report?id=PAL021113</t>
  </si>
  <si>
    <t>MAGNOLIA, CITY OF</t>
  </si>
  <si>
    <t>ARL043613</t>
  </si>
  <si>
    <t>AR0043613</t>
  </si>
  <si>
    <t>MAGNOLIA</t>
  </si>
  <si>
    <t>https://echo.epa.gov/biosolids-facility-report?id=ARL043613</t>
  </si>
  <si>
    <t>CITY OF FOREST CITY</t>
  </si>
  <si>
    <t>IAL021563</t>
  </si>
  <si>
    <t>IA0021563</t>
  </si>
  <si>
    <t>FOREST CITY</t>
  </si>
  <si>
    <t>https://echo.epa.gov/biosolids-facility-report?id=IAL021563</t>
  </si>
  <si>
    <t>CITY OF ELDORA SEWER TREATMENT PLANT</t>
  </si>
  <si>
    <t>IAL025933</t>
  </si>
  <si>
    <t>IA0025933</t>
  </si>
  <si>
    <t>ELDORA</t>
  </si>
  <si>
    <t>https://echo.epa.gov/biosolids-facility-report?id=IAL025933</t>
  </si>
  <si>
    <t>MOL026379</t>
  </si>
  <si>
    <t>MO0026379</t>
  </si>
  <si>
    <t>https://echo.epa.gov/biosolids-facility-report?id=MOL026379</t>
  </si>
  <si>
    <t>CITY OF HARDIN</t>
  </si>
  <si>
    <t>MTL020834</t>
  </si>
  <si>
    <t>MT0020834</t>
  </si>
  <si>
    <t>HARDIN</t>
  </si>
  <si>
    <t>https://echo.epa.gov/biosolids-facility-report?id=MTL020834</t>
  </si>
  <si>
    <t>TOWN OF YADKINVILLE</t>
  </si>
  <si>
    <t>NCL020338</t>
  </si>
  <si>
    <t>NC0020338</t>
  </si>
  <si>
    <t>YADKINVILLE</t>
  </si>
  <si>
    <t>https://echo.epa.gov/biosolids-facility-report?id=NCL020338</t>
  </si>
  <si>
    <t xml:space="preserve">FORT BEND CNTY MUD 34 WWTP </t>
  </si>
  <si>
    <t>TX0129062</t>
  </si>
  <si>
    <t>https://echo.epa.gov/biosolids-facility-report?id=TX0129062</t>
  </si>
  <si>
    <t>HILLSVILLE WWTP</t>
  </si>
  <si>
    <t>VAL089443</t>
  </si>
  <si>
    <t>VA0089443</t>
  </si>
  <si>
    <t>HILLSVILLE</t>
  </si>
  <si>
    <t>https://echo.epa.gov/biosolids-facility-report?id=VAL089443</t>
  </si>
  <si>
    <t>CITY OF LA FERIA WWTP</t>
  </si>
  <si>
    <t>TX0128112</t>
  </si>
  <si>
    <t>LA FERIA</t>
  </si>
  <si>
    <t>https://echo.epa.gov/biosolids-facility-report?id=TX0128112</t>
  </si>
  <si>
    <t>PRAIRIE VIEW A&amp;AMP, M WWTF</t>
  </si>
  <si>
    <t>TX0111201</t>
  </si>
  <si>
    <t>PRAIRIE VIEW</t>
  </si>
  <si>
    <t>https://echo.epa.gov/biosolids-facility-report?id=TX0111201</t>
  </si>
  <si>
    <t>CITY OF BOWIE WWTP</t>
  </si>
  <si>
    <t>TX0111325</t>
  </si>
  <si>
    <t>https://echo.epa.gov/biosolids-facility-report?id=TX0111325</t>
  </si>
  <si>
    <t>CHIPLEY WWTP</t>
  </si>
  <si>
    <t>FLL027570</t>
  </si>
  <si>
    <t>FL0027570</t>
  </si>
  <si>
    <t>CHIPLEY</t>
  </si>
  <si>
    <t>https://echo.epa.gov/biosolids-facility-report?id=FLL027570</t>
  </si>
  <si>
    <t>BLUE RIDGE WEST MUD  WWTP</t>
  </si>
  <si>
    <t>TX0053643</t>
  </si>
  <si>
    <t>https://echo.epa.gov/biosolids-facility-report?id=TX0053643</t>
  </si>
  <si>
    <t>CRANE DIV., NAVAL SURFACE WARFARE CTR</t>
  </si>
  <si>
    <t>IN0021539</t>
  </si>
  <si>
    <t>CRANE</t>
  </si>
  <si>
    <t>https://echo.epa.gov/biosolids-facility-report?id=IN0021539</t>
  </si>
  <si>
    <t>TOWN OF ELIZABETHTOWN</t>
  </si>
  <si>
    <t>NCL026671</t>
  </si>
  <si>
    <t>NC0026671</t>
  </si>
  <si>
    <t>ELIZABETHTOWN</t>
  </si>
  <si>
    <t>https://echo.epa.gov/biosolids-facility-report?id=NCL026671</t>
  </si>
  <si>
    <t>CITY OF CRESTON</t>
  </si>
  <si>
    <t>IAL035238</t>
  </si>
  <si>
    <t>IA0035238</t>
  </si>
  <si>
    <t>CRESTON</t>
  </si>
  <si>
    <t>https://echo.epa.gov/biosolids-facility-report?id=IAL035238</t>
  </si>
  <si>
    <t>CITY OF CLARINDA</t>
  </si>
  <si>
    <t>IAL035190</t>
  </si>
  <si>
    <t>IA0035190</t>
  </si>
  <si>
    <t>CLARINDA</t>
  </si>
  <si>
    <t>https://echo.epa.gov/biosolids-facility-report?id=IAL035190</t>
  </si>
  <si>
    <t>DIXON CORRECTIONAL CENTER STP</t>
  </si>
  <si>
    <t>ILL024724</t>
  </si>
  <si>
    <t>IL0024724</t>
  </si>
  <si>
    <t>https://echo.epa.gov/biosolids-facility-report?id=ILL024724</t>
  </si>
  <si>
    <t>TOWN OF ENFIELD</t>
  </si>
  <si>
    <t>NCL025402</t>
  </si>
  <si>
    <t>NC0025402</t>
  </si>
  <si>
    <t>https://echo.epa.gov/biosolids-facility-report?id=NCL025402</t>
  </si>
  <si>
    <t>HILLSBORO STP, CITY OF</t>
  </si>
  <si>
    <t>ILL029203</t>
  </si>
  <si>
    <t>IL0029203</t>
  </si>
  <si>
    <t>HILLSBORO</t>
  </si>
  <si>
    <t>https://echo.epa.gov/biosolids-facility-report?id=ILL029203</t>
  </si>
  <si>
    <t>CITY OF WAYNSEVILLE</t>
  </si>
  <si>
    <t>MOL094161</t>
  </si>
  <si>
    <t>MO0094161</t>
  </si>
  <si>
    <t>WAYNESVILLE</t>
  </si>
  <si>
    <t>https://echo.epa.gov/biosolids-facility-report?id=MOL094161</t>
  </si>
  <si>
    <t>CITY OF JASPER WWTP</t>
  </si>
  <si>
    <t>TX0024368</t>
  </si>
  <si>
    <t>https://echo.epa.gov/biosolids-facility-report?id=TX0024368</t>
  </si>
  <si>
    <t>TRINIDAD CITY OF</t>
  </si>
  <si>
    <t>COL031232</t>
  </si>
  <si>
    <t>CO0031232</t>
  </si>
  <si>
    <t>TRINIDAD</t>
  </si>
  <si>
    <t>https://echo.epa.gov/biosolids-facility-report?id=COL031232</t>
  </si>
  <si>
    <t>SANTA CLAUS WWTP, TOWN OF</t>
  </si>
  <si>
    <t>INL020605</t>
  </si>
  <si>
    <t>IN0020605</t>
  </si>
  <si>
    <t>SANTA CLAUS</t>
  </si>
  <si>
    <t>https://echo.epa.gov/biosolids-facility-report?id=INL020605</t>
  </si>
  <si>
    <t>CITY OF CHARITON</t>
  </si>
  <si>
    <t>IAL028924</t>
  </si>
  <si>
    <t>IA0028924</t>
  </si>
  <si>
    <t>CHARITON</t>
  </si>
  <si>
    <t>https://echo.epa.gov/biosolids-facility-report?id=IAL028924</t>
  </si>
  <si>
    <t>MILBANK WASTEWATER TRMT PLNT</t>
  </si>
  <si>
    <t>SDL020371</t>
  </si>
  <si>
    <t>SD0020371</t>
  </si>
  <si>
    <t>MILBANK</t>
  </si>
  <si>
    <t>https://echo.epa.gov/biosolids-facility-report?id=SDL020371</t>
  </si>
  <si>
    <t>CRETE WWTF</t>
  </si>
  <si>
    <t>NEL034304</t>
  </si>
  <si>
    <t>NE0034304</t>
  </si>
  <si>
    <t>CRETE</t>
  </si>
  <si>
    <t>https://echo.epa.gov/biosolids-facility-report?id=NEL034304</t>
  </si>
  <si>
    <t>CITY OF TAMA</t>
  </si>
  <si>
    <t>IAL043681</t>
  </si>
  <si>
    <t>IA0043681</t>
  </si>
  <si>
    <t>TAMA</t>
  </si>
  <si>
    <t>https://echo.epa.gov/biosolids-facility-report?id=IAL043681</t>
  </si>
  <si>
    <t>TUCUMCARI, CITY OF</t>
  </si>
  <si>
    <t>NML020711</t>
  </si>
  <si>
    <t>NM0020711</t>
  </si>
  <si>
    <t>TUCUMCARI</t>
  </si>
  <si>
    <t>https://echo.epa.gov/biosolids-facility-report?id=NML020711</t>
  </si>
  <si>
    <t>CLINTON SD STP</t>
  </si>
  <si>
    <t>ILL023612</t>
  </si>
  <si>
    <t>IL0023612</t>
  </si>
  <si>
    <t>https://echo.epa.gov/biosolids-facility-report?id=ILL023612</t>
  </si>
  <si>
    <t>CITY OF MENARD WWTP</t>
  </si>
  <si>
    <t>TX0025712</t>
  </si>
  <si>
    <t>MENARD</t>
  </si>
  <si>
    <t>https://echo.epa.gov/biosolids-facility-report?id=TX0025712</t>
  </si>
  <si>
    <t>MENARD WTP</t>
  </si>
  <si>
    <t>TX0125458</t>
  </si>
  <si>
    <t>https://echo.epa.gov/biosolids-facility-report?id=TX0125458</t>
  </si>
  <si>
    <t>CITY OF LEESBURG</t>
  </si>
  <si>
    <t>GAL026638</t>
  </si>
  <si>
    <t>GA0026638</t>
  </si>
  <si>
    <t>https://echo.epa.gov/biosolids-facility-report?id=GAL026638</t>
  </si>
  <si>
    <t>NORTHWEST REGIONAL WASTEWATER RECLAMATION FACILITY</t>
  </si>
  <si>
    <t>NCL110149</t>
  </si>
  <si>
    <t>NC0110149</t>
  </si>
  <si>
    <t>RICHLANDS</t>
  </si>
  <si>
    <t>https://echo.epa.gov/biosolids-facility-report?id=NCL110149</t>
  </si>
  <si>
    <t xml:space="preserve"> IOWA PARK WWTF</t>
  </si>
  <si>
    <t>TX0052922</t>
  </si>
  <si>
    <t>IOWA PARK</t>
  </si>
  <si>
    <t>https://echo.epa.gov/biosolids-facility-report?id=TX0052922</t>
  </si>
  <si>
    <t>CITY OF CARROLLTON</t>
  </si>
  <si>
    <t>MOL096318</t>
  </si>
  <si>
    <t>MO0096318</t>
  </si>
  <si>
    <t>CARROLLTON</t>
  </si>
  <si>
    <t>https://echo.epa.gov/biosolids-facility-report?id=MOL096318</t>
  </si>
  <si>
    <t>CITY OF MEADOWS PLACE WWTP</t>
  </si>
  <si>
    <t>TX0053872</t>
  </si>
  <si>
    <t>MEADOWS PLACE</t>
  </si>
  <si>
    <t>https://echo.epa.gov/biosolids-facility-report?id=TX0053872</t>
  </si>
  <si>
    <t>CITY OF KNOXVILLE</t>
  </si>
  <si>
    <t>IAL035866</t>
  </si>
  <si>
    <t>IA0035866</t>
  </si>
  <si>
    <t>https://echo.epa.gov/biosolids-facility-report?id=IAL035866</t>
  </si>
  <si>
    <t>GARDEN CITY WPCP</t>
  </si>
  <si>
    <t>GAL031038</t>
  </si>
  <si>
    <t>GA0031038</t>
  </si>
  <si>
    <t>https://echo.epa.gov/biosolids-facility-report?id=GAL031038</t>
  </si>
  <si>
    <t>CITY OF SILSBEE SOUTH WWTP</t>
  </si>
  <si>
    <t>TX0023736</t>
  </si>
  <si>
    <t>SILSBEE</t>
  </si>
  <si>
    <t>https://echo.epa.gov/biosolids-facility-report?id=TX0023736</t>
  </si>
  <si>
    <t>HORACE WHATELY WWTP</t>
  </si>
  <si>
    <t>TX0032344</t>
  </si>
  <si>
    <t>https://echo.epa.gov/biosolids-facility-report?id=TX0032344</t>
  </si>
  <si>
    <t>CORCORAN WWTP</t>
  </si>
  <si>
    <t>CAL001074</t>
  </si>
  <si>
    <t>CA0001074</t>
  </si>
  <si>
    <t>CORCORAN</t>
  </si>
  <si>
    <t>https://echo.epa.gov/biosolids-facility-report?id=CAL001074</t>
  </si>
  <si>
    <t>WEST AGUA WWTP</t>
  </si>
  <si>
    <t>TX0125598</t>
  </si>
  <si>
    <t>PALMVIEW</t>
  </si>
  <si>
    <t>https://echo.epa.gov/biosolids-facility-report?id=TX0125598</t>
  </si>
  <si>
    <t>NORTH PLANT WWTP</t>
  </si>
  <si>
    <t>TX0023728</t>
  </si>
  <si>
    <t>https://echo.epa.gov/biosolids-facility-report?id=TX0023728</t>
  </si>
  <si>
    <t>BEACH ROAD MUD WWTP</t>
  </si>
  <si>
    <t>TX0105988</t>
  </si>
  <si>
    <t>MATAGORDA</t>
  </si>
  <si>
    <t>https://echo.epa.gov/biosolids-facility-report?id=TX0105988</t>
  </si>
  <si>
    <t>ROSITA VALLEY WWTP</t>
  </si>
  <si>
    <t>TX0128589</t>
  </si>
  <si>
    <t>https://echo.epa.gov/biosolids-facility-report?id=TX0128589</t>
  </si>
  <si>
    <t>BURLINGTON WWTP</t>
  </si>
  <si>
    <t>WAL020150</t>
  </si>
  <si>
    <t>WA0020150</t>
  </si>
  <si>
    <t>https://echo.epa.gov/biosolids-facility-report?id=WAL020150</t>
  </si>
  <si>
    <t>MEXIA WWTF</t>
  </si>
  <si>
    <t>TX0052990</t>
  </si>
  <si>
    <t>MEXIA</t>
  </si>
  <si>
    <t>https://echo.epa.gov/biosolids-facility-report?id=TX0052990</t>
  </si>
  <si>
    <t>CITY OF EMORY WWTP</t>
  </si>
  <si>
    <t>TX0002658</t>
  </si>
  <si>
    <t>EMORY</t>
  </si>
  <si>
    <t>https://echo.epa.gov/biosolids-facility-report?id=TX0002658</t>
  </si>
  <si>
    <t>CITY OF SMITHVILLE</t>
  </si>
  <si>
    <t>MOL055204</t>
  </si>
  <si>
    <t>MO0055204</t>
  </si>
  <si>
    <t>SMITHVILLE</t>
  </si>
  <si>
    <t>https://echo.epa.gov/biosolids-facility-report?id=MOL055204</t>
  </si>
  <si>
    <t>POPLAR GROVE, VILLAGE OF</t>
  </si>
  <si>
    <t>ILL071447</t>
  </si>
  <si>
    <t>IL0071447</t>
  </si>
  <si>
    <t>POPLAR GROVE</t>
  </si>
  <si>
    <t>https://echo.epa.gov/biosolids-facility-report?id=ILL071447</t>
  </si>
  <si>
    <t>ELGIN WWTP</t>
  </si>
  <si>
    <t>TX0073946</t>
  </si>
  <si>
    <t>ELGIN</t>
  </si>
  <si>
    <t>https://echo.epa.gov/biosolids-facility-report?id=TX0073946</t>
  </si>
  <si>
    <t>LAMONT WWTP</t>
  </si>
  <si>
    <t>CAL000433</t>
  </si>
  <si>
    <t>CA0000433</t>
  </si>
  <si>
    <t>LAMONT</t>
  </si>
  <si>
    <t>https://echo.epa.gov/biosolids-facility-report?id=CAL000433</t>
  </si>
  <si>
    <t>CHUCKAWALLA VALLEY/ IRONWOOD STATE PRISON WWTF</t>
  </si>
  <si>
    <t>CAL001002</t>
  </si>
  <si>
    <t>CA0001002</t>
  </si>
  <si>
    <t>https://echo.epa.gov/biosolids-facility-report?id=CAL001002</t>
  </si>
  <si>
    <t>LAKE COUNTY NW REGIONAL PLANT</t>
  </si>
  <si>
    <t>CAL004072</t>
  </si>
  <si>
    <t>CA0004072</t>
  </si>
  <si>
    <t>LAKEPORT</t>
  </si>
  <si>
    <t>https://echo.epa.gov/biosolids-facility-report?id=CAL004072</t>
  </si>
  <si>
    <t>LAKE COUNTY SE REGIONAL PLANT</t>
  </si>
  <si>
    <t>CAL004073</t>
  </si>
  <si>
    <t>CA0004073</t>
  </si>
  <si>
    <t>https://echo.epa.gov/biosolids-facility-report?id=CAL004073</t>
  </si>
  <si>
    <t>TAFT WWTF</t>
  </si>
  <si>
    <t>CAL080161</t>
  </si>
  <si>
    <t>CA0080161</t>
  </si>
  <si>
    <t>https://echo.epa.gov/biosolids-facility-report?id=CAL080161</t>
  </si>
  <si>
    <t>OCEAN ISLE BEACH WWTP</t>
  </si>
  <si>
    <t>NCL006049</t>
  </si>
  <si>
    <t>NC0006049</t>
  </si>
  <si>
    <t>OCEAN ISLE BEACH</t>
  </si>
  <si>
    <t>https://echo.epa.gov/biosolids-facility-report?id=NCL006049</t>
  </si>
  <si>
    <t>CITY OF WEIMAR WWTP</t>
  </si>
  <si>
    <t>TX0025917</t>
  </si>
  <si>
    <t>WEIMAR</t>
  </si>
  <si>
    <t>https://echo.epa.gov/biosolids-facility-report?id=TX0025917</t>
  </si>
  <si>
    <t>CROSBY MUD WWTF</t>
  </si>
  <si>
    <t>TX0054151</t>
  </si>
  <si>
    <t>CROSBY</t>
  </si>
  <si>
    <t>https://echo.epa.gov/biosolids-facility-report?id=TX0054151</t>
  </si>
  <si>
    <t>ZAPATA COUNTY WATERWORKS SEWER DIVISION WWTP</t>
  </si>
  <si>
    <t>TX0070211</t>
  </si>
  <si>
    <t>ZAPATA</t>
  </si>
  <si>
    <t>https://echo.epa.gov/biosolids-facility-report?id=TX0070211</t>
  </si>
  <si>
    <t>TURNING BASIN WWTP</t>
  </si>
  <si>
    <t>TX0074047</t>
  </si>
  <si>
    <t>https://echo.epa.gov/biosolids-facility-report?id=TX0074047</t>
  </si>
  <si>
    <t>GAL031101</t>
  </si>
  <si>
    <t>GA0031101</t>
  </si>
  <si>
    <t>https://echo.epa.gov/biosolids-facility-report?id=GAL031101</t>
  </si>
  <si>
    <t>WATER WORKS AND SEWER BOARD OF THE CITY OF ASHLAND</t>
  </si>
  <si>
    <t>ALL020141</t>
  </si>
  <si>
    <t>AL0020141</t>
  </si>
  <si>
    <t>ASHLAND</t>
  </si>
  <si>
    <t>https://echo.epa.gov/biosolids-facility-report?id=ALL020141</t>
  </si>
  <si>
    <t>RAINBOW CITY WWTP</t>
  </si>
  <si>
    <t>ALL056839</t>
  </si>
  <si>
    <t>AL0056839</t>
  </si>
  <si>
    <t>RAINBOW CITY</t>
  </si>
  <si>
    <t>https://echo.epa.gov/biosolids-facility-report?id=ALL056839</t>
  </si>
  <si>
    <t>LOOGOOTEE WASTEWATER TREATMENT PLANT</t>
  </si>
  <si>
    <t>INL039241</t>
  </si>
  <si>
    <t>IN0039241</t>
  </si>
  <si>
    <t>LOOGOOTEE</t>
  </si>
  <si>
    <t>https://echo.epa.gov/biosolids-facility-report?id=INL039241</t>
  </si>
  <si>
    <t>CITY OF WEST BURLINGTON</t>
  </si>
  <si>
    <t>IAL033669</t>
  </si>
  <si>
    <t>IA0033669</t>
  </si>
  <si>
    <t>WEST BURLINGTON</t>
  </si>
  <si>
    <t>https://echo.epa.gov/biosolids-facility-report?id=IAL033669</t>
  </si>
  <si>
    <t>CITY OF ROCKWELL CITY</t>
  </si>
  <si>
    <t>IAL033138</t>
  </si>
  <si>
    <t>IA0033138</t>
  </si>
  <si>
    <t>ROCKWELL CITY</t>
  </si>
  <si>
    <t>https://echo.epa.gov/biosolids-facility-report?id=IAL033138</t>
  </si>
  <si>
    <t>SEINNA PLANTATION MUD 1 WWTP 2</t>
  </si>
  <si>
    <t>TX0119539</t>
  </si>
  <si>
    <t>https://echo.epa.gov/biosolids-facility-report?id=TX0119539</t>
  </si>
  <si>
    <t>FORT BEND CNTY MUD 50 WWTP</t>
  </si>
  <si>
    <t>TX0129267</t>
  </si>
  <si>
    <t>https://echo.epa.gov/biosolids-facility-report?id=TX0129267</t>
  </si>
  <si>
    <t>CITY OF MARLIN WWTP</t>
  </si>
  <si>
    <t>TX0021725</t>
  </si>
  <si>
    <t>MARLIN</t>
  </si>
  <si>
    <t>https://echo.epa.gov/biosolids-facility-report?id=TX0021725</t>
  </si>
  <si>
    <t>CHASE FIELD WWTP</t>
  </si>
  <si>
    <t>TX0113859</t>
  </si>
  <si>
    <t>BEEVILLE</t>
  </si>
  <si>
    <t>https://echo.epa.gov/biosolids-facility-report?id=TX0113859</t>
  </si>
  <si>
    <t>LEON CREEK WATER RECYCLING CENTER</t>
  </si>
  <si>
    <t>TX0052639</t>
  </si>
  <si>
    <t>https://echo.epa.gov/biosolids-facility-report?id=TX0052639</t>
  </si>
  <si>
    <t>MEDIO CREEK WATER RECYC. CTR.</t>
  </si>
  <si>
    <t>TX0055689</t>
  </si>
  <si>
    <t>https://echo.epa.gov/biosolids-facility-report?id=TX0055689</t>
  </si>
  <si>
    <t>UPPER BLUE SANITATION DIST</t>
  </si>
  <si>
    <t>COL045420</t>
  </si>
  <si>
    <t>CO0045420</t>
  </si>
  <si>
    <t>https://echo.epa.gov/biosolids-facility-report?id=COL045420</t>
  </si>
  <si>
    <t>NTUA TUBA CITY WWTP</t>
  </si>
  <si>
    <t>NNL020290</t>
  </si>
  <si>
    <t>NN0020290</t>
  </si>
  <si>
    <t>TUBA CITY</t>
  </si>
  <si>
    <t>https://echo.epa.gov/biosolids-facility-report?id=NNL020290</t>
  </si>
  <si>
    <t>FALLON WWTP</t>
  </si>
  <si>
    <t>NVL020061</t>
  </si>
  <si>
    <t>NV0020061</t>
  </si>
  <si>
    <t>RENO</t>
  </si>
  <si>
    <t>https://echo.epa.gov/biosolids-facility-report?id=NVL020061</t>
  </si>
  <si>
    <t>CITY OF SEAFORD WWTF</t>
  </si>
  <si>
    <t>DEL020265</t>
  </si>
  <si>
    <t>DE0020265</t>
  </si>
  <si>
    <t>A POTW with a design flow rate equal to or greater than one million gallons per day; A Class I Sludge Management Facility as defined in 40 CFR 503.9</t>
  </si>
  <si>
    <t>https://echo.epa.gov/biosolids-facility-report?id=DEL020265</t>
  </si>
  <si>
    <t>SMITHVILLE STP</t>
  </si>
  <si>
    <t>TNL065358</t>
  </si>
  <si>
    <t>TN0065358</t>
  </si>
  <si>
    <t>https://echo.epa.gov/biosolids-facility-report?id=TNL065358</t>
  </si>
  <si>
    <t>SPOKANE RIVERSIDE PARK AWTF AND CSOS</t>
  </si>
  <si>
    <t>WAL024473</t>
  </si>
  <si>
    <t>WA0024473</t>
  </si>
  <si>
    <t>SPOKANE</t>
  </si>
  <si>
    <t>A POTW with a design flow rate equal to or greater than one million gallons per day; A Class I Sludge Management Facility as defined in 40 CFR 503.9; A POTW that serves 10,000 people or more</t>
  </si>
  <si>
    <t>https://echo.epa.gov/biosolids-facility-report?id=WAL024473</t>
  </si>
  <si>
    <t>CITY OF HIGH POINT</t>
  </si>
  <si>
    <t>NCL024210</t>
  </si>
  <si>
    <t>NC0024210</t>
  </si>
  <si>
    <t>HIGH POINT</t>
  </si>
  <si>
    <t>https://echo.epa.gov/biosolids-facility-report?id=NCL024210</t>
  </si>
  <si>
    <t>HRSD-WILLIAMSBURG STP</t>
  </si>
  <si>
    <t>VAL081302</t>
  </si>
  <si>
    <t>VA0081302</t>
  </si>
  <si>
    <t>WILLIAMSBURG</t>
  </si>
  <si>
    <t>https://echo.epa.gov/biosolids-facility-report?id=VAL081302</t>
  </si>
  <si>
    <t>MACON WATER AUTHORITY-ROCKY CR</t>
  </si>
  <si>
    <t>GAL024546</t>
  </si>
  <si>
    <t>GA0024546</t>
  </si>
  <si>
    <t>https://echo.epa.gov/biosolids-facility-report?id=GAL024546</t>
  </si>
  <si>
    <t>HRSD - BOAT HARBOR STP</t>
  </si>
  <si>
    <t>VAL081256</t>
  </si>
  <si>
    <t>VA0081256</t>
  </si>
  <si>
    <t>https://echo.epa.gov/biosolids-facility-report?id=VAL081256</t>
  </si>
  <si>
    <t>HRSD-NANSEMOND</t>
  </si>
  <si>
    <t>VAL081299</t>
  </si>
  <si>
    <t>VA0081299</t>
  </si>
  <si>
    <t>SUFFOLK</t>
  </si>
  <si>
    <t>Other Management Practice, Incineration</t>
  </si>
  <si>
    <t>https://echo.epa.gov/biosolids-facility-report?id=VAL081299</t>
  </si>
  <si>
    <t>FOX RIVER WRD - ALBIN D. PAGORSKI WRF</t>
  </si>
  <si>
    <t>ILL028657</t>
  </si>
  <si>
    <t>IL0028657</t>
  </si>
  <si>
    <t>https://echo.epa.gov/biosolids-facility-report?id=ILL028657</t>
  </si>
  <si>
    <t>HRSD-ARMY BASE</t>
  </si>
  <si>
    <t>VAL081230</t>
  </si>
  <si>
    <t>VA0081230</t>
  </si>
  <si>
    <t>https://echo.epa.gov/biosolids-facility-report?id=VAL081230</t>
  </si>
  <si>
    <t>UPPER GWYNEDD-TOWAMENCIN MUN A</t>
  </si>
  <si>
    <t>PAL039004</t>
  </si>
  <si>
    <t>PA0039004</t>
  </si>
  <si>
    <t>LANSDALE</t>
  </si>
  <si>
    <t>https://echo.epa.gov/biosolids-facility-report?id=PAL039004</t>
  </si>
  <si>
    <t>RIVER ROAD WWTF</t>
  </si>
  <si>
    <t>TX0025801</t>
  </si>
  <si>
    <t>https://echo.epa.gov/biosolids-facility-report?id=TX0025801</t>
  </si>
  <si>
    <t>BISMARCK CITY OF</t>
  </si>
  <si>
    <t>NDL023434</t>
  </si>
  <si>
    <t>ND0023434</t>
  </si>
  <si>
    <t>https://echo.epa.gov/biosolids-facility-report?id=NDL023434</t>
  </si>
  <si>
    <t>CITY OF LENOIR</t>
  </si>
  <si>
    <t>NCL023981</t>
  </si>
  <si>
    <t>NC0023981</t>
  </si>
  <si>
    <t>LENOIR</t>
  </si>
  <si>
    <t>https://echo.epa.gov/biosolids-facility-report?id=NCL023981</t>
  </si>
  <si>
    <t>STP 2A WWTP</t>
  </si>
  <si>
    <t>TX0055123</t>
  </si>
  <si>
    <t>NACOGDOCHES</t>
  </si>
  <si>
    <t>https://echo.epa.gov/biosolids-facility-report?id=TX0055123</t>
  </si>
  <si>
    <t>POLK RUN WWTP - MSD</t>
  </si>
  <si>
    <t>OHL020419</t>
  </si>
  <si>
    <t>OH0020419</t>
  </si>
  <si>
    <t>https://echo.epa.gov/biosolids-facility-report?id=OHL020419</t>
  </si>
  <si>
    <t>GILLETTE, CITY OF</t>
  </si>
  <si>
    <t>WYL020125</t>
  </si>
  <si>
    <t>WY0020125</t>
  </si>
  <si>
    <t>GILLETTE</t>
  </si>
  <si>
    <t>https://echo.epa.gov/biosolids-facility-report?id=WYL020125</t>
  </si>
  <si>
    <t>TAYLOR CREEK WWTP -- MSD</t>
  </si>
  <si>
    <t>OHL040983</t>
  </si>
  <si>
    <t>OH0040983</t>
  </si>
  <si>
    <t>https://echo.epa.gov/biosolids-facility-report?id=OHL040983</t>
  </si>
  <si>
    <t>BENTONVILLE, CITY OF</t>
  </si>
  <si>
    <t>ARL022403</t>
  </si>
  <si>
    <t>AR0022403</t>
  </si>
  <si>
    <t>BENTONVILLE</t>
  </si>
  <si>
    <t>https://echo.epa.gov/biosolids-facility-report?id=ARL022403</t>
  </si>
  <si>
    <t>NISKAYUNA (T)</t>
  </si>
  <si>
    <t>NYL023973</t>
  </si>
  <si>
    <t>NY0023973</t>
  </si>
  <si>
    <t>https://echo.epa.gov/biosolids-facility-report?id=NYL023973</t>
  </si>
  <si>
    <t>DICKINSON CITY OF</t>
  </si>
  <si>
    <t>NDL023175</t>
  </si>
  <si>
    <t>ND0023175</t>
  </si>
  <si>
    <t>DICKINSON</t>
  </si>
  <si>
    <t>https://echo.epa.gov/biosolids-facility-report?id=NDL023175</t>
  </si>
  <si>
    <t>JOHN HARGROVE WATER RECLAMATION FACILITY</t>
  </si>
  <si>
    <t>TX0116581</t>
  </si>
  <si>
    <t>https://echo.epa.gov/biosolids-facility-report?id=TX0116581</t>
  </si>
  <si>
    <t>CLARK COUNTY WRD WWTP</t>
  </si>
  <si>
    <t>NVL021261</t>
  </si>
  <si>
    <t>NV0021261</t>
  </si>
  <si>
    <t>A POTW with a design flow rate equal to or greater than one million gallons per day; A POTW that serves 10,000 people or more</t>
  </si>
  <si>
    <t>https://echo.epa.gov/biosolids-facility-report?id=NVL021261</t>
  </si>
  <si>
    <t>PASSAIC VALLEY SEWERAGE COMM</t>
  </si>
  <si>
    <t>NJL021016</t>
  </si>
  <si>
    <t>NJ0021016</t>
  </si>
  <si>
    <t>NEWARK</t>
  </si>
  <si>
    <t>https://echo.epa.gov/biosolids-facility-report?id=NJL021016</t>
  </si>
  <si>
    <t>MWRA - DEER ISLAND P O T W</t>
  </si>
  <si>
    <t>MAL103284</t>
  </si>
  <si>
    <t>MA0103284</t>
  </si>
  <si>
    <t>BOSTON</t>
  </si>
  <si>
    <t>https://echo.epa.gov/biosolids-facility-report?id=MAL103284</t>
  </si>
  <si>
    <t>HARTFORD WPCP</t>
  </si>
  <si>
    <t>CTL000004</t>
  </si>
  <si>
    <t>CT0000004</t>
  </si>
  <si>
    <t>HARTFORD</t>
  </si>
  <si>
    <t>https://echo.epa.gov/biosolids-facility-report?id=CTL000004</t>
  </si>
  <si>
    <t>ORANGE COUNTY SD #1</t>
  </si>
  <si>
    <t>CAL110604</t>
  </si>
  <si>
    <t>CA0110604</t>
  </si>
  <si>
    <t>FOUNTAIN VALLEY</t>
  </si>
  <si>
    <t>https://echo.epa.gov/biosolids-facility-report?id=CAL110604</t>
  </si>
  <si>
    <t>FORT WAYNE WWTP</t>
  </si>
  <si>
    <t>INL032191</t>
  </si>
  <si>
    <t>IN0032191</t>
  </si>
  <si>
    <t>FT WAYNE</t>
  </si>
  <si>
    <t>https://echo.epa.gov/biosolids-facility-report?id=INL032191</t>
  </si>
  <si>
    <t>BACK RIVER SEWAGE TREATMENT PL</t>
  </si>
  <si>
    <t>MDL021555</t>
  </si>
  <si>
    <t>MD0021555</t>
  </si>
  <si>
    <t>BALTIMORE</t>
  </si>
  <si>
    <t>https://echo.epa.gov/biosolids-facility-report?id=MDL021555</t>
  </si>
  <si>
    <t>ATLANTA (R.M. CLAYTON WPCP)</t>
  </si>
  <si>
    <t>GAL021482</t>
  </si>
  <si>
    <t>GA0021482</t>
  </si>
  <si>
    <t>https://echo.epa.gov/biosolids-facility-report?id=GAL021482</t>
  </si>
  <si>
    <t>MIAMI-DADE COUNTY - PUBLIC WORKS DEPARTMENT</t>
  </si>
  <si>
    <t>FLL024805</t>
  </si>
  <si>
    <t>FL0024805</t>
  </si>
  <si>
    <t>MIAMI</t>
  </si>
  <si>
    <t>https://echo.epa.gov/biosolids-facility-report?id=FLL024805</t>
  </si>
  <si>
    <t>WILSON CREEK REGIONAL WWTF</t>
  </si>
  <si>
    <t>TX0088633</t>
  </si>
  <si>
    <t>WYLIE</t>
  </si>
  <si>
    <t>https://echo.epa.gov/biosolids-facility-report?id=TX0088633</t>
  </si>
  <si>
    <t>ORANGE COUNTY SD #2</t>
  </si>
  <si>
    <t>CAL120604</t>
  </si>
  <si>
    <t>CA0120604</t>
  </si>
  <si>
    <t>https://echo.epa.gov/biosolids-facility-report?id=CAL120604</t>
  </si>
  <si>
    <t>UPPER BLACKSTONE W P A D</t>
  </si>
  <si>
    <t>MAL102369</t>
  </si>
  <si>
    <t>MA0102369</t>
  </si>
  <si>
    <t>MILLBURY</t>
  </si>
  <si>
    <t>https://echo.epa.gov/biosolids-facility-report?id=MAL102369</t>
  </si>
  <si>
    <t>NYCDEP - NEWTOWN CREEK WRRF</t>
  </si>
  <si>
    <t>NYL026204</t>
  </si>
  <si>
    <t>NY0026204</t>
  </si>
  <si>
    <t>BROOKLYN</t>
  </si>
  <si>
    <t>https://echo.epa.gov/biosolids-facility-report?id=NYL026204</t>
  </si>
  <si>
    <t>NYCDEP - WARD'S ISLAND WRRF</t>
  </si>
  <si>
    <t>NYL026131</t>
  </si>
  <si>
    <t>NY0026131</t>
  </si>
  <si>
    <t>NEW YORK</t>
  </si>
  <si>
    <t>https://echo.epa.gov/biosolids-facility-report?id=NYL026131</t>
  </si>
  <si>
    <t>EAST BAY MUD WWTP</t>
  </si>
  <si>
    <t>CAL037702</t>
  </si>
  <si>
    <t>CA0037702</t>
  </si>
  <si>
    <t>https://echo.epa.gov/biosolids-facility-report?id=CAL037702</t>
  </si>
  <si>
    <t>NEW HAVEN EAST SHORE WPCF</t>
  </si>
  <si>
    <t>CTL100366</t>
  </si>
  <si>
    <t>CT0100366</t>
  </si>
  <si>
    <t>NEW HAVEN</t>
  </si>
  <si>
    <t>https://echo.epa.gov/biosolids-facility-report?id=CTL100366</t>
  </si>
  <si>
    <t>M C STILES WASTEWASTER</t>
  </si>
  <si>
    <t>TNL020711</t>
  </si>
  <si>
    <t>TN0020711</t>
  </si>
  <si>
    <t>MEMPHIS</t>
  </si>
  <si>
    <t>https://echo.epa.gov/biosolids-facility-report?id=TNL020711</t>
  </si>
  <si>
    <t>NYCDEP - HUNT'S POINT WRRF</t>
  </si>
  <si>
    <t>NYL026191</t>
  </si>
  <si>
    <t>NY0026191</t>
  </si>
  <si>
    <t>BRONX</t>
  </si>
  <si>
    <t>https://echo.epa.gov/biosolids-facility-report?id=NYL026191</t>
  </si>
  <si>
    <t>SOUTH AUSTIN REGIONAL WWTF</t>
  </si>
  <si>
    <t>TX0071889</t>
  </si>
  <si>
    <t>https://echo.epa.gov/biosolids-facility-report?id=TX0071889</t>
  </si>
  <si>
    <t>WALNUT CREEK WWTP</t>
  </si>
  <si>
    <t>TX0046981</t>
  </si>
  <si>
    <t>https://echo.epa.gov/biosolids-facility-report?id=TX0046981</t>
  </si>
  <si>
    <t>LOWER POTOMAC POLL CONTROL PLT</t>
  </si>
  <si>
    <t>VAL025364</t>
  </si>
  <si>
    <t>VA0025364</t>
  </si>
  <si>
    <t>LORTON</t>
  </si>
  <si>
    <t>https://echo.epa.gov/biosolids-facility-report?id=VAL025364</t>
  </si>
  <si>
    <t>NYCDEP - OWLS HEAD WPCP</t>
  </si>
  <si>
    <t>NYL026166</t>
  </si>
  <si>
    <t>NY0026166</t>
  </si>
  <si>
    <t>https://echo.epa.gov/biosolids-facility-report?id=NYL026166</t>
  </si>
  <si>
    <t>NYCDEP - BOWERY BAY WRRF</t>
  </si>
  <si>
    <t>NYL026158</t>
  </si>
  <si>
    <t>NY0026158</t>
  </si>
  <si>
    <t>ASTORIA</t>
  </si>
  <si>
    <t>https://echo.epa.gov/biosolids-facility-report?id=NYL026158</t>
  </si>
  <si>
    <t>LAS VEGAS WQCP</t>
  </si>
  <si>
    <t>NVL020133</t>
  </si>
  <si>
    <t>NV0020133</t>
  </si>
  <si>
    <t>https://echo.epa.gov/biosolids-facility-report?id=NVL020133</t>
  </si>
  <si>
    <t>KENT COUNTY STP</t>
  </si>
  <si>
    <t>DEL020338</t>
  </si>
  <si>
    <t>DE0020338</t>
  </si>
  <si>
    <t>FREDERICA</t>
  </si>
  <si>
    <t>https://echo.epa.gov/biosolids-facility-report?id=DEL020338</t>
  </si>
  <si>
    <t>MDWASA SOUTH DISTRICT WWTF</t>
  </si>
  <si>
    <t>FLL042137</t>
  </si>
  <si>
    <t>FL0042137</t>
  </si>
  <si>
    <t>https://echo.epa.gov/biosolids-facility-report?id=FLL042137</t>
  </si>
  <si>
    <t>PATAPSCO WWTP</t>
  </si>
  <si>
    <t>MDL021601</t>
  </si>
  <si>
    <t>MD0021601</t>
  </si>
  <si>
    <t>https://echo.epa.gov/biosolids-facility-report?id=MDL021601</t>
  </si>
  <si>
    <t>DES MOINES METROPOLITAN WRA</t>
  </si>
  <si>
    <t>IAL044130</t>
  </si>
  <si>
    <t>IA0044130</t>
  </si>
  <si>
    <t>DES MOINES</t>
  </si>
  <si>
    <t>https://echo.epa.gov/biosolids-facility-report?id=IAL044130</t>
  </si>
  <si>
    <t>CITY OF TAMPA - DEPARTMENT OF SANITARY SEWERS</t>
  </si>
  <si>
    <t>FLL020940</t>
  </si>
  <si>
    <t>FL0020940</t>
  </si>
  <si>
    <t>https://echo.epa.gov/biosolids-facility-report?id=FLL020940</t>
  </si>
  <si>
    <t>GREEN BAY METROPOLITAN SEWERAGE DISTRICT</t>
  </si>
  <si>
    <t>WIL065251</t>
  </si>
  <si>
    <t>WI0065251</t>
  </si>
  <si>
    <t>GREEN BAY</t>
  </si>
  <si>
    <t>WI</t>
  </si>
  <si>
    <t>https://echo.epa.gov/biosolids-facility-report?id=WIL065251</t>
  </si>
  <si>
    <t>NYCDEP - CONEY ISLAND WRRF</t>
  </si>
  <si>
    <t>NYL026182</t>
  </si>
  <si>
    <t>NY0026182</t>
  </si>
  <si>
    <t>https://echo.epa.gov/biosolids-facility-report?id=NYL026182</t>
  </si>
  <si>
    <t>WESTERN BRANCH WWTP</t>
  </si>
  <si>
    <t>MDL021741</t>
  </si>
  <si>
    <t>MD0021741</t>
  </si>
  <si>
    <t>UPPER MARLBORO</t>
  </si>
  <si>
    <t>https://echo.epa.gov/biosolids-facility-report?id=MDL021741</t>
  </si>
  <si>
    <t>METROPOLITAN SEWERAGE DISTRICT OF BUNCOMBE COUNTY NORTH CAROLINA</t>
  </si>
  <si>
    <t>NCL024911</t>
  </si>
  <si>
    <t>NC0024911</t>
  </si>
  <si>
    <t>ASHEVILLE</t>
  </si>
  <si>
    <t>https://echo.epa.gov/biosolids-facility-report?id=NCL024911</t>
  </si>
  <si>
    <t>TRUCKEE MEADOWS WRF</t>
  </si>
  <si>
    <t>NVL020150</t>
  </si>
  <si>
    <t>NV0020150</t>
  </si>
  <si>
    <t>SPARKS</t>
  </si>
  <si>
    <t>https://echo.epa.gov/biosolids-facility-report?id=NVL020150</t>
  </si>
  <si>
    <t>MEMPHIS-TE MAXSON STP SO PLT</t>
  </si>
  <si>
    <t>TNL020729</t>
  </si>
  <si>
    <t>TN0020729</t>
  </si>
  <si>
    <t>https://echo.epa.gov/biosolids-facility-report?id=TNL020729</t>
  </si>
  <si>
    <t>MATTABASSETT DISTRICT CROMWELL</t>
  </si>
  <si>
    <t>CTL100307</t>
  </si>
  <si>
    <t>CT0100307</t>
  </si>
  <si>
    <t>CROMWELL</t>
  </si>
  <si>
    <t>https://echo.epa.gov/biosolids-facility-report?id=CTL100307</t>
  </si>
  <si>
    <t>NYCDEP - NORTH RIVER WPCP</t>
  </si>
  <si>
    <t>NYL026247</t>
  </si>
  <si>
    <t>NY0026247</t>
  </si>
  <si>
    <t>MANHATTAN (SUBDIVISION)</t>
  </si>
  <si>
    <t>https://echo.epa.gov/biosolids-facility-report?id=NYL026247</t>
  </si>
  <si>
    <t>CITY OF SIOUX CITY</t>
  </si>
  <si>
    <t>IAL043095</t>
  </si>
  <si>
    <t>IA0043095</t>
  </si>
  <si>
    <t>SIOUX CITY</t>
  </si>
  <si>
    <t>https://echo.epa.gov/biosolids-facility-report?id=IAL043095</t>
  </si>
  <si>
    <t>COBB CO - RL SUTTON WPCP</t>
  </si>
  <si>
    <t>GAL026140</t>
  </si>
  <si>
    <t>GA0026140</t>
  </si>
  <si>
    <t>MARIETTA</t>
  </si>
  <si>
    <t>https://echo.epa.gov/biosolids-facility-report?id=GAL026140</t>
  </si>
  <si>
    <t>CITY OF WAXAHACHIE WWTP</t>
  </si>
  <si>
    <t>TX0027537</t>
  </si>
  <si>
    <t>WAXAHACHIE</t>
  </si>
  <si>
    <t>https://echo.epa.gov/biosolids-facility-report?id=TX0027537</t>
  </si>
  <si>
    <t>NYCDEP - JAMAICA WWRF</t>
  </si>
  <si>
    <t>NYL026115</t>
  </si>
  <si>
    <t>NY0026115</t>
  </si>
  <si>
    <t>JAMAICA</t>
  </si>
  <si>
    <t>https://echo.epa.gov/biosolids-facility-report?id=NYL026115</t>
  </si>
  <si>
    <t>HOPEWELL STP CITY OF</t>
  </si>
  <si>
    <t>VAL066630</t>
  </si>
  <si>
    <t>VA0066630</t>
  </si>
  <si>
    <t>HOPEWELL</t>
  </si>
  <si>
    <t>https://echo.epa.gov/biosolids-facility-report?id=VAL066630</t>
  </si>
  <si>
    <t>ATLANTIC COUNTY UTIL AUTH WWTF</t>
  </si>
  <si>
    <t>NJL024473</t>
  </si>
  <si>
    <t>NJ0024473</t>
  </si>
  <si>
    <t>ATLANTIC CITY</t>
  </si>
  <si>
    <t>https://echo.epa.gov/biosolids-facility-report?id=NJL024473</t>
  </si>
  <si>
    <t>WEST COUNTY WASTEWATER DISTRICT WWTP</t>
  </si>
  <si>
    <t>CAL038539</t>
  </si>
  <si>
    <t>CA0038539</t>
  </si>
  <si>
    <t>https://echo.epa.gov/biosolids-facility-report?id=CAL038539</t>
  </si>
  <si>
    <t>ORLANDO - CONSERV II WRF</t>
  </si>
  <si>
    <t>FLL010814</t>
  </si>
  <si>
    <t>FL0010814</t>
  </si>
  <si>
    <t>https://echo.epa.gov/biosolids-facility-report?id=FLL010814</t>
  </si>
  <si>
    <t>NYL026689</t>
  </si>
  <si>
    <t>NY0026689</t>
  </si>
  <si>
    <t>https://echo.epa.gov/biosolids-facility-report?id=NYL026689</t>
  </si>
  <si>
    <t>CITY OF EDINBURG WWTP</t>
  </si>
  <si>
    <t>TX0024112</t>
  </si>
  <si>
    <t>EDINBURG</t>
  </si>
  <si>
    <t>https://echo.epa.gov/biosolids-facility-report?id=TX0024112</t>
  </si>
  <si>
    <t>MUNCIE WATER POLLUTION CONTROL FACILITY</t>
  </si>
  <si>
    <t>INL025631</t>
  </si>
  <si>
    <t>IN0025631</t>
  </si>
  <si>
    <t>MUNCIE</t>
  </si>
  <si>
    <t>https://echo.epa.gov/biosolids-facility-report?id=INL025631</t>
  </si>
  <si>
    <t>SOUTH MESQUITE CREEK WWTP</t>
  </si>
  <si>
    <t>TX0047431</t>
  </si>
  <si>
    <t>https://echo.epa.gov/biosolids-facility-report?id=TX0047431</t>
  </si>
  <si>
    <t>DEREK R GUTHRIE WQTC MSD</t>
  </si>
  <si>
    <t>KYL078956</t>
  </si>
  <si>
    <t>KY0078956</t>
  </si>
  <si>
    <t>https://echo.epa.gov/biosolids-facility-report?id=KYL078956</t>
  </si>
  <si>
    <t>NYCDEP - 26TH WARD WPCP</t>
  </si>
  <si>
    <t>NYL026212</t>
  </si>
  <si>
    <t>NY0026212</t>
  </si>
  <si>
    <t>https://echo.epa.gov/biosolids-facility-report?id=NYL026212</t>
  </si>
  <si>
    <t>NYCDEP - PORT RICHMOND WPCF</t>
  </si>
  <si>
    <t>NYL026107</t>
  </si>
  <si>
    <t>NY0026107</t>
  </si>
  <si>
    <t>STATEN ISLAND, BOROUGH OF</t>
  </si>
  <si>
    <t>https://echo.epa.gov/biosolids-facility-report?id=NYL026107</t>
  </si>
  <si>
    <t>YPSILANTI COMMUNITY UTILITIES AUTHORITY</t>
  </si>
  <si>
    <t>MIL042676</t>
  </si>
  <si>
    <t>MI0042676</t>
  </si>
  <si>
    <t>YPSILANTI</t>
  </si>
  <si>
    <t>https://echo.epa.gov/biosolids-facility-report?id=MIL042676</t>
  </si>
  <si>
    <t>RIVERSIDE RWQCP</t>
  </si>
  <si>
    <t>CAL105350</t>
  </si>
  <si>
    <t>CA0105350</t>
  </si>
  <si>
    <t>https://echo.epa.gov/biosolids-facility-report?id=CAL105350</t>
  </si>
  <si>
    <t>PRINCE WILLIAM CTY SERV AUTH</t>
  </si>
  <si>
    <t>VAL025101</t>
  </si>
  <si>
    <t>VA0025101</t>
  </si>
  <si>
    <t>https://echo.epa.gov/biosolids-facility-report?id=VAL025101</t>
  </si>
  <si>
    <t>JOCO-MILL CREEK REGIONAL WWTP</t>
  </si>
  <si>
    <t>KSL088269</t>
  </si>
  <si>
    <t>KS0088269</t>
  </si>
  <si>
    <t>https://echo.epa.gov/biosolids-facility-report?id=KSL088269</t>
  </si>
  <si>
    <t>EMERALD COAST UTILITIES AUTHORITY</t>
  </si>
  <si>
    <t>FLL559351</t>
  </si>
  <si>
    <t>FL0559351</t>
  </si>
  <si>
    <t>CANTONMENT</t>
  </si>
  <si>
    <t>https://echo.epa.gov/biosolids-facility-report?id=FLL559351</t>
  </si>
  <si>
    <t>NYCDEP - TALLMAN ISLAND WPCP</t>
  </si>
  <si>
    <t>NYL026239</t>
  </si>
  <si>
    <t>NY0026239</t>
  </si>
  <si>
    <t>COLLEGE POINT</t>
  </si>
  <si>
    <t>https://echo.epa.gov/biosolids-facility-report?id=NYL026239</t>
  </si>
  <si>
    <t>CITY OF SPRINGFIELD</t>
  </si>
  <si>
    <t>MOL049522</t>
  </si>
  <si>
    <t>MO0049522</t>
  </si>
  <si>
    <t>https://echo.epa.gov/biosolids-facility-report?id=MOL049522</t>
  </si>
  <si>
    <t>NASSAU CO DPW</t>
  </si>
  <si>
    <t>NYL026859</t>
  </si>
  <si>
    <t>NY0026859</t>
  </si>
  <si>
    <t>WESTBURY</t>
  </si>
  <si>
    <t>https://echo.epa.gov/biosolids-facility-report?id=NYL026859</t>
  </si>
  <si>
    <t>NASSAU (C) BAY PARK STP</t>
  </si>
  <si>
    <t>NYL026450</t>
  </si>
  <si>
    <t>NY0026450</t>
  </si>
  <si>
    <t>EAST ROCKAWAY</t>
  </si>
  <si>
    <t>https://echo.epa.gov/biosolids-facility-report?id=NYL026450</t>
  </si>
  <si>
    <t>PINELLAS COUNTY UTILITIES</t>
  </si>
  <si>
    <t>FLL040436</t>
  </si>
  <si>
    <t>FL0040436</t>
  </si>
  <si>
    <t>https://echo.epa.gov/biosolids-facility-report?id=FLL040436</t>
  </si>
  <si>
    <t>NEW BEDFORD W W T F</t>
  </si>
  <si>
    <t>MAL100781</t>
  </si>
  <si>
    <t>MA0100781</t>
  </si>
  <si>
    <t>NEW BEDFORD</t>
  </si>
  <si>
    <t>https://echo.epa.gov/biosolids-facility-report?id=MAL100781</t>
  </si>
  <si>
    <t>VEOLIA WATER-CRANSTON WPCF</t>
  </si>
  <si>
    <t>RIL100013</t>
  </si>
  <si>
    <t>RI0100013</t>
  </si>
  <si>
    <t>CRANSTON</t>
  </si>
  <si>
    <t>https://echo.epa.gov/biosolids-facility-report?id=RIL100013</t>
  </si>
  <si>
    <t>CWS - ROCK CREEK STP</t>
  </si>
  <si>
    <t>ORL029777</t>
  </si>
  <si>
    <t>OR0029777</t>
  </si>
  <si>
    <t>https://echo.epa.gov/biosolids-facility-report?id=ORL029777</t>
  </si>
  <si>
    <t>CHARLESTON CPW/PLUM ISLAND</t>
  </si>
  <si>
    <t>SCL021229</t>
  </si>
  <si>
    <t>SC0021229</t>
  </si>
  <si>
    <t>CHARLESTON</t>
  </si>
  <si>
    <t>https://echo.epa.gov/biosolids-facility-report?id=SCL021229</t>
  </si>
  <si>
    <t>WYOMING VALLEY SANITARY AUTHOR</t>
  </si>
  <si>
    <t>PAL026107</t>
  </si>
  <si>
    <t>PA0026107</t>
  </si>
  <si>
    <t>WILKES BARRE</t>
  </si>
  <si>
    <t>https://echo.epa.gov/biosolids-facility-report?id=PAL026107</t>
  </si>
  <si>
    <t>CAMP CREEK WPCP</t>
  </si>
  <si>
    <t>GAL025381</t>
  </si>
  <si>
    <t>GA0025381</t>
  </si>
  <si>
    <t>FULTON COUNTY</t>
  </si>
  <si>
    <t>https://echo.epa.gov/biosolids-facility-report?id=GAL025381</t>
  </si>
  <si>
    <t>ROWLETT CREEK REGIONAL WWTP</t>
  </si>
  <si>
    <t>TX0047911</t>
  </si>
  <si>
    <t>https://echo.epa.gov/biosolids-facility-report?id=TX0047911</t>
  </si>
  <si>
    <t>PALO ALTO REGIONAL WQCP</t>
  </si>
  <si>
    <t>CA0037834</t>
  </si>
  <si>
    <t>PALO ALTO</t>
  </si>
  <si>
    <t>https://echo.epa.gov/biosolids-facility-report?id=CA0037834</t>
  </si>
  <si>
    <t>BRUSHY CREEK REGIONAL EAST WWTF</t>
  </si>
  <si>
    <t>TX0101940</t>
  </si>
  <si>
    <t>ROUND ROCK</t>
  </si>
  <si>
    <t>https://echo.epa.gov/biosolids-facility-report?id=TX0101940</t>
  </si>
  <si>
    <t>LINCOLN WTRF</t>
  </si>
  <si>
    <t>CAL084476</t>
  </si>
  <si>
    <t>CA0084476</t>
  </si>
  <si>
    <t>https://echo.epa.gov/biosolids-facility-report?id=CAL084476</t>
  </si>
  <si>
    <t>KANKAKEE RIVER METRO AGENCY</t>
  </si>
  <si>
    <t>ILL021784</t>
  </si>
  <si>
    <t>IL0021784</t>
  </si>
  <si>
    <t>KANKAKEE</t>
  </si>
  <si>
    <t>https://echo.epa.gov/biosolids-facility-report?id=ILL021784</t>
  </si>
  <si>
    <t>NEW ORLEANS, CITY OF (EAST BAN</t>
  </si>
  <si>
    <t>LAL038091</t>
  </si>
  <si>
    <t>LA0038091</t>
  </si>
  <si>
    <t>NEW ORLEANS</t>
  </si>
  <si>
    <t>https://echo.epa.gov/biosolids-facility-report?id=LAL038091</t>
  </si>
  <si>
    <t>ST. PETERSBURG, CITY OF - SOUTHWEST WRF</t>
  </si>
  <si>
    <t>FLL128848</t>
  </si>
  <si>
    <t>FL0128848</t>
  </si>
  <si>
    <t>SAINT PETERSBURG</t>
  </si>
  <si>
    <t>https://echo.epa.gov/biosolids-facility-report?id=FLL128848</t>
  </si>
  <si>
    <t>AMHERST (T)</t>
  </si>
  <si>
    <t>NYL025950</t>
  </si>
  <si>
    <t>NY0025950</t>
  </si>
  <si>
    <t>WILLIAMSVILLE</t>
  </si>
  <si>
    <t>https://echo.epa.gov/biosolids-facility-report?id=NYL025950</t>
  </si>
  <si>
    <t>BROCKTON A W R F</t>
  </si>
  <si>
    <t>MAL101010</t>
  </si>
  <si>
    <t>MA0101010</t>
  </si>
  <si>
    <t>BROCKTON</t>
  </si>
  <si>
    <t>https://echo.epa.gov/biosolids-facility-report?id=MAL101010</t>
  </si>
  <si>
    <t>MANATEE COUNTY SOUTHEAST REGIONAL WWTF</t>
  </si>
  <si>
    <t>FLL012618</t>
  </si>
  <si>
    <t>FL0012618</t>
  </si>
  <si>
    <t>BRADENTON</t>
  </si>
  <si>
    <t>https://echo.epa.gov/biosolids-facility-report?id=FLL012618</t>
  </si>
  <si>
    <t>LYNN REGIONAL WPCF</t>
  </si>
  <si>
    <t>MAL100552</t>
  </si>
  <si>
    <t>MA0100552</t>
  </si>
  <si>
    <t>LYNN</t>
  </si>
  <si>
    <t>https://echo.epa.gov/biosolids-facility-report?id=MAL100552</t>
  </si>
  <si>
    <t>STAMFORD WPCA</t>
  </si>
  <si>
    <t>CTL101087</t>
  </si>
  <si>
    <t>CT0101087</t>
  </si>
  <si>
    <t>STAMFORD</t>
  </si>
  <si>
    <t>Class A, Class B, Class A EQ</t>
  </si>
  <si>
    <t>https://echo.epa.gov/biosolids-facility-report?id=CTL101087</t>
  </si>
  <si>
    <t>ST GEORGE CITY CORP</t>
  </si>
  <si>
    <t>UTL024686</t>
  </si>
  <si>
    <t>UT0024686</t>
  </si>
  <si>
    <t>ST. GEORGE</t>
  </si>
  <si>
    <t>https://echo.epa.gov/biosolids-facility-report?id=UTL024686</t>
  </si>
  <si>
    <t>MANCHESTER CITY OF</t>
  </si>
  <si>
    <t>NHL100447</t>
  </si>
  <si>
    <t>NH0100447</t>
  </si>
  <si>
    <t>https://echo.epa.gov/biosolids-facility-report?id=NHL100447</t>
  </si>
  <si>
    <t>SPRINGDALE, CITY OF</t>
  </si>
  <si>
    <t>ARL022063</t>
  </si>
  <si>
    <t>AR0022063</t>
  </si>
  <si>
    <t>SPRINGDALE</t>
  </si>
  <si>
    <t>https://echo.epa.gov/biosolids-facility-report?id=ARL022063</t>
  </si>
  <si>
    <t>LINCOLN THERESA WWTF</t>
  </si>
  <si>
    <t>NEL036820</t>
  </si>
  <si>
    <t>NE0036820</t>
  </si>
  <si>
    <t>https://echo.epa.gov/biosolids-facility-report?id=NEL036820</t>
  </si>
  <si>
    <t>TWA - SOUTH BERMUDA</t>
  </si>
  <si>
    <t>FLL010957</t>
  </si>
  <si>
    <t>FL0010957</t>
  </si>
  <si>
    <t>https://echo.epa.gov/biosolids-facility-report?id=FLL010957</t>
  </si>
  <si>
    <t>CWS - DURHAM STP</t>
  </si>
  <si>
    <t>ORL028118</t>
  </si>
  <si>
    <t>OR0028118</t>
  </si>
  <si>
    <t>TIGARD</t>
  </si>
  <si>
    <t>https://echo.epa.gov/biosolids-facility-report?id=ORL028118</t>
  </si>
  <si>
    <t>SILICON VALLEY CLEAN WATER</t>
  </si>
  <si>
    <t>CAL038369</t>
  </si>
  <si>
    <t>CA0038369</t>
  </si>
  <si>
    <t>REDWOOD CITY</t>
  </si>
  <si>
    <t>https://echo.epa.gov/biosolids-facility-report?id=CAL038369</t>
  </si>
  <si>
    <t>NYCDEP - RED HOOK WRRF</t>
  </si>
  <si>
    <t>NYL027073</t>
  </si>
  <si>
    <t>NY0027073</t>
  </si>
  <si>
    <t>https://echo.epa.gov/biosolids-facility-report?id=NYL027073</t>
  </si>
  <si>
    <t>FALL RIVER W W T P</t>
  </si>
  <si>
    <t>MAL100382</t>
  </si>
  <si>
    <t>MA0100382</t>
  </si>
  <si>
    <t>FALL RIVER</t>
  </si>
  <si>
    <t>https://echo.epa.gov/biosolids-facility-report?id=MAL100382</t>
  </si>
  <si>
    <t>JACKSONVILLE SEWER COMMISSION</t>
  </si>
  <si>
    <t>ARL041335</t>
  </si>
  <si>
    <t>AR0041335</t>
  </si>
  <si>
    <t>https://echo.epa.gov/biosolids-facility-report?id=ARL041335</t>
  </si>
  <si>
    <t>HAYWARD WPCF</t>
  </si>
  <si>
    <t>CAL037869</t>
  </si>
  <si>
    <t>CA0037869</t>
  </si>
  <si>
    <t>HAYWARD</t>
  </si>
  <si>
    <t>https://echo.epa.gov/biosolids-facility-report?id=CAL037869</t>
  </si>
  <si>
    <t>ROCK RIVER WRD</t>
  </si>
  <si>
    <t>ILL027201</t>
  </si>
  <si>
    <t>IL0027201</t>
  </si>
  <si>
    <t>ROCKFORD</t>
  </si>
  <si>
    <t>https://echo.epa.gov/biosolids-facility-report?id=ILL027201</t>
  </si>
  <si>
    <t>GLOVERSVILLE-JOHNSTOWN JOINT W</t>
  </si>
  <si>
    <t>NYL026042</t>
  </si>
  <si>
    <t>NY0026042</t>
  </si>
  <si>
    <t>JOHNSTOWN</t>
  </si>
  <si>
    <t>https://echo.epa.gov/biosolids-facility-report?id=NYL026042</t>
  </si>
  <si>
    <t>GAINESVILLE REGIONAL UTILITIES</t>
  </si>
  <si>
    <t>FLL112895</t>
  </si>
  <si>
    <t>FL0112895</t>
  </si>
  <si>
    <t>https://echo.epa.gov/biosolids-facility-report?id=FLL112895</t>
  </si>
  <si>
    <t>VALLEJO SFCD</t>
  </si>
  <si>
    <t>CAL037699</t>
  </si>
  <si>
    <t>CA0037699</t>
  </si>
  <si>
    <t>VALLEJO</t>
  </si>
  <si>
    <t>https://echo.epa.gov/biosolids-facility-report?id=CAL037699</t>
  </si>
  <si>
    <t>HUNTINGDON, CITY OF</t>
  </si>
  <si>
    <t>WVL023159</t>
  </si>
  <si>
    <t>WV0023159</t>
  </si>
  <si>
    <t>https://echo.epa.gov/biosolids-facility-report?id=WVL023159</t>
  </si>
  <si>
    <t>NYCDEP - OAKWOOD BEACH WPCP</t>
  </si>
  <si>
    <t>NYL026174</t>
  </si>
  <si>
    <t>NY0026174</t>
  </si>
  <si>
    <t>https://echo.epa.gov/biosolids-facility-report?id=NYL026174</t>
  </si>
  <si>
    <t>LIBERTY HILL REGIONAL WWTP</t>
  </si>
  <si>
    <t>TX0126195</t>
  </si>
  <si>
    <t>LIBERTY HILL</t>
  </si>
  <si>
    <t>https://echo.epa.gov/biosolids-facility-report?id=TX0126195</t>
  </si>
  <si>
    <t>NSSD-GURNEE STP</t>
  </si>
  <si>
    <t>ILL035092</t>
  </si>
  <si>
    <t>IL0035092</t>
  </si>
  <si>
    <t>GURNEE</t>
  </si>
  <si>
    <t>https://echo.epa.gov/biosolids-facility-report?id=ILL035092</t>
  </si>
  <si>
    <t>DECATUR UTILITIES</t>
  </si>
  <si>
    <t>ALL048593</t>
  </si>
  <si>
    <t>AL0048593</t>
  </si>
  <si>
    <t>https://echo.epa.gov/biosolids-facility-report?id=ALL048593</t>
  </si>
  <si>
    <t>EVANSVILLE EAST WWTP</t>
  </si>
  <si>
    <t>INL033073</t>
  </si>
  <si>
    <t>IN0033073</t>
  </si>
  <si>
    <t>EVANSVILLE</t>
  </si>
  <si>
    <t>https://echo.epa.gov/biosolids-facility-report?id=INL033073</t>
  </si>
  <si>
    <t>ZACATE CREEK WWTP</t>
  </si>
  <si>
    <t>TX0025461</t>
  </si>
  <si>
    <t>https://echo.epa.gov/biosolids-facility-report?id=TX0025461</t>
  </si>
  <si>
    <t>DELTA DIABLO WWTP</t>
  </si>
  <si>
    <t>CAL038547</t>
  </si>
  <si>
    <t>CA0038547</t>
  </si>
  <si>
    <t>https://echo.epa.gov/biosolids-facility-report?id=CAL038547</t>
  </si>
  <si>
    <t>FULTON COUNTY (BIG CREEK)</t>
  </si>
  <si>
    <t>GAL024333</t>
  </si>
  <si>
    <t>GA0024333</t>
  </si>
  <si>
    <t>https://echo.epa.gov/biosolids-facility-report?id=GAL024333</t>
  </si>
  <si>
    <t>ATTLEBORO W P C F</t>
  </si>
  <si>
    <t>MAL100595</t>
  </si>
  <si>
    <t>MA0100595</t>
  </si>
  <si>
    <t>ATTLEBORO</t>
  </si>
  <si>
    <t>https://echo.epa.gov/biosolids-facility-report?id=MAL100595</t>
  </si>
  <si>
    <t>THOMAS P. SMITH WWTP</t>
  </si>
  <si>
    <t>FLL010139</t>
  </si>
  <si>
    <t>FL0010139</t>
  </si>
  <si>
    <t>TALLAHASSEE</t>
  </si>
  <si>
    <t>https://echo.epa.gov/biosolids-facility-report?id=FLL010139</t>
  </si>
  <si>
    <t>NORWALK WPCF</t>
  </si>
  <si>
    <t>CTL101249</t>
  </si>
  <si>
    <t>CT0101249</t>
  </si>
  <si>
    <t>NORWALK</t>
  </si>
  <si>
    <t>https://echo.epa.gov/biosolids-facility-report?id=CTL101249</t>
  </si>
  <si>
    <t>SOUTH COUNTY REGIONAL WWTP</t>
  </si>
  <si>
    <t>CAL049964</t>
  </si>
  <si>
    <t>CA0049964</t>
  </si>
  <si>
    <t>GILROY</t>
  </si>
  <si>
    <t>https://echo.epa.gov/biosolids-facility-report?id=CAL049964</t>
  </si>
  <si>
    <t>N LITTLE ROCK WW UTILITY-5 MIL</t>
  </si>
  <si>
    <t>ARL020320</t>
  </si>
  <si>
    <t>AR0020320</t>
  </si>
  <si>
    <t>NORTH LITTLE ROCK</t>
  </si>
  <si>
    <t>https://echo.epa.gov/biosolids-facility-report?id=ARL020320</t>
  </si>
  <si>
    <t>OCEAN CITY WWTP</t>
  </si>
  <si>
    <t>MDL020044</t>
  </si>
  <si>
    <t>MD0020044</t>
  </si>
  <si>
    <t>OCEAN CITY</t>
  </si>
  <si>
    <t>https://echo.epa.gov/biosolids-facility-report?id=MDL020044</t>
  </si>
  <si>
    <t>FAIRFIELD-SUISUN WWTP</t>
  </si>
  <si>
    <t>CAL038024</t>
  </si>
  <si>
    <t>CA0038024</t>
  </si>
  <si>
    <t>https://echo.epa.gov/biosolids-facility-report?id=CAL038024</t>
  </si>
  <si>
    <t>HAMMOND SANITARY DISTRICT WWTP</t>
  </si>
  <si>
    <t>INL023060</t>
  </si>
  <si>
    <t>IN0023060</t>
  </si>
  <si>
    <t>HAMMOND</t>
  </si>
  <si>
    <t>https://echo.epa.gov/biosolids-facility-report?id=INL023060</t>
  </si>
  <si>
    <t>PARSIPPANY TROY HILLS</t>
  </si>
  <si>
    <t>NJL024970</t>
  </si>
  <si>
    <t>NJ0024970</t>
  </si>
  <si>
    <t>https://echo.epa.gov/biosolids-facility-report?id=NJL024970</t>
  </si>
  <si>
    <t>SIOUX FALLS, CITY OF (BIOSOLIDS)</t>
  </si>
  <si>
    <t>SDL022128</t>
  </si>
  <si>
    <t>SD0022128</t>
  </si>
  <si>
    <t>SIOUX FALLS</t>
  </si>
  <si>
    <t>https://echo.epa.gov/biosolids-facility-report?id=SDL022128</t>
  </si>
  <si>
    <t>WICHITA FALLS RESOURCES RECOVERY FACILITY</t>
  </si>
  <si>
    <t>TX0047686</t>
  </si>
  <si>
    <t>WICHITA FALLS</t>
  </si>
  <si>
    <t>https://echo.epa.gov/biosolids-facility-report?id=TX0047686</t>
  </si>
  <si>
    <t>SONOMA VALLEY WWTP</t>
  </si>
  <si>
    <t>CAL037800</t>
  </si>
  <si>
    <t>CA0037800</t>
  </si>
  <si>
    <t>https://echo.epa.gov/biosolids-facility-report?id=CAL037800</t>
  </si>
  <si>
    <t>ESCONDIDO HALE AVE RRF</t>
  </si>
  <si>
    <t>CAL107981</t>
  </si>
  <si>
    <t>CA0107981</t>
  </si>
  <si>
    <t>ESCONDIDO</t>
  </si>
  <si>
    <t>https://echo.epa.gov/biosolids-facility-report?id=CAL107981</t>
  </si>
  <si>
    <t>GLOUCESTER CNTY UTIL AUTH</t>
  </si>
  <si>
    <t>NJL024686</t>
  </si>
  <si>
    <t>NJ0024686</t>
  </si>
  <si>
    <t>WEST DEPTFORD TWP</t>
  </si>
  <si>
    <t>https://echo.epa.gov/biosolids-facility-report?id=NJL024686</t>
  </si>
  <si>
    <t>TORRINGTON WPCF</t>
  </si>
  <si>
    <t>CTL100579</t>
  </si>
  <si>
    <t>CT0100579</t>
  </si>
  <si>
    <t>TORRINGTON</t>
  </si>
  <si>
    <t>https://echo.epa.gov/biosolids-facility-report?id=CTL100579</t>
  </si>
  <si>
    <t>FAYETTEVILLE, CITY OF</t>
  </si>
  <si>
    <t>ARL020010</t>
  </si>
  <si>
    <t>AR0020010</t>
  </si>
  <si>
    <t>https://echo.epa.gov/biosolids-facility-report?id=ARL020010</t>
  </si>
  <si>
    <t>OAKS WASTEWATER TREATMENT PLANT</t>
  </si>
  <si>
    <t>PAL026964</t>
  </si>
  <si>
    <t>PA0026964</t>
  </si>
  <si>
    <t>OAKS</t>
  </si>
  <si>
    <t>https://echo.epa.gov/biosolids-facility-report?id=PAL026964</t>
  </si>
  <si>
    <t>SOUTH LAREDO WWTP</t>
  </si>
  <si>
    <t>TX0085316</t>
  </si>
  <si>
    <t>https://echo.epa.gov/biosolids-facility-report?id=TX0085316</t>
  </si>
  <si>
    <t>RIVERBANK WWTP</t>
  </si>
  <si>
    <t>CAL001310</t>
  </si>
  <si>
    <t>CA0001310</t>
  </si>
  <si>
    <t>RIVERBANK</t>
  </si>
  <si>
    <t>https://echo.epa.gov/biosolids-facility-report?id=CAL001310</t>
  </si>
  <si>
    <t>CITY OF SAN MARCOS WWTF</t>
  </si>
  <si>
    <t>TX0047945</t>
  </si>
  <si>
    <t>SAN MARCOS</t>
  </si>
  <si>
    <t>https://echo.epa.gov/biosolids-facility-report?id=TX0047945</t>
  </si>
  <si>
    <t>NSSD-WAUKEGAN STP</t>
  </si>
  <si>
    <t>ILL030244</t>
  </si>
  <si>
    <t>IL0030244</t>
  </si>
  <si>
    <t>WAUKEGAN</t>
  </si>
  <si>
    <t>https://echo.epa.gov/biosolids-facility-report?id=ILL030244</t>
  </si>
  <si>
    <t>NCL047597</t>
  </si>
  <si>
    <t>NC0047597</t>
  </si>
  <si>
    <t>https://echo.epa.gov/biosolids-facility-report?id=NCL047597</t>
  </si>
  <si>
    <t>OSO WWTP</t>
  </si>
  <si>
    <t>TX0047058</t>
  </si>
  <si>
    <t>CORPUS CHRISTI</t>
  </si>
  <si>
    <t>https://echo.epa.gov/biosolids-facility-report?id=TX0047058</t>
  </si>
  <si>
    <t>HAMBY WATER RECLAMATION WWTP</t>
  </si>
  <si>
    <t>TX0023973</t>
  </si>
  <si>
    <t>https://echo.epa.gov/biosolids-facility-report?id=TX0023973</t>
  </si>
  <si>
    <t>CHAMBERS CREEK STP</t>
  </si>
  <si>
    <t>WAL039624</t>
  </si>
  <si>
    <t>WA0039624</t>
  </si>
  <si>
    <t>UNIVERSITY PLACE</t>
  </si>
  <si>
    <t>https://echo.epa.gov/biosolids-facility-report?id=WAL039624</t>
  </si>
  <si>
    <t>VICTORIA REGIONAL WWTP</t>
  </si>
  <si>
    <t>TX0025186</t>
  </si>
  <si>
    <t>VICTORIA</t>
  </si>
  <si>
    <t>https://echo.epa.gov/biosolids-facility-report?id=TX0025186</t>
  </si>
  <si>
    <t>HONOLULU SAND ISLAND WWTP</t>
  </si>
  <si>
    <t>HIL020117</t>
  </si>
  <si>
    <t>HI0020117</t>
  </si>
  <si>
    <t>KAPOLEI</t>
  </si>
  <si>
    <t>https://echo.epa.gov/biosolids-facility-report?id=HIL020117</t>
  </si>
  <si>
    <t>RAHWAY VALLEY SEWERAGE AUTH</t>
  </si>
  <si>
    <t>NJL024643</t>
  </si>
  <si>
    <t>NJ0024643</t>
  </si>
  <si>
    <t>RAHWAY</t>
  </si>
  <si>
    <t>https://echo.epa.gov/biosolids-facility-report?id=NJL024643</t>
  </si>
  <si>
    <t>ALLENTOWN CITY AUTHORITY-WASTE</t>
  </si>
  <si>
    <t>PAL026000</t>
  </si>
  <si>
    <t>PA0026000</t>
  </si>
  <si>
    <t>ALLENTOWN</t>
  </si>
  <si>
    <t>https://echo.epa.gov/biosolids-facility-report?id=PAL026000</t>
  </si>
  <si>
    <t>CVWD WRP 10 PALM DESERT</t>
  </si>
  <si>
    <t>CALU00188</t>
  </si>
  <si>
    <t>CA0U00188</t>
  </si>
  <si>
    <t>COACHELLA</t>
  </si>
  <si>
    <t>https://echo.epa.gov/biosolids-facility-report?id=CALU00188</t>
  </si>
  <si>
    <t>READING CITY - FRITZ ISLAND WW</t>
  </si>
  <si>
    <t>PAL026549</t>
  </si>
  <si>
    <t>PA0026549</t>
  </si>
  <si>
    <t>BERKS COUNTY</t>
  </si>
  <si>
    <t>https://echo.epa.gov/biosolids-facility-report?id=PAL026549</t>
  </si>
  <si>
    <t>MCMINNVILLE STP</t>
  </si>
  <si>
    <t>TNL023591</t>
  </si>
  <si>
    <t>TN0023591</t>
  </si>
  <si>
    <t>https://echo.epa.gov/biosolids-facility-report?id=TNL023591</t>
  </si>
  <si>
    <t>STEWART CREEK WEST WWTP</t>
  </si>
  <si>
    <t>TX0103501</t>
  </si>
  <si>
    <t>https://echo.epa.gov/biosolids-facility-report?id=TX0103501</t>
  </si>
  <si>
    <t>CITY OF WATERLOO</t>
  </si>
  <si>
    <t>IAL042650</t>
  </si>
  <si>
    <t>IA0042650</t>
  </si>
  <si>
    <t>WATERLOO</t>
  </si>
  <si>
    <t>https://echo.epa.gov/biosolids-facility-report?id=IAL042650</t>
  </si>
  <si>
    <t>LEBANON W W T F</t>
  </si>
  <si>
    <t>NHL100366</t>
  </si>
  <si>
    <t>NH0100366</t>
  </si>
  <si>
    <t>WEST LEBANON</t>
  </si>
  <si>
    <t>https://echo.epa.gov/biosolids-facility-report?id=NHL100366</t>
  </si>
  <si>
    <t>SOUTH BEND MUNICIPAL WWTP</t>
  </si>
  <si>
    <t>INL024520</t>
  </si>
  <si>
    <t>IN0024520</t>
  </si>
  <si>
    <t>SOUTH BEND</t>
  </si>
  <si>
    <t>https://echo.epa.gov/biosolids-facility-report?id=INL024520</t>
  </si>
  <si>
    <t>CITY OF WILSON</t>
  </si>
  <si>
    <t>NCL023906</t>
  </si>
  <si>
    <t>NC0023906</t>
  </si>
  <si>
    <t>WILSON</t>
  </si>
  <si>
    <t>https://echo.epa.gov/biosolids-facility-report?id=NCL023906</t>
  </si>
  <si>
    <t>CITY OF KEOKUK</t>
  </si>
  <si>
    <t>IAL042609</t>
  </si>
  <si>
    <t>IA0042609</t>
  </si>
  <si>
    <t>KEOKUK</t>
  </si>
  <si>
    <t>https://echo.epa.gov/biosolids-facility-report?id=IAL042609</t>
  </si>
  <si>
    <t>HENDERSON STP</t>
  </si>
  <si>
    <t>KYL020711</t>
  </si>
  <si>
    <t>KY0020711</t>
  </si>
  <si>
    <t>https://echo.epa.gov/biosolids-facility-report?id=KYL020711</t>
  </si>
  <si>
    <t>NORTH HUDSON-ADAMS STREET FACILITY - HOBOKEN STP-TRI CITY</t>
  </si>
  <si>
    <t>NJL026085</t>
  </si>
  <si>
    <t>NJ0026085</t>
  </si>
  <si>
    <t>HOBOKEN</t>
  </si>
  <si>
    <t>https://echo.epa.gov/biosolids-facility-report?id=NJL026085</t>
  </si>
  <si>
    <t>HONOLULU HONOULIULI WWTP</t>
  </si>
  <si>
    <t>HIL020877</t>
  </si>
  <si>
    <t>HI0020877</t>
  </si>
  <si>
    <t>https://echo.epa.gov/biosolids-facility-report?id=HIL020877</t>
  </si>
  <si>
    <t>BETHLEHEM AUTHORITY-WASTEWATER</t>
  </si>
  <si>
    <t>PAL026042</t>
  </si>
  <si>
    <t>PA0026042</t>
  </si>
  <si>
    <t>BETHLEHM</t>
  </si>
  <si>
    <t>https://echo.epa.gov/biosolids-facility-report?id=PAL026042</t>
  </si>
  <si>
    <t>KISHWAUKEE WATER RECLAMATION DISTRICT</t>
  </si>
  <si>
    <t>ILL023027</t>
  </si>
  <si>
    <t>IL0023027</t>
  </si>
  <si>
    <t>DEKALB</t>
  </si>
  <si>
    <t>https://echo.epa.gov/biosolids-facility-report?id=ILL023027</t>
  </si>
  <si>
    <t>SPRINGETTSBURY TOWNSHIP_WWTF</t>
  </si>
  <si>
    <t>PAL026808</t>
  </si>
  <si>
    <t>PA0026808</t>
  </si>
  <si>
    <t>YORK</t>
  </si>
  <si>
    <t>https://echo.epa.gov/biosolids-facility-report?id=PAL026808</t>
  </si>
  <si>
    <t>CITY OF BILLINGS</t>
  </si>
  <si>
    <t>MTL022586</t>
  </si>
  <si>
    <t>MT0022586</t>
  </si>
  <si>
    <t>BILLINGS</t>
  </si>
  <si>
    <t>https://echo.epa.gov/biosolids-facility-report?id=MTL022586</t>
  </si>
  <si>
    <t>FAYETTEVILLE/WEST SIDE WWTP</t>
  </si>
  <si>
    <t>ARL050288</t>
  </si>
  <si>
    <t>AR0050288</t>
  </si>
  <si>
    <t>https://echo.epa.gov/biosolids-facility-report?id=ARL050288</t>
  </si>
  <si>
    <t>CITY OF MISSOULA</t>
  </si>
  <si>
    <t>MTL022594</t>
  </si>
  <si>
    <t>MT0022594</t>
  </si>
  <si>
    <t>MISSOULA</t>
  </si>
  <si>
    <t>https://echo.epa.gov/biosolids-facility-report?id=MTL022594</t>
  </si>
  <si>
    <t>DANBURY WPCF</t>
  </si>
  <si>
    <t>CTL100145</t>
  </si>
  <si>
    <t>CT0100145</t>
  </si>
  <si>
    <t>DANBURY</t>
  </si>
  <si>
    <t>https://echo.epa.gov/biosolids-facility-report?id=CTL100145</t>
  </si>
  <si>
    <t>TRACY WWTP</t>
  </si>
  <si>
    <t>CAL079154</t>
  </si>
  <si>
    <t>CA0079154</t>
  </si>
  <si>
    <t>https://echo.epa.gov/biosolids-facility-report?id=CAL079154</t>
  </si>
  <si>
    <t>ASH CREEK WWTP</t>
  </si>
  <si>
    <t>TX0023116</t>
  </si>
  <si>
    <t>AZLE</t>
  </si>
  <si>
    <t>https://echo.epa.gov/biosolids-facility-report?id=TX0023116</t>
  </si>
  <si>
    <t>THOUSAND OAKS HILL CANYON WWTP</t>
  </si>
  <si>
    <t>CAL056294</t>
  </si>
  <si>
    <t>CA0056294</t>
  </si>
  <si>
    <t>THOUSAND OAKS</t>
  </si>
  <si>
    <t>https://echo.epa.gov/biosolids-facility-report?id=CAL056294</t>
  </si>
  <si>
    <t>CITY OF PLAINVIEW WWTF</t>
  </si>
  <si>
    <t>TX0047571</t>
  </si>
  <si>
    <t>https://echo.epa.gov/biosolids-facility-report?id=TX0047571</t>
  </si>
  <si>
    <t>TWO BRIDGES WW TREATMENT PLANT</t>
  </si>
  <si>
    <t>NJL029386</t>
  </si>
  <si>
    <t>NJ0029386</t>
  </si>
  <si>
    <t>LINCOLN PARK</t>
  </si>
  <si>
    <t>https://echo.epa.gov/biosolids-facility-report?id=NJL029386</t>
  </si>
  <si>
    <t>MUDDY CREEK REGIONAL WWTP</t>
  </si>
  <si>
    <t>TX0123561</t>
  </si>
  <si>
    <t>https://echo.epa.gov/biosolids-facility-report?id=TX0123561</t>
  </si>
  <si>
    <t>ODO J. RIEDEL REGIONAL WWTP</t>
  </si>
  <si>
    <t>TX0077232</t>
  </si>
  <si>
    <t>SCHERTZ</t>
  </si>
  <si>
    <t>https://echo.epa.gov/biosolids-facility-report?id=TX0077232</t>
  </si>
  <si>
    <t>GREENFIELD WWTP</t>
  </si>
  <si>
    <t>INL020109</t>
  </si>
  <si>
    <t>IN0020109</t>
  </si>
  <si>
    <t>https://echo.epa.gov/biosolids-facility-report?id=INL020109</t>
  </si>
  <si>
    <t>LANCASTER AREA SEWER AUTHORITY</t>
  </si>
  <si>
    <t>PAL042269</t>
  </si>
  <si>
    <t>PA0042269</t>
  </si>
  <si>
    <t>https://echo.epa.gov/biosolids-facility-report?id=PAL042269</t>
  </si>
  <si>
    <t>CENTENNIAL WATER AND SAN DIST</t>
  </si>
  <si>
    <t>COL037966</t>
  </si>
  <si>
    <t>CO0037966</t>
  </si>
  <si>
    <t>HIGHLANDS RANCH</t>
  </si>
  <si>
    <t>https://echo.epa.gov/biosolids-facility-report?id=COL037966</t>
  </si>
  <si>
    <t>SUNNYVALE WPCP</t>
  </si>
  <si>
    <t>CAL037621</t>
  </si>
  <si>
    <t>CA0037621</t>
  </si>
  <si>
    <t>https://echo.epa.gov/biosolids-facility-report?id=CAL037621</t>
  </si>
  <si>
    <t>DRWPCC</t>
  </si>
  <si>
    <t>PAL026531</t>
  </si>
  <si>
    <t>PA0026531</t>
  </si>
  <si>
    <t>DOWNINGTOWN</t>
  </si>
  <si>
    <t>https://echo.epa.gov/biosolids-facility-report?id=PAL026531</t>
  </si>
  <si>
    <t>PUEBLO CITY OF</t>
  </si>
  <si>
    <t>COL026646</t>
  </si>
  <si>
    <t>CO0026646</t>
  </si>
  <si>
    <t>PUEBLO</t>
  </si>
  <si>
    <t>https://echo.epa.gov/biosolids-facility-report?id=COL026646</t>
  </si>
  <si>
    <t>CITY OF EAST PROVIDENCE</t>
  </si>
  <si>
    <t>RIL100048</t>
  </si>
  <si>
    <t>RI0100048</t>
  </si>
  <si>
    <t>EAST PROVIDENCE</t>
  </si>
  <si>
    <t>https://echo.epa.gov/biosolids-facility-report?id=RIL100048</t>
  </si>
  <si>
    <t>BRISTOL STP #2</t>
  </si>
  <si>
    <t>TNL023531</t>
  </si>
  <si>
    <t>TN0023531</t>
  </si>
  <si>
    <t>BLUFF CITY</t>
  </si>
  <si>
    <t>https://echo.epa.gov/biosolids-facility-report?id=TNL023531</t>
  </si>
  <si>
    <t>GRAND ISLAND WWTF</t>
  </si>
  <si>
    <t>NEL043702</t>
  </si>
  <si>
    <t>NE0043702</t>
  </si>
  <si>
    <t>GRAND ISLAND</t>
  </si>
  <si>
    <t>https://echo.epa.gov/biosolids-facility-report?id=NEL043702</t>
  </si>
  <si>
    <t>JOCO DOUGLAS SMITH MIDDLE BASIN</t>
  </si>
  <si>
    <t>KSL119601</t>
  </si>
  <si>
    <t>KS0119601</t>
  </si>
  <si>
    <t>https://echo.epa.gov/biosolids-facility-report?id=KSL119601</t>
  </si>
  <si>
    <t>HOLLY HILL, CITY OF</t>
  </si>
  <si>
    <t>FLL027677</t>
  </si>
  <si>
    <t>FL0027677</t>
  </si>
  <si>
    <t>HOLLY HILL</t>
  </si>
  <si>
    <t>https://echo.epa.gov/biosolids-facility-report?id=FLL027677</t>
  </si>
  <si>
    <t>NCL020184</t>
  </si>
  <si>
    <t>NC0020184</t>
  </si>
  <si>
    <t>https://echo.epa.gov/biosolids-facility-report?id=NCL020184</t>
  </si>
  <si>
    <t>LOGANSPORT WASTEWATER TREATMENT PLANT</t>
  </si>
  <si>
    <t>INL023604</t>
  </si>
  <si>
    <t>IN0023604</t>
  </si>
  <si>
    <t>LOGANSPORT</t>
  </si>
  <si>
    <t>https://echo.epa.gov/biosolids-facility-report?id=INL023604</t>
  </si>
  <si>
    <t>CTL100374</t>
  </si>
  <si>
    <t>CT0100374</t>
  </si>
  <si>
    <t>https://echo.epa.gov/biosolids-facility-report?id=CTL100374</t>
  </si>
  <si>
    <t>NAPERVILLE-SPRINGBROOK WRC</t>
  </si>
  <si>
    <t>ILL034061</t>
  </si>
  <si>
    <t>IL0034061</t>
  </si>
  <si>
    <t>NAPERVILLE</t>
  </si>
  <si>
    <t>https://echo.epa.gov/biosolids-facility-report?id=ILL034061</t>
  </si>
  <si>
    <t>FULTON COUNTY JOHNS CREEK ENVIRON CAMPUS</t>
  </si>
  <si>
    <t>GAL038831</t>
  </si>
  <si>
    <t>GA0038831</t>
  </si>
  <si>
    <t>https://echo.epa.gov/biosolids-facility-report?id=GAL038831</t>
  </si>
  <si>
    <t>CONROE SOUTHWEST REGIONAL WWTF</t>
  </si>
  <si>
    <t>TX0022268</t>
  </si>
  <si>
    <t>CONROE</t>
  </si>
  <si>
    <t>https://echo.epa.gov/biosolids-facility-report?id=TX0022268</t>
  </si>
  <si>
    <t>NEW ORLEANS PAR-WESTBANK STP</t>
  </si>
  <si>
    <t>LAL038105</t>
  </si>
  <si>
    <t>LA0038105</t>
  </si>
  <si>
    <t>https://echo.epa.gov/biosolids-facility-report?id=LAL038105</t>
  </si>
  <si>
    <t>CHARLES RIVER P C D</t>
  </si>
  <si>
    <t>MAL102598</t>
  </si>
  <si>
    <t>MA0102598</t>
  </si>
  <si>
    <t>MEDWAY</t>
  </si>
  <si>
    <t>https://echo.epa.gov/biosolids-facility-report?id=MAL102598</t>
  </si>
  <si>
    <t>MANATEE COUNTY SOUTHWEST REGIONAL WWTP</t>
  </si>
  <si>
    <t>FLL012619</t>
  </si>
  <si>
    <t>FL0012619</t>
  </si>
  <si>
    <t>https://echo.epa.gov/biosolids-facility-report?id=FLL012619</t>
  </si>
  <si>
    <t>SUNRISE NO 3 WWTP (SAWGRASS)</t>
  </si>
  <si>
    <t>FLL042641</t>
  </si>
  <si>
    <t>FL0042641</t>
  </si>
  <si>
    <t>SUNRISE</t>
  </si>
  <si>
    <t>https://echo.epa.gov/biosolids-facility-report?id=FLL042641</t>
  </si>
  <si>
    <t>DCDPW-WOODRIDGE GREEN VALLEY</t>
  </si>
  <si>
    <t>ILL031844</t>
  </si>
  <si>
    <t>IL0031844</t>
  </si>
  <si>
    <t>WOODRIDGE</t>
  </si>
  <si>
    <t>https://echo.epa.gov/biosolids-facility-report?id=ILL031844</t>
  </si>
  <si>
    <t>LOTT BUDD INLET WATER RECLAMATION FACILITY</t>
  </si>
  <si>
    <t>WAL037061</t>
  </si>
  <si>
    <t>WA0037061</t>
  </si>
  <si>
    <t>OLYMPIA</t>
  </si>
  <si>
    <t>https://echo.epa.gov/biosolids-facility-report?id=WAL037061</t>
  </si>
  <si>
    <t>CITY OF CLEARWATER PUBLIC UTILITIES DEPT.</t>
  </si>
  <si>
    <t>FLL021857</t>
  </si>
  <si>
    <t>FL0021857</t>
  </si>
  <si>
    <t>CLEARWATER</t>
  </si>
  <si>
    <t>https://echo.epa.gov/biosolids-facility-report?id=FLL021857</t>
  </si>
  <si>
    <t>SANTA CRUZ WWTF</t>
  </si>
  <si>
    <t>CAL048194</t>
  </si>
  <si>
    <t>CA0048194</t>
  </si>
  <si>
    <t>SANTA CRUZ</t>
  </si>
  <si>
    <t>https://echo.epa.gov/biosolids-facility-report?id=CAL048194</t>
  </si>
  <si>
    <t>HILO WWTP</t>
  </si>
  <si>
    <t>HIL021377</t>
  </si>
  <si>
    <t>HI0021377</t>
  </si>
  <si>
    <t>HILO</t>
  </si>
  <si>
    <t>https://echo.epa.gov/biosolids-facility-report?id=HIL021377</t>
  </si>
  <si>
    <t>PANTHER CREEK WWTP</t>
  </si>
  <si>
    <t>TX0123901</t>
  </si>
  <si>
    <t>https://echo.epa.gov/biosolids-facility-report?id=TX0123901</t>
  </si>
  <si>
    <t>SANTA BARBARA EL ESTERO WWTP</t>
  </si>
  <si>
    <t>CAL048143</t>
  </si>
  <si>
    <t>CA0048143</t>
  </si>
  <si>
    <t>SANTA BARBARA</t>
  </si>
  <si>
    <t>https://echo.epa.gov/biosolids-facility-report?id=CAL048143</t>
  </si>
  <si>
    <t>AUBURN (C)</t>
  </si>
  <si>
    <t>NYL021903</t>
  </si>
  <si>
    <t>NY0021903</t>
  </si>
  <si>
    <t>https://echo.epa.gov/biosolids-facility-report?id=NYL021903</t>
  </si>
  <si>
    <t>BROOMFIELD  CITY AND COUNTY</t>
  </si>
  <si>
    <t>COL026409</t>
  </si>
  <si>
    <t>CO0026409</t>
  </si>
  <si>
    <t>BROOMFIELD</t>
  </si>
  <si>
    <t>https://echo.epa.gov/biosolids-facility-report?id=COL026409</t>
  </si>
  <si>
    <t>WALLACE R. KNOX WWTP</t>
  </si>
  <si>
    <t>TX0023949</t>
  </si>
  <si>
    <t>TEXAS CITY</t>
  </si>
  <si>
    <t>https://echo.epa.gov/biosolids-facility-report?id=TX0023949</t>
  </si>
  <si>
    <t>BINGHAMTON-JOHNSON (C) JNT SB</t>
  </si>
  <si>
    <t>NYL024414</t>
  </si>
  <si>
    <t>NY0024414</t>
  </si>
  <si>
    <t>VESTAL</t>
  </si>
  <si>
    <t>https://echo.epa.gov/biosolids-facility-report?id=NYL024414</t>
  </si>
  <si>
    <t>DALLAS SALMON WWTP</t>
  </si>
  <si>
    <t>TX0085618</t>
  </si>
  <si>
    <t>LEAGUE CITY</t>
  </si>
  <si>
    <t>https://echo.epa.gov/biosolids-facility-report?id=TX0085618</t>
  </si>
  <si>
    <t>BUFFALO CREEK WWTP</t>
  </si>
  <si>
    <t>TX0078565</t>
  </si>
  <si>
    <t>https://echo.epa.gov/biosolids-facility-report?id=TX0078565</t>
  </si>
  <si>
    <t>UNION COUNTY</t>
  </si>
  <si>
    <t>NCL085359</t>
  </si>
  <si>
    <t>NC0085359</t>
  </si>
  <si>
    <t>https://echo.epa.gov/biosolids-facility-report?id=NCL085359</t>
  </si>
  <si>
    <t>VERNON WPCF</t>
  </si>
  <si>
    <t>CTL100609</t>
  </si>
  <si>
    <t>CT0100609</t>
  </si>
  <si>
    <t>VERNON</t>
  </si>
  <si>
    <t>https://echo.epa.gov/biosolids-facility-report?id=CTL100609</t>
  </si>
  <si>
    <t>LOXAHATCHEE ENVIRONMENTAL CONTROL DISTRICT - WWTP</t>
  </si>
  <si>
    <t>FLL034649</t>
  </si>
  <si>
    <t>FL0034649</t>
  </si>
  <si>
    <t>JUPITER</t>
  </si>
  <si>
    <t>https://echo.epa.gov/biosolids-facility-report?id=FLL034649</t>
  </si>
  <si>
    <t>NEWPORT CITY HALL</t>
  </si>
  <si>
    <t>RIL100293</t>
  </si>
  <si>
    <t>RI0100293</t>
  </si>
  <si>
    <t>https://echo.epa.gov/biosolids-facility-report?id=RIL100293</t>
  </si>
  <si>
    <t>MT PLEASANT/CENTER ST &amp; RR RD.</t>
  </si>
  <si>
    <t>SCL040771</t>
  </si>
  <si>
    <t>SC0040771</t>
  </si>
  <si>
    <t>https://echo.epa.gov/biosolids-facility-report?id=SCL040771</t>
  </si>
  <si>
    <t>BOULDER CITY OF</t>
  </si>
  <si>
    <t>COL024147</t>
  </si>
  <si>
    <t>CO0024147</t>
  </si>
  <si>
    <t>BOULDER</t>
  </si>
  <si>
    <t>https://echo.epa.gov/biosolids-facility-report?id=COL024147</t>
  </si>
  <si>
    <t>CITY OF AUBURN - HC MORGAN WPCF</t>
  </si>
  <si>
    <t>ALL050237</t>
  </si>
  <si>
    <t>AL0050237</t>
  </si>
  <si>
    <t>https://echo.epa.gov/biosolids-facility-report?id=ALL050237</t>
  </si>
  <si>
    <t>NEW VINCE BAYOU WWTP</t>
  </si>
  <si>
    <t>TX0117528</t>
  </si>
  <si>
    <t>PASADENA</t>
  </si>
  <si>
    <t>https://echo.epa.gov/biosolids-facility-report?id=TX0117528</t>
  </si>
  <si>
    <t>WEST RANKIN UTILITY AUTHORITY WWTF</t>
  </si>
  <si>
    <t>MSL061743</t>
  </si>
  <si>
    <t>MS0061743</t>
  </si>
  <si>
    <t>https://echo.epa.gov/biosolids-facility-report?id=MSL061743</t>
  </si>
  <si>
    <t>CITY OF GREAT FALLS</t>
  </si>
  <si>
    <t>MTL021920</t>
  </si>
  <si>
    <t>MT0021920</t>
  </si>
  <si>
    <t>GREAT FALLS</t>
  </si>
  <si>
    <t>https://echo.epa.gov/biosolids-facility-report?id=MTL021920</t>
  </si>
  <si>
    <t>BOONVILLE MUNICIPAL WWTP</t>
  </si>
  <si>
    <t>INL022420</t>
  </si>
  <si>
    <t>IN0022420</t>
  </si>
  <si>
    <t>https://echo.epa.gov/biosolids-facility-report?id=INL022420</t>
  </si>
  <si>
    <t>SOUTH ADAMS COUNTY WSD</t>
  </si>
  <si>
    <t>COL026662</t>
  </si>
  <si>
    <t>CO0026662</t>
  </si>
  <si>
    <t>COMMERCE CITY</t>
  </si>
  <si>
    <t>https://echo.epa.gov/biosolids-facility-report?id=COL026662</t>
  </si>
  <si>
    <t>SOUTH SAN FRANCISCO - SAN BRUNO WQCP</t>
  </si>
  <si>
    <t>CAL038130</t>
  </si>
  <si>
    <t>CA0038130</t>
  </si>
  <si>
    <t>S. SAN FRANCISCO</t>
  </si>
  <si>
    <t>https://echo.epa.gov/biosolids-facility-report?id=CAL038130</t>
  </si>
  <si>
    <t>CITY OF LAGRANGE</t>
  </si>
  <si>
    <t>GAL036951</t>
  </si>
  <si>
    <t>GA0036951</t>
  </si>
  <si>
    <t>LAGRANGE</t>
  </si>
  <si>
    <t>https://echo.epa.gov/biosolids-facility-report?id=GAL036951</t>
  </si>
  <si>
    <t>MARLBOROUGH EASTERLY WWTF</t>
  </si>
  <si>
    <t>MAL100498</t>
  </si>
  <si>
    <t>MA0100498</t>
  </si>
  <si>
    <t>https://echo.epa.gov/biosolids-facility-report?id=MAL100498</t>
  </si>
  <si>
    <t>GLENS FALLS (C)</t>
  </si>
  <si>
    <t>NYL029050</t>
  </si>
  <si>
    <t>NY0029050</t>
  </si>
  <si>
    <t>GLENS FALLS</t>
  </si>
  <si>
    <t>https://echo.epa.gov/biosolids-facility-report?id=NYL029050</t>
  </si>
  <si>
    <t>YORK CITY_SEWER AUTHORITY STP</t>
  </si>
  <si>
    <t>PAL026263</t>
  </si>
  <si>
    <t>PA0026263</t>
  </si>
  <si>
    <t>YORK COUNTY</t>
  </si>
  <si>
    <t>https://echo.epa.gov/biosolids-facility-report?id=PAL026263</t>
  </si>
  <si>
    <t>CITY OF ROSENBERG WWTF 2</t>
  </si>
  <si>
    <t>TX0024490</t>
  </si>
  <si>
    <t>ROSENBURG</t>
  </si>
  <si>
    <t>https://echo.epa.gov/biosolids-facility-report?id=TX0024490</t>
  </si>
  <si>
    <t>COLUMBUS WWTP, CITY OF</t>
  </si>
  <si>
    <t>INL032573</t>
  </si>
  <si>
    <t>IN0032573</t>
  </si>
  <si>
    <t>https://echo.epa.gov/biosolids-facility-report?id=INL032573</t>
  </si>
  <si>
    <t>WENATCHEE POTW</t>
  </si>
  <si>
    <t>WAL023949</t>
  </si>
  <si>
    <t>WA0023949</t>
  </si>
  <si>
    <t>WENATCHEE</t>
  </si>
  <si>
    <t>https://echo.epa.gov/biosolids-facility-report?id=WAL023949</t>
  </si>
  <si>
    <t>TWA - SANDHILL ROAD WWTF</t>
  </si>
  <si>
    <t>FLL010958</t>
  </si>
  <si>
    <t>FL0010958</t>
  </si>
  <si>
    <t>https://echo.epa.gov/biosolids-facility-report?id=FLL010958</t>
  </si>
  <si>
    <t>WEST NEW YORK MUA STP</t>
  </si>
  <si>
    <t>NJL025321</t>
  </si>
  <si>
    <t>NJ0025321</t>
  </si>
  <si>
    <t>WEST NEW YORK</t>
  </si>
  <si>
    <t>https://echo.epa.gov/biosolids-facility-report?id=NJL025321</t>
  </si>
  <si>
    <t>CITY OF CLEARWATER PUBLIC UTILITIES DEPARTMENT</t>
  </si>
  <si>
    <t>FLL128937</t>
  </si>
  <si>
    <t>FL0128937</t>
  </si>
  <si>
    <t>https://echo.epa.gov/biosolids-facility-report?id=FLL128937</t>
  </si>
  <si>
    <t>MOUNT LAUREL TWP MUA</t>
  </si>
  <si>
    <t>NJL025178</t>
  </si>
  <si>
    <t>NJ0025178</t>
  </si>
  <si>
    <t>MT LAUREL</t>
  </si>
  <si>
    <t>https://echo.epa.gov/biosolids-facility-report?id=NJL025178</t>
  </si>
  <si>
    <t>LCDPW-DES PLAINES RIVER STP</t>
  </si>
  <si>
    <t>ILL022055</t>
  </si>
  <si>
    <t>IL0022055</t>
  </si>
  <si>
    <t>BUFFALO GROVE</t>
  </si>
  <si>
    <t>https://echo.epa.gov/biosolids-facility-report?id=ILL022055</t>
  </si>
  <si>
    <t>NORTHEAST REGIONAL WWTF</t>
  </si>
  <si>
    <t>FLL012967</t>
  </si>
  <si>
    <t>FL0012967</t>
  </si>
  <si>
    <t>BARTOW</t>
  </si>
  <si>
    <t>https://echo.epa.gov/biosolids-facility-report?id=FLL012967</t>
  </si>
  <si>
    <t>BELLEVILLE STP #1, CITY OF</t>
  </si>
  <si>
    <t>ILL021873</t>
  </si>
  <si>
    <t>IL0021873</t>
  </si>
  <si>
    <t>BELLEVILLE</t>
  </si>
  <si>
    <t>https://echo.epa.gov/biosolids-facility-report?id=ILL021873</t>
  </si>
  <si>
    <t>CARMEL WWTP</t>
  </si>
  <si>
    <t>INL022497</t>
  </si>
  <si>
    <t>IN0022497</t>
  </si>
  <si>
    <t>https://echo.epa.gov/biosolids-facility-report?id=INL022497</t>
  </si>
  <si>
    <t>SANTA MARIA WWTP</t>
  </si>
  <si>
    <t>CAL000405</t>
  </si>
  <si>
    <t>CA0000405</t>
  </si>
  <si>
    <t>SANTA MARIA</t>
  </si>
  <si>
    <t>https://echo.epa.gov/biosolids-facility-report?id=CAL000405</t>
  </si>
  <si>
    <t>EXETER TOWN OF</t>
  </si>
  <si>
    <t>NHL100871</t>
  </si>
  <si>
    <t>NH0100871</t>
  </si>
  <si>
    <t>EXETER</t>
  </si>
  <si>
    <t>https://echo.epa.gov/biosolids-facility-report?id=NHL100871</t>
  </si>
  <si>
    <t>BUTLER AREA SEWER AUTH-WTR POL</t>
  </si>
  <si>
    <t>PAL026697</t>
  </si>
  <si>
    <t>PA0026697</t>
  </si>
  <si>
    <t>BUTLER</t>
  </si>
  <si>
    <t>https://echo.epa.gov/biosolids-facility-report?id=PAL026697</t>
  </si>
  <si>
    <t>CITY OF PLANT CITY</t>
  </si>
  <si>
    <t>FLL026557</t>
  </si>
  <si>
    <t>FL0026557</t>
  </si>
  <si>
    <t>PLANT CITY</t>
  </si>
  <si>
    <t>https://echo.epa.gov/biosolids-facility-report?id=FLL026557</t>
  </si>
  <si>
    <t>CARTER CREEK WWTP</t>
  </si>
  <si>
    <t>TX0047163</t>
  </si>
  <si>
    <t>https://echo.epa.gov/biosolids-facility-report?id=TX0047163</t>
  </si>
  <si>
    <t>BEAUMONT WWTP #1</t>
  </si>
  <si>
    <t>CAL105376</t>
  </si>
  <si>
    <t>CA0105376</t>
  </si>
  <si>
    <t>https://echo.epa.gov/biosolids-facility-report?id=CAL105376</t>
  </si>
  <si>
    <t>CITY OF DUBUQUE</t>
  </si>
  <si>
    <t>IAL044458</t>
  </si>
  <si>
    <t>IA0044458</t>
  </si>
  <si>
    <t>DUBUQUE</t>
  </si>
  <si>
    <t>https://echo.epa.gov/biosolids-facility-report?id=IAL044458</t>
  </si>
  <si>
    <t>CHISHOLM CK UTILITY AUTHORITY</t>
  </si>
  <si>
    <t>KSL089176</t>
  </si>
  <si>
    <t>KS0089176</t>
  </si>
  <si>
    <t>PARK CITY</t>
  </si>
  <si>
    <t>https://echo.epa.gov/biosolids-facility-report?id=KSL089176</t>
  </si>
  <si>
    <t>PORTERVILLE WWTF</t>
  </si>
  <si>
    <t>CAL000450</t>
  </si>
  <si>
    <t>CA0000450</t>
  </si>
  <si>
    <t>PORTERVILLE</t>
  </si>
  <si>
    <t>https://echo.epa.gov/biosolids-facility-report?id=CAL000450</t>
  </si>
  <si>
    <t>MISHAWAKA MUNICIPAL WWTP</t>
  </si>
  <si>
    <t>INL025640</t>
  </si>
  <si>
    <t>IN0025640</t>
  </si>
  <si>
    <t>MISHAWAKA</t>
  </si>
  <si>
    <t>https://echo.epa.gov/biosolids-facility-report?id=INL025640</t>
  </si>
  <si>
    <t>CASPER, CITY OF</t>
  </si>
  <si>
    <t>WYL021920</t>
  </si>
  <si>
    <t>WY0021920</t>
  </si>
  <si>
    <t>CASPER</t>
  </si>
  <si>
    <t>https://echo.epa.gov/biosolids-facility-report?id=WYL021920</t>
  </si>
  <si>
    <t>CITY OF JEFFERSON CITY</t>
  </si>
  <si>
    <t>MOL094846</t>
  </si>
  <si>
    <t>MO0094846</t>
  </si>
  <si>
    <t>JEFFERSON CITY</t>
  </si>
  <si>
    <t>https://echo.epa.gov/biosolids-facility-report?id=MOL094846</t>
  </si>
  <si>
    <t>RIO RANCHO, CITY OF</t>
  </si>
  <si>
    <t>NML027987</t>
  </si>
  <si>
    <t>NM0027987</t>
  </si>
  <si>
    <t>RIO RANCHO</t>
  </si>
  <si>
    <t>https://echo.epa.gov/biosolids-facility-report?id=NML027987</t>
  </si>
  <si>
    <t>LEXINGTON WWTF</t>
  </si>
  <si>
    <t>NEL042668</t>
  </si>
  <si>
    <t>NE0042668</t>
  </si>
  <si>
    <t>LEXINGTON</t>
  </si>
  <si>
    <t>https://echo.epa.gov/biosolids-facility-report?id=NEL042668</t>
  </si>
  <si>
    <t>CLAYTON CO (NORTHEAST WPCP)</t>
  </si>
  <si>
    <t>GAL020575</t>
  </si>
  <si>
    <t>GA0020575</t>
  </si>
  <si>
    <t>https://echo.epa.gov/biosolids-facility-report?id=GAL020575</t>
  </si>
  <si>
    <t>LIVERMORE WRP</t>
  </si>
  <si>
    <t>CAL038008</t>
  </si>
  <si>
    <t>CA0038008</t>
  </si>
  <si>
    <t>LIVERMORE</t>
  </si>
  <si>
    <t>https://echo.epa.gov/biosolids-facility-report?id=CAL038008</t>
  </si>
  <si>
    <t>PALM SPRINGS WWTP</t>
  </si>
  <si>
    <t>CAL000445</t>
  </si>
  <si>
    <t>CA0000445</t>
  </si>
  <si>
    <t>PALM SPRINGS</t>
  </si>
  <si>
    <t>https://echo.epa.gov/biosolids-facility-report?id=CAL000445</t>
  </si>
  <si>
    <t>LAKEVIEW REGIONAL WATER RECLAMATION</t>
  </si>
  <si>
    <t>TX0020354</t>
  </si>
  <si>
    <t>https://echo.epa.gov/biosolids-facility-report?id=TX0020354</t>
  </si>
  <si>
    <t>NEWBURGH (C)</t>
  </si>
  <si>
    <t>NYL026310</t>
  </si>
  <si>
    <t>NY0026310</t>
  </si>
  <si>
    <t>NEWBURGH</t>
  </si>
  <si>
    <t>https://echo.epa.gov/biosolids-facility-report?id=NYL026310</t>
  </si>
  <si>
    <t>SOUTH MISSION 1 WWTP</t>
  </si>
  <si>
    <t>TX0070017</t>
  </si>
  <si>
    <t>MISSION</t>
  </si>
  <si>
    <t>https://echo.epa.gov/biosolids-facility-report?id=TX0070017</t>
  </si>
  <si>
    <t>WESTMINSTER CITY OF</t>
  </si>
  <si>
    <t>COL024171</t>
  </si>
  <si>
    <t>CO0024171</t>
  </si>
  <si>
    <t>WESTMINSTER</t>
  </si>
  <si>
    <t>https://echo.epa.gov/biosolids-facility-report?id=COL024171</t>
  </si>
  <si>
    <t>CHEROKEE COUNTY WATER &amp; SEWERAGE AUTHORITY (CCWSA)</t>
  </si>
  <si>
    <t>GAL038555</t>
  </si>
  <si>
    <t>GA0038555</t>
  </si>
  <si>
    <t>https://echo.epa.gov/biosolids-facility-report?id=GAL038555</t>
  </si>
  <si>
    <t>BRENTWOOD WWTF</t>
  </si>
  <si>
    <t>CAL082660</t>
  </si>
  <si>
    <t>CA0082660</t>
  </si>
  <si>
    <t>BRENTWOOD</t>
  </si>
  <si>
    <t>https://echo.epa.gov/biosolids-facility-report?id=CAL082660</t>
  </si>
  <si>
    <t>MOUNT VERNON MUNICIPAL WWTP</t>
  </si>
  <si>
    <t>INL035696</t>
  </si>
  <si>
    <t>IN0035696</t>
  </si>
  <si>
    <t>MOUNT VERNON</t>
  </si>
  <si>
    <t>https://echo.epa.gov/biosolids-facility-report?id=INL035696</t>
  </si>
  <si>
    <t>CITY OF EL CAMPO WWTF</t>
  </si>
  <si>
    <t>TX0021474</t>
  </si>
  <si>
    <t>EL CAMPO</t>
  </si>
  <si>
    <t>https://echo.epa.gov/biosolids-facility-report?id=TX0021474</t>
  </si>
  <si>
    <t>TAHOE-TRUCKEE WWTP</t>
  </si>
  <si>
    <t>CAL000463</t>
  </si>
  <si>
    <t>CA0000463</t>
  </si>
  <si>
    <t>TRUCKEE</t>
  </si>
  <si>
    <t>https://echo.epa.gov/biosolids-facility-report?id=CAL000463</t>
  </si>
  <si>
    <t>SALMON CREEK STP</t>
  </si>
  <si>
    <t>WAL023639</t>
  </si>
  <si>
    <t>WA0023639</t>
  </si>
  <si>
    <t>https://echo.epa.gov/biosolids-facility-report?id=WAL023639</t>
  </si>
  <si>
    <t>FLL027251</t>
  </si>
  <si>
    <t>FL0027251</t>
  </si>
  <si>
    <t>https://echo.epa.gov/biosolids-facility-report?id=FLL027251</t>
  </si>
  <si>
    <t>MOL103039</t>
  </si>
  <si>
    <t>MO0103039</t>
  </si>
  <si>
    <t>https://echo.epa.gov/biosolids-facility-report?id=MOL103039</t>
  </si>
  <si>
    <t>NORTH WATER RECLAMATION FACILITY</t>
  </si>
  <si>
    <t>COL046507</t>
  </si>
  <si>
    <t>CO0046507</t>
  </si>
  <si>
    <t>https://echo.epa.gov/biosolids-facility-report?id=COL046507</t>
  </si>
  <si>
    <t>RICHMOND WWTP</t>
  </si>
  <si>
    <t>INL025615</t>
  </si>
  <si>
    <t>IN0025615</t>
  </si>
  <si>
    <t>https://echo.epa.gov/biosolids-facility-report?id=INL025615</t>
  </si>
  <si>
    <t>BOROUGH OF CHAMBERSBURG</t>
  </si>
  <si>
    <t>PAL026051</t>
  </si>
  <si>
    <t>PA0026051</t>
  </si>
  <si>
    <t>CHAMBERSBURG</t>
  </si>
  <si>
    <t>https://echo.epa.gov/biosolids-facility-report?id=PAL026051</t>
  </si>
  <si>
    <t>KEENE  CITY OF</t>
  </si>
  <si>
    <t>NHL100790</t>
  </si>
  <si>
    <t>NH0100790</t>
  </si>
  <si>
    <t>SWANZEY</t>
  </si>
  <si>
    <t>https://echo.epa.gov/biosolids-facility-report?id=NHL100790</t>
  </si>
  <si>
    <t>INDIAN RIVER COUNTY UTILITIES DEPARTMENT (IRCUD)</t>
  </si>
  <si>
    <t>FLL037940</t>
  </si>
  <si>
    <t>FL0037940</t>
  </si>
  <si>
    <t>https://echo.epa.gov/biosolids-facility-report?id=FLL037940</t>
  </si>
  <si>
    <t>LAHAINA WASTEWATER RECLAMATION FACILITY</t>
  </si>
  <si>
    <t>HIL020184</t>
  </si>
  <si>
    <t>HI0020184</t>
  </si>
  <si>
    <t>LAHAINA</t>
  </si>
  <si>
    <t>https://echo.epa.gov/biosolids-facility-report?id=HIL020184</t>
  </si>
  <si>
    <t>SAN LEANDRO WPCP</t>
  </si>
  <si>
    <t>CAL237869</t>
  </si>
  <si>
    <t>CA0237869</t>
  </si>
  <si>
    <t>SAN LEANDRO</t>
  </si>
  <si>
    <t>https://echo.epa.gov/biosolids-facility-report?id=CAL237869</t>
  </si>
  <si>
    <t>YUBA CITY WWTP</t>
  </si>
  <si>
    <t>CAL079260</t>
  </si>
  <si>
    <t>CA0079260</t>
  </si>
  <si>
    <t>YUBA CITY</t>
  </si>
  <si>
    <t>https://echo.epa.gov/biosolids-facility-report?id=CAL079260</t>
  </si>
  <si>
    <t>PLANTATION REGIONAL WWTP</t>
  </si>
  <si>
    <t>FLL040401</t>
  </si>
  <si>
    <t>FL0040401</t>
  </si>
  <si>
    <t>PLANTATION</t>
  </si>
  <si>
    <t>https://echo.epa.gov/biosolids-facility-report?id=FLL040401</t>
  </si>
  <si>
    <t>PASCO WWTP</t>
  </si>
  <si>
    <t>WAL044962</t>
  </si>
  <si>
    <t>WA0044962</t>
  </si>
  <si>
    <t>PASCO</t>
  </si>
  <si>
    <t>https://echo.epa.gov/biosolids-facility-report?id=WAL044962</t>
  </si>
  <si>
    <t>PROVO CITY CORP</t>
  </si>
  <si>
    <t>UTL021717</t>
  </si>
  <si>
    <t>UT0021717</t>
  </si>
  <si>
    <t>PROVO</t>
  </si>
  <si>
    <t>https://echo.epa.gov/biosolids-facility-report?id=UTL021717</t>
  </si>
  <si>
    <t>WAILUKU-KAHULUI WASTEWATER RECLAMATION FACILITY</t>
  </si>
  <si>
    <t>HIL010429</t>
  </si>
  <si>
    <t>HI0010429</t>
  </si>
  <si>
    <t>KAHULUI</t>
  </si>
  <si>
    <t>https://echo.epa.gov/biosolids-facility-report?id=HIL010429</t>
  </si>
  <si>
    <t>LINCOLN NORTHEAST WWTF</t>
  </si>
  <si>
    <t>NEL112488</t>
  </si>
  <si>
    <t>NE0112488</t>
  </si>
  <si>
    <t>https://echo.epa.gov/biosolids-facility-report?id=NEL112488</t>
  </si>
  <si>
    <t>CITY OF GREENVILLE WWTP</t>
  </si>
  <si>
    <t>TX0055611</t>
  </si>
  <si>
    <t>https://echo.epa.gov/biosolids-facility-report?id=TX0055611</t>
  </si>
  <si>
    <t>LEOMINSTER W W T P</t>
  </si>
  <si>
    <t>MAL100617</t>
  </si>
  <si>
    <t>MA0100617</t>
  </si>
  <si>
    <t>LEOMINSTER</t>
  </si>
  <si>
    <t>https://echo.epa.gov/biosolids-facility-report?id=MAL100617</t>
  </si>
  <si>
    <t>KILLINGLY</t>
  </si>
  <si>
    <t>CTL101257</t>
  </si>
  <si>
    <t>CT0101257</t>
  </si>
  <si>
    <t>DANIELSON</t>
  </si>
  <si>
    <t>https://echo.epa.gov/biosolids-facility-report?id=CTL101257</t>
  </si>
  <si>
    <t>BURLINGTON MAIN WASTEWATER TREATMENT PLANT</t>
  </si>
  <si>
    <t>VTL100153</t>
  </si>
  <si>
    <t>VT0100153</t>
  </si>
  <si>
    <t>https://echo.epa.gov/biosolids-facility-report?id=VTL100153</t>
  </si>
  <si>
    <t>TOWN OF MOORESVILLE</t>
  </si>
  <si>
    <t>NCL046728</t>
  </si>
  <si>
    <t>NC0046728</t>
  </si>
  <si>
    <t>MOORESVILLE</t>
  </si>
  <si>
    <t>https://echo.epa.gov/biosolids-facility-report?id=NCL046728</t>
  </si>
  <si>
    <t>NIAGARA COUNTY SD NO.1</t>
  </si>
  <si>
    <t>NYL027979</t>
  </si>
  <si>
    <t>NY0027979</t>
  </si>
  <si>
    <t>NIAGARA FALLS</t>
  </si>
  <si>
    <t>https://echo.epa.gov/biosolids-facility-report?id=NYL027979</t>
  </si>
  <si>
    <t>WHEATON SANITARY DISTRICT WWTF</t>
  </si>
  <si>
    <t>ILL031739</t>
  </si>
  <si>
    <t>IL0031739</t>
  </si>
  <si>
    <t>WHEATON</t>
  </si>
  <si>
    <t>https://echo.epa.gov/biosolids-facility-report?id=ILL031739</t>
  </si>
  <si>
    <t>TOWN OF FLOWER MOUND WWTP</t>
  </si>
  <si>
    <t>TX0020711</t>
  </si>
  <si>
    <t>FLOWER MOUND</t>
  </si>
  <si>
    <t>https://echo.epa.gov/biosolids-facility-report?id=TX0020711</t>
  </si>
  <si>
    <t>FALL CREEK REG. WASTE DIST.</t>
  </si>
  <si>
    <t>INL049026</t>
  </si>
  <si>
    <t>IN0049026</t>
  </si>
  <si>
    <t>https://echo.epa.gov/biosolids-facility-report?id=INL049026</t>
  </si>
  <si>
    <t>MARTINEZ II WWTP</t>
  </si>
  <si>
    <t>TX0095583</t>
  </si>
  <si>
    <t>https://echo.epa.gov/biosolids-facility-report?id=TX0095583</t>
  </si>
  <si>
    <t>SELMA-KINGSBURG-FOWLER WWTP</t>
  </si>
  <si>
    <t>CAL010512</t>
  </si>
  <si>
    <t>CA0010512</t>
  </si>
  <si>
    <t>KINGSBURG</t>
  </si>
  <si>
    <t>https://echo.epa.gov/biosolids-facility-report?id=CAL010512</t>
  </si>
  <si>
    <t>CITY OF PHARR WWTP</t>
  </si>
  <si>
    <t>TX0062219</t>
  </si>
  <si>
    <t>PHARR</t>
  </si>
  <si>
    <t>https://echo.epa.gov/biosolids-facility-report?id=TX0062219</t>
  </si>
  <si>
    <t>LCDPW-NEW CENTURY TOWN STP</t>
  </si>
  <si>
    <t>ILL022071</t>
  </si>
  <si>
    <t>IL0022071</t>
  </si>
  <si>
    <t>VERNON HILLS</t>
  </si>
  <si>
    <t>https://echo.epa.gov/biosolids-facility-report?id=ILL022071</t>
  </si>
  <si>
    <t>ELMWOOD WTP</t>
  </si>
  <si>
    <t>NJL024031</t>
  </si>
  <si>
    <t>NJ0024031</t>
  </si>
  <si>
    <t>MARLTON</t>
  </si>
  <si>
    <t>https://echo.epa.gov/biosolids-facility-report?id=NJL024031</t>
  </si>
  <si>
    <t>CITY OF FLORENCE WATER/WASTEWATER DEPARTMENT</t>
  </si>
  <si>
    <t>ALL023884</t>
  </si>
  <si>
    <t>AL0023884</t>
  </si>
  <si>
    <t>https://echo.epa.gov/biosolids-facility-report?id=ALL023884</t>
  </si>
  <si>
    <t>WINTER GARDEN, CITY OF</t>
  </si>
  <si>
    <t>FLL020109</t>
  </si>
  <si>
    <t>FL0020109</t>
  </si>
  <si>
    <t>WINTER GARDEN</t>
  </si>
  <si>
    <t>https://echo.epa.gov/biosolids-facility-report?id=FLL020109</t>
  </si>
  <si>
    <t>YORKTOWN WWTP, TOWN OF</t>
  </si>
  <si>
    <t>INL020150</t>
  </si>
  <si>
    <t>IN0020150</t>
  </si>
  <si>
    <t>YORKTOWN</t>
  </si>
  <si>
    <t>https://echo.epa.gov/biosolids-facility-report?id=INL020150</t>
  </si>
  <si>
    <t>DINUBA WRF</t>
  </si>
  <si>
    <t>CAL010508</t>
  </si>
  <si>
    <t>CA0010508</t>
  </si>
  <si>
    <t>DINUBA</t>
  </si>
  <si>
    <t>https://echo.epa.gov/biosolids-facility-report?id=CAL010508</t>
  </si>
  <si>
    <t>CHEROKEE COUNTY WATER &amp; SEWERAGE AUTHORITY (WSA)</t>
  </si>
  <si>
    <t>GAL046451</t>
  </si>
  <si>
    <t>GA0046451</t>
  </si>
  <si>
    <t>https://echo.epa.gov/biosolids-facility-report?id=GAL046451</t>
  </si>
  <si>
    <t>ORANGE WATER AND SEWER AUTHORITY</t>
  </si>
  <si>
    <t>NCL025241</t>
  </si>
  <si>
    <t>NC0025241</t>
  </si>
  <si>
    <t>CARRBORO</t>
  </si>
  <si>
    <t>https://echo.epa.gov/biosolids-facility-report?id=NCL025241</t>
  </si>
  <si>
    <t>ORANGETOWN (T)</t>
  </si>
  <si>
    <t>NYL026051</t>
  </si>
  <si>
    <t>NY0026051</t>
  </si>
  <si>
    <t>ORANGETOWN</t>
  </si>
  <si>
    <t>https://echo.epa.gov/biosolids-facility-report?id=NYL026051</t>
  </si>
  <si>
    <t>KITSAP COUNTY CENTRAL KITSAP WWTP</t>
  </si>
  <si>
    <t>WAL030520</t>
  </si>
  <si>
    <t>WA0030520</t>
  </si>
  <si>
    <t>POULSBO</t>
  </si>
  <si>
    <t>https://echo.epa.gov/biosolids-facility-report?id=WAL030520</t>
  </si>
  <si>
    <t>GOLETA WWTP</t>
  </si>
  <si>
    <t>CAL048160</t>
  </si>
  <si>
    <t>CA0048160</t>
  </si>
  <si>
    <t>GOLETA</t>
  </si>
  <si>
    <t>https://echo.epa.gov/biosolids-facility-report?id=CAL048160</t>
  </si>
  <si>
    <t>WATSONVILLE WWTP</t>
  </si>
  <si>
    <t>CAL048216</t>
  </si>
  <si>
    <t>CA0048216</t>
  </si>
  <si>
    <t>WATSONVILLE</t>
  </si>
  <si>
    <t>https://echo.epa.gov/biosolids-facility-report?id=CAL048216</t>
  </si>
  <si>
    <t>JOCO TOMAHAWK CREEK WWTP</t>
  </si>
  <si>
    <t>KSL055484</t>
  </si>
  <si>
    <t>KS0055484</t>
  </si>
  <si>
    <t>https://echo.epa.gov/biosolids-facility-report?id=KSL055484</t>
  </si>
  <si>
    <t>CHELFORD CITY REGIONAL WWTP</t>
  </si>
  <si>
    <t>TX0056481</t>
  </si>
  <si>
    <t>https://echo.epa.gov/biosolids-facility-report?id=TX0056481</t>
  </si>
  <si>
    <t>CEDAR CREEK WQTC MSD</t>
  </si>
  <si>
    <t>KYL098540</t>
  </si>
  <si>
    <t>KY0098540</t>
  </si>
  <si>
    <t>https://echo.epa.gov/biosolids-facility-report?id=KYL098540</t>
  </si>
  <si>
    <t>THREE OAKS WWTF</t>
  </si>
  <si>
    <t>FLL145190</t>
  </si>
  <si>
    <t>FL0145190</t>
  </si>
  <si>
    <t>FORT MYERS</t>
  </si>
  <si>
    <t>https://echo.epa.gov/biosolids-facility-report?id=FLL145190</t>
  </si>
  <si>
    <t>GULF COAST WAT.RECLM.CTR.-WWTP</t>
  </si>
  <si>
    <t>TX0117960</t>
  </si>
  <si>
    <t>GROVES</t>
  </si>
  <si>
    <t>https://echo.epa.gov/biosolids-facility-report?id=TX0117960</t>
  </si>
  <si>
    <t>STEWART CREEK WWTP</t>
  </si>
  <si>
    <t>TX0053112</t>
  </si>
  <si>
    <t>THE COLONY</t>
  </si>
  <si>
    <t>https://echo.epa.gov/biosolids-facility-report?id=TX0053112</t>
  </si>
  <si>
    <t>MORGANTOWN, CITY OF</t>
  </si>
  <si>
    <t>WVL023124</t>
  </si>
  <si>
    <t>WV0023124</t>
  </si>
  <si>
    <t>MORGANTOWN</t>
  </si>
  <si>
    <t>https://echo.epa.gov/biosolids-facility-report?id=WVL023124</t>
  </si>
  <si>
    <t>WILDWOOD/LOWER REGION WTF</t>
  </si>
  <si>
    <t>NJL053007</t>
  </si>
  <si>
    <t>NJ0053007</t>
  </si>
  <si>
    <t>RIO GRANDE</t>
  </si>
  <si>
    <t>https://echo.epa.gov/biosolids-facility-report?id=NJL053007</t>
  </si>
  <si>
    <t>LOWER LACKAWANNA VALLEY SAN. A</t>
  </si>
  <si>
    <t>PAL026361</t>
  </si>
  <si>
    <t>PA0026361</t>
  </si>
  <si>
    <t>DURYEA</t>
  </si>
  <si>
    <t>https://echo.epa.gov/biosolids-facility-report?id=PAL026361</t>
  </si>
  <si>
    <t>NSSD-CLAVEY ROAD STP</t>
  </si>
  <si>
    <t>ILL030171</t>
  </si>
  <si>
    <t>IL0030171</t>
  </si>
  <si>
    <t>HIGHLAND PARK</t>
  </si>
  <si>
    <t>https://echo.epa.gov/biosolids-facility-report?id=ILL030171</t>
  </si>
  <si>
    <t>PASO ROBLES WWTP</t>
  </si>
  <si>
    <t>CAL047953</t>
  </si>
  <si>
    <t>CA0047953</t>
  </si>
  <si>
    <t>PASO ROBLES</t>
  </si>
  <si>
    <t>https://echo.epa.gov/biosolids-facility-report?id=CAL047953</t>
  </si>
  <si>
    <t>WALNUT CREEK WRF LAS</t>
  </si>
  <si>
    <t>GAL020137</t>
  </si>
  <si>
    <t>GA0020137</t>
  </si>
  <si>
    <t>https://echo.epa.gov/biosolids-facility-report?id=GAL020137</t>
  </si>
  <si>
    <t>HITE CREEK WQTC MSD</t>
  </si>
  <si>
    <t>KYL022420</t>
  </si>
  <si>
    <t>KY0022420</t>
  </si>
  <si>
    <t>https://echo.epa.gov/biosolids-facility-report?id=KYL022420</t>
  </si>
  <si>
    <t>KIHEI WASTEWATER RECLAMATION FACILITY</t>
  </si>
  <si>
    <t>HIL001309</t>
  </si>
  <si>
    <t>HI0001309</t>
  </si>
  <si>
    <t>KIHEI</t>
  </si>
  <si>
    <t>https://echo.epa.gov/biosolids-facility-report?id=HIL001309</t>
  </si>
  <si>
    <t>FLEMING ISLAND REGIONAL WWTF</t>
  </si>
  <si>
    <t>FLL043834</t>
  </si>
  <si>
    <t>FL0043834</t>
  </si>
  <si>
    <t>https://echo.epa.gov/biosolids-facility-report?id=FLL043834</t>
  </si>
  <si>
    <t>SPENCER'S CROSSING WWTF</t>
  </si>
  <si>
    <t>FLL173371</t>
  </si>
  <si>
    <t>FL0173371</t>
  </si>
  <si>
    <t>https://echo.epa.gov/biosolids-facility-report?id=FLL173371</t>
  </si>
  <si>
    <t>PORTSMOUTH-PIERCE CITY OF</t>
  </si>
  <si>
    <t>NHL100234</t>
  </si>
  <si>
    <t>NH0100234</t>
  </si>
  <si>
    <t>PORTSMOUTH</t>
  </si>
  <si>
    <t>https://echo.epa.gov/biosolids-facility-report?id=NHL100234</t>
  </si>
  <si>
    <t>ANACORTES WWTP</t>
  </si>
  <si>
    <t>WAL020257</t>
  </si>
  <si>
    <t>WA0020257</t>
  </si>
  <si>
    <t>ANACORTES</t>
  </si>
  <si>
    <t>https://echo.epa.gov/biosolids-facility-report?id=WAL020257</t>
  </si>
  <si>
    <t>N LITTLE ROCK, CITY OF-FAULKNE</t>
  </si>
  <si>
    <t>ARL020303</t>
  </si>
  <si>
    <t>AR0020303</t>
  </si>
  <si>
    <t>https://echo.epa.gov/biosolids-facility-report?id=ARL020303</t>
  </si>
  <si>
    <t>NYCDEP - ROCKAWAY WRRF</t>
  </si>
  <si>
    <t>NYL026221</t>
  </si>
  <si>
    <t>NY0026221</t>
  </si>
  <si>
    <t>FAR ROCKAWAY</t>
  </si>
  <si>
    <t>https://echo.epa.gov/biosolids-facility-report?id=NYL026221</t>
  </si>
  <si>
    <t>GERONIMO CREEK WWTP</t>
  </si>
  <si>
    <t>TX0103535</t>
  </si>
  <si>
    <t>https://echo.epa.gov/biosolids-facility-report?id=TX0103535</t>
  </si>
  <si>
    <t>LAKE IN THE HILLS SD STP</t>
  </si>
  <si>
    <t>ILL021733</t>
  </si>
  <si>
    <t>IL0021733</t>
  </si>
  <si>
    <t>LAKE IN THE HILLS</t>
  </si>
  <si>
    <t>https://echo.epa.gov/biosolids-facility-report?id=ILL021733</t>
  </si>
  <si>
    <t>LEESBURG TOWN - WATER POLLUTION CONTROL DIVISION</t>
  </si>
  <si>
    <t>VALL92282</t>
  </si>
  <si>
    <t>VA0L92282</t>
  </si>
  <si>
    <t>https://echo.epa.gov/biosolids-facility-report?id=VALL92282</t>
  </si>
  <si>
    <t>MANATEE COUNTY NORTH REGIONAL WRF</t>
  </si>
  <si>
    <t>FLL012617</t>
  </si>
  <si>
    <t>FL0012617</t>
  </si>
  <si>
    <t>https://echo.epa.gov/biosolids-facility-report?id=FLL012617</t>
  </si>
  <si>
    <t>PLUM CREEK WATER RECLAMATION AUTHORITY</t>
  </si>
  <si>
    <t>COL038547</t>
  </si>
  <si>
    <t>CO0038547</t>
  </si>
  <si>
    <t>CASTLE ROCK</t>
  </si>
  <si>
    <t>https://echo.epa.gov/biosolids-facility-report?id=COL038547</t>
  </si>
  <si>
    <t>CITY OF ASHEBORO</t>
  </si>
  <si>
    <t>NCL026123</t>
  </si>
  <si>
    <t>NC0026123</t>
  </si>
  <si>
    <t>ASHEBORO</t>
  </si>
  <si>
    <t>https://echo.epa.gov/biosolids-facility-report?id=NCL026123</t>
  </si>
  <si>
    <t>SOUTH WINDSOR WPCF</t>
  </si>
  <si>
    <t>CTL100510</t>
  </si>
  <si>
    <t>CT0100510</t>
  </si>
  <si>
    <t>SOUTH WINDSOR</t>
  </si>
  <si>
    <t>https://echo.epa.gov/biosolids-facility-report?id=CTL100510</t>
  </si>
  <si>
    <t>CITY OF ORMOND BEACH</t>
  </si>
  <si>
    <t>FLL020532</t>
  </si>
  <si>
    <t>FL0020532</t>
  </si>
  <si>
    <t>ORMOND BEACH</t>
  </si>
  <si>
    <t>https://echo.epa.gov/biosolids-facility-report?id=FLL020532</t>
  </si>
  <si>
    <t>HENDERSON SOUTH STP #2</t>
  </si>
  <si>
    <t>KYL100293</t>
  </si>
  <si>
    <t>KY0100293</t>
  </si>
  <si>
    <t>https://echo.epa.gov/biosolids-facility-report?id=KYL100293</t>
  </si>
  <si>
    <t>AMHERST W W T P</t>
  </si>
  <si>
    <t>MAL100218</t>
  </si>
  <si>
    <t>MA0100218</t>
  </si>
  <si>
    <t>HADLEY</t>
  </si>
  <si>
    <t>https://echo.epa.gov/biosolids-facility-report?id=MAL100218</t>
  </si>
  <si>
    <t>CVWD WRP 4 MID VALLEY</t>
  </si>
  <si>
    <t>CAL104973</t>
  </si>
  <si>
    <t>CA0104973</t>
  </si>
  <si>
    <t>https://echo.epa.gov/biosolids-facility-report?id=CAL104973</t>
  </si>
  <si>
    <t>ALTOONA CITY AUTHORITY-WESTERL</t>
  </si>
  <si>
    <t>PAL027022</t>
  </si>
  <si>
    <t>PA0027022</t>
  </si>
  <si>
    <t>ALTOONA</t>
  </si>
  <si>
    <t>https://echo.epa.gov/biosolids-facility-report?id=PAL027022</t>
  </si>
  <si>
    <t>FARIBAULT</t>
  </si>
  <si>
    <t>MNL030121</t>
  </si>
  <si>
    <t>MN0030121</t>
  </si>
  <si>
    <t>https://echo.epa.gov/biosolids-facility-report?id=MNL030121</t>
  </si>
  <si>
    <t>REDMOND WWTP</t>
  </si>
  <si>
    <t>ORL054914</t>
  </si>
  <si>
    <t>OR0054914</t>
  </si>
  <si>
    <t>REDMOND</t>
  </si>
  <si>
    <t>limeStabilize, airDry</t>
  </si>
  <si>
    <t>https://echo.epa.gov/biosolids-facility-report?id=ORL054914</t>
  </si>
  <si>
    <t>PEACH STREET WWTP</t>
  </si>
  <si>
    <t>TX0032018</t>
  </si>
  <si>
    <t>GRAPEVINE</t>
  </si>
  <si>
    <t>https://echo.epa.gov/biosolids-facility-report?id=TX0032018</t>
  </si>
  <si>
    <t>MNL022683</t>
  </si>
  <si>
    <t>MN0022683</t>
  </si>
  <si>
    <t>https://echo.epa.gov/biosolids-facility-report?id=MNL022683</t>
  </si>
  <si>
    <t>CLAYTON COUNTY</t>
  </si>
  <si>
    <t>GAL038369</t>
  </si>
  <si>
    <t>GA0038369</t>
  </si>
  <si>
    <t>https://echo.epa.gov/biosolids-facility-report?id=GAL038369</t>
  </si>
  <si>
    <t>HARNETT COUNTY</t>
  </si>
  <si>
    <t>NCL021636</t>
  </si>
  <si>
    <t>NC0021636</t>
  </si>
  <si>
    <t>LILLINGTON</t>
  </si>
  <si>
    <t>https://echo.epa.gov/biosolids-facility-report?id=NCL021636</t>
  </si>
  <si>
    <t>CITY OF DOTHAN</t>
  </si>
  <si>
    <t>ALL047465</t>
  </si>
  <si>
    <t>AL0047465</t>
  </si>
  <si>
    <t>DOTHAN</t>
  </si>
  <si>
    <t>https://echo.epa.gov/biosolids-facility-report?id=ALL047465</t>
  </si>
  <si>
    <t>CARSON CITY WRF</t>
  </si>
  <si>
    <t>NVL000053</t>
  </si>
  <si>
    <t>NV0000053</t>
  </si>
  <si>
    <t>CARSON CITY</t>
  </si>
  <si>
    <t>https://echo.epa.gov/biosolids-facility-report?id=NVL000053</t>
  </si>
  <si>
    <t>MARTIN COUNTY TROPICAL FARMS WWTF</t>
  </si>
  <si>
    <t>FLL043214</t>
  </si>
  <si>
    <t>FL0043214</t>
  </si>
  <si>
    <t>STUART</t>
  </si>
  <si>
    <t>https://echo.epa.gov/biosolids-facility-report?id=FLL043214</t>
  </si>
  <si>
    <t>MAGNA WATER &amp; SEWER DIST</t>
  </si>
  <si>
    <t>UTL021440</t>
  </si>
  <si>
    <t>UT0021440</t>
  </si>
  <si>
    <t>MAGNA</t>
  </si>
  <si>
    <t>https://echo.epa.gov/biosolids-facility-report?id=UTL021440</t>
  </si>
  <si>
    <t>WEST KNOX UD (WKUD) - MELTON HILL POTW</t>
  </si>
  <si>
    <t>TNL080721</t>
  </si>
  <si>
    <t>TN0080721</t>
  </si>
  <si>
    <t>https://echo.epa.gov/biosolids-facility-report?id=TNL080721</t>
  </si>
  <si>
    <t>CITY OF LEBANON AUTHORITY WAST</t>
  </si>
  <si>
    <t>PAL027316</t>
  </si>
  <si>
    <t>PA0027316</t>
  </si>
  <si>
    <t>https://echo.epa.gov/biosolids-facility-report?id=PAL027316</t>
  </si>
  <si>
    <t>CALDWELL WASTEWATER TREATMENT</t>
  </si>
  <si>
    <t>NJL020427</t>
  </si>
  <si>
    <t>NJ0020427</t>
  </si>
  <si>
    <t>W CALDWELL</t>
  </si>
  <si>
    <t>https://echo.epa.gov/biosolids-facility-report?id=NJL020427</t>
  </si>
  <si>
    <t>WEATHERFORD FACILITY</t>
  </si>
  <si>
    <t>TX0047724</t>
  </si>
  <si>
    <t>WEATHERFORD</t>
  </si>
  <si>
    <t>https://echo.epa.gov/biosolids-facility-report?id=TX0047724</t>
  </si>
  <si>
    <t>LEE COUNTY UTILITIES</t>
  </si>
  <si>
    <t>FLL039829</t>
  </si>
  <si>
    <t>FL0039829</t>
  </si>
  <si>
    <t>https://echo.epa.gov/biosolids-facility-report?id=FLL039829</t>
  </si>
  <si>
    <t>YUCAIPA VALLEY HENRY N. WOCHHOLZ WWTP</t>
  </si>
  <si>
    <t>CAL105619</t>
  </si>
  <si>
    <t>CA0105619</t>
  </si>
  <si>
    <t>YUCAIPA</t>
  </si>
  <si>
    <t>https://echo.epa.gov/biosolids-facility-report?id=CAL105619</t>
  </si>
  <si>
    <t>SOUTH PORTLAND CITY OF</t>
  </si>
  <si>
    <t>MEL100633</t>
  </si>
  <si>
    <t>ME0100633</t>
  </si>
  <si>
    <t>SOUTH PORTLAND</t>
  </si>
  <si>
    <t>https://echo.epa.gov/biosolids-facility-report?id=MEL100633</t>
  </si>
  <si>
    <t>CRANBERRY TOWNSHIP M.S.A.</t>
  </si>
  <si>
    <t>PAL024571</t>
  </si>
  <si>
    <t>PA0024571</t>
  </si>
  <si>
    <t>CRANBERRY TOWNSHIP</t>
  </si>
  <si>
    <t>https://echo.epa.gov/biosolids-facility-report?id=PAL024571</t>
  </si>
  <si>
    <t>LITTLE RIVER WPCP</t>
  </si>
  <si>
    <t>GAL047775</t>
  </si>
  <si>
    <t>GA0047775</t>
  </si>
  <si>
    <t>EVANS</t>
  </si>
  <si>
    <t>https://echo.epa.gov/biosolids-facility-report?id=GAL047775</t>
  </si>
  <si>
    <t>BURTON CREEK WWTP</t>
  </si>
  <si>
    <t>TX0022616</t>
  </si>
  <si>
    <t>BRYAN</t>
  </si>
  <si>
    <t>https://echo.epa.gov/biosolids-facility-report?id=TX0022616</t>
  </si>
  <si>
    <t>MFN REGIONAL WASTEWATER DIST</t>
  </si>
  <si>
    <t>MAL101702</t>
  </si>
  <si>
    <t>MA0101702</t>
  </si>
  <si>
    <t>NORTON</t>
  </si>
  <si>
    <t>https://echo.epa.gov/biosolids-facility-report?id=MAL101702</t>
  </si>
  <si>
    <t>CITY OF CUMMING</t>
  </si>
  <si>
    <t>GAL046019</t>
  </si>
  <si>
    <t>GA0046019</t>
  </si>
  <si>
    <t>CUMMING</t>
  </si>
  <si>
    <t>https://echo.epa.gov/biosolids-facility-report?id=GAL046019</t>
  </si>
  <si>
    <t>GRANDVIEW POTW</t>
  </si>
  <si>
    <t>WAL052205</t>
  </si>
  <si>
    <t>WA0052205</t>
  </si>
  <si>
    <t>GRANDVIEW</t>
  </si>
  <si>
    <t>https://echo.epa.gov/biosolids-facility-report?id=WAL052205</t>
  </si>
  <si>
    <t>CITY OF DUBLIN</t>
  </si>
  <si>
    <t>GAL025569</t>
  </si>
  <si>
    <t>GA0025569</t>
  </si>
  <si>
    <t>https://echo.epa.gov/biosolids-facility-report?id=GAL025569</t>
  </si>
  <si>
    <t>DOVER CITY OF WWTP</t>
  </si>
  <si>
    <t>NHL101311</t>
  </si>
  <si>
    <t>NH0101311</t>
  </si>
  <si>
    <t>DOVER</t>
  </si>
  <si>
    <t>https://echo.epa.gov/biosolids-facility-report?id=NHL101311</t>
  </si>
  <si>
    <t>NW AR CONSERVATION AUTHORITY</t>
  </si>
  <si>
    <t>ARL050024</t>
  </si>
  <si>
    <t>AR0050024</t>
  </si>
  <si>
    <t>https://echo.epa.gov/biosolids-facility-report?id=ARL050024</t>
  </si>
  <si>
    <t>MERCEDES WASTE WATER TREATMENT FACILITY</t>
  </si>
  <si>
    <t>TX0021547</t>
  </si>
  <si>
    <t>MERCEDES</t>
  </si>
  <si>
    <t>https://echo.epa.gov/biosolids-facility-report?id=TX0021547</t>
  </si>
  <si>
    <t>CAPE MAY COUNTY MUA</t>
  </si>
  <si>
    <t>NJL052990</t>
  </si>
  <si>
    <t>NJ0052990</t>
  </si>
  <si>
    <t>CAPE MAY CT HOUSE</t>
  </si>
  <si>
    <t>https://echo.epa.gov/biosolids-facility-report?id=NJL052990</t>
  </si>
  <si>
    <t>EAST WINDSOR WATER POL CON PLT</t>
  </si>
  <si>
    <t>NJL023787</t>
  </si>
  <si>
    <t>NJ0023787</t>
  </si>
  <si>
    <t>https://echo.epa.gov/biosolids-facility-report?id=NJL023787</t>
  </si>
  <si>
    <t>MILLVILLE NJ SEWER UTILITY</t>
  </si>
  <si>
    <t>NJL029467</t>
  </si>
  <si>
    <t>NJ0029467</t>
  </si>
  <si>
    <t>MILLVILLE</t>
  </si>
  <si>
    <t>https://echo.epa.gov/biosolids-facility-report?id=NJL029467</t>
  </si>
  <si>
    <t>ERIE NORTH WATER RECLAMATION FACILITY</t>
  </si>
  <si>
    <t>COL900843</t>
  </si>
  <si>
    <t>CO0900843</t>
  </si>
  <si>
    <t>ERIE</t>
  </si>
  <si>
    <t>https://echo.epa.gov/biosolids-facility-report?id=COL900843</t>
  </si>
  <si>
    <t>WESTMINISTER WWTP</t>
  </si>
  <si>
    <t>MDL021831</t>
  </si>
  <si>
    <t>MD0021831</t>
  </si>
  <si>
    <t>WESTMINISTER</t>
  </si>
  <si>
    <t>https://echo.epa.gov/biosolids-facility-report?id=MDL021831</t>
  </si>
  <si>
    <t>SANFORD, CITY OF</t>
  </si>
  <si>
    <t>FLL020141</t>
  </si>
  <si>
    <t>FL0020141</t>
  </si>
  <si>
    <t>https://echo.epa.gov/biosolids-facility-report?id=FLL020141</t>
  </si>
  <si>
    <t>FAIRFIELD WPCF</t>
  </si>
  <si>
    <t>CTL101044</t>
  </si>
  <si>
    <t>CT0101044</t>
  </si>
  <si>
    <t>https://echo.epa.gov/biosolids-facility-report?id=CTL101044</t>
  </si>
  <si>
    <t>FLORENCE TOWNSHIP STP</t>
  </si>
  <si>
    <t>NJL023701</t>
  </si>
  <si>
    <t>NJ0023701</t>
  </si>
  <si>
    <t>https://echo.epa.gov/biosolids-facility-report?id=NJL023701</t>
  </si>
  <si>
    <t>BLACKHAWK REGIONAL WWTP</t>
  </si>
  <si>
    <t>TX0069728</t>
  </si>
  <si>
    <t>https://echo.epa.gov/biosolids-facility-report?id=TX0069728</t>
  </si>
  <si>
    <t>GREENWOOD PLANT WWTP</t>
  </si>
  <si>
    <t>TX0047074</t>
  </si>
  <si>
    <t>https://echo.epa.gov/biosolids-facility-report?id=TX0047074</t>
  </si>
  <si>
    <t>QUEEN ANNE'S CO. SANITARY DIST</t>
  </si>
  <si>
    <t>MDL023485</t>
  </si>
  <si>
    <t>MD0023485</t>
  </si>
  <si>
    <t>STEVENSVILLE</t>
  </si>
  <si>
    <t>https://echo.epa.gov/biosolids-facility-report?id=MDL023485</t>
  </si>
  <si>
    <t>RED OAK CREEK REGIONAL WWTP</t>
  </si>
  <si>
    <t>TX0104345</t>
  </si>
  <si>
    <t>https://echo.epa.gov/biosolids-facility-report?id=TX0104345</t>
  </si>
  <si>
    <t>CITY OF AMES</t>
  </si>
  <si>
    <t>IAL035955</t>
  </si>
  <si>
    <t>IA0035955</t>
  </si>
  <si>
    <t>AMES</t>
  </si>
  <si>
    <t>https://echo.epa.gov/biosolids-facility-report?id=IAL035955</t>
  </si>
  <si>
    <t>SOUTH HARNETT REGIONAL WWTP</t>
  </si>
  <si>
    <t>NCL088366</t>
  </si>
  <si>
    <t>NC0088366</t>
  </si>
  <si>
    <t>SPRING LAKE</t>
  </si>
  <si>
    <t>https://echo.epa.gov/biosolids-facility-report?id=NCL088366</t>
  </si>
  <si>
    <t>POUGHKEEPSIE (T)</t>
  </si>
  <si>
    <t>NYL026271</t>
  </si>
  <si>
    <t>NY0026271</t>
  </si>
  <si>
    <t>https://echo.epa.gov/biosolids-facility-report?id=NYL026271</t>
  </si>
  <si>
    <t>GROTON WPCF TOWN OF</t>
  </si>
  <si>
    <t>CTL100242</t>
  </si>
  <si>
    <t>CT0100242</t>
  </si>
  <si>
    <t>GROTON</t>
  </si>
  <si>
    <t>https://echo.epa.gov/biosolids-facility-report?id=CTL100242</t>
  </si>
  <si>
    <t>NASSAU COUNTY</t>
  </si>
  <si>
    <t>NYL026620</t>
  </si>
  <si>
    <t>NY0026620</t>
  </si>
  <si>
    <t>https://echo.epa.gov/biosolids-facility-report?id=NYL026620</t>
  </si>
  <si>
    <t>DAVIS WWTP</t>
  </si>
  <si>
    <t>CAL079049</t>
  </si>
  <si>
    <t>CA0079049</t>
  </si>
  <si>
    <t>DAVIS</t>
  </si>
  <si>
    <t>https://echo.epa.gov/biosolids-facility-report?id=CAL079049</t>
  </si>
  <si>
    <t>MOUNTAIN CREEK REG WWTF</t>
  </si>
  <si>
    <t>TX0025011</t>
  </si>
  <si>
    <t>https://echo.epa.gov/biosolids-facility-report?id=TX0025011</t>
  </si>
  <si>
    <t>MNL022179</t>
  </si>
  <si>
    <t>MN0022179</t>
  </si>
  <si>
    <t>https://echo.epa.gov/biosolids-facility-report?id=MNL022179</t>
  </si>
  <si>
    <t>CRYSTAL LAKE STP #2, CITY OF</t>
  </si>
  <si>
    <t>ILL028282</t>
  </si>
  <si>
    <t>IL0028282</t>
  </si>
  <si>
    <t>CRYSTAL LAKE</t>
  </si>
  <si>
    <t>https://echo.epa.gov/biosolids-facility-report?id=ILL028282</t>
  </si>
  <si>
    <t>SALATRILLO CREEK WWTP</t>
  </si>
  <si>
    <t>TX0053074</t>
  </si>
  <si>
    <t>https://echo.epa.gov/biosolids-facility-report?id=TX0053074</t>
  </si>
  <si>
    <t>MISSION SPRINGS ALAN L. HORTON WWTP</t>
  </si>
  <si>
    <t>CAL010515</t>
  </si>
  <si>
    <t>CA0010515</t>
  </si>
  <si>
    <t>DESERT HOT SPRNGS</t>
  </si>
  <si>
    <t>https://echo.epa.gov/biosolids-facility-report?id=CAL010515</t>
  </si>
  <si>
    <t>LAKE CHARLES, CITY OF (PLANT C</t>
  </si>
  <si>
    <t>LAL036366</t>
  </si>
  <si>
    <t>LA0036366</t>
  </si>
  <si>
    <t>LAKE CHARLES</t>
  </si>
  <si>
    <t>https://echo.epa.gov/biosolids-facility-report?id=LAL036366</t>
  </si>
  <si>
    <t>TWA/CAMELOT S/D WWTF</t>
  </si>
  <si>
    <t>FLL010983</t>
  </si>
  <si>
    <t>FL0010983</t>
  </si>
  <si>
    <t>https://echo.epa.gov/biosolids-facility-report?id=FLL010983</t>
  </si>
  <si>
    <t>CULPEPER TOWN OF-WWTREAT PLANT</t>
  </si>
  <si>
    <t>VAL061590</t>
  </si>
  <si>
    <t>VA0061590</t>
  </si>
  <si>
    <t>CULPEPER</t>
  </si>
  <si>
    <t>https://echo.epa.gov/biosolids-facility-report?id=VAL061590</t>
  </si>
  <si>
    <t>TOWN OF SOUTH KINGSTOWN</t>
  </si>
  <si>
    <t>RIL100374</t>
  </si>
  <si>
    <t>RI0100374</t>
  </si>
  <si>
    <t>WAKEFIELD</t>
  </si>
  <si>
    <t>https://echo.epa.gov/biosolids-facility-report?id=RIL100374</t>
  </si>
  <si>
    <t>ALDERWOOD STP</t>
  </si>
  <si>
    <t>WAL020826</t>
  </si>
  <si>
    <t>WA0020826</t>
  </si>
  <si>
    <t>https://echo.epa.gov/biosolids-facility-report?id=WAL020826</t>
  </si>
  <si>
    <t>SUNRISE NO 1 WWTP (SPRINGTREE)</t>
  </si>
  <si>
    <t>FLL041947</t>
  </si>
  <si>
    <t>FL0041947</t>
  </si>
  <si>
    <t>https://echo.epa.gov/biosolids-facility-report?id=FLL041947</t>
  </si>
  <si>
    <t>PINE BROOK STP</t>
  </si>
  <si>
    <t>NJL023728</t>
  </si>
  <si>
    <t>NJ0023728</t>
  </si>
  <si>
    <t>MANALAPAN TOWNSHIP</t>
  </si>
  <si>
    <t>https://echo.epa.gov/biosolids-facility-report?id=NJL023728</t>
  </si>
  <si>
    <t>HAYS, CITY OF</t>
  </si>
  <si>
    <t>KSL036684</t>
  </si>
  <si>
    <t>KS0036684</t>
  </si>
  <si>
    <t>HAYS</t>
  </si>
  <si>
    <t>https://echo.epa.gov/biosolids-facility-report?id=KSL036684</t>
  </si>
  <si>
    <t>DEER PARK WWTP</t>
  </si>
  <si>
    <t>TX0025321</t>
  </si>
  <si>
    <t>DEER PARK</t>
  </si>
  <si>
    <t>https://echo.epa.gov/biosolids-facility-report?id=TX0025321</t>
  </si>
  <si>
    <t>ST VRAIN SANITATION DISTRICT</t>
  </si>
  <si>
    <t>COL041700</t>
  </si>
  <si>
    <t>CO0041700</t>
  </si>
  <si>
    <t>FIRESTONE</t>
  </si>
  <si>
    <t>https://echo.epa.gov/biosolids-facility-report?id=COL041700</t>
  </si>
  <si>
    <t>TX0105171</t>
  </si>
  <si>
    <t>https://echo.epa.gov/biosolids-facility-report?id=TX0105171</t>
  </si>
  <si>
    <t>PORT WASHINGTON WPCD</t>
  </si>
  <si>
    <t>NYL026778</t>
  </si>
  <si>
    <t>NY0026778</t>
  </si>
  <si>
    <t>PORT WASHINGTON</t>
  </si>
  <si>
    <t>https://echo.epa.gov/biosolids-facility-report?id=NYL026778</t>
  </si>
  <si>
    <t>CITY OF HARKER HEIGHTS WWTP</t>
  </si>
  <si>
    <t>TX0024473</t>
  </si>
  <si>
    <t>HARKER HEIGHTS</t>
  </si>
  <si>
    <t>https://echo.epa.gov/biosolids-facility-report?id=TX0024473</t>
  </si>
  <si>
    <t>SNYDERVILLE BASIN SID (E CNYN)</t>
  </si>
  <si>
    <t>UTL020001</t>
  </si>
  <si>
    <t>UT0020001</t>
  </si>
  <si>
    <t>https://echo.epa.gov/biosolids-facility-report?id=UTL020001</t>
  </si>
  <si>
    <t>THE WOODLANDS WWTF 1</t>
  </si>
  <si>
    <t>TX0054186</t>
  </si>
  <si>
    <t>THE WOODLANDS</t>
  </si>
  <si>
    <t>https://echo.epa.gov/biosolids-facility-report?id=TX0054186</t>
  </si>
  <si>
    <t>FLOYDS FORK WQTC MSD</t>
  </si>
  <si>
    <t>KYL102784</t>
  </si>
  <si>
    <t>KY0102784</t>
  </si>
  <si>
    <t>https://echo.epa.gov/biosolids-facility-report?id=KYL102784</t>
  </si>
  <si>
    <t>DESTIN WATER USERS, INC.</t>
  </si>
  <si>
    <t>FLL05H193</t>
  </si>
  <si>
    <t>FL005H193</t>
  </si>
  <si>
    <t>DESTIN</t>
  </si>
  <si>
    <t>https://echo.epa.gov/biosolids-facility-report?id=FLL05H193</t>
  </si>
  <si>
    <t>MADISONVILLE STP WEST SIDE</t>
  </si>
  <si>
    <t>KYL098043</t>
  </si>
  <si>
    <t>KY0098043</t>
  </si>
  <si>
    <t>MADISONVILLE</t>
  </si>
  <si>
    <t>https://echo.epa.gov/biosolids-facility-report?id=KYL098043</t>
  </si>
  <si>
    <t>CITY OF CLEBURNE WWTF</t>
  </si>
  <si>
    <t>TX0047155</t>
  </si>
  <si>
    <t>CLEBURNE</t>
  </si>
  <si>
    <t>https://echo.epa.gov/biosolids-facility-report?id=TX0047155</t>
  </si>
  <si>
    <t>SECURITY SANITATION DISTRICT</t>
  </si>
  <si>
    <t>COL024392</t>
  </si>
  <si>
    <t>CO0024392</t>
  </si>
  <si>
    <t>https://echo.epa.gov/biosolids-facility-report?id=COL024392</t>
  </si>
  <si>
    <t>SOUTHWEST REGIONAL WWTP</t>
  </si>
  <si>
    <t>FLL012954</t>
  </si>
  <si>
    <t>FL0012954</t>
  </si>
  <si>
    <t>https://echo.epa.gov/biosolids-facility-report?id=FLL012954</t>
  </si>
  <si>
    <t>ATCHISON, CITY OF</t>
  </si>
  <si>
    <t>KSL039128</t>
  </si>
  <si>
    <t>KS0039128</t>
  </si>
  <si>
    <t>ATCHISON</t>
  </si>
  <si>
    <t>https://echo.epa.gov/biosolids-facility-report?id=KSL039128</t>
  </si>
  <si>
    <t>FORT MYERS BEACH STP</t>
  </si>
  <si>
    <t>FLL144215</t>
  </si>
  <si>
    <t>FL0144215</t>
  </si>
  <si>
    <t>https://echo.epa.gov/biosolids-facility-report?id=FLL144215</t>
  </si>
  <si>
    <t>ELMHURST STP, CITY OF</t>
  </si>
  <si>
    <t>ILL028746</t>
  </si>
  <si>
    <t>IL0028746</t>
  </si>
  <si>
    <t>ELMHURST</t>
  </si>
  <si>
    <t>https://echo.epa.gov/biosolids-facility-report?id=ILL028746</t>
  </si>
  <si>
    <t>JUNCTION CITY, CITY OF</t>
  </si>
  <si>
    <t>KSL034011</t>
  </si>
  <si>
    <t>KS0034011</t>
  </si>
  <si>
    <t>JUNCTION CITY</t>
  </si>
  <si>
    <t>https://echo.epa.gov/biosolids-facility-report?id=KSL034011</t>
  </si>
  <si>
    <t>CHEMUNG CO ELMIRA SD</t>
  </si>
  <si>
    <t>NYL035742</t>
  </si>
  <si>
    <t>NY0035742</t>
  </si>
  <si>
    <t>https://echo.epa.gov/biosolids-facility-report?id=NYL035742</t>
  </si>
  <si>
    <t>FARMINGTON WPCF</t>
  </si>
  <si>
    <t>CTL100218</t>
  </si>
  <si>
    <t>CT0100218</t>
  </si>
  <si>
    <t>https://echo.epa.gov/biosolids-facility-report?id=CTL100218</t>
  </si>
  <si>
    <t>CORTLAND (C)</t>
  </si>
  <si>
    <t>NYL027561</t>
  </si>
  <si>
    <t>NY0027561</t>
  </si>
  <si>
    <t>CORTLAND</t>
  </si>
  <si>
    <t>https://echo.epa.gov/biosolids-facility-report?id=NYL027561</t>
  </si>
  <si>
    <t>TOWN OF MIDDLEBURY</t>
  </si>
  <si>
    <t>VTL100188</t>
  </si>
  <si>
    <t>VT0100188</t>
  </si>
  <si>
    <t>MIDDLEBURY</t>
  </si>
  <si>
    <t>https://echo.epa.gov/biosolids-facility-report?id=VTL100188</t>
  </si>
  <si>
    <t>MOORPARK WWTP</t>
  </si>
  <si>
    <t>CAL063274</t>
  </si>
  <si>
    <t>CA0063274</t>
  </si>
  <si>
    <t>MOORPARK</t>
  </si>
  <si>
    <t>https://echo.epa.gov/biosolids-facility-report?id=CAL063274</t>
  </si>
  <si>
    <t>ATWATER, CITY OF</t>
  </si>
  <si>
    <t>CAL085308</t>
  </si>
  <si>
    <t>CA0085308</t>
  </si>
  <si>
    <t>ATWATER</t>
  </si>
  <si>
    <t>https://echo.epa.gov/biosolids-facility-report?id=CAL085308</t>
  </si>
  <si>
    <t>ASHLEY VALLEY WATER REC. FACIL</t>
  </si>
  <si>
    <t>UTL025348</t>
  </si>
  <si>
    <t>UT0025348</t>
  </si>
  <si>
    <t>VERNAL</t>
  </si>
  <si>
    <t>https://echo.epa.gov/biosolids-facility-report?id=UTL025348</t>
  </si>
  <si>
    <t>BIG BEAR AREA RWA WWTP</t>
  </si>
  <si>
    <t>CAL000344</t>
  </si>
  <si>
    <t>CA0000344</t>
  </si>
  <si>
    <t>BIG BEAR CITY</t>
  </si>
  <si>
    <t>https://echo.epa.gov/biosolids-facility-report?id=CAL000344</t>
  </si>
  <si>
    <t>CVWD WRP 7 IMP. DIST. 58</t>
  </si>
  <si>
    <t>CAL010504</t>
  </si>
  <si>
    <t>CA0010504</t>
  </si>
  <si>
    <t>https://echo.epa.gov/biosolids-facility-report?id=CAL010504</t>
  </si>
  <si>
    <t>HONOLULU KAILUA WWTP</t>
  </si>
  <si>
    <t>HIL021296</t>
  </si>
  <si>
    <t>HI0021296</t>
  </si>
  <si>
    <t>https://echo.epa.gov/biosolids-facility-report?id=HIL021296</t>
  </si>
  <si>
    <t>EL DORADO DEER CREEK WWTP</t>
  </si>
  <si>
    <t>CAL078662</t>
  </si>
  <si>
    <t>CA0078662</t>
  </si>
  <si>
    <t>https://echo.epa.gov/biosolids-facility-report?id=CAL078662</t>
  </si>
  <si>
    <t>NCL006245</t>
  </si>
  <si>
    <t>NC0006245</t>
  </si>
  <si>
    <t>https://echo.epa.gov/biosolids-facility-report?id=NCL006245</t>
  </si>
  <si>
    <t>THE WOODLANDS WWTP  2</t>
  </si>
  <si>
    <t>TX0091715</t>
  </si>
  <si>
    <t>https://echo.epa.gov/biosolids-facility-report?id=TX0091715</t>
  </si>
  <si>
    <t>OCEAN CITY REG WASTEWATER TF</t>
  </si>
  <si>
    <t>NJL035343</t>
  </si>
  <si>
    <t>NJ0035343</t>
  </si>
  <si>
    <t>https://echo.epa.gov/biosolids-facility-report?id=NJL035343</t>
  </si>
  <si>
    <t>NEWBURGH MUNICIPAL WWTP</t>
  </si>
  <si>
    <t>INL023892</t>
  </si>
  <si>
    <t>IN0023892</t>
  </si>
  <si>
    <t>https://echo.epa.gov/biosolids-facility-report?id=INL023892</t>
  </si>
  <si>
    <t>NEWBURYPORT W W T P</t>
  </si>
  <si>
    <t>MAL101427</t>
  </si>
  <si>
    <t>MA0101427</t>
  </si>
  <si>
    <t>NEWBURYPORT</t>
  </si>
  <si>
    <t>https://echo.epa.gov/biosolids-facility-report?id=MAL101427</t>
  </si>
  <si>
    <t>EL DORADO HILLS WWTP</t>
  </si>
  <si>
    <t>CAL078671</t>
  </si>
  <si>
    <t>CA0078671</t>
  </si>
  <si>
    <t>https://echo.epa.gov/biosolids-facility-report?id=CAL078671</t>
  </si>
  <si>
    <t>POLLARD CREEK WWTP</t>
  </si>
  <si>
    <t>TX0047414</t>
  </si>
  <si>
    <t>MINERAL WELLS</t>
  </si>
  <si>
    <t>https://echo.epa.gov/biosolids-facility-report?id=TX0047414</t>
  </si>
  <si>
    <t>ADELANTO WWTF</t>
  </si>
  <si>
    <t>CAL010520</t>
  </si>
  <si>
    <t>CA0010520</t>
  </si>
  <si>
    <t>ADELANTO</t>
  </si>
  <si>
    <t>https://echo.epa.gov/biosolids-facility-report?id=CAL010520</t>
  </si>
  <si>
    <t>TWA/CYPRESS WEST</t>
  </si>
  <si>
    <t>FLL109843</t>
  </si>
  <si>
    <t>FL0109843</t>
  </si>
  <si>
    <t>https://echo.epa.gov/biosolids-facility-report?id=FLL109843</t>
  </si>
  <si>
    <t>CITY OF ELIZABETH CITY</t>
  </si>
  <si>
    <t>NCL025011</t>
  </si>
  <si>
    <t>NC0025011</t>
  </si>
  <si>
    <t>ELIZABETH CITY</t>
  </si>
  <si>
    <t>https://echo.epa.gov/biosolids-facility-report?id=NCL025011</t>
  </si>
  <si>
    <t>JACKSON COUNTY UTILITY AUTHORITY, WEST JACKSON COUNTY POTW</t>
  </si>
  <si>
    <t>MSL045446</t>
  </si>
  <si>
    <t>MS0045446</t>
  </si>
  <si>
    <t>OCEAN SPRINGS</t>
  </si>
  <si>
    <t>https://echo.epa.gov/biosolids-facility-report?id=MSL045446</t>
  </si>
  <si>
    <t>MANDAN CITY OF</t>
  </si>
  <si>
    <t>NDL022861</t>
  </si>
  <si>
    <t>ND0022861</t>
  </si>
  <si>
    <t>MANDAN</t>
  </si>
  <si>
    <t>https://echo.epa.gov/biosolids-facility-report?id=NDL022861</t>
  </si>
  <si>
    <t>SMITHFIELD TOWN HALL</t>
  </si>
  <si>
    <t>RIL100251</t>
  </si>
  <si>
    <t>RI0100251</t>
  </si>
  <si>
    <t>SMITHFIELD</t>
  </si>
  <si>
    <t>https://echo.epa.gov/biosolids-facility-report?id=RIL100251</t>
  </si>
  <si>
    <t>WEST GOSHEN SEWAGE TREATMENT P</t>
  </si>
  <si>
    <t>PAL028584</t>
  </si>
  <si>
    <t>PA0028584</t>
  </si>
  <si>
    <t>WEST CHESTER</t>
  </si>
  <si>
    <t>https://echo.epa.gov/biosolids-facility-report?id=PAL028584</t>
  </si>
  <si>
    <t>NEW BROADWAY WWTF</t>
  </si>
  <si>
    <t>TX0047066</t>
  </si>
  <si>
    <t>https://echo.epa.gov/biosolids-facility-report?id=TX0047066</t>
  </si>
  <si>
    <t>EDWARDSVILLE STP, CITY OF</t>
  </si>
  <si>
    <t>ILL026310</t>
  </si>
  <si>
    <t>IL0026310</t>
  </si>
  <si>
    <t>EDWARDSVILLE</t>
  </si>
  <si>
    <t>https://echo.epa.gov/biosolids-facility-report?id=ILL026310</t>
  </si>
  <si>
    <t>DAPHNE UB CITY OF UTILITIES BD</t>
  </si>
  <si>
    <t>ALL027561</t>
  </si>
  <si>
    <t>AL0027561</t>
  </si>
  <si>
    <t>DAPHNE</t>
  </si>
  <si>
    <t>https://echo.epa.gov/biosolids-facility-report?id=ALL027561</t>
  </si>
  <si>
    <t>IRONHOUSE SANITARY DISTRICT WWTP</t>
  </si>
  <si>
    <t>CAL085260</t>
  </si>
  <si>
    <t>CA0085260</t>
  </si>
  <si>
    <t>OAKLEY</t>
  </si>
  <si>
    <t>https://echo.epa.gov/biosolids-facility-report?id=CAL085260</t>
  </si>
  <si>
    <t>KINGS CREEK WWTF</t>
  </si>
  <si>
    <t>TX0022527</t>
  </si>
  <si>
    <t>TERRELL</t>
  </si>
  <si>
    <t>https://echo.epa.gov/biosolids-facility-report?id=TX0022527</t>
  </si>
  <si>
    <t>GLENDALE HEIGHTS, VILLAGE OF</t>
  </si>
  <si>
    <t>ILL028967</t>
  </si>
  <si>
    <t>IL0028967</t>
  </si>
  <si>
    <t>GLENDALE HEIGHTS</t>
  </si>
  <si>
    <t>https://echo.epa.gov/biosolids-facility-report?id=ILL028967</t>
  </si>
  <si>
    <t>TIFTON NEW RIVER WPCP</t>
  </si>
  <si>
    <t>GAL048470</t>
  </si>
  <si>
    <t>GA0048470</t>
  </si>
  <si>
    <t>TIFTON</t>
  </si>
  <si>
    <t>https://echo.epa.gov/biosolids-facility-report?id=GAL048470</t>
  </si>
  <si>
    <t>MT VERNON WWTP</t>
  </si>
  <si>
    <t>WAL024074</t>
  </si>
  <si>
    <t>WA0024074</t>
  </si>
  <si>
    <t>https://echo.epa.gov/biosolids-facility-report?id=WAL024074</t>
  </si>
  <si>
    <t>VINCENNES WWTP, CITY OF</t>
  </si>
  <si>
    <t>INL031020</t>
  </si>
  <si>
    <t>IN0031020</t>
  </si>
  <si>
    <t>VINCENNES</t>
  </si>
  <si>
    <t>https://echo.epa.gov/biosolids-facility-report?id=INL031020</t>
  </si>
  <si>
    <t>COHANSEY RIVER BASIN STP</t>
  </si>
  <si>
    <t>NJL024651</t>
  </si>
  <si>
    <t>NJ0024651</t>
  </si>
  <si>
    <t>BRIDGETON</t>
  </si>
  <si>
    <t>https://echo.epa.gov/biosolids-facility-report?id=NJL024651</t>
  </si>
  <si>
    <t>ROBERT T. SAVELY WATER RECLAMATION</t>
  </si>
  <si>
    <t>TX0022543</t>
  </si>
  <si>
    <t>https://echo.epa.gov/biosolids-facility-report?id=TX0022543</t>
  </si>
  <si>
    <t>LODI WHITE SLOUGH WPCF</t>
  </si>
  <si>
    <t>CAL079243</t>
  </si>
  <si>
    <t>CA0079243</t>
  </si>
  <si>
    <t>LODI</t>
  </si>
  <si>
    <t>https://echo.epa.gov/biosolids-facility-report?id=CAL079243</t>
  </si>
  <si>
    <t>NORTH KUEHLER WWTP</t>
  </si>
  <si>
    <t>TX0088170</t>
  </si>
  <si>
    <t>https://echo.epa.gov/biosolids-facility-report?id=TX0088170</t>
  </si>
  <si>
    <t>HANOVER AREA REGIONAL WWTF</t>
  </si>
  <si>
    <t>PAL026875</t>
  </si>
  <si>
    <t>PA0026875</t>
  </si>
  <si>
    <t>https://echo.epa.gov/biosolids-facility-report?id=PAL026875</t>
  </si>
  <si>
    <t>CLARKSVILLE WWTP</t>
  </si>
  <si>
    <t>INL047058</t>
  </si>
  <si>
    <t>IN0047058</t>
  </si>
  <si>
    <t>CLARKSVILLE</t>
  </si>
  <si>
    <t>https://echo.epa.gov/biosolids-facility-report?id=INL047058</t>
  </si>
  <si>
    <t>FAIRHAVEN W W T P</t>
  </si>
  <si>
    <t>MAL100765</t>
  </si>
  <si>
    <t>MA0100765</t>
  </si>
  <si>
    <t>FAIRHAVEN</t>
  </si>
  <si>
    <t>https://echo.epa.gov/biosolids-facility-report?id=MAL100765</t>
  </si>
  <si>
    <t>STILL CREEK WWTP</t>
  </si>
  <si>
    <t>TX0025071</t>
  </si>
  <si>
    <t>https://echo.epa.gov/biosolids-facility-report?id=TX0025071</t>
  </si>
  <si>
    <t>BOROUGH OF ELIZABETHTOWN</t>
  </si>
  <si>
    <t>PAL023108</t>
  </si>
  <si>
    <t>PA0023108</t>
  </si>
  <si>
    <t>https://echo.epa.gov/biosolids-facility-report?id=PAL023108</t>
  </si>
  <si>
    <t>OCALA WRF #3</t>
  </si>
  <si>
    <t>FLL190268</t>
  </si>
  <si>
    <t>FL0190268</t>
  </si>
  <si>
    <t>https://echo.epa.gov/biosolids-facility-report?id=FLL190268</t>
  </si>
  <si>
    <t>REEDLEY WWTP</t>
  </si>
  <si>
    <t>CAL081230</t>
  </si>
  <si>
    <t>CA0081230</t>
  </si>
  <si>
    <t>REEDLEY</t>
  </si>
  <si>
    <t>https://echo.epa.gov/biosolids-facility-report?id=CAL081230</t>
  </si>
  <si>
    <t>ALL022764</t>
  </si>
  <si>
    <t>AL0022764</t>
  </si>
  <si>
    <t>https://echo.epa.gov/biosolids-facility-report?id=ALL022764</t>
  </si>
  <si>
    <t>WINFIELD, CITY OF</t>
  </si>
  <si>
    <t>KSL051926</t>
  </si>
  <si>
    <t>KS0051926</t>
  </si>
  <si>
    <t>WINFIELD</t>
  </si>
  <si>
    <t>https://echo.epa.gov/biosolids-facility-report?id=KSL051926</t>
  </si>
  <si>
    <t>TOWN OF LITTLE ELM WWTF</t>
  </si>
  <si>
    <t>TX0053783</t>
  </si>
  <si>
    <t>LITTLE ELM</t>
  </si>
  <si>
    <t>https://echo.epa.gov/biosolids-facility-report?id=TX0053783</t>
  </si>
  <si>
    <t>TUPELO BAYOU WWTP</t>
  </si>
  <si>
    <t>ARL051951</t>
  </si>
  <si>
    <t>AR0051951</t>
  </si>
  <si>
    <t>https://echo.epa.gov/biosolids-facility-report?id=ARL051951</t>
  </si>
  <si>
    <t>GALVESTON COUNTY WCID 1 WWTP</t>
  </si>
  <si>
    <t>TX0023655</t>
  </si>
  <si>
    <t>https://echo.epa.gov/biosolids-facility-report?id=TX0023655</t>
  </si>
  <si>
    <t>GREENFIELD WPC</t>
  </si>
  <si>
    <t>MAL101214</t>
  </si>
  <si>
    <t>MA0101214</t>
  </si>
  <si>
    <t>https://echo.epa.gov/biosolids-facility-report?id=MAL101214</t>
  </si>
  <si>
    <t>NORTHEAST WWTF</t>
  </si>
  <si>
    <t>TX0091219</t>
  </si>
  <si>
    <t>ALICE</t>
  </si>
  <si>
    <t>https://echo.epa.gov/biosolids-facility-report?id=TX0091219</t>
  </si>
  <si>
    <t>FAYETTEVILLE WHITEWATER CR</t>
  </si>
  <si>
    <t>GAL035807</t>
  </si>
  <si>
    <t>GA0035807</t>
  </si>
  <si>
    <t>https://echo.epa.gov/biosolids-facility-report?id=GAL035807</t>
  </si>
  <si>
    <t>CITY OF PASADENA WWTP</t>
  </si>
  <si>
    <t>TX0134813</t>
  </si>
  <si>
    <t>https://echo.epa.gov/biosolids-facility-report?id=TX0134813</t>
  </si>
  <si>
    <t>MICHIGAN CITY - J.B. GIFFORD WWTP</t>
  </si>
  <si>
    <t>INL023752</t>
  </si>
  <si>
    <t>IN0023752</t>
  </si>
  <si>
    <t>MICHIGAN CITY</t>
  </si>
  <si>
    <t>https://echo.epa.gov/biosolids-facility-report?id=INL023752</t>
  </si>
  <si>
    <t>IAL035947</t>
  </si>
  <si>
    <t>IA0035947</t>
  </si>
  <si>
    <t>https://echo.epa.gov/biosolids-facility-report?id=IAL035947</t>
  </si>
  <si>
    <t>WATER RECLAMATION WWTF</t>
  </si>
  <si>
    <t>TX0085740</t>
  </si>
  <si>
    <t>CEDAR PARK</t>
  </si>
  <si>
    <t>https://echo.epa.gov/biosolids-facility-report?id=TX0085740</t>
  </si>
  <si>
    <t>PHENIX CITY DEPARTMENT OF PUBLIC UTILITIES</t>
  </si>
  <si>
    <t>ALL022209</t>
  </si>
  <si>
    <t>AL0022209</t>
  </si>
  <si>
    <t>PHENIX CITY</t>
  </si>
  <si>
    <t>https://echo.epa.gov/biosolids-facility-report?id=ALL022209</t>
  </si>
  <si>
    <t>BOLINGBROOK WRF #2, VILLAGE OF</t>
  </si>
  <si>
    <t>ILL032735</t>
  </si>
  <si>
    <t>IL0032735</t>
  </si>
  <si>
    <t>https://echo.epa.gov/biosolids-facility-report?id=ILL032735</t>
  </si>
  <si>
    <t>PINOLE/HERCULES WPCP</t>
  </si>
  <si>
    <t>CAL037796</t>
  </si>
  <si>
    <t>CA0037796</t>
  </si>
  <si>
    <t>PINOLE</t>
  </si>
  <si>
    <t>https://echo.epa.gov/biosolids-facility-report?id=CAL037796</t>
  </si>
  <si>
    <t>PARKINS MILLS WASTEWATER TREAT</t>
  </si>
  <si>
    <t>VAL075191</t>
  </si>
  <si>
    <t>VA0075191</t>
  </si>
  <si>
    <t>https://echo.epa.gov/biosolids-facility-report?id=VAL075191</t>
  </si>
  <si>
    <t>ALL022934</t>
  </si>
  <si>
    <t>AL0022934</t>
  </si>
  <si>
    <t>https://echo.epa.gov/biosolids-facility-report?id=ALL022934</t>
  </si>
  <si>
    <t>PECAN BRANCH WWTP</t>
  </si>
  <si>
    <t>TX0114006</t>
  </si>
  <si>
    <t>GEORGETOWN</t>
  </si>
  <si>
    <t>https://echo.epa.gov/biosolids-facility-report?id=TX0114006</t>
  </si>
  <si>
    <t>SOUTH BURLINGTON WWTF--AIRPORT PARKWAY</t>
  </si>
  <si>
    <t>VTL100366</t>
  </si>
  <si>
    <t>VT0100366</t>
  </si>
  <si>
    <t>SOUTH BURLINGTON</t>
  </si>
  <si>
    <t>https://echo.epa.gov/biosolids-facility-report?id=VTL100366</t>
  </si>
  <si>
    <t>COMMANDING OFFICER MARINE CORPS BASE CAMP LEJEUNE</t>
  </si>
  <si>
    <t>NCL063029</t>
  </si>
  <si>
    <t>NC0063029</t>
  </si>
  <si>
    <t>CAMP LEJEUNE</t>
  </si>
  <si>
    <t>https://echo.epa.gov/biosolids-facility-report?id=NCL063029</t>
  </si>
  <si>
    <t>SNYDERVILLE BSID-SILVER CREEK</t>
  </si>
  <si>
    <t>UTL024414</t>
  </si>
  <si>
    <t>UT0024414</t>
  </si>
  <si>
    <t>https://echo.epa.gov/biosolids-facility-report?id=UTL024414</t>
  </si>
  <si>
    <t>SHELBYVILLE WATER RESOURCE RECOVERY FACILITY</t>
  </si>
  <si>
    <t>INL032867</t>
  </si>
  <si>
    <t>IN0032867</t>
  </si>
  <si>
    <t>SHELBYVILLE</t>
  </si>
  <si>
    <t>https://echo.epa.gov/biosolids-facility-report?id=INL032867</t>
  </si>
  <si>
    <t>LITITZ SEWAGE AUTHORITY</t>
  </si>
  <si>
    <t>PAL020320</t>
  </si>
  <si>
    <t>PA0020320</t>
  </si>
  <si>
    <t>LITITZ-LANCASTER COUNTY</t>
  </si>
  <si>
    <t>https://echo.epa.gov/biosolids-facility-report?id=PAL020320</t>
  </si>
  <si>
    <t>CITY OF PUNTA GORDA WWTP</t>
  </si>
  <si>
    <t>FLL118371</t>
  </si>
  <si>
    <t>FL0118371</t>
  </si>
  <si>
    <t>PUNTA GORDA</t>
  </si>
  <si>
    <t>https://echo.epa.gov/biosolids-facility-report?id=FLL118371</t>
  </si>
  <si>
    <t>SAN GABRIEL WWTP</t>
  </si>
  <si>
    <t>TX0022667</t>
  </si>
  <si>
    <t>https://echo.epa.gov/biosolids-facility-report?id=TX0022667</t>
  </si>
  <si>
    <t>OJAI VALLEY WWTP</t>
  </si>
  <si>
    <t>CAL053961</t>
  </si>
  <si>
    <t>CA0053961</t>
  </si>
  <si>
    <t>OJAI</t>
  </si>
  <si>
    <t>https://echo.epa.gov/biosolids-facility-report?id=CAL053961</t>
  </si>
  <si>
    <t>ALLISON WWTP</t>
  </si>
  <si>
    <t>TX0047082</t>
  </si>
  <si>
    <t>https://echo.epa.gov/biosolids-facility-report?id=TX0047082</t>
  </si>
  <si>
    <t>WEBSTER W W T F</t>
  </si>
  <si>
    <t>MAL100439</t>
  </si>
  <si>
    <t>MA0100439</t>
  </si>
  <si>
    <t>https://echo.epa.gov/biosolids-facility-report?id=MAL100439</t>
  </si>
  <si>
    <t>SOUTH HADLEY WWTP</t>
  </si>
  <si>
    <t>MAL100455</t>
  </si>
  <si>
    <t>MA0100455</t>
  </si>
  <si>
    <t>https://echo.epa.gov/biosolids-facility-report?id=MAL100455</t>
  </si>
  <si>
    <t>RED BLUFF WWRP</t>
  </si>
  <si>
    <t>CAL078891</t>
  </si>
  <si>
    <t>CA0078891</t>
  </si>
  <si>
    <t>RED BLUFF</t>
  </si>
  <si>
    <t>https://echo.epa.gov/biosolids-facility-report?id=CAL078891</t>
  </si>
  <si>
    <t>DOVER TWP. SEWAGE TMT. PLANT</t>
  </si>
  <si>
    <t>PAL020826</t>
  </si>
  <si>
    <t>PA0020826</t>
  </si>
  <si>
    <t>https://echo.epa.gov/biosolids-facility-report?id=PAL020826</t>
  </si>
  <si>
    <t>CHESHIRE WPCF</t>
  </si>
  <si>
    <t>CTL100081</t>
  </si>
  <si>
    <t>CT0100081</t>
  </si>
  <si>
    <t>CHESHIRE</t>
  </si>
  <si>
    <t>https://echo.epa.gov/biosolids-facility-report?id=CTL100081</t>
  </si>
  <si>
    <t>GRAFTON W W T P</t>
  </si>
  <si>
    <t>MAL101311</t>
  </si>
  <si>
    <t>MA0101311</t>
  </si>
  <si>
    <t>SO. GRAFTON</t>
  </si>
  <si>
    <t>https://echo.epa.gov/biosolids-facility-report?id=MAL101311</t>
  </si>
  <si>
    <t>DOVE SPRINGS WWTP</t>
  </si>
  <si>
    <t>TX0101281</t>
  </si>
  <si>
    <t>https://echo.epa.gov/biosolids-facility-report?id=TX0101281</t>
  </si>
  <si>
    <t>DERBY, CITY OF</t>
  </si>
  <si>
    <t>KSL050377</t>
  </si>
  <si>
    <t>KS0050377</t>
  </si>
  <si>
    <t>DERBY</t>
  </si>
  <si>
    <t>https://echo.epa.gov/biosolids-facility-report?id=KSL050377</t>
  </si>
  <si>
    <t>ALTOONA CITY AUTHORITY-EASTERL</t>
  </si>
  <si>
    <t>PAL027014</t>
  </si>
  <si>
    <t>PA0027014</t>
  </si>
  <si>
    <t>DUCANSVILLE</t>
  </si>
  <si>
    <t>https://echo.epa.gov/biosolids-facility-report?id=PAL027014</t>
  </si>
  <si>
    <t>MARTIN COUNTY UTILITIES NORTH WWTF</t>
  </si>
  <si>
    <t>FLL043192</t>
  </si>
  <si>
    <t>FL0043192</t>
  </si>
  <si>
    <t>https://echo.epa.gov/biosolids-facility-report?id=FLL043192</t>
  </si>
  <si>
    <t>NV REGIONAL WASTEWATER TREATMENT FACILITY</t>
  </si>
  <si>
    <t>FLL010185</t>
  </si>
  <si>
    <t>FL0010185</t>
  </si>
  <si>
    <t>NICEVILLE</t>
  </si>
  <si>
    <t>https://echo.epa.gov/biosolids-facility-report?id=FLL010185</t>
  </si>
  <si>
    <t>MOREHEAD STP</t>
  </si>
  <si>
    <t>KYL052752</t>
  </si>
  <si>
    <t>KY0052752</t>
  </si>
  <si>
    <t>MOREHEAD</t>
  </si>
  <si>
    <t>https://echo.epa.gov/biosolids-facility-report?id=KYL052752</t>
  </si>
  <si>
    <t>CHEROKEE METRO DISTRICT</t>
  </si>
  <si>
    <t>COL048348</t>
  </si>
  <si>
    <t>CO0048348</t>
  </si>
  <si>
    <t>https://echo.epa.gov/biosolids-facility-report?id=COL048348</t>
  </si>
  <si>
    <t>MOL025810</t>
  </si>
  <si>
    <t>MO0025810</t>
  </si>
  <si>
    <t>https://echo.epa.gov/biosolids-facility-report?id=MOL025810</t>
  </si>
  <si>
    <t>COOS BAY STP NO. 1</t>
  </si>
  <si>
    <t>ORL023574</t>
  </si>
  <si>
    <t>OR0023574</t>
  </si>
  <si>
    <t>COOS BAY</t>
  </si>
  <si>
    <t>https://echo.epa.gov/biosolids-facility-report?id=ORL023574</t>
  </si>
  <si>
    <t>UPPER MARTINEZ CREEK WWTF</t>
  </si>
  <si>
    <t>TX0024082</t>
  </si>
  <si>
    <t>https://echo.epa.gov/biosolids-facility-report?id=TX0024082</t>
  </si>
  <si>
    <t>NEW LENOX STP #1, VILLAGE OF</t>
  </si>
  <si>
    <t>ILL020559</t>
  </si>
  <si>
    <t>IL0020559</t>
  </si>
  <si>
    <t>NEW LENOX</t>
  </si>
  <si>
    <t>https://echo.epa.gov/biosolids-facility-report?id=ILL020559</t>
  </si>
  <si>
    <t>PENDLETON, CITY OF</t>
  </si>
  <si>
    <t>ORL026395</t>
  </si>
  <si>
    <t>OR0026395</t>
  </si>
  <si>
    <t>https://echo.epa.gov/biosolids-facility-report?id=ORL026395</t>
  </si>
  <si>
    <t>OTTAWA STP, CITY OF</t>
  </si>
  <si>
    <t>ILL030384</t>
  </si>
  <si>
    <t>IL0030384</t>
  </si>
  <si>
    <t>OTTAWA</t>
  </si>
  <si>
    <t>https://echo.epa.gov/biosolids-facility-report?id=ILL030384</t>
  </si>
  <si>
    <t>MIDWAY SEWER DISTRICT WWTP</t>
  </si>
  <si>
    <t>WAL020958</t>
  </si>
  <si>
    <t>WA0020958</t>
  </si>
  <si>
    <t>KENT</t>
  </si>
  <si>
    <t>https://echo.epa.gov/biosolids-facility-report?id=WAL020958</t>
  </si>
  <si>
    <t>WILSONVILLE, CITY OF</t>
  </si>
  <si>
    <t>ORL022764</t>
  </si>
  <si>
    <t>OR0022764</t>
  </si>
  <si>
    <t>WILSONVILLE</t>
  </si>
  <si>
    <t>https://echo.epa.gov/biosolids-facility-report?id=ORL022764</t>
  </si>
  <si>
    <t>SCOTTSBORO WATER, SEWER, AND GAS BOARD</t>
  </si>
  <si>
    <t>ALL031372</t>
  </si>
  <si>
    <t>AL0031372</t>
  </si>
  <si>
    <t>SCOTTSBORO</t>
  </si>
  <si>
    <t>https://echo.epa.gov/biosolids-facility-report?id=ALL031372</t>
  </si>
  <si>
    <t>CITY OF CORALVILLE</t>
  </si>
  <si>
    <t>IAL020788</t>
  </si>
  <si>
    <t>IA0020788</t>
  </si>
  <si>
    <t>CORALVILLE</t>
  </si>
  <si>
    <t>https://echo.epa.gov/biosolids-facility-report?id=IAL020788</t>
  </si>
  <si>
    <t>CITY OF FULTON</t>
  </si>
  <si>
    <t>MOL103331</t>
  </si>
  <si>
    <t>MO0103331</t>
  </si>
  <si>
    <t>FULTON</t>
  </si>
  <si>
    <t>https://echo.epa.gov/biosolids-facility-report?id=MOL103331</t>
  </si>
  <si>
    <t>BRIGHTON CITY OF</t>
  </si>
  <si>
    <t>COL021547</t>
  </si>
  <si>
    <t>CO0021547</t>
  </si>
  <si>
    <t>https://echo.epa.gov/biosolids-facility-report?id=COL021547</t>
  </si>
  <si>
    <t>DURANGO CITY OF</t>
  </si>
  <si>
    <t>COL024082</t>
  </si>
  <si>
    <t>CO0024082</t>
  </si>
  <si>
    <t>DURANGO</t>
  </si>
  <si>
    <t>https://echo.epa.gov/biosolids-facility-report?id=COL024082</t>
  </si>
  <si>
    <t>LOUISVILLE CITY OF</t>
  </si>
  <si>
    <t>COL023078</t>
  </si>
  <si>
    <t>CO0023078</t>
  </si>
  <si>
    <t>https://echo.epa.gov/biosolids-facility-report?id=COL023078</t>
  </si>
  <si>
    <t>WAYNESBORO DEPT OF UTILITIES-S</t>
  </si>
  <si>
    <t>VAL025151</t>
  </si>
  <si>
    <t>VA0025151</t>
  </si>
  <si>
    <t>WAYNESBORO</t>
  </si>
  <si>
    <t>https://echo.epa.gov/biosolids-facility-report?id=VAL025151</t>
  </si>
  <si>
    <t>IAL043079</t>
  </si>
  <si>
    <t>IA0043079</t>
  </si>
  <si>
    <t>https://echo.epa.gov/biosolids-facility-report?id=IAL043079</t>
  </si>
  <si>
    <t>RIDGEWOOD VILLAGE OF WPCP</t>
  </si>
  <si>
    <t>NJL024791</t>
  </si>
  <si>
    <t>NJ0024791</t>
  </si>
  <si>
    <t>RIDGEWOOD</t>
  </si>
  <si>
    <t>https://echo.epa.gov/biosolids-facility-report?id=NJL024791</t>
  </si>
  <si>
    <t>ROSEBURG URBAN SANITARY</t>
  </si>
  <si>
    <t>ORL031356</t>
  </si>
  <si>
    <t>OR0031356</t>
  </si>
  <si>
    <t>https://echo.epa.gov/biosolids-facility-report?id=ORL031356</t>
  </si>
  <si>
    <t>SAM C MCKENZIE JR WATER RECLAMATION FACILITY</t>
  </si>
  <si>
    <t>TX0133248</t>
  </si>
  <si>
    <t>https://echo.epa.gov/biosolids-facility-report?id=TX0133248</t>
  </si>
  <si>
    <t>WINDSOR WWTF</t>
  </si>
  <si>
    <t>CAL023345</t>
  </si>
  <si>
    <t>CA0023345</t>
  </si>
  <si>
    <t>https://echo.epa.gov/biosolids-facility-report?id=CAL023345</t>
  </si>
  <si>
    <t>CONNERSVILLE WWTP</t>
  </si>
  <si>
    <t>INL032336</t>
  </si>
  <si>
    <t>IN0032336</t>
  </si>
  <si>
    <t>CONNERSVILLE</t>
  </si>
  <si>
    <t>https://echo.epa.gov/biosolids-facility-report?id=INL032336</t>
  </si>
  <si>
    <t>HUNTINGTON WWTP</t>
  </si>
  <si>
    <t>INL023132</t>
  </si>
  <si>
    <t>IN0023132</t>
  </si>
  <si>
    <t>https://echo.epa.gov/biosolids-facility-report?id=INL023132</t>
  </si>
  <si>
    <t>LYNN BAYOU WWTF</t>
  </si>
  <si>
    <t>TX0047562</t>
  </si>
  <si>
    <t>PORT LAVACA</t>
  </si>
  <si>
    <t>https://echo.epa.gov/biosolids-facility-report?id=TX0047562</t>
  </si>
  <si>
    <t>HOBBS, CITY OF</t>
  </si>
  <si>
    <t>NML000003</t>
  </si>
  <si>
    <t>NM0000003</t>
  </si>
  <si>
    <t>HOBBS</t>
  </si>
  <si>
    <t>https://echo.epa.gov/biosolids-facility-report?id=NML000003</t>
  </si>
  <si>
    <t>LICK CREEK WWTP</t>
  </si>
  <si>
    <t>TX0093262</t>
  </si>
  <si>
    <t>https://echo.epa.gov/biosolids-facility-report?id=TX0093262</t>
  </si>
  <si>
    <t>JACKSON STREET WWTP</t>
  </si>
  <si>
    <t>TX0073423</t>
  </si>
  <si>
    <t>https://echo.epa.gov/biosolids-facility-report?id=TX0073423</t>
  </si>
  <si>
    <t>HENRY COUNTY WATER AUTHORITY (INDIAN CREEK WRF)</t>
  </si>
  <si>
    <t>GAL050241</t>
  </si>
  <si>
    <t>GA0050241</t>
  </si>
  <si>
    <t>https://echo.epa.gov/biosolids-facility-report?id=GAL050241</t>
  </si>
  <si>
    <t>SOMERSET W P C F</t>
  </si>
  <si>
    <t>MAL100676</t>
  </si>
  <si>
    <t>MA0100676</t>
  </si>
  <si>
    <t>SOMERSET</t>
  </si>
  <si>
    <t>https://echo.epa.gov/biosolids-facility-report?id=MAL100676</t>
  </si>
  <si>
    <t>HEALDSBURG WRF</t>
  </si>
  <si>
    <t>CAL025135</t>
  </si>
  <si>
    <t>CA0025135</t>
  </si>
  <si>
    <t>HEALDSBURG</t>
  </si>
  <si>
    <t>https://echo.epa.gov/biosolids-facility-report?id=CAL025135</t>
  </si>
  <si>
    <t>TX0034401</t>
  </si>
  <si>
    <t>HUMBLE</t>
  </si>
  <si>
    <t>https://echo.epa.gov/biosolids-facility-report?id=TX0034401</t>
  </si>
  <si>
    <t>CITY OF OLDSMAR</t>
  </si>
  <si>
    <t>FLL027651</t>
  </si>
  <si>
    <t>FL0027651</t>
  </si>
  <si>
    <t>OLDSMAR</t>
  </si>
  <si>
    <t>https://echo.epa.gov/biosolids-facility-report?id=FLL027651</t>
  </si>
  <si>
    <t>REED CREEK WPCP</t>
  </si>
  <si>
    <t>GAL031992</t>
  </si>
  <si>
    <t>GA0031992</t>
  </si>
  <si>
    <t>https://echo.epa.gov/biosolids-facility-report?id=GAL031992</t>
  </si>
  <si>
    <t>SULPHUR,CITY OF-WWTP</t>
  </si>
  <si>
    <t>LAL067083</t>
  </si>
  <si>
    <t>LA0067083</t>
  </si>
  <si>
    <t>SULPHUR</t>
  </si>
  <si>
    <t>https://echo.epa.gov/biosolids-facility-report?id=LAL067083</t>
  </si>
  <si>
    <t>AJ BROWN PARKER CREEK WWTF</t>
  </si>
  <si>
    <t>TX0072974</t>
  </si>
  <si>
    <t>https://echo.epa.gov/biosolids-facility-report?id=TX0072974</t>
  </si>
  <si>
    <t>DELANO WWTP</t>
  </si>
  <si>
    <t>CAL010505</t>
  </si>
  <si>
    <t>CA0010505</t>
  </si>
  <si>
    <t>DELANO</t>
  </si>
  <si>
    <t>https://echo.epa.gov/biosolids-facility-report?id=CAL010505</t>
  </si>
  <si>
    <t>RIVERTON, CITY OF</t>
  </si>
  <si>
    <t>WYL020672</t>
  </si>
  <si>
    <t>WY0020672</t>
  </si>
  <si>
    <t>https://echo.epa.gov/biosolids-facility-report?id=WYL020672</t>
  </si>
  <si>
    <t>HANOVER SEWERAGE AUTHORITY</t>
  </si>
  <si>
    <t>NJL024902</t>
  </si>
  <si>
    <t>NJ0024902</t>
  </si>
  <si>
    <t>WHIPPANY</t>
  </si>
  <si>
    <t>https://echo.epa.gov/biosolids-facility-report?id=NJL024902</t>
  </si>
  <si>
    <t>N LAREDO WWTP</t>
  </si>
  <si>
    <t>TX0057801</t>
  </si>
  <si>
    <t>https://echo.epa.gov/biosolids-facility-report?id=TX0057801</t>
  </si>
  <si>
    <t>BERWICK MUN AUTH</t>
  </si>
  <si>
    <t>PAL023248</t>
  </si>
  <si>
    <t>PA0023248</t>
  </si>
  <si>
    <t>BERWICK</t>
  </si>
  <si>
    <t>https://echo.epa.gov/biosolids-facility-report?id=PAL023248</t>
  </si>
  <si>
    <t>RICHMOND REGIONAL WWTP</t>
  </si>
  <si>
    <t>TX0115177</t>
  </si>
  <si>
    <t>https://echo.epa.gov/biosolids-facility-report?id=TX0115177</t>
  </si>
  <si>
    <t>LCDPW - MILL CREEK WRF</t>
  </si>
  <si>
    <t>ILL071366</t>
  </si>
  <si>
    <t>IL0071366</t>
  </si>
  <si>
    <t>OLD MILL CREEK</t>
  </si>
  <si>
    <t>https://echo.epa.gov/biosolids-facility-report?id=ILL071366</t>
  </si>
  <si>
    <t>FLOYD BRANCH REGIONAL WWTP</t>
  </si>
  <si>
    <t>TX0023931</t>
  </si>
  <si>
    <t>https://echo.epa.gov/biosolids-facility-report?id=TX0023931</t>
  </si>
  <si>
    <t>CITY OF UVALDE WWTF</t>
  </si>
  <si>
    <t>TX0023094</t>
  </si>
  <si>
    <t>UVALDE</t>
  </si>
  <si>
    <t>https://echo.epa.gov/biosolids-facility-report?id=TX0023094</t>
  </si>
  <si>
    <t>WEST MELBOURNE/RAY BULLARD</t>
  </si>
  <si>
    <t>FLL010332</t>
  </si>
  <si>
    <t>FL0010332</t>
  </si>
  <si>
    <t>WEST MELBOURNE</t>
  </si>
  <si>
    <t>https://echo.epa.gov/biosolids-facility-report?id=FLL010332</t>
  </si>
  <si>
    <t>NCL074268</t>
  </si>
  <si>
    <t>NC0074268</t>
  </si>
  <si>
    <t>https://echo.epa.gov/biosolids-facility-report?id=NCL074268</t>
  </si>
  <si>
    <t>MEDFORD TOWNSHIP STP</t>
  </si>
  <si>
    <t>NJL026832</t>
  </si>
  <si>
    <t>NJ0026832</t>
  </si>
  <si>
    <t>MEDFORD</t>
  </si>
  <si>
    <t>https://echo.epa.gov/biosolids-facility-report?id=NJL026832</t>
  </si>
  <si>
    <t>BUTTERWORTH WATER POL CON UTIL</t>
  </si>
  <si>
    <t>NJL024911</t>
  </si>
  <si>
    <t>NJ0024911</t>
  </si>
  <si>
    <t>MORRISTOWN</t>
  </si>
  <si>
    <t>https://echo.epa.gov/biosolids-facility-report?id=NJL024911</t>
  </si>
  <si>
    <t>WOOD RIVER STP, CITY OF</t>
  </si>
  <si>
    <t>ILL031852</t>
  </si>
  <si>
    <t>IL0031852</t>
  </si>
  <si>
    <t>WOOD RIVER</t>
  </si>
  <si>
    <t>https://echo.epa.gov/biosolids-facility-report?id=ILL031852</t>
  </si>
  <si>
    <t>PORTAGE UTILITY SERVICE FACILITY WWTP</t>
  </si>
  <si>
    <t>INL024368</t>
  </si>
  <si>
    <t>IN0024368</t>
  </si>
  <si>
    <t>PORTAGE</t>
  </si>
  <si>
    <t>https://echo.epa.gov/biosolids-facility-report?id=INL024368</t>
  </si>
  <si>
    <t>SILVERTHORNE DILLON JOINT SEWER AUTHORITY</t>
  </si>
  <si>
    <t>COL020826</t>
  </si>
  <si>
    <t>CO0020826</t>
  </si>
  <si>
    <t>SILVERTHORNE</t>
  </si>
  <si>
    <t>https://echo.epa.gov/biosolids-facility-report?id=COL020826</t>
  </si>
  <si>
    <t>ARVIN WWTP</t>
  </si>
  <si>
    <t>CAL010511</t>
  </si>
  <si>
    <t>CA0010511</t>
  </si>
  <si>
    <t>ARVIN</t>
  </si>
  <si>
    <t>https://echo.epa.gov/biosolids-facility-report?id=CAL010511</t>
  </si>
  <si>
    <t>KEWANEE STP</t>
  </si>
  <si>
    <t>ILL029343</t>
  </si>
  <si>
    <t>IL0029343</t>
  </si>
  <si>
    <t>KEWANEE</t>
  </si>
  <si>
    <t>https://echo.epa.gov/biosolids-facility-report?id=ILL029343</t>
  </si>
  <si>
    <t>GREAT NECK WPC DISTRICT</t>
  </si>
  <si>
    <t>NYL026999</t>
  </si>
  <si>
    <t>NY0026999</t>
  </si>
  <si>
    <t>GREAT NECK</t>
  </si>
  <si>
    <t>https://echo.epa.gov/biosolids-facility-report?id=NYL026999</t>
  </si>
  <si>
    <t>COCOA, CITY OF - COCOA WRF</t>
  </si>
  <si>
    <t>FLL021521</t>
  </si>
  <si>
    <t>FL0021521</t>
  </si>
  <si>
    <t>COCOA</t>
  </si>
  <si>
    <t>https://echo.epa.gov/biosolids-facility-report?id=FLL021521</t>
  </si>
  <si>
    <t>RED WING</t>
  </si>
  <si>
    <t>MNL024571</t>
  </si>
  <si>
    <t>MN0024571</t>
  </si>
  <si>
    <t>https://echo.epa.gov/biosolids-facility-report?id=MNL024571</t>
  </si>
  <si>
    <t>YANKTON, CITY OF (BIOSOLIDS)</t>
  </si>
  <si>
    <t>SDL023396</t>
  </si>
  <si>
    <t>SD0023396</t>
  </si>
  <si>
    <t>YANKTON</t>
  </si>
  <si>
    <t>https://echo.epa.gov/biosolids-facility-report?id=SDL023396</t>
  </si>
  <si>
    <t>QUAIL VALLEY UD WWTP</t>
  </si>
  <si>
    <t>TX0035220</t>
  </si>
  <si>
    <t>https://echo.epa.gov/biosolids-facility-report?id=TX0035220</t>
  </si>
  <si>
    <t>GALT WWTP</t>
  </si>
  <si>
    <t>CAL078697</t>
  </si>
  <si>
    <t>CA0078697</t>
  </si>
  <si>
    <t>GALT</t>
  </si>
  <si>
    <t>https://echo.epa.gov/biosolids-facility-report?id=CAL078697</t>
  </si>
  <si>
    <t>MILLER CREEK WWTP</t>
  </si>
  <si>
    <t>WAL022764</t>
  </si>
  <si>
    <t>WA0022764</t>
  </si>
  <si>
    <t>NORMANDY PARK</t>
  </si>
  <si>
    <t>https://echo.epa.gov/biosolids-facility-report?id=WAL022764</t>
  </si>
  <si>
    <t>SOUTHWEST WATER RECLAMATION FACILITY</t>
  </si>
  <si>
    <t>TX0133043</t>
  </si>
  <si>
    <t>https://echo.epa.gov/biosolids-facility-report?id=TX0133043</t>
  </si>
  <si>
    <t>CITY OF BAY CITY WWTP</t>
  </si>
  <si>
    <t>TX0034461</t>
  </si>
  <si>
    <t>BAY CITY</t>
  </si>
  <si>
    <t>https://echo.epa.gov/biosolids-facility-report?id=TX0034461</t>
  </si>
  <si>
    <t>COACHELLA AVENUE 54 WWTP</t>
  </si>
  <si>
    <t>CAL104493</t>
  </si>
  <si>
    <t>CA0104493</t>
  </si>
  <si>
    <t>https://echo.epa.gov/biosolids-facility-report?id=CAL104493</t>
  </si>
  <si>
    <t>CITY OF DUMAS WWTP</t>
  </si>
  <si>
    <t>TX0135526</t>
  </si>
  <si>
    <t>DUMAS</t>
  </si>
  <si>
    <t>https://echo.epa.gov/biosolids-facility-report?id=TX0135526</t>
  </si>
  <si>
    <t>LEESBURG, CITY OF</t>
  </si>
  <si>
    <t>FLL105066</t>
  </si>
  <si>
    <t>FL0105066</t>
  </si>
  <si>
    <t>https://echo.epa.gov/biosolids-facility-report?id=FLL105066</t>
  </si>
  <si>
    <t>CITY OF WEST PLAINS</t>
  </si>
  <si>
    <t>MOL096610</t>
  </si>
  <si>
    <t>MO0096610</t>
  </si>
  <si>
    <t>WEST PLAINS</t>
  </si>
  <si>
    <t>https://echo.epa.gov/biosolids-facility-report?id=MOL096610</t>
  </si>
  <si>
    <t>CITY OF FERNANDINA BEACH</t>
  </si>
  <si>
    <t>FLL027260</t>
  </si>
  <si>
    <t>FL0027260</t>
  </si>
  <si>
    <t>FERNANDINA BEACH</t>
  </si>
  <si>
    <t>https://echo.epa.gov/biosolids-facility-report?id=FLL027260</t>
  </si>
  <si>
    <t>LOCKPORT STP, CITY OF</t>
  </si>
  <si>
    <t>ILL029611</t>
  </si>
  <si>
    <t>IL0029611</t>
  </si>
  <si>
    <t>https://echo.epa.gov/biosolids-facility-report?id=ILL029611</t>
  </si>
  <si>
    <t>WINTER HAVEN WWTP #2</t>
  </si>
  <si>
    <t>FLL021849</t>
  </si>
  <si>
    <t>FL0021849</t>
  </si>
  <si>
    <t>WINTER HAVEN</t>
  </si>
  <si>
    <t>https://echo.epa.gov/biosolids-facility-report?id=FLL021849</t>
  </si>
  <si>
    <t>WESTERN WESTMORELAND STP</t>
  </si>
  <si>
    <t>PAL027570</t>
  </si>
  <si>
    <t>PA0027570</t>
  </si>
  <si>
    <t>https://echo.epa.gov/biosolids-facility-report?id=PAL027570</t>
  </si>
  <si>
    <t>TERREBONNE PARISH CONS. GOVT.</t>
  </si>
  <si>
    <t>LAL040207</t>
  </si>
  <si>
    <t>LA0040207</t>
  </si>
  <si>
    <t>HOUMA</t>
  </si>
  <si>
    <t>https://echo.epa.gov/biosolids-facility-report?id=LAL040207</t>
  </si>
  <si>
    <t>CITY OF NORTH LIBERTY</t>
  </si>
  <si>
    <t>IAL032905</t>
  </si>
  <si>
    <t>IA0032905</t>
  </si>
  <si>
    <t>NORTH LIBERTY</t>
  </si>
  <si>
    <t>https://echo.epa.gov/biosolids-facility-report?id=IAL032905</t>
  </si>
  <si>
    <t>CITY OF SOUTH HOUSTON</t>
  </si>
  <si>
    <t>TX0057304</t>
  </si>
  <si>
    <t>https://echo.epa.gov/biosolids-facility-report?id=TX0057304</t>
  </si>
  <si>
    <t>PACIFICA CALERA CREEK WRF</t>
  </si>
  <si>
    <t>CAL038776</t>
  </si>
  <si>
    <t>CA0038776</t>
  </si>
  <si>
    <t>PACIFICA</t>
  </si>
  <si>
    <t>https://echo.epa.gov/biosolids-facility-report?id=CAL038776</t>
  </si>
  <si>
    <t>TWA/PARKWAY WWTF</t>
  </si>
  <si>
    <t>FLL010960</t>
  </si>
  <si>
    <t>FL0010960</t>
  </si>
  <si>
    <t>https://echo.epa.gov/biosolids-facility-report?id=FLL010960</t>
  </si>
  <si>
    <t>LYNDEN STP</t>
  </si>
  <si>
    <t>WAL022578</t>
  </si>
  <si>
    <t>WA0022578</t>
  </si>
  <si>
    <t>LYNDEN</t>
  </si>
  <si>
    <t>https://echo.epa.gov/biosolids-facility-report?id=WAL022578</t>
  </si>
  <si>
    <t>BOXELDER SANITATION DISTRICT</t>
  </si>
  <si>
    <t>COL020478</t>
  </si>
  <si>
    <t>CO0020478</t>
  </si>
  <si>
    <t>https://echo.epa.gov/biosolids-facility-report?id=COL020478</t>
  </si>
  <si>
    <t>CITY OF AMERICUS</t>
  </si>
  <si>
    <t>GAL047767</t>
  </si>
  <si>
    <t>GA0047767</t>
  </si>
  <si>
    <t>AMERICUS</t>
  </si>
  <si>
    <t>https://echo.epa.gov/biosolids-facility-report?id=GAL047767</t>
  </si>
  <si>
    <t>TUCKASEIGEE WATER &amp; SEWER AUTHORITY</t>
  </si>
  <si>
    <t>NCL039578</t>
  </si>
  <si>
    <t>NC0039578</t>
  </si>
  <si>
    <t>SYLVA</t>
  </si>
  <si>
    <t>https://echo.epa.gov/biosolids-facility-report?id=NCL039578</t>
  </si>
  <si>
    <t>TAFUNA WWTP</t>
  </si>
  <si>
    <t>ASL020010</t>
  </si>
  <si>
    <t>AS0020010</t>
  </si>
  <si>
    <t>PAGO PAGO</t>
  </si>
  <si>
    <t>AS</t>
  </si>
  <si>
    <t>https://echo.epa.gov/biosolids-facility-report?id=ASL020010</t>
  </si>
  <si>
    <t>CLIFTON SANITATION DISTRICT</t>
  </si>
  <si>
    <t>COL033791</t>
  </si>
  <si>
    <t>CO0033791</t>
  </si>
  <si>
    <t>CLIFTON</t>
  </si>
  <si>
    <t>https://echo.epa.gov/biosolids-facility-report?id=COL033791</t>
  </si>
  <si>
    <t>BROOKINGS MUNICIPAL UTILITIES</t>
  </si>
  <si>
    <t>SDL023388</t>
  </si>
  <si>
    <t>SD0023388</t>
  </si>
  <si>
    <t>BROOKINGS, CITY OF</t>
  </si>
  <si>
    <t>https://echo.epa.gov/biosolids-facility-report?id=SDL023388</t>
  </si>
  <si>
    <t>SOUTH SAN LUIS OBISPO WWTP</t>
  </si>
  <si>
    <t>CAL048003</t>
  </si>
  <si>
    <t>CA0048003</t>
  </si>
  <si>
    <t>OCEANO</t>
  </si>
  <si>
    <t>https://echo.epa.gov/biosolids-facility-report?id=CAL048003</t>
  </si>
  <si>
    <t>HONOLULU WAIANAE WWTP</t>
  </si>
  <si>
    <t>HIL020109</t>
  </si>
  <si>
    <t>HI0020109</t>
  </si>
  <si>
    <t>https://echo.epa.gov/biosolids-facility-report?id=HIL020109</t>
  </si>
  <si>
    <t>EAGLE MOUNTAIN WWTP</t>
  </si>
  <si>
    <t>UTL026093</t>
  </si>
  <si>
    <t>UT0026093</t>
  </si>
  <si>
    <t>EAGLE MOUNTAIN</t>
  </si>
  <si>
    <t>https://echo.epa.gov/biosolids-facility-report?id=UTL026093</t>
  </si>
  <si>
    <t>STEPHENVILLE WWTP</t>
  </si>
  <si>
    <t>TX0024228</t>
  </si>
  <si>
    <t>STEPHENVILLE</t>
  </si>
  <si>
    <t>https://echo.epa.gov/biosolids-facility-report?id=TX0024228</t>
  </si>
  <si>
    <t>SOUTHSIDE WWTP</t>
  </si>
  <si>
    <t>TX0034002</t>
  </si>
  <si>
    <t>https://echo.epa.gov/biosolids-facility-report?id=TX0034002</t>
  </si>
  <si>
    <t>SEWER AUTHORITY_MID COASTSIDE</t>
  </si>
  <si>
    <t>CAL038598</t>
  </si>
  <si>
    <t>CA0038598</t>
  </si>
  <si>
    <t>HALF MOON BAY</t>
  </si>
  <si>
    <t>https://echo.epa.gov/biosolids-facility-report?id=CAL038598</t>
  </si>
  <si>
    <t>CITY OF CEDAR FALLS</t>
  </si>
  <si>
    <t>IAL036633</t>
  </si>
  <si>
    <t>IA0036633</t>
  </si>
  <si>
    <t>CEDAR FALLS</t>
  </si>
  <si>
    <t>https://echo.epa.gov/biosolids-facility-report?id=IAL036633</t>
  </si>
  <si>
    <t>KERN SA MT VERNON WWTP</t>
  </si>
  <si>
    <t>CAL010506</t>
  </si>
  <si>
    <t>CA0010506</t>
  </si>
  <si>
    <t>https://echo.epa.gov/biosolids-facility-report?id=CAL010506</t>
  </si>
  <si>
    <t>DYER WASTEWATER TREATMENT PLANT</t>
  </si>
  <si>
    <t>INL039331</t>
  </si>
  <si>
    <t>IN0039331</t>
  </si>
  <si>
    <t>DYER</t>
  </si>
  <si>
    <t>https://echo.epa.gov/biosolids-facility-report?id=INL039331</t>
  </si>
  <si>
    <t>MOKENA STP, VILLAGE OF</t>
  </si>
  <si>
    <t>ILL024201</t>
  </si>
  <si>
    <t>IL0024201</t>
  </si>
  <si>
    <t>MOKENA</t>
  </si>
  <si>
    <t>https://echo.epa.gov/biosolids-facility-report?id=ILL024201</t>
  </si>
  <si>
    <t>EVANS CITY OF</t>
  </si>
  <si>
    <t>COL047287</t>
  </si>
  <si>
    <t>CO0047287</t>
  </si>
  <si>
    <t>https://echo.epa.gov/biosolids-facility-report?id=COL047287</t>
  </si>
  <si>
    <t>BRATTLEBORO WASTEWATER TREATMENT FACILITY</t>
  </si>
  <si>
    <t>VTL100064</t>
  </si>
  <si>
    <t>VT0100064</t>
  </si>
  <si>
    <t>BRATTLEBORO</t>
  </si>
  <si>
    <t>https://echo.epa.gov/biosolids-facility-report?id=VTL100064</t>
  </si>
  <si>
    <t>NORTHERN MORAINE WW REC DIST</t>
  </si>
  <si>
    <t>ILL031933</t>
  </si>
  <si>
    <t>IL0031933</t>
  </si>
  <si>
    <t>ISLAND LAKE</t>
  </si>
  <si>
    <t>https://echo.epa.gov/biosolids-facility-report?id=ILL031933</t>
  </si>
  <si>
    <t>SOUTH WALTON UTILITY COMPANY</t>
  </si>
  <si>
    <t>FLL102482</t>
  </si>
  <si>
    <t>FL0102482</t>
  </si>
  <si>
    <t>MIRAMAR BEACH</t>
  </si>
  <si>
    <t>https://echo.epa.gov/biosolids-facility-report?id=FLL102482</t>
  </si>
  <si>
    <t>MWRA - CLINTON S T P</t>
  </si>
  <si>
    <t>MAL100404</t>
  </si>
  <si>
    <t>MA0100404</t>
  </si>
  <si>
    <t>https://echo.epa.gov/biosolids-facility-report?id=MAL100404</t>
  </si>
  <si>
    <t>BEMIDJI</t>
  </si>
  <si>
    <t>MNL022462</t>
  </si>
  <si>
    <t>MN0022462</t>
  </si>
  <si>
    <t>https://echo.epa.gov/biosolids-facility-report?id=MNL022462</t>
  </si>
  <si>
    <t>WATER WORKS &amp; SEWER BOARD OF THE CITY OF GADSDEN</t>
  </si>
  <si>
    <t>ALL053201</t>
  </si>
  <si>
    <t>AL0053201</t>
  </si>
  <si>
    <t>GADSDEN</t>
  </si>
  <si>
    <t>https://echo.epa.gov/biosolids-facility-report?id=ALL053201</t>
  </si>
  <si>
    <t>CITY OF GRANBURY WWTP</t>
  </si>
  <si>
    <t>TX0105210</t>
  </si>
  <si>
    <t>GRANBURY</t>
  </si>
  <si>
    <t>https://echo.epa.gov/biosolids-facility-report?id=TX0105210</t>
  </si>
  <si>
    <t>WESLACO NORTH WWTP</t>
  </si>
  <si>
    <t>TX0052787</t>
  </si>
  <si>
    <t>WESLACO</t>
  </si>
  <si>
    <t>https://echo.epa.gov/biosolids-facility-report?id=TX0052787</t>
  </si>
  <si>
    <t>PATTERSON WQCF</t>
  </si>
  <si>
    <t>CAL078735</t>
  </si>
  <si>
    <t>CA0078735</t>
  </si>
  <si>
    <t>PATTERSON</t>
  </si>
  <si>
    <t>https://echo.epa.gov/biosolids-facility-report?id=CAL078735</t>
  </si>
  <si>
    <t>ARTESIA, CITY OF</t>
  </si>
  <si>
    <t>NML022268</t>
  </si>
  <si>
    <t>NM0022268</t>
  </si>
  <si>
    <t>ARTESIA</t>
  </si>
  <si>
    <t>https://echo.epa.gov/biosolids-facility-report?id=NML022268</t>
  </si>
  <si>
    <t>SALMON CREEK WWTP</t>
  </si>
  <si>
    <t>WAL022772</t>
  </si>
  <si>
    <t>WA0022772</t>
  </si>
  <si>
    <t>BURIEN</t>
  </si>
  <si>
    <t>https://echo.epa.gov/biosolids-facility-report?id=WAL022772</t>
  </si>
  <si>
    <t>SUNBURY CITY MUN AUTHORITY</t>
  </si>
  <si>
    <t>PAL026557</t>
  </si>
  <si>
    <t>PA0026557</t>
  </si>
  <si>
    <t>SUNBURY</t>
  </si>
  <si>
    <t>https://echo.epa.gov/biosolids-facility-report?id=PAL026557</t>
  </si>
  <si>
    <t>CAMDEN, CITY OF</t>
  </si>
  <si>
    <t>ARL022365</t>
  </si>
  <si>
    <t>AR0022365</t>
  </si>
  <si>
    <t>https://echo.epa.gov/biosolids-facility-report?id=ARL022365</t>
  </si>
  <si>
    <t>KODIAK WWTP</t>
  </si>
  <si>
    <t>AKL021555</t>
  </si>
  <si>
    <t>AK0021555</t>
  </si>
  <si>
    <t>KODIAK</t>
  </si>
  <si>
    <t>https://echo.epa.gov/biosolids-facility-report?id=AKL021555</t>
  </si>
  <si>
    <t>WATERTOWN, CITY OF</t>
  </si>
  <si>
    <t>SDL023370</t>
  </si>
  <si>
    <t>SD0023370</t>
  </si>
  <si>
    <t>https://echo.epa.gov/biosolids-facility-report?id=SDL023370</t>
  </si>
  <si>
    <t>CITY OF NORTHPORT</t>
  </si>
  <si>
    <t>ALL064394</t>
  </si>
  <si>
    <t>AL0064394</t>
  </si>
  <si>
    <t>NORTHPORT</t>
  </si>
  <si>
    <t>https://echo.epa.gov/biosolids-facility-report?id=ALL064394</t>
  </si>
  <si>
    <t>WINNIPESAUKEE RIVER BASIN</t>
  </si>
  <si>
    <t>NHL100960</t>
  </si>
  <si>
    <t>NH0100960</t>
  </si>
  <si>
    <t>https://echo.epa.gov/biosolids-facility-report?id=NHL100960</t>
  </si>
  <si>
    <t>HACKETTSTOWN MUA WPCP</t>
  </si>
  <si>
    <t>NJL021369</t>
  </si>
  <si>
    <t>NJ0021369</t>
  </si>
  <si>
    <t>WASHINGTON TWP</t>
  </si>
  <si>
    <t>https://echo.epa.gov/biosolids-facility-report?id=NJL021369</t>
  </si>
  <si>
    <t>CORAL SPRINGS IMP DIST WWTF</t>
  </si>
  <si>
    <t>FLL041301</t>
  </si>
  <si>
    <t>FL0041301</t>
  </si>
  <si>
    <t>CORAL SPRINGS</t>
  </si>
  <si>
    <t>https://echo.epa.gov/biosolids-facility-report?id=FLL041301</t>
  </si>
  <si>
    <t>WAUCONDA WWTF</t>
  </si>
  <si>
    <t>ILL020109</t>
  </si>
  <si>
    <t>IL0020109</t>
  </si>
  <si>
    <t>WAUCONDA</t>
  </si>
  <si>
    <t>https://echo.epa.gov/biosolids-facility-report?id=ILL020109</t>
  </si>
  <si>
    <t>DEERFIELD WRF, VILLAGE OF</t>
  </si>
  <si>
    <t>ILL028347</t>
  </si>
  <si>
    <t>IL0028347</t>
  </si>
  <si>
    <t>DEERFIELD</t>
  </si>
  <si>
    <t>https://echo.epa.gov/biosolids-facility-report?id=ILL028347</t>
  </si>
  <si>
    <t>SIKESTON BOARD OF MUNICIPAL UTILITIES</t>
  </si>
  <si>
    <t>MOL035009</t>
  </si>
  <si>
    <t>MO0035009</t>
  </si>
  <si>
    <t>SIKESTON</t>
  </si>
  <si>
    <t>https://echo.epa.gov/biosolids-facility-report?id=MOL035009</t>
  </si>
  <si>
    <t>CITY OF MANCHESTER</t>
  </si>
  <si>
    <t>TNL025038</t>
  </si>
  <si>
    <t>TN0025038</t>
  </si>
  <si>
    <t>https://echo.epa.gov/biosolids-facility-report?id=TNL025038</t>
  </si>
  <si>
    <t>GALESBURG SD STP</t>
  </si>
  <si>
    <t>ILL023141</t>
  </si>
  <si>
    <t>IL0023141</t>
  </si>
  <si>
    <t>GALESBURG</t>
  </si>
  <si>
    <t>https://echo.epa.gov/biosolids-facility-report?id=ILL023141</t>
  </si>
  <si>
    <t>NORTHEAST PUBLIC SEWER DISTRICT</t>
  </si>
  <si>
    <t>MOL128490</t>
  </si>
  <si>
    <t>MO0128490</t>
  </si>
  <si>
    <t>FENTON</t>
  </si>
  <si>
    <t>https://echo.epa.gov/biosolids-facility-report?id=MOL128490</t>
  </si>
  <si>
    <t>HAVRE DE GRACE WWTP</t>
  </si>
  <si>
    <t>MDL021750</t>
  </si>
  <si>
    <t>MD0021750</t>
  </si>
  <si>
    <t>HAVRE DE GRACE</t>
  </si>
  <si>
    <t>https://echo.epa.gov/biosolids-facility-report?id=MDL021750</t>
  </si>
  <si>
    <t>WATER RECLAMATION FACILITY</t>
  </si>
  <si>
    <t>TX0132560</t>
  </si>
  <si>
    <t>https://echo.epa.gov/biosolids-facility-report?id=TX0132560</t>
  </si>
  <si>
    <t>ENUMCLAW STP</t>
  </si>
  <si>
    <t>WAL020575</t>
  </si>
  <si>
    <t>WA0020575</t>
  </si>
  <si>
    <t>ENUMCLAW</t>
  </si>
  <si>
    <t>https://echo.epa.gov/biosolids-facility-report?id=WAL020575</t>
  </si>
  <si>
    <t>LOCK HAVEN, CITY OF</t>
  </si>
  <si>
    <t>PAL025933</t>
  </si>
  <si>
    <t>PA0025933</t>
  </si>
  <si>
    <t>LOCK HAVEN</t>
  </si>
  <si>
    <t>https://echo.epa.gov/biosolids-facility-report?id=PAL025933</t>
  </si>
  <si>
    <t>FLORHAM PARK WATER POLLUTION</t>
  </si>
  <si>
    <t>NJL025518</t>
  </si>
  <si>
    <t>NJ0025518</t>
  </si>
  <si>
    <t>FLORHAM PARK</t>
  </si>
  <si>
    <t>https://echo.epa.gov/biosolids-facility-report?id=NJL025518</t>
  </si>
  <si>
    <t>PERU UTILITIES WWTP</t>
  </si>
  <si>
    <t>INL032328</t>
  </si>
  <si>
    <t>IN0032328</t>
  </si>
  <si>
    <t>https://echo.epa.gov/biosolids-facility-report?id=INL032328</t>
  </si>
  <si>
    <t>GREAT BEND, CITY OF</t>
  </si>
  <si>
    <t>KSL038491</t>
  </si>
  <si>
    <t>KS0038491</t>
  </si>
  <si>
    <t>GREAT BEND</t>
  </si>
  <si>
    <t>https://echo.epa.gov/biosolids-facility-report?id=KSL038491</t>
  </si>
  <si>
    <t>THE WATER WORKS &amp; SEWER BOARD OF THE CITY OF GADSDEN</t>
  </si>
  <si>
    <t>ALL022659</t>
  </si>
  <si>
    <t>AL0022659</t>
  </si>
  <si>
    <t>https://echo.epa.gov/biosolids-facility-report?id=ALL022659</t>
  </si>
  <si>
    <t>BARRINGTON STP, VILLAGE OF</t>
  </si>
  <si>
    <t>ILL021598</t>
  </si>
  <si>
    <t>IL0021598</t>
  </si>
  <si>
    <t>BARRINGTON</t>
  </si>
  <si>
    <t>https://echo.epa.gov/biosolids-facility-report?id=ILL021598</t>
  </si>
  <si>
    <t>DOUBLE CREEK WWTP</t>
  </si>
  <si>
    <t>TX0100587</t>
  </si>
  <si>
    <t>https://echo.epa.gov/biosolids-facility-report?id=TX0100587</t>
  </si>
  <si>
    <t>NEWTON WW TREATMENT PLANT</t>
  </si>
  <si>
    <t>NJL020184</t>
  </si>
  <si>
    <t>NJ0020184</t>
  </si>
  <si>
    <t>https://echo.epa.gov/biosolids-facility-report?id=NJL020184</t>
  </si>
  <si>
    <t>NORTHWEST REGIONAL</t>
  </si>
  <si>
    <t>FLL178667</t>
  </si>
  <si>
    <t>FL0178667</t>
  </si>
  <si>
    <t>https://echo.epa.gov/biosolids-facility-report?id=FLL178667</t>
  </si>
  <si>
    <t>MT. VIEW S.D. WWTP</t>
  </si>
  <si>
    <t>CAL037770</t>
  </si>
  <si>
    <t>CA0037770</t>
  </si>
  <si>
    <t>https://echo.epa.gov/biosolids-facility-report?id=CAL037770</t>
  </si>
  <si>
    <t>CAL047996</t>
  </si>
  <si>
    <t>CA0047996</t>
  </si>
  <si>
    <t>CARMEL</t>
  </si>
  <si>
    <t>https://echo.epa.gov/biosolids-facility-report?id=CAL047996</t>
  </si>
  <si>
    <t>AVENAL WWTP</t>
  </si>
  <si>
    <t>CAL038610</t>
  </si>
  <si>
    <t>CA0038610</t>
  </si>
  <si>
    <t>AVENAL</t>
  </si>
  <si>
    <t>https://echo.epa.gov/biosolids-facility-report?id=CAL038610</t>
  </si>
  <si>
    <t>LAUREL POTW, NUMBER 2</t>
  </si>
  <si>
    <t>MSL020176</t>
  </si>
  <si>
    <t>MS0020176</t>
  </si>
  <si>
    <t>https://echo.epa.gov/biosolids-facility-report?id=MSL020176</t>
  </si>
  <si>
    <t>STOOKEY TOWNSHIP MAIN STP</t>
  </si>
  <si>
    <t>ILL025232</t>
  </si>
  <si>
    <t>IL0025232</t>
  </si>
  <si>
    <t>https://echo.epa.gov/biosolids-facility-report?id=ILL025232</t>
  </si>
  <si>
    <t>CITY OF FORT MADISON</t>
  </si>
  <si>
    <t>IAL027219</t>
  </si>
  <si>
    <t>IA0027219</t>
  </si>
  <si>
    <t>FORT MADISON</t>
  </si>
  <si>
    <t>https://echo.epa.gov/biosolids-facility-report?id=IAL027219</t>
  </si>
  <si>
    <t>SUFFERN (V)</t>
  </si>
  <si>
    <t>NYL022748</t>
  </si>
  <si>
    <t>NY0022748</t>
  </si>
  <si>
    <t>SUFFERN</t>
  </si>
  <si>
    <t>https://echo.epa.gov/biosolids-facility-report?id=NYL022748</t>
  </si>
  <si>
    <t>EL DORADO, CITY OF</t>
  </si>
  <si>
    <t>KSL097667</t>
  </si>
  <si>
    <t>KS0097667</t>
  </si>
  <si>
    <t>EL DORADO</t>
  </si>
  <si>
    <t>https://echo.epa.gov/biosolids-facility-report?id=KSL097667</t>
  </si>
  <si>
    <t>SHELBYVILLE STP</t>
  </si>
  <si>
    <t>TNL024180</t>
  </si>
  <si>
    <t>TN0024180</t>
  </si>
  <si>
    <t>https://echo.epa.gov/biosolids-facility-report?id=TNL024180</t>
  </si>
  <si>
    <t>GATEWAY SERVICES CDD</t>
  </si>
  <si>
    <t>FLL266973</t>
  </si>
  <si>
    <t>FL0266973</t>
  </si>
  <si>
    <t>https://echo.epa.gov/biosolids-facility-report?id=FLL266973</t>
  </si>
  <si>
    <t>DOUGLAS CO SEWER DIST 1 EAST WENATCHEE</t>
  </si>
  <si>
    <t>WAL020621</t>
  </si>
  <si>
    <t>WA0020621</t>
  </si>
  <si>
    <t>EAST WENATCHEE</t>
  </si>
  <si>
    <t>https://echo.epa.gov/biosolids-facility-report?id=WAL020621</t>
  </si>
  <si>
    <t>TROY STP, CITY OF</t>
  </si>
  <si>
    <t>ILL031488</t>
  </si>
  <si>
    <t>IL0031488</t>
  </si>
  <si>
    <t>https://echo.epa.gov/biosolids-facility-report?id=ILL031488</t>
  </si>
  <si>
    <t>COPPERFIELD PLANT WWTP</t>
  </si>
  <si>
    <t>TX0075884</t>
  </si>
  <si>
    <t>https://echo.epa.gov/biosolids-facility-report?id=TX0075884</t>
  </si>
  <si>
    <t>WOODLAND SEWAGE TREATMENT PLT</t>
  </si>
  <si>
    <t>NJL024929</t>
  </si>
  <si>
    <t>NJ0024929</t>
  </si>
  <si>
    <t>CONVENT STATION</t>
  </si>
  <si>
    <t>https://echo.epa.gov/biosolids-facility-report?id=NJL024929</t>
  </si>
  <si>
    <t>QUONSET POINT WWTF</t>
  </si>
  <si>
    <t>RIL100404</t>
  </si>
  <si>
    <t>RI0100404</t>
  </si>
  <si>
    <t>NORTH KINGSTOWN</t>
  </si>
  <si>
    <t>https://echo.epa.gov/biosolids-facility-report?id=RIL100404</t>
  </si>
  <si>
    <t>TIMBER LANE UD WWTP</t>
  </si>
  <si>
    <t>TX0046680</t>
  </si>
  <si>
    <t>https://echo.epa.gov/biosolids-facility-report?id=TX0046680</t>
  </si>
  <si>
    <t>OTTAWA WWTP PLANT</t>
  </si>
  <si>
    <t>KSL975535</t>
  </si>
  <si>
    <t>KS0975535</t>
  </si>
  <si>
    <t>https://echo.epa.gov/biosolids-facility-report?id=KSL975535</t>
  </si>
  <si>
    <t>PEASE DEVELOPMENT AUTHORITY</t>
  </si>
  <si>
    <t>NHL090000</t>
  </si>
  <si>
    <t>NH0090000</t>
  </si>
  <si>
    <t>PORTSTMOUTH</t>
  </si>
  <si>
    <t>https://echo.epa.gov/biosolids-facility-report?id=NHL090000</t>
  </si>
  <si>
    <t>MUKILTEO WATER AND WASTEWATER DISTRICT WWTP</t>
  </si>
  <si>
    <t>WAL023396</t>
  </si>
  <si>
    <t>WA0023396</t>
  </si>
  <si>
    <t>MUKILTEO</t>
  </si>
  <si>
    <t>https://echo.epa.gov/biosolids-facility-report?id=WAL023396</t>
  </si>
  <si>
    <t>EVANSTON, CITY OF</t>
  </si>
  <si>
    <t>WYL020095</t>
  </si>
  <si>
    <t>WY0020095</t>
  </si>
  <si>
    <t>EVANSTON</t>
  </si>
  <si>
    <t>https://echo.epa.gov/biosolids-facility-report?id=WYL020095</t>
  </si>
  <si>
    <t>THE DALLES, CITY OF</t>
  </si>
  <si>
    <t>ORL020885</t>
  </si>
  <si>
    <t>OR0020885</t>
  </si>
  <si>
    <t>THE DALLES</t>
  </si>
  <si>
    <t>https://echo.epa.gov/biosolids-facility-report?id=ORL020885</t>
  </si>
  <si>
    <t>POMPTON LAKES BORO MUA</t>
  </si>
  <si>
    <t>NJL023698</t>
  </si>
  <si>
    <t>NJ0023698</t>
  </si>
  <si>
    <t>POMPTON LAKES</t>
  </si>
  <si>
    <t>https://echo.epa.gov/biosolids-facility-report?id=NJL023698</t>
  </si>
  <si>
    <t>LOS OSOS WATER RECYCLING FACILITY</t>
  </si>
  <si>
    <t>CAL090010</t>
  </si>
  <si>
    <t>CA0090010</t>
  </si>
  <si>
    <t>LOS OSOS</t>
  </si>
  <si>
    <t>https://echo.epa.gov/biosolids-facility-report?id=CAL090010</t>
  </si>
  <si>
    <t>CITY OF KILGORE  WWTP</t>
  </si>
  <si>
    <t>TX0026557</t>
  </si>
  <si>
    <t>KILGORE</t>
  </si>
  <si>
    <t>https://echo.epa.gov/biosolids-facility-report?id=TX0026557</t>
  </si>
  <si>
    <t>NEWTON, CITY OF</t>
  </si>
  <si>
    <t>KSL038971</t>
  </si>
  <si>
    <t>KS0038971</t>
  </si>
  <si>
    <t>https://echo.epa.gov/biosolids-facility-report?id=KSL038971</t>
  </si>
  <si>
    <t>CALEXICO, CITY OF</t>
  </si>
  <si>
    <t>CAL000009</t>
  </si>
  <si>
    <t>CA0000009</t>
  </si>
  <si>
    <t>CALEXICO</t>
  </si>
  <si>
    <t>https://echo.epa.gov/biosolids-facility-report?id=CAL000009</t>
  </si>
  <si>
    <t>SANFORD/SOUTH WRF #2</t>
  </si>
  <si>
    <t>FLL181714</t>
  </si>
  <si>
    <t>FL0181714</t>
  </si>
  <si>
    <t>https://echo.epa.gov/biosolids-facility-report?id=FLL181714</t>
  </si>
  <si>
    <t>BOERNE WWT AND RECYCLING CENTER</t>
  </si>
  <si>
    <t>TX0131831</t>
  </si>
  <si>
    <t>BOERNE</t>
  </si>
  <si>
    <t>https://echo.epa.gov/biosolids-facility-report?id=TX0131831</t>
  </si>
  <si>
    <t>CANTON WEST STP, CITY OF</t>
  </si>
  <si>
    <t>ILL027839</t>
  </si>
  <si>
    <t>IL0027839</t>
  </si>
  <si>
    <t>https://echo.epa.gov/biosolids-facility-report?id=ILL027839</t>
  </si>
  <si>
    <t>EAST PEORIA STP #1, CITY OF</t>
  </si>
  <si>
    <t>ILL028576</t>
  </si>
  <si>
    <t>IL0028576</t>
  </si>
  <si>
    <t>EAST PEORIA</t>
  </si>
  <si>
    <t>https://echo.epa.gov/biosolids-facility-report?id=ILL028576</t>
  </si>
  <si>
    <t>BURLINGTON NORTH END WWTF</t>
  </si>
  <si>
    <t>VTL100226</t>
  </si>
  <si>
    <t>VT0100226</t>
  </si>
  <si>
    <t>https://echo.epa.gov/biosolids-facility-report?id=VTL100226</t>
  </si>
  <si>
    <t>GRUENE ROAD WATER  RECLAMATION FACILITY</t>
  </si>
  <si>
    <t>TX0070939</t>
  </si>
  <si>
    <t>https://echo.epa.gov/biosolids-facility-report?id=TX0070939</t>
  </si>
  <si>
    <t>HARRIS COUNTY MUD 167 WWTP</t>
  </si>
  <si>
    <t>TX0094307</t>
  </si>
  <si>
    <t>https://echo.epa.gov/biosolids-facility-report?id=TX0094307</t>
  </si>
  <si>
    <t>CHEMUNG COUNTY SEWER DISTRICTS</t>
  </si>
  <si>
    <t>NYL036986</t>
  </si>
  <si>
    <t>NY0036986</t>
  </si>
  <si>
    <t>https://echo.epa.gov/biosolids-facility-report?id=NYL036986</t>
  </si>
  <si>
    <t>JACKSON, CITY OF</t>
  </si>
  <si>
    <t>MOL022853</t>
  </si>
  <si>
    <t>MO0022853</t>
  </si>
  <si>
    <t>https://echo.epa.gov/biosolids-facility-report?id=MOL022853</t>
  </si>
  <si>
    <t>CARY STP, VILLAGE OF</t>
  </si>
  <si>
    <t>ILL020516</t>
  </si>
  <si>
    <t>IL0020516</t>
  </si>
  <si>
    <t>https://echo.epa.gov/biosolids-facility-report?id=ILL020516</t>
  </si>
  <si>
    <t>CITY OF BOONE</t>
  </si>
  <si>
    <t>IAL058076</t>
  </si>
  <si>
    <t>IA0058076</t>
  </si>
  <si>
    <t>https://echo.epa.gov/biosolids-facility-report?id=IAL058076</t>
  </si>
  <si>
    <t>KSL092151</t>
  </si>
  <si>
    <t>KS0092151</t>
  </si>
  <si>
    <t>https://echo.epa.gov/biosolids-facility-report?id=KSL092151</t>
  </si>
  <si>
    <t>U.S. ARMY INSTALLATION MGMT COMMAND</t>
  </si>
  <si>
    <t>MOL029742</t>
  </si>
  <si>
    <t>MO0029742</t>
  </si>
  <si>
    <t>FORT LEONARD WOOD</t>
  </si>
  <si>
    <t>https://echo.epa.gov/biosolids-facility-report?id=MOL029742</t>
  </si>
  <si>
    <t>SOUTHERN MONTGOMERY CO MUD WWP</t>
  </si>
  <si>
    <t>TX0024759</t>
  </si>
  <si>
    <t>SPRING</t>
  </si>
  <si>
    <t>https://echo.epa.gov/biosolids-facility-report?id=TX0024759</t>
  </si>
  <si>
    <t>PORT TOWNSEND STP</t>
  </si>
  <si>
    <t>WAL037052</t>
  </si>
  <si>
    <t>WA0037052</t>
  </si>
  <si>
    <t>PORT TOWNSEND</t>
  </si>
  <si>
    <t>https://echo.epa.gov/biosolids-facility-report?id=WAL037052</t>
  </si>
  <si>
    <t>COL026387</t>
  </si>
  <si>
    <t>CO0026387</t>
  </si>
  <si>
    <t>ASPEN</t>
  </si>
  <si>
    <t>https://echo.epa.gov/biosolids-facility-report?id=COL026387</t>
  </si>
  <si>
    <t>MOORE STREET WWTP</t>
  </si>
  <si>
    <t>TX0047007</t>
  </si>
  <si>
    <t>https://echo.epa.gov/biosolids-facility-report?id=TX0047007</t>
  </si>
  <si>
    <t>SANTAQUIN WATER RECLAMATION FACILITY</t>
  </si>
  <si>
    <t>UTL026000</t>
  </si>
  <si>
    <t>UT0026000</t>
  </si>
  <si>
    <t>SANTAQUIN</t>
  </si>
  <si>
    <t>https://echo.epa.gov/biosolids-facility-report?id=UTL026000</t>
  </si>
  <si>
    <t>GIG HARBOR STP</t>
  </si>
  <si>
    <t>WAL023957</t>
  </si>
  <si>
    <t>WA0023957</t>
  </si>
  <si>
    <t>GIG HARBOR</t>
  </si>
  <si>
    <t>https://echo.epa.gov/biosolids-facility-report?id=WAL023957</t>
  </si>
  <si>
    <t>WEIRTON, CITY OF</t>
  </si>
  <si>
    <t>WVL023108</t>
  </si>
  <si>
    <t>WV0023108</t>
  </si>
  <si>
    <t>WEIRTON</t>
  </si>
  <si>
    <t>https://echo.epa.gov/biosolids-facility-report?id=WVL023108</t>
  </si>
  <si>
    <t>CAMAS STP</t>
  </si>
  <si>
    <t>WAL020249</t>
  </si>
  <si>
    <t>WA0020249</t>
  </si>
  <si>
    <t>CAMAS</t>
  </si>
  <si>
    <t>https://echo.epa.gov/biosolids-facility-report?id=WAL020249</t>
  </si>
  <si>
    <t>NCL069841</t>
  </si>
  <si>
    <t>NC0069841</t>
  </si>
  <si>
    <t>https://echo.epa.gov/biosolids-facility-report?id=NCL069841</t>
  </si>
  <si>
    <t>CITY OF SEDALIA</t>
  </si>
  <si>
    <t>MOL023019</t>
  </si>
  <si>
    <t>MO0023019</t>
  </si>
  <si>
    <t>SEDALIA</t>
  </si>
  <si>
    <t>https://echo.epa.gov/biosolids-facility-report?id=MOL023019</t>
  </si>
  <si>
    <t>CONCORD WWTP</t>
  </si>
  <si>
    <t>MAL100668</t>
  </si>
  <si>
    <t>MA0100668</t>
  </si>
  <si>
    <t>https://echo.epa.gov/biosolids-facility-report?id=MAL100668</t>
  </si>
  <si>
    <t>LIVE OAK WWTF</t>
  </si>
  <si>
    <t>FLL011805</t>
  </si>
  <si>
    <t>FL0011805</t>
  </si>
  <si>
    <t>LIVE OAK</t>
  </si>
  <si>
    <t>https://echo.epa.gov/biosolids-facility-report?id=FLL011805</t>
  </si>
  <si>
    <t>CHARLESTON STP, CITY OF</t>
  </si>
  <si>
    <t>ILL021644</t>
  </si>
  <si>
    <t>IL0021644</t>
  </si>
  <si>
    <t>https://echo.epa.gov/biosolids-facility-report?id=ILL021644</t>
  </si>
  <si>
    <t>CITY OF ROSENBERG 1A WWTF</t>
  </si>
  <si>
    <t>TX0098914</t>
  </si>
  <si>
    <t>ROSENBERG</t>
  </si>
  <si>
    <t>https://echo.epa.gov/biosolids-facility-report?id=TX0098914</t>
  </si>
  <si>
    <t>SIENNA PLANTATION MUD 1 REGIONAL WWTF</t>
  </si>
  <si>
    <t>TX0127876</t>
  </si>
  <si>
    <t>https://echo.epa.gov/biosolids-facility-report?id=TX0127876</t>
  </si>
  <si>
    <t>FULTON COUNTY (LITTLE RIVER)</t>
  </si>
  <si>
    <t>GAL033251</t>
  </si>
  <si>
    <t>GA0033251</t>
  </si>
  <si>
    <t>https://echo.epa.gov/biosolids-facility-report?id=GAL033251</t>
  </si>
  <si>
    <t>WASCO WWTP</t>
  </si>
  <si>
    <t>CAL010514</t>
  </si>
  <si>
    <t>CA0010514</t>
  </si>
  <si>
    <t>WASCO</t>
  </si>
  <si>
    <t>https://echo.epa.gov/biosolids-facility-report?id=CAL010514</t>
  </si>
  <si>
    <t>COTTAGE GROVE, CITY OF</t>
  </si>
  <si>
    <t>ORL020559</t>
  </si>
  <si>
    <t>OR0020559</t>
  </si>
  <si>
    <t>https://echo.epa.gov/biosolids-facility-report?id=ORL020559</t>
  </si>
  <si>
    <t>LAKE CHARLES, CITY OF (PLANT A</t>
  </si>
  <si>
    <t>LAL036340</t>
  </si>
  <si>
    <t>LA0036340</t>
  </si>
  <si>
    <t>https://echo.epa.gov/biosolids-facility-report?id=LAL036340</t>
  </si>
  <si>
    <t>CITY OF MEXICO</t>
  </si>
  <si>
    <t>MOL036242</t>
  </si>
  <si>
    <t>MO0036242</t>
  </si>
  <si>
    <t>MEXICO</t>
  </si>
  <si>
    <t>https://echo.epa.gov/biosolids-facility-report?id=MOL036242</t>
  </si>
  <si>
    <t>CITY OF BOERNE WWTP</t>
  </si>
  <si>
    <t>TX0024465</t>
  </si>
  <si>
    <t>https://echo.epa.gov/biosolids-facility-report?id=TX0024465</t>
  </si>
  <si>
    <t>WHITE OAK BAYOU REGIONAL WWTP</t>
  </si>
  <si>
    <t>TX0057029</t>
  </si>
  <si>
    <t>https://echo.epa.gov/biosolids-facility-report?id=TX0057029</t>
  </si>
  <si>
    <t>CITY OF ALVIN WWTP</t>
  </si>
  <si>
    <t>TX0024554</t>
  </si>
  <si>
    <t>ALVIN</t>
  </si>
  <si>
    <t>https://echo.epa.gov/biosolids-facility-report?id=TX0024554</t>
  </si>
  <si>
    <t>BOLIVAR, CITY OF</t>
  </si>
  <si>
    <t>MOL022373</t>
  </si>
  <si>
    <t>MO0022373</t>
  </si>
  <si>
    <t>BOLIVAR</t>
  </si>
  <si>
    <t>https://echo.epa.gov/biosolids-facility-report?id=MOL022373</t>
  </si>
  <si>
    <t>SNOQUALMIE WWTP AND RECLAIM FACILITY</t>
  </si>
  <si>
    <t>WAL022403</t>
  </si>
  <si>
    <t>WA0022403</t>
  </si>
  <si>
    <t>SNOQUALMIE</t>
  </si>
  <si>
    <t>https://echo.epa.gov/biosolids-facility-report?id=WAL022403</t>
  </si>
  <si>
    <t>COEBURN-NORTON-WISE REGIONAL</t>
  </si>
  <si>
    <t>VAL077828</t>
  </si>
  <si>
    <t>VA0077828</t>
  </si>
  <si>
    <t>COEBURN</t>
  </si>
  <si>
    <t>https://echo.epa.gov/biosolids-facility-report?id=VAL077828</t>
  </si>
  <si>
    <t>FULTON (C)</t>
  </si>
  <si>
    <t>NYL026301</t>
  </si>
  <si>
    <t>NY0026301</t>
  </si>
  <si>
    <t>https://echo.epa.gov/biosolids-facility-report?id=NYL026301</t>
  </si>
  <si>
    <t>TRAIL OF THE LAKES WWTF</t>
  </si>
  <si>
    <t>TX0074021</t>
  </si>
  <si>
    <t>https://echo.epa.gov/biosolids-facility-report?id=TX0074021</t>
  </si>
  <si>
    <t>WOODSTREAM STP</t>
  </si>
  <si>
    <t>NJL024040</t>
  </si>
  <si>
    <t>NJ0024040</t>
  </si>
  <si>
    <t>https://echo.epa.gov/biosolids-facility-report?id=NJL024040</t>
  </si>
  <si>
    <t>FORT MORGAN CITY OF</t>
  </si>
  <si>
    <t>COL044849</t>
  </si>
  <si>
    <t>CO0044849</t>
  </si>
  <si>
    <t>FORT MORGAN</t>
  </si>
  <si>
    <t>https://echo.epa.gov/biosolids-facility-report?id=COL044849</t>
  </si>
  <si>
    <t>ALL022926</t>
  </si>
  <si>
    <t>AL0022926</t>
  </si>
  <si>
    <t>https://echo.epa.gov/biosolids-facility-report?id=ALL022926</t>
  </si>
  <si>
    <t>TAYLORVILLE SD STP</t>
  </si>
  <si>
    <t>ILL031356</t>
  </si>
  <si>
    <t>IL0031356</t>
  </si>
  <si>
    <t>TAYLORVILLE</t>
  </si>
  <si>
    <t>https://echo.epa.gov/biosolids-facility-report?id=ILL031356</t>
  </si>
  <si>
    <t>ODEM STREET WWTP</t>
  </si>
  <si>
    <t>TX0132829</t>
  </si>
  <si>
    <t>https://echo.epa.gov/biosolids-facility-report?id=TX0132829</t>
  </si>
  <si>
    <t>IAL027723</t>
  </si>
  <si>
    <t>IA0027723</t>
  </si>
  <si>
    <t>https://echo.epa.gov/biosolids-facility-report?id=IAL027723</t>
  </si>
  <si>
    <t>LINDENHURST SD STP</t>
  </si>
  <si>
    <t>ILL020796</t>
  </si>
  <si>
    <t>IL0020796</t>
  </si>
  <si>
    <t>LINDENHURST</t>
  </si>
  <si>
    <t>https://echo.epa.gov/biosolids-facility-report?id=ILL020796</t>
  </si>
  <si>
    <t>WESLACO SOUTH WWTP</t>
  </si>
  <si>
    <t>TX0116394</t>
  </si>
  <si>
    <t>https://echo.epa.gov/biosolids-facility-report?id=TX0116394</t>
  </si>
  <si>
    <t>VILLAGE OF BOLINGBROOK STP #3</t>
  </si>
  <si>
    <t>ILL069744</t>
  </si>
  <si>
    <t>IL0069744</t>
  </si>
  <si>
    <t>https://echo.epa.gov/biosolids-facility-report?id=ILL069744</t>
  </si>
  <si>
    <t>BEDFORD WASTEWATER TREATMENT PLANT</t>
  </si>
  <si>
    <t>INL025623</t>
  </si>
  <si>
    <t>IN0025623</t>
  </si>
  <si>
    <t>https://echo.epa.gov/biosolids-facility-report?id=INL025623</t>
  </si>
  <si>
    <t>HULL W P C F</t>
  </si>
  <si>
    <t>MAL101231</t>
  </si>
  <si>
    <t>MA0101231</t>
  </si>
  <si>
    <t>HULL</t>
  </si>
  <si>
    <t>https://echo.epa.gov/biosolids-facility-report?id=MAL101231</t>
  </si>
  <si>
    <t>UC DAVIS MAIN WWTP</t>
  </si>
  <si>
    <t>CAL077895</t>
  </si>
  <si>
    <t>CA0077895</t>
  </si>
  <si>
    <t>https://echo.epa.gov/biosolids-facility-report?id=CAL077895</t>
  </si>
  <si>
    <t>DYERSBURG STP</t>
  </si>
  <si>
    <t>TNL023477</t>
  </si>
  <si>
    <t>TN0023477</t>
  </si>
  <si>
    <t>DYERSBURG</t>
  </si>
  <si>
    <t>https://echo.epa.gov/biosolids-facility-report?id=TNL023477</t>
  </si>
  <si>
    <t>TX0056316</t>
  </si>
  <si>
    <t>ANGLETON</t>
  </si>
  <si>
    <t>https://echo.epa.gov/biosolids-facility-report?id=TX0056316</t>
  </si>
  <si>
    <t>FERGUS FALLS</t>
  </si>
  <si>
    <t>MNL050628</t>
  </si>
  <si>
    <t>MN0050628</t>
  </si>
  <si>
    <t>https://echo.epa.gov/biosolids-facility-report?id=MNL050628</t>
  </si>
  <si>
    <t>CINCO REGIONAL WWTF</t>
  </si>
  <si>
    <t>TX0074004</t>
  </si>
  <si>
    <t>https://echo.epa.gov/biosolids-facility-report?id=TX0074004</t>
  </si>
  <si>
    <t>BURLINGTON RIVERSIDE WWTP</t>
  </si>
  <si>
    <t>VTL100307</t>
  </si>
  <si>
    <t>VT0100307</t>
  </si>
  <si>
    <t>https://echo.epa.gov/biosolids-facility-report?id=VTL100307</t>
  </si>
  <si>
    <t>ROCK CREEK WWTP</t>
  </si>
  <si>
    <t>TX0047031</t>
  </si>
  <si>
    <t>BORGER</t>
  </si>
  <si>
    <t>https://echo.epa.gov/biosolids-facility-report?id=TX0047031</t>
  </si>
  <si>
    <t>ANSON COUNTY</t>
  </si>
  <si>
    <t>NCL041408</t>
  </si>
  <si>
    <t>NC0041408</t>
  </si>
  <si>
    <t>WADESBORO</t>
  </si>
  <si>
    <t>https://echo.epa.gov/biosolids-facility-report?id=NCL041408</t>
  </si>
  <si>
    <t>WASHINGTON TWP MUN AUTHORITY</t>
  </si>
  <si>
    <t>PAL080225</t>
  </si>
  <si>
    <t>PA0080225</t>
  </si>
  <si>
    <t>https://echo.epa.gov/biosolids-facility-report?id=PAL080225</t>
  </si>
  <si>
    <t>PERU STP #1, CITY OF</t>
  </si>
  <si>
    <t>ILL030660</t>
  </si>
  <si>
    <t>IL0030660</t>
  </si>
  <si>
    <t>https://echo.epa.gov/biosolids-facility-report?id=ILL030660</t>
  </si>
  <si>
    <t>WILD HORSE RANCH WWTP</t>
  </si>
  <si>
    <t>TX0124800</t>
  </si>
  <si>
    <t>https://echo.epa.gov/biosolids-facility-report?id=TX0124800</t>
  </si>
  <si>
    <t>CITY OF ROCKPORT WWTP</t>
  </si>
  <si>
    <t>TX0022152</t>
  </si>
  <si>
    <t>ROCKPORT</t>
  </si>
  <si>
    <t>https://echo.epa.gov/biosolids-facility-report?id=TX0022152</t>
  </si>
  <si>
    <t>SALIDA CITY OF</t>
  </si>
  <si>
    <t>COL040339</t>
  </si>
  <si>
    <t>CO0040339</t>
  </si>
  <si>
    <t>https://echo.epa.gov/biosolids-facility-report?id=COL040339</t>
  </si>
  <si>
    <t>COTTON BAYOU WWTP</t>
  </si>
  <si>
    <t>TX0053317</t>
  </si>
  <si>
    <t>MONT BELVIEU</t>
  </si>
  <si>
    <t>https://echo.epa.gov/biosolids-facility-report?id=TX0053317</t>
  </si>
  <si>
    <t>CRAWFORD CREEK WPCP</t>
  </si>
  <si>
    <t>GAL031984</t>
  </si>
  <si>
    <t>GA0031984</t>
  </si>
  <si>
    <t>GROVETOWN</t>
  </si>
  <si>
    <t>https://echo.epa.gov/biosolids-facility-report?id=GAL031984</t>
  </si>
  <si>
    <t>EPHRATA BOROUGH AUTHORITY</t>
  </si>
  <si>
    <t>PAL087181</t>
  </si>
  <si>
    <t>PA0087181</t>
  </si>
  <si>
    <t>https://echo.epa.gov/biosolids-facility-report?id=PAL087181</t>
  </si>
  <si>
    <t>HARRIS COUNTY MUD 278 WWTP</t>
  </si>
  <si>
    <t>TX0127124</t>
  </si>
  <si>
    <t>https://echo.epa.gov/biosolids-facility-report?id=TX0127124</t>
  </si>
  <si>
    <t>SOUTH DAKOTA ELLSWORTH DEVELOPMENT AUTHORITY</t>
  </si>
  <si>
    <t>SDL028611</t>
  </si>
  <si>
    <t>SD0028611</t>
  </si>
  <si>
    <t>BOX ELDER</t>
  </si>
  <si>
    <t>https://echo.epa.gov/biosolids-facility-report?id=SDL028611</t>
  </si>
  <si>
    <t>CITY OF VERNON WWTF</t>
  </si>
  <si>
    <t>TX0023001</t>
  </si>
  <si>
    <t>https://echo.epa.gov/biosolids-facility-report?id=TX0023001</t>
  </si>
  <si>
    <t>ANDOVER, CITY OF</t>
  </si>
  <si>
    <t>KSL092720</t>
  </si>
  <si>
    <t>KS0092720</t>
  </si>
  <si>
    <t>ANDOVER</t>
  </si>
  <si>
    <t>https://echo.epa.gov/biosolids-facility-report?id=KSL092720</t>
  </si>
  <si>
    <t>LAGUNA CSD WRF</t>
  </si>
  <si>
    <t>CAL000404</t>
  </si>
  <si>
    <t>CA0000404</t>
  </si>
  <si>
    <t>https://echo.epa.gov/biosolids-facility-report?id=CAL000404</t>
  </si>
  <si>
    <t>TOWN OF MOCKSVILLE</t>
  </si>
  <si>
    <t>NCL021491</t>
  </si>
  <si>
    <t>NC0021491</t>
  </si>
  <si>
    <t>https://echo.epa.gov/biosolids-facility-report?id=NCL021491</t>
  </si>
  <si>
    <t>TULLAHOMA STP</t>
  </si>
  <si>
    <t>TNL023469</t>
  </si>
  <si>
    <t>TN0023469</t>
  </si>
  <si>
    <t>TULLAHOMA</t>
  </si>
  <si>
    <t>https://echo.epa.gov/biosolids-facility-report?id=TNL023469</t>
  </si>
  <si>
    <t>WYOMISSING VALLEY JOINT MUN AU</t>
  </si>
  <si>
    <t>PAL026638</t>
  </si>
  <si>
    <t>PA0026638</t>
  </si>
  <si>
    <t>https://echo.epa.gov/biosolids-facility-report?id=PAL026638</t>
  </si>
  <si>
    <t>ARKANSAS, CITY OF</t>
  </si>
  <si>
    <t>KSL044831</t>
  </si>
  <si>
    <t>KS0044831</t>
  </si>
  <si>
    <t>ARKANSAS CITY</t>
  </si>
  <si>
    <t>https://echo.epa.gov/biosolids-facility-report?id=KSL044831</t>
  </si>
  <si>
    <t>CITY OF PAMPA WWTP</t>
  </si>
  <si>
    <t>TX0027618</t>
  </si>
  <si>
    <t>PAMPA</t>
  </si>
  <si>
    <t>https://echo.epa.gov/biosolids-facility-report?id=TX0027618</t>
  </si>
  <si>
    <t>VALLEY SANITARY DISTRICT WWTF</t>
  </si>
  <si>
    <t>CAL104477</t>
  </si>
  <si>
    <t>CA0104477</t>
  </si>
  <si>
    <t>INDIO</t>
  </si>
  <si>
    <t>https://echo.epa.gov/biosolids-facility-report?id=CAL104477</t>
  </si>
  <si>
    <t>HONESDALE BOROUGH</t>
  </si>
  <si>
    <t>PAL023469</t>
  </si>
  <si>
    <t>PA0023469</t>
  </si>
  <si>
    <t>HONESDALE</t>
  </si>
  <si>
    <t>https://echo.epa.gov/biosolids-facility-report?id=PAL023469</t>
  </si>
  <si>
    <t>LUMBERTON MUD WWTP 2</t>
  </si>
  <si>
    <t>TX0092801</t>
  </si>
  <si>
    <t>https://echo.epa.gov/biosolids-facility-report?id=TX0092801</t>
  </si>
  <si>
    <t>CITY OF WEST UNIVERSITY PLACE WWTP</t>
  </si>
  <si>
    <t>TX0023841</t>
  </si>
  <si>
    <t>https://echo.epa.gov/biosolids-facility-report?id=TX0023841</t>
  </si>
  <si>
    <t>CLEAR LAKE SANITARY DISTRICT</t>
  </si>
  <si>
    <t>IAL058441</t>
  </si>
  <si>
    <t>IA0058441</t>
  </si>
  <si>
    <t>CLEAR LAKE</t>
  </si>
  <si>
    <t>https://echo.epa.gov/biosolids-facility-report?id=IAL058441</t>
  </si>
  <si>
    <t>ISABELLA RESERVATION WWTP</t>
  </si>
  <si>
    <t>MIL054861</t>
  </si>
  <si>
    <t>MI0054861</t>
  </si>
  <si>
    <t>https://echo.epa.gov/biosolids-facility-report?id=MIL054861</t>
  </si>
  <si>
    <t>SWANSEA STP, VILLAGE OF</t>
  </si>
  <si>
    <t>ILL021181</t>
  </si>
  <si>
    <t>IL0021181</t>
  </si>
  <si>
    <t>SWANSEA</t>
  </si>
  <si>
    <t>https://echo.epa.gov/biosolids-facility-report?id=ILL021181</t>
  </si>
  <si>
    <t>CITY OF BELTON</t>
  </si>
  <si>
    <t>MOL117412</t>
  </si>
  <si>
    <t>MO0117412</t>
  </si>
  <si>
    <t>BELTON</t>
  </si>
  <si>
    <t>https://echo.epa.gov/biosolids-facility-report?id=MOL117412</t>
  </si>
  <si>
    <t>MORRO BAY / CAYUCOS WWTP</t>
  </si>
  <si>
    <t>CAL047881</t>
  </si>
  <si>
    <t>CA0047881</t>
  </si>
  <si>
    <t>MORRO BAY</t>
  </si>
  <si>
    <t>https://echo.epa.gov/biosolids-facility-report?id=CAL047881</t>
  </si>
  <si>
    <t>THOMPSONS CREEK WWTP</t>
  </si>
  <si>
    <t>TX0128554</t>
  </si>
  <si>
    <t>https://echo.epa.gov/biosolids-facility-report?id=TX0128554</t>
  </si>
  <si>
    <t>CITY OF STORM LAKE</t>
  </si>
  <si>
    <t>IAL032484</t>
  </si>
  <si>
    <t>IA0032484</t>
  </si>
  <si>
    <t>STORM LAKE</t>
  </si>
  <si>
    <t>https://echo.epa.gov/biosolids-facility-report?id=IAL032484</t>
  </si>
  <si>
    <t>TEHACHAPI WWTP</t>
  </si>
  <si>
    <t>CAL000464</t>
  </si>
  <si>
    <t>CA0000464</t>
  </si>
  <si>
    <t>https://echo.epa.gov/biosolids-facility-report?id=CAL000464</t>
  </si>
  <si>
    <t>CORNING (C)</t>
  </si>
  <si>
    <t>NYL025721</t>
  </si>
  <si>
    <t>NY0025721</t>
  </si>
  <si>
    <t>https://echo.epa.gov/biosolids-facility-report?id=NYL025721</t>
  </si>
  <si>
    <t>UTULEI STP</t>
  </si>
  <si>
    <t>ASL020001</t>
  </si>
  <si>
    <t>AS0020001</t>
  </si>
  <si>
    <t>https://echo.epa.gov/biosolids-facility-report?id=ASL020001</t>
  </si>
  <si>
    <t>HAYSVILLE, CITY OF</t>
  </si>
  <si>
    <t>KSL090921</t>
  </si>
  <si>
    <t>KS0090921</t>
  </si>
  <si>
    <t>HAYSVILLE</t>
  </si>
  <si>
    <t>https://echo.epa.gov/biosolids-facility-report?id=KSL090921</t>
  </si>
  <si>
    <t>HARRIS COUNTY MUD 344 WWTP</t>
  </si>
  <si>
    <t>TX0104965</t>
  </si>
  <si>
    <t>https://echo.epa.gov/biosolids-facility-report?id=TX0104965</t>
  </si>
  <si>
    <t>CITY OF WETUMPKA WW AND S BOARD</t>
  </si>
  <si>
    <t>ALL064025</t>
  </si>
  <si>
    <t>AL0064025</t>
  </si>
  <si>
    <t>WETUMPKA</t>
  </si>
  <si>
    <t>https://echo.epa.gov/biosolids-facility-report?id=ALL064025</t>
  </si>
  <si>
    <t>CITY OF OSKALOOSA</t>
  </si>
  <si>
    <t>IAL038539</t>
  </si>
  <si>
    <t>IA0038539</t>
  </si>
  <si>
    <t>OSKALOOSA</t>
  </si>
  <si>
    <t>https://echo.epa.gov/biosolids-facility-report?id=IAL038539</t>
  </si>
  <si>
    <t>ROBINSON CREEK WWTP</t>
  </si>
  <si>
    <t>TX0116572</t>
  </si>
  <si>
    <t>https://echo.epa.gov/biosolids-facility-report?id=TX0116572</t>
  </si>
  <si>
    <t>CITY OF SPENCER</t>
  </si>
  <si>
    <t>IAL021059</t>
  </si>
  <si>
    <t>IA0021059</t>
  </si>
  <si>
    <t>https://echo.epa.gov/biosolids-facility-report?id=IAL021059</t>
  </si>
  <si>
    <t>ANDERSON WPCP</t>
  </si>
  <si>
    <t>CAL077704</t>
  </si>
  <si>
    <t>CA0077704</t>
  </si>
  <si>
    <t>https://echo.epa.gov/biosolids-facility-report?id=CAL077704</t>
  </si>
  <si>
    <t>CITY OF KINGSVILLE 1 MGD WWTF</t>
  </si>
  <si>
    <t>TX0117978</t>
  </si>
  <si>
    <t>KINGSVILLE</t>
  </si>
  <si>
    <t>https://echo.epa.gov/biosolids-facility-report?id=TX0117978</t>
  </si>
  <si>
    <t>SAUSALITO-MARIN CITY SANITARY DISTRICT</t>
  </si>
  <si>
    <t>CAL038067</t>
  </si>
  <si>
    <t>CA0038067</t>
  </si>
  <si>
    <t>SAUSALITO</t>
  </si>
  <si>
    <t>https://echo.epa.gov/biosolids-facility-report?id=CAL038067</t>
  </si>
  <si>
    <t>DALLAS, CITY OF</t>
  </si>
  <si>
    <t>ORL020737</t>
  </si>
  <si>
    <t>OR0020737</t>
  </si>
  <si>
    <t>https://echo.epa.gov/biosolids-facility-report?id=ORL020737</t>
  </si>
  <si>
    <t>MECHANICSBURG BOROUGH MUNICIPA</t>
  </si>
  <si>
    <t>PAL020885</t>
  </si>
  <si>
    <t>PA0020885</t>
  </si>
  <si>
    <t>https://echo.epa.gov/biosolids-facility-report?id=PAL020885</t>
  </si>
  <si>
    <t>IRON MOUNTAIN/KINGSFORD JOINT SEWAGE AUTHORITY</t>
  </si>
  <si>
    <t>MIL023205</t>
  </si>
  <si>
    <t>MI0023205</t>
  </si>
  <si>
    <t>KINGSFORD</t>
  </si>
  <si>
    <t>https://echo.epa.gov/biosolids-facility-report?id=MIL023205</t>
  </si>
  <si>
    <t>MOL028860</t>
  </si>
  <si>
    <t>MO0028860</t>
  </si>
  <si>
    <t>https://echo.epa.gov/biosolids-facility-report?id=MOL028860</t>
  </si>
  <si>
    <t>LAGUNA MADRE WWTP</t>
  </si>
  <si>
    <t>TX0047104</t>
  </si>
  <si>
    <t>https://echo.epa.gov/biosolids-facility-report?id=TX0047104</t>
  </si>
  <si>
    <t>MCPHERSON, CITY OF</t>
  </si>
  <si>
    <t>KSL036196</t>
  </si>
  <si>
    <t>KS0036196</t>
  </si>
  <si>
    <t>MCPHERSON</t>
  </si>
  <si>
    <t>https://echo.epa.gov/biosolids-facility-report?id=KSL036196</t>
  </si>
  <si>
    <t>ORANGE COUNTY WWTF</t>
  </si>
  <si>
    <t>TX0023795</t>
  </si>
  <si>
    <t>VIDOR</t>
  </si>
  <si>
    <t>https://echo.epa.gov/biosolids-facility-report?id=TX0023795</t>
  </si>
  <si>
    <t>CASEYVILLE TOWNSHIP</t>
  </si>
  <si>
    <t>ILL021083</t>
  </si>
  <si>
    <t>IL0021083</t>
  </si>
  <si>
    <t>https://echo.epa.gov/biosolids-facility-report?id=ILL021083</t>
  </si>
  <si>
    <t>CITY OF BUTLER</t>
  </si>
  <si>
    <t>MOL096229</t>
  </si>
  <si>
    <t>MO0096229</t>
  </si>
  <si>
    <t>https://echo.epa.gov/biosolids-facility-report?id=MOL096229</t>
  </si>
  <si>
    <t>WOODBURN, CITY OF</t>
  </si>
  <si>
    <t>ORL020001</t>
  </si>
  <si>
    <t>OR0020001</t>
  </si>
  <si>
    <t>WOODBURN</t>
  </si>
  <si>
    <t>https://echo.epa.gov/biosolids-facility-report?id=ORL020001</t>
  </si>
  <si>
    <t>CITY OF WARRENTON</t>
  </si>
  <si>
    <t>MOL087912</t>
  </si>
  <si>
    <t>MO0087912</t>
  </si>
  <si>
    <t>https://echo.epa.gov/biosolids-facility-report?id=MOL087912</t>
  </si>
  <si>
    <t>NB DAVIDSON WWTF</t>
  </si>
  <si>
    <t>TX0022373</t>
  </si>
  <si>
    <t>https://echo.epa.gov/biosolids-facility-report?id=TX0022373</t>
  </si>
  <si>
    <t>WASHINGTON COUNTY</t>
  </si>
  <si>
    <t>NYL183695</t>
  </si>
  <si>
    <t>NY0183695</t>
  </si>
  <si>
    <t>FORT EDWARD</t>
  </si>
  <si>
    <t>https://echo.epa.gov/biosolids-facility-report?id=NYL183695</t>
  </si>
  <si>
    <t>MONTECITO S.D. WWTP</t>
  </si>
  <si>
    <t>CAL047899</t>
  </si>
  <si>
    <t>CA0047899</t>
  </si>
  <si>
    <t>https://echo.epa.gov/biosolids-facility-report?id=CAL047899</t>
  </si>
  <si>
    <t>OIL CITY - STP</t>
  </si>
  <si>
    <t>PAL026204</t>
  </si>
  <si>
    <t>PA0026204</t>
  </si>
  <si>
    <t>OIL CITY</t>
  </si>
  <si>
    <t>https://echo.epa.gov/biosolids-facility-report?id=PAL026204</t>
  </si>
  <si>
    <t>LINCOLN COUNTY</t>
  </si>
  <si>
    <t>NCL088722</t>
  </si>
  <si>
    <t>NC0088722</t>
  </si>
  <si>
    <t>https://echo.epa.gov/biosolids-facility-report?id=NCL088722</t>
  </si>
  <si>
    <t>CITY OF SWEETWATER  WWTP</t>
  </si>
  <si>
    <t>TX0118346</t>
  </si>
  <si>
    <t>https://echo.epa.gov/biosolids-facility-report?id=TX0118346</t>
  </si>
  <si>
    <t>CITY OF NEOSHO</t>
  </si>
  <si>
    <t>MOL104906</t>
  </si>
  <si>
    <t>MO0104906</t>
  </si>
  <si>
    <t>NEOSHO</t>
  </si>
  <si>
    <t>https://echo.epa.gov/biosolids-facility-report?id=MOL104906</t>
  </si>
  <si>
    <t>HARRISON, CITY OF</t>
  </si>
  <si>
    <t>ARL034321</t>
  </si>
  <si>
    <t>AR0034321</t>
  </si>
  <si>
    <t>HARRISON</t>
  </si>
  <si>
    <t>https://echo.epa.gov/biosolids-facility-report?id=ARL034321</t>
  </si>
  <si>
    <t>ISLA BLANCA WWTP</t>
  </si>
  <si>
    <t>TX0023639</t>
  </si>
  <si>
    <t>https://echo.epa.gov/biosolids-facility-report?id=TX0023639</t>
  </si>
  <si>
    <t>FERNDALE STP</t>
  </si>
  <si>
    <t>WAL022454</t>
  </si>
  <si>
    <t>WA0022454</t>
  </si>
  <si>
    <t>FERNDALE</t>
  </si>
  <si>
    <t>https://echo.epa.gov/biosolids-facility-report?id=WAL022454</t>
  </si>
  <si>
    <t>ULSTER (T)</t>
  </si>
  <si>
    <t>NYL021563</t>
  </si>
  <si>
    <t>NY0021563</t>
  </si>
  <si>
    <t>LAKE KATRINE</t>
  </si>
  <si>
    <t>https://echo.epa.gov/biosolids-facility-report?id=NYL021563</t>
  </si>
  <si>
    <t>CITY OF PELLA</t>
  </si>
  <si>
    <t>IAL043869</t>
  </si>
  <si>
    <t>IA0043869</t>
  </si>
  <si>
    <t>PELLA</t>
  </si>
  <si>
    <t>https://echo.epa.gov/biosolids-facility-report?id=IAL043869</t>
  </si>
  <si>
    <t>CRYSTAL LAKE STP #3, CITY OF</t>
  </si>
  <si>
    <t>ILL053457</t>
  </si>
  <si>
    <t>IL0053457</t>
  </si>
  <si>
    <t>https://echo.epa.gov/biosolids-facility-report?id=ILL053457</t>
  </si>
  <si>
    <t>CITY OF JACINTO CITY WWTP</t>
  </si>
  <si>
    <t>TX0053970</t>
  </si>
  <si>
    <t>JACINTO CITY</t>
  </si>
  <si>
    <t>https://echo.epa.gov/biosolids-facility-report?id=TX0053970</t>
  </si>
  <si>
    <t>MOL094579</t>
  </si>
  <si>
    <t>MO0094579</t>
  </si>
  <si>
    <t>https://echo.epa.gov/biosolids-facility-report?id=MOL094579</t>
  </si>
  <si>
    <t>WHITECAP WWTP</t>
  </si>
  <si>
    <t>TX0047121</t>
  </si>
  <si>
    <t>https://echo.epa.gov/biosolids-facility-report?id=TX0047121</t>
  </si>
  <si>
    <t>CITY OF CARRIZO SPRINGS WWTP</t>
  </si>
  <si>
    <t>TX0025976</t>
  </si>
  <si>
    <t>CARRIZO SPRINGS</t>
  </si>
  <si>
    <t>https://echo.epa.gov/biosolids-facility-report?id=TX0025976</t>
  </si>
  <si>
    <t>CITY OF WAVERLY</t>
  </si>
  <si>
    <t>IAL033197</t>
  </si>
  <si>
    <t>IA0033197</t>
  </si>
  <si>
    <t>https://echo.epa.gov/biosolids-facility-report?id=IAL033197</t>
  </si>
  <si>
    <t>FRUITA CITY OF</t>
  </si>
  <si>
    <t>COL048854</t>
  </si>
  <si>
    <t>CO0048854</t>
  </si>
  <si>
    <t>FRUITA</t>
  </si>
  <si>
    <t>https://echo.epa.gov/biosolids-facility-report?id=COL048854</t>
  </si>
  <si>
    <t>LAKE CHARLES, CITY OF- STP</t>
  </si>
  <si>
    <t>LAL118770</t>
  </si>
  <si>
    <t>LA0118770</t>
  </si>
  <si>
    <t>https://echo.epa.gov/biosolids-facility-report?id=LAL118770</t>
  </si>
  <si>
    <t>EAST PEORIA #3 STP, CITY OF</t>
  </si>
  <si>
    <t>ILL046213</t>
  </si>
  <si>
    <t>IL0046213</t>
  </si>
  <si>
    <t>https://echo.epa.gov/biosolids-facility-report?id=ILL046213</t>
  </si>
  <si>
    <t>CORDELE WPCP</t>
  </si>
  <si>
    <t>GAL024503</t>
  </si>
  <si>
    <t>GA0024503</t>
  </si>
  <si>
    <t>CORDELE</t>
  </si>
  <si>
    <t>https://echo.epa.gov/biosolids-facility-report?id=GAL024503</t>
  </si>
  <si>
    <t>MOL101567</t>
  </si>
  <si>
    <t>MO0101567</t>
  </si>
  <si>
    <t>https://echo.epa.gov/biosolids-facility-report?id=MOL101567</t>
  </si>
  <si>
    <t>DISCOVERY BAY WWTP</t>
  </si>
  <si>
    <t>CAL078590</t>
  </si>
  <si>
    <t>CA0078590</t>
  </si>
  <si>
    <t>DISCOVERY BAY</t>
  </si>
  <si>
    <t>https://echo.epa.gov/biosolids-facility-report?id=CAL078590</t>
  </si>
  <si>
    <t>CHEROKEE COUNTY WATER &amp; SEWER AUTHORITY (RIVERBEND WWTP)</t>
  </si>
  <si>
    <t>GAL050242</t>
  </si>
  <si>
    <t>GA0050242</t>
  </si>
  <si>
    <t>BALL GROUND</t>
  </si>
  <si>
    <t>https://echo.epa.gov/biosolids-facility-report?id=GAL050242</t>
  </si>
  <si>
    <t>WICHITA FALLS NORTHSIDE WWTP</t>
  </si>
  <si>
    <t>TX0084557</t>
  </si>
  <si>
    <t>https://echo.epa.gov/biosolids-facility-report?id=TX0084557</t>
  </si>
  <si>
    <t>CENTRALIA STP</t>
  </si>
  <si>
    <t>WAL020982</t>
  </si>
  <si>
    <t>WA0020982</t>
  </si>
  <si>
    <t>https://echo.epa.gov/biosolids-facility-report?id=WAL020982</t>
  </si>
  <si>
    <t>BERRY CREEK WWTP</t>
  </si>
  <si>
    <t>TX0119172</t>
  </si>
  <si>
    <t>https://echo.epa.gov/biosolids-facility-report?id=TX0119172</t>
  </si>
  <si>
    <t>CITY OF ROLLA</t>
  </si>
  <si>
    <t>MOL047031</t>
  </si>
  <si>
    <t>MO0047031</t>
  </si>
  <si>
    <t>ROLLA</t>
  </si>
  <si>
    <t>https://echo.epa.gov/biosolids-facility-report?id=MOL047031</t>
  </si>
  <si>
    <t>CITY OF FREEPORT CENTRAL WWTF</t>
  </si>
  <si>
    <t>TX0033332</t>
  </si>
  <si>
    <t>FREEPORT</t>
  </si>
  <si>
    <t>https://echo.epa.gov/biosolids-facility-report?id=TX0033332</t>
  </si>
  <si>
    <t>CITY OF RAYMONDVILLE WWTP</t>
  </si>
  <si>
    <t>TX0024546</t>
  </si>
  <si>
    <t>RAYMONDVILLE</t>
  </si>
  <si>
    <t>https://echo.epa.gov/biosolids-facility-report?id=TX0024546</t>
  </si>
  <si>
    <t>SAN FELIPE WWTF</t>
  </si>
  <si>
    <t>TX0047198</t>
  </si>
  <si>
    <t>DEL RIO</t>
  </si>
  <si>
    <t>https://echo.epa.gov/biosolids-facility-report?id=TX0047198</t>
  </si>
  <si>
    <t>1ST SPECIAL OPERATIONS CIVIL ENGINEER SQUADRON</t>
  </si>
  <si>
    <t>FLL003174</t>
  </si>
  <si>
    <t>FL0003174</t>
  </si>
  <si>
    <t>HURLBURT FIELD</t>
  </si>
  <si>
    <t>https://echo.epa.gov/biosolids-facility-report?id=FLL003174</t>
  </si>
  <si>
    <t>SCOTT AIR FORCE BASE</t>
  </si>
  <si>
    <t>ILL026859</t>
  </si>
  <si>
    <t>IL0026859</t>
  </si>
  <si>
    <t>https://echo.epa.gov/biosolids-facility-report?id=ILL026859</t>
  </si>
  <si>
    <t>NAS JACKSONVILLE</t>
  </si>
  <si>
    <t>FLL000957</t>
  </si>
  <si>
    <t>FL0000957</t>
  </si>
  <si>
    <t>https://echo.epa.gov/biosolids-facility-report?id=FLL000957</t>
  </si>
  <si>
    <t>MOL047023</t>
  </si>
  <si>
    <t>MO0047023</t>
  </si>
  <si>
    <t>https://echo.epa.gov/biosolids-facility-report?id=MOL047023</t>
  </si>
  <si>
    <t>ORL020354</t>
  </si>
  <si>
    <t>OR0020354</t>
  </si>
  <si>
    <t>BROOKINGS</t>
  </si>
  <si>
    <t>https://echo.epa.gov/biosolids-facility-report?id=ORL020354</t>
  </si>
  <si>
    <t>TOWN OF SPRING LAKE</t>
  </si>
  <si>
    <t>NCL030970</t>
  </si>
  <si>
    <t>NC0030970</t>
  </si>
  <si>
    <t>https://echo.epa.gov/biosolids-facility-report?id=NCL030970</t>
  </si>
  <si>
    <t>MOL023027</t>
  </si>
  <si>
    <t>MO0023027</t>
  </si>
  <si>
    <t>https://echo.epa.gov/biosolids-facility-report?id=MOL023027</t>
  </si>
  <si>
    <t>ANDY BOWIE WWTP</t>
  </si>
  <si>
    <t>TX0023621</t>
  </si>
  <si>
    <t>https://echo.epa.gov/biosolids-facility-report?id=TX0023621</t>
  </si>
  <si>
    <t>SILVER LAKE WWTF</t>
  </si>
  <si>
    <t>TX0053830</t>
  </si>
  <si>
    <t>https://echo.epa.gov/biosolids-facility-report?id=TX0053830</t>
  </si>
  <si>
    <t>CITY OF CRYSTAL CITY</t>
  </si>
  <si>
    <t>TX0053392</t>
  </si>
  <si>
    <t>SABINAL</t>
  </si>
  <si>
    <t>https://echo.epa.gov/biosolids-facility-report?id=TX0053392</t>
  </si>
  <si>
    <t>CITY OF PORTLAND WWTF</t>
  </si>
  <si>
    <t>TX0055433</t>
  </si>
  <si>
    <t>https://echo.epa.gov/biosolids-facility-report?id=TX0055433</t>
  </si>
  <si>
    <t>KJC KENTUCKY STATE REFORMATORY</t>
  </si>
  <si>
    <t>KYL040126</t>
  </si>
  <si>
    <t>KY0040126</t>
  </si>
  <si>
    <t>https://echo.epa.gov/biosolids-facility-report?id=KYL040126</t>
  </si>
  <si>
    <t>US NAVAL STATION MAYPORT</t>
  </si>
  <si>
    <t>FLL000922</t>
  </si>
  <si>
    <t>FL0000922</t>
  </si>
  <si>
    <t>https://echo.epa.gov/biosolids-facility-report?id=FLL000922</t>
  </si>
  <si>
    <t>ROCKY FORK WASTEWATER PLANT</t>
  </si>
  <si>
    <t>WVL037486</t>
  </si>
  <si>
    <t>WV0037486</t>
  </si>
  <si>
    <t>https://echo.epa.gov/biosolids-facility-report?id=WVL037486</t>
  </si>
  <si>
    <t>CITY OF BONHAM WWTP</t>
  </si>
  <si>
    <t>TX0021814</t>
  </si>
  <si>
    <t>BONHAM</t>
  </si>
  <si>
    <t>https://echo.epa.gov/biosolids-facility-report?id=TX0021814</t>
  </si>
  <si>
    <t>RUSSELLVILLE  WATER AND SEWER BOARD</t>
  </si>
  <si>
    <t>ALL027987</t>
  </si>
  <si>
    <t>AL0027987</t>
  </si>
  <si>
    <t>https://echo.epa.gov/biosolids-facility-report?id=ALL027987</t>
  </si>
  <si>
    <t>BONNIE BRAE FOREST MANOR SD</t>
  </si>
  <si>
    <t>ILL021261</t>
  </si>
  <si>
    <t>IL0021261</t>
  </si>
  <si>
    <t>https://echo.epa.gov/biosolids-facility-report?id=ILL021261</t>
  </si>
  <si>
    <t>CITY OF EXCELSIOR SPRINGS</t>
  </si>
  <si>
    <t>MOL028843</t>
  </si>
  <si>
    <t>MO0028843</t>
  </si>
  <si>
    <t>EXCELSIOR SPRINGS</t>
  </si>
  <si>
    <t>https://echo.epa.gov/biosolids-facility-report?id=MOL028843</t>
  </si>
  <si>
    <t>RIDGECREST WWTF</t>
  </si>
  <si>
    <t>CAL000453</t>
  </si>
  <si>
    <t>CA0000453</t>
  </si>
  <si>
    <t>RIDGECREST</t>
  </si>
  <si>
    <t>https://echo.epa.gov/biosolids-facility-report?id=CAL000453</t>
  </si>
  <si>
    <t>AMERICAN CANYON WWTF</t>
  </si>
  <si>
    <t>CAL038768</t>
  </si>
  <si>
    <t>CA0038768</t>
  </si>
  <si>
    <t>AMERICAN CANYON</t>
  </si>
  <si>
    <t>https://echo.epa.gov/biosolids-facility-report?id=CAL038768</t>
  </si>
  <si>
    <t>HURON, CITY OF</t>
  </si>
  <si>
    <t>SDL023434</t>
  </si>
  <si>
    <t>SD0023434</t>
  </si>
  <si>
    <t>https://echo.epa.gov/biosolids-facility-report?id=SDL023434</t>
  </si>
  <si>
    <t>PORTALES, CITY OF - WWTP</t>
  </si>
  <si>
    <t>NML000008</t>
  </si>
  <si>
    <t>NM0000008</t>
  </si>
  <si>
    <t>PORTALES</t>
  </si>
  <si>
    <t>https://echo.epa.gov/biosolids-facility-report?id=NML000008</t>
  </si>
  <si>
    <t>WILLOW CREEK WWTP</t>
  </si>
  <si>
    <t>TX0023779</t>
  </si>
  <si>
    <t>https://echo.epa.gov/biosolids-facility-report?id=TX0023779</t>
  </si>
  <si>
    <t>HOPE, CITY OF-BOIS D'ARC WWTP</t>
  </si>
  <si>
    <t>ARL038466</t>
  </si>
  <si>
    <t>AR0038466</t>
  </si>
  <si>
    <t>HOPE</t>
  </si>
  <si>
    <t>https://echo.epa.gov/biosolids-facility-report?id=ARL038466</t>
  </si>
  <si>
    <t>MOL050652</t>
  </si>
  <si>
    <t>MO0050652</t>
  </si>
  <si>
    <t>https://echo.epa.gov/biosolids-facility-report?id=MOL050652</t>
  </si>
  <si>
    <t>PSRP use-rate</t>
  </si>
  <si>
    <t>% aerobic</t>
  </si>
  <si>
    <t>% anaerobic</t>
  </si>
  <si>
    <t>% limeStabilize</t>
  </si>
  <si>
    <t>% airDry</t>
  </si>
  <si>
    <t>% lowTempCompost</t>
  </si>
  <si>
    <t>% none</t>
  </si>
  <si>
    <t>PFRP use-rate</t>
  </si>
  <si>
    <t>% heatDry</t>
  </si>
  <si>
    <t>% heatTreatment</t>
  </si>
  <si>
    <t>% highTempCompost</t>
  </si>
  <si>
    <t>% pasteruize</t>
  </si>
  <si>
    <t>% thermoAerobicDigest</t>
  </si>
  <si>
    <t>Other Use-Rate</t>
  </si>
  <si>
    <t>% methaneBioCapture</t>
  </si>
  <si>
    <t>$ tempSludgeStore</t>
  </si>
  <si>
    <t>Other</t>
  </si>
  <si>
    <t>PTO use-rate</t>
  </si>
  <si>
    <t>% thickening</t>
  </si>
  <si>
    <t>% preliminaryOps</t>
  </si>
  <si>
    <t>Column1</t>
  </si>
  <si>
    <t>Biosolids_tpy</t>
  </si>
  <si>
    <t>Cost per ton biochar (mean)</t>
  </si>
  <si>
    <t>Cost per ton biochar (median)</t>
  </si>
  <si>
    <t>Cost per ton biochar (5th pct)</t>
  </si>
  <si>
    <t>Cost per ton biochar (95th pct)</t>
  </si>
  <si>
    <t>GWP per ton biochar (mean)</t>
  </si>
  <si>
    <t>GWP per ton biochar (median)</t>
  </si>
  <si>
    <t>GWP per ton biochar (5th pct)</t>
  </si>
  <si>
    <t>GWP per ton biochar (95th pct)</t>
  </si>
  <si>
    <t>Biochar generated (mean)</t>
  </si>
  <si>
    <t>Biochar generated (median)</t>
  </si>
  <si>
    <t>Biochar generated (5th pct)</t>
  </si>
  <si>
    <t>Biochar generated (95th pct)</t>
  </si>
  <si>
    <t>Sequesterable carbon (mean)</t>
  </si>
  <si>
    <t>Sequesterable carbon (median)</t>
  </si>
  <si>
    <t>Sequesterable carbon (5th pct)</t>
  </si>
  <si>
    <t>Sequesterable carbon (95th pct)</t>
  </si>
  <si>
    <t>Drying requirement (mean)</t>
  </si>
  <si>
    <t>Drying requirement (median)</t>
  </si>
  <si>
    <t>Drying requirement (5th pct)</t>
  </si>
  <si>
    <t>Drying requirement (95th pct)</t>
  </si>
  <si>
    <t>Energy conversion efficiency (mean)</t>
  </si>
  <si>
    <t>Energy conversion efficiency (median)</t>
  </si>
  <si>
    <t>Energy conversion efficiency (5th pct)</t>
  </si>
  <si>
    <t>Energy conversion efficiency (95th pct)</t>
  </si>
  <si>
    <t>Char Yield (db %) (mean)</t>
  </si>
  <si>
    <t>Char Yield (db %) (median)</t>
  </si>
  <si>
    <t>Char Yield (db %) (5th pct)</t>
  </si>
  <si>
    <t>Char Yield (db %) (95th pct)</t>
  </si>
  <si>
    <t>Ash Content Feedstock (db %) (mean)</t>
  </si>
  <si>
    <t>Ash Content Feedstock (db %) (median)</t>
  </si>
  <si>
    <t>Ash Content Feedstock (db %) (5th pct)</t>
  </si>
  <si>
    <t>Ash Content Feedstock (db %) (95th pct)</t>
  </si>
  <si>
    <t>Moisture content feedstock (mean)</t>
  </si>
  <si>
    <t>Moisture content feedstock (median)</t>
  </si>
  <si>
    <t>Moisture content feedstock (5th pct)</t>
  </si>
  <si>
    <t>Moisture content feedstock (95th pct)</t>
  </si>
  <si>
    <t>Airdry?</t>
  </si>
  <si>
    <t>aerobic?</t>
  </si>
  <si>
    <t>thickening?</t>
  </si>
  <si>
    <t>Heatdry?</t>
  </si>
  <si>
    <t>Both Digestion?</t>
  </si>
  <si>
    <t>anaer?</t>
  </si>
  <si>
    <t>anaer</t>
  </si>
  <si>
    <t>anaer, aerobic</t>
  </si>
  <si>
    <t>anaer, airDry</t>
  </si>
  <si>
    <t>limeStabilize, anaer</t>
  </si>
  <si>
    <t>lowTempCompost, anaer</t>
  </si>
  <si>
    <t>lowTempCompost, anaer, airDry</t>
  </si>
  <si>
    <t>limeStabilize, anaer, airDry, aerobic</t>
  </si>
  <si>
    <t>anaer, airDry, aerobic</t>
  </si>
  <si>
    <t>lowTempCompost, anaer, airDry, aerobic</t>
  </si>
  <si>
    <t>Drying cost normalized (mean)</t>
  </si>
  <si>
    <t>Drying cost normalized (median)</t>
  </si>
  <si>
    <t>Drying cost normalized (5th pct)</t>
  </si>
  <si>
    <t>Drying cost normalized (95th pct)</t>
  </si>
  <si>
    <t>Biosolids HHV (mean)</t>
  </si>
  <si>
    <t>Biosolids HHV (median)</t>
  </si>
  <si>
    <t>Biosolids HHV (5th pct)</t>
  </si>
  <si>
    <t>Biosolids HHV (95th pct)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</si>
</sst>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2" borderId="1" xfId="0" applyFill="1" applyBorder="1"/>
    <xf numFmtId="0" fontId="0" fillId="0" borderId="1" xfId="0" applyBorder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DD914DD-CFC1-4810-8B67-0D4860A5262B}" autoFormatId="16" applyNumberFormats="0" applyBorderFormats="0" applyFontFormats="0" applyPatternFormats="0" applyAlignmentFormats="0" applyWidthHeightFormats="0">
  <queryTableRefresh nextId="42">
    <queryTableFields count="32">
      <queryTableField id="1" name="Facility Name" tableColumnId="1"/>
      <queryTableField id="2" name="NPDES ID L Coding" tableColumnId="2"/>
      <queryTableField id="3" name="NPDES ID2" tableColumnId="3"/>
      <queryTableField id="4" name="City" tableColumnId="4"/>
      <queryTableField id="5" name="State" tableColumnId="5"/>
      <queryTableField id="6" name="EPA Region" tableColumnId="6"/>
      <queryTableField id="7" name="Reporting Year" tableColumnId="7"/>
      <queryTableField id="8" name="Certified Date" tableColumnId="8"/>
      <queryTableField id="9" name="Reporting Obligation(s)" tableColumnId="9"/>
      <queryTableField id="10" name="Amount of Biosolids Generated" tableColumnId="10"/>
      <queryTableField id="11" name="Violation Count" tableColumnId="11"/>
      <queryTableField id="12" name="Violation Type(s)" tableColumnId="12"/>
      <queryTableField id="13" name="Management Practice Type(s)" tableColumnId="13"/>
      <queryTableField id="14" name="Amount of Biosolids Managed - Land Applied" tableColumnId="14"/>
      <queryTableField id="15" name="Amount of Biosolids Managed - Surface Disposal" tableColumnId="15"/>
      <queryTableField id="16" name="Amount of Biosolids Managed - Incinerated" tableColumnId="16"/>
      <queryTableField id="17" name="Amount of Biosolids Managed - Other Management Practice" tableColumnId="17"/>
      <queryTableField id="18" name="Pathogen Class(es)" tableColumnId="18"/>
      <queryTableField id="19" name="Facility Latitude" tableColumnId="19"/>
      <queryTableField id="20" name="Facility Longitude" tableColumnId="20"/>
      <queryTableField id="21" name="Sum of Average Daily Flow (MGD)" tableColumnId="21"/>
      <queryTableField id="22" name="Count of Outfall Number" tableColumnId="22"/>
      <queryTableField id="23" name="Max of Total Facility Design Flow (MGD)" tableColumnId="23"/>
      <queryTableField id="24" name="Max of Actual Average Facility Flow (MGD)" tableColumnId="24"/>
      <queryTableField id="25" name="Max of Wastewater Flow (MGal/yr)" tableColumnId="25"/>
      <queryTableField id="26" name="CWNS #" tableColumnId="26"/>
      <queryTableField id="27" name="Predicted biosolids" tableColumnId="27"/>
      <queryTableField id="28" name="All PSRP" tableColumnId="28"/>
      <queryTableField id="29" name="All Other" tableColumnId="29"/>
      <queryTableField id="30" name="All PFRP" tableColumnId="30"/>
      <queryTableField id="31" name="All PTO" tableColumnId="31"/>
      <queryTableField id="32" name="ECHO BFR" tableColumnId="32"/>
    </queryTableFields>
    <queryTableDeletedFields count="9">
      <deletedField name="Column33"/>
      <deletedField name="Column34"/>
      <deletedField name="Column35"/>
      <deletedField name="mean"/>
      <deletedField name="1724.0023057630603"/>
      <deletedField name="Column38"/>
      <deletedField name="0 to 5 MGD"/>
      <deletedField name="Column40"/>
      <deletedField name="Column4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1BB65E-74DE-4E2A-AF40-2DA395E1965B}" name="Sheet1" displayName="Sheet1" ref="A1:BH2623" totalsRowShown="0">
  <autoFilter ref="A1:BH2623" xr:uid="{3D1BB65E-74DE-4E2A-AF40-2DA395E1965B}"/>
  <sortState xmlns:xlrd2="http://schemas.microsoft.com/office/spreadsheetml/2017/richdata2" ref="A2:BH2623">
    <sortCondition descending="1" ref="BH2:BH2623"/>
    <sortCondition descending="1" ref="BC2:BC2623"/>
    <sortCondition descending="1" ref="BD2:BD2623"/>
  </sortState>
  <tableColumns count="60">
    <tableColumn id="1" xr3:uid="{E8FA9CAB-37EC-444D-96AB-25C703484755}" name="Column1" dataDxfId="29"/>
    <tableColumn id="2" xr3:uid="{712AC8C1-5322-43F8-95D9-0AA64FB8F8B5}" name="NPDES ID2" dataDxfId="28"/>
    <tableColumn id="3" xr3:uid="{ED730CF2-9B41-456C-8D27-F874971D2629}" name="Biosolids_tpy"/>
    <tableColumn id="4" xr3:uid="{B6F10903-8149-4384-9C8A-09E774ABDA1E}" name="Cost per ton biochar (mean)"/>
    <tableColumn id="5" xr3:uid="{E2C19E16-0838-4CFD-97E3-F585536F8B42}" name="Cost per ton biochar (median)"/>
    <tableColumn id="6" xr3:uid="{837D6376-60FA-4181-AC4D-FA77A2351396}" name="Cost per ton biochar (5th pct)"/>
    <tableColumn id="7" xr3:uid="{319DFB9A-FA05-4357-A2FB-FAE5749E812C}" name="Cost per ton biochar (95th pct)"/>
    <tableColumn id="8" xr3:uid="{D774A360-88FF-49F9-B373-510ED9DB7CFA}" name="GWP per ton biochar (mean)"/>
    <tableColumn id="9" xr3:uid="{312B49A3-DDF9-4963-8137-02EB002EF8F8}" name="GWP per ton biochar (median)"/>
    <tableColumn id="10" xr3:uid="{A973A879-90BB-48E8-B338-92E6A0784358}" name="GWP per ton biochar (5th pct)"/>
    <tableColumn id="11" xr3:uid="{C25022A8-A7D5-4C2F-8CB8-E66B302A6053}" name="GWP per ton biochar (95th pct)"/>
    <tableColumn id="12" xr3:uid="{ADA62DF9-3197-453C-94EC-32DD2E18297E}" name="Biochar generated (mean)"/>
    <tableColumn id="13" xr3:uid="{985D2B91-0034-4B53-B566-52E759248CCE}" name="Biochar generated (median)"/>
    <tableColumn id="14" xr3:uid="{C316FEE1-1157-4424-831B-2DE13C5A4CF8}" name="Biochar generated (5th pct)"/>
    <tableColumn id="15" xr3:uid="{2F0796DB-F5E2-4952-8745-F6EB12CFCD45}" name="Biochar generated (95th pct)"/>
    <tableColumn id="16" xr3:uid="{2A2E4984-F0EC-453D-A900-A25A8B67D71F}" name="Sequesterable carbon (mean)"/>
    <tableColumn id="17" xr3:uid="{C87E5534-A839-4375-BDBE-C045C1C8EF3C}" name="Sequesterable carbon (median)"/>
    <tableColumn id="18" xr3:uid="{AD5E6CEE-D7B7-45CE-AEDC-D73A4867B2D0}" name="Sequesterable carbon (5th pct)"/>
    <tableColumn id="19" xr3:uid="{4217B579-FBBB-47E1-B28B-6722BC05CB29}" name="Sequesterable carbon (95th pct)"/>
    <tableColumn id="20" xr3:uid="{24D71384-417D-4376-A06B-D5869DA03186}" name="Drying requirement (mean)"/>
    <tableColumn id="21" xr3:uid="{9FF8E0A3-2E28-48C1-B9FE-7B9D42A91917}" name="Drying requirement (median)"/>
    <tableColumn id="22" xr3:uid="{3D63C59F-5EDE-454B-BF94-5BD8364B80D4}" name="Drying requirement (5th pct)"/>
    <tableColumn id="23" xr3:uid="{A4FEAA1D-41FA-44F6-BBF7-CE4F73B285A0}" name="Drying requirement (95th pct)"/>
    <tableColumn id="24" xr3:uid="{55C273D0-9CE0-4304-A7A4-08602D0BD885}" name="Drying cost normalized (mean)"/>
    <tableColumn id="25" xr3:uid="{00B8784D-FACC-48D2-9532-C3BC763388B3}" name="Drying cost normalized (median)"/>
    <tableColumn id="26" xr3:uid="{A20A03C5-7C11-4433-8D6B-E83663F233E8}" name="Drying cost normalized (5th pct)"/>
    <tableColumn id="27" xr3:uid="{81646BCF-CF53-41C0-BB95-87E7B70AA69E}" name="Drying cost normalized (95th pct)"/>
    <tableColumn id="28" xr3:uid="{B3070A8E-2FB9-48A6-82EC-85C6D653E43C}" name="Energy conversion efficiency (mean)"/>
    <tableColumn id="29" xr3:uid="{71BFFB99-4F01-4C10-9E5C-5BECEB968401}" name="Energy conversion efficiency (median)"/>
    <tableColumn id="30" xr3:uid="{0DA5E7F0-8E69-4B65-81B9-445086276478}" name="Energy conversion efficiency (5th pct)"/>
    <tableColumn id="31" xr3:uid="{ABF347D9-C47C-41E4-A7B8-E5F58882C1BF}" name="Energy conversion efficiency (95th pct)"/>
    <tableColumn id="32" xr3:uid="{616D6957-9EAD-44E6-BA8B-2B4092AF9867}" name="Char Yield (db %) (mean)"/>
    <tableColumn id="33" xr3:uid="{25A01DDD-4EBA-4765-B4D9-B7D815FBDC90}" name="Char Yield (db %) (median)"/>
    <tableColumn id="34" xr3:uid="{7A9FE265-C4D3-494E-AEDE-6D92206AB231}" name="Char Yield (db %) (5th pct)"/>
    <tableColumn id="35" xr3:uid="{DC2AD95F-D7CD-4FBF-A58E-62A24FC1939D}" name="Char Yield (db %) (95th pct)"/>
    <tableColumn id="36" xr3:uid="{B9E175A9-2CFB-4A93-A0F7-7DD8F2F089DC}" name="Ash Content Feedstock (db %) (mean)"/>
    <tableColumn id="37" xr3:uid="{F8C3E0B5-6E8B-4537-9239-1662E1307C1D}" name="Ash Content Feedstock (db %) (median)"/>
    <tableColumn id="38" xr3:uid="{4A748AC1-3FD3-4BF9-ACA5-0C857699CE23}" name="Ash Content Feedstock (db %) (5th pct)"/>
    <tableColumn id="39" xr3:uid="{FD0C12E4-91E6-4F9A-B581-9ECDDEFD0DF9}" name="Ash Content Feedstock (db %) (95th pct)"/>
    <tableColumn id="40" xr3:uid="{FDB73057-D4F3-4D06-AC9B-2850B16D272A}" name="Moisture content feedstock (mean)"/>
    <tableColumn id="41" xr3:uid="{32892FB5-D5A9-4C4B-95E2-CF11DF3DFD89}" name="Moisture content feedstock (median)"/>
    <tableColumn id="42" xr3:uid="{754DED98-4FF7-4224-A6D8-BA904514256C}" name="Moisture content feedstock (5th pct)"/>
    <tableColumn id="43" xr3:uid="{ED20B1F0-DE18-41CC-99E6-14537E69C146}" name="Moisture content feedstock (95th pct)"/>
    <tableColumn id="64" xr3:uid="{81412923-F886-4C79-9DD0-7D38359D07B3}" name="Biosolids HHV (mean)"/>
    <tableColumn id="63" xr3:uid="{3BCA067C-BBDE-4A2E-B2B4-6E6D48FD6777}" name="Biosolids HHV (median)"/>
    <tableColumn id="62" xr3:uid="{095CE03B-957D-4D46-B7C1-F20A242A3432}" name="Biosolids HHV (5th pct)"/>
    <tableColumn id="61" xr3:uid="{1E92382E-6474-4145-9A82-03766F0CA758}" name="Biosolids HHV (95th pct)"/>
    <tableColumn id="44" xr3:uid="{4C60D9AF-D49D-4EA0-BABC-29E67CEA664F}" name="State" dataDxfId="27">
      <calculatedColumnFormula>VLOOKUP(Sheet1[[#This Row],[NPDES ID2]],Combined_Sheet__Major_Only___2[[NPDES ID2]:[ECHO BFR]],3,FALSE)</calculatedColumnFormula>
    </tableColumn>
    <tableColumn id="45" xr3:uid="{6DD2DCEB-8EC3-4DA5-A74A-5E74BF3363AD}" name="All PSRP" dataDxfId="26"/>
    <tableColumn id="46" xr3:uid="{D19EAD3E-7DF2-4E64-A6EC-786529B64EBA}" name="All Other" dataDxfId="25">
      <calculatedColumnFormula>VLOOKUP(Sheet1[[#This Row],[NPDES ID2]],Combined_Sheet__Major_Only___2[[NPDES ID2]:[ECHO BFR]],27,FALSE)</calculatedColumnFormula>
    </tableColumn>
    <tableColumn id="47" xr3:uid="{59EC1418-238A-4741-A4F4-62A377FD47F7}" name="All PFRP" dataDxfId="24">
      <calculatedColumnFormula>VLOOKUP(Sheet1[[#This Row],[NPDES ID2]],Combined_Sheet__Major_Only___2[[NPDES ID2]:[ECHO BFR]],28,FALSE)</calculatedColumnFormula>
    </tableColumn>
    <tableColumn id="48" xr3:uid="{B50D9EB7-FAB3-4328-9ED2-B81869D2A319}" name="All PTO" dataDxfId="23">
      <calculatedColumnFormula>VLOOKUP(Sheet1[[#This Row],[NPDES ID2]],Combined_Sheet__Major_Only___2[[NPDES ID2]:[ECHO BFR]],29,FALSE)</calculatedColumnFormula>
    </tableColumn>
    <tableColumn id="49" xr3:uid="{A040FCC0-2C82-4438-AE73-200A35F2FB15}" name="Facility Latitude" dataDxfId="22">
      <calculatedColumnFormula>VLOOKUP(Sheet1[[#This Row],[NPDES ID2]],Combined_Sheet__Major_Only___2[[NPDES ID2]:[ECHO BFR]],17,FALSE)</calculatedColumnFormula>
    </tableColumn>
    <tableColumn id="50" xr3:uid="{7E90195F-587B-4750-85C8-4FB8ABD4CAD1}" name="Facility Longitude" dataDxfId="21">
      <calculatedColumnFormula>VLOOKUP(Sheet1[[#This Row],[NPDES ID2]],Combined_Sheet__Major_Only___2[[NPDES ID2]:[ECHO BFR]],18,FALSE)</calculatedColumnFormula>
    </tableColumn>
    <tableColumn id="51" xr3:uid="{62A09F52-7AE8-4854-9E63-F30AD1B949C1}" name="aerobic?" dataDxfId="20">
      <calculatedColumnFormula>IF(ISNUMBER(SEARCH("aerobic",$AW2)),"aerobic","")</calculatedColumnFormula>
    </tableColumn>
    <tableColumn id="52" xr3:uid="{44580626-F160-4D0F-A725-CC45FE62E008}" name="anaer?" dataDxfId="19">
      <calculatedColumnFormula>IF(ISNUMBER(SEARCH("anaerobic",$AW2)),"anaerobic","")</calculatedColumnFormula>
    </tableColumn>
    <tableColumn id="53" xr3:uid="{99B20188-7A34-45D2-BF7C-EF3E00F7F6AD}" name="thickening?" dataDxfId="18">
      <calculatedColumnFormula>IF(ISNUMBER(SEARCH("thickening",$AZ2)),"thickening","")</calculatedColumnFormula>
    </tableColumn>
    <tableColumn id="56" xr3:uid="{A2DED0D0-7A06-4F01-9597-7236AFB18C72}" name="Airdry?" dataDxfId="17">
      <calculatedColumnFormula>IF(ISNUMBER(SEARCH("airDry",$AW2)),"airDry","")</calculatedColumnFormula>
    </tableColumn>
    <tableColumn id="57" xr3:uid="{6C71133B-26FD-4FD0-8C6A-CE5C393EB805}" name="Heatdry?" dataDxfId="16">
      <calculatedColumnFormula>IF(ISNUMBER(SEARCH("heatDry",$AY2)),"heatDry","")</calculatedColumnFormula>
    </tableColumn>
    <tableColumn id="60" xr3:uid="{B9533552-1802-4DDE-865D-DABB2B187455}" name="Both Digestion?" dataDxfId="15">
      <calculatedColumnFormula>IF(AND(ISNUMBER(SEARCH("aerobic",$AW2)),ISNUMBER(SEARCH("anaer",$AW2))),"Combined Aer and Anaer.","")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870D-28CD-4799-9021-FD830FEB9DD4}" name="Combined_Sheet__Major_Only___2" displayName="Combined_Sheet__Major_Only___2" ref="A1:AF2666" tableType="queryTable" totalsRowShown="0">
  <autoFilter ref="A1:AF2666" xr:uid="{DB26870D-28CD-4799-9021-FD830FEB9DD4}"/>
  <tableColumns count="32">
    <tableColumn id="1" xr3:uid="{DAF0E922-E3BA-4E98-8454-D405E19CF8AE}" uniqueName="1" name="Facility Name" queryTableFieldId="1" dataDxfId="14"/>
    <tableColumn id="2" xr3:uid="{1A604505-3EF7-466C-B539-455C09CF2A28}" uniqueName="2" name="NPDES ID L Coding" queryTableFieldId="2" dataDxfId="13"/>
    <tableColumn id="3" xr3:uid="{A5F718D8-6326-4A5B-A906-70EC0C488055}" uniqueName="3" name="NPDES ID2" queryTableFieldId="3" dataDxfId="12"/>
    <tableColumn id="4" xr3:uid="{27E5746E-56FD-4E9C-9E85-7431530F667D}" uniqueName="4" name="City" queryTableFieldId="4" dataDxfId="11"/>
    <tableColumn id="5" xr3:uid="{6D460B4A-23D5-4068-9BD1-719E4C731F77}" uniqueName="5" name="State" queryTableFieldId="5" dataDxfId="10"/>
    <tableColumn id="6" xr3:uid="{C04DE035-0E28-4240-9D42-6A60B900A04E}" uniqueName="6" name="EPA Region" queryTableFieldId="6"/>
    <tableColumn id="7" xr3:uid="{BF27CF1B-5DAB-4F05-ABDB-D14635CE8369}" uniqueName="7" name="Reporting Year" queryTableFieldId="7"/>
    <tableColumn id="8" xr3:uid="{EBBBB2CE-A1C3-4D91-B744-474D0FDF1B8C}" uniqueName="8" name="Certified Date" queryTableFieldId="8" dataDxfId="9"/>
    <tableColumn id="9" xr3:uid="{FF22B963-6ED9-49E2-8377-29DC1471BD9D}" uniqueName="9" name="Reporting Obligation(s)" queryTableFieldId="9" dataDxfId="8"/>
    <tableColumn id="10" xr3:uid="{1E1B80E9-37A0-4F57-AFB0-42556B3078C5}" uniqueName="10" name="Amount of Biosolids Generated" queryTableFieldId="10"/>
    <tableColumn id="11" xr3:uid="{965D32D3-2B89-4FCE-8896-4ACCF024E6AC}" uniqueName="11" name="Violation Count" queryTableFieldId="11"/>
    <tableColumn id="12" xr3:uid="{4D05C462-A0E0-4CA4-A4F6-13396F5E5EA0}" uniqueName="12" name="Violation Type(s)" queryTableFieldId="12" dataDxfId="7"/>
    <tableColumn id="13" xr3:uid="{A2D9D2C7-656D-48C1-8FE0-5A552D873B7A}" uniqueName="13" name="Management Practice Type(s)" queryTableFieldId="13" dataDxfId="6"/>
    <tableColumn id="14" xr3:uid="{DD9BAFE8-977B-443E-86B3-BE3397095F29}" uniqueName="14" name="Amount of Biosolids Managed - Land Applied" queryTableFieldId="14"/>
    <tableColumn id="15" xr3:uid="{CE8AFC9F-64C1-4632-97B0-B642965A6ABC}" uniqueName="15" name="Amount of Biosolids Managed - Surface Disposal" queryTableFieldId="15"/>
    <tableColumn id="16" xr3:uid="{125055F2-6EBB-4DDA-8C46-C63B1900A46B}" uniqueName="16" name="Amount of Biosolids Managed - Incinerated" queryTableFieldId="16"/>
    <tableColumn id="17" xr3:uid="{10241696-BC58-43FA-BC55-5722EF4DE656}" uniqueName="17" name="Amount of Biosolids Managed - Other Management Practice" queryTableFieldId="17"/>
    <tableColumn id="18" xr3:uid="{A7F73110-F767-4490-99F2-CC0D32FBB77E}" uniqueName="18" name="Pathogen Class(es)" queryTableFieldId="18" dataDxfId="5"/>
    <tableColumn id="19" xr3:uid="{DF335360-2941-4A77-987D-357691542922}" uniqueName="19" name="Facility Latitude" queryTableFieldId="19"/>
    <tableColumn id="20" xr3:uid="{6901FD2E-28D0-4D11-BA4C-95EEBB1C0F24}" uniqueName="20" name="Facility Longitude" queryTableFieldId="20"/>
    <tableColumn id="21" xr3:uid="{B9BF4A3F-B7EC-4767-878F-8F9F04C803A0}" uniqueName="21" name="Sum of Average Daily Flow (MGD)" queryTableFieldId="21"/>
    <tableColumn id="22" xr3:uid="{02B6C7F8-61B7-4B3D-BC49-60F06DB6702A}" uniqueName="22" name="Count of Outfall Number" queryTableFieldId="22"/>
    <tableColumn id="23" xr3:uid="{1BDD8439-4376-42D7-A2A5-9B5254B5BD7D}" uniqueName="23" name="Max of Total Facility Design Flow (MGD)" queryTableFieldId="23"/>
    <tableColumn id="24" xr3:uid="{89DC52B8-1F12-4037-8701-601CD547FB9C}" uniqueName="24" name="Max of Actual Average Facility Flow (MGD)" queryTableFieldId="24"/>
    <tableColumn id="25" xr3:uid="{FFBB4D25-598C-4917-98A8-61E5F4D8BCB6}" uniqueName="25" name="Max of Wastewater Flow (MGal/yr)" queryTableFieldId="25"/>
    <tableColumn id="26" xr3:uid="{565B0FD9-555D-4BC2-9A60-48E9528A75A9}" uniqueName="26" name="CWNS #" queryTableFieldId="26"/>
    <tableColumn id="27" xr3:uid="{DF25537E-F81B-40BB-89CC-CC17C603311D}" uniqueName="27" name="Predicted biosolids" queryTableFieldId="27"/>
    <tableColumn id="28" xr3:uid="{DE913047-2ECB-428D-A5FA-04C57CB0260F}" uniqueName="28" name="All PSRP" queryTableFieldId="28" dataDxfId="4"/>
    <tableColumn id="29" xr3:uid="{11151366-E84A-49AB-8F9D-02733D929FE7}" uniqueName="29" name="All Other" queryTableFieldId="29" dataDxfId="3"/>
    <tableColumn id="30" xr3:uid="{023D548C-5598-48B2-B6E9-A7BB308FB601}" uniqueName="30" name="All PFRP" queryTableFieldId="30" dataDxfId="2"/>
    <tableColumn id="31" xr3:uid="{639908A4-78C9-4128-A8F6-7645765255D7}" uniqueName="31" name="All PTO" queryTableFieldId="31" dataDxfId="1"/>
    <tableColumn id="32" xr3:uid="{03F82011-B86B-4947-8A5C-7965A227DC41}" uniqueName="32" name="ECHO BFR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A52E-6690-4B39-A84E-2D55F2042DDC}">
  <dimension ref="A1:BH2623"/>
  <sheetViews>
    <sheetView tabSelected="1" topLeftCell="AP2564" zoomScale="85" zoomScaleNormal="85" workbookViewId="0">
      <selection sqref="A1:BH2623"/>
    </sheetView>
  </sheetViews>
  <sheetFormatPr defaultRowHeight="15" x14ac:dyDescent="0.25"/>
  <cols>
    <col min="1" max="1" width="11.42578125" bestFit="1" customWidth="1"/>
    <col min="2" max="2" width="13" bestFit="1" customWidth="1"/>
    <col min="3" max="3" width="15.42578125" bestFit="1" customWidth="1"/>
    <col min="4" max="4" width="29" bestFit="1" customWidth="1"/>
    <col min="5" max="5" width="30.7109375" bestFit="1" customWidth="1"/>
    <col min="6" max="6" width="30.140625" bestFit="1" customWidth="1"/>
    <col min="7" max="7" width="31.140625" bestFit="1" customWidth="1"/>
    <col min="8" max="8" width="29.140625" bestFit="1" customWidth="1"/>
    <col min="9" max="9" width="30.85546875" bestFit="1" customWidth="1"/>
    <col min="10" max="10" width="30.28515625" bestFit="1" customWidth="1"/>
    <col min="11" max="11" width="31.28515625" bestFit="1" customWidth="1"/>
    <col min="12" max="12" width="26.85546875" bestFit="1" customWidth="1"/>
    <col min="13" max="13" width="28.7109375" bestFit="1" customWidth="1"/>
    <col min="14" max="14" width="28.140625" bestFit="1" customWidth="1"/>
    <col min="15" max="15" width="29.140625" bestFit="1" customWidth="1"/>
    <col min="16" max="16" width="30.42578125" bestFit="1" customWidth="1"/>
    <col min="17" max="17" width="32.28515625" bestFit="1" customWidth="1"/>
    <col min="18" max="18" width="31.5703125" bestFit="1" customWidth="1"/>
    <col min="19" max="19" width="32.7109375" bestFit="1" customWidth="1"/>
    <col min="20" max="20" width="28.28515625" bestFit="1" customWidth="1"/>
    <col min="21" max="21" width="30" bestFit="1" customWidth="1"/>
    <col min="22" max="22" width="29.42578125" bestFit="1" customWidth="1"/>
    <col min="23" max="23" width="30.42578125" bestFit="1" customWidth="1"/>
    <col min="24" max="24" width="28.5703125" bestFit="1" customWidth="1"/>
    <col min="25" max="25" width="30.28515625" bestFit="1" customWidth="1"/>
    <col min="26" max="26" width="29.7109375" bestFit="1" customWidth="1"/>
    <col min="27" max="27" width="30.7109375" bestFit="1" customWidth="1"/>
    <col min="28" max="28" width="37" bestFit="1" customWidth="1"/>
    <col min="29" max="29" width="38.7109375" bestFit="1" customWidth="1"/>
    <col min="30" max="30" width="38.140625" bestFit="1" customWidth="1"/>
    <col min="31" max="31" width="39.140625" bestFit="1" customWidth="1"/>
    <col min="32" max="32" width="26" bestFit="1" customWidth="1"/>
    <col min="33" max="33" width="27.85546875" bestFit="1" customWidth="1"/>
    <col min="34" max="34" width="27.140625" bestFit="1" customWidth="1"/>
    <col min="35" max="35" width="28.28515625" bestFit="1" customWidth="1"/>
    <col min="36" max="36" width="38" bestFit="1" customWidth="1"/>
    <col min="37" max="37" width="39.7109375" bestFit="1" customWidth="1"/>
    <col min="38" max="38" width="39.140625" bestFit="1" customWidth="1"/>
    <col min="39" max="39" width="40.28515625" bestFit="1" customWidth="1"/>
    <col min="40" max="40" width="35.7109375" bestFit="1" customWidth="1"/>
    <col min="41" max="41" width="37.5703125" bestFit="1" customWidth="1"/>
    <col min="42" max="42" width="37" bestFit="1" customWidth="1"/>
    <col min="43" max="43" width="38" bestFit="1" customWidth="1"/>
    <col min="44" max="47" width="38" customWidth="1"/>
    <col min="49" max="49" width="14.7109375" customWidth="1"/>
    <col min="50" max="50" width="14" customWidth="1"/>
    <col min="51" max="51" width="14.5703125" customWidth="1"/>
    <col min="52" max="52" width="17.42578125" customWidth="1"/>
    <col min="53" max="53" width="17.7109375" bestFit="1" customWidth="1"/>
    <col min="54" max="54" width="19.85546875" customWidth="1"/>
    <col min="55" max="56" width="14.140625" customWidth="1"/>
    <col min="57" max="57" width="16" customWidth="1"/>
  </cols>
  <sheetData>
    <row r="1" spans="1:60" x14ac:dyDescent="0.25">
      <c r="A1" t="s">
        <v>12141</v>
      </c>
      <c r="B1" t="s">
        <v>2</v>
      </c>
      <c r="C1" t="s">
        <v>12142</v>
      </c>
      <c r="D1" t="s">
        <v>12143</v>
      </c>
      <c r="E1" t="s">
        <v>12144</v>
      </c>
      <c r="F1" t="s">
        <v>12145</v>
      </c>
      <c r="G1" t="s">
        <v>12146</v>
      </c>
      <c r="H1" t="s">
        <v>12147</v>
      </c>
      <c r="I1" t="s">
        <v>12148</v>
      </c>
      <c r="J1" t="s">
        <v>12149</v>
      </c>
      <c r="K1" t="s">
        <v>12150</v>
      </c>
      <c r="L1" t="s">
        <v>12151</v>
      </c>
      <c r="M1" t="s">
        <v>12152</v>
      </c>
      <c r="N1" t="s">
        <v>12153</v>
      </c>
      <c r="O1" t="s">
        <v>12154</v>
      </c>
      <c r="P1" t="s">
        <v>12155</v>
      </c>
      <c r="Q1" t="s">
        <v>12156</v>
      </c>
      <c r="R1" t="s">
        <v>12157</v>
      </c>
      <c r="S1" t="s">
        <v>12158</v>
      </c>
      <c r="T1" t="s">
        <v>12159</v>
      </c>
      <c r="U1" t="s">
        <v>12160</v>
      </c>
      <c r="V1" t="s">
        <v>12161</v>
      </c>
      <c r="W1" t="s">
        <v>12162</v>
      </c>
      <c r="X1" t="s">
        <v>12194</v>
      </c>
      <c r="Y1" t="s">
        <v>12195</v>
      </c>
      <c r="Z1" t="s">
        <v>12196</v>
      </c>
      <c r="AA1" t="s">
        <v>12197</v>
      </c>
      <c r="AB1" t="s">
        <v>12163</v>
      </c>
      <c r="AC1" t="s">
        <v>12164</v>
      </c>
      <c r="AD1" t="s">
        <v>12165</v>
      </c>
      <c r="AE1" t="s">
        <v>12166</v>
      </c>
      <c r="AF1" t="s">
        <v>12167</v>
      </c>
      <c r="AG1" t="s">
        <v>12168</v>
      </c>
      <c r="AH1" t="s">
        <v>12169</v>
      </c>
      <c r="AI1" t="s">
        <v>12170</v>
      </c>
      <c r="AJ1" t="s">
        <v>12171</v>
      </c>
      <c r="AK1" t="s">
        <v>12172</v>
      </c>
      <c r="AL1" t="s">
        <v>12173</v>
      </c>
      <c r="AM1" t="s">
        <v>12174</v>
      </c>
      <c r="AN1" t="s">
        <v>12175</v>
      </c>
      <c r="AO1" t="s">
        <v>12176</v>
      </c>
      <c r="AP1" t="s">
        <v>12177</v>
      </c>
      <c r="AQ1" t="s">
        <v>12178</v>
      </c>
      <c r="AR1" t="s">
        <v>12198</v>
      </c>
      <c r="AS1" t="s">
        <v>12199</v>
      </c>
      <c r="AT1" t="s">
        <v>12200</v>
      </c>
      <c r="AU1" t="s">
        <v>12201</v>
      </c>
      <c r="AV1" t="s">
        <v>4</v>
      </c>
      <c r="AW1" t="s">
        <v>27</v>
      </c>
      <c r="AX1" t="s">
        <v>28</v>
      </c>
      <c r="AY1" t="s">
        <v>29</v>
      </c>
      <c r="AZ1" t="s">
        <v>30</v>
      </c>
      <c r="BA1" t="s">
        <v>18</v>
      </c>
      <c r="BB1" t="s">
        <v>19</v>
      </c>
      <c r="BC1" t="s">
        <v>12180</v>
      </c>
      <c r="BD1" t="s">
        <v>12184</v>
      </c>
      <c r="BE1" t="s">
        <v>12181</v>
      </c>
      <c r="BF1" t="s">
        <v>12179</v>
      </c>
      <c r="BG1" t="s">
        <v>12182</v>
      </c>
      <c r="BH1" t="s">
        <v>12183</v>
      </c>
    </row>
    <row r="2" spans="1:60" x14ac:dyDescent="0.25">
      <c r="A2" s="4">
        <v>1357</v>
      </c>
      <c r="B2" t="s">
        <v>6441</v>
      </c>
      <c r="C2">
        <v>160</v>
      </c>
      <c r="D2">
        <v>770.71735580864436</v>
      </c>
      <c r="E2">
        <v>769.0003296165587</v>
      </c>
      <c r="F2">
        <v>556.03185552794957</v>
      </c>
      <c r="G2">
        <v>1004.006388993024</v>
      </c>
      <c r="H2">
        <v>-123.8829034014062</v>
      </c>
      <c r="I2">
        <v>-126.36021306893331</v>
      </c>
      <c r="J2">
        <v>-142.49790538288551</v>
      </c>
      <c r="K2">
        <v>-100.692748408566</v>
      </c>
      <c r="L2">
        <v>99.002685275770688</v>
      </c>
      <c r="M2">
        <v>98.49162870562597</v>
      </c>
      <c r="N2">
        <v>96.800292669204055</v>
      </c>
      <c r="O2">
        <v>102.59224463098811</v>
      </c>
      <c r="P2">
        <v>3.756478522315343</v>
      </c>
      <c r="Q2">
        <v>3.7908976100380749</v>
      </c>
      <c r="R2">
        <v>3.1418512868843398</v>
      </c>
      <c r="S2">
        <v>4.2783132343085644</v>
      </c>
      <c r="T2">
        <v>3718.1462652534278</v>
      </c>
      <c r="U2">
        <v>3718.1421912462588</v>
      </c>
      <c r="V2">
        <v>3714.493521381296</v>
      </c>
      <c r="W2">
        <v>3721.824255944251</v>
      </c>
      <c r="X2">
        <v>270.50051470024891</v>
      </c>
      <c r="Y2">
        <v>271.71727336551339</v>
      </c>
      <c r="Z2">
        <v>261.18970825958161</v>
      </c>
      <c r="AA2">
        <v>276.57979673668927</v>
      </c>
      <c r="AB2">
        <v>57.948339150834123</v>
      </c>
      <c r="AC2">
        <v>56.976999820620783</v>
      </c>
      <c r="AD2">
        <v>47.557971934745332</v>
      </c>
      <c r="AE2">
        <v>70.220793019198609</v>
      </c>
      <c r="AF2">
        <v>60.63943864280354</v>
      </c>
      <c r="AG2">
        <v>60.32630333182982</v>
      </c>
      <c r="AH2">
        <v>59.290698085221393</v>
      </c>
      <c r="AI2">
        <v>62.837969287775827</v>
      </c>
      <c r="AJ2">
        <v>0.51726614809485905</v>
      </c>
      <c r="AK2">
        <v>0.51726615780412144</v>
      </c>
      <c r="AL2">
        <v>0.51726392236104901</v>
      </c>
      <c r="AM2">
        <v>0.51726836096405238</v>
      </c>
      <c r="AN2">
        <v>0.65142362947067423</v>
      </c>
      <c r="AO2">
        <v>0.65142362947067423</v>
      </c>
      <c r="AP2">
        <v>0.65142362947067423</v>
      </c>
      <c r="AQ2">
        <v>0.65142362947067423</v>
      </c>
      <c r="AR2">
        <v>11.94014495751701</v>
      </c>
      <c r="AS2">
        <v>11.940144957516999</v>
      </c>
      <c r="AT2">
        <v>11.940144957516999</v>
      </c>
      <c r="AU2">
        <v>11.940144957516999</v>
      </c>
      <c r="AV2" t="str">
        <f>VLOOKUP(Sheet1[[#This Row],[NPDES ID2]],Combined_Sheet__Major_Only___2[[NPDES ID2]:[ECHO BFR]],3,FALSE)</f>
        <v>MN</v>
      </c>
      <c r="AW2" t="s">
        <v>12191</v>
      </c>
      <c r="AX2" t="str">
        <f>VLOOKUP(Sheet1[[#This Row],[NPDES ID2]],Combined_Sheet__Major_Only___2[[NPDES ID2]:[ECHO BFR]],27,FALSE)</f>
        <v>tempSludgeStore</v>
      </c>
      <c r="AY2" t="str">
        <f>VLOOKUP(Sheet1[[#This Row],[NPDES ID2]],Combined_Sheet__Major_Only___2[[NPDES ID2]:[ECHO BFR]],28,FALSE)</f>
        <v>-</v>
      </c>
      <c r="AZ2" t="str">
        <f>VLOOKUP(Sheet1[[#This Row],[NPDES ID2]],Combined_Sheet__Major_Only___2[[NPDES ID2]:[ECHO BFR]],29,FALSE)</f>
        <v>preliminaryOps, thickening</v>
      </c>
      <c r="BA2">
        <f>VLOOKUP(Sheet1[[#This Row],[NPDES ID2]],Combined_Sheet__Major_Only___2[[NPDES ID2]:[ECHO BFR]],17,FALSE)</f>
        <v>47.486859000000003</v>
      </c>
      <c r="BB2">
        <f>VLOOKUP(Sheet1[[#This Row],[NPDES ID2]],Combined_Sheet__Major_Only___2[[NPDES ID2]:[ECHO BFR]],18,FALSE)</f>
        <v>-92.868300000000005</v>
      </c>
      <c r="BC2" t="str">
        <f>IF(ISNUMBER(SEARCH("aerobic",$AW2)),"aerobic","")</f>
        <v>aerobic</v>
      </c>
      <c r="BD2" t="str">
        <f>IF(ISNUMBER(SEARCH("anaer",$AW2)),"anaer","")</f>
        <v>anaer</v>
      </c>
      <c r="BE2" t="str">
        <f>IF(ISNUMBER(SEARCH("thickening",$AZ2)),"thickening","")</f>
        <v>thickening</v>
      </c>
      <c r="BF2" s="3" t="str">
        <f>IF(ISNUMBER(SEARCH("airDry",$AW2)),"airDry","")</f>
        <v>airDry</v>
      </c>
      <c r="BG2" s="3" t="str">
        <f>IF(ISNUMBER(SEARCH("heatDry",$AY2)),"heatDry","")</f>
        <v/>
      </c>
      <c r="BH2" s="3" t="str">
        <f>IF(AND(ISNUMBER(SEARCH("aerobic",$AW2)),ISNUMBER(SEARCH("anaer",$AW2))),"Combined Aer and Anaer.","")</f>
        <v>Combined Aer and Anaer.</v>
      </c>
    </row>
    <row r="3" spans="1:60" x14ac:dyDescent="0.25">
      <c r="A3" s="4">
        <v>2450</v>
      </c>
      <c r="B3" t="s">
        <v>11416</v>
      </c>
      <c r="C3">
        <v>226.98</v>
      </c>
      <c r="D3">
        <v>636.94725521288137</v>
      </c>
      <c r="E3">
        <v>637.3418163236297</v>
      </c>
      <c r="F3">
        <v>470.79315497693688</v>
      </c>
      <c r="G3">
        <v>824.81859653248944</v>
      </c>
      <c r="H3">
        <v>-133.53673120622739</v>
      </c>
      <c r="I3">
        <v>-135.76304695853659</v>
      </c>
      <c r="J3">
        <v>-152.1660404593166</v>
      </c>
      <c r="K3">
        <v>-110.7604968248051</v>
      </c>
      <c r="L3">
        <v>130.9037699418501</v>
      </c>
      <c r="M3">
        <v>130.1033294008798</v>
      </c>
      <c r="N3">
        <v>127.4541346530785</v>
      </c>
      <c r="O3">
        <v>136.52609288043149</v>
      </c>
      <c r="P3">
        <v>5.348191448817591</v>
      </c>
      <c r="Q3">
        <v>5.3720508513896288</v>
      </c>
      <c r="R3">
        <v>4.5128573747932199</v>
      </c>
      <c r="S3">
        <v>6.1362325917347844</v>
      </c>
      <c r="T3">
        <v>3800.8581963831211</v>
      </c>
      <c r="U3">
        <v>3800.8540617355479</v>
      </c>
      <c r="V3">
        <v>3797.1510824882512</v>
      </c>
      <c r="W3">
        <v>3804.5909328881821</v>
      </c>
      <c r="X3">
        <v>296.72104006755978</v>
      </c>
      <c r="Y3">
        <v>298.3218679775365</v>
      </c>
      <c r="Z3">
        <v>284.62359208732619</v>
      </c>
      <c r="AA3">
        <v>304.59478952287247</v>
      </c>
      <c r="AB3">
        <v>56.103241183996403</v>
      </c>
      <c r="AC3">
        <v>55.328974004820068</v>
      </c>
      <c r="AD3">
        <v>47.133437501957182</v>
      </c>
      <c r="AE3">
        <v>66.627081530361323</v>
      </c>
      <c r="AF3">
        <v>56.51889131788478</v>
      </c>
      <c r="AG3">
        <v>56.173145893750828</v>
      </c>
      <c r="AH3">
        <v>55.029785735059718</v>
      </c>
      <c r="AI3">
        <v>58.946266675575508</v>
      </c>
      <c r="AJ3">
        <v>0.46701626992309531</v>
      </c>
      <c r="AK3">
        <v>0.46701628239789711</v>
      </c>
      <c r="AL3">
        <v>0.4670134097207404</v>
      </c>
      <c r="AM3">
        <v>0.46701911359958298</v>
      </c>
      <c r="AN3">
        <v>0.6552584299951062</v>
      </c>
      <c r="AO3">
        <v>0.65525842999510642</v>
      </c>
      <c r="AP3">
        <v>0.65525842999510642</v>
      </c>
      <c r="AQ3">
        <v>0.65525842999510642</v>
      </c>
      <c r="AR3">
        <v>11.91203688933186</v>
      </c>
      <c r="AS3">
        <v>11.91203688933186</v>
      </c>
      <c r="AT3">
        <v>11.91203688933186</v>
      </c>
      <c r="AU3">
        <v>11.91203688933186</v>
      </c>
      <c r="AV3" t="str">
        <f>VLOOKUP(Sheet1[[#This Row],[NPDES ID2]],Combined_Sheet__Major_Only___2[[NPDES ID2]:[ECHO BFR]],3,FALSE)</f>
        <v>TX</v>
      </c>
      <c r="AW3" t="s">
        <v>12192</v>
      </c>
      <c r="AX3" t="str">
        <f>VLOOKUP(Sheet1[[#This Row],[NPDES ID2]],Combined_Sheet__Major_Only___2[[NPDES ID2]:[ECHO BFR]],27,FALSE)</f>
        <v>-</v>
      </c>
      <c r="AY3" t="str">
        <f>VLOOKUP(Sheet1[[#This Row],[NPDES ID2]],Combined_Sheet__Major_Only___2[[NPDES ID2]:[ECHO BFR]],28,FALSE)</f>
        <v>-</v>
      </c>
      <c r="AZ3" t="str">
        <f>VLOOKUP(Sheet1[[#This Row],[NPDES ID2]],Combined_Sheet__Major_Only___2[[NPDES ID2]:[ECHO BFR]],29,FALSE)</f>
        <v>thickening</v>
      </c>
      <c r="BA3">
        <f>VLOOKUP(Sheet1[[#This Row],[NPDES ID2]],Combined_Sheet__Major_Only___2[[NPDES ID2]:[ECHO BFR]],17,FALSE)</f>
        <v>32.39761</v>
      </c>
      <c r="BB3">
        <f>VLOOKUP(Sheet1[[#This Row],[NPDES ID2]],Combined_Sheet__Major_Only___2[[NPDES ID2]:[ECHO BFR]],18,FALSE)</f>
        <v>-94.850397000000001</v>
      </c>
      <c r="BC3" t="str">
        <f>IF(ISNUMBER(SEARCH("aerobic",$AW3)),"aerobic","")</f>
        <v>aerobic</v>
      </c>
      <c r="BD3" t="str">
        <f>IF(ISNUMBER(SEARCH("anaer",$AW3)),"anaer","")</f>
        <v>anaer</v>
      </c>
      <c r="BE3" t="str">
        <f>IF(ISNUMBER(SEARCH("thickening",$AZ3)),"thickening","")</f>
        <v>thickening</v>
      </c>
      <c r="BF3" s="2" t="str">
        <f>IF(ISNUMBER(SEARCH("airDry",$AW3)),"airDry","")</f>
        <v>airDry</v>
      </c>
      <c r="BG3" s="2" t="str">
        <f>IF(ISNUMBER(SEARCH("heatDry",$AY3)),"heatDry","")</f>
        <v/>
      </c>
      <c r="BH3" s="2" t="str">
        <f>IF(AND(ISNUMBER(SEARCH("aerobic",$AW3)),ISNUMBER(SEARCH("anaer",$AW3))),"Combined Aer and Anaer.","")</f>
        <v>Combined Aer and Anaer.</v>
      </c>
    </row>
    <row r="4" spans="1:60" x14ac:dyDescent="0.25">
      <c r="A4" s="4">
        <v>249</v>
      </c>
      <c r="B4" t="s">
        <v>1290</v>
      </c>
      <c r="C4">
        <v>1975</v>
      </c>
      <c r="D4">
        <v>525.36667219378865</v>
      </c>
      <c r="E4">
        <v>527.92961386721379</v>
      </c>
      <c r="F4">
        <v>448.02700171121541</v>
      </c>
      <c r="G4">
        <v>609.72609801232556</v>
      </c>
      <c r="H4">
        <v>-117.36605719109779</v>
      </c>
      <c r="I4">
        <v>-119.80593925854291</v>
      </c>
      <c r="J4">
        <v>-135.31749664111919</v>
      </c>
      <c r="K4">
        <v>-94.10030169179025</v>
      </c>
      <c r="L4">
        <v>1282.1210909927061</v>
      </c>
      <c r="M4">
        <v>1276.295734930166</v>
      </c>
      <c r="N4">
        <v>1256.97549206449</v>
      </c>
      <c r="O4">
        <v>1323.090540498908</v>
      </c>
      <c r="P4">
        <v>46.241505450455612</v>
      </c>
      <c r="Q4">
        <v>46.76894155134795</v>
      </c>
      <c r="R4">
        <v>38.430399829016949</v>
      </c>
      <c r="S4">
        <v>52.699330544228452</v>
      </c>
      <c r="T4">
        <v>3804.852316954144</v>
      </c>
      <c r="U4">
        <v>3804.8481793782748</v>
      </c>
      <c r="V4">
        <v>3801.1425775562388</v>
      </c>
      <c r="W4">
        <v>3808.587697109037</v>
      </c>
      <c r="X4">
        <v>263.82120473763109</v>
      </c>
      <c r="Y4">
        <v>264.85397019727321</v>
      </c>
      <c r="Z4">
        <v>255.822377179162</v>
      </c>
      <c r="AA4">
        <v>269.07190245916621</v>
      </c>
      <c r="AB4">
        <v>51.045163882099459</v>
      </c>
      <c r="AC4">
        <v>50.403745882629508</v>
      </c>
      <c r="AD4">
        <v>42.714261482261499</v>
      </c>
      <c r="AE4">
        <v>60.869592401062668</v>
      </c>
      <c r="AF4">
        <v>63.622601361897793</v>
      </c>
      <c r="AG4">
        <v>63.332226982047253</v>
      </c>
      <c r="AH4">
        <v>62.377510111922163</v>
      </c>
      <c r="AI4">
        <v>65.65463651330991</v>
      </c>
      <c r="AJ4">
        <v>0.55369285742113972</v>
      </c>
      <c r="AK4">
        <v>0.5536929724772458</v>
      </c>
      <c r="AL4">
        <v>0.55366637122726448</v>
      </c>
      <c r="AM4">
        <v>0.55371919184144214</v>
      </c>
      <c r="AN4">
        <v>0.65544147624788263</v>
      </c>
      <c r="AO4">
        <v>0.65544147624788252</v>
      </c>
      <c r="AP4">
        <v>0.65544147624788252</v>
      </c>
      <c r="AQ4">
        <v>0.65544147624788252</v>
      </c>
      <c r="AR4">
        <v>13.23843495673264</v>
      </c>
      <c r="AS4">
        <v>13.23843495673264</v>
      </c>
      <c r="AT4">
        <v>13.23843495673264</v>
      </c>
      <c r="AU4">
        <v>13.23843495673264</v>
      </c>
      <c r="AV4" t="str">
        <f>VLOOKUP(Sheet1[[#This Row],[NPDES ID2]],Combined_Sheet__Major_Only___2[[NPDES ID2]:[ECHO BFR]],3,FALSE)</f>
        <v>MO</v>
      </c>
      <c r="AW4" t="s">
        <v>12191</v>
      </c>
      <c r="AX4" t="str">
        <f>VLOOKUP(Sheet1[[#This Row],[NPDES ID2]],Combined_Sheet__Major_Only___2[[NPDES ID2]:[ECHO BFR]],27,FALSE)</f>
        <v>other</v>
      </c>
      <c r="AY4" t="str">
        <f>VLOOKUP(Sheet1[[#This Row],[NPDES ID2]],Combined_Sheet__Major_Only___2[[NPDES ID2]:[ECHO BFR]],28,FALSE)</f>
        <v>-</v>
      </c>
      <c r="AZ4" t="str">
        <f>VLOOKUP(Sheet1[[#This Row],[NPDES ID2]],Combined_Sheet__Major_Only___2[[NPDES ID2]:[ECHO BFR]],29,FALSE)</f>
        <v>sludgeLagoon, preliminaryOps, thickening</v>
      </c>
      <c r="BA4">
        <f>VLOOKUP(Sheet1[[#This Row],[NPDES ID2]],Combined_Sheet__Major_Only___2[[NPDES ID2]:[ECHO BFR]],17,FALSE)</f>
        <v>37.029524000000002</v>
      </c>
      <c r="BB4">
        <f>VLOOKUP(Sheet1[[#This Row],[NPDES ID2]],Combined_Sheet__Major_Only___2[[NPDES ID2]:[ECHO BFR]],18,FALSE)</f>
        <v>-94.591695000000001</v>
      </c>
      <c r="BC4" t="str">
        <f>IF(ISNUMBER(SEARCH("aerobic",$AW4)),"aerobic","")</f>
        <v>aerobic</v>
      </c>
      <c r="BD4" t="str">
        <f>IF(ISNUMBER(SEARCH("anaer",$AW4)),"anaer","")</f>
        <v>anaer</v>
      </c>
      <c r="BE4" t="str">
        <f>IF(ISNUMBER(SEARCH("thickening",$AZ4)),"thickening","")</f>
        <v>thickening</v>
      </c>
      <c r="BF4" s="3" t="str">
        <f>IF(ISNUMBER(SEARCH("airDry",$AW4)),"airDry","")</f>
        <v>airDry</v>
      </c>
      <c r="BG4" s="3" t="str">
        <f>IF(ISNUMBER(SEARCH("heatDry",$AY4)),"heatDry","")</f>
        <v/>
      </c>
      <c r="BH4" s="3" t="str">
        <f>IF(AND(ISNUMBER(SEARCH("aerobic",$AW4)),ISNUMBER(SEARCH("anaer",$AW4))),"Combined Aer and Anaer.","")</f>
        <v>Combined Aer and Anaer.</v>
      </c>
    </row>
    <row r="5" spans="1:60" x14ac:dyDescent="0.25">
      <c r="A5" s="4">
        <v>2332</v>
      </c>
      <c r="B5" t="s">
        <v>10885</v>
      </c>
      <c r="C5">
        <v>376</v>
      </c>
      <c r="D5">
        <v>432.73580084352488</v>
      </c>
      <c r="E5">
        <v>438.13706070347138</v>
      </c>
      <c r="F5">
        <v>332.00571148420619</v>
      </c>
      <c r="G5">
        <v>537.54052824259543</v>
      </c>
      <c r="H5">
        <v>-120.62977041002181</v>
      </c>
      <c r="I5">
        <v>-122.9783671430086</v>
      </c>
      <c r="J5">
        <v>-138.86582297341681</v>
      </c>
      <c r="K5">
        <v>-97.298865424261834</v>
      </c>
      <c r="L5">
        <v>238.4387415475824</v>
      </c>
      <c r="M5">
        <v>237.2836863530558</v>
      </c>
      <c r="N5">
        <v>233.46018929936179</v>
      </c>
      <c r="O5">
        <v>246.5527222695379</v>
      </c>
      <c r="P5">
        <v>8.8157070385177114</v>
      </c>
      <c r="Q5">
        <v>8.8931903872047222</v>
      </c>
      <c r="R5">
        <v>7.3496046741347563</v>
      </c>
      <c r="S5">
        <v>10.05891277756232</v>
      </c>
      <c r="T5">
        <v>3828.495831666246</v>
      </c>
      <c r="U5">
        <v>3828.491676756089</v>
      </c>
      <c r="V5">
        <v>3824.770550394092</v>
      </c>
      <c r="W5">
        <v>3832.2468611167919</v>
      </c>
      <c r="X5">
        <v>271.76235194493341</v>
      </c>
      <c r="Y5">
        <v>272.90454200330078</v>
      </c>
      <c r="Z5">
        <v>262.98289105048752</v>
      </c>
      <c r="AA5">
        <v>277.50661052682221</v>
      </c>
      <c r="AB5">
        <v>48.758100398024368</v>
      </c>
      <c r="AC5">
        <v>48.204313376283039</v>
      </c>
      <c r="AD5">
        <v>41.302756837415657</v>
      </c>
      <c r="AE5">
        <v>57.334893273158237</v>
      </c>
      <c r="AF5">
        <v>62.14689141819813</v>
      </c>
      <c r="AG5">
        <v>61.845599788051352</v>
      </c>
      <c r="AH5">
        <v>60.849768821957412</v>
      </c>
      <c r="AI5">
        <v>64.261546528076082</v>
      </c>
      <c r="AJ5">
        <v>0.53566869273923712</v>
      </c>
      <c r="AK5">
        <v>0.53566871354805501</v>
      </c>
      <c r="AL5">
        <v>0.53566392044843092</v>
      </c>
      <c r="AM5">
        <v>0.53567343747154172</v>
      </c>
      <c r="AN5">
        <v>0.65652106452914094</v>
      </c>
      <c r="AO5">
        <v>0.65652106452914105</v>
      </c>
      <c r="AP5">
        <v>0.65652106452914105</v>
      </c>
      <c r="AQ5">
        <v>0.65652106452914105</v>
      </c>
      <c r="AR5">
        <v>13.494966601537021</v>
      </c>
      <c r="AS5">
        <v>13.494966601537021</v>
      </c>
      <c r="AT5">
        <v>13.494966601537021</v>
      </c>
      <c r="AU5">
        <v>13.494966601537021</v>
      </c>
      <c r="AV5" t="str">
        <f>VLOOKUP(Sheet1[[#This Row],[NPDES ID2]],Combined_Sheet__Major_Only___2[[NPDES ID2]:[ECHO BFR]],3,FALSE)</f>
        <v>CA</v>
      </c>
      <c r="AW5" t="s">
        <v>12192</v>
      </c>
      <c r="AX5" t="str">
        <f>VLOOKUP(Sheet1[[#This Row],[NPDES ID2]],Combined_Sheet__Major_Only___2[[NPDES ID2]:[ECHO BFR]],27,FALSE)</f>
        <v>-</v>
      </c>
      <c r="AY5" t="str">
        <f>VLOOKUP(Sheet1[[#This Row],[NPDES ID2]],Combined_Sheet__Major_Only___2[[NPDES ID2]:[ECHO BFR]],28,FALSE)</f>
        <v>-</v>
      </c>
      <c r="AZ5" t="str">
        <f>VLOOKUP(Sheet1[[#This Row],[NPDES ID2]],Combined_Sheet__Major_Only___2[[NPDES ID2]:[ECHO BFR]],29,FALSE)</f>
        <v>thickening</v>
      </c>
      <c r="BA5">
        <f>VLOOKUP(Sheet1[[#This Row],[NPDES ID2]],Combined_Sheet__Major_Only___2[[NPDES ID2]:[ECHO BFR]],17,FALSE)</f>
        <v>35.768422999999999</v>
      </c>
      <c r="BB5">
        <f>VLOOKUP(Sheet1[[#This Row],[NPDES ID2]],Combined_Sheet__Major_Only___2[[NPDES ID2]:[ECHO BFR]],18,FALSE)</f>
        <v>-119.303111</v>
      </c>
      <c r="BC5" t="str">
        <f>IF(ISNUMBER(SEARCH("aerobic",$AW5)),"aerobic","")</f>
        <v>aerobic</v>
      </c>
      <c r="BD5" t="str">
        <f>IF(ISNUMBER(SEARCH("anaer",$AW5)),"anaer","")</f>
        <v>anaer</v>
      </c>
      <c r="BE5" t="str">
        <f>IF(ISNUMBER(SEARCH("thickening",$AZ5)),"thickening","")</f>
        <v>thickening</v>
      </c>
      <c r="BF5" s="2" t="str">
        <f>IF(ISNUMBER(SEARCH("airDry",$AW5)),"airDry","")</f>
        <v>airDry</v>
      </c>
      <c r="BG5" s="2" t="str">
        <f>IF(ISNUMBER(SEARCH("heatDry",$AY5)),"heatDry","")</f>
        <v/>
      </c>
      <c r="BH5" s="2" t="str">
        <f>IF(AND(ISNUMBER(SEARCH("aerobic",$AW5)),ISNUMBER(SEARCH("anaer",$AW5))),"Combined Aer and Anaer.","")</f>
        <v>Combined Aer and Anaer.</v>
      </c>
    </row>
    <row r="6" spans="1:60" x14ac:dyDescent="0.25">
      <c r="A6" s="4">
        <v>1654</v>
      </c>
      <c r="B6" t="s">
        <v>7765</v>
      </c>
      <c r="C6">
        <v>61</v>
      </c>
      <c r="D6">
        <v>1812.923701264262</v>
      </c>
      <c r="E6">
        <v>1812.874397060807</v>
      </c>
      <c r="F6">
        <v>1263.3943578563219</v>
      </c>
      <c r="G6">
        <v>2396.5919936204859</v>
      </c>
      <c r="H6">
        <v>-124.7906054629487</v>
      </c>
      <c r="I6">
        <v>-127.2307807292779</v>
      </c>
      <c r="J6">
        <v>-143.51033905564489</v>
      </c>
      <c r="K6">
        <v>-101.62972716027851</v>
      </c>
      <c r="L6">
        <v>37.494060118348912</v>
      </c>
      <c r="M6">
        <v>37.297221023462441</v>
      </c>
      <c r="N6">
        <v>36.645866101768128</v>
      </c>
      <c r="O6">
        <v>38.876512912434123</v>
      </c>
      <c r="P6">
        <v>1.4326763301359551</v>
      </c>
      <c r="Q6">
        <v>1.44675121591221</v>
      </c>
      <c r="R6">
        <v>1.199290529695789</v>
      </c>
      <c r="S6">
        <v>1.6326636921096269</v>
      </c>
      <c r="T6">
        <v>3850.2011369138031</v>
      </c>
      <c r="U6">
        <v>3850.1969660903628</v>
      </c>
      <c r="V6">
        <v>3846.4615878338041</v>
      </c>
      <c r="W6">
        <v>3853.9665327875832</v>
      </c>
      <c r="X6">
        <v>281.98416405392732</v>
      </c>
      <c r="Y6">
        <v>283.27830537637999</v>
      </c>
      <c r="Z6">
        <v>272.11020600199731</v>
      </c>
      <c r="AA6">
        <v>288.42163619655582</v>
      </c>
      <c r="AB6">
        <v>51.957813146388219</v>
      </c>
      <c r="AC6">
        <v>51.29629214890231</v>
      </c>
      <c r="AD6">
        <v>43.820168759615747</v>
      </c>
      <c r="AE6">
        <v>61.269997164123303</v>
      </c>
      <c r="AF6">
        <v>60.236462263913367</v>
      </c>
      <c r="AG6">
        <v>59.920189153251457</v>
      </c>
      <c r="AH6">
        <v>58.873868954550481</v>
      </c>
      <c r="AI6">
        <v>62.457425853133842</v>
      </c>
      <c r="AJ6">
        <v>0.51234839378790131</v>
      </c>
      <c r="AK6">
        <v>0.51234839719428038</v>
      </c>
      <c r="AL6">
        <v>0.51234761312445221</v>
      </c>
      <c r="AM6">
        <v>0.51234916993668467</v>
      </c>
      <c r="AN6">
        <v>0.65750621307856161</v>
      </c>
      <c r="AO6">
        <v>0.65750621307856183</v>
      </c>
      <c r="AP6">
        <v>0.65750621307856183</v>
      </c>
      <c r="AQ6">
        <v>0.65750621307856183</v>
      </c>
      <c r="AR6">
        <v>12.88234700904431</v>
      </c>
      <c r="AS6">
        <v>12.88234700904431</v>
      </c>
      <c r="AT6">
        <v>12.88234700904431</v>
      </c>
      <c r="AU6">
        <v>12.88234700904431</v>
      </c>
      <c r="AV6" t="str">
        <f>VLOOKUP(Sheet1[[#This Row],[NPDES ID2]],Combined_Sheet__Major_Only___2[[NPDES ID2]:[ECHO BFR]],3,FALSE)</f>
        <v>GU</v>
      </c>
      <c r="AW6" t="s">
        <v>12192</v>
      </c>
      <c r="AX6" t="str">
        <f>VLOOKUP(Sheet1[[#This Row],[NPDES ID2]],Combined_Sheet__Major_Only___2[[NPDES ID2]:[ECHO BFR]],27,FALSE)</f>
        <v>-</v>
      </c>
      <c r="AY6" t="str">
        <f>VLOOKUP(Sheet1[[#This Row],[NPDES ID2]],Combined_Sheet__Major_Only___2[[NPDES ID2]:[ECHO BFR]],28,FALSE)</f>
        <v>-</v>
      </c>
      <c r="AZ6" t="str">
        <f>VLOOKUP(Sheet1[[#This Row],[NPDES ID2]],Combined_Sheet__Major_Only___2[[NPDES ID2]:[ECHO BFR]],29,FALSE)</f>
        <v>thickening</v>
      </c>
      <c r="BA6">
        <f>VLOOKUP(Sheet1[[#This Row],[NPDES ID2]],Combined_Sheet__Major_Only___2[[NPDES ID2]:[ECHO BFR]],17,FALSE)</f>
        <v>13.438299900000001</v>
      </c>
      <c r="BB6">
        <f>VLOOKUP(Sheet1[[#This Row],[NPDES ID2]],Combined_Sheet__Major_Only___2[[NPDES ID2]:[ECHO BFR]],18,FALSE)</f>
        <v>144.77292850000001</v>
      </c>
      <c r="BC6" t="str">
        <f>IF(ISNUMBER(SEARCH("aerobic",$AW6)),"aerobic","")</f>
        <v>aerobic</v>
      </c>
      <c r="BD6" t="str">
        <f>IF(ISNUMBER(SEARCH("anaer",$AW6)),"anaer","")</f>
        <v>anaer</v>
      </c>
      <c r="BE6" t="str">
        <f>IF(ISNUMBER(SEARCH("thickening",$AZ6)),"thickening","")</f>
        <v>thickening</v>
      </c>
      <c r="BF6" s="2" t="str">
        <f>IF(ISNUMBER(SEARCH("airDry",$AW6)),"airDry","")</f>
        <v>airDry</v>
      </c>
      <c r="BG6" s="2" t="str">
        <f>IF(ISNUMBER(SEARCH("heatDry",$AY6)),"heatDry","")</f>
        <v/>
      </c>
      <c r="BH6" s="2" t="str">
        <f>IF(AND(ISNUMBER(SEARCH("aerobic",$AW6)),ISNUMBER(SEARCH("anaer",$AW6))),"Combined Aer and Anaer.","")</f>
        <v>Combined Aer and Anaer.</v>
      </c>
    </row>
    <row r="7" spans="1:60" x14ac:dyDescent="0.25">
      <c r="A7" s="4">
        <v>794</v>
      </c>
      <c r="B7" t="s">
        <v>3889</v>
      </c>
      <c r="C7">
        <v>1462</v>
      </c>
      <c r="D7">
        <v>486.40964096590938</v>
      </c>
      <c r="E7">
        <v>485.99282635223551</v>
      </c>
      <c r="F7">
        <v>413.58890295378598</v>
      </c>
      <c r="G7">
        <v>571.81617685066044</v>
      </c>
      <c r="H7">
        <v>-130.15037156674819</v>
      </c>
      <c r="I7">
        <v>-132.60985520616509</v>
      </c>
      <c r="J7">
        <v>-149.08978043650291</v>
      </c>
      <c r="K7">
        <v>-107.3513960652854</v>
      </c>
      <c r="L7">
        <v>862.21040208609838</v>
      </c>
      <c r="M7">
        <v>857.20941460813094</v>
      </c>
      <c r="N7">
        <v>840.63459949364506</v>
      </c>
      <c r="O7">
        <v>897.3674702527212</v>
      </c>
      <c r="P7">
        <v>34.409262881646647</v>
      </c>
      <c r="Q7">
        <v>34.641712063075552</v>
      </c>
      <c r="R7">
        <v>28.956170218347381</v>
      </c>
      <c r="S7">
        <v>39.38262931426236</v>
      </c>
      <c r="T7">
        <v>3860.0445389934712</v>
      </c>
      <c r="U7">
        <v>3860.0403609533232</v>
      </c>
      <c r="V7">
        <v>3856.2985194322791</v>
      </c>
      <c r="W7">
        <v>3863.8164500707339</v>
      </c>
      <c r="X7">
        <v>294.67015325067212</v>
      </c>
      <c r="Y7">
        <v>296.17535397000393</v>
      </c>
      <c r="Z7">
        <v>283.26016374067831</v>
      </c>
      <c r="AA7">
        <v>302.09282780902367</v>
      </c>
      <c r="AB7">
        <v>57.763401712010037</v>
      </c>
      <c r="AC7">
        <v>56.903775400157002</v>
      </c>
      <c r="AD7">
        <v>48.250155681370579</v>
      </c>
      <c r="AE7">
        <v>68.912277626900433</v>
      </c>
      <c r="AF7">
        <v>57.79779016081946</v>
      </c>
      <c r="AG7">
        <v>57.461578122933012</v>
      </c>
      <c r="AH7">
        <v>56.353482653392732</v>
      </c>
      <c r="AI7">
        <v>60.153778509350062</v>
      </c>
      <c r="AJ7">
        <v>0.48260366801542398</v>
      </c>
      <c r="AK7">
        <v>0.4826037506764313</v>
      </c>
      <c r="AL7">
        <v>0.482584654754181</v>
      </c>
      <c r="AM7">
        <v>0.4826225721421592</v>
      </c>
      <c r="AN7">
        <v>0.65795111995098277</v>
      </c>
      <c r="AO7">
        <v>0.65795111995098277</v>
      </c>
      <c r="AP7">
        <v>0.65795111995098277</v>
      </c>
      <c r="AQ7">
        <v>0.65795111995098277</v>
      </c>
      <c r="AR7">
        <v>11.939425174537069</v>
      </c>
      <c r="AS7">
        <v>11.939425174537069</v>
      </c>
      <c r="AT7">
        <v>11.939425174537069</v>
      </c>
      <c r="AU7">
        <v>11.939425174537069</v>
      </c>
      <c r="AV7" t="str">
        <f>VLOOKUP(Sheet1[[#This Row],[NPDES ID2]],Combined_Sheet__Major_Only___2[[NPDES ID2]:[ECHO BFR]],3,FALSE)</f>
        <v>CA</v>
      </c>
      <c r="AW7" t="s">
        <v>12193</v>
      </c>
      <c r="AX7" t="str">
        <f>VLOOKUP(Sheet1[[#This Row],[NPDES ID2]],Combined_Sheet__Major_Only___2[[NPDES ID2]:[ECHO BFR]],27,FALSE)</f>
        <v>tempSludgeStore</v>
      </c>
      <c r="AY7" t="str">
        <f>VLOOKUP(Sheet1[[#This Row],[NPDES ID2]],Combined_Sheet__Major_Only___2[[NPDES ID2]:[ECHO BFR]],28,FALSE)</f>
        <v>-</v>
      </c>
      <c r="AZ7" t="str">
        <f>VLOOKUP(Sheet1[[#This Row],[NPDES ID2]],Combined_Sheet__Major_Only___2[[NPDES ID2]:[ECHO BFR]],29,FALSE)</f>
        <v>thickening, sludgeLagoon, preliminaryOps</v>
      </c>
      <c r="BA7">
        <f>VLOOKUP(Sheet1[[#This Row],[NPDES ID2]],Combined_Sheet__Major_Only___2[[NPDES ID2]:[ECHO BFR]],17,FALSE)</f>
        <v>34.243076000000002</v>
      </c>
      <c r="BB7">
        <f>VLOOKUP(Sheet1[[#This Row],[NPDES ID2]],Combined_Sheet__Major_Only___2[[NPDES ID2]:[ECHO BFR]],18,FALSE)</f>
        <v>-117.278006</v>
      </c>
      <c r="BC7" t="str">
        <f>IF(ISNUMBER(SEARCH("aerobic",$AW7)),"aerobic","")</f>
        <v>aerobic</v>
      </c>
      <c r="BD7" t="str">
        <f>IF(ISNUMBER(SEARCH("anaer",$AW7)),"anaer","")</f>
        <v>anaer</v>
      </c>
      <c r="BE7" t="str">
        <f>IF(ISNUMBER(SEARCH("thickening",$AZ7)),"thickening","")</f>
        <v>thickening</v>
      </c>
      <c r="BF7" s="2" t="str">
        <f>IF(ISNUMBER(SEARCH("airDry",$AW7)),"airDry","")</f>
        <v>airDry</v>
      </c>
      <c r="BG7" s="2" t="str">
        <f>IF(ISNUMBER(SEARCH("heatDry",$AY7)),"heatDry","")</f>
        <v/>
      </c>
      <c r="BH7" s="2" t="str">
        <f>IF(AND(ISNUMBER(SEARCH("aerobic",$AW7)),ISNUMBER(SEARCH("anaer",$AW7))),"Combined Aer and Anaer.","")</f>
        <v>Combined Aer and Anaer.</v>
      </c>
    </row>
    <row r="8" spans="1:60" x14ac:dyDescent="0.25">
      <c r="A8" s="4">
        <v>551</v>
      </c>
      <c r="B8" t="s">
        <v>2709</v>
      </c>
      <c r="C8">
        <v>238.69</v>
      </c>
      <c r="D8">
        <v>560.38213322765705</v>
      </c>
      <c r="E8">
        <v>561.74684672064006</v>
      </c>
      <c r="F8">
        <v>416.12780397188072</v>
      </c>
      <c r="G8">
        <v>723.18042409054749</v>
      </c>
      <c r="H8">
        <v>-120.8278443871897</v>
      </c>
      <c r="I8">
        <v>-123.1815958780827</v>
      </c>
      <c r="J8">
        <v>-139.09031926045461</v>
      </c>
      <c r="K8">
        <v>-97.484033608268732</v>
      </c>
      <c r="L8">
        <v>151.16336983413649</v>
      </c>
      <c r="M8">
        <v>150.42845748965169</v>
      </c>
      <c r="N8">
        <v>147.996156334234</v>
      </c>
      <c r="O8">
        <v>156.32539839584899</v>
      </c>
      <c r="P8">
        <v>5.5967760528636372</v>
      </c>
      <c r="Q8">
        <v>5.6451478373940738</v>
      </c>
      <c r="R8">
        <v>4.6668127631432146</v>
      </c>
      <c r="S8">
        <v>6.3864597668540508</v>
      </c>
      <c r="T8">
        <v>3891.5517945224401</v>
      </c>
      <c r="U8">
        <v>3891.5475933826888</v>
      </c>
      <c r="V8">
        <v>3887.7850639202152</v>
      </c>
      <c r="W8">
        <v>3895.34455979008</v>
      </c>
      <c r="X8">
        <v>276.60595879980571</v>
      </c>
      <c r="Y8">
        <v>277.77412203891282</v>
      </c>
      <c r="Z8">
        <v>267.6371889367511</v>
      </c>
      <c r="AA8">
        <v>282.4708134209057</v>
      </c>
      <c r="AB8">
        <v>43.951670917247696</v>
      </c>
      <c r="AC8">
        <v>43.556158618420532</v>
      </c>
      <c r="AD8">
        <v>37.935344673754358</v>
      </c>
      <c r="AE8">
        <v>50.727382996580367</v>
      </c>
      <c r="AF8">
        <v>62.06416919891651</v>
      </c>
      <c r="AG8">
        <v>61.762293869018691</v>
      </c>
      <c r="AH8">
        <v>60.764069985575659</v>
      </c>
      <c r="AI8">
        <v>64.183473747359429</v>
      </c>
      <c r="AJ8">
        <v>0.53465859563997009</v>
      </c>
      <c r="AK8">
        <v>0.53465860770123008</v>
      </c>
      <c r="AL8">
        <v>0.53465583050730503</v>
      </c>
      <c r="AM8">
        <v>0.53466134479306315</v>
      </c>
      <c r="AN8">
        <v>0.65936746118199352</v>
      </c>
      <c r="AO8">
        <v>0.65936746118199352</v>
      </c>
      <c r="AP8">
        <v>0.65936746118199352</v>
      </c>
      <c r="AQ8">
        <v>0.65936746118199352</v>
      </c>
      <c r="AR8">
        <v>14.478932104537391</v>
      </c>
      <c r="AS8">
        <v>14.478932104537391</v>
      </c>
      <c r="AT8">
        <v>14.478932104537391</v>
      </c>
      <c r="AU8">
        <v>14.478932104537391</v>
      </c>
      <c r="AV8" t="str">
        <f>VLOOKUP(Sheet1[[#This Row],[NPDES ID2]],Combined_Sheet__Major_Only___2[[NPDES ID2]:[ECHO BFR]],3,FALSE)</f>
        <v>TX</v>
      </c>
      <c r="AW8" t="s">
        <v>12192</v>
      </c>
      <c r="AX8" t="str">
        <f>VLOOKUP(Sheet1[[#This Row],[NPDES ID2]],Combined_Sheet__Major_Only___2[[NPDES ID2]:[ECHO BFR]],27,FALSE)</f>
        <v>-</v>
      </c>
      <c r="AY8" t="str">
        <f>VLOOKUP(Sheet1[[#This Row],[NPDES ID2]],Combined_Sheet__Major_Only___2[[NPDES ID2]:[ECHO BFR]],28,FALSE)</f>
        <v>-</v>
      </c>
      <c r="AZ8" t="str">
        <f>VLOOKUP(Sheet1[[#This Row],[NPDES ID2]],Combined_Sheet__Major_Only___2[[NPDES ID2]:[ECHO BFR]],29,FALSE)</f>
        <v>thickening</v>
      </c>
      <c r="BA8">
        <f>VLOOKUP(Sheet1[[#This Row],[NPDES ID2]],Combined_Sheet__Major_Only___2[[NPDES ID2]:[ECHO BFR]],17,FALSE)</f>
        <v>32.488638999999999</v>
      </c>
      <c r="BB8">
        <f>VLOOKUP(Sheet1[[#This Row],[NPDES ID2]],Combined_Sheet__Major_Only___2[[NPDES ID2]:[ECHO BFR]],18,FALSE)</f>
        <v>-94.324573999999998</v>
      </c>
      <c r="BC8" t="str">
        <f>IF(ISNUMBER(SEARCH("aerobic",$AW8)),"aerobic","")</f>
        <v>aerobic</v>
      </c>
      <c r="BD8" t="str">
        <f>IF(ISNUMBER(SEARCH("anaer",$AW8)),"anaer","")</f>
        <v>anaer</v>
      </c>
      <c r="BE8" t="str">
        <f>IF(ISNUMBER(SEARCH("thickening",$AZ8)),"thickening","")</f>
        <v>thickening</v>
      </c>
      <c r="BF8" s="3" t="str">
        <f>IF(ISNUMBER(SEARCH("airDry",$AW8)),"airDry","")</f>
        <v>airDry</v>
      </c>
      <c r="BG8" s="3" t="str">
        <f>IF(ISNUMBER(SEARCH("heatDry",$AY8)),"heatDry","")</f>
        <v/>
      </c>
      <c r="BH8" s="3" t="str">
        <f>IF(AND(ISNUMBER(SEARCH("aerobic",$AW8)),ISNUMBER(SEARCH("anaer",$AW8))),"Combined Aer and Anaer.","")</f>
        <v>Combined Aer and Anaer.</v>
      </c>
    </row>
    <row r="9" spans="1:60" x14ac:dyDescent="0.25">
      <c r="A9" s="4">
        <v>429</v>
      </c>
      <c r="B9" t="s">
        <v>2152</v>
      </c>
      <c r="C9">
        <v>591.67999999999995</v>
      </c>
      <c r="D9">
        <v>372.05129704550592</v>
      </c>
      <c r="E9">
        <v>371.19121262707858</v>
      </c>
      <c r="F9">
        <v>295.70516414787392</v>
      </c>
      <c r="G9">
        <v>443.7747741822804</v>
      </c>
      <c r="H9">
        <v>-118.45786416565529</v>
      </c>
      <c r="I9">
        <v>-120.7571116833427</v>
      </c>
      <c r="J9">
        <v>-136.43190092448549</v>
      </c>
      <c r="K9">
        <v>-95.046532514172327</v>
      </c>
      <c r="L9">
        <v>381.4912199202497</v>
      </c>
      <c r="M9">
        <v>379.72362251461823</v>
      </c>
      <c r="N9">
        <v>373.87086432436041</v>
      </c>
      <c r="O9">
        <v>393.91023378427991</v>
      </c>
      <c r="P9">
        <v>13.85930847650118</v>
      </c>
      <c r="Q9">
        <v>14.006761250948671</v>
      </c>
      <c r="R9">
        <v>11.52866919794028</v>
      </c>
      <c r="S9">
        <v>15.800016542713889</v>
      </c>
      <c r="T9">
        <v>3895.8203435120249</v>
      </c>
      <c r="U9">
        <v>3895.8161392427819</v>
      </c>
      <c r="V9">
        <v>3892.050807013452</v>
      </c>
      <c r="W9">
        <v>3899.615934069644</v>
      </c>
      <c r="X9">
        <v>271.9817192407038</v>
      </c>
      <c r="Y9">
        <v>273.07105002042238</v>
      </c>
      <c r="Z9">
        <v>263.5774477449919</v>
      </c>
      <c r="AA9">
        <v>277.4900074903743</v>
      </c>
      <c r="AB9">
        <v>52.003368546437883</v>
      </c>
      <c r="AC9">
        <v>51.3565334442183</v>
      </c>
      <c r="AD9">
        <v>43.598438771994388</v>
      </c>
      <c r="AE9">
        <v>61.860885268463171</v>
      </c>
      <c r="AF9">
        <v>63.187439304072292</v>
      </c>
      <c r="AG9">
        <v>62.894278953684278</v>
      </c>
      <c r="AH9">
        <v>61.92606529545067</v>
      </c>
      <c r="AI9">
        <v>65.244139841285914</v>
      </c>
      <c r="AJ9">
        <v>0.54837692760639467</v>
      </c>
      <c r="AK9">
        <v>0.5483769619119554</v>
      </c>
      <c r="AL9">
        <v>0.54836905584860429</v>
      </c>
      <c r="AM9">
        <v>0.54838475395611386</v>
      </c>
      <c r="AN9">
        <v>0.65955844298467425</v>
      </c>
      <c r="AO9">
        <v>0.65955844298467425</v>
      </c>
      <c r="AP9">
        <v>0.65955844298467425</v>
      </c>
      <c r="AQ9">
        <v>0.65955844298467425</v>
      </c>
      <c r="AR9">
        <v>13.235028194772489</v>
      </c>
      <c r="AS9">
        <v>13.2350281947725</v>
      </c>
      <c r="AT9">
        <v>13.2350281947725</v>
      </c>
      <c r="AU9">
        <v>13.2350281947725</v>
      </c>
      <c r="AV9" t="str">
        <f>VLOOKUP(Sheet1[[#This Row],[NPDES ID2]],Combined_Sheet__Major_Only___2[[NPDES ID2]:[ECHO BFR]],3,FALSE)</f>
        <v>CA</v>
      </c>
      <c r="AW9" t="s">
        <v>12192</v>
      </c>
      <c r="AX9" t="str">
        <f>VLOOKUP(Sheet1[[#This Row],[NPDES ID2]],Combined_Sheet__Major_Only___2[[NPDES ID2]:[ECHO BFR]],27,FALSE)</f>
        <v>tempSludgeStore</v>
      </c>
      <c r="AY9" t="str">
        <f>VLOOKUP(Sheet1[[#This Row],[NPDES ID2]],Combined_Sheet__Major_Only___2[[NPDES ID2]:[ECHO BFR]],28,FALSE)</f>
        <v>-</v>
      </c>
      <c r="AZ9" t="str">
        <f>VLOOKUP(Sheet1[[#This Row],[NPDES ID2]],Combined_Sheet__Major_Only___2[[NPDES ID2]:[ECHO BFR]],29,FALSE)</f>
        <v>thickening, preliminaryOps</v>
      </c>
      <c r="BA9">
        <f>VLOOKUP(Sheet1[[#This Row],[NPDES ID2]],Combined_Sheet__Major_Only___2[[NPDES ID2]:[ECHO BFR]],17,FALSE)</f>
        <v>34.194527999999998</v>
      </c>
      <c r="BB9">
        <f>VLOOKUP(Sheet1[[#This Row],[NPDES ID2]],Combined_Sheet__Major_Only___2[[NPDES ID2]:[ECHO BFR]],18,FALSE)</f>
        <v>-119.002667</v>
      </c>
      <c r="BC9" t="str">
        <f>IF(ISNUMBER(SEARCH("aerobic",$AW9)),"aerobic","")</f>
        <v>aerobic</v>
      </c>
      <c r="BD9" t="str">
        <f>IF(ISNUMBER(SEARCH("anaer",$AW9)),"anaer","")</f>
        <v>anaer</v>
      </c>
      <c r="BE9" t="str">
        <f>IF(ISNUMBER(SEARCH("thickening",$AZ9)),"thickening","")</f>
        <v>thickening</v>
      </c>
      <c r="BF9" s="3" t="str">
        <f>IF(ISNUMBER(SEARCH("airDry",$AW9)),"airDry","")</f>
        <v>airDry</v>
      </c>
      <c r="BG9" s="3" t="str">
        <f>IF(ISNUMBER(SEARCH("heatDry",$AY9)),"heatDry","")</f>
        <v/>
      </c>
      <c r="BH9" s="3" t="str">
        <f>IF(AND(ISNUMBER(SEARCH("aerobic",$AW9)),ISNUMBER(SEARCH("anaer",$AW9))),"Combined Aer and Anaer.","")</f>
        <v>Combined Aer and Anaer.</v>
      </c>
    </row>
    <row r="10" spans="1:60" x14ac:dyDescent="0.25">
      <c r="A10" s="4">
        <v>403</v>
      </c>
      <c r="B10" t="s">
        <v>2026</v>
      </c>
      <c r="C10">
        <v>676.9</v>
      </c>
      <c r="D10">
        <v>404.85804729609168</v>
      </c>
      <c r="E10">
        <v>402.60604092756489</v>
      </c>
      <c r="F10">
        <v>329.40802937606389</v>
      </c>
      <c r="G10">
        <v>479.75488150659243</v>
      </c>
      <c r="H10">
        <v>-131.2231267024523</v>
      </c>
      <c r="I10">
        <v>-133.5586272086297</v>
      </c>
      <c r="J10">
        <v>-150.00763035428221</v>
      </c>
      <c r="K10">
        <v>-108.489898213614</v>
      </c>
      <c r="L10">
        <v>396.60661871433541</v>
      </c>
      <c r="M10">
        <v>394.2693976670202</v>
      </c>
      <c r="N10">
        <v>386.5303248778639</v>
      </c>
      <c r="O10">
        <v>413.02804442247822</v>
      </c>
      <c r="P10">
        <v>15.936912151154591</v>
      </c>
      <c r="Q10">
        <v>16.034749363082749</v>
      </c>
      <c r="R10">
        <v>13.421874014927759</v>
      </c>
      <c r="S10">
        <v>18.253333798801691</v>
      </c>
      <c r="T10">
        <v>4043.877362648991</v>
      </c>
      <c r="U10">
        <v>4043.8730498314731</v>
      </c>
      <c r="V10">
        <v>4040.0105020596029</v>
      </c>
      <c r="W10">
        <v>4047.77094997631</v>
      </c>
      <c r="X10">
        <v>310.72656987763628</v>
      </c>
      <c r="Y10">
        <v>312.34363088321669</v>
      </c>
      <c r="Z10">
        <v>298.50564159662753</v>
      </c>
      <c r="AA10">
        <v>318.67387847097137</v>
      </c>
      <c r="AB10">
        <v>54.663953518091724</v>
      </c>
      <c r="AC10">
        <v>53.990647677772763</v>
      </c>
      <c r="AD10">
        <v>46.490623784964541</v>
      </c>
      <c r="AE10">
        <v>64.087764195319039</v>
      </c>
      <c r="AF10">
        <v>57.420900852940193</v>
      </c>
      <c r="AG10">
        <v>57.082091153045234</v>
      </c>
      <c r="AH10">
        <v>55.962930502099653</v>
      </c>
      <c r="AI10">
        <v>59.798076554227677</v>
      </c>
      <c r="AJ10">
        <v>0.47800924149477558</v>
      </c>
      <c r="AK10">
        <v>0.47800927760693701</v>
      </c>
      <c r="AL10">
        <v>0.47800095281112231</v>
      </c>
      <c r="AM10">
        <v>0.47801748239355302</v>
      </c>
      <c r="AN10">
        <v>0.66605274477475607</v>
      </c>
      <c r="AO10">
        <v>0.66605274477475584</v>
      </c>
      <c r="AP10">
        <v>0.66605274477475584</v>
      </c>
      <c r="AQ10">
        <v>0.66605274477475584</v>
      </c>
      <c r="AR10">
        <v>12.61056295833969</v>
      </c>
      <c r="AS10">
        <v>12.61056295833969</v>
      </c>
      <c r="AT10">
        <v>12.61056295833969</v>
      </c>
      <c r="AU10">
        <v>12.61056295833969</v>
      </c>
      <c r="AV10" t="str">
        <f>VLOOKUP(Sheet1[[#This Row],[NPDES ID2]],Combined_Sheet__Major_Only___2[[NPDES ID2]:[ECHO BFR]],3,FALSE)</f>
        <v>CA</v>
      </c>
      <c r="AW10" t="s">
        <v>12192</v>
      </c>
      <c r="AX10" t="str">
        <f>VLOOKUP(Sheet1[[#This Row],[NPDES ID2]],Combined_Sheet__Major_Only___2[[NPDES ID2]:[ECHO BFR]],27,FALSE)</f>
        <v>tempSludgeStore</v>
      </c>
      <c r="AY10" t="str">
        <f>VLOOKUP(Sheet1[[#This Row],[NPDES ID2]],Combined_Sheet__Major_Only___2[[NPDES ID2]:[ECHO BFR]],28,FALSE)</f>
        <v>-</v>
      </c>
      <c r="AZ10" t="str">
        <f>VLOOKUP(Sheet1[[#This Row],[NPDES ID2]],Combined_Sheet__Major_Only___2[[NPDES ID2]:[ECHO BFR]],29,FALSE)</f>
        <v>thickening, preliminaryOps, sludgeLagoon</v>
      </c>
      <c r="BA10">
        <f>VLOOKUP(Sheet1[[#This Row],[NPDES ID2]],Combined_Sheet__Major_Only___2[[NPDES ID2]:[ECHO BFR]],17,FALSE)</f>
        <v>36.310326279634999</v>
      </c>
      <c r="BB10">
        <f>VLOOKUP(Sheet1[[#This Row],[NPDES ID2]],Combined_Sheet__Major_Only___2[[NPDES ID2]:[ECHO BFR]],18,FALSE)</f>
        <v>-119.645970000315</v>
      </c>
      <c r="BC10" t="str">
        <f>IF(ISNUMBER(SEARCH("aerobic",$AW10)),"aerobic","")</f>
        <v>aerobic</v>
      </c>
      <c r="BD10" t="str">
        <f>IF(ISNUMBER(SEARCH("anaer",$AW10)),"anaer","")</f>
        <v>anaer</v>
      </c>
      <c r="BE10" t="str">
        <f>IF(ISNUMBER(SEARCH("thickening",$AZ10)),"thickening","")</f>
        <v>thickening</v>
      </c>
      <c r="BF10" s="3" t="str">
        <f>IF(ISNUMBER(SEARCH("airDry",$AW10)),"airDry","")</f>
        <v>airDry</v>
      </c>
      <c r="BG10" s="3" t="str">
        <f>IF(ISNUMBER(SEARCH("heatDry",$AY10)),"heatDry","")</f>
        <v/>
      </c>
      <c r="BH10" s="3" t="str">
        <f>IF(AND(ISNUMBER(SEARCH("aerobic",$AW10)),ISNUMBER(SEARCH("anaer",$AW10))),"Combined Aer and Anaer.","")</f>
        <v>Combined Aer and Anaer.</v>
      </c>
    </row>
    <row r="11" spans="1:60" x14ac:dyDescent="0.25">
      <c r="A11" s="4">
        <v>525</v>
      </c>
      <c r="B11" t="s">
        <v>2593</v>
      </c>
      <c r="C11">
        <v>296.52600000000001</v>
      </c>
      <c r="D11">
        <v>522.88968715922999</v>
      </c>
      <c r="E11">
        <v>526.57354576511921</v>
      </c>
      <c r="F11">
        <v>396.25557455839993</v>
      </c>
      <c r="G11">
        <v>669.64001034493447</v>
      </c>
      <c r="H11">
        <v>-129.66380947419711</v>
      </c>
      <c r="I11">
        <v>-131.99778444134071</v>
      </c>
      <c r="J11">
        <v>-148.46946141074969</v>
      </c>
      <c r="K11">
        <v>-106.79554356380601</v>
      </c>
      <c r="L11">
        <v>175.7876037317815</v>
      </c>
      <c r="M11">
        <v>174.77969929971741</v>
      </c>
      <c r="N11">
        <v>171.44360461656319</v>
      </c>
      <c r="O11">
        <v>182.86749967390031</v>
      </c>
      <c r="P11">
        <v>6.9774023831238541</v>
      </c>
      <c r="Q11">
        <v>7.0278480932397294</v>
      </c>
      <c r="R11">
        <v>5.8676872261008741</v>
      </c>
      <c r="S11">
        <v>7.9809584038813721</v>
      </c>
      <c r="T11">
        <v>4155.6977876503943</v>
      </c>
      <c r="U11">
        <v>4155.6933928515264</v>
      </c>
      <c r="V11">
        <v>4151.7574228039211</v>
      </c>
      <c r="W11">
        <v>4159.6653872771667</v>
      </c>
      <c r="X11">
        <v>315.59017307325041</v>
      </c>
      <c r="Y11">
        <v>317.18743259496881</v>
      </c>
      <c r="Z11">
        <v>303.51275091178462</v>
      </c>
      <c r="AA11">
        <v>323.43971754230301</v>
      </c>
      <c r="AB11">
        <v>58.683769367884352</v>
      </c>
      <c r="AC11">
        <v>57.899974508764728</v>
      </c>
      <c r="AD11">
        <v>49.462912572889572</v>
      </c>
      <c r="AE11">
        <v>69.341454109253405</v>
      </c>
      <c r="AF11">
        <v>58.097218459236302</v>
      </c>
      <c r="AG11">
        <v>57.763916545367991</v>
      </c>
      <c r="AH11">
        <v>56.661940260213044</v>
      </c>
      <c r="AI11">
        <v>60.436952850573107</v>
      </c>
      <c r="AJ11">
        <v>0.4862543199024188</v>
      </c>
      <c r="AK11">
        <v>0.48625433636317822</v>
      </c>
      <c r="AL11">
        <v>0.48625054521105049</v>
      </c>
      <c r="AM11">
        <v>0.48625807279117828</v>
      </c>
      <c r="AN11">
        <v>0.67079568395789968</v>
      </c>
      <c r="AO11">
        <v>0.67079568395789946</v>
      </c>
      <c r="AP11">
        <v>0.67079568395789946</v>
      </c>
      <c r="AQ11">
        <v>0.67079568395789946</v>
      </c>
      <c r="AR11">
        <v>12.360466589538721</v>
      </c>
      <c r="AS11">
        <v>12.360466589538721</v>
      </c>
      <c r="AT11">
        <v>12.360466589538721</v>
      </c>
      <c r="AU11">
        <v>12.360466589538721</v>
      </c>
      <c r="AV11" t="str">
        <f>VLOOKUP(Sheet1[[#This Row],[NPDES ID2]],Combined_Sheet__Major_Only___2[[NPDES ID2]:[ECHO BFR]],3,FALSE)</f>
        <v>CA</v>
      </c>
      <c r="AW11" t="s">
        <v>12192</v>
      </c>
      <c r="AX11" t="str">
        <f>VLOOKUP(Sheet1[[#This Row],[NPDES ID2]],Combined_Sheet__Major_Only___2[[NPDES ID2]:[ECHO BFR]],27,FALSE)</f>
        <v>tempSludgeStore</v>
      </c>
      <c r="AY11" t="str">
        <f>VLOOKUP(Sheet1[[#This Row],[NPDES ID2]],Combined_Sheet__Major_Only___2[[NPDES ID2]:[ECHO BFR]],28,FALSE)</f>
        <v>-</v>
      </c>
      <c r="AZ11" t="str">
        <f>VLOOKUP(Sheet1[[#This Row],[NPDES ID2]],Combined_Sheet__Major_Only___2[[NPDES ID2]:[ECHO BFR]],29,FALSE)</f>
        <v>sludgeLagoon</v>
      </c>
      <c r="BA11">
        <f>VLOOKUP(Sheet1[[#This Row],[NPDES ID2]],Combined_Sheet__Major_Only___2[[NPDES ID2]:[ECHO BFR]],17,FALSE)</f>
        <v>39.065040000000003</v>
      </c>
      <c r="BB11">
        <f>VLOOKUP(Sheet1[[#This Row],[NPDES ID2]],Combined_Sheet__Major_Only___2[[NPDES ID2]:[ECHO BFR]],18,FALSE)</f>
        <v>-121.55064</v>
      </c>
      <c r="BC11" t="str">
        <f>IF(ISNUMBER(SEARCH("aerobic",$AW11)),"aerobic","")</f>
        <v>aerobic</v>
      </c>
      <c r="BD11" t="str">
        <f>IF(ISNUMBER(SEARCH("anaer",$AW11)),"anaer","")</f>
        <v>anaer</v>
      </c>
      <c r="BE11" t="str">
        <f>IF(ISNUMBER(SEARCH("thickening",$AZ11)),"thickening","")</f>
        <v/>
      </c>
      <c r="BF11" s="3" t="str">
        <f>IF(ISNUMBER(SEARCH("airDry",$AW11)),"airDry","")</f>
        <v>airDry</v>
      </c>
      <c r="BG11" s="3" t="str">
        <f>IF(ISNUMBER(SEARCH("heatDry",$AY11)),"heatDry","")</f>
        <v/>
      </c>
      <c r="BH11" s="3" t="str">
        <f>IF(AND(ISNUMBER(SEARCH("aerobic",$AW11)),ISNUMBER(SEARCH("anaer",$AW11))),"Combined Aer and Anaer.","")</f>
        <v>Combined Aer and Anaer.</v>
      </c>
    </row>
    <row r="12" spans="1:60" x14ac:dyDescent="0.25">
      <c r="A12" s="4">
        <v>1529</v>
      </c>
      <c r="B12" t="s">
        <v>7200</v>
      </c>
      <c r="C12">
        <v>98</v>
      </c>
      <c r="D12">
        <v>1152.6790658541061</v>
      </c>
      <c r="E12">
        <v>1151.9517750307821</v>
      </c>
      <c r="F12">
        <v>813.39971257321577</v>
      </c>
      <c r="G12">
        <v>1516.1747755425911</v>
      </c>
      <c r="H12">
        <v>-122.2214193990466</v>
      </c>
      <c r="I12">
        <v>-124.6318860940612</v>
      </c>
      <c r="J12">
        <v>-140.64826653376821</v>
      </c>
      <c r="K12">
        <v>-98.932931021509802</v>
      </c>
      <c r="L12">
        <v>61.413527010075029</v>
      </c>
      <c r="M12">
        <v>61.106618704486621</v>
      </c>
      <c r="N12">
        <v>60.090993381562093</v>
      </c>
      <c r="O12">
        <v>63.569080830473091</v>
      </c>
      <c r="P12">
        <v>2.2992508583360922</v>
      </c>
      <c r="Q12">
        <v>2.3173834601417078</v>
      </c>
      <c r="R12">
        <v>1.919873373009346</v>
      </c>
      <c r="S12">
        <v>2.6204522042586711</v>
      </c>
      <c r="T12">
        <v>4158.2659642160552</v>
      </c>
      <c r="U12">
        <v>4158.261567534325</v>
      </c>
      <c r="V12">
        <v>4154.3239111993717</v>
      </c>
      <c r="W12">
        <v>4162.2352636812348</v>
      </c>
      <c r="X12">
        <v>298.69858179548021</v>
      </c>
      <c r="Y12">
        <v>300.00303911434662</v>
      </c>
      <c r="Z12">
        <v>288.73674062067971</v>
      </c>
      <c r="AA12">
        <v>305.1950788781939</v>
      </c>
      <c r="AB12">
        <v>55.025922312595377</v>
      </c>
      <c r="AC12">
        <v>54.353008562406401</v>
      </c>
      <c r="AD12">
        <v>46.394208639215037</v>
      </c>
      <c r="AE12">
        <v>64.950174722808214</v>
      </c>
      <c r="AF12">
        <v>61.413693545010389</v>
      </c>
      <c r="AG12">
        <v>61.106721136580859</v>
      </c>
      <c r="AH12">
        <v>60.091287567361682</v>
      </c>
      <c r="AI12">
        <v>63.569205034967467</v>
      </c>
      <c r="AJ12">
        <v>0.52671681823283945</v>
      </c>
      <c r="AK12">
        <v>0.52671682376511619</v>
      </c>
      <c r="AL12">
        <v>0.5267155502549129</v>
      </c>
      <c r="AM12">
        <v>0.52671807887918309</v>
      </c>
      <c r="AN12">
        <v>0.67090303278357566</v>
      </c>
      <c r="AO12">
        <v>0.67090303278357588</v>
      </c>
      <c r="AP12">
        <v>0.67090303278357588</v>
      </c>
      <c r="AQ12">
        <v>0.67090303278357588</v>
      </c>
      <c r="AR12">
        <v>13.13579274538065</v>
      </c>
      <c r="AS12">
        <v>13.135792745380639</v>
      </c>
      <c r="AT12">
        <v>13.135792745380639</v>
      </c>
      <c r="AU12">
        <v>13.135792745380639</v>
      </c>
      <c r="AV12" t="str">
        <f>VLOOKUP(Sheet1[[#This Row],[NPDES ID2]],Combined_Sheet__Major_Only___2[[NPDES ID2]:[ECHO BFR]],3,FALSE)</f>
        <v>CO</v>
      </c>
      <c r="AW12" t="s">
        <v>12192</v>
      </c>
      <c r="AX12" t="str">
        <f>VLOOKUP(Sheet1[[#This Row],[NPDES ID2]],Combined_Sheet__Major_Only___2[[NPDES ID2]:[ECHO BFR]],27,FALSE)</f>
        <v>tempSludgeStore</v>
      </c>
      <c r="AY12" t="str">
        <f>VLOOKUP(Sheet1[[#This Row],[NPDES ID2]],Combined_Sheet__Major_Only___2[[NPDES ID2]:[ECHO BFR]],28,FALSE)</f>
        <v>-</v>
      </c>
      <c r="AZ12" t="str">
        <f>VLOOKUP(Sheet1[[#This Row],[NPDES ID2]],Combined_Sheet__Major_Only___2[[NPDES ID2]:[ECHO BFR]],29,FALSE)</f>
        <v>sludgeLagoon</v>
      </c>
      <c r="BA12">
        <f>VLOOKUP(Sheet1[[#This Row],[NPDES ID2]],Combined_Sheet__Major_Only___2[[NPDES ID2]:[ECHO BFR]],17,FALSE)</f>
        <v>40.506950000000003</v>
      </c>
      <c r="BB12">
        <f>VLOOKUP(Sheet1[[#This Row],[NPDES ID2]],Combined_Sheet__Major_Only___2[[NPDES ID2]:[ECHO BFR]],18,FALSE)</f>
        <v>-107.574141</v>
      </c>
      <c r="BC12" t="str">
        <f>IF(ISNUMBER(SEARCH("aerobic",$AW12)),"aerobic","")</f>
        <v>aerobic</v>
      </c>
      <c r="BD12" t="str">
        <f>IF(ISNUMBER(SEARCH("anaer",$AW12)),"anaer","")</f>
        <v>anaer</v>
      </c>
      <c r="BE12" t="str">
        <f>IF(ISNUMBER(SEARCH("thickening",$AZ12)),"thickening","")</f>
        <v/>
      </c>
      <c r="BF12" s="3" t="str">
        <f>IF(ISNUMBER(SEARCH("airDry",$AW12)),"airDry","")</f>
        <v>airDry</v>
      </c>
      <c r="BG12" s="3" t="str">
        <f>IF(ISNUMBER(SEARCH("heatDry",$AY12)),"heatDry","")</f>
        <v/>
      </c>
      <c r="BH12" s="3" t="str">
        <f>IF(AND(ISNUMBER(SEARCH("aerobic",$AW12)),ISNUMBER(SEARCH("anaer",$AW12))),"Combined Aer and Anaer.","")</f>
        <v>Combined Aer and Anaer.</v>
      </c>
    </row>
    <row r="13" spans="1:60" x14ac:dyDescent="0.25">
      <c r="A13" s="4">
        <v>745</v>
      </c>
      <c r="B13" t="s">
        <v>3668</v>
      </c>
      <c r="C13">
        <v>2606.3200000000002</v>
      </c>
      <c r="D13">
        <v>723.91611744333784</v>
      </c>
      <c r="E13">
        <v>725.63697935566677</v>
      </c>
      <c r="F13">
        <v>614.40615328166484</v>
      </c>
      <c r="G13">
        <v>850.13036999308588</v>
      </c>
      <c r="H13">
        <v>-134.19023744456581</v>
      </c>
      <c r="I13">
        <v>-136.46276593761479</v>
      </c>
      <c r="J13">
        <v>-153.1226042298386</v>
      </c>
      <c r="K13">
        <v>-111.0400274611862</v>
      </c>
      <c r="L13">
        <v>1491.0070546182831</v>
      </c>
      <c r="M13">
        <v>1481.734836104642</v>
      </c>
      <c r="N13">
        <v>1450.966444016027</v>
      </c>
      <c r="O13">
        <v>1556.239300088954</v>
      </c>
      <c r="P13">
        <v>61.430034271925713</v>
      </c>
      <c r="Q13">
        <v>61.630264779839699</v>
      </c>
      <c r="R13">
        <v>51.888382915057939</v>
      </c>
      <c r="S13">
        <v>70.548112445447174</v>
      </c>
      <c r="T13">
        <v>4160.3292751723666</v>
      </c>
      <c r="U13">
        <v>4160.3248769779166</v>
      </c>
      <c r="V13">
        <v>4156.3858658548206</v>
      </c>
      <c r="W13">
        <v>4164.2999403128106</v>
      </c>
      <c r="X13">
        <v>327.42746552136703</v>
      </c>
      <c r="Y13">
        <v>329.23288960843553</v>
      </c>
      <c r="Z13">
        <v>313.82314184738902</v>
      </c>
      <c r="AA13">
        <v>336.28276465327502</v>
      </c>
      <c r="AB13">
        <v>62.209775821734858</v>
      </c>
      <c r="AC13">
        <v>61.360272602335442</v>
      </c>
      <c r="AD13">
        <v>52.205983548019802</v>
      </c>
      <c r="AE13">
        <v>73.913448330014077</v>
      </c>
      <c r="AF13">
        <v>56.067726683814143</v>
      </c>
      <c r="AG13">
        <v>55.717344701259307</v>
      </c>
      <c r="AH13">
        <v>54.565575391828503</v>
      </c>
      <c r="AI13">
        <v>58.519401070182127</v>
      </c>
      <c r="AJ13">
        <v>0.46151938407721199</v>
      </c>
      <c r="AK13">
        <v>0.46151952682550201</v>
      </c>
      <c r="AL13">
        <v>0.46148644819462531</v>
      </c>
      <c r="AM13">
        <v>0.46155213211160478</v>
      </c>
      <c r="AN13">
        <v>0.67098922770948055</v>
      </c>
      <c r="AO13">
        <v>0.67098922770948044</v>
      </c>
      <c r="AP13">
        <v>0.67098922770948044</v>
      </c>
      <c r="AQ13">
        <v>0.67098922770948044</v>
      </c>
      <c r="AR13">
        <v>11.784856682228259</v>
      </c>
      <c r="AS13">
        <v>11.78485668222825</v>
      </c>
      <c r="AT13">
        <v>11.78485668222825</v>
      </c>
      <c r="AU13">
        <v>11.78485668222825</v>
      </c>
      <c r="AV13" t="str">
        <f>VLOOKUP(Sheet1[[#This Row],[NPDES ID2]],Combined_Sheet__Major_Only___2[[NPDES ID2]:[ECHO BFR]],3,FALSE)</f>
        <v>CA</v>
      </c>
      <c r="AW13" t="s">
        <v>12191</v>
      </c>
      <c r="AX13" t="str">
        <f>VLOOKUP(Sheet1[[#This Row],[NPDES ID2]],Combined_Sheet__Major_Only___2[[NPDES ID2]:[ECHO BFR]],27,FALSE)</f>
        <v>-</v>
      </c>
      <c r="AY13" t="str">
        <f>VLOOKUP(Sheet1[[#This Row],[NPDES ID2]],Combined_Sheet__Major_Only___2[[NPDES ID2]:[ECHO BFR]],28,FALSE)</f>
        <v>-</v>
      </c>
      <c r="AZ13" t="str">
        <f>VLOOKUP(Sheet1[[#This Row],[NPDES ID2]],Combined_Sheet__Major_Only___2[[NPDES ID2]:[ECHO BFR]],29,FALSE)</f>
        <v>-</v>
      </c>
      <c r="BA13">
        <f>VLOOKUP(Sheet1[[#This Row],[NPDES ID2]],Combined_Sheet__Major_Only___2[[NPDES ID2]:[ECHO BFR]],17,FALSE)</f>
        <v>33.629311000403199</v>
      </c>
      <c r="BB13">
        <f>VLOOKUP(Sheet1[[#This Row],[NPDES ID2]],Combined_Sheet__Major_Only___2[[NPDES ID2]:[ECHO BFR]],18,FALSE)</f>
        <v>-117.356205880696</v>
      </c>
      <c r="BC13" t="str">
        <f>IF(ISNUMBER(SEARCH("aerobic",$AW13)),"aerobic","")</f>
        <v>aerobic</v>
      </c>
      <c r="BD13" t="str">
        <f>IF(ISNUMBER(SEARCH("anaer",$AW13)),"anaer","")</f>
        <v>anaer</v>
      </c>
      <c r="BE13" t="str">
        <f>IF(ISNUMBER(SEARCH("thickening",$AZ13)),"thickening","")</f>
        <v/>
      </c>
      <c r="BF13" s="3" t="str">
        <f>IF(ISNUMBER(SEARCH("airDry",$AW13)),"airDry","")</f>
        <v>airDry</v>
      </c>
      <c r="BG13" s="3" t="str">
        <f>IF(ISNUMBER(SEARCH("heatDry",$AY13)),"heatDry","")</f>
        <v/>
      </c>
      <c r="BH13" s="3" t="str">
        <f>IF(AND(ISNUMBER(SEARCH("aerobic",$AW13)),ISNUMBER(SEARCH("anaer",$AW13))),"Combined Aer and Anaer.","")</f>
        <v>Combined Aer and Anaer.</v>
      </c>
    </row>
    <row r="14" spans="1:60" x14ac:dyDescent="0.25">
      <c r="A14" s="4">
        <v>2452</v>
      </c>
      <c r="B14" t="s">
        <v>11425</v>
      </c>
      <c r="C14">
        <v>226.3</v>
      </c>
      <c r="D14">
        <v>622.46195186237298</v>
      </c>
      <c r="E14">
        <v>623.13122915649012</v>
      </c>
      <c r="F14">
        <v>460.02354050722028</v>
      </c>
      <c r="G14">
        <v>805.72672729163253</v>
      </c>
      <c r="H14">
        <v>-130.02756659976311</v>
      </c>
      <c r="I14">
        <v>-132.34478699268789</v>
      </c>
      <c r="J14">
        <v>-148.80923636243929</v>
      </c>
      <c r="K14">
        <v>-107.1673236418582</v>
      </c>
      <c r="L14">
        <v>133.81551556485101</v>
      </c>
      <c r="M14">
        <v>133.0435888442797</v>
      </c>
      <c r="N14">
        <v>130.48874080407441</v>
      </c>
      <c r="O14">
        <v>139.23758817971199</v>
      </c>
      <c r="P14">
        <v>5.3256399228878593</v>
      </c>
      <c r="Q14">
        <v>5.3628705372308243</v>
      </c>
      <c r="R14">
        <v>4.4800449763497614</v>
      </c>
      <c r="S14">
        <v>6.0933660225214989</v>
      </c>
      <c r="T14">
        <v>4172.6342720404546</v>
      </c>
      <c r="U14">
        <v>4172.6298648245738</v>
      </c>
      <c r="V14">
        <v>4168.6827741321767</v>
      </c>
      <c r="W14">
        <v>4176.6130816778714</v>
      </c>
      <c r="X14">
        <v>317.68427071339488</v>
      </c>
      <c r="Y14">
        <v>319.30274256090382</v>
      </c>
      <c r="Z14">
        <v>305.45304699685971</v>
      </c>
      <c r="AA14">
        <v>325.63390903414148</v>
      </c>
      <c r="AB14">
        <v>63.007772389146879</v>
      </c>
      <c r="AC14">
        <v>62.054249160664753</v>
      </c>
      <c r="AD14">
        <v>52.521927944989223</v>
      </c>
      <c r="AE14">
        <v>75.307790036385072</v>
      </c>
      <c r="AF14">
        <v>57.949674356044888</v>
      </c>
      <c r="AG14">
        <v>57.615234214179303</v>
      </c>
      <c r="AH14">
        <v>56.509308115205549</v>
      </c>
      <c r="AI14">
        <v>60.297621323933477</v>
      </c>
      <c r="AJ14">
        <v>0.48445540031088241</v>
      </c>
      <c r="AK14">
        <v>0.4844554132964678</v>
      </c>
      <c r="AL14">
        <v>0.48445242299076979</v>
      </c>
      <c r="AM14">
        <v>0.4844583604285092</v>
      </c>
      <c r="AN14">
        <v>0.67150233351986988</v>
      </c>
      <c r="AO14">
        <v>0.67150233351986999</v>
      </c>
      <c r="AP14">
        <v>0.67150233351986999</v>
      </c>
      <c r="AQ14">
        <v>0.67150233351986999</v>
      </c>
      <c r="AR14">
        <v>11.89398520998358</v>
      </c>
      <c r="AS14">
        <v>11.89398520998358</v>
      </c>
      <c r="AT14">
        <v>11.89398520998358</v>
      </c>
      <c r="AU14">
        <v>11.89398520998358</v>
      </c>
      <c r="AV14" t="str">
        <f>VLOOKUP(Sheet1[[#This Row],[NPDES ID2]],Combined_Sheet__Major_Only___2[[NPDES ID2]:[ECHO BFR]],3,FALSE)</f>
        <v>CA</v>
      </c>
      <c r="AW14" t="s">
        <v>12191</v>
      </c>
      <c r="AX14" t="str">
        <f>VLOOKUP(Sheet1[[#This Row],[NPDES ID2]],Combined_Sheet__Major_Only___2[[NPDES ID2]:[ECHO BFR]],27,FALSE)</f>
        <v>-</v>
      </c>
      <c r="AY14" t="str">
        <f>VLOOKUP(Sheet1[[#This Row],[NPDES ID2]],Combined_Sheet__Major_Only___2[[NPDES ID2]:[ECHO BFR]],28,FALSE)</f>
        <v>-</v>
      </c>
      <c r="AZ14" t="str">
        <f>VLOOKUP(Sheet1[[#This Row],[NPDES ID2]],Combined_Sheet__Major_Only___2[[NPDES ID2]:[ECHO BFR]],29,FALSE)</f>
        <v>-</v>
      </c>
      <c r="BA14">
        <f>VLOOKUP(Sheet1[[#This Row],[NPDES ID2]],Combined_Sheet__Major_Only___2[[NPDES ID2]:[ECHO BFR]],17,FALSE)</f>
        <v>32.671207000000003</v>
      </c>
      <c r="BB14">
        <f>VLOOKUP(Sheet1[[#This Row],[NPDES ID2]],Combined_Sheet__Major_Only___2[[NPDES ID2]:[ECHO BFR]],18,FALSE)</f>
        <v>-115.49351</v>
      </c>
      <c r="BC14" t="str">
        <f>IF(ISNUMBER(SEARCH("aerobic",$AW14)),"aerobic","")</f>
        <v>aerobic</v>
      </c>
      <c r="BD14" t="str">
        <f>IF(ISNUMBER(SEARCH("anaer",$AW14)),"anaer","")</f>
        <v>anaer</v>
      </c>
      <c r="BE14" t="str">
        <f>IF(ISNUMBER(SEARCH("thickening",$AZ14)),"thickening","")</f>
        <v/>
      </c>
      <c r="BF14" s="2" t="str">
        <f>IF(ISNUMBER(SEARCH("airDry",$AW14)),"airDry","")</f>
        <v>airDry</v>
      </c>
      <c r="BG14" s="2" t="str">
        <f>IF(ISNUMBER(SEARCH("heatDry",$AY14)),"heatDry","")</f>
        <v/>
      </c>
      <c r="BH14" s="2" t="str">
        <f>IF(AND(ISNUMBER(SEARCH("aerobic",$AW14)),ISNUMBER(SEARCH("anaer",$AW14))),"Combined Aer and Anaer.","")</f>
        <v>Combined Aer and Anaer.</v>
      </c>
    </row>
    <row r="15" spans="1:60" x14ac:dyDescent="0.25">
      <c r="A15" s="4">
        <v>484</v>
      </c>
      <c r="B15" t="s">
        <v>2409</v>
      </c>
      <c r="C15">
        <v>405</v>
      </c>
      <c r="D15">
        <v>418.44274214454032</v>
      </c>
      <c r="E15">
        <v>423.75034941533198</v>
      </c>
      <c r="F15">
        <v>320.62976883798723</v>
      </c>
      <c r="G15">
        <v>513.73462221529223</v>
      </c>
      <c r="H15">
        <v>-120.35102046338849</v>
      </c>
      <c r="I15">
        <v>-122.6933238732838</v>
      </c>
      <c r="J15">
        <v>-138.55411823071469</v>
      </c>
      <c r="K15">
        <v>-97.006507735297419</v>
      </c>
      <c r="L15">
        <v>257.38050412046829</v>
      </c>
      <c r="M15">
        <v>256.14073578424109</v>
      </c>
      <c r="N15">
        <v>252.0367802166995</v>
      </c>
      <c r="O15">
        <v>266.0896238369503</v>
      </c>
      <c r="P15">
        <v>9.4944897177803576</v>
      </c>
      <c r="Q15">
        <v>9.580193826576183</v>
      </c>
      <c r="R15">
        <v>7.9132369531950157</v>
      </c>
      <c r="S15">
        <v>10.83220433262357</v>
      </c>
      <c r="T15">
        <v>4173.1273763156623</v>
      </c>
      <c r="U15">
        <v>4173.1229687382602</v>
      </c>
      <c r="V15">
        <v>4169.1755542692536</v>
      </c>
      <c r="W15">
        <v>4177.1065123315666</v>
      </c>
      <c r="X15">
        <v>295.58989145606591</v>
      </c>
      <c r="Y15">
        <v>296.83017871882271</v>
      </c>
      <c r="Z15">
        <v>286.08732194318509</v>
      </c>
      <c r="AA15">
        <v>301.79624994419243</v>
      </c>
      <c r="AB15">
        <v>48.960538976552151</v>
      </c>
      <c r="AC15">
        <v>48.487635114369603</v>
      </c>
      <c r="AD15">
        <v>42.000719752490653</v>
      </c>
      <c r="AE15">
        <v>56.864319512021837</v>
      </c>
      <c r="AF15">
        <v>62.280363723991407</v>
      </c>
      <c r="AG15">
        <v>61.980125346676203</v>
      </c>
      <c r="AH15">
        <v>60.987803481920572</v>
      </c>
      <c r="AI15">
        <v>64.387593205108857</v>
      </c>
      <c r="AJ15">
        <v>0.53729854555659318</v>
      </c>
      <c r="AK15">
        <v>0.53729856682198296</v>
      </c>
      <c r="AL15">
        <v>0.5372936684768036</v>
      </c>
      <c r="AM15">
        <v>0.53730339447369169</v>
      </c>
      <c r="AN15">
        <v>0.67152286211470436</v>
      </c>
      <c r="AO15">
        <v>0.67152286211470458</v>
      </c>
      <c r="AP15">
        <v>0.67152286211470458</v>
      </c>
      <c r="AQ15">
        <v>0.67152286211470458</v>
      </c>
      <c r="AR15">
        <v>14.171337484661279</v>
      </c>
      <c r="AS15">
        <v>14.171337484661279</v>
      </c>
      <c r="AT15">
        <v>14.171337484661279</v>
      </c>
      <c r="AU15">
        <v>14.171337484661279</v>
      </c>
      <c r="AV15" t="str">
        <f>VLOOKUP(Sheet1[[#This Row],[NPDES ID2]],Combined_Sheet__Major_Only___2[[NPDES ID2]:[ECHO BFR]],3,FALSE)</f>
        <v>MO</v>
      </c>
      <c r="AW15" t="s">
        <v>12192</v>
      </c>
      <c r="AX15" t="str">
        <f>VLOOKUP(Sheet1[[#This Row],[NPDES ID2]],Combined_Sheet__Major_Only___2[[NPDES ID2]:[ECHO BFR]],27,FALSE)</f>
        <v>tempSludgeStore</v>
      </c>
      <c r="AY15" t="str">
        <f>VLOOKUP(Sheet1[[#This Row],[NPDES ID2]],Combined_Sheet__Major_Only___2[[NPDES ID2]:[ECHO BFR]],28,FALSE)</f>
        <v>-</v>
      </c>
      <c r="AZ15" t="str">
        <f>VLOOKUP(Sheet1[[#This Row],[NPDES ID2]],Combined_Sheet__Major_Only___2[[NPDES ID2]:[ECHO BFR]],29,FALSE)</f>
        <v>preliminaryOps, sludgeLagoon</v>
      </c>
      <c r="BA15">
        <f>VLOOKUP(Sheet1[[#This Row],[NPDES ID2]],Combined_Sheet__Major_Only___2[[NPDES ID2]:[ECHO BFR]],17,FALSE)</f>
        <v>39.030735237841803</v>
      </c>
      <c r="BB15">
        <f>VLOOKUP(Sheet1[[#This Row],[NPDES ID2]],Combined_Sheet__Major_Only___2[[NPDES ID2]:[ECHO BFR]],18,FALSE)</f>
        <v>-94.310363683236702</v>
      </c>
      <c r="BC15" t="str">
        <f>IF(ISNUMBER(SEARCH("aerobic",$AW15)),"aerobic","")</f>
        <v>aerobic</v>
      </c>
      <c r="BD15" t="str">
        <f>IF(ISNUMBER(SEARCH("anaer",$AW15)),"anaer","")</f>
        <v>anaer</v>
      </c>
      <c r="BE15" t="str">
        <f>IF(ISNUMBER(SEARCH("thickening",$AZ15)),"thickening","")</f>
        <v/>
      </c>
      <c r="BF15" s="2" t="str">
        <f>IF(ISNUMBER(SEARCH("airDry",$AW15)),"airDry","")</f>
        <v>airDry</v>
      </c>
      <c r="BG15" s="2" t="str">
        <f>IF(ISNUMBER(SEARCH("heatDry",$AY15)),"heatDry","")</f>
        <v/>
      </c>
      <c r="BH15" s="2" t="str">
        <f>IF(AND(ISNUMBER(SEARCH("aerobic",$AW15)),ISNUMBER(SEARCH("anaer",$AW15))),"Combined Aer and Anaer.","")</f>
        <v>Combined Aer and Anaer.</v>
      </c>
    </row>
    <row r="16" spans="1:60" x14ac:dyDescent="0.25">
      <c r="A16" s="4">
        <v>556</v>
      </c>
      <c r="B16" t="s">
        <v>2733</v>
      </c>
      <c r="C16">
        <v>224.65600000000001</v>
      </c>
      <c r="D16">
        <v>614.95093650766125</v>
      </c>
      <c r="E16">
        <v>615.41512166807956</v>
      </c>
      <c r="F16">
        <v>454.23348010610277</v>
      </c>
      <c r="G16">
        <v>795.9096505318563</v>
      </c>
      <c r="H16">
        <v>-127.67508616045249</v>
      </c>
      <c r="I16">
        <v>-130.0527030735922</v>
      </c>
      <c r="J16">
        <v>-146.5588136426573</v>
      </c>
      <c r="K16">
        <v>-104.6892189052467</v>
      </c>
      <c r="L16">
        <v>135.1396578990117</v>
      </c>
      <c r="M16">
        <v>134.3914862184393</v>
      </c>
      <c r="N16">
        <v>131.91531160192409</v>
      </c>
      <c r="O16">
        <v>140.3948069851682</v>
      </c>
      <c r="P16">
        <v>5.2823472560940061</v>
      </c>
      <c r="Q16">
        <v>5.3278249254491632</v>
      </c>
      <c r="R16">
        <v>4.4340291581049183</v>
      </c>
      <c r="S16">
        <v>6.032025111624022</v>
      </c>
      <c r="T16">
        <v>4192.404038930832</v>
      </c>
      <c r="U16">
        <v>4192.399617220708</v>
      </c>
      <c r="V16">
        <v>4188.4395455252807</v>
      </c>
      <c r="W16">
        <v>4196.3959338870272</v>
      </c>
      <c r="X16">
        <v>313.75477102001253</v>
      </c>
      <c r="Y16">
        <v>315.28534308972212</v>
      </c>
      <c r="Z16">
        <v>302.15968527965111</v>
      </c>
      <c r="AA16">
        <v>321.28790474961562</v>
      </c>
      <c r="AB16">
        <v>53.722477566384413</v>
      </c>
      <c r="AC16">
        <v>53.118582091824571</v>
      </c>
      <c r="AD16">
        <v>45.871515878973192</v>
      </c>
      <c r="AE16">
        <v>62.552921410310972</v>
      </c>
      <c r="AF16">
        <v>58.951324344264798</v>
      </c>
      <c r="AG16">
        <v>58.624813990260847</v>
      </c>
      <c r="AH16">
        <v>57.545071075589398</v>
      </c>
      <c r="AI16">
        <v>61.243646520771861</v>
      </c>
      <c r="AJ16">
        <v>0.49666998579693727</v>
      </c>
      <c r="AK16">
        <v>0.49666999774090259</v>
      </c>
      <c r="AL16">
        <v>0.49666724746493029</v>
      </c>
      <c r="AM16">
        <v>0.49667270830531951</v>
      </c>
      <c r="AN16">
        <v>0.67232336975563622</v>
      </c>
      <c r="AO16">
        <v>0.67232336975563667</v>
      </c>
      <c r="AP16">
        <v>0.67232336975563667</v>
      </c>
      <c r="AQ16">
        <v>0.67232336975563667</v>
      </c>
      <c r="AR16">
        <v>13.15295169984137</v>
      </c>
      <c r="AS16">
        <v>13.15295169984137</v>
      </c>
      <c r="AT16">
        <v>13.15295169984137</v>
      </c>
      <c r="AU16">
        <v>13.15295169984137</v>
      </c>
      <c r="AV16" t="str">
        <f>VLOOKUP(Sheet1[[#This Row],[NPDES ID2]],Combined_Sheet__Major_Only___2[[NPDES ID2]:[ECHO BFR]],3,FALSE)</f>
        <v>IL</v>
      </c>
      <c r="AW16" t="s">
        <v>12192</v>
      </c>
      <c r="AX16" t="str">
        <f>VLOOKUP(Sheet1[[#This Row],[NPDES ID2]],Combined_Sheet__Major_Only___2[[NPDES ID2]:[ECHO BFR]],27,FALSE)</f>
        <v>-</v>
      </c>
      <c r="AY16" t="str">
        <f>VLOOKUP(Sheet1[[#This Row],[NPDES ID2]],Combined_Sheet__Major_Only___2[[NPDES ID2]:[ECHO BFR]],28,FALSE)</f>
        <v>-</v>
      </c>
      <c r="AZ16" t="str">
        <f>VLOOKUP(Sheet1[[#This Row],[NPDES ID2]],Combined_Sheet__Major_Only___2[[NPDES ID2]:[ECHO BFR]],29,FALSE)</f>
        <v>preliminaryOps</v>
      </c>
      <c r="BA16">
        <f>VLOOKUP(Sheet1[[#This Row],[NPDES ID2]],Combined_Sheet__Major_Only___2[[NPDES ID2]:[ECHO BFR]],17,FALSE)</f>
        <v>41.920907999999997</v>
      </c>
      <c r="BB16">
        <f>VLOOKUP(Sheet1[[#This Row],[NPDES ID2]],Combined_Sheet__Major_Only___2[[NPDES ID2]:[ECHO BFR]],18,FALSE)</f>
        <v>-87.975131000000005</v>
      </c>
      <c r="BC16" t="str">
        <f>IF(ISNUMBER(SEARCH("aerobic",$AW16)),"aerobic","")</f>
        <v>aerobic</v>
      </c>
      <c r="BD16" t="str">
        <f>IF(ISNUMBER(SEARCH("anaer",$AW16)),"anaer","")</f>
        <v>anaer</v>
      </c>
      <c r="BE16" t="str">
        <f>IF(ISNUMBER(SEARCH("thickening",$AZ16)),"thickening","")</f>
        <v/>
      </c>
      <c r="BF16" s="2" t="str">
        <f>IF(ISNUMBER(SEARCH("airDry",$AW16)),"airDry","")</f>
        <v>airDry</v>
      </c>
      <c r="BG16" s="2" t="str">
        <f>IF(ISNUMBER(SEARCH("heatDry",$AY16)),"heatDry","")</f>
        <v/>
      </c>
      <c r="BH16" s="2" t="str">
        <f>IF(AND(ISNUMBER(SEARCH("aerobic",$AW16)),ISNUMBER(SEARCH("anaer",$AW16))),"Combined Aer and Anaer.","")</f>
        <v>Combined Aer and Anaer.</v>
      </c>
    </row>
    <row r="17" spans="1:60" x14ac:dyDescent="0.25">
      <c r="A17" s="4">
        <v>2544</v>
      </c>
      <c r="B17" t="s">
        <v>11805</v>
      </c>
      <c r="C17">
        <v>125</v>
      </c>
      <c r="D17">
        <v>923.51480830341234</v>
      </c>
      <c r="E17">
        <v>923.14274158100068</v>
      </c>
      <c r="F17">
        <v>657.94205101803459</v>
      </c>
      <c r="G17">
        <v>1208.139717151269</v>
      </c>
      <c r="H17">
        <v>-120.9180737862838</v>
      </c>
      <c r="I17">
        <v>-123.2744461927108</v>
      </c>
      <c r="J17">
        <v>-139.1933562825038</v>
      </c>
      <c r="K17">
        <v>-97.563439899798738</v>
      </c>
      <c r="L17">
        <v>79.118433879778763</v>
      </c>
      <c r="M17">
        <v>78.733186274568482</v>
      </c>
      <c r="N17">
        <v>77.458301454982688</v>
      </c>
      <c r="O17">
        <v>81.824222719490507</v>
      </c>
      <c r="P17">
        <v>2.9310873822279628</v>
      </c>
      <c r="Q17">
        <v>2.9562384254448202</v>
      </c>
      <c r="R17">
        <v>2.4442350730109279</v>
      </c>
      <c r="S17">
        <v>3.344741852301921</v>
      </c>
      <c r="T17">
        <v>4192.6640689370524</v>
      </c>
      <c r="U17">
        <v>4192.6596470362874</v>
      </c>
      <c r="V17">
        <v>4188.6994046028667</v>
      </c>
      <c r="W17">
        <v>4196.6561360032938</v>
      </c>
      <c r="X17">
        <v>298.17682004954582</v>
      </c>
      <c r="Y17">
        <v>299.44310358633652</v>
      </c>
      <c r="Z17">
        <v>288.48769928547108</v>
      </c>
      <c r="AA17">
        <v>304.50137195793388</v>
      </c>
      <c r="AB17">
        <v>46.274457779295098</v>
      </c>
      <c r="AC17">
        <v>45.8767864173753</v>
      </c>
      <c r="AD17">
        <v>40.074839551647713</v>
      </c>
      <c r="AE17">
        <v>53.228582598374629</v>
      </c>
      <c r="AF17">
        <v>62.029038716444163</v>
      </c>
      <c r="AG17">
        <v>61.726932799291788</v>
      </c>
      <c r="AH17">
        <v>60.727638075558183</v>
      </c>
      <c r="AI17">
        <v>64.150329625544757</v>
      </c>
      <c r="AJ17">
        <v>0.53422963628244813</v>
      </c>
      <c r="AK17">
        <v>0.53422964250562566</v>
      </c>
      <c r="AL17">
        <v>0.53422820991653974</v>
      </c>
      <c r="AM17">
        <v>0.53423105440138519</v>
      </c>
      <c r="AN17">
        <v>0.67233414142826409</v>
      </c>
      <c r="AO17">
        <v>0.67233414142826398</v>
      </c>
      <c r="AP17">
        <v>0.67233414142826398</v>
      </c>
      <c r="AQ17">
        <v>0.67233414142826398</v>
      </c>
      <c r="AR17">
        <v>14.68006995708274</v>
      </c>
      <c r="AS17">
        <v>14.68006995708275</v>
      </c>
      <c r="AT17">
        <v>14.68006995708275</v>
      </c>
      <c r="AU17">
        <v>14.68006995708275</v>
      </c>
      <c r="AV17" t="str">
        <f>VLOOKUP(Sheet1[[#This Row],[NPDES ID2]],Combined_Sheet__Major_Only___2[[NPDES ID2]:[ECHO BFR]],3,FALSE)</f>
        <v>AS</v>
      </c>
      <c r="AW17" t="s">
        <v>12191</v>
      </c>
      <c r="AX17" t="str">
        <f>VLOOKUP(Sheet1[[#This Row],[NPDES ID2]],Combined_Sheet__Major_Only___2[[NPDES ID2]:[ECHO BFR]],27,FALSE)</f>
        <v>other</v>
      </c>
      <c r="AY17" t="str">
        <f>VLOOKUP(Sheet1[[#This Row],[NPDES ID2]],Combined_Sheet__Major_Only___2[[NPDES ID2]:[ECHO BFR]],28,FALSE)</f>
        <v>-</v>
      </c>
      <c r="AZ17" t="str">
        <f>VLOOKUP(Sheet1[[#This Row],[NPDES ID2]],Combined_Sheet__Major_Only___2[[NPDES ID2]:[ECHO BFR]],29,FALSE)</f>
        <v>-</v>
      </c>
      <c r="BA17">
        <f>VLOOKUP(Sheet1[[#This Row],[NPDES ID2]],Combined_Sheet__Major_Only___2[[NPDES ID2]:[ECHO BFR]],17,FALSE)</f>
        <v>-14.283861</v>
      </c>
      <c r="BB17">
        <f>VLOOKUP(Sheet1[[#This Row],[NPDES ID2]],Combined_Sheet__Major_Only___2[[NPDES ID2]:[ECHO BFR]],18,FALSE)</f>
        <v>-170.67775</v>
      </c>
      <c r="BC17" t="str">
        <f>IF(ISNUMBER(SEARCH("aerobic",$AW17)),"aerobic","")</f>
        <v>aerobic</v>
      </c>
      <c r="BD17" t="str">
        <f>IF(ISNUMBER(SEARCH("anaer",$AW17)),"anaer","")</f>
        <v>anaer</v>
      </c>
      <c r="BE17" t="str">
        <f>IF(ISNUMBER(SEARCH("thickening",$AZ17)),"thickening","")</f>
        <v/>
      </c>
      <c r="BF17" s="2" t="str">
        <f>IF(ISNUMBER(SEARCH("airDry",$AW17)),"airDry","")</f>
        <v>airDry</v>
      </c>
      <c r="BG17" s="2" t="str">
        <f>IF(ISNUMBER(SEARCH("heatDry",$AY17)),"heatDry","")</f>
        <v/>
      </c>
      <c r="BH17" s="2" t="str">
        <f>IF(AND(ISNUMBER(SEARCH("aerobic",$AW17)),ISNUMBER(SEARCH("anaer",$AW17))),"Combined Aer and Anaer.","")</f>
        <v>Combined Aer and Anaer.</v>
      </c>
    </row>
    <row r="18" spans="1:60" x14ac:dyDescent="0.25">
      <c r="A18" s="4">
        <v>1736</v>
      </c>
      <c r="B18" t="s">
        <v>8132</v>
      </c>
      <c r="C18">
        <v>32.479999999999997</v>
      </c>
      <c r="D18">
        <v>3225.5629575013222</v>
      </c>
      <c r="E18">
        <v>3218.1856576218079</v>
      </c>
      <c r="F18">
        <v>2228.0880947435089</v>
      </c>
      <c r="G18">
        <v>4275.8425822885474</v>
      </c>
      <c r="H18">
        <v>-121.47479539994291</v>
      </c>
      <c r="I18">
        <v>-123.84388573077371</v>
      </c>
      <c r="J18">
        <v>-139.8166799751495</v>
      </c>
      <c r="K18">
        <v>-98.137460909557248</v>
      </c>
      <c r="L18">
        <v>20.472422113723741</v>
      </c>
      <c r="M18">
        <v>20.3716354499137</v>
      </c>
      <c r="N18">
        <v>20.038135321628712</v>
      </c>
      <c r="O18">
        <v>21.180260098686109</v>
      </c>
      <c r="P18">
        <v>0.76179369714862677</v>
      </c>
      <c r="Q18">
        <v>0.76801278565217213</v>
      </c>
      <c r="R18">
        <v>0.6356113157321881</v>
      </c>
      <c r="S18">
        <v>0.86940381341430539</v>
      </c>
      <c r="T18">
        <v>4235.2710570220815</v>
      </c>
      <c r="U18">
        <v>4235.2666038839252</v>
      </c>
      <c r="V18">
        <v>4231.2783853269366</v>
      </c>
      <c r="W18">
        <v>4239.291325028903</v>
      </c>
      <c r="X18">
        <v>302.4701691577738</v>
      </c>
      <c r="Y18">
        <v>303.77083310830221</v>
      </c>
      <c r="Z18">
        <v>292.53212262248769</v>
      </c>
      <c r="AA18">
        <v>308.95267843929321</v>
      </c>
      <c r="AB18">
        <v>56.108781382012957</v>
      </c>
      <c r="AC18">
        <v>55.421601051936371</v>
      </c>
      <c r="AD18">
        <v>47.258120286595492</v>
      </c>
      <c r="AE18">
        <v>66.324564409615576</v>
      </c>
      <c r="AF18">
        <v>61.770294600838213</v>
      </c>
      <c r="AG18">
        <v>61.466175561290541</v>
      </c>
      <c r="AH18">
        <v>60.459989067214693</v>
      </c>
      <c r="AI18">
        <v>63.90599853963144</v>
      </c>
      <c r="AJ18">
        <v>0.53107040666546768</v>
      </c>
      <c r="AK18">
        <v>0.53107040851278065</v>
      </c>
      <c r="AL18">
        <v>0.53106998333355027</v>
      </c>
      <c r="AM18">
        <v>0.53107082754885748</v>
      </c>
      <c r="AN18">
        <v>0.67408961077486429</v>
      </c>
      <c r="AO18">
        <v>0.67408961077486396</v>
      </c>
      <c r="AP18">
        <v>0.67408961077486396</v>
      </c>
      <c r="AQ18">
        <v>0.67408961077486396</v>
      </c>
      <c r="AR18">
        <v>13.160187044665671</v>
      </c>
      <c r="AS18">
        <v>13.160187044665671</v>
      </c>
      <c r="AT18">
        <v>13.160187044665671</v>
      </c>
      <c r="AU18">
        <v>13.160187044665671</v>
      </c>
      <c r="AV18" t="str">
        <f>VLOOKUP(Sheet1[[#This Row],[NPDES ID2]],Combined_Sheet__Major_Only___2[[NPDES ID2]:[ECHO BFR]],3,FALSE)</f>
        <v>IL</v>
      </c>
      <c r="AW18" t="s">
        <v>12193</v>
      </c>
      <c r="AX18" t="str">
        <f>VLOOKUP(Sheet1[[#This Row],[NPDES ID2]],Combined_Sheet__Major_Only___2[[NPDES ID2]:[ECHO BFR]],27,FALSE)</f>
        <v>tempSludgeStore</v>
      </c>
      <c r="AY18" t="str">
        <f>VLOOKUP(Sheet1[[#This Row],[NPDES ID2]],Combined_Sheet__Major_Only___2[[NPDES ID2]:[ECHO BFR]],28,FALSE)</f>
        <v>-</v>
      </c>
      <c r="AZ18" t="str">
        <f>VLOOKUP(Sheet1[[#This Row],[NPDES ID2]],Combined_Sheet__Major_Only___2[[NPDES ID2]:[ECHO BFR]],29,FALSE)</f>
        <v>-</v>
      </c>
      <c r="BA18">
        <f>VLOOKUP(Sheet1[[#This Row],[NPDES ID2]],Combined_Sheet__Major_Only___2[[NPDES ID2]:[ECHO BFR]],17,FALSE)</f>
        <v>41.329631999999997</v>
      </c>
      <c r="BB18">
        <f>VLOOKUP(Sheet1[[#This Row],[NPDES ID2]],Combined_Sheet__Major_Only___2[[NPDES ID2]:[ECHO BFR]],18,FALSE)</f>
        <v>-88.722195999999997</v>
      </c>
      <c r="BC18" t="str">
        <f>IF(ISNUMBER(SEARCH("aerobic",$AW18)),"aerobic","")</f>
        <v>aerobic</v>
      </c>
      <c r="BD18" t="str">
        <f>IF(ISNUMBER(SEARCH("anaer",$AW18)),"anaer","")</f>
        <v>anaer</v>
      </c>
      <c r="BE18" t="str">
        <f>IF(ISNUMBER(SEARCH("thickening",$AZ18)),"thickening","")</f>
        <v/>
      </c>
      <c r="BF18" s="2" t="str">
        <f>IF(ISNUMBER(SEARCH("airDry",$AW18)),"airDry","")</f>
        <v>airDry</v>
      </c>
      <c r="BG18" s="2" t="str">
        <f>IF(ISNUMBER(SEARCH("heatDry",$AY18)),"heatDry","")</f>
        <v/>
      </c>
      <c r="BH18" s="2" t="str">
        <f>IF(AND(ISNUMBER(SEARCH("aerobic",$AW18)),ISNUMBER(SEARCH("anaer",$AW18))),"Combined Aer and Anaer.","")</f>
        <v>Combined Aer and Anaer.</v>
      </c>
    </row>
    <row r="19" spans="1:60" x14ac:dyDescent="0.25">
      <c r="A19" s="4">
        <v>568</v>
      </c>
      <c r="B19" t="s">
        <v>2792</v>
      </c>
      <c r="C19">
        <v>200.66</v>
      </c>
      <c r="D19">
        <v>622.91034864095741</v>
      </c>
      <c r="E19">
        <v>620.54767018885605</v>
      </c>
      <c r="F19">
        <v>456.21170210795748</v>
      </c>
      <c r="G19">
        <v>807.77013036819483</v>
      </c>
      <c r="H19">
        <v>-118.7544595354036</v>
      </c>
      <c r="I19">
        <v>-121.0625154515925</v>
      </c>
      <c r="J19">
        <v>-136.77211793579909</v>
      </c>
      <c r="K19">
        <v>-95.301225654020158</v>
      </c>
      <c r="L19">
        <v>129.14134762105621</v>
      </c>
      <c r="M19">
        <v>128.53985885903481</v>
      </c>
      <c r="N19">
        <v>126.5491503013162</v>
      </c>
      <c r="O19">
        <v>133.36619843868459</v>
      </c>
      <c r="P19">
        <v>4.7007394442654968</v>
      </c>
      <c r="Q19">
        <v>4.74979151555707</v>
      </c>
      <c r="R19">
        <v>3.9111877904091892</v>
      </c>
      <c r="S19">
        <v>5.3594467261123802</v>
      </c>
      <c r="T19">
        <v>4252.5567513360656</v>
      </c>
      <c r="U19">
        <v>4252.552285524871</v>
      </c>
      <c r="V19">
        <v>4248.5527170287796</v>
      </c>
      <c r="W19">
        <v>4256.5884604904577</v>
      </c>
      <c r="X19">
        <v>297.43038318490221</v>
      </c>
      <c r="Y19">
        <v>298.63414880016921</v>
      </c>
      <c r="Z19">
        <v>288.18629447867869</v>
      </c>
      <c r="AA19">
        <v>303.47489171729637</v>
      </c>
      <c r="AB19">
        <v>57.754574354820953</v>
      </c>
      <c r="AC19">
        <v>57.012256225302373</v>
      </c>
      <c r="AD19">
        <v>48.285991729874752</v>
      </c>
      <c r="AE19">
        <v>68.883195613891175</v>
      </c>
      <c r="AF19">
        <v>63.071477448854523</v>
      </c>
      <c r="AG19">
        <v>62.777582008028247</v>
      </c>
      <c r="AH19">
        <v>61.80574915902578</v>
      </c>
      <c r="AI19">
        <v>65.134755196253579</v>
      </c>
      <c r="AJ19">
        <v>0.54696046758883032</v>
      </c>
      <c r="AK19">
        <v>0.54696047940368642</v>
      </c>
      <c r="AL19">
        <v>0.54695775900336085</v>
      </c>
      <c r="AM19">
        <v>0.54696316052083316</v>
      </c>
      <c r="AN19">
        <v>0.67479645436507341</v>
      </c>
      <c r="AO19">
        <v>0.67479645436507296</v>
      </c>
      <c r="AP19">
        <v>0.67479645436507296</v>
      </c>
      <c r="AQ19">
        <v>0.67479645436507296</v>
      </c>
      <c r="AR19">
        <v>13.097659378206981</v>
      </c>
      <c r="AS19">
        <v>13.097659378206981</v>
      </c>
      <c r="AT19">
        <v>13.097659378206981</v>
      </c>
      <c r="AU19">
        <v>13.097659378206981</v>
      </c>
      <c r="AV19" t="str">
        <f>VLOOKUP(Sheet1[[#This Row],[NPDES ID2]],Combined_Sheet__Major_Only___2[[NPDES ID2]:[ECHO BFR]],3,FALSE)</f>
        <v>IL</v>
      </c>
      <c r="AW19" t="s">
        <v>12192</v>
      </c>
      <c r="AX19" t="str">
        <f>VLOOKUP(Sheet1[[#This Row],[NPDES ID2]],Combined_Sheet__Major_Only___2[[NPDES ID2]:[ECHO BFR]],27,FALSE)</f>
        <v>methaneBioCaptureRecover</v>
      </c>
      <c r="AY19" t="str">
        <f>VLOOKUP(Sheet1[[#This Row],[NPDES ID2]],Combined_Sheet__Major_Only___2[[NPDES ID2]:[ECHO BFR]],28,FALSE)</f>
        <v>-</v>
      </c>
      <c r="AZ19" t="str">
        <f>VLOOKUP(Sheet1[[#This Row],[NPDES ID2]],Combined_Sheet__Major_Only___2[[NPDES ID2]:[ECHO BFR]],29,FALSE)</f>
        <v>sludgeLagoon, preliminaryOps</v>
      </c>
      <c r="BA19">
        <f>VLOOKUP(Sheet1[[#This Row],[NPDES ID2]],Combined_Sheet__Major_Only___2[[NPDES ID2]:[ECHO BFR]],17,FALSE)</f>
        <v>37.746099999999998</v>
      </c>
      <c r="BB19">
        <f>VLOOKUP(Sheet1[[#This Row],[NPDES ID2]],Combined_Sheet__Major_Only___2[[NPDES ID2]:[ECHO BFR]],18,FALSE)</f>
        <v>-89.241699999999994</v>
      </c>
      <c r="BC19" t="str">
        <f>IF(ISNUMBER(SEARCH("aerobic",$AW19)),"aerobic","")</f>
        <v>aerobic</v>
      </c>
      <c r="BD19" t="str">
        <f>IF(ISNUMBER(SEARCH("anaer",$AW19)),"anaer","")</f>
        <v>anaer</v>
      </c>
      <c r="BE19" t="str">
        <f>IF(ISNUMBER(SEARCH("thickening",$AZ19)),"thickening","")</f>
        <v/>
      </c>
      <c r="BF19" s="2" t="str">
        <f>IF(ISNUMBER(SEARCH("airDry",$AW19)),"airDry","")</f>
        <v>airDry</v>
      </c>
      <c r="BG19" s="2" t="str">
        <f>IF(ISNUMBER(SEARCH("heatDry",$AY19)),"heatDry","")</f>
        <v/>
      </c>
      <c r="BH19" s="2" t="str">
        <f>IF(AND(ISNUMBER(SEARCH("aerobic",$AW19)),ISNUMBER(SEARCH("anaer",$AW19))),"Combined Aer and Anaer.","")</f>
        <v>Combined Aer and Anaer.</v>
      </c>
    </row>
    <row r="20" spans="1:60" x14ac:dyDescent="0.25">
      <c r="A20" s="4">
        <v>2376</v>
      </c>
      <c r="B20" t="s">
        <v>11080</v>
      </c>
      <c r="C20">
        <v>315</v>
      </c>
      <c r="D20">
        <v>499.62909233001579</v>
      </c>
      <c r="E20">
        <v>503.77933307755609</v>
      </c>
      <c r="F20">
        <v>381.06786169130532</v>
      </c>
      <c r="G20">
        <v>636.13208934633735</v>
      </c>
      <c r="H20">
        <v>-128.06340228702911</v>
      </c>
      <c r="I20">
        <v>-130.440066257653</v>
      </c>
      <c r="J20">
        <v>-146.9402267556822</v>
      </c>
      <c r="K20">
        <v>-105.11205730451471</v>
      </c>
      <c r="L20">
        <v>188.92537215247211</v>
      </c>
      <c r="M20">
        <v>187.87195950244029</v>
      </c>
      <c r="N20">
        <v>184.38522300428869</v>
      </c>
      <c r="O20">
        <v>196.32495113713711</v>
      </c>
      <c r="P20">
        <v>7.4077195697440619</v>
      </c>
      <c r="Q20">
        <v>7.4694178757721579</v>
      </c>
      <c r="R20">
        <v>6.2204296969401129</v>
      </c>
      <c r="S20">
        <v>8.4619292597465172</v>
      </c>
      <c r="T20">
        <v>4253.2172509794837</v>
      </c>
      <c r="U20">
        <v>4253.212784684044</v>
      </c>
      <c r="V20">
        <v>4249.2127824980707</v>
      </c>
      <c r="W20">
        <v>4257.2493973089049</v>
      </c>
      <c r="X20">
        <v>319.25111059577728</v>
      </c>
      <c r="Y20">
        <v>320.82133033195669</v>
      </c>
      <c r="Z20">
        <v>307.36686418811843</v>
      </c>
      <c r="AA20">
        <v>326.97178514799731</v>
      </c>
      <c r="AB20">
        <v>54.177029562922307</v>
      </c>
      <c r="AC20">
        <v>53.576834472978348</v>
      </c>
      <c r="AD20">
        <v>46.326883719285433</v>
      </c>
      <c r="AE20">
        <v>63.01473738904734</v>
      </c>
      <c r="AF20">
        <v>58.777293417399576</v>
      </c>
      <c r="AG20">
        <v>58.449368177268312</v>
      </c>
      <c r="AH20">
        <v>57.365191960999638</v>
      </c>
      <c r="AI20">
        <v>61.079256287464517</v>
      </c>
      <c r="AJ20">
        <v>0.4945474298992385</v>
      </c>
      <c r="AK20">
        <v>0.49454744654373628</v>
      </c>
      <c r="AL20">
        <v>0.4945436130905364</v>
      </c>
      <c r="AM20">
        <v>0.49455122466186618</v>
      </c>
      <c r="AN20">
        <v>0.67482340258980755</v>
      </c>
      <c r="AO20">
        <v>0.67482340258980744</v>
      </c>
      <c r="AP20">
        <v>0.67482340258980744</v>
      </c>
      <c r="AQ20">
        <v>0.67482340258980744</v>
      </c>
      <c r="AR20">
        <v>13.183227206514729</v>
      </c>
      <c r="AS20">
        <v>13.183227206514729</v>
      </c>
      <c r="AT20">
        <v>13.183227206514729</v>
      </c>
      <c r="AU20">
        <v>13.183227206514729</v>
      </c>
      <c r="AV20" t="str">
        <f>VLOOKUP(Sheet1[[#This Row],[NPDES ID2]],Combined_Sheet__Major_Only___2[[NPDES ID2]:[ECHO BFR]],3,FALSE)</f>
        <v>AS</v>
      </c>
      <c r="AW20" t="s">
        <v>12191</v>
      </c>
      <c r="AX20" t="str">
        <f>VLOOKUP(Sheet1[[#This Row],[NPDES ID2]],Combined_Sheet__Major_Only___2[[NPDES ID2]:[ECHO BFR]],27,FALSE)</f>
        <v>-</v>
      </c>
      <c r="AY20" t="str">
        <f>VLOOKUP(Sheet1[[#This Row],[NPDES ID2]],Combined_Sheet__Major_Only___2[[NPDES ID2]:[ECHO BFR]],28,FALSE)</f>
        <v>-</v>
      </c>
      <c r="AZ20" t="str">
        <f>VLOOKUP(Sheet1[[#This Row],[NPDES ID2]],Combined_Sheet__Major_Only___2[[NPDES ID2]:[ECHO BFR]],29,FALSE)</f>
        <v>-</v>
      </c>
      <c r="BA20">
        <f>VLOOKUP(Sheet1[[#This Row],[NPDES ID2]],Combined_Sheet__Major_Only___2[[NPDES ID2]:[ECHO BFR]],17,FALSE)</f>
        <v>-14.340056000000001</v>
      </c>
      <c r="BB20">
        <f>VLOOKUP(Sheet1[[#This Row],[NPDES ID2]],Combined_Sheet__Major_Only___2[[NPDES ID2]:[ECHO BFR]],18,FALSE)</f>
        <v>-170.72247200000001</v>
      </c>
      <c r="BC20" t="str">
        <f>IF(ISNUMBER(SEARCH("aerobic",$AW20)),"aerobic","")</f>
        <v>aerobic</v>
      </c>
      <c r="BD20" t="str">
        <f>IF(ISNUMBER(SEARCH("anaer",$AW20)),"anaer","")</f>
        <v>anaer</v>
      </c>
      <c r="BE20" t="str">
        <f>IF(ISNUMBER(SEARCH("thickening",$AZ20)),"thickening","")</f>
        <v/>
      </c>
      <c r="BF20" s="2" t="str">
        <f>IF(ISNUMBER(SEARCH("airDry",$AW20)),"airDry","")</f>
        <v>airDry</v>
      </c>
      <c r="BG20" s="2" t="str">
        <f>IF(ISNUMBER(SEARCH("heatDry",$AY20)),"heatDry","")</f>
        <v/>
      </c>
      <c r="BH20" s="2" t="str">
        <f>IF(AND(ISNUMBER(SEARCH("aerobic",$AW20)),ISNUMBER(SEARCH("anaer",$AW20))),"Combined Aer and Anaer.","")</f>
        <v>Combined Aer and Anaer.</v>
      </c>
    </row>
    <row r="21" spans="1:60" x14ac:dyDescent="0.25">
      <c r="A21" s="4">
        <v>883</v>
      </c>
      <c r="B21" t="s">
        <v>4307</v>
      </c>
      <c r="C21">
        <v>806.11</v>
      </c>
      <c r="D21">
        <v>403.40793401742928</v>
      </c>
      <c r="E21">
        <v>402.38437499923612</v>
      </c>
      <c r="F21">
        <v>340.65504794799102</v>
      </c>
      <c r="G21">
        <v>479.24277063935472</v>
      </c>
      <c r="H21">
        <v>-129.81729591881131</v>
      </c>
      <c r="I21">
        <v>-132.25584049741951</v>
      </c>
      <c r="J21">
        <v>-148.73771374170201</v>
      </c>
      <c r="K21">
        <v>-107.0686622302498</v>
      </c>
      <c r="L21">
        <v>476.71954333404238</v>
      </c>
      <c r="M21">
        <v>473.97207876408328</v>
      </c>
      <c r="N21">
        <v>464.86867206250679</v>
      </c>
      <c r="O21">
        <v>496.03101003506498</v>
      </c>
      <c r="P21">
        <v>18.969926353189749</v>
      </c>
      <c r="Q21">
        <v>19.102940123274578</v>
      </c>
      <c r="R21">
        <v>15.95802950163854</v>
      </c>
      <c r="S21">
        <v>21.7048383863272</v>
      </c>
      <c r="T21">
        <v>42358.866459094679</v>
      </c>
      <c r="U21">
        <v>42358.83405557285</v>
      </c>
      <c r="V21">
        <v>42329.81354856227</v>
      </c>
      <c r="W21">
        <v>42388.120175812866</v>
      </c>
      <c r="X21">
        <v>3224.653428799546</v>
      </c>
      <c r="Y21">
        <v>3241.5853931729539</v>
      </c>
      <c r="Z21">
        <v>3099.752548509548</v>
      </c>
      <c r="AA21">
        <v>3305.3166039665698</v>
      </c>
      <c r="AB21">
        <v>602.76415656684514</v>
      </c>
      <c r="AC21">
        <v>594.72359257584583</v>
      </c>
      <c r="AD21">
        <v>507.65635846221699</v>
      </c>
      <c r="AE21">
        <v>713.15755118409743</v>
      </c>
      <c r="AF21">
        <v>57.957637556623887</v>
      </c>
      <c r="AG21">
        <v>57.622803798355598</v>
      </c>
      <c r="AH21">
        <v>56.518528499164482</v>
      </c>
      <c r="AI21">
        <v>60.30482875620531</v>
      </c>
      <c r="AJ21">
        <v>0.48455248304594001</v>
      </c>
      <c r="AK21">
        <v>0.48455255178226903</v>
      </c>
      <c r="AL21">
        <v>0.4845366830251216</v>
      </c>
      <c r="AM21">
        <v>0.48456819225361142</v>
      </c>
      <c r="AN21">
        <v>0.94374790435301559</v>
      </c>
      <c r="AO21">
        <v>0.94374790435301559</v>
      </c>
      <c r="AP21">
        <v>0.94374790435301559</v>
      </c>
      <c r="AQ21">
        <v>0.94374790435301559</v>
      </c>
      <c r="AR21">
        <v>12.29439274017472</v>
      </c>
      <c r="AS21">
        <v>12.29439274017472</v>
      </c>
      <c r="AT21">
        <v>12.29439274017472</v>
      </c>
      <c r="AU21">
        <v>12.29439274017472</v>
      </c>
      <c r="AV21" t="str">
        <f>VLOOKUP(Sheet1[[#This Row],[NPDES ID2]],Combined_Sheet__Major_Only___2[[NPDES ID2]:[ECHO BFR]],3,FALSE)</f>
        <v>NY</v>
      </c>
      <c r="AW21" t="s">
        <v>12186</v>
      </c>
      <c r="AX21" t="str">
        <f>VLOOKUP(Sheet1[[#This Row],[NPDES ID2]],Combined_Sheet__Major_Only___2[[NPDES ID2]:[ECHO BFR]],27,FALSE)</f>
        <v>methaneBioCaptureRecover</v>
      </c>
      <c r="AY21" t="str">
        <f>VLOOKUP(Sheet1[[#This Row],[NPDES ID2]],Combined_Sheet__Major_Only___2[[NPDES ID2]:[ECHO BFR]],28,FALSE)</f>
        <v>-</v>
      </c>
      <c r="AZ21" t="str">
        <f>VLOOKUP(Sheet1[[#This Row],[NPDES ID2]],Combined_Sheet__Major_Only___2[[NPDES ID2]:[ECHO BFR]],29,FALSE)</f>
        <v>preliminaryOps, thickening</v>
      </c>
      <c r="BA21">
        <f>VLOOKUP(Sheet1[[#This Row],[NPDES ID2]],Combined_Sheet__Major_Only___2[[NPDES ID2]:[ECHO BFR]],17,FALSE)</f>
        <v>41.428460000000001</v>
      </c>
      <c r="BB21">
        <f>VLOOKUP(Sheet1[[#This Row],[NPDES ID2]],Combined_Sheet__Major_Only___2[[NPDES ID2]:[ECHO BFR]],18,FALSE)</f>
        <v>-74.425929999999994</v>
      </c>
      <c r="BC21" t="str">
        <f>IF(ISNUMBER(SEARCH("aerobic",$AW21)),"aerobic","")</f>
        <v>aerobic</v>
      </c>
      <c r="BD21" t="str">
        <f>IF(ISNUMBER(SEARCH("anaer",$AW21)),"anaer","")</f>
        <v>anaer</v>
      </c>
      <c r="BE21" t="str">
        <f>IF(ISNUMBER(SEARCH("thickening",$AZ21)),"thickening","")</f>
        <v>thickening</v>
      </c>
      <c r="BF21" s="3" t="str">
        <f>IF(ISNUMBER(SEARCH("airDry",$AW21)),"airDry","")</f>
        <v/>
      </c>
      <c r="BG21" s="3" t="str">
        <f>IF(ISNUMBER(SEARCH("heatDry",$AY21)),"heatDry","")</f>
        <v/>
      </c>
      <c r="BH21" s="3" t="str">
        <f>IF(AND(ISNUMBER(SEARCH("aerobic",$AW21)),ISNUMBER(SEARCH("anaer",$AW21))),"Combined Aer and Anaer.","")</f>
        <v>Combined Aer and Anaer.</v>
      </c>
    </row>
    <row r="22" spans="1:60" x14ac:dyDescent="0.25">
      <c r="A22" s="4">
        <v>1299</v>
      </c>
      <c r="B22" t="s">
        <v>6185</v>
      </c>
      <c r="C22">
        <v>180.49</v>
      </c>
      <c r="D22">
        <v>705.22946811583961</v>
      </c>
      <c r="E22">
        <v>702.89715005446669</v>
      </c>
      <c r="F22">
        <v>512.60591326310237</v>
      </c>
      <c r="G22">
        <v>917.75946396852896</v>
      </c>
      <c r="H22">
        <v>-124.57667654513889</v>
      </c>
      <c r="I22">
        <v>-127.04504358645779</v>
      </c>
      <c r="J22">
        <v>-143.26746591265541</v>
      </c>
      <c r="K22">
        <v>-101.4380068561628</v>
      </c>
      <c r="L22">
        <v>111.0868269988125</v>
      </c>
      <c r="M22">
        <v>110.5056570093989</v>
      </c>
      <c r="N22">
        <v>108.5820752856755</v>
      </c>
      <c r="O22">
        <v>115.16911518084611</v>
      </c>
      <c r="P22">
        <v>4.2387498084245596</v>
      </c>
      <c r="Q22">
        <v>4.2798472226280646</v>
      </c>
      <c r="R22">
        <v>3.5476581411495318</v>
      </c>
      <c r="S22">
        <v>4.8298587162175428</v>
      </c>
      <c r="T22">
        <v>44417.087596312267</v>
      </c>
      <c r="U22">
        <v>44417.05368380186</v>
      </c>
      <c r="V22">
        <v>44386.68173066809</v>
      </c>
      <c r="W22">
        <v>44447.703619417232</v>
      </c>
      <c r="X22">
        <v>3248.7306432520181</v>
      </c>
      <c r="Y22">
        <v>3264.2722255760659</v>
      </c>
      <c r="Z22">
        <v>3134.468042117604</v>
      </c>
      <c r="AA22">
        <v>3322.3950874766469</v>
      </c>
      <c r="AB22">
        <v>511.76331636071188</v>
      </c>
      <c r="AC22">
        <v>507.03556860962863</v>
      </c>
      <c r="AD22">
        <v>442.23922780804702</v>
      </c>
      <c r="AE22">
        <v>589.32677666313486</v>
      </c>
      <c r="AF22">
        <v>60.316869214810467</v>
      </c>
      <c r="AG22">
        <v>60.001137066676698</v>
      </c>
      <c r="AH22">
        <v>58.957223567772253</v>
      </c>
      <c r="AI22">
        <v>62.53329852015905</v>
      </c>
      <c r="AJ22">
        <v>0.51332958810895757</v>
      </c>
      <c r="AK22">
        <v>0.5133296032031085</v>
      </c>
      <c r="AL22">
        <v>0.51332612714074477</v>
      </c>
      <c r="AM22">
        <v>0.51333302908259726</v>
      </c>
      <c r="AN22">
        <v>0.94615322753141184</v>
      </c>
      <c r="AO22">
        <v>0.94615322753141218</v>
      </c>
      <c r="AP22">
        <v>0.94615322753141218</v>
      </c>
      <c r="AQ22">
        <v>0.94615322753141218</v>
      </c>
      <c r="AR22">
        <v>14.14515757002515</v>
      </c>
      <c r="AS22">
        <v>14.14515757002515</v>
      </c>
      <c r="AT22">
        <v>14.14515757002515</v>
      </c>
      <c r="AU22">
        <v>14.14515757002515</v>
      </c>
      <c r="AV22" t="str">
        <f>VLOOKUP(Sheet1[[#This Row],[NPDES ID2]],Combined_Sheet__Major_Only___2[[NPDES ID2]:[ECHO BFR]],3,FALSE)</f>
        <v>KS</v>
      </c>
      <c r="AW22" t="s">
        <v>12186</v>
      </c>
      <c r="AX22" t="str">
        <f>VLOOKUP(Sheet1[[#This Row],[NPDES ID2]],Combined_Sheet__Major_Only___2[[NPDES ID2]:[ECHO BFR]],27,FALSE)</f>
        <v>-</v>
      </c>
      <c r="AY22" t="str">
        <f>VLOOKUP(Sheet1[[#This Row],[NPDES ID2]],Combined_Sheet__Major_Only___2[[NPDES ID2]:[ECHO BFR]],28,FALSE)</f>
        <v>-</v>
      </c>
      <c r="AZ22" t="str">
        <f>VLOOKUP(Sheet1[[#This Row],[NPDES ID2]],Combined_Sheet__Major_Only___2[[NPDES ID2]:[ECHO BFR]],29,FALSE)</f>
        <v>thickening</v>
      </c>
      <c r="BA22">
        <f>VLOOKUP(Sheet1[[#This Row],[NPDES ID2]],Combined_Sheet__Major_Only___2[[NPDES ID2]:[ECHO BFR]],17,FALSE)</f>
        <v>37.006500000000003</v>
      </c>
      <c r="BB22">
        <f>VLOOKUP(Sheet1[[#This Row],[NPDES ID2]],Combined_Sheet__Major_Only___2[[NPDES ID2]:[ECHO BFR]],18,FALSE)</f>
        <v>-95.609700000000004</v>
      </c>
      <c r="BC22" t="str">
        <f>IF(ISNUMBER(SEARCH("aerobic",$AW22)),"aerobic","")</f>
        <v>aerobic</v>
      </c>
      <c r="BD22" t="str">
        <f>IF(ISNUMBER(SEARCH("anaer",$AW22)),"anaer","")</f>
        <v>anaer</v>
      </c>
      <c r="BE22" t="str">
        <f>IF(ISNUMBER(SEARCH("thickening",$AZ22)),"thickening","")</f>
        <v>thickening</v>
      </c>
      <c r="BF22" s="3" t="str">
        <f>IF(ISNUMBER(SEARCH("airDry",$AW22)),"airDry","")</f>
        <v/>
      </c>
      <c r="BG22" s="3" t="str">
        <f>IF(ISNUMBER(SEARCH("heatDry",$AY22)),"heatDry","")</f>
        <v/>
      </c>
      <c r="BH22" s="3" t="str">
        <f>IF(AND(ISNUMBER(SEARCH("aerobic",$AW22)),ISNUMBER(SEARCH("anaer",$AW22))),"Combined Aer and Anaer.","")</f>
        <v>Combined Aer and Anaer.</v>
      </c>
    </row>
    <row r="23" spans="1:60" x14ac:dyDescent="0.25">
      <c r="A23" s="4">
        <v>1056</v>
      </c>
      <c r="B23" t="s">
        <v>5099</v>
      </c>
      <c r="C23">
        <v>391.87200000000001</v>
      </c>
      <c r="D23">
        <v>454.95933638713251</v>
      </c>
      <c r="E23">
        <v>459.59248385463758</v>
      </c>
      <c r="F23">
        <v>346.70350793334723</v>
      </c>
      <c r="G23">
        <v>561.57715511369008</v>
      </c>
      <c r="H23">
        <v>-129.6616586093364</v>
      </c>
      <c r="I23">
        <v>-132.03258765362989</v>
      </c>
      <c r="J23">
        <v>-148.50870266181229</v>
      </c>
      <c r="K23">
        <v>-106.8495172387307</v>
      </c>
      <c r="L23">
        <v>232.2098572181653</v>
      </c>
      <c r="M23">
        <v>230.87735314641549</v>
      </c>
      <c r="N23">
        <v>226.4652847106658</v>
      </c>
      <c r="O23">
        <v>241.57189105255901</v>
      </c>
      <c r="P23">
        <v>9.2210504593953253</v>
      </c>
      <c r="Q23">
        <v>9.2873727197399791</v>
      </c>
      <c r="R23">
        <v>7.7549692903107994</v>
      </c>
      <c r="S23">
        <v>10.547912475086489</v>
      </c>
      <c r="T23">
        <v>44892.145143829177</v>
      </c>
      <c r="U23">
        <v>44892.110883029469</v>
      </c>
      <c r="V23">
        <v>44861.427002926692</v>
      </c>
      <c r="W23">
        <v>44923.075600558092</v>
      </c>
      <c r="X23">
        <v>3410.6683416590931</v>
      </c>
      <c r="Y23">
        <v>3428.5062052112412</v>
      </c>
      <c r="Z23">
        <v>3279.1760984622538</v>
      </c>
      <c r="AA23">
        <v>3495.5676173798588</v>
      </c>
      <c r="AB23">
        <v>640.10944635748865</v>
      </c>
      <c r="AC23">
        <v>631.5259831764979</v>
      </c>
      <c r="AD23">
        <v>538.71982049386258</v>
      </c>
      <c r="AE23">
        <v>757.71319063601504</v>
      </c>
      <c r="AF23">
        <v>58.072487482220112</v>
      </c>
      <c r="AG23">
        <v>57.738843747451533</v>
      </c>
      <c r="AH23">
        <v>56.636682534226757</v>
      </c>
      <c r="AI23">
        <v>60.413494750245881</v>
      </c>
      <c r="AJ23">
        <v>0.48595278036442829</v>
      </c>
      <c r="AK23">
        <v>0.4859528147120919</v>
      </c>
      <c r="AL23">
        <v>0.48594489752850178</v>
      </c>
      <c r="AM23">
        <v>0.48596061774516341</v>
      </c>
      <c r="AN23">
        <v>0.94667946697917682</v>
      </c>
      <c r="AO23">
        <v>0.94667946697917704</v>
      </c>
      <c r="AP23">
        <v>0.94667946697917704</v>
      </c>
      <c r="AQ23">
        <v>0.94667946697917704</v>
      </c>
      <c r="AR23">
        <v>12.29081078800386</v>
      </c>
      <c r="AS23">
        <v>12.290810788003849</v>
      </c>
      <c r="AT23">
        <v>12.290810788003849</v>
      </c>
      <c r="AU23">
        <v>12.290810788003849</v>
      </c>
      <c r="AV23" t="str">
        <f>VLOOKUP(Sheet1[[#This Row],[NPDES ID2]],Combined_Sheet__Major_Only___2[[NPDES ID2]:[ECHO BFR]],3,FALSE)</f>
        <v>IL</v>
      </c>
      <c r="AW23" t="s">
        <v>12186</v>
      </c>
      <c r="AX23" t="str">
        <f>VLOOKUP(Sheet1[[#This Row],[NPDES ID2]],Combined_Sheet__Major_Only___2[[NPDES ID2]:[ECHO BFR]],27,FALSE)</f>
        <v>methaneBioCaptureRecover</v>
      </c>
      <c r="AY23" t="str">
        <f>VLOOKUP(Sheet1[[#This Row],[NPDES ID2]],Combined_Sheet__Major_Only___2[[NPDES ID2]:[ECHO BFR]],28,FALSE)</f>
        <v>-</v>
      </c>
      <c r="AZ23" t="str">
        <f>VLOOKUP(Sheet1[[#This Row],[NPDES ID2]],Combined_Sheet__Major_Only___2[[NPDES ID2]:[ECHO BFR]],29,FALSE)</f>
        <v>thickening</v>
      </c>
      <c r="BA23">
        <f>VLOOKUP(Sheet1[[#This Row],[NPDES ID2]],Combined_Sheet__Major_Only___2[[NPDES ID2]:[ECHO BFR]],17,FALSE)</f>
        <v>42.154898000000003</v>
      </c>
      <c r="BB23">
        <f>VLOOKUP(Sheet1[[#This Row],[NPDES ID2]],Combined_Sheet__Major_Only___2[[NPDES ID2]:[ECHO BFR]],18,FALSE)</f>
        <v>-88.294291999999999</v>
      </c>
      <c r="BC23" t="str">
        <f>IF(ISNUMBER(SEARCH("aerobic",$AW23)),"aerobic","")</f>
        <v>aerobic</v>
      </c>
      <c r="BD23" t="str">
        <f>IF(ISNUMBER(SEARCH("anaer",$AW23)),"anaer","")</f>
        <v>anaer</v>
      </c>
      <c r="BE23" t="str">
        <f>IF(ISNUMBER(SEARCH("thickening",$AZ23)),"thickening","")</f>
        <v>thickening</v>
      </c>
      <c r="BF23" s="2" t="str">
        <f>IF(ISNUMBER(SEARCH("airDry",$AW23)),"airDry","")</f>
        <v/>
      </c>
      <c r="BG23" s="2" t="str">
        <f>IF(ISNUMBER(SEARCH("heatDry",$AY23)),"heatDry","")</f>
        <v/>
      </c>
      <c r="BH23" s="2" t="str">
        <f>IF(AND(ISNUMBER(SEARCH("aerobic",$AW23)),ISNUMBER(SEARCH("anaer",$AW23))),"Combined Aer and Anaer.","")</f>
        <v>Combined Aer and Anaer.</v>
      </c>
    </row>
    <row r="24" spans="1:60" x14ac:dyDescent="0.25">
      <c r="A24" s="4">
        <v>416</v>
      </c>
      <c r="B24" t="s">
        <v>2089</v>
      </c>
      <c r="C24">
        <v>646.9</v>
      </c>
      <c r="D24">
        <v>418.19421344898359</v>
      </c>
      <c r="E24">
        <v>415.49901230648487</v>
      </c>
      <c r="F24">
        <v>335.4315916630797</v>
      </c>
      <c r="G24">
        <v>498.20305457537512</v>
      </c>
      <c r="H24">
        <v>-135.3853096908625</v>
      </c>
      <c r="I24">
        <v>-137.65442218364379</v>
      </c>
      <c r="J24">
        <v>-154.054039199508</v>
      </c>
      <c r="K24">
        <v>-112.4068343201094</v>
      </c>
      <c r="L24">
        <v>367.82794665252669</v>
      </c>
      <c r="M24">
        <v>365.50644959891588</v>
      </c>
      <c r="N24">
        <v>357.81605308970859</v>
      </c>
      <c r="O24">
        <v>384.14327375277219</v>
      </c>
      <c r="P24">
        <v>15.25231863348586</v>
      </c>
      <c r="Q24">
        <v>15.297960628468781</v>
      </c>
      <c r="R24">
        <v>12.892187909071961</v>
      </c>
      <c r="S24">
        <v>17.5082916349869</v>
      </c>
      <c r="T24">
        <v>45559.406125425463</v>
      </c>
      <c r="U24">
        <v>45559.371375422117</v>
      </c>
      <c r="V24">
        <v>45528.249365882999</v>
      </c>
      <c r="W24">
        <v>45590.778232412653</v>
      </c>
      <c r="X24">
        <v>3607.583424869802</v>
      </c>
      <c r="Y24">
        <v>3628.2054213051651</v>
      </c>
      <c r="Z24">
        <v>3454.7638916676592</v>
      </c>
      <c r="AA24">
        <v>3706.4256909384549</v>
      </c>
      <c r="AB24">
        <v>815.79047782471116</v>
      </c>
      <c r="AC24">
        <v>800.27871814853086</v>
      </c>
      <c r="AD24">
        <v>662.65849176364679</v>
      </c>
      <c r="AE24">
        <v>1001.303408833934</v>
      </c>
      <c r="AF24">
        <v>55.724720039311379</v>
      </c>
      <c r="AG24">
        <v>55.372327298276801</v>
      </c>
      <c r="AH24">
        <v>54.209383756609249</v>
      </c>
      <c r="AI24">
        <v>58.195904770219492</v>
      </c>
      <c r="AJ24">
        <v>0.45734100105603398</v>
      </c>
      <c r="AK24">
        <v>0.4573410590255409</v>
      </c>
      <c r="AL24">
        <v>0.45732768041601418</v>
      </c>
      <c r="AM24">
        <v>0.45735424508065181</v>
      </c>
      <c r="AN24">
        <v>0.94740148282969028</v>
      </c>
      <c r="AO24">
        <v>0.94740148282969028</v>
      </c>
      <c r="AP24">
        <v>0.94740148282969028</v>
      </c>
      <c r="AQ24">
        <v>0.94740148282969028</v>
      </c>
      <c r="AR24">
        <v>10.6674013926458</v>
      </c>
      <c r="AS24">
        <v>10.6674013926458</v>
      </c>
      <c r="AT24">
        <v>10.6674013926458</v>
      </c>
      <c r="AU24">
        <v>10.6674013926458</v>
      </c>
      <c r="AV24" t="str">
        <f>VLOOKUP(Sheet1[[#This Row],[NPDES ID2]],Combined_Sheet__Major_Only___2[[NPDES ID2]:[ECHO BFR]],3,FALSE)</f>
        <v>IA</v>
      </c>
      <c r="AW24" t="s">
        <v>12186</v>
      </c>
      <c r="AX24" t="str">
        <f>VLOOKUP(Sheet1[[#This Row],[NPDES ID2]],Combined_Sheet__Major_Only___2[[NPDES ID2]:[ECHO BFR]],27,FALSE)</f>
        <v>tempSludgeStore</v>
      </c>
      <c r="AY24" t="str">
        <f>VLOOKUP(Sheet1[[#This Row],[NPDES ID2]],Combined_Sheet__Major_Only___2[[NPDES ID2]:[ECHO BFR]],28,FALSE)</f>
        <v>-</v>
      </c>
      <c r="AZ24" t="str">
        <f>VLOOKUP(Sheet1[[#This Row],[NPDES ID2]],Combined_Sheet__Major_Only___2[[NPDES ID2]:[ECHO BFR]],29,FALSE)</f>
        <v>thickening</v>
      </c>
      <c r="BA24">
        <f>VLOOKUP(Sheet1[[#This Row],[NPDES ID2]],Combined_Sheet__Major_Only___2[[NPDES ID2]:[ECHO BFR]],17,FALSE)</f>
        <v>41.019039999999997</v>
      </c>
      <c r="BB24">
        <f>VLOOKUP(Sheet1[[#This Row],[NPDES ID2]],Combined_Sheet__Major_Only___2[[NPDES ID2]:[ECHO BFR]],18,FALSE)</f>
        <v>-92.411360000000002</v>
      </c>
      <c r="BC24" t="str">
        <f>IF(ISNUMBER(SEARCH("aerobic",$AW24)),"aerobic","")</f>
        <v>aerobic</v>
      </c>
      <c r="BD24" t="str">
        <f>IF(ISNUMBER(SEARCH("anaer",$AW24)),"anaer","")</f>
        <v>anaer</v>
      </c>
      <c r="BE24" t="str">
        <f>IF(ISNUMBER(SEARCH("thickening",$AZ24)),"thickening","")</f>
        <v>thickening</v>
      </c>
      <c r="BF24" s="2" t="str">
        <f>IF(ISNUMBER(SEARCH("airDry",$AW24)),"airDry","")</f>
        <v/>
      </c>
      <c r="BG24" s="2" t="str">
        <f>IF(ISNUMBER(SEARCH("heatDry",$AY24)),"heatDry","")</f>
        <v/>
      </c>
      <c r="BH24" s="2" t="str">
        <f>IF(AND(ISNUMBER(SEARCH("aerobic",$AW24)),ISNUMBER(SEARCH("anaer",$AW24))),"Combined Aer and Anaer.","")</f>
        <v>Combined Aer and Anaer.</v>
      </c>
    </row>
    <row r="25" spans="1:60" x14ac:dyDescent="0.25">
      <c r="A25" s="4">
        <v>815</v>
      </c>
      <c r="B25" t="s">
        <v>3986</v>
      </c>
      <c r="C25">
        <v>1232.1400000000001</v>
      </c>
      <c r="D25">
        <v>442.87616997957349</v>
      </c>
      <c r="E25">
        <v>443.46515541335219</v>
      </c>
      <c r="F25">
        <v>374.98055728989573</v>
      </c>
      <c r="G25">
        <v>520.42018191058526</v>
      </c>
      <c r="H25">
        <v>-127.77178389015771</v>
      </c>
      <c r="I25">
        <v>-130.3371574850517</v>
      </c>
      <c r="J25">
        <v>-146.77442630274089</v>
      </c>
      <c r="K25">
        <v>-105.03301274509489</v>
      </c>
      <c r="L25">
        <v>738.93590554271645</v>
      </c>
      <c r="M25">
        <v>734.81939964633898</v>
      </c>
      <c r="N25">
        <v>721.16960212278616</v>
      </c>
      <c r="O25">
        <v>767.88334465036041</v>
      </c>
      <c r="P25">
        <v>28.974390979920781</v>
      </c>
      <c r="Q25">
        <v>29.216007998435661</v>
      </c>
      <c r="R25">
        <v>24.33147058899069</v>
      </c>
      <c r="S25">
        <v>33.099381800769628</v>
      </c>
      <c r="T25">
        <v>46892.129361114559</v>
      </c>
      <c r="U25">
        <v>46892.093634022764</v>
      </c>
      <c r="V25">
        <v>46860.096546671251</v>
      </c>
      <c r="W25">
        <v>46924.383578066983</v>
      </c>
      <c r="X25">
        <v>3520.0434423284491</v>
      </c>
      <c r="Y25">
        <v>3537.9455851945308</v>
      </c>
      <c r="Z25">
        <v>3388.1359489811998</v>
      </c>
      <c r="AA25">
        <v>3605.187224497804</v>
      </c>
      <c r="AB25">
        <v>591.75726478956449</v>
      </c>
      <c r="AC25">
        <v>585.38818245361438</v>
      </c>
      <c r="AD25">
        <v>506.75507718189851</v>
      </c>
      <c r="AE25">
        <v>687.39970579759506</v>
      </c>
      <c r="AF25">
        <v>58.775586806431157</v>
      </c>
      <c r="AG25">
        <v>58.446913659163769</v>
      </c>
      <c r="AH25">
        <v>57.365013012497698</v>
      </c>
      <c r="AI25">
        <v>61.077140073274428</v>
      </c>
      <c r="AJ25">
        <v>0.49452660756504208</v>
      </c>
      <c r="AK25">
        <v>0.49452671375230828</v>
      </c>
      <c r="AL25">
        <v>0.49450215921423862</v>
      </c>
      <c r="AM25">
        <v>0.49455091586439059</v>
      </c>
      <c r="AN25">
        <v>0.94878658008032046</v>
      </c>
      <c r="AO25">
        <v>0.94878658008032046</v>
      </c>
      <c r="AP25">
        <v>0.94878658008032046</v>
      </c>
      <c r="AQ25">
        <v>0.94878658008032046</v>
      </c>
      <c r="AR25">
        <v>13.25627775126198</v>
      </c>
      <c r="AS25">
        <v>13.25627775126198</v>
      </c>
      <c r="AT25">
        <v>13.25627775126198</v>
      </c>
      <c r="AU25">
        <v>13.25627775126198</v>
      </c>
      <c r="AV25" t="str">
        <f>VLOOKUP(Sheet1[[#This Row],[NPDES ID2]],Combined_Sheet__Major_Only___2[[NPDES ID2]:[ECHO BFR]],3,FALSE)</f>
        <v>TX</v>
      </c>
      <c r="AW25" t="s">
        <v>12186</v>
      </c>
      <c r="AX25" t="str">
        <f>VLOOKUP(Sheet1[[#This Row],[NPDES ID2]],Combined_Sheet__Major_Only___2[[NPDES ID2]:[ECHO BFR]],27,FALSE)</f>
        <v>-</v>
      </c>
      <c r="AY25" t="str">
        <f>VLOOKUP(Sheet1[[#This Row],[NPDES ID2]],Combined_Sheet__Major_Only___2[[NPDES ID2]:[ECHO BFR]],28,FALSE)</f>
        <v>-</v>
      </c>
      <c r="AZ25" t="str">
        <f>VLOOKUP(Sheet1[[#This Row],[NPDES ID2]],Combined_Sheet__Major_Only___2[[NPDES ID2]:[ECHO BFR]],29,FALSE)</f>
        <v>preliminaryOps, thickening</v>
      </c>
      <c r="BA25">
        <f>VLOOKUP(Sheet1[[#This Row],[NPDES ID2]],Combined_Sheet__Major_Only___2[[NPDES ID2]:[ECHO BFR]],17,FALSE)</f>
        <v>31.999606</v>
      </c>
      <c r="BB25">
        <f>VLOOKUP(Sheet1[[#This Row],[NPDES ID2]],Combined_Sheet__Major_Only___2[[NPDES ID2]:[ECHO BFR]],18,FALSE)</f>
        <v>-102.01860000000001</v>
      </c>
      <c r="BC25" t="str">
        <f>IF(ISNUMBER(SEARCH("aerobic",$AW25)),"aerobic","")</f>
        <v>aerobic</v>
      </c>
      <c r="BD25" t="str">
        <f>IF(ISNUMBER(SEARCH("anaer",$AW25)),"anaer","")</f>
        <v>anaer</v>
      </c>
      <c r="BE25" t="str">
        <f>IF(ISNUMBER(SEARCH("thickening",$AZ25)),"thickening","")</f>
        <v>thickening</v>
      </c>
      <c r="BF25" s="3" t="str">
        <f>IF(ISNUMBER(SEARCH("airDry",$AW25)),"airDry","")</f>
        <v/>
      </c>
      <c r="BG25" s="3" t="str">
        <f>IF(ISNUMBER(SEARCH("heatDry",$AY25)),"heatDry","")</f>
        <v/>
      </c>
      <c r="BH25" s="3" t="str">
        <f>IF(AND(ISNUMBER(SEARCH("aerobic",$AW25)),ISNUMBER(SEARCH("anaer",$AW25))),"Combined Aer and Anaer.","")</f>
        <v>Combined Aer and Anaer.</v>
      </c>
    </row>
    <row r="26" spans="1:60" x14ac:dyDescent="0.25">
      <c r="A26" s="4">
        <v>25</v>
      </c>
      <c r="B26" t="s">
        <v>175</v>
      </c>
      <c r="C26">
        <v>384.07</v>
      </c>
      <c r="D26">
        <v>439.6283055482408</v>
      </c>
      <c r="E26">
        <v>444.77505906338149</v>
      </c>
      <c r="F26">
        <v>336.42591703103022</v>
      </c>
      <c r="G26">
        <v>544.33846867892248</v>
      </c>
      <c r="H26">
        <v>-123.8704450872289</v>
      </c>
      <c r="I26">
        <v>-126.3967009951505</v>
      </c>
      <c r="J26">
        <v>-142.47346413368459</v>
      </c>
      <c r="K26">
        <v>-100.7534583055981</v>
      </c>
      <c r="L26">
        <v>237.52611327012849</v>
      </c>
      <c r="M26">
        <v>236.29875894161469</v>
      </c>
      <c r="N26">
        <v>232.2347267099002</v>
      </c>
      <c r="O26">
        <v>246.14953850804761</v>
      </c>
      <c r="P26">
        <v>9.0173220307573292</v>
      </c>
      <c r="Q26">
        <v>9.1004787140240406</v>
      </c>
      <c r="R26">
        <v>7.542496859335686</v>
      </c>
      <c r="S26">
        <v>10.270390813661541</v>
      </c>
      <c r="T26">
        <v>47045.813346994342</v>
      </c>
      <c r="U26">
        <v>47045.777507228842</v>
      </c>
      <c r="V26">
        <v>47013.67950961888</v>
      </c>
      <c r="W26">
        <v>47078.169285123222</v>
      </c>
      <c r="X26">
        <v>3424.4371995806491</v>
      </c>
      <c r="Y26">
        <v>3440.61555270498</v>
      </c>
      <c r="Z26">
        <v>3305.4330174955739</v>
      </c>
      <c r="AA26">
        <v>3501.1487453084569</v>
      </c>
      <c r="AB26">
        <v>657.03133199781325</v>
      </c>
      <c r="AC26">
        <v>648.24913275686185</v>
      </c>
      <c r="AD26">
        <v>550.25945898588316</v>
      </c>
      <c r="AE26">
        <v>780.49131127080625</v>
      </c>
      <c r="AF26">
        <v>60.608680795721583</v>
      </c>
      <c r="AG26">
        <v>60.295088859892353</v>
      </c>
      <c r="AH26">
        <v>59.259351649657887</v>
      </c>
      <c r="AI26">
        <v>62.808774683144897</v>
      </c>
      <c r="AJ26">
        <v>0.51689076453957772</v>
      </c>
      <c r="AK26">
        <v>0.51689080035311141</v>
      </c>
      <c r="AL26">
        <v>0.5168825455382825</v>
      </c>
      <c r="AM26">
        <v>0.51689893614422955</v>
      </c>
      <c r="AN26">
        <v>0.94894162673003568</v>
      </c>
      <c r="AO26">
        <v>0.94894162673003546</v>
      </c>
      <c r="AP26">
        <v>0.94894162673003546</v>
      </c>
      <c r="AQ26">
        <v>0.94894162673003546</v>
      </c>
      <c r="AR26">
        <v>12.670183391381419</v>
      </c>
      <c r="AS26">
        <v>12.670183391381411</v>
      </c>
      <c r="AT26">
        <v>12.670183391381411</v>
      </c>
      <c r="AU26">
        <v>12.670183391381411</v>
      </c>
      <c r="AV26" t="str">
        <f>VLOOKUP(Sheet1[[#This Row],[NPDES ID2]],Combined_Sheet__Major_Only___2[[NPDES ID2]:[ECHO BFR]],3,FALSE)</f>
        <v>TX</v>
      </c>
      <c r="AW26" t="s">
        <v>12186</v>
      </c>
      <c r="AX26" t="str">
        <f>VLOOKUP(Sheet1[[#This Row],[NPDES ID2]],Combined_Sheet__Major_Only___2[[NPDES ID2]:[ECHO BFR]],27,FALSE)</f>
        <v>tempSludgeStore</v>
      </c>
      <c r="AY26" t="str">
        <f>VLOOKUP(Sheet1[[#This Row],[NPDES ID2]],Combined_Sheet__Major_Only___2[[NPDES ID2]:[ECHO BFR]],28,FALSE)</f>
        <v>-</v>
      </c>
      <c r="AZ26" t="str">
        <f>VLOOKUP(Sheet1[[#This Row],[NPDES ID2]],Combined_Sheet__Major_Only___2[[NPDES ID2]:[ECHO BFR]],29,FALSE)</f>
        <v>thickening</v>
      </c>
      <c r="BA26">
        <f>VLOOKUP(Sheet1[[#This Row],[NPDES ID2]],Combined_Sheet__Major_Only___2[[NPDES ID2]:[ECHO BFR]],17,FALSE)</f>
        <v>36.037806000000003</v>
      </c>
      <c r="BB26">
        <f>VLOOKUP(Sheet1[[#This Row],[NPDES ID2]],Combined_Sheet__Major_Only___2[[NPDES ID2]:[ECHO BFR]],18,FALSE)</f>
        <v>-102.499167</v>
      </c>
      <c r="BC26" t="str">
        <f>IF(ISNUMBER(SEARCH("aerobic",$AW26)),"aerobic","")</f>
        <v>aerobic</v>
      </c>
      <c r="BD26" t="str">
        <f>IF(ISNUMBER(SEARCH("anaer",$AW26)),"anaer","")</f>
        <v>anaer</v>
      </c>
      <c r="BE26" t="str">
        <f>IF(ISNUMBER(SEARCH("thickening",$AZ26)),"thickening","")</f>
        <v>thickening</v>
      </c>
      <c r="BF26" s="3" t="str">
        <f>IF(ISNUMBER(SEARCH("airDry",$AW26)),"airDry","")</f>
        <v/>
      </c>
      <c r="BG26" s="3" t="str">
        <f>IF(ISNUMBER(SEARCH("heatDry",$AY26)),"heatDry","")</f>
        <v/>
      </c>
      <c r="BH26" s="3" t="str">
        <f>IF(AND(ISNUMBER(SEARCH("aerobic",$AW26)),ISNUMBER(SEARCH("anaer",$AW26))),"Combined Aer and Anaer.","")</f>
        <v>Combined Aer and Anaer.</v>
      </c>
    </row>
    <row r="27" spans="1:60" x14ac:dyDescent="0.25">
      <c r="A27" s="4">
        <v>2501</v>
      </c>
      <c r="B27" t="s">
        <v>11626</v>
      </c>
      <c r="C27">
        <v>174.83</v>
      </c>
      <c r="D27">
        <v>747.88191839032288</v>
      </c>
      <c r="E27">
        <v>744.74828756274201</v>
      </c>
      <c r="F27">
        <v>542.40473642182621</v>
      </c>
      <c r="G27">
        <v>973.96454740983086</v>
      </c>
      <c r="H27">
        <v>-129.2018662106195</v>
      </c>
      <c r="I27">
        <v>-131.54543330287871</v>
      </c>
      <c r="J27">
        <v>-148.02487526855009</v>
      </c>
      <c r="K27">
        <v>-106.3054277159651</v>
      </c>
      <c r="L27">
        <v>103.99432246863159</v>
      </c>
      <c r="M27">
        <v>103.4028335457816</v>
      </c>
      <c r="N27">
        <v>101.4450960008361</v>
      </c>
      <c r="O27">
        <v>108.14909587735811</v>
      </c>
      <c r="P27">
        <v>4.1131367711585316</v>
      </c>
      <c r="Q27">
        <v>4.1441812213812703</v>
      </c>
      <c r="R27">
        <v>3.4574979990701982</v>
      </c>
      <c r="S27">
        <v>4.7029191504983272</v>
      </c>
      <c r="T27">
        <v>47714.81009141598</v>
      </c>
      <c r="U27">
        <v>47714.773761174278</v>
      </c>
      <c r="V27">
        <v>47682.236494410798</v>
      </c>
      <c r="W27">
        <v>47747.608828679091</v>
      </c>
      <c r="X27">
        <v>3611.283838886055</v>
      </c>
      <c r="Y27">
        <v>3630.0156316042562</v>
      </c>
      <c r="Z27">
        <v>3473.2988236098599</v>
      </c>
      <c r="AA27">
        <v>3700.3514586526198</v>
      </c>
      <c r="AB27">
        <v>609.48625481271063</v>
      </c>
      <c r="AC27">
        <v>602.83064506721792</v>
      </c>
      <c r="AD27">
        <v>521.74092050657509</v>
      </c>
      <c r="AE27">
        <v>709.03150497004697</v>
      </c>
      <c r="AF27">
        <v>58.29391592316037</v>
      </c>
      <c r="AG27">
        <v>57.962179931023471</v>
      </c>
      <c r="AH27">
        <v>56.865316772689482</v>
      </c>
      <c r="AI27">
        <v>60.622734265104548</v>
      </c>
      <c r="AJ27">
        <v>0.48865270180738329</v>
      </c>
      <c r="AK27">
        <v>0.48865271697746471</v>
      </c>
      <c r="AL27">
        <v>0.48864922330294602</v>
      </c>
      <c r="AM27">
        <v>0.48865616021743091</v>
      </c>
      <c r="AN27">
        <v>0.94960575948686499</v>
      </c>
      <c r="AO27">
        <v>0.94960575948686465</v>
      </c>
      <c r="AP27">
        <v>0.94960575948686465</v>
      </c>
      <c r="AQ27">
        <v>0.94960575948686465</v>
      </c>
      <c r="AR27">
        <v>13.11707694989444</v>
      </c>
      <c r="AS27">
        <v>13.11707694989444</v>
      </c>
      <c r="AT27">
        <v>13.11707694989444</v>
      </c>
      <c r="AU27">
        <v>13.11707694989444</v>
      </c>
      <c r="AV27" t="str">
        <f>VLOOKUP(Sheet1[[#This Row],[NPDES ID2]],Combined_Sheet__Major_Only___2[[NPDES ID2]:[ECHO BFR]],3,FALSE)</f>
        <v>TX</v>
      </c>
      <c r="AW27" t="s">
        <v>12186</v>
      </c>
      <c r="AX27" t="str">
        <f>VLOOKUP(Sheet1[[#This Row],[NPDES ID2]],Combined_Sheet__Major_Only___2[[NPDES ID2]:[ECHO BFR]],27,FALSE)</f>
        <v>-</v>
      </c>
      <c r="AY27" t="str">
        <f>VLOOKUP(Sheet1[[#This Row],[NPDES ID2]],Combined_Sheet__Major_Only___2[[NPDES ID2]:[ECHO BFR]],28,FALSE)</f>
        <v>-</v>
      </c>
      <c r="AZ27" t="str">
        <f>VLOOKUP(Sheet1[[#This Row],[NPDES ID2]],Combined_Sheet__Major_Only___2[[NPDES ID2]:[ECHO BFR]],29,FALSE)</f>
        <v>thickening</v>
      </c>
      <c r="BA27">
        <f>VLOOKUP(Sheet1[[#This Row],[NPDES ID2]],Combined_Sheet__Major_Only___2[[NPDES ID2]:[ECHO BFR]],17,FALSE)</f>
        <v>26.116194</v>
      </c>
      <c r="BB27">
        <f>VLOOKUP(Sheet1[[#This Row],[NPDES ID2]],Combined_Sheet__Major_Only___2[[NPDES ID2]:[ECHO BFR]],18,FALSE)</f>
        <v>-98.021083000000004</v>
      </c>
      <c r="BC27" t="str">
        <f>IF(ISNUMBER(SEARCH("aerobic",$AW27)),"aerobic","")</f>
        <v>aerobic</v>
      </c>
      <c r="BD27" t="str">
        <f>IF(ISNUMBER(SEARCH("anaer",$AW27)),"anaer","")</f>
        <v>anaer</v>
      </c>
      <c r="BE27" t="str">
        <f>IF(ISNUMBER(SEARCH("thickening",$AZ27)),"thickening","")</f>
        <v>thickening</v>
      </c>
      <c r="BF27" s="3" t="str">
        <f>IF(ISNUMBER(SEARCH("airDry",$AW27)),"airDry","")</f>
        <v/>
      </c>
      <c r="BG27" s="3" t="str">
        <f>IF(ISNUMBER(SEARCH("heatDry",$AY27)),"heatDry","")</f>
        <v/>
      </c>
      <c r="BH27" s="3" t="str">
        <f>IF(AND(ISNUMBER(SEARCH("aerobic",$AW27)),ISNUMBER(SEARCH("anaer",$AW27))),"Combined Aer and Anaer.","")</f>
        <v>Combined Aer and Anaer.</v>
      </c>
    </row>
    <row r="28" spans="1:60" x14ac:dyDescent="0.25">
      <c r="A28" s="4">
        <v>2454</v>
      </c>
      <c r="B28" t="s">
        <v>11433</v>
      </c>
      <c r="C28">
        <v>223.9</v>
      </c>
      <c r="D28">
        <v>604.01208871141932</v>
      </c>
      <c r="E28">
        <v>603.85576807472876</v>
      </c>
      <c r="F28">
        <v>446.06714289976941</v>
      </c>
      <c r="G28">
        <v>781.52152369019825</v>
      </c>
      <c r="H28">
        <v>-124.918461598006</v>
      </c>
      <c r="I28">
        <v>-127.3858625283451</v>
      </c>
      <c r="J28">
        <v>-143.64569506488041</v>
      </c>
      <c r="K28">
        <v>-101.8105738347797</v>
      </c>
      <c r="L28">
        <v>137.43774312337459</v>
      </c>
      <c r="M28">
        <v>136.71393129408179</v>
      </c>
      <c r="N28">
        <v>134.31801449403639</v>
      </c>
      <c r="O28">
        <v>142.52225939528029</v>
      </c>
      <c r="P28">
        <v>5.2589578027362753</v>
      </c>
      <c r="Q28">
        <v>5.3113441214257353</v>
      </c>
      <c r="R28">
        <v>4.4030401028775934</v>
      </c>
      <c r="S28">
        <v>5.9937422902333468</v>
      </c>
      <c r="T28">
        <v>47918.896128189437</v>
      </c>
      <c r="U28">
        <v>47918.85964832169</v>
      </c>
      <c r="V28">
        <v>47886.188376869322</v>
      </c>
      <c r="W28">
        <v>47951.829947007362</v>
      </c>
      <c r="X28">
        <v>3514.2291466568709</v>
      </c>
      <c r="Y28">
        <v>3531.161914718507</v>
      </c>
      <c r="Z28">
        <v>3389.7996365506951</v>
      </c>
      <c r="AA28">
        <v>3594.4521277253862</v>
      </c>
      <c r="AB28">
        <v>567.78974689629354</v>
      </c>
      <c r="AC28">
        <v>562.2515689000636</v>
      </c>
      <c r="AD28">
        <v>488.87877263285549</v>
      </c>
      <c r="AE28">
        <v>656.14693394365418</v>
      </c>
      <c r="AF28">
        <v>60.156462280486558</v>
      </c>
      <c r="AG28">
        <v>59.839424291851458</v>
      </c>
      <c r="AH28">
        <v>58.791425767909907</v>
      </c>
      <c r="AI28">
        <v>62.381781402624313</v>
      </c>
      <c r="AJ28">
        <v>0.51137219153971292</v>
      </c>
      <c r="AK28">
        <v>0.51137221109821063</v>
      </c>
      <c r="AL28">
        <v>0.51136770605649673</v>
      </c>
      <c r="AM28">
        <v>0.51137665111994879</v>
      </c>
      <c r="AN28">
        <v>0.94980493604668426</v>
      </c>
      <c r="AO28">
        <v>0.94980493604668403</v>
      </c>
      <c r="AP28">
        <v>0.94980493604668403</v>
      </c>
      <c r="AQ28">
        <v>0.94980493604668403</v>
      </c>
      <c r="AR28">
        <v>13.89302355830867</v>
      </c>
      <c r="AS28">
        <v>13.89302355830867</v>
      </c>
      <c r="AT28">
        <v>13.89302355830867</v>
      </c>
      <c r="AU28">
        <v>13.89302355830867</v>
      </c>
      <c r="AV28" t="str">
        <f>VLOOKUP(Sheet1[[#This Row],[NPDES ID2]],Combined_Sheet__Major_Only___2[[NPDES ID2]:[ECHO BFR]],3,FALSE)</f>
        <v>TX</v>
      </c>
      <c r="AW28" t="s">
        <v>12186</v>
      </c>
      <c r="AX28" t="str">
        <f>VLOOKUP(Sheet1[[#This Row],[NPDES ID2]],Combined_Sheet__Major_Only___2[[NPDES ID2]:[ECHO BFR]],27,FALSE)</f>
        <v>-</v>
      </c>
      <c r="AY28" t="str">
        <f>VLOOKUP(Sheet1[[#This Row],[NPDES ID2]],Combined_Sheet__Major_Only___2[[NPDES ID2]:[ECHO BFR]],28,FALSE)</f>
        <v>-</v>
      </c>
      <c r="AZ28" t="str">
        <f>VLOOKUP(Sheet1[[#This Row],[NPDES ID2]],Combined_Sheet__Major_Only___2[[NPDES ID2]:[ECHO BFR]],29,FALSE)</f>
        <v>thickening</v>
      </c>
      <c r="BA28">
        <f>VLOOKUP(Sheet1[[#This Row],[NPDES ID2]],Combined_Sheet__Major_Only___2[[NPDES ID2]:[ECHO BFR]],17,FALSE)</f>
        <v>29.772770000000001</v>
      </c>
      <c r="BB28">
        <f>VLOOKUP(Sheet1[[#This Row],[NPDES ID2]],Combined_Sheet__Major_Only___2[[NPDES ID2]:[ECHO BFR]],18,FALSE)</f>
        <v>-98.714200000000005</v>
      </c>
      <c r="BC28" t="str">
        <f>IF(ISNUMBER(SEARCH("aerobic",$AW28)),"aerobic","")</f>
        <v>aerobic</v>
      </c>
      <c r="BD28" t="str">
        <f>IF(ISNUMBER(SEARCH("anaer",$AW28)),"anaer","")</f>
        <v>anaer</v>
      </c>
      <c r="BE28" t="str">
        <f>IF(ISNUMBER(SEARCH("thickening",$AZ28)),"thickening","")</f>
        <v>thickening</v>
      </c>
      <c r="BF28" s="2" t="str">
        <f>IF(ISNUMBER(SEARCH("airDry",$AW28)),"airDry","")</f>
        <v/>
      </c>
      <c r="BG28" s="2" t="str">
        <f>IF(ISNUMBER(SEARCH("heatDry",$AY28)),"heatDry","")</f>
        <v/>
      </c>
      <c r="BH28" s="2" t="str">
        <f>IF(AND(ISNUMBER(SEARCH("aerobic",$AW28)),ISNUMBER(SEARCH("anaer",$AW28))),"Combined Aer and Anaer.","")</f>
        <v>Combined Aer and Anaer.</v>
      </c>
    </row>
    <row r="29" spans="1:60" x14ac:dyDescent="0.25">
      <c r="A29" s="4">
        <v>162</v>
      </c>
      <c r="B29" t="s">
        <v>885</v>
      </c>
      <c r="C29">
        <v>5177</v>
      </c>
      <c r="D29">
        <v>1151.7624561275211</v>
      </c>
      <c r="E29">
        <v>1149.513656387184</v>
      </c>
      <c r="F29">
        <v>923.90415098489655</v>
      </c>
      <c r="G29">
        <v>1367.7464978038599</v>
      </c>
      <c r="H29">
        <v>-119.14148624642471</v>
      </c>
      <c r="I29">
        <v>-121.4771403626923</v>
      </c>
      <c r="J29">
        <v>-137.13935409671021</v>
      </c>
      <c r="K29">
        <v>-96.032288210574791</v>
      </c>
      <c r="L29">
        <v>3284.8734234661561</v>
      </c>
      <c r="M29">
        <v>3269.0770716522638</v>
      </c>
      <c r="N29">
        <v>3216.279030993298</v>
      </c>
      <c r="O29">
        <v>3396.4955172874911</v>
      </c>
      <c r="P29">
        <v>121.3463905061122</v>
      </c>
      <c r="Q29">
        <v>122.4186489367308</v>
      </c>
      <c r="R29">
        <v>101.17308733671889</v>
      </c>
      <c r="S29">
        <v>138.48562513075171</v>
      </c>
      <c r="T29">
        <v>49917.397244261163</v>
      </c>
      <c r="U29">
        <v>49917.359299188669</v>
      </c>
      <c r="V29">
        <v>49883.375794304877</v>
      </c>
      <c r="W29">
        <v>49951.653841659638</v>
      </c>
      <c r="X29">
        <v>3541.2871556492942</v>
      </c>
      <c r="Y29">
        <v>3556.8417966808038</v>
      </c>
      <c r="Z29">
        <v>3426.055895587117</v>
      </c>
      <c r="AA29">
        <v>3615.6283679214921</v>
      </c>
      <c r="AB29">
        <v>670.59664160250793</v>
      </c>
      <c r="AC29">
        <v>662.31016826767041</v>
      </c>
      <c r="AD29">
        <v>562.82069153166981</v>
      </c>
      <c r="AE29">
        <v>795.95390939060383</v>
      </c>
      <c r="AF29">
        <v>62.197345993990439</v>
      </c>
      <c r="AG29">
        <v>61.892519075927261</v>
      </c>
      <c r="AH29">
        <v>60.910441958816421</v>
      </c>
      <c r="AI29">
        <v>64.306492647161136</v>
      </c>
      <c r="AJ29">
        <v>0.536284747914481</v>
      </c>
      <c r="AK29">
        <v>0.53628524122892718</v>
      </c>
      <c r="AL29">
        <v>0.53616931821893032</v>
      </c>
      <c r="AM29">
        <v>0.53639953821025643</v>
      </c>
      <c r="AN29">
        <v>0.95167526462643881</v>
      </c>
      <c r="AO29">
        <v>0.95167526462643859</v>
      </c>
      <c r="AP29">
        <v>0.95167526462643859</v>
      </c>
      <c r="AQ29">
        <v>0.95167526462643859</v>
      </c>
      <c r="AR29">
        <v>13.098126321357871</v>
      </c>
      <c r="AS29">
        <v>13.098126321357871</v>
      </c>
      <c r="AT29">
        <v>13.098126321357871</v>
      </c>
      <c r="AU29">
        <v>13.098126321357871</v>
      </c>
      <c r="AV29" t="str">
        <f>VLOOKUP(Sheet1[[#This Row],[NPDES ID2]],Combined_Sheet__Major_Only___2[[NPDES ID2]:[ECHO BFR]],3,FALSE)</f>
        <v>WA</v>
      </c>
      <c r="AW29" t="s">
        <v>12186</v>
      </c>
      <c r="AX29" t="str">
        <f>VLOOKUP(Sheet1[[#This Row],[NPDES ID2]],Combined_Sheet__Major_Only___2[[NPDES ID2]:[ECHO BFR]],27,FALSE)</f>
        <v>-</v>
      </c>
      <c r="AY29" t="str">
        <f>VLOOKUP(Sheet1[[#This Row],[NPDES ID2]],Combined_Sheet__Major_Only___2[[NPDES ID2]:[ECHO BFR]],28,FALSE)</f>
        <v>thermoAerobicDigest</v>
      </c>
      <c r="AZ29" t="str">
        <f>VLOOKUP(Sheet1[[#This Row],[NPDES ID2]],Combined_Sheet__Major_Only___2[[NPDES ID2]:[ECHO BFR]],29,FALSE)</f>
        <v>thickening</v>
      </c>
      <c r="BA29">
        <f>VLOOKUP(Sheet1[[#This Row],[NPDES ID2]],Combined_Sheet__Major_Only___2[[NPDES ID2]:[ECHO BFR]],17,FALSE)</f>
        <v>47.246209999999998</v>
      </c>
      <c r="BB29">
        <f>VLOOKUP(Sheet1[[#This Row],[NPDES ID2]],Combined_Sheet__Major_Only___2[[NPDES ID2]:[ECHO BFR]],18,FALSE)</f>
        <v>-122.411674</v>
      </c>
      <c r="BC29" t="str">
        <f>IF(ISNUMBER(SEARCH("aerobic",$AW29)),"aerobic","")</f>
        <v>aerobic</v>
      </c>
      <c r="BD29" t="str">
        <f>IF(ISNUMBER(SEARCH("anaer",$AW29)),"anaer","")</f>
        <v>anaer</v>
      </c>
      <c r="BE29" t="str">
        <f>IF(ISNUMBER(SEARCH("thickening",$AZ29)),"thickening","")</f>
        <v>thickening</v>
      </c>
      <c r="BF29" s="2" t="str">
        <f>IF(ISNUMBER(SEARCH("airDry",$AW29)),"airDry","")</f>
        <v/>
      </c>
      <c r="BG29" s="2" t="str">
        <f>IF(ISNUMBER(SEARCH("heatDry",$AY29)),"heatDry","")</f>
        <v/>
      </c>
      <c r="BH29" s="2" t="str">
        <f>IF(AND(ISNUMBER(SEARCH("aerobic",$AW29)),ISNUMBER(SEARCH("anaer",$AW29))),"Combined Aer and Anaer.","")</f>
        <v>Combined Aer and Anaer.</v>
      </c>
    </row>
    <row r="30" spans="1:60" x14ac:dyDescent="0.25">
      <c r="A30" s="4">
        <v>1524</v>
      </c>
      <c r="B30" t="s">
        <v>7174</v>
      </c>
      <c r="C30">
        <v>99.7</v>
      </c>
      <c r="D30">
        <v>1110.765471341128</v>
      </c>
      <c r="E30">
        <v>1109.9743380161251</v>
      </c>
      <c r="F30">
        <v>784.35003314416633</v>
      </c>
      <c r="G30">
        <v>1460.147667730183</v>
      </c>
      <c r="H30">
        <v>-119.3880457862484</v>
      </c>
      <c r="I30">
        <v>-121.7103643664754</v>
      </c>
      <c r="J30">
        <v>-137.4818850175339</v>
      </c>
      <c r="K30">
        <v>-95.962677179059341</v>
      </c>
      <c r="L30">
        <v>63.851663422404691</v>
      </c>
      <c r="M30">
        <v>63.550316626135817</v>
      </c>
      <c r="N30">
        <v>62.553010576908193</v>
      </c>
      <c r="O30">
        <v>65.968265960181341</v>
      </c>
      <c r="P30">
        <v>2.3362713252524681</v>
      </c>
      <c r="Q30">
        <v>2.3593696124130621</v>
      </c>
      <c r="R30">
        <v>1.9451517978131221</v>
      </c>
      <c r="S30">
        <v>2.6643389858386981</v>
      </c>
      <c r="T30">
        <v>50788.596097484398</v>
      </c>
      <c r="U30">
        <v>50788.557513690888</v>
      </c>
      <c r="V30">
        <v>50754.001971968377</v>
      </c>
      <c r="W30">
        <v>50823.429328627659</v>
      </c>
      <c r="X30">
        <v>3569.7056047957908</v>
      </c>
      <c r="Y30">
        <v>3585.0502404140511</v>
      </c>
      <c r="Z30">
        <v>3456.3803042359891</v>
      </c>
      <c r="AA30">
        <v>3642.6776780938271</v>
      </c>
      <c r="AB30">
        <v>658.00931062696009</v>
      </c>
      <c r="AC30">
        <v>650.43314355727989</v>
      </c>
      <c r="AD30">
        <v>554.87792436479731</v>
      </c>
      <c r="AE30">
        <v>777.73210554523894</v>
      </c>
      <c r="AF30">
        <v>62.763209482106532</v>
      </c>
      <c r="AG30">
        <v>62.466889197040082</v>
      </c>
      <c r="AH30">
        <v>61.486923512979153</v>
      </c>
      <c r="AI30">
        <v>64.84364723439046</v>
      </c>
      <c r="AJ30">
        <v>0.54319526932133466</v>
      </c>
      <c r="AK30">
        <v>0.54319527906032228</v>
      </c>
      <c r="AL30">
        <v>0.54319303681479747</v>
      </c>
      <c r="AM30">
        <v>0.54319748892361774</v>
      </c>
      <c r="AN30">
        <v>0.95244766354811716</v>
      </c>
      <c r="AO30">
        <v>0.95244766354811727</v>
      </c>
      <c r="AP30">
        <v>0.95244766354811727</v>
      </c>
      <c r="AQ30">
        <v>0.95244766354811727</v>
      </c>
      <c r="AR30">
        <v>13.419877266793231</v>
      </c>
      <c r="AS30">
        <v>13.419877266793231</v>
      </c>
      <c r="AT30">
        <v>13.419877266793231</v>
      </c>
      <c r="AU30">
        <v>13.419877266793231</v>
      </c>
      <c r="AV30" t="str">
        <f>VLOOKUP(Sheet1[[#This Row],[NPDES ID2]],Combined_Sheet__Major_Only___2[[NPDES ID2]:[ECHO BFR]],3,FALSE)</f>
        <v>PA</v>
      </c>
      <c r="AW30" t="s">
        <v>12186</v>
      </c>
      <c r="AX30" t="str">
        <f>VLOOKUP(Sheet1[[#This Row],[NPDES ID2]],Combined_Sheet__Major_Only___2[[NPDES ID2]:[ECHO BFR]],27,FALSE)</f>
        <v>-</v>
      </c>
      <c r="AY30" t="str">
        <f>VLOOKUP(Sheet1[[#This Row],[NPDES ID2]],Combined_Sheet__Major_Only___2[[NPDES ID2]:[ECHO BFR]],28,FALSE)</f>
        <v>-</v>
      </c>
      <c r="AZ30" t="str">
        <f>VLOOKUP(Sheet1[[#This Row],[NPDES ID2]],Combined_Sheet__Major_Only___2[[NPDES ID2]:[ECHO BFR]],29,FALSE)</f>
        <v>thickening</v>
      </c>
      <c r="BA30">
        <f>VLOOKUP(Sheet1[[#This Row],[NPDES ID2]],Combined_Sheet__Major_Only___2[[NPDES ID2]:[ECHO BFR]],17,FALSE)</f>
        <v>40.343055999999997</v>
      </c>
      <c r="BB30">
        <f>VLOOKUP(Sheet1[[#This Row],[NPDES ID2]],Combined_Sheet__Major_Only___2[[NPDES ID2]:[ECHO BFR]],18,FALSE)</f>
        <v>-76.927333000000004</v>
      </c>
      <c r="BC30" t="str">
        <f>IF(ISNUMBER(SEARCH("aerobic",$AW30)),"aerobic","")</f>
        <v>aerobic</v>
      </c>
      <c r="BD30" t="str">
        <f>IF(ISNUMBER(SEARCH("anaer",$AW30)),"anaer","")</f>
        <v>anaer</v>
      </c>
      <c r="BE30" t="str">
        <f>IF(ISNUMBER(SEARCH("thickening",$AZ30)),"thickening","")</f>
        <v>thickening</v>
      </c>
      <c r="BF30" s="2" t="str">
        <f>IF(ISNUMBER(SEARCH("airDry",$AW30)),"airDry","")</f>
        <v/>
      </c>
      <c r="BG30" s="2" t="str">
        <f>IF(ISNUMBER(SEARCH("heatDry",$AY30)),"heatDry","")</f>
        <v/>
      </c>
      <c r="BH30" s="2" t="str">
        <f>IF(AND(ISNUMBER(SEARCH("aerobic",$AW30)),ISNUMBER(SEARCH("anaer",$AW30))),"Combined Aer and Anaer.","")</f>
        <v>Combined Aer and Anaer.</v>
      </c>
    </row>
    <row r="31" spans="1:60" x14ac:dyDescent="0.25">
      <c r="A31" s="4">
        <v>1435</v>
      </c>
      <c r="B31" t="s">
        <v>6787</v>
      </c>
      <c r="C31">
        <v>125</v>
      </c>
      <c r="D31">
        <v>959.97163027975955</v>
      </c>
      <c r="E31">
        <v>959.01102965315681</v>
      </c>
      <c r="F31">
        <v>683.81052511451321</v>
      </c>
      <c r="G31">
        <v>1253.714021768365</v>
      </c>
      <c r="H31">
        <v>-126.0105932158919</v>
      </c>
      <c r="I31">
        <v>-128.43314293173071</v>
      </c>
      <c r="J31">
        <v>-144.86261580367369</v>
      </c>
      <c r="K31">
        <v>-102.9377728087476</v>
      </c>
      <c r="L31">
        <v>76.121434814096332</v>
      </c>
      <c r="M31">
        <v>75.71249436002941</v>
      </c>
      <c r="N31">
        <v>74.359052478961587</v>
      </c>
      <c r="O31">
        <v>78.993825863361167</v>
      </c>
      <c r="P31">
        <v>2.9372489536300832</v>
      </c>
      <c r="Q31">
        <v>2.9659904216193049</v>
      </c>
      <c r="R31">
        <v>2.46168498495634</v>
      </c>
      <c r="S31">
        <v>3.3499850733162648</v>
      </c>
      <c r="T31">
        <v>51661.929414394843</v>
      </c>
      <c r="U31">
        <v>51661.890190315382</v>
      </c>
      <c r="V31">
        <v>51626.761210246506</v>
      </c>
      <c r="W31">
        <v>51697.340692053032</v>
      </c>
      <c r="X31">
        <v>3819.050505512268</v>
      </c>
      <c r="Y31">
        <v>3837.8232848018051</v>
      </c>
      <c r="Z31">
        <v>3681.141909887519</v>
      </c>
      <c r="AA31">
        <v>3907.981816026253</v>
      </c>
      <c r="AB31">
        <v>712.63258915580639</v>
      </c>
      <c r="AC31">
        <v>703.32758516676165</v>
      </c>
      <c r="AD31">
        <v>599.91971038649649</v>
      </c>
      <c r="AE31">
        <v>841.86413291418125</v>
      </c>
      <c r="AF31">
        <v>59.679567097245688</v>
      </c>
      <c r="AG31">
        <v>59.358818280420387</v>
      </c>
      <c r="AH31">
        <v>58.298135934440282</v>
      </c>
      <c r="AI31">
        <v>61.931430307598923</v>
      </c>
      <c r="AJ31">
        <v>0.5055534684541696</v>
      </c>
      <c r="AK31">
        <v>0.50555348033545422</v>
      </c>
      <c r="AL31">
        <v>0.50555074452546067</v>
      </c>
      <c r="AM31">
        <v>0.50555617664209429</v>
      </c>
      <c r="AN31">
        <v>0.95319756357584151</v>
      </c>
      <c r="AO31">
        <v>0.95319756357584184</v>
      </c>
      <c r="AP31">
        <v>0.95319756357584184</v>
      </c>
      <c r="AQ31">
        <v>0.95319756357584184</v>
      </c>
      <c r="AR31">
        <v>12.67223139281317</v>
      </c>
      <c r="AS31">
        <v>12.67223139281316</v>
      </c>
      <c r="AT31">
        <v>12.67223139281316</v>
      </c>
      <c r="AU31">
        <v>12.67223139281316</v>
      </c>
      <c r="AV31" t="str">
        <f>VLOOKUP(Sheet1[[#This Row],[NPDES ID2]],Combined_Sheet__Major_Only___2[[NPDES ID2]:[ECHO BFR]],3,FALSE)</f>
        <v>MD</v>
      </c>
      <c r="AW31" t="s">
        <v>12186</v>
      </c>
      <c r="AX31" t="str">
        <f>VLOOKUP(Sheet1[[#This Row],[NPDES ID2]],Combined_Sheet__Major_Only___2[[NPDES ID2]:[ECHO BFR]],27,FALSE)</f>
        <v>other</v>
      </c>
      <c r="AY31" t="str">
        <f>VLOOKUP(Sheet1[[#This Row],[NPDES ID2]],Combined_Sheet__Major_Only___2[[NPDES ID2]:[ECHO BFR]],28,FALSE)</f>
        <v>-</v>
      </c>
      <c r="AZ31" t="str">
        <f>VLOOKUP(Sheet1[[#This Row],[NPDES ID2]],Combined_Sheet__Major_Only___2[[NPDES ID2]:[ECHO BFR]],29,FALSE)</f>
        <v>thickening</v>
      </c>
      <c r="BA31">
        <f>VLOOKUP(Sheet1[[#This Row],[NPDES ID2]],Combined_Sheet__Major_Only___2[[NPDES ID2]:[ECHO BFR]],17,FALSE)</f>
        <v>39.610024000000003</v>
      </c>
      <c r="BB31">
        <f>VLOOKUP(Sheet1[[#This Row],[NPDES ID2]],Combined_Sheet__Major_Only___2[[NPDES ID2]:[ECHO BFR]],18,FALSE)</f>
        <v>-77.411351999999994</v>
      </c>
      <c r="BC31" t="str">
        <f>IF(ISNUMBER(SEARCH("aerobic",$AW31)),"aerobic","")</f>
        <v>aerobic</v>
      </c>
      <c r="BD31" t="str">
        <f>IF(ISNUMBER(SEARCH("anaer",$AW31)),"anaer","")</f>
        <v>anaer</v>
      </c>
      <c r="BE31" t="str">
        <f>IF(ISNUMBER(SEARCH("thickening",$AZ31)),"thickening","")</f>
        <v>thickening</v>
      </c>
      <c r="BF31" s="3" t="str">
        <f>IF(ISNUMBER(SEARCH("airDry",$AW31)),"airDry","")</f>
        <v/>
      </c>
      <c r="BG31" s="3" t="str">
        <f>IF(ISNUMBER(SEARCH("heatDry",$AY31)),"heatDry","")</f>
        <v/>
      </c>
      <c r="BH31" s="3" t="str">
        <f>IF(AND(ISNUMBER(SEARCH("aerobic",$AW31)),ISNUMBER(SEARCH("anaer",$AW31))),"Combined Aer and Anaer.","")</f>
        <v>Combined Aer and Anaer.</v>
      </c>
    </row>
    <row r="32" spans="1:60" x14ac:dyDescent="0.25">
      <c r="A32" s="4">
        <v>458</v>
      </c>
      <c r="B32" t="s">
        <v>2288</v>
      </c>
      <c r="C32">
        <v>486.81</v>
      </c>
      <c r="D32">
        <v>408.25675632872242</v>
      </c>
      <c r="E32">
        <v>412.74660651014</v>
      </c>
      <c r="F32">
        <v>316.79509011002727</v>
      </c>
      <c r="G32">
        <v>498.71648886048939</v>
      </c>
      <c r="H32">
        <v>-125.2343599560925</v>
      </c>
      <c r="I32">
        <v>-127.7507464602205</v>
      </c>
      <c r="J32">
        <v>-143.98468629642909</v>
      </c>
      <c r="K32">
        <v>-102.23243159249149</v>
      </c>
      <c r="L32">
        <v>297.89478851717388</v>
      </c>
      <c r="M32">
        <v>296.31430510912708</v>
      </c>
      <c r="N32">
        <v>291.07949327364889</v>
      </c>
      <c r="O32">
        <v>309.00123763270688</v>
      </c>
      <c r="P32">
        <v>11.43588662583041</v>
      </c>
      <c r="Q32">
        <v>11.55322588909512</v>
      </c>
      <c r="R32">
        <v>9.5785405303704287</v>
      </c>
      <c r="S32">
        <v>13.03719049523496</v>
      </c>
      <c r="T32">
        <v>55138.582921290959</v>
      </c>
      <c r="U32">
        <v>55138.541148296652</v>
      </c>
      <c r="V32">
        <v>55101.129366920082</v>
      </c>
      <c r="W32">
        <v>55176.295344920007</v>
      </c>
      <c r="X32">
        <v>4056.2984227610909</v>
      </c>
      <c r="Y32">
        <v>4076.002615978588</v>
      </c>
      <c r="Z32">
        <v>3911.5540136656982</v>
      </c>
      <c r="AA32">
        <v>4149.6302800757376</v>
      </c>
      <c r="AB32">
        <v>888.33280570808779</v>
      </c>
      <c r="AC32">
        <v>872.71254152077881</v>
      </c>
      <c r="AD32">
        <v>726.18881728632073</v>
      </c>
      <c r="AE32">
        <v>1080.546664416403</v>
      </c>
      <c r="AF32">
        <v>59.970898829465348</v>
      </c>
      <c r="AG32">
        <v>59.652142247496812</v>
      </c>
      <c r="AH32">
        <v>58.600075658306118</v>
      </c>
      <c r="AI32">
        <v>62.206358414194241</v>
      </c>
      <c r="AJ32">
        <v>0.50910795852093793</v>
      </c>
      <c r="AK32">
        <v>0.50910800867702455</v>
      </c>
      <c r="AL32">
        <v>0.50909644052689595</v>
      </c>
      <c r="AM32">
        <v>0.50911941018230655</v>
      </c>
      <c r="AN32">
        <v>0.95596220287317168</v>
      </c>
      <c r="AO32">
        <v>0.95596220287317191</v>
      </c>
      <c r="AP32">
        <v>0.95596220287317191</v>
      </c>
      <c r="AQ32">
        <v>0.95596220287317191</v>
      </c>
      <c r="AR32">
        <v>11.672516389077421</v>
      </c>
      <c r="AS32">
        <v>11.67251638907743</v>
      </c>
      <c r="AT32">
        <v>11.67251638907743</v>
      </c>
      <c r="AU32">
        <v>11.67251638907743</v>
      </c>
      <c r="AV32" t="str">
        <f>VLOOKUP(Sheet1[[#This Row],[NPDES ID2]],Combined_Sheet__Major_Only___2[[NPDES ID2]:[ECHO BFR]],3,FALSE)</f>
        <v>CA</v>
      </c>
      <c r="AW32" t="s">
        <v>12186</v>
      </c>
      <c r="AX32" t="str">
        <f>VLOOKUP(Sheet1[[#This Row],[NPDES ID2]],Combined_Sheet__Major_Only___2[[NPDES ID2]:[ECHO BFR]],27,FALSE)</f>
        <v>-</v>
      </c>
      <c r="AY32" t="str">
        <f>VLOOKUP(Sheet1[[#This Row],[NPDES ID2]],Combined_Sheet__Major_Only___2[[NPDES ID2]:[ECHO BFR]],28,FALSE)</f>
        <v>-</v>
      </c>
      <c r="AZ32" t="str">
        <f>VLOOKUP(Sheet1[[#This Row],[NPDES ID2]],Combined_Sheet__Major_Only___2[[NPDES ID2]:[ECHO BFR]],29,FALSE)</f>
        <v>preliminaryOps, sludgeLagoon, thickening</v>
      </c>
      <c r="BA32">
        <f>VLOOKUP(Sheet1[[#This Row],[NPDES ID2]],Combined_Sheet__Major_Only___2[[NPDES ID2]:[ECHO BFR]],17,FALSE)</f>
        <v>40.496917000000003</v>
      </c>
      <c r="BB32">
        <f>VLOOKUP(Sheet1[[#This Row],[NPDES ID2]],Combined_Sheet__Major_Only___2[[NPDES ID2]:[ECHO BFR]],18,FALSE)</f>
        <v>-122.356472</v>
      </c>
      <c r="BC32" t="str">
        <f>IF(ISNUMBER(SEARCH("aerobic",$AW32)),"aerobic","")</f>
        <v>aerobic</v>
      </c>
      <c r="BD32" t="str">
        <f>IF(ISNUMBER(SEARCH("anaer",$AW32)),"anaer","")</f>
        <v>anaer</v>
      </c>
      <c r="BE32" t="str">
        <f>IF(ISNUMBER(SEARCH("thickening",$AZ32)),"thickening","")</f>
        <v>thickening</v>
      </c>
      <c r="BF32" s="2" t="str">
        <f>IF(ISNUMBER(SEARCH("airDry",$AW32)),"airDry","")</f>
        <v/>
      </c>
      <c r="BG32" s="2" t="str">
        <f>IF(ISNUMBER(SEARCH("heatDry",$AY32)),"heatDry","")</f>
        <v/>
      </c>
      <c r="BH32" s="2" t="str">
        <f>IF(AND(ISNUMBER(SEARCH("aerobic",$AW32)),ISNUMBER(SEARCH("anaer",$AW32))),"Combined Aer and Anaer.","")</f>
        <v>Combined Aer and Anaer.</v>
      </c>
    </row>
    <row r="33" spans="1:60" x14ac:dyDescent="0.25">
      <c r="A33" s="4">
        <v>338</v>
      </c>
      <c r="B33" t="s">
        <v>1711</v>
      </c>
      <c r="C33">
        <v>1036</v>
      </c>
      <c r="D33">
        <v>406.69683811540779</v>
      </c>
      <c r="E33">
        <v>408.12003217514268</v>
      </c>
      <c r="F33">
        <v>344.90620262813798</v>
      </c>
      <c r="G33">
        <v>482.57969933742038</v>
      </c>
      <c r="H33">
        <v>-124.28743403660791</v>
      </c>
      <c r="I33">
        <v>-126.8932259391884</v>
      </c>
      <c r="J33">
        <v>-142.90920912775729</v>
      </c>
      <c r="K33">
        <v>-101.3886269248861</v>
      </c>
      <c r="L33">
        <v>637.66594533976206</v>
      </c>
      <c r="M33">
        <v>634.33390445356406</v>
      </c>
      <c r="N33">
        <v>623.28574966817405</v>
      </c>
      <c r="O33">
        <v>661.09639880657141</v>
      </c>
      <c r="P33">
        <v>24.32890716227892</v>
      </c>
      <c r="Q33">
        <v>24.565271051404501</v>
      </c>
      <c r="R33">
        <v>20.362730818206309</v>
      </c>
      <c r="S33">
        <v>27.721005803796821</v>
      </c>
      <c r="T33">
        <v>58686.832736090328</v>
      </c>
      <c r="U33">
        <v>58686.788361690167</v>
      </c>
      <c r="V33">
        <v>58647.04676823967</v>
      </c>
      <c r="W33">
        <v>58726.893694236453</v>
      </c>
      <c r="X33">
        <v>4292.2022011102063</v>
      </c>
      <c r="Y33">
        <v>4312.7379190534757</v>
      </c>
      <c r="Z33">
        <v>4141.231819940228</v>
      </c>
      <c r="AA33">
        <v>4389.5436331511601</v>
      </c>
      <c r="AB33">
        <v>777.95179037601633</v>
      </c>
      <c r="AC33">
        <v>768.55349741650934</v>
      </c>
      <c r="AD33">
        <v>657.89718159612221</v>
      </c>
      <c r="AE33">
        <v>915.16061168550561</v>
      </c>
      <c r="AF33">
        <v>60.322917498866893</v>
      </c>
      <c r="AG33">
        <v>60.006505331261117</v>
      </c>
      <c r="AH33">
        <v>58.965049847865266</v>
      </c>
      <c r="AI33">
        <v>62.538510754230543</v>
      </c>
      <c r="AJ33">
        <v>0.51340338726567436</v>
      </c>
      <c r="AK33">
        <v>0.51340349119118023</v>
      </c>
      <c r="AL33">
        <v>0.51337946623477326</v>
      </c>
      <c r="AM33">
        <v>0.51342717118822789</v>
      </c>
      <c r="AN33">
        <v>0.95846614907479133</v>
      </c>
      <c r="AO33">
        <v>0.95846614907479122</v>
      </c>
      <c r="AP33">
        <v>0.95846614907479122</v>
      </c>
      <c r="AQ33">
        <v>0.95846614907479122</v>
      </c>
      <c r="AR33">
        <v>13.0225602549044</v>
      </c>
      <c r="AS33">
        <v>13.0225602549044</v>
      </c>
      <c r="AT33">
        <v>13.0225602549044</v>
      </c>
      <c r="AU33">
        <v>13.0225602549044</v>
      </c>
      <c r="AV33" t="str">
        <f>VLOOKUP(Sheet1[[#This Row],[NPDES ID2]],Combined_Sheet__Major_Only___2[[NPDES ID2]:[ECHO BFR]],3,FALSE)</f>
        <v>ME</v>
      </c>
      <c r="AW33" t="s">
        <v>12186</v>
      </c>
      <c r="AX33" t="str">
        <f>VLOOKUP(Sheet1[[#This Row],[NPDES ID2]],Combined_Sheet__Major_Only___2[[NPDES ID2]:[ECHO BFR]],27,FALSE)</f>
        <v>methaneBioCaptureRecover, tempSludgeStore</v>
      </c>
      <c r="AY33" t="str">
        <f>VLOOKUP(Sheet1[[#This Row],[NPDES ID2]],Combined_Sheet__Major_Only___2[[NPDES ID2]:[ECHO BFR]],28,FALSE)</f>
        <v>-</v>
      </c>
      <c r="AZ33" t="str">
        <f>VLOOKUP(Sheet1[[#This Row],[NPDES ID2]],Combined_Sheet__Major_Only___2[[NPDES ID2]:[ECHO BFR]],29,FALSE)</f>
        <v>thickening, preliminaryOps</v>
      </c>
      <c r="BA33">
        <f>VLOOKUP(Sheet1[[#This Row],[NPDES ID2]],Combined_Sheet__Major_Only___2[[NPDES ID2]:[ECHO BFR]],17,FALSE)</f>
        <v>44.075555999999999</v>
      </c>
      <c r="BB33">
        <f>VLOOKUP(Sheet1[[#This Row],[NPDES ID2]],Combined_Sheet__Major_Only___2[[NPDES ID2]:[ECHO BFR]],18,FALSE)</f>
        <v>-70.204443999999995</v>
      </c>
      <c r="BC33" t="str">
        <f>IF(ISNUMBER(SEARCH("aerobic",$AW33)),"aerobic","")</f>
        <v>aerobic</v>
      </c>
      <c r="BD33" t="str">
        <f>IF(ISNUMBER(SEARCH("anaer",$AW33)),"anaer","")</f>
        <v>anaer</v>
      </c>
      <c r="BE33" t="str">
        <f>IF(ISNUMBER(SEARCH("thickening",$AZ33)),"thickening","")</f>
        <v>thickening</v>
      </c>
      <c r="BF33" s="2" t="str">
        <f>IF(ISNUMBER(SEARCH("airDry",$AW33)),"airDry","")</f>
        <v/>
      </c>
      <c r="BG33" s="2" t="str">
        <f>IF(ISNUMBER(SEARCH("heatDry",$AY33)),"heatDry","")</f>
        <v/>
      </c>
      <c r="BH33" s="2" t="str">
        <f>IF(AND(ISNUMBER(SEARCH("aerobic",$AW33)),ISNUMBER(SEARCH("anaer",$AW33))),"Combined Aer and Anaer.","")</f>
        <v>Combined Aer and Anaer.</v>
      </c>
    </row>
    <row r="34" spans="1:60" x14ac:dyDescent="0.25">
      <c r="A34" s="4">
        <v>899</v>
      </c>
      <c r="B34" t="s">
        <v>4381</v>
      </c>
      <c r="C34">
        <v>762</v>
      </c>
      <c r="D34">
        <v>361.25059550685779</v>
      </c>
      <c r="E34">
        <v>361.32430059049778</v>
      </c>
      <c r="F34">
        <v>305.9391186611702</v>
      </c>
      <c r="G34">
        <v>425.32686252302312</v>
      </c>
      <c r="H34">
        <v>-115.8940405992518</v>
      </c>
      <c r="I34">
        <v>-118.32587631375181</v>
      </c>
      <c r="J34">
        <v>-133.96926627430901</v>
      </c>
      <c r="K34">
        <v>-92.459262711090702</v>
      </c>
      <c r="L34">
        <v>500.88949083130092</v>
      </c>
      <c r="M34">
        <v>498.69023094429912</v>
      </c>
      <c r="N34">
        <v>491.40121921063172</v>
      </c>
      <c r="O34">
        <v>516.3503194730464</v>
      </c>
      <c r="P34">
        <v>17.82817953031881</v>
      </c>
      <c r="Q34">
        <v>18.056025041737971</v>
      </c>
      <c r="R34">
        <v>14.78651307850618</v>
      </c>
      <c r="S34">
        <v>20.316796091576791</v>
      </c>
      <c r="T34">
        <v>58944.098398144437</v>
      </c>
      <c r="U34">
        <v>58944.053835129504</v>
      </c>
      <c r="V34">
        <v>58904.143318779839</v>
      </c>
      <c r="W34">
        <v>58984.329636659473</v>
      </c>
      <c r="X34">
        <v>4036.261444077586</v>
      </c>
      <c r="Y34">
        <v>4052.3487858538192</v>
      </c>
      <c r="Z34">
        <v>3916.919979854194</v>
      </c>
      <c r="AA34">
        <v>4113.0838042199348</v>
      </c>
      <c r="AB34">
        <v>735.58088299879228</v>
      </c>
      <c r="AC34">
        <v>727.75649004134038</v>
      </c>
      <c r="AD34">
        <v>621.84359553002173</v>
      </c>
      <c r="AE34">
        <v>868.86105763319995</v>
      </c>
      <c r="AF34">
        <v>64.421253581352772</v>
      </c>
      <c r="AG34">
        <v>64.137488013939091</v>
      </c>
      <c r="AH34">
        <v>63.202824282358172</v>
      </c>
      <c r="AI34">
        <v>66.40903789801952</v>
      </c>
      <c r="AJ34">
        <v>0.56345112466120295</v>
      </c>
      <c r="AK34">
        <v>0.56345120556395445</v>
      </c>
      <c r="AL34">
        <v>0.56343252730006921</v>
      </c>
      <c r="AM34">
        <v>0.56346961513948668</v>
      </c>
      <c r="AN34">
        <v>0.95863667189904489</v>
      </c>
      <c r="AO34">
        <v>0.95863667189904467</v>
      </c>
      <c r="AP34">
        <v>0.95863667189904467</v>
      </c>
      <c r="AQ34">
        <v>0.95863667189904467</v>
      </c>
      <c r="AR34">
        <v>13.864188379312781</v>
      </c>
      <c r="AS34">
        <v>13.864188379312781</v>
      </c>
      <c r="AT34">
        <v>13.864188379312781</v>
      </c>
      <c r="AU34">
        <v>13.864188379312781</v>
      </c>
      <c r="AV34" t="str">
        <f>VLOOKUP(Sheet1[[#This Row],[NPDES ID2]],Combined_Sheet__Major_Only___2[[NPDES ID2]:[ECHO BFR]],3,FALSE)</f>
        <v>AR</v>
      </c>
      <c r="AW34" t="s">
        <v>12186</v>
      </c>
      <c r="AX34" t="str">
        <f>VLOOKUP(Sheet1[[#This Row],[NPDES ID2]],Combined_Sheet__Major_Only___2[[NPDES ID2]:[ECHO BFR]],27,FALSE)</f>
        <v>other</v>
      </c>
      <c r="AY34" t="str">
        <f>VLOOKUP(Sheet1[[#This Row],[NPDES ID2]],Combined_Sheet__Major_Only___2[[NPDES ID2]:[ECHO BFR]],28,FALSE)</f>
        <v>-</v>
      </c>
      <c r="AZ34" t="str">
        <f>VLOOKUP(Sheet1[[#This Row],[NPDES ID2]],Combined_Sheet__Major_Only___2[[NPDES ID2]:[ECHO BFR]],29,FALSE)</f>
        <v>thickening</v>
      </c>
      <c r="BA34">
        <f>VLOOKUP(Sheet1[[#This Row],[NPDES ID2]],Combined_Sheet__Major_Only___2[[NPDES ID2]:[ECHO BFR]],17,FALSE)</f>
        <v>36.344138999999998</v>
      </c>
      <c r="BB34">
        <f>VLOOKUP(Sheet1[[#This Row],[NPDES ID2]],Combined_Sheet__Major_Only___2[[NPDES ID2]:[ECHO BFR]],18,FALSE)</f>
        <v>-94.472694000000004</v>
      </c>
      <c r="BC34" t="str">
        <f>IF(ISNUMBER(SEARCH("aerobic",$AW34)),"aerobic","")</f>
        <v>aerobic</v>
      </c>
      <c r="BD34" t="str">
        <f>IF(ISNUMBER(SEARCH("anaer",$AW34)),"anaer","")</f>
        <v>anaer</v>
      </c>
      <c r="BE34" t="str">
        <f>IF(ISNUMBER(SEARCH("thickening",$AZ34)),"thickening","")</f>
        <v>thickening</v>
      </c>
      <c r="BF34" s="3" t="str">
        <f>IF(ISNUMBER(SEARCH("airDry",$AW34)),"airDry","")</f>
        <v/>
      </c>
      <c r="BG34" s="3" t="str">
        <f>IF(ISNUMBER(SEARCH("heatDry",$AY34)),"heatDry","")</f>
        <v/>
      </c>
      <c r="BH34" s="3" t="str">
        <f>IF(AND(ISNUMBER(SEARCH("aerobic",$AW34)),ISNUMBER(SEARCH("anaer",$AW34))),"Combined Aer and Anaer.","")</f>
        <v>Combined Aer and Anaer.</v>
      </c>
    </row>
    <row r="35" spans="1:60" x14ac:dyDescent="0.25">
      <c r="A35" s="4">
        <v>896</v>
      </c>
      <c r="B35" t="s">
        <v>4366</v>
      </c>
      <c r="C35">
        <v>768</v>
      </c>
      <c r="D35">
        <v>375.13480784409302</v>
      </c>
      <c r="E35">
        <v>375.40559759883558</v>
      </c>
      <c r="F35">
        <v>317.38929697491449</v>
      </c>
      <c r="G35">
        <v>442.67975049825941</v>
      </c>
      <c r="H35">
        <v>-120.6300769296452</v>
      </c>
      <c r="I35">
        <v>-123.0286896752154</v>
      </c>
      <c r="J35">
        <v>-138.84455213185711</v>
      </c>
      <c r="K35">
        <v>-97.446635840844451</v>
      </c>
      <c r="L35">
        <v>486.41643712600307</v>
      </c>
      <c r="M35">
        <v>484.0539407716409</v>
      </c>
      <c r="N35">
        <v>476.22484871537159</v>
      </c>
      <c r="O35">
        <v>503.0236158163047</v>
      </c>
      <c r="P35">
        <v>18.007307508662421</v>
      </c>
      <c r="Q35">
        <v>18.163058992637669</v>
      </c>
      <c r="R35">
        <v>15.01534316863097</v>
      </c>
      <c r="S35">
        <v>20.548596802192581</v>
      </c>
      <c r="T35">
        <v>59617.260234770438</v>
      </c>
      <c r="U35">
        <v>59617.215178225662</v>
      </c>
      <c r="V35">
        <v>59576.862657886268</v>
      </c>
      <c r="W35">
        <v>59657.937029233159</v>
      </c>
      <c r="X35">
        <v>4237.1724290406382</v>
      </c>
      <c r="Y35">
        <v>4255.9594496537075</v>
      </c>
      <c r="Z35">
        <v>4098.6291388331711</v>
      </c>
      <c r="AA35">
        <v>4326.4167812901733</v>
      </c>
      <c r="AB35">
        <v>684.1215514031951</v>
      </c>
      <c r="AC35">
        <v>677.92586548939676</v>
      </c>
      <c r="AD35">
        <v>588.93619504536991</v>
      </c>
      <c r="AE35">
        <v>791.5800630956137</v>
      </c>
      <c r="AF35">
        <v>62.071050011585733</v>
      </c>
      <c r="AG35">
        <v>61.768705905906302</v>
      </c>
      <c r="AH35">
        <v>60.772315492169021</v>
      </c>
      <c r="AI35">
        <v>64.189612551967841</v>
      </c>
      <c r="AJ35">
        <v>0.53474260817975516</v>
      </c>
      <c r="AK35">
        <v>0.53474268423570515</v>
      </c>
      <c r="AL35">
        <v>0.5347251254947506</v>
      </c>
      <c r="AM35">
        <v>0.5347599903819501</v>
      </c>
      <c r="AN35">
        <v>0.95907630743924133</v>
      </c>
      <c r="AO35">
        <v>0.95907630743924099</v>
      </c>
      <c r="AP35">
        <v>0.95907630743924099</v>
      </c>
      <c r="AQ35">
        <v>0.95907630743924099</v>
      </c>
      <c r="AR35">
        <v>14.34140879471564</v>
      </c>
      <c r="AS35">
        <v>14.34140879471564</v>
      </c>
      <c r="AT35">
        <v>14.34140879471564</v>
      </c>
      <c r="AU35">
        <v>14.34140879471564</v>
      </c>
      <c r="AV35" t="str">
        <f>VLOOKUP(Sheet1[[#This Row],[NPDES ID2]],Combined_Sheet__Major_Only___2[[NPDES ID2]:[ECHO BFR]],3,FALSE)</f>
        <v>TX</v>
      </c>
      <c r="AW35" t="s">
        <v>12186</v>
      </c>
      <c r="AX35" t="str">
        <f>VLOOKUP(Sheet1[[#This Row],[NPDES ID2]],Combined_Sheet__Major_Only___2[[NPDES ID2]:[ECHO BFR]],27,FALSE)</f>
        <v>-</v>
      </c>
      <c r="AY35" t="str">
        <f>VLOOKUP(Sheet1[[#This Row],[NPDES ID2]],Combined_Sheet__Major_Only___2[[NPDES ID2]:[ECHO BFR]],28,FALSE)</f>
        <v>-</v>
      </c>
      <c r="AZ35" t="str">
        <f>VLOOKUP(Sheet1[[#This Row],[NPDES ID2]],Combined_Sheet__Major_Only___2[[NPDES ID2]:[ECHO BFR]],29,FALSE)</f>
        <v>preliminaryOps, thickening</v>
      </c>
      <c r="BA35">
        <f>VLOOKUP(Sheet1[[#This Row],[NPDES ID2]],Combined_Sheet__Major_Only___2[[NPDES ID2]:[ECHO BFR]],17,FALSE)</f>
        <v>31.738899</v>
      </c>
      <c r="BB35">
        <f>VLOOKUP(Sheet1[[#This Row],[NPDES ID2]],Combined_Sheet__Major_Only___2[[NPDES ID2]:[ECHO BFR]],18,FALSE)</f>
        <v>-94.160246999999998</v>
      </c>
      <c r="BC35" t="str">
        <f>IF(ISNUMBER(SEARCH("aerobic",$AW35)),"aerobic","")</f>
        <v>aerobic</v>
      </c>
      <c r="BD35" t="str">
        <f>IF(ISNUMBER(SEARCH("anaer",$AW35)),"anaer","")</f>
        <v>anaer</v>
      </c>
      <c r="BE35" t="str">
        <f>IF(ISNUMBER(SEARCH("thickening",$AZ35)),"thickening","")</f>
        <v>thickening</v>
      </c>
      <c r="BF35" s="2" t="str">
        <f>IF(ISNUMBER(SEARCH("airDry",$AW35)),"airDry","")</f>
        <v/>
      </c>
      <c r="BG35" s="2" t="str">
        <f>IF(ISNUMBER(SEARCH("heatDry",$AY35)),"heatDry","")</f>
        <v/>
      </c>
      <c r="BH35" s="2" t="str">
        <f>IF(AND(ISNUMBER(SEARCH("aerobic",$AW35)),ISNUMBER(SEARCH("anaer",$AW35))),"Combined Aer and Anaer.","")</f>
        <v>Combined Aer and Anaer.</v>
      </c>
    </row>
    <row r="36" spans="1:60" x14ac:dyDescent="0.25">
      <c r="A36" s="4">
        <v>972</v>
      </c>
      <c r="B36" t="s">
        <v>4717</v>
      </c>
      <c r="C36">
        <v>584.16</v>
      </c>
      <c r="D36">
        <v>394.58305844167558</v>
      </c>
      <c r="E36">
        <v>393.33558603217358</v>
      </c>
      <c r="F36">
        <v>312.92837849093871</v>
      </c>
      <c r="G36">
        <v>471.55710671926317</v>
      </c>
      <c r="H36">
        <v>-125.82175494262199</v>
      </c>
      <c r="I36">
        <v>-128.34281546946281</v>
      </c>
      <c r="J36">
        <v>-144.6323594141804</v>
      </c>
      <c r="K36">
        <v>-102.8803737619955</v>
      </c>
      <c r="L36">
        <v>355.82383559537311</v>
      </c>
      <c r="M36">
        <v>353.91453064179512</v>
      </c>
      <c r="N36">
        <v>347.58936780216158</v>
      </c>
      <c r="O36">
        <v>369.24259918056839</v>
      </c>
      <c r="P36">
        <v>13.726054350448329</v>
      </c>
      <c r="Q36">
        <v>13.86081458664639</v>
      </c>
      <c r="R36">
        <v>11.50352246340222</v>
      </c>
      <c r="S36">
        <v>15.65431617265458</v>
      </c>
      <c r="T36">
        <v>64119.50432966416</v>
      </c>
      <c r="U36">
        <v>64119.455972290903</v>
      </c>
      <c r="V36">
        <v>64076.147238832498</v>
      </c>
      <c r="W36">
        <v>64163.161093467563</v>
      </c>
      <c r="X36">
        <v>4738.8007475798231</v>
      </c>
      <c r="Y36">
        <v>4762.0696450833948</v>
      </c>
      <c r="Z36">
        <v>4567.7608684671413</v>
      </c>
      <c r="AA36">
        <v>4849.1007254297901</v>
      </c>
      <c r="AB36">
        <v>826.48997321648869</v>
      </c>
      <c r="AC36">
        <v>817.01159691358566</v>
      </c>
      <c r="AD36">
        <v>703.48463901190621</v>
      </c>
      <c r="AE36">
        <v>965.81697018731427</v>
      </c>
      <c r="AF36">
        <v>59.695642629945617</v>
      </c>
      <c r="AG36">
        <v>59.374627377791612</v>
      </c>
      <c r="AH36">
        <v>58.315609466248411</v>
      </c>
      <c r="AI36">
        <v>61.946342264113028</v>
      </c>
      <c r="AJ36">
        <v>0.50574958900017308</v>
      </c>
      <c r="AK36">
        <v>0.50574964900563413</v>
      </c>
      <c r="AL36">
        <v>0.50573580300774179</v>
      </c>
      <c r="AM36">
        <v>0.50576329567129807</v>
      </c>
      <c r="AN36">
        <v>0.96179235364828131</v>
      </c>
      <c r="AO36">
        <v>0.96179235364828164</v>
      </c>
      <c r="AP36">
        <v>0.96179235364828164</v>
      </c>
      <c r="AQ36">
        <v>0.96179235364828164</v>
      </c>
      <c r="AR36">
        <v>13.176391221261911</v>
      </c>
      <c r="AS36">
        <v>13.176391221261911</v>
      </c>
      <c r="AT36">
        <v>13.176391221261911</v>
      </c>
      <c r="AU36">
        <v>13.176391221261911</v>
      </c>
      <c r="AV36" t="str">
        <f>VLOOKUP(Sheet1[[#This Row],[NPDES ID2]],Combined_Sheet__Major_Only___2[[NPDES ID2]:[ECHO BFR]],3,FALSE)</f>
        <v>PA</v>
      </c>
      <c r="AW36" t="s">
        <v>12186</v>
      </c>
      <c r="AX36" t="str">
        <f>VLOOKUP(Sheet1[[#This Row],[NPDES ID2]],Combined_Sheet__Major_Only___2[[NPDES ID2]:[ECHO BFR]],27,FALSE)</f>
        <v>methaneBioCaptureRecover</v>
      </c>
      <c r="AY36" t="str">
        <f>VLOOKUP(Sheet1[[#This Row],[NPDES ID2]],Combined_Sheet__Major_Only___2[[NPDES ID2]:[ECHO BFR]],28,FALSE)</f>
        <v>-</v>
      </c>
      <c r="AZ36" t="str">
        <f>VLOOKUP(Sheet1[[#This Row],[NPDES ID2]],Combined_Sheet__Major_Only___2[[NPDES ID2]:[ECHO BFR]],29,FALSE)</f>
        <v>preliminaryOps, thickening</v>
      </c>
      <c r="BA36">
        <f>VLOOKUP(Sheet1[[#This Row],[NPDES ID2]],Combined_Sheet__Major_Only___2[[NPDES ID2]:[ECHO BFR]],17,FALSE)</f>
        <v>41.006340000000002</v>
      </c>
      <c r="BB36">
        <f>VLOOKUP(Sheet1[[#This Row],[NPDES ID2]],Combined_Sheet__Major_Only___2[[NPDES ID2]:[ECHO BFR]],18,FALSE)</f>
        <v>-76.861779999999996</v>
      </c>
      <c r="BC36" t="str">
        <f>IF(ISNUMBER(SEARCH("aerobic",$AW36)),"aerobic","")</f>
        <v>aerobic</v>
      </c>
      <c r="BD36" t="str">
        <f>IF(ISNUMBER(SEARCH("anaer",$AW36)),"anaer","")</f>
        <v>anaer</v>
      </c>
      <c r="BE36" t="str">
        <f>IF(ISNUMBER(SEARCH("thickening",$AZ36)),"thickening","")</f>
        <v>thickening</v>
      </c>
      <c r="BF36" s="2" t="str">
        <f>IF(ISNUMBER(SEARCH("airDry",$AW36)),"airDry","")</f>
        <v/>
      </c>
      <c r="BG36" s="2" t="str">
        <f>IF(ISNUMBER(SEARCH("heatDry",$AY36)),"heatDry","")</f>
        <v/>
      </c>
      <c r="BH36" s="2" t="str">
        <f>IF(AND(ISNUMBER(SEARCH("aerobic",$AW36)),ISNUMBER(SEARCH("anaer",$AW36))),"Combined Aer and Anaer.","")</f>
        <v>Combined Aer and Anaer.</v>
      </c>
    </row>
    <row r="37" spans="1:60" x14ac:dyDescent="0.25">
      <c r="A37" s="4">
        <v>1147</v>
      </c>
      <c r="B37" t="s">
        <v>5510</v>
      </c>
      <c r="C37">
        <v>298.25</v>
      </c>
      <c r="D37">
        <v>496.74807300399328</v>
      </c>
      <c r="E37">
        <v>501.2286582754403</v>
      </c>
      <c r="F37">
        <v>376.74350894039799</v>
      </c>
      <c r="G37">
        <v>635.3499161061568</v>
      </c>
      <c r="H37">
        <v>-123.1472924146734</v>
      </c>
      <c r="I37">
        <v>-125.6347429058905</v>
      </c>
      <c r="J37">
        <v>-141.6692218354975</v>
      </c>
      <c r="K37">
        <v>-99.984937809765782</v>
      </c>
      <c r="L37">
        <v>185.47270729833559</v>
      </c>
      <c r="M37">
        <v>184.5276595768072</v>
      </c>
      <c r="N37">
        <v>181.39855007276671</v>
      </c>
      <c r="O37">
        <v>192.11245090626591</v>
      </c>
      <c r="P37">
        <v>7.0003193303871543</v>
      </c>
      <c r="Q37">
        <v>7.0610009370498972</v>
      </c>
      <c r="R37">
        <v>5.8511900001199706</v>
      </c>
      <c r="S37">
        <v>7.969179494276041</v>
      </c>
      <c r="T37">
        <v>69381.368531727276</v>
      </c>
      <c r="U37">
        <v>69381.316316608631</v>
      </c>
      <c r="V37">
        <v>69334.552596779715</v>
      </c>
      <c r="W37">
        <v>69428.508046280404</v>
      </c>
      <c r="X37">
        <v>5022.3640692340241</v>
      </c>
      <c r="Y37">
        <v>5045.7795903711421</v>
      </c>
      <c r="Z37">
        <v>4850.2082816955372</v>
      </c>
      <c r="AA37">
        <v>5133.2919426813332</v>
      </c>
      <c r="AB37">
        <v>956.79515297337934</v>
      </c>
      <c r="AC37">
        <v>944.3224687953915</v>
      </c>
      <c r="AD37">
        <v>802.18477214737766</v>
      </c>
      <c r="AE37">
        <v>1135.5318942356989</v>
      </c>
      <c r="AF37">
        <v>60.9442650538045</v>
      </c>
      <c r="AG37">
        <v>60.633348571812249</v>
      </c>
      <c r="AH37">
        <v>59.606339315936587</v>
      </c>
      <c r="AI37">
        <v>63.125717959411787</v>
      </c>
      <c r="AJ37">
        <v>0.52098659278734283</v>
      </c>
      <c r="AK37">
        <v>0.52098662624662406</v>
      </c>
      <c r="AL37">
        <v>0.52097891493411985</v>
      </c>
      <c r="AM37">
        <v>0.52099422635437853</v>
      </c>
      <c r="AN37">
        <v>0.96454264836152404</v>
      </c>
      <c r="AO37">
        <v>0.9645426483615237</v>
      </c>
      <c r="AP37">
        <v>0.9645426483615237</v>
      </c>
      <c r="AQ37">
        <v>0.9645426483615237</v>
      </c>
      <c r="AR37">
        <v>12.79101630020045</v>
      </c>
      <c r="AS37">
        <v>12.79101630020045</v>
      </c>
      <c r="AT37">
        <v>12.79101630020045</v>
      </c>
      <c r="AU37">
        <v>12.79101630020045</v>
      </c>
      <c r="AV37" t="str">
        <f>VLOOKUP(Sheet1[[#This Row],[NPDES ID2]],Combined_Sheet__Major_Only___2[[NPDES ID2]:[ECHO BFR]],3,FALSE)</f>
        <v>IA</v>
      </c>
      <c r="AW37" t="s">
        <v>12186</v>
      </c>
      <c r="AX37" t="str">
        <f>VLOOKUP(Sheet1[[#This Row],[NPDES ID2]],Combined_Sheet__Major_Only___2[[NPDES ID2]:[ECHO BFR]],27,FALSE)</f>
        <v>methaneBioCaptureRecover</v>
      </c>
      <c r="AY37" t="str">
        <f>VLOOKUP(Sheet1[[#This Row],[NPDES ID2]],Combined_Sheet__Major_Only___2[[NPDES ID2]:[ECHO BFR]],28,FALSE)</f>
        <v>-</v>
      </c>
      <c r="AZ37" t="str">
        <f>VLOOKUP(Sheet1[[#This Row],[NPDES ID2]],Combined_Sheet__Major_Only___2[[NPDES ID2]:[ECHO BFR]],29,FALSE)</f>
        <v>thickening</v>
      </c>
      <c r="BA37">
        <f>VLOOKUP(Sheet1[[#This Row],[NPDES ID2]],Combined_Sheet__Major_Only___2[[NPDES ID2]:[ECHO BFR]],17,FALSE)</f>
        <v>42.012860000000003</v>
      </c>
      <c r="BB37">
        <f>VLOOKUP(Sheet1[[#This Row],[NPDES ID2]],Combined_Sheet__Major_Only___2[[NPDES ID2]:[ECHO BFR]],18,FALSE)</f>
        <v>-95.379339999999999</v>
      </c>
      <c r="BC37" t="str">
        <f>IF(ISNUMBER(SEARCH("aerobic",$AW37)),"aerobic","")</f>
        <v>aerobic</v>
      </c>
      <c r="BD37" t="str">
        <f>IF(ISNUMBER(SEARCH("anaer",$AW37)),"anaer","")</f>
        <v>anaer</v>
      </c>
      <c r="BE37" t="str">
        <f>IF(ISNUMBER(SEARCH("thickening",$AZ37)),"thickening","")</f>
        <v>thickening</v>
      </c>
      <c r="BF37" s="3" t="str">
        <f>IF(ISNUMBER(SEARCH("airDry",$AW37)),"airDry","")</f>
        <v/>
      </c>
      <c r="BG37" s="3" t="str">
        <f>IF(ISNUMBER(SEARCH("heatDry",$AY37)),"heatDry","")</f>
        <v/>
      </c>
      <c r="BH37" s="3" t="str">
        <f>IF(AND(ISNUMBER(SEARCH("aerobic",$AW37)),ISNUMBER(SEARCH("anaer",$AW37))),"Combined Aer and Anaer.","")</f>
        <v>Combined Aer and Anaer.</v>
      </c>
    </row>
    <row r="38" spans="1:60" x14ac:dyDescent="0.25">
      <c r="A38" s="4">
        <v>2364</v>
      </c>
      <c r="B38" t="s">
        <v>11026</v>
      </c>
      <c r="C38">
        <v>332.03</v>
      </c>
      <c r="D38">
        <v>498.08243596138283</v>
      </c>
      <c r="E38">
        <v>502.04196903798481</v>
      </c>
      <c r="F38">
        <v>380.40498624461162</v>
      </c>
      <c r="G38">
        <v>629.85133436592821</v>
      </c>
      <c r="H38">
        <v>-131.4217763807913</v>
      </c>
      <c r="I38">
        <v>-133.75112798678819</v>
      </c>
      <c r="J38">
        <v>-150.19666062658649</v>
      </c>
      <c r="K38">
        <v>-108.6807367998389</v>
      </c>
      <c r="L38">
        <v>194.26763139642651</v>
      </c>
      <c r="M38">
        <v>193.11901529957649</v>
      </c>
      <c r="N38">
        <v>189.31572366075571</v>
      </c>
      <c r="O38">
        <v>202.33781257081611</v>
      </c>
      <c r="P38">
        <v>7.8178484765511023</v>
      </c>
      <c r="Q38">
        <v>7.8648185195526219</v>
      </c>
      <c r="R38">
        <v>6.5852404551468604</v>
      </c>
      <c r="S38">
        <v>8.9555772696898863</v>
      </c>
      <c r="T38">
        <v>72794.293791700271</v>
      </c>
      <c r="U38">
        <v>72794.239074389247</v>
      </c>
      <c r="V38">
        <v>72745.234397780732</v>
      </c>
      <c r="W38">
        <v>72843.69227143217</v>
      </c>
      <c r="X38">
        <v>5601.335831141726</v>
      </c>
      <c r="Y38">
        <v>5631.4719240986869</v>
      </c>
      <c r="Z38">
        <v>5378.8555629921684</v>
      </c>
      <c r="AA38">
        <v>5745.0275046379465</v>
      </c>
      <c r="AB38">
        <v>1018.880448902492</v>
      </c>
      <c r="AC38">
        <v>1005.718634548868</v>
      </c>
      <c r="AD38">
        <v>861.91485796319841</v>
      </c>
      <c r="AE38">
        <v>1201.469471198157</v>
      </c>
      <c r="AF38">
        <v>57.33998492549577</v>
      </c>
      <c r="AG38">
        <v>57.000539790745648</v>
      </c>
      <c r="AH38">
        <v>55.879249472766652</v>
      </c>
      <c r="AI38">
        <v>59.721655581374478</v>
      </c>
      <c r="AJ38">
        <v>0.47702293564824721</v>
      </c>
      <c r="AK38">
        <v>0.47702297124725779</v>
      </c>
      <c r="AL38">
        <v>0.47701476491246853</v>
      </c>
      <c r="AM38">
        <v>0.47703105927715789</v>
      </c>
      <c r="AN38">
        <v>0.96612427749977259</v>
      </c>
      <c r="AO38">
        <v>0.96612427749977237</v>
      </c>
      <c r="AP38">
        <v>0.96612427749977237</v>
      </c>
      <c r="AQ38">
        <v>0.96612427749977237</v>
      </c>
      <c r="AR38">
        <v>12.352929289789619</v>
      </c>
      <c r="AS38">
        <v>12.352929289789619</v>
      </c>
      <c r="AT38">
        <v>12.352929289789619</v>
      </c>
      <c r="AU38">
        <v>12.352929289789619</v>
      </c>
      <c r="AV38" t="str">
        <f>VLOOKUP(Sheet1[[#This Row],[NPDES ID2]],Combined_Sheet__Major_Only___2[[NPDES ID2]:[ECHO BFR]],3,FALSE)</f>
        <v>IL</v>
      </c>
      <c r="AW38" t="s">
        <v>12186</v>
      </c>
      <c r="AX38" t="str">
        <f>VLOOKUP(Sheet1[[#This Row],[NPDES ID2]],Combined_Sheet__Major_Only___2[[NPDES ID2]:[ECHO BFR]],27,FALSE)</f>
        <v>tempSludgeStore</v>
      </c>
      <c r="AY38" t="str">
        <f>VLOOKUP(Sheet1[[#This Row],[NPDES ID2]],Combined_Sheet__Major_Only___2[[NPDES ID2]:[ECHO BFR]],28,FALSE)</f>
        <v>-</v>
      </c>
      <c r="AZ38" t="str">
        <f>VLOOKUP(Sheet1[[#This Row],[NPDES ID2]],Combined_Sheet__Major_Only___2[[NPDES ID2]:[ECHO BFR]],29,FALSE)</f>
        <v>preliminaryOps, thickening</v>
      </c>
      <c r="BA38">
        <f>VLOOKUP(Sheet1[[#This Row],[NPDES ID2]],Combined_Sheet__Major_Only___2[[NPDES ID2]:[ECHO BFR]],17,FALSE)</f>
        <v>41.582270000000001</v>
      </c>
      <c r="BB38">
        <f>VLOOKUP(Sheet1[[#This Row],[NPDES ID2]],Combined_Sheet__Major_Only___2[[NPDES ID2]:[ECHO BFR]],18,FALSE)</f>
        <v>-88.06617</v>
      </c>
      <c r="BC38" t="str">
        <f>IF(ISNUMBER(SEARCH("aerobic",$AW38)),"aerobic","")</f>
        <v>aerobic</v>
      </c>
      <c r="BD38" t="str">
        <f>IF(ISNUMBER(SEARCH("anaer",$AW38)),"anaer","")</f>
        <v>anaer</v>
      </c>
      <c r="BE38" t="str">
        <f>IF(ISNUMBER(SEARCH("thickening",$AZ38)),"thickening","")</f>
        <v>thickening</v>
      </c>
      <c r="BF38" s="2" t="str">
        <f>IF(ISNUMBER(SEARCH("airDry",$AW38)),"airDry","")</f>
        <v/>
      </c>
      <c r="BG38" s="2" t="str">
        <f>IF(ISNUMBER(SEARCH("heatDry",$AY38)),"heatDry","")</f>
        <v/>
      </c>
      <c r="BH38" s="2" t="str">
        <f>IF(AND(ISNUMBER(SEARCH("aerobic",$AW38)),ISNUMBER(SEARCH("anaer",$AW38))),"Combined Aer and Anaer.","")</f>
        <v>Combined Aer and Anaer.</v>
      </c>
    </row>
    <row r="39" spans="1:60" x14ac:dyDescent="0.25">
      <c r="A39" s="4">
        <v>614</v>
      </c>
      <c r="B39" t="s">
        <v>3033</v>
      </c>
      <c r="C39">
        <v>853.05</v>
      </c>
      <c r="D39">
        <v>401.04529385216142</v>
      </c>
      <c r="E39">
        <v>400.89411972212019</v>
      </c>
      <c r="F39">
        <v>337.36960191286641</v>
      </c>
      <c r="G39">
        <v>477.86027621868391</v>
      </c>
      <c r="H39">
        <v>-127.9773909667397</v>
      </c>
      <c r="I39">
        <v>-130.519682707953</v>
      </c>
      <c r="J39">
        <v>-147.0069717029931</v>
      </c>
      <c r="K39">
        <v>-105.2463163706142</v>
      </c>
      <c r="L39">
        <v>510.90721531018511</v>
      </c>
      <c r="M39">
        <v>508.05156409991952</v>
      </c>
      <c r="N39">
        <v>498.58412607371861</v>
      </c>
      <c r="O39">
        <v>530.98629707409452</v>
      </c>
      <c r="P39">
        <v>20.06135907147074</v>
      </c>
      <c r="Q39">
        <v>20.226081140690461</v>
      </c>
      <c r="R39">
        <v>16.849485782825919</v>
      </c>
      <c r="S39">
        <v>22.920857222973002</v>
      </c>
      <c r="T39">
        <v>74772.809229574268</v>
      </c>
      <c r="U39">
        <v>74772.753061711031</v>
      </c>
      <c r="V39">
        <v>74722.449274443396</v>
      </c>
      <c r="W39">
        <v>74823.51725965942</v>
      </c>
      <c r="X39">
        <v>5620.4632543329071</v>
      </c>
      <c r="Y39">
        <v>5649.1449335632087</v>
      </c>
      <c r="Z39">
        <v>5409.1241503366764</v>
      </c>
      <c r="AA39">
        <v>5756.8484206531493</v>
      </c>
      <c r="AB39">
        <v>1173.248180194202</v>
      </c>
      <c r="AC39">
        <v>1154.065833246284</v>
      </c>
      <c r="AD39">
        <v>968.5617565805785</v>
      </c>
      <c r="AE39">
        <v>1413.4099462864519</v>
      </c>
      <c r="AF39">
        <v>58.697014228158473</v>
      </c>
      <c r="AG39">
        <v>58.367785918954667</v>
      </c>
      <c r="AH39">
        <v>57.283619649344601</v>
      </c>
      <c r="AI39">
        <v>61.002977343959913</v>
      </c>
      <c r="AJ39">
        <v>0.49356835086110601</v>
      </c>
      <c r="AK39">
        <v>0.49356844899404301</v>
      </c>
      <c r="AL39">
        <v>0.49354576495036012</v>
      </c>
      <c r="AM39">
        <v>0.49359080729457228</v>
      </c>
      <c r="AN39">
        <v>0.96697818718572581</v>
      </c>
      <c r="AO39">
        <v>0.96697818718572559</v>
      </c>
      <c r="AP39">
        <v>0.96697818718572559</v>
      </c>
      <c r="AQ39">
        <v>0.96697818718572559</v>
      </c>
      <c r="AR39">
        <v>11.717956800380531</v>
      </c>
      <c r="AS39">
        <v>11.717956800380531</v>
      </c>
      <c r="AT39">
        <v>11.717956800380531</v>
      </c>
      <c r="AU39">
        <v>11.717956800380531</v>
      </c>
      <c r="AV39" t="str">
        <f>VLOOKUP(Sheet1[[#This Row],[NPDES ID2]],Combined_Sheet__Major_Only___2[[NPDES ID2]:[ECHO BFR]],3,FALSE)</f>
        <v>WV</v>
      </c>
      <c r="AW39" t="s">
        <v>12186</v>
      </c>
      <c r="AX39" t="str">
        <f>VLOOKUP(Sheet1[[#This Row],[NPDES ID2]],Combined_Sheet__Major_Only___2[[NPDES ID2]:[ECHO BFR]],27,FALSE)</f>
        <v>methaneBioCaptureRecover</v>
      </c>
      <c r="AY39" t="str">
        <f>VLOOKUP(Sheet1[[#This Row],[NPDES ID2]],Combined_Sheet__Major_Only___2[[NPDES ID2]:[ECHO BFR]],28,FALSE)</f>
        <v>-</v>
      </c>
      <c r="AZ39" t="str">
        <f>VLOOKUP(Sheet1[[#This Row],[NPDES ID2]],Combined_Sheet__Major_Only___2[[NPDES ID2]:[ECHO BFR]],29,FALSE)</f>
        <v>thickening</v>
      </c>
      <c r="BA39">
        <f>VLOOKUP(Sheet1[[#This Row],[NPDES ID2]],Combined_Sheet__Major_Only___2[[NPDES ID2]:[ECHO BFR]],17,FALSE)</f>
        <v>39.28069</v>
      </c>
      <c r="BB39">
        <f>VLOOKUP(Sheet1[[#This Row],[NPDES ID2]],Combined_Sheet__Major_Only___2[[NPDES ID2]:[ECHO BFR]],18,FALSE)</f>
        <v>-81.557060000000007</v>
      </c>
      <c r="BC39" t="str">
        <f>IF(ISNUMBER(SEARCH("aerobic",$AW39)),"aerobic","")</f>
        <v>aerobic</v>
      </c>
      <c r="BD39" t="str">
        <f>IF(ISNUMBER(SEARCH("anaer",$AW39)),"anaer","")</f>
        <v>anaer</v>
      </c>
      <c r="BE39" t="str">
        <f>IF(ISNUMBER(SEARCH("thickening",$AZ39)),"thickening","")</f>
        <v>thickening</v>
      </c>
      <c r="BF39" s="2" t="str">
        <f>IF(ISNUMBER(SEARCH("airDry",$AW39)),"airDry","")</f>
        <v/>
      </c>
      <c r="BG39" s="2" t="str">
        <f>IF(ISNUMBER(SEARCH("heatDry",$AY39)),"heatDry","")</f>
        <v/>
      </c>
      <c r="BH39" s="2" t="str">
        <f>IF(AND(ISNUMBER(SEARCH("aerobic",$AW39)),ISNUMBER(SEARCH("anaer",$AW39))),"Combined Aer and Anaer.","")</f>
        <v>Combined Aer and Anaer.</v>
      </c>
    </row>
    <row r="40" spans="1:60" x14ac:dyDescent="0.25">
      <c r="A40" s="4">
        <v>1136</v>
      </c>
      <c r="B40" t="s">
        <v>5457</v>
      </c>
      <c r="C40">
        <v>306.91000000000003</v>
      </c>
      <c r="D40">
        <v>529.18740833891206</v>
      </c>
      <c r="E40">
        <v>532.47584785189861</v>
      </c>
      <c r="F40">
        <v>402.41662039335449</v>
      </c>
      <c r="G40">
        <v>675.9682043796173</v>
      </c>
      <c r="H40">
        <v>-134.0076932554594</v>
      </c>
      <c r="I40">
        <v>-136.29063120563109</v>
      </c>
      <c r="J40">
        <v>-152.66652753912041</v>
      </c>
      <c r="K40">
        <v>-111.15961690538779</v>
      </c>
      <c r="L40">
        <v>176.32408798310911</v>
      </c>
      <c r="M40">
        <v>175.23668602513411</v>
      </c>
      <c r="N40">
        <v>171.6363217503484</v>
      </c>
      <c r="O40">
        <v>183.9638744998056</v>
      </c>
      <c r="P40">
        <v>7.2327724975942669</v>
      </c>
      <c r="Q40">
        <v>7.2609073120005032</v>
      </c>
      <c r="R40">
        <v>6.1059548621705373</v>
      </c>
      <c r="S40">
        <v>8.3020627653044414</v>
      </c>
      <c r="T40">
        <v>75324.190890789847</v>
      </c>
      <c r="U40">
        <v>75324.134318680153</v>
      </c>
      <c r="V40">
        <v>75273.468489358347</v>
      </c>
      <c r="W40">
        <v>75375.263872310519</v>
      </c>
      <c r="X40">
        <v>5902.9507751986457</v>
      </c>
      <c r="Y40">
        <v>5935.9852857924634</v>
      </c>
      <c r="Z40">
        <v>5658.5481184765576</v>
      </c>
      <c r="AA40">
        <v>6060.9330343586953</v>
      </c>
      <c r="AB40">
        <v>1000.875603329504</v>
      </c>
      <c r="AC40">
        <v>989.90155144366338</v>
      </c>
      <c r="AD40">
        <v>855.83759072515409</v>
      </c>
      <c r="AE40">
        <v>1167.6454089888409</v>
      </c>
      <c r="AF40">
        <v>56.303381686948107</v>
      </c>
      <c r="AG40">
        <v>55.955771535068472</v>
      </c>
      <c r="AH40">
        <v>54.807288131971703</v>
      </c>
      <c r="AI40">
        <v>58.742605150136427</v>
      </c>
      <c r="AJ40">
        <v>0.46439042239074241</v>
      </c>
      <c r="AK40">
        <v>0.46439045464576062</v>
      </c>
      <c r="AL40">
        <v>0.46438302002050991</v>
      </c>
      <c r="AM40">
        <v>0.46439778207394111</v>
      </c>
      <c r="AN40">
        <v>0.96720854183213267</v>
      </c>
      <c r="AO40">
        <v>0.96720854183213245</v>
      </c>
      <c r="AP40">
        <v>0.96720854183213245</v>
      </c>
      <c r="AQ40">
        <v>0.96720854183213245</v>
      </c>
      <c r="AR40">
        <v>12.63438334895792</v>
      </c>
      <c r="AS40">
        <v>12.63438334895792</v>
      </c>
      <c r="AT40">
        <v>12.63438334895792</v>
      </c>
      <c r="AU40">
        <v>12.63438334895792</v>
      </c>
      <c r="AV40" t="str">
        <f>VLOOKUP(Sheet1[[#This Row],[NPDES ID2]],Combined_Sheet__Major_Only___2[[NPDES ID2]:[ECHO BFR]],3,FALSE)</f>
        <v>NJ</v>
      </c>
      <c r="AW40" t="s">
        <v>12186</v>
      </c>
      <c r="AX40" t="str">
        <f>VLOOKUP(Sheet1[[#This Row],[NPDES ID2]],Combined_Sheet__Major_Only___2[[NPDES ID2]:[ECHO BFR]],27,FALSE)</f>
        <v>-</v>
      </c>
      <c r="AY40" t="str">
        <f>VLOOKUP(Sheet1[[#This Row],[NPDES ID2]],Combined_Sheet__Major_Only___2[[NPDES ID2]:[ECHO BFR]],28,FALSE)</f>
        <v>-</v>
      </c>
      <c r="AZ40" t="str">
        <f>VLOOKUP(Sheet1[[#This Row],[NPDES ID2]],Combined_Sheet__Major_Only___2[[NPDES ID2]:[ECHO BFR]],29,FALSE)</f>
        <v>thickening</v>
      </c>
      <c r="BA40">
        <f>VLOOKUP(Sheet1[[#This Row],[NPDES ID2]],Combined_Sheet__Major_Only___2[[NPDES ID2]:[ECHO BFR]],17,FALSE)</f>
        <v>39.976399999999998</v>
      </c>
      <c r="BB40">
        <f>VLOOKUP(Sheet1[[#This Row],[NPDES ID2]],Combined_Sheet__Major_Only___2[[NPDES ID2]:[ECHO BFR]],18,FALSE)</f>
        <v>-74.707700000000003</v>
      </c>
      <c r="BC40" t="str">
        <f>IF(ISNUMBER(SEARCH("aerobic",$AW40)),"aerobic","")</f>
        <v>aerobic</v>
      </c>
      <c r="BD40" t="str">
        <f>IF(ISNUMBER(SEARCH("anaer",$AW40)),"anaer","")</f>
        <v>anaer</v>
      </c>
      <c r="BE40" t="str">
        <f>IF(ISNUMBER(SEARCH("thickening",$AZ40)),"thickening","")</f>
        <v>thickening</v>
      </c>
      <c r="BF40" s="2" t="str">
        <f>IF(ISNUMBER(SEARCH("airDry",$AW40)),"airDry","")</f>
        <v/>
      </c>
      <c r="BG40" s="2" t="str">
        <f>IF(ISNUMBER(SEARCH("heatDry",$AY40)),"heatDry","")</f>
        <v/>
      </c>
      <c r="BH40" s="2" t="str">
        <f>IF(AND(ISNUMBER(SEARCH("aerobic",$AW40)),ISNUMBER(SEARCH("anaer",$AW40))),"Combined Aer and Anaer.","")</f>
        <v>Combined Aer and Anaer.</v>
      </c>
    </row>
    <row r="41" spans="1:60" x14ac:dyDescent="0.25">
      <c r="A41" s="4">
        <v>405</v>
      </c>
      <c r="B41" t="s">
        <v>2036</v>
      </c>
      <c r="C41">
        <v>669.99</v>
      </c>
      <c r="D41">
        <v>388.40547528371752</v>
      </c>
      <c r="E41">
        <v>386.76520134696369</v>
      </c>
      <c r="F41">
        <v>316.31126491907582</v>
      </c>
      <c r="G41">
        <v>460.1259993093434</v>
      </c>
      <c r="H41">
        <v>-125.3766884368837</v>
      </c>
      <c r="I41">
        <v>-127.94049444393811</v>
      </c>
      <c r="J41">
        <v>-144.13136055509349</v>
      </c>
      <c r="K41">
        <v>-102.4589460783978</v>
      </c>
      <c r="L41">
        <v>409.29802499113657</v>
      </c>
      <c r="M41">
        <v>407.1180511916142</v>
      </c>
      <c r="N41">
        <v>399.89385152787531</v>
      </c>
      <c r="O41">
        <v>424.62212399867991</v>
      </c>
      <c r="P41">
        <v>15.740241934900791</v>
      </c>
      <c r="Q41">
        <v>15.89925931393419</v>
      </c>
      <c r="R41">
        <v>13.18675246701679</v>
      </c>
      <c r="S41">
        <v>17.94681399791817</v>
      </c>
      <c r="T41">
        <v>75354.529793933441</v>
      </c>
      <c r="U41">
        <v>75354.473199580723</v>
      </c>
      <c r="V41">
        <v>75303.787449467956</v>
      </c>
      <c r="W41">
        <v>75405.622856329181</v>
      </c>
      <c r="X41">
        <v>5552.8651514015792</v>
      </c>
      <c r="Y41">
        <v>5579.9416570492294</v>
      </c>
      <c r="Z41">
        <v>5353.8609341880856</v>
      </c>
      <c r="AA41">
        <v>5681.1827045459358</v>
      </c>
      <c r="AB41">
        <v>1021.922339436459</v>
      </c>
      <c r="AC41">
        <v>1009.017479364502</v>
      </c>
      <c r="AD41">
        <v>862.20609317389494</v>
      </c>
      <c r="AE41">
        <v>1204.7031923212469</v>
      </c>
      <c r="AF41">
        <v>59.87069627716641</v>
      </c>
      <c r="AG41">
        <v>59.550932170436248</v>
      </c>
      <c r="AH41">
        <v>58.496920301275402</v>
      </c>
      <c r="AI41">
        <v>62.111576695349683</v>
      </c>
      <c r="AJ41">
        <v>0.5078853568834073</v>
      </c>
      <c r="AK41">
        <v>0.50788543322044677</v>
      </c>
      <c r="AL41">
        <v>0.50786780643204743</v>
      </c>
      <c r="AM41">
        <v>0.50790280649974662</v>
      </c>
      <c r="AN41">
        <v>0.96722112348467926</v>
      </c>
      <c r="AO41">
        <v>0.96722112348467948</v>
      </c>
      <c r="AP41">
        <v>0.96722112348467948</v>
      </c>
      <c r="AQ41">
        <v>0.96722112348467948</v>
      </c>
      <c r="AR41">
        <v>12.81288156700327</v>
      </c>
      <c r="AS41">
        <v>12.81288156700327</v>
      </c>
      <c r="AT41">
        <v>12.81288156700327</v>
      </c>
      <c r="AU41">
        <v>12.81288156700327</v>
      </c>
      <c r="AV41" t="str">
        <f>VLOOKUP(Sheet1[[#This Row],[NPDES ID2]],Combined_Sheet__Major_Only___2[[NPDES ID2]:[ECHO BFR]],3,FALSE)</f>
        <v>TX</v>
      </c>
      <c r="AW41" t="s">
        <v>12186</v>
      </c>
      <c r="AX41" t="str">
        <f>VLOOKUP(Sheet1[[#This Row],[NPDES ID2]],Combined_Sheet__Major_Only___2[[NPDES ID2]:[ECHO BFR]],27,FALSE)</f>
        <v>-</v>
      </c>
      <c r="AY41" t="str">
        <f>VLOOKUP(Sheet1[[#This Row],[NPDES ID2]],Combined_Sheet__Major_Only___2[[NPDES ID2]:[ECHO BFR]],28,FALSE)</f>
        <v>-</v>
      </c>
      <c r="AZ41" t="str">
        <f>VLOOKUP(Sheet1[[#This Row],[NPDES ID2]],Combined_Sheet__Major_Only___2[[NPDES ID2]:[ECHO BFR]],29,FALSE)</f>
        <v>preliminaryOps, thickening</v>
      </c>
      <c r="BA41">
        <f>VLOOKUP(Sheet1[[#This Row],[NPDES ID2]],Combined_Sheet__Major_Only___2[[NPDES ID2]:[ECHO BFR]],17,FALSE)</f>
        <v>29.64986</v>
      </c>
      <c r="BB41">
        <f>VLOOKUP(Sheet1[[#This Row],[NPDES ID2]],Combined_Sheet__Major_Only___2[[NPDES ID2]:[ECHO BFR]],18,FALSE)</f>
        <v>-95.023159000000007</v>
      </c>
      <c r="BC41" t="str">
        <f>IF(ISNUMBER(SEARCH("aerobic",$AW41)),"aerobic","")</f>
        <v>aerobic</v>
      </c>
      <c r="BD41" t="str">
        <f>IF(ISNUMBER(SEARCH("anaer",$AW41)),"anaer","")</f>
        <v>anaer</v>
      </c>
      <c r="BE41" t="str">
        <f>IF(ISNUMBER(SEARCH("thickening",$AZ41)),"thickening","")</f>
        <v>thickening</v>
      </c>
      <c r="BF41" s="3" t="str">
        <f>IF(ISNUMBER(SEARCH("airDry",$AW41)),"airDry","")</f>
        <v/>
      </c>
      <c r="BG41" s="3" t="str">
        <f>IF(ISNUMBER(SEARCH("heatDry",$AY41)),"heatDry","")</f>
        <v/>
      </c>
      <c r="BH41" s="3" t="str">
        <f>IF(AND(ISNUMBER(SEARCH("aerobic",$AW41)),ISNUMBER(SEARCH("anaer",$AW41))),"Combined Aer and Anaer.","")</f>
        <v>Combined Aer and Anaer.</v>
      </c>
    </row>
    <row r="42" spans="1:60" x14ac:dyDescent="0.25">
      <c r="A42" s="4">
        <v>1196</v>
      </c>
      <c r="B42" t="s">
        <v>5736</v>
      </c>
      <c r="C42">
        <v>253.91</v>
      </c>
      <c r="D42">
        <v>557.82052135601839</v>
      </c>
      <c r="E42">
        <v>561.18616257921008</v>
      </c>
      <c r="F42">
        <v>416.44869955982978</v>
      </c>
      <c r="G42">
        <v>718.77968640752465</v>
      </c>
      <c r="H42">
        <v>-125.5294549557332</v>
      </c>
      <c r="I42">
        <v>-127.997836332445</v>
      </c>
      <c r="J42">
        <v>-144.32086670506129</v>
      </c>
      <c r="K42">
        <v>-102.4804155947202</v>
      </c>
      <c r="L42">
        <v>155.11594357120339</v>
      </c>
      <c r="M42">
        <v>154.28932955585211</v>
      </c>
      <c r="N42">
        <v>151.55262437293351</v>
      </c>
      <c r="O42">
        <v>160.92325242668511</v>
      </c>
      <c r="P42">
        <v>5.9653194159604741</v>
      </c>
      <c r="Q42">
        <v>6.0255380537969963</v>
      </c>
      <c r="R42">
        <v>4.9974987578937879</v>
      </c>
      <c r="S42">
        <v>6.8016391959052003</v>
      </c>
      <c r="T42">
        <v>79755.279616142856</v>
      </c>
      <c r="U42">
        <v>79755.219795372352</v>
      </c>
      <c r="V42">
        <v>79701.644474173765</v>
      </c>
      <c r="W42">
        <v>79809.285470308605</v>
      </c>
      <c r="X42">
        <v>5877.0841416714156</v>
      </c>
      <c r="Y42">
        <v>5905.7592725547183</v>
      </c>
      <c r="Z42">
        <v>5666.4635472257523</v>
      </c>
      <c r="AA42">
        <v>6012.8664702026545</v>
      </c>
      <c r="AB42">
        <v>949.68119280345945</v>
      </c>
      <c r="AC42">
        <v>940.32315410703586</v>
      </c>
      <c r="AD42">
        <v>817.76700012100855</v>
      </c>
      <c r="AE42">
        <v>1097.2671536800131</v>
      </c>
      <c r="AF42">
        <v>59.869972093622039</v>
      </c>
      <c r="AG42">
        <v>59.550592288500447</v>
      </c>
      <c r="AH42">
        <v>58.495329218013559</v>
      </c>
      <c r="AI42">
        <v>62.111160622764253</v>
      </c>
      <c r="AJ42">
        <v>0.50787652559215046</v>
      </c>
      <c r="AK42">
        <v>0.50787655431036449</v>
      </c>
      <c r="AL42">
        <v>0.50786993678416059</v>
      </c>
      <c r="AM42">
        <v>0.50788307638235697</v>
      </c>
      <c r="AN42">
        <v>0.96894925122030529</v>
      </c>
      <c r="AO42">
        <v>0.96894925122030484</v>
      </c>
      <c r="AP42">
        <v>0.96894925122030484</v>
      </c>
      <c r="AQ42">
        <v>0.96894925122030484</v>
      </c>
      <c r="AR42">
        <v>13.82570013805115</v>
      </c>
      <c r="AS42">
        <v>13.82570013805115</v>
      </c>
      <c r="AT42">
        <v>13.82570013805115</v>
      </c>
      <c r="AU42">
        <v>13.82570013805115</v>
      </c>
      <c r="AV42" t="str">
        <f>VLOOKUP(Sheet1[[#This Row],[NPDES ID2]],Combined_Sheet__Major_Only___2[[NPDES ID2]:[ECHO BFR]],3,FALSE)</f>
        <v>KS</v>
      </c>
      <c r="AW42" t="s">
        <v>12186</v>
      </c>
      <c r="AX42" t="str">
        <f>VLOOKUP(Sheet1[[#This Row],[NPDES ID2]],Combined_Sheet__Major_Only___2[[NPDES ID2]:[ECHO BFR]],27,FALSE)</f>
        <v>tempSludgeStore</v>
      </c>
      <c r="AY42" t="str">
        <f>VLOOKUP(Sheet1[[#This Row],[NPDES ID2]],Combined_Sheet__Major_Only___2[[NPDES ID2]:[ECHO BFR]],28,FALSE)</f>
        <v>-</v>
      </c>
      <c r="AZ42" t="str">
        <f>VLOOKUP(Sheet1[[#This Row],[NPDES ID2]],Combined_Sheet__Major_Only___2[[NPDES ID2]:[ECHO BFR]],29,FALSE)</f>
        <v>thickening</v>
      </c>
      <c r="BA42">
        <f>VLOOKUP(Sheet1[[#This Row],[NPDES ID2]],Combined_Sheet__Major_Only___2[[NPDES ID2]:[ECHO BFR]],17,FALSE)</f>
        <v>37.38597</v>
      </c>
      <c r="BB42">
        <f>VLOOKUP(Sheet1[[#This Row],[NPDES ID2]],Combined_Sheet__Major_Only___2[[NPDES ID2]:[ECHO BFR]],18,FALSE)</f>
        <v>-94.710800000000006</v>
      </c>
      <c r="BC42" t="str">
        <f>IF(ISNUMBER(SEARCH("aerobic",$AW42)),"aerobic","")</f>
        <v>aerobic</v>
      </c>
      <c r="BD42" t="str">
        <f>IF(ISNUMBER(SEARCH("anaer",$AW42)),"anaer","")</f>
        <v>anaer</v>
      </c>
      <c r="BE42" t="str">
        <f>IF(ISNUMBER(SEARCH("thickening",$AZ42)),"thickening","")</f>
        <v>thickening</v>
      </c>
      <c r="BF42" s="2" t="str">
        <f>IF(ISNUMBER(SEARCH("airDry",$AW42)),"airDry","")</f>
        <v/>
      </c>
      <c r="BG42" s="2" t="str">
        <f>IF(ISNUMBER(SEARCH("heatDry",$AY42)),"heatDry","")</f>
        <v/>
      </c>
      <c r="BH42" s="2" t="str">
        <f>IF(AND(ISNUMBER(SEARCH("aerobic",$AW42)),ISNUMBER(SEARCH("anaer",$AW42))),"Combined Aer and Anaer.","")</f>
        <v>Combined Aer and Anaer.</v>
      </c>
    </row>
    <row r="43" spans="1:60" x14ac:dyDescent="0.25">
      <c r="A43" s="4">
        <v>2137</v>
      </c>
      <c r="B43" t="s">
        <v>10038</v>
      </c>
      <c r="C43">
        <v>846.99</v>
      </c>
      <c r="D43">
        <v>386.55388000719847</v>
      </c>
      <c r="E43">
        <v>386.93931803376648</v>
      </c>
      <c r="F43">
        <v>325.48853653758653</v>
      </c>
      <c r="G43">
        <v>459.54399624675062</v>
      </c>
      <c r="H43">
        <v>-123.1912967568957</v>
      </c>
      <c r="I43">
        <v>-125.7428255796018</v>
      </c>
      <c r="J43">
        <v>-141.69108510419281</v>
      </c>
      <c r="K43">
        <v>-100.21816160627441</v>
      </c>
      <c r="L43">
        <v>525.72388406265497</v>
      </c>
      <c r="M43">
        <v>523.03436163469257</v>
      </c>
      <c r="N43">
        <v>514.11732794541297</v>
      </c>
      <c r="O43">
        <v>544.63532879723925</v>
      </c>
      <c r="P43">
        <v>19.881319943002989</v>
      </c>
      <c r="Q43">
        <v>20.057794090475731</v>
      </c>
      <c r="R43">
        <v>16.62215634694649</v>
      </c>
      <c r="S43">
        <v>22.63644444721697</v>
      </c>
      <c r="T43">
        <v>80716.210704267447</v>
      </c>
      <c r="U43">
        <v>80716.150178988551</v>
      </c>
      <c r="V43">
        <v>80661.943901975639</v>
      </c>
      <c r="W43">
        <v>80770.852584628301</v>
      </c>
      <c r="X43">
        <v>5853.932009110722</v>
      </c>
      <c r="Y43">
        <v>5881.3559561702941</v>
      </c>
      <c r="Z43">
        <v>5652.2948801679549</v>
      </c>
      <c r="AA43">
        <v>5983.8843229512531</v>
      </c>
      <c r="AB43">
        <v>1017.665467758016</v>
      </c>
      <c r="AC43">
        <v>1006.524918863098</v>
      </c>
      <c r="AD43">
        <v>866.25291311492333</v>
      </c>
      <c r="AE43">
        <v>1189.7016592659429</v>
      </c>
      <c r="AF43">
        <v>60.831306116674732</v>
      </c>
      <c r="AG43">
        <v>60.518951023528153</v>
      </c>
      <c r="AH43">
        <v>59.49070354630301</v>
      </c>
      <c r="AI43">
        <v>63.018664406754141</v>
      </c>
      <c r="AJ43">
        <v>0.51960786044238771</v>
      </c>
      <c r="AK43">
        <v>0.5196079603261996</v>
      </c>
      <c r="AL43">
        <v>0.51958487494135364</v>
      </c>
      <c r="AM43">
        <v>0.51963071413546535</v>
      </c>
      <c r="AN43">
        <v>0.96930263646947212</v>
      </c>
      <c r="AO43">
        <v>0.96930263646947212</v>
      </c>
      <c r="AP43">
        <v>0.96930263646947212</v>
      </c>
      <c r="AQ43">
        <v>0.96930263646947212</v>
      </c>
      <c r="AR43">
        <v>13.452638003639811</v>
      </c>
      <c r="AS43">
        <v>13.452638003639811</v>
      </c>
      <c r="AT43">
        <v>13.452638003639811</v>
      </c>
      <c r="AU43">
        <v>13.452638003639811</v>
      </c>
      <c r="AV43" t="str">
        <f>VLOOKUP(Sheet1[[#This Row],[NPDES ID2]],Combined_Sheet__Major_Only___2[[NPDES ID2]:[ECHO BFR]],3,FALSE)</f>
        <v>PA</v>
      </c>
      <c r="AW43" t="s">
        <v>12186</v>
      </c>
      <c r="AX43" t="str">
        <f>VLOOKUP(Sheet1[[#This Row],[NPDES ID2]],Combined_Sheet__Major_Only___2[[NPDES ID2]:[ECHO BFR]],27,FALSE)</f>
        <v>tempSludgeStore, methaneBioCaptureRecover</v>
      </c>
      <c r="AY43" t="str">
        <f>VLOOKUP(Sheet1[[#This Row],[NPDES ID2]],Combined_Sheet__Major_Only___2[[NPDES ID2]:[ECHO BFR]],28,FALSE)</f>
        <v>-</v>
      </c>
      <c r="AZ43" t="str">
        <f>VLOOKUP(Sheet1[[#This Row],[NPDES ID2]],Combined_Sheet__Major_Only___2[[NPDES ID2]:[ECHO BFR]],29,FALSE)</f>
        <v>thickening</v>
      </c>
      <c r="BA43">
        <f>VLOOKUP(Sheet1[[#This Row],[NPDES ID2]],Combined_Sheet__Major_Only___2[[NPDES ID2]:[ECHO BFR]],17,FALSE)</f>
        <v>40.453906000000003</v>
      </c>
      <c r="BB43">
        <f>VLOOKUP(Sheet1[[#This Row],[NPDES ID2]],Combined_Sheet__Major_Only___2[[NPDES ID2]:[ECHO BFR]],18,FALSE)</f>
        <v>-78.426102999999998</v>
      </c>
      <c r="BC43" t="str">
        <f>IF(ISNUMBER(SEARCH("aerobic",$AW43)),"aerobic","")</f>
        <v>aerobic</v>
      </c>
      <c r="BD43" t="str">
        <f>IF(ISNUMBER(SEARCH("anaer",$AW43)),"anaer","")</f>
        <v>anaer</v>
      </c>
      <c r="BE43" t="str">
        <f>IF(ISNUMBER(SEARCH("thickening",$AZ43)),"thickening","")</f>
        <v>thickening</v>
      </c>
      <c r="BF43" s="3" t="str">
        <f>IF(ISNUMBER(SEARCH("airDry",$AW43)),"airDry","")</f>
        <v/>
      </c>
      <c r="BG43" s="3" t="str">
        <f>IF(ISNUMBER(SEARCH("heatDry",$AY43)),"heatDry","")</f>
        <v/>
      </c>
      <c r="BH43" s="3" t="str">
        <f>IF(AND(ISNUMBER(SEARCH("aerobic",$AW43)),ISNUMBER(SEARCH("anaer",$AW43))),"Combined Aer and Anaer.","")</f>
        <v>Combined Aer and Anaer.</v>
      </c>
    </row>
    <row r="44" spans="1:60" x14ac:dyDescent="0.25">
      <c r="A44" s="4">
        <v>510</v>
      </c>
      <c r="B44" t="s">
        <v>2523</v>
      </c>
      <c r="C44">
        <v>333.42</v>
      </c>
      <c r="D44">
        <v>479.43286656031938</v>
      </c>
      <c r="E44">
        <v>483.96198670802198</v>
      </c>
      <c r="F44">
        <v>367.31655001411713</v>
      </c>
      <c r="G44">
        <v>605.91834672455855</v>
      </c>
      <c r="H44">
        <v>-126.4653595132896</v>
      </c>
      <c r="I44">
        <v>-128.933308520677</v>
      </c>
      <c r="J44">
        <v>-145.35506554706959</v>
      </c>
      <c r="K44">
        <v>-103.504968458576</v>
      </c>
      <c r="L44">
        <v>202.2129132450921</v>
      </c>
      <c r="M44">
        <v>201.1159443421605</v>
      </c>
      <c r="N44">
        <v>197.48322470036831</v>
      </c>
      <c r="O44">
        <v>209.92079132003079</v>
      </c>
      <c r="P44">
        <v>7.8362609873646889</v>
      </c>
      <c r="Q44">
        <v>7.9098973402970323</v>
      </c>
      <c r="R44">
        <v>6.5709755868332858</v>
      </c>
      <c r="S44">
        <v>8.9405298472906694</v>
      </c>
      <c r="T44">
        <v>84955.729227591306</v>
      </c>
      <c r="U44">
        <v>84955.665594101665</v>
      </c>
      <c r="V44">
        <v>84898.675611893559</v>
      </c>
      <c r="W44">
        <v>85013.177183089909</v>
      </c>
      <c r="X44">
        <v>6306.0962751281086</v>
      </c>
      <c r="Y44">
        <v>6337.3874150041811</v>
      </c>
      <c r="Z44">
        <v>6076.0331587487217</v>
      </c>
      <c r="AA44">
        <v>6454.4553624708042</v>
      </c>
      <c r="AB44">
        <v>1319.6808718814809</v>
      </c>
      <c r="AC44">
        <v>1298.0845859025201</v>
      </c>
      <c r="AD44">
        <v>1088.5676578425041</v>
      </c>
      <c r="AE44">
        <v>1590.4693380211779</v>
      </c>
      <c r="AF44">
        <v>59.436418747248062</v>
      </c>
      <c r="AG44">
        <v>59.113502462793619</v>
      </c>
      <c r="AH44">
        <v>58.047225161183519</v>
      </c>
      <c r="AI44">
        <v>61.701624472407481</v>
      </c>
      <c r="AJ44">
        <v>0.50258714487467182</v>
      </c>
      <c r="AK44">
        <v>0.50258718658113388</v>
      </c>
      <c r="AL44">
        <v>0.50257757057573427</v>
      </c>
      <c r="AM44">
        <v>0.5025966639957401</v>
      </c>
      <c r="AN44">
        <v>0.97077029513577529</v>
      </c>
      <c r="AO44">
        <v>0.97077029513577495</v>
      </c>
      <c r="AP44">
        <v>0.97077029513577495</v>
      </c>
      <c r="AQ44">
        <v>0.97077029513577495</v>
      </c>
      <c r="AR44">
        <v>11.84967758460539</v>
      </c>
      <c r="AS44">
        <v>11.84967758460539</v>
      </c>
      <c r="AT44">
        <v>11.84967758460539</v>
      </c>
      <c r="AU44">
        <v>11.84967758460539</v>
      </c>
      <c r="AV44" t="str">
        <f>VLOOKUP(Sheet1[[#This Row],[NPDES ID2]],Combined_Sheet__Major_Only___2[[NPDES ID2]:[ECHO BFR]],3,FALSE)</f>
        <v>WA</v>
      </c>
      <c r="AW44" t="s">
        <v>12186</v>
      </c>
      <c r="AX44" t="str">
        <f>VLOOKUP(Sheet1[[#This Row],[NPDES ID2]],Combined_Sheet__Major_Only___2[[NPDES ID2]:[ECHO BFR]],27,FALSE)</f>
        <v>tempSludgeStore</v>
      </c>
      <c r="AY44" t="str">
        <f>VLOOKUP(Sheet1[[#This Row],[NPDES ID2]],Combined_Sheet__Major_Only___2[[NPDES ID2]:[ECHO BFR]],28,FALSE)</f>
        <v>-</v>
      </c>
      <c r="AZ44" t="str">
        <f>VLOOKUP(Sheet1[[#This Row],[NPDES ID2]],Combined_Sheet__Major_Only___2[[NPDES ID2]:[ECHO BFR]],29,FALSE)</f>
        <v>thickening, preliminaryOps</v>
      </c>
      <c r="BA44">
        <f>VLOOKUP(Sheet1[[#This Row],[NPDES ID2]],Combined_Sheet__Major_Only___2[[NPDES ID2]:[ECHO BFR]],17,FALSE)</f>
        <v>48.201193000000004</v>
      </c>
      <c r="BB44">
        <f>VLOOKUP(Sheet1[[#This Row],[NPDES ID2]],Combined_Sheet__Major_Only___2[[NPDES ID2]:[ECHO BFR]],18,FALSE)</f>
        <v>-122.12834700000001</v>
      </c>
      <c r="BC44" t="str">
        <f>IF(ISNUMBER(SEARCH("aerobic",$AW44)),"aerobic","")</f>
        <v>aerobic</v>
      </c>
      <c r="BD44" t="str">
        <f>IF(ISNUMBER(SEARCH("anaer",$AW44)),"anaer","")</f>
        <v>anaer</v>
      </c>
      <c r="BE44" t="str">
        <f>IF(ISNUMBER(SEARCH("thickening",$AZ44)),"thickening","")</f>
        <v>thickening</v>
      </c>
      <c r="BF44" s="2" t="str">
        <f>IF(ISNUMBER(SEARCH("airDry",$AW44)),"airDry","")</f>
        <v/>
      </c>
      <c r="BG44" s="2" t="str">
        <f>IF(ISNUMBER(SEARCH("heatDry",$AY44)),"heatDry","")</f>
        <v/>
      </c>
      <c r="BH44" s="2" t="str">
        <f>IF(AND(ISNUMBER(SEARCH("aerobic",$AW44)),ISNUMBER(SEARCH("anaer",$AW44))),"Combined Aer and Anaer.","")</f>
        <v>Combined Aer and Anaer.</v>
      </c>
    </row>
    <row r="45" spans="1:60" x14ac:dyDescent="0.25">
      <c r="A45" s="4">
        <v>1852</v>
      </c>
      <c r="B45" t="s">
        <v>8752</v>
      </c>
      <c r="C45">
        <v>10067</v>
      </c>
      <c r="D45">
        <v>2151.8387483562069</v>
      </c>
      <c r="E45">
        <v>2154.6191922676448</v>
      </c>
      <c r="F45">
        <v>1699.161444450094</v>
      </c>
      <c r="G45">
        <v>2584.5985442949582</v>
      </c>
      <c r="H45">
        <v>-118.38667228497</v>
      </c>
      <c r="I45">
        <v>-121.3986611523636</v>
      </c>
      <c r="J45">
        <v>-137.1001331006153</v>
      </c>
      <c r="K45">
        <v>-93.670491653011567</v>
      </c>
      <c r="L45">
        <v>6318.8828001159973</v>
      </c>
      <c r="M45">
        <v>6287.8948516668506</v>
      </c>
      <c r="N45">
        <v>6182.8199089012141</v>
      </c>
      <c r="O45">
        <v>6539.7907896398101</v>
      </c>
      <c r="P45">
        <v>236.02023620092609</v>
      </c>
      <c r="Q45">
        <v>237.92165810927179</v>
      </c>
      <c r="R45">
        <v>197.1102482654336</v>
      </c>
      <c r="S45">
        <v>269.09783108106029</v>
      </c>
      <c r="T45">
        <v>88257.389608100304</v>
      </c>
      <c r="U45">
        <v>88257.32355399229</v>
      </c>
      <c r="V45">
        <v>88198.165672504256</v>
      </c>
      <c r="W45">
        <v>88317.022884185659</v>
      </c>
      <c r="X45">
        <v>6329.4831849398324</v>
      </c>
      <c r="Y45">
        <v>6357.9681704589093</v>
      </c>
      <c r="Z45">
        <v>6117.5610757310424</v>
      </c>
      <c r="AA45">
        <v>6465.9082942954237</v>
      </c>
      <c r="AB45">
        <v>982.42230676322788</v>
      </c>
      <c r="AC45">
        <v>974.07186782217912</v>
      </c>
      <c r="AD45">
        <v>850.55326817678986</v>
      </c>
      <c r="AE45">
        <v>1130.1583778349971</v>
      </c>
      <c r="AF45">
        <v>61.549701228025697</v>
      </c>
      <c r="AG45">
        <v>61.233875113490853</v>
      </c>
      <c r="AH45">
        <v>60.239926353453043</v>
      </c>
      <c r="AI45">
        <v>63.690829200281712</v>
      </c>
      <c r="AJ45">
        <v>0.52837709920762632</v>
      </c>
      <c r="AK45">
        <v>0.52837826036812241</v>
      </c>
      <c r="AL45">
        <v>0.52809670853329693</v>
      </c>
      <c r="AM45">
        <v>0.52865603767218916</v>
      </c>
      <c r="AN45">
        <v>0.97181956579219686</v>
      </c>
      <c r="AO45">
        <v>0.97181956579219653</v>
      </c>
      <c r="AP45">
        <v>0.97181956579219653</v>
      </c>
      <c r="AQ45">
        <v>0.97181956579219653</v>
      </c>
      <c r="AR45">
        <v>14.565259217834861</v>
      </c>
      <c r="AS45">
        <v>14.565259217834861</v>
      </c>
      <c r="AT45">
        <v>14.565259217834861</v>
      </c>
      <c r="AU45">
        <v>14.565259217834861</v>
      </c>
      <c r="AV45" t="str">
        <f>VLOOKUP(Sheet1[[#This Row],[NPDES ID2]],Combined_Sheet__Major_Only___2[[NPDES ID2]:[ECHO BFR]],3,FALSE)</f>
        <v>NV</v>
      </c>
      <c r="AW45" t="s">
        <v>12186</v>
      </c>
      <c r="AX45" t="str">
        <f>VLOOKUP(Sheet1[[#This Row],[NPDES ID2]],Combined_Sheet__Major_Only___2[[NPDES ID2]:[ECHO BFR]],27,FALSE)</f>
        <v>methaneBioCaptureRecover</v>
      </c>
      <c r="AY45" t="str">
        <f>VLOOKUP(Sheet1[[#This Row],[NPDES ID2]],Combined_Sheet__Major_Only___2[[NPDES ID2]:[ECHO BFR]],28,FALSE)</f>
        <v>-</v>
      </c>
      <c r="AZ45" t="str">
        <f>VLOOKUP(Sheet1[[#This Row],[NPDES ID2]],Combined_Sheet__Major_Only___2[[NPDES ID2]:[ECHO BFR]],29,FALSE)</f>
        <v>thickening</v>
      </c>
      <c r="BA45">
        <f>VLOOKUP(Sheet1[[#This Row],[NPDES ID2]],Combined_Sheet__Major_Only___2[[NPDES ID2]:[ECHO BFR]],17,FALSE)</f>
        <v>39.512963999999997</v>
      </c>
      <c r="BB45">
        <f>VLOOKUP(Sheet1[[#This Row],[NPDES ID2]],Combined_Sheet__Major_Only___2[[NPDES ID2]:[ECHO BFR]],18,FALSE)</f>
        <v>-119.71249299999999</v>
      </c>
      <c r="BC45" t="str">
        <f>IF(ISNUMBER(SEARCH("aerobic",$AW45)),"aerobic","")</f>
        <v>aerobic</v>
      </c>
      <c r="BD45" t="str">
        <f>IF(ISNUMBER(SEARCH("anaer",$AW45)),"anaer","")</f>
        <v>anaer</v>
      </c>
      <c r="BE45" t="str">
        <f>IF(ISNUMBER(SEARCH("thickening",$AZ45)),"thickening","")</f>
        <v>thickening</v>
      </c>
      <c r="BF45" s="2" t="str">
        <f>IF(ISNUMBER(SEARCH("airDry",$AW45)),"airDry","")</f>
        <v/>
      </c>
      <c r="BG45" s="2" t="str">
        <f>IF(ISNUMBER(SEARCH("heatDry",$AY45)),"heatDry","")</f>
        <v/>
      </c>
      <c r="BH45" s="2" t="str">
        <f>IF(AND(ISNUMBER(SEARCH("aerobic",$AW45)),ISNUMBER(SEARCH("anaer",$AW45))),"Combined Aer and Anaer.","")</f>
        <v>Combined Aer and Anaer.</v>
      </c>
    </row>
    <row r="46" spans="1:60" x14ac:dyDescent="0.25">
      <c r="A46" s="4">
        <v>1279</v>
      </c>
      <c r="B46" t="s">
        <v>6097</v>
      </c>
      <c r="C46">
        <v>192.5</v>
      </c>
      <c r="D46">
        <v>716.1721732550825</v>
      </c>
      <c r="E46">
        <v>711.09474655713007</v>
      </c>
      <c r="F46">
        <v>522.7160029984924</v>
      </c>
      <c r="G46">
        <v>931.70266058735513</v>
      </c>
      <c r="H46">
        <v>-133.33291213369651</v>
      </c>
      <c r="I46">
        <v>-135.58747075287789</v>
      </c>
      <c r="J46">
        <v>-151.99686273416859</v>
      </c>
      <c r="K46">
        <v>-110.5383084259398</v>
      </c>
      <c r="L46">
        <v>111.1472384967236</v>
      </c>
      <c r="M46">
        <v>110.4694938216505</v>
      </c>
      <c r="N46">
        <v>108.22591003993411</v>
      </c>
      <c r="O46">
        <v>115.9083508993226</v>
      </c>
      <c r="P46">
        <v>4.5354804865714353</v>
      </c>
      <c r="Q46">
        <v>4.5565015339444406</v>
      </c>
      <c r="R46">
        <v>3.8265620115562151</v>
      </c>
      <c r="S46">
        <v>5.2031331315850382</v>
      </c>
      <c r="T46">
        <v>88613.132862216415</v>
      </c>
      <c r="U46">
        <v>88613.066547294613</v>
      </c>
      <c r="V46">
        <v>88553.675081653273</v>
      </c>
      <c r="W46">
        <v>88673.001599544688</v>
      </c>
      <c r="X46">
        <v>6909.719949839503</v>
      </c>
      <c r="Y46">
        <v>6947.9860374518084</v>
      </c>
      <c r="Z46">
        <v>6626.8195434705522</v>
      </c>
      <c r="AA46">
        <v>7092.5294832431928</v>
      </c>
      <c r="AB46">
        <v>1338.191381903873</v>
      </c>
      <c r="AC46">
        <v>1319.0764211003441</v>
      </c>
      <c r="AD46">
        <v>1119.7177156740611</v>
      </c>
      <c r="AE46">
        <v>1596.130440817135</v>
      </c>
      <c r="AF46">
        <v>56.584768389822322</v>
      </c>
      <c r="AG46">
        <v>56.239457235322398</v>
      </c>
      <c r="AH46">
        <v>55.098092194097838</v>
      </c>
      <c r="AI46">
        <v>59.008428542458986</v>
      </c>
      <c r="AJ46">
        <v>0.46781898631155783</v>
      </c>
      <c r="AK46">
        <v>0.46781900934021609</v>
      </c>
      <c r="AL46">
        <v>0.46781370371120579</v>
      </c>
      <c r="AM46">
        <v>0.46782423842088589</v>
      </c>
      <c r="AN46">
        <v>0.97192814296174279</v>
      </c>
      <c r="AO46">
        <v>0.9719281429617429</v>
      </c>
      <c r="AP46">
        <v>0.9719281429617429</v>
      </c>
      <c r="AQ46">
        <v>0.9719281429617429</v>
      </c>
      <c r="AR46">
        <v>11.767325018657999</v>
      </c>
      <c r="AS46">
        <v>11.767325018657999</v>
      </c>
      <c r="AT46">
        <v>11.767325018657999</v>
      </c>
      <c r="AU46">
        <v>11.767325018657999</v>
      </c>
      <c r="AV46" t="str">
        <f>VLOOKUP(Sheet1[[#This Row],[NPDES ID2]],Combined_Sheet__Major_Only___2[[NPDES ID2]:[ECHO BFR]],3,FALSE)</f>
        <v>VA</v>
      </c>
      <c r="AW46" t="s">
        <v>12186</v>
      </c>
      <c r="AX46" t="str">
        <f>VLOOKUP(Sheet1[[#This Row],[NPDES ID2]],Combined_Sheet__Major_Only___2[[NPDES ID2]:[ECHO BFR]],27,FALSE)</f>
        <v>-</v>
      </c>
      <c r="AY46" t="str">
        <f>VLOOKUP(Sheet1[[#This Row],[NPDES ID2]],Combined_Sheet__Major_Only___2[[NPDES ID2]:[ECHO BFR]],28,FALSE)</f>
        <v>-</v>
      </c>
      <c r="AZ46" t="str">
        <f>VLOOKUP(Sheet1[[#This Row],[NPDES ID2]],Combined_Sheet__Major_Only___2[[NPDES ID2]:[ECHO BFR]],29,FALSE)</f>
        <v>thickening, sludgeLagoon</v>
      </c>
      <c r="BA46">
        <f>VLOOKUP(Sheet1[[#This Row],[NPDES ID2]],Combined_Sheet__Major_Only___2[[NPDES ID2]:[ECHO BFR]],17,FALSE)</f>
        <v>37.3247</v>
      </c>
      <c r="BB46">
        <f>VLOOKUP(Sheet1[[#This Row],[NPDES ID2]],Combined_Sheet__Major_Only___2[[NPDES ID2]:[ECHO BFR]],18,FALSE)</f>
        <v>-78.436999999999998</v>
      </c>
      <c r="BC46" t="str">
        <f>IF(ISNUMBER(SEARCH("aerobic",$AW46)),"aerobic","")</f>
        <v>aerobic</v>
      </c>
      <c r="BD46" t="str">
        <f>IF(ISNUMBER(SEARCH("anaer",$AW46)),"anaer","")</f>
        <v>anaer</v>
      </c>
      <c r="BE46" t="str">
        <f>IF(ISNUMBER(SEARCH("thickening",$AZ46)),"thickening","")</f>
        <v>thickening</v>
      </c>
      <c r="BF46" s="3" t="str">
        <f>IF(ISNUMBER(SEARCH("airDry",$AW46)),"airDry","")</f>
        <v/>
      </c>
      <c r="BG46" s="3" t="str">
        <f>IF(ISNUMBER(SEARCH("heatDry",$AY46)),"heatDry","")</f>
        <v/>
      </c>
      <c r="BH46" s="3" t="str">
        <f>IF(AND(ISNUMBER(SEARCH("aerobic",$AW46)),ISNUMBER(SEARCH("anaer",$AW46))),"Combined Aer and Anaer.","")</f>
        <v>Combined Aer and Anaer.</v>
      </c>
    </row>
    <row r="47" spans="1:60" x14ac:dyDescent="0.25">
      <c r="A47" s="4">
        <v>85</v>
      </c>
      <c r="B47" t="s">
        <v>477</v>
      </c>
      <c r="C47">
        <v>54113.26</v>
      </c>
      <c r="D47">
        <v>12086.645673921341</v>
      </c>
      <c r="E47">
        <v>12161.53870257641</v>
      </c>
      <c r="F47">
        <v>9504.1677407558291</v>
      </c>
      <c r="G47">
        <v>14673.965684117909</v>
      </c>
      <c r="H47">
        <v>-107.77499350369089</v>
      </c>
      <c r="I47">
        <v>-111.6356675928635</v>
      </c>
      <c r="J47">
        <v>-141.3937101940279</v>
      </c>
      <c r="K47">
        <v>-67.109668910208072</v>
      </c>
      <c r="L47">
        <v>31270.218736133109</v>
      </c>
      <c r="M47">
        <v>31095.409119020511</v>
      </c>
      <c r="N47">
        <v>30453.197137752872</v>
      </c>
      <c r="O47">
        <v>32608.753001076351</v>
      </c>
      <c r="P47">
        <v>1269.8947718832251</v>
      </c>
      <c r="Q47">
        <v>1276.1087583993151</v>
      </c>
      <c r="R47">
        <v>1073.7135715205491</v>
      </c>
      <c r="S47">
        <v>1461.174282895023</v>
      </c>
      <c r="T47">
        <v>93071.873524476105</v>
      </c>
      <c r="U47">
        <v>93071.803940620419</v>
      </c>
      <c r="V47">
        <v>93009.484826597021</v>
      </c>
      <c r="W47">
        <v>93134.69343686098</v>
      </c>
      <c r="X47">
        <v>7251.3271944450298</v>
      </c>
      <c r="Y47">
        <v>7287.8333601269587</v>
      </c>
      <c r="Z47">
        <v>6954.7038441576333</v>
      </c>
      <c r="AA47">
        <v>7445.2251707688456</v>
      </c>
      <c r="AB47">
        <v>1602.0630928670571</v>
      </c>
      <c r="AC47">
        <v>1576.6066770989289</v>
      </c>
      <c r="AD47">
        <v>1304.2590109522009</v>
      </c>
      <c r="AE47">
        <v>1948.6508730660371</v>
      </c>
      <c r="AF47">
        <v>56.845465255900962</v>
      </c>
      <c r="AG47">
        <v>56.435819672115507</v>
      </c>
      <c r="AH47">
        <v>55.412613214681187</v>
      </c>
      <c r="AI47">
        <v>59.239610404216542</v>
      </c>
      <c r="AJ47">
        <v>0.47099518443959398</v>
      </c>
      <c r="AK47">
        <v>0.47099984650640631</v>
      </c>
      <c r="AL47">
        <v>0.46941514798629352</v>
      </c>
      <c r="AM47">
        <v>0.47257214940949471</v>
      </c>
      <c r="AN47">
        <v>0.97322131305749116</v>
      </c>
      <c r="AO47">
        <v>0.97322131305749082</v>
      </c>
      <c r="AP47">
        <v>0.97322131305749082</v>
      </c>
      <c r="AQ47">
        <v>0.97322131305749082</v>
      </c>
      <c r="AR47">
        <v>11.013459520807499</v>
      </c>
      <c r="AS47">
        <v>11.013459520807499</v>
      </c>
      <c r="AT47">
        <v>11.013459520807499</v>
      </c>
      <c r="AU47">
        <v>11.013459520807499</v>
      </c>
      <c r="AV47" t="str">
        <f>VLOOKUP(Sheet1[[#This Row],[NPDES ID2]],Combined_Sheet__Major_Only___2[[NPDES ID2]:[ECHO BFR]],3,FALSE)</f>
        <v>IN</v>
      </c>
      <c r="AW47" t="s">
        <v>12186</v>
      </c>
      <c r="AX47" t="str">
        <f>VLOOKUP(Sheet1[[#This Row],[NPDES ID2]],Combined_Sheet__Major_Only___2[[NPDES ID2]:[ECHO BFR]],27,FALSE)</f>
        <v>other</v>
      </c>
      <c r="AY47" t="str">
        <f>VLOOKUP(Sheet1[[#This Row],[NPDES ID2]],Combined_Sheet__Major_Only___2[[NPDES ID2]:[ECHO BFR]],28,FALSE)</f>
        <v>-</v>
      </c>
      <c r="AZ47" t="str">
        <f>VLOOKUP(Sheet1[[#This Row],[NPDES ID2]],Combined_Sheet__Major_Only___2[[NPDES ID2]:[ECHO BFR]],29,FALSE)</f>
        <v>thickening</v>
      </c>
      <c r="BA47">
        <f>VLOOKUP(Sheet1[[#This Row],[NPDES ID2]],Combined_Sheet__Major_Only___2[[NPDES ID2]:[ECHO BFR]],17,FALSE)</f>
        <v>39.728012</v>
      </c>
      <c r="BB47">
        <f>VLOOKUP(Sheet1[[#This Row],[NPDES ID2]],Combined_Sheet__Major_Only___2[[NPDES ID2]:[ECHO BFR]],18,FALSE)</f>
        <v>-86.195341999999997</v>
      </c>
      <c r="BC47" t="str">
        <f>IF(ISNUMBER(SEARCH("aerobic",$AW47)),"aerobic","")</f>
        <v>aerobic</v>
      </c>
      <c r="BD47" t="str">
        <f>IF(ISNUMBER(SEARCH("anaer",$AW47)),"anaer","")</f>
        <v>anaer</v>
      </c>
      <c r="BE47" t="str">
        <f>IF(ISNUMBER(SEARCH("thickening",$AZ47)),"thickening","")</f>
        <v>thickening</v>
      </c>
      <c r="BF47" s="3" t="str">
        <f>IF(ISNUMBER(SEARCH("airDry",$AW47)),"airDry","")</f>
        <v/>
      </c>
      <c r="BG47" s="3" t="str">
        <f>IF(ISNUMBER(SEARCH("heatDry",$AY47)),"heatDry","")</f>
        <v/>
      </c>
      <c r="BH47" s="3" t="str">
        <f>IF(AND(ISNUMBER(SEARCH("aerobic",$AW47)),ISNUMBER(SEARCH("anaer",$AW47))),"Combined Aer and Anaer.","")</f>
        <v>Combined Aer and Anaer.</v>
      </c>
    </row>
    <row r="48" spans="1:60" x14ac:dyDescent="0.25">
      <c r="A48" s="4">
        <v>395</v>
      </c>
      <c r="B48" t="s">
        <v>1989</v>
      </c>
      <c r="C48">
        <v>705.15</v>
      </c>
      <c r="D48">
        <v>373.62070704754558</v>
      </c>
      <c r="E48">
        <v>372.93594727358919</v>
      </c>
      <c r="F48">
        <v>309.29547593954112</v>
      </c>
      <c r="G48">
        <v>439.59822460605039</v>
      </c>
      <c r="H48">
        <v>-120.3818239104142</v>
      </c>
      <c r="I48">
        <v>-122.7927806131367</v>
      </c>
      <c r="J48">
        <v>-138.5608646831532</v>
      </c>
      <c r="K48">
        <v>-97.234712128793916</v>
      </c>
      <c r="L48">
        <v>447.27380322648008</v>
      </c>
      <c r="M48">
        <v>445.11038152546649</v>
      </c>
      <c r="N48">
        <v>437.93831596831473</v>
      </c>
      <c r="O48">
        <v>462.48505682109368</v>
      </c>
      <c r="P48">
        <v>16.532124058822511</v>
      </c>
      <c r="Q48">
        <v>16.677819325353919</v>
      </c>
      <c r="R48">
        <v>13.782618094252941</v>
      </c>
      <c r="S48">
        <v>18.863926001783941</v>
      </c>
      <c r="T48">
        <v>93804.811247979349</v>
      </c>
      <c r="U48">
        <v>93804.741126769077</v>
      </c>
      <c r="V48">
        <v>93741.940759382254</v>
      </c>
      <c r="W48">
        <v>93868.116281094844</v>
      </c>
      <c r="X48">
        <v>6657.0716483321767</v>
      </c>
      <c r="Y48">
        <v>6686.4991444947746</v>
      </c>
      <c r="Z48">
        <v>6440.2038967549579</v>
      </c>
      <c r="AA48">
        <v>6796.7426176938461</v>
      </c>
      <c r="AB48">
        <v>1242.3057901269351</v>
      </c>
      <c r="AC48">
        <v>1227.367959004569</v>
      </c>
      <c r="AD48">
        <v>1045.1849419179191</v>
      </c>
      <c r="AE48">
        <v>1470.7198186119469</v>
      </c>
      <c r="AF48">
        <v>62.163849036123977</v>
      </c>
      <c r="AG48">
        <v>61.862087569309281</v>
      </c>
      <c r="AH48">
        <v>60.86860958215135</v>
      </c>
      <c r="AI48">
        <v>64.277146183646636</v>
      </c>
      <c r="AJ48">
        <v>0.53587575399043075</v>
      </c>
      <c r="AK48">
        <v>0.53587584860141146</v>
      </c>
      <c r="AL48">
        <v>0.53585398949912222</v>
      </c>
      <c r="AM48">
        <v>0.53589739358563071</v>
      </c>
      <c r="AN48">
        <v>0.97342257068257543</v>
      </c>
      <c r="AO48">
        <v>0.97342257068257521</v>
      </c>
      <c r="AP48">
        <v>0.97342257068257521</v>
      </c>
      <c r="AQ48">
        <v>0.97342257068257521</v>
      </c>
      <c r="AR48">
        <v>13.19933920998681</v>
      </c>
      <c r="AS48">
        <v>13.1993392099868</v>
      </c>
      <c r="AT48">
        <v>13.1993392099868</v>
      </c>
      <c r="AU48">
        <v>13.1993392099868</v>
      </c>
      <c r="AV48" t="str">
        <f>VLOOKUP(Sheet1[[#This Row],[NPDES ID2]],Combined_Sheet__Major_Only___2[[NPDES ID2]:[ECHO BFR]],3,FALSE)</f>
        <v>NM</v>
      </c>
      <c r="AW48" t="s">
        <v>12186</v>
      </c>
      <c r="AX48" t="str">
        <f>VLOOKUP(Sheet1[[#This Row],[NPDES ID2]],Combined_Sheet__Major_Only___2[[NPDES ID2]:[ECHO BFR]],27,FALSE)</f>
        <v>tempSludgeStore</v>
      </c>
      <c r="AY48" t="str">
        <f>VLOOKUP(Sheet1[[#This Row],[NPDES ID2]],Combined_Sheet__Major_Only___2[[NPDES ID2]:[ECHO BFR]],28,FALSE)</f>
        <v>thermoAerobicDigest</v>
      </c>
      <c r="AZ48" t="str">
        <f>VLOOKUP(Sheet1[[#This Row],[NPDES ID2]],Combined_Sheet__Major_Only___2[[NPDES ID2]:[ECHO BFR]],29,FALSE)</f>
        <v>thickening</v>
      </c>
      <c r="BA48">
        <f>VLOOKUP(Sheet1[[#This Row],[NPDES ID2]],Combined_Sheet__Major_Only___2[[NPDES ID2]:[ECHO BFR]],17,FALSE)</f>
        <v>32.292661000000003</v>
      </c>
      <c r="BB48">
        <f>VLOOKUP(Sheet1[[#This Row],[NPDES ID2]],Combined_Sheet__Major_Only___2[[NPDES ID2]:[ECHO BFR]],18,FALSE)</f>
        <v>-106.82476699999999</v>
      </c>
      <c r="BC48" t="str">
        <f>IF(ISNUMBER(SEARCH("aerobic",$AW48)),"aerobic","")</f>
        <v>aerobic</v>
      </c>
      <c r="BD48" t="str">
        <f>IF(ISNUMBER(SEARCH("anaer",$AW48)),"anaer","")</f>
        <v>anaer</v>
      </c>
      <c r="BE48" t="str">
        <f>IF(ISNUMBER(SEARCH("thickening",$AZ48)),"thickening","")</f>
        <v>thickening</v>
      </c>
      <c r="BF48" s="3" t="str">
        <f>IF(ISNUMBER(SEARCH("airDry",$AW48)),"airDry","")</f>
        <v/>
      </c>
      <c r="BG48" s="3" t="str">
        <f>IF(ISNUMBER(SEARCH("heatDry",$AY48)),"heatDry","")</f>
        <v/>
      </c>
      <c r="BH48" s="3" t="str">
        <f>IF(AND(ISNUMBER(SEARCH("aerobic",$AW48)),ISNUMBER(SEARCH("anaer",$AW48))),"Combined Aer and Anaer.","")</f>
        <v>Combined Aer and Anaer.</v>
      </c>
    </row>
    <row r="49" spans="1:60" x14ac:dyDescent="0.25">
      <c r="A49" s="4">
        <v>1545</v>
      </c>
      <c r="B49" t="s">
        <v>7269</v>
      </c>
      <c r="C49">
        <v>93.43</v>
      </c>
      <c r="D49">
        <v>1298.937826193606</v>
      </c>
      <c r="E49">
        <v>1298.481117593474</v>
      </c>
      <c r="F49">
        <v>914.86618712437416</v>
      </c>
      <c r="G49">
        <v>1706.676929856088</v>
      </c>
      <c r="H49">
        <v>-132.63596681078121</v>
      </c>
      <c r="I49">
        <v>-134.88430910342129</v>
      </c>
      <c r="J49">
        <v>-151.3026100562908</v>
      </c>
      <c r="K49">
        <v>-109.9001199461817</v>
      </c>
      <c r="L49">
        <v>54.227541495990693</v>
      </c>
      <c r="M49">
        <v>53.900784077999873</v>
      </c>
      <c r="N49">
        <v>52.819333118105597</v>
      </c>
      <c r="O49">
        <v>56.522686214792209</v>
      </c>
      <c r="P49">
        <v>2.200758562606552</v>
      </c>
      <c r="Q49">
        <v>2.2123362998902709</v>
      </c>
      <c r="R49">
        <v>1.8555841672912929</v>
      </c>
      <c r="S49">
        <v>2.5232596845195761</v>
      </c>
      <c r="T49">
        <v>106745.1286594948</v>
      </c>
      <c r="U49">
        <v>106745.04905106709</v>
      </c>
      <c r="V49">
        <v>106673.75195731669</v>
      </c>
      <c r="W49">
        <v>106816.9986989343</v>
      </c>
      <c r="X49">
        <v>8280.1777596238589</v>
      </c>
      <c r="Y49">
        <v>8325.5310613929105</v>
      </c>
      <c r="Z49">
        <v>7945.1427364914916</v>
      </c>
      <c r="AA49">
        <v>8496.6014560138319</v>
      </c>
      <c r="AB49">
        <v>1371.4088914703141</v>
      </c>
      <c r="AC49">
        <v>1356.671211142864</v>
      </c>
      <c r="AD49">
        <v>1177.149222382036</v>
      </c>
      <c r="AE49">
        <v>1594.6794985940869</v>
      </c>
      <c r="AF49">
        <v>56.880383763515532</v>
      </c>
      <c r="AG49">
        <v>56.537498252314961</v>
      </c>
      <c r="AH49">
        <v>55.403580518988598</v>
      </c>
      <c r="AI49">
        <v>59.287698576663608</v>
      </c>
      <c r="AJ49">
        <v>0.47142135771016852</v>
      </c>
      <c r="AK49">
        <v>0.47142136979728622</v>
      </c>
      <c r="AL49">
        <v>0.47141858646096768</v>
      </c>
      <c r="AM49">
        <v>0.47142411294668418</v>
      </c>
      <c r="AN49">
        <v>0.97653602505748149</v>
      </c>
      <c r="AO49">
        <v>0.97653602505748172</v>
      </c>
      <c r="AP49">
        <v>0.97653602505748172</v>
      </c>
      <c r="AQ49">
        <v>0.97653602505748172</v>
      </c>
      <c r="AR49">
        <v>12.94245504349608</v>
      </c>
      <c r="AS49">
        <v>12.942455043496089</v>
      </c>
      <c r="AT49">
        <v>12.942455043496089</v>
      </c>
      <c r="AU49">
        <v>12.942455043496089</v>
      </c>
      <c r="AV49" t="str">
        <f>VLOOKUP(Sheet1[[#This Row],[NPDES ID2]],Combined_Sheet__Major_Only___2[[NPDES ID2]:[ECHO BFR]],3,FALSE)</f>
        <v>AL</v>
      </c>
      <c r="AW49" t="s">
        <v>12186</v>
      </c>
      <c r="AX49" t="str">
        <f>VLOOKUP(Sheet1[[#This Row],[NPDES ID2]],Combined_Sheet__Major_Only___2[[NPDES ID2]:[ECHO BFR]],27,FALSE)</f>
        <v>-</v>
      </c>
      <c r="AY49" t="str">
        <f>VLOOKUP(Sheet1[[#This Row],[NPDES ID2]],Combined_Sheet__Major_Only___2[[NPDES ID2]:[ECHO BFR]],28,FALSE)</f>
        <v>-</v>
      </c>
      <c r="AZ49" t="str">
        <f>VLOOKUP(Sheet1[[#This Row],[NPDES ID2]],Combined_Sheet__Major_Only___2[[NPDES ID2]:[ECHO BFR]],29,FALSE)</f>
        <v>thickening</v>
      </c>
      <c r="BA49">
        <f>VLOOKUP(Sheet1[[#This Row],[NPDES ID2]],Combined_Sheet__Major_Only___2[[NPDES ID2]:[ECHO BFR]],17,FALSE)</f>
        <v>30.813800000000001</v>
      </c>
      <c r="BB49">
        <f>VLOOKUP(Sheet1[[#This Row],[NPDES ID2]],Combined_Sheet__Major_Only___2[[NPDES ID2]:[ECHO BFR]],18,FALSE)</f>
        <v>-88.068100000000001</v>
      </c>
      <c r="BC49" t="str">
        <f>IF(ISNUMBER(SEARCH("aerobic",$AW49)),"aerobic","")</f>
        <v>aerobic</v>
      </c>
      <c r="BD49" t="str">
        <f>IF(ISNUMBER(SEARCH("anaer",$AW49)),"anaer","")</f>
        <v>anaer</v>
      </c>
      <c r="BE49" t="str">
        <f>IF(ISNUMBER(SEARCH("thickening",$AZ49)),"thickening","")</f>
        <v>thickening</v>
      </c>
      <c r="BF49" s="3" t="str">
        <f>IF(ISNUMBER(SEARCH("airDry",$AW49)),"airDry","")</f>
        <v/>
      </c>
      <c r="BG49" s="3" t="str">
        <f>IF(ISNUMBER(SEARCH("heatDry",$AY49)),"heatDry","")</f>
        <v/>
      </c>
      <c r="BH49" s="3" t="str">
        <f>IF(AND(ISNUMBER(SEARCH("aerobic",$AW49)),ISNUMBER(SEARCH("anaer",$AW49))),"Combined Aer and Anaer.","")</f>
        <v>Combined Aer and Anaer.</v>
      </c>
    </row>
    <row r="50" spans="1:60" x14ac:dyDescent="0.25">
      <c r="A50" s="4">
        <v>2397</v>
      </c>
      <c r="B50" t="s">
        <v>11176</v>
      </c>
      <c r="C50">
        <v>288.56</v>
      </c>
      <c r="D50">
        <v>508.4973518983183</v>
      </c>
      <c r="E50">
        <v>512.77120908624033</v>
      </c>
      <c r="F50">
        <v>384.3461822221737</v>
      </c>
      <c r="G50">
        <v>651.43910864750967</v>
      </c>
      <c r="H50">
        <v>-123.6792112638402</v>
      </c>
      <c r="I50">
        <v>-126.2036309084031</v>
      </c>
      <c r="J50">
        <v>-142.25802730726619</v>
      </c>
      <c r="K50">
        <v>-100.56776122904949</v>
      </c>
      <c r="L50">
        <v>178.69341394868451</v>
      </c>
      <c r="M50">
        <v>177.77319772852459</v>
      </c>
      <c r="N50">
        <v>174.72582074986579</v>
      </c>
      <c r="O50">
        <v>185.1593233727354</v>
      </c>
      <c r="P50">
        <v>6.7744039699160741</v>
      </c>
      <c r="Q50">
        <v>6.8359970842673992</v>
      </c>
      <c r="R50">
        <v>5.6654650935869419</v>
      </c>
      <c r="S50">
        <v>7.7148794642499734</v>
      </c>
      <c r="T50">
        <v>112869.5011687222</v>
      </c>
      <c r="U50">
        <v>112869.41707019971</v>
      </c>
      <c r="V50">
        <v>112794.0986595291</v>
      </c>
      <c r="W50">
        <v>112945.4248405112</v>
      </c>
      <c r="X50">
        <v>8204.8824086047025</v>
      </c>
      <c r="Y50">
        <v>8243.6004646132733</v>
      </c>
      <c r="Z50">
        <v>7920.5794343545358</v>
      </c>
      <c r="AA50">
        <v>8388.0666940518895</v>
      </c>
      <c r="AB50">
        <v>1384.3128258852221</v>
      </c>
      <c r="AC50">
        <v>1369.940368837935</v>
      </c>
      <c r="AD50">
        <v>1183.943371900484</v>
      </c>
      <c r="AE50">
        <v>1610.696342796504</v>
      </c>
      <c r="AF50">
        <v>60.688650941505202</v>
      </c>
      <c r="AG50">
        <v>60.375645752332247</v>
      </c>
      <c r="AH50">
        <v>59.342148787050121</v>
      </c>
      <c r="AI50">
        <v>62.884267982975253</v>
      </c>
      <c r="AJ50">
        <v>0.51786676032199142</v>
      </c>
      <c r="AK50">
        <v>0.51786680178536992</v>
      </c>
      <c r="AL50">
        <v>0.5178572424416138</v>
      </c>
      <c r="AM50">
        <v>0.51787622334236216</v>
      </c>
      <c r="AN50">
        <v>0.97776859914352654</v>
      </c>
      <c r="AO50">
        <v>0.97776859914352621</v>
      </c>
      <c r="AP50">
        <v>0.97776859914352621</v>
      </c>
      <c r="AQ50">
        <v>0.97776859914352621</v>
      </c>
      <c r="AR50">
        <v>13.65884036610365</v>
      </c>
      <c r="AS50">
        <v>13.658840366103639</v>
      </c>
      <c r="AT50">
        <v>13.658840366103639</v>
      </c>
      <c r="AU50">
        <v>13.658840366103639</v>
      </c>
      <c r="AV50" t="str">
        <f>VLOOKUP(Sheet1[[#This Row],[NPDES ID2]],Combined_Sheet__Major_Only___2[[NPDES ID2]:[ECHO BFR]],3,FALSE)</f>
        <v>TX</v>
      </c>
      <c r="AW50" t="s">
        <v>12186</v>
      </c>
      <c r="AX50" t="str">
        <f>VLOOKUP(Sheet1[[#This Row],[NPDES ID2]],Combined_Sheet__Major_Only___2[[NPDES ID2]:[ECHO BFR]],27,FALSE)</f>
        <v>-</v>
      </c>
      <c r="AY50" t="str">
        <f>VLOOKUP(Sheet1[[#This Row],[NPDES ID2]],Combined_Sheet__Major_Only___2[[NPDES ID2]:[ECHO BFR]],28,FALSE)</f>
        <v>-</v>
      </c>
      <c r="AZ50" t="str">
        <f>VLOOKUP(Sheet1[[#This Row],[NPDES ID2]],Combined_Sheet__Major_Only___2[[NPDES ID2]:[ECHO BFR]],29,FALSE)</f>
        <v>thickening</v>
      </c>
      <c r="BA50">
        <f>VLOOKUP(Sheet1[[#This Row],[NPDES ID2]],Combined_Sheet__Major_Only___2[[NPDES ID2]:[ECHO BFR]],17,FALSE)</f>
        <v>26.175750000000001</v>
      </c>
      <c r="BB50">
        <f>VLOOKUP(Sheet1[[#This Row],[NPDES ID2]],Combined_Sheet__Major_Only___2[[NPDES ID2]:[ECHO BFR]],18,FALSE)</f>
        <v>-97.979944000000003</v>
      </c>
      <c r="BC50" t="str">
        <f>IF(ISNUMBER(SEARCH("aerobic",$AW50)),"aerobic","")</f>
        <v>aerobic</v>
      </c>
      <c r="BD50" t="str">
        <f>IF(ISNUMBER(SEARCH("anaer",$AW50)),"anaer","")</f>
        <v>anaer</v>
      </c>
      <c r="BE50" t="str">
        <f>IF(ISNUMBER(SEARCH("thickening",$AZ50)),"thickening","")</f>
        <v>thickening</v>
      </c>
      <c r="BF50" s="3" t="str">
        <f>IF(ISNUMBER(SEARCH("airDry",$AW50)),"airDry","")</f>
        <v/>
      </c>
      <c r="BG50" s="3" t="str">
        <f>IF(ISNUMBER(SEARCH("heatDry",$AY50)),"heatDry","")</f>
        <v/>
      </c>
      <c r="BH50" s="3" t="str">
        <f>IF(AND(ISNUMBER(SEARCH("aerobic",$AW50)),ISNUMBER(SEARCH("anaer",$AW50))),"Combined Aer and Anaer.","")</f>
        <v>Combined Aer and Anaer.</v>
      </c>
    </row>
    <row r="51" spans="1:60" x14ac:dyDescent="0.25">
      <c r="A51" s="4">
        <v>528</v>
      </c>
      <c r="B51" t="s">
        <v>2607</v>
      </c>
      <c r="C51">
        <v>289</v>
      </c>
      <c r="D51">
        <v>534.6462621275283</v>
      </c>
      <c r="E51">
        <v>538.06588869711004</v>
      </c>
      <c r="F51">
        <v>404.08820249720247</v>
      </c>
      <c r="G51">
        <v>685.62553645052174</v>
      </c>
      <c r="H51">
        <v>-130.57739213574939</v>
      </c>
      <c r="I51">
        <v>-132.94292464307799</v>
      </c>
      <c r="J51">
        <v>-149.4057850543785</v>
      </c>
      <c r="K51">
        <v>-107.8422044432799</v>
      </c>
      <c r="L51">
        <v>170.0842671241241</v>
      </c>
      <c r="M51">
        <v>169.09244399270449</v>
      </c>
      <c r="N51">
        <v>165.80783386557189</v>
      </c>
      <c r="O51">
        <v>177.05345380470999</v>
      </c>
      <c r="P51">
        <v>6.8026837069055226</v>
      </c>
      <c r="Q51">
        <v>6.847270159174272</v>
      </c>
      <c r="R51">
        <v>5.7260015342288968</v>
      </c>
      <c r="S51">
        <v>7.7875919424834699</v>
      </c>
      <c r="T51">
        <v>118526.37310304451</v>
      </c>
      <c r="U51">
        <v>118526.2848571759</v>
      </c>
      <c r="V51">
        <v>118447.25209457939</v>
      </c>
      <c r="W51">
        <v>118606.04097540829</v>
      </c>
      <c r="X51">
        <v>9066.9363676978737</v>
      </c>
      <c r="Y51">
        <v>9115.0974911729791</v>
      </c>
      <c r="Z51">
        <v>8711.6023878500273</v>
      </c>
      <c r="AA51">
        <v>9296.3418124854816</v>
      </c>
      <c r="AB51">
        <v>2038.403768901514</v>
      </c>
      <c r="AC51">
        <v>1999.5382821223591</v>
      </c>
      <c r="AD51">
        <v>1659.401842101913</v>
      </c>
      <c r="AE51">
        <v>2497.1757971853031</v>
      </c>
      <c r="AF51">
        <v>57.676970074920654</v>
      </c>
      <c r="AG51">
        <v>57.340127488055607</v>
      </c>
      <c r="AH51">
        <v>56.227845740878692</v>
      </c>
      <c r="AI51">
        <v>60.039889740176001</v>
      </c>
      <c r="AJ51">
        <v>0.48113075065221111</v>
      </c>
      <c r="AK51">
        <v>0.48113079375363099</v>
      </c>
      <c r="AL51">
        <v>0.48112085467375509</v>
      </c>
      <c r="AM51">
        <v>0.48114058961605471</v>
      </c>
      <c r="AN51">
        <v>0.97879736384799587</v>
      </c>
      <c r="AO51">
        <v>0.97879736384799587</v>
      </c>
      <c r="AP51">
        <v>0.97879736384799587</v>
      </c>
      <c r="AQ51">
        <v>0.97879736384799587</v>
      </c>
      <c r="AR51">
        <v>11.074334474171829</v>
      </c>
      <c r="AS51">
        <v>11.07433447417184</v>
      </c>
      <c r="AT51">
        <v>11.07433447417184</v>
      </c>
      <c r="AU51">
        <v>11.07433447417184</v>
      </c>
      <c r="AV51" t="str">
        <f>VLOOKUP(Sheet1[[#This Row],[NPDES ID2]],Combined_Sheet__Major_Only___2[[NPDES ID2]:[ECHO BFR]],3,FALSE)</f>
        <v>MO</v>
      </c>
      <c r="AW51" t="s">
        <v>12186</v>
      </c>
      <c r="AX51" t="str">
        <f>VLOOKUP(Sheet1[[#This Row],[NPDES ID2]],Combined_Sheet__Major_Only___2[[NPDES ID2]:[ECHO BFR]],27,FALSE)</f>
        <v>-</v>
      </c>
      <c r="AY51" t="str">
        <f>VLOOKUP(Sheet1[[#This Row],[NPDES ID2]],Combined_Sheet__Major_Only___2[[NPDES ID2]:[ECHO BFR]],28,FALSE)</f>
        <v>-</v>
      </c>
      <c r="AZ51" t="str">
        <f>VLOOKUP(Sheet1[[#This Row],[NPDES ID2]],Combined_Sheet__Major_Only___2[[NPDES ID2]:[ECHO BFR]],29,FALSE)</f>
        <v>preliminaryOps, thickening</v>
      </c>
      <c r="BA51">
        <f>VLOOKUP(Sheet1[[#This Row],[NPDES ID2]],Combined_Sheet__Major_Only___2[[NPDES ID2]:[ECHO BFR]],17,FALSE)</f>
        <v>37.743277999999997</v>
      </c>
      <c r="BB51">
        <f>VLOOKUP(Sheet1[[#This Row],[NPDES ID2]],Combined_Sheet__Major_Only___2[[NPDES ID2]:[ECHO BFR]],18,FALSE)</f>
        <v>-92.622833</v>
      </c>
      <c r="BC51" t="str">
        <f>IF(ISNUMBER(SEARCH("aerobic",$AW51)),"aerobic","")</f>
        <v>aerobic</v>
      </c>
      <c r="BD51" t="str">
        <f>IF(ISNUMBER(SEARCH("anaer",$AW51)),"anaer","")</f>
        <v>anaer</v>
      </c>
      <c r="BE51" t="str">
        <f>IF(ISNUMBER(SEARCH("thickening",$AZ51)),"thickening","")</f>
        <v>thickening</v>
      </c>
      <c r="BF51" s="2" t="str">
        <f>IF(ISNUMBER(SEARCH("airDry",$AW51)),"airDry","")</f>
        <v/>
      </c>
      <c r="BG51" s="2" t="str">
        <f>IF(ISNUMBER(SEARCH("heatDry",$AY51)),"heatDry","")</f>
        <v/>
      </c>
      <c r="BH51" s="2" t="str">
        <f>IF(AND(ISNUMBER(SEARCH("aerobic",$AW51)),ISNUMBER(SEARCH("anaer",$AW51))),"Combined Aer and Anaer.","")</f>
        <v>Combined Aer and Anaer.</v>
      </c>
    </row>
    <row r="52" spans="1:60" x14ac:dyDescent="0.25">
      <c r="A52" s="4">
        <v>2323</v>
      </c>
      <c r="B52" t="s">
        <v>10847</v>
      </c>
      <c r="C52">
        <v>387.78</v>
      </c>
      <c r="D52">
        <v>429.01175808602818</v>
      </c>
      <c r="E52">
        <v>434.40730922753409</v>
      </c>
      <c r="F52">
        <v>328.81194667978718</v>
      </c>
      <c r="G52">
        <v>530.38327052351326</v>
      </c>
      <c r="H52">
        <v>-121.1428698662543</v>
      </c>
      <c r="I52">
        <v>-123.5417345644955</v>
      </c>
      <c r="J52">
        <v>-139.42394968989839</v>
      </c>
      <c r="K52">
        <v>-97.940834430877828</v>
      </c>
      <c r="L52">
        <v>244.72917635965419</v>
      </c>
      <c r="M52">
        <v>243.52913934694061</v>
      </c>
      <c r="N52">
        <v>239.5537298239245</v>
      </c>
      <c r="O52">
        <v>253.16303305617069</v>
      </c>
      <c r="P52">
        <v>9.0941801200914867</v>
      </c>
      <c r="Q52">
        <v>9.1693240154326148</v>
      </c>
      <c r="R52">
        <v>7.5867028135838126</v>
      </c>
      <c r="S52">
        <v>10.379442301293111</v>
      </c>
      <c r="T52">
        <v>119644.7039598737</v>
      </c>
      <c r="U52">
        <v>119644.61489409881</v>
      </c>
      <c r="V52">
        <v>119564.84782561391</v>
      </c>
      <c r="W52">
        <v>119725.1120390313</v>
      </c>
      <c r="X52">
        <v>8533.8871760607799</v>
      </c>
      <c r="Y52">
        <v>8572.16620293903</v>
      </c>
      <c r="Z52">
        <v>8252.1695299021794</v>
      </c>
      <c r="AA52">
        <v>8715.310562251183</v>
      </c>
      <c r="AB52">
        <v>1406.8177551301769</v>
      </c>
      <c r="AC52">
        <v>1393.441707375521</v>
      </c>
      <c r="AD52">
        <v>1207.2143458727589</v>
      </c>
      <c r="AE52">
        <v>1632.5627275760039</v>
      </c>
      <c r="AF52">
        <v>61.849870784669982</v>
      </c>
      <c r="AG52">
        <v>61.545918205767222</v>
      </c>
      <c r="AH52">
        <v>60.543281288347472</v>
      </c>
      <c r="AI52">
        <v>63.980831305884998</v>
      </c>
      <c r="AJ52">
        <v>0.53204198570415717</v>
      </c>
      <c r="AK52">
        <v>0.53204204431255708</v>
      </c>
      <c r="AL52">
        <v>0.53202852321852689</v>
      </c>
      <c r="AM52">
        <v>0.53205537069984044</v>
      </c>
      <c r="AN52">
        <v>0.9789895747558045</v>
      </c>
      <c r="AO52">
        <v>0.97898957475580473</v>
      </c>
      <c r="AP52">
        <v>0.97898957475580473</v>
      </c>
      <c r="AQ52">
        <v>0.97898957475580473</v>
      </c>
      <c r="AR52">
        <v>14.113271449533761</v>
      </c>
      <c r="AS52">
        <v>14.11327144953375</v>
      </c>
      <c r="AT52">
        <v>14.11327144953375</v>
      </c>
      <c r="AU52">
        <v>14.11327144953375</v>
      </c>
      <c r="AV52" t="str">
        <f>VLOOKUP(Sheet1[[#This Row],[NPDES ID2]],Combined_Sheet__Major_Only___2[[NPDES ID2]:[ECHO BFR]],3,FALSE)</f>
        <v>TX</v>
      </c>
      <c r="AW52" t="s">
        <v>12186</v>
      </c>
      <c r="AX52" t="str">
        <f>VLOOKUP(Sheet1[[#This Row],[NPDES ID2]],Combined_Sheet__Major_Only___2[[NPDES ID2]:[ECHO BFR]],27,FALSE)</f>
        <v>-</v>
      </c>
      <c r="AY52" t="str">
        <f>VLOOKUP(Sheet1[[#This Row],[NPDES ID2]],Combined_Sheet__Major_Only___2[[NPDES ID2]:[ECHO BFR]],28,FALSE)</f>
        <v>-</v>
      </c>
      <c r="AZ52" t="str">
        <f>VLOOKUP(Sheet1[[#This Row],[NPDES ID2]],Combined_Sheet__Major_Only___2[[NPDES ID2]:[ECHO BFR]],29,FALSE)</f>
        <v>thickening, preliminaryOps</v>
      </c>
      <c r="BA52">
        <f>VLOOKUP(Sheet1[[#This Row],[NPDES ID2]],Combined_Sheet__Major_Only___2[[NPDES ID2]:[ECHO BFR]],17,FALSE)</f>
        <v>30.086068000000001</v>
      </c>
      <c r="BB52">
        <f>VLOOKUP(Sheet1[[#This Row],[NPDES ID2]],Combined_Sheet__Major_Only___2[[NPDES ID2]:[ECHO BFR]],18,FALSE)</f>
        <v>-93.741579999999999</v>
      </c>
      <c r="BC52" t="str">
        <f>IF(ISNUMBER(SEARCH("aerobic",$AW52)),"aerobic","")</f>
        <v>aerobic</v>
      </c>
      <c r="BD52" t="str">
        <f>IF(ISNUMBER(SEARCH("anaer",$AW52)),"anaer","")</f>
        <v>anaer</v>
      </c>
      <c r="BE52" t="str">
        <f>IF(ISNUMBER(SEARCH("thickening",$AZ52)),"thickening","")</f>
        <v>thickening</v>
      </c>
      <c r="BF52" s="3" t="str">
        <f>IF(ISNUMBER(SEARCH("airDry",$AW52)),"airDry","")</f>
        <v/>
      </c>
      <c r="BG52" s="3" t="str">
        <f>IF(ISNUMBER(SEARCH("heatDry",$AY52)),"heatDry","")</f>
        <v/>
      </c>
      <c r="BH52" s="3" t="str">
        <f>IF(AND(ISNUMBER(SEARCH("aerobic",$AW52)),ISNUMBER(SEARCH("anaer",$AW52))),"Combined Aer and Anaer.","")</f>
        <v>Combined Aer and Anaer.</v>
      </c>
    </row>
    <row r="53" spans="1:60" x14ac:dyDescent="0.25">
      <c r="A53" s="4">
        <v>370</v>
      </c>
      <c r="B53" t="s">
        <v>1867</v>
      </c>
      <c r="C53">
        <v>797</v>
      </c>
      <c r="D53">
        <v>379.99586096545249</v>
      </c>
      <c r="E53">
        <v>380.49211313665018</v>
      </c>
      <c r="F53">
        <v>321.4196270845103</v>
      </c>
      <c r="G53">
        <v>449.74547284860557</v>
      </c>
      <c r="H53">
        <v>-121.6734907804172</v>
      </c>
      <c r="I53">
        <v>-124.1980257325238</v>
      </c>
      <c r="J53">
        <v>-139.97508768772079</v>
      </c>
      <c r="K53">
        <v>-98.783176840912375</v>
      </c>
      <c r="L53">
        <v>499.75467585583152</v>
      </c>
      <c r="M53">
        <v>497.26574689248952</v>
      </c>
      <c r="N53">
        <v>489.00353485445368</v>
      </c>
      <c r="O53">
        <v>517.26886455191675</v>
      </c>
      <c r="P53">
        <v>18.69687836583028</v>
      </c>
      <c r="Q53">
        <v>18.84399664074121</v>
      </c>
      <c r="R53">
        <v>15.61142331609541</v>
      </c>
      <c r="S53">
        <v>21.311848046163082</v>
      </c>
      <c r="T53">
        <v>181496.5288025859</v>
      </c>
      <c r="U53">
        <v>181496.39439003251</v>
      </c>
      <c r="V53">
        <v>181376.01486869479</v>
      </c>
      <c r="W53">
        <v>181617.87569754539</v>
      </c>
      <c r="X53">
        <v>13029.51659887743</v>
      </c>
      <c r="Y53">
        <v>13088.97122603451</v>
      </c>
      <c r="Z53">
        <v>12592.107564501841</v>
      </c>
      <c r="AA53">
        <v>13311.32602373499</v>
      </c>
      <c r="AB53">
        <v>2163.505641631516</v>
      </c>
      <c r="AC53">
        <v>2142.3486072829342</v>
      </c>
      <c r="AD53">
        <v>1854.2724256629001</v>
      </c>
      <c r="AE53">
        <v>2512.735282031324</v>
      </c>
      <c r="AF53">
        <v>61.455266626138773</v>
      </c>
      <c r="AG53">
        <v>61.147346722216213</v>
      </c>
      <c r="AH53">
        <v>60.13703553074302</v>
      </c>
      <c r="AI53">
        <v>63.607589896495639</v>
      </c>
      <c r="AJ53">
        <v>0.527224323483791</v>
      </c>
      <c r="AK53">
        <v>0.52722448458048099</v>
      </c>
      <c r="AL53">
        <v>0.52718715726146159</v>
      </c>
      <c r="AM53">
        <v>0.52726127769351017</v>
      </c>
      <c r="AN53">
        <v>0.9860059606765823</v>
      </c>
      <c r="AO53">
        <v>0.98600596067658264</v>
      </c>
      <c r="AP53">
        <v>0.98600596067658264</v>
      </c>
      <c r="AQ53">
        <v>0.98600596067658264</v>
      </c>
      <c r="AR53">
        <v>13.96294173459629</v>
      </c>
      <c r="AS53">
        <v>13.96294173459629</v>
      </c>
      <c r="AT53">
        <v>13.96294173459629</v>
      </c>
      <c r="AU53">
        <v>13.96294173459629</v>
      </c>
      <c r="AV53" t="str">
        <f>VLOOKUP(Sheet1[[#This Row],[NPDES ID2]],Combined_Sheet__Major_Only___2[[NPDES ID2]:[ECHO BFR]],3,FALSE)</f>
        <v>IA</v>
      </c>
      <c r="AW53" t="s">
        <v>12186</v>
      </c>
      <c r="AX53" t="str">
        <f>VLOOKUP(Sheet1[[#This Row],[NPDES ID2]],Combined_Sheet__Major_Only___2[[NPDES ID2]:[ECHO BFR]],27,FALSE)</f>
        <v>methaneBioCaptureRecover</v>
      </c>
      <c r="AY53" t="str">
        <f>VLOOKUP(Sheet1[[#This Row],[NPDES ID2]],Combined_Sheet__Major_Only___2[[NPDES ID2]:[ECHO BFR]],28,FALSE)</f>
        <v>-</v>
      </c>
      <c r="AZ53" t="str">
        <f>VLOOKUP(Sheet1[[#This Row],[NPDES ID2]],Combined_Sheet__Major_Only___2[[NPDES ID2]:[ECHO BFR]],29,FALSE)</f>
        <v>sludgeLagoon</v>
      </c>
      <c r="BA53">
        <f>VLOOKUP(Sheet1[[#This Row],[NPDES ID2]],Combined_Sheet__Major_Only___2[[NPDES ID2]:[ECHO BFR]],17,FALSE)</f>
        <v>42.486111000000001</v>
      </c>
      <c r="BB53">
        <f>VLOOKUP(Sheet1[[#This Row],[NPDES ID2]],Combined_Sheet__Major_Only___2[[NPDES ID2]:[ECHO BFR]],18,FALSE)</f>
        <v>-94.18</v>
      </c>
      <c r="BC53" t="str">
        <f>IF(ISNUMBER(SEARCH("aerobic",$AW53)),"aerobic","")</f>
        <v>aerobic</v>
      </c>
      <c r="BD53" t="str">
        <f>IF(ISNUMBER(SEARCH("anaer",$AW53)),"anaer","")</f>
        <v>anaer</v>
      </c>
      <c r="BE53" t="str">
        <f>IF(ISNUMBER(SEARCH("thickening",$AZ53)),"thickening","")</f>
        <v/>
      </c>
      <c r="BF53" s="2" t="str">
        <f>IF(ISNUMBER(SEARCH("airDry",$AW53)),"airDry","")</f>
        <v/>
      </c>
      <c r="BG53" s="2" t="str">
        <f>IF(ISNUMBER(SEARCH("heatDry",$AY53)),"heatDry","")</f>
        <v/>
      </c>
      <c r="BH53" s="2" t="str">
        <f>IF(AND(ISNUMBER(SEARCH("aerobic",$AW53)),ISNUMBER(SEARCH("anaer",$AW53))),"Combined Aer and Anaer.","")</f>
        <v>Combined Aer and Anaer.</v>
      </c>
    </row>
    <row r="54" spans="1:60" x14ac:dyDescent="0.25">
      <c r="A54" s="4">
        <v>435</v>
      </c>
      <c r="B54" t="s">
        <v>2179</v>
      </c>
      <c r="C54">
        <v>564</v>
      </c>
      <c r="D54">
        <v>381.78273785307471</v>
      </c>
      <c r="E54">
        <v>380.05998278481269</v>
      </c>
      <c r="F54">
        <v>301.60680876835062</v>
      </c>
      <c r="G54">
        <v>457.71220738244608</v>
      </c>
      <c r="H54">
        <v>-120.3032132747564</v>
      </c>
      <c r="I54">
        <v>-122.78750112047101</v>
      </c>
      <c r="J54">
        <v>-138.42930855448819</v>
      </c>
      <c r="K54">
        <v>-97.463706514569139</v>
      </c>
      <c r="L54">
        <v>357.00942491698549</v>
      </c>
      <c r="M54">
        <v>355.27567933866072</v>
      </c>
      <c r="N54">
        <v>349.51465236405289</v>
      </c>
      <c r="O54">
        <v>369.21688368508978</v>
      </c>
      <c r="P54">
        <v>13.223628715153019</v>
      </c>
      <c r="Q54">
        <v>13.3371126420402</v>
      </c>
      <c r="R54">
        <v>11.02778067294846</v>
      </c>
      <c r="S54">
        <v>15.091213148264091</v>
      </c>
      <c r="T54">
        <v>370570.2840278162</v>
      </c>
      <c r="U54">
        <v>370570.01099549339</v>
      </c>
      <c r="V54">
        <v>370325.4839815101</v>
      </c>
      <c r="W54">
        <v>370816.776068579</v>
      </c>
      <c r="X54">
        <v>26352.482749135241</v>
      </c>
      <c r="Y54">
        <v>26469.702373295939</v>
      </c>
      <c r="Z54">
        <v>25489.12029410684</v>
      </c>
      <c r="AA54">
        <v>26908.611989202571</v>
      </c>
      <c r="AB54">
        <v>5133.3728035431959</v>
      </c>
      <c r="AC54">
        <v>5065.9526139453883</v>
      </c>
      <c r="AD54">
        <v>4286.6174602094052</v>
      </c>
      <c r="AE54">
        <v>6121.9722265025257</v>
      </c>
      <c r="AF54">
        <v>62.039886219428347</v>
      </c>
      <c r="AG54">
        <v>61.736194907768997</v>
      </c>
      <c r="AH54">
        <v>60.742464659189537</v>
      </c>
      <c r="AI54">
        <v>64.159426093680466</v>
      </c>
      <c r="AJ54">
        <v>0.53436206956474142</v>
      </c>
      <c r="AK54">
        <v>0.53436227907850775</v>
      </c>
      <c r="AL54">
        <v>0.53431363869928838</v>
      </c>
      <c r="AM54">
        <v>0.5344102252716969</v>
      </c>
      <c r="AN54">
        <v>0.99307513482604237</v>
      </c>
      <c r="AO54">
        <v>0.99307513482604215</v>
      </c>
      <c r="AP54">
        <v>0.99307513482604215</v>
      </c>
      <c r="AQ54">
        <v>0.99307513482604215</v>
      </c>
      <c r="AR54">
        <v>12.86069738490319</v>
      </c>
      <c r="AS54">
        <v>12.86069738490319</v>
      </c>
      <c r="AT54">
        <v>12.86069738490319</v>
      </c>
      <c r="AU54">
        <v>12.86069738490319</v>
      </c>
      <c r="AV54" t="str">
        <f>VLOOKUP(Sheet1[[#This Row],[NPDES ID2]],Combined_Sheet__Major_Only___2[[NPDES ID2]:[ECHO BFR]],3,FALSE)</f>
        <v>IL</v>
      </c>
      <c r="AW54" t="s">
        <v>12186</v>
      </c>
      <c r="AX54" t="str">
        <f>VLOOKUP(Sheet1[[#This Row],[NPDES ID2]],Combined_Sheet__Major_Only___2[[NPDES ID2]:[ECHO BFR]],27,FALSE)</f>
        <v>methaneBioCaptureRecover</v>
      </c>
      <c r="AY54" t="str">
        <f>VLOOKUP(Sheet1[[#This Row],[NPDES ID2]],Combined_Sheet__Major_Only___2[[NPDES ID2]:[ECHO BFR]],28,FALSE)</f>
        <v>-</v>
      </c>
      <c r="AZ54" t="str">
        <f>VLOOKUP(Sheet1[[#This Row],[NPDES ID2]],Combined_Sheet__Major_Only___2[[NPDES ID2]:[ECHO BFR]],29,FALSE)</f>
        <v>preliminaryOps</v>
      </c>
      <c r="BA54">
        <f>VLOOKUP(Sheet1[[#This Row],[NPDES ID2]],Combined_Sheet__Major_Only___2[[NPDES ID2]:[ECHO BFR]],17,FALSE)</f>
        <v>41.940474000000002</v>
      </c>
      <c r="BB54">
        <f>VLOOKUP(Sheet1[[#This Row],[NPDES ID2]],Combined_Sheet__Major_Only___2[[NPDES ID2]:[ECHO BFR]],18,FALSE)</f>
        <v>-87.988669000000002</v>
      </c>
      <c r="BC54" t="str">
        <f>IF(ISNUMBER(SEARCH("aerobic",$AW54)),"aerobic","")</f>
        <v>aerobic</v>
      </c>
      <c r="BD54" t="str">
        <f>IF(ISNUMBER(SEARCH("anaer",$AW54)),"anaer","")</f>
        <v>anaer</v>
      </c>
      <c r="BE54" t="str">
        <f>IF(ISNUMBER(SEARCH("thickening",$AZ54)),"thickening","")</f>
        <v/>
      </c>
      <c r="BF54" s="3" t="str">
        <f>IF(ISNUMBER(SEARCH("airDry",$AW54)),"airDry","")</f>
        <v/>
      </c>
      <c r="BG54" s="3" t="str">
        <f>IF(ISNUMBER(SEARCH("heatDry",$AY54)),"heatDry","")</f>
        <v/>
      </c>
      <c r="BH54" s="3" t="str">
        <f>IF(AND(ISNUMBER(SEARCH("aerobic",$AW54)),ISNUMBER(SEARCH("anaer",$AW54))),"Combined Aer and Anaer.","")</f>
        <v>Combined Aer and Anaer.</v>
      </c>
    </row>
    <row r="55" spans="1:60" x14ac:dyDescent="0.25">
      <c r="A55" s="4">
        <v>1517</v>
      </c>
      <c r="B55" t="s">
        <v>7144</v>
      </c>
      <c r="C55">
        <v>100.37</v>
      </c>
      <c r="D55">
        <v>1225.9121050631361</v>
      </c>
      <c r="E55">
        <v>1226.644630022402</v>
      </c>
      <c r="F55">
        <v>865.48411663394484</v>
      </c>
      <c r="G55">
        <v>1607.4831635916059</v>
      </c>
      <c r="H55">
        <v>-133.3628532730651</v>
      </c>
      <c r="I55">
        <v>-135.66522781132201</v>
      </c>
      <c r="J55">
        <v>-152.06562293939899</v>
      </c>
      <c r="K55">
        <v>-110.525081210479</v>
      </c>
      <c r="L55">
        <v>57.915578004694311</v>
      </c>
      <c r="M55">
        <v>57.561977458979058</v>
      </c>
      <c r="N55">
        <v>56.39105102153178</v>
      </c>
      <c r="O55">
        <v>60.400088146156129</v>
      </c>
      <c r="P55">
        <v>2.36486131158121</v>
      </c>
      <c r="Q55">
        <v>2.375597465630483</v>
      </c>
      <c r="R55">
        <v>1.995387684736982</v>
      </c>
      <c r="S55">
        <v>2.713194548001213</v>
      </c>
      <c r="T55">
        <v>450288.48119882902</v>
      </c>
      <c r="U55">
        <v>450288.14972096431</v>
      </c>
      <c r="V55">
        <v>449991.27903672802</v>
      </c>
      <c r="W55">
        <v>450587.73754522629</v>
      </c>
      <c r="X55">
        <v>35134.218487954437</v>
      </c>
      <c r="Y55">
        <v>35329.068487520468</v>
      </c>
      <c r="Z55">
        <v>33693.310973086533</v>
      </c>
      <c r="AA55">
        <v>36065.009551678893</v>
      </c>
      <c r="AB55">
        <v>6567.3373843330846</v>
      </c>
      <c r="AC55">
        <v>6479.8280150158034</v>
      </c>
      <c r="AD55">
        <v>5528.6024314738052</v>
      </c>
      <c r="AE55">
        <v>7784.954030436119</v>
      </c>
      <c r="AF55">
        <v>56.549266079830687</v>
      </c>
      <c r="AG55">
        <v>56.203541712856179</v>
      </c>
      <c r="AH55">
        <v>55.061667523435659</v>
      </c>
      <c r="AI55">
        <v>58.97480536955446</v>
      </c>
      <c r="AJ55">
        <v>0.46738638352691331</v>
      </c>
      <c r="AK55">
        <v>0.46738642275829001</v>
      </c>
      <c r="AL55">
        <v>0.46737737722779771</v>
      </c>
      <c r="AM55">
        <v>0.46739533792386723</v>
      </c>
      <c r="AN55">
        <v>0.99429106101112874</v>
      </c>
      <c r="AO55">
        <v>0.99429106101112874</v>
      </c>
      <c r="AP55">
        <v>0.99429106101112874</v>
      </c>
      <c r="AQ55">
        <v>0.99429106101112874</v>
      </c>
      <c r="AR55">
        <v>11.995587424706841</v>
      </c>
      <c r="AS55">
        <v>11.995587424706841</v>
      </c>
      <c r="AT55">
        <v>11.995587424706841</v>
      </c>
      <c r="AU55">
        <v>11.995587424706841</v>
      </c>
      <c r="AV55" t="str">
        <f>VLOOKUP(Sheet1[[#This Row],[NPDES ID2]],Combined_Sheet__Major_Only___2[[NPDES ID2]:[ECHO BFR]],3,FALSE)</f>
        <v>MO</v>
      </c>
      <c r="AW55" t="s">
        <v>12186</v>
      </c>
      <c r="AX55" t="str">
        <f>VLOOKUP(Sheet1[[#This Row],[NPDES ID2]],Combined_Sheet__Major_Only___2[[NPDES ID2]:[ECHO BFR]],27,FALSE)</f>
        <v>-</v>
      </c>
      <c r="AY55" t="str">
        <f>VLOOKUP(Sheet1[[#This Row],[NPDES ID2]],Combined_Sheet__Major_Only___2[[NPDES ID2]:[ECHO BFR]],28,FALSE)</f>
        <v>-</v>
      </c>
      <c r="AZ55" t="str">
        <f>VLOOKUP(Sheet1[[#This Row],[NPDES ID2]],Combined_Sheet__Major_Only___2[[NPDES ID2]:[ECHO BFR]],29,FALSE)</f>
        <v>sludgeLagoon</v>
      </c>
      <c r="BA55">
        <f>VLOOKUP(Sheet1[[#This Row],[NPDES ID2]],Combined_Sheet__Major_Only___2[[NPDES ID2]:[ECHO BFR]],17,FALSE)</f>
        <v>38.586500999999998</v>
      </c>
      <c r="BB55">
        <f>VLOOKUP(Sheet1[[#This Row],[NPDES ID2]],Combined_Sheet__Major_Only___2[[NPDES ID2]:[ECHO BFR]],18,FALSE)</f>
        <v>-92.573459</v>
      </c>
      <c r="BC55" t="str">
        <f>IF(ISNUMBER(SEARCH("aerobic",$AW55)),"aerobic","")</f>
        <v>aerobic</v>
      </c>
      <c r="BD55" t="str">
        <f>IF(ISNUMBER(SEARCH("anaer",$AW55)),"anaer","")</f>
        <v>anaer</v>
      </c>
      <c r="BE55" t="str">
        <f>IF(ISNUMBER(SEARCH("thickening",$AZ55)),"thickening","")</f>
        <v/>
      </c>
      <c r="BF55" s="3" t="str">
        <f>IF(ISNUMBER(SEARCH("airDry",$AW55)),"airDry","")</f>
        <v/>
      </c>
      <c r="BG55" s="3" t="str">
        <f>IF(ISNUMBER(SEARCH("heatDry",$AY55)),"heatDry","")</f>
        <v/>
      </c>
      <c r="BH55" s="3" t="str">
        <f>IF(AND(ISNUMBER(SEARCH("aerobic",$AW55)),ISNUMBER(SEARCH("anaer",$AW55))),"Combined Aer and Anaer.","")</f>
        <v>Combined Aer and Anaer.</v>
      </c>
    </row>
    <row r="56" spans="1:60" x14ac:dyDescent="0.25">
      <c r="A56" s="4">
        <v>2588</v>
      </c>
      <c r="B56" t="s">
        <v>11987</v>
      </c>
      <c r="C56">
        <v>70</v>
      </c>
      <c r="D56">
        <v>1590.5461140241889</v>
      </c>
      <c r="E56">
        <v>1590.23633884128</v>
      </c>
      <c r="F56">
        <v>1111.707900748758</v>
      </c>
      <c r="G56">
        <v>2100.2295890071241</v>
      </c>
      <c r="H56">
        <v>-124.41636241843079</v>
      </c>
      <c r="I56">
        <v>-126.8670451017458</v>
      </c>
      <c r="J56">
        <v>-143.0940420354913</v>
      </c>
      <c r="K56">
        <v>-101.23602122992919</v>
      </c>
      <c r="L56">
        <v>43.146813770461492</v>
      </c>
      <c r="M56">
        <v>42.921889093096837</v>
      </c>
      <c r="N56">
        <v>42.177597120974383</v>
      </c>
      <c r="O56">
        <v>44.726518759072214</v>
      </c>
      <c r="P56">
        <v>1.643807291377601</v>
      </c>
      <c r="Q56">
        <v>1.6594983295921779</v>
      </c>
      <c r="R56">
        <v>1.3755324624190759</v>
      </c>
      <c r="S56">
        <v>1.8728020945053989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60.405642110147838</v>
      </c>
      <c r="AG56">
        <v>60.090707966647372</v>
      </c>
      <c r="AH56">
        <v>59.048817451793902</v>
      </c>
      <c r="AI56">
        <v>62.617203069340221</v>
      </c>
      <c r="AJ56">
        <v>0.51441290644081872</v>
      </c>
      <c r="AK56">
        <v>0.51441290983307586</v>
      </c>
      <c r="AL56">
        <v>0.51441212901472733</v>
      </c>
      <c r="AM56">
        <v>0.5144136793709555</v>
      </c>
      <c r="AN56">
        <v>0.16477362472009721</v>
      </c>
      <c r="AO56">
        <v>0.16477362472009721</v>
      </c>
      <c r="AP56">
        <v>0.16477362472009721</v>
      </c>
      <c r="AQ56">
        <v>0.16477362472009721</v>
      </c>
      <c r="AR56">
        <v>13.71609400249957</v>
      </c>
      <c r="AS56">
        <v>13.71609400249957</v>
      </c>
      <c r="AT56">
        <v>13.71609400249957</v>
      </c>
      <c r="AU56">
        <v>13.71609400249957</v>
      </c>
      <c r="AV56" t="str">
        <f>VLOOKUP(Sheet1[[#This Row],[NPDES ID2]],Combined_Sheet__Major_Only___2[[NPDES ID2]:[ECHO BFR]],3,FALSE)</f>
        <v>CA</v>
      </c>
      <c r="AW56" t="s">
        <v>118</v>
      </c>
      <c r="AX56" t="str">
        <f>VLOOKUP(Sheet1[[#This Row],[NPDES ID2]],Combined_Sheet__Major_Only___2[[NPDES ID2]:[ECHO BFR]],27,FALSE)</f>
        <v>-</v>
      </c>
      <c r="AY56" t="str">
        <f>VLOOKUP(Sheet1[[#This Row],[NPDES ID2]],Combined_Sheet__Major_Only___2[[NPDES ID2]:[ECHO BFR]],28,FALSE)</f>
        <v>heatDry, highTempCompost</v>
      </c>
      <c r="AZ56" t="str">
        <f>VLOOKUP(Sheet1[[#This Row],[NPDES ID2]],Combined_Sheet__Major_Only___2[[NPDES ID2]:[ECHO BFR]],29,FALSE)</f>
        <v>sludgeLagoon, thickening</v>
      </c>
      <c r="BA56">
        <f>VLOOKUP(Sheet1[[#This Row],[NPDES ID2]],Combined_Sheet__Major_Only___2[[NPDES ID2]:[ECHO BFR]],17,FALSE)</f>
        <v>37.894722000000002</v>
      </c>
      <c r="BB56">
        <f>VLOOKUP(Sheet1[[#This Row],[NPDES ID2]],Combined_Sheet__Major_Only___2[[NPDES ID2]:[ECHO BFR]],18,FALSE)</f>
        <v>-121.587222</v>
      </c>
      <c r="BC56" t="str">
        <f>IF(ISNUMBER(SEARCH("aerobic",$AW56)),"aerobic","")</f>
        <v>aerobic</v>
      </c>
      <c r="BD56" t="str">
        <f>IF(ISNUMBER(SEARCH("anaer",$AW56)),"anaer","")</f>
        <v/>
      </c>
      <c r="BE56" t="str">
        <f>IF(ISNUMBER(SEARCH("thickening",$AZ56)),"thickening","")</f>
        <v>thickening</v>
      </c>
      <c r="BF56" s="2" t="str">
        <f>IF(ISNUMBER(SEARCH("airDry",$AW56)),"airDry","")</f>
        <v>airDry</v>
      </c>
      <c r="BG56" s="2" t="str">
        <f>IF(ISNUMBER(SEARCH("heatDry",$AY56)),"heatDry","")</f>
        <v>heatDry</v>
      </c>
      <c r="BH56" s="2" t="str">
        <f>IF(AND(ISNUMBER(SEARCH("aerobic",$AW56)),ISNUMBER(SEARCH("anaer",$AW56))),"Combined Aer and Anaer.","")</f>
        <v/>
      </c>
    </row>
    <row r="57" spans="1:60" x14ac:dyDescent="0.25">
      <c r="A57" s="4">
        <v>2280</v>
      </c>
      <c r="B57" t="s">
        <v>10661</v>
      </c>
      <c r="C57">
        <v>457.31</v>
      </c>
      <c r="D57">
        <v>396.48044050871812</v>
      </c>
      <c r="E57">
        <v>401.46283374960632</v>
      </c>
      <c r="F57">
        <v>305.67260326496728</v>
      </c>
      <c r="G57">
        <v>483.38529126590049</v>
      </c>
      <c r="H57">
        <v>-119.04602013712319</v>
      </c>
      <c r="I57">
        <v>-121.3593024979648</v>
      </c>
      <c r="J57">
        <v>-137.09366436401399</v>
      </c>
      <c r="K57">
        <v>-95.642101849530832</v>
      </c>
      <c r="L57">
        <v>293.56095161865511</v>
      </c>
      <c r="M57">
        <v>292.18437262098507</v>
      </c>
      <c r="N57">
        <v>287.62719137304578</v>
      </c>
      <c r="O57">
        <v>303.23158603495767</v>
      </c>
      <c r="P57">
        <v>10.71463872212294</v>
      </c>
      <c r="Q57">
        <v>10.82335351216963</v>
      </c>
      <c r="R57">
        <v>8.9181174849999518</v>
      </c>
      <c r="S57">
        <v>12.21780645454646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62.909872874423229</v>
      </c>
      <c r="AG57">
        <v>62.614589969599848</v>
      </c>
      <c r="AH57">
        <v>61.638860777311933</v>
      </c>
      <c r="AI57">
        <v>64.982066868843461</v>
      </c>
      <c r="AJ57">
        <v>0.54498657315434884</v>
      </c>
      <c r="AK57">
        <v>0.54498659813352912</v>
      </c>
      <c r="AL57">
        <v>0.54498084354855536</v>
      </c>
      <c r="AM57">
        <v>0.54499226968392678</v>
      </c>
      <c r="AN57">
        <v>0.15889069717944221</v>
      </c>
      <c r="AO57">
        <v>0.1588906971794421</v>
      </c>
      <c r="AP57">
        <v>0.1588906971794421</v>
      </c>
      <c r="AQ57">
        <v>0.1588906971794421</v>
      </c>
      <c r="AR57">
        <v>13.040573152326489</v>
      </c>
      <c r="AS57">
        <v>13.040573152326481</v>
      </c>
      <c r="AT57">
        <v>13.040573152326481</v>
      </c>
      <c r="AU57">
        <v>13.040573152326481</v>
      </c>
      <c r="AV57" t="str">
        <f>VLOOKUP(Sheet1[[#This Row],[NPDES ID2]],Combined_Sheet__Major_Only___2[[NPDES ID2]:[ECHO BFR]],3,FALSE)</f>
        <v>PA</v>
      </c>
      <c r="AW57" t="s">
        <v>41</v>
      </c>
      <c r="AX57" t="str">
        <f>VLOOKUP(Sheet1[[#This Row],[NPDES ID2]],Combined_Sheet__Major_Only___2[[NPDES ID2]:[ECHO BFR]],27,FALSE)</f>
        <v>other</v>
      </c>
      <c r="AY57" t="str">
        <f>VLOOKUP(Sheet1[[#This Row],[NPDES ID2]],Combined_Sheet__Major_Only___2[[NPDES ID2]:[ECHO BFR]],28,FALSE)</f>
        <v>heatDry</v>
      </c>
      <c r="AZ57" t="str">
        <f>VLOOKUP(Sheet1[[#This Row],[NPDES ID2]],Combined_Sheet__Major_Only___2[[NPDES ID2]:[ECHO BFR]],29,FALSE)</f>
        <v>preliminaryOps, thickening</v>
      </c>
      <c r="BA57">
        <f>VLOOKUP(Sheet1[[#This Row],[NPDES ID2]],Combined_Sheet__Major_Only___2[[NPDES ID2]:[ECHO BFR]],17,FALSE)</f>
        <v>40.153210000000001</v>
      </c>
      <c r="BB57">
        <f>VLOOKUP(Sheet1[[#This Row],[NPDES ID2]],Combined_Sheet__Major_Only___2[[NPDES ID2]:[ECHO BFR]],18,FALSE)</f>
        <v>-76.284189999999995</v>
      </c>
      <c r="BC57" t="str">
        <f>IF(ISNUMBER(SEARCH("aerobic",$AW57)),"aerobic","")</f>
        <v>aerobic</v>
      </c>
      <c r="BD57" t="str">
        <f>IF(ISNUMBER(SEARCH("anaer",$AW57)),"anaer","")</f>
        <v/>
      </c>
      <c r="BE57" t="str">
        <f>IF(ISNUMBER(SEARCH("thickening",$AZ57)),"thickening","")</f>
        <v>thickening</v>
      </c>
      <c r="BF57" s="2" t="str">
        <f>IF(ISNUMBER(SEARCH("airDry",$AW57)),"airDry","")</f>
        <v/>
      </c>
      <c r="BG57" s="2" t="str">
        <f>IF(ISNUMBER(SEARCH("heatDry",$AY57)),"heatDry","")</f>
        <v>heatDry</v>
      </c>
      <c r="BH57" s="2" t="str">
        <f>IF(AND(ISNUMBER(SEARCH("aerobic",$AW57)),ISNUMBER(SEARCH("anaer",$AW57))),"Combined Aer and Anaer.","")</f>
        <v/>
      </c>
    </row>
    <row r="58" spans="1:60" x14ac:dyDescent="0.25">
      <c r="A58" s="4">
        <v>451</v>
      </c>
      <c r="B58" t="s">
        <v>2254</v>
      </c>
      <c r="C58">
        <v>515.29999999999995</v>
      </c>
      <c r="D58">
        <v>383.59390915525938</v>
      </c>
      <c r="E58">
        <v>385.88108462810152</v>
      </c>
      <c r="F58">
        <v>299.71660112777442</v>
      </c>
      <c r="G58">
        <v>466.36932389900312</v>
      </c>
      <c r="H58">
        <v>-119.0803885732374</v>
      </c>
      <c r="I58">
        <v>-121.39414614295519</v>
      </c>
      <c r="J58">
        <v>-137.13135213705601</v>
      </c>
      <c r="K58">
        <v>-95.683012919552652</v>
      </c>
      <c r="L58">
        <v>330.68473360637807</v>
      </c>
      <c r="M58">
        <v>329.13282405578542</v>
      </c>
      <c r="N58">
        <v>323.99501827073249</v>
      </c>
      <c r="O58">
        <v>341.58733257544787</v>
      </c>
      <c r="P58">
        <v>12.073529550462229</v>
      </c>
      <c r="Q58">
        <v>12.19561589235343</v>
      </c>
      <c r="R58">
        <v>10.0495873602411</v>
      </c>
      <c r="S58">
        <v>13.76757365222088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62.890580711456742</v>
      </c>
      <c r="AG58">
        <v>62.595129937314567</v>
      </c>
      <c r="AH58">
        <v>61.618942696482108</v>
      </c>
      <c r="AI58">
        <v>64.963837546486417</v>
      </c>
      <c r="AJ58">
        <v>0.5447509389778199</v>
      </c>
      <c r="AK58">
        <v>0.54475096580193405</v>
      </c>
      <c r="AL58">
        <v>0.54474478572642726</v>
      </c>
      <c r="AM58">
        <v>0.54475705671283969</v>
      </c>
      <c r="AN58">
        <v>0.15966925714232519</v>
      </c>
      <c r="AO58">
        <v>0.15966925714232519</v>
      </c>
      <c r="AP58">
        <v>0.15966925714232519</v>
      </c>
      <c r="AQ58">
        <v>0.15966925714232519</v>
      </c>
      <c r="AR58">
        <v>13.554197784540509</v>
      </c>
      <c r="AS58">
        <v>13.554197784540509</v>
      </c>
      <c r="AT58">
        <v>13.554197784540509</v>
      </c>
      <c r="AU58">
        <v>13.554197784540509</v>
      </c>
      <c r="AV58" t="str">
        <f>VLOOKUP(Sheet1[[#This Row],[NPDES ID2]],Combined_Sheet__Major_Only___2[[NPDES ID2]:[ECHO BFR]],3,FALSE)</f>
        <v>SC</v>
      </c>
      <c r="AW58" t="s">
        <v>41</v>
      </c>
      <c r="AX58" t="str">
        <f>VLOOKUP(Sheet1[[#This Row],[NPDES ID2]],Combined_Sheet__Major_Only___2[[NPDES ID2]:[ECHO BFR]],27,FALSE)</f>
        <v>-</v>
      </c>
      <c r="AY58" t="str">
        <f>VLOOKUP(Sheet1[[#This Row],[NPDES ID2]],Combined_Sheet__Major_Only___2[[NPDES ID2]:[ECHO BFR]],28,FALSE)</f>
        <v>heatDry</v>
      </c>
      <c r="AZ58" t="str">
        <f>VLOOKUP(Sheet1[[#This Row],[NPDES ID2]],Combined_Sheet__Major_Only___2[[NPDES ID2]:[ECHO BFR]],29,FALSE)</f>
        <v>thickening</v>
      </c>
      <c r="BA58">
        <f>VLOOKUP(Sheet1[[#This Row],[NPDES ID2]],Combined_Sheet__Major_Only___2[[NPDES ID2]:[ECHO BFR]],17,FALSE)</f>
        <v>33.437156999999999</v>
      </c>
      <c r="BB58">
        <f>VLOOKUP(Sheet1[[#This Row],[NPDES ID2]],Combined_Sheet__Major_Only___2[[NPDES ID2]:[ECHO BFR]],18,FALSE)</f>
        <v>-80.849191000000005</v>
      </c>
      <c r="BC58" t="str">
        <f>IF(ISNUMBER(SEARCH("aerobic",$AW58)),"aerobic","")</f>
        <v>aerobic</v>
      </c>
      <c r="BD58" t="str">
        <f>IF(ISNUMBER(SEARCH("anaer",$AW58)),"anaer","")</f>
        <v/>
      </c>
      <c r="BE58" t="str">
        <f>IF(ISNUMBER(SEARCH("thickening",$AZ58)),"thickening","")</f>
        <v>thickening</v>
      </c>
      <c r="BF58" s="3" t="str">
        <f>IF(ISNUMBER(SEARCH("airDry",$AW58)),"airDry","")</f>
        <v/>
      </c>
      <c r="BG58" s="3" t="str">
        <f>IF(ISNUMBER(SEARCH("heatDry",$AY58)),"heatDry","")</f>
        <v>heatDry</v>
      </c>
      <c r="BH58" s="3" t="str">
        <f>IF(AND(ISNUMBER(SEARCH("aerobic",$AW58)),ISNUMBER(SEARCH("anaer",$AW58))),"Combined Aer and Anaer.","")</f>
        <v/>
      </c>
    </row>
    <row r="59" spans="1:60" x14ac:dyDescent="0.25">
      <c r="A59" s="4">
        <v>351</v>
      </c>
      <c r="B59" t="s">
        <v>1778</v>
      </c>
      <c r="C59">
        <v>949.8</v>
      </c>
      <c r="D59">
        <v>367.16993038947561</v>
      </c>
      <c r="E59">
        <v>367.44532273386852</v>
      </c>
      <c r="F59">
        <v>307.27685859511871</v>
      </c>
      <c r="G59">
        <v>437.11737344454963</v>
      </c>
      <c r="H59">
        <v>-114.19263320796151</v>
      </c>
      <c r="I59">
        <v>-116.6330098436528</v>
      </c>
      <c r="J59">
        <v>-132.4148099262205</v>
      </c>
      <c r="K59">
        <v>-90.584350559840317</v>
      </c>
      <c r="L59">
        <v>633.41029426113414</v>
      </c>
      <c r="M59">
        <v>630.73978172668512</v>
      </c>
      <c r="N59">
        <v>621.8948232457949</v>
      </c>
      <c r="O59">
        <v>652.17638331313333</v>
      </c>
      <c r="P59">
        <v>22.203094166208629</v>
      </c>
      <c r="Q59">
        <v>22.486629751465252</v>
      </c>
      <c r="R59">
        <v>18.332955097277051</v>
      </c>
      <c r="S59">
        <v>25.386659768324321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65.356434155884514</v>
      </c>
      <c r="AG59">
        <v>65.080352393996733</v>
      </c>
      <c r="AH59">
        <v>64.169355915753812</v>
      </c>
      <c r="AI59">
        <v>67.292349887034931</v>
      </c>
      <c r="AJ59">
        <v>0.57488065500302399</v>
      </c>
      <c r="AK59">
        <v>0.57488070271681369</v>
      </c>
      <c r="AL59">
        <v>0.57486970163498319</v>
      </c>
      <c r="AM59">
        <v>0.57489154524549013</v>
      </c>
      <c r="AN59">
        <v>0.16294472659652859</v>
      </c>
      <c r="AO59">
        <v>0.16294472659652859</v>
      </c>
      <c r="AP59">
        <v>0.16294472659652859</v>
      </c>
      <c r="AQ59">
        <v>0.16294472659652859</v>
      </c>
      <c r="AR59">
        <v>14.4490527801066</v>
      </c>
      <c r="AS59">
        <v>14.4490527801066</v>
      </c>
      <c r="AT59">
        <v>14.4490527801066</v>
      </c>
      <c r="AU59">
        <v>14.4490527801066</v>
      </c>
      <c r="AV59" t="str">
        <f>VLOOKUP(Sheet1[[#This Row],[NPDES ID2]],Combined_Sheet__Major_Only___2[[NPDES ID2]:[ECHO BFR]],3,FALSE)</f>
        <v>SC</v>
      </c>
      <c r="AW59" t="s">
        <v>41</v>
      </c>
      <c r="AX59" t="str">
        <f>VLOOKUP(Sheet1[[#This Row],[NPDES ID2]],Combined_Sheet__Major_Only___2[[NPDES ID2]:[ECHO BFR]],27,FALSE)</f>
        <v>-</v>
      </c>
      <c r="AY59" t="str">
        <f>VLOOKUP(Sheet1[[#This Row],[NPDES ID2]],Combined_Sheet__Major_Only___2[[NPDES ID2]:[ECHO BFR]],28,FALSE)</f>
        <v>heatDry</v>
      </c>
      <c r="AZ59" t="str">
        <f>VLOOKUP(Sheet1[[#This Row],[NPDES ID2]],Combined_Sheet__Major_Only___2[[NPDES ID2]:[ECHO BFR]],29,FALSE)</f>
        <v>thickening</v>
      </c>
      <c r="BA59">
        <f>VLOOKUP(Sheet1[[#This Row],[NPDES ID2]],Combined_Sheet__Major_Only___2[[NPDES ID2]:[ECHO BFR]],17,FALSE)</f>
        <v>33.849722</v>
      </c>
      <c r="BB59">
        <f>VLOOKUP(Sheet1[[#This Row],[NPDES ID2]],Combined_Sheet__Major_Only___2[[NPDES ID2]:[ECHO BFR]],18,FALSE)</f>
        <v>-80.315556000000001</v>
      </c>
      <c r="BC59" t="str">
        <f>IF(ISNUMBER(SEARCH("aerobic",$AW59)),"aerobic","")</f>
        <v>aerobic</v>
      </c>
      <c r="BD59" t="str">
        <f>IF(ISNUMBER(SEARCH("anaer",$AW59)),"anaer","")</f>
        <v/>
      </c>
      <c r="BE59" t="str">
        <f>IF(ISNUMBER(SEARCH("thickening",$AZ59)),"thickening","")</f>
        <v>thickening</v>
      </c>
      <c r="BF59" s="3" t="str">
        <f>IF(ISNUMBER(SEARCH("airDry",$AW59)),"airDry","")</f>
        <v/>
      </c>
      <c r="BG59" s="3" t="str">
        <f>IF(ISNUMBER(SEARCH("heatDry",$AY59)),"heatDry","")</f>
        <v>heatDry</v>
      </c>
      <c r="BH59" s="3" t="str">
        <f>IF(AND(ISNUMBER(SEARCH("aerobic",$AW59)),ISNUMBER(SEARCH("anaer",$AW59))),"Combined Aer and Anaer.","")</f>
        <v/>
      </c>
    </row>
    <row r="60" spans="1:60" x14ac:dyDescent="0.25">
      <c r="A60" s="4">
        <v>241</v>
      </c>
      <c r="B60" t="s">
        <v>1253</v>
      </c>
      <c r="C60">
        <v>2108.61</v>
      </c>
      <c r="D60">
        <v>591.80404841644497</v>
      </c>
      <c r="E60">
        <v>594.39571450599806</v>
      </c>
      <c r="F60">
        <v>504.16647333810039</v>
      </c>
      <c r="G60">
        <v>690.20512762315695</v>
      </c>
      <c r="H60">
        <v>-127.3169467649054</v>
      </c>
      <c r="I60">
        <v>-129.87997501170869</v>
      </c>
      <c r="J60">
        <v>-146.2732669630189</v>
      </c>
      <c r="K60">
        <v>-104.57767099965319</v>
      </c>
      <c r="L60">
        <v>1269.028029185482</v>
      </c>
      <c r="M60">
        <v>1262.017945146772</v>
      </c>
      <c r="N60">
        <v>1238.7765013116971</v>
      </c>
      <c r="O60">
        <v>1318.319247989924</v>
      </c>
      <c r="P60">
        <v>49.576228924099198</v>
      </c>
      <c r="Q60">
        <v>50.006168393432453</v>
      </c>
      <c r="R60">
        <v>41.613275705802508</v>
      </c>
      <c r="S60">
        <v>56.611144046294477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58.982555228291837</v>
      </c>
      <c r="AG60">
        <v>58.655573688708003</v>
      </c>
      <c r="AH60">
        <v>57.578917227633937</v>
      </c>
      <c r="AI60">
        <v>61.272649252071602</v>
      </c>
      <c r="AJ60">
        <v>0.49705089768462363</v>
      </c>
      <c r="AK60">
        <v>0.49705099725133728</v>
      </c>
      <c r="AL60">
        <v>0.49702798101777279</v>
      </c>
      <c r="AM60">
        <v>0.4970736829870972</v>
      </c>
      <c r="AN60">
        <v>0.16308506291397709</v>
      </c>
      <c r="AO60">
        <v>0.16308506291397709</v>
      </c>
      <c r="AP60">
        <v>0.16308506291397709</v>
      </c>
      <c r="AQ60">
        <v>0.16308506291397709</v>
      </c>
      <c r="AR60">
        <v>13.58305760418348</v>
      </c>
      <c r="AS60">
        <v>13.58305760418347</v>
      </c>
      <c r="AT60">
        <v>13.58305760418347</v>
      </c>
      <c r="AU60">
        <v>13.58305760418347</v>
      </c>
      <c r="AV60" t="str">
        <f>VLOOKUP(Sheet1[[#This Row],[NPDES ID2]],Combined_Sheet__Major_Only___2[[NPDES ID2]:[ECHO BFR]],3,FALSE)</f>
        <v>FL</v>
      </c>
      <c r="AW60" t="s">
        <v>41</v>
      </c>
      <c r="AX60" t="str">
        <f>VLOOKUP(Sheet1[[#This Row],[NPDES ID2]],Combined_Sheet__Major_Only___2[[NPDES ID2]:[ECHO BFR]],27,FALSE)</f>
        <v>-</v>
      </c>
      <c r="AY60" t="str">
        <f>VLOOKUP(Sheet1[[#This Row],[NPDES ID2]],Combined_Sheet__Major_Only___2[[NPDES ID2]:[ECHO BFR]],28,FALSE)</f>
        <v>heatDry</v>
      </c>
      <c r="AZ60" t="str">
        <f>VLOOKUP(Sheet1[[#This Row],[NPDES ID2]],Combined_Sheet__Major_Only___2[[NPDES ID2]:[ECHO BFR]],29,FALSE)</f>
        <v>thickening</v>
      </c>
      <c r="BA60">
        <f>VLOOKUP(Sheet1[[#This Row],[NPDES ID2]],Combined_Sheet__Major_Only___2[[NPDES ID2]:[ECHO BFR]],17,FALSE)</f>
        <v>27.9086</v>
      </c>
      <c r="BB60">
        <f>VLOOKUP(Sheet1[[#This Row],[NPDES ID2]],Combined_Sheet__Major_Only___2[[NPDES ID2]:[ECHO BFR]],18,FALSE)</f>
        <v>-82.703739999999996</v>
      </c>
      <c r="BC60" t="str">
        <f>IF(ISNUMBER(SEARCH("aerobic",$AW60)),"aerobic","")</f>
        <v>aerobic</v>
      </c>
      <c r="BD60" t="str">
        <f>IF(ISNUMBER(SEARCH("anaer",$AW60)),"anaer","")</f>
        <v/>
      </c>
      <c r="BE60" t="str">
        <f>IF(ISNUMBER(SEARCH("thickening",$AZ60)),"thickening","")</f>
        <v>thickening</v>
      </c>
      <c r="BF60" s="3" t="str">
        <f>IF(ISNUMBER(SEARCH("airDry",$AW60)),"airDry","")</f>
        <v/>
      </c>
      <c r="BG60" s="3" t="str">
        <f>IF(ISNUMBER(SEARCH("heatDry",$AY60)),"heatDry","")</f>
        <v>heatDry</v>
      </c>
      <c r="BH60" s="3" t="str">
        <f>IF(AND(ISNUMBER(SEARCH("aerobic",$AW60)),ISNUMBER(SEARCH("anaer",$AW60))),"Combined Aer and Anaer.","")</f>
        <v/>
      </c>
    </row>
    <row r="61" spans="1:60" x14ac:dyDescent="0.25">
      <c r="A61" s="4">
        <v>1508</v>
      </c>
      <c r="B61" t="s">
        <v>7105</v>
      </c>
      <c r="C61">
        <v>105.6</v>
      </c>
      <c r="D61">
        <v>1090.8510350033409</v>
      </c>
      <c r="E61">
        <v>1090.1120437078359</v>
      </c>
      <c r="F61">
        <v>771.77831534186816</v>
      </c>
      <c r="G61">
        <v>1433.131219021235</v>
      </c>
      <c r="H61">
        <v>-123.6444817168212</v>
      </c>
      <c r="I61">
        <v>-126.1197169541245</v>
      </c>
      <c r="J61">
        <v>-142.23429369270991</v>
      </c>
      <c r="K61">
        <v>-100.4281954178179</v>
      </c>
      <c r="L61">
        <v>65.466914616617132</v>
      </c>
      <c r="M61">
        <v>65.130588182493085</v>
      </c>
      <c r="N61">
        <v>64.017627018726486</v>
      </c>
      <c r="O61">
        <v>67.829065640025306</v>
      </c>
      <c r="P61">
        <v>2.479024832293987</v>
      </c>
      <c r="Q61">
        <v>2.50126164603962</v>
      </c>
      <c r="R61">
        <v>2.0728954605017411</v>
      </c>
      <c r="S61">
        <v>2.822922817244927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60.75542774058313</v>
      </c>
      <c r="AG61">
        <v>60.443249972121713</v>
      </c>
      <c r="AH61">
        <v>59.410557550657501</v>
      </c>
      <c r="AI61">
        <v>62.947538177653158</v>
      </c>
      <c r="AJ61">
        <v>0.51868176321219983</v>
      </c>
      <c r="AK61">
        <v>0.51868176807760069</v>
      </c>
      <c r="AL61">
        <v>0.51868064810749159</v>
      </c>
      <c r="AM61">
        <v>0.51868287186892736</v>
      </c>
      <c r="AN61">
        <v>0.1656493449600645</v>
      </c>
      <c r="AO61">
        <v>0.16564934496006439</v>
      </c>
      <c r="AP61">
        <v>0.16564934496006439</v>
      </c>
      <c r="AQ61">
        <v>0.16564934496006439</v>
      </c>
      <c r="AR61">
        <v>14.307525080008579</v>
      </c>
      <c r="AS61">
        <v>14.307525080008579</v>
      </c>
      <c r="AT61">
        <v>14.307525080008579</v>
      </c>
      <c r="AU61">
        <v>14.307525080008579</v>
      </c>
      <c r="AV61" t="str">
        <f>VLOOKUP(Sheet1[[#This Row],[NPDES ID2]],Combined_Sheet__Major_Only___2[[NPDES ID2]:[ECHO BFR]],3,FALSE)</f>
        <v>OR</v>
      </c>
      <c r="AW61" t="s">
        <v>41</v>
      </c>
      <c r="AX61" t="str">
        <f>VLOOKUP(Sheet1[[#This Row],[NPDES ID2]],Combined_Sheet__Major_Only___2[[NPDES ID2]:[ECHO BFR]],27,FALSE)</f>
        <v>-</v>
      </c>
      <c r="AY61" t="str">
        <f>VLOOKUP(Sheet1[[#This Row],[NPDES ID2]],Combined_Sheet__Major_Only___2[[NPDES ID2]:[ECHO BFR]],28,FALSE)</f>
        <v>heatDry</v>
      </c>
      <c r="AZ61" t="str">
        <f>VLOOKUP(Sheet1[[#This Row],[NPDES ID2]],Combined_Sheet__Major_Only___2[[NPDES ID2]:[ECHO BFR]],29,FALSE)</f>
        <v>thickening, preliminaryOps</v>
      </c>
      <c r="BA61">
        <f>VLOOKUP(Sheet1[[#This Row],[NPDES ID2]],Combined_Sheet__Major_Only___2[[NPDES ID2]:[ECHO BFR]],17,FALSE)</f>
        <v>43.021079999999998</v>
      </c>
      <c r="BB61">
        <f>VLOOKUP(Sheet1[[#This Row],[NPDES ID2]],Combined_Sheet__Major_Only___2[[NPDES ID2]:[ECHO BFR]],18,FALSE)</f>
        <v>-123.296857</v>
      </c>
      <c r="BC61" t="str">
        <f>IF(ISNUMBER(SEARCH("aerobic",$AW61)),"aerobic","")</f>
        <v>aerobic</v>
      </c>
      <c r="BD61" t="str">
        <f>IF(ISNUMBER(SEARCH("anaer",$AW61)),"anaer","")</f>
        <v/>
      </c>
      <c r="BE61" t="str">
        <f>IF(ISNUMBER(SEARCH("thickening",$AZ61)),"thickening","")</f>
        <v>thickening</v>
      </c>
      <c r="BF61" s="2" t="str">
        <f>IF(ISNUMBER(SEARCH("airDry",$AW61)),"airDry","")</f>
        <v/>
      </c>
      <c r="BG61" s="2" t="str">
        <f>IF(ISNUMBER(SEARCH("heatDry",$AY61)),"heatDry","")</f>
        <v>heatDry</v>
      </c>
      <c r="BH61" s="2" t="str">
        <f>IF(AND(ISNUMBER(SEARCH("aerobic",$AW61)),ISNUMBER(SEARCH("anaer",$AW61))),"Combined Aer and Anaer.","")</f>
        <v/>
      </c>
    </row>
    <row r="62" spans="1:60" x14ac:dyDescent="0.25">
      <c r="A62" s="4">
        <v>273</v>
      </c>
      <c r="B62" t="s">
        <v>1399</v>
      </c>
      <c r="C62">
        <v>1634</v>
      </c>
      <c r="D62">
        <v>459.59549678447019</v>
      </c>
      <c r="E62">
        <v>459.67893411278789</v>
      </c>
      <c r="F62">
        <v>389.07982620826169</v>
      </c>
      <c r="G62">
        <v>534.73514556295981</v>
      </c>
      <c r="H62">
        <v>-115.0275020000755</v>
      </c>
      <c r="I62">
        <v>-117.4947797738367</v>
      </c>
      <c r="J62">
        <v>-133.1887043709456</v>
      </c>
      <c r="K62">
        <v>-91.561764238293009</v>
      </c>
      <c r="L62">
        <v>1081.42753998373</v>
      </c>
      <c r="M62">
        <v>1076.7700919323579</v>
      </c>
      <c r="N62">
        <v>1061.3315638316201</v>
      </c>
      <c r="O62">
        <v>1114.172484510342</v>
      </c>
      <c r="P62">
        <v>38.214250872057178</v>
      </c>
      <c r="Q62">
        <v>38.702489464335748</v>
      </c>
      <c r="R62">
        <v>31.62812210350992</v>
      </c>
      <c r="S62">
        <v>43.617144529051387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64.861779152992639</v>
      </c>
      <c r="AG62">
        <v>64.581446565549257</v>
      </c>
      <c r="AH62">
        <v>63.658519177716947</v>
      </c>
      <c r="AI62">
        <v>66.825004238175083</v>
      </c>
      <c r="AJ62">
        <v>0.56883469857739133</v>
      </c>
      <c r="AK62">
        <v>0.5688347866093777</v>
      </c>
      <c r="AL62">
        <v>0.56881445736360259</v>
      </c>
      <c r="AM62">
        <v>0.56885482352027994</v>
      </c>
      <c r="AN62">
        <v>0.16618203502206311</v>
      </c>
      <c r="AO62">
        <v>0.166182035022063</v>
      </c>
      <c r="AP62">
        <v>0.166182035022063</v>
      </c>
      <c r="AQ62">
        <v>0.166182035022063</v>
      </c>
      <c r="AR62">
        <v>13.62738121665442</v>
      </c>
      <c r="AS62">
        <v>13.62738121665442</v>
      </c>
      <c r="AT62">
        <v>13.62738121665442</v>
      </c>
      <c r="AU62">
        <v>13.62738121665442</v>
      </c>
      <c r="AV62" t="str">
        <f>VLOOKUP(Sheet1[[#This Row],[NPDES ID2]],Combined_Sheet__Major_Only___2[[NPDES ID2]:[ECHO BFR]],3,FALSE)</f>
        <v>NC</v>
      </c>
      <c r="AW62" t="s">
        <v>41</v>
      </c>
      <c r="AX62" t="str">
        <f>VLOOKUP(Sheet1[[#This Row],[NPDES ID2]],Combined_Sheet__Major_Only___2[[NPDES ID2]:[ECHO BFR]],27,FALSE)</f>
        <v>methaneBioCaptureRecover</v>
      </c>
      <c r="AY62" t="str">
        <f>VLOOKUP(Sheet1[[#This Row],[NPDES ID2]],Combined_Sheet__Major_Only___2[[NPDES ID2]:[ECHO BFR]],28,FALSE)</f>
        <v>heatDry</v>
      </c>
      <c r="AZ62" t="str">
        <f>VLOOKUP(Sheet1[[#This Row],[NPDES ID2]],Combined_Sheet__Major_Only___2[[NPDES ID2]:[ECHO BFR]],29,FALSE)</f>
        <v>thickening, preliminaryOps</v>
      </c>
      <c r="BA62">
        <f>VLOOKUP(Sheet1[[#This Row],[NPDES ID2]],Combined_Sheet__Major_Only___2[[NPDES ID2]:[ECHO BFR]],17,FALSE)</f>
        <v>35.995932000000003</v>
      </c>
      <c r="BB62">
        <f>VLOOKUP(Sheet1[[#This Row],[NPDES ID2]],Combined_Sheet__Major_Only___2[[NPDES ID2]:[ECHO BFR]],18,FALSE)</f>
        <v>-80.332791</v>
      </c>
      <c r="BC62" t="str">
        <f>IF(ISNUMBER(SEARCH("aerobic",$AW62)),"aerobic","")</f>
        <v>aerobic</v>
      </c>
      <c r="BD62" t="str">
        <f>IF(ISNUMBER(SEARCH("anaer",$AW62)),"anaer","")</f>
        <v/>
      </c>
      <c r="BE62" t="str">
        <f>IF(ISNUMBER(SEARCH("thickening",$AZ62)),"thickening","")</f>
        <v>thickening</v>
      </c>
      <c r="BF62" s="3" t="str">
        <f>IF(ISNUMBER(SEARCH("airDry",$AW62)),"airDry","")</f>
        <v/>
      </c>
      <c r="BG62" s="3" t="str">
        <f>IF(ISNUMBER(SEARCH("heatDry",$AY62)),"heatDry","")</f>
        <v>heatDry</v>
      </c>
      <c r="BH62" s="3" t="str">
        <f>IF(AND(ISNUMBER(SEARCH("aerobic",$AW62)),ISNUMBER(SEARCH("anaer",$AW62))),"Combined Aer and Anaer.","")</f>
        <v/>
      </c>
    </row>
    <row r="63" spans="1:60" x14ac:dyDescent="0.25">
      <c r="A63" s="4">
        <v>507</v>
      </c>
      <c r="B63" t="s">
        <v>2509</v>
      </c>
      <c r="C63">
        <v>347.12</v>
      </c>
      <c r="D63">
        <v>439.85192391020269</v>
      </c>
      <c r="E63">
        <v>445.31801841603931</v>
      </c>
      <c r="F63">
        <v>338.61653602687079</v>
      </c>
      <c r="G63">
        <v>552.81913116139719</v>
      </c>
      <c r="H63">
        <v>-117.9242495612809</v>
      </c>
      <c r="I63">
        <v>-120.2130618398058</v>
      </c>
      <c r="J63">
        <v>-135.83977391965371</v>
      </c>
      <c r="K63">
        <v>-94.445253382251792</v>
      </c>
      <c r="L63">
        <v>224.82613768631421</v>
      </c>
      <c r="M63">
        <v>223.79700777405279</v>
      </c>
      <c r="N63">
        <v>220.3904754352539</v>
      </c>
      <c r="O63">
        <v>232.05536483260329</v>
      </c>
      <c r="P63">
        <v>8.1287406009569274</v>
      </c>
      <c r="Q63">
        <v>8.219380165711561</v>
      </c>
      <c r="R63">
        <v>6.7575615147160919</v>
      </c>
      <c r="S63">
        <v>9.2646907313453717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63.474176533876317</v>
      </c>
      <c r="AG63">
        <v>63.183413645123323</v>
      </c>
      <c r="AH63">
        <v>62.222318217445093</v>
      </c>
      <c r="AI63">
        <v>65.515010719166582</v>
      </c>
      <c r="AJ63">
        <v>0.5518796252316629</v>
      </c>
      <c r="AK63">
        <v>0.55187964410756041</v>
      </c>
      <c r="AL63">
        <v>0.55187529668052737</v>
      </c>
      <c r="AM63">
        <v>0.55188392878149439</v>
      </c>
      <c r="AN63">
        <v>0.16644751457983051</v>
      </c>
      <c r="AO63">
        <v>0.16644751457983059</v>
      </c>
      <c r="AP63">
        <v>0.16644751457983059</v>
      </c>
      <c r="AQ63">
        <v>0.16644751457983059</v>
      </c>
      <c r="AR63">
        <v>13.234664112080189</v>
      </c>
      <c r="AS63">
        <v>13.23466411208018</v>
      </c>
      <c r="AT63">
        <v>13.23466411208018</v>
      </c>
      <c r="AU63">
        <v>13.23466411208018</v>
      </c>
      <c r="AV63" t="str">
        <f>VLOOKUP(Sheet1[[#This Row],[NPDES ID2]],Combined_Sheet__Major_Only___2[[NPDES ID2]:[ECHO BFR]],3,FALSE)</f>
        <v>WA</v>
      </c>
      <c r="AW63" t="s">
        <v>41</v>
      </c>
      <c r="AX63" t="str">
        <f>VLOOKUP(Sheet1[[#This Row],[NPDES ID2]],Combined_Sheet__Major_Only___2[[NPDES ID2]:[ECHO BFR]],27,FALSE)</f>
        <v>-</v>
      </c>
      <c r="AY63" t="str">
        <f>VLOOKUP(Sheet1[[#This Row],[NPDES ID2]],Combined_Sheet__Major_Only___2[[NPDES ID2]:[ECHO BFR]],28,FALSE)</f>
        <v>heatDry</v>
      </c>
      <c r="AZ63" t="str">
        <f>VLOOKUP(Sheet1[[#This Row],[NPDES ID2]],Combined_Sheet__Major_Only___2[[NPDES ID2]:[ECHO BFR]],29,FALSE)</f>
        <v>thickening</v>
      </c>
      <c r="BA63">
        <f>VLOOKUP(Sheet1[[#This Row],[NPDES ID2]],Combined_Sheet__Major_Only___2[[NPDES ID2]:[ECHO BFR]],17,FALSE)</f>
        <v>47.205798000000001</v>
      </c>
      <c r="BB63">
        <f>VLOOKUP(Sheet1[[#This Row],[NPDES ID2]],Combined_Sheet__Major_Only___2[[NPDES ID2]:[ECHO BFR]],18,FALSE)</f>
        <v>-123.07803199999999</v>
      </c>
      <c r="BC63" t="str">
        <f>IF(ISNUMBER(SEARCH("aerobic",$AW63)),"aerobic","")</f>
        <v>aerobic</v>
      </c>
      <c r="BD63" t="str">
        <f>IF(ISNUMBER(SEARCH("anaer",$AW63)),"anaer","")</f>
        <v/>
      </c>
      <c r="BE63" t="str">
        <f>IF(ISNUMBER(SEARCH("thickening",$AZ63)),"thickening","")</f>
        <v>thickening</v>
      </c>
      <c r="BF63" s="3" t="str">
        <f>IF(ISNUMBER(SEARCH("airDry",$AW63)),"airDry","")</f>
        <v/>
      </c>
      <c r="BG63" s="3" t="str">
        <f>IF(ISNUMBER(SEARCH("heatDry",$AY63)),"heatDry","")</f>
        <v>heatDry</v>
      </c>
      <c r="BH63" s="3" t="str">
        <f>IF(AND(ISNUMBER(SEARCH("aerobic",$AW63)),ISNUMBER(SEARCH("anaer",$AW63))),"Combined Aer and Anaer.","")</f>
        <v/>
      </c>
    </row>
    <row r="64" spans="1:60" x14ac:dyDescent="0.25">
      <c r="A64" s="4">
        <v>509</v>
      </c>
      <c r="B64" t="s">
        <v>2518</v>
      </c>
      <c r="C64">
        <v>339.4</v>
      </c>
      <c r="D64">
        <v>448.26932759037931</v>
      </c>
      <c r="E64">
        <v>453.60794005357229</v>
      </c>
      <c r="F64">
        <v>344.81596760560763</v>
      </c>
      <c r="G64">
        <v>565.15058066277697</v>
      </c>
      <c r="H64">
        <v>-118.9159974518622</v>
      </c>
      <c r="I64">
        <v>-121.2270385514</v>
      </c>
      <c r="J64">
        <v>-136.951043157817</v>
      </c>
      <c r="K64">
        <v>-95.483709420058844</v>
      </c>
      <c r="L64">
        <v>218.13326498628871</v>
      </c>
      <c r="M64">
        <v>217.1135894306536</v>
      </c>
      <c r="N64">
        <v>213.7385044556828</v>
      </c>
      <c r="O64">
        <v>225.29588230740561</v>
      </c>
      <c r="P64">
        <v>7.9515248345889269</v>
      </c>
      <c r="Q64">
        <v>8.0332773334396173</v>
      </c>
      <c r="R64">
        <v>6.6171991472635314</v>
      </c>
      <c r="S64">
        <v>9.0664392521147832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62.985352789879961</v>
      </c>
      <c r="AG64">
        <v>62.690735421528828</v>
      </c>
      <c r="AH64">
        <v>61.716770732687877</v>
      </c>
      <c r="AI64">
        <v>65.053394396498916</v>
      </c>
      <c r="AJ64">
        <v>0.54590849819099752</v>
      </c>
      <c r="AK64">
        <v>0.54590851487681769</v>
      </c>
      <c r="AL64">
        <v>0.54590467216764349</v>
      </c>
      <c r="AM64">
        <v>0.54591230211195774</v>
      </c>
      <c r="AN64">
        <v>0.1672034983002616</v>
      </c>
      <c r="AO64">
        <v>0.16720349830026171</v>
      </c>
      <c r="AP64">
        <v>0.16720349830026171</v>
      </c>
      <c r="AQ64">
        <v>0.16720349830026171</v>
      </c>
      <c r="AR64">
        <v>14.168885336587881</v>
      </c>
      <c r="AS64">
        <v>14.168885336587881</v>
      </c>
      <c r="AT64">
        <v>14.168885336587881</v>
      </c>
      <c r="AU64">
        <v>14.168885336587881</v>
      </c>
      <c r="AV64" t="str">
        <f>VLOOKUP(Sheet1[[#This Row],[NPDES ID2]],Combined_Sheet__Major_Only___2[[NPDES ID2]:[ECHO BFR]],3,FALSE)</f>
        <v>WA</v>
      </c>
      <c r="AW64" t="s">
        <v>41</v>
      </c>
      <c r="AX64" t="str">
        <f>VLOOKUP(Sheet1[[#This Row],[NPDES ID2]],Combined_Sheet__Major_Only___2[[NPDES ID2]:[ECHO BFR]],27,FALSE)</f>
        <v>tempSludgeStore, methaneBioCaptureRecover</v>
      </c>
      <c r="AY64" t="str">
        <f>VLOOKUP(Sheet1[[#This Row],[NPDES ID2]],Combined_Sheet__Major_Only___2[[NPDES ID2]:[ECHO BFR]],28,FALSE)</f>
        <v>heatDry</v>
      </c>
      <c r="AZ64" t="str">
        <f>VLOOKUP(Sheet1[[#This Row],[NPDES ID2]],Combined_Sheet__Major_Only___2[[NPDES ID2]:[ECHO BFR]],29,FALSE)</f>
        <v>preliminaryOps, thickening</v>
      </c>
      <c r="BA64">
        <f>VLOOKUP(Sheet1[[#This Row],[NPDES ID2]],Combined_Sheet__Major_Only___2[[NPDES ID2]:[ECHO BFR]],17,FALSE)</f>
        <v>47.200001</v>
      </c>
      <c r="BB64">
        <f>VLOOKUP(Sheet1[[#This Row],[NPDES ID2]],Combined_Sheet__Major_Only___2[[NPDES ID2]:[ECHO BFR]],18,FALSE)</f>
        <v>-122.255798</v>
      </c>
      <c r="BC64" t="str">
        <f>IF(ISNUMBER(SEARCH("aerobic",$AW64)),"aerobic","")</f>
        <v>aerobic</v>
      </c>
      <c r="BD64" t="str">
        <f>IF(ISNUMBER(SEARCH("anaer",$AW64)),"anaer","")</f>
        <v/>
      </c>
      <c r="BE64" t="str">
        <f>IF(ISNUMBER(SEARCH("thickening",$AZ64)),"thickening","")</f>
        <v>thickening</v>
      </c>
      <c r="BF64" s="3" t="str">
        <f>IF(ISNUMBER(SEARCH("airDry",$AW64)),"airDry","")</f>
        <v/>
      </c>
      <c r="BG64" s="3" t="str">
        <f>IF(ISNUMBER(SEARCH("heatDry",$AY64)),"heatDry","")</f>
        <v>heatDry</v>
      </c>
      <c r="BH64" s="3" t="str">
        <f>IF(AND(ISNUMBER(SEARCH("aerobic",$AW64)),ISNUMBER(SEARCH("anaer",$AW64))),"Combined Aer and Anaer.","")</f>
        <v/>
      </c>
    </row>
    <row r="65" spans="1:60" x14ac:dyDescent="0.25">
      <c r="A65" s="4">
        <v>1896</v>
      </c>
      <c r="B65" t="s">
        <v>8950</v>
      </c>
      <c r="C65">
        <v>4242.9799999999996</v>
      </c>
      <c r="D65">
        <v>903.4741760600607</v>
      </c>
      <c r="E65">
        <v>899.71643246901613</v>
      </c>
      <c r="F65">
        <v>733.40938919330722</v>
      </c>
      <c r="G65">
        <v>1067.281641182394</v>
      </c>
      <c r="H65">
        <v>-111.46418824236309</v>
      </c>
      <c r="I65">
        <v>-114.0358907281244</v>
      </c>
      <c r="J65">
        <v>-130.03464699590791</v>
      </c>
      <c r="K65">
        <v>-88.111273168079776</v>
      </c>
      <c r="L65">
        <v>2883.0481742254492</v>
      </c>
      <c r="M65">
        <v>2871.5675249393689</v>
      </c>
      <c r="N65">
        <v>2833.4012925953871</v>
      </c>
      <c r="O65">
        <v>2963.9068988590971</v>
      </c>
      <c r="P65">
        <v>99.063551688611426</v>
      </c>
      <c r="Q65">
        <v>100.4024913295477</v>
      </c>
      <c r="R65">
        <v>81.314905425527328</v>
      </c>
      <c r="S65">
        <v>113.7740786287159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66.596295743970941</v>
      </c>
      <c r="AG65">
        <v>66.328588395752945</v>
      </c>
      <c r="AH65">
        <v>65.454718254484987</v>
      </c>
      <c r="AI65">
        <v>68.462174336288115</v>
      </c>
      <c r="AJ65">
        <v>0.59003888948541272</v>
      </c>
      <c r="AK65">
        <v>0.59003911432016865</v>
      </c>
      <c r="AL65">
        <v>0.58998693001235047</v>
      </c>
      <c r="AM65">
        <v>0.59009055359984863</v>
      </c>
      <c r="AN65">
        <v>0.1676412852228113</v>
      </c>
      <c r="AO65">
        <v>0.16764128522281141</v>
      </c>
      <c r="AP65">
        <v>0.16764128522281141</v>
      </c>
      <c r="AQ65">
        <v>0.16764128522281141</v>
      </c>
      <c r="AR65">
        <v>14.11935227928349</v>
      </c>
      <c r="AS65">
        <v>14.11935227928349</v>
      </c>
      <c r="AT65">
        <v>14.11935227928349</v>
      </c>
      <c r="AU65">
        <v>14.11935227928349</v>
      </c>
      <c r="AV65" t="str">
        <f>VLOOKUP(Sheet1[[#This Row],[NPDES ID2]],Combined_Sheet__Major_Only___2[[NPDES ID2]:[ECHO BFR]],3,FALSE)</f>
        <v>FL</v>
      </c>
      <c r="AW65" t="s">
        <v>41</v>
      </c>
      <c r="AX65" t="str">
        <f>VLOOKUP(Sheet1[[#This Row],[NPDES ID2]],Combined_Sheet__Major_Only___2[[NPDES ID2]:[ECHO BFR]],27,FALSE)</f>
        <v>-</v>
      </c>
      <c r="AY65" t="str">
        <f>VLOOKUP(Sheet1[[#This Row],[NPDES ID2]],Combined_Sheet__Major_Only___2[[NPDES ID2]:[ECHO BFR]],28,FALSE)</f>
        <v>heatDry</v>
      </c>
      <c r="AZ65" t="str">
        <f>VLOOKUP(Sheet1[[#This Row],[NPDES ID2]],Combined_Sheet__Major_Only___2[[NPDES ID2]:[ECHO BFR]],29,FALSE)</f>
        <v>thickening</v>
      </c>
      <c r="BA65">
        <f>VLOOKUP(Sheet1[[#This Row],[NPDES ID2]],Combined_Sheet__Major_Only___2[[NPDES ID2]:[ECHO BFR]],17,FALSE)</f>
        <v>27.469667999999999</v>
      </c>
      <c r="BB65">
        <f>VLOOKUP(Sheet1[[#This Row],[NPDES ID2]],Combined_Sheet__Major_Only___2[[NPDES ID2]:[ECHO BFR]],18,FALSE)</f>
        <v>-82.458780000000004</v>
      </c>
      <c r="BC65" t="str">
        <f>IF(ISNUMBER(SEARCH("aerobic",$AW65)),"aerobic","")</f>
        <v>aerobic</v>
      </c>
      <c r="BD65" t="str">
        <f>IF(ISNUMBER(SEARCH("anaer",$AW65)),"anaer","")</f>
        <v/>
      </c>
      <c r="BE65" t="str">
        <f>IF(ISNUMBER(SEARCH("thickening",$AZ65)),"thickening","")</f>
        <v>thickening</v>
      </c>
      <c r="BF65" s="2" t="str">
        <f>IF(ISNUMBER(SEARCH("airDry",$AW65)),"airDry","")</f>
        <v/>
      </c>
      <c r="BG65" s="2" t="str">
        <f>IF(ISNUMBER(SEARCH("heatDry",$AY65)),"heatDry","")</f>
        <v>heatDry</v>
      </c>
      <c r="BH65" s="2" t="str">
        <f>IF(AND(ISNUMBER(SEARCH("aerobic",$AW65)),ISNUMBER(SEARCH("anaer",$AW65))),"Combined Aer and Anaer.","")</f>
        <v/>
      </c>
    </row>
    <row r="66" spans="1:60" x14ac:dyDescent="0.25">
      <c r="A66" s="4">
        <v>157</v>
      </c>
      <c r="B66" t="s">
        <v>861</v>
      </c>
      <c r="C66">
        <v>5593.51</v>
      </c>
      <c r="D66">
        <v>1177.4843085534089</v>
      </c>
      <c r="E66">
        <v>1174.7961162395211</v>
      </c>
      <c r="F66">
        <v>940.7097487313938</v>
      </c>
      <c r="G66">
        <v>1400.098822537487</v>
      </c>
      <c r="H66">
        <v>-113.932485174023</v>
      </c>
      <c r="I66">
        <v>-116.504341449265</v>
      </c>
      <c r="J66">
        <v>-132.29343559329141</v>
      </c>
      <c r="K66">
        <v>-90.856155472463527</v>
      </c>
      <c r="L66">
        <v>3720.062196856964</v>
      </c>
      <c r="M66">
        <v>3704.2990948339411</v>
      </c>
      <c r="N66">
        <v>3651.8439867127222</v>
      </c>
      <c r="O66">
        <v>3831.1499751273759</v>
      </c>
      <c r="P66">
        <v>130.76459048617039</v>
      </c>
      <c r="Q66">
        <v>132.43589089964081</v>
      </c>
      <c r="R66">
        <v>108.06537805734961</v>
      </c>
      <c r="S66">
        <v>149.43374237967799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65.184804883091701</v>
      </c>
      <c r="AG66">
        <v>64.905484691769814</v>
      </c>
      <c r="AH66">
        <v>63.99591992901135</v>
      </c>
      <c r="AI66">
        <v>67.12898551981516</v>
      </c>
      <c r="AJ66">
        <v>0.57278277964448931</v>
      </c>
      <c r="AK66">
        <v>0.57278305517926398</v>
      </c>
      <c r="AL66">
        <v>0.57271895871579848</v>
      </c>
      <c r="AM66">
        <v>0.5728462394901368</v>
      </c>
      <c r="AN66">
        <v>0.1677812658884717</v>
      </c>
      <c r="AO66">
        <v>0.1677812658884717</v>
      </c>
      <c r="AP66">
        <v>0.1677812658884717</v>
      </c>
      <c r="AQ66">
        <v>0.1677812658884717</v>
      </c>
      <c r="AR66">
        <v>14.52008892763212</v>
      </c>
      <c r="AS66">
        <v>14.520088927632131</v>
      </c>
      <c r="AT66">
        <v>14.520088927632131</v>
      </c>
      <c r="AU66">
        <v>14.520088927632131</v>
      </c>
      <c r="AV66" t="str">
        <f>VLOOKUP(Sheet1[[#This Row],[NPDES ID2]],Combined_Sheet__Major_Only___2[[NPDES ID2]:[ECHO BFR]],3,FALSE)</f>
        <v>TX</v>
      </c>
      <c r="AW66" t="s">
        <v>41</v>
      </c>
      <c r="AX66" t="str">
        <f>VLOOKUP(Sheet1[[#This Row],[NPDES ID2]],Combined_Sheet__Major_Only___2[[NPDES ID2]:[ECHO BFR]],27,FALSE)</f>
        <v>-</v>
      </c>
      <c r="AY66" t="str">
        <f>VLOOKUP(Sheet1[[#This Row],[NPDES ID2]],Combined_Sheet__Major_Only___2[[NPDES ID2]:[ECHO BFR]],28,FALSE)</f>
        <v>heatDry</v>
      </c>
      <c r="AZ66" t="str">
        <f>VLOOKUP(Sheet1[[#This Row],[NPDES ID2]],Combined_Sheet__Major_Only___2[[NPDES ID2]:[ECHO BFR]],29,FALSE)</f>
        <v>thickening, preliminaryOps</v>
      </c>
      <c r="BA66">
        <f>VLOOKUP(Sheet1[[#This Row],[NPDES ID2]],Combined_Sheet__Major_Only___2[[NPDES ID2]:[ECHO BFR]],17,FALSE)</f>
        <v>29.629134000000001</v>
      </c>
      <c r="BB66">
        <f>VLOOKUP(Sheet1[[#This Row],[NPDES ID2]],Combined_Sheet__Major_Only___2[[NPDES ID2]:[ECHO BFR]],18,FALSE)</f>
        <v>-95.409126000000001</v>
      </c>
      <c r="BC66" t="str">
        <f>IF(ISNUMBER(SEARCH("aerobic",$AW66)),"aerobic","")</f>
        <v>aerobic</v>
      </c>
      <c r="BD66" t="str">
        <f>IF(ISNUMBER(SEARCH("anaer",$AW66)),"anaer","")</f>
        <v/>
      </c>
      <c r="BE66" t="str">
        <f>IF(ISNUMBER(SEARCH("thickening",$AZ66)),"thickening","")</f>
        <v>thickening</v>
      </c>
      <c r="BF66" s="3" t="str">
        <f>IF(ISNUMBER(SEARCH("airDry",$AW66)),"airDry","")</f>
        <v/>
      </c>
      <c r="BG66" s="3" t="str">
        <f>IF(ISNUMBER(SEARCH("heatDry",$AY66)),"heatDry","")</f>
        <v>heatDry</v>
      </c>
      <c r="BH66" s="3" t="str">
        <f>IF(AND(ISNUMBER(SEARCH("aerobic",$AW66)),ISNUMBER(SEARCH("anaer",$AW66))),"Combined Aer and Anaer.","")</f>
        <v/>
      </c>
    </row>
    <row r="67" spans="1:60" x14ac:dyDescent="0.25">
      <c r="A67" s="4">
        <v>2086</v>
      </c>
      <c r="B67" t="s">
        <v>9807</v>
      </c>
      <c r="C67">
        <v>1093.02</v>
      </c>
      <c r="D67">
        <v>402.19057720330841</v>
      </c>
      <c r="E67">
        <v>402.00200915608991</v>
      </c>
      <c r="F67">
        <v>339.22527498769881</v>
      </c>
      <c r="G67">
        <v>475.35967187961438</v>
      </c>
      <c r="H67">
        <v>-120.88269399328141</v>
      </c>
      <c r="I67">
        <v>-123.2633162032991</v>
      </c>
      <c r="J67">
        <v>-139.1364358213651</v>
      </c>
      <c r="K67">
        <v>-97.645323774418713</v>
      </c>
      <c r="L67">
        <v>691.3171104246959</v>
      </c>
      <c r="M67">
        <v>687.94623602986917</v>
      </c>
      <c r="N67">
        <v>676.78115506939514</v>
      </c>
      <c r="O67">
        <v>715.00535089671257</v>
      </c>
      <c r="P67">
        <v>25.63036891640164</v>
      </c>
      <c r="Q67">
        <v>25.848182997156581</v>
      </c>
      <c r="R67">
        <v>21.37555593543679</v>
      </c>
      <c r="S67">
        <v>29.249222348209351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61.984908588175017</v>
      </c>
      <c r="AG67">
        <v>61.682089227627898</v>
      </c>
      <c r="AH67">
        <v>60.682788261273018</v>
      </c>
      <c r="AI67">
        <v>64.108403650528643</v>
      </c>
      <c r="AJ67">
        <v>0.53369078948494741</v>
      </c>
      <c r="AK67">
        <v>0.53369084028164626</v>
      </c>
      <c r="AL67">
        <v>0.53367912524231131</v>
      </c>
      <c r="AM67">
        <v>0.53370238654243907</v>
      </c>
      <c r="AN67">
        <v>0.16793574862773961</v>
      </c>
      <c r="AO67">
        <v>0.16793574862773961</v>
      </c>
      <c r="AP67">
        <v>0.16793574862773961</v>
      </c>
      <c r="AQ67">
        <v>0.16793574862773961</v>
      </c>
      <c r="AR67">
        <v>14.48333097097815</v>
      </c>
      <c r="AS67">
        <v>14.483330970978139</v>
      </c>
      <c r="AT67">
        <v>14.483330970978139</v>
      </c>
      <c r="AU67">
        <v>14.483330970978139</v>
      </c>
      <c r="AV67" t="str">
        <f>VLOOKUP(Sheet1[[#This Row],[NPDES ID2]],Combined_Sheet__Major_Only___2[[NPDES ID2]:[ECHO BFR]],3,FALSE)</f>
        <v>NC</v>
      </c>
      <c r="AW67" t="s">
        <v>41</v>
      </c>
      <c r="AX67" t="str">
        <f>VLOOKUP(Sheet1[[#This Row],[NPDES ID2]],Combined_Sheet__Major_Only___2[[NPDES ID2]:[ECHO BFR]],27,FALSE)</f>
        <v>tempSludgeStore</v>
      </c>
      <c r="AY67" t="str">
        <f>VLOOKUP(Sheet1[[#This Row],[NPDES ID2]],Combined_Sheet__Major_Only___2[[NPDES ID2]:[ECHO BFR]],28,FALSE)</f>
        <v>heatDry</v>
      </c>
      <c r="AZ67" t="str">
        <f>VLOOKUP(Sheet1[[#This Row],[NPDES ID2]],Combined_Sheet__Major_Only___2[[NPDES ID2]:[ECHO BFR]],29,FALSE)</f>
        <v>thickening</v>
      </c>
      <c r="BA67">
        <f>VLOOKUP(Sheet1[[#This Row],[NPDES ID2]],Combined_Sheet__Major_Only___2[[NPDES ID2]:[ECHO BFR]],17,FALSE)</f>
        <v>35.524470000000001</v>
      </c>
      <c r="BB67">
        <f>VLOOKUP(Sheet1[[#This Row],[NPDES ID2]],Combined_Sheet__Major_Only___2[[NPDES ID2]:[ECHO BFR]],18,FALSE)</f>
        <v>-80.78004</v>
      </c>
      <c r="BC67" t="str">
        <f>IF(ISNUMBER(SEARCH("aerobic",$AW67)),"aerobic","")</f>
        <v>aerobic</v>
      </c>
      <c r="BD67" t="str">
        <f>IF(ISNUMBER(SEARCH("anaer",$AW67)),"anaer","")</f>
        <v/>
      </c>
      <c r="BE67" t="str">
        <f>IF(ISNUMBER(SEARCH("thickening",$AZ67)),"thickening","")</f>
        <v>thickening</v>
      </c>
      <c r="BF67" s="2" t="str">
        <f>IF(ISNUMBER(SEARCH("airDry",$AW67)),"airDry","")</f>
        <v/>
      </c>
      <c r="BG67" s="2" t="str">
        <f>IF(ISNUMBER(SEARCH("heatDry",$AY67)),"heatDry","")</f>
        <v>heatDry</v>
      </c>
      <c r="BH67" s="2" t="str">
        <f>IF(AND(ISNUMBER(SEARCH("aerobic",$AW67)),ISNUMBER(SEARCH("anaer",$AW67))),"Combined Aer and Anaer.","")</f>
        <v/>
      </c>
    </row>
    <row r="68" spans="1:60" x14ac:dyDescent="0.25">
      <c r="A68" s="4">
        <v>446</v>
      </c>
      <c r="B68" t="s">
        <v>2229</v>
      </c>
      <c r="C68">
        <v>525.26</v>
      </c>
      <c r="D68">
        <v>398.69667496508532</v>
      </c>
      <c r="E68">
        <v>399.96513830022349</v>
      </c>
      <c r="F68">
        <v>312.11395538610799</v>
      </c>
      <c r="G68">
        <v>483.7012598199745</v>
      </c>
      <c r="H68">
        <v>-124.6895223216782</v>
      </c>
      <c r="I68">
        <v>-127.17803066968</v>
      </c>
      <c r="J68">
        <v>-143.3880084165686</v>
      </c>
      <c r="K68">
        <v>-101.5925683656818</v>
      </c>
      <c r="L68">
        <v>322.91398940300309</v>
      </c>
      <c r="M68">
        <v>321.2200019825824</v>
      </c>
      <c r="N68">
        <v>315.61177825056888</v>
      </c>
      <c r="O68">
        <v>334.81479033604921</v>
      </c>
      <c r="P68">
        <v>12.336238131387081</v>
      </c>
      <c r="Q68">
        <v>12.45729081230296</v>
      </c>
      <c r="R68">
        <v>10.32647784591407</v>
      </c>
      <c r="S68">
        <v>14.057954646472339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60.248277604912957</v>
      </c>
      <c r="AG68">
        <v>59.931901062663343</v>
      </c>
      <c r="AH68">
        <v>58.886512421956482</v>
      </c>
      <c r="AI68">
        <v>62.468449289933773</v>
      </c>
      <c r="AJ68">
        <v>0.51249257075940957</v>
      </c>
      <c r="AK68">
        <v>0.51249259829161575</v>
      </c>
      <c r="AL68">
        <v>0.51248625445118756</v>
      </c>
      <c r="AM68">
        <v>0.51249885061751443</v>
      </c>
      <c r="AN68">
        <v>0.16887529212386279</v>
      </c>
      <c r="AO68">
        <v>0.16887529212386279</v>
      </c>
      <c r="AP68">
        <v>0.16887529212386279</v>
      </c>
      <c r="AQ68">
        <v>0.16887529212386279</v>
      </c>
      <c r="AR68">
        <v>12.819411819794819</v>
      </c>
      <c r="AS68">
        <v>12.81941181979483</v>
      </c>
      <c r="AT68">
        <v>12.81941181979483</v>
      </c>
      <c r="AU68">
        <v>12.81941181979483</v>
      </c>
      <c r="AV68" t="str">
        <f>VLOOKUP(Sheet1[[#This Row],[NPDES ID2]],Combined_Sheet__Major_Only___2[[NPDES ID2]:[ECHO BFR]],3,FALSE)</f>
        <v>IL</v>
      </c>
      <c r="AW68" t="s">
        <v>41</v>
      </c>
      <c r="AX68" t="str">
        <f>VLOOKUP(Sheet1[[#This Row],[NPDES ID2]],Combined_Sheet__Major_Only___2[[NPDES ID2]:[ECHO BFR]],27,FALSE)</f>
        <v>-</v>
      </c>
      <c r="AY68" t="str">
        <f>VLOOKUP(Sheet1[[#This Row],[NPDES ID2]],Combined_Sheet__Major_Only___2[[NPDES ID2]:[ECHO BFR]],28,FALSE)</f>
        <v>heatDry</v>
      </c>
      <c r="AZ68" t="str">
        <f>VLOOKUP(Sheet1[[#This Row],[NPDES ID2]],Combined_Sheet__Major_Only___2[[NPDES ID2]:[ECHO BFR]],29,FALSE)</f>
        <v>thickening</v>
      </c>
      <c r="BA68">
        <f>VLOOKUP(Sheet1[[#This Row],[NPDES ID2]],Combined_Sheet__Major_Only___2[[NPDES ID2]:[ECHO BFR]],17,FALSE)</f>
        <v>42.235138999999997</v>
      </c>
      <c r="BB68">
        <f>VLOOKUP(Sheet1[[#This Row],[NPDES ID2]],Combined_Sheet__Major_Only___2[[NPDES ID2]:[ECHO BFR]],18,FALSE)</f>
        <v>-88.330224999999999</v>
      </c>
      <c r="BC68" t="str">
        <f>IF(ISNUMBER(SEARCH("aerobic",$AW68)),"aerobic","")</f>
        <v>aerobic</v>
      </c>
      <c r="BD68" t="str">
        <f>IF(ISNUMBER(SEARCH("anaer",$AW68)),"anaer","")</f>
        <v/>
      </c>
      <c r="BE68" t="str">
        <f>IF(ISNUMBER(SEARCH("thickening",$AZ68)),"thickening","")</f>
        <v>thickening</v>
      </c>
      <c r="BF68" s="2" t="str">
        <f>IF(ISNUMBER(SEARCH("airDry",$AW68)),"airDry","")</f>
        <v/>
      </c>
      <c r="BG68" s="2" t="str">
        <f>IF(ISNUMBER(SEARCH("heatDry",$AY68)),"heatDry","")</f>
        <v>heatDry</v>
      </c>
      <c r="BH68" s="2" t="str">
        <f>IF(AND(ISNUMBER(SEARCH("aerobic",$AW68)),ISNUMBER(SEARCH("anaer",$AW68))),"Combined Aer and Anaer.","")</f>
        <v/>
      </c>
    </row>
    <row r="69" spans="1:60" x14ac:dyDescent="0.25">
      <c r="A69" s="4">
        <v>53</v>
      </c>
      <c r="B69" t="s">
        <v>315</v>
      </c>
      <c r="C69">
        <v>100.75</v>
      </c>
      <c r="D69">
        <v>1041.5767846197759</v>
      </c>
      <c r="E69">
        <v>1042.4263060414139</v>
      </c>
      <c r="F69">
        <v>735.9039124615158</v>
      </c>
      <c r="G69">
        <v>1367.7013430198051</v>
      </c>
      <c r="H69">
        <v>-112.52900495669159</v>
      </c>
      <c r="I69">
        <v>-114.9603749864298</v>
      </c>
      <c r="J69">
        <v>-130.89276146692549</v>
      </c>
      <c r="K69">
        <v>-88.734512672901261</v>
      </c>
      <c r="L69">
        <v>68.166891473366803</v>
      </c>
      <c r="M69">
        <v>67.891222471948822</v>
      </c>
      <c r="N69">
        <v>66.978974018231355</v>
      </c>
      <c r="O69">
        <v>70.103038579580684</v>
      </c>
      <c r="P69">
        <v>2.3531431520804178</v>
      </c>
      <c r="Q69">
        <v>2.384470223039763</v>
      </c>
      <c r="R69">
        <v>1.9341430433535829</v>
      </c>
      <c r="S69">
        <v>2.6997446079681229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66.306414212357765</v>
      </c>
      <c r="AG69">
        <v>66.038209141620484</v>
      </c>
      <c r="AH69">
        <v>65.151043179029529</v>
      </c>
      <c r="AI69">
        <v>68.189672831556251</v>
      </c>
      <c r="AJ69">
        <v>0.58649438848660551</v>
      </c>
      <c r="AK69">
        <v>0.58649439388235547</v>
      </c>
      <c r="AL69">
        <v>0.58649315183568684</v>
      </c>
      <c r="AM69">
        <v>0.58649561798665595</v>
      </c>
      <c r="AN69">
        <v>0.1698409240081217</v>
      </c>
      <c r="AO69">
        <v>0.1698409240081217</v>
      </c>
      <c r="AP69">
        <v>0.1698409240081217</v>
      </c>
      <c r="AQ69">
        <v>0.1698409240081217</v>
      </c>
      <c r="AR69">
        <v>14.036854922829731</v>
      </c>
      <c r="AS69">
        <v>14.036854922829731</v>
      </c>
      <c r="AT69">
        <v>14.036854922829731</v>
      </c>
      <c r="AU69">
        <v>14.036854922829731</v>
      </c>
      <c r="AV69" t="str">
        <f>VLOOKUP(Sheet1[[#This Row],[NPDES ID2]],Combined_Sheet__Major_Only___2[[NPDES ID2]:[ECHO BFR]],3,FALSE)</f>
        <v>OR</v>
      </c>
      <c r="AW69" t="s">
        <v>41</v>
      </c>
      <c r="AX69" t="str">
        <f>VLOOKUP(Sheet1[[#This Row],[NPDES ID2]],Combined_Sheet__Major_Only___2[[NPDES ID2]:[ECHO BFR]],27,FALSE)</f>
        <v>-</v>
      </c>
      <c r="AY69" t="str">
        <f>VLOOKUP(Sheet1[[#This Row],[NPDES ID2]],Combined_Sheet__Major_Only___2[[NPDES ID2]:[ECHO BFR]],28,FALSE)</f>
        <v>heatDry, heatTreatment</v>
      </c>
      <c r="AZ69" t="str">
        <f>VLOOKUP(Sheet1[[#This Row],[NPDES ID2]],Combined_Sheet__Major_Only___2[[NPDES ID2]:[ECHO BFR]],29,FALSE)</f>
        <v>thickening</v>
      </c>
      <c r="BA69">
        <f>VLOOKUP(Sheet1[[#This Row],[NPDES ID2]],Combined_Sheet__Major_Only___2[[NPDES ID2]:[ECHO BFR]],17,FALSE)</f>
        <v>46.005499</v>
      </c>
      <c r="BB69">
        <f>VLOOKUP(Sheet1[[#This Row],[NPDES ID2]],Combined_Sheet__Major_Only___2[[NPDES ID2]:[ECHO BFR]],18,FALSE)</f>
        <v>-123.92326300000001</v>
      </c>
      <c r="BC69" t="str">
        <f>IF(ISNUMBER(SEARCH("aerobic",$AW69)),"aerobic","")</f>
        <v>aerobic</v>
      </c>
      <c r="BD69" t="str">
        <f>IF(ISNUMBER(SEARCH("anaer",$AW69)),"anaer","")</f>
        <v/>
      </c>
      <c r="BE69" t="str">
        <f>IF(ISNUMBER(SEARCH("thickening",$AZ69)),"thickening","")</f>
        <v>thickening</v>
      </c>
      <c r="BF69" s="3" t="str">
        <f>IF(ISNUMBER(SEARCH("airDry",$AW69)),"airDry","")</f>
        <v/>
      </c>
      <c r="BG69" s="3" t="str">
        <f>IF(ISNUMBER(SEARCH("heatDry",$AY69)),"heatDry","")</f>
        <v>heatDry</v>
      </c>
      <c r="BH69" s="3" t="str">
        <f>IF(AND(ISNUMBER(SEARCH("aerobic",$AW69)),ISNUMBER(SEARCH("anaer",$AW69))),"Combined Aer and Anaer.","")</f>
        <v/>
      </c>
    </row>
    <row r="70" spans="1:60" x14ac:dyDescent="0.25">
      <c r="A70" s="4">
        <v>765</v>
      </c>
      <c r="B70" t="s">
        <v>3756</v>
      </c>
      <c r="C70">
        <v>1995.55</v>
      </c>
      <c r="D70">
        <v>537.65029850875032</v>
      </c>
      <c r="E70">
        <v>540.55053750162824</v>
      </c>
      <c r="F70">
        <v>458.2964349979182</v>
      </c>
      <c r="G70">
        <v>624.57575482849097</v>
      </c>
      <c r="H70">
        <v>-119.4573384341173</v>
      </c>
      <c r="I70">
        <v>-121.865031747898</v>
      </c>
      <c r="J70">
        <v>-137.52227875850829</v>
      </c>
      <c r="K70">
        <v>-96.300251158104913</v>
      </c>
      <c r="L70">
        <v>1274.433967423852</v>
      </c>
      <c r="M70">
        <v>1268.381285030661</v>
      </c>
      <c r="N70">
        <v>1248.309191160107</v>
      </c>
      <c r="O70">
        <v>1316.9994914379131</v>
      </c>
      <c r="P70">
        <v>46.76688371698436</v>
      </c>
      <c r="Q70">
        <v>47.214419433414733</v>
      </c>
      <c r="R70">
        <v>38.953528623320203</v>
      </c>
      <c r="S70">
        <v>53.344465163002013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62.589835199604707</v>
      </c>
      <c r="AG70">
        <v>62.291316510723192</v>
      </c>
      <c r="AH70">
        <v>61.309414455133037</v>
      </c>
      <c r="AI70">
        <v>64.679349953896235</v>
      </c>
      <c r="AJ70">
        <v>0.5410778278253322</v>
      </c>
      <c r="AK70">
        <v>0.54107793837612705</v>
      </c>
      <c r="AL70">
        <v>0.54105238074483397</v>
      </c>
      <c r="AM70">
        <v>0.54110312906330693</v>
      </c>
      <c r="AN70">
        <v>0.17119486785951621</v>
      </c>
      <c r="AO70">
        <v>0.17119486785951621</v>
      </c>
      <c r="AP70">
        <v>0.17119486785951621</v>
      </c>
      <c r="AQ70">
        <v>0.17119486785951621</v>
      </c>
      <c r="AR70">
        <v>12.771432547464659</v>
      </c>
      <c r="AS70">
        <v>12.771432547464659</v>
      </c>
      <c r="AT70">
        <v>12.771432547464659</v>
      </c>
      <c r="AU70">
        <v>12.771432547464659</v>
      </c>
      <c r="AV70" t="str">
        <f>VLOOKUP(Sheet1[[#This Row],[NPDES ID2]],Combined_Sheet__Major_Only___2[[NPDES ID2]:[ECHO BFR]],3,FALSE)</f>
        <v>DE</v>
      </c>
      <c r="AW70" t="s">
        <v>41</v>
      </c>
      <c r="AX70" t="str">
        <f>VLOOKUP(Sheet1[[#This Row],[NPDES ID2]],Combined_Sheet__Major_Only___2[[NPDES ID2]:[ECHO BFR]],27,FALSE)</f>
        <v>-</v>
      </c>
      <c r="AY70" t="str">
        <f>VLOOKUP(Sheet1[[#This Row],[NPDES ID2]],Combined_Sheet__Major_Only___2[[NPDES ID2]:[ECHO BFR]],28,FALSE)</f>
        <v>heatDry</v>
      </c>
      <c r="AZ70" t="str">
        <f>VLOOKUP(Sheet1[[#This Row],[NPDES ID2]],Combined_Sheet__Major_Only___2[[NPDES ID2]:[ECHO BFR]],29,FALSE)</f>
        <v>sludgeLagoon, thickening</v>
      </c>
      <c r="BA70">
        <f>VLOOKUP(Sheet1[[#This Row],[NPDES ID2]],Combined_Sheet__Major_Only___2[[NPDES ID2]:[ECHO BFR]],17,FALSE)</f>
        <v>38.635980000000004</v>
      </c>
      <c r="BB70">
        <f>VLOOKUP(Sheet1[[#This Row],[NPDES ID2]],Combined_Sheet__Major_Only___2[[NPDES ID2]:[ECHO BFR]],18,FALSE)</f>
        <v>-75.232590000000002</v>
      </c>
      <c r="BC70" t="str">
        <f>IF(ISNUMBER(SEARCH("aerobic",$AW70)),"aerobic","")</f>
        <v>aerobic</v>
      </c>
      <c r="BD70" t="str">
        <f>IF(ISNUMBER(SEARCH("anaer",$AW70)),"anaer","")</f>
        <v/>
      </c>
      <c r="BE70" t="str">
        <f>IF(ISNUMBER(SEARCH("thickening",$AZ70)),"thickening","")</f>
        <v>thickening</v>
      </c>
      <c r="BF70" s="3" t="str">
        <f>IF(ISNUMBER(SEARCH("airDry",$AW70)),"airDry","")</f>
        <v/>
      </c>
      <c r="BG70" s="3" t="str">
        <f>IF(ISNUMBER(SEARCH("heatDry",$AY70)),"heatDry","")</f>
        <v>heatDry</v>
      </c>
      <c r="BH70" s="3" t="str">
        <f>IF(AND(ISNUMBER(SEARCH("aerobic",$AW70)),ISNUMBER(SEARCH("anaer",$AW70))),"Combined Aer and Anaer.","")</f>
        <v/>
      </c>
    </row>
    <row r="71" spans="1:60" x14ac:dyDescent="0.25">
      <c r="A71" s="4">
        <v>521</v>
      </c>
      <c r="B71" t="s">
        <v>2572</v>
      </c>
      <c r="C71">
        <v>300</v>
      </c>
      <c r="D71">
        <v>468.39641801576101</v>
      </c>
      <c r="E71">
        <v>473.64448383895092</v>
      </c>
      <c r="F71">
        <v>355.52900229559481</v>
      </c>
      <c r="G71">
        <v>598.25404015221534</v>
      </c>
      <c r="H71">
        <v>-116.0905870382518</v>
      </c>
      <c r="I71">
        <v>-118.4239869110464</v>
      </c>
      <c r="J71">
        <v>-134.10968976524279</v>
      </c>
      <c r="K71">
        <v>-92.506014087086285</v>
      </c>
      <c r="L71">
        <v>197.1684583472298</v>
      </c>
      <c r="M71">
        <v>196.3016598709483</v>
      </c>
      <c r="N71">
        <v>193.43266171243701</v>
      </c>
      <c r="O71">
        <v>203.25711438599069</v>
      </c>
      <c r="P71">
        <v>7.0192602950279479</v>
      </c>
      <c r="Q71">
        <v>7.108948873989311</v>
      </c>
      <c r="R71">
        <v>5.8219655043190199</v>
      </c>
      <c r="S71">
        <v>7.9985444546566598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64.408816068026923</v>
      </c>
      <c r="AG71">
        <v>64.125487688072255</v>
      </c>
      <c r="AH71">
        <v>63.188805164501673</v>
      </c>
      <c r="AI71">
        <v>66.397660503024824</v>
      </c>
      <c r="AJ71">
        <v>0.56329914526550862</v>
      </c>
      <c r="AK71">
        <v>0.56329916060511742</v>
      </c>
      <c r="AL71">
        <v>0.56329562818448653</v>
      </c>
      <c r="AM71">
        <v>0.56330264202578517</v>
      </c>
      <c r="AN71">
        <v>0.1718670295876866</v>
      </c>
      <c r="AO71">
        <v>0.17186702958768649</v>
      </c>
      <c r="AP71">
        <v>0.17186702958768649</v>
      </c>
      <c r="AQ71">
        <v>0.17186702958768649</v>
      </c>
      <c r="AR71">
        <v>14.093960192500219</v>
      </c>
      <c r="AS71">
        <v>14.093960192500219</v>
      </c>
      <c r="AT71">
        <v>14.093960192500219</v>
      </c>
      <c r="AU71">
        <v>14.093960192500219</v>
      </c>
      <c r="AV71" t="str">
        <f>VLOOKUP(Sheet1[[#This Row],[NPDES ID2]],Combined_Sheet__Major_Only___2[[NPDES ID2]:[ECHO BFR]],3,FALSE)</f>
        <v>AR</v>
      </c>
      <c r="AW71" t="s">
        <v>41</v>
      </c>
      <c r="AX71" t="str">
        <f>VLOOKUP(Sheet1[[#This Row],[NPDES ID2]],Combined_Sheet__Major_Only___2[[NPDES ID2]:[ECHO BFR]],27,FALSE)</f>
        <v>-</v>
      </c>
      <c r="AY71" t="str">
        <f>VLOOKUP(Sheet1[[#This Row],[NPDES ID2]],Combined_Sheet__Major_Only___2[[NPDES ID2]:[ECHO BFR]],28,FALSE)</f>
        <v>heatDry</v>
      </c>
      <c r="AZ71" t="str">
        <f>VLOOKUP(Sheet1[[#This Row],[NPDES ID2]],Combined_Sheet__Major_Only___2[[NPDES ID2]:[ECHO BFR]],29,FALSE)</f>
        <v>thickening</v>
      </c>
      <c r="BA71">
        <f>VLOOKUP(Sheet1[[#This Row],[NPDES ID2]],Combined_Sheet__Major_Only___2[[NPDES ID2]:[ECHO BFR]],17,FALSE)</f>
        <v>34.551788000000002</v>
      </c>
      <c r="BB71">
        <f>VLOOKUP(Sheet1[[#This Row],[NPDES ID2]],Combined_Sheet__Major_Only___2[[NPDES ID2]:[ECHO BFR]],18,FALSE)</f>
        <v>-92.593498999999994</v>
      </c>
      <c r="BC71" t="str">
        <f>IF(ISNUMBER(SEARCH("aerobic",$AW71)),"aerobic","")</f>
        <v>aerobic</v>
      </c>
      <c r="BD71" t="str">
        <f>IF(ISNUMBER(SEARCH("anaer",$AW71)),"anaer","")</f>
        <v/>
      </c>
      <c r="BE71" t="str">
        <f>IF(ISNUMBER(SEARCH("thickening",$AZ71)),"thickening","")</f>
        <v>thickening</v>
      </c>
      <c r="BF71" s="3" t="str">
        <f>IF(ISNUMBER(SEARCH("airDry",$AW71)),"airDry","")</f>
        <v/>
      </c>
      <c r="BG71" s="3" t="str">
        <f>IF(ISNUMBER(SEARCH("heatDry",$AY71)),"heatDry","")</f>
        <v>heatDry</v>
      </c>
      <c r="BH71" s="3" t="str">
        <f>IF(AND(ISNUMBER(SEARCH("aerobic",$AW71)),ISNUMBER(SEARCH("anaer",$AW71))),"Combined Aer and Anaer.","")</f>
        <v/>
      </c>
    </row>
    <row r="72" spans="1:60" x14ac:dyDescent="0.25">
      <c r="A72" s="4">
        <v>414</v>
      </c>
      <c r="B72" t="s">
        <v>2079</v>
      </c>
      <c r="C72">
        <v>651</v>
      </c>
      <c r="D72">
        <v>363.36050854954561</v>
      </c>
      <c r="E72">
        <v>363.07746807978577</v>
      </c>
      <c r="F72">
        <v>295.33332348651442</v>
      </c>
      <c r="G72">
        <v>430.87775975105478</v>
      </c>
      <c r="H72">
        <v>-116.68458533338119</v>
      </c>
      <c r="I72">
        <v>-119.02308192832091</v>
      </c>
      <c r="J72">
        <v>-134.6543901112305</v>
      </c>
      <c r="K72">
        <v>-93.172074357216488</v>
      </c>
      <c r="L72">
        <v>425.68448532053321</v>
      </c>
      <c r="M72">
        <v>423.78671260203629</v>
      </c>
      <c r="N72">
        <v>417.50321104465962</v>
      </c>
      <c r="O72">
        <v>439.01773345398732</v>
      </c>
      <c r="P72">
        <v>15.236274265844241</v>
      </c>
      <c r="Q72">
        <v>15.4226268533812</v>
      </c>
      <c r="R72">
        <v>12.64960818424316</v>
      </c>
      <c r="S72">
        <v>17.356647199734741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64.082479499659314</v>
      </c>
      <c r="AG72">
        <v>63.796430188349547</v>
      </c>
      <c r="AH72">
        <v>62.851617382971902</v>
      </c>
      <c r="AI72">
        <v>66.089392566935416</v>
      </c>
      <c r="AJ72">
        <v>0.55931154465804722</v>
      </c>
      <c r="AK72">
        <v>0.55931157654052499</v>
      </c>
      <c r="AL72">
        <v>0.55930422980026562</v>
      </c>
      <c r="AM72">
        <v>0.559318817309575</v>
      </c>
      <c r="AN72">
        <v>0.17396875012351681</v>
      </c>
      <c r="AO72">
        <v>0.1739687501235167</v>
      </c>
      <c r="AP72">
        <v>0.1739687501235167</v>
      </c>
      <c r="AQ72">
        <v>0.1739687501235167</v>
      </c>
      <c r="AR72">
        <v>14.442308920806941</v>
      </c>
      <c r="AS72">
        <v>14.44230892080695</v>
      </c>
      <c r="AT72">
        <v>14.44230892080695</v>
      </c>
      <c r="AU72">
        <v>14.44230892080695</v>
      </c>
      <c r="AV72" t="str">
        <f>VLOOKUP(Sheet1[[#This Row],[NPDES ID2]],Combined_Sheet__Major_Only___2[[NPDES ID2]:[ECHO BFR]],3,FALSE)</f>
        <v>TN</v>
      </c>
      <c r="AW72" t="s">
        <v>41</v>
      </c>
      <c r="AX72" t="str">
        <f>VLOOKUP(Sheet1[[#This Row],[NPDES ID2]],Combined_Sheet__Major_Only___2[[NPDES ID2]:[ECHO BFR]],27,FALSE)</f>
        <v>-</v>
      </c>
      <c r="AY72" t="str">
        <f>VLOOKUP(Sheet1[[#This Row],[NPDES ID2]],Combined_Sheet__Major_Only___2[[NPDES ID2]:[ECHO BFR]],28,FALSE)</f>
        <v>heatDry</v>
      </c>
      <c r="AZ72" t="str">
        <f>VLOOKUP(Sheet1[[#This Row],[NPDES ID2]],Combined_Sheet__Major_Only___2[[NPDES ID2]:[ECHO BFR]],29,FALSE)</f>
        <v>thickening</v>
      </c>
      <c r="BA72">
        <f>VLOOKUP(Sheet1[[#This Row],[NPDES ID2]],Combined_Sheet__Major_Only___2[[NPDES ID2]:[ECHO BFR]],17,FALSE)</f>
        <v>35.425832999999997</v>
      </c>
      <c r="BB72">
        <f>VLOOKUP(Sheet1[[#This Row],[NPDES ID2]],Combined_Sheet__Major_Only___2[[NPDES ID2]:[ECHO BFR]],18,FALSE)</f>
        <v>-84.589721999999995</v>
      </c>
      <c r="BC72" t="str">
        <f>IF(ISNUMBER(SEARCH("aerobic",$AW72)),"aerobic","")</f>
        <v>aerobic</v>
      </c>
      <c r="BD72" t="str">
        <f>IF(ISNUMBER(SEARCH("anaer",$AW72)),"anaer","")</f>
        <v/>
      </c>
      <c r="BE72" t="str">
        <f>IF(ISNUMBER(SEARCH("thickening",$AZ72)),"thickening","")</f>
        <v>thickening</v>
      </c>
      <c r="BF72" s="2" t="str">
        <f>IF(ISNUMBER(SEARCH("airDry",$AW72)),"airDry","")</f>
        <v/>
      </c>
      <c r="BG72" s="2" t="str">
        <f>IF(ISNUMBER(SEARCH("heatDry",$AY72)),"heatDry","")</f>
        <v>heatDry</v>
      </c>
      <c r="BH72" s="2" t="str">
        <f>IF(AND(ISNUMBER(SEARCH("aerobic",$AW72)),ISNUMBER(SEARCH("anaer",$AW72))),"Combined Aer and Anaer.","")</f>
        <v/>
      </c>
    </row>
    <row r="73" spans="1:60" x14ac:dyDescent="0.25">
      <c r="A73" s="4">
        <v>102</v>
      </c>
      <c r="B73" t="s">
        <v>576</v>
      </c>
      <c r="C73">
        <v>20739.89</v>
      </c>
      <c r="D73">
        <v>4349.0825212956643</v>
      </c>
      <c r="E73">
        <v>4360.8836804528037</v>
      </c>
      <c r="F73">
        <v>3422.2534308542381</v>
      </c>
      <c r="G73">
        <v>5259.2819081297994</v>
      </c>
      <c r="H73">
        <v>-119.4406582737133</v>
      </c>
      <c r="I73">
        <v>-122.2445010899467</v>
      </c>
      <c r="J73">
        <v>-137.976311461584</v>
      </c>
      <c r="K73">
        <v>-94.901195416703473</v>
      </c>
      <c r="L73">
        <v>12939.816298713909</v>
      </c>
      <c r="M73">
        <v>12875.272815593549</v>
      </c>
      <c r="N73">
        <v>12656.932712815449</v>
      </c>
      <c r="O73">
        <v>13399.26997415444</v>
      </c>
      <c r="P73">
        <v>486.43420710650082</v>
      </c>
      <c r="Q73">
        <v>490.63502548729252</v>
      </c>
      <c r="R73">
        <v>406.54886103372797</v>
      </c>
      <c r="S73">
        <v>553.81902232826849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61.176511253092222</v>
      </c>
      <c r="AG73">
        <v>60.858679410416812</v>
      </c>
      <c r="AH73">
        <v>59.854704836522806</v>
      </c>
      <c r="AI73">
        <v>63.339039900104297</v>
      </c>
      <c r="AJ73">
        <v>0.52382135800032836</v>
      </c>
      <c r="AK73">
        <v>0.52382241358273718</v>
      </c>
      <c r="AL73">
        <v>0.52356765443542896</v>
      </c>
      <c r="AM73">
        <v>0.52407373415215741</v>
      </c>
      <c r="AN73">
        <v>0.1754541467289284</v>
      </c>
      <c r="AO73">
        <v>0.1754541467289284</v>
      </c>
      <c r="AP73">
        <v>0.1754541467289284</v>
      </c>
      <c r="AQ73">
        <v>0.1754541467289284</v>
      </c>
      <c r="AR73">
        <v>12.880138561538949</v>
      </c>
      <c r="AS73">
        <v>12.880138561538949</v>
      </c>
      <c r="AT73">
        <v>12.880138561538949</v>
      </c>
      <c r="AU73">
        <v>12.880138561538949</v>
      </c>
      <c r="AV73" t="str">
        <f>VLOOKUP(Sheet1[[#This Row],[NPDES ID2]],Combined_Sheet__Major_Only___2[[NPDES ID2]:[ECHO BFR]],3,FALSE)</f>
        <v>TX</v>
      </c>
      <c r="AW73" t="s">
        <v>41</v>
      </c>
      <c r="AX73" t="str">
        <f>VLOOKUP(Sheet1[[#This Row],[NPDES ID2]],Combined_Sheet__Major_Only___2[[NPDES ID2]:[ECHO BFR]],27,FALSE)</f>
        <v>-</v>
      </c>
      <c r="AY73" t="str">
        <f>VLOOKUP(Sheet1[[#This Row],[NPDES ID2]],Combined_Sheet__Major_Only___2[[NPDES ID2]:[ECHO BFR]],28,FALSE)</f>
        <v>heatDry</v>
      </c>
      <c r="AZ73" t="str">
        <f>VLOOKUP(Sheet1[[#This Row],[NPDES ID2]],Combined_Sheet__Major_Only___2[[NPDES ID2]:[ECHO BFR]],29,FALSE)</f>
        <v>thickening, preliminaryOps</v>
      </c>
      <c r="BA73">
        <f>VLOOKUP(Sheet1[[#This Row],[NPDES ID2]],Combined_Sheet__Major_Only___2[[NPDES ID2]:[ECHO BFR]],17,FALSE)</f>
        <v>29.755790000000001</v>
      </c>
      <c r="BB73">
        <f>VLOOKUP(Sheet1[[#This Row],[NPDES ID2]],Combined_Sheet__Major_Only___2[[NPDES ID2]:[ECHO BFR]],18,FALSE)</f>
        <v>-95.297910000000002</v>
      </c>
      <c r="BC73" t="str">
        <f>IF(ISNUMBER(SEARCH("aerobic",$AW73)),"aerobic","")</f>
        <v>aerobic</v>
      </c>
      <c r="BD73" t="str">
        <f>IF(ISNUMBER(SEARCH("anaer",$AW73)),"anaer","")</f>
        <v/>
      </c>
      <c r="BE73" t="str">
        <f>IF(ISNUMBER(SEARCH("thickening",$AZ73)),"thickening","")</f>
        <v>thickening</v>
      </c>
      <c r="BF73" s="2" t="str">
        <f>IF(ISNUMBER(SEARCH("airDry",$AW73)),"airDry","")</f>
        <v/>
      </c>
      <c r="BG73" s="2" t="str">
        <f>IF(ISNUMBER(SEARCH("heatDry",$AY73)),"heatDry","")</f>
        <v>heatDry</v>
      </c>
      <c r="BH73" s="2" t="str">
        <f>IF(AND(ISNUMBER(SEARCH("aerobic",$AW73)),ISNUMBER(SEARCH("anaer",$AW73))),"Combined Aer and Anaer.","")</f>
        <v/>
      </c>
    </row>
    <row r="74" spans="1:60" x14ac:dyDescent="0.25">
      <c r="A74" s="4">
        <v>2321</v>
      </c>
      <c r="B74" t="s">
        <v>10840</v>
      </c>
      <c r="C74">
        <v>389.62</v>
      </c>
      <c r="D74">
        <v>422.34833776537948</v>
      </c>
      <c r="E74">
        <v>427.66592666104941</v>
      </c>
      <c r="F74">
        <v>324.04806431664667</v>
      </c>
      <c r="G74">
        <v>521.74706035255895</v>
      </c>
      <c r="H74">
        <v>-119.4920665567094</v>
      </c>
      <c r="I74">
        <v>-121.81560392787181</v>
      </c>
      <c r="J74">
        <v>-137.59393970413021</v>
      </c>
      <c r="K74">
        <v>-96.103054146796978</v>
      </c>
      <c r="L74">
        <v>249.2591067542497</v>
      </c>
      <c r="M74">
        <v>248.07950999207449</v>
      </c>
      <c r="N74">
        <v>244.17470864052581</v>
      </c>
      <c r="O74">
        <v>257.54557126810442</v>
      </c>
      <c r="P74">
        <v>9.1304778611710002</v>
      </c>
      <c r="Q74">
        <v>9.2196492529341718</v>
      </c>
      <c r="R74">
        <v>7.6030583305880164</v>
      </c>
      <c r="S74">
        <v>10.413261282134769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62.696072453843662</v>
      </c>
      <c r="AG74">
        <v>62.399123709793038</v>
      </c>
      <c r="AH74">
        <v>61.417704073345973</v>
      </c>
      <c r="AI74">
        <v>64.780178273813888</v>
      </c>
      <c r="AJ74">
        <v>0.54237530458391037</v>
      </c>
      <c r="AK74">
        <v>0.54237532618075857</v>
      </c>
      <c r="AL74">
        <v>0.54237035145989032</v>
      </c>
      <c r="AM74">
        <v>0.54238022910643402</v>
      </c>
      <c r="AN74">
        <v>0.18421137820905931</v>
      </c>
      <c r="AO74">
        <v>0.1842113782090592</v>
      </c>
      <c r="AP74">
        <v>0.1842113782090592</v>
      </c>
      <c r="AQ74">
        <v>0.1842113782090592</v>
      </c>
      <c r="AR74">
        <v>12.84180941250723</v>
      </c>
      <c r="AS74">
        <v>12.84180941250723</v>
      </c>
      <c r="AT74">
        <v>12.84180941250723</v>
      </c>
      <c r="AU74">
        <v>12.84180941250723</v>
      </c>
      <c r="AV74" t="str">
        <f>VLOOKUP(Sheet1[[#This Row],[NPDES ID2]],Combined_Sheet__Major_Only___2[[NPDES ID2]:[ECHO BFR]],3,FALSE)</f>
        <v>NM</v>
      </c>
      <c r="AW74" t="s">
        <v>41</v>
      </c>
      <c r="AX74" t="str">
        <f>VLOOKUP(Sheet1[[#This Row],[NPDES ID2]],Combined_Sheet__Major_Only___2[[NPDES ID2]:[ECHO BFR]],27,FALSE)</f>
        <v>tempSludgeStore</v>
      </c>
      <c r="AY74" t="str">
        <f>VLOOKUP(Sheet1[[#This Row],[NPDES ID2]],Combined_Sheet__Major_Only___2[[NPDES ID2]:[ECHO BFR]],28,FALSE)</f>
        <v>heatDry</v>
      </c>
      <c r="AZ74" t="str">
        <f>VLOOKUP(Sheet1[[#This Row],[NPDES ID2]],Combined_Sheet__Major_Only___2[[NPDES ID2]:[ECHO BFR]],29,FALSE)</f>
        <v>thickening, preliminaryOps</v>
      </c>
      <c r="BA74">
        <f>VLOOKUP(Sheet1[[#This Row],[NPDES ID2]],Combined_Sheet__Major_Only___2[[NPDES ID2]:[ECHO BFR]],17,FALSE)</f>
        <v>32.700800000000001</v>
      </c>
      <c r="BB74">
        <f>VLOOKUP(Sheet1[[#This Row],[NPDES ID2]],Combined_Sheet__Major_Only___2[[NPDES ID2]:[ECHO BFR]],18,FALSE)</f>
        <v>-103.13496000000001</v>
      </c>
      <c r="BC74" t="str">
        <f>IF(ISNUMBER(SEARCH("aerobic",$AW74)),"aerobic","")</f>
        <v>aerobic</v>
      </c>
      <c r="BD74" t="str">
        <f>IF(ISNUMBER(SEARCH("anaer",$AW74)),"anaer","")</f>
        <v/>
      </c>
      <c r="BE74" t="str">
        <f>IF(ISNUMBER(SEARCH("thickening",$AZ74)),"thickening","")</f>
        <v>thickening</v>
      </c>
      <c r="BF74" s="3" t="str">
        <f>IF(ISNUMBER(SEARCH("airDry",$AW74)),"airDry","")</f>
        <v/>
      </c>
      <c r="BG74" s="3" t="str">
        <f>IF(ISNUMBER(SEARCH("heatDry",$AY74)),"heatDry","")</f>
        <v>heatDry</v>
      </c>
      <c r="BH74" s="3" t="str">
        <f>IF(AND(ISNUMBER(SEARCH("aerobic",$AW74)),ISNUMBER(SEARCH("anaer",$AW74))),"Combined Aer and Anaer.","")</f>
        <v/>
      </c>
    </row>
    <row r="75" spans="1:60" x14ac:dyDescent="0.25">
      <c r="A75" s="4">
        <v>548</v>
      </c>
      <c r="B75" t="s">
        <v>2696</v>
      </c>
      <c r="C75">
        <v>253.68</v>
      </c>
      <c r="D75">
        <v>516.48188642555806</v>
      </c>
      <c r="E75">
        <v>518.94806981389161</v>
      </c>
      <c r="F75">
        <v>385.66612353980418</v>
      </c>
      <c r="G75">
        <v>664.41007416677996</v>
      </c>
      <c r="H75">
        <v>-115.5579619570121</v>
      </c>
      <c r="I75">
        <v>-117.9044725316901</v>
      </c>
      <c r="J75">
        <v>-133.62895778017361</v>
      </c>
      <c r="K75">
        <v>-91.939542384033288</v>
      </c>
      <c r="L75">
        <v>167.4462986257484</v>
      </c>
      <c r="M75">
        <v>166.7190228889026</v>
      </c>
      <c r="N75">
        <v>164.31194440208631</v>
      </c>
      <c r="O75">
        <v>172.55475439610811</v>
      </c>
      <c r="P75">
        <v>5.9339621894023784</v>
      </c>
      <c r="Q75">
        <v>6.0097679011054677</v>
      </c>
      <c r="R75">
        <v>4.9152686331914524</v>
      </c>
      <c r="S75">
        <v>6.7685477188902734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64.687141263492492</v>
      </c>
      <c r="AG75">
        <v>64.406038227134957</v>
      </c>
      <c r="AH75">
        <v>63.476592216273751</v>
      </c>
      <c r="AI75">
        <v>66.66050832099026</v>
      </c>
      <c r="AJ75">
        <v>0.56670040280746736</v>
      </c>
      <c r="AK75">
        <v>0.56670041574251617</v>
      </c>
      <c r="AL75">
        <v>0.56669743733484679</v>
      </c>
      <c r="AM75">
        <v>0.56670335114296788</v>
      </c>
      <c r="AN75">
        <v>0.186383957176775</v>
      </c>
      <c r="AO75">
        <v>0.186383957176775</v>
      </c>
      <c r="AP75">
        <v>0.186383957176775</v>
      </c>
      <c r="AQ75">
        <v>0.186383957176775</v>
      </c>
      <c r="AR75">
        <v>14.19243408549004</v>
      </c>
      <c r="AS75">
        <v>14.19243408549004</v>
      </c>
      <c r="AT75">
        <v>14.19243408549004</v>
      </c>
      <c r="AU75">
        <v>14.19243408549004</v>
      </c>
      <c r="AV75" t="str">
        <f>VLOOKUP(Sheet1[[#This Row],[NPDES ID2]],Combined_Sheet__Major_Only___2[[NPDES ID2]:[ECHO BFR]],3,FALSE)</f>
        <v>PA</v>
      </c>
      <c r="AW75" t="s">
        <v>41</v>
      </c>
      <c r="AX75" t="str">
        <f>VLOOKUP(Sheet1[[#This Row],[NPDES ID2]],Combined_Sheet__Major_Only___2[[NPDES ID2]:[ECHO BFR]],27,FALSE)</f>
        <v>other</v>
      </c>
      <c r="AY75" t="str">
        <f>VLOOKUP(Sheet1[[#This Row],[NPDES ID2]],Combined_Sheet__Major_Only___2[[NPDES ID2]:[ECHO BFR]],28,FALSE)</f>
        <v>heatDry</v>
      </c>
      <c r="AZ75" t="str">
        <f>VLOOKUP(Sheet1[[#This Row],[NPDES ID2]],Combined_Sheet__Major_Only___2[[NPDES ID2]:[ECHO BFR]],29,FALSE)</f>
        <v>thickening</v>
      </c>
      <c r="BA75">
        <f>VLOOKUP(Sheet1[[#This Row],[NPDES ID2]],Combined_Sheet__Major_Only___2[[NPDES ID2]:[ECHO BFR]],17,FALSE)</f>
        <v>41.467509999999997</v>
      </c>
      <c r="BB75">
        <f>VLOOKUP(Sheet1[[#This Row],[NPDES ID2]],Combined_Sheet__Major_Only___2[[NPDES ID2]:[ECHO BFR]],18,FALSE)</f>
        <v>-75.670050000000003</v>
      </c>
      <c r="BC75" t="str">
        <f>IF(ISNUMBER(SEARCH("aerobic",$AW75)),"aerobic","")</f>
        <v>aerobic</v>
      </c>
      <c r="BD75" t="str">
        <f>IF(ISNUMBER(SEARCH("anaer",$AW75)),"anaer","")</f>
        <v/>
      </c>
      <c r="BE75" t="str">
        <f>IF(ISNUMBER(SEARCH("thickening",$AZ75)),"thickening","")</f>
        <v>thickening</v>
      </c>
      <c r="BF75" s="2" t="str">
        <f>IF(ISNUMBER(SEARCH("airDry",$AW75)),"airDry","")</f>
        <v/>
      </c>
      <c r="BG75" s="2" t="str">
        <f>IF(ISNUMBER(SEARCH("heatDry",$AY75)),"heatDry","")</f>
        <v>heatDry</v>
      </c>
      <c r="BH75" s="2" t="str">
        <f>IF(AND(ISNUMBER(SEARCH("aerobic",$AW75)),ISNUMBER(SEARCH("anaer",$AW75))),"Combined Aer and Anaer.","")</f>
        <v/>
      </c>
    </row>
    <row r="76" spans="1:60" x14ac:dyDescent="0.25">
      <c r="A76" s="4">
        <v>287</v>
      </c>
      <c r="B76" t="s">
        <v>1467</v>
      </c>
      <c r="C76">
        <v>1446.1</v>
      </c>
      <c r="D76">
        <v>438.39268217270592</v>
      </c>
      <c r="E76">
        <v>437.83596385145472</v>
      </c>
      <c r="F76">
        <v>374.46172914509009</v>
      </c>
      <c r="G76">
        <v>512.58191550105369</v>
      </c>
      <c r="H76">
        <v>-117.2014983929931</v>
      </c>
      <c r="I76">
        <v>-119.5834894610397</v>
      </c>
      <c r="J76">
        <v>-135.1445273033442</v>
      </c>
      <c r="K76">
        <v>-93.819158385635191</v>
      </c>
      <c r="L76">
        <v>940.88351420714275</v>
      </c>
      <c r="M76">
        <v>936.63268919706286</v>
      </c>
      <c r="N76">
        <v>922.54659509761575</v>
      </c>
      <c r="O76">
        <v>970.76374625886615</v>
      </c>
      <c r="P76">
        <v>33.854403655185799</v>
      </c>
      <c r="Q76">
        <v>34.249210604367832</v>
      </c>
      <c r="R76">
        <v>28.126676397289511</v>
      </c>
      <c r="S76">
        <v>38.576912458497333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63.764409585058658</v>
      </c>
      <c r="AG76">
        <v>63.475505536286079</v>
      </c>
      <c r="AH76">
        <v>62.523410580804779</v>
      </c>
      <c r="AI76">
        <v>65.788792365992194</v>
      </c>
      <c r="AJ76">
        <v>0.5554253516364539</v>
      </c>
      <c r="AK76">
        <v>0.55542542442781184</v>
      </c>
      <c r="AL76">
        <v>0.55540862352804254</v>
      </c>
      <c r="AM76">
        <v>0.55544198354987961</v>
      </c>
      <c r="AN76">
        <v>0.18718209113320139</v>
      </c>
      <c r="AO76">
        <v>0.18718209113320131</v>
      </c>
      <c r="AP76">
        <v>0.18718209113320131</v>
      </c>
      <c r="AQ76">
        <v>0.18718209113320131</v>
      </c>
      <c r="AR76">
        <v>14.097641238818911</v>
      </c>
      <c r="AS76">
        <v>14.097641238818911</v>
      </c>
      <c r="AT76">
        <v>14.097641238818911</v>
      </c>
      <c r="AU76">
        <v>14.097641238818911</v>
      </c>
      <c r="AV76" t="str">
        <f>VLOOKUP(Sheet1[[#This Row],[NPDES ID2]],Combined_Sheet__Major_Only___2[[NPDES ID2]:[ECHO BFR]],3,FALSE)</f>
        <v>PA</v>
      </c>
      <c r="AW76" t="s">
        <v>41</v>
      </c>
      <c r="AX76" t="str">
        <f>VLOOKUP(Sheet1[[#This Row],[NPDES ID2]],Combined_Sheet__Major_Only___2[[NPDES ID2]:[ECHO BFR]],27,FALSE)</f>
        <v>-</v>
      </c>
      <c r="AY76" t="str">
        <f>VLOOKUP(Sheet1[[#This Row],[NPDES ID2]],Combined_Sheet__Major_Only___2[[NPDES ID2]:[ECHO BFR]],28,FALSE)</f>
        <v>heatDry</v>
      </c>
      <c r="AZ76" t="str">
        <f>VLOOKUP(Sheet1[[#This Row],[NPDES ID2]],Combined_Sheet__Major_Only___2[[NPDES ID2]:[ECHO BFR]],29,FALSE)</f>
        <v>thickening, preliminaryOps</v>
      </c>
      <c r="BA76">
        <f>VLOOKUP(Sheet1[[#This Row],[NPDES ID2]],Combined_Sheet__Major_Only___2[[NPDES ID2]:[ECHO BFR]],17,FALSE)</f>
        <v>40.235930000000003</v>
      </c>
      <c r="BB76">
        <f>VLOOKUP(Sheet1[[#This Row],[NPDES ID2]],Combined_Sheet__Major_Only___2[[NPDES ID2]:[ECHO BFR]],18,FALSE)</f>
        <v>-75.624629999999996</v>
      </c>
      <c r="BC76" t="str">
        <f>IF(ISNUMBER(SEARCH("aerobic",$AW76)),"aerobic","")</f>
        <v>aerobic</v>
      </c>
      <c r="BD76" t="str">
        <f>IF(ISNUMBER(SEARCH("anaer",$AW76)),"anaer","")</f>
        <v/>
      </c>
      <c r="BE76" t="str">
        <f>IF(ISNUMBER(SEARCH("thickening",$AZ76)),"thickening","")</f>
        <v>thickening</v>
      </c>
      <c r="BF76" s="3" t="str">
        <f>IF(ISNUMBER(SEARCH("airDry",$AW76)),"airDry","")</f>
        <v/>
      </c>
      <c r="BG76" s="3" t="str">
        <f>IF(ISNUMBER(SEARCH("heatDry",$AY76)),"heatDry","")</f>
        <v>heatDry</v>
      </c>
      <c r="BH76" s="3" t="str">
        <f>IF(AND(ISNUMBER(SEARCH("aerobic",$AW76)),ISNUMBER(SEARCH("anaer",$AW76))),"Combined Aer and Anaer.","")</f>
        <v/>
      </c>
    </row>
    <row r="77" spans="1:60" x14ac:dyDescent="0.25">
      <c r="A77" s="4">
        <v>189</v>
      </c>
      <c r="B77" t="s">
        <v>1011</v>
      </c>
      <c r="C77">
        <v>3470.09</v>
      </c>
      <c r="D77">
        <v>837.48234867648819</v>
      </c>
      <c r="E77">
        <v>835.59686142507019</v>
      </c>
      <c r="F77">
        <v>690.44235114546177</v>
      </c>
      <c r="G77">
        <v>985.01953833732478</v>
      </c>
      <c r="H77">
        <v>-123.35847697271269</v>
      </c>
      <c r="I77">
        <v>-125.9253298453829</v>
      </c>
      <c r="J77">
        <v>-141.85252004192941</v>
      </c>
      <c r="K77">
        <v>-100.556911647799</v>
      </c>
      <c r="L77">
        <v>2148.2822921150091</v>
      </c>
      <c r="M77">
        <v>2137.226818969843</v>
      </c>
      <c r="N77">
        <v>2100.5306642679789</v>
      </c>
      <c r="O77">
        <v>2226.0734358239429</v>
      </c>
      <c r="P77">
        <v>81.462135967596566</v>
      </c>
      <c r="Q77">
        <v>82.20772810819949</v>
      </c>
      <c r="R77">
        <v>68.132168888344069</v>
      </c>
      <c r="S77">
        <v>92.771408578665046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60.675152305335658</v>
      </c>
      <c r="AG77">
        <v>60.361091805619473</v>
      </c>
      <c r="AH77">
        <v>59.330237891490533</v>
      </c>
      <c r="AI77">
        <v>62.870868276779753</v>
      </c>
      <c r="AJ77">
        <v>0.51770200317232551</v>
      </c>
      <c r="AK77">
        <v>0.51770216000692348</v>
      </c>
      <c r="AL77">
        <v>0.51766582237307024</v>
      </c>
      <c r="AM77">
        <v>0.51773797755521533</v>
      </c>
      <c r="AN77">
        <v>0.1878447960217566</v>
      </c>
      <c r="AO77">
        <v>0.1878447960217566</v>
      </c>
      <c r="AP77">
        <v>0.1878447960217566</v>
      </c>
      <c r="AQ77">
        <v>0.1878447960217566</v>
      </c>
      <c r="AR77">
        <v>14.427978387610811</v>
      </c>
      <c r="AS77">
        <v>14.427978387610811</v>
      </c>
      <c r="AT77">
        <v>14.427978387610811</v>
      </c>
      <c r="AU77">
        <v>14.427978387610811</v>
      </c>
      <c r="AV77" t="str">
        <f>VLOOKUP(Sheet1[[#This Row],[NPDES ID2]],Combined_Sheet__Major_Only___2[[NPDES ID2]:[ECHO BFR]],3,FALSE)</f>
        <v>NC</v>
      </c>
      <c r="AW77" t="s">
        <v>41</v>
      </c>
      <c r="AX77" t="str">
        <f>VLOOKUP(Sheet1[[#This Row],[NPDES ID2]],Combined_Sheet__Major_Only___2[[NPDES ID2]:[ECHO BFR]],27,FALSE)</f>
        <v>-</v>
      </c>
      <c r="AY77" t="str">
        <f>VLOOKUP(Sheet1[[#This Row],[NPDES ID2]],Combined_Sheet__Major_Only___2[[NPDES ID2]:[ECHO BFR]],28,FALSE)</f>
        <v>heatDry</v>
      </c>
      <c r="AZ77" t="str">
        <f>VLOOKUP(Sheet1[[#This Row],[NPDES ID2]],Combined_Sheet__Major_Only___2[[NPDES ID2]:[ECHO BFR]],29,FALSE)</f>
        <v>thickening</v>
      </c>
      <c r="BA77">
        <f>VLOOKUP(Sheet1[[#This Row],[NPDES ID2]],Combined_Sheet__Major_Only___2[[NPDES ID2]:[ECHO BFR]],17,FALSE)</f>
        <v>35.651341000000002</v>
      </c>
      <c r="BB77">
        <f>VLOOKUP(Sheet1[[#This Row],[NPDES ID2]],Combined_Sheet__Major_Only___2[[NPDES ID2]:[ECHO BFR]],18,FALSE)</f>
        <v>-78.755234000000002</v>
      </c>
      <c r="BC77" t="str">
        <f>IF(ISNUMBER(SEARCH("aerobic",$AW77)),"aerobic","")</f>
        <v>aerobic</v>
      </c>
      <c r="BD77" t="str">
        <f>IF(ISNUMBER(SEARCH("anaer",$AW77)),"anaer","")</f>
        <v/>
      </c>
      <c r="BE77" t="str">
        <f>IF(ISNUMBER(SEARCH("thickening",$AZ77)),"thickening","")</f>
        <v>thickening</v>
      </c>
      <c r="BF77" s="3" t="str">
        <f>IF(ISNUMBER(SEARCH("airDry",$AW77)),"airDry","")</f>
        <v/>
      </c>
      <c r="BG77" s="3" t="str">
        <f>IF(ISNUMBER(SEARCH("heatDry",$AY77)),"heatDry","")</f>
        <v>heatDry</v>
      </c>
      <c r="BH77" s="3" t="str">
        <f>IF(AND(ISNUMBER(SEARCH("aerobic",$AW77)),ISNUMBER(SEARCH("anaer",$AW77))),"Combined Aer and Anaer.","")</f>
        <v/>
      </c>
    </row>
    <row r="78" spans="1:60" x14ac:dyDescent="0.25">
      <c r="A78" s="4">
        <v>2375</v>
      </c>
      <c r="B78" t="s">
        <v>11075</v>
      </c>
      <c r="C78">
        <v>316</v>
      </c>
      <c r="D78">
        <v>454.05943795506619</v>
      </c>
      <c r="E78">
        <v>459.49146291076067</v>
      </c>
      <c r="F78">
        <v>346.55282558914348</v>
      </c>
      <c r="G78">
        <v>577.84150492673382</v>
      </c>
      <c r="H78">
        <v>-115.8164947024751</v>
      </c>
      <c r="I78">
        <v>-118.1585243624293</v>
      </c>
      <c r="J78">
        <v>-133.8631491332155</v>
      </c>
      <c r="K78">
        <v>-92.217865954558278</v>
      </c>
      <c r="L78">
        <v>208.13909238068669</v>
      </c>
      <c r="M78">
        <v>207.2296716795216</v>
      </c>
      <c r="N78">
        <v>204.21958794153801</v>
      </c>
      <c r="O78">
        <v>214.5271542952041</v>
      </c>
      <c r="P78">
        <v>7.3926540115528034</v>
      </c>
      <c r="Q78">
        <v>7.4871043071248371</v>
      </c>
      <c r="R78">
        <v>6.127551244172837</v>
      </c>
      <c r="S78">
        <v>8.4282767194802997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64.549922899747756</v>
      </c>
      <c r="AG78">
        <v>64.267711418801767</v>
      </c>
      <c r="AH78">
        <v>63.334733304890847</v>
      </c>
      <c r="AI78">
        <v>66.530912941873169</v>
      </c>
      <c r="AJ78">
        <v>0.56502349635862736</v>
      </c>
      <c r="AK78">
        <v>0.56502351186510302</v>
      </c>
      <c r="AL78">
        <v>0.56501994100155162</v>
      </c>
      <c r="AM78">
        <v>0.5650270311740061</v>
      </c>
      <c r="AN78">
        <v>0.18812222381613131</v>
      </c>
      <c r="AO78">
        <v>0.18812222381613139</v>
      </c>
      <c r="AP78">
        <v>0.18812222381613139</v>
      </c>
      <c r="AQ78">
        <v>0.18812222381613139</v>
      </c>
      <c r="AR78">
        <v>14.5368932837063</v>
      </c>
      <c r="AS78">
        <v>14.5368932837063</v>
      </c>
      <c r="AT78">
        <v>14.5368932837063</v>
      </c>
      <c r="AU78">
        <v>14.5368932837063</v>
      </c>
      <c r="AV78" t="str">
        <f>VLOOKUP(Sheet1[[#This Row],[NPDES ID2]],Combined_Sheet__Major_Only___2[[NPDES ID2]:[ECHO BFR]],3,FALSE)</f>
        <v>NC</v>
      </c>
      <c r="AW78" t="s">
        <v>41</v>
      </c>
      <c r="AX78" t="str">
        <f>VLOOKUP(Sheet1[[#This Row],[NPDES ID2]],Combined_Sheet__Major_Only___2[[NPDES ID2]:[ECHO BFR]],27,FALSE)</f>
        <v>-</v>
      </c>
      <c r="AY78" t="str">
        <f>VLOOKUP(Sheet1[[#This Row],[NPDES ID2]],Combined_Sheet__Major_Only___2[[NPDES ID2]:[ECHO BFR]],28,FALSE)</f>
        <v>heatDry</v>
      </c>
      <c r="AZ78" t="str">
        <f>VLOOKUP(Sheet1[[#This Row],[NPDES ID2]],Combined_Sheet__Major_Only___2[[NPDES ID2]:[ECHO BFR]],29,FALSE)</f>
        <v>thickening</v>
      </c>
      <c r="BA78">
        <f>VLOOKUP(Sheet1[[#This Row],[NPDES ID2]],Combined_Sheet__Major_Only___2[[NPDES ID2]:[ECHO BFR]],17,FALSE)</f>
        <v>35.34986</v>
      </c>
      <c r="BB78">
        <f>VLOOKUP(Sheet1[[#This Row],[NPDES ID2]],Combined_Sheet__Major_Only___2[[NPDES ID2]:[ECHO BFR]],18,FALSE)</f>
        <v>-83.238630000000001</v>
      </c>
      <c r="BC78" t="str">
        <f>IF(ISNUMBER(SEARCH("aerobic",$AW78)),"aerobic","")</f>
        <v>aerobic</v>
      </c>
      <c r="BD78" t="str">
        <f>IF(ISNUMBER(SEARCH("anaer",$AW78)),"anaer","")</f>
        <v/>
      </c>
      <c r="BE78" t="str">
        <f>IF(ISNUMBER(SEARCH("thickening",$AZ78)),"thickening","")</f>
        <v>thickening</v>
      </c>
      <c r="BF78" s="3" t="str">
        <f>IF(ISNUMBER(SEARCH("airDry",$AW78)),"airDry","")</f>
        <v/>
      </c>
      <c r="BG78" s="3" t="str">
        <f>IF(ISNUMBER(SEARCH("heatDry",$AY78)),"heatDry","")</f>
        <v>heatDry</v>
      </c>
      <c r="BH78" s="3" t="str">
        <f>IF(AND(ISNUMBER(SEARCH("aerobic",$AW78)),ISNUMBER(SEARCH("anaer",$AW78))),"Combined Aer and Anaer.","")</f>
        <v/>
      </c>
    </row>
    <row r="79" spans="1:60" x14ac:dyDescent="0.25">
      <c r="A79" s="4">
        <v>1071</v>
      </c>
      <c r="B79" t="s">
        <v>5166</v>
      </c>
      <c r="C79">
        <v>374.5</v>
      </c>
      <c r="D79">
        <v>419.94006431237921</v>
      </c>
      <c r="E79">
        <v>425.09682804161298</v>
      </c>
      <c r="F79">
        <v>323.07022811577832</v>
      </c>
      <c r="G79">
        <v>521.94007680619234</v>
      </c>
      <c r="H79">
        <v>-116.5896692015404</v>
      </c>
      <c r="I79">
        <v>-118.9106608304706</v>
      </c>
      <c r="J79">
        <v>-134.56047658776939</v>
      </c>
      <c r="K79">
        <v>-93.036731256811876</v>
      </c>
      <c r="L79">
        <v>245.1437704825521</v>
      </c>
      <c r="M79">
        <v>244.05391650516711</v>
      </c>
      <c r="N79">
        <v>240.44647281396999</v>
      </c>
      <c r="O79">
        <v>252.79944121025039</v>
      </c>
      <c r="P79">
        <v>8.7644626738989242</v>
      </c>
      <c r="Q79">
        <v>8.8727265967670128</v>
      </c>
      <c r="R79">
        <v>7.2754130348090422</v>
      </c>
      <c r="S79">
        <v>9.9835386674448721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64.150290522871643</v>
      </c>
      <c r="AG79">
        <v>63.864895558682733</v>
      </c>
      <c r="AH79">
        <v>62.921491006301039</v>
      </c>
      <c r="AI79">
        <v>66.153510277027223</v>
      </c>
      <c r="AJ79">
        <v>0.56014011429721844</v>
      </c>
      <c r="AK79">
        <v>0.56014013183526656</v>
      </c>
      <c r="AL79">
        <v>0.56013609279367216</v>
      </c>
      <c r="AM79">
        <v>0.56014411256989372</v>
      </c>
      <c r="AN79">
        <v>0.1888593081779357</v>
      </c>
      <c r="AO79">
        <v>0.1888593081779357</v>
      </c>
      <c r="AP79">
        <v>0.1888593081779357</v>
      </c>
      <c r="AQ79">
        <v>0.1888593081779357</v>
      </c>
      <c r="AR79">
        <v>14.89347207874226</v>
      </c>
      <c r="AS79">
        <v>14.89347207874226</v>
      </c>
      <c r="AT79">
        <v>14.89347207874226</v>
      </c>
      <c r="AU79">
        <v>14.89347207874226</v>
      </c>
      <c r="AV79" t="str">
        <f>VLOOKUP(Sheet1[[#This Row],[NPDES ID2]],Combined_Sheet__Major_Only___2[[NPDES ID2]:[ECHO BFR]],3,FALSE)</f>
        <v>WA</v>
      </c>
      <c r="AW79" t="s">
        <v>41</v>
      </c>
      <c r="AX79" t="str">
        <f>VLOOKUP(Sheet1[[#This Row],[NPDES ID2]],Combined_Sheet__Major_Only___2[[NPDES ID2]:[ECHO BFR]],27,FALSE)</f>
        <v>tempSludgeStore</v>
      </c>
      <c r="AY79" t="str">
        <f>VLOOKUP(Sheet1[[#This Row],[NPDES ID2]],Combined_Sheet__Major_Only___2[[NPDES ID2]:[ECHO BFR]],28,FALSE)</f>
        <v>heatDry</v>
      </c>
      <c r="AZ79" t="str">
        <f>VLOOKUP(Sheet1[[#This Row],[NPDES ID2]],Combined_Sheet__Major_Only___2[[NPDES ID2]:[ECHO BFR]],29,FALSE)</f>
        <v>thickening, preliminaryOps</v>
      </c>
      <c r="BA79">
        <f>VLOOKUP(Sheet1[[#This Row],[NPDES ID2]],Combined_Sheet__Major_Only___2[[NPDES ID2]:[ECHO BFR]],17,FALSE)</f>
        <v>46.649444000000003</v>
      </c>
      <c r="BB79">
        <f>VLOOKUP(Sheet1[[#This Row],[NPDES ID2]],Combined_Sheet__Major_Only___2[[NPDES ID2]:[ECHO BFR]],18,FALSE)</f>
        <v>-120.523657</v>
      </c>
      <c r="BC79" t="str">
        <f>IF(ISNUMBER(SEARCH("aerobic",$AW79)),"aerobic","")</f>
        <v>aerobic</v>
      </c>
      <c r="BD79" t="str">
        <f>IF(ISNUMBER(SEARCH("anaer",$AW79)),"anaer","")</f>
        <v/>
      </c>
      <c r="BE79" t="str">
        <f>IF(ISNUMBER(SEARCH("thickening",$AZ79)),"thickening","")</f>
        <v>thickening</v>
      </c>
      <c r="BF79" s="3" t="str">
        <f>IF(ISNUMBER(SEARCH("airDry",$AW79)),"airDry","")</f>
        <v/>
      </c>
      <c r="BG79" s="3" t="str">
        <f>IF(ISNUMBER(SEARCH("heatDry",$AY79)),"heatDry","")</f>
        <v>heatDry</v>
      </c>
      <c r="BH79" s="3" t="str">
        <f>IF(AND(ISNUMBER(SEARCH("aerobic",$AW79)),ISNUMBER(SEARCH("anaer",$AW79))),"Combined Aer and Anaer.","")</f>
        <v/>
      </c>
    </row>
    <row r="80" spans="1:60" x14ac:dyDescent="0.25">
      <c r="A80" s="4">
        <v>616</v>
      </c>
      <c r="B80" t="s">
        <v>3043</v>
      </c>
      <c r="C80">
        <v>812</v>
      </c>
      <c r="D80">
        <v>393.32462770025762</v>
      </c>
      <c r="E80">
        <v>392.78300508755711</v>
      </c>
      <c r="F80">
        <v>332.09176345017067</v>
      </c>
      <c r="G80">
        <v>466.85325516738158</v>
      </c>
      <c r="H80">
        <v>-126.36882619155681</v>
      </c>
      <c r="I80">
        <v>-128.8360561452337</v>
      </c>
      <c r="J80">
        <v>-145.24831315368201</v>
      </c>
      <c r="K80">
        <v>-103.39688806147861</v>
      </c>
      <c r="L80">
        <v>492.84390035453839</v>
      </c>
      <c r="M80">
        <v>490.17532873384391</v>
      </c>
      <c r="N80">
        <v>481.33845147625237</v>
      </c>
      <c r="O80">
        <v>511.59421961273159</v>
      </c>
      <c r="P80">
        <v>19.083417416902591</v>
      </c>
      <c r="Q80">
        <v>19.264152054698581</v>
      </c>
      <c r="R80">
        <v>16.000529082541611</v>
      </c>
      <c r="S80">
        <v>21.77115578726314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59.482373041773243</v>
      </c>
      <c r="AG80">
        <v>59.159836968260286</v>
      </c>
      <c r="AH80">
        <v>58.0947100004053</v>
      </c>
      <c r="AI80">
        <v>61.745036961354103</v>
      </c>
      <c r="AJ80">
        <v>0.50314774992951261</v>
      </c>
      <c r="AK80">
        <v>0.50314778960160611</v>
      </c>
      <c r="AL80">
        <v>0.5031386434826598</v>
      </c>
      <c r="AM80">
        <v>0.50315680388490669</v>
      </c>
      <c r="AN80">
        <v>0.17263469764822509</v>
      </c>
      <c r="AO80">
        <v>0.1726346976482252</v>
      </c>
      <c r="AP80">
        <v>0.1726346976482252</v>
      </c>
      <c r="AQ80">
        <v>0.1726346976482252</v>
      </c>
      <c r="AR80">
        <v>13.38570059726106</v>
      </c>
      <c r="AS80">
        <v>13.38570059726106</v>
      </c>
      <c r="AT80">
        <v>13.38570059726106</v>
      </c>
      <c r="AU80">
        <v>13.38570059726106</v>
      </c>
      <c r="AV80" t="str">
        <f>VLOOKUP(Sheet1[[#This Row],[NPDES ID2]],Combined_Sheet__Major_Only___2[[NPDES ID2]:[ECHO BFR]],3,FALSE)</f>
        <v>NC</v>
      </c>
      <c r="AW80" t="s">
        <v>41</v>
      </c>
      <c r="AX80" t="str">
        <f>VLOOKUP(Sheet1[[#This Row],[NPDES ID2]],Combined_Sheet__Major_Only___2[[NPDES ID2]:[ECHO BFR]],27,FALSE)</f>
        <v>-</v>
      </c>
      <c r="AY80" t="str">
        <f>VLOOKUP(Sheet1[[#This Row],[NPDES ID2]],Combined_Sheet__Major_Only___2[[NPDES ID2]:[ECHO BFR]],28,FALSE)</f>
        <v>heatDry</v>
      </c>
      <c r="AZ80" t="str">
        <f>VLOOKUP(Sheet1[[#This Row],[NPDES ID2]],Combined_Sheet__Major_Only___2[[NPDES ID2]:[ECHO BFR]],29,FALSE)</f>
        <v>-</v>
      </c>
      <c r="BA80">
        <f>VLOOKUP(Sheet1[[#This Row],[NPDES ID2]],Combined_Sheet__Major_Only___2[[NPDES ID2]:[ECHO BFR]],17,FALSE)</f>
        <v>36.213425000000001</v>
      </c>
      <c r="BB80">
        <f>VLOOKUP(Sheet1[[#This Row],[NPDES ID2]],Combined_Sheet__Major_Only___2[[NPDES ID2]:[ECHO BFR]],18,FALSE)</f>
        <v>-81.646170999999995</v>
      </c>
      <c r="BC80" t="str">
        <f>IF(ISNUMBER(SEARCH("aerobic",$AW80)),"aerobic","")</f>
        <v>aerobic</v>
      </c>
      <c r="BD80" t="str">
        <f>IF(ISNUMBER(SEARCH("anaer",$AW80)),"anaer","")</f>
        <v/>
      </c>
      <c r="BE80" t="str">
        <f>IF(ISNUMBER(SEARCH("thickening",$AZ80)),"thickening","")</f>
        <v/>
      </c>
      <c r="BF80" s="2" t="str">
        <f>IF(ISNUMBER(SEARCH("airDry",$AW80)),"airDry","")</f>
        <v/>
      </c>
      <c r="BG80" s="2" t="str">
        <f>IF(ISNUMBER(SEARCH("heatDry",$AY80)),"heatDry","")</f>
        <v>heatDry</v>
      </c>
      <c r="BH80" s="2" t="str">
        <f>IF(AND(ISNUMBER(SEARCH("aerobic",$AW80)),ISNUMBER(SEARCH("anaer",$AW80))),"Combined Aer and Anaer.","")</f>
        <v/>
      </c>
    </row>
    <row r="81" spans="1:60" x14ac:dyDescent="0.25">
      <c r="A81" s="4">
        <v>1610</v>
      </c>
      <c r="B81" t="s">
        <v>7568</v>
      </c>
      <c r="C81">
        <v>75</v>
      </c>
      <c r="D81">
        <v>1450.404934814424</v>
      </c>
      <c r="E81">
        <v>1449.892078368222</v>
      </c>
      <c r="F81">
        <v>1015.555689787565</v>
      </c>
      <c r="G81">
        <v>1913.012865340698</v>
      </c>
      <c r="H81">
        <v>-120.65719635759049</v>
      </c>
      <c r="I81">
        <v>-123.0081121188219</v>
      </c>
      <c r="J81">
        <v>-138.90280520333641</v>
      </c>
      <c r="K81">
        <v>-97.283423633833138</v>
      </c>
      <c r="L81">
        <v>47.568768285676249</v>
      </c>
      <c r="M81">
        <v>47.338387601985168</v>
      </c>
      <c r="N81">
        <v>46.576029742482021</v>
      </c>
      <c r="O81">
        <v>49.186807168892429</v>
      </c>
      <c r="P81">
        <v>1.7584507563463121</v>
      </c>
      <c r="Q81">
        <v>1.7739393266624941</v>
      </c>
      <c r="R81">
        <v>1.4659705423866001</v>
      </c>
      <c r="S81">
        <v>2.00639758675463</v>
      </c>
      <c r="T81">
        <v>3690.730589372225</v>
      </c>
      <c r="U81">
        <v>3690.726535464908</v>
      </c>
      <c r="V81">
        <v>3687.0958669741472</v>
      </c>
      <c r="W81">
        <v>3694.3904340292338</v>
      </c>
      <c r="X81">
        <v>261.93990812198842</v>
      </c>
      <c r="Y81">
        <v>263.03817919675782</v>
      </c>
      <c r="Z81">
        <v>253.48454335431279</v>
      </c>
      <c r="AA81">
        <v>267.47733468624762</v>
      </c>
      <c r="AB81">
        <v>46.752425791189523</v>
      </c>
      <c r="AC81">
        <v>46.226481343107068</v>
      </c>
      <c r="AD81">
        <v>39.637857393574471</v>
      </c>
      <c r="AE81">
        <v>54.929952473870891</v>
      </c>
      <c r="AF81">
        <v>62.156647582862519</v>
      </c>
      <c r="AG81">
        <v>61.855569223474561</v>
      </c>
      <c r="AH81">
        <v>60.859564176019859</v>
      </c>
      <c r="AI81">
        <v>64.270853519571247</v>
      </c>
      <c r="AJ81">
        <v>0.53578782598991648</v>
      </c>
      <c r="AK81">
        <v>0.53578783011990205</v>
      </c>
      <c r="AL81">
        <v>0.5357868794704147</v>
      </c>
      <c r="AM81">
        <v>0.53578876703585043</v>
      </c>
      <c r="AN81">
        <v>0.65013365210256868</v>
      </c>
      <c r="AO81">
        <v>0.65013365210256846</v>
      </c>
      <c r="AP81">
        <v>0.65013365210256846</v>
      </c>
      <c r="AQ81">
        <v>0.65013365210256846</v>
      </c>
      <c r="AR81">
        <v>13.537487639658121</v>
      </c>
      <c r="AS81">
        <v>13.537487639658121</v>
      </c>
      <c r="AT81">
        <v>13.537487639658121</v>
      </c>
      <c r="AU81">
        <v>13.537487639658121</v>
      </c>
      <c r="AV81" t="str">
        <f>VLOOKUP(Sheet1[[#This Row],[NPDES ID2]],Combined_Sheet__Major_Only___2[[NPDES ID2]:[ECHO BFR]],3,FALSE)</f>
        <v>LA</v>
      </c>
      <c r="AW81" t="s">
        <v>118</v>
      </c>
      <c r="AX81" t="str">
        <f>VLOOKUP(Sheet1[[#This Row],[NPDES ID2]],Combined_Sheet__Major_Only___2[[NPDES ID2]:[ECHO BFR]],27,FALSE)</f>
        <v>other</v>
      </c>
      <c r="AY81" t="str">
        <f>VLOOKUP(Sheet1[[#This Row],[NPDES ID2]],Combined_Sheet__Major_Only___2[[NPDES ID2]:[ECHO BFR]],28,FALSE)</f>
        <v>-</v>
      </c>
      <c r="AZ81" t="str">
        <f>VLOOKUP(Sheet1[[#This Row],[NPDES ID2]],Combined_Sheet__Major_Only___2[[NPDES ID2]:[ECHO BFR]],29,FALSE)</f>
        <v>thickening, preliminaryOps</v>
      </c>
      <c r="BA81">
        <f>VLOOKUP(Sheet1[[#This Row],[NPDES ID2]],Combined_Sheet__Major_Only___2[[NPDES ID2]:[ECHO BFR]],17,FALSE)</f>
        <v>31.677692</v>
      </c>
      <c r="BB81">
        <f>VLOOKUP(Sheet1[[#This Row],[NPDES ID2]],Combined_Sheet__Major_Only___2[[NPDES ID2]:[ECHO BFR]],18,FALSE)</f>
        <v>-92.130425000000002</v>
      </c>
      <c r="BC81" t="str">
        <f>IF(ISNUMBER(SEARCH("aerobic",$AW81)),"aerobic","")</f>
        <v>aerobic</v>
      </c>
      <c r="BD81" t="str">
        <f>IF(ISNUMBER(SEARCH("anaer",$AW81)),"anaer","")</f>
        <v/>
      </c>
      <c r="BE81" t="str">
        <f>IF(ISNUMBER(SEARCH("thickening",$AZ81)),"thickening","")</f>
        <v>thickening</v>
      </c>
      <c r="BF81" s="2" t="str">
        <f>IF(ISNUMBER(SEARCH("airDry",$AW81)),"airDry","")</f>
        <v>airDry</v>
      </c>
      <c r="BG81" s="2" t="str">
        <f>IF(ISNUMBER(SEARCH("heatDry",$AY81)),"heatDry","")</f>
        <v/>
      </c>
      <c r="BH81" s="2" t="str">
        <f>IF(AND(ISNUMBER(SEARCH("aerobic",$AW81)),ISNUMBER(SEARCH("anaer",$AW81))),"Combined Aer and Anaer.","")</f>
        <v/>
      </c>
    </row>
    <row r="82" spans="1:60" x14ac:dyDescent="0.25">
      <c r="A82" s="4">
        <v>1342</v>
      </c>
      <c r="B82" t="s">
        <v>6377</v>
      </c>
      <c r="C82">
        <v>164</v>
      </c>
      <c r="D82">
        <v>772.03332482733094</v>
      </c>
      <c r="E82">
        <v>769.99410787993668</v>
      </c>
      <c r="F82">
        <v>557.74794478273702</v>
      </c>
      <c r="G82">
        <v>1005.391440710643</v>
      </c>
      <c r="H82">
        <v>-126.73744004172551</v>
      </c>
      <c r="I82">
        <v>-129.13361221432609</v>
      </c>
      <c r="J82">
        <v>-145.65593424465831</v>
      </c>
      <c r="K82">
        <v>-103.69239337422459</v>
      </c>
      <c r="L82">
        <v>99.343882661059268</v>
      </c>
      <c r="M82">
        <v>98.803158584838997</v>
      </c>
      <c r="N82">
        <v>97.013682925788103</v>
      </c>
      <c r="O82">
        <v>103.1417630181449</v>
      </c>
      <c r="P82">
        <v>3.8547488725242021</v>
      </c>
      <c r="Q82">
        <v>3.8905045538604561</v>
      </c>
      <c r="R82">
        <v>3.2328002638156952</v>
      </c>
      <c r="S82">
        <v>4.3984401952841576</v>
      </c>
      <c r="T82">
        <v>3691.9381293427</v>
      </c>
      <c r="U82">
        <v>3691.9340745500731</v>
      </c>
      <c r="V82">
        <v>3688.3026131779338</v>
      </c>
      <c r="W82">
        <v>3695.598773252706</v>
      </c>
      <c r="X82">
        <v>274.37410503984171</v>
      </c>
      <c r="Y82">
        <v>275.68058069738032</v>
      </c>
      <c r="Z82">
        <v>264.4160046034242</v>
      </c>
      <c r="AA82">
        <v>280.86383902720002</v>
      </c>
      <c r="AB82">
        <v>45.445003222271559</v>
      </c>
      <c r="AC82">
        <v>44.966504479644932</v>
      </c>
      <c r="AD82">
        <v>38.994478388248147</v>
      </c>
      <c r="AE82">
        <v>52.666762491473619</v>
      </c>
      <c r="AF82">
        <v>59.364286439124918</v>
      </c>
      <c r="AG82">
        <v>59.041071070982177</v>
      </c>
      <c r="AH82">
        <v>57.972047646852729</v>
      </c>
      <c r="AI82">
        <v>61.63368628774775</v>
      </c>
      <c r="AJ82">
        <v>0.50170721229013349</v>
      </c>
      <c r="AK82">
        <v>0.50170722076731489</v>
      </c>
      <c r="AL82">
        <v>0.50170526907668545</v>
      </c>
      <c r="AM82">
        <v>0.50170914427096436</v>
      </c>
      <c r="AN82">
        <v>0.65019067090518068</v>
      </c>
      <c r="AO82">
        <v>0.65019067090518079</v>
      </c>
      <c r="AP82">
        <v>0.65019067090518079</v>
      </c>
      <c r="AQ82">
        <v>0.65019067090518079</v>
      </c>
      <c r="AR82">
        <v>13.507718590396459</v>
      </c>
      <c r="AS82">
        <v>13.507718590396459</v>
      </c>
      <c r="AT82">
        <v>13.507718590396459</v>
      </c>
      <c r="AU82">
        <v>13.507718590396459</v>
      </c>
      <c r="AV82" t="str">
        <f>VLOOKUP(Sheet1[[#This Row],[NPDES ID2]],Combined_Sheet__Major_Only___2[[NPDES ID2]:[ECHO BFR]],3,FALSE)</f>
        <v>IA</v>
      </c>
      <c r="AW82" t="s">
        <v>118</v>
      </c>
      <c r="AX82" t="str">
        <f>VLOOKUP(Sheet1[[#This Row],[NPDES ID2]],Combined_Sheet__Major_Only___2[[NPDES ID2]:[ECHO BFR]],27,FALSE)</f>
        <v>-</v>
      </c>
      <c r="AY82" t="str">
        <f>VLOOKUP(Sheet1[[#This Row],[NPDES ID2]],Combined_Sheet__Major_Only___2[[NPDES ID2]:[ECHO BFR]],28,FALSE)</f>
        <v>-</v>
      </c>
      <c r="AZ82" t="str">
        <f>VLOOKUP(Sheet1[[#This Row],[NPDES ID2]],Combined_Sheet__Major_Only___2[[NPDES ID2]:[ECHO BFR]],29,FALSE)</f>
        <v>thickening</v>
      </c>
      <c r="BA82">
        <f>VLOOKUP(Sheet1[[#This Row],[NPDES ID2]],Combined_Sheet__Major_Only___2[[NPDES ID2]:[ECHO BFR]],17,FALSE)</f>
        <v>43.182369999999999</v>
      </c>
      <c r="BB82">
        <f>VLOOKUP(Sheet1[[#This Row],[NPDES ID2]],Combined_Sheet__Major_Only___2[[NPDES ID2]:[ECHO BFR]],18,FALSE)</f>
        <v>-95.865489999999994</v>
      </c>
      <c r="BC82" t="str">
        <f>IF(ISNUMBER(SEARCH("aerobic",$AW82)),"aerobic","")</f>
        <v>aerobic</v>
      </c>
      <c r="BD82" t="str">
        <f>IF(ISNUMBER(SEARCH("anaer",$AW82)),"anaer","")</f>
        <v/>
      </c>
      <c r="BE82" t="str">
        <f>IF(ISNUMBER(SEARCH("thickening",$AZ82)),"thickening","")</f>
        <v>thickening</v>
      </c>
      <c r="BF82" s="2" t="str">
        <f>IF(ISNUMBER(SEARCH("airDry",$AW82)),"airDry","")</f>
        <v>airDry</v>
      </c>
      <c r="BG82" s="2" t="str">
        <f>IF(ISNUMBER(SEARCH("heatDry",$AY82)),"heatDry","")</f>
        <v/>
      </c>
      <c r="BH82" s="2" t="str">
        <f>IF(AND(ISNUMBER(SEARCH("aerobic",$AW82)),ISNUMBER(SEARCH("anaer",$AW82))),"Combined Aer and Anaer.","")</f>
        <v/>
      </c>
    </row>
    <row r="83" spans="1:60" x14ac:dyDescent="0.25">
      <c r="A83" s="4">
        <v>598</v>
      </c>
      <c r="B83" t="s">
        <v>2956</v>
      </c>
      <c r="C83">
        <v>2174.6999999999998</v>
      </c>
      <c r="D83">
        <v>576.66485002023717</v>
      </c>
      <c r="E83">
        <v>579.94617648583881</v>
      </c>
      <c r="F83">
        <v>493.10291986919952</v>
      </c>
      <c r="G83">
        <v>671.70245356560599</v>
      </c>
      <c r="H83">
        <v>-121.0621340938802</v>
      </c>
      <c r="I83">
        <v>-123.5246296702372</v>
      </c>
      <c r="J83">
        <v>-139.31071836406531</v>
      </c>
      <c r="K83">
        <v>-98.018895946425957</v>
      </c>
      <c r="L83">
        <v>1371.413543194918</v>
      </c>
      <c r="M83">
        <v>1364.6802495025499</v>
      </c>
      <c r="N83">
        <v>1342.3476183795799</v>
      </c>
      <c r="O83">
        <v>1418.769957236764</v>
      </c>
      <c r="P83">
        <v>51.001455166345288</v>
      </c>
      <c r="Q83">
        <v>51.419639356760463</v>
      </c>
      <c r="R83">
        <v>42.552409138103513</v>
      </c>
      <c r="S83">
        <v>58.212791990404682</v>
      </c>
      <c r="T83">
        <v>3695.4706659088702</v>
      </c>
      <c r="U83">
        <v>3695.466608526358</v>
      </c>
      <c r="V83">
        <v>3691.832827659603</v>
      </c>
      <c r="W83">
        <v>3699.133647953026</v>
      </c>
      <c r="X83">
        <v>263.78785471726928</v>
      </c>
      <c r="Y83">
        <v>264.91126624954779</v>
      </c>
      <c r="Z83">
        <v>255.14258745044191</v>
      </c>
      <c r="AA83">
        <v>269.44525704423438</v>
      </c>
      <c r="AB83">
        <v>46.844495776769143</v>
      </c>
      <c r="AC83">
        <v>46.316674542028807</v>
      </c>
      <c r="AD83">
        <v>39.743987774078327</v>
      </c>
      <c r="AE83">
        <v>54.979504564878972</v>
      </c>
      <c r="AF83">
        <v>61.804528850765607</v>
      </c>
      <c r="AG83">
        <v>61.499724578785703</v>
      </c>
      <c r="AH83">
        <v>60.497456281663801</v>
      </c>
      <c r="AI83">
        <v>63.937672382546907</v>
      </c>
      <c r="AJ83">
        <v>0.53148837497820778</v>
      </c>
      <c r="AK83">
        <v>0.53148849360578332</v>
      </c>
      <c r="AL83">
        <v>0.53146105721826697</v>
      </c>
      <c r="AM83">
        <v>0.53151553631048887</v>
      </c>
      <c r="AN83">
        <v>0.65035736701094193</v>
      </c>
      <c r="AO83">
        <v>0.65035736701094182</v>
      </c>
      <c r="AP83">
        <v>0.65035736701094182</v>
      </c>
      <c r="AQ83">
        <v>0.65035736701094182</v>
      </c>
      <c r="AR83">
        <v>13.500139504698749</v>
      </c>
      <c r="AS83">
        <v>13.50013950469874</v>
      </c>
      <c r="AT83">
        <v>13.50013950469874</v>
      </c>
      <c r="AU83">
        <v>13.50013950469874</v>
      </c>
      <c r="AV83" t="str">
        <f>VLOOKUP(Sheet1[[#This Row],[NPDES ID2]],Combined_Sheet__Major_Only___2[[NPDES ID2]:[ECHO BFR]],3,FALSE)</f>
        <v>KS</v>
      </c>
      <c r="AW83" t="s">
        <v>118</v>
      </c>
      <c r="AX83" t="str">
        <f>VLOOKUP(Sheet1[[#This Row],[NPDES ID2]],Combined_Sheet__Major_Only___2[[NPDES ID2]:[ECHO BFR]],27,FALSE)</f>
        <v>-</v>
      </c>
      <c r="AY83" t="str">
        <f>VLOOKUP(Sheet1[[#This Row],[NPDES ID2]],Combined_Sheet__Major_Only___2[[NPDES ID2]:[ECHO BFR]],28,FALSE)</f>
        <v>-</v>
      </c>
      <c r="AZ83" t="str">
        <f>VLOOKUP(Sheet1[[#This Row],[NPDES ID2]],Combined_Sheet__Major_Only___2[[NPDES ID2]:[ECHO BFR]],29,FALSE)</f>
        <v>thickening</v>
      </c>
      <c r="BA83">
        <f>VLOOKUP(Sheet1[[#This Row],[NPDES ID2]],Combined_Sheet__Major_Only___2[[NPDES ID2]:[ECHO BFR]],17,FALSE)</f>
        <v>37.957093</v>
      </c>
      <c r="BB83">
        <f>VLOOKUP(Sheet1[[#This Row],[NPDES ID2]],Combined_Sheet__Major_Only___2[[NPDES ID2]:[ECHO BFR]],18,FALSE)</f>
        <v>-100.829065</v>
      </c>
      <c r="BC83" t="str">
        <f>IF(ISNUMBER(SEARCH("aerobic",$AW83)),"aerobic","")</f>
        <v>aerobic</v>
      </c>
      <c r="BD83" t="str">
        <f>IF(ISNUMBER(SEARCH("anaer",$AW83)),"anaer","")</f>
        <v/>
      </c>
      <c r="BE83" t="str">
        <f>IF(ISNUMBER(SEARCH("thickening",$AZ83)),"thickening","")</f>
        <v>thickening</v>
      </c>
      <c r="BF83" s="2" t="str">
        <f>IF(ISNUMBER(SEARCH("airDry",$AW83)),"airDry","")</f>
        <v>airDry</v>
      </c>
      <c r="BG83" s="2" t="str">
        <f>IF(ISNUMBER(SEARCH("heatDry",$AY83)),"heatDry","")</f>
        <v/>
      </c>
      <c r="BH83" s="2" t="str">
        <f>IF(AND(ISNUMBER(SEARCH("aerobic",$AW83)),ISNUMBER(SEARCH("anaer",$AW83))),"Combined Aer and Anaer.","")</f>
        <v/>
      </c>
    </row>
    <row r="84" spans="1:60" x14ac:dyDescent="0.25">
      <c r="A84" s="4">
        <v>875</v>
      </c>
      <c r="B84" t="s">
        <v>4271</v>
      </c>
      <c r="C84">
        <v>863.78</v>
      </c>
      <c r="D84">
        <v>400.53255264012762</v>
      </c>
      <c r="E84">
        <v>400.39340489434562</v>
      </c>
      <c r="F84">
        <v>336.65575503488691</v>
      </c>
      <c r="G84">
        <v>477.50079483262522</v>
      </c>
      <c r="H84">
        <v>-127.7470149769138</v>
      </c>
      <c r="I84">
        <v>-130.18392259041599</v>
      </c>
      <c r="J84">
        <v>-146.69515142688769</v>
      </c>
      <c r="K84">
        <v>-104.85681822713509</v>
      </c>
      <c r="L84">
        <v>518.94068313448111</v>
      </c>
      <c r="M84">
        <v>516.05987900814364</v>
      </c>
      <c r="N84">
        <v>506.51970735350028</v>
      </c>
      <c r="O84">
        <v>539.1828609547714</v>
      </c>
      <c r="P84">
        <v>20.311089795549581</v>
      </c>
      <c r="Q84">
        <v>20.483625091604249</v>
      </c>
      <c r="R84">
        <v>17.052169023488599</v>
      </c>
      <c r="S84">
        <v>23.19735433229333</v>
      </c>
      <c r="T84">
        <v>3698.217680053895</v>
      </c>
      <c r="U84">
        <v>3698.213620657405</v>
      </c>
      <c r="V84">
        <v>3694.5780360769709</v>
      </c>
      <c r="W84">
        <v>3701.8824803064281</v>
      </c>
      <c r="X84">
        <v>277.12197168007458</v>
      </c>
      <c r="Y84">
        <v>278.47002918279298</v>
      </c>
      <c r="Z84">
        <v>266.85958569598171</v>
      </c>
      <c r="AA84">
        <v>283.80497978991951</v>
      </c>
      <c r="AB84">
        <v>42.861087732506277</v>
      </c>
      <c r="AC84">
        <v>42.462604685721807</v>
      </c>
      <c r="AD84">
        <v>37.152492247718122</v>
      </c>
      <c r="AE84">
        <v>49.177870531857657</v>
      </c>
      <c r="AF84">
        <v>58.877617886935099</v>
      </c>
      <c r="AG84">
        <v>58.550276436253952</v>
      </c>
      <c r="AH84">
        <v>57.469388343066242</v>
      </c>
      <c r="AI84">
        <v>61.17386398651599</v>
      </c>
      <c r="AJ84">
        <v>0.49577101020207009</v>
      </c>
      <c r="AK84">
        <v>0.49577105249200493</v>
      </c>
      <c r="AL84">
        <v>0.49576130146016828</v>
      </c>
      <c r="AM84">
        <v>0.49578066299719431</v>
      </c>
      <c r="AN84">
        <v>0.65048688550092648</v>
      </c>
      <c r="AO84">
        <v>0.65048688550092637</v>
      </c>
      <c r="AP84">
        <v>0.65048688550092637</v>
      </c>
      <c r="AQ84">
        <v>0.65048688550092637</v>
      </c>
      <c r="AR84">
        <v>13.962788467127559</v>
      </c>
      <c r="AS84">
        <v>13.962788467127559</v>
      </c>
      <c r="AT84">
        <v>13.962788467127559</v>
      </c>
      <c r="AU84">
        <v>13.962788467127559</v>
      </c>
      <c r="AV84" t="str">
        <f>VLOOKUP(Sheet1[[#This Row],[NPDES ID2]],Combined_Sheet__Major_Only___2[[NPDES ID2]:[ECHO BFR]],3,FALSE)</f>
        <v>IL</v>
      </c>
      <c r="AW84" t="s">
        <v>118</v>
      </c>
      <c r="AX84" t="str">
        <f>VLOOKUP(Sheet1[[#This Row],[NPDES ID2]],Combined_Sheet__Major_Only___2[[NPDES ID2]:[ECHO BFR]],27,FALSE)</f>
        <v>-</v>
      </c>
      <c r="AY84" t="str">
        <f>VLOOKUP(Sheet1[[#This Row],[NPDES ID2]],Combined_Sheet__Major_Only___2[[NPDES ID2]:[ECHO BFR]],28,FALSE)</f>
        <v>-</v>
      </c>
      <c r="AZ84" t="str">
        <f>VLOOKUP(Sheet1[[#This Row],[NPDES ID2]],Combined_Sheet__Major_Only___2[[NPDES ID2]:[ECHO BFR]],29,FALSE)</f>
        <v>thickening, preliminaryOps</v>
      </c>
      <c r="BA84">
        <f>VLOOKUP(Sheet1[[#This Row],[NPDES ID2]],Combined_Sheet__Major_Only___2[[NPDES ID2]:[ECHO BFR]],17,FALSE)</f>
        <v>41.648299999999999</v>
      </c>
      <c r="BB84">
        <f>VLOOKUP(Sheet1[[#This Row],[NPDES ID2]],Combined_Sheet__Major_Only___2[[NPDES ID2]:[ECHO BFR]],18,FALSE)</f>
        <v>-88.076400000000007</v>
      </c>
      <c r="BC84" t="str">
        <f>IF(ISNUMBER(SEARCH("aerobic",$AW84)),"aerobic","")</f>
        <v>aerobic</v>
      </c>
      <c r="BD84" t="str">
        <f>IF(ISNUMBER(SEARCH("anaer",$AW84)),"anaer","")</f>
        <v/>
      </c>
      <c r="BE84" t="str">
        <f>IF(ISNUMBER(SEARCH("thickening",$AZ84)),"thickening","")</f>
        <v>thickening</v>
      </c>
      <c r="BF84" s="3" t="str">
        <f>IF(ISNUMBER(SEARCH("airDry",$AW84)),"airDry","")</f>
        <v>airDry</v>
      </c>
      <c r="BG84" s="3" t="str">
        <f>IF(ISNUMBER(SEARCH("heatDry",$AY84)),"heatDry","")</f>
        <v/>
      </c>
      <c r="BH84" s="3" t="str">
        <f>IF(AND(ISNUMBER(SEARCH("aerobic",$AW84)),ISNUMBER(SEARCH("anaer",$AW84))),"Combined Aer and Anaer.","")</f>
        <v/>
      </c>
    </row>
    <row r="85" spans="1:60" x14ac:dyDescent="0.25">
      <c r="A85" s="4">
        <v>618</v>
      </c>
      <c r="B85" t="s">
        <v>3052</v>
      </c>
      <c r="C85">
        <v>700.38</v>
      </c>
      <c r="D85">
        <v>357.13603821744312</v>
      </c>
      <c r="E85">
        <v>357.26796536811031</v>
      </c>
      <c r="F85">
        <v>296.18473089650399</v>
      </c>
      <c r="G85">
        <v>419.92036027788561</v>
      </c>
      <c r="H85">
        <v>-114.8434736843068</v>
      </c>
      <c r="I85">
        <v>-117.2454762297524</v>
      </c>
      <c r="J85">
        <v>-132.9978165689447</v>
      </c>
      <c r="K85">
        <v>-91.245544548122268</v>
      </c>
      <c r="L85">
        <v>464.72424745309178</v>
      </c>
      <c r="M85">
        <v>462.73613888494191</v>
      </c>
      <c r="N85">
        <v>456.15277629137682</v>
      </c>
      <c r="O85">
        <v>478.69315243235758</v>
      </c>
      <c r="P85">
        <v>16.377600706990108</v>
      </c>
      <c r="Q85">
        <v>16.58678781980333</v>
      </c>
      <c r="R85">
        <v>13.54412454669983</v>
      </c>
      <c r="S85">
        <v>18.70385867313896</v>
      </c>
      <c r="T85">
        <v>3700.2571656878499</v>
      </c>
      <c r="U85">
        <v>3700.253104796107</v>
      </c>
      <c r="V85">
        <v>3696.616181071447</v>
      </c>
      <c r="W85">
        <v>3703.9233158460161</v>
      </c>
      <c r="X85">
        <v>251.00954411494541</v>
      </c>
      <c r="Y85">
        <v>251.93868272496479</v>
      </c>
      <c r="Z85">
        <v>243.85788962780751</v>
      </c>
      <c r="AA85">
        <v>255.7238620851063</v>
      </c>
      <c r="AB85">
        <v>42.696630640845427</v>
      </c>
      <c r="AC85">
        <v>42.301447622076552</v>
      </c>
      <c r="AD85">
        <v>36.513016506250267</v>
      </c>
      <c r="AE85">
        <v>49.884064216627749</v>
      </c>
      <c r="AF85">
        <v>65.027193489105059</v>
      </c>
      <c r="AG85">
        <v>64.748586845787202</v>
      </c>
      <c r="AH85">
        <v>63.828686869367317</v>
      </c>
      <c r="AI85">
        <v>66.981495814222043</v>
      </c>
      <c r="AJ85">
        <v>0.5708563886553315</v>
      </c>
      <c r="AK85">
        <v>0.57085642596904429</v>
      </c>
      <c r="AL85">
        <v>0.57084782611490614</v>
      </c>
      <c r="AM85">
        <v>0.57086490180921778</v>
      </c>
      <c r="AN85">
        <v>0.65058298280349203</v>
      </c>
      <c r="AO85">
        <v>0.65058298280349203</v>
      </c>
      <c r="AP85">
        <v>0.65058298280349203</v>
      </c>
      <c r="AQ85">
        <v>0.65058298280349203</v>
      </c>
      <c r="AR85">
        <v>14.56555396743971</v>
      </c>
      <c r="AS85">
        <v>14.56555396743971</v>
      </c>
      <c r="AT85">
        <v>14.56555396743971</v>
      </c>
      <c r="AU85">
        <v>14.56555396743971</v>
      </c>
      <c r="AV85" t="str">
        <f>VLOOKUP(Sheet1[[#This Row],[NPDES ID2]],Combined_Sheet__Major_Only___2[[NPDES ID2]:[ECHO BFR]],3,FALSE)</f>
        <v>TX</v>
      </c>
      <c r="AW85" t="s">
        <v>118</v>
      </c>
      <c r="AX85" t="str">
        <f>VLOOKUP(Sheet1[[#This Row],[NPDES ID2]],Combined_Sheet__Major_Only___2[[NPDES ID2]:[ECHO BFR]],27,FALSE)</f>
        <v>-</v>
      </c>
      <c r="AY85" t="str">
        <f>VLOOKUP(Sheet1[[#This Row],[NPDES ID2]],Combined_Sheet__Major_Only___2[[NPDES ID2]:[ECHO BFR]],28,FALSE)</f>
        <v>-</v>
      </c>
      <c r="AZ85" t="str">
        <f>VLOOKUP(Sheet1[[#This Row],[NPDES ID2]],Combined_Sheet__Major_Only___2[[NPDES ID2]:[ECHO BFR]],29,FALSE)</f>
        <v>thickening</v>
      </c>
      <c r="BA85">
        <f>VLOOKUP(Sheet1[[#This Row],[NPDES ID2]],Combined_Sheet__Major_Only___2[[NPDES ID2]:[ECHO BFR]],17,FALSE)</f>
        <v>29.561630000000001</v>
      </c>
      <c r="BB85">
        <f>VLOOKUP(Sheet1[[#This Row],[NPDES ID2]],Combined_Sheet__Major_Only___2[[NPDES ID2]:[ECHO BFR]],18,FALSE)</f>
        <v>-97.964477000000002</v>
      </c>
      <c r="BC85" t="str">
        <f>IF(ISNUMBER(SEARCH("aerobic",$AW85)),"aerobic","")</f>
        <v>aerobic</v>
      </c>
      <c r="BD85" t="str">
        <f>IF(ISNUMBER(SEARCH("anaer",$AW85)),"anaer","")</f>
        <v/>
      </c>
      <c r="BE85" t="str">
        <f>IF(ISNUMBER(SEARCH("thickening",$AZ85)),"thickening","")</f>
        <v>thickening</v>
      </c>
      <c r="BF85" s="2" t="str">
        <f>IF(ISNUMBER(SEARCH("airDry",$AW85)),"airDry","")</f>
        <v>airDry</v>
      </c>
      <c r="BG85" s="2" t="str">
        <f>IF(ISNUMBER(SEARCH("heatDry",$AY85)),"heatDry","")</f>
        <v/>
      </c>
      <c r="BH85" s="2" t="str">
        <f>IF(AND(ISNUMBER(SEARCH("aerobic",$AW85)),ISNUMBER(SEARCH("anaer",$AW85))),"Combined Aer and Anaer.","")</f>
        <v/>
      </c>
    </row>
    <row r="86" spans="1:60" x14ac:dyDescent="0.25">
      <c r="A86" s="4">
        <v>2382</v>
      </c>
      <c r="B86" t="s">
        <v>11109</v>
      </c>
      <c r="C86">
        <v>308</v>
      </c>
      <c r="D86">
        <v>504.65148820842859</v>
      </c>
      <c r="E86">
        <v>508.74519456770997</v>
      </c>
      <c r="F86">
        <v>383.97891317665272</v>
      </c>
      <c r="G86">
        <v>644.33149137338739</v>
      </c>
      <c r="H86">
        <v>-127.7448844721213</v>
      </c>
      <c r="I86">
        <v>-130.12816634708119</v>
      </c>
      <c r="J86">
        <v>-146.63377826318711</v>
      </c>
      <c r="K86">
        <v>-104.7739241181206</v>
      </c>
      <c r="L86">
        <v>185.16290677969491</v>
      </c>
      <c r="M86">
        <v>184.1363383219161</v>
      </c>
      <c r="N86">
        <v>180.73851978636631</v>
      </c>
      <c r="O86">
        <v>192.37383753373729</v>
      </c>
      <c r="P86">
        <v>7.2422289465601786</v>
      </c>
      <c r="Q86">
        <v>7.3041700149408264</v>
      </c>
      <c r="R86">
        <v>6.0796384553916063</v>
      </c>
      <c r="S86">
        <v>8.2706426738937591</v>
      </c>
      <c r="T86">
        <v>3701.85763323218</v>
      </c>
      <c r="U86">
        <v>3701.853571167052</v>
      </c>
      <c r="V86">
        <v>3698.2155965613092</v>
      </c>
      <c r="W86">
        <v>3705.5248427163419</v>
      </c>
      <c r="X86">
        <v>277.21002793046728</v>
      </c>
      <c r="Y86">
        <v>278.55657433689618</v>
      </c>
      <c r="Z86">
        <v>266.96088780503288</v>
      </c>
      <c r="AA86">
        <v>283.88468595532521</v>
      </c>
      <c r="AB86">
        <v>45.072377970265038</v>
      </c>
      <c r="AC86">
        <v>44.611857521714569</v>
      </c>
      <c r="AD86">
        <v>38.788423873208728</v>
      </c>
      <c r="AE86">
        <v>52.080117919466339</v>
      </c>
      <c r="AF86">
        <v>58.915951138576247</v>
      </c>
      <c r="AG86">
        <v>58.589130492888202</v>
      </c>
      <c r="AH86">
        <v>57.508558155997328</v>
      </c>
      <c r="AI86">
        <v>61.210217328818189</v>
      </c>
      <c r="AJ86">
        <v>0.49623854724961208</v>
      </c>
      <c r="AK86">
        <v>0.49623856292858859</v>
      </c>
      <c r="AL86">
        <v>0.49623495201161638</v>
      </c>
      <c r="AM86">
        <v>0.49624212171939802</v>
      </c>
      <c r="AN86">
        <v>0.6506583572785215</v>
      </c>
      <c r="AO86">
        <v>0.6506583572785215</v>
      </c>
      <c r="AP86">
        <v>0.6506583572785215</v>
      </c>
      <c r="AQ86">
        <v>0.6506583572785215</v>
      </c>
      <c r="AR86">
        <v>13.554819306365721</v>
      </c>
      <c r="AS86">
        <v>13.554819306365721</v>
      </c>
      <c r="AT86">
        <v>13.554819306365721</v>
      </c>
      <c r="AU86">
        <v>13.554819306365721</v>
      </c>
      <c r="AV86" t="str">
        <f>VLOOKUP(Sheet1[[#This Row],[NPDES ID2]],Combined_Sheet__Major_Only___2[[NPDES ID2]:[ECHO BFR]],3,FALSE)</f>
        <v>TX</v>
      </c>
      <c r="AW86" t="s">
        <v>118</v>
      </c>
      <c r="AX86" t="str">
        <f>VLOOKUP(Sheet1[[#This Row],[NPDES ID2]],Combined_Sheet__Major_Only___2[[NPDES ID2]:[ECHO BFR]],27,FALSE)</f>
        <v>-</v>
      </c>
      <c r="AY86" t="str">
        <f>VLOOKUP(Sheet1[[#This Row],[NPDES ID2]],Combined_Sheet__Major_Only___2[[NPDES ID2]:[ECHO BFR]],28,FALSE)</f>
        <v>-</v>
      </c>
      <c r="AZ86" t="str">
        <f>VLOOKUP(Sheet1[[#This Row],[NPDES ID2]],Combined_Sheet__Major_Only___2[[NPDES ID2]:[ECHO BFR]],29,FALSE)</f>
        <v>thickening</v>
      </c>
      <c r="BA86">
        <f>VLOOKUP(Sheet1[[#This Row],[NPDES ID2]],Combined_Sheet__Major_Only___2[[NPDES ID2]:[ECHO BFR]],17,FALSE)</f>
        <v>32.199863000000001</v>
      </c>
      <c r="BB86">
        <f>VLOOKUP(Sheet1[[#This Row],[NPDES ID2]],Combined_Sheet__Major_Only___2[[NPDES ID2]:[ECHO BFR]],18,FALSE)</f>
        <v>-98.189206999999996</v>
      </c>
      <c r="BC86" t="str">
        <f>IF(ISNUMBER(SEARCH("aerobic",$AW86)),"aerobic","")</f>
        <v>aerobic</v>
      </c>
      <c r="BD86" t="str">
        <f>IF(ISNUMBER(SEARCH("anaer",$AW86)),"anaer","")</f>
        <v/>
      </c>
      <c r="BE86" t="str">
        <f>IF(ISNUMBER(SEARCH("thickening",$AZ86)),"thickening","")</f>
        <v>thickening</v>
      </c>
      <c r="BF86" s="2" t="str">
        <f>IF(ISNUMBER(SEARCH("airDry",$AW86)),"airDry","")</f>
        <v>airDry</v>
      </c>
      <c r="BG86" s="2" t="str">
        <f>IF(ISNUMBER(SEARCH("heatDry",$AY86)),"heatDry","")</f>
        <v/>
      </c>
      <c r="BH86" s="2" t="str">
        <f>IF(AND(ISNUMBER(SEARCH("aerobic",$AW86)),ISNUMBER(SEARCH("anaer",$AW86))),"Combined Aer and Anaer.","")</f>
        <v/>
      </c>
    </row>
    <row r="87" spans="1:60" x14ac:dyDescent="0.25">
      <c r="A87" s="4">
        <v>2594</v>
      </c>
      <c r="B87" t="s">
        <v>12011</v>
      </c>
      <c r="C87">
        <v>56.11</v>
      </c>
      <c r="D87">
        <v>1883.5252134896721</v>
      </c>
      <c r="E87">
        <v>1883.46023692681</v>
      </c>
      <c r="F87">
        <v>1310.732535052714</v>
      </c>
      <c r="G87">
        <v>2489.562010436015</v>
      </c>
      <c r="H87">
        <v>-119.52795769511221</v>
      </c>
      <c r="I87">
        <v>-121.85403652518831</v>
      </c>
      <c r="J87">
        <v>-137.64077502689</v>
      </c>
      <c r="K87">
        <v>-96.093301652075567</v>
      </c>
      <c r="L87">
        <v>35.900974571025969</v>
      </c>
      <c r="M87">
        <v>35.73109775453559</v>
      </c>
      <c r="N87">
        <v>35.168963375510458</v>
      </c>
      <c r="O87">
        <v>37.094063664943342</v>
      </c>
      <c r="P87">
        <v>1.3149017618283469</v>
      </c>
      <c r="Q87">
        <v>1.3277633428775131</v>
      </c>
      <c r="R87">
        <v>1.094909248702673</v>
      </c>
      <c r="S87">
        <v>1.499615646459616</v>
      </c>
      <c r="T87">
        <v>3703.5766440830612</v>
      </c>
      <c r="U87">
        <v>3703.5725807576359</v>
      </c>
      <c r="V87">
        <v>3699.933477434231</v>
      </c>
      <c r="W87">
        <v>3707.244991355295</v>
      </c>
      <c r="X87">
        <v>260.55481937486161</v>
      </c>
      <c r="Y87">
        <v>261.61975466138551</v>
      </c>
      <c r="Z87">
        <v>252.33857866706529</v>
      </c>
      <c r="AA87">
        <v>265.94128513767231</v>
      </c>
      <c r="AB87">
        <v>52.416376244077689</v>
      </c>
      <c r="AC87">
        <v>51.683985910987623</v>
      </c>
      <c r="AD87">
        <v>43.541189415207882</v>
      </c>
      <c r="AE87">
        <v>62.894080945080198</v>
      </c>
      <c r="AF87">
        <v>62.703637539858363</v>
      </c>
      <c r="AG87">
        <v>62.406897555295878</v>
      </c>
      <c r="AH87">
        <v>61.425205931249813</v>
      </c>
      <c r="AI87">
        <v>64.787424772232953</v>
      </c>
      <c r="AJ87">
        <v>0.54246769993936728</v>
      </c>
      <c r="AK87">
        <v>0.54246770328068061</v>
      </c>
      <c r="AL87">
        <v>0.54246693419574965</v>
      </c>
      <c r="AM87">
        <v>0.54246846125450443</v>
      </c>
      <c r="AN87">
        <v>0.65073927837183743</v>
      </c>
      <c r="AO87">
        <v>0.65073927837183754</v>
      </c>
      <c r="AP87">
        <v>0.65073927837183754</v>
      </c>
      <c r="AQ87">
        <v>0.65073927837183754</v>
      </c>
      <c r="AR87">
        <v>12.77041854911759</v>
      </c>
      <c r="AS87">
        <v>12.770418549117601</v>
      </c>
      <c r="AT87">
        <v>12.770418549117601</v>
      </c>
      <c r="AU87">
        <v>12.770418549117601</v>
      </c>
      <c r="AV87" t="str">
        <f>VLOOKUP(Sheet1[[#This Row],[NPDES ID2]],Combined_Sheet__Major_Only___2[[NPDES ID2]:[ECHO BFR]],3,FALSE)</f>
        <v>TX</v>
      </c>
      <c r="AW87" t="s">
        <v>118</v>
      </c>
      <c r="AX87" t="str">
        <f>VLOOKUP(Sheet1[[#This Row],[NPDES ID2]],Combined_Sheet__Major_Only___2[[NPDES ID2]:[ECHO BFR]],27,FALSE)</f>
        <v>-</v>
      </c>
      <c r="AY87" t="str">
        <f>VLOOKUP(Sheet1[[#This Row],[NPDES ID2]],Combined_Sheet__Major_Only___2[[NPDES ID2]:[ECHO BFR]],28,FALSE)</f>
        <v>-</v>
      </c>
      <c r="AZ87" t="str">
        <f>VLOOKUP(Sheet1[[#This Row],[NPDES ID2]],Combined_Sheet__Major_Only___2[[NPDES ID2]:[ECHO BFR]],29,FALSE)</f>
        <v>thickening</v>
      </c>
      <c r="BA87">
        <f>VLOOKUP(Sheet1[[#This Row],[NPDES ID2]],Combined_Sheet__Major_Only___2[[NPDES ID2]:[ECHO BFR]],17,FALSE)</f>
        <v>28.943138999999999</v>
      </c>
      <c r="BB87">
        <f>VLOOKUP(Sheet1[[#This Row],[NPDES ID2]],Combined_Sheet__Major_Only___2[[NPDES ID2]:[ECHO BFR]],18,FALSE)</f>
        <v>-95.377416999999994</v>
      </c>
      <c r="BC87" t="str">
        <f>IF(ISNUMBER(SEARCH("aerobic",$AW87)),"aerobic","")</f>
        <v>aerobic</v>
      </c>
      <c r="BD87" t="str">
        <f>IF(ISNUMBER(SEARCH("anaer",$AW87)),"anaer","")</f>
        <v/>
      </c>
      <c r="BE87" t="str">
        <f>IF(ISNUMBER(SEARCH("thickening",$AZ87)),"thickening","")</f>
        <v>thickening</v>
      </c>
      <c r="BF87" s="2" t="str">
        <f>IF(ISNUMBER(SEARCH("airDry",$AW87)),"airDry","")</f>
        <v>airDry</v>
      </c>
      <c r="BG87" s="2" t="str">
        <f>IF(ISNUMBER(SEARCH("heatDry",$AY87)),"heatDry","")</f>
        <v/>
      </c>
      <c r="BH87" s="2" t="str">
        <f>IF(AND(ISNUMBER(SEARCH("aerobic",$AW87)),ISNUMBER(SEARCH("anaer",$AW87))),"Combined Aer and Anaer.","")</f>
        <v/>
      </c>
    </row>
    <row r="88" spans="1:60" x14ac:dyDescent="0.25">
      <c r="A88" s="4">
        <v>1733</v>
      </c>
      <c r="B88" t="s">
        <v>8118</v>
      </c>
      <c r="C88">
        <v>34.58</v>
      </c>
      <c r="D88">
        <v>2956.3371802523429</v>
      </c>
      <c r="E88">
        <v>2949.7540453464349</v>
      </c>
      <c r="F88">
        <v>2043.615783703902</v>
      </c>
      <c r="G88">
        <v>3916.235398148865</v>
      </c>
      <c r="H88">
        <v>-118.0626498310594</v>
      </c>
      <c r="I88">
        <v>-120.3561811179879</v>
      </c>
      <c r="J88">
        <v>-136.00089543551101</v>
      </c>
      <c r="K88">
        <v>-94.54791475674665</v>
      </c>
      <c r="L88">
        <v>22.381095836484299</v>
      </c>
      <c r="M88">
        <v>22.278426162292469</v>
      </c>
      <c r="N88">
        <v>21.93869496810645</v>
      </c>
      <c r="O88">
        <v>23.102158758558641</v>
      </c>
      <c r="P88">
        <v>0.80982350216080445</v>
      </c>
      <c r="Q88">
        <v>0.81878851383033635</v>
      </c>
      <c r="R88">
        <v>0.67328265239882723</v>
      </c>
      <c r="S88">
        <v>0.92302051792023376</v>
      </c>
      <c r="T88">
        <v>3704.4210417174372</v>
      </c>
      <c r="U88">
        <v>3704.4169777729412</v>
      </c>
      <c r="V88">
        <v>3700.777320010613</v>
      </c>
      <c r="W88">
        <v>3708.089947884082</v>
      </c>
      <c r="X88">
        <v>257.63203058715038</v>
      </c>
      <c r="Y88">
        <v>258.64929917114353</v>
      </c>
      <c r="Z88">
        <v>249.75821721028549</v>
      </c>
      <c r="AA88">
        <v>262.80225910579918</v>
      </c>
      <c r="AB88">
        <v>44.540572701482773</v>
      </c>
      <c r="AC88">
        <v>44.089969479454851</v>
      </c>
      <c r="AD88">
        <v>37.973113853633521</v>
      </c>
      <c r="AE88">
        <v>52.114041343110998</v>
      </c>
      <c r="AF88">
        <v>63.428262278480268</v>
      </c>
      <c r="AG88">
        <v>63.137274258460288</v>
      </c>
      <c r="AH88">
        <v>62.174537316695492</v>
      </c>
      <c r="AI88">
        <v>65.471746226426177</v>
      </c>
      <c r="AJ88">
        <v>0.55131873006911303</v>
      </c>
      <c r="AK88">
        <v>0.55131873193636316</v>
      </c>
      <c r="AL88">
        <v>0.55131830216923006</v>
      </c>
      <c r="AM88">
        <v>0.55131915549403721</v>
      </c>
      <c r="AN88">
        <v>0.65077901400227034</v>
      </c>
      <c r="AO88">
        <v>0.65077901400227034</v>
      </c>
      <c r="AP88">
        <v>0.65077901400227034</v>
      </c>
      <c r="AQ88">
        <v>0.65077901400227034</v>
      </c>
      <c r="AR88">
        <v>14.0725724892693</v>
      </c>
      <c r="AS88">
        <v>14.0725724892693</v>
      </c>
      <c r="AT88">
        <v>14.0725724892693</v>
      </c>
      <c r="AU88">
        <v>14.0725724892693</v>
      </c>
      <c r="AV88" t="str">
        <f>VLOOKUP(Sheet1[[#This Row],[NPDES ID2]],Combined_Sheet__Major_Only___2[[NPDES ID2]:[ECHO BFR]],3,FALSE)</f>
        <v>KS</v>
      </c>
      <c r="AW88" t="s">
        <v>118</v>
      </c>
      <c r="AX88" t="str">
        <f>VLOOKUP(Sheet1[[#This Row],[NPDES ID2]],Combined_Sheet__Major_Only___2[[NPDES ID2]:[ECHO BFR]],27,FALSE)</f>
        <v>-</v>
      </c>
      <c r="AY88" t="str">
        <f>VLOOKUP(Sheet1[[#This Row],[NPDES ID2]],Combined_Sheet__Major_Only___2[[NPDES ID2]:[ECHO BFR]],28,FALSE)</f>
        <v>-</v>
      </c>
      <c r="AZ88" t="str">
        <f>VLOOKUP(Sheet1[[#This Row],[NPDES ID2]],Combined_Sheet__Major_Only___2[[NPDES ID2]:[ECHO BFR]],29,FALSE)</f>
        <v>thickening</v>
      </c>
      <c r="BA88">
        <f>VLOOKUP(Sheet1[[#This Row],[NPDES ID2]],Combined_Sheet__Major_Only___2[[NPDES ID2]:[ECHO BFR]],17,FALSE)</f>
        <v>38.170611000000001</v>
      </c>
      <c r="BB88">
        <f>VLOOKUP(Sheet1[[#This Row],[NPDES ID2]],Combined_Sheet__Major_Only___2[[NPDES ID2]:[ECHO BFR]],18,FALSE)</f>
        <v>-99.087249999999997</v>
      </c>
      <c r="BC88" t="str">
        <f>IF(ISNUMBER(SEARCH("aerobic",$AW88)),"aerobic","")</f>
        <v>aerobic</v>
      </c>
      <c r="BD88" t="str">
        <f>IF(ISNUMBER(SEARCH("anaer",$AW88)),"anaer","")</f>
        <v/>
      </c>
      <c r="BE88" t="str">
        <f>IF(ISNUMBER(SEARCH("thickening",$AZ88)),"thickening","")</f>
        <v>thickening</v>
      </c>
      <c r="BF88" s="3" t="str">
        <f>IF(ISNUMBER(SEARCH("airDry",$AW88)),"airDry","")</f>
        <v>airDry</v>
      </c>
      <c r="BG88" s="3" t="str">
        <f>IF(ISNUMBER(SEARCH("heatDry",$AY88)),"heatDry","")</f>
        <v/>
      </c>
      <c r="BH88" s="3" t="str">
        <f>IF(AND(ISNUMBER(SEARCH("aerobic",$AW88)),ISNUMBER(SEARCH("anaer",$AW88))),"Combined Aer and Anaer.","")</f>
        <v/>
      </c>
    </row>
    <row r="89" spans="1:60" x14ac:dyDescent="0.25">
      <c r="A89" s="4">
        <v>827</v>
      </c>
      <c r="B89" t="s">
        <v>4045</v>
      </c>
      <c r="C89">
        <v>1116.21</v>
      </c>
      <c r="D89">
        <v>416.09191550575582</v>
      </c>
      <c r="E89">
        <v>416.4057491825273</v>
      </c>
      <c r="F89">
        <v>350.93198472536869</v>
      </c>
      <c r="G89">
        <v>491.47246479081929</v>
      </c>
      <c r="H89">
        <v>-124.38225453925391</v>
      </c>
      <c r="I89">
        <v>-126.9535786085481</v>
      </c>
      <c r="J89">
        <v>-143.03039614001091</v>
      </c>
      <c r="K89">
        <v>-101.38352452843181</v>
      </c>
      <c r="L89">
        <v>687.13825061680825</v>
      </c>
      <c r="M89">
        <v>683.54746342174815</v>
      </c>
      <c r="N89">
        <v>671.65010563005717</v>
      </c>
      <c r="O89">
        <v>712.37689856403074</v>
      </c>
      <c r="P89">
        <v>26.21281977258257</v>
      </c>
      <c r="Q89">
        <v>26.466825471620151</v>
      </c>
      <c r="R89">
        <v>21.938840801820461</v>
      </c>
      <c r="S89">
        <v>29.867423409494759</v>
      </c>
      <c r="T89">
        <v>3707.7082519791661</v>
      </c>
      <c r="U89">
        <v>3707.704185624646</v>
      </c>
      <c r="V89">
        <v>3704.0623694511141</v>
      </c>
      <c r="W89">
        <v>3711.3793339020781</v>
      </c>
      <c r="X89">
        <v>271.13152198453929</v>
      </c>
      <c r="Y89">
        <v>272.36756225360813</v>
      </c>
      <c r="Z89">
        <v>261.67714973269062</v>
      </c>
      <c r="AA89">
        <v>277.30160603311242</v>
      </c>
      <c r="AB89">
        <v>58.027840378957677</v>
      </c>
      <c r="AC89">
        <v>57.048504847195133</v>
      </c>
      <c r="AD89">
        <v>47.638073382177417</v>
      </c>
      <c r="AE89">
        <v>70.283175990649298</v>
      </c>
      <c r="AF89">
        <v>60.330793444732848</v>
      </c>
      <c r="AG89">
        <v>60.014743991091393</v>
      </c>
      <c r="AH89">
        <v>58.972545720017862</v>
      </c>
      <c r="AI89">
        <v>62.546155269703704</v>
      </c>
      <c r="AJ89">
        <v>0.5134995016214563</v>
      </c>
      <c r="AK89">
        <v>0.51349956897182036</v>
      </c>
      <c r="AL89">
        <v>0.51348402386643222</v>
      </c>
      <c r="AM89">
        <v>0.51351489037207665</v>
      </c>
      <c r="AN89">
        <v>0.65093361733881305</v>
      </c>
      <c r="AO89">
        <v>0.65093361733881316</v>
      </c>
      <c r="AP89">
        <v>0.65093361733881316</v>
      </c>
      <c r="AQ89">
        <v>0.65093361733881316</v>
      </c>
      <c r="AR89">
        <v>11.8853815299213</v>
      </c>
      <c r="AS89">
        <v>11.8853815299213</v>
      </c>
      <c r="AT89">
        <v>11.8853815299213</v>
      </c>
      <c r="AU89">
        <v>11.8853815299213</v>
      </c>
      <c r="AV89" t="str">
        <f>VLOOKUP(Sheet1[[#This Row],[NPDES ID2]],Combined_Sheet__Major_Only___2[[NPDES ID2]:[ECHO BFR]],3,FALSE)</f>
        <v>AZ</v>
      </c>
      <c r="AW89" t="s">
        <v>118</v>
      </c>
      <c r="AX89" t="str">
        <f>VLOOKUP(Sheet1[[#This Row],[NPDES ID2]],Combined_Sheet__Major_Only___2[[NPDES ID2]:[ECHO BFR]],27,FALSE)</f>
        <v>longTermSludgeStore</v>
      </c>
      <c r="AY89" t="str">
        <f>VLOOKUP(Sheet1[[#This Row],[NPDES ID2]],Combined_Sheet__Major_Only___2[[NPDES ID2]:[ECHO BFR]],28,FALSE)</f>
        <v>-</v>
      </c>
      <c r="AZ89" t="str">
        <f>VLOOKUP(Sheet1[[#This Row],[NPDES ID2]],Combined_Sheet__Major_Only___2[[NPDES ID2]:[ECHO BFR]],29,FALSE)</f>
        <v>thickening, sludgeLagoon</v>
      </c>
      <c r="BA89">
        <f>VLOOKUP(Sheet1[[#This Row],[NPDES ID2]],Combined_Sheet__Major_Only___2[[NPDES ID2]:[ECHO BFR]],17,FALSE)</f>
        <v>35.639485000000001</v>
      </c>
      <c r="BB89">
        <f>VLOOKUP(Sheet1[[#This Row],[NPDES ID2]],Combined_Sheet__Major_Only___2[[NPDES ID2]:[ECHO BFR]],18,FALSE)</f>
        <v>-109.080939</v>
      </c>
      <c r="BC89" t="str">
        <f>IF(ISNUMBER(SEARCH("aerobic",$AW89)),"aerobic","")</f>
        <v>aerobic</v>
      </c>
      <c r="BD89" t="str">
        <f>IF(ISNUMBER(SEARCH("anaer",$AW89)),"anaer","")</f>
        <v/>
      </c>
      <c r="BE89" t="str">
        <f>IF(ISNUMBER(SEARCH("thickening",$AZ89)),"thickening","")</f>
        <v>thickening</v>
      </c>
      <c r="BF89" s="3" t="str">
        <f>IF(ISNUMBER(SEARCH("airDry",$AW89)),"airDry","")</f>
        <v>airDry</v>
      </c>
      <c r="BG89" s="3" t="str">
        <f>IF(ISNUMBER(SEARCH("heatDry",$AY89)),"heatDry","")</f>
        <v/>
      </c>
      <c r="BH89" s="3" t="str">
        <f>IF(AND(ISNUMBER(SEARCH("aerobic",$AW89)),ISNUMBER(SEARCH("anaer",$AW89))),"Combined Aer and Anaer.","")</f>
        <v/>
      </c>
    </row>
    <row r="90" spans="1:60" x14ac:dyDescent="0.25">
      <c r="A90" s="4">
        <v>589</v>
      </c>
      <c r="B90" t="s">
        <v>2886</v>
      </c>
      <c r="C90">
        <v>81</v>
      </c>
      <c r="D90">
        <v>1276.6935742583789</v>
      </c>
      <c r="E90">
        <v>1277.491368296776</v>
      </c>
      <c r="F90">
        <v>895.91038901964714</v>
      </c>
      <c r="G90">
        <v>1680.9555201054879</v>
      </c>
      <c r="H90">
        <v>-113.4574328058314</v>
      </c>
      <c r="I90">
        <v>-115.8407990582966</v>
      </c>
      <c r="J90">
        <v>-131.73009363753701</v>
      </c>
      <c r="K90">
        <v>-89.70987281508782</v>
      </c>
      <c r="L90">
        <v>54.390306444172381</v>
      </c>
      <c r="M90">
        <v>54.165393962258811</v>
      </c>
      <c r="N90">
        <v>53.421119724420677</v>
      </c>
      <c r="O90">
        <v>55.969954964474013</v>
      </c>
      <c r="P90">
        <v>1.8927462194760429</v>
      </c>
      <c r="Q90">
        <v>1.9173134597989629</v>
      </c>
      <c r="R90">
        <v>1.5594605999421769</v>
      </c>
      <c r="S90">
        <v>2.167571694864975</v>
      </c>
      <c r="T90">
        <v>3707.9206347106101</v>
      </c>
      <c r="U90">
        <v>3707.91656820038</v>
      </c>
      <c r="V90">
        <v>3704.274612574477</v>
      </c>
      <c r="W90">
        <v>3711.5918572065352</v>
      </c>
      <c r="X90">
        <v>248.5459876270763</v>
      </c>
      <c r="Y90">
        <v>249.43974838515081</v>
      </c>
      <c r="Z90">
        <v>241.70699473637009</v>
      </c>
      <c r="AA90">
        <v>253.06017643536569</v>
      </c>
      <c r="AB90">
        <v>48.186250983724193</v>
      </c>
      <c r="AC90">
        <v>47.617564912491467</v>
      </c>
      <c r="AD90">
        <v>40.339491015966168</v>
      </c>
      <c r="AE90">
        <v>57.577401331737832</v>
      </c>
      <c r="AF90">
        <v>65.805695662213779</v>
      </c>
      <c r="AG90">
        <v>65.533525617573105</v>
      </c>
      <c r="AH90">
        <v>64.633207405728854</v>
      </c>
      <c r="AI90">
        <v>67.716839224246485</v>
      </c>
      <c r="AJ90">
        <v>0.58037257497759787</v>
      </c>
      <c r="AK90">
        <v>0.58037257975052703</v>
      </c>
      <c r="AL90">
        <v>0.58037148109441417</v>
      </c>
      <c r="AM90">
        <v>0.58037366253518086</v>
      </c>
      <c r="AN90">
        <v>0.65094360136817686</v>
      </c>
      <c r="AO90">
        <v>0.65094360136817686</v>
      </c>
      <c r="AP90">
        <v>0.65094360136817686</v>
      </c>
      <c r="AQ90">
        <v>0.65094360136817686</v>
      </c>
      <c r="AR90">
        <v>13.677569424505871</v>
      </c>
      <c r="AS90">
        <v>13.67756942450586</v>
      </c>
      <c r="AT90">
        <v>13.67756942450586</v>
      </c>
      <c r="AU90">
        <v>13.67756942450586</v>
      </c>
      <c r="AV90" t="str">
        <f>VLOOKUP(Sheet1[[#This Row],[NPDES ID2]],Combined_Sheet__Major_Only___2[[NPDES ID2]:[ECHO BFR]],3,FALSE)</f>
        <v>NE</v>
      </c>
      <c r="AW90" t="s">
        <v>2888</v>
      </c>
      <c r="AX90" t="str">
        <f>VLOOKUP(Sheet1[[#This Row],[NPDES ID2]],Combined_Sheet__Major_Only___2[[NPDES ID2]:[ECHO BFR]],27,FALSE)</f>
        <v>tempSludgeStore</v>
      </c>
      <c r="AY90" t="str">
        <f>VLOOKUP(Sheet1[[#This Row],[NPDES ID2]],Combined_Sheet__Major_Only___2[[NPDES ID2]:[ECHO BFR]],28,FALSE)</f>
        <v>-</v>
      </c>
      <c r="AZ90" t="str">
        <f>VLOOKUP(Sheet1[[#This Row],[NPDES ID2]],Combined_Sheet__Major_Only___2[[NPDES ID2]:[ECHO BFR]],29,FALSE)</f>
        <v>thickening</v>
      </c>
      <c r="BA90">
        <f>VLOOKUP(Sheet1[[#This Row],[NPDES ID2]],Combined_Sheet__Major_Only___2[[NPDES ID2]:[ECHO BFR]],17,FALSE)</f>
        <v>41.125950000000003</v>
      </c>
      <c r="BB90">
        <f>VLOOKUP(Sheet1[[#This Row],[NPDES ID2]],Combined_Sheet__Major_Only___2[[NPDES ID2]:[ECHO BFR]],18,FALSE)</f>
        <v>-100.724</v>
      </c>
      <c r="BC90" t="str">
        <f>IF(ISNUMBER(SEARCH("aerobic",$AW90)),"aerobic","")</f>
        <v>aerobic</v>
      </c>
      <c r="BD90" t="str">
        <f>IF(ISNUMBER(SEARCH("anaer",$AW90)),"anaer","")</f>
        <v/>
      </c>
      <c r="BE90" t="str">
        <f>IF(ISNUMBER(SEARCH("thickening",$AZ90)),"thickening","")</f>
        <v>thickening</v>
      </c>
      <c r="BF90" s="3" t="str">
        <f>IF(ISNUMBER(SEARCH("airDry",$AW90)),"airDry","")</f>
        <v>airDry</v>
      </c>
      <c r="BG90" s="3" t="str">
        <f>IF(ISNUMBER(SEARCH("heatDry",$AY90)),"heatDry","")</f>
        <v/>
      </c>
      <c r="BH90" s="3" t="str">
        <f>IF(AND(ISNUMBER(SEARCH("aerobic",$AW90)),ISNUMBER(SEARCH("anaer",$AW90))),"Combined Aer and Anaer.","")</f>
        <v/>
      </c>
    </row>
    <row r="91" spans="1:60" x14ac:dyDescent="0.25">
      <c r="A91" s="4">
        <v>973</v>
      </c>
      <c r="B91" t="s">
        <v>4721</v>
      </c>
      <c r="C91">
        <v>581</v>
      </c>
      <c r="D91">
        <v>371.28135446742471</v>
      </c>
      <c r="E91">
        <v>370.15686236586902</v>
      </c>
      <c r="F91">
        <v>294.45657811769388</v>
      </c>
      <c r="G91">
        <v>443.18467801440079</v>
      </c>
      <c r="H91">
        <v>-117.87442963950549</v>
      </c>
      <c r="I91">
        <v>-120.17617783075561</v>
      </c>
      <c r="J91">
        <v>-135.77935140517411</v>
      </c>
      <c r="K91">
        <v>-94.423978459724339</v>
      </c>
      <c r="L91">
        <v>376.35468813771888</v>
      </c>
      <c r="M91">
        <v>374.63278756840913</v>
      </c>
      <c r="N91">
        <v>368.93168322665929</v>
      </c>
      <c r="O91">
        <v>388.45219332252913</v>
      </c>
      <c r="P91">
        <v>13.605482585379789</v>
      </c>
      <c r="Q91">
        <v>13.75737605028338</v>
      </c>
      <c r="R91">
        <v>11.310320543371381</v>
      </c>
      <c r="S91">
        <v>15.5067627339405</v>
      </c>
      <c r="T91">
        <v>3708.9193937111868</v>
      </c>
      <c r="U91">
        <v>3708.915326468717</v>
      </c>
      <c r="V91">
        <v>3705.2727150488581</v>
      </c>
      <c r="W91">
        <v>3712.591277271049</v>
      </c>
      <c r="X91">
        <v>257.72793745748021</v>
      </c>
      <c r="Y91">
        <v>258.74278039152517</v>
      </c>
      <c r="Z91">
        <v>249.86923560520779</v>
      </c>
      <c r="AA91">
        <v>262.88865714624637</v>
      </c>
      <c r="AB91">
        <v>44.390791240230648</v>
      </c>
      <c r="AC91">
        <v>43.945930838948428</v>
      </c>
      <c r="AD91">
        <v>37.868512805000222</v>
      </c>
      <c r="AE91">
        <v>51.910448540010577</v>
      </c>
      <c r="AF91">
        <v>63.482442542616333</v>
      </c>
      <c r="AG91">
        <v>63.191644166235037</v>
      </c>
      <c r="AH91">
        <v>62.231084438331763</v>
      </c>
      <c r="AI91">
        <v>65.522747479352361</v>
      </c>
      <c r="AJ91">
        <v>0.55198060399170357</v>
      </c>
      <c r="AK91">
        <v>0.5519806352429476</v>
      </c>
      <c r="AL91">
        <v>0.55197343402043075</v>
      </c>
      <c r="AM91">
        <v>0.55198773259198208</v>
      </c>
      <c r="AN91">
        <v>0.65099054498215281</v>
      </c>
      <c r="AO91">
        <v>0.65099054498215281</v>
      </c>
      <c r="AP91">
        <v>0.65099054498215281</v>
      </c>
      <c r="AQ91">
        <v>0.65099054498215281</v>
      </c>
      <c r="AR91">
        <v>14.115451874890599</v>
      </c>
      <c r="AS91">
        <v>14.115451874890599</v>
      </c>
      <c r="AT91">
        <v>14.115451874890599</v>
      </c>
      <c r="AU91">
        <v>14.115451874890599</v>
      </c>
      <c r="AV91" t="str">
        <f>VLOOKUP(Sheet1[[#This Row],[NPDES ID2]],Combined_Sheet__Major_Only___2[[NPDES ID2]:[ECHO BFR]],3,FALSE)</f>
        <v>TX</v>
      </c>
      <c r="AW91" t="s">
        <v>118</v>
      </c>
      <c r="AX91" t="str">
        <f>VLOOKUP(Sheet1[[#This Row],[NPDES ID2]],Combined_Sheet__Major_Only___2[[NPDES ID2]:[ECHO BFR]],27,FALSE)</f>
        <v>-</v>
      </c>
      <c r="AY91" t="str">
        <f>VLOOKUP(Sheet1[[#This Row],[NPDES ID2]],Combined_Sheet__Major_Only___2[[NPDES ID2]:[ECHO BFR]],28,FALSE)</f>
        <v>-</v>
      </c>
      <c r="AZ91" t="str">
        <f>VLOOKUP(Sheet1[[#This Row],[NPDES ID2]],Combined_Sheet__Major_Only___2[[NPDES ID2]:[ECHO BFR]],29,FALSE)</f>
        <v>thickening</v>
      </c>
      <c r="BA91">
        <f>VLOOKUP(Sheet1[[#This Row],[NPDES ID2]],Combined_Sheet__Major_Only___2[[NPDES ID2]:[ECHO BFR]],17,FALSE)</f>
        <v>30.103120000000001</v>
      </c>
      <c r="BB91">
        <f>VLOOKUP(Sheet1[[#This Row],[NPDES ID2]],Combined_Sheet__Major_Only___2[[NPDES ID2]:[ECHO BFR]],18,FALSE)</f>
        <v>-97.31859</v>
      </c>
      <c r="BC91" t="str">
        <f>IF(ISNUMBER(SEARCH("aerobic",$AW91)),"aerobic","")</f>
        <v>aerobic</v>
      </c>
      <c r="BD91" t="str">
        <f>IF(ISNUMBER(SEARCH("anaer",$AW91)),"anaer","")</f>
        <v/>
      </c>
      <c r="BE91" t="str">
        <f>IF(ISNUMBER(SEARCH("thickening",$AZ91)),"thickening","")</f>
        <v>thickening</v>
      </c>
      <c r="BF91" s="3" t="str">
        <f>IF(ISNUMBER(SEARCH("airDry",$AW91)),"airDry","")</f>
        <v>airDry</v>
      </c>
      <c r="BG91" s="3" t="str">
        <f>IF(ISNUMBER(SEARCH("heatDry",$AY91)),"heatDry","")</f>
        <v/>
      </c>
      <c r="BH91" s="3" t="str">
        <f>IF(AND(ISNUMBER(SEARCH("aerobic",$AW91)),ISNUMBER(SEARCH("anaer",$AW91))),"Combined Aer and Anaer.","")</f>
        <v/>
      </c>
    </row>
    <row r="92" spans="1:60" x14ac:dyDescent="0.25">
      <c r="A92" s="4">
        <v>1824</v>
      </c>
      <c r="B92" t="s">
        <v>8625</v>
      </c>
      <c r="C92">
        <v>26847.58</v>
      </c>
      <c r="D92">
        <v>5741.1429498858888</v>
      </c>
      <c r="E92">
        <v>5763.8420005481676</v>
      </c>
      <c r="F92">
        <v>4515.2039862194288</v>
      </c>
      <c r="G92">
        <v>6954.1350795834096</v>
      </c>
      <c r="H92">
        <v>-121.3756576455629</v>
      </c>
      <c r="I92">
        <v>-124.2908237464522</v>
      </c>
      <c r="J92">
        <v>-141.46913681338029</v>
      </c>
      <c r="K92">
        <v>-96.005237789208707</v>
      </c>
      <c r="L92">
        <v>16342.366489470271</v>
      </c>
      <c r="M92">
        <v>16255.996034358141</v>
      </c>
      <c r="N92">
        <v>15961.765411756251</v>
      </c>
      <c r="O92">
        <v>16959.84824605563</v>
      </c>
      <c r="P92">
        <v>630.38809586740479</v>
      </c>
      <c r="Q92">
        <v>636.70285543689238</v>
      </c>
      <c r="R92">
        <v>528.61479084992084</v>
      </c>
      <c r="S92">
        <v>719.30685438495345</v>
      </c>
      <c r="T92">
        <v>3709.0066249996039</v>
      </c>
      <c r="U92">
        <v>3709.002557693178</v>
      </c>
      <c r="V92">
        <v>3705.3598889964878</v>
      </c>
      <c r="W92">
        <v>3712.6785662965749</v>
      </c>
      <c r="X92">
        <v>274.30210939421579</v>
      </c>
      <c r="Y92">
        <v>275.57504877074348</v>
      </c>
      <c r="Z92">
        <v>264.46103556663712</v>
      </c>
      <c r="AA92">
        <v>280.73231752218931</v>
      </c>
      <c r="AB92">
        <v>48.927811589060042</v>
      </c>
      <c r="AC92">
        <v>48.343275966204622</v>
      </c>
      <c r="AD92">
        <v>41.477624352917211</v>
      </c>
      <c r="AE92">
        <v>57.382496951541768</v>
      </c>
      <c r="AF92">
        <v>59.698034276035898</v>
      </c>
      <c r="AG92">
        <v>59.365597716805937</v>
      </c>
      <c r="AH92">
        <v>58.324622350306107</v>
      </c>
      <c r="AI92">
        <v>61.940741729769073</v>
      </c>
      <c r="AJ92">
        <v>0.5057786361335167</v>
      </c>
      <c r="AK92">
        <v>0.50578000521563748</v>
      </c>
      <c r="AL92">
        <v>0.5054435541299116</v>
      </c>
      <c r="AM92">
        <v>0.50611203312431996</v>
      </c>
      <c r="AN92">
        <v>0.65099464442267507</v>
      </c>
      <c r="AO92">
        <v>0.65099464442267496</v>
      </c>
      <c r="AP92">
        <v>0.65099464442267496</v>
      </c>
      <c r="AQ92">
        <v>0.65099464442267496</v>
      </c>
      <c r="AR92">
        <v>13.006527078912359</v>
      </c>
      <c r="AS92">
        <v>13.006527078912359</v>
      </c>
      <c r="AT92">
        <v>13.006527078912359</v>
      </c>
      <c r="AU92">
        <v>13.006527078912359</v>
      </c>
      <c r="AV92" t="str">
        <f>VLOOKUP(Sheet1[[#This Row],[NPDES ID2]],Combined_Sheet__Major_Only___2[[NPDES ID2]:[ECHO BFR]],3,FALSE)</f>
        <v>IN</v>
      </c>
      <c r="AW92" t="s">
        <v>2888</v>
      </c>
      <c r="AX92" t="str">
        <f>VLOOKUP(Sheet1[[#This Row],[NPDES ID2]],Combined_Sheet__Major_Only___2[[NPDES ID2]:[ECHO BFR]],27,FALSE)</f>
        <v>methaneBioCaptureRecover, longTermSludgeStore</v>
      </c>
      <c r="AY92" t="str">
        <f>VLOOKUP(Sheet1[[#This Row],[NPDES ID2]],Combined_Sheet__Major_Only___2[[NPDES ID2]:[ECHO BFR]],28,FALSE)</f>
        <v>-</v>
      </c>
      <c r="AZ92" t="str">
        <f>VLOOKUP(Sheet1[[#This Row],[NPDES ID2]],Combined_Sheet__Major_Only___2[[NPDES ID2]:[ECHO BFR]],29,FALSE)</f>
        <v>preliminaryOps, thickening, sludgeLagoon</v>
      </c>
      <c r="BA92">
        <f>VLOOKUP(Sheet1[[#This Row],[NPDES ID2]],Combined_Sheet__Major_Only___2[[NPDES ID2]:[ECHO BFR]],17,FALSE)</f>
        <v>41.079611</v>
      </c>
      <c r="BB92">
        <f>VLOOKUP(Sheet1[[#This Row],[NPDES ID2]],Combined_Sheet__Major_Only___2[[NPDES ID2]:[ECHO BFR]],18,FALSE)</f>
        <v>-85.104388999999998</v>
      </c>
      <c r="BC92" t="str">
        <f>IF(ISNUMBER(SEARCH("aerobic",$AW92)),"aerobic","")</f>
        <v>aerobic</v>
      </c>
      <c r="BD92" t="str">
        <f>IF(ISNUMBER(SEARCH("anaer",$AW92)),"anaer","")</f>
        <v/>
      </c>
      <c r="BE92" t="str">
        <f>IF(ISNUMBER(SEARCH("thickening",$AZ92)),"thickening","")</f>
        <v>thickening</v>
      </c>
      <c r="BF92" s="2" t="str">
        <f>IF(ISNUMBER(SEARCH("airDry",$AW92)),"airDry","")</f>
        <v>airDry</v>
      </c>
      <c r="BG92" s="2" t="str">
        <f>IF(ISNUMBER(SEARCH("heatDry",$AY92)),"heatDry","")</f>
        <v/>
      </c>
      <c r="BH92" s="2" t="str">
        <f>IF(AND(ISNUMBER(SEARCH("aerobic",$AW92)),ISNUMBER(SEARCH("anaer",$AW92))),"Combined Aer and Anaer.","")</f>
        <v/>
      </c>
    </row>
    <row r="93" spans="1:60" x14ac:dyDescent="0.25">
      <c r="A93" s="4">
        <v>52</v>
      </c>
      <c r="B93" t="s">
        <v>310</v>
      </c>
      <c r="C93">
        <v>110.01</v>
      </c>
      <c r="D93">
        <v>1088.383340882069</v>
      </c>
      <c r="E93">
        <v>1088.7198135524479</v>
      </c>
      <c r="F93">
        <v>771.11943118813031</v>
      </c>
      <c r="G93">
        <v>1426.123570790382</v>
      </c>
      <c r="H93">
        <v>-128.1433611628151</v>
      </c>
      <c r="I93">
        <v>-130.4954078994202</v>
      </c>
      <c r="J93">
        <v>-146.9915573678696</v>
      </c>
      <c r="K93">
        <v>-105.16206263178439</v>
      </c>
      <c r="L93">
        <v>65.959562318592347</v>
      </c>
      <c r="M93">
        <v>65.591460211421634</v>
      </c>
      <c r="N93">
        <v>64.37333430241317</v>
      </c>
      <c r="O93">
        <v>68.544903878315381</v>
      </c>
      <c r="P93">
        <v>2.5871147891330462</v>
      </c>
      <c r="Q93">
        <v>2.6085812346249222</v>
      </c>
      <c r="R93">
        <v>2.172535302628428</v>
      </c>
      <c r="S93">
        <v>2.9553835060523261</v>
      </c>
      <c r="T93">
        <v>3709.0845467603172</v>
      </c>
      <c r="U93">
        <v>3709.0804793967632</v>
      </c>
      <c r="V93">
        <v>3705.4377595359579</v>
      </c>
      <c r="W93">
        <v>3712.756539632559</v>
      </c>
      <c r="X93">
        <v>278.4940770653032</v>
      </c>
      <c r="Y93">
        <v>279.85649330939009</v>
      </c>
      <c r="Z93">
        <v>268.13069777822102</v>
      </c>
      <c r="AA93">
        <v>285.24139100351721</v>
      </c>
      <c r="AB93">
        <v>43.597107552600463</v>
      </c>
      <c r="AC93">
        <v>43.18107886579363</v>
      </c>
      <c r="AD93">
        <v>37.727995658421257</v>
      </c>
      <c r="AE93">
        <v>50.116831476616873</v>
      </c>
      <c r="AF93">
        <v>58.758799092801262</v>
      </c>
      <c r="AG93">
        <v>58.43081901723815</v>
      </c>
      <c r="AH93">
        <v>57.345869914958207</v>
      </c>
      <c r="AI93">
        <v>61.061852046877902</v>
      </c>
      <c r="AJ93">
        <v>0.49432187463276012</v>
      </c>
      <c r="AK93">
        <v>0.49432188007736971</v>
      </c>
      <c r="AL93">
        <v>0.49432062673377192</v>
      </c>
      <c r="AM93">
        <v>0.49432311531643081</v>
      </c>
      <c r="AN93">
        <v>0.650998306279855</v>
      </c>
      <c r="AO93">
        <v>0.65099830627985489</v>
      </c>
      <c r="AP93">
        <v>0.65099830627985489</v>
      </c>
      <c r="AQ93">
        <v>0.65099830627985489</v>
      </c>
      <c r="AR93">
        <v>13.83206166905279</v>
      </c>
      <c r="AS93">
        <v>13.83206166905279</v>
      </c>
      <c r="AT93">
        <v>13.83206166905279</v>
      </c>
      <c r="AU93">
        <v>13.83206166905279</v>
      </c>
      <c r="AV93" t="str">
        <f>VLOOKUP(Sheet1[[#This Row],[NPDES ID2]],Combined_Sheet__Major_Only___2[[NPDES ID2]:[ECHO BFR]],3,FALSE)</f>
        <v>IL</v>
      </c>
      <c r="AW93" t="s">
        <v>118</v>
      </c>
      <c r="AX93" t="str">
        <f>VLOOKUP(Sheet1[[#This Row],[NPDES ID2]],Combined_Sheet__Major_Only___2[[NPDES ID2]:[ECHO BFR]],27,FALSE)</f>
        <v>tempSludgeStore</v>
      </c>
      <c r="AY93" t="str">
        <f>VLOOKUP(Sheet1[[#This Row],[NPDES ID2]],Combined_Sheet__Major_Only___2[[NPDES ID2]:[ECHO BFR]],28,FALSE)</f>
        <v>-</v>
      </c>
      <c r="AZ93" t="str">
        <f>VLOOKUP(Sheet1[[#This Row],[NPDES ID2]],Combined_Sheet__Major_Only___2[[NPDES ID2]:[ECHO BFR]],29,FALSE)</f>
        <v>thickening</v>
      </c>
      <c r="BA93">
        <f>VLOOKUP(Sheet1[[#This Row],[NPDES ID2]],Combined_Sheet__Major_Only___2[[NPDES ID2]:[ECHO BFR]],17,FALSE)</f>
        <v>41.241700000000002</v>
      </c>
      <c r="BB93">
        <f>VLOOKUP(Sheet1[[#This Row],[NPDES ID2]],Combined_Sheet__Major_Only___2[[NPDES ID2]:[ECHO BFR]],18,FALSE)</f>
        <v>-87.838300000000004</v>
      </c>
      <c r="BC93" t="str">
        <f>IF(ISNUMBER(SEARCH("aerobic",$AW93)),"aerobic","")</f>
        <v>aerobic</v>
      </c>
      <c r="BD93" t="str">
        <f>IF(ISNUMBER(SEARCH("anaer",$AW93)),"anaer","")</f>
        <v/>
      </c>
      <c r="BE93" t="str">
        <f>IF(ISNUMBER(SEARCH("thickening",$AZ93)),"thickening","")</f>
        <v>thickening</v>
      </c>
      <c r="BF93" s="2" t="str">
        <f>IF(ISNUMBER(SEARCH("airDry",$AW93)),"airDry","")</f>
        <v>airDry</v>
      </c>
      <c r="BG93" s="2" t="str">
        <f>IF(ISNUMBER(SEARCH("heatDry",$AY93)),"heatDry","")</f>
        <v/>
      </c>
      <c r="BH93" s="2" t="str">
        <f>IF(AND(ISNUMBER(SEARCH("aerobic",$AW93)),ISNUMBER(SEARCH("anaer",$AW93))),"Combined Aer and Anaer.","")</f>
        <v/>
      </c>
    </row>
    <row r="94" spans="1:60" x14ac:dyDescent="0.25">
      <c r="A94" s="4">
        <v>1002</v>
      </c>
      <c r="B94" t="s">
        <v>4848</v>
      </c>
      <c r="C94">
        <v>474.04</v>
      </c>
      <c r="D94">
        <v>389.80619808984721</v>
      </c>
      <c r="E94">
        <v>394.67738895989282</v>
      </c>
      <c r="F94">
        <v>301.76148503763409</v>
      </c>
      <c r="G94">
        <v>474.96089110630601</v>
      </c>
      <c r="H94">
        <v>-118.29695225175151</v>
      </c>
      <c r="I94">
        <v>-120.5933190561238</v>
      </c>
      <c r="J94">
        <v>-136.2550598072072</v>
      </c>
      <c r="K94">
        <v>-94.85169452577334</v>
      </c>
      <c r="L94">
        <v>306.09615972729108</v>
      </c>
      <c r="M94">
        <v>304.68343253973848</v>
      </c>
      <c r="N94">
        <v>300.00662839917578</v>
      </c>
      <c r="O94">
        <v>316.0206799489136</v>
      </c>
      <c r="P94">
        <v>11.10284852633856</v>
      </c>
      <c r="Q94">
        <v>11.22283332165355</v>
      </c>
      <c r="R94">
        <v>9.2338501987503392</v>
      </c>
      <c r="S94">
        <v>12.65651153040489</v>
      </c>
      <c r="T94">
        <v>3711.508603230418</v>
      </c>
      <c r="U94">
        <v>3711.5045340896631</v>
      </c>
      <c r="V94">
        <v>3707.8602225720329</v>
      </c>
      <c r="W94">
        <v>3715.182200550089</v>
      </c>
      <c r="X94">
        <v>258.72894512257562</v>
      </c>
      <c r="Y94">
        <v>259.75771838265968</v>
      </c>
      <c r="Z94">
        <v>250.77055749375441</v>
      </c>
      <c r="AA94">
        <v>263.9526464405252</v>
      </c>
      <c r="AB94">
        <v>42.268912250639318</v>
      </c>
      <c r="AC94">
        <v>41.884641757248453</v>
      </c>
      <c r="AD94">
        <v>36.348963963763637</v>
      </c>
      <c r="AE94">
        <v>49.023731022566999</v>
      </c>
      <c r="AF94">
        <v>63.281090952938328</v>
      </c>
      <c r="AG94">
        <v>62.988753027407739</v>
      </c>
      <c r="AH94">
        <v>62.022739676060773</v>
      </c>
      <c r="AI94">
        <v>65.332636586576982</v>
      </c>
      <c r="AJ94">
        <v>0.54952091305838302</v>
      </c>
      <c r="AK94">
        <v>0.54952093749793984</v>
      </c>
      <c r="AL94">
        <v>0.54951530739732923</v>
      </c>
      <c r="AM94">
        <v>0.54952648635674006</v>
      </c>
      <c r="AN94">
        <v>0.65111218408526572</v>
      </c>
      <c r="AO94">
        <v>0.65111218408526572</v>
      </c>
      <c r="AP94">
        <v>0.65111218408526572</v>
      </c>
      <c r="AQ94">
        <v>0.65111218408526572</v>
      </c>
      <c r="AR94">
        <v>14.518046604038551</v>
      </c>
      <c r="AS94">
        <v>14.51804660403856</v>
      </c>
      <c r="AT94">
        <v>14.51804660403856</v>
      </c>
      <c r="AU94">
        <v>14.51804660403856</v>
      </c>
      <c r="AV94" t="str">
        <f>VLOOKUP(Sheet1[[#This Row],[NPDES ID2]],Combined_Sheet__Major_Only___2[[NPDES ID2]:[ECHO BFR]],3,FALSE)</f>
        <v>PA</v>
      </c>
      <c r="AW94" t="s">
        <v>118</v>
      </c>
      <c r="AX94" t="str">
        <f>VLOOKUP(Sheet1[[#This Row],[NPDES ID2]],Combined_Sheet__Major_Only___2[[NPDES ID2]:[ECHO BFR]],27,FALSE)</f>
        <v>-</v>
      </c>
      <c r="AY94" t="str">
        <f>VLOOKUP(Sheet1[[#This Row],[NPDES ID2]],Combined_Sheet__Major_Only___2[[NPDES ID2]:[ECHO BFR]],28,FALSE)</f>
        <v>-</v>
      </c>
      <c r="AZ94" t="str">
        <f>VLOOKUP(Sheet1[[#This Row],[NPDES ID2]],Combined_Sheet__Major_Only___2[[NPDES ID2]:[ECHO BFR]],29,FALSE)</f>
        <v>preliminaryOps, thickening</v>
      </c>
      <c r="BA94">
        <f>VLOOKUP(Sheet1[[#This Row],[NPDES ID2]],Combined_Sheet__Major_Only___2[[NPDES ID2]:[ECHO BFR]],17,FALSE)</f>
        <v>40.579510999999997</v>
      </c>
      <c r="BB94">
        <f>VLOOKUP(Sheet1[[#This Row],[NPDES ID2]],Combined_Sheet__Major_Only___2[[NPDES ID2]:[ECHO BFR]],18,FALSE)</f>
        <v>-79.774771000000001</v>
      </c>
      <c r="BC94" t="str">
        <f>IF(ISNUMBER(SEARCH("aerobic",$AW94)),"aerobic","")</f>
        <v>aerobic</v>
      </c>
      <c r="BD94" t="str">
        <f>IF(ISNUMBER(SEARCH("anaer",$AW94)),"anaer","")</f>
        <v/>
      </c>
      <c r="BE94" t="str">
        <f>IF(ISNUMBER(SEARCH("thickening",$AZ94)),"thickening","")</f>
        <v>thickening</v>
      </c>
      <c r="BF94" s="2" t="str">
        <f>IF(ISNUMBER(SEARCH("airDry",$AW94)),"airDry","")</f>
        <v>airDry</v>
      </c>
      <c r="BG94" s="2" t="str">
        <f>IF(ISNUMBER(SEARCH("heatDry",$AY94)),"heatDry","")</f>
        <v/>
      </c>
      <c r="BH94" s="2" t="str">
        <f>IF(AND(ISNUMBER(SEARCH("aerobic",$AW94)),ISNUMBER(SEARCH("anaer",$AW94))),"Combined Aer and Anaer.","")</f>
        <v/>
      </c>
    </row>
    <row r="95" spans="1:60" x14ac:dyDescent="0.25">
      <c r="A95" s="4">
        <v>552</v>
      </c>
      <c r="B95" t="s">
        <v>2714</v>
      </c>
      <c r="C95">
        <v>238.18</v>
      </c>
      <c r="D95">
        <v>576.46375759219791</v>
      </c>
      <c r="E95">
        <v>578.39617723579329</v>
      </c>
      <c r="F95">
        <v>427.94645940297067</v>
      </c>
      <c r="G95">
        <v>744.36864883402882</v>
      </c>
      <c r="H95">
        <v>-124.3463346526144</v>
      </c>
      <c r="I95">
        <v>-126.8175285507713</v>
      </c>
      <c r="J95">
        <v>-143.0121049426854</v>
      </c>
      <c r="K95">
        <v>-101.1905914272929</v>
      </c>
      <c r="L95">
        <v>146.85283748285821</v>
      </c>
      <c r="M95">
        <v>146.087943946531</v>
      </c>
      <c r="N95">
        <v>143.55635578430031</v>
      </c>
      <c r="O95">
        <v>152.22553142606361</v>
      </c>
      <c r="P95">
        <v>5.5930548440261676</v>
      </c>
      <c r="Q95">
        <v>5.6462973215494614</v>
      </c>
      <c r="R95">
        <v>4.6800894627225311</v>
      </c>
      <c r="S95">
        <v>6.3720323158094354</v>
      </c>
      <c r="T95">
        <v>3715.6574096712998</v>
      </c>
      <c r="U95">
        <v>3715.65333748884</v>
      </c>
      <c r="V95">
        <v>3712.0063018283681</v>
      </c>
      <c r="W95">
        <v>3719.3337530251119</v>
      </c>
      <c r="X95">
        <v>271.2876713852591</v>
      </c>
      <c r="Y95">
        <v>272.51989725103772</v>
      </c>
      <c r="Z95">
        <v>261.86502443329329</v>
      </c>
      <c r="AA95">
        <v>277.43781441327229</v>
      </c>
      <c r="AB95">
        <v>50.165502512666542</v>
      </c>
      <c r="AC95">
        <v>49.52597692872142</v>
      </c>
      <c r="AD95">
        <v>42.279821726926748</v>
      </c>
      <c r="AE95">
        <v>59.200455758541501</v>
      </c>
      <c r="AF95">
        <v>60.423520934013567</v>
      </c>
      <c r="AG95">
        <v>60.108647367133031</v>
      </c>
      <c r="AH95">
        <v>59.067480677735958</v>
      </c>
      <c r="AI95">
        <v>62.634032615673142</v>
      </c>
      <c r="AJ95">
        <v>0.51463108935609736</v>
      </c>
      <c r="AK95">
        <v>0.51463110266815715</v>
      </c>
      <c r="AL95">
        <v>0.51462803724551287</v>
      </c>
      <c r="AM95">
        <v>0.51463412383132023</v>
      </c>
      <c r="AN95">
        <v>0.65130691519102613</v>
      </c>
      <c r="AO95">
        <v>0.65130691519102601</v>
      </c>
      <c r="AP95">
        <v>0.65130691519102601</v>
      </c>
      <c r="AQ95">
        <v>0.65130691519102601</v>
      </c>
      <c r="AR95">
        <v>12.89623652572824</v>
      </c>
      <c r="AS95">
        <v>12.89623652572824</v>
      </c>
      <c r="AT95">
        <v>12.89623652572824</v>
      </c>
      <c r="AU95">
        <v>12.89623652572824</v>
      </c>
      <c r="AV95" t="str">
        <f>VLOOKUP(Sheet1[[#This Row],[NPDES ID2]],Combined_Sheet__Major_Only___2[[NPDES ID2]:[ECHO BFR]],3,FALSE)</f>
        <v>SD</v>
      </c>
      <c r="AW95" t="s">
        <v>118</v>
      </c>
      <c r="AX95" t="str">
        <f>VLOOKUP(Sheet1[[#This Row],[NPDES ID2]],Combined_Sheet__Major_Only___2[[NPDES ID2]:[ECHO BFR]],27,FALSE)</f>
        <v>tempSludgeStore</v>
      </c>
      <c r="AY95" t="str">
        <f>VLOOKUP(Sheet1[[#This Row],[NPDES ID2]],Combined_Sheet__Major_Only___2[[NPDES ID2]:[ECHO BFR]],28,FALSE)</f>
        <v>-</v>
      </c>
      <c r="AZ95" t="str">
        <f>VLOOKUP(Sheet1[[#This Row],[NPDES ID2]],Combined_Sheet__Major_Only___2[[NPDES ID2]:[ECHO BFR]],29,FALSE)</f>
        <v>thickening, preliminaryOps</v>
      </c>
      <c r="BA95">
        <f>VLOOKUP(Sheet1[[#This Row],[NPDES ID2]],Combined_Sheet__Major_Only___2[[NPDES ID2]:[ECHO BFR]],17,FALSE)</f>
        <v>44.489620000000002</v>
      </c>
      <c r="BB95">
        <f>VLOOKUP(Sheet1[[#This Row],[NPDES ID2]],Combined_Sheet__Major_Only___2[[NPDES ID2]:[ECHO BFR]],18,FALSE)</f>
        <v>-103.86042</v>
      </c>
      <c r="BC95" t="str">
        <f>IF(ISNUMBER(SEARCH("aerobic",$AW95)),"aerobic","")</f>
        <v>aerobic</v>
      </c>
      <c r="BD95" t="str">
        <f>IF(ISNUMBER(SEARCH("anaer",$AW95)),"anaer","")</f>
        <v/>
      </c>
      <c r="BE95" t="str">
        <f>IF(ISNUMBER(SEARCH("thickening",$AZ95)),"thickening","")</f>
        <v>thickening</v>
      </c>
      <c r="BF95" s="2" t="str">
        <f>IF(ISNUMBER(SEARCH("airDry",$AW95)),"airDry","")</f>
        <v>airDry</v>
      </c>
      <c r="BG95" s="2" t="str">
        <f>IF(ISNUMBER(SEARCH("heatDry",$AY95)),"heatDry","")</f>
        <v/>
      </c>
      <c r="BH95" s="2" t="str">
        <f>IF(AND(ISNUMBER(SEARCH("aerobic",$AW95)),ISNUMBER(SEARCH("anaer",$AW95))),"Combined Aer and Anaer.","")</f>
        <v/>
      </c>
    </row>
    <row r="96" spans="1:60" x14ac:dyDescent="0.25">
      <c r="A96" s="4">
        <v>2259</v>
      </c>
      <c r="B96" t="s">
        <v>10574</v>
      </c>
      <c r="C96">
        <v>511.2</v>
      </c>
      <c r="D96">
        <v>414.29578976191038</v>
      </c>
      <c r="E96">
        <v>416.68420969902661</v>
      </c>
      <c r="F96">
        <v>323.13713143192632</v>
      </c>
      <c r="G96">
        <v>505.11106375432439</v>
      </c>
      <c r="H96">
        <v>-129.0300196391016</v>
      </c>
      <c r="I96">
        <v>-131.39843966297539</v>
      </c>
      <c r="J96">
        <v>-147.8829943548495</v>
      </c>
      <c r="K96">
        <v>-106.1549757505726</v>
      </c>
      <c r="L96">
        <v>304.38381520863771</v>
      </c>
      <c r="M96">
        <v>302.6569344444116</v>
      </c>
      <c r="N96">
        <v>296.94010723480602</v>
      </c>
      <c r="O96">
        <v>316.51532137347908</v>
      </c>
      <c r="P96">
        <v>12.02606455362263</v>
      </c>
      <c r="Q96">
        <v>12.11799655544899</v>
      </c>
      <c r="R96">
        <v>10.10785220516823</v>
      </c>
      <c r="S96">
        <v>13.74896555367056</v>
      </c>
      <c r="T96">
        <v>3716.7056136211181</v>
      </c>
      <c r="U96">
        <v>3716.7015406701662</v>
      </c>
      <c r="V96">
        <v>3713.0538167497489</v>
      </c>
      <c r="W96">
        <v>3720.3826507657518</v>
      </c>
      <c r="X96">
        <v>281.01431130033899</v>
      </c>
      <c r="Y96">
        <v>282.41367088862529</v>
      </c>
      <c r="Z96">
        <v>270.38112681604468</v>
      </c>
      <c r="AA96">
        <v>287.93316783882199</v>
      </c>
      <c r="AB96">
        <v>43.406882732319929</v>
      </c>
      <c r="AC96">
        <v>42.998391810077983</v>
      </c>
      <c r="AD96">
        <v>37.640150475917856</v>
      </c>
      <c r="AE96">
        <v>49.835204420802746</v>
      </c>
      <c r="AF96">
        <v>58.352909792386797</v>
      </c>
      <c r="AG96">
        <v>58.021560070415617</v>
      </c>
      <c r="AH96">
        <v>56.926494037405433</v>
      </c>
      <c r="AI96">
        <v>60.678396722982711</v>
      </c>
      <c r="AJ96">
        <v>0.489372064205712</v>
      </c>
      <c r="AK96">
        <v>0.48937208919467379</v>
      </c>
      <c r="AL96">
        <v>0.48936633169361349</v>
      </c>
      <c r="AM96">
        <v>0.48937776363266799</v>
      </c>
      <c r="AN96">
        <v>0.65135607998698664</v>
      </c>
      <c r="AO96">
        <v>0.65135607998698652</v>
      </c>
      <c r="AP96">
        <v>0.65135607998698652</v>
      </c>
      <c r="AQ96">
        <v>0.65135607998698652</v>
      </c>
      <c r="AR96">
        <v>13.84924457524578</v>
      </c>
      <c r="AS96">
        <v>13.84924457524578</v>
      </c>
      <c r="AT96">
        <v>13.84924457524578</v>
      </c>
      <c r="AU96">
        <v>13.84924457524578</v>
      </c>
      <c r="AV96" t="str">
        <f>VLOOKUP(Sheet1[[#This Row],[NPDES ID2]],Combined_Sheet__Major_Only___2[[NPDES ID2]:[ECHO BFR]],3,FALSE)</f>
        <v>KS</v>
      </c>
      <c r="AW96" t="s">
        <v>118</v>
      </c>
      <c r="AX96" t="str">
        <f>VLOOKUP(Sheet1[[#This Row],[NPDES ID2]],Combined_Sheet__Major_Only___2[[NPDES ID2]:[ECHO BFR]],27,FALSE)</f>
        <v>-</v>
      </c>
      <c r="AY96" t="str">
        <f>VLOOKUP(Sheet1[[#This Row],[NPDES ID2]],Combined_Sheet__Major_Only___2[[NPDES ID2]:[ECHO BFR]],28,FALSE)</f>
        <v>-</v>
      </c>
      <c r="AZ96" t="str">
        <f>VLOOKUP(Sheet1[[#This Row],[NPDES ID2]],Combined_Sheet__Major_Only___2[[NPDES ID2]:[ECHO BFR]],29,FALSE)</f>
        <v>thickening</v>
      </c>
      <c r="BA96">
        <f>VLOOKUP(Sheet1[[#This Row],[NPDES ID2]],Combined_Sheet__Major_Only___2[[NPDES ID2]:[ECHO BFR]],17,FALSE)</f>
        <v>37.227200000000003</v>
      </c>
      <c r="BB96">
        <f>VLOOKUP(Sheet1[[#This Row],[NPDES ID2]],Combined_Sheet__Major_Only___2[[NPDES ID2]:[ECHO BFR]],18,FALSE)</f>
        <v>-96.990799999999993</v>
      </c>
      <c r="BC96" t="str">
        <f>IF(ISNUMBER(SEARCH("aerobic",$AW96)),"aerobic","")</f>
        <v>aerobic</v>
      </c>
      <c r="BD96" t="str">
        <f>IF(ISNUMBER(SEARCH("anaer",$AW96)),"anaer","")</f>
        <v/>
      </c>
      <c r="BE96" t="str">
        <f>IF(ISNUMBER(SEARCH("thickening",$AZ96)),"thickening","")</f>
        <v>thickening</v>
      </c>
      <c r="BF96" s="3" t="str">
        <f>IF(ISNUMBER(SEARCH("airDry",$AW96)),"airDry","")</f>
        <v>airDry</v>
      </c>
      <c r="BG96" s="3" t="str">
        <f>IF(ISNUMBER(SEARCH("heatDry",$AY96)),"heatDry","")</f>
        <v/>
      </c>
      <c r="BH96" s="3" t="str">
        <f>IF(AND(ISNUMBER(SEARCH("aerobic",$AW96)),ISNUMBER(SEARCH("anaer",$AW96))),"Combined Aer and Anaer.","")</f>
        <v/>
      </c>
    </row>
    <row r="97" spans="1:60" x14ac:dyDescent="0.25">
      <c r="A97" s="4">
        <v>2174</v>
      </c>
      <c r="B97" t="s">
        <v>10204</v>
      </c>
      <c r="C97">
        <v>719.21</v>
      </c>
      <c r="D97">
        <v>383.35233715125503</v>
      </c>
      <c r="E97">
        <v>381.84317220419291</v>
      </c>
      <c r="F97">
        <v>318.3030039789644</v>
      </c>
      <c r="G97">
        <v>451.13648293585157</v>
      </c>
      <c r="H97">
        <v>-123.9023382077109</v>
      </c>
      <c r="I97">
        <v>-126.4294119647475</v>
      </c>
      <c r="J97">
        <v>-142.50833509561821</v>
      </c>
      <c r="K97">
        <v>-100.7885302800568</v>
      </c>
      <c r="L97">
        <v>444.68177515050121</v>
      </c>
      <c r="M97">
        <v>442.38257653533839</v>
      </c>
      <c r="N97">
        <v>434.76934766275082</v>
      </c>
      <c r="O97">
        <v>460.83612578100229</v>
      </c>
      <c r="P97">
        <v>16.886069778762401</v>
      </c>
      <c r="Q97">
        <v>17.042210652569072</v>
      </c>
      <c r="R97">
        <v>14.12472780034688</v>
      </c>
      <c r="S97">
        <v>19.233018755563979</v>
      </c>
      <c r="T97">
        <v>3722.1760699581901</v>
      </c>
      <c r="U97">
        <v>3722.171992996562</v>
      </c>
      <c r="V97">
        <v>3718.520677126342</v>
      </c>
      <c r="W97">
        <v>3725.8567279176482</v>
      </c>
      <c r="X97">
        <v>271.00201033734271</v>
      </c>
      <c r="Y97">
        <v>272.22337920809122</v>
      </c>
      <c r="Z97">
        <v>261.65558452504058</v>
      </c>
      <c r="AA97">
        <v>277.10385464218098</v>
      </c>
      <c r="AB97">
        <v>43.472870391413913</v>
      </c>
      <c r="AC97">
        <v>43.051652171709669</v>
      </c>
      <c r="AD97">
        <v>37.462013987995363</v>
      </c>
      <c r="AE97">
        <v>50.192419854321003</v>
      </c>
      <c r="AF97">
        <v>60.593718025498418</v>
      </c>
      <c r="AG97">
        <v>60.280002742518768</v>
      </c>
      <c r="AH97">
        <v>59.243889239682382</v>
      </c>
      <c r="AI97">
        <v>62.794640219652678</v>
      </c>
      <c r="AJ97">
        <v>0.51670815433965989</v>
      </c>
      <c r="AK97">
        <v>0.51670819075512431</v>
      </c>
      <c r="AL97">
        <v>0.51669979697859159</v>
      </c>
      <c r="AM97">
        <v>0.5167164635088094</v>
      </c>
      <c r="AN97">
        <v>0.65161244060447754</v>
      </c>
      <c r="AO97">
        <v>0.65161244060447743</v>
      </c>
      <c r="AP97">
        <v>0.65161244060447743</v>
      </c>
      <c r="AQ97">
        <v>0.65161244060447743</v>
      </c>
      <c r="AR97">
        <v>14.054620410542171</v>
      </c>
      <c r="AS97">
        <v>14.05462041054218</v>
      </c>
      <c r="AT97">
        <v>14.05462041054218</v>
      </c>
      <c r="AU97">
        <v>14.05462041054218</v>
      </c>
      <c r="AV97" t="str">
        <f>VLOOKUP(Sheet1[[#This Row],[NPDES ID2]],Combined_Sheet__Major_Only___2[[NPDES ID2]:[ECHO BFR]],3,FALSE)</f>
        <v>TX</v>
      </c>
      <c r="AW97" t="s">
        <v>118</v>
      </c>
      <c r="AX97" t="str">
        <f>VLOOKUP(Sheet1[[#This Row],[NPDES ID2]],Combined_Sheet__Major_Only___2[[NPDES ID2]:[ECHO BFR]],27,FALSE)</f>
        <v>-</v>
      </c>
      <c r="AY97" t="str">
        <f>VLOOKUP(Sheet1[[#This Row],[NPDES ID2]],Combined_Sheet__Major_Only___2[[NPDES ID2]:[ECHO BFR]],28,FALSE)</f>
        <v>-</v>
      </c>
      <c r="AZ97" t="str">
        <f>VLOOKUP(Sheet1[[#This Row],[NPDES ID2]],Combined_Sheet__Major_Only___2[[NPDES ID2]:[ECHO BFR]],29,FALSE)</f>
        <v>thickening</v>
      </c>
      <c r="BA97">
        <f>VLOOKUP(Sheet1[[#This Row],[NPDES ID2]],Combined_Sheet__Major_Only___2[[NPDES ID2]:[ECHO BFR]],17,FALSE)</f>
        <v>27.717130000000001</v>
      </c>
      <c r="BB97">
        <f>VLOOKUP(Sheet1[[#This Row],[NPDES ID2]],Combined_Sheet__Major_Only___2[[NPDES ID2]:[ECHO BFR]],18,FALSE)</f>
        <v>-97.457530000000006</v>
      </c>
      <c r="BC97" t="str">
        <f>IF(ISNUMBER(SEARCH("aerobic",$AW97)),"aerobic","")</f>
        <v>aerobic</v>
      </c>
      <c r="BD97" t="str">
        <f>IF(ISNUMBER(SEARCH("anaer",$AW97)),"anaer","")</f>
        <v/>
      </c>
      <c r="BE97" t="str">
        <f>IF(ISNUMBER(SEARCH("thickening",$AZ97)),"thickening","")</f>
        <v>thickening</v>
      </c>
      <c r="BF97" s="2" t="str">
        <f>IF(ISNUMBER(SEARCH("airDry",$AW97)),"airDry","")</f>
        <v>airDry</v>
      </c>
      <c r="BG97" s="2" t="str">
        <f>IF(ISNUMBER(SEARCH("heatDry",$AY97)),"heatDry","")</f>
        <v/>
      </c>
      <c r="BH97" s="2" t="str">
        <f>IF(AND(ISNUMBER(SEARCH("aerobic",$AW97)),ISNUMBER(SEARCH("anaer",$AW97))),"Combined Aer and Anaer.","")</f>
        <v/>
      </c>
    </row>
    <row r="98" spans="1:60" x14ac:dyDescent="0.25">
      <c r="A98" s="4">
        <v>204</v>
      </c>
      <c r="B98" t="s">
        <v>1081</v>
      </c>
      <c r="C98">
        <v>3065.59</v>
      </c>
      <c r="D98">
        <v>745.45639706860982</v>
      </c>
      <c r="E98">
        <v>744.84117608394286</v>
      </c>
      <c r="F98">
        <v>621.68465109946681</v>
      </c>
      <c r="G98">
        <v>874.19938752326368</v>
      </c>
      <c r="H98">
        <v>-121.2405211748234</v>
      </c>
      <c r="I98">
        <v>-123.76185723338961</v>
      </c>
      <c r="J98">
        <v>-139.49590742773941</v>
      </c>
      <c r="K98">
        <v>-98.294856564151743</v>
      </c>
      <c r="L98">
        <v>1929.1829920034099</v>
      </c>
      <c r="M98">
        <v>1919.6630366080949</v>
      </c>
      <c r="N98">
        <v>1888.067354698841</v>
      </c>
      <c r="O98">
        <v>1996.1648186825689</v>
      </c>
      <c r="P98">
        <v>71.901961372361853</v>
      </c>
      <c r="Q98">
        <v>72.479355839706898</v>
      </c>
      <c r="R98">
        <v>60.007704485183119</v>
      </c>
      <c r="S98">
        <v>82.027853151894107</v>
      </c>
      <c r="T98">
        <v>3729.1442188963811</v>
      </c>
      <c r="U98">
        <v>3729.1401368260422</v>
      </c>
      <c r="V98">
        <v>3725.4842456078691</v>
      </c>
      <c r="W98">
        <v>3732.8294889714339</v>
      </c>
      <c r="X98">
        <v>266.75064713528741</v>
      </c>
      <c r="Y98">
        <v>267.89375881786231</v>
      </c>
      <c r="Z98">
        <v>257.95931190184541</v>
      </c>
      <c r="AA98">
        <v>272.50083951433868</v>
      </c>
      <c r="AB98">
        <v>41.437695779383859</v>
      </c>
      <c r="AC98">
        <v>41.075173240324517</v>
      </c>
      <c r="AD98">
        <v>35.878761368486217</v>
      </c>
      <c r="AE98">
        <v>47.660538364800232</v>
      </c>
      <c r="AF98">
        <v>61.67618397583621</v>
      </c>
      <c r="AG98">
        <v>61.370099729488963</v>
      </c>
      <c r="AH98">
        <v>60.365302331512837</v>
      </c>
      <c r="AI98">
        <v>63.816283111327017</v>
      </c>
      <c r="AJ98">
        <v>0.52992138442271075</v>
      </c>
      <c r="AK98">
        <v>0.52992153504900075</v>
      </c>
      <c r="AL98">
        <v>0.52988665044656991</v>
      </c>
      <c r="AM98">
        <v>0.52995592006477887</v>
      </c>
      <c r="AN98">
        <v>0.651938441761862</v>
      </c>
      <c r="AO98">
        <v>0.65193844176186211</v>
      </c>
      <c r="AP98">
        <v>0.65193844176186211</v>
      </c>
      <c r="AQ98">
        <v>0.65193844176186211</v>
      </c>
      <c r="AR98">
        <v>14.587829289724249</v>
      </c>
      <c r="AS98">
        <v>14.587829289724249</v>
      </c>
      <c r="AT98">
        <v>14.587829289724249</v>
      </c>
      <c r="AU98">
        <v>14.587829289724249</v>
      </c>
      <c r="AV98" t="str">
        <f>VLOOKUP(Sheet1[[#This Row],[NPDES ID2]],Combined_Sheet__Major_Only___2[[NPDES ID2]:[ECHO BFR]],3,FALSE)</f>
        <v>SD</v>
      </c>
      <c r="AW98" t="s">
        <v>118</v>
      </c>
      <c r="AX98" t="str">
        <f>VLOOKUP(Sheet1[[#This Row],[NPDES ID2]],Combined_Sheet__Major_Only___2[[NPDES ID2]:[ECHO BFR]],27,FALSE)</f>
        <v>longTermSludgeStore</v>
      </c>
      <c r="AY98" t="str">
        <f>VLOOKUP(Sheet1[[#This Row],[NPDES ID2]],Combined_Sheet__Major_Only___2[[NPDES ID2]:[ECHO BFR]],28,FALSE)</f>
        <v>thermoAerobicDigest</v>
      </c>
      <c r="AZ98" t="str">
        <f>VLOOKUP(Sheet1[[#This Row],[NPDES ID2]],Combined_Sheet__Major_Only___2[[NPDES ID2]:[ECHO BFR]],29,FALSE)</f>
        <v>thickening, sludgeLagoon, preliminaryOps</v>
      </c>
      <c r="BA98">
        <f>VLOOKUP(Sheet1[[#This Row],[NPDES ID2]],Combined_Sheet__Major_Only___2[[NPDES ID2]:[ECHO BFR]],17,FALSE)</f>
        <v>44.345889</v>
      </c>
      <c r="BB98">
        <f>VLOOKUP(Sheet1[[#This Row],[NPDES ID2]],Combined_Sheet__Major_Only___2[[NPDES ID2]:[ECHO BFR]],18,FALSE)</f>
        <v>-100.32002799999999</v>
      </c>
      <c r="BC98" t="str">
        <f>IF(ISNUMBER(SEARCH("aerobic",$AW98)),"aerobic","")</f>
        <v>aerobic</v>
      </c>
      <c r="BD98" t="str">
        <f>IF(ISNUMBER(SEARCH("anaer",$AW98)),"anaer","")</f>
        <v/>
      </c>
      <c r="BE98" t="str">
        <f>IF(ISNUMBER(SEARCH("thickening",$AZ98)),"thickening","")</f>
        <v>thickening</v>
      </c>
      <c r="BF98" s="2" t="str">
        <f>IF(ISNUMBER(SEARCH("airDry",$AW98)),"airDry","")</f>
        <v>airDry</v>
      </c>
      <c r="BG98" s="2" t="str">
        <f>IF(ISNUMBER(SEARCH("heatDry",$AY98)),"heatDry","")</f>
        <v/>
      </c>
      <c r="BH98" s="2" t="str">
        <f>IF(AND(ISNUMBER(SEARCH("aerobic",$AW98)),ISNUMBER(SEARCH("anaer",$AW98))),"Combined Aer and Anaer.","")</f>
        <v/>
      </c>
    </row>
    <row r="99" spans="1:60" x14ac:dyDescent="0.25">
      <c r="A99" s="4">
        <v>2611</v>
      </c>
      <c r="B99" t="s">
        <v>12075</v>
      </c>
      <c r="C99">
        <v>25.51314</v>
      </c>
      <c r="D99">
        <v>3773.286384929329</v>
      </c>
      <c r="E99">
        <v>3760.810401188211</v>
      </c>
      <c r="F99">
        <v>2601.7664912113501</v>
      </c>
      <c r="G99">
        <v>4998.8317156461408</v>
      </c>
      <c r="H99">
        <v>-111.707011061841</v>
      </c>
      <c r="I99">
        <v>-114.1593484766822</v>
      </c>
      <c r="J99">
        <v>-130.14978533049069</v>
      </c>
      <c r="K99">
        <v>-87.86081650784871</v>
      </c>
      <c r="L99">
        <v>17.38070357164862</v>
      </c>
      <c r="M99">
        <v>17.311832765217002</v>
      </c>
      <c r="N99">
        <v>17.083943083197159</v>
      </c>
      <c r="O99">
        <v>17.86438996177484</v>
      </c>
      <c r="P99">
        <v>0.59563705559868607</v>
      </c>
      <c r="Q99">
        <v>0.60374680137802905</v>
      </c>
      <c r="R99">
        <v>0.48850798371532089</v>
      </c>
      <c r="S99">
        <v>0.68451896891824737</v>
      </c>
      <c r="T99">
        <v>3731.2102481565289</v>
      </c>
      <c r="U99">
        <v>3731.2061645714771</v>
      </c>
      <c r="V99">
        <v>3727.548916780298</v>
      </c>
      <c r="W99">
        <v>3734.8968857060509</v>
      </c>
      <c r="X99">
        <v>246.51928769404259</v>
      </c>
      <c r="Y99">
        <v>247.37414975512871</v>
      </c>
      <c r="Z99">
        <v>240.02362428509309</v>
      </c>
      <c r="AA99">
        <v>250.8136983428615</v>
      </c>
      <c r="AB99">
        <v>43.449843659986129</v>
      </c>
      <c r="AC99">
        <v>43.04117310690296</v>
      </c>
      <c r="AD99">
        <v>36.968799908328343</v>
      </c>
      <c r="AE99">
        <v>51.08010631943602</v>
      </c>
      <c r="AF99">
        <v>66.762068120944789</v>
      </c>
      <c r="AG99">
        <v>66.497508801616505</v>
      </c>
      <c r="AH99">
        <v>65.622195807198551</v>
      </c>
      <c r="AI99">
        <v>68.61997335010409</v>
      </c>
      <c r="AJ99">
        <v>0.59206602489696902</v>
      </c>
      <c r="AK99">
        <v>0.59206602629823146</v>
      </c>
      <c r="AL99">
        <v>0.59206570379027312</v>
      </c>
      <c r="AM99">
        <v>0.5920663441463091</v>
      </c>
      <c r="AN99">
        <v>0.65203498261472104</v>
      </c>
      <c r="AO99">
        <v>0.65203498261472115</v>
      </c>
      <c r="AP99">
        <v>0.65203498261472115</v>
      </c>
      <c r="AQ99">
        <v>0.65203498261472115</v>
      </c>
      <c r="AR99">
        <v>14.647051869942009</v>
      </c>
      <c r="AS99">
        <v>14.647051869942009</v>
      </c>
      <c r="AT99">
        <v>14.647051869942009</v>
      </c>
      <c r="AU99">
        <v>14.647051869942009</v>
      </c>
      <c r="AV99" t="str">
        <f>VLOOKUP(Sheet1[[#This Row],[NPDES ID2]],Combined_Sheet__Major_Only___2[[NPDES ID2]:[ECHO BFR]],3,FALSE)</f>
        <v>TX</v>
      </c>
      <c r="AW99" t="s">
        <v>118</v>
      </c>
      <c r="AX99" t="str">
        <f>VLOOKUP(Sheet1[[#This Row],[NPDES ID2]],Combined_Sheet__Major_Only___2[[NPDES ID2]:[ECHO BFR]],27,FALSE)</f>
        <v>tempSludgeStore</v>
      </c>
      <c r="AY99" t="str">
        <f>VLOOKUP(Sheet1[[#This Row],[NPDES ID2]],Combined_Sheet__Major_Only___2[[NPDES ID2]:[ECHO BFR]],28,FALSE)</f>
        <v>-</v>
      </c>
      <c r="AZ99" t="str">
        <f>VLOOKUP(Sheet1[[#This Row],[NPDES ID2]],Combined_Sheet__Major_Only___2[[NPDES ID2]:[ECHO BFR]],29,FALSE)</f>
        <v>thickening</v>
      </c>
      <c r="BA99">
        <f>VLOOKUP(Sheet1[[#This Row],[NPDES ID2]],Combined_Sheet__Major_Only___2[[NPDES ID2]:[ECHO BFR]],17,FALSE)</f>
        <v>33.587246999999998</v>
      </c>
      <c r="BB99">
        <f>VLOOKUP(Sheet1[[#This Row],[NPDES ID2]],Combined_Sheet__Major_Only___2[[NPDES ID2]:[ECHO BFR]],18,FALSE)</f>
        <v>-96.160640999999998</v>
      </c>
      <c r="BC99" t="str">
        <f>IF(ISNUMBER(SEARCH("aerobic",$AW99)),"aerobic","")</f>
        <v>aerobic</v>
      </c>
      <c r="BD99" t="str">
        <f>IF(ISNUMBER(SEARCH("anaer",$AW99)),"anaer","")</f>
        <v/>
      </c>
      <c r="BE99" t="str">
        <f>IF(ISNUMBER(SEARCH("thickening",$AZ99)),"thickening","")</f>
        <v>thickening</v>
      </c>
      <c r="BF99" s="3" t="str">
        <f>IF(ISNUMBER(SEARCH("airDry",$AW99)),"airDry","")</f>
        <v>airDry</v>
      </c>
      <c r="BG99" s="3" t="str">
        <f>IF(ISNUMBER(SEARCH("heatDry",$AY99)),"heatDry","")</f>
        <v/>
      </c>
      <c r="BH99" s="3" t="str">
        <f>IF(AND(ISNUMBER(SEARCH("aerobic",$AW99)),ISNUMBER(SEARCH("anaer",$AW99))),"Combined Aer and Anaer.","")</f>
        <v/>
      </c>
    </row>
    <row r="100" spans="1:60" x14ac:dyDescent="0.25">
      <c r="A100" s="4">
        <v>1694</v>
      </c>
      <c r="B100" t="s">
        <v>7944</v>
      </c>
      <c r="C100">
        <v>47.29</v>
      </c>
      <c r="D100">
        <v>2344.059083469162</v>
      </c>
      <c r="E100">
        <v>2344.7445726829592</v>
      </c>
      <c r="F100">
        <v>1626.291385710618</v>
      </c>
      <c r="G100">
        <v>3104.6046930042748</v>
      </c>
      <c r="H100">
        <v>-127.0142781124129</v>
      </c>
      <c r="I100">
        <v>-129.3911164957926</v>
      </c>
      <c r="J100">
        <v>-145.90711388664411</v>
      </c>
      <c r="K100">
        <v>-103.9658077760589</v>
      </c>
      <c r="L100">
        <v>28.591891935009048</v>
      </c>
      <c r="M100">
        <v>28.435531671396639</v>
      </c>
      <c r="N100">
        <v>27.918133520687501</v>
      </c>
      <c r="O100">
        <v>29.69003914559222</v>
      </c>
      <c r="P100">
        <v>1.1116445217726461</v>
      </c>
      <c r="Q100">
        <v>1.12175269635138</v>
      </c>
      <c r="R100">
        <v>0.93251021208527518</v>
      </c>
      <c r="S100">
        <v>1.2686598538321849</v>
      </c>
      <c r="T100">
        <v>3739.1927479743872</v>
      </c>
      <c r="U100">
        <v>3739.1886585369512</v>
      </c>
      <c r="V100">
        <v>3735.5261693661</v>
      </c>
      <c r="W100">
        <v>3742.8846690234741</v>
      </c>
      <c r="X100">
        <v>278.41451865256801</v>
      </c>
      <c r="Y100">
        <v>279.74779123035029</v>
      </c>
      <c r="Z100">
        <v>268.26159870470173</v>
      </c>
      <c r="AA100">
        <v>285.02823933584142</v>
      </c>
      <c r="AB100">
        <v>47.63521538023155</v>
      </c>
      <c r="AC100">
        <v>47.101499697623979</v>
      </c>
      <c r="AD100">
        <v>40.673491494372499</v>
      </c>
      <c r="AE100">
        <v>55.469717976797973</v>
      </c>
      <c r="AF100">
        <v>59.251618204793758</v>
      </c>
      <c r="AG100">
        <v>58.927560297373333</v>
      </c>
      <c r="AH100">
        <v>57.855433671831342</v>
      </c>
      <c r="AI100">
        <v>61.52731108691242</v>
      </c>
      <c r="AJ100">
        <v>0.50033283077827218</v>
      </c>
      <c r="AK100">
        <v>0.50033283327907374</v>
      </c>
      <c r="AL100">
        <v>0.50033225767309764</v>
      </c>
      <c r="AM100">
        <v>0.5003334005688671</v>
      </c>
      <c r="AN100">
        <v>0.65240748403880999</v>
      </c>
      <c r="AO100">
        <v>0.65240748403880988</v>
      </c>
      <c r="AP100">
        <v>0.65240748403880988</v>
      </c>
      <c r="AQ100">
        <v>0.65240748403880988</v>
      </c>
      <c r="AR100">
        <v>13.22587742488469</v>
      </c>
      <c r="AS100">
        <v>13.2258774248847</v>
      </c>
      <c r="AT100">
        <v>13.2258774248847</v>
      </c>
      <c r="AU100">
        <v>13.2258774248847</v>
      </c>
      <c r="AV100" t="str">
        <f>VLOOKUP(Sheet1[[#This Row],[NPDES ID2]],Combined_Sheet__Major_Only___2[[NPDES ID2]:[ECHO BFR]],3,FALSE)</f>
        <v>IA</v>
      </c>
      <c r="AW100" t="s">
        <v>118</v>
      </c>
      <c r="AX100" t="str">
        <f>VLOOKUP(Sheet1[[#This Row],[NPDES ID2]],Combined_Sheet__Major_Only___2[[NPDES ID2]:[ECHO BFR]],27,FALSE)</f>
        <v>tempSludgeStore</v>
      </c>
      <c r="AY100" t="str">
        <f>VLOOKUP(Sheet1[[#This Row],[NPDES ID2]],Combined_Sheet__Major_Only___2[[NPDES ID2]:[ECHO BFR]],28,FALSE)</f>
        <v>-</v>
      </c>
      <c r="AZ100" t="str">
        <f>VLOOKUP(Sheet1[[#This Row],[NPDES ID2]],Combined_Sheet__Major_Only___2[[NPDES ID2]:[ECHO BFR]],29,FALSE)</f>
        <v>thickening</v>
      </c>
      <c r="BA100">
        <f>VLOOKUP(Sheet1[[#This Row],[NPDES ID2]],Combined_Sheet__Major_Only___2[[NPDES ID2]:[ECHO BFR]],17,FALSE)</f>
        <v>41.591500000000003</v>
      </c>
      <c r="BB100">
        <f>VLOOKUP(Sheet1[[#This Row],[NPDES ID2]],Combined_Sheet__Major_Only___2[[NPDES ID2]:[ECHO BFR]],18,FALSE)</f>
        <v>-90.788583000000003</v>
      </c>
      <c r="BC100" t="str">
        <f>IF(ISNUMBER(SEARCH("aerobic",$AW100)),"aerobic","")</f>
        <v>aerobic</v>
      </c>
      <c r="BD100" t="str">
        <f>IF(ISNUMBER(SEARCH("anaer",$AW100)),"anaer","")</f>
        <v/>
      </c>
      <c r="BE100" t="str">
        <f>IF(ISNUMBER(SEARCH("thickening",$AZ100)),"thickening","")</f>
        <v>thickening</v>
      </c>
      <c r="BF100" s="2" t="str">
        <f>IF(ISNUMBER(SEARCH("airDry",$AW100)),"airDry","")</f>
        <v>airDry</v>
      </c>
      <c r="BG100" s="2" t="str">
        <f>IF(ISNUMBER(SEARCH("heatDry",$AY100)),"heatDry","")</f>
        <v/>
      </c>
      <c r="BH100" s="2" t="str">
        <f>IF(AND(ISNUMBER(SEARCH("aerobic",$AW100)),ISNUMBER(SEARCH("anaer",$AW100))),"Combined Aer and Anaer.","")</f>
        <v/>
      </c>
    </row>
    <row r="101" spans="1:60" x14ac:dyDescent="0.25">
      <c r="A101" s="4">
        <v>49</v>
      </c>
      <c r="B101" t="s">
        <v>295</v>
      </c>
      <c r="C101">
        <v>134.01</v>
      </c>
      <c r="D101">
        <v>849.22273822041939</v>
      </c>
      <c r="E101">
        <v>848.78290462647362</v>
      </c>
      <c r="F101">
        <v>607.0285962881461</v>
      </c>
      <c r="G101">
        <v>1109.3755966615511</v>
      </c>
      <c r="H101">
        <v>-117.68980731285821</v>
      </c>
      <c r="I101">
        <v>-119.97441766165539</v>
      </c>
      <c r="J101">
        <v>-135.5810486287485</v>
      </c>
      <c r="K101">
        <v>-94.169982200279321</v>
      </c>
      <c r="L101">
        <v>86.979011465180591</v>
      </c>
      <c r="M101">
        <v>86.583091115801977</v>
      </c>
      <c r="N101">
        <v>85.272850419334148</v>
      </c>
      <c r="O101">
        <v>89.759808116417048</v>
      </c>
      <c r="P101">
        <v>3.1378351671599751</v>
      </c>
      <c r="Q101">
        <v>3.1735676914851809</v>
      </c>
      <c r="R101">
        <v>2.607778163095694</v>
      </c>
      <c r="S101">
        <v>3.5759113335993788</v>
      </c>
      <c r="T101">
        <v>3746.7155507909729</v>
      </c>
      <c r="U101">
        <v>3746.71145583818</v>
      </c>
      <c r="V101">
        <v>3743.044027128753</v>
      </c>
      <c r="W101">
        <v>3750.4124510729212</v>
      </c>
      <c r="X101">
        <v>259.84086847450402</v>
      </c>
      <c r="Y101">
        <v>260.85873162001968</v>
      </c>
      <c r="Z101">
        <v>251.95996701502591</v>
      </c>
      <c r="AA101">
        <v>265.01630140718072</v>
      </c>
      <c r="AB101">
        <v>47.747029127580653</v>
      </c>
      <c r="AC101">
        <v>47.205118260180569</v>
      </c>
      <c r="AD101">
        <v>40.308355475602824</v>
      </c>
      <c r="AE101">
        <v>56.4307954648609</v>
      </c>
      <c r="AF101">
        <v>63.606993698297053</v>
      </c>
      <c r="AG101">
        <v>63.317375213567502</v>
      </c>
      <c r="AH101">
        <v>62.359470335319827</v>
      </c>
      <c r="AI101">
        <v>65.640501286679267</v>
      </c>
      <c r="AJ101">
        <v>0.5535021915136672</v>
      </c>
      <c r="AK101">
        <v>0.55350219908406706</v>
      </c>
      <c r="AL101">
        <v>0.55350045628382349</v>
      </c>
      <c r="AM101">
        <v>0.55350391671166832</v>
      </c>
      <c r="AN101">
        <v>0.65275780458359012</v>
      </c>
      <c r="AO101">
        <v>0.65275780458359001</v>
      </c>
      <c r="AP101">
        <v>0.65275780458359001</v>
      </c>
      <c r="AQ101">
        <v>0.65275780458359001</v>
      </c>
      <c r="AR101">
        <v>13.624611203906531</v>
      </c>
      <c r="AS101">
        <v>13.624611203906531</v>
      </c>
      <c r="AT101">
        <v>13.624611203906531</v>
      </c>
      <c r="AU101">
        <v>13.624611203906531</v>
      </c>
      <c r="AV101" t="str">
        <f>VLOOKUP(Sheet1[[#This Row],[NPDES ID2]],Combined_Sheet__Major_Only___2[[NPDES ID2]:[ECHO BFR]],3,FALSE)</f>
        <v>PR</v>
      </c>
      <c r="AW101" t="s">
        <v>118</v>
      </c>
      <c r="AX101" t="str">
        <f>VLOOKUP(Sheet1[[#This Row],[NPDES ID2]],Combined_Sheet__Major_Only___2[[NPDES ID2]:[ECHO BFR]],27,FALSE)</f>
        <v>-</v>
      </c>
      <c r="AY101" t="str">
        <f>VLOOKUP(Sheet1[[#This Row],[NPDES ID2]],Combined_Sheet__Major_Only___2[[NPDES ID2]:[ECHO BFR]],28,FALSE)</f>
        <v>-</v>
      </c>
      <c r="AZ101" t="str">
        <f>VLOOKUP(Sheet1[[#This Row],[NPDES ID2]],Combined_Sheet__Major_Only___2[[NPDES ID2]:[ECHO BFR]],29,FALSE)</f>
        <v>thickening</v>
      </c>
      <c r="BA101">
        <f>VLOOKUP(Sheet1[[#This Row],[NPDES ID2]],Combined_Sheet__Major_Only___2[[NPDES ID2]:[ECHO BFR]],17,FALSE)</f>
        <v>18.148561000000001</v>
      </c>
      <c r="BB101">
        <f>VLOOKUP(Sheet1[[#This Row],[NPDES ID2]],Combined_Sheet__Major_Only___2[[NPDES ID2]:[ECHO BFR]],18,FALSE)</f>
        <v>-66.278391999999997</v>
      </c>
      <c r="BC101" t="str">
        <f>IF(ISNUMBER(SEARCH("aerobic",$AW101)),"aerobic","")</f>
        <v>aerobic</v>
      </c>
      <c r="BD101" t="str">
        <f>IF(ISNUMBER(SEARCH("anaer",$AW101)),"anaer","")</f>
        <v/>
      </c>
      <c r="BE101" t="str">
        <f>IF(ISNUMBER(SEARCH("thickening",$AZ101)),"thickening","")</f>
        <v>thickening</v>
      </c>
      <c r="BF101" s="3" t="str">
        <f>IF(ISNUMBER(SEARCH("airDry",$AW101)),"airDry","")</f>
        <v>airDry</v>
      </c>
      <c r="BG101" s="3" t="str">
        <f>IF(ISNUMBER(SEARCH("heatDry",$AY101)),"heatDry","")</f>
        <v/>
      </c>
      <c r="BH101" s="3" t="str">
        <f>IF(AND(ISNUMBER(SEARCH("aerobic",$AW101)),ISNUMBER(SEARCH("anaer",$AW101))),"Combined Aer and Anaer.","")</f>
        <v/>
      </c>
    </row>
    <row r="102" spans="1:60" x14ac:dyDescent="0.25">
      <c r="A102" s="4">
        <v>1482</v>
      </c>
      <c r="B102" t="s">
        <v>6989</v>
      </c>
      <c r="C102">
        <v>111.5</v>
      </c>
      <c r="D102">
        <v>995.37978687695681</v>
      </c>
      <c r="E102">
        <v>996.33333513368552</v>
      </c>
      <c r="F102">
        <v>705.81119510302017</v>
      </c>
      <c r="G102">
        <v>1306.1301153714469</v>
      </c>
      <c r="H102">
        <v>-117.9295085913615</v>
      </c>
      <c r="I102">
        <v>-120.2196236890196</v>
      </c>
      <c r="J102">
        <v>-135.85007677796881</v>
      </c>
      <c r="K102">
        <v>-94.419521474361773</v>
      </c>
      <c r="L102">
        <v>72.234051437297282</v>
      </c>
      <c r="M102">
        <v>71.903562066100051</v>
      </c>
      <c r="N102">
        <v>70.809879503834949</v>
      </c>
      <c r="O102">
        <v>74.555254548865435</v>
      </c>
      <c r="P102">
        <v>2.611050833085268</v>
      </c>
      <c r="Q102">
        <v>2.6402342709851272</v>
      </c>
      <c r="R102">
        <v>2.170534883273072</v>
      </c>
      <c r="S102">
        <v>2.9758785788980342</v>
      </c>
      <c r="T102">
        <v>3747.2930887013172</v>
      </c>
      <c r="U102">
        <v>3747.2889933251022</v>
      </c>
      <c r="V102">
        <v>3743.6211853991981</v>
      </c>
      <c r="W102">
        <v>3750.99037124714</v>
      </c>
      <c r="X102">
        <v>260.36691354774922</v>
      </c>
      <c r="Y102">
        <v>261.39269232910101</v>
      </c>
      <c r="Z102">
        <v>252.42925480436699</v>
      </c>
      <c r="AA102">
        <v>265.57817557713878</v>
      </c>
      <c r="AB102">
        <v>50.1427433631467</v>
      </c>
      <c r="AC102">
        <v>49.515464334699153</v>
      </c>
      <c r="AD102">
        <v>41.990884066291343</v>
      </c>
      <c r="AE102">
        <v>59.736573309196203</v>
      </c>
      <c r="AF102">
        <v>63.488417439698587</v>
      </c>
      <c r="AG102">
        <v>63.197868289929552</v>
      </c>
      <c r="AH102">
        <v>62.236827333491838</v>
      </c>
      <c r="AI102">
        <v>65.528528584902446</v>
      </c>
      <c r="AJ102">
        <v>0.55205359755444106</v>
      </c>
      <c r="AK102">
        <v>0.55205360404961168</v>
      </c>
      <c r="AL102">
        <v>0.55205210884333344</v>
      </c>
      <c r="AM102">
        <v>0.55205507765815498</v>
      </c>
      <c r="AN102">
        <v>0.65278467008191465</v>
      </c>
      <c r="AO102">
        <v>0.65278467008191454</v>
      </c>
      <c r="AP102">
        <v>0.65278467008191454</v>
      </c>
      <c r="AQ102">
        <v>0.65278467008191454</v>
      </c>
      <c r="AR102">
        <v>13.244756696580451</v>
      </c>
      <c r="AS102">
        <v>13.24475669658046</v>
      </c>
      <c r="AT102">
        <v>13.24475669658046</v>
      </c>
      <c r="AU102">
        <v>13.24475669658046</v>
      </c>
      <c r="AV102" t="str">
        <f>VLOOKUP(Sheet1[[#This Row],[NPDES ID2]],Combined_Sheet__Major_Only___2[[NPDES ID2]:[ECHO BFR]],3,FALSE)</f>
        <v>CA</v>
      </c>
      <c r="AW102" t="s">
        <v>118</v>
      </c>
      <c r="AX102" t="str">
        <f>VLOOKUP(Sheet1[[#This Row],[NPDES ID2]],Combined_Sheet__Major_Only___2[[NPDES ID2]:[ECHO BFR]],27,FALSE)</f>
        <v>tempSludgeStore</v>
      </c>
      <c r="AY102" t="str">
        <f>VLOOKUP(Sheet1[[#This Row],[NPDES ID2]],Combined_Sheet__Major_Only___2[[NPDES ID2]:[ECHO BFR]],28,FALSE)</f>
        <v>-</v>
      </c>
      <c r="AZ102" t="str">
        <f>VLOOKUP(Sheet1[[#This Row],[NPDES ID2]],Combined_Sheet__Major_Only___2[[NPDES ID2]:[ECHO BFR]],29,FALSE)</f>
        <v>thickening</v>
      </c>
      <c r="BA102">
        <f>VLOOKUP(Sheet1[[#This Row],[NPDES ID2]],Combined_Sheet__Major_Only___2[[NPDES ID2]:[ECHO BFR]],17,FALSE)</f>
        <v>39.420555999999998</v>
      </c>
      <c r="BB102">
        <f>VLOOKUP(Sheet1[[#This Row],[NPDES ID2]],Combined_Sheet__Major_Only___2[[NPDES ID2]:[ECHO BFR]],18,FALSE)</f>
        <v>-123.34</v>
      </c>
      <c r="BC102" t="str">
        <f>IF(ISNUMBER(SEARCH("aerobic",$AW102)),"aerobic","")</f>
        <v>aerobic</v>
      </c>
      <c r="BD102" t="str">
        <f>IF(ISNUMBER(SEARCH("anaer",$AW102)),"anaer","")</f>
        <v/>
      </c>
      <c r="BE102" t="str">
        <f>IF(ISNUMBER(SEARCH("thickening",$AZ102)),"thickening","")</f>
        <v>thickening</v>
      </c>
      <c r="BF102" s="2" t="str">
        <f>IF(ISNUMBER(SEARCH("airDry",$AW102)),"airDry","")</f>
        <v>airDry</v>
      </c>
      <c r="BG102" s="2" t="str">
        <f>IF(ISNUMBER(SEARCH("heatDry",$AY102)),"heatDry","")</f>
        <v/>
      </c>
      <c r="BH102" s="2" t="str">
        <f>IF(AND(ISNUMBER(SEARCH("aerobic",$AW102)),ISNUMBER(SEARCH("anaer",$AW102))),"Combined Aer and Anaer.","")</f>
        <v/>
      </c>
    </row>
    <row r="103" spans="1:60" x14ac:dyDescent="0.25">
      <c r="A103" s="4">
        <v>1716</v>
      </c>
      <c r="B103" t="s">
        <v>8043</v>
      </c>
      <c r="C103">
        <v>40.17</v>
      </c>
      <c r="D103">
        <v>2700.4835928029001</v>
      </c>
      <c r="E103">
        <v>2698.72185769318</v>
      </c>
      <c r="F103">
        <v>1869.549197042621</v>
      </c>
      <c r="G103">
        <v>3578.5681905533188</v>
      </c>
      <c r="H103">
        <v>-125.068324510053</v>
      </c>
      <c r="I103">
        <v>-127.4981286830381</v>
      </c>
      <c r="J103">
        <v>-143.81969948326449</v>
      </c>
      <c r="K103">
        <v>-101.9178368854766</v>
      </c>
      <c r="L103">
        <v>24.640380290333759</v>
      </c>
      <c r="M103">
        <v>24.510356091044791</v>
      </c>
      <c r="N103">
        <v>24.08010842207862</v>
      </c>
      <c r="O103">
        <v>25.553559125312439</v>
      </c>
      <c r="P103">
        <v>0.94355632908801679</v>
      </c>
      <c r="Q103">
        <v>0.95301665097198429</v>
      </c>
      <c r="R103">
        <v>0.79005530010391289</v>
      </c>
      <c r="S103">
        <v>1.0754613282022969</v>
      </c>
      <c r="T103">
        <v>3754.7932369459859</v>
      </c>
      <c r="U103">
        <v>3754.7891360710232</v>
      </c>
      <c r="V103">
        <v>3751.1164034817361</v>
      </c>
      <c r="W103">
        <v>3758.495483729941</v>
      </c>
      <c r="X103">
        <v>275.55991267516481</v>
      </c>
      <c r="Y103">
        <v>276.82997376113178</v>
      </c>
      <c r="Z103">
        <v>265.86352209512052</v>
      </c>
      <c r="AA103">
        <v>281.88398944706188</v>
      </c>
      <c r="AB103">
        <v>43.7294838771722</v>
      </c>
      <c r="AC103">
        <v>43.306811857034937</v>
      </c>
      <c r="AD103">
        <v>37.749434773054908</v>
      </c>
      <c r="AE103">
        <v>50.393203677698459</v>
      </c>
      <c r="AF103">
        <v>60.113510867706289</v>
      </c>
      <c r="AG103">
        <v>59.796276114426092</v>
      </c>
      <c r="AH103">
        <v>58.746700800777433</v>
      </c>
      <c r="AI103">
        <v>62.341315280512887</v>
      </c>
      <c r="AJ103">
        <v>0.51084808985390917</v>
      </c>
      <c r="AK103">
        <v>0.51084809187253188</v>
      </c>
      <c r="AL103">
        <v>0.51084762725967259</v>
      </c>
      <c r="AM103">
        <v>0.51084854977258443</v>
      </c>
      <c r="AN103">
        <v>0.65313317949856409</v>
      </c>
      <c r="AO103">
        <v>0.65313317949856409</v>
      </c>
      <c r="AP103">
        <v>0.65313317949856409</v>
      </c>
      <c r="AQ103">
        <v>0.65313317949856409</v>
      </c>
      <c r="AR103">
        <v>14.034481491253819</v>
      </c>
      <c r="AS103">
        <v>14.034481491253819</v>
      </c>
      <c r="AT103">
        <v>14.034481491253819</v>
      </c>
      <c r="AU103">
        <v>14.034481491253819</v>
      </c>
      <c r="AV103" t="str">
        <f>VLOOKUP(Sheet1[[#This Row],[NPDES ID2]],Combined_Sheet__Major_Only___2[[NPDES ID2]:[ECHO BFR]],3,FALSE)</f>
        <v>IL</v>
      </c>
      <c r="AW103" t="s">
        <v>118</v>
      </c>
      <c r="AX103" t="str">
        <f>VLOOKUP(Sheet1[[#This Row],[NPDES ID2]],Combined_Sheet__Major_Only___2[[NPDES ID2]:[ECHO BFR]],27,FALSE)</f>
        <v>-</v>
      </c>
      <c r="AY103" t="str">
        <f>VLOOKUP(Sheet1[[#This Row],[NPDES ID2]],Combined_Sheet__Major_Only___2[[NPDES ID2]:[ECHO BFR]],28,FALSE)</f>
        <v>-</v>
      </c>
      <c r="AZ103" t="str">
        <f>VLOOKUP(Sheet1[[#This Row],[NPDES ID2]],Combined_Sheet__Major_Only___2[[NPDES ID2]:[ECHO BFR]],29,FALSE)</f>
        <v>thickening</v>
      </c>
      <c r="BA103">
        <f>VLOOKUP(Sheet1[[#This Row],[NPDES ID2]],Combined_Sheet__Major_Only___2[[NPDES ID2]:[ECHO BFR]],17,FALSE)</f>
        <v>41.949800000000003</v>
      </c>
      <c r="BB103">
        <f>VLOOKUP(Sheet1[[#This Row],[NPDES ID2]],Combined_Sheet__Major_Only___2[[NPDES ID2]:[ECHO BFR]],18,FALSE)</f>
        <v>-87.977699999999999</v>
      </c>
      <c r="BC103" t="str">
        <f>IF(ISNUMBER(SEARCH("aerobic",$AW103)),"aerobic","")</f>
        <v>aerobic</v>
      </c>
      <c r="BD103" t="str">
        <f>IF(ISNUMBER(SEARCH("anaer",$AW103)),"anaer","")</f>
        <v/>
      </c>
      <c r="BE103" t="str">
        <f>IF(ISNUMBER(SEARCH("thickening",$AZ103)),"thickening","")</f>
        <v>thickening</v>
      </c>
      <c r="BF103" s="2" t="str">
        <f>IF(ISNUMBER(SEARCH("airDry",$AW103)),"airDry","")</f>
        <v>airDry</v>
      </c>
      <c r="BG103" s="2" t="str">
        <f>IF(ISNUMBER(SEARCH("heatDry",$AY103)),"heatDry","")</f>
        <v/>
      </c>
      <c r="BH103" s="2" t="str">
        <f>IF(AND(ISNUMBER(SEARCH("aerobic",$AW103)),ISNUMBER(SEARCH("anaer",$AW103))),"Combined Aer and Anaer.","")</f>
        <v/>
      </c>
    </row>
    <row r="104" spans="1:60" x14ac:dyDescent="0.25">
      <c r="A104" s="4">
        <v>610</v>
      </c>
      <c r="B104" t="s">
        <v>3015</v>
      </c>
      <c r="C104">
        <v>972.35</v>
      </c>
      <c r="D104">
        <v>356.72557924286309</v>
      </c>
      <c r="E104">
        <v>357.77578764936999</v>
      </c>
      <c r="F104">
        <v>299.20649902531699</v>
      </c>
      <c r="G104">
        <v>423.79289481043281</v>
      </c>
      <c r="H104">
        <v>-110.02664504476139</v>
      </c>
      <c r="I104">
        <v>-112.58604321439159</v>
      </c>
      <c r="J104">
        <v>-128.66062557645279</v>
      </c>
      <c r="K104">
        <v>-86.213385175943415</v>
      </c>
      <c r="L104">
        <v>670.99054419194465</v>
      </c>
      <c r="M104">
        <v>668.43559720743565</v>
      </c>
      <c r="N104">
        <v>659.97161598152991</v>
      </c>
      <c r="O104">
        <v>688.94684029214807</v>
      </c>
      <c r="P104">
        <v>22.681629531412639</v>
      </c>
      <c r="Q104">
        <v>23.003520326010381</v>
      </c>
      <c r="R104">
        <v>18.524981475225221</v>
      </c>
      <c r="S104">
        <v>26.146969394368011</v>
      </c>
      <c r="T104">
        <v>3762.855567590816</v>
      </c>
      <c r="U104">
        <v>3762.8514608049409</v>
      </c>
      <c r="V104">
        <v>3759.173434418356</v>
      </c>
      <c r="W104">
        <v>3766.5631507131911</v>
      </c>
      <c r="X104">
        <v>245.42650146507461</v>
      </c>
      <c r="Y104">
        <v>246.2493430366473</v>
      </c>
      <c r="Z104">
        <v>239.21101824653101</v>
      </c>
      <c r="AA104">
        <v>249.54082648567251</v>
      </c>
      <c r="AB104">
        <v>46.79581666273026</v>
      </c>
      <c r="AC104">
        <v>46.268390975476123</v>
      </c>
      <c r="AD104">
        <v>39.30459788758904</v>
      </c>
      <c r="AE104">
        <v>55.753671301733391</v>
      </c>
      <c r="AF104">
        <v>67.628605243726341</v>
      </c>
      <c r="AG104">
        <v>67.370467809834565</v>
      </c>
      <c r="AH104">
        <v>66.519320370316549</v>
      </c>
      <c r="AI104">
        <v>69.437933525882968</v>
      </c>
      <c r="AJ104">
        <v>0.60266387065546478</v>
      </c>
      <c r="AK104">
        <v>0.60266392737980212</v>
      </c>
      <c r="AL104">
        <v>0.60265084557829207</v>
      </c>
      <c r="AM104">
        <v>0.60267682070557538</v>
      </c>
      <c r="AN104">
        <v>0.65350703244495367</v>
      </c>
      <c r="AO104">
        <v>0.65350703244495389</v>
      </c>
      <c r="AP104">
        <v>0.65350703244495389</v>
      </c>
      <c r="AQ104">
        <v>0.65350703244495389</v>
      </c>
      <c r="AR104">
        <v>14.187526229149659</v>
      </c>
      <c r="AS104">
        <v>14.187526229149659</v>
      </c>
      <c r="AT104">
        <v>14.187526229149659</v>
      </c>
      <c r="AU104">
        <v>14.187526229149659</v>
      </c>
      <c r="AV104" t="str">
        <f>VLOOKUP(Sheet1[[#This Row],[NPDES ID2]],Combined_Sheet__Major_Only___2[[NPDES ID2]:[ECHO BFR]],3,FALSE)</f>
        <v>NM</v>
      </c>
      <c r="AW104" t="s">
        <v>2888</v>
      </c>
      <c r="AX104" t="str">
        <f>VLOOKUP(Sheet1[[#This Row],[NPDES ID2]],Combined_Sheet__Major_Only___2[[NPDES ID2]:[ECHO BFR]],27,FALSE)</f>
        <v>methaneBioCaptureRecover, tempSludgeStore</v>
      </c>
      <c r="AY104" t="str">
        <f>VLOOKUP(Sheet1[[#This Row],[NPDES ID2]],Combined_Sheet__Major_Only___2[[NPDES ID2]:[ECHO BFR]],28,FALSE)</f>
        <v>-</v>
      </c>
      <c r="AZ104" t="str">
        <f>VLOOKUP(Sheet1[[#This Row],[NPDES ID2]],Combined_Sheet__Major_Only___2[[NPDES ID2]:[ECHO BFR]],29,FALSE)</f>
        <v>preliminaryOps, sludgeLagoon, thickening</v>
      </c>
      <c r="BA104">
        <f>VLOOKUP(Sheet1[[#This Row],[NPDES ID2]],Combined_Sheet__Major_Only___2[[NPDES ID2]:[ECHO BFR]],17,FALSE)</f>
        <v>32.425147000000003</v>
      </c>
      <c r="BB104">
        <f>VLOOKUP(Sheet1[[#This Row],[NPDES ID2]],Combined_Sheet__Major_Only___2[[NPDES ID2]:[ECHO BFR]],18,FALSE)</f>
        <v>-104.17553100000001</v>
      </c>
      <c r="BC104" t="str">
        <f>IF(ISNUMBER(SEARCH("aerobic",$AW104)),"aerobic","")</f>
        <v>aerobic</v>
      </c>
      <c r="BD104" t="str">
        <f>IF(ISNUMBER(SEARCH("anaer",$AW104)),"anaer","")</f>
        <v/>
      </c>
      <c r="BE104" t="str">
        <f>IF(ISNUMBER(SEARCH("thickening",$AZ104)),"thickening","")</f>
        <v>thickening</v>
      </c>
      <c r="BF104" s="2" t="str">
        <f>IF(ISNUMBER(SEARCH("airDry",$AW104)),"airDry","")</f>
        <v>airDry</v>
      </c>
      <c r="BG104" s="2" t="str">
        <f>IF(ISNUMBER(SEARCH("heatDry",$AY104)),"heatDry","")</f>
        <v/>
      </c>
      <c r="BH104" s="2" t="str">
        <f>IF(AND(ISNUMBER(SEARCH("aerobic",$AW104)),ISNUMBER(SEARCH("anaer",$AW104))),"Combined Aer and Anaer.","")</f>
        <v/>
      </c>
    </row>
    <row r="105" spans="1:60" x14ac:dyDescent="0.25">
      <c r="A105" s="4">
        <v>1216</v>
      </c>
      <c r="B105" t="s">
        <v>5826</v>
      </c>
      <c r="C105">
        <v>238.68</v>
      </c>
      <c r="D105">
        <v>547.04846559893804</v>
      </c>
      <c r="E105">
        <v>547.87547213930293</v>
      </c>
      <c r="F105">
        <v>406.26058867953589</v>
      </c>
      <c r="G105">
        <v>705.6163572066796</v>
      </c>
      <c r="H105">
        <v>-117.7383387148092</v>
      </c>
      <c r="I105">
        <v>-120.02346244737799</v>
      </c>
      <c r="J105">
        <v>-135.63342777846441</v>
      </c>
      <c r="K105">
        <v>-94.235034123802762</v>
      </c>
      <c r="L105">
        <v>154.8369300608488</v>
      </c>
      <c r="M105">
        <v>154.1312013296139</v>
      </c>
      <c r="N105">
        <v>151.79543239729011</v>
      </c>
      <c r="O105">
        <v>159.79404404383811</v>
      </c>
      <c r="P105">
        <v>5.5888253995566899</v>
      </c>
      <c r="Q105">
        <v>5.6521496140403418</v>
      </c>
      <c r="R105">
        <v>4.6450650310585253</v>
      </c>
      <c r="S105">
        <v>6.3692748954687382</v>
      </c>
      <c r="T105">
        <v>3765.993042931274</v>
      </c>
      <c r="U105">
        <v>3765.9889338451521</v>
      </c>
      <c r="V105">
        <v>3762.3088473646312</v>
      </c>
      <c r="W105">
        <v>3769.7027027025651</v>
      </c>
      <c r="X105">
        <v>261.30957348440847</v>
      </c>
      <c r="Y105">
        <v>262.3350357800482</v>
      </c>
      <c r="Z105">
        <v>253.37264205452431</v>
      </c>
      <c r="AA105">
        <v>266.52069500394367</v>
      </c>
      <c r="AB105">
        <v>46.301259059734967</v>
      </c>
      <c r="AC105">
        <v>45.812059967475548</v>
      </c>
      <c r="AD105">
        <v>39.321525259554107</v>
      </c>
      <c r="AE105">
        <v>54.39358058289114</v>
      </c>
      <c r="AF105">
        <v>63.575130857669521</v>
      </c>
      <c r="AG105">
        <v>63.285214556968732</v>
      </c>
      <c r="AH105">
        <v>62.326617769091598</v>
      </c>
      <c r="AI105">
        <v>65.610380146340489</v>
      </c>
      <c r="AJ105">
        <v>0.55311293120782912</v>
      </c>
      <c r="AK105">
        <v>0.5531129443464996</v>
      </c>
      <c r="AL105">
        <v>0.55310991899143258</v>
      </c>
      <c r="AM105">
        <v>0.55311592601771087</v>
      </c>
      <c r="AN105">
        <v>0.65365230048318679</v>
      </c>
      <c r="AO105">
        <v>0.65365230048318668</v>
      </c>
      <c r="AP105">
        <v>0.65365230048318668</v>
      </c>
      <c r="AQ105">
        <v>0.65365230048318668</v>
      </c>
      <c r="AR105">
        <v>13.904923209003581</v>
      </c>
      <c r="AS105">
        <v>13.90492320900359</v>
      </c>
      <c r="AT105">
        <v>13.90492320900359</v>
      </c>
      <c r="AU105">
        <v>13.90492320900359</v>
      </c>
      <c r="AV105" t="str">
        <f>VLOOKUP(Sheet1[[#This Row],[NPDES ID2]],Combined_Sheet__Major_Only___2[[NPDES ID2]:[ECHO BFR]],3,FALSE)</f>
        <v>TX</v>
      </c>
      <c r="AW105" t="s">
        <v>118</v>
      </c>
      <c r="AX105" t="str">
        <f>VLOOKUP(Sheet1[[#This Row],[NPDES ID2]],Combined_Sheet__Major_Only___2[[NPDES ID2]:[ECHO BFR]],27,FALSE)</f>
        <v>-</v>
      </c>
      <c r="AY105" t="str">
        <f>VLOOKUP(Sheet1[[#This Row],[NPDES ID2]],Combined_Sheet__Major_Only___2[[NPDES ID2]:[ECHO BFR]],28,FALSE)</f>
        <v>-</v>
      </c>
      <c r="AZ105" t="str">
        <f>VLOOKUP(Sheet1[[#This Row],[NPDES ID2]],Combined_Sheet__Major_Only___2[[NPDES ID2]:[ECHO BFR]],29,FALSE)</f>
        <v>thickening</v>
      </c>
      <c r="BA105">
        <f>VLOOKUP(Sheet1[[#This Row],[NPDES ID2]],Combined_Sheet__Major_Only___2[[NPDES ID2]:[ECHO BFR]],17,FALSE)</f>
        <v>32.583167000000003</v>
      </c>
      <c r="BB105">
        <f>VLOOKUP(Sheet1[[#This Row],[NPDES ID2]],Combined_Sheet__Major_Only___2[[NPDES ID2]:[ECHO BFR]],18,FALSE)</f>
        <v>-95.845500000000001</v>
      </c>
      <c r="BC105" t="str">
        <f>IF(ISNUMBER(SEARCH("aerobic",$AW105)),"aerobic","")</f>
        <v>aerobic</v>
      </c>
      <c r="BD105" t="str">
        <f>IF(ISNUMBER(SEARCH("anaer",$AW105)),"anaer","")</f>
        <v/>
      </c>
      <c r="BE105" t="str">
        <f>IF(ISNUMBER(SEARCH("thickening",$AZ105)),"thickening","")</f>
        <v>thickening</v>
      </c>
      <c r="BF105" s="2" t="str">
        <f>IF(ISNUMBER(SEARCH("airDry",$AW105)),"airDry","")</f>
        <v>airDry</v>
      </c>
      <c r="BG105" s="2" t="str">
        <f>IF(ISNUMBER(SEARCH("heatDry",$AY105)),"heatDry","")</f>
        <v/>
      </c>
      <c r="BH105" s="2" t="str">
        <f>IF(AND(ISNUMBER(SEARCH("aerobic",$AW105)),ISNUMBER(SEARCH("anaer",$AW105))),"Combined Aer and Anaer.","")</f>
        <v/>
      </c>
    </row>
    <row r="106" spans="1:60" x14ac:dyDescent="0.25">
      <c r="A106" s="4">
        <v>1637</v>
      </c>
      <c r="B106" t="s">
        <v>7688</v>
      </c>
      <c r="C106">
        <v>67.03</v>
      </c>
      <c r="D106">
        <v>1493.647965571467</v>
      </c>
      <c r="E106">
        <v>1496.6188908493</v>
      </c>
      <c r="F106">
        <v>1043.3498162841261</v>
      </c>
      <c r="G106">
        <v>1969.445585121596</v>
      </c>
      <c r="H106">
        <v>-111.37085207471929</v>
      </c>
      <c r="I106">
        <v>-113.8369461639593</v>
      </c>
      <c r="J106">
        <v>-129.8479015175179</v>
      </c>
      <c r="K106">
        <v>-87.512474147310385</v>
      </c>
      <c r="L106">
        <v>45.788838057430127</v>
      </c>
      <c r="M106">
        <v>45.608891991162217</v>
      </c>
      <c r="N106">
        <v>45.013431188031049</v>
      </c>
      <c r="O106">
        <v>47.05265457675798</v>
      </c>
      <c r="P106">
        <v>1.564630103880968</v>
      </c>
      <c r="Q106">
        <v>1.586122767045328</v>
      </c>
      <c r="R106">
        <v>1.2820952715451841</v>
      </c>
      <c r="S106">
        <v>1.799283752553769</v>
      </c>
      <c r="T106">
        <v>3767.3740556240332</v>
      </c>
      <c r="U106">
        <v>3767.3699455254191</v>
      </c>
      <c r="V106">
        <v>3763.6889522598021</v>
      </c>
      <c r="W106">
        <v>3771.084629467372</v>
      </c>
      <c r="X106">
        <v>248.2283972955301</v>
      </c>
      <c r="Y106">
        <v>249.08294072415069</v>
      </c>
      <c r="Z106">
        <v>241.7414578567425</v>
      </c>
      <c r="AA106">
        <v>252.51759932217439</v>
      </c>
      <c r="AB106">
        <v>44.958882977550608</v>
      </c>
      <c r="AC106">
        <v>44.509538335978448</v>
      </c>
      <c r="AD106">
        <v>38.086051488943554</v>
      </c>
      <c r="AE106">
        <v>53.093194833339993</v>
      </c>
      <c r="AF106">
        <v>66.944852603229705</v>
      </c>
      <c r="AG106">
        <v>66.681723626762931</v>
      </c>
      <c r="AH106">
        <v>65.811267843445862</v>
      </c>
      <c r="AI106">
        <v>68.792564270704162</v>
      </c>
      <c r="AJ106">
        <v>0.59430128098476731</v>
      </c>
      <c r="AK106">
        <v>0.59430128475044341</v>
      </c>
      <c r="AL106">
        <v>0.59430041798468547</v>
      </c>
      <c r="AM106">
        <v>0.59430213899395101</v>
      </c>
      <c r="AN106">
        <v>0.6537162040597867</v>
      </c>
      <c r="AO106">
        <v>0.65371620405978659</v>
      </c>
      <c r="AP106">
        <v>0.65371620405978659</v>
      </c>
      <c r="AQ106">
        <v>0.65371620405978659</v>
      </c>
      <c r="AR106">
        <v>14.458545020273879</v>
      </c>
      <c r="AS106">
        <v>14.458545020273871</v>
      </c>
      <c r="AT106">
        <v>14.458545020273871</v>
      </c>
      <c r="AU106">
        <v>14.458545020273871</v>
      </c>
      <c r="AV106" t="str">
        <f>VLOOKUP(Sheet1[[#This Row],[NPDES ID2]],Combined_Sheet__Major_Only___2[[NPDES ID2]:[ECHO BFR]],3,FALSE)</f>
        <v>AL</v>
      </c>
      <c r="AW106" t="s">
        <v>118</v>
      </c>
      <c r="AX106" t="str">
        <f>VLOOKUP(Sheet1[[#This Row],[NPDES ID2]],Combined_Sheet__Major_Only___2[[NPDES ID2]:[ECHO BFR]],27,FALSE)</f>
        <v>-</v>
      </c>
      <c r="AY106" t="str">
        <f>VLOOKUP(Sheet1[[#This Row],[NPDES ID2]],Combined_Sheet__Major_Only___2[[NPDES ID2]:[ECHO BFR]],28,FALSE)</f>
        <v>-</v>
      </c>
      <c r="AZ106" t="str">
        <f>VLOOKUP(Sheet1[[#This Row],[NPDES ID2]],Combined_Sheet__Major_Only___2[[NPDES ID2]:[ECHO BFR]],29,FALSE)</f>
        <v>thickening</v>
      </c>
      <c r="BA106">
        <f>VLOOKUP(Sheet1[[#This Row],[NPDES ID2]],Combined_Sheet__Major_Only___2[[NPDES ID2]:[ECHO BFR]],17,FALSE)</f>
        <v>31.300799999999999</v>
      </c>
      <c r="BB106">
        <f>VLOOKUP(Sheet1[[#This Row],[NPDES ID2]],Combined_Sheet__Major_Only___2[[NPDES ID2]:[ECHO BFR]],18,FALSE)</f>
        <v>-85.881100000000004</v>
      </c>
      <c r="BC106" t="str">
        <f>IF(ISNUMBER(SEARCH("aerobic",$AW106)),"aerobic","")</f>
        <v>aerobic</v>
      </c>
      <c r="BD106" t="str">
        <f>IF(ISNUMBER(SEARCH("anaer",$AW106)),"anaer","")</f>
        <v/>
      </c>
      <c r="BE106" t="str">
        <f>IF(ISNUMBER(SEARCH("thickening",$AZ106)),"thickening","")</f>
        <v>thickening</v>
      </c>
      <c r="BF106" s="3" t="str">
        <f>IF(ISNUMBER(SEARCH("airDry",$AW106)),"airDry","")</f>
        <v>airDry</v>
      </c>
      <c r="BG106" s="3" t="str">
        <f>IF(ISNUMBER(SEARCH("heatDry",$AY106)),"heatDry","")</f>
        <v/>
      </c>
      <c r="BH106" s="3" t="str">
        <f>IF(AND(ISNUMBER(SEARCH("aerobic",$AW106)),ISNUMBER(SEARCH("anaer",$AW106))),"Combined Aer and Anaer.","")</f>
        <v/>
      </c>
    </row>
    <row r="107" spans="1:60" x14ac:dyDescent="0.25">
      <c r="A107" s="4">
        <v>42</v>
      </c>
      <c r="B107" t="s">
        <v>263</v>
      </c>
      <c r="C107">
        <v>165</v>
      </c>
      <c r="D107">
        <v>754.30274759837937</v>
      </c>
      <c r="E107">
        <v>752.40367993231644</v>
      </c>
      <c r="F107">
        <v>545.17862742684224</v>
      </c>
      <c r="G107">
        <v>982.76576587410784</v>
      </c>
      <c r="H107">
        <v>-124.27021954077181</v>
      </c>
      <c r="I107">
        <v>-126.7337649254662</v>
      </c>
      <c r="J107">
        <v>-142.92948011809739</v>
      </c>
      <c r="K107">
        <v>-101.0953761288594</v>
      </c>
      <c r="L107">
        <v>101.8038870097577</v>
      </c>
      <c r="M107">
        <v>101.2745334355556</v>
      </c>
      <c r="N107">
        <v>99.5227029365563</v>
      </c>
      <c r="O107">
        <v>105.5218843383329</v>
      </c>
      <c r="P107">
        <v>3.874472697766528</v>
      </c>
      <c r="Q107">
        <v>3.9110801138948612</v>
      </c>
      <c r="R107">
        <v>3.2417378606230369</v>
      </c>
      <c r="S107">
        <v>4.4138249038950832</v>
      </c>
      <c r="T107">
        <v>3769.2313898926682</v>
      </c>
      <c r="U107">
        <v>3769.2272784323459</v>
      </c>
      <c r="V107">
        <v>3765.545065624694</v>
      </c>
      <c r="W107">
        <v>3772.943193078323</v>
      </c>
      <c r="X107">
        <v>275.00670101420889</v>
      </c>
      <c r="Y107">
        <v>276.25443146628629</v>
      </c>
      <c r="Z107">
        <v>265.47049120295031</v>
      </c>
      <c r="AA107">
        <v>281.22932907322661</v>
      </c>
      <c r="AB107">
        <v>41.857046509084221</v>
      </c>
      <c r="AC107">
        <v>41.487768034487978</v>
      </c>
      <c r="AD107">
        <v>36.342951413620597</v>
      </c>
      <c r="AE107">
        <v>47.966947500857877</v>
      </c>
      <c r="AF107">
        <v>60.465581878056852</v>
      </c>
      <c r="AG107">
        <v>60.151084399961761</v>
      </c>
      <c r="AH107">
        <v>59.110882620032839</v>
      </c>
      <c r="AI107">
        <v>62.673785461209043</v>
      </c>
      <c r="AJ107">
        <v>0.51514438526706985</v>
      </c>
      <c r="AK107">
        <v>0.515144393282716</v>
      </c>
      <c r="AL107">
        <v>0.51514254790497094</v>
      </c>
      <c r="AM107">
        <v>0.51514621200777611</v>
      </c>
      <c r="AN107">
        <v>0.6538021112817044</v>
      </c>
      <c r="AO107">
        <v>0.65380211128170429</v>
      </c>
      <c r="AP107">
        <v>0.65380211128170429</v>
      </c>
      <c r="AQ107">
        <v>0.65380211128170429</v>
      </c>
      <c r="AR107">
        <v>14.481679915282861</v>
      </c>
      <c r="AS107">
        <v>14.48167991528285</v>
      </c>
      <c r="AT107">
        <v>14.48167991528285</v>
      </c>
      <c r="AU107">
        <v>14.48167991528285</v>
      </c>
      <c r="AV107" t="str">
        <f>VLOOKUP(Sheet1[[#This Row],[NPDES ID2]],Combined_Sheet__Major_Only___2[[NPDES ID2]:[ECHO BFR]],3,FALSE)</f>
        <v>SC</v>
      </c>
      <c r="AW107" t="s">
        <v>118</v>
      </c>
      <c r="AX107" t="str">
        <f>VLOOKUP(Sheet1[[#This Row],[NPDES ID2]],Combined_Sheet__Major_Only___2[[NPDES ID2]:[ECHO BFR]],27,FALSE)</f>
        <v>-</v>
      </c>
      <c r="AY107" t="str">
        <f>VLOOKUP(Sheet1[[#This Row],[NPDES ID2]],Combined_Sheet__Major_Only___2[[NPDES ID2]:[ECHO BFR]],28,FALSE)</f>
        <v>-</v>
      </c>
      <c r="AZ107" t="str">
        <f>VLOOKUP(Sheet1[[#This Row],[NPDES ID2]],Combined_Sheet__Major_Only___2[[NPDES ID2]:[ECHO BFR]],29,FALSE)</f>
        <v>thickening</v>
      </c>
      <c r="BA107">
        <f>VLOOKUP(Sheet1[[#This Row],[NPDES ID2]],Combined_Sheet__Major_Only___2[[NPDES ID2]:[ECHO BFR]],17,FALSE)</f>
        <v>33.218616398328997</v>
      </c>
      <c r="BB107">
        <f>VLOOKUP(Sheet1[[#This Row],[NPDES ID2]],Combined_Sheet__Major_Only___2[[NPDES ID2]:[ECHO BFR]],18,FALSE)</f>
        <v>-81.350822990388096</v>
      </c>
      <c r="BC107" t="str">
        <f>IF(ISNUMBER(SEARCH("aerobic",$AW107)),"aerobic","")</f>
        <v>aerobic</v>
      </c>
      <c r="BD107" t="str">
        <f>IF(ISNUMBER(SEARCH("anaer",$AW107)),"anaer","")</f>
        <v/>
      </c>
      <c r="BE107" t="str">
        <f>IF(ISNUMBER(SEARCH("thickening",$AZ107)),"thickening","")</f>
        <v>thickening</v>
      </c>
      <c r="BF107" s="2" t="str">
        <f>IF(ISNUMBER(SEARCH("airDry",$AW107)),"airDry","")</f>
        <v>airDry</v>
      </c>
      <c r="BG107" s="2" t="str">
        <f>IF(ISNUMBER(SEARCH("heatDry",$AY107)),"heatDry","")</f>
        <v/>
      </c>
      <c r="BH107" s="2" t="str">
        <f>IF(AND(ISNUMBER(SEARCH("aerobic",$AW107)),ISNUMBER(SEARCH("anaer",$AW107))),"Combined Aer and Anaer.","")</f>
        <v/>
      </c>
    </row>
    <row r="108" spans="1:60" x14ac:dyDescent="0.25">
      <c r="A108" s="4">
        <v>1005</v>
      </c>
      <c r="B108" t="s">
        <v>4861</v>
      </c>
      <c r="C108">
        <v>470.79</v>
      </c>
      <c r="D108">
        <v>385.97902616503421</v>
      </c>
      <c r="E108">
        <v>390.73925790382827</v>
      </c>
      <c r="F108">
        <v>298.60642500075289</v>
      </c>
      <c r="G108">
        <v>470.04461562412149</v>
      </c>
      <c r="H108">
        <v>-116.788397795891</v>
      </c>
      <c r="I108">
        <v>-119.1146808159215</v>
      </c>
      <c r="J108">
        <v>-134.74402075855559</v>
      </c>
      <c r="K108">
        <v>-93.265576851523065</v>
      </c>
      <c r="L108">
        <v>307.63472316903011</v>
      </c>
      <c r="M108">
        <v>306.26050841604302</v>
      </c>
      <c r="N108">
        <v>301.71109413552972</v>
      </c>
      <c r="O108">
        <v>317.28882562179319</v>
      </c>
      <c r="P108">
        <v>11.019047247881719</v>
      </c>
      <c r="Q108">
        <v>11.152958873345501</v>
      </c>
      <c r="R108">
        <v>9.1491949048665706</v>
      </c>
      <c r="S108">
        <v>12.552957023388799</v>
      </c>
      <c r="T108">
        <v>3771.353059793249</v>
      </c>
      <c r="U108">
        <v>3771.3489467774202</v>
      </c>
      <c r="V108">
        <v>3767.6653408626271</v>
      </c>
      <c r="W108">
        <v>3775.066267281095</v>
      </c>
      <c r="X108">
        <v>259.78773042183451</v>
      </c>
      <c r="Y108">
        <v>260.7846208108034</v>
      </c>
      <c r="Z108">
        <v>252.05455869490609</v>
      </c>
      <c r="AA108">
        <v>264.87039602692522</v>
      </c>
      <c r="AB108">
        <v>44.946224563832473</v>
      </c>
      <c r="AC108">
        <v>44.500646291796357</v>
      </c>
      <c r="AD108">
        <v>38.322359606932743</v>
      </c>
      <c r="AE108">
        <v>52.617721548819937</v>
      </c>
      <c r="AF108">
        <v>64.038228976257926</v>
      </c>
      <c r="AG108">
        <v>63.751881427696958</v>
      </c>
      <c r="AH108">
        <v>62.805742889295622</v>
      </c>
      <c r="AI108">
        <v>66.047640513035617</v>
      </c>
      <c r="AJ108">
        <v>0.55877086726463332</v>
      </c>
      <c r="AK108">
        <v>0.55877089272555536</v>
      </c>
      <c r="AL108">
        <v>0.55876502719385568</v>
      </c>
      <c r="AM108">
        <v>0.55877667362108596</v>
      </c>
      <c r="AN108">
        <v>0.65390019267044608</v>
      </c>
      <c r="AO108">
        <v>0.65390019267044597</v>
      </c>
      <c r="AP108">
        <v>0.65390019267044597</v>
      </c>
      <c r="AQ108">
        <v>0.65390019267044597</v>
      </c>
      <c r="AR108">
        <v>14.20186727138665</v>
      </c>
      <c r="AS108">
        <v>14.201867271386661</v>
      </c>
      <c r="AT108">
        <v>14.201867271386661</v>
      </c>
      <c r="AU108">
        <v>14.201867271386661</v>
      </c>
      <c r="AV108" t="str">
        <f>VLOOKUP(Sheet1[[#This Row],[NPDES ID2]],Combined_Sheet__Major_Only___2[[NPDES ID2]:[ECHO BFR]],3,FALSE)</f>
        <v>NM</v>
      </c>
      <c r="AW108" t="s">
        <v>118</v>
      </c>
      <c r="AX108" t="str">
        <f>VLOOKUP(Sheet1[[#This Row],[NPDES ID2]],Combined_Sheet__Major_Only___2[[NPDES ID2]:[ECHO BFR]],27,FALSE)</f>
        <v>other</v>
      </c>
      <c r="AY108" t="str">
        <f>VLOOKUP(Sheet1[[#This Row],[NPDES ID2]],Combined_Sheet__Major_Only___2[[NPDES ID2]:[ECHO BFR]],28,FALSE)</f>
        <v>-</v>
      </c>
      <c r="AZ108" t="str">
        <f>VLOOKUP(Sheet1[[#This Row],[NPDES ID2]],Combined_Sheet__Major_Only___2[[NPDES ID2]:[ECHO BFR]],29,FALSE)</f>
        <v>thickening</v>
      </c>
      <c r="BA108">
        <f>VLOOKUP(Sheet1[[#This Row],[NPDES ID2]],Combined_Sheet__Major_Only___2[[NPDES ID2]:[ECHO BFR]],17,FALSE)</f>
        <v>32.091149999999999</v>
      </c>
      <c r="BB108">
        <f>VLOOKUP(Sheet1[[#This Row],[NPDES ID2]],Combined_Sheet__Major_Only___2[[NPDES ID2]:[ECHO BFR]],18,FALSE)</f>
        <v>-106.66949</v>
      </c>
      <c r="BC108" t="str">
        <f>IF(ISNUMBER(SEARCH("aerobic",$AW108)),"aerobic","")</f>
        <v>aerobic</v>
      </c>
      <c r="BD108" t="str">
        <f>IF(ISNUMBER(SEARCH("anaer",$AW108)),"anaer","")</f>
        <v/>
      </c>
      <c r="BE108" t="str">
        <f>IF(ISNUMBER(SEARCH("thickening",$AZ108)),"thickening","")</f>
        <v>thickening</v>
      </c>
      <c r="BF108" s="3" t="str">
        <f>IF(ISNUMBER(SEARCH("airDry",$AW108)),"airDry","")</f>
        <v>airDry</v>
      </c>
      <c r="BG108" s="3" t="str">
        <f>IF(ISNUMBER(SEARCH("heatDry",$AY108)),"heatDry","")</f>
        <v/>
      </c>
      <c r="BH108" s="3" t="str">
        <f>IF(AND(ISNUMBER(SEARCH("aerobic",$AW108)),ISNUMBER(SEARCH("anaer",$AW108))),"Combined Aer and Anaer.","")</f>
        <v/>
      </c>
    </row>
    <row r="109" spans="1:60" x14ac:dyDescent="0.25">
      <c r="A109" s="4">
        <v>547</v>
      </c>
      <c r="B109" t="s">
        <v>2691</v>
      </c>
      <c r="C109">
        <v>256.63</v>
      </c>
      <c r="D109">
        <v>540.64877600331545</v>
      </c>
      <c r="E109">
        <v>544.51128120558087</v>
      </c>
      <c r="F109">
        <v>404.06236857653403</v>
      </c>
      <c r="G109">
        <v>695.98236342224232</v>
      </c>
      <c r="H109">
        <v>-122.3467926965257</v>
      </c>
      <c r="I109">
        <v>-124.77066871177161</v>
      </c>
      <c r="J109">
        <v>-140.78514625707561</v>
      </c>
      <c r="K109">
        <v>-99.084347130661911</v>
      </c>
      <c r="L109">
        <v>160.64235281610161</v>
      </c>
      <c r="M109">
        <v>159.8373071566941</v>
      </c>
      <c r="N109">
        <v>157.17285835154439</v>
      </c>
      <c r="O109">
        <v>166.2970383359395</v>
      </c>
      <c r="P109">
        <v>6.021336717231069</v>
      </c>
      <c r="Q109">
        <v>6.0695146868461478</v>
      </c>
      <c r="R109">
        <v>5.0285619573905853</v>
      </c>
      <c r="S109">
        <v>6.8607011986649233</v>
      </c>
      <c r="T109">
        <v>3773.0100896833878</v>
      </c>
      <c r="U109">
        <v>3773.005975452706</v>
      </c>
      <c r="V109">
        <v>3769.3212815174961</v>
      </c>
      <c r="W109">
        <v>3776.7243939350192</v>
      </c>
      <c r="X109">
        <v>271.32825334999302</v>
      </c>
      <c r="Y109">
        <v>272.51089266353767</v>
      </c>
      <c r="Z109">
        <v>262.26089227711981</v>
      </c>
      <c r="AA109">
        <v>277.25392689857142</v>
      </c>
      <c r="AB109">
        <v>42.098170155003253</v>
      </c>
      <c r="AC109">
        <v>41.725921415010319</v>
      </c>
      <c r="AD109">
        <v>36.45214404303718</v>
      </c>
      <c r="AE109">
        <v>48.400347094567579</v>
      </c>
      <c r="AF109">
        <v>61.345316571895012</v>
      </c>
      <c r="AG109">
        <v>61.037744565694062</v>
      </c>
      <c r="AH109">
        <v>60.020703947110668</v>
      </c>
      <c r="AI109">
        <v>63.504589743511623</v>
      </c>
      <c r="AJ109">
        <v>0.5258820943094844</v>
      </c>
      <c r="AK109">
        <v>0.52588210698754545</v>
      </c>
      <c r="AL109">
        <v>0.52587918767123998</v>
      </c>
      <c r="AM109">
        <v>0.52588498415158125</v>
      </c>
      <c r="AN109">
        <v>0.65397675585554338</v>
      </c>
      <c r="AO109">
        <v>0.65397675585554349</v>
      </c>
      <c r="AP109">
        <v>0.65397675585554349</v>
      </c>
      <c r="AQ109">
        <v>0.65397675585554349</v>
      </c>
      <c r="AR109">
        <v>14.520195167948881</v>
      </c>
      <c r="AS109">
        <v>14.520195167948881</v>
      </c>
      <c r="AT109">
        <v>14.520195167948881</v>
      </c>
      <c r="AU109">
        <v>14.520195167948881</v>
      </c>
      <c r="AV109" t="str">
        <f>VLOOKUP(Sheet1[[#This Row],[NPDES ID2]],Combined_Sheet__Major_Only___2[[NPDES ID2]:[ECHO BFR]],3,FALSE)</f>
        <v>PR</v>
      </c>
      <c r="AW109" t="s">
        <v>118</v>
      </c>
      <c r="AX109" t="str">
        <f>VLOOKUP(Sheet1[[#This Row],[NPDES ID2]],Combined_Sheet__Major_Only___2[[NPDES ID2]:[ECHO BFR]],27,FALSE)</f>
        <v>-</v>
      </c>
      <c r="AY109" t="str">
        <f>VLOOKUP(Sheet1[[#This Row],[NPDES ID2]],Combined_Sheet__Major_Only___2[[NPDES ID2]:[ECHO BFR]],28,FALSE)</f>
        <v>-</v>
      </c>
      <c r="AZ109" t="str">
        <f>VLOOKUP(Sheet1[[#This Row],[NPDES ID2]],Combined_Sheet__Major_Only___2[[NPDES ID2]:[ECHO BFR]],29,FALSE)</f>
        <v>preliminaryOps, thickening</v>
      </c>
      <c r="BA109">
        <f>VLOOKUP(Sheet1[[#This Row],[NPDES ID2]],Combined_Sheet__Major_Only___2[[NPDES ID2]:[ECHO BFR]],17,FALSE)</f>
        <v>17.950161999999999</v>
      </c>
      <c r="BB109">
        <f>VLOOKUP(Sheet1[[#This Row],[NPDES ID2]],Combined_Sheet__Major_Only___2[[NPDES ID2]:[ECHO BFR]],18,FALSE)</f>
        <v>-66.141225000000006</v>
      </c>
      <c r="BC109" t="str">
        <f>IF(ISNUMBER(SEARCH("aerobic",$AW109)),"aerobic","")</f>
        <v>aerobic</v>
      </c>
      <c r="BD109" t="str">
        <f>IF(ISNUMBER(SEARCH("anaer",$AW109)),"anaer","")</f>
        <v/>
      </c>
      <c r="BE109" t="str">
        <f>IF(ISNUMBER(SEARCH("thickening",$AZ109)),"thickening","")</f>
        <v>thickening</v>
      </c>
      <c r="BF109" s="3" t="str">
        <f>IF(ISNUMBER(SEARCH("airDry",$AW109)),"airDry","")</f>
        <v>airDry</v>
      </c>
      <c r="BG109" s="3" t="str">
        <f>IF(ISNUMBER(SEARCH("heatDry",$AY109)),"heatDry","")</f>
        <v/>
      </c>
      <c r="BH109" s="3" t="str">
        <f>IF(AND(ISNUMBER(SEARCH("aerobic",$AW109)),ISNUMBER(SEARCH("anaer",$AW109))),"Combined Aer and Anaer.","")</f>
        <v/>
      </c>
    </row>
    <row r="110" spans="1:60" x14ac:dyDescent="0.25">
      <c r="A110" s="4">
        <v>666</v>
      </c>
      <c r="B110" t="s">
        <v>3271</v>
      </c>
      <c r="C110">
        <v>24.4</v>
      </c>
      <c r="D110">
        <v>4517.3235277541717</v>
      </c>
      <c r="E110">
        <v>4505.1617775976611</v>
      </c>
      <c r="F110">
        <v>3112.1613220349482</v>
      </c>
      <c r="G110">
        <v>5999.6897536336646</v>
      </c>
      <c r="H110">
        <v>-129.30936210760501</v>
      </c>
      <c r="I110">
        <v>-131.6214390738858</v>
      </c>
      <c r="J110">
        <v>-148.0957126751064</v>
      </c>
      <c r="K110">
        <v>-106.37510654048199</v>
      </c>
      <c r="L110">
        <v>14.5076111112667</v>
      </c>
      <c r="M110">
        <v>14.424997152392949</v>
      </c>
      <c r="N110">
        <v>14.151633536771611</v>
      </c>
      <c r="O110">
        <v>15.087815202901989</v>
      </c>
      <c r="P110">
        <v>0.5740634244899776</v>
      </c>
      <c r="Q110">
        <v>0.57837133119773665</v>
      </c>
      <c r="R110">
        <v>0.48258080304944712</v>
      </c>
      <c r="S110">
        <v>0.65640655834076389</v>
      </c>
      <c r="T110">
        <v>3773.154820934838</v>
      </c>
      <c r="U110">
        <v>3773.150706598045</v>
      </c>
      <c r="V110">
        <v>3769.4659176310211</v>
      </c>
      <c r="W110">
        <v>3776.869220981961</v>
      </c>
      <c r="X110">
        <v>285.69381635330421</v>
      </c>
      <c r="Y110">
        <v>287.12302634307832</v>
      </c>
      <c r="Z110">
        <v>274.84511448908978</v>
      </c>
      <c r="AA110">
        <v>292.74991109294473</v>
      </c>
      <c r="AB110">
        <v>44.548424204111768</v>
      </c>
      <c r="AC110">
        <v>44.120602682308771</v>
      </c>
      <c r="AD110">
        <v>38.58018621997347</v>
      </c>
      <c r="AE110">
        <v>51.220938740202833</v>
      </c>
      <c r="AF110">
        <v>58.26831119831774</v>
      </c>
      <c r="AG110">
        <v>57.936486753980503</v>
      </c>
      <c r="AH110">
        <v>56.838593412751862</v>
      </c>
      <c r="AI110">
        <v>60.598629818515057</v>
      </c>
      <c r="AJ110">
        <v>0.48834048773202698</v>
      </c>
      <c r="AK110">
        <v>0.4883404889354187</v>
      </c>
      <c r="AL110">
        <v>0.48834021196785338</v>
      </c>
      <c r="AM110">
        <v>0.48834076190112302</v>
      </c>
      <c r="AN110">
        <v>0.65398344156488308</v>
      </c>
      <c r="AO110">
        <v>0.65398344156488297</v>
      </c>
      <c r="AP110">
        <v>0.65398344156488297</v>
      </c>
      <c r="AQ110">
        <v>0.65398344156488297</v>
      </c>
      <c r="AR110">
        <v>13.749505897390399</v>
      </c>
      <c r="AS110">
        <v>13.749505897390399</v>
      </c>
      <c r="AT110">
        <v>13.749505897390399</v>
      </c>
      <c r="AU110">
        <v>13.749505897390399</v>
      </c>
      <c r="AV110" t="str">
        <f>VLOOKUP(Sheet1[[#This Row],[NPDES ID2]],Combined_Sheet__Major_Only___2[[NPDES ID2]:[ECHO BFR]],3,FALSE)</f>
        <v>TX</v>
      </c>
      <c r="AW110" t="s">
        <v>118</v>
      </c>
      <c r="AX110" t="str">
        <f>VLOOKUP(Sheet1[[#This Row],[NPDES ID2]],Combined_Sheet__Major_Only___2[[NPDES ID2]:[ECHO BFR]],27,FALSE)</f>
        <v>-</v>
      </c>
      <c r="AY110" t="str">
        <f>VLOOKUP(Sheet1[[#This Row],[NPDES ID2]],Combined_Sheet__Major_Only___2[[NPDES ID2]:[ECHO BFR]],28,FALSE)</f>
        <v>-</v>
      </c>
      <c r="AZ110" t="str">
        <f>VLOOKUP(Sheet1[[#This Row],[NPDES ID2]],Combined_Sheet__Major_Only___2[[NPDES ID2]:[ECHO BFR]],29,FALSE)</f>
        <v>thickening</v>
      </c>
      <c r="BA110">
        <f>VLOOKUP(Sheet1[[#This Row],[NPDES ID2]],Combined_Sheet__Major_Only___2[[NPDES ID2]:[ECHO BFR]],17,FALSE)</f>
        <v>26.117305999999999</v>
      </c>
      <c r="BB110">
        <f>VLOOKUP(Sheet1[[#This Row],[NPDES ID2]],Combined_Sheet__Major_Only___2[[NPDES ID2]:[ECHO BFR]],18,FALSE)</f>
        <v>-97.316083000000006</v>
      </c>
      <c r="BC110" t="str">
        <f>IF(ISNUMBER(SEARCH("aerobic",$AW110)),"aerobic","")</f>
        <v>aerobic</v>
      </c>
      <c r="BD110" t="str">
        <f>IF(ISNUMBER(SEARCH("anaer",$AW110)),"anaer","")</f>
        <v/>
      </c>
      <c r="BE110" t="str">
        <f>IF(ISNUMBER(SEARCH("thickening",$AZ110)),"thickening","")</f>
        <v>thickening</v>
      </c>
      <c r="BF110" s="2" t="str">
        <f>IF(ISNUMBER(SEARCH("airDry",$AW110)),"airDry","")</f>
        <v>airDry</v>
      </c>
      <c r="BG110" s="2" t="str">
        <f>IF(ISNUMBER(SEARCH("heatDry",$AY110)),"heatDry","")</f>
        <v/>
      </c>
      <c r="BH110" s="2" t="str">
        <f>IF(AND(ISNUMBER(SEARCH("aerobic",$AW110)),ISNUMBER(SEARCH("anaer",$AW110))),"Combined Aer and Anaer.","")</f>
        <v/>
      </c>
    </row>
    <row r="111" spans="1:60" x14ac:dyDescent="0.25">
      <c r="A111" s="4">
        <v>1390</v>
      </c>
      <c r="B111" t="s">
        <v>6593</v>
      </c>
      <c r="C111">
        <v>145</v>
      </c>
      <c r="D111">
        <v>818.8570369483366</v>
      </c>
      <c r="E111">
        <v>817.86359066792102</v>
      </c>
      <c r="F111">
        <v>587.58927594415366</v>
      </c>
      <c r="G111">
        <v>1066.5112341890549</v>
      </c>
      <c r="H111">
        <v>-121.393708150237</v>
      </c>
      <c r="I111">
        <v>-123.76038677957671</v>
      </c>
      <c r="J111">
        <v>-139.72390846146629</v>
      </c>
      <c r="K111">
        <v>-98.067654364419496</v>
      </c>
      <c r="L111">
        <v>91.439642259199516</v>
      </c>
      <c r="M111">
        <v>90.990088402735552</v>
      </c>
      <c r="N111">
        <v>89.502356177671743</v>
      </c>
      <c r="O111">
        <v>94.597139696576306</v>
      </c>
      <c r="P111">
        <v>3.4007613942667261</v>
      </c>
      <c r="Q111">
        <v>3.4286576808102751</v>
      </c>
      <c r="R111">
        <v>2.8372850251981272</v>
      </c>
      <c r="S111">
        <v>3.8814465964421139</v>
      </c>
      <c r="T111">
        <v>3776.3687402865821</v>
      </c>
      <c r="U111">
        <v>3776.3646235934989</v>
      </c>
      <c r="V111">
        <v>3772.6777243387269</v>
      </c>
      <c r="W111">
        <v>3780.0852675797919</v>
      </c>
      <c r="X111">
        <v>269.56409134123697</v>
      </c>
      <c r="Y111">
        <v>270.71467954853921</v>
      </c>
      <c r="Z111">
        <v>260.72778766853571</v>
      </c>
      <c r="AA111">
        <v>275.34360449686511</v>
      </c>
      <c r="AB111">
        <v>45.055368331426408</v>
      </c>
      <c r="AC111">
        <v>44.603710238090947</v>
      </c>
      <c r="AD111">
        <v>38.592074708358048</v>
      </c>
      <c r="AE111">
        <v>52.381244330910143</v>
      </c>
      <c r="AF111">
        <v>61.800814436105838</v>
      </c>
      <c r="AG111">
        <v>61.496890041669197</v>
      </c>
      <c r="AH111">
        <v>60.491651649293622</v>
      </c>
      <c r="AI111">
        <v>63.93478897751492</v>
      </c>
      <c r="AJ111">
        <v>0.53144303452008534</v>
      </c>
      <c r="AK111">
        <v>0.53144304213474514</v>
      </c>
      <c r="AL111">
        <v>0.53144128912024013</v>
      </c>
      <c r="AM111">
        <v>0.53144476982958933</v>
      </c>
      <c r="AN111">
        <v>0.65413183868082914</v>
      </c>
      <c r="AO111">
        <v>0.65413183868082903</v>
      </c>
      <c r="AP111">
        <v>0.65413183868082903</v>
      </c>
      <c r="AQ111">
        <v>0.65413183868082903</v>
      </c>
      <c r="AR111">
        <v>13.98679585062138</v>
      </c>
      <c r="AS111">
        <v>13.986795850621389</v>
      </c>
      <c r="AT111">
        <v>13.986795850621389</v>
      </c>
      <c r="AU111">
        <v>13.986795850621389</v>
      </c>
      <c r="AV111" t="str">
        <f>VLOOKUP(Sheet1[[#This Row],[NPDES ID2]],Combined_Sheet__Major_Only___2[[NPDES ID2]:[ECHO BFR]],3,FALSE)</f>
        <v>IL</v>
      </c>
      <c r="AW111" t="s">
        <v>118</v>
      </c>
      <c r="AX111" t="str">
        <f>VLOOKUP(Sheet1[[#This Row],[NPDES ID2]],Combined_Sheet__Major_Only___2[[NPDES ID2]:[ECHO BFR]],27,FALSE)</f>
        <v>-</v>
      </c>
      <c r="AY111" t="str">
        <f>VLOOKUP(Sheet1[[#This Row],[NPDES ID2]],Combined_Sheet__Major_Only___2[[NPDES ID2]:[ECHO BFR]],28,FALSE)</f>
        <v>-</v>
      </c>
      <c r="AZ111" t="str">
        <f>VLOOKUP(Sheet1[[#This Row],[NPDES ID2]],Combined_Sheet__Major_Only___2[[NPDES ID2]:[ECHO BFR]],29,FALSE)</f>
        <v>thickening</v>
      </c>
      <c r="BA111">
        <f>VLOOKUP(Sheet1[[#This Row],[NPDES ID2]],Combined_Sheet__Major_Only___2[[NPDES ID2]:[ECHO BFR]],17,FALSE)</f>
        <v>41.656750000000002</v>
      </c>
      <c r="BB111">
        <f>VLOOKUP(Sheet1[[#This Row],[NPDES ID2]],Combined_Sheet__Major_Only___2[[NPDES ID2]:[ECHO BFR]],18,FALSE)</f>
        <v>-88.637389999999996</v>
      </c>
      <c r="BC111" t="str">
        <f>IF(ISNUMBER(SEARCH("aerobic",$AW111)),"aerobic","")</f>
        <v>aerobic</v>
      </c>
      <c r="BD111" t="str">
        <f>IF(ISNUMBER(SEARCH("anaer",$AW111)),"anaer","")</f>
        <v/>
      </c>
      <c r="BE111" t="str">
        <f>IF(ISNUMBER(SEARCH("thickening",$AZ111)),"thickening","")</f>
        <v>thickening</v>
      </c>
      <c r="BF111" s="2" t="str">
        <f>IF(ISNUMBER(SEARCH("airDry",$AW111)),"airDry","")</f>
        <v>airDry</v>
      </c>
      <c r="BG111" s="2" t="str">
        <f>IF(ISNUMBER(SEARCH("heatDry",$AY111)),"heatDry","")</f>
        <v/>
      </c>
      <c r="BH111" s="2" t="str">
        <f>IF(AND(ISNUMBER(SEARCH("aerobic",$AW111)),ISNUMBER(SEARCH("anaer",$AW111))),"Combined Aer and Anaer.","")</f>
        <v/>
      </c>
    </row>
    <row r="112" spans="1:60" x14ac:dyDescent="0.25">
      <c r="A112" s="4">
        <v>2424</v>
      </c>
      <c r="B112" t="s">
        <v>11302</v>
      </c>
      <c r="C112">
        <v>257.49</v>
      </c>
      <c r="D112">
        <v>544.99477410814359</v>
      </c>
      <c r="E112">
        <v>548.70101892306275</v>
      </c>
      <c r="F112">
        <v>407.42008244631211</v>
      </c>
      <c r="G112">
        <v>701.64215612621877</v>
      </c>
      <c r="H112">
        <v>-123.6744822695635</v>
      </c>
      <c r="I112">
        <v>-126.1673364755453</v>
      </c>
      <c r="J112">
        <v>-142.26374579902989</v>
      </c>
      <c r="K112">
        <v>-100.4880767278476</v>
      </c>
      <c r="L112">
        <v>159.55739123810761</v>
      </c>
      <c r="M112">
        <v>158.73682184207971</v>
      </c>
      <c r="N112">
        <v>156.0208740887426</v>
      </c>
      <c r="O112">
        <v>165.32127165433619</v>
      </c>
      <c r="P112">
        <v>6.0448561908837757</v>
      </c>
      <c r="Q112">
        <v>6.099375848982965</v>
      </c>
      <c r="R112">
        <v>5.0548698360156781</v>
      </c>
      <c r="S112">
        <v>6.8836873189212104</v>
      </c>
      <c r="T112">
        <v>3777.5824493925711</v>
      </c>
      <c r="U112">
        <v>3777.5783318096551</v>
      </c>
      <c r="V112">
        <v>3773.8906356227949</v>
      </c>
      <c r="W112">
        <v>3781.2997800220392</v>
      </c>
      <c r="X112">
        <v>274.42575749059159</v>
      </c>
      <c r="Y112">
        <v>275.6562233534292</v>
      </c>
      <c r="Z112">
        <v>265.0132165532433</v>
      </c>
      <c r="AA112">
        <v>280.57008024549361</v>
      </c>
      <c r="AB112">
        <v>53.716245979119833</v>
      </c>
      <c r="AC112">
        <v>52.960714436924498</v>
      </c>
      <c r="AD112">
        <v>44.824927499664483</v>
      </c>
      <c r="AE112">
        <v>64.026953131583198</v>
      </c>
      <c r="AF112">
        <v>60.727564564123377</v>
      </c>
      <c r="AG112">
        <v>60.415084229572471</v>
      </c>
      <c r="AH112">
        <v>59.381921247879767</v>
      </c>
      <c r="AI112">
        <v>62.921167485913351</v>
      </c>
      <c r="AJ112">
        <v>0.51834169458402179</v>
      </c>
      <c r="AK112">
        <v>0.51834170950538949</v>
      </c>
      <c r="AL112">
        <v>0.51833827328027982</v>
      </c>
      <c r="AM112">
        <v>0.51834509612178548</v>
      </c>
      <c r="AN112">
        <v>0.65418784647473061</v>
      </c>
      <c r="AO112">
        <v>0.65418784647473083</v>
      </c>
      <c r="AP112">
        <v>0.65418784647473083</v>
      </c>
      <c r="AQ112">
        <v>0.65418784647473083</v>
      </c>
      <c r="AR112">
        <v>12.55498737767493</v>
      </c>
      <c r="AS112">
        <v>12.55498737767493</v>
      </c>
      <c r="AT112">
        <v>12.55498737767493</v>
      </c>
      <c r="AU112">
        <v>12.55498737767493</v>
      </c>
      <c r="AV112" t="str">
        <f>VLOOKUP(Sheet1[[#This Row],[NPDES ID2]],Combined_Sheet__Major_Only___2[[NPDES ID2]:[ECHO BFR]],3,FALSE)</f>
        <v>TX</v>
      </c>
      <c r="AW112" t="s">
        <v>118</v>
      </c>
      <c r="AX112" t="str">
        <f>VLOOKUP(Sheet1[[#This Row],[NPDES ID2]],Combined_Sheet__Major_Only___2[[NPDES ID2]:[ECHO BFR]],27,FALSE)</f>
        <v>-</v>
      </c>
      <c r="AY112" t="str">
        <f>VLOOKUP(Sheet1[[#This Row],[NPDES ID2]],Combined_Sheet__Major_Only___2[[NPDES ID2]:[ECHO BFR]],28,FALSE)</f>
        <v>-</v>
      </c>
      <c r="AZ112" t="str">
        <f>VLOOKUP(Sheet1[[#This Row],[NPDES ID2]],Combined_Sheet__Major_Only___2[[NPDES ID2]:[ECHO BFR]],29,FALSE)</f>
        <v>thickening</v>
      </c>
      <c r="BA112">
        <f>VLOOKUP(Sheet1[[#This Row],[NPDES ID2]],Combined_Sheet__Major_Only___2[[NPDES ID2]:[ECHO BFR]],17,FALSE)</f>
        <v>31.934729999999998</v>
      </c>
      <c r="BB112">
        <f>VLOOKUP(Sheet1[[#This Row],[NPDES ID2]],Combined_Sheet__Major_Only___2[[NPDES ID2]:[ECHO BFR]],18,FALSE)</f>
        <v>-95.20214</v>
      </c>
      <c r="BC112" t="str">
        <f>IF(ISNUMBER(SEARCH("aerobic",$AW112)),"aerobic","")</f>
        <v>aerobic</v>
      </c>
      <c r="BD112" t="str">
        <f>IF(ISNUMBER(SEARCH("anaer",$AW112)),"anaer","")</f>
        <v/>
      </c>
      <c r="BE112" t="str">
        <f>IF(ISNUMBER(SEARCH("thickening",$AZ112)),"thickening","")</f>
        <v>thickening</v>
      </c>
      <c r="BF112" s="2" t="str">
        <f>IF(ISNUMBER(SEARCH("airDry",$AW112)),"airDry","")</f>
        <v>airDry</v>
      </c>
      <c r="BG112" s="2" t="str">
        <f>IF(ISNUMBER(SEARCH("heatDry",$AY112)),"heatDry","")</f>
        <v/>
      </c>
      <c r="BH112" s="2" t="str">
        <f>IF(AND(ISNUMBER(SEARCH("aerobic",$AW112)),ISNUMBER(SEARCH("anaer",$AW112))),"Combined Aer and Anaer.","")</f>
        <v/>
      </c>
    </row>
    <row r="113" spans="1:60" x14ac:dyDescent="0.25">
      <c r="A113" s="4">
        <v>1218</v>
      </c>
      <c r="B113" t="s">
        <v>5836</v>
      </c>
      <c r="C113">
        <v>235.4</v>
      </c>
      <c r="D113">
        <v>564.96047554351912</v>
      </c>
      <c r="E113">
        <v>565.82023406542294</v>
      </c>
      <c r="F113">
        <v>419.02922542220222</v>
      </c>
      <c r="G113">
        <v>729.39826073378947</v>
      </c>
      <c r="H113">
        <v>-120.6727413243582</v>
      </c>
      <c r="I113">
        <v>-123.02310980708261</v>
      </c>
      <c r="J113">
        <v>-138.9171896772348</v>
      </c>
      <c r="K113">
        <v>-97.319885634681057</v>
      </c>
      <c r="L113">
        <v>149.25931032580391</v>
      </c>
      <c r="M113">
        <v>148.53594608410671</v>
      </c>
      <c r="N113">
        <v>146.1418811175391</v>
      </c>
      <c r="O113">
        <v>154.34020424053159</v>
      </c>
      <c r="P113">
        <v>5.519259499807375</v>
      </c>
      <c r="Q113">
        <v>5.5676954526272358</v>
      </c>
      <c r="R113">
        <v>4.6014384651314648</v>
      </c>
      <c r="S113">
        <v>6.297609079453788</v>
      </c>
      <c r="T113">
        <v>3777.8412931818498</v>
      </c>
      <c r="U113">
        <v>3777.8371754091618</v>
      </c>
      <c r="V113">
        <v>3774.1493092631922</v>
      </c>
      <c r="W113">
        <v>3781.5587951362272</v>
      </c>
      <c r="X113">
        <v>268.20008891094437</v>
      </c>
      <c r="Y113">
        <v>269.32696981016147</v>
      </c>
      <c r="Z113">
        <v>259.53399195523059</v>
      </c>
      <c r="AA113">
        <v>273.87197215000589</v>
      </c>
      <c r="AB113">
        <v>41.993805896357017</v>
      </c>
      <c r="AC113">
        <v>41.627223112121797</v>
      </c>
      <c r="AD113">
        <v>36.32390422305641</v>
      </c>
      <c r="AE113">
        <v>48.367921761192783</v>
      </c>
      <c r="AF113">
        <v>62.13889166017529</v>
      </c>
      <c r="AG113">
        <v>61.837610795655522</v>
      </c>
      <c r="AH113">
        <v>60.841336063365688</v>
      </c>
      <c r="AI113">
        <v>64.254042564090469</v>
      </c>
      <c r="AJ113">
        <v>0.53557100954490655</v>
      </c>
      <c r="AK113">
        <v>0.53557102126815526</v>
      </c>
      <c r="AL113">
        <v>0.53556832194354398</v>
      </c>
      <c r="AM113">
        <v>0.53557368161427654</v>
      </c>
      <c r="AN113">
        <v>0.65419978872791551</v>
      </c>
      <c r="AO113">
        <v>0.6541997887279154</v>
      </c>
      <c r="AP113">
        <v>0.6541997887279154</v>
      </c>
      <c r="AQ113">
        <v>0.6541997887279154</v>
      </c>
      <c r="AR113">
        <v>14.626514135061891</v>
      </c>
      <c r="AS113">
        <v>14.6265141350619</v>
      </c>
      <c r="AT113">
        <v>14.6265141350619</v>
      </c>
      <c r="AU113">
        <v>14.6265141350619</v>
      </c>
      <c r="AV113" t="str">
        <f>VLOOKUP(Sheet1[[#This Row],[NPDES ID2]],Combined_Sheet__Major_Only___2[[NPDES ID2]:[ECHO BFR]],3,FALSE)</f>
        <v>MD</v>
      </c>
      <c r="AW113" t="s">
        <v>118</v>
      </c>
      <c r="AX113" t="str">
        <f>VLOOKUP(Sheet1[[#This Row],[NPDES ID2]],Combined_Sheet__Major_Only___2[[NPDES ID2]:[ECHO BFR]],27,FALSE)</f>
        <v>-</v>
      </c>
      <c r="AY113" t="str">
        <f>VLOOKUP(Sheet1[[#This Row],[NPDES ID2]],Combined_Sheet__Major_Only___2[[NPDES ID2]:[ECHO BFR]],28,FALSE)</f>
        <v>-</v>
      </c>
      <c r="AZ113" t="str">
        <f>VLOOKUP(Sheet1[[#This Row],[NPDES ID2]],Combined_Sheet__Major_Only___2[[NPDES ID2]:[ECHO BFR]],29,FALSE)</f>
        <v>thickening, preliminaryOps</v>
      </c>
      <c r="BA113">
        <f>VLOOKUP(Sheet1[[#This Row],[NPDES ID2]],Combined_Sheet__Major_Only___2[[NPDES ID2]:[ECHO BFR]],17,FALSE)</f>
        <v>38.196705999999999</v>
      </c>
      <c r="BB113">
        <f>VLOOKUP(Sheet1[[#This Row],[NPDES ID2]],Combined_Sheet__Major_Only___2[[NPDES ID2]:[ECHO BFR]],18,FALSE)</f>
        <v>-75.696580999999995</v>
      </c>
      <c r="BC113" t="str">
        <f>IF(ISNUMBER(SEARCH("aerobic",$AW113)),"aerobic","")</f>
        <v>aerobic</v>
      </c>
      <c r="BD113" t="str">
        <f>IF(ISNUMBER(SEARCH("anaer",$AW113)),"anaer","")</f>
        <v/>
      </c>
      <c r="BE113" t="str">
        <f>IF(ISNUMBER(SEARCH("thickening",$AZ113)),"thickening","")</f>
        <v>thickening</v>
      </c>
      <c r="BF113" s="2" t="str">
        <f>IF(ISNUMBER(SEARCH("airDry",$AW113)),"airDry","")</f>
        <v>airDry</v>
      </c>
      <c r="BG113" s="2" t="str">
        <f>IF(ISNUMBER(SEARCH("heatDry",$AY113)),"heatDry","")</f>
        <v/>
      </c>
      <c r="BH113" s="2" t="str">
        <f>IF(AND(ISNUMBER(SEARCH("aerobic",$AW113)),ISNUMBER(SEARCH("anaer",$AW113))),"Combined Aer and Anaer.","")</f>
        <v/>
      </c>
    </row>
    <row r="114" spans="1:60" x14ac:dyDescent="0.25">
      <c r="A114" s="4">
        <v>50</v>
      </c>
      <c r="B114" t="s">
        <v>300</v>
      </c>
      <c r="C114">
        <v>133</v>
      </c>
      <c r="D114">
        <v>856.11551147428361</v>
      </c>
      <c r="E114">
        <v>855.70423363479722</v>
      </c>
      <c r="F114">
        <v>611.72939927449352</v>
      </c>
      <c r="G114">
        <v>1118.612412338214</v>
      </c>
      <c r="H114">
        <v>-117.9124418688405</v>
      </c>
      <c r="I114">
        <v>-120.2020598415036</v>
      </c>
      <c r="J114">
        <v>-135.8306552252696</v>
      </c>
      <c r="K114">
        <v>-94.40336999901902</v>
      </c>
      <c r="L114">
        <v>86.17286524283935</v>
      </c>
      <c r="M114">
        <v>85.778734078192684</v>
      </c>
      <c r="N114">
        <v>84.47442375169112</v>
      </c>
      <c r="O114">
        <v>88.941083292252998</v>
      </c>
      <c r="P114">
        <v>3.1145042277421262</v>
      </c>
      <c r="Q114">
        <v>3.149356562423522</v>
      </c>
      <c r="R114">
        <v>2.5890078718310212</v>
      </c>
      <c r="S114">
        <v>3.5496552136247681</v>
      </c>
      <c r="T114">
        <v>3790.475616765445</v>
      </c>
      <c r="U114">
        <v>3790.47148972988</v>
      </c>
      <c r="V114">
        <v>3786.7753277757879</v>
      </c>
      <c r="W114">
        <v>3794.2014811933182</v>
      </c>
      <c r="X114">
        <v>263.33584352030613</v>
      </c>
      <c r="Y114">
        <v>264.37364815784019</v>
      </c>
      <c r="Z114">
        <v>255.3093565758912</v>
      </c>
      <c r="AA114">
        <v>268.60392017796642</v>
      </c>
      <c r="AB114">
        <v>45.777315306736412</v>
      </c>
      <c r="AC114">
        <v>45.310488769707433</v>
      </c>
      <c r="AD114">
        <v>38.994316570601057</v>
      </c>
      <c r="AE114">
        <v>53.610534070733152</v>
      </c>
      <c r="AF114">
        <v>63.49600985482445</v>
      </c>
      <c r="AG114">
        <v>63.205514939693828</v>
      </c>
      <c r="AH114">
        <v>62.244691699394878</v>
      </c>
      <c r="AI114">
        <v>65.535694506040898</v>
      </c>
      <c r="AJ114">
        <v>0.55214634902150339</v>
      </c>
      <c r="AK114">
        <v>0.55214635624274422</v>
      </c>
      <c r="AL114">
        <v>0.55214469384508824</v>
      </c>
      <c r="AM114">
        <v>0.55214799462862774</v>
      </c>
      <c r="AN114">
        <v>0.65478169639936734</v>
      </c>
      <c r="AO114">
        <v>0.65478169639936745</v>
      </c>
      <c r="AP114">
        <v>0.65478169639936745</v>
      </c>
      <c r="AQ114">
        <v>0.65478169639936745</v>
      </c>
      <c r="AR114">
        <v>14.042527370765541</v>
      </c>
      <c r="AS114">
        <v>14.042527370765541</v>
      </c>
      <c r="AT114">
        <v>14.042527370765541</v>
      </c>
      <c r="AU114">
        <v>14.042527370765541</v>
      </c>
      <c r="AV114" t="str">
        <f>VLOOKUP(Sheet1[[#This Row],[NPDES ID2]],Combined_Sheet__Major_Only___2[[NPDES ID2]:[ECHO BFR]],3,FALSE)</f>
        <v>NY</v>
      </c>
      <c r="AW114" t="s">
        <v>118</v>
      </c>
      <c r="AX114" t="str">
        <f>VLOOKUP(Sheet1[[#This Row],[NPDES ID2]],Combined_Sheet__Major_Only___2[[NPDES ID2]:[ECHO BFR]],27,FALSE)</f>
        <v>-</v>
      </c>
      <c r="AY114" t="str">
        <f>VLOOKUP(Sheet1[[#This Row],[NPDES ID2]],Combined_Sheet__Major_Only___2[[NPDES ID2]:[ECHO BFR]],28,FALSE)</f>
        <v>highTempCompost</v>
      </c>
      <c r="AZ114" t="str">
        <f>VLOOKUP(Sheet1[[#This Row],[NPDES ID2]],Combined_Sheet__Major_Only___2[[NPDES ID2]:[ECHO BFR]],29,FALSE)</f>
        <v>thickening, preliminaryOps</v>
      </c>
      <c r="BA114">
        <f>VLOOKUP(Sheet1[[#This Row],[NPDES ID2]],Combined_Sheet__Major_Only___2[[NPDES ID2]:[ECHO BFR]],17,FALSE)</f>
        <v>43.275889999999997</v>
      </c>
      <c r="BB114">
        <f>VLOOKUP(Sheet1[[#This Row],[NPDES ID2]],Combined_Sheet__Major_Only___2[[NPDES ID2]:[ECHO BFR]],18,FALSE)</f>
        <v>-77.276570000000007</v>
      </c>
      <c r="BC114" t="str">
        <f>IF(ISNUMBER(SEARCH("aerobic",$AW114)),"aerobic","")</f>
        <v>aerobic</v>
      </c>
      <c r="BD114" t="str">
        <f>IF(ISNUMBER(SEARCH("anaer",$AW114)),"anaer","")</f>
        <v/>
      </c>
      <c r="BE114" t="str">
        <f>IF(ISNUMBER(SEARCH("thickening",$AZ114)),"thickening","")</f>
        <v>thickening</v>
      </c>
      <c r="BF114" s="2" t="str">
        <f>IF(ISNUMBER(SEARCH("airDry",$AW114)),"airDry","")</f>
        <v>airDry</v>
      </c>
      <c r="BG114" s="2" t="str">
        <f>IF(ISNUMBER(SEARCH("heatDry",$AY114)),"heatDry","")</f>
        <v/>
      </c>
      <c r="BH114" s="2" t="str">
        <f>IF(AND(ISNUMBER(SEARCH("aerobic",$AW114)),ISNUMBER(SEARCH("anaer",$AW114))),"Combined Aer and Anaer.","")</f>
        <v/>
      </c>
    </row>
    <row r="115" spans="1:60" x14ac:dyDescent="0.25">
      <c r="A115" s="4">
        <v>1550</v>
      </c>
      <c r="B115" t="s">
        <v>7291</v>
      </c>
      <c r="C115">
        <v>92.3</v>
      </c>
      <c r="D115">
        <v>1262.5447051469739</v>
      </c>
      <c r="E115">
        <v>1261.9692173574231</v>
      </c>
      <c r="F115">
        <v>889.0413535049853</v>
      </c>
      <c r="G115">
        <v>1662.31753010593</v>
      </c>
      <c r="H115">
        <v>-127.23280771056599</v>
      </c>
      <c r="I115">
        <v>-129.60775974825381</v>
      </c>
      <c r="J115">
        <v>-146.1201915485247</v>
      </c>
      <c r="K115">
        <v>-104.2017353611031</v>
      </c>
      <c r="L115">
        <v>55.712865441081469</v>
      </c>
      <c r="M115">
        <v>55.40695999944694</v>
      </c>
      <c r="N115">
        <v>54.394673656046308</v>
      </c>
      <c r="O115">
        <v>57.861349519455729</v>
      </c>
      <c r="P115">
        <v>2.1698777824355622</v>
      </c>
      <c r="Q115">
        <v>2.1892655071327982</v>
      </c>
      <c r="R115">
        <v>1.820604028782977</v>
      </c>
      <c r="S115">
        <v>2.4768415936634671</v>
      </c>
      <c r="T115">
        <v>3793.3662076231781</v>
      </c>
      <c r="U115">
        <v>3793.3620784683708</v>
      </c>
      <c r="V115">
        <v>3789.664018526867</v>
      </c>
      <c r="W115">
        <v>3797.0939852907491</v>
      </c>
      <c r="X115">
        <v>282.91762400535453</v>
      </c>
      <c r="Y115">
        <v>284.27930002428161</v>
      </c>
      <c r="Z115">
        <v>272.55734913161427</v>
      </c>
      <c r="AA115">
        <v>289.66331176574408</v>
      </c>
      <c r="AB115">
        <v>43.93241181098346</v>
      </c>
      <c r="AC115">
        <v>43.522340242634748</v>
      </c>
      <c r="AD115">
        <v>38.056213027750132</v>
      </c>
      <c r="AE115">
        <v>50.438022190316303</v>
      </c>
      <c r="AF115">
        <v>59.153560839765497</v>
      </c>
      <c r="AG115">
        <v>58.828710523739147</v>
      </c>
      <c r="AH115">
        <v>57.754070132327101</v>
      </c>
      <c r="AI115">
        <v>61.434689823805613</v>
      </c>
      <c r="AJ115">
        <v>0.49913672669796361</v>
      </c>
      <c r="AK115">
        <v>0.49913673124917451</v>
      </c>
      <c r="AL115">
        <v>0.499135683608675</v>
      </c>
      <c r="AM115">
        <v>0.49913776375562141</v>
      </c>
      <c r="AN115">
        <v>0.65491455513019237</v>
      </c>
      <c r="AO115">
        <v>0.65491455513019248</v>
      </c>
      <c r="AP115">
        <v>0.65491455513019248</v>
      </c>
      <c r="AQ115">
        <v>0.65491455513019248</v>
      </c>
      <c r="AR115">
        <v>13.994059809216481</v>
      </c>
      <c r="AS115">
        <v>13.994059809216481</v>
      </c>
      <c r="AT115">
        <v>13.994059809216481</v>
      </c>
      <c r="AU115">
        <v>13.994059809216481</v>
      </c>
      <c r="AV115" t="str">
        <f>VLOOKUP(Sheet1[[#This Row],[NPDES ID2]],Combined_Sheet__Major_Only___2[[NPDES ID2]:[ECHO BFR]],3,FALSE)</f>
        <v>CA</v>
      </c>
      <c r="AW115" t="s">
        <v>118</v>
      </c>
      <c r="AX115" t="str">
        <f>VLOOKUP(Sheet1[[#This Row],[NPDES ID2]],Combined_Sheet__Major_Only___2[[NPDES ID2]:[ECHO BFR]],27,FALSE)</f>
        <v>other, tempSludgeStore</v>
      </c>
      <c r="AY115" t="str">
        <f>VLOOKUP(Sheet1[[#This Row],[NPDES ID2]],Combined_Sheet__Major_Only___2[[NPDES ID2]:[ECHO BFR]],28,FALSE)</f>
        <v>-</v>
      </c>
      <c r="AZ115" t="str">
        <f>VLOOKUP(Sheet1[[#This Row],[NPDES ID2]],Combined_Sheet__Major_Only___2[[NPDES ID2]:[ECHO BFR]],29,FALSE)</f>
        <v>preliminaryOps, thickening</v>
      </c>
      <c r="BA115">
        <f>VLOOKUP(Sheet1[[#This Row],[NPDES ID2]],Combined_Sheet__Major_Only___2[[NPDES ID2]:[ECHO BFR]],17,FALSE)</f>
        <v>37.709247837718401</v>
      </c>
      <c r="BB115">
        <f>VLOOKUP(Sheet1[[#This Row],[NPDES ID2]],Combined_Sheet__Major_Only___2[[NPDES ID2]:[ECHO BFR]],18,FALSE)</f>
        <v>-121.08799913255299</v>
      </c>
      <c r="BC115" t="str">
        <f>IF(ISNUMBER(SEARCH("aerobic",$AW115)),"aerobic","")</f>
        <v>aerobic</v>
      </c>
      <c r="BD115" t="str">
        <f>IF(ISNUMBER(SEARCH("anaer",$AW115)),"anaer","")</f>
        <v/>
      </c>
      <c r="BE115" t="str">
        <f>IF(ISNUMBER(SEARCH("thickening",$AZ115)),"thickening","")</f>
        <v>thickening</v>
      </c>
      <c r="BF115" s="2" t="str">
        <f>IF(ISNUMBER(SEARCH("airDry",$AW115)),"airDry","")</f>
        <v>airDry</v>
      </c>
      <c r="BG115" s="2" t="str">
        <f>IF(ISNUMBER(SEARCH("heatDry",$AY115)),"heatDry","")</f>
        <v/>
      </c>
      <c r="BH115" s="2" t="str">
        <f>IF(AND(ISNUMBER(SEARCH("aerobic",$AW115)),ISNUMBER(SEARCH("anaer",$AW115))),"Combined Aer and Anaer.","")</f>
        <v/>
      </c>
    </row>
    <row r="116" spans="1:60" x14ac:dyDescent="0.25">
      <c r="A116" s="4">
        <v>974</v>
      </c>
      <c r="B116" t="s">
        <v>4726</v>
      </c>
      <c r="C116">
        <v>580.24</v>
      </c>
      <c r="D116">
        <v>392.56114817515038</v>
      </c>
      <c r="E116">
        <v>391.11670839544462</v>
      </c>
      <c r="F116">
        <v>311.09313303560822</v>
      </c>
      <c r="G116">
        <v>469.21788486761011</v>
      </c>
      <c r="H116">
        <v>-125.0859833166305</v>
      </c>
      <c r="I116">
        <v>-127.5751432927369</v>
      </c>
      <c r="J116">
        <v>-143.826372777031</v>
      </c>
      <c r="K116">
        <v>-102.0277680937884</v>
      </c>
      <c r="L116">
        <v>355.60477544706418</v>
      </c>
      <c r="M116">
        <v>353.72483656771988</v>
      </c>
      <c r="N116">
        <v>347.50023635502441</v>
      </c>
      <c r="O116">
        <v>368.81291782260303</v>
      </c>
      <c r="P116">
        <v>13.62971976336623</v>
      </c>
      <c r="Q116">
        <v>13.767695046157041</v>
      </c>
      <c r="R116">
        <v>11.41380166655175</v>
      </c>
      <c r="S116">
        <v>15.53620463854242</v>
      </c>
      <c r="T116">
        <v>3794.4064246072248</v>
      </c>
      <c r="U116">
        <v>3794.4022946897808</v>
      </c>
      <c r="V116">
        <v>3790.7035517326458</v>
      </c>
      <c r="W116">
        <v>3798.134890779163</v>
      </c>
      <c r="X116">
        <v>278.71492477638668</v>
      </c>
      <c r="Y116">
        <v>280.00293799166639</v>
      </c>
      <c r="Z116">
        <v>268.88470122385928</v>
      </c>
      <c r="AA116">
        <v>285.12413778529361</v>
      </c>
      <c r="AB116">
        <v>55.04443754863351</v>
      </c>
      <c r="AC116">
        <v>54.240767973182287</v>
      </c>
      <c r="AD116">
        <v>45.873640585555059</v>
      </c>
      <c r="AE116">
        <v>65.673729749438692</v>
      </c>
      <c r="AF116">
        <v>60.061115135055132</v>
      </c>
      <c r="AG116">
        <v>59.743207807779847</v>
      </c>
      <c r="AH116">
        <v>58.693075590751157</v>
      </c>
      <c r="AI116">
        <v>62.29165419834888</v>
      </c>
      <c r="AJ116">
        <v>0.51020875285483624</v>
      </c>
      <c r="AK116">
        <v>0.51020878646690448</v>
      </c>
      <c r="AL116">
        <v>0.51020103965912078</v>
      </c>
      <c r="AM116">
        <v>0.51021642156385583</v>
      </c>
      <c r="AN116">
        <v>0.65496234106644347</v>
      </c>
      <c r="AO116">
        <v>0.65496234106644369</v>
      </c>
      <c r="AP116">
        <v>0.65496234106644369</v>
      </c>
      <c r="AQ116">
        <v>0.65496234106644369</v>
      </c>
      <c r="AR116">
        <v>12.35629814611613</v>
      </c>
      <c r="AS116">
        <v>12.35629814611613</v>
      </c>
      <c r="AT116">
        <v>12.35629814611613</v>
      </c>
      <c r="AU116">
        <v>12.35629814611613</v>
      </c>
      <c r="AV116" t="str">
        <f>VLOOKUP(Sheet1[[#This Row],[NPDES ID2]],Combined_Sheet__Major_Only___2[[NPDES ID2]:[ECHO BFR]],3,FALSE)</f>
        <v>MO</v>
      </c>
      <c r="AW116" t="s">
        <v>118</v>
      </c>
      <c r="AX116" t="str">
        <f>VLOOKUP(Sheet1[[#This Row],[NPDES ID2]],Combined_Sheet__Major_Only___2[[NPDES ID2]:[ECHO BFR]],27,FALSE)</f>
        <v>-</v>
      </c>
      <c r="AY116" t="str">
        <f>VLOOKUP(Sheet1[[#This Row],[NPDES ID2]],Combined_Sheet__Major_Only___2[[NPDES ID2]:[ECHO BFR]],28,FALSE)</f>
        <v>-</v>
      </c>
      <c r="AZ116" t="str">
        <f>VLOOKUP(Sheet1[[#This Row],[NPDES ID2]],Combined_Sheet__Major_Only___2[[NPDES ID2]:[ECHO BFR]],29,FALSE)</f>
        <v>thickening</v>
      </c>
      <c r="BA116">
        <f>VLOOKUP(Sheet1[[#This Row],[NPDES ID2]],Combined_Sheet__Major_Only___2[[NPDES ID2]:[ECHO BFR]],17,FALSE)</f>
        <v>38.723999999999997</v>
      </c>
      <c r="BB116">
        <f>VLOOKUP(Sheet1[[#This Row],[NPDES ID2]],Combined_Sheet__Major_Only___2[[NPDES ID2]:[ECHO BFR]],18,FALSE)</f>
        <v>-90.547030000000007</v>
      </c>
      <c r="BC116" t="str">
        <f>IF(ISNUMBER(SEARCH("aerobic",$AW116)),"aerobic","")</f>
        <v>aerobic</v>
      </c>
      <c r="BD116" t="str">
        <f>IF(ISNUMBER(SEARCH("anaer",$AW116)),"anaer","")</f>
        <v/>
      </c>
      <c r="BE116" t="str">
        <f>IF(ISNUMBER(SEARCH("thickening",$AZ116)),"thickening","")</f>
        <v>thickening</v>
      </c>
      <c r="BF116" s="2" t="str">
        <f>IF(ISNUMBER(SEARCH("airDry",$AW116)),"airDry","")</f>
        <v>airDry</v>
      </c>
      <c r="BG116" s="2" t="str">
        <f>IF(ISNUMBER(SEARCH("heatDry",$AY116)),"heatDry","")</f>
        <v/>
      </c>
      <c r="BH116" s="2" t="str">
        <f>IF(AND(ISNUMBER(SEARCH("aerobic",$AW116)),ISNUMBER(SEARCH("anaer",$AW116))),"Combined Aer and Anaer.","")</f>
        <v/>
      </c>
    </row>
    <row r="117" spans="1:60" x14ac:dyDescent="0.25">
      <c r="A117" s="4">
        <v>2516</v>
      </c>
      <c r="B117" t="s">
        <v>11685</v>
      </c>
      <c r="C117">
        <v>158.19999999999999</v>
      </c>
      <c r="D117">
        <v>763.76071739847748</v>
      </c>
      <c r="E117">
        <v>762.26196248208066</v>
      </c>
      <c r="F117">
        <v>550.68980383833582</v>
      </c>
      <c r="G117">
        <v>995.27905457233214</v>
      </c>
      <c r="H117">
        <v>-121.5126638104157</v>
      </c>
      <c r="I117">
        <v>-123.8857326587147</v>
      </c>
      <c r="J117">
        <v>-139.85653312604711</v>
      </c>
      <c r="K117">
        <v>-98.193637686545443</v>
      </c>
      <c r="L117">
        <v>99.672212508434555</v>
      </c>
      <c r="M117">
        <v>99.181010425375604</v>
      </c>
      <c r="N117">
        <v>97.555439563635446</v>
      </c>
      <c r="O117">
        <v>103.1222443206731</v>
      </c>
      <c r="P117">
        <v>3.710537608084481</v>
      </c>
      <c r="Q117">
        <v>3.7407014907347609</v>
      </c>
      <c r="R117">
        <v>3.0961104729474318</v>
      </c>
      <c r="S117">
        <v>4.23425567156941</v>
      </c>
      <c r="T117">
        <v>3796.8519210190921</v>
      </c>
      <c r="U117">
        <v>3796.847789308727</v>
      </c>
      <c r="V117">
        <v>3793.1474406171128</v>
      </c>
      <c r="W117">
        <v>3800.582005829242</v>
      </c>
      <c r="X117">
        <v>271.27569223614302</v>
      </c>
      <c r="Y117">
        <v>272.43697850052291</v>
      </c>
      <c r="Z117">
        <v>262.36137675280099</v>
      </c>
      <c r="AA117">
        <v>277.10482373350271</v>
      </c>
      <c r="AB117">
        <v>42.731537215235683</v>
      </c>
      <c r="AC117">
        <v>42.348535243919187</v>
      </c>
      <c r="AD117">
        <v>36.925112873619298</v>
      </c>
      <c r="AE117">
        <v>49.246869276777232</v>
      </c>
      <c r="AF117">
        <v>61.744086440667019</v>
      </c>
      <c r="AG117">
        <v>61.439710368994277</v>
      </c>
      <c r="AH117">
        <v>60.432993709292063</v>
      </c>
      <c r="AI117">
        <v>63.881213713229258</v>
      </c>
      <c r="AJ117">
        <v>0.53075042371594638</v>
      </c>
      <c r="AK117">
        <v>0.53075043163887758</v>
      </c>
      <c r="AL117">
        <v>0.53074860763140819</v>
      </c>
      <c r="AM117">
        <v>0.53075222930179233</v>
      </c>
      <c r="AN117">
        <v>0.65507463122223297</v>
      </c>
      <c r="AO117">
        <v>0.65507463122223308</v>
      </c>
      <c r="AP117">
        <v>0.65507463122223308</v>
      </c>
      <c r="AQ117">
        <v>0.65507463122223308</v>
      </c>
      <c r="AR117">
        <v>14.480432625685021</v>
      </c>
      <c r="AS117">
        <v>14.480432625685021</v>
      </c>
      <c r="AT117">
        <v>14.480432625685021</v>
      </c>
      <c r="AU117">
        <v>14.480432625685021</v>
      </c>
      <c r="AV117" t="str">
        <f>VLOOKUP(Sheet1[[#This Row],[NPDES ID2]],Combined_Sheet__Major_Only___2[[NPDES ID2]:[ECHO BFR]],3,FALSE)</f>
        <v>TX</v>
      </c>
      <c r="AW117" t="s">
        <v>118</v>
      </c>
      <c r="AX117" t="str">
        <f>VLOOKUP(Sheet1[[#This Row],[NPDES ID2]],Combined_Sheet__Major_Only___2[[NPDES ID2]:[ECHO BFR]],27,FALSE)</f>
        <v>-</v>
      </c>
      <c r="AY117" t="str">
        <f>VLOOKUP(Sheet1[[#This Row],[NPDES ID2]],Combined_Sheet__Major_Only___2[[NPDES ID2]:[ECHO BFR]],28,FALSE)</f>
        <v>-</v>
      </c>
      <c r="AZ117" t="str">
        <f>VLOOKUP(Sheet1[[#This Row],[NPDES ID2]],Combined_Sheet__Major_Only___2[[NPDES ID2]:[ECHO BFR]],29,FALSE)</f>
        <v>thickening</v>
      </c>
      <c r="BA117">
        <f>VLOOKUP(Sheet1[[#This Row],[NPDES ID2]],Combined_Sheet__Major_Only___2[[NPDES ID2]:[ECHO BFR]],17,FALSE)</f>
        <v>28.037680000000002</v>
      </c>
      <c r="BB117">
        <f>VLOOKUP(Sheet1[[#This Row],[NPDES ID2]],Combined_Sheet__Major_Only___2[[NPDES ID2]:[ECHO BFR]],18,FALSE)</f>
        <v>-97.056049999999999</v>
      </c>
      <c r="BC117" t="str">
        <f>IF(ISNUMBER(SEARCH("aerobic",$AW117)),"aerobic","")</f>
        <v>aerobic</v>
      </c>
      <c r="BD117" t="str">
        <f>IF(ISNUMBER(SEARCH("anaer",$AW117)),"anaer","")</f>
        <v/>
      </c>
      <c r="BE117" t="str">
        <f>IF(ISNUMBER(SEARCH("thickening",$AZ117)),"thickening","")</f>
        <v>thickening</v>
      </c>
      <c r="BF117" s="2" t="str">
        <f>IF(ISNUMBER(SEARCH("airDry",$AW117)),"airDry","")</f>
        <v>airDry</v>
      </c>
      <c r="BG117" s="2" t="str">
        <f>IF(ISNUMBER(SEARCH("heatDry",$AY117)),"heatDry","")</f>
        <v/>
      </c>
      <c r="BH117" s="2" t="str">
        <f>IF(AND(ISNUMBER(SEARCH("aerobic",$AW117)),ISNUMBER(SEARCH("anaer",$AW117))),"Combined Aer and Anaer.","")</f>
        <v/>
      </c>
    </row>
    <row r="118" spans="1:60" x14ac:dyDescent="0.25">
      <c r="A118" s="4">
        <v>660</v>
      </c>
      <c r="B118" t="s">
        <v>3246</v>
      </c>
      <c r="C118">
        <v>37.5</v>
      </c>
      <c r="D118">
        <v>2891.8490415751512</v>
      </c>
      <c r="E118">
        <v>2888.5591530788802</v>
      </c>
      <c r="F118">
        <v>2000.3755712220111</v>
      </c>
      <c r="G118">
        <v>3833.4416104946408</v>
      </c>
      <c r="H118">
        <v>-125.3794765863519</v>
      </c>
      <c r="I118">
        <v>-127.800719183128</v>
      </c>
      <c r="J118">
        <v>-144.1655558644199</v>
      </c>
      <c r="K118">
        <v>-102.24534454909011</v>
      </c>
      <c r="L118">
        <v>22.949219298074961</v>
      </c>
      <c r="M118">
        <v>22.827415250718818</v>
      </c>
      <c r="N118">
        <v>22.424367246458651</v>
      </c>
      <c r="O118">
        <v>23.804667672314999</v>
      </c>
      <c r="P118">
        <v>0.88094946802500884</v>
      </c>
      <c r="Q118">
        <v>0.88998450794619322</v>
      </c>
      <c r="R118">
        <v>0.7378523218270403</v>
      </c>
      <c r="S118">
        <v>1.0043074064829669</v>
      </c>
      <c r="T118">
        <v>3798.0567489005848</v>
      </c>
      <c r="U118">
        <v>3798.0526163068989</v>
      </c>
      <c r="V118">
        <v>3794.3514765146879</v>
      </c>
      <c r="W118">
        <v>3801.78763116864</v>
      </c>
      <c r="X118">
        <v>279.3844840089792</v>
      </c>
      <c r="Y118">
        <v>280.68102111896388</v>
      </c>
      <c r="Z118">
        <v>269.49526963969748</v>
      </c>
      <c r="AA118">
        <v>285.83120478599392</v>
      </c>
      <c r="AB118">
        <v>52.011307814804397</v>
      </c>
      <c r="AC118">
        <v>51.330156696894377</v>
      </c>
      <c r="AD118">
        <v>43.794409714068593</v>
      </c>
      <c r="AE118">
        <v>61.423881738008468</v>
      </c>
      <c r="AF118">
        <v>59.974023686247882</v>
      </c>
      <c r="AG118">
        <v>59.655684492993373</v>
      </c>
      <c r="AH118">
        <v>58.602459168044099</v>
      </c>
      <c r="AI118">
        <v>62.209579291255778</v>
      </c>
      <c r="AJ118">
        <v>0.50914609103215169</v>
      </c>
      <c r="AK118">
        <v>0.50914609313435077</v>
      </c>
      <c r="AL118">
        <v>0.50914560928344466</v>
      </c>
      <c r="AM118">
        <v>0.50914656999453389</v>
      </c>
      <c r="AN118">
        <v>0.65512992658029134</v>
      </c>
      <c r="AO118">
        <v>0.65512992658029157</v>
      </c>
      <c r="AP118">
        <v>0.65512992658029157</v>
      </c>
      <c r="AQ118">
        <v>0.65512992658029157</v>
      </c>
      <c r="AR118">
        <v>12.75161750461368</v>
      </c>
      <c r="AS118">
        <v>12.75161750461368</v>
      </c>
      <c r="AT118">
        <v>12.75161750461368</v>
      </c>
      <c r="AU118">
        <v>12.75161750461368</v>
      </c>
      <c r="AV118" t="str">
        <f>VLOOKUP(Sheet1[[#This Row],[NPDES ID2]],Combined_Sheet__Major_Only___2[[NPDES ID2]:[ECHO BFR]],3,FALSE)</f>
        <v>TX</v>
      </c>
      <c r="AW118" t="s">
        <v>118</v>
      </c>
      <c r="AX118" t="str">
        <f>VLOOKUP(Sheet1[[#This Row],[NPDES ID2]],Combined_Sheet__Major_Only___2[[NPDES ID2]:[ECHO BFR]],27,FALSE)</f>
        <v>-</v>
      </c>
      <c r="AY118" t="str">
        <f>VLOOKUP(Sheet1[[#This Row],[NPDES ID2]],Combined_Sheet__Major_Only___2[[NPDES ID2]:[ECHO BFR]],28,FALSE)</f>
        <v>-</v>
      </c>
      <c r="AZ118" t="str">
        <f>VLOOKUP(Sheet1[[#This Row],[NPDES ID2]],Combined_Sheet__Major_Only___2[[NPDES ID2]:[ECHO BFR]],29,FALSE)</f>
        <v>thickening</v>
      </c>
      <c r="BA118">
        <f>VLOOKUP(Sheet1[[#This Row],[NPDES ID2]],Combined_Sheet__Major_Only___2[[NPDES ID2]:[ECHO BFR]],17,FALSE)</f>
        <v>26.116111</v>
      </c>
      <c r="BB118">
        <f>VLOOKUP(Sheet1[[#This Row],[NPDES ID2]],Combined_Sheet__Major_Only___2[[NPDES ID2]:[ECHO BFR]],18,FALSE)</f>
        <v>-97.314999999999998</v>
      </c>
      <c r="BC118" t="str">
        <f>IF(ISNUMBER(SEARCH("aerobic",$AW118)),"aerobic","")</f>
        <v>aerobic</v>
      </c>
      <c r="BD118" t="str">
        <f>IF(ISNUMBER(SEARCH("anaer",$AW118)),"anaer","")</f>
        <v/>
      </c>
      <c r="BE118" t="str">
        <f>IF(ISNUMBER(SEARCH("thickening",$AZ118)),"thickening","")</f>
        <v>thickening</v>
      </c>
      <c r="BF118" s="2" t="str">
        <f>IF(ISNUMBER(SEARCH("airDry",$AW118)),"airDry","")</f>
        <v>airDry</v>
      </c>
      <c r="BG118" s="2" t="str">
        <f>IF(ISNUMBER(SEARCH("heatDry",$AY118)),"heatDry","")</f>
        <v/>
      </c>
      <c r="BH118" s="2" t="str">
        <f>IF(AND(ISNUMBER(SEARCH("aerobic",$AW118)),ISNUMBER(SEARCH("anaer",$AW118))),"Combined Aer and Anaer.","")</f>
        <v/>
      </c>
    </row>
    <row r="119" spans="1:60" x14ac:dyDescent="0.25">
      <c r="A119" s="4">
        <v>1865</v>
      </c>
      <c r="B119" t="s">
        <v>8810</v>
      </c>
      <c r="C119">
        <v>7685</v>
      </c>
      <c r="D119">
        <v>1633.3776393145829</v>
      </c>
      <c r="E119">
        <v>1631.5163935585731</v>
      </c>
      <c r="F119">
        <v>1296.078460669682</v>
      </c>
      <c r="G119">
        <v>1954.112155954899</v>
      </c>
      <c r="H119">
        <v>-118.1318688550497</v>
      </c>
      <c r="I119">
        <v>-120.4966201382835</v>
      </c>
      <c r="J119">
        <v>-136.16182389234561</v>
      </c>
      <c r="K119">
        <v>-95.341421205653205</v>
      </c>
      <c r="L119">
        <v>4929.5135004090253</v>
      </c>
      <c r="M119">
        <v>4906.4509850490531</v>
      </c>
      <c r="N119">
        <v>4829.5498364276709</v>
      </c>
      <c r="O119">
        <v>5092.2437231995091</v>
      </c>
      <c r="P119">
        <v>180.0327858792669</v>
      </c>
      <c r="Q119">
        <v>181.84208151162031</v>
      </c>
      <c r="R119">
        <v>149.87837469248441</v>
      </c>
      <c r="S119">
        <v>205.33157157952681</v>
      </c>
      <c r="T119">
        <v>3798.3791169912151</v>
      </c>
      <c r="U119">
        <v>3798.374984161183</v>
      </c>
      <c r="V119">
        <v>3794.6736326992459</v>
      </c>
      <c r="W119">
        <v>3802.110212629982</v>
      </c>
      <c r="X119">
        <v>266.55080594888909</v>
      </c>
      <c r="Y119">
        <v>267.62994469148049</v>
      </c>
      <c r="Z119">
        <v>258.19948186679972</v>
      </c>
      <c r="AA119">
        <v>272.02343922889219</v>
      </c>
      <c r="AB119">
        <v>41.82246332397861</v>
      </c>
      <c r="AC119">
        <v>41.466669460529737</v>
      </c>
      <c r="AD119">
        <v>36.174993212756</v>
      </c>
      <c r="AE119">
        <v>48.210956202735197</v>
      </c>
      <c r="AF119">
        <v>62.873153159548792</v>
      </c>
      <c r="AG119">
        <v>62.574658159538771</v>
      </c>
      <c r="AH119">
        <v>61.607196037017687</v>
      </c>
      <c r="AI119">
        <v>64.945383541556851</v>
      </c>
      <c r="AJ119">
        <v>0.54453804694669838</v>
      </c>
      <c r="AK119">
        <v>0.54453842461403157</v>
      </c>
      <c r="AL119">
        <v>0.54445014201765485</v>
      </c>
      <c r="AM119">
        <v>0.54462545954669539</v>
      </c>
      <c r="AN119">
        <v>0.65514471859931267</v>
      </c>
      <c r="AO119">
        <v>0.65514471859931256</v>
      </c>
      <c r="AP119">
        <v>0.65514471859931256</v>
      </c>
      <c r="AQ119">
        <v>0.65514471859931256</v>
      </c>
      <c r="AR119">
        <v>14.780697658638269</v>
      </c>
      <c r="AS119">
        <v>14.780697658638269</v>
      </c>
      <c r="AT119">
        <v>14.780697658638269</v>
      </c>
      <c r="AU119">
        <v>14.780697658638269</v>
      </c>
      <c r="AV119" t="str">
        <f>VLOOKUP(Sheet1[[#This Row],[NPDES ID2]],Combined_Sheet__Major_Only___2[[NPDES ID2]:[ECHO BFR]],3,FALSE)</f>
        <v>TX</v>
      </c>
      <c r="AW119" t="s">
        <v>118</v>
      </c>
      <c r="AX119" t="str">
        <f>VLOOKUP(Sheet1[[#This Row],[NPDES ID2]],Combined_Sheet__Major_Only___2[[NPDES ID2]:[ECHO BFR]],27,FALSE)</f>
        <v>-</v>
      </c>
      <c r="AY119" t="str">
        <f>VLOOKUP(Sheet1[[#This Row],[NPDES ID2]],Combined_Sheet__Major_Only___2[[NPDES ID2]:[ECHO BFR]],28,FALSE)</f>
        <v>-</v>
      </c>
      <c r="AZ119" t="str">
        <f>VLOOKUP(Sheet1[[#This Row],[NPDES ID2]],Combined_Sheet__Major_Only___2[[NPDES ID2]:[ECHO BFR]],29,FALSE)</f>
        <v>thickening</v>
      </c>
      <c r="BA119">
        <f>VLOOKUP(Sheet1[[#This Row],[NPDES ID2]],Combined_Sheet__Major_Only___2[[NPDES ID2]:[ECHO BFR]],17,FALSE)</f>
        <v>26.309176999999998</v>
      </c>
      <c r="BB119">
        <f>VLOOKUP(Sheet1[[#This Row],[NPDES ID2]],Combined_Sheet__Major_Only___2[[NPDES ID2]:[ECHO BFR]],18,FALSE)</f>
        <v>-98.136498000000003</v>
      </c>
      <c r="BC119" t="str">
        <f>IF(ISNUMBER(SEARCH("aerobic",$AW119)),"aerobic","")</f>
        <v>aerobic</v>
      </c>
      <c r="BD119" t="str">
        <f>IF(ISNUMBER(SEARCH("anaer",$AW119)),"anaer","")</f>
        <v/>
      </c>
      <c r="BE119" t="str">
        <f>IF(ISNUMBER(SEARCH("thickening",$AZ119)),"thickening","")</f>
        <v>thickening</v>
      </c>
      <c r="BF119" s="3" t="str">
        <f>IF(ISNUMBER(SEARCH("airDry",$AW119)),"airDry","")</f>
        <v>airDry</v>
      </c>
      <c r="BG119" s="3" t="str">
        <f>IF(ISNUMBER(SEARCH("heatDry",$AY119)),"heatDry","")</f>
        <v/>
      </c>
      <c r="BH119" s="3" t="str">
        <f>IF(AND(ISNUMBER(SEARCH("aerobic",$AW119)),ISNUMBER(SEARCH("anaer",$AW119))),"Combined Aer and Anaer.","")</f>
        <v/>
      </c>
    </row>
    <row r="120" spans="1:60" x14ac:dyDescent="0.25">
      <c r="A120" s="4">
        <v>1487</v>
      </c>
      <c r="B120" t="s">
        <v>7012</v>
      </c>
      <c r="C120">
        <v>110.6</v>
      </c>
      <c r="D120">
        <v>1037.6038767157911</v>
      </c>
      <c r="E120">
        <v>1037.5053462087089</v>
      </c>
      <c r="F120">
        <v>735.42356531521841</v>
      </c>
      <c r="G120">
        <v>1361.9726785954419</v>
      </c>
      <c r="H120">
        <v>-122.3762243564002</v>
      </c>
      <c r="I120">
        <v>-124.7956189700309</v>
      </c>
      <c r="J120">
        <v>-140.82072767640389</v>
      </c>
      <c r="K120">
        <v>-99.096784693771809</v>
      </c>
      <c r="L120">
        <v>69.227303365296748</v>
      </c>
      <c r="M120">
        <v>68.880285830532344</v>
      </c>
      <c r="N120">
        <v>67.731922155260904</v>
      </c>
      <c r="O120">
        <v>71.664572925156989</v>
      </c>
      <c r="P120">
        <v>2.5950385590592679</v>
      </c>
      <c r="Q120">
        <v>2.615815471259118</v>
      </c>
      <c r="R120">
        <v>2.16719383329972</v>
      </c>
      <c r="S120">
        <v>2.9567338453577849</v>
      </c>
      <c r="T120">
        <v>3802.051449695814</v>
      </c>
      <c r="U120">
        <v>3802.047314173406</v>
      </c>
      <c r="V120">
        <v>3798.3435514254761</v>
      </c>
      <c r="W120">
        <v>3805.784975997743</v>
      </c>
      <c r="X120">
        <v>273.43584321310209</v>
      </c>
      <c r="Y120">
        <v>274.62847040567141</v>
      </c>
      <c r="Z120">
        <v>264.29575472887728</v>
      </c>
      <c r="AA120">
        <v>279.40791153076822</v>
      </c>
      <c r="AB120">
        <v>46.688028516723428</v>
      </c>
      <c r="AC120">
        <v>46.19250538503448</v>
      </c>
      <c r="AD120">
        <v>39.852096485846417</v>
      </c>
      <c r="AE120">
        <v>54.438251452506186</v>
      </c>
      <c r="AF120">
        <v>61.340826142603582</v>
      </c>
      <c r="AG120">
        <v>61.033273890825477</v>
      </c>
      <c r="AH120">
        <v>60.015940921835259</v>
      </c>
      <c r="AI120">
        <v>63.500386954896783</v>
      </c>
      <c r="AJ120">
        <v>0.52582727798649809</v>
      </c>
      <c r="AK120">
        <v>0.52582728388300393</v>
      </c>
      <c r="AL120">
        <v>0.52582592650741977</v>
      </c>
      <c r="AM120">
        <v>0.52582862165143229</v>
      </c>
      <c r="AN120">
        <v>0.65531313588102036</v>
      </c>
      <c r="AO120">
        <v>0.65531313588102036</v>
      </c>
      <c r="AP120">
        <v>0.65531313588102036</v>
      </c>
      <c r="AQ120">
        <v>0.65531313588102036</v>
      </c>
      <c r="AR120">
        <v>13.708881703119379</v>
      </c>
      <c r="AS120">
        <v>13.708881703119379</v>
      </c>
      <c r="AT120">
        <v>13.708881703119379</v>
      </c>
      <c r="AU120">
        <v>13.708881703119379</v>
      </c>
      <c r="AV120" t="str">
        <f>VLOOKUP(Sheet1[[#This Row],[NPDES ID2]],Combined_Sheet__Major_Only___2[[NPDES ID2]:[ECHO BFR]],3,FALSE)</f>
        <v>WV</v>
      </c>
      <c r="AW120" t="s">
        <v>118</v>
      </c>
      <c r="AX120" t="str">
        <f>VLOOKUP(Sheet1[[#This Row],[NPDES ID2]],Combined_Sheet__Major_Only___2[[NPDES ID2]:[ECHO BFR]],27,FALSE)</f>
        <v>tempSludgeStore</v>
      </c>
      <c r="AY120" t="str">
        <f>VLOOKUP(Sheet1[[#This Row],[NPDES ID2]],Combined_Sheet__Major_Only___2[[NPDES ID2]:[ECHO BFR]],28,FALSE)</f>
        <v>-</v>
      </c>
      <c r="AZ120" t="str">
        <f>VLOOKUP(Sheet1[[#This Row],[NPDES ID2]],Combined_Sheet__Major_Only___2[[NPDES ID2]:[ECHO BFR]],29,FALSE)</f>
        <v>thickening</v>
      </c>
      <c r="BA120">
        <f>VLOOKUP(Sheet1[[#This Row],[NPDES ID2]],Combined_Sheet__Major_Only___2[[NPDES ID2]:[ECHO BFR]],17,FALSE)</f>
        <v>39.007838999999997</v>
      </c>
      <c r="BB120">
        <f>VLOOKUP(Sheet1[[#This Row],[NPDES ID2]],Combined_Sheet__Major_Only___2[[NPDES ID2]:[ECHO BFR]],18,FALSE)</f>
        <v>-80.217577000000006</v>
      </c>
      <c r="BC120" t="str">
        <f>IF(ISNUMBER(SEARCH("aerobic",$AW120)),"aerobic","")</f>
        <v>aerobic</v>
      </c>
      <c r="BD120" t="str">
        <f>IF(ISNUMBER(SEARCH("anaer",$AW120)),"anaer","")</f>
        <v/>
      </c>
      <c r="BE120" t="str">
        <f>IF(ISNUMBER(SEARCH("thickening",$AZ120)),"thickening","")</f>
        <v>thickening</v>
      </c>
      <c r="BF120" s="3" t="str">
        <f>IF(ISNUMBER(SEARCH("airDry",$AW120)),"airDry","")</f>
        <v>airDry</v>
      </c>
      <c r="BG120" s="3" t="str">
        <f>IF(ISNUMBER(SEARCH("heatDry",$AY120)),"heatDry","")</f>
        <v/>
      </c>
      <c r="BH120" s="3" t="str">
        <f>IF(AND(ISNUMBER(SEARCH("aerobic",$AW120)),ISNUMBER(SEARCH("anaer",$AW120))),"Combined Aer and Anaer.","")</f>
        <v/>
      </c>
    </row>
    <row r="121" spans="1:60" x14ac:dyDescent="0.25">
      <c r="A121" s="4">
        <v>594</v>
      </c>
      <c r="B121" t="s">
        <v>2909</v>
      </c>
      <c r="C121">
        <v>41.74</v>
      </c>
      <c r="D121">
        <v>2502.300949710539</v>
      </c>
      <c r="E121">
        <v>2498.9915600626568</v>
      </c>
      <c r="F121">
        <v>1733.4541202134619</v>
      </c>
      <c r="G121">
        <v>3313.0216592944489</v>
      </c>
      <c r="H121">
        <v>-119.8977636544258</v>
      </c>
      <c r="I121">
        <v>-122.2321205444172</v>
      </c>
      <c r="J121">
        <v>-138.05479077634411</v>
      </c>
      <c r="K121">
        <v>-96.478971777966663</v>
      </c>
      <c r="L121">
        <v>26.630788968874221</v>
      </c>
      <c r="M121">
        <v>26.50381600871243</v>
      </c>
      <c r="N121">
        <v>26.083664420492092</v>
      </c>
      <c r="O121">
        <v>27.522539038658419</v>
      </c>
      <c r="P121">
        <v>0.97830931944743937</v>
      </c>
      <c r="Q121">
        <v>0.98756884853916738</v>
      </c>
      <c r="R121">
        <v>0.81494241957474145</v>
      </c>
      <c r="S121">
        <v>1.1159061763377209</v>
      </c>
      <c r="T121">
        <v>3803.0673769483401</v>
      </c>
      <c r="U121">
        <v>3803.0632406811028</v>
      </c>
      <c r="V121">
        <v>3799.358810866393</v>
      </c>
      <c r="W121">
        <v>3806.8015756776199</v>
      </c>
      <c r="X121">
        <v>268.31699300782168</v>
      </c>
      <c r="Y121">
        <v>269.42460912485808</v>
      </c>
      <c r="Z121">
        <v>259.7888570727809</v>
      </c>
      <c r="AA121">
        <v>273.9020616341906</v>
      </c>
      <c r="AB121">
        <v>41.360923450394402</v>
      </c>
      <c r="AC121">
        <v>41.015818486066642</v>
      </c>
      <c r="AD121">
        <v>35.860584529239823</v>
      </c>
      <c r="AE121">
        <v>47.545986218489858</v>
      </c>
      <c r="AF121">
        <v>62.525631924980381</v>
      </c>
      <c r="AG121">
        <v>62.227492628876853</v>
      </c>
      <c r="AH121">
        <v>61.241102916900708</v>
      </c>
      <c r="AI121">
        <v>64.619327510509379</v>
      </c>
      <c r="AJ121">
        <v>0.54029375023161308</v>
      </c>
      <c r="AK121">
        <v>0.54029375228276511</v>
      </c>
      <c r="AL121">
        <v>0.54029328018444522</v>
      </c>
      <c r="AM121">
        <v>0.54029421756009421</v>
      </c>
      <c r="AN121">
        <v>0.65535969839535724</v>
      </c>
      <c r="AO121">
        <v>0.65535969839535724</v>
      </c>
      <c r="AP121">
        <v>0.65535969839535724</v>
      </c>
      <c r="AQ121">
        <v>0.65535969839535724</v>
      </c>
      <c r="AR121">
        <v>14.858846505427969</v>
      </c>
      <c r="AS121">
        <v>14.858846505427969</v>
      </c>
      <c r="AT121">
        <v>14.858846505427969</v>
      </c>
      <c r="AU121">
        <v>14.858846505427969</v>
      </c>
      <c r="AV121" t="str">
        <f>VLOOKUP(Sheet1[[#This Row],[NPDES ID2]],Combined_Sheet__Major_Only___2[[NPDES ID2]:[ECHO BFR]],3,FALSE)</f>
        <v>TX</v>
      </c>
      <c r="AW121" t="s">
        <v>118</v>
      </c>
      <c r="AX121" t="str">
        <f>VLOOKUP(Sheet1[[#This Row],[NPDES ID2]],Combined_Sheet__Major_Only___2[[NPDES ID2]:[ECHO BFR]],27,FALSE)</f>
        <v>-</v>
      </c>
      <c r="AY121" t="str">
        <f>VLOOKUP(Sheet1[[#This Row],[NPDES ID2]],Combined_Sheet__Major_Only___2[[NPDES ID2]:[ECHO BFR]],28,FALSE)</f>
        <v>-</v>
      </c>
      <c r="AZ121" t="str">
        <f>VLOOKUP(Sheet1[[#This Row],[NPDES ID2]],Combined_Sheet__Major_Only___2[[NPDES ID2]:[ECHO BFR]],29,FALSE)</f>
        <v>thickening</v>
      </c>
      <c r="BA121">
        <f>VLOOKUP(Sheet1[[#This Row],[NPDES ID2]],Combined_Sheet__Major_Only___2[[NPDES ID2]:[ECHO BFR]],17,FALSE)</f>
        <v>29.757462</v>
      </c>
      <c r="BB121">
        <f>VLOOKUP(Sheet1[[#This Row],[NPDES ID2]],Combined_Sheet__Major_Only___2[[NPDES ID2]:[ECHO BFR]],18,FALSE)</f>
        <v>-96.148036000000005</v>
      </c>
      <c r="BC121" t="str">
        <f>IF(ISNUMBER(SEARCH("aerobic",$AW121)),"aerobic","")</f>
        <v>aerobic</v>
      </c>
      <c r="BD121" t="str">
        <f>IF(ISNUMBER(SEARCH("anaer",$AW121)),"anaer","")</f>
        <v/>
      </c>
      <c r="BE121" t="str">
        <f>IF(ISNUMBER(SEARCH("thickening",$AZ121)),"thickening","")</f>
        <v>thickening</v>
      </c>
      <c r="BF121" s="2" t="str">
        <f>IF(ISNUMBER(SEARCH("airDry",$AW121)),"airDry","")</f>
        <v>airDry</v>
      </c>
      <c r="BG121" s="2" t="str">
        <f>IF(ISNUMBER(SEARCH("heatDry",$AY121)),"heatDry","")</f>
        <v/>
      </c>
      <c r="BH121" s="2" t="str">
        <f>IF(AND(ISNUMBER(SEARCH("aerobic",$AW121)),ISNUMBER(SEARCH("anaer",$AW121))),"Combined Aer and Anaer.","")</f>
        <v/>
      </c>
    </row>
    <row r="122" spans="1:60" x14ac:dyDescent="0.25">
      <c r="A122" s="4">
        <v>60</v>
      </c>
      <c r="B122" t="s">
        <v>345</v>
      </c>
      <c r="C122">
        <v>74.349999999999994</v>
      </c>
      <c r="D122">
        <v>1482.156881437804</v>
      </c>
      <c r="E122">
        <v>1481.70253552188</v>
      </c>
      <c r="F122">
        <v>1037.508486988381</v>
      </c>
      <c r="G122">
        <v>1955.5278344095179</v>
      </c>
      <c r="H122">
        <v>-122.43707279994111</v>
      </c>
      <c r="I122">
        <v>-124.85776743751551</v>
      </c>
      <c r="J122">
        <v>-140.88945736609631</v>
      </c>
      <c r="K122">
        <v>-99.154498574327292</v>
      </c>
      <c r="L122">
        <v>46.518445526899441</v>
      </c>
      <c r="M122">
        <v>46.285008227218192</v>
      </c>
      <c r="N122">
        <v>45.51254400053562</v>
      </c>
      <c r="O122">
        <v>48.15794124696999</v>
      </c>
      <c r="P122">
        <v>1.7445362622335641</v>
      </c>
      <c r="Q122">
        <v>1.7585748373540531</v>
      </c>
      <c r="R122">
        <v>1.4569913341452601</v>
      </c>
      <c r="S122">
        <v>1.987497054264425</v>
      </c>
      <c r="T122">
        <v>3804.2118038060121</v>
      </c>
      <c r="U122">
        <v>3804.2076666997359</v>
      </c>
      <c r="V122">
        <v>3800.502485444274</v>
      </c>
      <c r="W122">
        <v>3807.946760014644</v>
      </c>
      <c r="X122">
        <v>273.70360696127898</v>
      </c>
      <c r="Y122">
        <v>274.89884357680052</v>
      </c>
      <c r="Z122">
        <v>264.54480652480743</v>
      </c>
      <c r="AA122">
        <v>279.68754982275311</v>
      </c>
      <c r="AB122">
        <v>41.491350047561703</v>
      </c>
      <c r="AC122">
        <v>41.139940686180438</v>
      </c>
      <c r="AD122">
        <v>36.044150800220393</v>
      </c>
      <c r="AE122">
        <v>47.548445210709183</v>
      </c>
      <c r="AF122">
        <v>61.31561168277419</v>
      </c>
      <c r="AG122">
        <v>61.007878520469312</v>
      </c>
      <c r="AH122">
        <v>59.989825974054263</v>
      </c>
      <c r="AI122">
        <v>63.476587216427362</v>
      </c>
      <c r="AJ122">
        <v>0.52551947401662458</v>
      </c>
      <c r="AK122">
        <v>0.52551947761883833</v>
      </c>
      <c r="AL122">
        <v>0.52551864846860885</v>
      </c>
      <c r="AM122">
        <v>0.5255202947904466</v>
      </c>
      <c r="AN122">
        <v>0.65541213530643361</v>
      </c>
      <c r="AO122">
        <v>0.6554121353064335</v>
      </c>
      <c r="AP122">
        <v>0.6554121353064335</v>
      </c>
      <c r="AQ122">
        <v>0.6554121353064335</v>
      </c>
      <c r="AR122">
        <v>14.721913561862189</v>
      </c>
      <c r="AS122">
        <v>14.721913561862189</v>
      </c>
      <c r="AT122">
        <v>14.721913561862189</v>
      </c>
      <c r="AU122">
        <v>14.721913561862189</v>
      </c>
      <c r="AV122" t="str">
        <f>VLOOKUP(Sheet1[[#This Row],[NPDES ID2]],Combined_Sheet__Major_Only___2[[NPDES ID2]:[ECHO BFR]],3,FALSE)</f>
        <v>IL</v>
      </c>
      <c r="AW122" t="s">
        <v>347</v>
      </c>
      <c r="AX122" t="str">
        <f>VLOOKUP(Sheet1[[#This Row],[NPDES ID2]],Combined_Sheet__Major_Only___2[[NPDES ID2]:[ECHO BFR]],27,FALSE)</f>
        <v>-</v>
      </c>
      <c r="AY122" t="str">
        <f>VLOOKUP(Sheet1[[#This Row],[NPDES ID2]],Combined_Sheet__Major_Only___2[[NPDES ID2]:[ECHO BFR]],28,FALSE)</f>
        <v>-</v>
      </c>
      <c r="AZ122" t="str">
        <f>VLOOKUP(Sheet1[[#This Row],[NPDES ID2]],Combined_Sheet__Major_Only___2[[NPDES ID2]:[ECHO BFR]],29,FALSE)</f>
        <v>thickening, preliminaryOps</v>
      </c>
      <c r="BA122">
        <f>VLOOKUP(Sheet1[[#This Row],[NPDES ID2]],Combined_Sheet__Major_Only___2[[NPDES ID2]:[ECHO BFR]],17,FALSE)</f>
        <v>38.067777999999997</v>
      </c>
      <c r="BB122">
        <f>VLOOKUP(Sheet1[[#This Row],[NPDES ID2]],Combined_Sheet__Major_Only___2[[NPDES ID2]:[ECHO BFR]],18,FALSE)</f>
        <v>-88.169721999999993</v>
      </c>
      <c r="BC122" t="str">
        <f>IF(ISNUMBER(SEARCH("aerobic",$AW122)),"aerobic","")</f>
        <v>aerobic</v>
      </c>
      <c r="BD122" t="str">
        <f>IF(ISNUMBER(SEARCH("anaer",$AW122)),"anaer","")</f>
        <v/>
      </c>
      <c r="BE122" t="str">
        <f>IF(ISNUMBER(SEARCH("thickening",$AZ122)),"thickening","")</f>
        <v>thickening</v>
      </c>
      <c r="BF122" s="2" t="str">
        <f>IF(ISNUMBER(SEARCH("airDry",$AW122)),"airDry","")</f>
        <v>airDry</v>
      </c>
      <c r="BG122" s="2" t="str">
        <f>IF(ISNUMBER(SEARCH("heatDry",$AY122)),"heatDry","")</f>
        <v/>
      </c>
      <c r="BH122" s="2" t="str">
        <f>IF(AND(ISNUMBER(SEARCH("aerobic",$AW122)),ISNUMBER(SEARCH("anaer",$AW122))),"Combined Aer and Anaer.","")</f>
        <v/>
      </c>
    </row>
    <row r="123" spans="1:60" x14ac:dyDescent="0.25">
      <c r="A123" s="4">
        <v>344</v>
      </c>
      <c r="B123" t="s">
        <v>1742</v>
      </c>
      <c r="C123">
        <v>1003.17</v>
      </c>
      <c r="D123">
        <v>376.43803477016519</v>
      </c>
      <c r="E123">
        <v>377.7376678764839</v>
      </c>
      <c r="F123">
        <v>317.4059539098958</v>
      </c>
      <c r="G123">
        <v>446.85330860628119</v>
      </c>
      <c r="H123">
        <v>-115.6474264291989</v>
      </c>
      <c r="I123">
        <v>-118.0409682086453</v>
      </c>
      <c r="J123">
        <v>-133.73094530881289</v>
      </c>
      <c r="K123">
        <v>-92.120985483729939</v>
      </c>
      <c r="L123">
        <v>661.1827837726197</v>
      </c>
      <c r="M123">
        <v>658.30031040049289</v>
      </c>
      <c r="N123">
        <v>648.75311259632508</v>
      </c>
      <c r="O123">
        <v>681.43862155354043</v>
      </c>
      <c r="P123">
        <v>23.467347089563422</v>
      </c>
      <c r="Q123">
        <v>23.767194583803011</v>
      </c>
      <c r="R123">
        <v>19.44757466548521</v>
      </c>
      <c r="S123">
        <v>26.759211558155179</v>
      </c>
      <c r="T123">
        <v>3812.528483630042</v>
      </c>
      <c r="U123">
        <v>3812.5243404263779</v>
      </c>
      <c r="V123">
        <v>3808.8136983657082</v>
      </c>
      <c r="W123">
        <v>3816.2689445270871</v>
      </c>
      <c r="X123">
        <v>260.36953984589798</v>
      </c>
      <c r="Y123">
        <v>261.34804871651102</v>
      </c>
      <c r="Z123">
        <v>252.80442624638829</v>
      </c>
      <c r="AA123">
        <v>265.34703510045341</v>
      </c>
      <c r="AB123">
        <v>40.201756154871433</v>
      </c>
      <c r="AC123">
        <v>39.891355750332728</v>
      </c>
      <c r="AD123">
        <v>34.869924595438093</v>
      </c>
      <c r="AE123">
        <v>46.283671051980988</v>
      </c>
      <c r="AF123">
        <v>64.592608072340568</v>
      </c>
      <c r="AG123">
        <v>64.310461019612831</v>
      </c>
      <c r="AH123">
        <v>63.379467460899527</v>
      </c>
      <c r="AI123">
        <v>66.57103429473419</v>
      </c>
      <c r="AJ123">
        <v>0.56554512873007123</v>
      </c>
      <c r="AK123">
        <v>0.56554517779457458</v>
      </c>
      <c r="AL123">
        <v>0.56553386434857122</v>
      </c>
      <c r="AM123">
        <v>0.56555632820469548</v>
      </c>
      <c r="AN123">
        <v>0.65579272149996481</v>
      </c>
      <c r="AO123">
        <v>0.65579272149996493</v>
      </c>
      <c r="AP123">
        <v>0.65579272149996493</v>
      </c>
      <c r="AQ123">
        <v>0.65579272149996493</v>
      </c>
      <c r="AR123">
        <v>15.334872596435019</v>
      </c>
      <c r="AS123">
        <v>15.334872596435019</v>
      </c>
      <c r="AT123">
        <v>15.334872596435019</v>
      </c>
      <c r="AU123">
        <v>15.334872596435019</v>
      </c>
      <c r="AV123" t="str">
        <f>VLOOKUP(Sheet1[[#This Row],[NPDES ID2]],Combined_Sheet__Major_Only___2[[NPDES ID2]:[ECHO BFR]],3,FALSE)</f>
        <v>TX</v>
      </c>
      <c r="AW123" t="s">
        <v>118</v>
      </c>
      <c r="AX123" t="str">
        <f>VLOOKUP(Sheet1[[#This Row],[NPDES ID2]],Combined_Sheet__Major_Only___2[[NPDES ID2]:[ECHO BFR]],27,FALSE)</f>
        <v>-</v>
      </c>
      <c r="AY123" t="str">
        <f>VLOOKUP(Sheet1[[#This Row],[NPDES ID2]],Combined_Sheet__Major_Only___2[[NPDES ID2]:[ECHO BFR]],28,FALSE)</f>
        <v>thermoAerobicDigest</v>
      </c>
      <c r="AZ123" t="str">
        <f>VLOOKUP(Sheet1[[#This Row],[NPDES ID2]],Combined_Sheet__Major_Only___2[[NPDES ID2]:[ECHO BFR]],29,FALSE)</f>
        <v>preliminaryOps, thickening</v>
      </c>
      <c r="BA123">
        <f>VLOOKUP(Sheet1[[#This Row],[NPDES ID2]],Combined_Sheet__Major_Only___2[[NPDES ID2]:[ECHO BFR]],17,FALSE)</f>
        <v>33.661352999999998</v>
      </c>
      <c r="BB123">
        <f>VLOOKUP(Sheet1[[#This Row],[NPDES ID2]],Combined_Sheet__Major_Only___2[[NPDES ID2]:[ECHO BFR]],18,FALSE)</f>
        <v>-95.556318000000005</v>
      </c>
      <c r="BC123" t="str">
        <f>IF(ISNUMBER(SEARCH("aerobic",$AW123)),"aerobic","")</f>
        <v>aerobic</v>
      </c>
      <c r="BD123" t="str">
        <f>IF(ISNUMBER(SEARCH("anaer",$AW123)),"anaer","")</f>
        <v/>
      </c>
      <c r="BE123" t="str">
        <f>IF(ISNUMBER(SEARCH("thickening",$AZ123)),"thickening","")</f>
        <v>thickening</v>
      </c>
      <c r="BF123" s="2" t="str">
        <f>IF(ISNUMBER(SEARCH("airDry",$AW123)),"airDry","")</f>
        <v>airDry</v>
      </c>
      <c r="BG123" s="2" t="str">
        <f>IF(ISNUMBER(SEARCH("heatDry",$AY123)),"heatDry","")</f>
        <v/>
      </c>
      <c r="BH123" s="2" t="str">
        <f>IF(AND(ISNUMBER(SEARCH("aerobic",$AW123)),ISNUMBER(SEARCH("anaer",$AW123))),"Combined Aer and Anaer.","")</f>
        <v/>
      </c>
    </row>
    <row r="124" spans="1:60" x14ac:dyDescent="0.25">
      <c r="A124" s="4">
        <v>1001</v>
      </c>
      <c r="B124" t="s">
        <v>4844</v>
      </c>
      <c r="C124">
        <v>475.1</v>
      </c>
      <c r="D124">
        <v>415.68156676668508</v>
      </c>
      <c r="E124">
        <v>420.1351607928035</v>
      </c>
      <c r="F124">
        <v>321.63668767147902</v>
      </c>
      <c r="G124">
        <v>508.18868647918481</v>
      </c>
      <c r="H124">
        <v>-126.7950845600739</v>
      </c>
      <c r="I124">
        <v>-129.2261775787338</v>
      </c>
      <c r="J124">
        <v>-145.72695225390311</v>
      </c>
      <c r="K124">
        <v>-103.8089247908019</v>
      </c>
      <c r="L124">
        <v>287.54022609053447</v>
      </c>
      <c r="M124">
        <v>285.97211496299241</v>
      </c>
      <c r="N124">
        <v>280.78066371096088</v>
      </c>
      <c r="O124">
        <v>298.55665669685987</v>
      </c>
      <c r="P124">
        <v>11.16742129571014</v>
      </c>
      <c r="Q124">
        <v>11.270102027349351</v>
      </c>
      <c r="R124">
        <v>9.3667272885174402</v>
      </c>
      <c r="S124">
        <v>12.743450683233119</v>
      </c>
      <c r="T124">
        <v>3823.042056928959</v>
      </c>
      <c r="U124">
        <v>3823.0379060172481</v>
      </c>
      <c r="V124">
        <v>3819.3203606517682</v>
      </c>
      <c r="W124">
        <v>3826.7894766059871</v>
      </c>
      <c r="X124">
        <v>284.36898899495702</v>
      </c>
      <c r="Y124">
        <v>285.72834128817061</v>
      </c>
      <c r="Z124">
        <v>274.02257336504988</v>
      </c>
      <c r="AA124">
        <v>291.10598380621019</v>
      </c>
      <c r="AB124">
        <v>55.479004474663867</v>
      </c>
      <c r="AC124">
        <v>54.679135667162932</v>
      </c>
      <c r="AD124">
        <v>46.35164645181267</v>
      </c>
      <c r="AE124">
        <v>66.004012633963654</v>
      </c>
      <c r="AF124">
        <v>59.312434165328987</v>
      </c>
      <c r="AG124">
        <v>58.988655667092331</v>
      </c>
      <c r="AH124">
        <v>57.918758122588052</v>
      </c>
      <c r="AI124">
        <v>61.584609789788011</v>
      </c>
      <c r="AJ124">
        <v>0.50107468393481691</v>
      </c>
      <c r="AK124">
        <v>0.50107471113627255</v>
      </c>
      <c r="AL124">
        <v>0.50106844342791468</v>
      </c>
      <c r="AM124">
        <v>0.50108088842995813</v>
      </c>
      <c r="AN124">
        <v>0.6562726400286778</v>
      </c>
      <c r="AO124">
        <v>0.65627264002867791</v>
      </c>
      <c r="AP124">
        <v>0.65627264002867791</v>
      </c>
      <c r="AQ124">
        <v>0.65627264002867791</v>
      </c>
      <c r="AR124">
        <v>12.28472708404853</v>
      </c>
      <c r="AS124">
        <v>12.284727084048541</v>
      </c>
      <c r="AT124">
        <v>12.284727084048541</v>
      </c>
      <c r="AU124">
        <v>12.284727084048541</v>
      </c>
      <c r="AV124" t="str">
        <f>VLOOKUP(Sheet1[[#This Row],[NPDES ID2]],Combined_Sheet__Major_Only___2[[NPDES ID2]:[ECHO BFR]],3,FALSE)</f>
        <v>NY</v>
      </c>
      <c r="AW124" t="s">
        <v>118</v>
      </c>
      <c r="AX124" t="str">
        <f>VLOOKUP(Sheet1[[#This Row],[NPDES ID2]],Combined_Sheet__Major_Only___2[[NPDES ID2]:[ECHO BFR]],27,FALSE)</f>
        <v>other</v>
      </c>
      <c r="AY124" t="str">
        <f>VLOOKUP(Sheet1[[#This Row],[NPDES ID2]],Combined_Sheet__Major_Only___2[[NPDES ID2]:[ECHO BFR]],28,FALSE)</f>
        <v>-</v>
      </c>
      <c r="AZ124" t="str">
        <f>VLOOKUP(Sheet1[[#This Row],[NPDES ID2]],Combined_Sheet__Major_Only___2[[NPDES ID2]:[ECHO BFR]],29,FALSE)</f>
        <v>thickening</v>
      </c>
      <c r="BA124">
        <f>VLOOKUP(Sheet1[[#This Row],[NPDES ID2]],Combined_Sheet__Major_Only___2[[NPDES ID2]:[ECHO BFR]],17,FALSE)</f>
        <v>42.656388999999997</v>
      </c>
      <c r="BB124">
        <f>VLOOKUP(Sheet1[[#This Row],[NPDES ID2]],Combined_Sheet__Major_Only___2[[NPDES ID2]:[ECHO BFR]],18,FALSE)</f>
        <v>-79.058055999999993</v>
      </c>
      <c r="BC124" t="str">
        <f>IF(ISNUMBER(SEARCH("aerobic",$AW124)),"aerobic","")</f>
        <v>aerobic</v>
      </c>
      <c r="BD124" t="str">
        <f>IF(ISNUMBER(SEARCH("anaer",$AW124)),"anaer","")</f>
        <v/>
      </c>
      <c r="BE124" t="str">
        <f>IF(ISNUMBER(SEARCH("thickening",$AZ124)),"thickening","")</f>
        <v>thickening</v>
      </c>
      <c r="BF124" s="3" t="str">
        <f>IF(ISNUMBER(SEARCH("airDry",$AW124)),"airDry","")</f>
        <v>airDry</v>
      </c>
      <c r="BG124" s="3" t="str">
        <f>IF(ISNUMBER(SEARCH("heatDry",$AY124)),"heatDry","")</f>
        <v/>
      </c>
      <c r="BH124" s="3" t="str">
        <f>IF(AND(ISNUMBER(SEARCH("aerobic",$AW124)),ISNUMBER(SEARCH("anaer",$AW124))),"Combined Aer and Anaer.","")</f>
        <v/>
      </c>
    </row>
    <row r="125" spans="1:60" x14ac:dyDescent="0.25">
      <c r="A125" s="4">
        <v>583</v>
      </c>
      <c r="B125" t="s">
        <v>2856</v>
      </c>
      <c r="C125">
        <v>105.857</v>
      </c>
      <c r="D125">
        <v>1060.089630601231</v>
      </c>
      <c r="E125">
        <v>1059.715514050474</v>
      </c>
      <c r="F125">
        <v>750.15855120830724</v>
      </c>
      <c r="G125">
        <v>1392.537768772585</v>
      </c>
      <c r="H125">
        <v>-120.18645889642561</v>
      </c>
      <c r="I125">
        <v>-122.526829154841</v>
      </c>
      <c r="J125">
        <v>-138.37619305453981</v>
      </c>
      <c r="K125">
        <v>-96.792073456641631</v>
      </c>
      <c r="L125">
        <v>67.382195090388265</v>
      </c>
      <c r="M125">
        <v>67.058954717882557</v>
      </c>
      <c r="N125">
        <v>65.989280680727106</v>
      </c>
      <c r="O125">
        <v>69.65245939488193</v>
      </c>
      <c r="P125">
        <v>2.481416724226873</v>
      </c>
      <c r="Q125">
        <v>2.5042638716281722</v>
      </c>
      <c r="R125">
        <v>2.067691953588441</v>
      </c>
      <c r="S125">
        <v>2.8307714058928601</v>
      </c>
      <c r="T125">
        <v>3834.919955205793</v>
      </c>
      <c r="U125">
        <v>3834.91579558578</v>
      </c>
      <c r="V125">
        <v>3831.1904510876961</v>
      </c>
      <c r="W125">
        <v>3838.6752366894998</v>
      </c>
      <c r="X125">
        <v>271.19277927502418</v>
      </c>
      <c r="Y125">
        <v>272.320393086612</v>
      </c>
      <c r="Z125">
        <v>262.51896982886188</v>
      </c>
      <c r="AA125">
        <v>276.87037778335662</v>
      </c>
      <c r="AB125">
        <v>45.874210619510933</v>
      </c>
      <c r="AC125">
        <v>45.413328442952157</v>
      </c>
      <c r="AD125">
        <v>39.228824483466937</v>
      </c>
      <c r="AE125">
        <v>53.453132041511232</v>
      </c>
      <c r="AF125">
        <v>62.381069924186228</v>
      </c>
      <c r="AG125">
        <v>62.081756642834577</v>
      </c>
      <c r="AH125">
        <v>61.091670633244092</v>
      </c>
      <c r="AI125">
        <v>64.482786004714413</v>
      </c>
      <c r="AJ125">
        <v>0.53852833613429163</v>
      </c>
      <c r="AK125">
        <v>0.53852834175695286</v>
      </c>
      <c r="AL125">
        <v>0.53852704744234825</v>
      </c>
      <c r="AM125">
        <v>0.53852961737486049</v>
      </c>
      <c r="AN125">
        <v>0.65681322909933282</v>
      </c>
      <c r="AO125">
        <v>0.65681322909933315</v>
      </c>
      <c r="AP125">
        <v>0.65681322909933315</v>
      </c>
      <c r="AQ125">
        <v>0.65681322909933315</v>
      </c>
      <c r="AR125">
        <v>14.01842242808511</v>
      </c>
      <c r="AS125">
        <v>14.01842242808511</v>
      </c>
      <c r="AT125">
        <v>14.01842242808511</v>
      </c>
      <c r="AU125">
        <v>14.01842242808511</v>
      </c>
      <c r="AV125" t="str">
        <f>VLOOKUP(Sheet1[[#This Row],[NPDES ID2]],Combined_Sheet__Major_Only___2[[NPDES ID2]:[ECHO BFR]],3,FALSE)</f>
        <v>PA</v>
      </c>
      <c r="AW125" t="s">
        <v>118</v>
      </c>
      <c r="AX125" t="str">
        <f>VLOOKUP(Sheet1[[#This Row],[NPDES ID2]],Combined_Sheet__Major_Only___2[[NPDES ID2]:[ECHO BFR]],27,FALSE)</f>
        <v>-</v>
      </c>
      <c r="AY125" t="str">
        <f>VLOOKUP(Sheet1[[#This Row],[NPDES ID2]],Combined_Sheet__Major_Only___2[[NPDES ID2]:[ECHO BFR]],28,FALSE)</f>
        <v>-</v>
      </c>
      <c r="AZ125" t="str">
        <f>VLOOKUP(Sheet1[[#This Row],[NPDES ID2]],Combined_Sheet__Major_Only___2[[NPDES ID2]:[ECHO BFR]],29,FALSE)</f>
        <v>thickening</v>
      </c>
      <c r="BA125">
        <f>VLOOKUP(Sheet1[[#This Row],[NPDES ID2]],Combined_Sheet__Major_Only___2[[NPDES ID2]:[ECHO BFR]],17,FALSE)</f>
        <v>41.873469999999998</v>
      </c>
      <c r="BB125">
        <f>VLOOKUP(Sheet1[[#This Row],[NPDES ID2]],Combined_Sheet__Major_Only___2[[NPDES ID2]:[ECHO BFR]],18,FALSE)</f>
        <v>-80.131619999999998</v>
      </c>
      <c r="BC125" t="str">
        <f>IF(ISNUMBER(SEARCH("aerobic",$AW125)),"aerobic","")</f>
        <v>aerobic</v>
      </c>
      <c r="BD125" t="str">
        <f>IF(ISNUMBER(SEARCH("anaer",$AW125)),"anaer","")</f>
        <v/>
      </c>
      <c r="BE125" t="str">
        <f>IF(ISNUMBER(SEARCH("thickening",$AZ125)),"thickening","")</f>
        <v>thickening</v>
      </c>
      <c r="BF125" s="3" t="str">
        <f>IF(ISNUMBER(SEARCH("airDry",$AW125)),"airDry","")</f>
        <v>airDry</v>
      </c>
      <c r="BG125" s="3" t="str">
        <f>IF(ISNUMBER(SEARCH("heatDry",$AY125)),"heatDry","")</f>
        <v/>
      </c>
      <c r="BH125" s="3" t="str">
        <f>IF(AND(ISNUMBER(SEARCH("aerobic",$AW125)),ISNUMBER(SEARCH("anaer",$AW125))),"Combined Aer and Anaer.","")</f>
        <v/>
      </c>
    </row>
    <row r="126" spans="1:60" x14ac:dyDescent="0.25">
      <c r="A126" s="4">
        <v>460</v>
      </c>
      <c r="B126" t="s">
        <v>2298</v>
      </c>
      <c r="C126">
        <v>477.16</v>
      </c>
      <c r="D126">
        <v>387.55091932257523</v>
      </c>
      <c r="E126">
        <v>392.37438326080547</v>
      </c>
      <c r="F126">
        <v>300.24906637509372</v>
      </c>
      <c r="G126">
        <v>472.09516030437948</v>
      </c>
      <c r="H126">
        <v>-117.8090367835519</v>
      </c>
      <c r="I126">
        <v>-120.10091818132079</v>
      </c>
      <c r="J126">
        <v>-135.7088077653828</v>
      </c>
      <c r="K126">
        <v>-94.334869922912091</v>
      </c>
      <c r="L126">
        <v>309.30444631419709</v>
      </c>
      <c r="M126">
        <v>307.89185508141662</v>
      </c>
      <c r="N126">
        <v>303.21560763820901</v>
      </c>
      <c r="O126">
        <v>319.22787374182673</v>
      </c>
      <c r="P126">
        <v>11.173417101025709</v>
      </c>
      <c r="Q126">
        <v>11.299035869936199</v>
      </c>
      <c r="R126">
        <v>9.2876258107192875</v>
      </c>
      <c r="S126">
        <v>12.734312409507901</v>
      </c>
      <c r="T126">
        <v>3839.7151137017272</v>
      </c>
      <c r="U126">
        <v>3839.7109505661351</v>
      </c>
      <c r="V126">
        <v>3835.9824575247558</v>
      </c>
      <c r="W126">
        <v>3843.473569030522</v>
      </c>
      <c r="X126">
        <v>266.63166020800782</v>
      </c>
      <c r="Y126">
        <v>267.68160224774891</v>
      </c>
      <c r="Z126">
        <v>258.51409089311579</v>
      </c>
      <c r="AA126">
        <v>271.95805579837389</v>
      </c>
      <c r="AB126">
        <v>40.865175560062987</v>
      </c>
      <c r="AC126">
        <v>40.541038583651869</v>
      </c>
      <c r="AD126">
        <v>35.470617025964742</v>
      </c>
      <c r="AE126">
        <v>46.967890914739073</v>
      </c>
      <c r="AF126">
        <v>63.526208521990952</v>
      </c>
      <c r="AG126">
        <v>63.235821963357608</v>
      </c>
      <c r="AH126">
        <v>62.276203888088027</v>
      </c>
      <c r="AI126">
        <v>65.564123064649763</v>
      </c>
      <c r="AJ126">
        <v>0.55251526699036357</v>
      </c>
      <c r="AK126">
        <v>0.55251529026650825</v>
      </c>
      <c r="AL126">
        <v>0.55250992845616809</v>
      </c>
      <c r="AM126">
        <v>0.55252057470076332</v>
      </c>
      <c r="AN126">
        <v>0.65703098574042362</v>
      </c>
      <c r="AO126">
        <v>0.65703098574042373</v>
      </c>
      <c r="AP126">
        <v>0.65703098574042373</v>
      </c>
      <c r="AQ126">
        <v>0.65703098574042373</v>
      </c>
      <c r="AR126">
        <v>15.150229270618871</v>
      </c>
      <c r="AS126">
        <v>15.150229270618871</v>
      </c>
      <c r="AT126">
        <v>15.150229270618871</v>
      </c>
      <c r="AU126">
        <v>15.150229270618871</v>
      </c>
      <c r="AV126" t="str">
        <f>VLOOKUP(Sheet1[[#This Row],[NPDES ID2]],Combined_Sheet__Major_Only___2[[NPDES ID2]:[ECHO BFR]],3,FALSE)</f>
        <v>TX</v>
      </c>
      <c r="AW126" t="s">
        <v>118</v>
      </c>
      <c r="AX126" t="str">
        <f>VLOOKUP(Sheet1[[#This Row],[NPDES ID2]],Combined_Sheet__Major_Only___2[[NPDES ID2]:[ECHO BFR]],27,FALSE)</f>
        <v>-</v>
      </c>
      <c r="AY126" t="str">
        <f>VLOOKUP(Sheet1[[#This Row],[NPDES ID2]],Combined_Sheet__Major_Only___2[[NPDES ID2]:[ECHO BFR]],28,FALSE)</f>
        <v>-</v>
      </c>
      <c r="AZ126" t="str">
        <f>VLOOKUP(Sheet1[[#This Row],[NPDES ID2]],Combined_Sheet__Major_Only___2[[NPDES ID2]:[ECHO BFR]],29,FALSE)</f>
        <v>thickening</v>
      </c>
      <c r="BA126">
        <f>VLOOKUP(Sheet1[[#This Row],[NPDES ID2]],Combined_Sheet__Major_Only___2[[NPDES ID2]:[ECHO BFR]],17,FALSE)</f>
        <v>26.161663000000001</v>
      </c>
      <c r="BB126">
        <f>VLOOKUP(Sheet1[[#This Row],[NPDES ID2]],Combined_Sheet__Major_Only___2[[NPDES ID2]:[ECHO BFR]],18,FALSE)</f>
        <v>-98.162239999999997</v>
      </c>
      <c r="BC126" t="str">
        <f>IF(ISNUMBER(SEARCH("aerobic",$AW126)),"aerobic","")</f>
        <v>aerobic</v>
      </c>
      <c r="BD126" t="str">
        <f>IF(ISNUMBER(SEARCH("anaer",$AW126)),"anaer","")</f>
        <v/>
      </c>
      <c r="BE126" t="str">
        <f>IF(ISNUMBER(SEARCH("thickening",$AZ126)),"thickening","")</f>
        <v>thickening</v>
      </c>
      <c r="BF126" s="2" t="str">
        <f>IF(ISNUMBER(SEARCH("airDry",$AW126)),"airDry","")</f>
        <v>airDry</v>
      </c>
      <c r="BG126" s="2" t="str">
        <f>IF(ISNUMBER(SEARCH("heatDry",$AY126)),"heatDry","")</f>
        <v/>
      </c>
      <c r="BH126" s="2" t="str">
        <f>IF(AND(ISNUMBER(SEARCH("aerobic",$AW126)),ISNUMBER(SEARCH("anaer",$AW126))),"Combined Aer and Anaer.","")</f>
        <v/>
      </c>
    </row>
    <row r="127" spans="1:60" x14ac:dyDescent="0.25">
      <c r="A127" s="4">
        <v>2333</v>
      </c>
      <c r="B127" t="s">
        <v>10890</v>
      </c>
      <c r="C127">
        <v>376</v>
      </c>
      <c r="D127">
        <v>436.71514572402373</v>
      </c>
      <c r="E127">
        <v>442.01277641059733</v>
      </c>
      <c r="F127">
        <v>334.79808457956631</v>
      </c>
      <c r="G127">
        <v>542.49024326122765</v>
      </c>
      <c r="H127">
        <v>-121.8240495535871</v>
      </c>
      <c r="I127">
        <v>-124.2244129320071</v>
      </c>
      <c r="J127">
        <v>-140.1996248755672</v>
      </c>
      <c r="K127">
        <v>-98.551274729542527</v>
      </c>
      <c r="L127">
        <v>236.27127928113029</v>
      </c>
      <c r="M127">
        <v>235.09903982248341</v>
      </c>
      <c r="N127">
        <v>231.21880484926029</v>
      </c>
      <c r="O127">
        <v>244.505786900327</v>
      </c>
      <c r="P127">
        <v>8.8202204372759692</v>
      </c>
      <c r="Q127">
        <v>8.8900566596561532</v>
      </c>
      <c r="R127">
        <v>7.3622678583245316</v>
      </c>
      <c r="S127">
        <v>10.05886611543241</v>
      </c>
      <c r="T127">
        <v>3849.014869291404</v>
      </c>
      <c r="U127">
        <v>3849.0106993376789</v>
      </c>
      <c r="V127">
        <v>3845.2760999948869</v>
      </c>
      <c r="W127">
        <v>3852.7794799920421</v>
      </c>
      <c r="X127">
        <v>275.72954079033332</v>
      </c>
      <c r="Y127">
        <v>276.9195571864019</v>
      </c>
      <c r="Z127">
        <v>266.60503736292691</v>
      </c>
      <c r="AA127">
        <v>281.69230236662293</v>
      </c>
      <c r="AB127">
        <v>43.819136270485657</v>
      </c>
      <c r="AC127">
        <v>43.41739970187556</v>
      </c>
      <c r="AD127">
        <v>37.814130654203673</v>
      </c>
      <c r="AE127">
        <v>50.559001917429939</v>
      </c>
      <c r="AF127">
        <v>61.581914983063569</v>
      </c>
      <c r="AG127">
        <v>61.27616473942075</v>
      </c>
      <c r="AH127">
        <v>60.265484417381337</v>
      </c>
      <c r="AI127">
        <v>63.727997811584039</v>
      </c>
      <c r="AJ127">
        <v>0.52877049271914012</v>
      </c>
      <c r="AK127">
        <v>0.5287705116961956</v>
      </c>
      <c r="AL127">
        <v>0.52876614080874629</v>
      </c>
      <c r="AM127">
        <v>0.52877481949522953</v>
      </c>
      <c r="AN127">
        <v>0.65745251741998001</v>
      </c>
      <c r="AO127">
        <v>0.65745251741998012</v>
      </c>
      <c r="AP127">
        <v>0.65745251741998012</v>
      </c>
      <c r="AQ127">
        <v>0.65745251741998012</v>
      </c>
      <c r="AR127">
        <v>14.365029944909031</v>
      </c>
      <c r="AS127">
        <v>14.365029944909031</v>
      </c>
      <c r="AT127">
        <v>14.365029944909031</v>
      </c>
      <c r="AU127">
        <v>14.365029944909031</v>
      </c>
      <c r="AV127" t="str">
        <f>VLOOKUP(Sheet1[[#This Row],[NPDES ID2]],Combined_Sheet__Major_Only___2[[NPDES ID2]:[ECHO BFR]],3,FALSE)</f>
        <v>WY</v>
      </c>
      <c r="AW127" t="s">
        <v>118</v>
      </c>
      <c r="AX127" t="str">
        <f>VLOOKUP(Sheet1[[#This Row],[NPDES ID2]],Combined_Sheet__Major_Only___2[[NPDES ID2]:[ECHO BFR]],27,FALSE)</f>
        <v>longTermSludgeStore</v>
      </c>
      <c r="AY127" t="str">
        <f>VLOOKUP(Sheet1[[#This Row],[NPDES ID2]],Combined_Sheet__Major_Only___2[[NPDES ID2]:[ECHO BFR]],28,FALSE)</f>
        <v>-</v>
      </c>
      <c r="AZ127" t="str">
        <f>VLOOKUP(Sheet1[[#This Row],[NPDES ID2]],Combined_Sheet__Major_Only___2[[NPDES ID2]:[ECHO BFR]],29,FALSE)</f>
        <v>thickening</v>
      </c>
      <c r="BA127">
        <f>VLOOKUP(Sheet1[[#This Row],[NPDES ID2]],Combined_Sheet__Major_Only___2[[NPDES ID2]:[ECHO BFR]],17,FALSE)</f>
        <v>43.032029999999999</v>
      </c>
      <c r="BB127">
        <f>VLOOKUP(Sheet1[[#This Row],[NPDES ID2]],Combined_Sheet__Major_Only___2[[NPDES ID2]:[ECHO BFR]],18,FALSE)</f>
        <v>-108.38064</v>
      </c>
      <c r="BC127" t="str">
        <f>IF(ISNUMBER(SEARCH("aerobic",$AW127)),"aerobic","")</f>
        <v>aerobic</v>
      </c>
      <c r="BD127" t="str">
        <f>IF(ISNUMBER(SEARCH("anaer",$AW127)),"anaer","")</f>
        <v/>
      </c>
      <c r="BE127" t="str">
        <f>IF(ISNUMBER(SEARCH("thickening",$AZ127)),"thickening","")</f>
        <v>thickening</v>
      </c>
      <c r="BF127" s="3" t="str">
        <f>IF(ISNUMBER(SEARCH("airDry",$AW127)),"airDry","")</f>
        <v>airDry</v>
      </c>
      <c r="BG127" s="3" t="str">
        <f>IF(ISNUMBER(SEARCH("heatDry",$AY127)),"heatDry","")</f>
        <v/>
      </c>
      <c r="BH127" s="3" t="str">
        <f>IF(AND(ISNUMBER(SEARCH("aerobic",$AW127)),ISNUMBER(SEARCH("anaer",$AW127))),"Combined Aer and Anaer.","")</f>
        <v/>
      </c>
    </row>
    <row r="128" spans="1:60" x14ac:dyDescent="0.25">
      <c r="A128" s="4">
        <v>2620</v>
      </c>
      <c r="B128" t="s">
        <v>12115</v>
      </c>
      <c r="C128">
        <v>8.5</v>
      </c>
      <c r="D128">
        <v>12343.036114180049</v>
      </c>
      <c r="E128">
        <v>12301.90719982856</v>
      </c>
      <c r="F128">
        <v>8466.4513072192785</v>
      </c>
      <c r="G128">
        <v>16408.71130132749</v>
      </c>
      <c r="H128">
        <v>-124.6205153996674</v>
      </c>
      <c r="I128">
        <v>-127.0598478040025</v>
      </c>
      <c r="J128">
        <v>-143.32238406684721</v>
      </c>
      <c r="K128">
        <v>-101.442278472393</v>
      </c>
      <c r="L128">
        <v>5.2316098120922572</v>
      </c>
      <c r="M128">
        <v>5.2042360491483679</v>
      </c>
      <c r="N128">
        <v>5.1136596607063316</v>
      </c>
      <c r="O128">
        <v>5.4238559971981628</v>
      </c>
      <c r="P128">
        <v>0.19962115348058659</v>
      </c>
      <c r="Q128">
        <v>0.20155546176382719</v>
      </c>
      <c r="R128">
        <v>0.16707350425514009</v>
      </c>
      <c r="S128">
        <v>0.22745941813111609</v>
      </c>
      <c r="T128">
        <v>3853.9952909600829</v>
      </c>
      <c r="U128">
        <v>3853.9911173549522</v>
      </c>
      <c r="V128">
        <v>3850.2532478234348</v>
      </c>
      <c r="W128">
        <v>3857.763198128785</v>
      </c>
      <c r="X128">
        <v>281.88217753657858</v>
      </c>
      <c r="Y128">
        <v>283.17123635601018</v>
      </c>
      <c r="Z128">
        <v>272.0450178998077</v>
      </c>
      <c r="AA128">
        <v>288.29636060846838</v>
      </c>
      <c r="AB128">
        <v>43.309157846916086</v>
      </c>
      <c r="AC128">
        <v>42.918302238259308</v>
      </c>
      <c r="AD128">
        <v>37.556498639284648</v>
      </c>
      <c r="AE128">
        <v>49.690411122722693</v>
      </c>
      <c r="AF128">
        <v>60.317396360807088</v>
      </c>
      <c r="AG128">
        <v>60.001788107221707</v>
      </c>
      <c r="AH128">
        <v>58.957510167386218</v>
      </c>
      <c r="AI128">
        <v>62.533878590123621</v>
      </c>
      <c r="AJ128">
        <v>0.51333602228157682</v>
      </c>
      <c r="AK128">
        <v>0.51333602269850287</v>
      </c>
      <c r="AL128">
        <v>0.51333592674404038</v>
      </c>
      <c r="AM128">
        <v>0.51333611726646322</v>
      </c>
      <c r="AN128">
        <v>0.65767784010951236</v>
      </c>
      <c r="AO128">
        <v>0.65767784010951236</v>
      </c>
      <c r="AP128">
        <v>0.65767784010951236</v>
      </c>
      <c r="AQ128">
        <v>0.65767784010951236</v>
      </c>
      <c r="AR128">
        <v>14.36275939854205</v>
      </c>
      <c r="AS128">
        <v>14.36275939854205</v>
      </c>
      <c r="AT128">
        <v>14.36275939854205</v>
      </c>
      <c r="AU128">
        <v>14.36275939854205</v>
      </c>
      <c r="AV128" t="str">
        <f>VLOOKUP(Sheet1[[#This Row],[NPDES ID2]],Combined_Sheet__Major_Only___2[[NPDES ID2]:[ECHO BFR]],3,FALSE)</f>
        <v>AR</v>
      </c>
      <c r="AW128" t="s">
        <v>118</v>
      </c>
      <c r="AX128" t="str">
        <f>VLOOKUP(Sheet1[[#This Row],[NPDES ID2]],Combined_Sheet__Major_Only___2[[NPDES ID2]:[ECHO BFR]],27,FALSE)</f>
        <v>tempSludgeStore</v>
      </c>
      <c r="AY128" t="str">
        <f>VLOOKUP(Sheet1[[#This Row],[NPDES ID2]],Combined_Sheet__Major_Only___2[[NPDES ID2]:[ECHO BFR]],28,FALSE)</f>
        <v>-</v>
      </c>
      <c r="AZ128" t="str">
        <f>VLOOKUP(Sheet1[[#This Row],[NPDES ID2]],Combined_Sheet__Major_Only___2[[NPDES ID2]:[ECHO BFR]],29,FALSE)</f>
        <v>thickening</v>
      </c>
      <c r="BA128">
        <f>VLOOKUP(Sheet1[[#This Row],[NPDES ID2]],Combined_Sheet__Major_Only___2[[NPDES ID2]:[ECHO BFR]],17,FALSE)</f>
        <v>33.642918000000002</v>
      </c>
      <c r="BB128">
        <f>VLOOKUP(Sheet1[[#This Row],[NPDES ID2]],Combined_Sheet__Major_Only___2[[NPDES ID2]:[ECHO BFR]],18,FALSE)</f>
        <v>-93.636583999999999</v>
      </c>
      <c r="BC128" t="str">
        <f>IF(ISNUMBER(SEARCH("aerobic",$AW128)),"aerobic","")</f>
        <v>aerobic</v>
      </c>
      <c r="BD128" t="str">
        <f>IF(ISNUMBER(SEARCH("anaer",$AW128)),"anaer","")</f>
        <v/>
      </c>
      <c r="BE128" t="str">
        <f>IF(ISNUMBER(SEARCH("thickening",$AZ128)),"thickening","")</f>
        <v>thickening</v>
      </c>
      <c r="BF128" s="2" t="str">
        <f>IF(ISNUMBER(SEARCH("airDry",$AW128)),"airDry","")</f>
        <v>airDry</v>
      </c>
      <c r="BG128" s="2" t="str">
        <f>IF(ISNUMBER(SEARCH("heatDry",$AY128)),"heatDry","")</f>
        <v/>
      </c>
      <c r="BH128" s="2" t="str">
        <f>IF(AND(ISNUMBER(SEARCH("aerobic",$AW128)),ISNUMBER(SEARCH("anaer",$AW128))),"Combined Aer and Anaer.","")</f>
        <v/>
      </c>
    </row>
    <row r="129" spans="1:60" x14ac:dyDescent="0.25">
      <c r="A129" s="4">
        <v>1539</v>
      </c>
      <c r="B129" t="s">
        <v>7243</v>
      </c>
      <c r="C129">
        <v>94.8</v>
      </c>
      <c r="D129">
        <v>1211.159244924492</v>
      </c>
      <c r="E129">
        <v>1210.5090538861321</v>
      </c>
      <c r="F129">
        <v>853.65418225400333</v>
      </c>
      <c r="G129">
        <v>1594.3437354936409</v>
      </c>
      <c r="H129">
        <v>-124.8572322448335</v>
      </c>
      <c r="I129">
        <v>-127.29831312824641</v>
      </c>
      <c r="J129">
        <v>-143.58380216242179</v>
      </c>
      <c r="K129">
        <v>-101.70391064171361</v>
      </c>
      <c r="L129">
        <v>58.238479341407682</v>
      </c>
      <c r="M129">
        <v>57.932332147507381</v>
      </c>
      <c r="N129">
        <v>56.919239755016413</v>
      </c>
      <c r="O129">
        <v>60.388669144978913</v>
      </c>
      <c r="P129">
        <v>2.226581625539414</v>
      </c>
      <c r="Q129">
        <v>2.2485743367385318</v>
      </c>
      <c r="R129">
        <v>1.863994939042158</v>
      </c>
      <c r="S129">
        <v>2.5375085436204992</v>
      </c>
      <c r="T129">
        <v>3868.0755366843359</v>
      </c>
      <c r="U129">
        <v>3868.071352756248</v>
      </c>
      <c r="V129">
        <v>3864.3242380113988</v>
      </c>
      <c r="W129">
        <v>3871.8527633611948</v>
      </c>
      <c r="X129">
        <v>283.44423263382919</v>
      </c>
      <c r="Y129">
        <v>284.74723736441689</v>
      </c>
      <c r="Z129">
        <v>273.50548236587508</v>
      </c>
      <c r="AA129">
        <v>289.92293591822011</v>
      </c>
      <c r="AB129">
        <v>45.8509347531418</v>
      </c>
      <c r="AC129">
        <v>45.393506346663983</v>
      </c>
      <c r="AD129">
        <v>39.468891209455528</v>
      </c>
      <c r="AE129">
        <v>52.987484628005006</v>
      </c>
      <c r="AF129">
        <v>60.2044822599265</v>
      </c>
      <c r="AG129">
        <v>59.887944348251636</v>
      </c>
      <c r="AH129">
        <v>58.840823821193041</v>
      </c>
      <c r="AI129">
        <v>62.427215120633527</v>
      </c>
      <c r="AJ129">
        <v>0.51195815386445631</v>
      </c>
      <c r="AK129">
        <v>0.51195815870895123</v>
      </c>
      <c r="AL129">
        <v>0.51195704354917793</v>
      </c>
      <c r="AM129">
        <v>0.51195925775947226</v>
      </c>
      <c r="AN129">
        <v>0.6583132535542271</v>
      </c>
      <c r="AO129">
        <v>0.65831325355422698</v>
      </c>
      <c r="AP129">
        <v>0.65831325355422698</v>
      </c>
      <c r="AQ129">
        <v>0.65831325355422698</v>
      </c>
      <c r="AR129">
        <v>13.89406377251535</v>
      </c>
      <c r="AS129">
        <v>13.89406377251535</v>
      </c>
      <c r="AT129">
        <v>13.89406377251535</v>
      </c>
      <c r="AU129">
        <v>13.89406377251535</v>
      </c>
      <c r="AV129" t="str">
        <f>VLOOKUP(Sheet1[[#This Row],[NPDES ID2]],Combined_Sheet__Major_Only___2[[NPDES ID2]:[ECHO BFR]],3,FALSE)</f>
        <v>TX</v>
      </c>
      <c r="AW129" t="s">
        <v>118</v>
      </c>
      <c r="AX129" t="str">
        <f>VLOOKUP(Sheet1[[#This Row],[NPDES ID2]],Combined_Sheet__Major_Only___2[[NPDES ID2]:[ECHO BFR]],27,FALSE)</f>
        <v>other</v>
      </c>
      <c r="AY129" t="str">
        <f>VLOOKUP(Sheet1[[#This Row],[NPDES ID2]],Combined_Sheet__Major_Only___2[[NPDES ID2]:[ECHO BFR]],28,FALSE)</f>
        <v>-</v>
      </c>
      <c r="AZ129" t="str">
        <f>VLOOKUP(Sheet1[[#This Row],[NPDES ID2]],Combined_Sheet__Major_Only___2[[NPDES ID2]:[ECHO BFR]],29,FALSE)</f>
        <v>thickening</v>
      </c>
      <c r="BA129">
        <f>VLOOKUP(Sheet1[[#This Row],[NPDES ID2]],Combined_Sheet__Major_Only___2[[NPDES ID2]:[ECHO BFR]],17,FALSE)</f>
        <v>29.897220000000001</v>
      </c>
      <c r="BB129">
        <f>VLOOKUP(Sheet1[[#This Row],[NPDES ID2]],Combined_Sheet__Major_Only___2[[NPDES ID2]:[ECHO BFR]],18,FALSE)</f>
        <v>-96.881739999999994</v>
      </c>
      <c r="BC129" t="str">
        <f>IF(ISNUMBER(SEARCH("aerobic",$AW129)),"aerobic","")</f>
        <v>aerobic</v>
      </c>
      <c r="BD129" t="str">
        <f>IF(ISNUMBER(SEARCH("anaer",$AW129)),"anaer","")</f>
        <v/>
      </c>
      <c r="BE129" t="str">
        <f>IF(ISNUMBER(SEARCH("thickening",$AZ129)),"thickening","")</f>
        <v>thickening</v>
      </c>
      <c r="BF129" s="3" t="str">
        <f>IF(ISNUMBER(SEARCH("airDry",$AW129)),"airDry","")</f>
        <v>airDry</v>
      </c>
      <c r="BG129" s="3" t="str">
        <f>IF(ISNUMBER(SEARCH("heatDry",$AY129)),"heatDry","")</f>
        <v/>
      </c>
      <c r="BH129" s="3" t="str">
        <f>IF(AND(ISNUMBER(SEARCH("aerobic",$AW129)),ISNUMBER(SEARCH("anaer",$AW129))),"Combined Aer and Anaer.","")</f>
        <v/>
      </c>
    </row>
    <row r="130" spans="1:60" x14ac:dyDescent="0.25">
      <c r="A130" s="4">
        <v>329</v>
      </c>
      <c r="B130" t="s">
        <v>1669</v>
      </c>
      <c r="C130">
        <v>1071.0999999999999</v>
      </c>
      <c r="D130">
        <v>379.9045592405314</v>
      </c>
      <c r="E130">
        <v>379.60841240110199</v>
      </c>
      <c r="F130">
        <v>320.05958122076748</v>
      </c>
      <c r="G130">
        <v>449.06930895520912</v>
      </c>
      <c r="H130">
        <v>-114.4708151738099</v>
      </c>
      <c r="I130">
        <v>-116.9082441050554</v>
      </c>
      <c r="J130">
        <v>-132.67012303223891</v>
      </c>
      <c r="K130">
        <v>-90.895070868586828</v>
      </c>
      <c r="L130">
        <v>712.58716995040322</v>
      </c>
      <c r="M130">
        <v>709.56227702264573</v>
      </c>
      <c r="N130">
        <v>699.54207176898899</v>
      </c>
      <c r="O130">
        <v>733.84549174414963</v>
      </c>
      <c r="P130">
        <v>25.04225199978778</v>
      </c>
      <c r="Q130">
        <v>25.362088356200641</v>
      </c>
      <c r="R130">
        <v>20.692757501763818</v>
      </c>
      <c r="S130">
        <v>28.616974888069521</v>
      </c>
      <c r="T130">
        <v>3875.6448382985709</v>
      </c>
      <c r="U130">
        <v>3875.6406488210359</v>
      </c>
      <c r="V130">
        <v>3871.888564006093</v>
      </c>
      <c r="W130">
        <v>3879.4270749851648</v>
      </c>
      <c r="X130">
        <v>262.21305709604621</v>
      </c>
      <c r="Y130">
        <v>263.17605752078202</v>
      </c>
      <c r="Z130">
        <v>254.7952510162846</v>
      </c>
      <c r="AA130">
        <v>267.09908679049249</v>
      </c>
      <c r="AB130">
        <v>42.756659391512358</v>
      </c>
      <c r="AC130">
        <v>42.396431079538097</v>
      </c>
      <c r="AD130">
        <v>36.800898049120661</v>
      </c>
      <c r="AE130">
        <v>49.637485065406047</v>
      </c>
      <c r="AF130">
        <v>65.199589858892409</v>
      </c>
      <c r="AG130">
        <v>64.922204225589411</v>
      </c>
      <c r="AH130">
        <v>64.007285372868694</v>
      </c>
      <c r="AI130">
        <v>67.144195482446207</v>
      </c>
      <c r="AJ130">
        <v>0.57296351564763803</v>
      </c>
      <c r="AK130">
        <v>0.57296357077449522</v>
      </c>
      <c r="AL130">
        <v>0.57295085679786506</v>
      </c>
      <c r="AM130">
        <v>0.57297610158683931</v>
      </c>
      <c r="AN130">
        <v>0.65865386712728158</v>
      </c>
      <c r="AO130">
        <v>0.65865386712728158</v>
      </c>
      <c r="AP130">
        <v>0.65865386712728158</v>
      </c>
      <c r="AQ130">
        <v>0.65865386712728158</v>
      </c>
      <c r="AR130">
        <v>14.97546024363033</v>
      </c>
      <c r="AS130">
        <v>14.97546024363033</v>
      </c>
      <c r="AT130">
        <v>14.97546024363033</v>
      </c>
      <c r="AU130">
        <v>14.97546024363033</v>
      </c>
      <c r="AV130" t="str">
        <f>VLOOKUP(Sheet1[[#This Row],[NPDES ID2]],Combined_Sheet__Major_Only___2[[NPDES ID2]:[ECHO BFR]],3,FALSE)</f>
        <v>IN</v>
      </c>
      <c r="AW130" t="s">
        <v>118</v>
      </c>
      <c r="AX130" t="str">
        <f>VLOOKUP(Sheet1[[#This Row],[NPDES ID2]],Combined_Sheet__Major_Only___2[[NPDES ID2]:[ECHO BFR]],27,FALSE)</f>
        <v>-</v>
      </c>
      <c r="AY130" t="str">
        <f>VLOOKUP(Sheet1[[#This Row],[NPDES ID2]],Combined_Sheet__Major_Only___2[[NPDES ID2]:[ECHO BFR]],28,FALSE)</f>
        <v>-</v>
      </c>
      <c r="AZ130" t="str">
        <f>VLOOKUP(Sheet1[[#This Row],[NPDES ID2]],Combined_Sheet__Major_Only___2[[NPDES ID2]:[ECHO BFR]],29,FALSE)</f>
        <v>thickening, preliminaryOps</v>
      </c>
      <c r="BA130">
        <f>VLOOKUP(Sheet1[[#This Row],[NPDES ID2]],Combined_Sheet__Major_Only___2[[NPDES ID2]:[ECHO BFR]],17,FALSE)</f>
        <v>40.792110999999998</v>
      </c>
      <c r="BB130">
        <f>VLOOKUP(Sheet1[[#This Row],[NPDES ID2]],Combined_Sheet__Major_Only___2[[NPDES ID2]:[ECHO BFR]],18,FALSE)</f>
        <v>-85.825500000000005</v>
      </c>
      <c r="BC130" t="str">
        <f>IF(ISNUMBER(SEARCH("aerobic",$AW130)),"aerobic","")</f>
        <v>aerobic</v>
      </c>
      <c r="BD130" t="str">
        <f>IF(ISNUMBER(SEARCH("anaer",$AW130)),"anaer","")</f>
        <v/>
      </c>
      <c r="BE130" t="str">
        <f>IF(ISNUMBER(SEARCH("thickening",$AZ130)),"thickening","")</f>
        <v>thickening</v>
      </c>
      <c r="BF130" s="3" t="str">
        <f>IF(ISNUMBER(SEARCH("airDry",$AW130)),"airDry","")</f>
        <v>airDry</v>
      </c>
      <c r="BG130" s="3" t="str">
        <f>IF(ISNUMBER(SEARCH("heatDry",$AY130)),"heatDry","")</f>
        <v/>
      </c>
      <c r="BH130" s="3" t="str">
        <f>IF(AND(ISNUMBER(SEARCH("aerobic",$AW130)),ISNUMBER(SEARCH("anaer",$AW130))),"Combined Aer and Anaer.","")</f>
        <v/>
      </c>
    </row>
    <row r="131" spans="1:60" x14ac:dyDescent="0.25">
      <c r="A131" s="4">
        <v>496</v>
      </c>
      <c r="B131" t="s">
        <v>2459</v>
      </c>
      <c r="C131">
        <v>369.82</v>
      </c>
      <c r="D131">
        <v>436.26913737968692</v>
      </c>
      <c r="E131">
        <v>441.63319073971388</v>
      </c>
      <c r="F131">
        <v>334.80938109215452</v>
      </c>
      <c r="G131">
        <v>543.29090881029799</v>
      </c>
      <c r="H131">
        <v>-120.7170597336483</v>
      </c>
      <c r="I131">
        <v>-123.0676106398932</v>
      </c>
      <c r="J131">
        <v>-138.96350706047221</v>
      </c>
      <c r="K131">
        <v>-97.389410461721482</v>
      </c>
      <c r="L131">
        <v>234.36460306381079</v>
      </c>
      <c r="M131">
        <v>233.22729749940731</v>
      </c>
      <c r="N131">
        <v>229.46259448140239</v>
      </c>
      <c r="O131">
        <v>242.35384700580281</v>
      </c>
      <c r="P131">
        <v>8.6711360000493229</v>
      </c>
      <c r="Q131">
        <v>8.7467145081664484</v>
      </c>
      <c r="R131">
        <v>7.229712798583094</v>
      </c>
      <c r="S131">
        <v>9.8942938795609265</v>
      </c>
      <c r="T131">
        <v>3876.4431566727671</v>
      </c>
      <c r="U131">
        <v>3876.4389666099428</v>
      </c>
      <c r="V131">
        <v>3872.6863576121259</v>
      </c>
      <c r="W131">
        <v>3880.2259217545852</v>
      </c>
      <c r="X131">
        <v>275.34827866698907</v>
      </c>
      <c r="Y131">
        <v>276.50855996936178</v>
      </c>
      <c r="Z131">
        <v>266.43631285755049</v>
      </c>
      <c r="AA131">
        <v>281.17699152270319</v>
      </c>
      <c r="AB131">
        <v>48.774063805515887</v>
      </c>
      <c r="AC131">
        <v>48.23309066117578</v>
      </c>
      <c r="AD131">
        <v>41.401520895917692</v>
      </c>
      <c r="AE131">
        <v>57.233642991096623</v>
      </c>
      <c r="AF131">
        <v>62.105770822080167</v>
      </c>
      <c r="AG131">
        <v>61.80415771608174</v>
      </c>
      <c r="AH131">
        <v>60.807236194882037</v>
      </c>
      <c r="AI131">
        <v>64.22271563997009</v>
      </c>
      <c r="AJ131">
        <v>0.53516657711566717</v>
      </c>
      <c r="AK131">
        <v>0.53516659741568695</v>
      </c>
      <c r="AL131">
        <v>0.53516192160654963</v>
      </c>
      <c r="AM131">
        <v>0.53517120573954691</v>
      </c>
      <c r="AN131">
        <v>0.65868975134310848</v>
      </c>
      <c r="AO131">
        <v>0.65868975134310859</v>
      </c>
      <c r="AP131">
        <v>0.65868975134310859</v>
      </c>
      <c r="AQ131">
        <v>0.65868975134310859</v>
      </c>
      <c r="AR131">
        <v>13.5857901505084</v>
      </c>
      <c r="AS131">
        <v>13.5857901505084</v>
      </c>
      <c r="AT131">
        <v>13.5857901505084</v>
      </c>
      <c r="AU131">
        <v>13.5857901505084</v>
      </c>
      <c r="AV131" t="str">
        <f>VLOOKUP(Sheet1[[#This Row],[NPDES ID2]],Combined_Sheet__Major_Only___2[[NPDES ID2]:[ECHO BFR]],3,FALSE)</f>
        <v>PA</v>
      </c>
      <c r="AW131" t="s">
        <v>118</v>
      </c>
      <c r="AX131" t="str">
        <f>VLOOKUP(Sheet1[[#This Row],[NPDES ID2]],Combined_Sheet__Major_Only___2[[NPDES ID2]:[ECHO BFR]],27,FALSE)</f>
        <v>-</v>
      </c>
      <c r="AY131" t="str">
        <f>VLOOKUP(Sheet1[[#This Row],[NPDES ID2]],Combined_Sheet__Major_Only___2[[NPDES ID2]:[ECHO BFR]],28,FALSE)</f>
        <v>thermoAerobicDigest</v>
      </c>
      <c r="AZ131" t="str">
        <f>VLOOKUP(Sheet1[[#This Row],[NPDES ID2]],Combined_Sheet__Major_Only___2[[NPDES ID2]:[ECHO BFR]],29,FALSE)</f>
        <v>thickening, preliminaryOps</v>
      </c>
      <c r="BA131">
        <f>VLOOKUP(Sheet1[[#This Row],[NPDES ID2]],Combined_Sheet__Major_Only___2[[NPDES ID2]:[ECHO BFR]],17,FALSE)</f>
        <v>40.922690000000003</v>
      </c>
      <c r="BB131">
        <f>VLOOKUP(Sheet1[[#This Row],[NPDES ID2]],Combined_Sheet__Major_Only___2[[NPDES ID2]:[ECHO BFR]],18,FALSE)</f>
        <v>-77.783749999999998</v>
      </c>
      <c r="BC131" t="str">
        <f>IF(ISNUMBER(SEARCH("aerobic",$AW131)),"aerobic","")</f>
        <v>aerobic</v>
      </c>
      <c r="BD131" t="str">
        <f>IF(ISNUMBER(SEARCH("anaer",$AW131)),"anaer","")</f>
        <v/>
      </c>
      <c r="BE131" t="str">
        <f>IF(ISNUMBER(SEARCH("thickening",$AZ131)),"thickening","")</f>
        <v>thickening</v>
      </c>
      <c r="BF131" s="2" t="str">
        <f>IF(ISNUMBER(SEARCH("airDry",$AW131)),"airDry","")</f>
        <v>airDry</v>
      </c>
      <c r="BG131" s="2" t="str">
        <f>IF(ISNUMBER(SEARCH("heatDry",$AY131)),"heatDry","")</f>
        <v/>
      </c>
      <c r="BH131" s="2" t="str">
        <f>IF(AND(ISNUMBER(SEARCH("aerobic",$AW131)),ISNUMBER(SEARCH("anaer",$AW131))),"Combined Aer and Anaer.","")</f>
        <v/>
      </c>
    </row>
    <row r="132" spans="1:60" x14ac:dyDescent="0.25">
      <c r="A132" s="4">
        <v>2126</v>
      </c>
      <c r="B132" t="s">
        <v>9988</v>
      </c>
      <c r="C132">
        <v>886.76</v>
      </c>
      <c r="D132">
        <v>387.22691513449172</v>
      </c>
      <c r="E132">
        <v>386.92478312336789</v>
      </c>
      <c r="F132">
        <v>325.03008071324069</v>
      </c>
      <c r="G132">
        <v>461.41399012342879</v>
      </c>
      <c r="H132">
        <v>-122.6570135059174</v>
      </c>
      <c r="I132">
        <v>-125.12975712596661</v>
      </c>
      <c r="J132">
        <v>-141.1172089007211</v>
      </c>
      <c r="K132">
        <v>-99.506709639374122</v>
      </c>
      <c r="L132">
        <v>553.33057201826068</v>
      </c>
      <c r="M132">
        <v>550.53609723041791</v>
      </c>
      <c r="N132">
        <v>541.28085283276778</v>
      </c>
      <c r="O132">
        <v>572.96739398038847</v>
      </c>
      <c r="P132">
        <v>20.809392341349241</v>
      </c>
      <c r="Q132">
        <v>20.982732075732461</v>
      </c>
      <c r="R132">
        <v>17.385808361920908</v>
      </c>
      <c r="S132">
        <v>23.69256428725738</v>
      </c>
      <c r="T132">
        <v>3878.196559889861</v>
      </c>
      <c r="U132">
        <v>3878.1923685415259</v>
      </c>
      <c r="V132">
        <v>3874.4386082437159</v>
      </c>
      <c r="W132">
        <v>3881.9804855235552</v>
      </c>
      <c r="X132">
        <v>279.77785118497133</v>
      </c>
      <c r="Y132">
        <v>281.0096233630847</v>
      </c>
      <c r="Z132">
        <v>270.34889780588458</v>
      </c>
      <c r="AA132">
        <v>285.93359628235061</v>
      </c>
      <c r="AB132">
        <v>47.905788524982128</v>
      </c>
      <c r="AC132">
        <v>47.391524851910027</v>
      </c>
      <c r="AD132">
        <v>40.870656685927159</v>
      </c>
      <c r="AE132">
        <v>55.875216109222123</v>
      </c>
      <c r="AF132">
        <v>61.152582041631788</v>
      </c>
      <c r="AG132">
        <v>60.843201260118938</v>
      </c>
      <c r="AH132">
        <v>59.822006265361807</v>
      </c>
      <c r="AI132">
        <v>63.322376236781317</v>
      </c>
      <c r="AJ132">
        <v>0.52352935982956095</v>
      </c>
      <c r="AK132">
        <v>0.52352940714719687</v>
      </c>
      <c r="AL132">
        <v>0.52351849562611463</v>
      </c>
      <c r="AM132">
        <v>0.52354016144234738</v>
      </c>
      <c r="AN132">
        <v>0.65876853991187101</v>
      </c>
      <c r="AO132">
        <v>0.65876853991187101</v>
      </c>
      <c r="AP132">
        <v>0.65876853991187101</v>
      </c>
      <c r="AQ132">
        <v>0.65876853991187101</v>
      </c>
      <c r="AR132">
        <v>13.644177988662101</v>
      </c>
      <c r="AS132">
        <v>13.64417798866211</v>
      </c>
      <c r="AT132">
        <v>13.64417798866211</v>
      </c>
      <c r="AU132">
        <v>13.64417798866211</v>
      </c>
      <c r="AV132" t="str">
        <f>VLOOKUP(Sheet1[[#This Row],[NPDES ID2]],Combined_Sheet__Major_Only___2[[NPDES ID2]:[ECHO BFR]],3,FALSE)</f>
        <v>TX</v>
      </c>
      <c r="AW132" t="s">
        <v>118</v>
      </c>
      <c r="AX132" t="str">
        <f>VLOOKUP(Sheet1[[#This Row],[NPDES ID2]],Combined_Sheet__Major_Only___2[[NPDES ID2]:[ECHO BFR]],27,FALSE)</f>
        <v>-</v>
      </c>
      <c r="AY132" t="str">
        <f>VLOOKUP(Sheet1[[#This Row],[NPDES ID2]],Combined_Sheet__Major_Only___2[[NPDES ID2]:[ECHO BFR]],28,FALSE)</f>
        <v>-</v>
      </c>
      <c r="AZ132" t="str">
        <f>VLOOKUP(Sheet1[[#This Row],[NPDES ID2]],Combined_Sheet__Major_Only___2[[NPDES ID2]:[ECHO BFR]],29,FALSE)</f>
        <v>thickening</v>
      </c>
      <c r="BA132">
        <f>VLOOKUP(Sheet1[[#This Row],[NPDES ID2]],Combined_Sheet__Major_Only___2[[NPDES ID2]:[ECHO BFR]],17,FALSE)</f>
        <v>29.552659999999999</v>
      </c>
      <c r="BB132">
        <f>VLOOKUP(Sheet1[[#This Row],[NPDES ID2]],Combined_Sheet__Major_Only___2[[NPDES ID2]:[ECHO BFR]],18,FALSE)</f>
        <v>-97.914029999999997</v>
      </c>
      <c r="BC132" t="str">
        <f>IF(ISNUMBER(SEARCH("aerobic",$AW132)),"aerobic","")</f>
        <v>aerobic</v>
      </c>
      <c r="BD132" t="str">
        <f>IF(ISNUMBER(SEARCH("anaer",$AW132)),"anaer","")</f>
        <v/>
      </c>
      <c r="BE132" t="str">
        <f>IF(ISNUMBER(SEARCH("thickening",$AZ132)),"thickening","")</f>
        <v>thickening</v>
      </c>
      <c r="BF132" s="2" t="str">
        <f>IF(ISNUMBER(SEARCH("airDry",$AW132)),"airDry","")</f>
        <v>airDry</v>
      </c>
      <c r="BG132" s="2" t="str">
        <f>IF(ISNUMBER(SEARCH("heatDry",$AY132)),"heatDry","")</f>
        <v/>
      </c>
      <c r="BH132" s="2" t="str">
        <f>IF(AND(ISNUMBER(SEARCH("aerobic",$AW132)),ISNUMBER(SEARCH("anaer",$AW132))),"Combined Aer and Anaer.","")</f>
        <v/>
      </c>
    </row>
    <row r="133" spans="1:60" x14ac:dyDescent="0.25">
      <c r="A133" s="4">
        <v>2136</v>
      </c>
      <c r="B133" t="s">
        <v>10034</v>
      </c>
      <c r="C133">
        <v>850</v>
      </c>
      <c r="D133">
        <v>405.0740235307814</v>
      </c>
      <c r="E133">
        <v>404.60956372542478</v>
      </c>
      <c r="F133">
        <v>340.79410453931462</v>
      </c>
      <c r="G133">
        <v>482.81284961799008</v>
      </c>
      <c r="H133">
        <v>-129.60794991107159</v>
      </c>
      <c r="I133">
        <v>-131.99754122109471</v>
      </c>
      <c r="J133">
        <v>-148.47589956652271</v>
      </c>
      <c r="K133">
        <v>-106.81799509531</v>
      </c>
      <c r="L133">
        <v>503.77866170870601</v>
      </c>
      <c r="M133">
        <v>500.8894114816427</v>
      </c>
      <c r="N133">
        <v>491.32125038506888</v>
      </c>
      <c r="O133">
        <v>524.0802117476461</v>
      </c>
      <c r="P133">
        <v>20.00087036844268</v>
      </c>
      <c r="Q133">
        <v>20.14512275536531</v>
      </c>
      <c r="R133">
        <v>16.820515017984931</v>
      </c>
      <c r="S133">
        <v>22.87847080607504</v>
      </c>
      <c r="T133">
        <v>3883.480701588961</v>
      </c>
      <c r="U133">
        <v>3883.4765063665482</v>
      </c>
      <c r="V133">
        <v>3879.7192764547681</v>
      </c>
      <c r="W133">
        <v>3887.2681247185528</v>
      </c>
      <c r="X133">
        <v>294.98877081061443</v>
      </c>
      <c r="Y133">
        <v>296.47788660241048</v>
      </c>
      <c r="Z133">
        <v>283.69910893356138</v>
      </c>
      <c r="AA133">
        <v>302.33099428654953</v>
      </c>
      <c r="AB133">
        <v>46.746125892134287</v>
      </c>
      <c r="AC133">
        <v>46.281197211442667</v>
      </c>
      <c r="AD133">
        <v>40.39283455816755</v>
      </c>
      <c r="AE133">
        <v>53.884864228505279</v>
      </c>
      <c r="AF133">
        <v>58.084026167013988</v>
      </c>
      <c r="AG133">
        <v>57.750407828409998</v>
      </c>
      <c r="AH133">
        <v>56.648756514450362</v>
      </c>
      <c r="AI133">
        <v>60.424347460881407</v>
      </c>
      <c r="AJ133">
        <v>0.48609346717597318</v>
      </c>
      <c r="AK133">
        <v>0.4860935095656792</v>
      </c>
      <c r="AL133">
        <v>0.48608373511847058</v>
      </c>
      <c r="AM133">
        <v>0.48610314315720232</v>
      </c>
      <c r="AN133">
        <v>0.65900576115627374</v>
      </c>
      <c r="AO133">
        <v>0.65900576115627352</v>
      </c>
      <c r="AP133">
        <v>0.65900576115627352</v>
      </c>
      <c r="AQ133">
        <v>0.65900576115627352</v>
      </c>
      <c r="AR133">
        <v>13.57207098547515</v>
      </c>
      <c r="AS133">
        <v>13.57207098547515</v>
      </c>
      <c r="AT133">
        <v>13.57207098547515</v>
      </c>
      <c r="AU133">
        <v>13.57207098547515</v>
      </c>
      <c r="AV133" t="str">
        <f>VLOOKUP(Sheet1[[#This Row],[NPDES ID2]],Combined_Sheet__Major_Only___2[[NPDES ID2]:[ECHO BFR]],3,FALSE)</f>
        <v>CA</v>
      </c>
      <c r="AW133" t="s">
        <v>118</v>
      </c>
      <c r="AX133" t="str">
        <f>VLOOKUP(Sheet1[[#This Row],[NPDES ID2]],Combined_Sheet__Major_Only___2[[NPDES ID2]:[ECHO BFR]],27,FALSE)</f>
        <v>tempSludgeStore</v>
      </c>
      <c r="AY133" t="str">
        <f>VLOOKUP(Sheet1[[#This Row],[NPDES ID2]],Combined_Sheet__Major_Only___2[[NPDES ID2]:[ECHO BFR]],28,FALSE)</f>
        <v>-</v>
      </c>
      <c r="AZ133" t="str">
        <f>VLOOKUP(Sheet1[[#This Row],[NPDES ID2]],Combined_Sheet__Major_Only___2[[NPDES ID2]:[ECHO BFR]],29,FALSE)</f>
        <v>sludgeLagoon, thickening, preliminaryOps</v>
      </c>
      <c r="BA133">
        <f>VLOOKUP(Sheet1[[#This Row],[NPDES ID2]],Combined_Sheet__Major_Only___2[[NPDES ID2]:[ECHO BFR]],17,FALSE)</f>
        <v>33.591917000000002</v>
      </c>
      <c r="BB133">
        <f>VLOOKUP(Sheet1[[#This Row],[NPDES ID2]],Combined_Sheet__Major_Only___2[[NPDES ID2]:[ECHO BFR]],18,FALSE)</f>
        <v>-116.121703</v>
      </c>
      <c r="BC133" t="str">
        <f>IF(ISNUMBER(SEARCH("aerobic",$AW133)),"aerobic","")</f>
        <v>aerobic</v>
      </c>
      <c r="BD133" t="str">
        <f>IF(ISNUMBER(SEARCH("anaer",$AW133)),"anaer","")</f>
        <v/>
      </c>
      <c r="BE133" t="str">
        <f>IF(ISNUMBER(SEARCH("thickening",$AZ133)),"thickening","")</f>
        <v>thickening</v>
      </c>
      <c r="BF133" s="2" t="str">
        <f>IF(ISNUMBER(SEARCH("airDry",$AW133)),"airDry","")</f>
        <v>airDry</v>
      </c>
      <c r="BG133" s="2" t="str">
        <f>IF(ISNUMBER(SEARCH("heatDry",$AY133)),"heatDry","")</f>
        <v/>
      </c>
      <c r="BH133" s="2" t="str">
        <f>IF(AND(ISNUMBER(SEARCH("aerobic",$AW133)),ISNUMBER(SEARCH("anaer",$AW133))),"Combined Aer and Anaer.","")</f>
        <v/>
      </c>
    </row>
    <row r="134" spans="1:60" x14ac:dyDescent="0.25">
      <c r="A134" s="4">
        <v>2320</v>
      </c>
      <c r="B134" t="s">
        <v>10835</v>
      </c>
      <c r="C134">
        <v>390.87</v>
      </c>
      <c r="D134">
        <v>423.84339874566308</v>
      </c>
      <c r="E134">
        <v>429.20810048370703</v>
      </c>
      <c r="F134">
        <v>325.04093335637413</v>
      </c>
      <c r="G134">
        <v>523.33330927544921</v>
      </c>
      <c r="H134">
        <v>-120.11518561121881</v>
      </c>
      <c r="I134">
        <v>-122.4523548860743</v>
      </c>
      <c r="J134">
        <v>-138.2900250850933</v>
      </c>
      <c r="K134">
        <v>-96.763720070546839</v>
      </c>
      <c r="L134">
        <v>248.8420228849013</v>
      </c>
      <c r="M134">
        <v>247.64903165257911</v>
      </c>
      <c r="N134">
        <v>243.6997573816638</v>
      </c>
      <c r="O134">
        <v>257.22275354136212</v>
      </c>
      <c r="P134">
        <v>9.1623070620703455</v>
      </c>
      <c r="Q134">
        <v>9.2468156422612857</v>
      </c>
      <c r="R134">
        <v>7.6345690636367278</v>
      </c>
      <c r="S134">
        <v>10.45225574732695</v>
      </c>
      <c r="T134">
        <v>3897.6888387727899</v>
      </c>
      <c r="U134">
        <v>3897.6846331336551</v>
      </c>
      <c r="V134">
        <v>3893.9180740338838</v>
      </c>
      <c r="W134">
        <v>3901.4856660600199</v>
      </c>
      <c r="X134">
        <v>275.58975058886432</v>
      </c>
      <c r="Y134">
        <v>276.73598567452831</v>
      </c>
      <c r="Z134">
        <v>266.77745353474211</v>
      </c>
      <c r="AA134">
        <v>281.35577551562562</v>
      </c>
      <c r="AB134">
        <v>55.564616331455092</v>
      </c>
      <c r="AC134">
        <v>54.778241254920587</v>
      </c>
      <c r="AD134">
        <v>46.131192325662987</v>
      </c>
      <c r="AE134">
        <v>66.681510710848485</v>
      </c>
      <c r="AF134">
        <v>62.391053060001603</v>
      </c>
      <c r="AG134">
        <v>62.091674586686857</v>
      </c>
      <c r="AH134">
        <v>61.102305928869548</v>
      </c>
      <c r="AI134">
        <v>64.492114831114051</v>
      </c>
      <c r="AJ134">
        <v>0.53865024732141276</v>
      </c>
      <c r="AK134">
        <v>0.53865027063203019</v>
      </c>
      <c r="AL134">
        <v>0.53864490074499394</v>
      </c>
      <c r="AM134">
        <v>0.53865556302920914</v>
      </c>
      <c r="AN134">
        <v>0.65964197511976341</v>
      </c>
      <c r="AO134">
        <v>0.65964197511976319</v>
      </c>
      <c r="AP134">
        <v>0.65964197511976319</v>
      </c>
      <c r="AQ134">
        <v>0.65964197511976319</v>
      </c>
      <c r="AR134">
        <v>12.69133019612423</v>
      </c>
      <c r="AS134">
        <v>12.69133019612423</v>
      </c>
      <c r="AT134">
        <v>12.69133019612423</v>
      </c>
      <c r="AU134">
        <v>12.69133019612423</v>
      </c>
      <c r="AV134" t="str">
        <f>VLOOKUP(Sheet1[[#This Row],[NPDES ID2]],Combined_Sheet__Major_Only___2[[NPDES ID2]:[ECHO BFR]],3,FALSE)</f>
        <v>TX</v>
      </c>
      <c r="AW134" t="s">
        <v>118</v>
      </c>
      <c r="AX134" t="str">
        <f>VLOOKUP(Sheet1[[#This Row],[NPDES ID2]],Combined_Sheet__Major_Only___2[[NPDES ID2]:[ECHO BFR]],27,FALSE)</f>
        <v>-</v>
      </c>
      <c r="AY134" t="str">
        <f>VLOOKUP(Sheet1[[#This Row],[NPDES ID2]],Combined_Sheet__Major_Only___2[[NPDES ID2]:[ECHO BFR]],28,FALSE)</f>
        <v>-</v>
      </c>
      <c r="AZ134" t="str">
        <f>VLOOKUP(Sheet1[[#This Row],[NPDES ID2]],Combined_Sheet__Major_Only___2[[NPDES ID2]:[ECHO BFR]],29,FALSE)</f>
        <v>preliminaryOps, thickening</v>
      </c>
      <c r="BA134">
        <f>VLOOKUP(Sheet1[[#This Row],[NPDES ID2]],Combined_Sheet__Major_Only___2[[NPDES ID2]:[ECHO BFR]],17,FALSE)</f>
        <v>28.624917</v>
      </c>
      <c r="BB134">
        <f>VLOOKUP(Sheet1[[#This Row],[NPDES ID2]],Combined_Sheet__Major_Only___2[[NPDES ID2]:[ECHO BFR]],18,FALSE)</f>
        <v>-96.629389000000003</v>
      </c>
      <c r="BC134" t="str">
        <f>IF(ISNUMBER(SEARCH("aerobic",$AW134)),"aerobic","")</f>
        <v>aerobic</v>
      </c>
      <c r="BD134" t="str">
        <f>IF(ISNUMBER(SEARCH("anaer",$AW134)),"anaer","")</f>
        <v/>
      </c>
      <c r="BE134" t="str">
        <f>IF(ISNUMBER(SEARCH("thickening",$AZ134)),"thickening","")</f>
        <v>thickening</v>
      </c>
      <c r="BF134" s="2" t="str">
        <f>IF(ISNUMBER(SEARCH("airDry",$AW134)),"airDry","")</f>
        <v>airDry</v>
      </c>
      <c r="BG134" s="2" t="str">
        <f>IF(ISNUMBER(SEARCH("heatDry",$AY134)),"heatDry","")</f>
        <v/>
      </c>
      <c r="BH134" s="2" t="str">
        <f>IF(AND(ISNUMBER(SEARCH("aerobic",$AW134)),ISNUMBER(SEARCH("anaer",$AW134))),"Combined Aer and Anaer.","")</f>
        <v/>
      </c>
    </row>
    <row r="135" spans="1:60" x14ac:dyDescent="0.25">
      <c r="A135" s="4">
        <v>2274</v>
      </c>
      <c r="B135" t="s">
        <v>10634</v>
      </c>
      <c r="C135">
        <v>469</v>
      </c>
      <c r="D135">
        <v>383.20717311299632</v>
      </c>
      <c r="E135">
        <v>387.88979522339832</v>
      </c>
      <c r="F135">
        <v>296.36163501511538</v>
      </c>
      <c r="G135">
        <v>466.49092060724348</v>
      </c>
      <c r="H135">
        <v>-115.7455836938576</v>
      </c>
      <c r="I135">
        <v>-118.1022905975062</v>
      </c>
      <c r="J135">
        <v>-133.80461906279939</v>
      </c>
      <c r="K135">
        <v>-92.165007845707947</v>
      </c>
      <c r="L135">
        <v>309.03171909851108</v>
      </c>
      <c r="M135">
        <v>307.68304829576329</v>
      </c>
      <c r="N135">
        <v>303.21827602041998</v>
      </c>
      <c r="O135">
        <v>318.50627083450598</v>
      </c>
      <c r="P135">
        <v>10.97171344928568</v>
      </c>
      <c r="Q135">
        <v>11.11189225371076</v>
      </c>
      <c r="R135">
        <v>9.0930800673403027</v>
      </c>
      <c r="S135">
        <v>12.509854426683949</v>
      </c>
      <c r="T135">
        <v>3900.040503349981</v>
      </c>
      <c r="U135">
        <v>3900.0362959867189</v>
      </c>
      <c r="V135">
        <v>3896.268192763278</v>
      </c>
      <c r="W135">
        <v>3903.8388871695079</v>
      </c>
      <c r="X135">
        <v>266.4177525045867</v>
      </c>
      <c r="Y135">
        <v>267.41914153785092</v>
      </c>
      <c r="Z135">
        <v>258.66915579292208</v>
      </c>
      <c r="AA135">
        <v>271.51266647289441</v>
      </c>
      <c r="AB135">
        <v>44.089050003637013</v>
      </c>
      <c r="AC135">
        <v>43.697333394788167</v>
      </c>
      <c r="AD135">
        <v>37.85626191721137</v>
      </c>
      <c r="AE135">
        <v>51.278093432659688</v>
      </c>
      <c r="AF135">
        <v>64.574515533959797</v>
      </c>
      <c r="AG135">
        <v>64.292425510671279</v>
      </c>
      <c r="AH135">
        <v>63.360324316015792</v>
      </c>
      <c r="AI135">
        <v>66.55408637709202</v>
      </c>
      <c r="AJ135">
        <v>0.56532402974910079</v>
      </c>
      <c r="AK135">
        <v>0.56532405426369414</v>
      </c>
      <c r="AL135">
        <v>0.56531840701505376</v>
      </c>
      <c r="AM135">
        <v>0.56532962002025011</v>
      </c>
      <c r="AN135">
        <v>0.65974704936786766</v>
      </c>
      <c r="AO135">
        <v>0.65974704936786777</v>
      </c>
      <c r="AP135">
        <v>0.65974704936786777</v>
      </c>
      <c r="AQ135">
        <v>0.65974704936786777</v>
      </c>
      <c r="AR135">
        <v>14.701436763173639</v>
      </c>
      <c r="AS135">
        <v>14.701436763173639</v>
      </c>
      <c r="AT135">
        <v>14.701436763173639</v>
      </c>
      <c r="AU135">
        <v>14.701436763173639</v>
      </c>
      <c r="AV135" t="str">
        <f>VLOOKUP(Sheet1[[#This Row],[NPDES ID2]],Combined_Sheet__Major_Only___2[[NPDES ID2]:[ECHO BFR]],3,FALSE)</f>
        <v>AL</v>
      </c>
      <c r="AW135" t="s">
        <v>118</v>
      </c>
      <c r="AX135" t="str">
        <f>VLOOKUP(Sheet1[[#This Row],[NPDES ID2]],Combined_Sheet__Major_Only___2[[NPDES ID2]:[ECHO BFR]],27,FALSE)</f>
        <v>-</v>
      </c>
      <c r="AY135" t="str">
        <f>VLOOKUP(Sheet1[[#This Row],[NPDES ID2]],Combined_Sheet__Major_Only___2[[NPDES ID2]:[ECHO BFR]],28,FALSE)</f>
        <v>-</v>
      </c>
      <c r="AZ135" t="str">
        <f>VLOOKUP(Sheet1[[#This Row],[NPDES ID2]],Combined_Sheet__Major_Only___2[[NPDES ID2]:[ECHO BFR]],29,FALSE)</f>
        <v>thickening, preliminaryOps</v>
      </c>
      <c r="BA135">
        <f>VLOOKUP(Sheet1[[#This Row],[NPDES ID2]],Combined_Sheet__Major_Only___2[[NPDES ID2]:[ECHO BFR]],17,FALSE)</f>
        <v>33.619759999999999</v>
      </c>
      <c r="BB135">
        <f>VLOOKUP(Sheet1[[#This Row],[NPDES ID2]],Combined_Sheet__Major_Only___2[[NPDES ID2]:[ECHO BFR]],18,FALSE)</f>
        <v>-86.603560000000002</v>
      </c>
      <c r="BC135" t="str">
        <f>IF(ISNUMBER(SEARCH("aerobic",$AW135)),"aerobic","")</f>
        <v>aerobic</v>
      </c>
      <c r="BD135" t="str">
        <f>IF(ISNUMBER(SEARCH("anaer",$AW135)),"anaer","")</f>
        <v/>
      </c>
      <c r="BE135" t="str">
        <f>IF(ISNUMBER(SEARCH("thickening",$AZ135)),"thickening","")</f>
        <v>thickening</v>
      </c>
      <c r="BF135" s="2" t="str">
        <f>IF(ISNUMBER(SEARCH("airDry",$AW135)),"airDry","")</f>
        <v>airDry</v>
      </c>
      <c r="BG135" s="2" t="str">
        <f>IF(ISNUMBER(SEARCH("heatDry",$AY135)),"heatDry","")</f>
        <v/>
      </c>
      <c r="BH135" s="2" t="str">
        <f>IF(AND(ISNUMBER(SEARCH("aerobic",$AW135)),ISNUMBER(SEARCH("anaer",$AW135))),"Combined Aer and Anaer.","")</f>
        <v/>
      </c>
    </row>
    <row r="136" spans="1:60" x14ac:dyDescent="0.25">
      <c r="A136" s="4">
        <v>1486</v>
      </c>
      <c r="B136" t="s">
        <v>7007</v>
      </c>
      <c r="C136">
        <v>110.66</v>
      </c>
      <c r="D136">
        <v>1064.771814875628</v>
      </c>
      <c r="E136">
        <v>1064.524456985137</v>
      </c>
      <c r="F136">
        <v>754.61617296862187</v>
      </c>
      <c r="G136">
        <v>1395.9991651503649</v>
      </c>
      <c r="H136">
        <v>-125.8669354512337</v>
      </c>
      <c r="I136">
        <v>-128.28198516738831</v>
      </c>
      <c r="J136">
        <v>-144.70554328270131</v>
      </c>
      <c r="K136">
        <v>-102.769144242614</v>
      </c>
      <c r="L136">
        <v>67.470396812687468</v>
      </c>
      <c r="M136">
        <v>67.108989916226577</v>
      </c>
      <c r="N136">
        <v>65.913008514231834</v>
      </c>
      <c r="O136">
        <v>70.008729608372093</v>
      </c>
      <c r="P136">
        <v>2.6001299751164408</v>
      </c>
      <c r="Q136">
        <v>2.6258730524139202</v>
      </c>
      <c r="R136">
        <v>2.1788096552172069</v>
      </c>
      <c r="S136">
        <v>2.9651850137705549</v>
      </c>
      <c r="T136">
        <v>3907.35598019285</v>
      </c>
      <c r="U136">
        <v>3907.351767466233</v>
      </c>
      <c r="V136">
        <v>3903.5788608362782</v>
      </c>
      <c r="W136">
        <v>3911.159206019217</v>
      </c>
      <c r="X136">
        <v>288.49675230560212</v>
      </c>
      <c r="Y136">
        <v>289.85082149759108</v>
      </c>
      <c r="Z136">
        <v>278.18766543537049</v>
      </c>
      <c r="AA136">
        <v>295.21064167971628</v>
      </c>
      <c r="AB136">
        <v>49.795237809274639</v>
      </c>
      <c r="AC136">
        <v>49.227372772276638</v>
      </c>
      <c r="AD136">
        <v>42.451184797429981</v>
      </c>
      <c r="AE136">
        <v>58.087278201920327</v>
      </c>
      <c r="AF136">
        <v>59.751661197083948</v>
      </c>
      <c r="AG136">
        <v>59.431531469896584</v>
      </c>
      <c r="AH136">
        <v>58.37258272440738</v>
      </c>
      <c r="AI136">
        <v>61.999551871471233</v>
      </c>
      <c r="AJ136">
        <v>0.5064330423263792</v>
      </c>
      <c r="AK136">
        <v>0.50643304824197322</v>
      </c>
      <c r="AL136">
        <v>0.50643168645833792</v>
      </c>
      <c r="AM136">
        <v>0.50643439035506543</v>
      </c>
      <c r="AN136">
        <v>0.66007349629578693</v>
      </c>
      <c r="AO136">
        <v>0.66007349629578704</v>
      </c>
      <c r="AP136">
        <v>0.66007349629578704</v>
      </c>
      <c r="AQ136">
        <v>0.66007349629578704</v>
      </c>
      <c r="AR136">
        <v>13.26915493193542</v>
      </c>
      <c r="AS136">
        <v>13.26915493193543</v>
      </c>
      <c r="AT136">
        <v>13.26915493193543</v>
      </c>
      <c r="AU136">
        <v>13.26915493193543</v>
      </c>
      <c r="AV136" t="str">
        <f>VLOOKUP(Sheet1[[#This Row],[NPDES ID2]],Combined_Sheet__Major_Only___2[[NPDES ID2]:[ECHO BFR]],3,FALSE)</f>
        <v>IL</v>
      </c>
      <c r="AW136" t="s">
        <v>118</v>
      </c>
      <c r="AX136" t="str">
        <f>VLOOKUP(Sheet1[[#This Row],[NPDES ID2]],Combined_Sheet__Major_Only___2[[NPDES ID2]:[ECHO BFR]],27,FALSE)</f>
        <v>tempSludgeStore</v>
      </c>
      <c r="AY136" t="str">
        <f>VLOOKUP(Sheet1[[#This Row],[NPDES ID2]],Combined_Sheet__Major_Only___2[[NPDES ID2]:[ECHO BFR]],28,FALSE)</f>
        <v>-</v>
      </c>
      <c r="AZ136" t="str">
        <f>VLOOKUP(Sheet1[[#This Row],[NPDES ID2]],Combined_Sheet__Major_Only___2[[NPDES ID2]:[ECHO BFR]],29,FALSE)</f>
        <v>preliminaryOps, thickening</v>
      </c>
      <c r="BA136">
        <f>VLOOKUP(Sheet1[[#This Row],[NPDES ID2]],Combined_Sheet__Major_Only___2[[NPDES ID2]:[ECHO BFR]],17,FALSE)</f>
        <v>41.539099999999998</v>
      </c>
      <c r="BB136">
        <f>VLOOKUP(Sheet1[[#This Row],[NPDES ID2]],Combined_Sheet__Major_Only___2[[NPDES ID2]:[ECHO BFR]],18,FALSE)</f>
        <v>-89.117699999999999</v>
      </c>
      <c r="BC136" t="str">
        <f>IF(ISNUMBER(SEARCH("aerobic",$AW136)),"aerobic","")</f>
        <v>aerobic</v>
      </c>
      <c r="BD136" t="str">
        <f>IF(ISNUMBER(SEARCH("anaer",$AW136)),"anaer","")</f>
        <v/>
      </c>
      <c r="BE136" t="str">
        <f>IF(ISNUMBER(SEARCH("thickening",$AZ136)),"thickening","")</f>
        <v>thickening</v>
      </c>
      <c r="BF136" s="2" t="str">
        <f>IF(ISNUMBER(SEARCH("airDry",$AW136)),"airDry","")</f>
        <v>airDry</v>
      </c>
      <c r="BG136" s="2" t="str">
        <f>IF(ISNUMBER(SEARCH("heatDry",$AY136)),"heatDry","")</f>
        <v/>
      </c>
      <c r="BH136" s="2" t="str">
        <f>IF(AND(ISNUMBER(SEARCH("aerobic",$AW136)),ISNUMBER(SEARCH("anaer",$AW136))),"Combined Aer and Anaer.","")</f>
        <v/>
      </c>
    </row>
    <row r="137" spans="1:60" x14ac:dyDescent="0.25">
      <c r="A137" s="4">
        <v>301</v>
      </c>
      <c r="B137" t="s">
        <v>1537</v>
      </c>
      <c r="C137">
        <v>1302.06</v>
      </c>
      <c r="D137">
        <v>399.55759227967809</v>
      </c>
      <c r="E137">
        <v>399.53830032772169</v>
      </c>
      <c r="F137">
        <v>339.77343976443728</v>
      </c>
      <c r="G137">
        <v>466.75400193644577</v>
      </c>
      <c r="H137">
        <v>-111.75448932982439</v>
      </c>
      <c r="I137">
        <v>-114.2966536961589</v>
      </c>
      <c r="J137">
        <v>-130.2267952653599</v>
      </c>
      <c r="K137">
        <v>-88.078030935643568</v>
      </c>
      <c r="L137">
        <v>885.32918882397325</v>
      </c>
      <c r="M137">
        <v>881.80421237006681</v>
      </c>
      <c r="N137">
        <v>870.1222501208108</v>
      </c>
      <c r="O137">
        <v>910.1086918673268</v>
      </c>
      <c r="P137">
        <v>30.400863400462391</v>
      </c>
      <c r="Q137">
        <v>30.812359968928352</v>
      </c>
      <c r="R137">
        <v>24.948471301327871</v>
      </c>
      <c r="S137">
        <v>34.921217839632533</v>
      </c>
      <c r="T137">
        <v>3915.1833069197669</v>
      </c>
      <c r="U137">
        <v>3915.1790884545298</v>
      </c>
      <c r="V137">
        <v>3911.40104233292</v>
      </c>
      <c r="W137">
        <v>3918.991713538906</v>
      </c>
      <c r="X137">
        <v>259.16955710113712</v>
      </c>
      <c r="Y137">
        <v>260.07088659239338</v>
      </c>
      <c r="Z137">
        <v>252.29664036008259</v>
      </c>
      <c r="AA137">
        <v>263.706608897004</v>
      </c>
      <c r="AB137">
        <v>49.223188297350227</v>
      </c>
      <c r="AC137">
        <v>48.681676829837038</v>
      </c>
      <c r="AD137">
        <v>41.366141795902877</v>
      </c>
      <c r="AE137">
        <v>58.603712477953543</v>
      </c>
      <c r="AF137">
        <v>66.636824269787496</v>
      </c>
      <c r="AG137">
        <v>66.37066474427165</v>
      </c>
      <c r="AH137">
        <v>65.493983163619703</v>
      </c>
      <c r="AI137">
        <v>68.50128794529941</v>
      </c>
      <c r="AJ137">
        <v>0.59053448959645038</v>
      </c>
      <c r="AK137">
        <v>0.59053456539597904</v>
      </c>
      <c r="AL137">
        <v>0.59051707122797137</v>
      </c>
      <c r="AM137">
        <v>0.59055180778825123</v>
      </c>
      <c r="AN137">
        <v>0.66042209112279782</v>
      </c>
      <c r="AO137">
        <v>0.66042209112279782</v>
      </c>
      <c r="AP137">
        <v>0.66042209112279782</v>
      </c>
      <c r="AQ137">
        <v>0.66042209112279782</v>
      </c>
      <c r="AR137">
        <v>14.01007181360308</v>
      </c>
      <c r="AS137">
        <v>14.01007181360308</v>
      </c>
      <c r="AT137">
        <v>14.01007181360308</v>
      </c>
      <c r="AU137">
        <v>14.01007181360308</v>
      </c>
      <c r="AV137" t="str">
        <f>VLOOKUP(Sheet1[[#This Row],[NPDES ID2]],Combined_Sheet__Major_Only___2[[NPDES ID2]:[ECHO BFR]],3,FALSE)</f>
        <v>TX</v>
      </c>
      <c r="AW137" t="s">
        <v>118</v>
      </c>
      <c r="AX137" t="str">
        <f>VLOOKUP(Sheet1[[#This Row],[NPDES ID2]],Combined_Sheet__Major_Only___2[[NPDES ID2]:[ECHO BFR]],27,FALSE)</f>
        <v>-</v>
      </c>
      <c r="AY137" t="str">
        <f>VLOOKUP(Sheet1[[#This Row],[NPDES ID2]],Combined_Sheet__Major_Only___2[[NPDES ID2]:[ECHO BFR]],28,FALSE)</f>
        <v>-</v>
      </c>
      <c r="AZ137" t="str">
        <f>VLOOKUP(Sheet1[[#This Row],[NPDES ID2]],Combined_Sheet__Major_Only___2[[NPDES ID2]:[ECHO BFR]],29,FALSE)</f>
        <v>thickening</v>
      </c>
      <c r="BA137">
        <f>VLOOKUP(Sheet1[[#This Row],[NPDES ID2]],Combined_Sheet__Major_Only___2[[NPDES ID2]:[ECHO BFR]],17,FALSE)</f>
        <v>26.305278000000001</v>
      </c>
      <c r="BB137">
        <f>VLOOKUP(Sheet1[[#This Row],[NPDES ID2]],Combined_Sheet__Major_Only___2[[NPDES ID2]:[ECHO BFR]],18,FALSE)</f>
        <v>-98.218889000000004</v>
      </c>
      <c r="BC137" t="str">
        <f>IF(ISNUMBER(SEARCH("aerobic",$AW137)),"aerobic","")</f>
        <v>aerobic</v>
      </c>
      <c r="BD137" t="str">
        <f>IF(ISNUMBER(SEARCH("anaer",$AW137)),"anaer","")</f>
        <v/>
      </c>
      <c r="BE137" t="str">
        <f>IF(ISNUMBER(SEARCH("thickening",$AZ137)),"thickening","")</f>
        <v>thickening</v>
      </c>
      <c r="BF137" s="3" t="str">
        <f>IF(ISNUMBER(SEARCH("airDry",$AW137)),"airDry","")</f>
        <v>airDry</v>
      </c>
      <c r="BG137" s="3" t="str">
        <f>IF(ISNUMBER(SEARCH("heatDry",$AY137)),"heatDry","")</f>
        <v/>
      </c>
      <c r="BH137" s="3" t="str">
        <f>IF(AND(ISNUMBER(SEARCH("aerobic",$AW137)),ISNUMBER(SEARCH("anaer",$AW137))),"Combined Aer and Anaer.","")</f>
        <v/>
      </c>
    </row>
    <row r="138" spans="1:60" x14ac:dyDescent="0.25">
      <c r="A138" s="4">
        <v>608</v>
      </c>
      <c r="B138" t="s">
        <v>3006</v>
      </c>
      <c r="C138">
        <v>1100</v>
      </c>
      <c r="D138">
        <v>409.55552789122339</v>
      </c>
      <c r="E138">
        <v>409.51512293119981</v>
      </c>
      <c r="F138">
        <v>345.57625561152958</v>
      </c>
      <c r="G138">
        <v>484.05575070429171</v>
      </c>
      <c r="H138">
        <v>-122.95629049581041</v>
      </c>
      <c r="I138">
        <v>-125.45636287572761</v>
      </c>
      <c r="J138">
        <v>-141.4460375064715</v>
      </c>
      <c r="K138">
        <v>-99.854222634747899</v>
      </c>
      <c r="L138">
        <v>684.64758630397273</v>
      </c>
      <c r="M138">
        <v>681.16781070017998</v>
      </c>
      <c r="N138">
        <v>669.64022473662908</v>
      </c>
      <c r="O138">
        <v>709.10343665707592</v>
      </c>
      <c r="P138">
        <v>25.816886253353221</v>
      </c>
      <c r="Q138">
        <v>26.038622207057831</v>
      </c>
      <c r="R138">
        <v>21.576695907090311</v>
      </c>
      <c r="S138">
        <v>29.387577539745401</v>
      </c>
      <c r="T138">
        <v>3918.78204501138</v>
      </c>
      <c r="U138">
        <v>3918.777823907722</v>
      </c>
      <c r="V138">
        <v>3914.9974148229899</v>
      </c>
      <c r="W138">
        <v>3922.592833582486</v>
      </c>
      <c r="X138">
        <v>283.4266929670103</v>
      </c>
      <c r="Y138">
        <v>284.68395893117128</v>
      </c>
      <c r="Z138">
        <v>273.81121142887008</v>
      </c>
      <c r="AA138">
        <v>289.70097435457382</v>
      </c>
      <c r="AB138">
        <v>48.643564847826013</v>
      </c>
      <c r="AC138">
        <v>48.11635798363028</v>
      </c>
      <c r="AD138">
        <v>41.485257413518873</v>
      </c>
      <c r="AE138">
        <v>56.749702308697053</v>
      </c>
      <c r="AF138">
        <v>60.997654092296777</v>
      </c>
      <c r="AG138">
        <v>60.686953138670553</v>
      </c>
      <c r="AH138">
        <v>59.661996461308178</v>
      </c>
      <c r="AI138">
        <v>63.175996824890177</v>
      </c>
      <c r="AJ138">
        <v>0.52163825226125693</v>
      </c>
      <c r="AK138">
        <v>0.52163831103071412</v>
      </c>
      <c r="AL138">
        <v>0.52162475202930747</v>
      </c>
      <c r="AM138">
        <v>0.52165167479487662</v>
      </c>
      <c r="AN138">
        <v>0.66058212333226773</v>
      </c>
      <c r="AO138">
        <v>0.66058212333226807</v>
      </c>
      <c r="AP138">
        <v>0.66058212333226807</v>
      </c>
      <c r="AQ138">
        <v>0.66058212333226807</v>
      </c>
      <c r="AR138">
        <v>13.591040082824779</v>
      </c>
      <c r="AS138">
        <v>13.591040082824779</v>
      </c>
      <c r="AT138">
        <v>13.591040082824779</v>
      </c>
      <c r="AU138">
        <v>13.591040082824779</v>
      </c>
      <c r="AV138" t="str">
        <f>VLOOKUP(Sheet1[[#This Row],[NPDES ID2]],Combined_Sheet__Major_Only___2[[NPDES ID2]:[ECHO BFR]],3,FALSE)</f>
        <v>NM</v>
      </c>
      <c r="AW138" t="s">
        <v>118</v>
      </c>
      <c r="AX138" t="str">
        <f>VLOOKUP(Sheet1[[#This Row],[NPDES ID2]],Combined_Sheet__Major_Only___2[[NPDES ID2]:[ECHO BFR]],27,FALSE)</f>
        <v>tempSludgeStore</v>
      </c>
      <c r="AY138" t="str">
        <f>VLOOKUP(Sheet1[[#This Row],[NPDES ID2]],Combined_Sheet__Major_Only___2[[NPDES ID2]:[ECHO BFR]],28,FALSE)</f>
        <v>-</v>
      </c>
      <c r="AZ138" t="str">
        <f>VLOOKUP(Sheet1[[#This Row],[NPDES ID2]],Combined_Sheet__Major_Only___2[[NPDES ID2]:[ECHO BFR]],29,FALSE)</f>
        <v>thickening</v>
      </c>
      <c r="BA138">
        <f>VLOOKUP(Sheet1[[#This Row],[NPDES ID2]],Combined_Sheet__Major_Only___2[[NPDES ID2]:[ECHO BFR]],17,FALSE)</f>
        <v>32.715975999999998</v>
      </c>
      <c r="BB138">
        <f>VLOOKUP(Sheet1[[#This Row],[NPDES ID2]],Combined_Sheet__Major_Only___2[[NPDES ID2]:[ECHO BFR]],18,FALSE)</f>
        <v>-108.248976</v>
      </c>
      <c r="BC138" t="str">
        <f>IF(ISNUMBER(SEARCH("aerobic",$AW138)),"aerobic","")</f>
        <v>aerobic</v>
      </c>
      <c r="BD138" t="str">
        <f>IF(ISNUMBER(SEARCH("anaer",$AW138)),"anaer","")</f>
        <v/>
      </c>
      <c r="BE138" t="str">
        <f>IF(ISNUMBER(SEARCH("thickening",$AZ138)),"thickening","")</f>
        <v>thickening</v>
      </c>
      <c r="BF138" s="2" t="str">
        <f>IF(ISNUMBER(SEARCH("airDry",$AW138)),"airDry","")</f>
        <v>airDry</v>
      </c>
      <c r="BG138" s="2" t="str">
        <f>IF(ISNUMBER(SEARCH("heatDry",$AY138)),"heatDry","")</f>
        <v/>
      </c>
      <c r="BH138" s="2" t="str">
        <f>IF(AND(ISNUMBER(SEARCH("aerobic",$AW138)),ISNUMBER(SEARCH("anaer",$AW138))),"Combined Aer and Anaer.","")</f>
        <v/>
      </c>
    </row>
    <row r="139" spans="1:60" x14ac:dyDescent="0.25">
      <c r="A139" s="4">
        <v>938</v>
      </c>
      <c r="B139" t="s">
        <v>4556</v>
      </c>
      <c r="C139">
        <v>649.17999999999995</v>
      </c>
      <c r="D139">
        <v>367.51941130006873</v>
      </c>
      <c r="E139">
        <v>366.9823568167202</v>
      </c>
      <c r="F139">
        <v>298.23177516793442</v>
      </c>
      <c r="G139">
        <v>436.0968414823281</v>
      </c>
      <c r="H139">
        <v>-118.09448682747229</v>
      </c>
      <c r="I139">
        <v>-120.3919018207976</v>
      </c>
      <c r="J139">
        <v>-136.02511004695819</v>
      </c>
      <c r="K139">
        <v>-94.660051357392803</v>
      </c>
      <c r="L139">
        <v>419.77707203058759</v>
      </c>
      <c r="M139">
        <v>417.84726605482132</v>
      </c>
      <c r="N139">
        <v>411.45758197732272</v>
      </c>
      <c r="O139">
        <v>433.33553352749618</v>
      </c>
      <c r="P139">
        <v>15.203628913176381</v>
      </c>
      <c r="Q139">
        <v>15.370332649945309</v>
      </c>
      <c r="R139">
        <v>12.64193151356128</v>
      </c>
      <c r="S139">
        <v>17.329893663348908</v>
      </c>
      <c r="T139">
        <v>3919.5405649473628</v>
      </c>
      <c r="U139">
        <v>3919.5363432875961</v>
      </c>
      <c r="V139">
        <v>3915.7554361519942</v>
      </c>
      <c r="W139">
        <v>3923.351855571691</v>
      </c>
      <c r="X139">
        <v>272.84630518311849</v>
      </c>
      <c r="Y139">
        <v>273.92998518111619</v>
      </c>
      <c r="Z139">
        <v>264.48132774429467</v>
      </c>
      <c r="AA139">
        <v>278.33020973874602</v>
      </c>
      <c r="AB139">
        <v>43.623534817658253</v>
      </c>
      <c r="AC139">
        <v>43.245334195966421</v>
      </c>
      <c r="AD139">
        <v>37.634200143260031</v>
      </c>
      <c r="AE139">
        <v>50.43755963405642</v>
      </c>
      <c r="AF139">
        <v>63.370389656298542</v>
      </c>
      <c r="AG139">
        <v>63.078689606176212</v>
      </c>
      <c r="AH139">
        <v>62.115236719178242</v>
      </c>
      <c r="AI139">
        <v>65.416919340535173</v>
      </c>
      <c r="AJ139">
        <v>0.550611756718973</v>
      </c>
      <c r="AK139">
        <v>0.55061178967975744</v>
      </c>
      <c r="AL139">
        <v>0.55060419398491767</v>
      </c>
      <c r="AM139">
        <v>0.55061927582221015</v>
      </c>
      <c r="AN139">
        <v>0.66061583469481178</v>
      </c>
      <c r="AO139">
        <v>0.66061583469481178</v>
      </c>
      <c r="AP139">
        <v>0.66061583469481178</v>
      </c>
      <c r="AQ139">
        <v>0.66061583469481178</v>
      </c>
      <c r="AR139">
        <v>14.72854000992046</v>
      </c>
      <c r="AS139">
        <v>14.72854000992046</v>
      </c>
      <c r="AT139">
        <v>14.72854000992046</v>
      </c>
      <c r="AU139">
        <v>14.72854000992046</v>
      </c>
      <c r="AV139" t="str">
        <f>VLOOKUP(Sheet1[[#This Row],[NPDES ID2]],Combined_Sheet__Major_Only___2[[NPDES ID2]:[ECHO BFR]],3,FALSE)</f>
        <v>KY</v>
      </c>
      <c r="AW139" t="s">
        <v>118</v>
      </c>
      <c r="AX139" t="str">
        <f>VLOOKUP(Sheet1[[#This Row],[NPDES ID2]],Combined_Sheet__Major_Only___2[[NPDES ID2]:[ECHO BFR]],27,FALSE)</f>
        <v>-</v>
      </c>
      <c r="AY139" t="str">
        <f>VLOOKUP(Sheet1[[#This Row],[NPDES ID2]],Combined_Sheet__Major_Only___2[[NPDES ID2]:[ECHO BFR]],28,FALSE)</f>
        <v>-</v>
      </c>
      <c r="AZ139" t="str">
        <f>VLOOKUP(Sheet1[[#This Row],[NPDES ID2]],Combined_Sheet__Major_Only___2[[NPDES ID2]:[ECHO BFR]],29,FALSE)</f>
        <v>thickening, preliminaryOps</v>
      </c>
      <c r="BA139">
        <f>VLOOKUP(Sheet1[[#This Row],[NPDES ID2]],Combined_Sheet__Major_Only___2[[NPDES ID2]:[ECHO BFR]],17,FALSE)</f>
        <v>36.751389000000003</v>
      </c>
      <c r="BB139">
        <f>VLOOKUP(Sheet1[[#This Row],[NPDES ID2]],Combined_Sheet__Major_Only___2[[NPDES ID2]:[ECHO BFR]],18,FALSE)</f>
        <v>-86.200833000000003</v>
      </c>
      <c r="BC139" t="str">
        <f>IF(ISNUMBER(SEARCH("aerobic",$AW139)),"aerobic","")</f>
        <v>aerobic</v>
      </c>
      <c r="BD139" t="str">
        <f>IF(ISNUMBER(SEARCH("anaer",$AW139)),"anaer","")</f>
        <v/>
      </c>
      <c r="BE139" t="str">
        <f>IF(ISNUMBER(SEARCH("thickening",$AZ139)),"thickening","")</f>
        <v>thickening</v>
      </c>
      <c r="BF139" s="2" t="str">
        <f>IF(ISNUMBER(SEARCH("airDry",$AW139)),"airDry","")</f>
        <v>airDry</v>
      </c>
      <c r="BG139" s="2" t="str">
        <f>IF(ISNUMBER(SEARCH("heatDry",$AY139)),"heatDry","")</f>
        <v/>
      </c>
      <c r="BH139" s="2" t="str">
        <f>IF(AND(ISNUMBER(SEARCH("aerobic",$AW139)),ISNUMBER(SEARCH("anaer",$AW139))),"Combined Aer and Anaer.","")</f>
        <v/>
      </c>
    </row>
    <row r="140" spans="1:60" x14ac:dyDescent="0.25">
      <c r="A140" s="4">
        <v>77</v>
      </c>
      <c r="B140" t="s">
        <v>426</v>
      </c>
      <c r="C140">
        <v>16.2</v>
      </c>
      <c r="D140">
        <v>6634.4136936207024</v>
      </c>
      <c r="E140">
        <v>6614.4547429922322</v>
      </c>
      <c r="F140">
        <v>4560.2460821279064</v>
      </c>
      <c r="G140">
        <v>8815.9167478721465</v>
      </c>
      <c r="H140">
        <v>-126.91568366368431</v>
      </c>
      <c r="I140">
        <v>-129.29197821562539</v>
      </c>
      <c r="J140">
        <v>-145.8094077269181</v>
      </c>
      <c r="K140">
        <v>-103.8572037368541</v>
      </c>
      <c r="L140">
        <v>9.8021519203470131</v>
      </c>
      <c r="M140">
        <v>9.7486463798033576</v>
      </c>
      <c r="N140">
        <v>9.5716016671748907</v>
      </c>
      <c r="O140">
        <v>10.17792376807207</v>
      </c>
      <c r="P140">
        <v>0.38079801327195362</v>
      </c>
      <c r="Q140">
        <v>0.38428841812623099</v>
      </c>
      <c r="R140">
        <v>0.31940327484117409</v>
      </c>
      <c r="S140">
        <v>0.43455079957846682</v>
      </c>
      <c r="T140">
        <v>3927.1731786322021</v>
      </c>
      <c r="U140">
        <v>3927.1689513765691</v>
      </c>
      <c r="V140">
        <v>3923.38303259961</v>
      </c>
      <c r="W140">
        <v>3930.9895211715948</v>
      </c>
      <c r="X140">
        <v>292.18680666450223</v>
      </c>
      <c r="Y140">
        <v>293.58657217383052</v>
      </c>
      <c r="Z140">
        <v>281.54719657489738</v>
      </c>
      <c r="AA140">
        <v>299.11060324182722</v>
      </c>
      <c r="AB140">
        <v>48.944249888708981</v>
      </c>
      <c r="AC140">
        <v>48.417782441558501</v>
      </c>
      <c r="AD140">
        <v>41.926793728051393</v>
      </c>
      <c r="AE140">
        <v>56.814780958615323</v>
      </c>
      <c r="AF140">
        <v>59.296994293454908</v>
      </c>
      <c r="AG140">
        <v>58.973308829961383</v>
      </c>
      <c r="AH140">
        <v>57.902327327129292</v>
      </c>
      <c r="AI140">
        <v>61.570175495316107</v>
      </c>
      <c r="AJ140">
        <v>0.50088634356287587</v>
      </c>
      <c r="AK140">
        <v>0.50088634441002222</v>
      </c>
      <c r="AL140">
        <v>0.50088614943771714</v>
      </c>
      <c r="AM140">
        <v>0.50088653656513515</v>
      </c>
      <c r="AN140">
        <v>0.66095468324022766</v>
      </c>
      <c r="AO140">
        <v>0.66095468324022744</v>
      </c>
      <c r="AP140">
        <v>0.66095468324022744</v>
      </c>
      <c r="AQ140">
        <v>0.66095468324022744</v>
      </c>
      <c r="AR140">
        <v>13.402326433577359</v>
      </c>
      <c r="AS140">
        <v>13.402326433577359</v>
      </c>
      <c r="AT140">
        <v>13.402326433577359</v>
      </c>
      <c r="AU140">
        <v>13.402326433577359</v>
      </c>
      <c r="AV140" t="str">
        <f>VLOOKUP(Sheet1[[#This Row],[NPDES ID2]],Combined_Sheet__Major_Only___2[[NPDES ID2]:[ECHO BFR]],3,FALSE)</f>
        <v>TN</v>
      </c>
      <c r="AW140" t="s">
        <v>118</v>
      </c>
      <c r="AX140" t="str">
        <f>VLOOKUP(Sheet1[[#This Row],[NPDES ID2]],Combined_Sheet__Major_Only___2[[NPDES ID2]:[ECHO BFR]],27,FALSE)</f>
        <v>tempSludgeStore</v>
      </c>
      <c r="AY140" t="str">
        <f>VLOOKUP(Sheet1[[#This Row],[NPDES ID2]],Combined_Sheet__Major_Only___2[[NPDES ID2]:[ECHO BFR]],28,FALSE)</f>
        <v>-</v>
      </c>
      <c r="AZ140" t="str">
        <f>VLOOKUP(Sheet1[[#This Row],[NPDES ID2]],Combined_Sheet__Major_Only___2[[NPDES ID2]:[ECHO BFR]],29,FALSE)</f>
        <v>thickening</v>
      </c>
      <c r="BA140">
        <f>VLOOKUP(Sheet1[[#This Row],[NPDES ID2]],Combined_Sheet__Major_Only___2[[NPDES ID2]:[ECHO BFR]],17,FALSE)</f>
        <v>35.002893</v>
      </c>
      <c r="BB140">
        <f>VLOOKUP(Sheet1[[#This Row],[NPDES ID2]],Combined_Sheet__Major_Only___2[[NPDES ID2]:[ECHO BFR]],18,FALSE)</f>
        <v>-85.698289000000003</v>
      </c>
      <c r="BC140" t="str">
        <f>IF(ISNUMBER(SEARCH("aerobic",$AW140)),"aerobic","")</f>
        <v>aerobic</v>
      </c>
      <c r="BD140" t="str">
        <f>IF(ISNUMBER(SEARCH("anaer",$AW140)),"anaer","")</f>
        <v/>
      </c>
      <c r="BE140" t="str">
        <f>IF(ISNUMBER(SEARCH("thickening",$AZ140)),"thickening","")</f>
        <v>thickening</v>
      </c>
      <c r="BF140" s="3" t="str">
        <f>IF(ISNUMBER(SEARCH("airDry",$AW140)),"airDry","")</f>
        <v>airDry</v>
      </c>
      <c r="BG140" s="3" t="str">
        <f>IF(ISNUMBER(SEARCH("heatDry",$AY140)),"heatDry","")</f>
        <v/>
      </c>
      <c r="BH140" s="3" t="str">
        <f>IF(AND(ISNUMBER(SEARCH("aerobic",$AW140)),ISNUMBER(SEARCH("anaer",$AW140))),"Combined Aer and Anaer.","")</f>
        <v/>
      </c>
    </row>
    <row r="141" spans="1:60" x14ac:dyDescent="0.25">
      <c r="A141" s="4">
        <v>2573</v>
      </c>
      <c r="B141" t="s">
        <v>11925</v>
      </c>
      <c r="C141">
        <v>100.9</v>
      </c>
      <c r="D141">
        <v>1026.432040706037</v>
      </c>
      <c r="E141">
        <v>1027.620447840518</v>
      </c>
      <c r="F141">
        <v>725.2730115379029</v>
      </c>
      <c r="G141">
        <v>1347.4852543014611</v>
      </c>
      <c r="H141">
        <v>-110.91754256586221</v>
      </c>
      <c r="I141">
        <v>-113.4006889996128</v>
      </c>
      <c r="J141">
        <v>-129.44036964170959</v>
      </c>
      <c r="K141">
        <v>-87.040087863171863</v>
      </c>
      <c r="L141">
        <v>69.182729443755335</v>
      </c>
      <c r="M141">
        <v>68.913902076907732</v>
      </c>
      <c r="N141">
        <v>68.024285853074858</v>
      </c>
      <c r="O141">
        <v>71.070835286594146</v>
      </c>
      <c r="P141">
        <v>2.35467415026798</v>
      </c>
      <c r="Q141">
        <v>2.3874090242211321</v>
      </c>
      <c r="R141">
        <v>1.927161170781887</v>
      </c>
      <c r="S141">
        <v>2.7102345169541522</v>
      </c>
      <c r="T141">
        <v>3927.3539018321908</v>
      </c>
      <c r="U141">
        <v>3927.3496744440608</v>
      </c>
      <c r="V141">
        <v>3923.5636370026568</v>
      </c>
      <c r="W141">
        <v>3931.17036398962</v>
      </c>
      <c r="X141">
        <v>257.80695293563753</v>
      </c>
      <c r="Y141">
        <v>258.68488673893438</v>
      </c>
      <c r="Z141">
        <v>251.14324748117011</v>
      </c>
      <c r="AA141">
        <v>262.21118253556313</v>
      </c>
      <c r="AB141">
        <v>47.832971820231457</v>
      </c>
      <c r="AC141">
        <v>47.328136651550743</v>
      </c>
      <c r="AD141">
        <v>40.360823373320017</v>
      </c>
      <c r="AE141">
        <v>56.719925697170702</v>
      </c>
      <c r="AF141">
        <v>67.194494121973662</v>
      </c>
      <c r="AG141">
        <v>66.933328578017168</v>
      </c>
      <c r="AH141">
        <v>66.069476104436916</v>
      </c>
      <c r="AI141">
        <v>69.0282895866236</v>
      </c>
      <c r="AJ141">
        <v>0.59735431666172556</v>
      </c>
      <c r="AK141">
        <v>0.59735432245330888</v>
      </c>
      <c r="AL141">
        <v>0.59735298927532499</v>
      </c>
      <c r="AM141">
        <v>0.5973556363727569</v>
      </c>
      <c r="AN141">
        <v>0.66096269821499365</v>
      </c>
      <c r="AO141">
        <v>0.66096269821499387</v>
      </c>
      <c r="AP141">
        <v>0.66096269821499387</v>
      </c>
      <c r="AQ141">
        <v>0.66096269821499387</v>
      </c>
      <c r="AR141">
        <v>14.31462339659892</v>
      </c>
      <c r="AS141">
        <v>14.31462339659892</v>
      </c>
      <c r="AT141">
        <v>14.31462339659892</v>
      </c>
      <c r="AU141">
        <v>14.31462339659892</v>
      </c>
      <c r="AV141" t="str">
        <f>VLOOKUP(Sheet1[[#This Row],[NPDES ID2]],Combined_Sheet__Major_Only___2[[NPDES ID2]:[ECHO BFR]],3,FALSE)</f>
        <v>TX</v>
      </c>
      <c r="AW141" t="s">
        <v>118</v>
      </c>
      <c r="AX141" t="str">
        <f>VLOOKUP(Sheet1[[#This Row],[NPDES ID2]],Combined_Sheet__Major_Only___2[[NPDES ID2]:[ECHO BFR]],27,FALSE)</f>
        <v>-</v>
      </c>
      <c r="AY141" t="str">
        <f>VLOOKUP(Sheet1[[#This Row],[NPDES ID2]],Combined_Sheet__Major_Only___2[[NPDES ID2]:[ECHO BFR]],28,FALSE)</f>
        <v>-</v>
      </c>
      <c r="AZ141" t="str">
        <f>VLOOKUP(Sheet1[[#This Row],[NPDES ID2]],Combined_Sheet__Major_Only___2[[NPDES ID2]:[ECHO BFR]],29,FALSE)</f>
        <v>thickening</v>
      </c>
      <c r="BA141">
        <f>VLOOKUP(Sheet1[[#This Row],[NPDES ID2]],Combined_Sheet__Major_Only___2[[NPDES ID2]:[ECHO BFR]],17,FALSE)</f>
        <v>26.063300000000002</v>
      </c>
      <c r="BB141">
        <f>VLOOKUP(Sheet1[[#This Row],[NPDES ID2]],Combined_Sheet__Major_Only___2[[NPDES ID2]:[ECHO BFR]],18,FALSE)</f>
        <v>-97.221100000000007</v>
      </c>
      <c r="BC141" t="str">
        <f>IF(ISNUMBER(SEARCH("aerobic",$AW141)),"aerobic","")</f>
        <v>aerobic</v>
      </c>
      <c r="BD141" t="str">
        <f>IF(ISNUMBER(SEARCH("anaer",$AW141)),"anaer","")</f>
        <v/>
      </c>
      <c r="BE141" t="str">
        <f>IF(ISNUMBER(SEARCH("thickening",$AZ141)),"thickening","")</f>
        <v>thickening</v>
      </c>
      <c r="BF141" s="3" t="str">
        <f>IF(ISNUMBER(SEARCH("airDry",$AW141)),"airDry","")</f>
        <v>airDry</v>
      </c>
      <c r="BG141" s="3" t="str">
        <f>IF(ISNUMBER(SEARCH("heatDry",$AY141)),"heatDry","")</f>
        <v/>
      </c>
      <c r="BH141" s="3" t="str">
        <f>IF(AND(ISNUMBER(SEARCH("aerobic",$AW141)),ISNUMBER(SEARCH("anaer",$AW141))),"Combined Aer and Anaer.","")</f>
        <v/>
      </c>
    </row>
    <row r="142" spans="1:60" x14ac:dyDescent="0.25">
      <c r="A142" s="4">
        <v>592</v>
      </c>
      <c r="B142" t="s">
        <v>2901</v>
      </c>
      <c r="C142">
        <v>65.540000000000006</v>
      </c>
      <c r="D142">
        <v>1692.640825230518</v>
      </c>
      <c r="E142">
        <v>1692.4469485491149</v>
      </c>
      <c r="F142">
        <v>1181.326099557069</v>
      </c>
      <c r="G142">
        <v>2236.2992301195309</v>
      </c>
      <c r="H142">
        <v>-124.56775030901331</v>
      </c>
      <c r="I142">
        <v>-127.01479091735411</v>
      </c>
      <c r="J142">
        <v>-143.26234135996589</v>
      </c>
      <c r="K142">
        <v>-101.39626946960961</v>
      </c>
      <c r="L142">
        <v>40.351561074858893</v>
      </c>
      <c r="M142">
        <v>40.140602702314027</v>
      </c>
      <c r="N142">
        <v>39.442521421106058</v>
      </c>
      <c r="O142">
        <v>41.833183265150673</v>
      </c>
      <c r="P142">
        <v>1.539167650252506</v>
      </c>
      <c r="Q142">
        <v>1.5540350567383581</v>
      </c>
      <c r="R142">
        <v>1.288159858561339</v>
      </c>
      <c r="S142">
        <v>1.753762717285551</v>
      </c>
      <c r="T142">
        <v>3927.529793745628</v>
      </c>
      <c r="U142">
        <v>3927.5255662285422</v>
      </c>
      <c r="V142">
        <v>3923.739413294958</v>
      </c>
      <c r="W142">
        <v>3931.346372323334</v>
      </c>
      <c r="X142">
        <v>287.16941992874638</v>
      </c>
      <c r="Y142">
        <v>288.48273194475831</v>
      </c>
      <c r="Z142">
        <v>277.15406685903241</v>
      </c>
      <c r="AA142">
        <v>293.69721779905342</v>
      </c>
      <c r="AB142">
        <v>54.699611822548903</v>
      </c>
      <c r="AC142">
        <v>53.960624415342792</v>
      </c>
      <c r="AD142">
        <v>45.87140149848144</v>
      </c>
      <c r="AE142">
        <v>64.869758922816644</v>
      </c>
      <c r="AF142">
        <v>60.336594728145897</v>
      </c>
      <c r="AG142">
        <v>60.021111317961292</v>
      </c>
      <c r="AH142">
        <v>58.977421678627053</v>
      </c>
      <c r="AI142">
        <v>62.551991341185349</v>
      </c>
      <c r="AJ142">
        <v>0.51357030140120929</v>
      </c>
      <c r="AK142">
        <v>0.51357030514065594</v>
      </c>
      <c r="AL142">
        <v>0.5135694443944151</v>
      </c>
      <c r="AM142">
        <v>0.51357115345197757</v>
      </c>
      <c r="AN142">
        <v>0.66097049856097523</v>
      </c>
      <c r="AO142">
        <v>0.66097049856097545</v>
      </c>
      <c r="AP142">
        <v>0.66097049856097545</v>
      </c>
      <c r="AQ142">
        <v>0.66097049856097545</v>
      </c>
      <c r="AR142">
        <v>12.66450114051209</v>
      </c>
      <c r="AS142">
        <v>12.66450114051208</v>
      </c>
      <c r="AT142">
        <v>12.66450114051208</v>
      </c>
      <c r="AU142">
        <v>12.66450114051208</v>
      </c>
      <c r="AV142" t="str">
        <f>VLOOKUP(Sheet1[[#This Row],[NPDES ID2]],Combined_Sheet__Major_Only___2[[NPDES ID2]:[ECHO BFR]],3,FALSE)</f>
        <v>PR</v>
      </c>
      <c r="AW142" t="s">
        <v>118</v>
      </c>
      <c r="AX142" t="str">
        <f>VLOOKUP(Sheet1[[#This Row],[NPDES ID2]],Combined_Sheet__Major_Only___2[[NPDES ID2]:[ECHO BFR]],27,FALSE)</f>
        <v>-</v>
      </c>
      <c r="AY142" t="str">
        <f>VLOOKUP(Sheet1[[#This Row],[NPDES ID2]],Combined_Sheet__Major_Only___2[[NPDES ID2]:[ECHO BFR]],28,FALSE)</f>
        <v>highTempCompost, thermoAerobicDigest</v>
      </c>
      <c r="AZ142" t="str">
        <f>VLOOKUP(Sheet1[[#This Row],[NPDES ID2]],Combined_Sheet__Major_Only___2[[NPDES ID2]:[ECHO BFR]],29,FALSE)</f>
        <v>thickening</v>
      </c>
      <c r="BA142">
        <f>VLOOKUP(Sheet1[[#This Row],[NPDES ID2]],Combined_Sheet__Major_Only___2[[NPDES ID2]:[ECHO BFR]],17,FALSE)</f>
        <v>18.427468000000001</v>
      </c>
      <c r="BB142">
        <f>VLOOKUP(Sheet1[[#This Row],[NPDES ID2]],Combined_Sheet__Major_Only___2[[NPDES ID2]:[ECHO BFR]],18,FALSE)</f>
        <v>-66.340463999999997</v>
      </c>
      <c r="BC142" t="str">
        <f>IF(ISNUMBER(SEARCH("aerobic",$AW142)),"aerobic","")</f>
        <v>aerobic</v>
      </c>
      <c r="BD142" t="str">
        <f>IF(ISNUMBER(SEARCH("anaer",$AW142)),"anaer","")</f>
        <v/>
      </c>
      <c r="BE142" t="str">
        <f>IF(ISNUMBER(SEARCH("thickening",$AZ142)),"thickening","")</f>
        <v>thickening</v>
      </c>
      <c r="BF142" s="2" t="str">
        <f>IF(ISNUMBER(SEARCH("airDry",$AW142)),"airDry","")</f>
        <v>airDry</v>
      </c>
      <c r="BG142" s="2" t="str">
        <f>IF(ISNUMBER(SEARCH("heatDry",$AY142)),"heatDry","")</f>
        <v/>
      </c>
      <c r="BH142" s="2" t="str">
        <f>IF(AND(ISNUMBER(SEARCH("aerobic",$AW142)),ISNUMBER(SEARCH("anaer",$AW142))),"Combined Aer and Anaer.","")</f>
        <v/>
      </c>
    </row>
    <row r="143" spans="1:60" x14ac:dyDescent="0.25">
      <c r="A143" s="4">
        <v>1678</v>
      </c>
      <c r="B143" t="s">
        <v>7876</v>
      </c>
      <c r="C143">
        <v>52.5</v>
      </c>
      <c r="D143">
        <v>1985.6680498657149</v>
      </c>
      <c r="E143">
        <v>1985.6990991711459</v>
      </c>
      <c r="F143">
        <v>1380.272404129267</v>
      </c>
      <c r="G143">
        <v>2625.2120099822118</v>
      </c>
      <c r="H143">
        <v>-118.2574582156069</v>
      </c>
      <c r="I143">
        <v>-120.55525059744041</v>
      </c>
      <c r="J143">
        <v>-136.21873953804979</v>
      </c>
      <c r="K143">
        <v>-94.755701136773453</v>
      </c>
      <c r="L143">
        <v>33.926591463705257</v>
      </c>
      <c r="M143">
        <v>33.770300245592573</v>
      </c>
      <c r="N143">
        <v>33.253125154635697</v>
      </c>
      <c r="O143">
        <v>35.024260735645584</v>
      </c>
      <c r="P143">
        <v>1.229599652433119</v>
      </c>
      <c r="Q143">
        <v>1.2429961550675159</v>
      </c>
      <c r="R143">
        <v>1.022499749426226</v>
      </c>
      <c r="S143">
        <v>1.401590223890806</v>
      </c>
      <c r="T143">
        <v>3930.0531044588952</v>
      </c>
      <c r="U143">
        <v>3930.048875091838</v>
      </c>
      <c r="V143">
        <v>3926.2610653302222</v>
      </c>
      <c r="W143">
        <v>3933.8713531789581</v>
      </c>
      <c r="X143">
        <v>273.75018492407912</v>
      </c>
      <c r="Y143">
        <v>274.83999061763188</v>
      </c>
      <c r="Z143">
        <v>265.34286991751043</v>
      </c>
      <c r="AA143">
        <v>279.26104297487899</v>
      </c>
      <c r="AB143">
        <v>50.647027515318179</v>
      </c>
      <c r="AC143">
        <v>50.059627160205643</v>
      </c>
      <c r="AD143">
        <v>42.702805019863227</v>
      </c>
      <c r="AE143">
        <v>59.914780892525762</v>
      </c>
      <c r="AF143">
        <v>63.329726141013609</v>
      </c>
      <c r="AG143">
        <v>63.037948395815661</v>
      </c>
      <c r="AH143">
        <v>62.072657319266831</v>
      </c>
      <c r="AI143">
        <v>65.378686048086905</v>
      </c>
      <c r="AJ143">
        <v>0.55011502309007643</v>
      </c>
      <c r="AK143">
        <v>0.55011502607616558</v>
      </c>
      <c r="AL143">
        <v>0.5501143387657571</v>
      </c>
      <c r="AM143">
        <v>0.55011570345665206</v>
      </c>
      <c r="AN143">
        <v>0.66108236129075504</v>
      </c>
      <c r="AO143">
        <v>0.66108236129075515</v>
      </c>
      <c r="AP143">
        <v>0.66108236129075515</v>
      </c>
      <c r="AQ143">
        <v>0.66108236129075515</v>
      </c>
      <c r="AR143">
        <v>13.51278324169362</v>
      </c>
      <c r="AS143">
        <v>13.512783241693629</v>
      </c>
      <c r="AT143">
        <v>13.512783241693629</v>
      </c>
      <c r="AU143">
        <v>13.512783241693629</v>
      </c>
      <c r="AV143" t="str">
        <f>VLOOKUP(Sheet1[[#This Row],[NPDES ID2]],Combined_Sheet__Major_Only___2[[NPDES ID2]:[ECHO BFR]],3,FALSE)</f>
        <v>AL</v>
      </c>
      <c r="AW143" t="s">
        <v>118</v>
      </c>
      <c r="AX143" t="str">
        <f>VLOOKUP(Sheet1[[#This Row],[NPDES ID2]],Combined_Sheet__Major_Only___2[[NPDES ID2]:[ECHO BFR]],27,FALSE)</f>
        <v>-</v>
      </c>
      <c r="AY143" t="str">
        <f>VLOOKUP(Sheet1[[#This Row],[NPDES ID2]],Combined_Sheet__Major_Only___2[[NPDES ID2]:[ECHO BFR]],28,FALSE)</f>
        <v>-</v>
      </c>
      <c r="AZ143" t="str">
        <f>VLOOKUP(Sheet1[[#This Row],[NPDES ID2]],Combined_Sheet__Major_Only___2[[NPDES ID2]:[ECHO BFR]],29,FALSE)</f>
        <v>thickening</v>
      </c>
      <c r="BA143">
        <f>VLOOKUP(Sheet1[[#This Row],[NPDES ID2]],Combined_Sheet__Major_Only___2[[NPDES ID2]:[ECHO BFR]],17,FALSE)</f>
        <v>34.1083</v>
      </c>
      <c r="BB143">
        <f>VLOOKUP(Sheet1[[#This Row],[NPDES ID2]],Combined_Sheet__Major_Only___2[[NPDES ID2]:[ECHO BFR]],18,FALSE)</f>
        <v>-87.997200000000007</v>
      </c>
      <c r="BC143" t="str">
        <f>IF(ISNUMBER(SEARCH("aerobic",$AW143)),"aerobic","")</f>
        <v>aerobic</v>
      </c>
      <c r="BD143" t="str">
        <f>IF(ISNUMBER(SEARCH("anaer",$AW143)),"anaer","")</f>
        <v/>
      </c>
      <c r="BE143" t="str">
        <f>IF(ISNUMBER(SEARCH("thickening",$AZ143)),"thickening","")</f>
        <v>thickening</v>
      </c>
      <c r="BF143" s="2" t="str">
        <f>IF(ISNUMBER(SEARCH("airDry",$AW143)),"airDry","")</f>
        <v>airDry</v>
      </c>
      <c r="BG143" s="2" t="str">
        <f>IF(ISNUMBER(SEARCH("heatDry",$AY143)),"heatDry","")</f>
        <v/>
      </c>
      <c r="BH143" s="2" t="str">
        <f>IF(AND(ISNUMBER(SEARCH("aerobic",$AW143)),ISNUMBER(SEARCH("anaer",$AW143))),"Combined Aer and Anaer.","")</f>
        <v/>
      </c>
    </row>
    <row r="144" spans="1:60" x14ac:dyDescent="0.25">
      <c r="A144" s="4">
        <v>1699</v>
      </c>
      <c r="B144" t="s">
        <v>7967</v>
      </c>
      <c r="C144">
        <v>46</v>
      </c>
      <c r="D144">
        <v>2352.2484162035521</v>
      </c>
      <c r="E144">
        <v>2352.868990722925</v>
      </c>
      <c r="F144">
        <v>1631.4674050488511</v>
      </c>
      <c r="G144">
        <v>3114.6024907603969</v>
      </c>
      <c r="H144">
        <v>-123.9513374932868</v>
      </c>
      <c r="I144">
        <v>-126.4136912332887</v>
      </c>
      <c r="J144">
        <v>-142.5768718342747</v>
      </c>
      <c r="K144">
        <v>-100.7447594477994</v>
      </c>
      <c r="L144">
        <v>28.453367649249731</v>
      </c>
      <c r="M144">
        <v>28.30634808415429</v>
      </c>
      <c r="N144">
        <v>27.8198570211282</v>
      </c>
      <c r="O144">
        <v>29.48591520944267</v>
      </c>
      <c r="P144">
        <v>1.0800119362290479</v>
      </c>
      <c r="Q144">
        <v>1.0899430371851051</v>
      </c>
      <c r="R144">
        <v>0.90334119103854116</v>
      </c>
      <c r="S144">
        <v>1.2300826790043711</v>
      </c>
      <c r="T144">
        <v>3930.3935675466282</v>
      </c>
      <c r="U144">
        <v>3930.389337929962</v>
      </c>
      <c r="V144">
        <v>3926.601304617282</v>
      </c>
      <c r="W144">
        <v>3934.2120416142161</v>
      </c>
      <c r="X144">
        <v>286.04153601193212</v>
      </c>
      <c r="Y144">
        <v>287.33322012348162</v>
      </c>
      <c r="Z144">
        <v>276.18217967199638</v>
      </c>
      <c r="AA144">
        <v>292.47051223284058</v>
      </c>
      <c r="AB144">
        <v>54.849418424396383</v>
      </c>
      <c r="AC144">
        <v>54.105601004811831</v>
      </c>
      <c r="AD144">
        <v>45.938467221434472</v>
      </c>
      <c r="AE144">
        <v>65.137952495478146</v>
      </c>
      <c r="AF144">
        <v>60.618124020880948</v>
      </c>
      <c r="AG144">
        <v>60.304877662992851</v>
      </c>
      <c r="AH144">
        <v>59.268532082457902</v>
      </c>
      <c r="AI144">
        <v>62.817879018107647</v>
      </c>
      <c r="AJ144">
        <v>0.5170060161350073</v>
      </c>
      <c r="AK144">
        <v>0.517006018774823</v>
      </c>
      <c r="AL144">
        <v>0.51700541117076082</v>
      </c>
      <c r="AM144">
        <v>0.51700661760043287</v>
      </c>
      <c r="AN144">
        <v>0.66109744895677924</v>
      </c>
      <c r="AO144">
        <v>0.66109744895677913</v>
      </c>
      <c r="AP144">
        <v>0.66109744895677913</v>
      </c>
      <c r="AQ144">
        <v>0.66109744895677913</v>
      </c>
      <c r="AR144">
        <v>12.676302171871811</v>
      </c>
      <c r="AS144">
        <v>12.676302171871811</v>
      </c>
      <c r="AT144">
        <v>12.676302171871811</v>
      </c>
      <c r="AU144">
        <v>12.676302171871811</v>
      </c>
      <c r="AV144" t="str">
        <f>VLOOKUP(Sheet1[[#This Row],[NPDES ID2]],Combined_Sheet__Major_Only___2[[NPDES ID2]:[ECHO BFR]],3,FALSE)</f>
        <v>VA</v>
      </c>
      <c r="AW144" t="s">
        <v>118</v>
      </c>
      <c r="AX144" t="str">
        <f>VLOOKUP(Sheet1[[#This Row],[NPDES ID2]],Combined_Sheet__Major_Only___2[[NPDES ID2]:[ECHO BFR]],27,FALSE)</f>
        <v>-</v>
      </c>
      <c r="AY144" t="str">
        <f>VLOOKUP(Sheet1[[#This Row],[NPDES ID2]],Combined_Sheet__Major_Only___2[[NPDES ID2]:[ECHO BFR]],28,FALSE)</f>
        <v>-</v>
      </c>
      <c r="AZ144" t="str">
        <f>VLOOKUP(Sheet1[[#This Row],[NPDES ID2]],Combined_Sheet__Major_Only___2[[NPDES ID2]:[ECHO BFR]],29,FALSE)</f>
        <v>thickening</v>
      </c>
      <c r="BA144">
        <f>VLOOKUP(Sheet1[[#This Row],[NPDES ID2]],Combined_Sheet__Major_Only___2[[NPDES ID2]:[ECHO BFR]],17,FALSE)</f>
        <v>38.684558000000003</v>
      </c>
      <c r="BB144">
        <f>VLOOKUP(Sheet1[[#This Row],[NPDES ID2]],Combined_Sheet__Major_Only___2[[NPDES ID2]:[ECHO BFR]],18,FALSE)</f>
        <v>-78.458819000000005</v>
      </c>
      <c r="BC144" t="str">
        <f>IF(ISNUMBER(SEARCH("aerobic",$AW144)),"aerobic","")</f>
        <v>aerobic</v>
      </c>
      <c r="BD144" t="str">
        <f>IF(ISNUMBER(SEARCH("anaer",$AW144)),"anaer","")</f>
        <v/>
      </c>
      <c r="BE144" t="str">
        <f>IF(ISNUMBER(SEARCH("thickening",$AZ144)),"thickening","")</f>
        <v>thickening</v>
      </c>
      <c r="BF144" s="3" t="str">
        <f>IF(ISNUMBER(SEARCH("airDry",$AW144)),"airDry","")</f>
        <v>airDry</v>
      </c>
      <c r="BG144" s="3" t="str">
        <f>IF(ISNUMBER(SEARCH("heatDry",$AY144)),"heatDry","")</f>
        <v/>
      </c>
      <c r="BH144" s="3" t="str">
        <f>IF(AND(ISNUMBER(SEARCH("aerobic",$AW144)),ISNUMBER(SEARCH("anaer",$AW144))),"Combined Aer and Anaer.","")</f>
        <v/>
      </c>
    </row>
    <row r="145" spans="1:60" x14ac:dyDescent="0.25">
      <c r="A145" s="4">
        <v>2105</v>
      </c>
      <c r="B145" t="s">
        <v>9895</v>
      </c>
      <c r="C145">
        <v>980.71</v>
      </c>
      <c r="D145">
        <v>387.72283217994283</v>
      </c>
      <c r="E145">
        <v>389.53437104384642</v>
      </c>
      <c r="F145">
        <v>326.21314429613648</v>
      </c>
      <c r="G145">
        <v>461.21053883587899</v>
      </c>
      <c r="H145">
        <v>-120.08977444552529</v>
      </c>
      <c r="I145">
        <v>-122.4457653290449</v>
      </c>
      <c r="J145">
        <v>-138.249787321479</v>
      </c>
      <c r="K145">
        <v>-96.818579731938883</v>
      </c>
      <c r="L145">
        <v>624.04538920339098</v>
      </c>
      <c r="M145">
        <v>621.05078297218529</v>
      </c>
      <c r="N145">
        <v>611.13128164738839</v>
      </c>
      <c r="O145">
        <v>645.09037813130942</v>
      </c>
      <c r="P145">
        <v>22.9889178518455</v>
      </c>
      <c r="Q145">
        <v>23.199663480979069</v>
      </c>
      <c r="R145">
        <v>19.157166051493181</v>
      </c>
      <c r="S145">
        <v>26.226555824939361</v>
      </c>
      <c r="T145">
        <v>3930.455791190544</v>
      </c>
      <c r="U145">
        <v>3930.451561528258</v>
      </c>
      <c r="V145">
        <v>3926.663487358986</v>
      </c>
      <c r="W145">
        <v>3934.2743064430501</v>
      </c>
      <c r="X145">
        <v>278.0449216795173</v>
      </c>
      <c r="Y145">
        <v>279.20325179408098</v>
      </c>
      <c r="Z145">
        <v>269.14154344213949</v>
      </c>
      <c r="AA145">
        <v>283.86893838100042</v>
      </c>
      <c r="AB145">
        <v>49.761868814117427</v>
      </c>
      <c r="AC145">
        <v>49.203802491835759</v>
      </c>
      <c r="AD145">
        <v>42.173285242510957</v>
      </c>
      <c r="AE145">
        <v>58.501940627261241</v>
      </c>
      <c r="AF145">
        <v>62.360985676562393</v>
      </c>
      <c r="AG145">
        <v>62.061116351147859</v>
      </c>
      <c r="AH145">
        <v>61.071758283083263</v>
      </c>
      <c r="AI145">
        <v>64.463546176167014</v>
      </c>
      <c r="AJ145">
        <v>0.5382830663535102</v>
      </c>
      <c r="AK145">
        <v>0.53828312059062666</v>
      </c>
      <c r="AL145">
        <v>0.53827061056002412</v>
      </c>
      <c r="AM145">
        <v>0.53829545042082183</v>
      </c>
      <c r="AN145">
        <v>0.66110020626046662</v>
      </c>
      <c r="AO145">
        <v>0.66110020626046639</v>
      </c>
      <c r="AP145">
        <v>0.66110020626046639</v>
      </c>
      <c r="AQ145">
        <v>0.66110020626046639</v>
      </c>
      <c r="AR145">
        <v>13.56078448266264</v>
      </c>
      <c r="AS145">
        <v>13.56078448266264</v>
      </c>
      <c r="AT145">
        <v>13.56078448266264</v>
      </c>
      <c r="AU145">
        <v>13.56078448266264</v>
      </c>
      <c r="AV145" t="str">
        <f>VLOOKUP(Sheet1[[#This Row],[NPDES ID2]],Combined_Sheet__Major_Only___2[[NPDES ID2]:[ECHO BFR]],3,FALSE)</f>
        <v>CA</v>
      </c>
      <c r="AW145" t="s">
        <v>118</v>
      </c>
      <c r="AX145" t="str">
        <f>VLOOKUP(Sheet1[[#This Row],[NPDES ID2]],Combined_Sheet__Major_Only___2[[NPDES ID2]:[ECHO BFR]],27,FALSE)</f>
        <v>methaneBioCaptureRecover, tempSludgeStore</v>
      </c>
      <c r="AY145" t="str">
        <f>VLOOKUP(Sheet1[[#This Row],[NPDES ID2]],Combined_Sheet__Major_Only___2[[NPDES ID2]:[ECHO BFR]],28,FALSE)</f>
        <v>-</v>
      </c>
      <c r="AZ145" t="str">
        <f>VLOOKUP(Sheet1[[#This Row],[NPDES ID2]],Combined_Sheet__Major_Only___2[[NPDES ID2]:[ECHO BFR]],29,FALSE)</f>
        <v>preliminaryOps, thickening</v>
      </c>
      <c r="BA145">
        <f>VLOOKUP(Sheet1[[#This Row],[NPDES ID2]],Combined_Sheet__Major_Only___2[[NPDES ID2]:[ECHO BFR]],17,FALSE)</f>
        <v>36.889969999999998</v>
      </c>
      <c r="BB145">
        <f>VLOOKUP(Sheet1[[#This Row],[NPDES ID2]],Combined_Sheet__Major_Only___2[[NPDES ID2]:[ECHO BFR]],18,FALSE)</f>
        <v>-121.78815</v>
      </c>
      <c r="BC145" t="str">
        <f>IF(ISNUMBER(SEARCH("aerobic",$AW145)),"aerobic","")</f>
        <v>aerobic</v>
      </c>
      <c r="BD145" t="str">
        <f>IF(ISNUMBER(SEARCH("anaer",$AW145)),"anaer","")</f>
        <v/>
      </c>
      <c r="BE145" t="str">
        <f>IF(ISNUMBER(SEARCH("thickening",$AZ145)),"thickening","")</f>
        <v>thickening</v>
      </c>
      <c r="BF145" s="3" t="str">
        <f>IF(ISNUMBER(SEARCH("airDry",$AW145)),"airDry","")</f>
        <v>airDry</v>
      </c>
      <c r="BG145" s="3" t="str">
        <f>IF(ISNUMBER(SEARCH("heatDry",$AY145)),"heatDry","")</f>
        <v/>
      </c>
      <c r="BH145" s="3" t="str">
        <f>IF(AND(ISNUMBER(SEARCH("aerobic",$AW145)),ISNUMBER(SEARCH("anaer",$AW145))),"Combined Aer and Anaer.","")</f>
        <v/>
      </c>
    </row>
    <row r="146" spans="1:60" x14ac:dyDescent="0.25">
      <c r="A146" s="4">
        <v>2604</v>
      </c>
      <c r="B146" t="s">
        <v>12050</v>
      </c>
      <c r="C146">
        <v>38.700000000000003</v>
      </c>
      <c r="D146">
        <v>2695.0452004591598</v>
      </c>
      <c r="E146">
        <v>2690.252305952602</v>
      </c>
      <c r="F146">
        <v>1865.2203335650561</v>
      </c>
      <c r="G146">
        <v>3569.5101027584092</v>
      </c>
      <c r="H146">
        <v>-120.1048754251588</v>
      </c>
      <c r="I146">
        <v>-122.44382552619879</v>
      </c>
      <c r="J146">
        <v>-138.28638811295821</v>
      </c>
      <c r="K146">
        <v>-96.69655622596737</v>
      </c>
      <c r="L146">
        <v>24.651687834308859</v>
      </c>
      <c r="M146">
        <v>24.533649302789819</v>
      </c>
      <c r="N146">
        <v>24.14306251105911</v>
      </c>
      <c r="O146">
        <v>25.480688904069051</v>
      </c>
      <c r="P146">
        <v>0.9071399618155509</v>
      </c>
      <c r="Q146">
        <v>0.91556431316736542</v>
      </c>
      <c r="R146">
        <v>0.75582001613448924</v>
      </c>
      <c r="S146">
        <v>1.034814170363062</v>
      </c>
      <c r="T146">
        <v>3938.8695470039338</v>
      </c>
      <c r="U146">
        <v>3938.8653111730869</v>
      </c>
      <c r="V146">
        <v>3935.071712457659</v>
      </c>
      <c r="W146">
        <v>3942.6936311980239</v>
      </c>
      <c r="X146">
        <v>278.34459461560482</v>
      </c>
      <c r="Y146">
        <v>279.50127461205102</v>
      </c>
      <c r="Z146">
        <v>269.45672936201339</v>
      </c>
      <c r="AA146">
        <v>284.15903359821772</v>
      </c>
      <c r="AB146">
        <v>43.655473406086777</v>
      </c>
      <c r="AC146">
        <v>43.277708087214037</v>
      </c>
      <c r="AD146">
        <v>37.755131916080302</v>
      </c>
      <c r="AE146">
        <v>50.303606625747143</v>
      </c>
      <c r="AF146">
        <v>62.425520610217418</v>
      </c>
      <c r="AG146">
        <v>62.126589396370143</v>
      </c>
      <c r="AH146">
        <v>61.137573292342417</v>
      </c>
      <c r="AI146">
        <v>64.524785031634011</v>
      </c>
      <c r="AJ146">
        <v>0.53907116608094929</v>
      </c>
      <c r="AK146">
        <v>0.53907116801710786</v>
      </c>
      <c r="AL146">
        <v>0.53907072238804021</v>
      </c>
      <c r="AM146">
        <v>0.53907160720757741</v>
      </c>
      <c r="AN146">
        <v>0.6614726305631804</v>
      </c>
      <c r="AO146">
        <v>0.66147263056318051</v>
      </c>
      <c r="AP146">
        <v>0.66147263056318051</v>
      </c>
      <c r="AQ146">
        <v>0.66147263056318051</v>
      </c>
      <c r="AR146">
        <v>14.67898611836071</v>
      </c>
      <c r="AS146">
        <v>14.67898611836072</v>
      </c>
      <c r="AT146">
        <v>14.67898611836072</v>
      </c>
      <c r="AU146">
        <v>14.67898611836072</v>
      </c>
      <c r="AV146" t="str">
        <f>VLOOKUP(Sheet1[[#This Row],[NPDES ID2]],Combined_Sheet__Major_Only___2[[NPDES ID2]:[ECHO BFR]],3,FALSE)</f>
        <v>TX</v>
      </c>
      <c r="AW146" t="s">
        <v>118</v>
      </c>
      <c r="AX146" t="str">
        <f>VLOOKUP(Sheet1[[#This Row],[NPDES ID2]],Combined_Sheet__Major_Only___2[[NPDES ID2]:[ECHO BFR]],27,FALSE)</f>
        <v>-</v>
      </c>
      <c r="AY146" t="str">
        <f>VLOOKUP(Sheet1[[#This Row],[NPDES ID2]],Combined_Sheet__Major_Only___2[[NPDES ID2]:[ECHO BFR]],28,FALSE)</f>
        <v>-</v>
      </c>
      <c r="AZ146" t="str">
        <f>VLOOKUP(Sheet1[[#This Row],[NPDES ID2]],Combined_Sheet__Major_Only___2[[NPDES ID2]:[ECHO BFR]],29,FALSE)</f>
        <v>thickening</v>
      </c>
      <c r="BA146">
        <f>VLOOKUP(Sheet1[[#This Row],[NPDES ID2]],Combined_Sheet__Major_Only___2[[NPDES ID2]:[ECHO BFR]],17,FALSE)</f>
        <v>26.137972000000001</v>
      </c>
      <c r="BB146">
        <f>VLOOKUP(Sheet1[[#This Row],[NPDES ID2]],Combined_Sheet__Major_Only___2[[NPDES ID2]:[ECHO BFR]],18,FALSE)</f>
        <v>-97.175027999999998</v>
      </c>
      <c r="BC146" t="str">
        <f>IF(ISNUMBER(SEARCH("aerobic",$AW146)),"aerobic","")</f>
        <v>aerobic</v>
      </c>
      <c r="BD146" t="str">
        <f>IF(ISNUMBER(SEARCH("anaer",$AW146)),"anaer","")</f>
        <v/>
      </c>
      <c r="BE146" t="str">
        <f>IF(ISNUMBER(SEARCH("thickening",$AZ146)),"thickening","")</f>
        <v>thickening</v>
      </c>
      <c r="BF146" s="2" t="str">
        <f>IF(ISNUMBER(SEARCH("airDry",$AW146)),"airDry","")</f>
        <v>airDry</v>
      </c>
      <c r="BG146" s="2" t="str">
        <f>IF(ISNUMBER(SEARCH("heatDry",$AY146)),"heatDry","")</f>
        <v/>
      </c>
      <c r="BH146" s="2" t="str">
        <f>IF(AND(ISNUMBER(SEARCH("aerobic",$AW146)),ISNUMBER(SEARCH("anaer",$AW146))),"Combined Aer and Anaer.","")</f>
        <v/>
      </c>
    </row>
    <row r="147" spans="1:60" x14ac:dyDescent="0.25">
      <c r="A147" s="4">
        <v>78</v>
      </c>
      <c r="B147" t="s">
        <v>431</v>
      </c>
      <c r="C147">
        <v>10.66</v>
      </c>
      <c r="D147">
        <v>9766.4284820360936</v>
      </c>
      <c r="E147">
        <v>9731.9462605917797</v>
      </c>
      <c r="F147">
        <v>6703.354817136591</v>
      </c>
      <c r="G147">
        <v>12978.454670303659</v>
      </c>
      <c r="H147">
        <v>-123.3402917034439</v>
      </c>
      <c r="I147">
        <v>-125.80810588032961</v>
      </c>
      <c r="J147">
        <v>-141.89729773736511</v>
      </c>
      <c r="K147">
        <v>-100.0961172995392</v>
      </c>
      <c r="L147">
        <v>6.6245517195353321</v>
      </c>
      <c r="M147">
        <v>6.590724400586172</v>
      </c>
      <c r="N147">
        <v>6.4787937432299696</v>
      </c>
      <c r="O147">
        <v>6.8621216123532589</v>
      </c>
      <c r="P147">
        <v>0.250217949178902</v>
      </c>
      <c r="Q147">
        <v>0.25240200165029031</v>
      </c>
      <c r="R147">
        <v>0.20916031262884949</v>
      </c>
      <c r="S147">
        <v>0.28486824334538541</v>
      </c>
      <c r="T147">
        <v>3951.580427403936</v>
      </c>
      <c r="U147">
        <v>3951.5761822540849</v>
      </c>
      <c r="V147">
        <v>3947.774237462655</v>
      </c>
      <c r="W147">
        <v>3955.4129247433571</v>
      </c>
      <c r="X147">
        <v>286.24426657663338</v>
      </c>
      <c r="Y147">
        <v>287.52073439629658</v>
      </c>
      <c r="Z147">
        <v>276.49388794013129</v>
      </c>
      <c r="AA147">
        <v>292.60444628868112</v>
      </c>
      <c r="AB147">
        <v>44.502014868227199</v>
      </c>
      <c r="AC147">
        <v>44.100726535028741</v>
      </c>
      <c r="AD147">
        <v>38.518638245299478</v>
      </c>
      <c r="AE147">
        <v>51.163547922920792</v>
      </c>
      <c r="AF147">
        <v>60.901148116434669</v>
      </c>
      <c r="AG147">
        <v>60.590159105074569</v>
      </c>
      <c r="AH147">
        <v>59.561171455828841</v>
      </c>
      <c r="AI147">
        <v>63.085182476311033</v>
      </c>
      <c r="AJ147">
        <v>0.52046032339320281</v>
      </c>
      <c r="AK147">
        <v>0.52046032392246533</v>
      </c>
      <c r="AL147">
        <v>0.52046020211354338</v>
      </c>
      <c r="AM147">
        <v>0.52046044397130975</v>
      </c>
      <c r="AN147">
        <v>0.66203371189525262</v>
      </c>
      <c r="AO147">
        <v>0.66203371189525262</v>
      </c>
      <c r="AP147">
        <v>0.66203371189525262</v>
      </c>
      <c r="AQ147">
        <v>0.66203371189525262</v>
      </c>
      <c r="AR147">
        <v>14.397257059318891</v>
      </c>
      <c r="AS147">
        <v>14.397257059318891</v>
      </c>
      <c r="AT147">
        <v>14.397257059318891</v>
      </c>
      <c r="AU147">
        <v>14.397257059318891</v>
      </c>
      <c r="AV147" t="str">
        <f>VLOOKUP(Sheet1[[#This Row],[NPDES ID2]],Combined_Sheet__Major_Only___2[[NPDES ID2]:[ECHO BFR]],3,FALSE)</f>
        <v>PR</v>
      </c>
      <c r="AW147" t="s">
        <v>118</v>
      </c>
      <c r="AX147" t="str">
        <f>VLOOKUP(Sheet1[[#This Row],[NPDES ID2]],Combined_Sheet__Major_Only___2[[NPDES ID2]:[ECHO BFR]],27,FALSE)</f>
        <v>-</v>
      </c>
      <c r="AY147" t="str">
        <f>VLOOKUP(Sheet1[[#This Row],[NPDES ID2]],Combined_Sheet__Major_Only___2[[NPDES ID2]:[ECHO BFR]],28,FALSE)</f>
        <v>-</v>
      </c>
      <c r="AZ147" t="str">
        <f>VLOOKUP(Sheet1[[#This Row],[NPDES ID2]],Combined_Sheet__Major_Only___2[[NPDES ID2]:[ECHO BFR]],29,FALSE)</f>
        <v>thickening</v>
      </c>
      <c r="BA147">
        <f>VLOOKUP(Sheet1[[#This Row],[NPDES ID2]],Combined_Sheet__Major_Only___2[[NPDES ID2]:[ECHO BFR]],17,FALSE)</f>
        <v>18.000050000000002</v>
      </c>
      <c r="BB147">
        <f>VLOOKUP(Sheet1[[#This Row],[NPDES ID2]],Combined_Sheet__Major_Only___2[[NPDES ID2]:[ECHO BFR]],18,FALSE)</f>
        <v>-66.011456999999993</v>
      </c>
      <c r="BC147" t="str">
        <f>IF(ISNUMBER(SEARCH("aerobic",$AW147)),"aerobic","")</f>
        <v>aerobic</v>
      </c>
      <c r="BD147" t="str">
        <f>IF(ISNUMBER(SEARCH("anaer",$AW147)),"anaer","")</f>
        <v/>
      </c>
      <c r="BE147" t="str">
        <f>IF(ISNUMBER(SEARCH("thickening",$AZ147)),"thickening","")</f>
        <v>thickening</v>
      </c>
      <c r="BF147" s="2" t="str">
        <f>IF(ISNUMBER(SEARCH("airDry",$AW147)),"airDry","")</f>
        <v>airDry</v>
      </c>
      <c r="BG147" s="2" t="str">
        <f>IF(ISNUMBER(SEARCH("heatDry",$AY147)),"heatDry","")</f>
        <v/>
      </c>
      <c r="BH147" s="2" t="str">
        <f>IF(AND(ISNUMBER(SEARCH("aerobic",$AW147)),ISNUMBER(SEARCH("anaer",$AW147))),"Combined Aer and Anaer.","")</f>
        <v/>
      </c>
    </row>
    <row r="148" spans="1:60" x14ac:dyDescent="0.25">
      <c r="A148" s="4">
        <v>785</v>
      </c>
      <c r="B148" t="s">
        <v>3845</v>
      </c>
      <c r="C148">
        <v>1572.78</v>
      </c>
      <c r="D148">
        <v>492.24502825720589</v>
      </c>
      <c r="E148">
        <v>491.4776110163474</v>
      </c>
      <c r="F148">
        <v>418.29225896384651</v>
      </c>
      <c r="G148">
        <v>576.23980271753567</v>
      </c>
      <c r="H148">
        <v>-126.6139895562665</v>
      </c>
      <c r="I148">
        <v>-129.1561490690228</v>
      </c>
      <c r="J148">
        <v>-145.50233165790021</v>
      </c>
      <c r="K148">
        <v>-103.7778692665065</v>
      </c>
      <c r="L148">
        <v>951.92029527041348</v>
      </c>
      <c r="M148">
        <v>946.73284531215893</v>
      </c>
      <c r="N148">
        <v>929.54071453827987</v>
      </c>
      <c r="O148">
        <v>988.38731981039302</v>
      </c>
      <c r="P148">
        <v>36.967683071854829</v>
      </c>
      <c r="Q148">
        <v>37.308121139992473</v>
      </c>
      <c r="R148">
        <v>31.00723256504547</v>
      </c>
      <c r="S148">
        <v>42.185465075894541</v>
      </c>
      <c r="T148">
        <v>3954.8645645603219</v>
      </c>
      <c r="U148">
        <v>3954.860317002699</v>
      </c>
      <c r="V148">
        <v>3951.0562158178909</v>
      </c>
      <c r="W148">
        <v>3958.6992356219639</v>
      </c>
      <c r="X148">
        <v>294.1614061492262</v>
      </c>
      <c r="Y148">
        <v>295.5690190801119</v>
      </c>
      <c r="Z148">
        <v>283.45666619453237</v>
      </c>
      <c r="AA148">
        <v>301.12654159339701</v>
      </c>
      <c r="AB148">
        <v>48.158352570743972</v>
      </c>
      <c r="AC148">
        <v>47.663182049327169</v>
      </c>
      <c r="AD148">
        <v>41.394865709544348</v>
      </c>
      <c r="AE148">
        <v>55.71521693129484</v>
      </c>
      <c r="AF148">
        <v>59.316674740254022</v>
      </c>
      <c r="AG148">
        <v>58.992491554173611</v>
      </c>
      <c r="AH148">
        <v>57.924089534884658</v>
      </c>
      <c r="AI148">
        <v>61.588313790969679</v>
      </c>
      <c r="AJ148">
        <v>0.50112640760168736</v>
      </c>
      <c r="AK148">
        <v>0.50112648828589168</v>
      </c>
      <c r="AL148">
        <v>0.50110785328366536</v>
      </c>
      <c r="AM148">
        <v>0.50114485536929521</v>
      </c>
      <c r="AN148">
        <v>0.66217837744788977</v>
      </c>
      <c r="AO148">
        <v>0.66217837744788999</v>
      </c>
      <c r="AP148">
        <v>0.66217837744788999</v>
      </c>
      <c r="AQ148">
        <v>0.66217837744788999</v>
      </c>
      <c r="AR148">
        <v>13.5909977524169</v>
      </c>
      <c r="AS148">
        <v>13.590997752416911</v>
      </c>
      <c r="AT148">
        <v>13.590997752416911</v>
      </c>
      <c r="AU148">
        <v>13.590997752416911</v>
      </c>
      <c r="AV148" t="str">
        <f>VLOOKUP(Sheet1[[#This Row],[NPDES ID2]],Combined_Sheet__Major_Only___2[[NPDES ID2]:[ECHO BFR]],3,FALSE)</f>
        <v>IA</v>
      </c>
      <c r="AW148" t="s">
        <v>118</v>
      </c>
      <c r="AX148" t="str">
        <f>VLOOKUP(Sheet1[[#This Row],[NPDES ID2]],Combined_Sheet__Major_Only___2[[NPDES ID2]:[ECHO BFR]],27,FALSE)</f>
        <v>-</v>
      </c>
      <c r="AY148" t="str">
        <f>VLOOKUP(Sheet1[[#This Row],[NPDES ID2]],Combined_Sheet__Major_Only___2[[NPDES ID2]:[ECHO BFR]],28,FALSE)</f>
        <v>-</v>
      </c>
      <c r="AZ148" t="str">
        <f>VLOOKUP(Sheet1[[#This Row],[NPDES ID2]],Combined_Sheet__Major_Only___2[[NPDES ID2]:[ECHO BFR]],29,FALSE)</f>
        <v>thickening, preliminaryOps</v>
      </c>
      <c r="BA148">
        <f>VLOOKUP(Sheet1[[#This Row],[NPDES ID2]],Combined_Sheet__Major_Only___2[[NPDES ID2]:[ECHO BFR]],17,FALSE)</f>
        <v>42.648800000000001</v>
      </c>
      <c r="BB148">
        <f>VLOOKUP(Sheet1[[#This Row],[NPDES ID2]],Combined_Sheet__Major_Only___2[[NPDES ID2]:[ECHO BFR]],18,FALSE)</f>
        <v>-93.906800000000004</v>
      </c>
      <c r="BC148" t="str">
        <f>IF(ISNUMBER(SEARCH("aerobic",$AW148)),"aerobic","")</f>
        <v>aerobic</v>
      </c>
      <c r="BD148" t="str">
        <f>IF(ISNUMBER(SEARCH("anaer",$AW148)),"anaer","")</f>
        <v/>
      </c>
      <c r="BE148" t="str">
        <f>IF(ISNUMBER(SEARCH("thickening",$AZ148)),"thickening","")</f>
        <v>thickening</v>
      </c>
      <c r="BF148" s="3" t="str">
        <f>IF(ISNUMBER(SEARCH("airDry",$AW148)),"airDry","")</f>
        <v>airDry</v>
      </c>
      <c r="BG148" s="3" t="str">
        <f>IF(ISNUMBER(SEARCH("heatDry",$AY148)),"heatDry","")</f>
        <v/>
      </c>
      <c r="BH148" s="3" t="str">
        <f>IF(AND(ISNUMBER(SEARCH("aerobic",$AW148)),ISNUMBER(SEARCH("anaer",$AW148))),"Combined Aer and Anaer.","")</f>
        <v/>
      </c>
    </row>
    <row r="149" spans="1:60" x14ac:dyDescent="0.25">
      <c r="A149" s="4">
        <v>1606</v>
      </c>
      <c r="B149" t="s">
        <v>7549</v>
      </c>
      <c r="C149">
        <v>76</v>
      </c>
      <c r="D149">
        <v>1415.273240742089</v>
      </c>
      <c r="E149">
        <v>1414.7036783931819</v>
      </c>
      <c r="F149">
        <v>991.33401194533735</v>
      </c>
      <c r="G149">
        <v>1866.0346773868939</v>
      </c>
      <c r="H149">
        <v>-119.0685421912431</v>
      </c>
      <c r="I149">
        <v>-121.38431489117281</v>
      </c>
      <c r="J149">
        <v>-137.12656070487481</v>
      </c>
      <c r="K149">
        <v>-95.610884866935308</v>
      </c>
      <c r="L149">
        <v>48.801224112036103</v>
      </c>
      <c r="M149">
        <v>48.57250807922216</v>
      </c>
      <c r="N149">
        <v>47.8156648182201</v>
      </c>
      <c r="O149">
        <v>50.407563773217092</v>
      </c>
      <c r="P149">
        <v>1.780646046814095</v>
      </c>
      <c r="Q149">
        <v>1.798773887404219</v>
      </c>
      <c r="R149">
        <v>1.482016055700055</v>
      </c>
      <c r="S149">
        <v>2.0304028953450999</v>
      </c>
      <c r="T149">
        <v>3955.081278881195</v>
      </c>
      <c r="U149">
        <v>3955.0770311646879</v>
      </c>
      <c r="V149">
        <v>3951.2727876833492</v>
      </c>
      <c r="W149">
        <v>3958.9160933828689</v>
      </c>
      <c r="X149">
        <v>277.25511174168543</v>
      </c>
      <c r="Y149">
        <v>278.38055346662492</v>
      </c>
      <c r="Z149">
        <v>268.59058743140031</v>
      </c>
      <c r="AA149">
        <v>282.92874605854149</v>
      </c>
      <c r="AB149">
        <v>42.41266989784215</v>
      </c>
      <c r="AC149">
        <v>42.069833690238497</v>
      </c>
      <c r="AD149">
        <v>36.816410993773317</v>
      </c>
      <c r="AE149">
        <v>48.715612747464782</v>
      </c>
      <c r="AF149">
        <v>62.928004973929497</v>
      </c>
      <c r="AG149">
        <v>62.633039068865273</v>
      </c>
      <c r="AH149">
        <v>61.657237336335861</v>
      </c>
      <c r="AI149">
        <v>64.9993093749043</v>
      </c>
      <c r="AJ149">
        <v>0.54520804154863955</v>
      </c>
      <c r="AK149">
        <v>0.54520804526464539</v>
      </c>
      <c r="AL149">
        <v>0.54520718992272177</v>
      </c>
      <c r="AM149">
        <v>0.54520888824954483</v>
      </c>
      <c r="AN149">
        <v>0.66218791931249799</v>
      </c>
      <c r="AO149">
        <v>0.66218791931249799</v>
      </c>
      <c r="AP149">
        <v>0.66218791931249799</v>
      </c>
      <c r="AQ149">
        <v>0.66218791931249799</v>
      </c>
      <c r="AR149">
        <v>15.02504494137353</v>
      </c>
      <c r="AS149">
        <v>15.02504494137353</v>
      </c>
      <c r="AT149">
        <v>15.02504494137353</v>
      </c>
      <c r="AU149">
        <v>15.02504494137353</v>
      </c>
      <c r="AV149" t="str">
        <f>VLOOKUP(Sheet1[[#This Row],[NPDES ID2]],Combined_Sheet__Major_Only___2[[NPDES ID2]:[ECHO BFR]],3,FALSE)</f>
        <v>NM</v>
      </c>
      <c r="AW149" t="s">
        <v>118</v>
      </c>
      <c r="AX149" t="str">
        <f>VLOOKUP(Sheet1[[#This Row],[NPDES ID2]],Combined_Sheet__Major_Only___2[[NPDES ID2]:[ECHO BFR]],27,FALSE)</f>
        <v>-</v>
      </c>
      <c r="AY149" t="str">
        <f>VLOOKUP(Sheet1[[#This Row],[NPDES ID2]],Combined_Sheet__Major_Only___2[[NPDES ID2]:[ECHO BFR]],28,FALSE)</f>
        <v>highTempCompost</v>
      </c>
      <c r="AZ149" t="str">
        <f>VLOOKUP(Sheet1[[#This Row],[NPDES ID2]],Combined_Sheet__Major_Only___2[[NPDES ID2]:[ECHO BFR]],29,FALSE)</f>
        <v>thickening</v>
      </c>
      <c r="BA149">
        <f>VLOOKUP(Sheet1[[#This Row],[NPDES ID2]],Combined_Sheet__Major_Only___2[[NPDES ID2]:[ECHO BFR]],17,FALSE)</f>
        <v>34.643436000000001</v>
      </c>
      <c r="BB149">
        <f>VLOOKUP(Sheet1[[#This Row],[NPDES ID2]],Combined_Sheet__Major_Only___2[[NPDES ID2]:[ECHO BFR]],18,FALSE)</f>
        <v>-106.777281</v>
      </c>
      <c r="BC149" t="str">
        <f>IF(ISNUMBER(SEARCH("aerobic",$AW149)),"aerobic","")</f>
        <v>aerobic</v>
      </c>
      <c r="BD149" t="str">
        <f>IF(ISNUMBER(SEARCH("anaer",$AW149)),"anaer","")</f>
        <v/>
      </c>
      <c r="BE149" t="str">
        <f>IF(ISNUMBER(SEARCH("thickening",$AZ149)),"thickening","")</f>
        <v>thickening</v>
      </c>
      <c r="BF149" s="2" t="str">
        <f>IF(ISNUMBER(SEARCH("airDry",$AW149)),"airDry","")</f>
        <v>airDry</v>
      </c>
      <c r="BG149" s="2" t="str">
        <f>IF(ISNUMBER(SEARCH("heatDry",$AY149)),"heatDry","")</f>
        <v/>
      </c>
      <c r="BH149" s="2" t="str">
        <f>IF(AND(ISNUMBER(SEARCH("aerobic",$AW149)),ISNUMBER(SEARCH("anaer",$AW149))),"Combined Aer and Anaer.","")</f>
        <v/>
      </c>
    </row>
    <row r="150" spans="1:60" x14ac:dyDescent="0.25">
      <c r="A150" s="4">
        <v>2570</v>
      </c>
      <c r="B150" t="s">
        <v>11912</v>
      </c>
      <c r="C150">
        <v>102.1</v>
      </c>
      <c r="D150">
        <v>1133.1764853499751</v>
      </c>
      <c r="E150">
        <v>1132.4760314676209</v>
      </c>
      <c r="F150">
        <v>800.7170518731532</v>
      </c>
      <c r="G150">
        <v>1489.527630270059</v>
      </c>
      <c r="H150">
        <v>-124.7577275501697</v>
      </c>
      <c r="I150">
        <v>-127.2032247645833</v>
      </c>
      <c r="J150">
        <v>-143.47281717515901</v>
      </c>
      <c r="K150">
        <v>-101.601838982408</v>
      </c>
      <c r="L150">
        <v>62.768413480588151</v>
      </c>
      <c r="M150">
        <v>62.439053859578458</v>
      </c>
      <c r="N150">
        <v>61.349128138509528</v>
      </c>
      <c r="O150">
        <v>65.081658312296966</v>
      </c>
      <c r="P150">
        <v>2.3979439144568611</v>
      </c>
      <c r="Q150">
        <v>2.4214580116944528</v>
      </c>
      <c r="R150">
        <v>2.0072666042134308</v>
      </c>
      <c r="S150">
        <v>2.7326257185188418</v>
      </c>
      <c r="T150">
        <v>3958.9785227935522</v>
      </c>
      <c r="U150">
        <v>3958.974272219773</v>
      </c>
      <c r="V150">
        <v>3955.167469773764</v>
      </c>
      <c r="W150">
        <v>3962.815916823818</v>
      </c>
      <c r="X150">
        <v>289.89553408347638</v>
      </c>
      <c r="Y150">
        <v>291.22711293267298</v>
      </c>
      <c r="Z150">
        <v>279.7469506659458</v>
      </c>
      <c r="AA150">
        <v>296.50806311454318</v>
      </c>
      <c r="AB150">
        <v>53.924009819577194</v>
      </c>
      <c r="AC150">
        <v>53.225661621008342</v>
      </c>
      <c r="AD150">
        <v>45.406005370217578</v>
      </c>
      <c r="AE150">
        <v>63.689635651025817</v>
      </c>
      <c r="AF150">
        <v>60.248014875043189</v>
      </c>
      <c r="AG150">
        <v>59.931814128739049</v>
      </c>
      <c r="AH150">
        <v>58.885856641552358</v>
      </c>
      <c r="AI150">
        <v>62.468323321171503</v>
      </c>
      <c r="AJ150">
        <v>0.51248936679197377</v>
      </c>
      <c r="AK150">
        <v>0.51248937253530413</v>
      </c>
      <c r="AL150">
        <v>0.51248805042099099</v>
      </c>
      <c r="AM150">
        <v>0.51249067555180239</v>
      </c>
      <c r="AN150">
        <v>0.66235942179777363</v>
      </c>
      <c r="AO150">
        <v>0.66235942179777363</v>
      </c>
      <c r="AP150">
        <v>0.66235942179777363</v>
      </c>
      <c r="AQ150">
        <v>0.66235942179777363</v>
      </c>
      <c r="AR150">
        <v>12.81581525658137</v>
      </c>
      <c r="AS150">
        <v>12.81581525658137</v>
      </c>
      <c r="AT150">
        <v>12.81581525658137</v>
      </c>
      <c r="AU150">
        <v>12.81581525658137</v>
      </c>
      <c r="AV150" t="str">
        <f>VLOOKUP(Sheet1[[#This Row],[NPDES ID2]],Combined_Sheet__Major_Only___2[[NPDES ID2]:[ECHO BFR]],3,FALSE)</f>
        <v>TX</v>
      </c>
      <c r="AW150" t="s">
        <v>118</v>
      </c>
      <c r="AX150" t="str">
        <f>VLOOKUP(Sheet1[[#This Row],[NPDES ID2]],Combined_Sheet__Major_Only___2[[NPDES ID2]:[ECHO BFR]],27,FALSE)</f>
        <v>-</v>
      </c>
      <c r="AY150" t="str">
        <f>VLOOKUP(Sheet1[[#This Row],[NPDES ID2]],Combined_Sheet__Major_Only___2[[NPDES ID2]:[ECHO BFR]],28,FALSE)</f>
        <v>-</v>
      </c>
      <c r="AZ150" t="str">
        <f>VLOOKUP(Sheet1[[#This Row],[NPDES ID2]],Combined_Sheet__Major_Only___2[[NPDES ID2]:[ECHO BFR]],29,FALSE)</f>
        <v>thickening</v>
      </c>
      <c r="BA150">
        <f>VLOOKUP(Sheet1[[#This Row],[NPDES ID2]],Combined_Sheet__Major_Only___2[[NPDES ID2]:[ECHO BFR]],17,FALSE)</f>
        <v>32.498167000000002</v>
      </c>
      <c r="BB150">
        <f>VLOOKUP(Sheet1[[#This Row],[NPDES ID2]],Combined_Sheet__Major_Only___2[[NPDES ID2]:[ECHO BFR]],18,FALSE)</f>
        <v>-100.34397199999999</v>
      </c>
      <c r="BC150" t="str">
        <f>IF(ISNUMBER(SEARCH("aerobic",$AW150)),"aerobic","")</f>
        <v>aerobic</v>
      </c>
      <c r="BD150" t="str">
        <f>IF(ISNUMBER(SEARCH("anaer",$AW150)),"anaer","")</f>
        <v/>
      </c>
      <c r="BE150" t="str">
        <f>IF(ISNUMBER(SEARCH("thickening",$AZ150)),"thickening","")</f>
        <v>thickening</v>
      </c>
      <c r="BF150" s="2" t="str">
        <f>IF(ISNUMBER(SEARCH("airDry",$AW150)),"airDry","")</f>
        <v>airDry</v>
      </c>
      <c r="BG150" s="2" t="str">
        <f>IF(ISNUMBER(SEARCH("heatDry",$AY150)),"heatDry","")</f>
        <v/>
      </c>
      <c r="BH150" s="2" t="str">
        <f>IF(AND(ISNUMBER(SEARCH("aerobic",$AW150)),ISNUMBER(SEARCH("anaer",$AW150))),"Combined Aer and Anaer.","")</f>
        <v/>
      </c>
    </row>
    <row r="151" spans="1:60" x14ac:dyDescent="0.25">
      <c r="A151" s="4">
        <v>809</v>
      </c>
      <c r="B151" t="s">
        <v>3960</v>
      </c>
      <c r="C151">
        <v>1300</v>
      </c>
      <c r="D151">
        <v>413.16223477236127</v>
      </c>
      <c r="E151">
        <v>413.07881817944281</v>
      </c>
      <c r="F151">
        <v>351.17780048026879</v>
      </c>
      <c r="G151">
        <v>483.04591689579598</v>
      </c>
      <c r="H151">
        <v>-115.9543033122783</v>
      </c>
      <c r="I151">
        <v>-118.370926512558</v>
      </c>
      <c r="J151">
        <v>-134.0192605373538</v>
      </c>
      <c r="K151">
        <v>-92.499784137214363</v>
      </c>
      <c r="L151">
        <v>854.29817461515643</v>
      </c>
      <c r="M151">
        <v>850.54384352448858</v>
      </c>
      <c r="N151">
        <v>838.10323808182329</v>
      </c>
      <c r="O151">
        <v>880.6881008114558</v>
      </c>
      <c r="P151">
        <v>30.416172487729209</v>
      </c>
      <c r="Q151">
        <v>30.804886778907932</v>
      </c>
      <c r="R151">
        <v>25.22900131270416</v>
      </c>
      <c r="S151">
        <v>34.659575390439471</v>
      </c>
      <c r="T151">
        <v>3960.7346440694769</v>
      </c>
      <c r="U151">
        <v>3960.7303922081951</v>
      </c>
      <c r="V151">
        <v>3956.9224366774911</v>
      </c>
      <c r="W151">
        <v>3964.5732004506622</v>
      </c>
      <c r="X151">
        <v>271.29110805240589</v>
      </c>
      <c r="Y151">
        <v>272.31660592169811</v>
      </c>
      <c r="Z151">
        <v>263.33909599621347</v>
      </c>
      <c r="AA151">
        <v>276.51533249395737</v>
      </c>
      <c r="AB151">
        <v>47.894310597243873</v>
      </c>
      <c r="AC151">
        <v>47.406617467785942</v>
      </c>
      <c r="AD151">
        <v>40.709635229266659</v>
      </c>
      <c r="AE151">
        <v>56.266177230523517</v>
      </c>
      <c r="AF151">
        <v>64.403056567273424</v>
      </c>
      <c r="AG151">
        <v>64.119223524495681</v>
      </c>
      <c r="AH151">
        <v>63.183840213070042</v>
      </c>
      <c r="AI151">
        <v>66.391906330773097</v>
      </c>
      <c r="AJ151">
        <v>0.56322875941666373</v>
      </c>
      <c r="AK151">
        <v>0.56322883094995335</v>
      </c>
      <c r="AL151">
        <v>0.56321232190329684</v>
      </c>
      <c r="AM151">
        <v>0.56324510238861492</v>
      </c>
      <c r="AN151">
        <v>0.66243664493716126</v>
      </c>
      <c r="AO151">
        <v>0.66243664493716148</v>
      </c>
      <c r="AP151">
        <v>0.66243664493716148</v>
      </c>
      <c r="AQ151">
        <v>0.66243664493716148</v>
      </c>
      <c r="AR151">
        <v>14.115929108363069</v>
      </c>
      <c r="AS151">
        <v>14.115929108363069</v>
      </c>
      <c r="AT151">
        <v>14.115929108363069</v>
      </c>
      <c r="AU151">
        <v>14.115929108363069</v>
      </c>
      <c r="AV151" t="str">
        <f>VLOOKUP(Sheet1[[#This Row],[NPDES ID2]],Combined_Sheet__Major_Only___2[[NPDES ID2]:[ECHO BFR]],3,FALSE)</f>
        <v>KS</v>
      </c>
      <c r="AW151" t="s">
        <v>118</v>
      </c>
      <c r="AX151" t="str">
        <f>VLOOKUP(Sheet1[[#This Row],[NPDES ID2]],Combined_Sheet__Major_Only___2[[NPDES ID2]:[ECHO BFR]],27,FALSE)</f>
        <v>-</v>
      </c>
      <c r="AY151" t="str">
        <f>VLOOKUP(Sheet1[[#This Row],[NPDES ID2]],Combined_Sheet__Major_Only___2[[NPDES ID2]:[ECHO BFR]],28,FALSE)</f>
        <v>-</v>
      </c>
      <c r="AZ151" t="str">
        <f>VLOOKUP(Sheet1[[#This Row],[NPDES ID2]],Combined_Sheet__Major_Only___2[[NPDES ID2]:[ECHO BFR]],29,FALSE)</f>
        <v>thickening</v>
      </c>
      <c r="BA151">
        <f>VLOOKUP(Sheet1[[#This Row],[NPDES ID2]],Combined_Sheet__Major_Only___2[[NPDES ID2]:[ECHO BFR]],17,FALSE)</f>
        <v>38.386679999999998</v>
      </c>
      <c r="BB151">
        <f>VLOOKUP(Sheet1[[#This Row],[NPDES ID2]],Combined_Sheet__Major_Only___2[[NPDES ID2]:[ECHO BFR]],18,FALSE)</f>
        <v>-96.170019999999994</v>
      </c>
      <c r="BC151" t="str">
        <f>IF(ISNUMBER(SEARCH("aerobic",$AW151)),"aerobic","")</f>
        <v>aerobic</v>
      </c>
      <c r="BD151" t="str">
        <f>IF(ISNUMBER(SEARCH("anaer",$AW151)),"anaer","")</f>
        <v/>
      </c>
      <c r="BE151" t="str">
        <f>IF(ISNUMBER(SEARCH("thickening",$AZ151)),"thickening","")</f>
        <v>thickening</v>
      </c>
      <c r="BF151" s="3" t="str">
        <f>IF(ISNUMBER(SEARCH("airDry",$AW151)),"airDry","")</f>
        <v>airDry</v>
      </c>
      <c r="BG151" s="3" t="str">
        <f>IF(ISNUMBER(SEARCH("heatDry",$AY151)),"heatDry","")</f>
        <v/>
      </c>
      <c r="BH151" s="3" t="str">
        <f>IF(AND(ISNUMBER(SEARCH("aerobic",$AW151)),ISNUMBER(SEARCH("anaer",$AW151))),"Combined Aer and Anaer.","")</f>
        <v/>
      </c>
    </row>
    <row r="152" spans="1:60" x14ac:dyDescent="0.25">
      <c r="A152" s="4">
        <v>420</v>
      </c>
      <c r="B152" t="s">
        <v>2108</v>
      </c>
      <c r="C152">
        <v>638.87</v>
      </c>
      <c r="D152">
        <v>370.05252368195551</v>
      </c>
      <c r="E152">
        <v>369.78059120243341</v>
      </c>
      <c r="F152">
        <v>298.89974425197857</v>
      </c>
      <c r="G152">
        <v>439.81417606306121</v>
      </c>
      <c r="H152">
        <v>-118.8052062876623</v>
      </c>
      <c r="I152">
        <v>-121.1119270057312</v>
      </c>
      <c r="J152">
        <v>-136.8193779576111</v>
      </c>
      <c r="K152">
        <v>-95.422921912670517</v>
      </c>
      <c r="L152">
        <v>410.76000884388742</v>
      </c>
      <c r="M152">
        <v>408.84236298721919</v>
      </c>
      <c r="N152">
        <v>402.49226365215247</v>
      </c>
      <c r="O152">
        <v>424.2339111153733</v>
      </c>
      <c r="P152">
        <v>14.967071786605439</v>
      </c>
      <c r="Q152">
        <v>15.121582119498189</v>
      </c>
      <c r="R152">
        <v>12.454922542602651</v>
      </c>
      <c r="S152">
        <v>17.065486192827851</v>
      </c>
      <c r="T152">
        <v>3961.593407077165</v>
      </c>
      <c r="U152">
        <v>3961.5891545862792</v>
      </c>
      <c r="V152">
        <v>3957.7806351842219</v>
      </c>
      <c r="W152">
        <v>3965.4325318609908</v>
      </c>
      <c r="X152">
        <v>277.35411730705562</v>
      </c>
      <c r="Y152">
        <v>278.47539613302428</v>
      </c>
      <c r="Z152">
        <v>268.71647492883858</v>
      </c>
      <c r="AA152">
        <v>283.01082727276838</v>
      </c>
      <c r="AB152">
        <v>56.102810490663657</v>
      </c>
      <c r="AC152">
        <v>55.318571900746683</v>
      </c>
      <c r="AD152">
        <v>46.561682339214777</v>
      </c>
      <c r="AE152">
        <v>67.404444235096179</v>
      </c>
      <c r="AF152">
        <v>63.010019236866412</v>
      </c>
      <c r="AG152">
        <v>62.715420656679633</v>
      </c>
      <c r="AH152">
        <v>61.742660407411783</v>
      </c>
      <c r="AI152">
        <v>65.076567382465782</v>
      </c>
      <c r="AJ152">
        <v>0.54620978121036123</v>
      </c>
      <c r="AK152">
        <v>0.54620981953187997</v>
      </c>
      <c r="AL152">
        <v>0.54620098647089799</v>
      </c>
      <c r="AM152">
        <v>0.54621852523507419</v>
      </c>
      <c r="AN152">
        <v>0.66247439505973094</v>
      </c>
      <c r="AO152">
        <v>0.66247439505973083</v>
      </c>
      <c r="AP152">
        <v>0.66247439505973083</v>
      </c>
      <c r="AQ152">
        <v>0.66247439505973083</v>
      </c>
      <c r="AR152">
        <v>12.794572539873281</v>
      </c>
      <c r="AS152">
        <v>12.79457253987327</v>
      </c>
      <c r="AT152">
        <v>12.79457253987327</v>
      </c>
      <c r="AU152">
        <v>12.79457253987327</v>
      </c>
      <c r="AV152" t="str">
        <f>VLOOKUP(Sheet1[[#This Row],[NPDES ID2]],Combined_Sheet__Major_Only___2[[NPDES ID2]:[ECHO BFR]],3,FALSE)</f>
        <v>PR</v>
      </c>
      <c r="AW152" t="s">
        <v>118</v>
      </c>
      <c r="AX152" t="str">
        <f>VLOOKUP(Sheet1[[#This Row],[NPDES ID2]],Combined_Sheet__Major_Only___2[[NPDES ID2]:[ECHO BFR]],27,FALSE)</f>
        <v>-</v>
      </c>
      <c r="AY152" t="str">
        <f>VLOOKUP(Sheet1[[#This Row],[NPDES ID2]],Combined_Sheet__Major_Only___2[[NPDES ID2]:[ECHO BFR]],28,FALSE)</f>
        <v>-</v>
      </c>
      <c r="AZ152" t="str">
        <f>VLOOKUP(Sheet1[[#This Row],[NPDES ID2]],Combined_Sheet__Major_Only___2[[NPDES ID2]:[ECHO BFR]],29,FALSE)</f>
        <v>thickening</v>
      </c>
      <c r="BA152">
        <f>VLOOKUP(Sheet1[[#This Row],[NPDES ID2]],Combined_Sheet__Major_Only___2[[NPDES ID2]:[ECHO BFR]],17,FALSE)</f>
        <v>17.963602000000002</v>
      </c>
      <c r="BB152">
        <f>VLOOKUP(Sheet1[[#This Row],[NPDES ID2]],Combined_Sheet__Major_Only___2[[NPDES ID2]:[ECHO BFR]],18,FALSE)</f>
        <v>-66.421300000000002</v>
      </c>
      <c r="BC152" t="str">
        <f>IF(ISNUMBER(SEARCH("aerobic",$AW152)),"aerobic","")</f>
        <v>aerobic</v>
      </c>
      <c r="BD152" t="str">
        <f>IF(ISNUMBER(SEARCH("anaer",$AW152)),"anaer","")</f>
        <v/>
      </c>
      <c r="BE152" t="str">
        <f>IF(ISNUMBER(SEARCH("thickening",$AZ152)),"thickening","")</f>
        <v>thickening</v>
      </c>
      <c r="BF152" s="2" t="str">
        <f>IF(ISNUMBER(SEARCH("airDry",$AW152)),"airDry","")</f>
        <v>airDry</v>
      </c>
      <c r="BG152" s="2" t="str">
        <f>IF(ISNUMBER(SEARCH("heatDry",$AY152)),"heatDry","")</f>
        <v/>
      </c>
      <c r="BH152" s="2" t="str">
        <f>IF(AND(ISNUMBER(SEARCH("aerobic",$AW152)),ISNUMBER(SEARCH("anaer",$AW152))),"Combined Aer and Anaer.","")</f>
        <v/>
      </c>
    </row>
    <row r="153" spans="1:60" x14ac:dyDescent="0.25">
      <c r="A153" s="4">
        <v>900</v>
      </c>
      <c r="B153" t="s">
        <v>4384</v>
      </c>
      <c r="C153">
        <v>758</v>
      </c>
      <c r="D153">
        <v>363.03243172631721</v>
      </c>
      <c r="E153">
        <v>362.91028283286028</v>
      </c>
      <c r="F153">
        <v>306.90901505404452</v>
      </c>
      <c r="G153">
        <v>427.39623678646831</v>
      </c>
      <c r="H153">
        <v>-116.6528471207663</v>
      </c>
      <c r="I153">
        <v>-119.0053969966883</v>
      </c>
      <c r="J153">
        <v>-134.63115372210879</v>
      </c>
      <c r="K153">
        <v>-93.161296542627269</v>
      </c>
      <c r="L153">
        <v>495.67787492203831</v>
      </c>
      <c r="M153">
        <v>493.46863814323763</v>
      </c>
      <c r="N153">
        <v>486.15252306859901</v>
      </c>
      <c r="O153">
        <v>511.20114276771119</v>
      </c>
      <c r="P153">
        <v>17.740410464414971</v>
      </c>
      <c r="Q153">
        <v>17.957494807748979</v>
      </c>
      <c r="R153">
        <v>14.72854622229781</v>
      </c>
      <c r="S153">
        <v>20.209297542982458</v>
      </c>
      <c r="T153">
        <v>3965.6043372407771</v>
      </c>
      <c r="U153">
        <v>3965.6000818092698</v>
      </c>
      <c r="V153">
        <v>3961.788928795148</v>
      </c>
      <c r="W153">
        <v>3969.4461168004568</v>
      </c>
      <c r="X153">
        <v>272.96574194347892</v>
      </c>
      <c r="Y153">
        <v>274.01378873193943</v>
      </c>
      <c r="Z153">
        <v>264.8529252243776</v>
      </c>
      <c r="AA153">
        <v>278.29145540105281</v>
      </c>
      <c r="AB153">
        <v>47.130536970160037</v>
      </c>
      <c r="AC153">
        <v>46.666567328102893</v>
      </c>
      <c r="AD153">
        <v>40.197712321039738</v>
      </c>
      <c r="AE153">
        <v>55.159680089224899</v>
      </c>
      <c r="AF153">
        <v>64.086217902449917</v>
      </c>
      <c r="AG153">
        <v>63.80012345604019</v>
      </c>
      <c r="AH153">
        <v>62.855644857741829</v>
      </c>
      <c r="AI153">
        <v>66.092871593128407</v>
      </c>
      <c r="AJ153">
        <v>0.55935722206551752</v>
      </c>
      <c r="AK153">
        <v>0.55935726310396072</v>
      </c>
      <c r="AL153">
        <v>0.55934780312632182</v>
      </c>
      <c r="AM153">
        <v>0.55936658669844619</v>
      </c>
      <c r="AN153">
        <v>0.66265059866373943</v>
      </c>
      <c r="AO153">
        <v>0.66265059866373921</v>
      </c>
      <c r="AP153">
        <v>0.66265059866373921</v>
      </c>
      <c r="AQ153">
        <v>0.66265059866373921</v>
      </c>
      <c r="AR153">
        <v>14.229364882885561</v>
      </c>
      <c r="AS153">
        <v>14.229364882885561</v>
      </c>
      <c r="AT153">
        <v>14.229364882885561</v>
      </c>
      <c r="AU153">
        <v>14.229364882885561</v>
      </c>
      <c r="AV153" t="str">
        <f>VLOOKUP(Sheet1[[#This Row],[NPDES ID2]],Combined_Sheet__Major_Only___2[[NPDES ID2]:[ECHO BFR]],3,FALSE)</f>
        <v>TX</v>
      </c>
      <c r="AW153" t="s">
        <v>118</v>
      </c>
      <c r="AX153" t="str">
        <f>VLOOKUP(Sheet1[[#This Row],[NPDES ID2]],Combined_Sheet__Major_Only___2[[NPDES ID2]:[ECHO BFR]],27,FALSE)</f>
        <v>tempSludgeStore</v>
      </c>
      <c r="AY153" t="str">
        <f>VLOOKUP(Sheet1[[#This Row],[NPDES ID2]],Combined_Sheet__Major_Only___2[[NPDES ID2]:[ECHO BFR]],28,FALSE)</f>
        <v>-</v>
      </c>
      <c r="AZ153" t="str">
        <f>VLOOKUP(Sheet1[[#This Row],[NPDES ID2]],Combined_Sheet__Major_Only___2[[NPDES ID2]:[ECHO BFR]],29,FALSE)</f>
        <v>thickening</v>
      </c>
      <c r="BA153">
        <f>VLOOKUP(Sheet1[[#This Row],[NPDES ID2]],Combined_Sheet__Major_Only___2[[NPDES ID2]:[ECHO BFR]],17,FALSE)</f>
        <v>28.974679999999999</v>
      </c>
      <c r="BB153">
        <f>VLOOKUP(Sheet1[[#This Row],[NPDES ID2]],Combined_Sheet__Major_Only___2[[NPDES ID2]:[ECHO BFR]],18,FALSE)</f>
        <v>-96.630589999999998</v>
      </c>
      <c r="BC153" t="str">
        <f>IF(ISNUMBER(SEARCH("aerobic",$AW153)),"aerobic","")</f>
        <v>aerobic</v>
      </c>
      <c r="BD153" t="str">
        <f>IF(ISNUMBER(SEARCH("anaer",$AW153)),"anaer","")</f>
        <v/>
      </c>
      <c r="BE153" t="str">
        <f>IF(ISNUMBER(SEARCH("thickening",$AZ153)),"thickening","")</f>
        <v>thickening</v>
      </c>
      <c r="BF153" s="2" t="str">
        <f>IF(ISNUMBER(SEARCH("airDry",$AW153)),"airDry","")</f>
        <v>airDry</v>
      </c>
      <c r="BG153" s="2" t="str">
        <f>IF(ISNUMBER(SEARCH("heatDry",$AY153)),"heatDry","")</f>
        <v/>
      </c>
      <c r="BH153" s="2" t="str">
        <f>IF(AND(ISNUMBER(SEARCH("aerobic",$AW153)),ISNUMBER(SEARCH("anaer",$AW153))),"Combined Aer and Anaer.","")</f>
        <v/>
      </c>
    </row>
    <row r="154" spans="1:60" x14ac:dyDescent="0.25">
      <c r="A154" s="4">
        <v>332</v>
      </c>
      <c r="B154" t="s">
        <v>1683</v>
      </c>
      <c r="C154">
        <v>1066</v>
      </c>
      <c r="D154">
        <v>392.27408117644558</v>
      </c>
      <c r="E154">
        <v>391.97159216056792</v>
      </c>
      <c r="F154">
        <v>331.17041736985891</v>
      </c>
      <c r="G154">
        <v>464.17035257092471</v>
      </c>
      <c r="H154">
        <v>-118.64885234761211</v>
      </c>
      <c r="I154">
        <v>-120.97121599760401</v>
      </c>
      <c r="J154">
        <v>-136.63606137105199</v>
      </c>
      <c r="K154">
        <v>-95.3154028836084</v>
      </c>
      <c r="L154">
        <v>685.88521702498019</v>
      </c>
      <c r="M154">
        <v>682.69033244577793</v>
      </c>
      <c r="N154">
        <v>672.10602140507365</v>
      </c>
      <c r="O154">
        <v>708.33949087860719</v>
      </c>
      <c r="P154">
        <v>24.972289152314069</v>
      </c>
      <c r="Q154">
        <v>25.23212169899627</v>
      </c>
      <c r="R154">
        <v>20.778885753557081</v>
      </c>
      <c r="S154">
        <v>28.472634382724589</v>
      </c>
      <c r="T154">
        <v>3971.5836013404119</v>
      </c>
      <c r="U154">
        <v>3971.579341525196</v>
      </c>
      <c r="V154">
        <v>3967.7642624736141</v>
      </c>
      <c r="W154">
        <v>3975.4293384873131</v>
      </c>
      <c r="X154">
        <v>277.84931976973371</v>
      </c>
      <c r="Y154">
        <v>278.97006700861868</v>
      </c>
      <c r="Z154">
        <v>269.21323096959378</v>
      </c>
      <c r="AA154">
        <v>283.50517788276801</v>
      </c>
      <c r="AB154">
        <v>51.540139776142198</v>
      </c>
      <c r="AC154">
        <v>50.934172015127842</v>
      </c>
      <c r="AD154">
        <v>43.432489378309548</v>
      </c>
      <c r="AE154">
        <v>60.986152950418472</v>
      </c>
      <c r="AF154">
        <v>63.056921388760237</v>
      </c>
      <c r="AG154">
        <v>62.762512351123149</v>
      </c>
      <c r="AH154">
        <v>61.791556350105253</v>
      </c>
      <c r="AI154">
        <v>65.120735381393047</v>
      </c>
      <c r="AJ154">
        <v>0.54678266600435665</v>
      </c>
      <c r="AK154">
        <v>0.54678272658168647</v>
      </c>
      <c r="AL154">
        <v>0.5467687510559055</v>
      </c>
      <c r="AM154">
        <v>0.54679650086079523</v>
      </c>
      <c r="AN154">
        <v>0.6629129315822303</v>
      </c>
      <c r="AO154">
        <v>0.66291293158223041</v>
      </c>
      <c r="AP154">
        <v>0.66291293158223041</v>
      </c>
      <c r="AQ154">
        <v>0.66291293158223041</v>
      </c>
      <c r="AR154">
        <v>13.434612471237481</v>
      </c>
      <c r="AS154">
        <v>13.434612471237489</v>
      </c>
      <c r="AT154">
        <v>13.434612471237489</v>
      </c>
      <c r="AU154">
        <v>13.434612471237489</v>
      </c>
      <c r="AV154" t="str">
        <f>VLOOKUP(Sheet1[[#This Row],[NPDES ID2]],Combined_Sheet__Major_Only___2[[NPDES ID2]:[ECHO BFR]],3,FALSE)</f>
        <v>AL</v>
      </c>
      <c r="AW154" t="s">
        <v>118</v>
      </c>
      <c r="AX154" t="str">
        <f>VLOOKUP(Sheet1[[#This Row],[NPDES ID2]],Combined_Sheet__Major_Only___2[[NPDES ID2]:[ECHO BFR]],27,FALSE)</f>
        <v>-</v>
      </c>
      <c r="AY154" t="str">
        <f>VLOOKUP(Sheet1[[#This Row],[NPDES ID2]],Combined_Sheet__Major_Only___2[[NPDES ID2]:[ECHO BFR]],28,FALSE)</f>
        <v>-</v>
      </c>
      <c r="AZ154" t="str">
        <f>VLOOKUP(Sheet1[[#This Row],[NPDES ID2]],Combined_Sheet__Major_Only___2[[NPDES ID2]:[ECHO BFR]],29,FALSE)</f>
        <v>thickening, preliminaryOps</v>
      </c>
      <c r="BA154">
        <f>VLOOKUP(Sheet1[[#This Row],[NPDES ID2]],Combined_Sheet__Major_Only___2[[NPDES ID2]:[ECHO BFR]],17,FALSE)</f>
        <v>33.593699999999998</v>
      </c>
      <c r="BB154">
        <f>VLOOKUP(Sheet1[[#This Row],[NPDES ID2]],Combined_Sheet__Major_Only___2[[NPDES ID2]:[ECHO BFR]],18,FALSE)</f>
        <v>-86.861900000000006</v>
      </c>
      <c r="BC154" t="str">
        <f>IF(ISNUMBER(SEARCH("aerobic",$AW154)),"aerobic","")</f>
        <v>aerobic</v>
      </c>
      <c r="BD154" t="str">
        <f>IF(ISNUMBER(SEARCH("anaer",$AW154)),"anaer","")</f>
        <v/>
      </c>
      <c r="BE154" t="str">
        <f>IF(ISNUMBER(SEARCH("thickening",$AZ154)),"thickening","")</f>
        <v>thickening</v>
      </c>
      <c r="BF154" s="2" t="str">
        <f>IF(ISNUMBER(SEARCH("airDry",$AW154)),"airDry","")</f>
        <v>airDry</v>
      </c>
      <c r="BG154" s="2" t="str">
        <f>IF(ISNUMBER(SEARCH("heatDry",$AY154)),"heatDry","")</f>
        <v/>
      </c>
      <c r="BH154" s="2" t="str">
        <f>IF(AND(ISNUMBER(SEARCH("aerobic",$AW154)),ISNUMBER(SEARCH("anaer",$AW154))),"Combined Aer and Anaer.","")</f>
        <v/>
      </c>
    </row>
    <row r="155" spans="1:60" x14ac:dyDescent="0.25">
      <c r="A155" s="4">
        <v>931</v>
      </c>
      <c r="B155" t="s">
        <v>4528</v>
      </c>
      <c r="C155">
        <v>669.5</v>
      </c>
      <c r="D155">
        <v>363.14803559981522</v>
      </c>
      <c r="E155">
        <v>363.09658587801391</v>
      </c>
      <c r="F155">
        <v>297.30295964442178</v>
      </c>
      <c r="G155">
        <v>429.31167796702948</v>
      </c>
      <c r="H155">
        <v>-116.7859107079818</v>
      </c>
      <c r="I155">
        <v>-119.1274214209736</v>
      </c>
      <c r="J155">
        <v>-134.74811809468841</v>
      </c>
      <c r="K155">
        <v>-93.289311236375354</v>
      </c>
      <c r="L155">
        <v>437.38874872183987</v>
      </c>
      <c r="M155">
        <v>435.43403474160289</v>
      </c>
      <c r="N155">
        <v>428.96144772848959</v>
      </c>
      <c r="O155">
        <v>451.12276589640248</v>
      </c>
      <c r="P155">
        <v>15.670054777961999</v>
      </c>
      <c r="Q155">
        <v>15.86010933975701</v>
      </c>
      <c r="R155">
        <v>13.01137920932231</v>
      </c>
      <c r="S155">
        <v>17.851697120304991</v>
      </c>
      <c r="T155">
        <v>3977.4720064612038</v>
      </c>
      <c r="U155">
        <v>3977.467742328894</v>
      </c>
      <c r="V155">
        <v>3973.6487968986562</v>
      </c>
      <c r="W155">
        <v>3981.3216410571008</v>
      </c>
      <c r="X155">
        <v>274.04369593490401</v>
      </c>
      <c r="Y155">
        <v>275.09922944649531</v>
      </c>
      <c r="Z155">
        <v>265.87685368341027</v>
      </c>
      <c r="AA155">
        <v>279.4037033086471</v>
      </c>
      <c r="AB155">
        <v>47.069760418279373</v>
      </c>
      <c r="AC155">
        <v>46.610275586871481</v>
      </c>
      <c r="AD155">
        <v>40.177950060443663</v>
      </c>
      <c r="AE155">
        <v>55.040754386630503</v>
      </c>
      <c r="AF155">
        <v>64.025113716972996</v>
      </c>
      <c r="AG155">
        <v>63.738575327696722</v>
      </c>
      <c r="AH155">
        <v>62.792367538118533</v>
      </c>
      <c r="AI155">
        <v>66.035195407042707</v>
      </c>
      <c r="AJ155">
        <v>0.55861061803800882</v>
      </c>
      <c r="AK155">
        <v>0.55861065414873967</v>
      </c>
      <c r="AL155">
        <v>0.55860233168324847</v>
      </c>
      <c r="AM155">
        <v>0.558618856597633</v>
      </c>
      <c r="AN155">
        <v>0.66317087973579869</v>
      </c>
      <c r="AO155">
        <v>0.66317087973579858</v>
      </c>
      <c r="AP155">
        <v>0.66317087973579858</v>
      </c>
      <c r="AQ155">
        <v>0.66317087973579858</v>
      </c>
      <c r="AR155">
        <v>14.25940454123289</v>
      </c>
      <c r="AS155">
        <v>14.25940454123289</v>
      </c>
      <c r="AT155">
        <v>14.25940454123289</v>
      </c>
      <c r="AU155">
        <v>14.25940454123289</v>
      </c>
      <c r="AV155" t="str">
        <f>VLOOKUP(Sheet1[[#This Row],[NPDES ID2]],Combined_Sheet__Major_Only___2[[NPDES ID2]:[ECHO BFR]],3,FALSE)</f>
        <v>AL</v>
      </c>
      <c r="AW155" t="s">
        <v>118</v>
      </c>
      <c r="AX155" t="str">
        <f>VLOOKUP(Sheet1[[#This Row],[NPDES ID2]],Combined_Sheet__Major_Only___2[[NPDES ID2]:[ECHO BFR]],27,FALSE)</f>
        <v>tempSludgeStore</v>
      </c>
      <c r="AY155" t="str">
        <f>VLOOKUP(Sheet1[[#This Row],[NPDES ID2]],Combined_Sheet__Major_Only___2[[NPDES ID2]:[ECHO BFR]],28,FALSE)</f>
        <v>-</v>
      </c>
      <c r="AZ155" t="str">
        <f>VLOOKUP(Sheet1[[#This Row],[NPDES ID2]],Combined_Sheet__Major_Only___2[[NPDES ID2]:[ECHO BFR]],29,FALSE)</f>
        <v>preliminaryOps, thickening</v>
      </c>
      <c r="BA155">
        <f>VLOOKUP(Sheet1[[#This Row],[NPDES ID2]],Combined_Sheet__Major_Only___2[[NPDES ID2]:[ECHO BFR]],17,FALSE)</f>
        <v>33.812359000000001</v>
      </c>
      <c r="BB155">
        <f>VLOOKUP(Sheet1[[#This Row],[NPDES ID2]],Combined_Sheet__Major_Only___2[[NPDES ID2]:[ECHO BFR]],18,FALSE)</f>
        <v>-87.268471000000005</v>
      </c>
      <c r="BC155" t="str">
        <f>IF(ISNUMBER(SEARCH("aerobic",$AW155)),"aerobic","")</f>
        <v>aerobic</v>
      </c>
      <c r="BD155" t="str">
        <f>IF(ISNUMBER(SEARCH("anaer",$AW155)),"anaer","")</f>
        <v/>
      </c>
      <c r="BE155" t="str">
        <f>IF(ISNUMBER(SEARCH("thickening",$AZ155)),"thickening","")</f>
        <v>thickening</v>
      </c>
      <c r="BF155" s="3" t="str">
        <f>IF(ISNUMBER(SEARCH("airDry",$AW155)),"airDry","")</f>
        <v>airDry</v>
      </c>
      <c r="BG155" s="3" t="str">
        <f>IF(ISNUMBER(SEARCH("heatDry",$AY155)),"heatDry","")</f>
        <v/>
      </c>
      <c r="BH155" s="3" t="str">
        <f>IF(AND(ISNUMBER(SEARCH("aerobic",$AW155)),ISNUMBER(SEARCH("anaer",$AW155))),"Combined Aer and Anaer.","")</f>
        <v/>
      </c>
    </row>
    <row r="156" spans="1:60" x14ac:dyDescent="0.25">
      <c r="A156" s="4">
        <v>69</v>
      </c>
      <c r="B156" t="s">
        <v>384</v>
      </c>
      <c r="C156">
        <v>46.5</v>
      </c>
      <c r="D156">
        <v>2252.412596686434</v>
      </c>
      <c r="E156">
        <v>2251.4785138117882</v>
      </c>
      <c r="F156">
        <v>1562.6684089610769</v>
      </c>
      <c r="G156">
        <v>2980.478179650589</v>
      </c>
      <c r="H156">
        <v>-119.63990332137629</v>
      </c>
      <c r="I156">
        <v>-121.96852454817559</v>
      </c>
      <c r="J156">
        <v>-137.76634032516949</v>
      </c>
      <c r="K156">
        <v>-96.208295253089659</v>
      </c>
      <c r="L156">
        <v>29.727036243916618</v>
      </c>
      <c r="M156">
        <v>29.586053344653699</v>
      </c>
      <c r="N156">
        <v>29.119540912945961</v>
      </c>
      <c r="O156">
        <v>30.717183009203719</v>
      </c>
      <c r="P156">
        <v>1.0897508393945119</v>
      </c>
      <c r="Q156">
        <v>1.100307399901983</v>
      </c>
      <c r="R156">
        <v>0.90753079951546978</v>
      </c>
      <c r="S156">
        <v>1.242891016330864</v>
      </c>
      <c r="T156">
        <v>3978.9670972091048</v>
      </c>
      <c r="U156">
        <v>3978.9628319806661</v>
      </c>
      <c r="V156">
        <v>3975.1429048606778</v>
      </c>
      <c r="W156">
        <v>3982.817721383642</v>
      </c>
      <c r="X156">
        <v>280.16639185939579</v>
      </c>
      <c r="Y156">
        <v>281.31903386394657</v>
      </c>
      <c r="Z156">
        <v>271.30536011896879</v>
      </c>
      <c r="AA156">
        <v>285.9645068327215</v>
      </c>
      <c r="AB156">
        <v>42.974039654024473</v>
      </c>
      <c r="AC156">
        <v>42.621083236411202</v>
      </c>
      <c r="AD156">
        <v>37.28621885830713</v>
      </c>
      <c r="AE156">
        <v>49.370461922714668</v>
      </c>
      <c r="AF156">
        <v>62.650596096872029</v>
      </c>
      <c r="AG156">
        <v>62.353444644444558</v>
      </c>
      <c r="AH156">
        <v>61.370335688436981</v>
      </c>
      <c r="AI156">
        <v>64.737339623269136</v>
      </c>
      <c r="AJ156">
        <v>0.54181990114116341</v>
      </c>
      <c r="AK156">
        <v>0.54181990342261699</v>
      </c>
      <c r="AL156">
        <v>0.54181937831275329</v>
      </c>
      <c r="AM156">
        <v>0.5418204209456644</v>
      </c>
      <c r="AN156">
        <v>0.66323631102266034</v>
      </c>
      <c r="AO156">
        <v>0.66323631102266034</v>
      </c>
      <c r="AP156">
        <v>0.66323631102266034</v>
      </c>
      <c r="AQ156">
        <v>0.66323631102266034</v>
      </c>
      <c r="AR156">
        <v>14.933924288690211</v>
      </c>
      <c r="AS156">
        <v>14.933924288690211</v>
      </c>
      <c r="AT156">
        <v>14.933924288690211</v>
      </c>
      <c r="AU156">
        <v>14.933924288690211</v>
      </c>
      <c r="AV156" t="str">
        <f>VLOOKUP(Sheet1[[#This Row],[NPDES ID2]],Combined_Sheet__Major_Only___2[[NPDES ID2]:[ECHO BFR]],3,FALSE)</f>
        <v>PR</v>
      </c>
      <c r="AW156" t="s">
        <v>118</v>
      </c>
      <c r="AX156" t="str">
        <f>VLOOKUP(Sheet1[[#This Row],[NPDES ID2]],Combined_Sheet__Major_Only___2[[NPDES ID2]:[ECHO BFR]],27,FALSE)</f>
        <v>-</v>
      </c>
      <c r="AY156" t="str">
        <f>VLOOKUP(Sheet1[[#This Row],[NPDES ID2]],Combined_Sheet__Major_Only___2[[NPDES ID2]:[ECHO BFR]],28,FALSE)</f>
        <v>highTempCompost, thermoAerobicDigest</v>
      </c>
      <c r="AZ156" t="str">
        <f>VLOOKUP(Sheet1[[#This Row],[NPDES ID2]],Combined_Sheet__Major_Only___2[[NPDES ID2]:[ECHO BFR]],29,FALSE)</f>
        <v>thickening</v>
      </c>
      <c r="BA156">
        <f>VLOOKUP(Sheet1[[#This Row],[NPDES ID2]],Combined_Sheet__Major_Only___2[[NPDES ID2]:[ECHO BFR]],17,FALSE)</f>
        <v>18.3459</v>
      </c>
      <c r="BB156">
        <f>VLOOKUP(Sheet1[[#This Row],[NPDES ID2]],Combined_Sheet__Major_Only___2[[NPDES ID2]:[ECHO BFR]],18,FALSE)</f>
        <v>-66.468100000000007</v>
      </c>
      <c r="BC156" t="str">
        <f>IF(ISNUMBER(SEARCH("aerobic",$AW156)),"aerobic","")</f>
        <v>aerobic</v>
      </c>
      <c r="BD156" t="str">
        <f>IF(ISNUMBER(SEARCH("anaer",$AW156)),"anaer","")</f>
        <v/>
      </c>
      <c r="BE156" t="str">
        <f>IF(ISNUMBER(SEARCH("thickening",$AZ156)),"thickening","")</f>
        <v>thickening</v>
      </c>
      <c r="BF156" s="3" t="str">
        <f>IF(ISNUMBER(SEARCH("airDry",$AW156)),"airDry","")</f>
        <v>airDry</v>
      </c>
      <c r="BG156" s="3" t="str">
        <f>IF(ISNUMBER(SEARCH("heatDry",$AY156)),"heatDry","")</f>
        <v/>
      </c>
      <c r="BH156" s="3" t="str">
        <f>IF(AND(ISNUMBER(SEARCH("aerobic",$AW156)),ISNUMBER(SEARCH("anaer",$AW156))),"Combined Aer and Anaer.","")</f>
        <v/>
      </c>
    </row>
    <row r="157" spans="1:60" x14ac:dyDescent="0.25">
      <c r="A157" s="4">
        <v>2455</v>
      </c>
      <c r="B157" t="s">
        <v>11438</v>
      </c>
      <c r="C157">
        <v>222.68</v>
      </c>
      <c r="D157">
        <v>574.36761605126958</v>
      </c>
      <c r="E157">
        <v>572.83256429435323</v>
      </c>
      <c r="F157">
        <v>424.07248593589458</v>
      </c>
      <c r="G157">
        <v>742.52243731827298</v>
      </c>
      <c r="H157">
        <v>-117.9038734444167</v>
      </c>
      <c r="I157">
        <v>-120.192797806421</v>
      </c>
      <c r="J157">
        <v>-135.81925668239481</v>
      </c>
      <c r="K157">
        <v>-94.40693288189938</v>
      </c>
      <c r="L157">
        <v>144.27201077775121</v>
      </c>
      <c r="M157">
        <v>143.61211502223071</v>
      </c>
      <c r="N157">
        <v>141.42808182423269</v>
      </c>
      <c r="O157">
        <v>148.90713594426131</v>
      </c>
      <c r="P157">
        <v>5.2145696935196204</v>
      </c>
      <c r="Q157">
        <v>5.2728971629588539</v>
      </c>
      <c r="R157">
        <v>4.3347698253098308</v>
      </c>
      <c r="S157">
        <v>5.9431633272560971</v>
      </c>
      <c r="T157">
        <v>3980.6351421657018</v>
      </c>
      <c r="U157">
        <v>3980.6308757143329</v>
      </c>
      <c r="V157">
        <v>3976.8098533413381</v>
      </c>
      <c r="W157">
        <v>3984.486870394735</v>
      </c>
      <c r="X157">
        <v>276.55829992382507</v>
      </c>
      <c r="Y157">
        <v>277.65140803801751</v>
      </c>
      <c r="Z157">
        <v>268.12366388944571</v>
      </c>
      <c r="AA157">
        <v>282.08728109515653</v>
      </c>
      <c r="AB157">
        <v>48.535149119295973</v>
      </c>
      <c r="AC157">
        <v>48.031278488303059</v>
      </c>
      <c r="AD157">
        <v>41.280395778500107</v>
      </c>
      <c r="AE157">
        <v>56.927061977390302</v>
      </c>
      <c r="AF157">
        <v>63.493523525619651</v>
      </c>
      <c r="AG157">
        <v>63.202968240146419</v>
      </c>
      <c r="AH157">
        <v>62.242208324160572</v>
      </c>
      <c r="AI157">
        <v>65.533318582292466</v>
      </c>
      <c r="AJ157">
        <v>0.5521159746783777</v>
      </c>
      <c r="AK157">
        <v>0.55211598689064711</v>
      </c>
      <c r="AL157">
        <v>0.55211317495288748</v>
      </c>
      <c r="AM157">
        <v>0.55211875822406409</v>
      </c>
      <c r="AN157">
        <v>0.66330928149756474</v>
      </c>
      <c r="AO157">
        <v>0.66330928149756485</v>
      </c>
      <c r="AP157">
        <v>0.66330928149756485</v>
      </c>
      <c r="AQ157">
        <v>0.66330928149756485</v>
      </c>
      <c r="AR157">
        <v>13.96450256313498</v>
      </c>
      <c r="AS157">
        <v>13.96450256313498</v>
      </c>
      <c r="AT157">
        <v>13.96450256313498</v>
      </c>
      <c r="AU157">
        <v>13.96450256313498</v>
      </c>
      <c r="AV157" t="str">
        <f>VLOOKUP(Sheet1[[#This Row],[NPDES ID2]],Combined_Sheet__Major_Only___2[[NPDES ID2]:[ECHO BFR]],3,FALSE)</f>
        <v>IL</v>
      </c>
      <c r="AW157" t="s">
        <v>118</v>
      </c>
      <c r="AX157" t="str">
        <f>VLOOKUP(Sheet1[[#This Row],[NPDES ID2]],Combined_Sheet__Major_Only___2[[NPDES ID2]:[ECHO BFR]],27,FALSE)</f>
        <v>tempSludgeStore</v>
      </c>
      <c r="AY157" t="str">
        <f>VLOOKUP(Sheet1[[#This Row],[NPDES ID2]],Combined_Sheet__Major_Only___2[[NPDES ID2]:[ECHO BFR]],28,FALSE)</f>
        <v>-</v>
      </c>
      <c r="AZ157" t="str">
        <f>VLOOKUP(Sheet1[[#This Row],[NPDES ID2]],Combined_Sheet__Major_Only___2[[NPDES ID2]:[ECHO BFR]],29,FALSE)</f>
        <v>thickening</v>
      </c>
      <c r="BA157">
        <f>VLOOKUP(Sheet1[[#This Row],[NPDES ID2]],Combined_Sheet__Major_Only___2[[NPDES ID2]:[ECHO BFR]],17,FALSE)</f>
        <v>40.548369999999998</v>
      </c>
      <c r="BB157">
        <f>VLOOKUP(Sheet1[[#This Row],[NPDES ID2]],Combined_Sheet__Major_Only___2[[NPDES ID2]:[ECHO BFR]],18,FALSE)</f>
        <v>-90.041910000000001</v>
      </c>
      <c r="BC157" t="str">
        <f>IF(ISNUMBER(SEARCH("aerobic",$AW157)),"aerobic","")</f>
        <v>aerobic</v>
      </c>
      <c r="BD157" t="str">
        <f>IF(ISNUMBER(SEARCH("anaer",$AW157)),"anaer","")</f>
        <v/>
      </c>
      <c r="BE157" t="str">
        <f>IF(ISNUMBER(SEARCH("thickening",$AZ157)),"thickening","")</f>
        <v>thickening</v>
      </c>
      <c r="BF157" s="3" t="str">
        <f>IF(ISNUMBER(SEARCH("airDry",$AW157)),"airDry","")</f>
        <v>airDry</v>
      </c>
      <c r="BG157" s="3" t="str">
        <f>IF(ISNUMBER(SEARCH("heatDry",$AY157)),"heatDry","")</f>
        <v/>
      </c>
      <c r="BH157" s="3" t="str">
        <f>IF(AND(ISNUMBER(SEARCH("aerobic",$AW157)),ISNUMBER(SEARCH("anaer",$AW157))),"Combined Aer and Anaer.","")</f>
        <v/>
      </c>
    </row>
    <row r="158" spans="1:60" x14ac:dyDescent="0.25">
      <c r="A158" s="4">
        <v>2557</v>
      </c>
      <c r="B158" t="s">
        <v>11859</v>
      </c>
      <c r="C158">
        <v>113.91</v>
      </c>
      <c r="D158">
        <v>961.10952925254128</v>
      </c>
      <c r="E158">
        <v>962.2835358544653</v>
      </c>
      <c r="F158">
        <v>682.13046956609367</v>
      </c>
      <c r="G158">
        <v>1260.3841617263149</v>
      </c>
      <c r="H158">
        <v>-115.8560251994126</v>
      </c>
      <c r="I158">
        <v>-118.1845036845385</v>
      </c>
      <c r="J158">
        <v>-133.89347356329961</v>
      </c>
      <c r="K158">
        <v>-92.237934642606433</v>
      </c>
      <c r="L158">
        <v>75.019273639638286</v>
      </c>
      <c r="M158">
        <v>74.691338852115024</v>
      </c>
      <c r="N158">
        <v>73.606106812351555</v>
      </c>
      <c r="O158">
        <v>77.322538817534777</v>
      </c>
      <c r="P158">
        <v>2.6648964917426161</v>
      </c>
      <c r="Q158">
        <v>2.6989430753353538</v>
      </c>
      <c r="R158">
        <v>2.2089388874230291</v>
      </c>
      <c r="S158">
        <v>3.038115503588469</v>
      </c>
      <c r="T158">
        <v>3985.1105388355468</v>
      </c>
      <c r="U158">
        <v>3985.1062691030329</v>
      </c>
      <c r="V158">
        <v>3981.2823081451729</v>
      </c>
      <c r="W158">
        <v>3988.965229264003</v>
      </c>
      <c r="X158">
        <v>272.36666466764427</v>
      </c>
      <c r="Y158">
        <v>273.39114804718793</v>
      </c>
      <c r="Z158">
        <v>264.43191931874071</v>
      </c>
      <c r="AA158">
        <v>277.580615529174</v>
      </c>
      <c r="AB158">
        <v>51.443034917984797</v>
      </c>
      <c r="AC158">
        <v>50.845096189928107</v>
      </c>
      <c r="AD158">
        <v>43.240894474239553</v>
      </c>
      <c r="AE158">
        <v>61.128842362006509</v>
      </c>
      <c r="AF158">
        <v>64.541401053799746</v>
      </c>
      <c r="AG158">
        <v>64.259194597352291</v>
      </c>
      <c r="AH158">
        <v>63.325763769334067</v>
      </c>
      <c r="AI158">
        <v>66.522915226400315</v>
      </c>
      <c r="AJ158">
        <v>0.56491935653556669</v>
      </c>
      <c r="AK158">
        <v>0.56491936313579105</v>
      </c>
      <c r="AL158">
        <v>0.56491784374855025</v>
      </c>
      <c r="AM158">
        <v>0.56492086057595514</v>
      </c>
      <c r="AN158">
        <v>0.66350490653296912</v>
      </c>
      <c r="AO158">
        <v>0.66350490653296945</v>
      </c>
      <c r="AP158">
        <v>0.66350490653296945</v>
      </c>
      <c r="AQ158">
        <v>0.66350490653296945</v>
      </c>
      <c r="AR158">
        <v>13.6117597451934</v>
      </c>
      <c r="AS158">
        <v>13.6117597451934</v>
      </c>
      <c r="AT158">
        <v>13.6117597451934</v>
      </c>
      <c r="AU158">
        <v>13.6117597451934</v>
      </c>
      <c r="AV158" t="str">
        <f>VLOOKUP(Sheet1[[#This Row],[NPDES ID2]],Combined_Sheet__Major_Only___2[[NPDES ID2]:[ECHO BFR]],3,FALSE)</f>
        <v>MO</v>
      </c>
      <c r="AW158" t="s">
        <v>118</v>
      </c>
      <c r="AX158" t="str">
        <f>VLOOKUP(Sheet1[[#This Row],[NPDES ID2]],Combined_Sheet__Major_Only___2[[NPDES ID2]:[ECHO BFR]],27,FALSE)</f>
        <v>-</v>
      </c>
      <c r="AY158" t="str">
        <f>VLOOKUP(Sheet1[[#This Row],[NPDES ID2]],Combined_Sheet__Major_Only___2[[NPDES ID2]:[ECHO BFR]],28,FALSE)</f>
        <v>-</v>
      </c>
      <c r="AZ158" t="str">
        <f>VLOOKUP(Sheet1[[#This Row],[NPDES ID2]],Combined_Sheet__Major_Only___2[[NPDES ID2]:[ECHO BFR]],29,FALSE)</f>
        <v>thickening</v>
      </c>
      <c r="BA158">
        <f>VLOOKUP(Sheet1[[#This Row],[NPDES ID2]],Combined_Sheet__Major_Only___2[[NPDES ID2]:[ECHO BFR]],17,FALSE)</f>
        <v>37.777414</v>
      </c>
      <c r="BB158">
        <f>VLOOKUP(Sheet1[[#This Row],[NPDES ID2]],Combined_Sheet__Major_Only___2[[NPDES ID2]:[ECHO BFR]],18,FALSE)</f>
        <v>-90.398388999999995</v>
      </c>
      <c r="BC158" t="str">
        <f>IF(ISNUMBER(SEARCH("aerobic",$AW158)),"aerobic","")</f>
        <v>aerobic</v>
      </c>
      <c r="BD158" t="str">
        <f>IF(ISNUMBER(SEARCH("anaer",$AW158)),"anaer","")</f>
        <v/>
      </c>
      <c r="BE158" t="str">
        <f>IF(ISNUMBER(SEARCH("thickening",$AZ158)),"thickening","")</f>
        <v>thickening</v>
      </c>
      <c r="BF158" s="3" t="str">
        <f>IF(ISNUMBER(SEARCH("airDry",$AW158)),"airDry","")</f>
        <v>airDry</v>
      </c>
      <c r="BG158" s="3" t="str">
        <f>IF(ISNUMBER(SEARCH("heatDry",$AY158)),"heatDry","")</f>
        <v/>
      </c>
      <c r="BH158" s="3" t="str">
        <f>IF(AND(ISNUMBER(SEARCH("aerobic",$AW158)),ISNUMBER(SEARCH("anaer",$AW158))),"Combined Aer and Anaer.","")</f>
        <v/>
      </c>
    </row>
    <row r="159" spans="1:60" x14ac:dyDescent="0.25">
      <c r="A159" s="4">
        <v>1208</v>
      </c>
      <c r="B159" t="s">
        <v>5794</v>
      </c>
      <c r="C159">
        <v>243.2</v>
      </c>
      <c r="D159">
        <v>529.21494593353725</v>
      </c>
      <c r="E159">
        <v>530.23368352313219</v>
      </c>
      <c r="F159">
        <v>393.68832572255047</v>
      </c>
      <c r="G159">
        <v>681.84071221715976</v>
      </c>
      <c r="H159">
        <v>-115.1517798851269</v>
      </c>
      <c r="I159">
        <v>-117.5272845872252</v>
      </c>
      <c r="J159">
        <v>-133.26387882712979</v>
      </c>
      <c r="K159">
        <v>-91.513501385635976</v>
      </c>
      <c r="L159">
        <v>161.05110420816399</v>
      </c>
      <c r="M159">
        <v>160.358018133147</v>
      </c>
      <c r="N159">
        <v>158.06406804176191</v>
      </c>
      <c r="O159">
        <v>165.91944690099999</v>
      </c>
      <c r="P159">
        <v>5.6877054982079871</v>
      </c>
      <c r="Q159">
        <v>5.7603545102007754</v>
      </c>
      <c r="R159">
        <v>4.7065633792296566</v>
      </c>
      <c r="S159">
        <v>6.4925312138366333</v>
      </c>
      <c r="T159">
        <v>3987.7431987680961</v>
      </c>
      <c r="U159">
        <v>3987.7389271054421</v>
      </c>
      <c r="V159">
        <v>3983.9132375198878</v>
      </c>
      <c r="W159">
        <v>3991.5996317155532</v>
      </c>
      <c r="X159">
        <v>271.04924710238458</v>
      </c>
      <c r="Y159">
        <v>272.0553475947396</v>
      </c>
      <c r="Z159">
        <v>263.27607681328777</v>
      </c>
      <c r="AA159">
        <v>276.16148172631631</v>
      </c>
      <c r="AB159">
        <v>48.436643894907426</v>
      </c>
      <c r="AC159">
        <v>47.939488193192091</v>
      </c>
      <c r="AD159">
        <v>41.096456382576832</v>
      </c>
      <c r="AE159">
        <v>57.035652394770807</v>
      </c>
      <c r="AF159">
        <v>64.897636690983475</v>
      </c>
      <c r="AG159">
        <v>64.61819695148607</v>
      </c>
      <c r="AH159">
        <v>63.694286974059587</v>
      </c>
      <c r="AI159">
        <v>66.859283798086523</v>
      </c>
      <c r="AJ159">
        <v>0.569272945816506</v>
      </c>
      <c r="AK159">
        <v>0.56927295936788558</v>
      </c>
      <c r="AL159">
        <v>0.56926983897750738</v>
      </c>
      <c r="AM159">
        <v>0.56927603470224086</v>
      </c>
      <c r="AN159">
        <v>0.66361987714501469</v>
      </c>
      <c r="AO159">
        <v>0.66361987714501469</v>
      </c>
      <c r="AP159">
        <v>0.66361987714501469</v>
      </c>
      <c r="AQ159">
        <v>0.66361987714501469</v>
      </c>
      <c r="AR159">
        <v>14.12488292393941</v>
      </c>
      <c r="AS159">
        <v>14.12488292393941</v>
      </c>
      <c r="AT159">
        <v>14.12488292393941</v>
      </c>
      <c r="AU159">
        <v>14.12488292393941</v>
      </c>
      <c r="AV159" t="str">
        <f>VLOOKUP(Sheet1[[#This Row],[NPDES ID2]],Combined_Sheet__Major_Only___2[[NPDES ID2]:[ECHO BFR]],3,FALSE)</f>
        <v>MO</v>
      </c>
      <c r="AW159" t="s">
        <v>118</v>
      </c>
      <c r="AX159" t="str">
        <f>VLOOKUP(Sheet1[[#This Row],[NPDES ID2]],Combined_Sheet__Major_Only___2[[NPDES ID2]:[ECHO BFR]],27,FALSE)</f>
        <v>-</v>
      </c>
      <c r="AY159" t="str">
        <f>VLOOKUP(Sheet1[[#This Row],[NPDES ID2]],Combined_Sheet__Major_Only___2[[NPDES ID2]:[ECHO BFR]],28,FALSE)</f>
        <v>-</v>
      </c>
      <c r="AZ159" t="str">
        <f>VLOOKUP(Sheet1[[#This Row],[NPDES ID2]],Combined_Sheet__Major_Only___2[[NPDES ID2]:[ECHO BFR]],29,FALSE)</f>
        <v>thickening</v>
      </c>
      <c r="BA159">
        <f>VLOOKUP(Sheet1[[#This Row],[NPDES ID2]],Combined_Sheet__Major_Only___2[[NPDES ID2]:[ECHO BFR]],17,FALSE)</f>
        <v>37.754610999999997</v>
      </c>
      <c r="BB159">
        <f>VLOOKUP(Sheet1[[#This Row],[NPDES ID2]],Combined_Sheet__Major_Only___2[[NPDES ID2]:[ECHO BFR]],18,FALSE)</f>
        <v>-90.444889000000003</v>
      </c>
      <c r="BC159" t="str">
        <f>IF(ISNUMBER(SEARCH("aerobic",$AW159)),"aerobic","")</f>
        <v>aerobic</v>
      </c>
      <c r="BD159" t="str">
        <f>IF(ISNUMBER(SEARCH("anaer",$AW159)),"anaer","")</f>
        <v/>
      </c>
      <c r="BE159" t="str">
        <f>IF(ISNUMBER(SEARCH("thickening",$AZ159)),"thickening","")</f>
        <v>thickening</v>
      </c>
      <c r="BF159" s="2" t="str">
        <f>IF(ISNUMBER(SEARCH("airDry",$AW159)),"airDry","")</f>
        <v>airDry</v>
      </c>
      <c r="BG159" s="2" t="str">
        <f>IF(ISNUMBER(SEARCH("heatDry",$AY159)),"heatDry","")</f>
        <v/>
      </c>
      <c r="BH159" s="2" t="str">
        <f>IF(AND(ISNUMBER(SEARCH("aerobic",$AW159)),ISNUMBER(SEARCH("anaer",$AW159))),"Combined Aer and Anaer.","")</f>
        <v/>
      </c>
    </row>
    <row r="160" spans="1:60" x14ac:dyDescent="0.25">
      <c r="A160" s="4">
        <v>2230</v>
      </c>
      <c r="B160" t="s">
        <v>10445</v>
      </c>
      <c r="C160">
        <v>571.42999999999995</v>
      </c>
      <c r="D160">
        <v>372.33432096841648</v>
      </c>
      <c r="E160">
        <v>370.94517747989801</v>
      </c>
      <c r="F160">
        <v>294.6932319591794</v>
      </c>
      <c r="G160">
        <v>445.24379452467758</v>
      </c>
      <c r="H160">
        <v>-117.8962314093873</v>
      </c>
      <c r="I160">
        <v>-120.2023714057143</v>
      </c>
      <c r="J160">
        <v>-135.80292030442681</v>
      </c>
      <c r="K160">
        <v>-94.455121013438543</v>
      </c>
      <c r="L160">
        <v>370.06416083345613</v>
      </c>
      <c r="M160">
        <v>368.36996404499888</v>
      </c>
      <c r="N160">
        <v>362.76022701941548</v>
      </c>
      <c r="O160">
        <v>381.96749082234271</v>
      </c>
      <c r="P160">
        <v>13.38155005412351</v>
      </c>
      <c r="Q160">
        <v>13.53056926337085</v>
      </c>
      <c r="R160">
        <v>11.12455059868331</v>
      </c>
      <c r="S160">
        <v>15.251760640328261</v>
      </c>
      <c r="T160">
        <v>3989.3036322652169</v>
      </c>
      <c r="U160">
        <v>3989.29935945853</v>
      </c>
      <c r="V160">
        <v>3985.4726452785999</v>
      </c>
      <c r="W160">
        <v>3993.1610980407231</v>
      </c>
      <c r="X160">
        <v>277.28002202374068</v>
      </c>
      <c r="Y160">
        <v>278.37732776587319</v>
      </c>
      <c r="Z160">
        <v>268.81311234208931</v>
      </c>
      <c r="AA160">
        <v>282.82947987292118</v>
      </c>
      <c r="AB160">
        <v>56.176004447558427</v>
      </c>
      <c r="AC160">
        <v>55.398991315000487</v>
      </c>
      <c r="AD160">
        <v>46.617305035974063</v>
      </c>
      <c r="AE160">
        <v>67.538529943199634</v>
      </c>
      <c r="AF160">
        <v>63.466867986117023</v>
      </c>
      <c r="AG160">
        <v>63.17592041319179</v>
      </c>
      <c r="AH160">
        <v>62.215033959880898</v>
      </c>
      <c r="AI160">
        <v>65.508021741179419</v>
      </c>
      <c r="AJ160">
        <v>0.55179034067461363</v>
      </c>
      <c r="AK160">
        <v>0.55179037508690154</v>
      </c>
      <c r="AL160">
        <v>0.55178244446101588</v>
      </c>
      <c r="AM160">
        <v>0.55179819133866637</v>
      </c>
      <c r="AN160">
        <v>0.66368798559400655</v>
      </c>
      <c r="AO160">
        <v>0.66368798559400644</v>
      </c>
      <c r="AP160">
        <v>0.66368798559400644</v>
      </c>
      <c r="AQ160">
        <v>0.66368798559400644</v>
      </c>
      <c r="AR160">
        <v>12.87636301582503</v>
      </c>
      <c r="AS160">
        <v>12.87636301582503</v>
      </c>
      <c r="AT160">
        <v>12.87636301582503</v>
      </c>
      <c r="AU160">
        <v>12.87636301582503</v>
      </c>
      <c r="AV160" t="str">
        <f>VLOOKUP(Sheet1[[#This Row],[NPDES ID2]],Combined_Sheet__Major_Only___2[[NPDES ID2]:[ECHO BFR]],3,FALSE)</f>
        <v>TX</v>
      </c>
      <c r="AW160" t="s">
        <v>118</v>
      </c>
      <c r="AX160" t="str">
        <f>VLOOKUP(Sheet1[[#This Row],[NPDES ID2]],Combined_Sheet__Major_Only___2[[NPDES ID2]:[ECHO BFR]],27,FALSE)</f>
        <v>-</v>
      </c>
      <c r="AY160" t="str">
        <f>VLOOKUP(Sheet1[[#This Row],[NPDES ID2]],Combined_Sheet__Major_Only___2[[NPDES ID2]:[ECHO BFR]],28,FALSE)</f>
        <v>-</v>
      </c>
      <c r="AZ160" t="str">
        <f>VLOOKUP(Sheet1[[#This Row],[NPDES ID2]],Combined_Sheet__Major_Only___2[[NPDES ID2]:[ECHO BFR]],29,FALSE)</f>
        <v>thickening</v>
      </c>
      <c r="BA160">
        <f>VLOOKUP(Sheet1[[#This Row],[NPDES ID2]],Combined_Sheet__Major_Only___2[[NPDES ID2]:[ECHO BFR]],17,FALSE)</f>
        <v>32.787709999999997</v>
      </c>
      <c r="BB160">
        <f>VLOOKUP(Sheet1[[#This Row],[NPDES ID2]],Combined_Sheet__Major_Only___2[[NPDES ID2]:[ECHO BFR]],18,FALSE)</f>
        <v>-98.132990000000007</v>
      </c>
      <c r="BC160" t="str">
        <f>IF(ISNUMBER(SEARCH("aerobic",$AW160)),"aerobic","")</f>
        <v>aerobic</v>
      </c>
      <c r="BD160" t="str">
        <f>IF(ISNUMBER(SEARCH("anaer",$AW160)),"anaer","")</f>
        <v/>
      </c>
      <c r="BE160" t="str">
        <f>IF(ISNUMBER(SEARCH("thickening",$AZ160)),"thickening","")</f>
        <v>thickening</v>
      </c>
      <c r="BF160" s="2" t="str">
        <f>IF(ISNUMBER(SEARCH("airDry",$AW160)),"airDry","")</f>
        <v>airDry</v>
      </c>
      <c r="BG160" s="2" t="str">
        <f>IF(ISNUMBER(SEARCH("heatDry",$AY160)),"heatDry","")</f>
        <v/>
      </c>
      <c r="BH160" s="2" t="str">
        <f>IF(AND(ISNUMBER(SEARCH("aerobic",$AW160)),ISNUMBER(SEARCH("anaer",$AW160))),"Combined Aer and Anaer.","")</f>
        <v/>
      </c>
    </row>
    <row r="161" spans="1:60" x14ac:dyDescent="0.25">
      <c r="A161" s="4">
        <v>11</v>
      </c>
      <c r="B161" t="s">
        <v>115</v>
      </c>
      <c r="C161">
        <v>772.84</v>
      </c>
      <c r="D161">
        <v>387.97632364320418</v>
      </c>
      <c r="E161">
        <v>387.59917564773212</v>
      </c>
      <c r="F161">
        <v>327.87767694032522</v>
      </c>
      <c r="G161">
        <v>458.78642144180321</v>
      </c>
      <c r="H161">
        <v>-125.0985610949525</v>
      </c>
      <c r="I161">
        <v>-127.60245482944239</v>
      </c>
      <c r="J161">
        <v>-143.8368689668242</v>
      </c>
      <c r="K161">
        <v>-102.06308658943441</v>
      </c>
      <c r="L161">
        <v>473.51246813514791</v>
      </c>
      <c r="M161">
        <v>471.00772951331282</v>
      </c>
      <c r="N161">
        <v>462.71310697712693</v>
      </c>
      <c r="O161">
        <v>491.11199064372983</v>
      </c>
      <c r="P161">
        <v>18.154043257222799</v>
      </c>
      <c r="Q161">
        <v>18.3383468849484</v>
      </c>
      <c r="R161">
        <v>15.203127078597531</v>
      </c>
      <c r="S161">
        <v>20.69383833122555</v>
      </c>
      <c r="T161">
        <v>3997.471755596589</v>
      </c>
      <c r="U161">
        <v>3997.467476801427</v>
      </c>
      <c r="V161">
        <v>3993.6353993597918</v>
      </c>
      <c r="W161">
        <v>4001.334627733142</v>
      </c>
      <c r="X161">
        <v>293.71092686462919</v>
      </c>
      <c r="Y161">
        <v>295.07264812346102</v>
      </c>
      <c r="Z161">
        <v>283.3400716636383</v>
      </c>
      <c r="AA161">
        <v>300.46462986192472</v>
      </c>
      <c r="AB161">
        <v>50.54246319743158</v>
      </c>
      <c r="AC161">
        <v>49.973555379634107</v>
      </c>
      <c r="AD161">
        <v>43.103145965165872</v>
      </c>
      <c r="AE161">
        <v>58.945822791063492</v>
      </c>
      <c r="AF161">
        <v>60.045019837645441</v>
      </c>
      <c r="AG161">
        <v>59.726922409574229</v>
      </c>
      <c r="AH161">
        <v>58.676566983743399</v>
      </c>
      <c r="AI161">
        <v>62.276410273185853</v>
      </c>
      <c r="AJ161">
        <v>0.51001235938128642</v>
      </c>
      <c r="AK161">
        <v>0.51001240066371745</v>
      </c>
      <c r="AL161">
        <v>0.51000288285284767</v>
      </c>
      <c r="AM161">
        <v>0.51002178129024944</v>
      </c>
      <c r="AN161">
        <v>0.66404405119831056</v>
      </c>
      <c r="AO161">
        <v>0.66404405119831045</v>
      </c>
      <c r="AP161">
        <v>0.66404405119831045</v>
      </c>
      <c r="AQ161">
        <v>0.66404405119831045</v>
      </c>
      <c r="AR161">
        <v>13.357904432288329</v>
      </c>
      <c r="AS161">
        <v>13.357904432288329</v>
      </c>
      <c r="AT161">
        <v>13.357904432288329</v>
      </c>
      <c r="AU161">
        <v>13.357904432288329</v>
      </c>
      <c r="AV161" t="str">
        <f>VLOOKUP(Sheet1[[#This Row],[NPDES ID2]],Combined_Sheet__Major_Only___2[[NPDES ID2]:[ECHO BFR]],3,FALSE)</f>
        <v>IL</v>
      </c>
      <c r="AW161" t="s">
        <v>118</v>
      </c>
      <c r="AX161" t="str">
        <f>VLOOKUP(Sheet1[[#This Row],[NPDES ID2]],Combined_Sheet__Major_Only___2[[NPDES ID2]:[ECHO BFR]],27,FALSE)</f>
        <v>-</v>
      </c>
      <c r="AY161" t="str">
        <f>VLOOKUP(Sheet1[[#This Row],[NPDES ID2]],Combined_Sheet__Major_Only___2[[NPDES ID2]:[ECHO BFR]],28,FALSE)</f>
        <v>-</v>
      </c>
      <c r="AZ161" t="str">
        <f>VLOOKUP(Sheet1[[#This Row],[NPDES ID2]],Combined_Sheet__Major_Only___2[[NPDES ID2]:[ECHO BFR]],29,FALSE)</f>
        <v>preliminaryOps, thickening</v>
      </c>
      <c r="BA161">
        <f>VLOOKUP(Sheet1[[#This Row],[NPDES ID2]],Combined_Sheet__Major_Only___2[[NPDES ID2]:[ECHO BFR]],17,FALSE)</f>
        <v>37.887500000000003</v>
      </c>
      <c r="BB161">
        <f>VLOOKUP(Sheet1[[#This Row],[NPDES ID2]],Combined_Sheet__Major_Only___2[[NPDES ID2]:[ECHO BFR]],18,FALSE)</f>
        <v>-89.788332999999994</v>
      </c>
      <c r="BC161" t="str">
        <f>IF(ISNUMBER(SEARCH("aerobic",$AW161)),"aerobic","")</f>
        <v>aerobic</v>
      </c>
      <c r="BD161" t="str">
        <f>IF(ISNUMBER(SEARCH("anaer",$AW161)),"anaer","")</f>
        <v/>
      </c>
      <c r="BE161" t="str">
        <f>IF(ISNUMBER(SEARCH("thickening",$AZ161)),"thickening","")</f>
        <v>thickening</v>
      </c>
      <c r="BF161" s="3" t="str">
        <f>IF(ISNUMBER(SEARCH("airDry",$AW161)),"airDry","")</f>
        <v>airDry</v>
      </c>
      <c r="BG161" s="3" t="str">
        <f>IF(ISNUMBER(SEARCH("heatDry",$AY161)),"heatDry","")</f>
        <v/>
      </c>
      <c r="BH161" s="3" t="str">
        <f>IF(AND(ISNUMBER(SEARCH("aerobic",$AW161)),ISNUMBER(SEARCH("anaer",$AW161))),"Combined Aer and Anaer.","")</f>
        <v/>
      </c>
    </row>
    <row r="162" spans="1:60" x14ac:dyDescent="0.25">
      <c r="A162" s="4">
        <v>2369</v>
      </c>
      <c r="B162" t="s">
        <v>11048</v>
      </c>
      <c r="C162">
        <v>325.87</v>
      </c>
      <c r="D162">
        <v>486.22086601932381</v>
      </c>
      <c r="E162">
        <v>490.64040311829092</v>
      </c>
      <c r="F162">
        <v>372.22846355131088</v>
      </c>
      <c r="G162">
        <v>616.36286811434752</v>
      </c>
      <c r="H162">
        <v>-126.8395939695974</v>
      </c>
      <c r="I162">
        <v>-129.2479040303169</v>
      </c>
      <c r="J162">
        <v>-145.76987350995839</v>
      </c>
      <c r="K162">
        <v>-103.8221800570595</v>
      </c>
      <c r="L162">
        <v>197.21321484121299</v>
      </c>
      <c r="M162">
        <v>196.13742826500871</v>
      </c>
      <c r="N162">
        <v>192.57668077411489</v>
      </c>
      <c r="O162">
        <v>204.769898227841</v>
      </c>
      <c r="P162">
        <v>7.6597753502076218</v>
      </c>
      <c r="Q162">
        <v>7.730151038155034</v>
      </c>
      <c r="R162">
        <v>6.4246889355424477</v>
      </c>
      <c r="S162">
        <v>8.7408389580788288</v>
      </c>
      <c r="T162">
        <v>4000.5030943076231</v>
      </c>
      <c r="U162">
        <v>4000.4988132900298</v>
      </c>
      <c r="V162">
        <v>3996.664745444702</v>
      </c>
      <c r="W162">
        <v>4004.3679728428142</v>
      </c>
      <c r="X162">
        <v>297.5841341419553</v>
      </c>
      <c r="Y162">
        <v>299.01006834396497</v>
      </c>
      <c r="Z162">
        <v>286.75150397423403</v>
      </c>
      <c r="AA162">
        <v>304.63086771873259</v>
      </c>
      <c r="AB162">
        <v>45.763803424322028</v>
      </c>
      <c r="AC162">
        <v>45.34600685413762</v>
      </c>
      <c r="AD162">
        <v>39.694484613845972</v>
      </c>
      <c r="AE162">
        <v>52.476999984761747</v>
      </c>
      <c r="AF162">
        <v>59.309093934338598</v>
      </c>
      <c r="AG162">
        <v>58.985380554141273</v>
      </c>
      <c r="AH162">
        <v>57.915106366595133</v>
      </c>
      <c r="AI162">
        <v>61.581518003306357</v>
      </c>
      <c r="AJ162">
        <v>0.50103393918244299</v>
      </c>
      <c r="AK162">
        <v>0.50103395517959037</v>
      </c>
      <c r="AL162">
        <v>0.5010302709599197</v>
      </c>
      <c r="AM162">
        <v>0.5010375862154739</v>
      </c>
      <c r="AN162">
        <v>0.66417600185247838</v>
      </c>
      <c r="AO162">
        <v>0.66417600185247805</v>
      </c>
      <c r="AP162">
        <v>0.66417600185247805</v>
      </c>
      <c r="AQ162">
        <v>0.66417600185247805</v>
      </c>
      <c r="AR162">
        <v>14.11451659682368</v>
      </c>
      <c r="AS162">
        <v>14.11451659682368</v>
      </c>
      <c r="AT162">
        <v>14.11451659682368</v>
      </c>
      <c r="AU162">
        <v>14.11451659682368</v>
      </c>
      <c r="AV162" t="str">
        <f>VLOOKUP(Sheet1[[#This Row],[NPDES ID2]],Combined_Sheet__Major_Only___2[[NPDES ID2]:[ECHO BFR]],3,FALSE)</f>
        <v>TX</v>
      </c>
      <c r="AW162" t="s">
        <v>118</v>
      </c>
      <c r="AX162" t="str">
        <f>VLOOKUP(Sheet1[[#This Row],[NPDES ID2]],Combined_Sheet__Major_Only___2[[NPDES ID2]:[ECHO BFR]],27,FALSE)</f>
        <v>-</v>
      </c>
      <c r="AY162" t="str">
        <f>VLOOKUP(Sheet1[[#This Row],[NPDES ID2]],Combined_Sheet__Major_Only___2[[NPDES ID2]:[ECHO BFR]],28,FALSE)</f>
        <v>-</v>
      </c>
      <c r="AZ162" t="str">
        <f>VLOOKUP(Sheet1[[#This Row],[NPDES ID2]],Combined_Sheet__Major_Only___2[[NPDES ID2]:[ECHO BFR]],29,FALSE)</f>
        <v>thickening</v>
      </c>
      <c r="BA162">
        <f>VLOOKUP(Sheet1[[#This Row],[NPDES ID2]],Combined_Sheet__Major_Only___2[[NPDES ID2]:[ECHO BFR]],17,FALSE)</f>
        <v>29.669861000000001</v>
      </c>
      <c r="BB162">
        <f>VLOOKUP(Sheet1[[#This Row],[NPDES ID2]],Combined_Sheet__Major_Only___2[[NPDES ID2]:[ECHO BFR]],18,FALSE)</f>
        <v>-95.234888999999995</v>
      </c>
      <c r="BC162" t="str">
        <f>IF(ISNUMBER(SEARCH("aerobic",$AW162)),"aerobic","")</f>
        <v>aerobic</v>
      </c>
      <c r="BD162" t="str">
        <f>IF(ISNUMBER(SEARCH("anaer",$AW162)),"anaer","")</f>
        <v/>
      </c>
      <c r="BE162" t="str">
        <f>IF(ISNUMBER(SEARCH("thickening",$AZ162)),"thickening","")</f>
        <v>thickening</v>
      </c>
      <c r="BF162" s="3" t="str">
        <f>IF(ISNUMBER(SEARCH("airDry",$AW162)),"airDry","")</f>
        <v>airDry</v>
      </c>
      <c r="BG162" s="3" t="str">
        <f>IF(ISNUMBER(SEARCH("heatDry",$AY162)),"heatDry","")</f>
        <v/>
      </c>
      <c r="BH162" s="3" t="str">
        <f>IF(AND(ISNUMBER(SEARCH("aerobic",$AW162)),ISNUMBER(SEARCH("anaer",$AW162))),"Combined Aer and Anaer.","")</f>
        <v/>
      </c>
    </row>
    <row r="163" spans="1:60" x14ac:dyDescent="0.25">
      <c r="A163" s="4">
        <v>306</v>
      </c>
      <c r="B163" t="s">
        <v>1562</v>
      </c>
      <c r="C163">
        <v>1283.08</v>
      </c>
      <c r="D163">
        <v>404.22022145275179</v>
      </c>
      <c r="E163">
        <v>403.7421188042124</v>
      </c>
      <c r="F163">
        <v>343.39026819144362</v>
      </c>
      <c r="G163">
        <v>472.76237230514357</v>
      </c>
      <c r="H163">
        <v>-113.9564051502591</v>
      </c>
      <c r="I163">
        <v>-116.4184525937974</v>
      </c>
      <c r="J163">
        <v>-132.21071573516841</v>
      </c>
      <c r="K163">
        <v>-90.377890244300133</v>
      </c>
      <c r="L163">
        <v>856.9924980595199</v>
      </c>
      <c r="M163">
        <v>853.39619344188213</v>
      </c>
      <c r="N163">
        <v>841.48048381857939</v>
      </c>
      <c r="O163">
        <v>882.27001212473328</v>
      </c>
      <c r="P163">
        <v>29.990963369084049</v>
      </c>
      <c r="Q163">
        <v>30.373943772322828</v>
      </c>
      <c r="R163">
        <v>24.751439849687319</v>
      </c>
      <c r="S163">
        <v>34.303784290030251</v>
      </c>
      <c r="T163">
        <v>4003.1182645705189</v>
      </c>
      <c r="U163">
        <v>4003.1139816356081</v>
      </c>
      <c r="V163">
        <v>3999.2781966464559</v>
      </c>
      <c r="W163">
        <v>4006.984874048555</v>
      </c>
      <c r="X163">
        <v>269.76840759194022</v>
      </c>
      <c r="Y163">
        <v>270.74867970985991</v>
      </c>
      <c r="Z163">
        <v>262.22156737652818</v>
      </c>
      <c r="AA163">
        <v>274.73837257654708</v>
      </c>
      <c r="AB163">
        <v>43.793056688817799</v>
      </c>
      <c r="AC163">
        <v>43.431314424812413</v>
      </c>
      <c r="AD163">
        <v>37.72049583832478</v>
      </c>
      <c r="AE163">
        <v>50.815271269524828</v>
      </c>
      <c r="AF163">
        <v>65.457921014990546</v>
      </c>
      <c r="AG163">
        <v>65.18249545828607</v>
      </c>
      <c r="AH163">
        <v>64.274629477815125</v>
      </c>
      <c r="AI163">
        <v>67.388084928776351</v>
      </c>
      <c r="AJ163">
        <v>0.5761211958328647</v>
      </c>
      <c r="AK163">
        <v>0.5761212616911271</v>
      </c>
      <c r="AL163">
        <v>0.57610606664103314</v>
      </c>
      <c r="AM163">
        <v>0.57613623795771762</v>
      </c>
      <c r="AN163">
        <v>0.66428975392342438</v>
      </c>
      <c r="AO163">
        <v>0.66428975392342426</v>
      </c>
      <c r="AP163">
        <v>0.66428975392342426</v>
      </c>
      <c r="AQ163">
        <v>0.66428975392342426</v>
      </c>
      <c r="AR163">
        <v>15.0750685899299</v>
      </c>
      <c r="AS163">
        <v>15.0750685899299</v>
      </c>
      <c r="AT163">
        <v>15.0750685899299</v>
      </c>
      <c r="AU163">
        <v>15.0750685899299</v>
      </c>
      <c r="AV163" t="str">
        <f>VLOOKUP(Sheet1[[#This Row],[NPDES ID2]],Combined_Sheet__Major_Only___2[[NPDES ID2]:[ECHO BFR]],3,FALSE)</f>
        <v>CA</v>
      </c>
      <c r="AW163" t="s">
        <v>118</v>
      </c>
      <c r="AX163" t="str">
        <f>VLOOKUP(Sheet1[[#This Row],[NPDES ID2]],Combined_Sheet__Major_Only___2[[NPDES ID2]:[ECHO BFR]],27,FALSE)</f>
        <v>other</v>
      </c>
      <c r="AY163" t="str">
        <f>VLOOKUP(Sheet1[[#This Row],[NPDES ID2]],Combined_Sheet__Major_Only___2[[NPDES ID2]:[ECHO BFR]],28,FALSE)</f>
        <v>-</v>
      </c>
      <c r="AZ163" t="str">
        <f>VLOOKUP(Sheet1[[#This Row],[NPDES ID2]],Combined_Sheet__Major_Only___2[[NPDES ID2]:[ECHO BFR]],29,FALSE)</f>
        <v>preliminaryOps, thickening</v>
      </c>
      <c r="BA163">
        <f>VLOOKUP(Sheet1[[#This Row],[NPDES ID2]],Combined_Sheet__Major_Only___2[[NPDES ID2]:[ECHO BFR]],17,FALSE)</f>
        <v>34.89237</v>
      </c>
      <c r="BB163">
        <f>VLOOKUP(Sheet1[[#This Row],[NPDES ID2]],Combined_Sheet__Major_Only___2[[NPDES ID2]:[ECHO BFR]],18,FALSE)</f>
        <v>-117.02518999999999</v>
      </c>
      <c r="BC163" t="str">
        <f>IF(ISNUMBER(SEARCH("aerobic",$AW163)),"aerobic","")</f>
        <v>aerobic</v>
      </c>
      <c r="BD163" t="str">
        <f>IF(ISNUMBER(SEARCH("anaer",$AW163)),"anaer","")</f>
        <v/>
      </c>
      <c r="BE163" t="str">
        <f>IF(ISNUMBER(SEARCH("thickening",$AZ163)),"thickening","")</f>
        <v>thickening</v>
      </c>
      <c r="BF163" s="2" t="str">
        <f>IF(ISNUMBER(SEARCH("airDry",$AW163)),"airDry","")</f>
        <v>airDry</v>
      </c>
      <c r="BG163" s="2" t="str">
        <f>IF(ISNUMBER(SEARCH("heatDry",$AY163)),"heatDry","")</f>
        <v/>
      </c>
      <c r="BH163" s="2" t="str">
        <f>IF(AND(ISNUMBER(SEARCH("aerobic",$AW163)),ISNUMBER(SEARCH("anaer",$AW163))),"Combined Aer and Anaer.","")</f>
        <v/>
      </c>
    </row>
    <row r="164" spans="1:60" x14ac:dyDescent="0.25">
      <c r="A164" s="4">
        <v>37</v>
      </c>
      <c r="B164" t="s">
        <v>238</v>
      </c>
      <c r="C164">
        <v>203.84</v>
      </c>
      <c r="D164">
        <v>601.9434294544194</v>
      </c>
      <c r="E164">
        <v>599.70046876597894</v>
      </c>
      <c r="F164">
        <v>441.40548885140942</v>
      </c>
      <c r="G164">
        <v>779.91871148788914</v>
      </c>
      <c r="H164">
        <v>-115.882672821461</v>
      </c>
      <c r="I164">
        <v>-118.2180586249135</v>
      </c>
      <c r="J164">
        <v>-133.92057425656131</v>
      </c>
      <c r="K164">
        <v>-92.279329042456041</v>
      </c>
      <c r="L164">
        <v>134.20127705678689</v>
      </c>
      <c r="M164">
        <v>133.6141305770013</v>
      </c>
      <c r="N164">
        <v>131.6708742106558</v>
      </c>
      <c r="O164">
        <v>138.3254078417342</v>
      </c>
      <c r="P164">
        <v>4.7688684851877632</v>
      </c>
      <c r="Q164">
        <v>4.8297972900593837</v>
      </c>
      <c r="R164">
        <v>3.953329884040488</v>
      </c>
      <c r="S164">
        <v>5.4363473231362462</v>
      </c>
      <c r="T164">
        <v>4005.055771104659</v>
      </c>
      <c r="U164">
        <v>4005.051486749262</v>
      </c>
      <c r="V164">
        <v>4001.2144295762591</v>
      </c>
      <c r="W164">
        <v>4008.923662989856</v>
      </c>
      <c r="X164">
        <v>273.82060203950681</v>
      </c>
      <c r="Y164">
        <v>274.85119200112661</v>
      </c>
      <c r="Z164">
        <v>265.83556713847838</v>
      </c>
      <c r="AA164">
        <v>279.0666316789501</v>
      </c>
      <c r="AB164">
        <v>53.652504629134867</v>
      </c>
      <c r="AC164">
        <v>52.980297539816263</v>
      </c>
      <c r="AD164">
        <v>44.810015054648453</v>
      </c>
      <c r="AE164">
        <v>64.168323671604583</v>
      </c>
      <c r="AF164">
        <v>64.520201773558256</v>
      </c>
      <c r="AG164">
        <v>64.237782513705483</v>
      </c>
      <c r="AH164">
        <v>63.303937323887531</v>
      </c>
      <c r="AI164">
        <v>66.502865071729715</v>
      </c>
      <c r="AJ164">
        <v>0.56466029279186269</v>
      </c>
      <c r="AK164">
        <v>0.56466030489148245</v>
      </c>
      <c r="AL164">
        <v>0.56465751893412708</v>
      </c>
      <c r="AM164">
        <v>0.56466305061878441</v>
      </c>
      <c r="AN164">
        <v>0.66437397996954473</v>
      </c>
      <c r="AO164">
        <v>0.66437397996954473</v>
      </c>
      <c r="AP164">
        <v>0.66437397996954473</v>
      </c>
      <c r="AQ164">
        <v>0.66437397996954473</v>
      </c>
      <c r="AR164">
        <v>13.3318043448084</v>
      </c>
      <c r="AS164">
        <v>13.3318043448084</v>
      </c>
      <c r="AT164">
        <v>13.3318043448084</v>
      </c>
      <c r="AU164">
        <v>13.3318043448084</v>
      </c>
      <c r="AV164" t="str">
        <f>VLOOKUP(Sheet1[[#This Row],[NPDES ID2]],Combined_Sheet__Major_Only___2[[NPDES ID2]:[ECHO BFR]],3,FALSE)</f>
        <v>IL</v>
      </c>
      <c r="AW164" t="s">
        <v>118</v>
      </c>
      <c r="AX164" t="str">
        <f>VLOOKUP(Sheet1[[#This Row],[NPDES ID2]],Combined_Sheet__Major_Only___2[[NPDES ID2]:[ECHO BFR]],27,FALSE)</f>
        <v>tempSludgeStore</v>
      </c>
      <c r="AY164" t="str">
        <f>VLOOKUP(Sheet1[[#This Row],[NPDES ID2]],Combined_Sheet__Major_Only___2[[NPDES ID2]:[ECHO BFR]],28,FALSE)</f>
        <v>-</v>
      </c>
      <c r="AZ164" t="str">
        <f>VLOOKUP(Sheet1[[#This Row],[NPDES ID2]],Combined_Sheet__Major_Only___2[[NPDES ID2]:[ECHO BFR]],29,FALSE)</f>
        <v>preliminaryOps, thickening</v>
      </c>
      <c r="BA164">
        <f>VLOOKUP(Sheet1[[#This Row],[NPDES ID2]],Combined_Sheet__Major_Only___2[[NPDES ID2]:[ECHO BFR]],17,FALSE)</f>
        <v>38.400565999999998</v>
      </c>
      <c r="BB164">
        <f>VLOOKUP(Sheet1[[#This Row],[NPDES ID2]],Combined_Sheet__Major_Only___2[[NPDES ID2]:[ECHO BFR]],18,FALSE)</f>
        <v>-87.773971000000003</v>
      </c>
      <c r="BC164" t="str">
        <f>IF(ISNUMBER(SEARCH("aerobic",$AW164)),"aerobic","")</f>
        <v>aerobic</v>
      </c>
      <c r="BD164" t="str">
        <f>IF(ISNUMBER(SEARCH("anaer",$AW164)),"anaer","")</f>
        <v/>
      </c>
      <c r="BE164" t="str">
        <f>IF(ISNUMBER(SEARCH("thickening",$AZ164)),"thickening","")</f>
        <v>thickening</v>
      </c>
      <c r="BF164" s="3" t="str">
        <f>IF(ISNUMBER(SEARCH("airDry",$AW164)),"airDry","")</f>
        <v>airDry</v>
      </c>
      <c r="BG164" s="3" t="str">
        <f>IF(ISNUMBER(SEARCH("heatDry",$AY164)),"heatDry","")</f>
        <v/>
      </c>
      <c r="BH164" s="3" t="str">
        <f>IF(AND(ISNUMBER(SEARCH("aerobic",$AW164)),ISNUMBER(SEARCH("anaer",$AW164))),"Combined Aer and Anaer.","")</f>
        <v/>
      </c>
    </row>
    <row r="165" spans="1:60" x14ac:dyDescent="0.25">
      <c r="A165" s="4">
        <v>1771</v>
      </c>
      <c r="B165" t="s">
        <v>8290</v>
      </c>
      <c r="C165">
        <v>16.399999999999999</v>
      </c>
      <c r="D165">
        <v>6549.7331680680109</v>
      </c>
      <c r="E165">
        <v>6529.9217279952863</v>
      </c>
      <c r="F165">
        <v>4502.3104854246149</v>
      </c>
      <c r="G165">
        <v>8703.0982614287132</v>
      </c>
      <c r="H165">
        <v>-126.8125448985097</v>
      </c>
      <c r="I165">
        <v>-129.19181731158551</v>
      </c>
      <c r="J165">
        <v>-145.71115427241261</v>
      </c>
      <c r="K165">
        <v>-103.7489798740436</v>
      </c>
      <c r="L165">
        <v>9.9306940792032901</v>
      </c>
      <c r="M165">
        <v>9.8765875777001675</v>
      </c>
      <c r="N165">
        <v>9.6975540691047506</v>
      </c>
      <c r="O165">
        <v>10.310686856525161</v>
      </c>
      <c r="P165">
        <v>0.38548395066026409</v>
      </c>
      <c r="Q165">
        <v>0.38904531088484912</v>
      </c>
      <c r="R165">
        <v>0.32330222429500699</v>
      </c>
      <c r="S165">
        <v>0.43986926483211058</v>
      </c>
      <c r="T165">
        <v>4005.9413409431331</v>
      </c>
      <c r="U165">
        <v>4005.9370559384779</v>
      </c>
      <c r="V165">
        <v>4002.0994172925211</v>
      </c>
      <c r="W165">
        <v>4009.809818974019</v>
      </c>
      <c r="X165">
        <v>297.82088745872142</v>
      </c>
      <c r="Y165">
        <v>299.24613405787682</v>
      </c>
      <c r="Z165">
        <v>286.99447891411268</v>
      </c>
      <c r="AA165">
        <v>304.86373767164162</v>
      </c>
      <c r="AB165">
        <v>56.044992805278042</v>
      </c>
      <c r="AC165">
        <v>55.290972703989063</v>
      </c>
      <c r="AD165">
        <v>47.11765451215026</v>
      </c>
      <c r="AE165">
        <v>66.270299965378541</v>
      </c>
      <c r="AF165">
        <v>59.341980650543157</v>
      </c>
      <c r="AG165">
        <v>59.018650439937829</v>
      </c>
      <c r="AH165">
        <v>57.948848469301588</v>
      </c>
      <c r="AI165">
        <v>61.6126620883649</v>
      </c>
      <c r="AJ165">
        <v>0.50143511147416253</v>
      </c>
      <c r="AK165">
        <v>0.5014351123981815</v>
      </c>
      <c r="AL165">
        <v>0.50143489973277522</v>
      </c>
      <c r="AM165">
        <v>0.50143532199075902</v>
      </c>
      <c r="AN165">
        <v>0.66441246282433863</v>
      </c>
      <c r="AO165">
        <v>0.66441246282433852</v>
      </c>
      <c r="AP165">
        <v>0.66441246282433852</v>
      </c>
      <c r="AQ165">
        <v>0.66441246282433852</v>
      </c>
      <c r="AR165">
        <v>12.540637745274489</v>
      </c>
      <c r="AS165">
        <v>12.540637745274481</v>
      </c>
      <c r="AT165">
        <v>12.540637745274481</v>
      </c>
      <c r="AU165">
        <v>12.540637745274481</v>
      </c>
      <c r="AV165" t="str">
        <f>VLOOKUP(Sheet1[[#This Row],[NPDES ID2]],Combined_Sheet__Major_Only___2[[NPDES ID2]:[ECHO BFR]],3,FALSE)</f>
        <v>NE</v>
      </c>
      <c r="AW165" t="s">
        <v>118</v>
      </c>
      <c r="AX165" t="str">
        <f>VLOOKUP(Sheet1[[#This Row],[NPDES ID2]],Combined_Sheet__Major_Only___2[[NPDES ID2]:[ECHO BFR]],27,FALSE)</f>
        <v>-</v>
      </c>
      <c r="AY165" t="str">
        <f>VLOOKUP(Sheet1[[#This Row],[NPDES ID2]],Combined_Sheet__Major_Only___2[[NPDES ID2]:[ECHO BFR]],28,FALSE)</f>
        <v>-</v>
      </c>
      <c r="AZ165" t="str">
        <f>VLOOKUP(Sheet1[[#This Row],[NPDES ID2]],Combined_Sheet__Major_Only___2[[NPDES ID2]:[ECHO BFR]],29,FALSE)</f>
        <v>thickening</v>
      </c>
      <c r="BA165">
        <f>VLOOKUP(Sheet1[[#This Row],[NPDES ID2]],Combined_Sheet__Major_Only___2[[NPDES ID2]:[ECHO BFR]],17,FALSE)</f>
        <v>40.60707</v>
      </c>
      <c r="BB165">
        <f>VLOOKUP(Sheet1[[#This Row],[NPDES ID2]],Combined_Sheet__Major_Only___2[[NPDES ID2]:[ECHO BFR]],18,FALSE)</f>
        <v>-96.961309999999997</v>
      </c>
      <c r="BC165" t="str">
        <f>IF(ISNUMBER(SEARCH("aerobic",$AW165)),"aerobic","")</f>
        <v>aerobic</v>
      </c>
      <c r="BD165" t="str">
        <f>IF(ISNUMBER(SEARCH("anaer",$AW165)),"anaer","")</f>
        <v/>
      </c>
      <c r="BE165" t="str">
        <f>IF(ISNUMBER(SEARCH("thickening",$AZ165)),"thickening","")</f>
        <v>thickening</v>
      </c>
      <c r="BF165" s="3" t="str">
        <f>IF(ISNUMBER(SEARCH("airDry",$AW165)),"airDry","")</f>
        <v>airDry</v>
      </c>
      <c r="BG165" s="3" t="str">
        <f>IF(ISNUMBER(SEARCH("heatDry",$AY165)),"heatDry","")</f>
        <v/>
      </c>
      <c r="BH165" s="3" t="str">
        <f>IF(AND(ISNUMBER(SEARCH("aerobic",$AW165)),ISNUMBER(SEARCH("anaer",$AW165))),"Combined Aer and Anaer.","")</f>
        <v/>
      </c>
    </row>
    <row r="166" spans="1:60" x14ac:dyDescent="0.25">
      <c r="A166" s="4">
        <v>1554</v>
      </c>
      <c r="B166" t="s">
        <v>7311</v>
      </c>
      <c r="C166">
        <v>91.63</v>
      </c>
      <c r="D166">
        <v>1194.5717767200331</v>
      </c>
      <c r="E166">
        <v>1193.825916035411</v>
      </c>
      <c r="F166">
        <v>841.18829983756586</v>
      </c>
      <c r="G166">
        <v>1571.9105790488679</v>
      </c>
      <c r="H166">
        <v>-119.0824683733171</v>
      </c>
      <c r="I166">
        <v>-121.39844908497859</v>
      </c>
      <c r="J166">
        <v>-137.1415964381176</v>
      </c>
      <c r="K166">
        <v>-95.62981168800107</v>
      </c>
      <c r="L166">
        <v>58.828977248761191</v>
      </c>
      <c r="M166">
        <v>58.553161283845917</v>
      </c>
      <c r="N166">
        <v>57.640429623546353</v>
      </c>
      <c r="O166">
        <v>60.766152531666933</v>
      </c>
      <c r="P166">
        <v>2.1468662496379629</v>
      </c>
      <c r="Q166">
        <v>2.168687129431297</v>
      </c>
      <c r="R166">
        <v>1.7868541859039171</v>
      </c>
      <c r="S166">
        <v>2.448010675873018</v>
      </c>
      <c r="T166">
        <v>4008.921976784854</v>
      </c>
      <c r="U166">
        <v>4008.9176895949399</v>
      </c>
      <c r="V166">
        <v>4005.0780938372432</v>
      </c>
      <c r="W166">
        <v>4012.792427654892</v>
      </c>
      <c r="X166">
        <v>281.07056568130997</v>
      </c>
      <c r="Y166">
        <v>282.21282574205122</v>
      </c>
      <c r="Z166">
        <v>272.28218254221531</v>
      </c>
      <c r="AA166">
        <v>286.82329167643633</v>
      </c>
      <c r="AB166">
        <v>54.403744150688432</v>
      </c>
      <c r="AC166">
        <v>53.70487837589954</v>
      </c>
      <c r="AD166">
        <v>45.508135442212541</v>
      </c>
      <c r="AE166">
        <v>64.841186511730555</v>
      </c>
      <c r="AF166">
        <v>62.918852045822987</v>
      </c>
      <c r="AG166">
        <v>62.623800227535</v>
      </c>
      <c r="AH166">
        <v>61.647800984307771</v>
      </c>
      <c r="AI166">
        <v>64.990656397166191</v>
      </c>
      <c r="AJ166">
        <v>0.54509624689808622</v>
      </c>
      <c r="AK166">
        <v>0.54509625226048453</v>
      </c>
      <c r="AL166">
        <v>0.54509501787375325</v>
      </c>
      <c r="AM166">
        <v>0.54509746881585619</v>
      </c>
      <c r="AN166">
        <v>0.66454192294730507</v>
      </c>
      <c r="AO166">
        <v>0.66454192294730496</v>
      </c>
      <c r="AP166">
        <v>0.66454192294730496</v>
      </c>
      <c r="AQ166">
        <v>0.66454192294730496</v>
      </c>
      <c r="AR166">
        <v>13.08913870525436</v>
      </c>
      <c r="AS166">
        <v>13.08913870525436</v>
      </c>
      <c r="AT166">
        <v>13.08913870525436</v>
      </c>
      <c r="AU166">
        <v>13.08913870525436</v>
      </c>
      <c r="AV166" t="str">
        <f>VLOOKUP(Sheet1[[#This Row],[NPDES ID2]],Combined_Sheet__Major_Only___2[[NPDES ID2]:[ECHO BFR]],3,FALSE)</f>
        <v>MO</v>
      </c>
      <c r="AW166" t="s">
        <v>118</v>
      </c>
      <c r="AX166" t="str">
        <f>VLOOKUP(Sheet1[[#This Row],[NPDES ID2]],Combined_Sheet__Major_Only___2[[NPDES ID2]:[ECHO BFR]],27,FALSE)</f>
        <v>-</v>
      </c>
      <c r="AY166" t="str">
        <f>VLOOKUP(Sheet1[[#This Row],[NPDES ID2]],Combined_Sheet__Major_Only___2[[NPDES ID2]:[ECHO BFR]],28,FALSE)</f>
        <v>-</v>
      </c>
      <c r="AZ166" t="str">
        <f>VLOOKUP(Sheet1[[#This Row],[NPDES ID2]],Combined_Sheet__Major_Only___2[[NPDES ID2]:[ECHO BFR]],29,FALSE)</f>
        <v>thickening</v>
      </c>
      <c r="BA166">
        <f>VLOOKUP(Sheet1[[#This Row],[NPDES ID2]],Combined_Sheet__Major_Only___2[[NPDES ID2]:[ECHO BFR]],17,FALSE)</f>
        <v>38.255667000000003</v>
      </c>
      <c r="BB166">
        <f>VLOOKUP(Sheet1[[#This Row],[NPDES ID2]],Combined_Sheet__Major_Only___2[[NPDES ID2]:[ECHO BFR]],18,FALSE)</f>
        <v>-90.376388000000006</v>
      </c>
      <c r="BC166" t="str">
        <f>IF(ISNUMBER(SEARCH("aerobic",$AW166)),"aerobic","")</f>
        <v>aerobic</v>
      </c>
      <c r="BD166" t="str">
        <f>IF(ISNUMBER(SEARCH("anaer",$AW166)),"anaer","")</f>
        <v/>
      </c>
      <c r="BE166" t="str">
        <f>IF(ISNUMBER(SEARCH("thickening",$AZ166)),"thickening","")</f>
        <v>thickening</v>
      </c>
      <c r="BF166" s="2" t="str">
        <f>IF(ISNUMBER(SEARCH("airDry",$AW166)),"airDry","")</f>
        <v>airDry</v>
      </c>
      <c r="BG166" s="2" t="str">
        <f>IF(ISNUMBER(SEARCH("heatDry",$AY166)),"heatDry","")</f>
        <v/>
      </c>
      <c r="BH166" s="2" t="str">
        <f>IF(AND(ISNUMBER(SEARCH("aerobic",$AW166)),ISNUMBER(SEARCH("anaer",$AW166))),"Combined Aer and Anaer.","")</f>
        <v/>
      </c>
    </row>
    <row r="167" spans="1:60" x14ac:dyDescent="0.25">
      <c r="A167" s="4">
        <v>2606</v>
      </c>
      <c r="B167" t="s">
        <v>12056</v>
      </c>
      <c r="C167">
        <v>29.43</v>
      </c>
      <c r="D167">
        <v>3611.1075896128732</v>
      </c>
      <c r="E167">
        <v>3602.147925378415</v>
      </c>
      <c r="F167">
        <v>2491.9624402459258</v>
      </c>
      <c r="G167">
        <v>4789.9553997646908</v>
      </c>
      <c r="H167">
        <v>-123.7385563497312</v>
      </c>
      <c r="I167">
        <v>-126.2050579886417</v>
      </c>
      <c r="J167">
        <v>-142.3403920881567</v>
      </c>
      <c r="K167">
        <v>-100.5180677089235</v>
      </c>
      <c r="L167">
        <v>18.23361140337434</v>
      </c>
      <c r="M167">
        <v>18.139784297793579</v>
      </c>
      <c r="N167">
        <v>17.82931459636967</v>
      </c>
      <c r="O167">
        <v>18.892569622387409</v>
      </c>
      <c r="P167">
        <v>0.69091229471149829</v>
      </c>
      <c r="Q167">
        <v>0.69715298074205201</v>
      </c>
      <c r="R167">
        <v>0.57776957830191067</v>
      </c>
      <c r="S167">
        <v>0.78680278682770677</v>
      </c>
      <c r="T167">
        <v>4016.0099571508272</v>
      </c>
      <c r="U167">
        <v>4016.0056647643478</v>
      </c>
      <c r="V167">
        <v>4012.161414976325</v>
      </c>
      <c r="W167">
        <v>4019.885099451124</v>
      </c>
      <c r="X167">
        <v>291.79643241074092</v>
      </c>
      <c r="Y167">
        <v>293.10964622893579</v>
      </c>
      <c r="Z167">
        <v>281.77833695947999</v>
      </c>
      <c r="AA167">
        <v>298.3268535718197</v>
      </c>
      <c r="AB167">
        <v>52.080244496623138</v>
      </c>
      <c r="AC167">
        <v>51.466384202394003</v>
      </c>
      <c r="AD167">
        <v>44.145756510838282</v>
      </c>
      <c r="AE167">
        <v>61.121377733315661</v>
      </c>
      <c r="AF167">
        <v>60.716797779818741</v>
      </c>
      <c r="AG167">
        <v>60.404340722577317</v>
      </c>
      <c r="AH167">
        <v>59.370552992523393</v>
      </c>
      <c r="AI167">
        <v>62.91107369703542</v>
      </c>
      <c r="AJ167">
        <v>0.51821028906807953</v>
      </c>
      <c r="AK167">
        <v>0.5182102906871654</v>
      </c>
      <c r="AL167">
        <v>0.51820991803979577</v>
      </c>
      <c r="AM167">
        <v>0.51821065795032262</v>
      </c>
      <c r="AN167">
        <v>0.66484937953679912</v>
      </c>
      <c r="AO167">
        <v>0.66484937953679912</v>
      </c>
      <c r="AP167">
        <v>0.66484937953679912</v>
      </c>
      <c r="AQ167">
        <v>0.66484937953679912</v>
      </c>
      <c r="AR167">
        <v>13.223927237890649</v>
      </c>
      <c r="AS167">
        <v>13.22392723789066</v>
      </c>
      <c r="AT167">
        <v>13.22392723789066</v>
      </c>
      <c r="AU167">
        <v>13.22392723789066</v>
      </c>
      <c r="AV167" t="str">
        <f>VLOOKUP(Sheet1[[#This Row],[NPDES ID2]],Combined_Sheet__Major_Only___2[[NPDES ID2]:[ECHO BFR]],3,FALSE)</f>
        <v>TX</v>
      </c>
      <c r="AW167" t="s">
        <v>118</v>
      </c>
      <c r="AX167" t="str">
        <f>VLOOKUP(Sheet1[[#This Row],[NPDES ID2]],Combined_Sheet__Major_Only___2[[NPDES ID2]:[ECHO BFR]],27,FALSE)</f>
        <v>-</v>
      </c>
      <c r="AY167" t="str">
        <f>VLOOKUP(Sheet1[[#This Row],[NPDES ID2]],Combined_Sheet__Major_Only___2[[NPDES ID2]:[ECHO BFR]],28,FALSE)</f>
        <v>-</v>
      </c>
      <c r="AZ167" t="str">
        <f>VLOOKUP(Sheet1[[#This Row],[NPDES ID2]],Combined_Sheet__Major_Only___2[[NPDES ID2]:[ECHO BFR]],29,FALSE)</f>
        <v>thickening</v>
      </c>
      <c r="BA167">
        <f>VLOOKUP(Sheet1[[#This Row],[NPDES ID2]],Combined_Sheet__Major_Only___2[[NPDES ID2]:[ECHO BFR]],17,FALSE)</f>
        <v>28.696899999999999</v>
      </c>
      <c r="BB167">
        <f>VLOOKUP(Sheet1[[#This Row],[NPDES ID2]],Combined_Sheet__Major_Only___2[[NPDES ID2]:[ECHO BFR]],18,FALSE)</f>
        <v>-99.817599999999999</v>
      </c>
      <c r="BC167" t="str">
        <f>IF(ISNUMBER(SEARCH("aerobic",$AW167)),"aerobic","")</f>
        <v>aerobic</v>
      </c>
      <c r="BD167" t="str">
        <f>IF(ISNUMBER(SEARCH("anaer",$AW167)),"anaer","")</f>
        <v/>
      </c>
      <c r="BE167" t="str">
        <f>IF(ISNUMBER(SEARCH("thickening",$AZ167)),"thickening","")</f>
        <v>thickening</v>
      </c>
      <c r="BF167" s="2" t="str">
        <f>IF(ISNUMBER(SEARCH("airDry",$AW167)),"airDry","")</f>
        <v>airDry</v>
      </c>
      <c r="BG167" s="2" t="str">
        <f>IF(ISNUMBER(SEARCH("heatDry",$AY167)),"heatDry","")</f>
        <v/>
      </c>
      <c r="BH167" s="2" t="str">
        <f>IF(AND(ISNUMBER(SEARCH("aerobic",$AW167)),ISNUMBER(SEARCH("anaer",$AW167))),"Combined Aer and Anaer.","")</f>
        <v/>
      </c>
    </row>
    <row r="168" spans="1:60" x14ac:dyDescent="0.25">
      <c r="A168" s="4">
        <v>1726</v>
      </c>
      <c r="B168" t="s">
        <v>8086</v>
      </c>
      <c r="C168">
        <v>36.903599999999997</v>
      </c>
      <c r="D168">
        <v>2992.2226060670318</v>
      </c>
      <c r="E168">
        <v>2989.89220432619</v>
      </c>
      <c r="F168">
        <v>2069.2685014020321</v>
      </c>
      <c r="G168">
        <v>3968.117937629976</v>
      </c>
      <c r="H168">
        <v>-127.902597913044</v>
      </c>
      <c r="I168">
        <v>-130.25387574155869</v>
      </c>
      <c r="J168">
        <v>-146.75358547564869</v>
      </c>
      <c r="K168">
        <v>-104.897899090302</v>
      </c>
      <c r="L168">
        <v>22.167532343543801</v>
      </c>
      <c r="M168">
        <v>22.044368549795781</v>
      </c>
      <c r="N168">
        <v>21.63682343694008</v>
      </c>
      <c r="O168">
        <v>23.03252748781312</v>
      </c>
      <c r="P168">
        <v>0.86778439313093769</v>
      </c>
      <c r="Q168">
        <v>0.87513663061449665</v>
      </c>
      <c r="R168">
        <v>0.72855164899449354</v>
      </c>
      <c r="S168">
        <v>0.99109902978697872</v>
      </c>
      <c r="T168">
        <v>4016.1740658418648</v>
      </c>
      <c r="U168">
        <v>4016.1697733350702</v>
      </c>
      <c r="V168">
        <v>4012.3254157918359</v>
      </c>
      <c r="W168">
        <v>4020.0493167632981</v>
      </c>
      <c r="X168">
        <v>300.99351736440002</v>
      </c>
      <c r="Y168">
        <v>302.46455059357959</v>
      </c>
      <c r="Z168">
        <v>289.83551173484142</v>
      </c>
      <c r="AA168">
        <v>308.24698214914901</v>
      </c>
      <c r="AB168">
        <v>46.705727465026513</v>
      </c>
      <c r="AC168">
        <v>46.268647395640727</v>
      </c>
      <c r="AD168">
        <v>40.467224541620283</v>
      </c>
      <c r="AE168">
        <v>53.616823741028107</v>
      </c>
      <c r="AF168">
        <v>58.867433889874818</v>
      </c>
      <c r="AG168">
        <v>58.540342581505143</v>
      </c>
      <c r="AH168">
        <v>57.458143199541063</v>
      </c>
      <c r="AI168">
        <v>61.164472809782097</v>
      </c>
      <c r="AJ168">
        <v>0.49564680525406241</v>
      </c>
      <c r="AK168">
        <v>0.49564680707805658</v>
      </c>
      <c r="AL168">
        <v>0.49564638726404397</v>
      </c>
      <c r="AM168">
        <v>0.49564722082647261</v>
      </c>
      <c r="AN168">
        <v>0.66485649143349723</v>
      </c>
      <c r="AO168">
        <v>0.66485649143349723</v>
      </c>
      <c r="AP168">
        <v>0.66485649143349723</v>
      </c>
      <c r="AQ168">
        <v>0.66485649143349723</v>
      </c>
      <c r="AR168">
        <v>13.93244489343518</v>
      </c>
      <c r="AS168">
        <v>13.93244489343518</v>
      </c>
      <c r="AT168">
        <v>13.93244489343518</v>
      </c>
      <c r="AU168">
        <v>13.93244489343518</v>
      </c>
      <c r="AV168" t="str">
        <f>VLOOKUP(Sheet1[[#This Row],[NPDES ID2]],Combined_Sheet__Major_Only___2[[NPDES ID2]:[ECHO BFR]],3,FALSE)</f>
        <v>TX</v>
      </c>
      <c r="AW168" t="s">
        <v>118</v>
      </c>
      <c r="AX168" t="str">
        <f>VLOOKUP(Sheet1[[#This Row],[NPDES ID2]],Combined_Sheet__Major_Only___2[[NPDES ID2]:[ECHO BFR]],27,FALSE)</f>
        <v>-</v>
      </c>
      <c r="AY168" t="str">
        <f>VLOOKUP(Sheet1[[#This Row],[NPDES ID2]],Combined_Sheet__Major_Only___2[[NPDES ID2]:[ECHO BFR]],28,FALSE)</f>
        <v>-</v>
      </c>
      <c r="AZ168" t="str">
        <f>VLOOKUP(Sheet1[[#This Row],[NPDES ID2]],Combined_Sheet__Major_Only___2[[NPDES ID2]:[ECHO BFR]],29,FALSE)</f>
        <v>thickening</v>
      </c>
      <c r="BA168">
        <f>VLOOKUP(Sheet1[[#This Row],[NPDES ID2]],Combined_Sheet__Major_Only___2[[NPDES ID2]:[ECHO BFR]],17,FALSE)</f>
        <v>31.166589999999999</v>
      </c>
      <c r="BB168">
        <f>VLOOKUP(Sheet1[[#This Row],[NPDES ID2]],Combined_Sheet__Major_Only___2[[NPDES ID2]:[ECHO BFR]],18,FALSE)</f>
        <v>-94.797445999999994</v>
      </c>
      <c r="BC168" t="str">
        <f>IF(ISNUMBER(SEARCH("aerobic",$AW168)),"aerobic","")</f>
        <v>aerobic</v>
      </c>
      <c r="BD168" t="str">
        <f>IF(ISNUMBER(SEARCH("anaer",$AW168)),"anaer","")</f>
        <v/>
      </c>
      <c r="BE168" t="str">
        <f>IF(ISNUMBER(SEARCH("thickening",$AZ168)),"thickening","")</f>
        <v>thickening</v>
      </c>
      <c r="BF168" s="2" t="str">
        <f>IF(ISNUMBER(SEARCH("airDry",$AW168)),"airDry","")</f>
        <v>airDry</v>
      </c>
      <c r="BG168" s="2" t="str">
        <f>IF(ISNUMBER(SEARCH("heatDry",$AY168)),"heatDry","")</f>
        <v/>
      </c>
      <c r="BH168" s="2" t="str">
        <f>IF(AND(ISNUMBER(SEARCH("aerobic",$AW168)),ISNUMBER(SEARCH("anaer",$AW168))),"Combined Aer and Anaer.","")</f>
        <v/>
      </c>
    </row>
    <row r="169" spans="1:60" x14ac:dyDescent="0.25">
      <c r="A169" s="4">
        <v>619</v>
      </c>
      <c r="B169" t="s">
        <v>3057</v>
      </c>
      <c r="C169">
        <v>700</v>
      </c>
      <c r="D169">
        <v>354.42148353068433</v>
      </c>
      <c r="E169">
        <v>354.58581159769631</v>
      </c>
      <c r="F169">
        <v>294.06559579448339</v>
      </c>
      <c r="G169">
        <v>416.65562760015911</v>
      </c>
      <c r="H169">
        <v>-113.8908064526351</v>
      </c>
      <c r="I169">
        <v>-116.3198022036712</v>
      </c>
      <c r="J169">
        <v>-132.13880440696991</v>
      </c>
      <c r="K169">
        <v>-90.25210610922187</v>
      </c>
      <c r="L169">
        <v>468.02430742217302</v>
      </c>
      <c r="M169">
        <v>466.06553025984749</v>
      </c>
      <c r="N169">
        <v>459.57869835931831</v>
      </c>
      <c r="O169">
        <v>481.7878930551297</v>
      </c>
      <c r="P169">
        <v>16.36109619323646</v>
      </c>
      <c r="Q169">
        <v>16.569998813951059</v>
      </c>
      <c r="R169">
        <v>13.49838220252383</v>
      </c>
      <c r="S169">
        <v>18.71819004894817</v>
      </c>
      <c r="T169">
        <v>4020.018145949578</v>
      </c>
      <c r="U169">
        <v>4020.013850624488</v>
      </c>
      <c r="V169">
        <v>4016.1669690244039</v>
      </c>
      <c r="W169">
        <v>4023.8959412112599</v>
      </c>
      <c r="X169">
        <v>270.62816382829732</v>
      </c>
      <c r="Y169">
        <v>271.60911168896291</v>
      </c>
      <c r="Z169">
        <v>263.07978025209411</v>
      </c>
      <c r="AA169">
        <v>275.5995844813956</v>
      </c>
      <c r="AB169">
        <v>52.998869509229053</v>
      </c>
      <c r="AC169">
        <v>52.355796010694107</v>
      </c>
      <c r="AD169">
        <v>44.284498451674203</v>
      </c>
      <c r="AE169">
        <v>63.430748926745622</v>
      </c>
      <c r="AF169">
        <v>65.524625731858706</v>
      </c>
      <c r="AG169">
        <v>65.249926872746911</v>
      </c>
      <c r="AH169">
        <v>64.343185308788847</v>
      </c>
      <c r="AI169">
        <v>67.451211864513908</v>
      </c>
      <c r="AJ169">
        <v>0.57693659580111745</v>
      </c>
      <c r="AK169">
        <v>0.57693663744210733</v>
      </c>
      <c r="AL169">
        <v>0.57692703882047891</v>
      </c>
      <c r="AM169">
        <v>0.57694609767660643</v>
      </c>
      <c r="AN169">
        <v>0.66502299412430432</v>
      </c>
      <c r="AO169">
        <v>0.66502299412430455</v>
      </c>
      <c r="AP169">
        <v>0.66502299412430455</v>
      </c>
      <c r="AQ169">
        <v>0.66502299412430455</v>
      </c>
      <c r="AR169">
        <v>13.543364485718911</v>
      </c>
      <c r="AS169">
        <v>13.5433644857189</v>
      </c>
      <c r="AT169">
        <v>13.5433644857189</v>
      </c>
      <c r="AU169">
        <v>13.5433644857189</v>
      </c>
      <c r="AV169" t="str">
        <f>VLOOKUP(Sheet1[[#This Row],[NPDES ID2]],Combined_Sheet__Major_Only___2[[NPDES ID2]:[ECHO BFR]],3,FALSE)</f>
        <v>NM</v>
      </c>
      <c r="AW169" t="s">
        <v>118</v>
      </c>
      <c r="AX169" t="str">
        <f>VLOOKUP(Sheet1[[#This Row],[NPDES ID2]],Combined_Sheet__Major_Only___2[[NPDES ID2]:[ECHO BFR]],27,FALSE)</f>
        <v>longTermSludgeStore</v>
      </c>
      <c r="AY169" t="str">
        <f>VLOOKUP(Sheet1[[#This Row],[NPDES ID2]],Combined_Sheet__Major_Only___2[[NPDES ID2]:[ECHO BFR]],28,FALSE)</f>
        <v>highTempCompost</v>
      </c>
      <c r="AZ169" t="str">
        <f>VLOOKUP(Sheet1[[#This Row],[NPDES ID2]],Combined_Sheet__Major_Only___2[[NPDES ID2]:[ECHO BFR]],29,FALSE)</f>
        <v>thickening, preliminaryOps</v>
      </c>
      <c r="BA169">
        <f>VLOOKUP(Sheet1[[#This Row],[NPDES ID2]],Combined_Sheet__Major_Only___2[[NPDES ID2]:[ECHO BFR]],17,FALSE)</f>
        <v>35.998662000000003</v>
      </c>
      <c r="BB169">
        <f>VLOOKUP(Sheet1[[#This Row],[NPDES ID2]],Combined_Sheet__Major_Only___2[[NPDES ID2]:[ECHO BFR]],18,FALSE)</f>
        <v>-106.07782899999999</v>
      </c>
      <c r="BC169" t="str">
        <f>IF(ISNUMBER(SEARCH("aerobic",$AW169)),"aerobic","")</f>
        <v>aerobic</v>
      </c>
      <c r="BD169" t="str">
        <f>IF(ISNUMBER(SEARCH("anaer",$AW169)),"anaer","")</f>
        <v/>
      </c>
      <c r="BE169" t="str">
        <f>IF(ISNUMBER(SEARCH("thickening",$AZ169)),"thickening","")</f>
        <v>thickening</v>
      </c>
      <c r="BF169" s="3" t="str">
        <f>IF(ISNUMBER(SEARCH("airDry",$AW169)),"airDry","")</f>
        <v>airDry</v>
      </c>
      <c r="BG169" s="3" t="str">
        <f>IF(ISNUMBER(SEARCH("heatDry",$AY169)),"heatDry","")</f>
        <v/>
      </c>
      <c r="BH169" s="3" t="str">
        <f>IF(AND(ISNUMBER(SEARCH("aerobic",$AW169)),ISNUMBER(SEARCH("anaer",$AW169))),"Combined Aer and Anaer.","")</f>
        <v/>
      </c>
    </row>
    <row r="170" spans="1:60" x14ac:dyDescent="0.25">
      <c r="A170" s="4">
        <v>1083</v>
      </c>
      <c r="B170" t="s">
        <v>5222</v>
      </c>
      <c r="C170">
        <v>353</v>
      </c>
      <c r="D170">
        <v>457.81708868018109</v>
      </c>
      <c r="E170">
        <v>462.75827218236088</v>
      </c>
      <c r="F170">
        <v>350.88463153940688</v>
      </c>
      <c r="G170">
        <v>574.05885063095582</v>
      </c>
      <c r="H170">
        <v>-124.17075280353011</v>
      </c>
      <c r="I170">
        <v>-126.6600423364668</v>
      </c>
      <c r="J170">
        <v>-142.8139022835453</v>
      </c>
      <c r="K170">
        <v>-101.02603698620629</v>
      </c>
      <c r="L170">
        <v>217.89706739597409</v>
      </c>
      <c r="M170">
        <v>216.76551849395949</v>
      </c>
      <c r="N170">
        <v>213.01987026109711</v>
      </c>
      <c r="O170">
        <v>225.8458737723297</v>
      </c>
      <c r="P170">
        <v>8.2887672149509051</v>
      </c>
      <c r="Q170">
        <v>8.3667383146402585</v>
      </c>
      <c r="R170">
        <v>6.9347640138924156</v>
      </c>
      <c r="S170">
        <v>9.442215539076793</v>
      </c>
      <c r="T170">
        <v>4022.8257006779481</v>
      </c>
      <c r="U170">
        <v>4022.8214032944938</v>
      </c>
      <c r="V170">
        <v>4018.9726782292528</v>
      </c>
      <c r="W170">
        <v>4026.7053542189319</v>
      </c>
      <c r="X170">
        <v>293.37633435408537</v>
      </c>
      <c r="Y170">
        <v>294.70998985207302</v>
      </c>
      <c r="Z170">
        <v>283.20889964809311</v>
      </c>
      <c r="AA170">
        <v>300.00138762351042</v>
      </c>
      <c r="AB170">
        <v>57.0825830167568</v>
      </c>
      <c r="AC170">
        <v>56.283894133544713</v>
      </c>
      <c r="AD170">
        <v>47.689410302375791</v>
      </c>
      <c r="AE170">
        <v>67.954703072065485</v>
      </c>
      <c r="AF170">
        <v>60.493289391540181</v>
      </c>
      <c r="AG170">
        <v>60.178909949308277</v>
      </c>
      <c r="AH170">
        <v>59.139753620635808</v>
      </c>
      <c r="AI170">
        <v>62.699883419367467</v>
      </c>
      <c r="AJ170">
        <v>0.51548252008181827</v>
      </c>
      <c r="AK170">
        <v>0.51548254050370756</v>
      </c>
      <c r="AL170">
        <v>0.51547783644938716</v>
      </c>
      <c r="AM170">
        <v>0.51548717666866728</v>
      </c>
      <c r="AN170">
        <v>0.66514449619723204</v>
      </c>
      <c r="AO170">
        <v>0.66514449619723204</v>
      </c>
      <c r="AP170">
        <v>0.66514449619723204</v>
      </c>
      <c r="AQ170">
        <v>0.66514449619723204</v>
      </c>
      <c r="AR170">
        <v>12.548047298261711</v>
      </c>
      <c r="AS170">
        <v>12.548047298261711</v>
      </c>
      <c r="AT170">
        <v>12.548047298261711</v>
      </c>
      <c r="AU170">
        <v>12.548047298261711</v>
      </c>
      <c r="AV170" t="str">
        <f>VLOOKUP(Sheet1[[#This Row],[NPDES ID2]],Combined_Sheet__Major_Only___2[[NPDES ID2]:[ECHO BFR]],3,FALSE)</f>
        <v>IN</v>
      </c>
      <c r="AW170" t="s">
        <v>118</v>
      </c>
      <c r="AX170" t="str">
        <f>VLOOKUP(Sheet1[[#This Row],[NPDES ID2]],Combined_Sheet__Major_Only___2[[NPDES ID2]:[ECHO BFR]],27,FALSE)</f>
        <v>-</v>
      </c>
      <c r="AY170" t="str">
        <f>VLOOKUP(Sheet1[[#This Row],[NPDES ID2]],Combined_Sheet__Major_Only___2[[NPDES ID2]:[ECHO BFR]],28,FALSE)</f>
        <v>-</v>
      </c>
      <c r="AZ170" t="str">
        <f>VLOOKUP(Sheet1[[#This Row],[NPDES ID2]],Combined_Sheet__Major_Only___2[[NPDES ID2]:[ECHO BFR]],29,FALSE)</f>
        <v>thickening</v>
      </c>
      <c r="BA170">
        <f>VLOOKUP(Sheet1[[#This Row],[NPDES ID2]],Combined_Sheet__Major_Only___2[[NPDES ID2]:[ECHO BFR]],17,FALSE)</f>
        <v>40.735999999999997</v>
      </c>
      <c r="BB170">
        <f>VLOOKUP(Sheet1[[#This Row],[NPDES ID2]],Combined_Sheet__Major_Only___2[[NPDES ID2]:[ECHO BFR]],18,FALSE)</f>
        <v>-86.755916999999997</v>
      </c>
      <c r="BC170" t="str">
        <f>IF(ISNUMBER(SEARCH("aerobic",$AW170)),"aerobic","")</f>
        <v>aerobic</v>
      </c>
      <c r="BD170" t="str">
        <f>IF(ISNUMBER(SEARCH("anaer",$AW170)),"anaer","")</f>
        <v/>
      </c>
      <c r="BE170" t="str">
        <f>IF(ISNUMBER(SEARCH("thickening",$AZ170)),"thickening","")</f>
        <v>thickening</v>
      </c>
      <c r="BF170" s="3" t="str">
        <f>IF(ISNUMBER(SEARCH("airDry",$AW170)),"airDry","")</f>
        <v>airDry</v>
      </c>
      <c r="BG170" s="3" t="str">
        <f>IF(ISNUMBER(SEARCH("heatDry",$AY170)),"heatDry","")</f>
        <v/>
      </c>
      <c r="BH170" s="3" t="str">
        <f>IF(AND(ISNUMBER(SEARCH("aerobic",$AW170)),ISNUMBER(SEARCH("anaer",$AW170))),"Combined Aer and Anaer.","")</f>
        <v/>
      </c>
    </row>
    <row r="171" spans="1:60" x14ac:dyDescent="0.25">
      <c r="A171" s="4">
        <v>367</v>
      </c>
      <c r="B171" t="s">
        <v>1855</v>
      </c>
      <c r="C171">
        <v>829.86</v>
      </c>
      <c r="D171">
        <v>361.57762616836487</v>
      </c>
      <c r="E171">
        <v>362.730169761821</v>
      </c>
      <c r="F171">
        <v>305.16831610982513</v>
      </c>
      <c r="G171">
        <v>427.94889953884331</v>
      </c>
      <c r="H171">
        <v>-115.17686802598401</v>
      </c>
      <c r="I171">
        <v>-117.57069153466161</v>
      </c>
      <c r="J171">
        <v>-133.3005574750305</v>
      </c>
      <c r="K171">
        <v>-91.600892070652151</v>
      </c>
      <c r="L171">
        <v>549.14402009501862</v>
      </c>
      <c r="M171">
        <v>546.7765792911232</v>
      </c>
      <c r="N171">
        <v>538.93683185001555</v>
      </c>
      <c r="O171">
        <v>565.77855583724045</v>
      </c>
      <c r="P171">
        <v>19.408511916586349</v>
      </c>
      <c r="Q171">
        <v>19.656445131038591</v>
      </c>
      <c r="R171">
        <v>16.064176401602499</v>
      </c>
      <c r="S171">
        <v>22.151349432806189</v>
      </c>
      <c r="T171">
        <v>4027.5848277979871</v>
      </c>
      <c r="U171">
        <v>4027.580526925371</v>
      </c>
      <c r="V171">
        <v>4023.7286769753541</v>
      </c>
      <c r="W171">
        <v>4031.4676313354189</v>
      </c>
      <c r="X171">
        <v>273.95856020565481</v>
      </c>
      <c r="Y171">
        <v>274.9768176767414</v>
      </c>
      <c r="Z171">
        <v>266.08450328298301</v>
      </c>
      <c r="AA171">
        <v>279.1351213781677</v>
      </c>
      <c r="AB171">
        <v>40.647087349494583</v>
      </c>
      <c r="AC171">
        <v>40.361039162454453</v>
      </c>
      <c r="AD171">
        <v>35.453186944301649</v>
      </c>
      <c r="AE171">
        <v>46.544970285308892</v>
      </c>
      <c r="AF171">
        <v>64.850782259834659</v>
      </c>
      <c r="AG171">
        <v>64.570762890462817</v>
      </c>
      <c r="AH171">
        <v>63.646282144557517</v>
      </c>
      <c r="AI171">
        <v>66.814894405412872</v>
      </c>
      <c r="AJ171">
        <v>0.56870030343201472</v>
      </c>
      <c r="AK171">
        <v>0.56870034251848511</v>
      </c>
      <c r="AL171">
        <v>0.56869133342104394</v>
      </c>
      <c r="AM171">
        <v>0.56870922171417304</v>
      </c>
      <c r="AN171">
        <v>0.66535025492407995</v>
      </c>
      <c r="AO171">
        <v>0.66535025492407984</v>
      </c>
      <c r="AP171">
        <v>0.66535025492407984</v>
      </c>
      <c r="AQ171">
        <v>0.66535025492407984</v>
      </c>
      <c r="AR171">
        <v>15.780109335897169</v>
      </c>
      <c r="AS171">
        <v>15.78010933589718</v>
      </c>
      <c r="AT171">
        <v>15.78010933589718</v>
      </c>
      <c r="AU171">
        <v>15.78010933589718</v>
      </c>
      <c r="AV171" t="str">
        <f>VLOOKUP(Sheet1[[#This Row],[NPDES ID2]],Combined_Sheet__Major_Only___2[[NPDES ID2]:[ECHO BFR]],3,FALSE)</f>
        <v>TX</v>
      </c>
      <c r="AW171" t="s">
        <v>118</v>
      </c>
      <c r="AX171" t="str">
        <f>VLOOKUP(Sheet1[[#This Row],[NPDES ID2]],Combined_Sheet__Major_Only___2[[NPDES ID2]:[ECHO BFR]],27,FALSE)</f>
        <v>-</v>
      </c>
      <c r="AY171" t="str">
        <f>VLOOKUP(Sheet1[[#This Row],[NPDES ID2]],Combined_Sheet__Major_Only___2[[NPDES ID2]:[ECHO BFR]],28,FALSE)</f>
        <v>-</v>
      </c>
      <c r="AZ171" t="str">
        <f>VLOOKUP(Sheet1[[#This Row],[NPDES ID2]],Combined_Sheet__Major_Only___2[[NPDES ID2]:[ECHO BFR]],29,FALSE)</f>
        <v>preliminaryOps, thickening</v>
      </c>
      <c r="BA171">
        <f>VLOOKUP(Sheet1[[#This Row],[NPDES ID2]],Combined_Sheet__Major_Only___2[[NPDES ID2]:[ECHO BFR]],17,FALSE)</f>
        <v>26.197500000000002</v>
      </c>
      <c r="BB171">
        <f>VLOOKUP(Sheet1[[#This Row],[NPDES ID2]],Combined_Sheet__Major_Only___2[[NPDES ID2]:[ECHO BFR]],18,FALSE)</f>
        <v>-98.250600000000006</v>
      </c>
      <c r="BC171" t="str">
        <f>IF(ISNUMBER(SEARCH("aerobic",$AW171)),"aerobic","")</f>
        <v>aerobic</v>
      </c>
      <c r="BD171" t="str">
        <f>IF(ISNUMBER(SEARCH("anaer",$AW171)),"anaer","")</f>
        <v/>
      </c>
      <c r="BE171" t="str">
        <f>IF(ISNUMBER(SEARCH("thickening",$AZ171)),"thickening","")</f>
        <v>thickening</v>
      </c>
      <c r="BF171" s="3" t="str">
        <f>IF(ISNUMBER(SEARCH("airDry",$AW171)),"airDry","")</f>
        <v>airDry</v>
      </c>
      <c r="BG171" s="3" t="str">
        <f>IF(ISNUMBER(SEARCH("heatDry",$AY171)),"heatDry","")</f>
        <v/>
      </c>
      <c r="BH171" s="3" t="str">
        <f>IF(AND(ISNUMBER(SEARCH("aerobic",$AW171)),ISNUMBER(SEARCH("anaer",$AW171))),"Combined Aer and Anaer.","")</f>
        <v/>
      </c>
    </row>
    <row r="172" spans="1:60" x14ac:dyDescent="0.25">
      <c r="A172" s="4">
        <v>530</v>
      </c>
      <c r="B172" t="s">
        <v>2615</v>
      </c>
      <c r="C172">
        <v>286.96530000000001</v>
      </c>
      <c r="D172">
        <v>480.1323649186798</v>
      </c>
      <c r="E172">
        <v>485.23920888466029</v>
      </c>
      <c r="F172">
        <v>362.7847761772727</v>
      </c>
      <c r="G172">
        <v>614.50648337184282</v>
      </c>
      <c r="H172">
        <v>-115.9678301784848</v>
      </c>
      <c r="I172">
        <v>-118.3028078308774</v>
      </c>
      <c r="J172">
        <v>-133.9985466432596</v>
      </c>
      <c r="K172">
        <v>-92.373204715639488</v>
      </c>
      <c r="L172">
        <v>188.79304220276691</v>
      </c>
      <c r="M172">
        <v>187.96540692724881</v>
      </c>
      <c r="N172">
        <v>185.22611427749229</v>
      </c>
      <c r="O172">
        <v>194.6065006613519</v>
      </c>
      <c r="P172">
        <v>6.7138788905727633</v>
      </c>
      <c r="Q172">
        <v>6.7996611321969196</v>
      </c>
      <c r="R172">
        <v>5.5669414458793067</v>
      </c>
      <c r="S172">
        <v>7.6523384382447368</v>
      </c>
      <c r="T172">
        <v>4031.1830440137769</v>
      </c>
      <c r="U172">
        <v>4031.1787405031209</v>
      </c>
      <c r="V172">
        <v>4027.324527932652</v>
      </c>
      <c r="W172">
        <v>4035.0682291577541</v>
      </c>
      <c r="X172">
        <v>275.80438132523523</v>
      </c>
      <c r="Y172">
        <v>276.84471821682911</v>
      </c>
      <c r="Z172">
        <v>267.7446031720973</v>
      </c>
      <c r="AA172">
        <v>281.09802659456011</v>
      </c>
      <c r="AB172">
        <v>41.909051119509428</v>
      </c>
      <c r="AC172">
        <v>41.594758532563262</v>
      </c>
      <c r="AD172">
        <v>36.430265502851192</v>
      </c>
      <c r="AE172">
        <v>48.137628714512168</v>
      </c>
      <c r="AF172">
        <v>64.47412224294375</v>
      </c>
      <c r="AG172">
        <v>64.19132318046212</v>
      </c>
      <c r="AH172">
        <v>63.256315887919122</v>
      </c>
      <c r="AI172">
        <v>66.459340120705434</v>
      </c>
      <c r="AJ172">
        <v>0.56409718925008479</v>
      </c>
      <c r="AK172">
        <v>0.56409720314447331</v>
      </c>
      <c r="AL172">
        <v>0.564094003713557</v>
      </c>
      <c r="AM172">
        <v>0.56410035637927425</v>
      </c>
      <c r="AN172">
        <v>0.6655056544016017</v>
      </c>
      <c r="AO172">
        <v>0.6655056544016017</v>
      </c>
      <c r="AP172">
        <v>0.6655056544016017</v>
      </c>
      <c r="AQ172">
        <v>0.6655056544016017</v>
      </c>
      <c r="AR172">
        <v>15.458075120118609</v>
      </c>
      <c r="AS172">
        <v>15.458075120118609</v>
      </c>
      <c r="AT172">
        <v>15.458075120118609</v>
      </c>
      <c r="AU172">
        <v>15.458075120118609</v>
      </c>
      <c r="AV172" t="str">
        <f>VLOOKUP(Sheet1[[#This Row],[NPDES ID2]],Combined_Sheet__Major_Only___2[[NPDES ID2]:[ECHO BFR]],3,FALSE)</f>
        <v>TX</v>
      </c>
      <c r="AW172" t="s">
        <v>118</v>
      </c>
      <c r="AX172" t="str">
        <f>VLOOKUP(Sheet1[[#This Row],[NPDES ID2]],Combined_Sheet__Major_Only___2[[NPDES ID2]:[ECHO BFR]],27,FALSE)</f>
        <v>-</v>
      </c>
      <c r="AY172" t="str">
        <f>VLOOKUP(Sheet1[[#This Row],[NPDES ID2]],Combined_Sheet__Major_Only___2[[NPDES ID2]:[ECHO BFR]],28,FALSE)</f>
        <v>-</v>
      </c>
      <c r="AZ172" t="str">
        <f>VLOOKUP(Sheet1[[#This Row],[NPDES ID2]],Combined_Sheet__Major_Only___2[[NPDES ID2]:[ECHO BFR]],29,FALSE)</f>
        <v>thickening</v>
      </c>
      <c r="BA172">
        <f>VLOOKUP(Sheet1[[#This Row],[NPDES ID2]],Combined_Sheet__Major_Only___2[[NPDES ID2]:[ECHO BFR]],17,FALSE)</f>
        <v>34.100676</v>
      </c>
      <c r="BB172">
        <f>VLOOKUP(Sheet1[[#This Row],[NPDES ID2]],Combined_Sheet__Major_Only___2[[NPDES ID2]:[ECHO BFR]],18,FALSE)</f>
        <v>-98.562758000000002</v>
      </c>
      <c r="BC172" t="str">
        <f>IF(ISNUMBER(SEARCH("aerobic",$AW172)),"aerobic","")</f>
        <v>aerobic</v>
      </c>
      <c r="BD172" t="str">
        <f>IF(ISNUMBER(SEARCH("anaer",$AW172)),"anaer","")</f>
        <v/>
      </c>
      <c r="BE172" t="str">
        <f>IF(ISNUMBER(SEARCH("thickening",$AZ172)),"thickening","")</f>
        <v>thickening</v>
      </c>
      <c r="BF172" s="2" t="str">
        <f>IF(ISNUMBER(SEARCH("airDry",$AW172)),"airDry","")</f>
        <v>airDry</v>
      </c>
      <c r="BG172" s="2" t="str">
        <f>IF(ISNUMBER(SEARCH("heatDry",$AY172)),"heatDry","")</f>
        <v/>
      </c>
      <c r="BH172" s="2" t="str">
        <f>IF(AND(ISNUMBER(SEARCH("aerobic",$AW172)),ISNUMBER(SEARCH("anaer",$AW172))),"Combined Aer and Anaer.","")</f>
        <v/>
      </c>
    </row>
    <row r="173" spans="1:60" x14ac:dyDescent="0.25">
      <c r="A173" s="4">
        <v>1787</v>
      </c>
      <c r="B173" t="s">
        <v>8357</v>
      </c>
      <c r="C173">
        <v>4.92</v>
      </c>
      <c r="D173">
        <v>21662.192125331741</v>
      </c>
      <c r="E173">
        <v>21598.442041050112</v>
      </c>
      <c r="F173">
        <v>14842.994756749211</v>
      </c>
      <c r="G173">
        <v>28817.14313286683</v>
      </c>
      <c r="H173">
        <v>-127.1621955541526</v>
      </c>
      <c r="I173">
        <v>-129.5305511880988</v>
      </c>
      <c r="J173">
        <v>-146.04336024557159</v>
      </c>
      <c r="K173">
        <v>-104.1146468801734</v>
      </c>
      <c r="L173">
        <v>2.9715944316784642</v>
      </c>
      <c r="M173">
        <v>2.9553021213996691</v>
      </c>
      <c r="N173">
        <v>2.901393062327331</v>
      </c>
      <c r="O173">
        <v>3.0860152469432718</v>
      </c>
      <c r="P173">
        <v>0.1156606487488436</v>
      </c>
      <c r="Q173">
        <v>0.11670086194261731</v>
      </c>
      <c r="R173">
        <v>9.7035472852163962E-2</v>
      </c>
      <c r="S173">
        <v>0.13201293176293799</v>
      </c>
      <c r="T173">
        <v>4041.104076057939</v>
      </c>
      <c r="U173">
        <v>4041.0997652736601</v>
      </c>
      <c r="V173">
        <v>4037.2390384661871</v>
      </c>
      <c r="W173">
        <v>4044.995827787533</v>
      </c>
      <c r="X173">
        <v>301.20633984240931</v>
      </c>
      <c r="Y173">
        <v>302.65807228158212</v>
      </c>
      <c r="Z173">
        <v>290.18735398933012</v>
      </c>
      <c r="AA173">
        <v>308.37165123903748</v>
      </c>
      <c r="AB173">
        <v>49.242615514857768</v>
      </c>
      <c r="AC173">
        <v>48.736868481605313</v>
      </c>
      <c r="AD173">
        <v>42.338778053182423</v>
      </c>
      <c r="AE173">
        <v>56.951758458033353</v>
      </c>
      <c r="AF173">
        <v>59.190303334882501</v>
      </c>
      <c r="AG173">
        <v>58.865778724110697</v>
      </c>
      <c r="AH173">
        <v>57.791989283626513</v>
      </c>
      <c r="AI173">
        <v>61.46941518552871</v>
      </c>
      <c r="AJ173">
        <v>0.49958490690432361</v>
      </c>
      <c r="AK173">
        <v>0.49958490715757148</v>
      </c>
      <c r="AL173">
        <v>0.49958484887358012</v>
      </c>
      <c r="AM173">
        <v>0.49958496459937551</v>
      </c>
      <c r="AN173">
        <v>0.66593337654967899</v>
      </c>
      <c r="AO173">
        <v>0.66593337654967899</v>
      </c>
      <c r="AP173">
        <v>0.66593337654967899</v>
      </c>
      <c r="AQ173">
        <v>0.66593337654967899</v>
      </c>
      <c r="AR173">
        <v>13.573410296576091</v>
      </c>
      <c r="AS173">
        <v>13.57341029657608</v>
      </c>
      <c r="AT173">
        <v>13.57341029657608</v>
      </c>
      <c r="AU173">
        <v>13.57341029657608</v>
      </c>
      <c r="AV173" t="str">
        <f>VLOOKUP(Sheet1[[#This Row],[NPDES ID2]],Combined_Sheet__Major_Only___2[[NPDES ID2]:[ECHO BFR]],3,FALSE)</f>
        <v>TX</v>
      </c>
      <c r="AW173" t="s">
        <v>118</v>
      </c>
      <c r="AX173" t="str">
        <f>VLOOKUP(Sheet1[[#This Row],[NPDES ID2]],Combined_Sheet__Major_Only___2[[NPDES ID2]:[ECHO BFR]],27,FALSE)</f>
        <v>-</v>
      </c>
      <c r="AY173" t="str">
        <f>VLOOKUP(Sheet1[[#This Row],[NPDES ID2]],Combined_Sheet__Major_Only___2[[NPDES ID2]:[ECHO BFR]],28,FALSE)</f>
        <v>-</v>
      </c>
      <c r="AZ173" t="str">
        <f>VLOOKUP(Sheet1[[#This Row],[NPDES ID2]],Combined_Sheet__Major_Only___2[[NPDES ID2]:[ECHO BFR]],29,FALSE)</f>
        <v>thickening</v>
      </c>
      <c r="BA173">
        <f>VLOOKUP(Sheet1[[#This Row],[NPDES ID2]],Combined_Sheet__Major_Only___2[[NPDES ID2]:[ECHO BFR]],17,FALSE)</f>
        <v>26.278245999999999</v>
      </c>
      <c r="BB173">
        <f>VLOOKUP(Sheet1[[#This Row],[NPDES ID2]],Combined_Sheet__Major_Only___2[[NPDES ID2]:[ECHO BFR]],18,FALSE)</f>
        <v>-98.570436999999998</v>
      </c>
      <c r="BC173" t="str">
        <f>IF(ISNUMBER(SEARCH("aerobic",$AW173)),"aerobic","")</f>
        <v>aerobic</v>
      </c>
      <c r="BD173" t="str">
        <f>IF(ISNUMBER(SEARCH("anaer",$AW173)),"anaer","")</f>
        <v/>
      </c>
      <c r="BE173" t="str">
        <f>IF(ISNUMBER(SEARCH("thickening",$AZ173)),"thickening","")</f>
        <v>thickening</v>
      </c>
      <c r="BF173" s="3" t="str">
        <f>IF(ISNUMBER(SEARCH("airDry",$AW173)),"airDry","")</f>
        <v>airDry</v>
      </c>
      <c r="BG173" s="3" t="str">
        <f>IF(ISNUMBER(SEARCH("heatDry",$AY173)),"heatDry","")</f>
        <v/>
      </c>
      <c r="BH173" s="3" t="str">
        <f>IF(AND(ISNUMBER(SEARCH("aerobic",$AW173)),ISNUMBER(SEARCH("anaer",$AW173))),"Combined Aer and Anaer.","")</f>
        <v/>
      </c>
    </row>
    <row r="174" spans="1:60" x14ac:dyDescent="0.25">
      <c r="A174" s="4">
        <v>1193</v>
      </c>
      <c r="B174" t="s">
        <v>5720</v>
      </c>
      <c r="C174">
        <v>255</v>
      </c>
      <c r="D174">
        <v>505.99502199744438</v>
      </c>
      <c r="E174">
        <v>508.26242793471448</v>
      </c>
      <c r="F174">
        <v>378.036296316848</v>
      </c>
      <c r="G174">
        <v>650.55311449762894</v>
      </c>
      <c r="H174">
        <v>-113.4341758026046</v>
      </c>
      <c r="I174">
        <v>-115.827370371981</v>
      </c>
      <c r="J174">
        <v>-131.71382612016339</v>
      </c>
      <c r="K174">
        <v>-89.708345467886943</v>
      </c>
      <c r="L174">
        <v>171.22601554500361</v>
      </c>
      <c r="M174">
        <v>170.5180225692217</v>
      </c>
      <c r="N174">
        <v>168.17467417409091</v>
      </c>
      <c r="O174">
        <v>176.19914401627929</v>
      </c>
      <c r="P174">
        <v>5.9586234700125429</v>
      </c>
      <c r="Q174">
        <v>6.0359643539774543</v>
      </c>
      <c r="R174">
        <v>4.9094229834367527</v>
      </c>
      <c r="S174">
        <v>6.8238145756268773</v>
      </c>
      <c r="T174">
        <v>4046.6050253762278</v>
      </c>
      <c r="U174">
        <v>4046.6007105589192</v>
      </c>
      <c r="V174">
        <v>4042.736371779682</v>
      </c>
      <c r="W174">
        <v>4050.5004181035051</v>
      </c>
      <c r="X174">
        <v>271.25270652779233</v>
      </c>
      <c r="Y174">
        <v>272.22557743841998</v>
      </c>
      <c r="Z174">
        <v>263.78122713640079</v>
      </c>
      <c r="AA174">
        <v>276.17552005157751</v>
      </c>
      <c r="AB174">
        <v>50.583693416709892</v>
      </c>
      <c r="AC174">
        <v>50.033858817018583</v>
      </c>
      <c r="AD174">
        <v>42.629390191362262</v>
      </c>
      <c r="AE174">
        <v>60.031766451542623</v>
      </c>
      <c r="AF174">
        <v>65.804938303855238</v>
      </c>
      <c r="AG174">
        <v>65.532681447854344</v>
      </c>
      <c r="AH174">
        <v>64.632598672061022</v>
      </c>
      <c r="AI174">
        <v>67.716068545664655</v>
      </c>
      <c r="AJ174">
        <v>0.58036331522455609</v>
      </c>
      <c r="AK174">
        <v>0.58036332992092565</v>
      </c>
      <c r="AL174">
        <v>0.58035994576808581</v>
      </c>
      <c r="AM174">
        <v>0.58036666521153235</v>
      </c>
      <c r="AN174">
        <v>0.66617006606828055</v>
      </c>
      <c r="AO174">
        <v>0.66617006606828078</v>
      </c>
      <c r="AP174">
        <v>0.66617006606828078</v>
      </c>
      <c r="AQ174">
        <v>0.66617006606828078</v>
      </c>
      <c r="AR174">
        <v>13.978338818191361</v>
      </c>
      <c r="AS174">
        <v>13.978338818191361</v>
      </c>
      <c r="AT174">
        <v>13.978338818191361</v>
      </c>
      <c r="AU174">
        <v>13.978338818191361</v>
      </c>
      <c r="AV174" t="str">
        <f>VLOOKUP(Sheet1[[#This Row],[NPDES ID2]],Combined_Sheet__Major_Only___2[[NPDES ID2]:[ECHO BFR]],3,FALSE)</f>
        <v>NM</v>
      </c>
      <c r="AW174" t="s">
        <v>118</v>
      </c>
      <c r="AX174" t="str">
        <f>VLOOKUP(Sheet1[[#This Row],[NPDES ID2]],Combined_Sheet__Major_Only___2[[NPDES ID2]:[ECHO BFR]],27,FALSE)</f>
        <v>longTermSludgeStore, tempSludgeStore</v>
      </c>
      <c r="AY174" t="str">
        <f>VLOOKUP(Sheet1[[#This Row],[NPDES ID2]],Combined_Sheet__Major_Only___2[[NPDES ID2]:[ECHO BFR]],28,FALSE)</f>
        <v>-</v>
      </c>
      <c r="AZ174" t="str">
        <f>VLOOKUP(Sheet1[[#This Row],[NPDES ID2]],Combined_Sheet__Major_Only___2[[NPDES ID2]:[ECHO BFR]],29,FALSE)</f>
        <v>thickening</v>
      </c>
      <c r="BA174">
        <f>VLOOKUP(Sheet1[[#This Row],[NPDES ID2]],Combined_Sheet__Major_Only___2[[NPDES ID2]:[ECHO BFR]],17,FALSE)</f>
        <v>33.349440000000001</v>
      </c>
      <c r="BB174">
        <f>VLOOKUP(Sheet1[[#This Row],[NPDES ID2]],Combined_Sheet__Major_Only___2[[NPDES ID2]:[ECHO BFR]],18,FALSE)</f>
        <v>-105.66195999999999</v>
      </c>
      <c r="BC174" t="str">
        <f>IF(ISNUMBER(SEARCH("aerobic",$AW174)),"aerobic","")</f>
        <v>aerobic</v>
      </c>
      <c r="BD174" t="str">
        <f>IF(ISNUMBER(SEARCH("anaer",$AW174)),"anaer","")</f>
        <v/>
      </c>
      <c r="BE174" t="str">
        <f>IF(ISNUMBER(SEARCH("thickening",$AZ174)),"thickening","")</f>
        <v>thickening</v>
      </c>
      <c r="BF174" s="3" t="str">
        <f>IF(ISNUMBER(SEARCH("airDry",$AW174)),"airDry","")</f>
        <v>airDry</v>
      </c>
      <c r="BG174" s="3" t="str">
        <f>IF(ISNUMBER(SEARCH("heatDry",$AY174)),"heatDry","")</f>
        <v/>
      </c>
      <c r="BH174" s="3" t="str">
        <f>IF(AND(ISNUMBER(SEARCH("aerobic",$AW174)),ISNUMBER(SEARCH("anaer",$AW174))),"Combined Aer and Anaer.","")</f>
        <v/>
      </c>
    </row>
    <row r="175" spans="1:60" x14ac:dyDescent="0.25">
      <c r="A175" s="4">
        <v>947</v>
      </c>
      <c r="B175" t="s">
        <v>4597</v>
      </c>
      <c r="C175">
        <v>627.29999999999995</v>
      </c>
      <c r="D175">
        <v>384.31621373577508</v>
      </c>
      <c r="E175">
        <v>384.05223025514499</v>
      </c>
      <c r="F175">
        <v>308.0350789591327</v>
      </c>
      <c r="G175">
        <v>457.5516979686206</v>
      </c>
      <c r="H175">
        <v>-123.52037251461969</v>
      </c>
      <c r="I175">
        <v>-126.02969626403561</v>
      </c>
      <c r="J175">
        <v>-142.08409813777519</v>
      </c>
      <c r="K175">
        <v>-100.3813919681912</v>
      </c>
      <c r="L175">
        <v>388.98840524957831</v>
      </c>
      <c r="M175">
        <v>386.99195757625529</v>
      </c>
      <c r="N175">
        <v>380.38143885219807</v>
      </c>
      <c r="O175">
        <v>403.01531315739851</v>
      </c>
      <c r="P175">
        <v>14.725831756009979</v>
      </c>
      <c r="Q175">
        <v>14.85769418019064</v>
      </c>
      <c r="R175">
        <v>12.313091494567271</v>
      </c>
      <c r="S175">
        <v>16.768184423007529</v>
      </c>
      <c r="T175">
        <v>4046.7653856071161</v>
      </c>
      <c r="U175">
        <v>4046.7610706722389</v>
      </c>
      <c r="V175">
        <v>4042.896626599063</v>
      </c>
      <c r="W175">
        <v>4050.6608844744778</v>
      </c>
      <c r="X175">
        <v>293.77416030835269</v>
      </c>
      <c r="Y175">
        <v>295.0932057183706</v>
      </c>
      <c r="Z175">
        <v>283.70979754771332</v>
      </c>
      <c r="AA175">
        <v>300.33414702041188</v>
      </c>
      <c r="AB175">
        <v>52.920250691049048</v>
      </c>
      <c r="AC175">
        <v>52.286726210514729</v>
      </c>
      <c r="AD175">
        <v>44.788918816534391</v>
      </c>
      <c r="AE175">
        <v>62.20306199213281</v>
      </c>
      <c r="AF175">
        <v>60.770799667266338</v>
      </c>
      <c r="AG175">
        <v>60.458500034985512</v>
      </c>
      <c r="AH175">
        <v>59.426979603810892</v>
      </c>
      <c r="AI175">
        <v>62.96188837477095</v>
      </c>
      <c r="AJ175">
        <v>0.51886937489095275</v>
      </c>
      <c r="AK175">
        <v>0.5188694095860813</v>
      </c>
      <c r="AL175">
        <v>0.51886141298370891</v>
      </c>
      <c r="AM175">
        <v>0.51887729087909096</v>
      </c>
      <c r="AN175">
        <v>0.6661769608619581</v>
      </c>
      <c r="AO175">
        <v>0.66617696086195799</v>
      </c>
      <c r="AP175">
        <v>0.66617696086195799</v>
      </c>
      <c r="AQ175">
        <v>0.66617696086195799</v>
      </c>
      <c r="AR175">
        <v>13.16550747690061</v>
      </c>
      <c r="AS175">
        <v>13.16550747690061</v>
      </c>
      <c r="AT175">
        <v>13.16550747690061</v>
      </c>
      <c r="AU175">
        <v>13.16550747690061</v>
      </c>
      <c r="AV175" t="str">
        <f>VLOOKUP(Sheet1[[#This Row],[NPDES ID2]],Combined_Sheet__Major_Only___2[[NPDES ID2]:[ECHO BFR]],3,FALSE)</f>
        <v>MO</v>
      </c>
      <c r="AW175" t="s">
        <v>118</v>
      </c>
      <c r="AX175" t="str">
        <f>VLOOKUP(Sheet1[[#This Row],[NPDES ID2]],Combined_Sheet__Major_Only___2[[NPDES ID2]:[ECHO BFR]],27,FALSE)</f>
        <v>-</v>
      </c>
      <c r="AY175" t="str">
        <f>VLOOKUP(Sheet1[[#This Row],[NPDES ID2]],Combined_Sheet__Major_Only___2[[NPDES ID2]:[ECHO BFR]],28,FALSE)</f>
        <v>-</v>
      </c>
      <c r="AZ175" t="str">
        <f>VLOOKUP(Sheet1[[#This Row],[NPDES ID2]],Combined_Sheet__Major_Only___2[[NPDES ID2]:[ECHO BFR]],29,FALSE)</f>
        <v>thickening</v>
      </c>
      <c r="BA175">
        <f>VLOOKUP(Sheet1[[#This Row],[NPDES ID2]],Combined_Sheet__Major_Only___2[[NPDES ID2]:[ECHO BFR]],17,FALSE)</f>
        <v>38.694000000000003</v>
      </c>
      <c r="BB175">
        <f>VLOOKUP(Sheet1[[#This Row],[NPDES ID2]],Combined_Sheet__Major_Only___2[[NPDES ID2]:[ECHO BFR]],18,FALSE)</f>
        <v>-90.684416999999996</v>
      </c>
      <c r="BC175" t="str">
        <f>IF(ISNUMBER(SEARCH("aerobic",$AW175)),"aerobic","")</f>
        <v>aerobic</v>
      </c>
      <c r="BD175" t="str">
        <f>IF(ISNUMBER(SEARCH("anaer",$AW175)),"anaer","")</f>
        <v/>
      </c>
      <c r="BE175" t="str">
        <f>IF(ISNUMBER(SEARCH("thickening",$AZ175)),"thickening","")</f>
        <v>thickening</v>
      </c>
      <c r="BF175" s="3" t="str">
        <f>IF(ISNUMBER(SEARCH("airDry",$AW175)),"airDry","")</f>
        <v>airDry</v>
      </c>
      <c r="BG175" s="3" t="str">
        <f>IF(ISNUMBER(SEARCH("heatDry",$AY175)),"heatDry","")</f>
        <v/>
      </c>
      <c r="BH175" s="3" t="str">
        <f>IF(AND(ISNUMBER(SEARCH("aerobic",$AW175)),ISNUMBER(SEARCH("anaer",$AW175))),"Combined Aer and Anaer.","")</f>
        <v/>
      </c>
    </row>
    <row r="176" spans="1:60" x14ac:dyDescent="0.25">
      <c r="A176" s="4">
        <v>1476</v>
      </c>
      <c r="B176" t="s">
        <v>6965</v>
      </c>
      <c r="C176">
        <v>112.64</v>
      </c>
      <c r="D176">
        <v>1042.6529327035289</v>
      </c>
      <c r="E176">
        <v>1042.443444830441</v>
      </c>
      <c r="F176">
        <v>739.47316999707857</v>
      </c>
      <c r="G176">
        <v>1366.626054335348</v>
      </c>
      <c r="H176">
        <v>-125.12041677178939</v>
      </c>
      <c r="I176">
        <v>-127.55555530138651</v>
      </c>
      <c r="J176">
        <v>-143.87610217948131</v>
      </c>
      <c r="K176">
        <v>-101.9828238769277</v>
      </c>
      <c r="L176">
        <v>69.061025222413363</v>
      </c>
      <c r="M176">
        <v>68.696183806269403</v>
      </c>
      <c r="N176">
        <v>67.488845084083096</v>
      </c>
      <c r="O176">
        <v>71.623469534933889</v>
      </c>
      <c r="P176">
        <v>2.645871641173537</v>
      </c>
      <c r="Q176">
        <v>2.6725262016865421</v>
      </c>
      <c r="R176">
        <v>2.2155683502721342</v>
      </c>
      <c r="S176">
        <v>3.0158759505809178</v>
      </c>
      <c r="T176">
        <v>4056.073011572968</v>
      </c>
      <c r="U176">
        <v>4056.068689814188</v>
      </c>
      <c r="V176">
        <v>4052.19813427184</v>
      </c>
      <c r="W176">
        <v>4059.974671021459</v>
      </c>
      <c r="X176">
        <v>297.81143423052578</v>
      </c>
      <c r="Y176">
        <v>299.19101546740569</v>
      </c>
      <c r="Z176">
        <v>287.31266367459398</v>
      </c>
      <c r="AA176">
        <v>304.64681527168239</v>
      </c>
      <c r="AB176">
        <v>46.005982950005681</v>
      </c>
      <c r="AC176">
        <v>45.58338187058267</v>
      </c>
      <c r="AD176">
        <v>39.868036478898937</v>
      </c>
      <c r="AE176">
        <v>52.816420493952897</v>
      </c>
      <c r="AF176">
        <v>60.085223031977691</v>
      </c>
      <c r="AG176">
        <v>59.767735505596931</v>
      </c>
      <c r="AH176">
        <v>58.717510914080911</v>
      </c>
      <c r="AI176">
        <v>62.314579637768396</v>
      </c>
      <c r="AJ176">
        <v>0.51050291912869472</v>
      </c>
      <c r="AK176">
        <v>0.5105029246945687</v>
      </c>
      <c r="AL176">
        <v>0.51050164343919957</v>
      </c>
      <c r="AM176">
        <v>0.51050418744215142</v>
      </c>
      <c r="AN176">
        <v>0.66657666095027712</v>
      </c>
      <c r="AO176">
        <v>0.66657666095027701</v>
      </c>
      <c r="AP176">
        <v>0.66657666095027701</v>
      </c>
      <c r="AQ176">
        <v>0.66657666095027701</v>
      </c>
      <c r="AR176">
        <v>14.259804028534919</v>
      </c>
      <c r="AS176">
        <v>14.25980402853491</v>
      </c>
      <c r="AT176">
        <v>14.25980402853491</v>
      </c>
      <c r="AU176">
        <v>14.25980402853491</v>
      </c>
      <c r="AV176" t="str">
        <f>VLOOKUP(Sheet1[[#This Row],[NPDES ID2]],Combined_Sheet__Major_Only___2[[NPDES ID2]:[ECHO BFR]],3,FALSE)</f>
        <v>TX</v>
      </c>
      <c r="AW176" t="s">
        <v>118</v>
      </c>
      <c r="AX176" t="str">
        <f>VLOOKUP(Sheet1[[#This Row],[NPDES ID2]],Combined_Sheet__Major_Only___2[[NPDES ID2]:[ECHO BFR]],27,FALSE)</f>
        <v>-</v>
      </c>
      <c r="AY176" t="str">
        <f>VLOOKUP(Sheet1[[#This Row],[NPDES ID2]],Combined_Sheet__Major_Only___2[[NPDES ID2]:[ECHO BFR]],28,FALSE)</f>
        <v>-</v>
      </c>
      <c r="AZ176" t="str">
        <f>VLOOKUP(Sheet1[[#This Row],[NPDES ID2]],Combined_Sheet__Major_Only___2[[NPDES ID2]:[ECHO BFR]],29,FALSE)</f>
        <v>thickening</v>
      </c>
      <c r="BA176">
        <f>VLOOKUP(Sheet1[[#This Row],[NPDES ID2]],Combined_Sheet__Major_Only___2[[NPDES ID2]:[ECHO BFR]],17,FALSE)</f>
        <v>31.12932</v>
      </c>
      <c r="BB176">
        <f>VLOOKUP(Sheet1[[#This Row],[NPDES ID2]],Combined_Sheet__Major_Only___2[[NPDES ID2]:[ECHO BFR]],18,FALSE)</f>
        <v>-99.319500000000005</v>
      </c>
      <c r="BC176" t="str">
        <f>IF(ISNUMBER(SEARCH("aerobic",$AW176)),"aerobic","")</f>
        <v>aerobic</v>
      </c>
      <c r="BD176" t="str">
        <f>IF(ISNUMBER(SEARCH("anaer",$AW176)),"anaer","")</f>
        <v/>
      </c>
      <c r="BE176" t="str">
        <f>IF(ISNUMBER(SEARCH("thickening",$AZ176)),"thickening","")</f>
        <v>thickening</v>
      </c>
      <c r="BF176" s="2" t="str">
        <f>IF(ISNUMBER(SEARCH("airDry",$AW176)),"airDry","")</f>
        <v>airDry</v>
      </c>
      <c r="BG176" s="2" t="str">
        <f>IF(ISNUMBER(SEARCH("heatDry",$AY176)),"heatDry","")</f>
        <v/>
      </c>
      <c r="BH176" s="2" t="str">
        <f>IF(AND(ISNUMBER(SEARCH("aerobic",$AW176)),ISNUMBER(SEARCH("anaer",$AW176))),"Combined Aer and Anaer.","")</f>
        <v/>
      </c>
    </row>
    <row r="177" spans="1:60" x14ac:dyDescent="0.25">
      <c r="A177" s="4">
        <v>2596</v>
      </c>
      <c r="B177" t="s">
        <v>12019</v>
      </c>
      <c r="C177">
        <v>54.6</v>
      </c>
      <c r="D177">
        <v>1936.3697107646649</v>
      </c>
      <c r="E177">
        <v>1936.3719057865931</v>
      </c>
      <c r="F177">
        <v>1346.8457614040631</v>
      </c>
      <c r="G177">
        <v>2559.9490343907232</v>
      </c>
      <c r="H177">
        <v>-119.7798369890313</v>
      </c>
      <c r="I177">
        <v>-122.11150482309181</v>
      </c>
      <c r="J177">
        <v>-137.92257504853151</v>
      </c>
      <c r="K177">
        <v>-96.357497577932193</v>
      </c>
      <c r="L177">
        <v>34.866779983217697</v>
      </c>
      <c r="M177">
        <v>34.700935253566712</v>
      </c>
      <c r="N177">
        <v>34.152146693683697</v>
      </c>
      <c r="O177">
        <v>36.031546344975617</v>
      </c>
      <c r="P177">
        <v>1.2796585198408481</v>
      </c>
      <c r="Q177">
        <v>1.2918973301390151</v>
      </c>
      <c r="R177">
        <v>1.06584209419914</v>
      </c>
      <c r="S177">
        <v>1.459571464137448</v>
      </c>
      <c r="T177">
        <v>4057.8772457701511</v>
      </c>
      <c r="U177">
        <v>4057.872922688593</v>
      </c>
      <c r="V177">
        <v>4054.0011824701842</v>
      </c>
      <c r="W177">
        <v>4061.7800994147979</v>
      </c>
      <c r="X177">
        <v>286.03872580949451</v>
      </c>
      <c r="Y177">
        <v>287.22059670149338</v>
      </c>
      <c r="Z177">
        <v>276.96343863959987</v>
      </c>
      <c r="AA177">
        <v>291.97341849091367</v>
      </c>
      <c r="AB177">
        <v>51.293176533911762</v>
      </c>
      <c r="AC177">
        <v>50.720242447174613</v>
      </c>
      <c r="AD177">
        <v>43.459961409510647</v>
      </c>
      <c r="AE177">
        <v>60.331419688141949</v>
      </c>
      <c r="AF177">
        <v>62.581490706222858</v>
      </c>
      <c r="AG177">
        <v>62.283785765338138</v>
      </c>
      <c r="AH177">
        <v>61.298885289733462</v>
      </c>
      <c r="AI177">
        <v>64.672073821204989</v>
      </c>
      <c r="AJ177">
        <v>0.54097592923780535</v>
      </c>
      <c r="AK177">
        <v>0.5409759322761829</v>
      </c>
      <c r="AL177">
        <v>0.54097523292766703</v>
      </c>
      <c r="AM177">
        <v>0.54097662152091519</v>
      </c>
      <c r="AN177">
        <v>0.6666540299771192</v>
      </c>
      <c r="AO177">
        <v>0.6666540299771192</v>
      </c>
      <c r="AP177">
        <v>0.6666540299771192</v>
      </c>
      <c r="AQ177">
        <v>0.6666540299771192</v>
      </c>
      <c r="AR177">
        <v>13.59338322809228</v>
      </c>
      <c r="AS177">
        <v>13.59338322809228</v>
      </c>
      <c r="AT177">
        <v>13.59338322809228</v>
      </c>
      <c r="AU177">
        <v>13.59338322809228</v>
      </c>
      <c r="AV177" t="str">
        <f>VLOOKUP(Sheet1[[#This Row],[NPDES ID2]],Combined_Sheet__Major_Only___2[[NPDES ID2]:[ECHO BFR]],3,FALSE)</f>
        <v>TX</v>
      </c>
      <c r="AW177" t="s">
        <v>118</v>
      </c>
      <c r="AX177" t="str">
        <f>VLOOKUP(Sheet1[[#This Row],[NPDES ID2]],Combined_Sheet__Major_Only___2[[NPDES ID2]:[ECHO BFR]],27,FALSE)</f>
        <v>-</v>
      </c>
      <c r="AY177" t="str">
        <f>VLOOKUP(Sheet1[[#This Row],[NPDES ID2]],Combined_Sheet__Major_Only___2[[NPDES ID2]:[ECHO BFR]],28,FALSE)</f>
        <v>-</v>
      </c>
      <c r="AZ177" t="str">
        <f>VLOOKUP(Sheet1[[#This Row],[NPDES ID2]],Combined_Sheet__Major_Only___2[[NPDES ID2]:[ECHO BFR]],29,FALSE)</f>
        <v>thickening</v>
      </c>
      <c r="BA177">
        <f>VLOOKUP(Sheet1[[#This Row],[NPDES ID2]],Combined_Sheet__Major_Only___2[[NPDES ID2]:[ECHO BFR]],17,FALSE)</f>
        <v>29.308056000000001</v>
      </c>
      <c r="BB177">
        <f>VLOOKUP(Sheet1[[#This Row],[NPDES ID2]],Combined_Sheet__Major_Only___2[[NPDES ID2]:[ECHO BFR]],18,FALSE)</f>
        <v>-100.886111</v>
      </c>
      <c r="BC177" t="str">
        <f>IF(ISNUMBER(SEARCH("aerobic",$AW177)),"aerobic","")</f>
        <v>aerobic</v>
      </c>
      <c r="BD177" t="str">
        <f>IF(ISNUMBER(SEARCH("anaer",$AW177)),"anaer","")</f>
        <v/>
      </c>
      <c r="BE177" t="str">
        <f>IF(ISNUMBER(SEARCH("thickening",$AZ177)),"thickening","")</f>
        <v>thickening</v>
      </c>
      <c r="BF177" s="2" t="str">
        <f>IF(ISNUMBER(SEARCH("airDry",$AW177)),"airDry","")</f>
        <v>airDry</v>
      </c>
      <c r="BG177" s="2" t="str">
        <f>IF(ISNUMBER(SEARCH("heatDry",$AY177)),"heatDry","")</f>
        <v/>
      </c>
      <c r="BH177" s="2" t="str">
        <f>IF(AND(ISNUMBER(SEARCH("aerobic",$AW177)),ISNUMBER(SEARCH("anaer",$AW177))),"Combined Aer and Anaer.","")</f>
        <v/>
      </c>
    </row>
    <row r="178" spans="1:60" x14ac:dyDescent="0.25">
      <c r="A178" s="4">
        <v>318</v>
      </c>
      <c r="B178" t="s">
        <v>1618</v>
      </c>
      <c r="C178">
        <v>1165</v>
      </c>
      <c r="D178">
        <v>395.69854612855522</v>
      </c>
      <c r="E178">
        <v>395.81806723137998</v>
      </c>
      <c r="F178">
        <v>334.18552312643089</v>
      </c>
      <c r="G178">
        <v>465.51227055323648</v>
      </c>
      <c r="H178">
        <v>-116.03727825743221</v>
      </c>
      <c r="I178">
        <v>-118.429969969128</v>
      </c>
      <c r="J178">
        <v>-134.08663788687161</v>
      </c>
      <c r="K178">
        <v>-92.55096086306412</v>
      </c>
      <c r="L178">
        <v>765.32371716912098</v>
      </c>
      <c r="M178">
        <v>761.95660349600735</v>
      </c>
      <c r="N178">
        <v>750.8024547169681</v>
      </c>
      <c r="O178">
        <v>788.98749563206445</v>
      </c>
      <c r="P178">
        <v>27.258314315203219</v>
      </c>
      <c r="Q178">
        <v>27.606104044822601</v>
      </c>
      <c r="R178">
        <v>22.612001601912379</v>
      </c>
      <c r="S178">
        <v>31.058547084222472</v>
      </c>
      <c r="T178">
        <v>4060.4389358551039</v>
      </c>
      <c r="U178">
        <v>4060.4346108954378</v>
      </c>
      <c r="V178">
        <v>4056.5611886487609</v>
      </c>
      <c r="W178">
        <v>4064.3434850448511</v>
      </c>
      <c r="X178">
        <v>278.21458755987089</v>
      </c>
      <c r="Y178">
        <v>279.26889751940359</v>
      </c>
      <c r="Z178">
        <v>270.04980005176492</v>
      </c>
      <c r="AA178">
        <v>283.57490725983422</v>
      </c>
      <c r="AB178">
        <v>42.626622279762657</v>
      </c>
      <c r="AC178">
        <v>42.300506476516993</v>
      </c>
      <c r="AD178">
        <v>37.010353741582151</v>
      </c>
      <c r="AE178">
        <v>49.016330010455889</v>
      </c>
      <c r="AF178">
        <v>64.380843795773202</v>
      </c>
      <c r="AG178">
        <v>64.096955023501934</v>
      </c>
      <c r="AH178">
        <v>63.160609185527584</v>
      </c>
      <c r="AI178">
        <v>66.371012414228375</v>
      </c>
      <c r="AJ178">
        <v>0.56295732414714206</v>
      </c>
      <c r="AK178">
        <v>0.56295738097717318</v>
      </c>
      <c r="AL178">
        <v>0.56294427282444148</v>
      </c>
      <c r="AM178">
        <v>0.56297030031498752</v>
      </c>
      <c r="AN178">
        <v>0.66676381850565658</v>
      </c>
      <c r="AO178">
        <v>0.66676381850565658</v>
      </c>
      <c r="AP178">
        <v>0.66676381850565658</v>
      </c>
      <c r="AQ178">
        <v>0.66676381850565658</v>
      </c>
      <c r="AR178">
        <v>15.35721262022316</v>
      </c>
      <c r="AS178">
        <v>15.35721262022316</v>
      </c>
      <c r="AT178">
        <v>15.35721262022316</v>
      </c>
      <c r="AU178">
        <v>15.35721262022316</v>
      </c>
      <c r="AV178" t="str">
        <f>VLOOKUP(Sheet1[[#This Row],[NPDES ID2]],Combined_Sheet__Major_Only___2[[NPDES ID2]:[ECHO BFR]],3,FALSE)</f>
        <v>IN</v>
      </c>
      <c r="AW178" t="s">
        <v>118</v>
      </c>
      <c r="AX178" t="str">
        <f>VLOOKUP(Sheet1[[#This Row],[NPDES ID2]],Combined_Sheet__Major_Only___2[[NPDES ID2]:[ECHO BFR]],27,FALSE)</f>
        <v>-</v>
      </c>
      <c r="AY178" t="str">
        <f>VLOOKUP(Sheet1[[#This Row],[NPDES ID2]],Combined_Sheet__Major_Only___2[[NPDES ID2]:[ECHO BFR]],28,FALSE)</f>
        <v>-</v>
      </c>
      <c r="AZ178" t="str">
        <f>VLOOKUP(Sheet1[[#This Row],[NPDES ID2]],Combined_Sheet__Major_Only___2[[NPDES ID2]:[ECHO BFR]],29,FALSE)</f>
        <v>thickening</v>
      </c>
      <c r="BA178">
        <f>VLOOKUP(Sheet1[[#This Row],[NPDES ID2]],Combined_Sheet__Major_Only___2[[NPDES ID2]:[ECHO BFR]],17,FALSE)</f>
        <v>39.093556</v>
      </c>
      <c r="BB178">
        <f>VLOOKUP(Sheet1[[#This Row],[NPDES ID2]],Combined_Sheet__Major_Only___2[[NPDES ID2]:[ECHO BFR]],18,FALSE)</f>
        <v>-86.549194</v>
      </c>
      <c r="BC178" t="str">
        <f>IF(ISNUMBER(SEARCH("aerobic",$AW178)),"aerobic","")</f>
        <v>aerobic</v>
      </c>
      <c r="BD178" t="str">
        <f>IF(ISNUMBER(SEARCH("anaer",$AW178)),"anaer","")</f>
        <v/>
      </c>
      <c r="BE178" t="str">
        <f>IF(ISNUMBER(SEARCH("thickening",$AZ178)),"thickening","")</f>
        <v>thickening</v>
      </c>
      <c r="BF178" s="2" t="str">
        <f>IF(ISNUMBER(SEARCH("airDry",$AW178)),"airDry","")</f>
        <v>airDry</v>
      </c>
      <c r="BG178" s="2" t="str">
        <f>IF(ISNUMBER(SEARCH("heatDry",$AY178)),"heatDry","")</f>
        <v/>
      </c>
      <c r="BH178" s="2" t="str">
        <f>IF(AND(ISNUMBER(SEARCH("aerobic",$AW178)),ISNUMBER(SEARCH("anaer",$AW178))),"Combined Aer and Anaer.","")</f>
        <v/>
      </c>
    </row>
    <row r="179" spans="1:60" x14ac:dyDescent="0.25">
      <c r="A179" s="4">
        <v>1570</v>
      </c>
      <c r="B179" t="s">
        <v>7384</v>
      </c>
      <c r="C179">
        <v>85.572000000000003</v>
      </c>
      <c r="D179">
        <v>1284.1325467761051</v>
      </c>
      <c r="E179">
        <v>1283.471258383021</v>
      </c>
      <c r="F179">
        <v>902.34846621633642</v>
      </c>
      <c r="G179">
        <v>1691.403526064825</v>
      </c>
      <c r="H179">
        <v>-120.45693871793161</v>
      </c>
      <c r="I179">
        <v>-122.8033818957452</v>
      </c>
      <c r="J179">
        <v>-138.6787515698453</v>
      </c>
      <c r="K179">
        <v>-97.07503319537787</v>
      </c>
      <c r="L179">
        <v>54.356923582123891</v>
      </c>
      <c r="M179">
        <v>54.094727318409461</v>
      </c>
      <c r="N179">
        <v>53.227072733592053</v>
      </c>
      <c r="O179">
        <v>56.19843315903762</v>
      </c>
      <c r="P179">
        <v>2.0061483040499368</v>
      </c>
      <c r="Q179">
        <v>2.024157335012069</v>
      </c>
      <c r="R179">
        <v>1.6721289781311801</v>
      </c>
      <c r="S179">
        <v>2.2888394221825972</v>
      </c>
      <c r="T179">
        <v>4060.5754621537449</v>
      </c>
      <c r="U179">
        <v>4060.5711370939848</v>
      </c>
      <c r="V179">
        <v>4056.697625202939</v>
      </c>
      <c r="W179">
        <v>4064.4801017082468</v>
      </c>
      <c r="X179">
        <v>287.74864488358412</v>
      </c>
      <c r="Y179">
        <v>288.9560982713449</v>
      </c>
      <c r="Z179">
        <v>278.48928680433193</v>
      </c>
      <c r="AA179">
        <v>293.79965497433233</v>
      </c>
      <c r="AB179">
        <v>55.706132022937993</v>
      </c>
      <c r="AC179">
        <v>54.975427800205964</v>
      </c>
      <c r="AD179">
        <v>46.583868885118797</v>
      </c>
      <c r="AE179">
        <v>66.358771405377922</v>
      </c>
      <c r="AF179">
        <v>62.251569505099987</v>
      </c>
      <c r="AG179">
        <v>61.95123578087199</v>
      </c>
      <c r="AH179">
        <v>60.957740229011989</v>
      </c>
      <c r="AI179">
        <v>64.360491523876775</v>
      </c>
      <c r="AJ179">
        <v>0.53694692979293812</v>
      </c>
      <c r="AK179">
        <v>0.53694693478835887</v>
      </c>
      <c r="AL179">
        <v>0.53694578489077716</v>
      </c>
      <c r="AM179">
        <v>0.53694806807479456</v>
      </c>
      <c r="AN179">
        <v>0.66676966769944912</v>
      </c>
      <c r="AO179">
        <v>0.6667696676994489</v>
      </c>
      <c r="AP179">
        <v>0.6667696676994489</v>
      </c>
      <c r="AQ179">
        <v>0.6667696676994489</v>
      </c>
      <c r="AR179">
        <v>12.94901811156601</v>
      </c>
      <c r="AS179">
        <v>12.94901811156601</v>
      </c>
      <c r="AT179">
        <v>12.94901811156601</v>
      </c>
      <c r="AU179">
        <v>12.94901811156601</v>
      </c>
      <c r="AV179" t="str">
        <f>VLOOKUP(Sheet1[[#This Row],[NPDES ID2]],Combined_Sheet__Major_Only___2[[NPDES ID2]:[ECHO BFR]],3,FALSE)</f>
        <v>TX</v>
      </c>
      <c r="AW179" t="s">
        <v>118</v>
      </c>
      <c r="AX179" t="str">
        <f>VLOOKUP(Sheet1[[#This Row],[NPDES ID2]],Combined_Sheet__Major_Only___2[[NPDES ID2]:[ECHO BFR]],27,FALSE)</f>
        <v>-</v>
      </c>
      <c r="AY179" t="str">
        <f>VLOOKUP(Sheet1[[#This Row],[NPDES ID2]],Combined_Sheet__Major_Only___2[[NPDES ID2]:[ECHO BFR]],28,FALSE)</f>
        <v>-</v>
      </c>
      <c r="AZ179" t="str">
        <f>VLOOKUP(Sheet1[[#This Row],[NPDES ID2]],Combined_Sheet__Major_Only___2[[NPDES ID2]:[ECHO BFR]],29,FALSE)</f>
        <v>thickening</v>
      </c>
      <c r="BA179">
        <f>VLOOKUP(Sheet1[[#This Row],[NPDES ID2]],Combined_Sheet__Major_Only___2[[NPDES ID2]:[ECHO BFR]],17,FALSE)</f>
        <v>29.375809</v>
      </c>
      <c r="BB179">
        <f>VLOOKUP(Sheet1[[#This Row],[NPDES ID2]],Combined_Sheet__Major_Only___2[[NPDES ID2]:[ECHO BFR]],18,FALSE)</f>
        <v>-95.074950000000001</v>
      </c>
      <c r="BC179" t="str">
        <f>IF(ISNUMBER(SEARCH("aerobic",$AW179)),"aerobic","")</f>
        <v>aerobic</v>
      </c>
      <c r="BD179" t="str">
        <f>IF(ISNUMBER(SEARCH("anaer",$AW179)),"anaer","")</f>
        <v/>
      </c>
      <c r="BE179" t="str">
        <f>IF(ISNUMBER(SEARCH("thickening",$AZ179)),"thickening","")</f>
        <v>thickening</v>
      </c>
      <c r="BF179" s="2" t="str">
        <f>IF(ISNUMBER(SEARCH("airDry",$AW179)),"airDry","")</f>
        <v>airDry</v>
      </c>
      <c r="BG179" s="2" t="str">
        <f>IF(ISNUMBER(SEARCH("heatDry",$AY179)),"heatDry","")</f>
        <v/>
      </c>
      <c r="BH179" s="2" t="str">
        <f>IF(AND(ISNUMBER(SEARCH("aerobic",$AW179)),ISNUMBER(SEARCH("anaer",$AW179))),"Combined Aer and Anaer.","")</f>
        <v/>
      </c>
    </row>
    <row r="180" spans="1:60" x14ac:dyDescent="0.25">
      <c r="A180" s="4">
        <v>783</v>
      </c>
      <c r="B180" t="s">
        <v>3835</v>
      </c>
      <c r="C180">
        <v>1597</v>
      </c>
      <c r="D180">
        <v>449.14706480142138</v>
      </c>
      <c r="E180">
        <v>448.88037739727321</v>
      </c>
      <c r="F180">
        <v>381.0777311784542</v>
      </c>
      <c r="G180">
        <v>522.89027193212394</v>
      </c>
      <c r="H180">
        <v>-113.7615275372585</v>
      </c>
      <c r="I180">
        <v>-116.2624600235501</v>
      </c>
      <c r="J180">
        <v>-132.04428071387821</v>
      </c>
      <c r="K180">
        <v>-90.220252692683857</v>
      </c>
      <c r="L180">
        <v>1067.8990770855121</v>
      </c>
      <c r="M180">
        <v>1063.433791232073</v>
      </c>
      <c r="N180">
        <v>1048.6326612547809</v>
      </c>
      <c r="O180">
        <v>1099.292453122765</v>
      </c>
      <c r="P180">
        <v>37.32559193630884</v>
      </c>
      <c r="Q180">
        <v>37.802237812162282</v>
      </c>
      <c r="R180">
        <v>30.79358395185119</v>
      </c>
      <c r="S180">
        <v>42.705045133702271</v>
      </c>
      <c r="T180">
        <v>4063.8086925414159</v>
      </c>
      <c r="U180">
        <v>4063.8043651112062</v>
      </c>
      <c r="V180">
        <v>4059.928730252615</v>
      </c>
      <c r="W180">
        <v>4067.7154721236948</v>
      </c>
      <c r="X180">
        <v>273.54149886389848</v>
      </c>
      <c r="Y180">
        <v>274.5321210157615</v>
      </c>
      <c r="Z180">
        <v>265.91371286585888</v>
      </c>
      <c r="AA180">
        <v>278.56360823707399</v>
      </c>
      <c r="AB180">
        <v>47.018027883710083</v>
      </c>
      <c r="AC180">
        <v>46.582455617111073</v>
      </c>
      <c r="AD180">
        <v>40.148947416098203</v>
      </c>
      <c r="AE180">
        <v>55.043367256224549</v>
      </c>
      <c r="AF180">
        <v>65.534225262827519</v>
      </c>
      <c r="AG180">
        <v>65.25923820368655</v>
      </c>
      <c r="AH180">
        <v>64.353899422764044</v>
      </c>
      <c r="AI180">
        <v>67.460026784424514</v>
      </c>
      <c r="AJ180">
        <v>0.5770539374814434</v>
      </c>
      <c r="AK180">
        <v>0.57705402366856307</v>
      </c>
      <c r="AL180">
        <v>0.57703412284111377</v>
      </c>
      <c r="AM180">
        <v>0.57707363827306135</v>
      </c>
      <c r="AN180">
        <v>0.6669081289439649</v>
      </c>
      <c r="AO180">
        <v>0.66690812894396512</v>
      </c>
      <c r="AP180">
        <v>0.66690812894396512</v>
      </c>
      <c r="AQ180">
        <v>0.66690812894396512</v>
      </c>
      <c r="AR180">
        <v>14.589356862524809</v>
      </c>
      <c r="AS180">
        <v>14.589356862524809</v>
      </c>
      <c r="AT180">
        <v>14.589356862524809</v>
      </c>
      <c r="AU180">
        <v>14.589356862524809</v>
      </c>
      <c r="AV180" t="str">
        <f>VLOOKUP(Sheet1[[#This Row],[NPDES ID2]],Combined_Sheet__Major_Only___2[[NPDES ID2]:[ECHO BFR]],3,FALSE)</f>
        <v>CA</v>
      </c>
      <c r="AW180" t="s">
        <v>118</v>
      </c>
      <c r="AX180" t="str">
        <f>VLOOKUP(Sheet1[[#This Row],[NPDES ID2]],Combined_Sheet__Major_Only___2[[NPDES ID2]:[ECHO BFR]],27,FALSE)</f>
        <v>methaneBioCaptureRecover, tempSludgeStore</v>
      </c>
      <c r="AY180" t="str">
        <f>VLOOKUP(Sheet1[[#This Row],[NPDES ID2]],Combined_Sheet__Major_Only___2[[NPDES ID2]:[ECHO BFR]],28,FALSE)</f>
        <v>-</v>
      </c>
      <c r="AZ180" t="str">
        <f>VLOOKUP(Sheet1[[#This Row],[NPDES ID2]],Combined_Sheet__Major_Only___2[[NPDES ID2]:[ECHO BFR]],29,FALSE)</f>
        <v>sludgeLagoon, thickening, preliminaryOps</v>
      </c>
      <c r="BA180">
        <f>VLOOKUP(Sheet1[[#This Row],[NPDES ID2]],Combined_Sheet__Major_Only___2[[NPDES ID2]:[ECHO BFR]],17,FALSE)</f>
        <v>34.616658000000001</v>
      </c>
      <c r="BB180">
        <f>VLOOKUP(Sheet1[[#This Row],[NPDES ID2]],Combined_Sheet__Major_Only___2[[NPDES ID2]:[ECHO BFR]],18,FALSE)</f>
        <v>-117.355048</v>
      </c>
      <c r="BC180" t="str">
        <f>IF(ISNUMBER(SEARCH("aerobic",$AW180)),"aerobic","")</f>
        <v>aerobic</v>
      </c>
      <c r="BD180" t="str">
        <f>IF(ISNUMBER(SEARCH("anaer",$AW180)),"anaer","")</f>
        <v/>
      </c>
      <c r="BE180" t="str">
        <f>IF(ISNUMBER(SEARCH("thickening",$AZ180)),"thickening","")</f>
        <v>thickening</v>
      </c>
      <c r="BF180" s="3" t="str">
        <f>IF(ISNUMBER(SEARCH("airDry",$AW180)),"airDry","")</f>
        <v>airDry</v>
      </c>
      <c r="BG180" s="3" t="str">
        <f>IF(ISNUMBER(SEARCH("heatDry",$AY180)),"heatDry","")</f>
        <v/>
      </c>
      <c r="BH180" s="3" t="str">
        <f>IF(AND(ISNUMBER(SEARCH("aerobic",$AW180)),ISNUMBER(SEARCH("anaer",$AW180))),"Combined Aer and Anaer.","")</f>
        <v/>
      </c>
    </row>
    <row r="181" spans="1:60" x14ac:dyDescent="0.25">
      <c r="A181" s="4">
        <v>1247</v>
      </c>
      <c r="B181" t="s">
        <v>5958</v>
      </c>
      <c r="C181">
        <v>213.21</v>
      </c>
      <c r="D181">
        <v>643.71989642662015</v>
      </c>
      <c r="E181">
        <v>642.25538714198501</v>
      </c>
      <c r="F181">
        <v>473.4823077677068</v>
      </c>
      <c r="G181">
        <v>834.58251817254666</v>
      </c>
      <c r="H181">
        <v>-128.90175813923969</v>
      </c>
      <c r="I181">
        <v>-131.24504407392189</v>
      </c>
      <c r="J181">
        <v>-147.72891280945149</v>
      </c>
      <c r="K181">
        <v>-105.97727107108069</v>
      </c>
      <c r="L181">
        <v>127.1133585770426</v>
      </c>
      <c r="M181">
        <v>126.3942753914714</v>
      </c>
      <c r="N181">
        <v>124.0144104368666</v>
      </c>
      <c r="O181">
        <v>132.16414215989141</v>
      </c>
      <c r="P181">
        <v>5.0155147276759724</v>
      </c>
      <c r="Q181">
        <v>5.0544444130629316</v>
      </c>
      <c r="R181">
        <v>4.2148200065379724</v>
      </c>
      <c r="S181">
        <v>5.7331904781018537</v>
      </c>
      <c r="T181">
        <v>4075.6015770111612</v>
      </c>
      <c r="U181">
        <v>4075.597240934977</v>
      </c>
      <c r="V181">
        <v>4071.7138627645959</v>
      </c>
      <c r="W181">
        <v>4079.5161621307279</v>
      </c>
      <c r="X181">
        <v>307.75701974150451</v>
      </c>
      <c r="Y181">
        <v>309.29126729307302</v>
      </c>
      <c r="Z181">
        <v>296.1387382451943</v>
      </c>
      <c r="AA181">
        <v>315.30824380074148</v>
      </c>
      <c r="AB181">
        <v>51.801014891208048</v>
      </c>
      <c r="AC181">
        <v>51.232242093173681</v>
      </c>
      <c r="AD181">
        <v>44.357030775740142</v>
      </c>
      <c r="AE181">
        <v>60.21147219500287</v>
      </c>
      <c r="AF181">
        <v>58.426820216648267</v>
      </c>
      <c r="AG181">
        <v>58.096168012708937</v>
      </c>
      <c r="AH181">
        <v>57.002678842900508</v>
      </c>
      <c r="AI181">
        <v>60.748279961148469</v>
      </c>
      <c r="AJ181">
        <v>0.49027334277839801</v>
      </c>
      <c r="AK181">
        <v>0.49027335393416749</v>
      </c>
      <c r="AL181">
        <v>0.49027078522507372</v>
      </c>
      <c r="AM181">
        <v>0.49027588555187268</v>
      </c>
      <c r="AN181">
        <v>0.66741217873474612</v>
      </c>
      <c r="AO181">
        <v>0.66741217873474601</v>
      </c>
      <c r="AP181">
        <v>0.66741217873474601</v>
      </c>
      <c r="AQ181">
        <v>0.66741217873474601</v>
      </c>
      <c r="AR181">
        <v>13.1679921006169</v>
      </c>
      <c r="AS181">
        <v>13.1679921006169</v>
      </c>
      <c r="AT181">
        <v>13.1679921006169</v>
      </c>
      <c r="AU181">
        <v>13.1679921006169</v>
      </c>
      <c r="AV181" t="str">
        <f>VLOOKUP(Sheet1[[#This Row],[NPDES ID2]],Combined_Sheet__Major_Only___2[[NPDES ID2]:[ECHO BFR]],3,FALSE)</f>
        <v>IL</v>
      </c>
      <c r="AW181" t="s">
        <v>118</v>
      </c>
      <c r="AX181" t="str">
        <f>VLOOKUP(Sheet1[[#This Row],[NPDES ID2]],Combined_Sheet__Major_Only___2[[NPDES ID2]:[ECHO BFR]],27,FALSE)</f>
        <v>-</v>
      </c>
      <c r="AY181" t="str">
        <f>VLOOKUP(Sheet1[[#This Row],[NPDES ID2]],Combined_Sheet__Major_Only___2[[NPDES ID2]:[ECHO BFR]],28,FALSE)</f>
        <v>-</v>
      </c>
      <c r="AZ181" t="str">
        <f>VLOOKUP(Sheet1[[#This Row],[NPDES ID2]],Combined_Sheet__Major_Only___2[[NPDES ID2]:[ECHO BFR]],29,FALSE)</f>
        <v>thickening</v>
      </c>
      <c r="BA181">
        <f>VLOOKUP(Sheet1[[#This Row],[NPDES ID2]],Combined_Sheet__Major_Only___2[[NPDES ID2]:[ECHO BFR]],17,FALSE)</f>
        <v>41.964677999999999</v>
      </c>
      <c r="BB181">
        <f>VLOOKUP(Sheet1[[#This Row],[NPDES ID2]],Combined_Sheet__Major_Only___2[[NPDES ID2]:[ECHO BFR]],18,FALSE)</f>
        <v>-87.986618000000007</v>
      </c>
      <c r="BC181" t="str">
        <f>IF(ISNUMBER(SEARCH("aerobic",$AW181)),"aerobic","")</f>
        <v>aerobic</v>
      </c>
      <c r="BD181" t="str">
        <f>IF(ISNUMBER(SEARCH("anaer",$AW181)),"anaer","")</f>
        <v/>
      </c>
      <c r="BE181" t="str">
        <f>IF(ISNUMBER(SEARCH("thickening",$AZ181)),"thickening","")</f>
        <v>thickening</v>
      </c>
      <c r="BF181" s="3" t="str">
        <f>IF(ISNUMBER(SEARCH("airDry",$AW181)),"airDry","")</f>
        <v>airDry</v>
      </c>
      <c r="BG181" s="3" t="str">
        <f>IF(ISNUMBER(SEARCH("heatDry",$AY181)),"heatDry","")</f>
        <v/>
      </c>
      <c r="BH181" s="3" t="str">
        <f>IF(AND(ISNUMBER(SEARCH("aerobic",$AW181)),ISNUMBER(SEARCH("anaer",$AW181))),"Combined Aer and Anaer.","")</f>
        <v/>
      </c>
    </row>
    <row r="182" spans="1:60" x14ac:dyDescent="0.25">
      <c r="A182" s="4">
        <v>519</v>
      </c>
      <c r="B182" t="s">
        <v>2562</v>
      </c>
      <c r="C182">
        <v>305.3</v>
      </c>
      <c r="D182">
        <v>459.82008730199982</v>
      </c>
      <c r="E182">
        <v>465.22493389030348</v>
      </c>
      <c r="F182">
        <v>349.67007575079151</v>
      </c>
      <c r="G182">
        <v>586.70654015672972</v>
      </c>
      <c r="H182">
        <v>-115.02045853174729</v>
      </c>
      <c r="I182">
        <v>-117.4056451955806</v>
      </c>
      <c r="J182">
        <v>-133.14714397719931</v>
      </c>
      <c r="K182">
        <v>-91.380804455769109</v>
      </c>
      <c r="L182">
        <v>202.37886672478481</v>
      </c>
      <c r="M182">
        <v>201.51044663744139</v>
      </c>
      <c r="N182">
        <v>198.63604536469251</v>
      </c>
      <c r="O182">
        <v>208.47895960719441</v>
      </c>
      <c r="P182">
        <v>7.1395920252100344</v>
      </c>
      <c r="Q182">
        <v>7.2307823340848278</v>
      </c>
      <c r="R182">
        <v>5.9061515251062779</v>
      </c>
      <c r="S182">
        <v>8.1517763551535847</v>
      </c>
      <c r="T182">
        <v>4080.2912358976441</v>
      </c>
      <c r="U182">
        <v>4080.2868963832279</v>
      </c>
      <c r="V182">
        <v>4076.4004389415259</v>
      </c>
      <c r="W182">
        <v>4084.2089250336539</v>
      </c>
      <c r="X182">
        <v>277.05969284059591</v>
      </c>
      <c r="Y182">
        <v>278.08493840489018</v>
      </c>
      <c r="Z182">
        <v>269.13531410279569</v>
      </c>
      <c r="AA182">
        <v>282.26910294173581</v>
      </c>
      <c r="AB182">
        <v>45.453054497385438</v>
      </c>
      <c r="AC182">
        <v>45.062377229548723</v>
      </c>
      <c r="AD182">
        <v>39.082680198213943</v>
      </c>
      <c r="AE182">
        <v>52.808451813445039</v>
      </c>
      <c r="AF182">
        <v>64.96322204766139</v>
      </c>
      <c r="AG182">
        <v>64.684283111801335</v>
      </c>
      <c r="AH182">
        <v>63.762153274138093</v>
      </c>
      <c r="AI182">
        <v>66.921205350583307</v>
      </c>
      <c r="AJ182">
        <v>0.57007452289050509</v>
      </c>
      <c r="AK182">
        <v>0.5700745387769367</v>
      </c>
      <c r="AL182">
        <v>0.57007088038226961</v>
      </c>
      <c r="AM182">
        <v>0.57007814435391591</v>
      </c>
      <c r="AN182">
        <v>0.6676121997791058</v>
      </c>
      <c r="AO182">
        <v>0.66761219977910591</v>
      </c>
      <c r="AP182">
        <v>0.66761219977910591</v>
      </c>
      <c r="AQ182">
        <v>0.66761219977910591</v>
      </c>
      <c r="AR182">
        <v>14.866943456751461</v>
      </c>
      <c r="AS182">
        <v>14.866943456751461</v>
      </c>
      <c r="AT182">
        <v>14.866943456751461</v>
      </c>
      <c r="AU182">
        <v>14.866943456751461</v>
      </c>
      <c r="AV182" t="str">
        <f>VLOOKUP(Sheet1[[#This Row],[NPDES ID2]],Combined_Sheet__Major_Only___2[[NPDES ID2]:[ECHO BFR]],3,FALSE)</f>
        <v>PR</v>
      </c>
      <c r="AW182" t="s">
        <v>118</v>
      </c>
      <c r="AX182" t="str">
        <f>VLOOKUP(Sheet1[[#This Row],[NPDES ID2]],Combined_Sheet__Major_Only___2[[NPDES ID2]:[ECHO BFR]],27,FALSE)</f>
        <v>-</v>
      </c>
      <c r="AY182" t="str">
        <f>VLOOKUP(Sheet1[[#This Row],[NPDES ID2]],Combined_Sheet__Major_Only___2[[NPDES ID2]:[ECHO BFR]],28,FALSE)</f>
        <v>highTempCompost, thermoAerobicDigest</v>
      </c>
      <c r="AZ182" t="str">
        <f>VLOOKUP(Sheet1[[#This Row],[NPDES ID2]],Combined_Sheet__Major_Only___2[[NPDES ID2]:[ECHO BFR]],29,FALSE)</f>
        <v>thickening</v>
      </c>
      <c r="BA182">
        <f>VLOOKUP(Sheet1[[#This Row],[NPDES ID2]],Combined_Sheet__Major_Only___2[[NPDES ID2]:[ECHO BFR]],17,FALSE)</f>
        <v>18.468855000000001</v>
      </c>
      <c r="BB182">
        <f>VLOOKUP(Sheet1[[#This Row],[NPDES ID2]],Combined_Sheet__Major_Only___2[[NPDES ID2]:[ECHO BFR]],18,FALSE)</f>
        <v>-66.396575999999996</v>
      </c>
      <c r="BC182" t="str">
        <f>IF(ISNUMBER(SEARCH("aerobic",$AW182)),"aerobic","")</f>
        <v>aerobic</v>
      </c>
      <c r="BD182" t="str">
        <f>IF(ISNUMBER(SEARCH("anaer",$AW182)),"anaer","")</f>
        <v/>
      </c>
      <c r="BE182" t="str">
        <f>IF(ISNUMBER(SEARCH("thickening",$AZ182)),"thickening","")</f>
        <v>thickening</v>
      </c>
      <c r="BF182" s="3" t="str">
        <f>IF(ISNUMBER(SEARCH("airDry",$AW182)),"airDry","")</f>
        <v>airDry</v>
      </c>
      <c r="BG182" s="3" t="str">
        <f>IF(ISNUMBER(SEARCH("heatDry",$AY182)),"heatDry","")</f>
        <v/>
      </c>
      <c r="BH182" s="3" t="str">
        <f>IF(AND(ISNUMBER(SEARCH("aerobic",$AW182)),ISNUMBER(SEARCH("anaer",$AW182))),"Combined Aer and Anaer.","")</f>
        <v/>
      </c>
    </row>
    <row r="183" spans="1:60" x14ac:dyDescent="0.25">
      <c r="A183" s="4">
        <v>1754</v>
      </c>
      <c r="B183" t="s">
        <v>8214</v>
      </c>
      <c r="C183">
        <v>23.8</v>
      </c>
      <c r="D183">
        <v>4467.7073457308979</v>
      </c>
      <c r="E183">
        <v>4454.4243346760168</v>
      </c>
      <c r="F183">
        <v>3077.8979116690689</v>
      </c>
      <c r="G183">
        <v>5930.2925657737824</v>
      </c>
      <c r="H183">
        <v>-124.5234293218719</v>
      </c>
      <c r="I183">
        <v>-126.9669051365871</v>
      </c>
      <c r="J183">
        <v>-143.21407295187569</v>
      </c>
      <c r="K183">
        <v>-101.3422844358096</v>
      </c>
      <c r="L183">
        <v>14.6589131704692</v>
      </c>
      <c r="M183">
        <v>14.582349662041221</v>
      </c>
      <c r="N183">
        <v>14.329006753842419</v>
      </c>
      <c r="O183">
        <v>15.19662422530139</v>
      </c>
      <c r="P183">
        <v>0.55891769122479007</v>
      </c>
      <c r="Q183">
        <v>0.56429422130992724</v>
      </c>
      <c r="R183">
        <v>0.46774523848259059</v>
      </c>
      <c r="S183">
        <v>0.63682174214052512</v>
      </c>
      <c r="T183">
        <v>4081.114918549647</v>
      </c>
      <c r="U183">
        <v>4081.1105784313459</v>
      </c>
      <c r="V183">
        <v>4077.223580152362</v>
      </c>
      <c r="W183">
        <v>4085.0331528691249</v>
      </c>
      <c r="X183">
        <v>298.28149295419058</v>
      </c>
      <c r="Y183">
        <v>299.64674434145297</v>
      </c>
      <c r="Z183">
        <v>287.88551825953562</v>
      </c>
      <c r="AA183">
        <v>305.05196404100201</v>
      </c>
      <c r="AB183">
        <v>45.292817034753718</v>
      </c>
      <c r="AC183">
        <v>44.894176141403072</v>
      </c>
      <c r="AD183">
        <v>39.340686746882987</v>
      </c>
      <c r="AE183">
        <v>51.884611970851871</v>
      </c>
      <c r="AF183">
        <v>60.360265882178993</v>
      </c>
      <c r="AG183">
        <v>60.044990830564899</v>
      </c>
      <c r="AH183">
        <v>59.001854601069347</v>
      </c>
      <c r="AI183">
        <v>62.574361323882023</v>
      </c>
      <c r="AJ183">
        <v>0.51385916515019003</v>
      </c>
      <c r="AK183">
        <v>0.5138591663104668</v>
      </c>
      <c r="AL183">
        <v>0.51385889926723094</v>
      </c>
      <c r="AM183">
        <v>0.51385942949521235</v>
      </c>
      <c r="AN183">
        <v>0.66764730625342694</v>
      </c>
      <c r="AO183">
        <v>0.66764730625342683</v>
      </c>
      <c r="AP183">
        <v>0.66764730625342683</v>
      </c>
      <c r="AQ183">
        <v>0.66764730625342683</v>
      </c>
      <c r="AR183">
        <v>14.477442541354989</v>
      </c>
      <c r="AS183">
        <v>14.477442541354989</v>
      </c>
      <c r="AT183">
        <v>14.477442541354989</v>
      </c>
      <c r="AU183">
        <v>14.477442541354989</v>
      </c>
      <c r="AV183" t="str">
        <f>VLOOKUP(Sheet1[[#This Row],[NPDES ID2]],Combined_Sheet__Major_Only___2[[NPDES ID2]:[ECHO BFR]],3,FALSE)</f>
        <v>TX</v>
      </c>
      <c r="AW183" t="s">
        <v>118</v>
      </c>
      <c r="AX183" t="str">
        <f>VLOOKUP(Sheet1[[#This Row],[NPDES ID2]],Combined_Sheet__Major_Only___2[[NPDES ID2]:[ECHO BFR]],27,FALSE)</f>
        <v>-</v>
      </c>
      <c r="AY183" t="str">
        <f>VLOOKUP(Sheet1[[#This Row],[NPDES ID2]],Combined_Sheet__Major_Only___2[[NPDES ID2]:[ECHO BFR]],28,FALSE)</f>
        <v>-</v>
      </c>
      <c r="AZ183" t="str">
        <f>VLOOKUP(Sheet1[[#This Row],[NPDES ID2]],Combined_Sheet__Major_Only___2[[NPDES ID2]:[ECHO BFR]],29,FALSE)</f>
        <v>thickening</v>
      </c>
      <c r="BA183">
        <f>VLOOKUP(Sheet1[[#This Row],[NPDES ID2]],Combined_Sheet__Major_Only___2[[NPDES ID2]:[ECHO BFR]],17,FALSE)</f>
        <v>30.099360999999998</v>
      </c>
      <c r="BB183">
        <f>VLOOKUP(Sheet1[[#This Row],[NPDES ID2]],Combined_Sheet__Major_Only___2[[NPDES ID2]:[ECHO BFR]],18,FALSE)</f>
        <v>-95.996055999999996</v>
      </c>
      <c r="BC183" t="str">
        <f>IF(ISNUMBER(SEARCH("aerobic",$AW183)),"aerobic","")</f>
        <v>aerobic</v>
      </c>
      <c r="BD183" t="str">
        <f>IF(ISNUMBER(SEARCH("anaer",$AW183)),"anaer","")</f>
        <v/>
      </c>
      <c r="BE183" t="str">
        <f>IF(ISNUMBER(SEARCH("thickening",$AZ183)),"thickening","")</f>
        <v>thickening</v>
      </c>
      <c r="BF183" s="2" t="str">
        <f>IF(ISNUMBER(SEARCH("airDry",$AW183)),"airDry","")</f>
        <v>airDry</v>
      </c>
      <c r="BG183" s="2" t="str">
        <f>IF(ISNUMBER(SEARCH("heatDry",$AY183)),"heatDry","")</f>
        <v/>
      </c>
      <c r="BH183" s="2" t="str">
        <f>IF(AND(ISNUMBER(SEARCH("aerobic",$AW183)),ISNUMBER(SEARCH("anaer",$AW183))),"Combined Aer and Anaer.","")</f>
        <v/>
      </c>
    </row>
    <row r="184" spans="1:60" x14ac:dyDescent="0.25">
      <c r="A184" s="4">
        <v>1442</v>
      </c>
      <c r="B184" t="s">
        <v>6819</v>
      </c>
      <c r="C184">
        <v>121.49</v>
      </c>
      <c r="D184">
        <v>914.02151314821958</v>
      </c>
      <c r="E184">
        <v>914.56144101670327</v>
      </c>
      <c r="F184">
        <v>650.44591833919333</v>
      </c>
      <c r="G184">
        <v>1197.490448173113</v>
      </c>
      <c r="H184">
        <v>-116.5055142604425</v>
      </c>
      <c r="I184">
        <v>-118.8136590801349</v>
      </c>
      <c r="J184">
        <v>-134.47811221943039</v>
      </c>
      <c r="K184">
        <v>-92.921173228018347</v>
      </c>
      <c r="L184">
        <v>79.598019341984667</v>
      </c>
      <c r="M184">
        <v>79.24498705145416</v>
      </c>
      <c r="N184">
        <v>78.076702032266795</v>
      </c>
      <c r="O184">
        <v>82.077555427346041</v>
      </c>
      <c r="P184">
        <v>2.8431059861893222</v>
      </c>
      <c r="Q184">
        <v>2.8785199983138772</v>
      </c>
      <c r="R184">
        <v>2.3597689380419018</v>
      </c>
      <c r="S184">
        <v>3.2383874817764089</v>
      </c>
      <c r="T184">
        <v>4082.2228152076391</v>
      </c>
      <c r="U184">
        <v>4082.218474277081</v>
      </c>
      <c r="V184">
        <v>4078.3307485433961</v>
      </c>
      <c r="W184">
        <v>4086.1417828276672</v>
      </c>
      <c r="X184">
        <v>280.45478341806768</v>
      </c>
      <c r="Y184">
        <v>281.52731941201068</v>
      </c>
      <c r="Z184">
        <v>272.16178231992018</v>
      </c>
      <c r="AA184">
        <v>285.89641084533622</v>
      </c>
      <c r="AB184">
        <v>47.7916437245823</v>
      </c>
      <c r="AC184">
        <v>47.335648231015682</v>
      </c>
      <c r="AD184">
        <v>40.84646503848667</v>
      </c>
      <c r="AE184">
        <v>55.822647832091029</v>
      </c>
      <c r="AF184">
        <v>64.207995319374263</v>
      </c>
      <c r="AG184">
        <v>63.923147304898627</v>
      </c>
      <c r="AH184">
        <v>62.980972389550132</v>
      </c>
      <c r="AI184">
        <v>66.208065340974528</v>
      </c>
      <c r="AJ184">
        <v>0.56084521182318947</v>
      </c>
      <c r="AK184">
        <v>0.5608452183549264</v>
      </c>
      <c r="AL184">
        <v>0.56084371473486361</v>
      </c>
      <c r="AM184">
        <v>0.56084670025563932</v>
      </c>
      <c r="AN184">
        <v>0.66769451462112972</v>
      </c>
      <c r="AO184">
        <v>0.6676945146211295</v>
      </c>
      <c r="AP184">
        <v>0.6676945146211295</v>
      </c>
      <c r="AQ184">
        <v>0.6676945146211295</v>
      </c>
      <c r="AR184">
        <v>14.36668274339428</v>
      </c>
      <c r="AS184">
        <v>14.366682743394289</v>
      </c>
      <c r="AT184">
        <v>14.366682743394289</v>
      </c>
      <c r="AU184">
        <v>14.366682743394289</v>
      </c>
      <c r="AV184" t="str">
        <f>VLOOKUP(Sheet1[[#This Row],[NPDES ID2]],Combined_Sheet__Major_Only___2[[NPDES ID2]:[ECHO BFR]],3,FALSE)</f>
        <v>MN</v>
      </c>
      <c r="AW184" t="s">
        <v>118</v>
      </c>
      <c r="AX184" t="str">
        <f>VLOOKUP(Sheet1[[#This Row],[NPDES ID2]],Combined_Sheet__Major_Only___2[[NPDES ID2]:[ECHO BFR]],27,FALSE)</f>
        <v>-</v>
      </c>
      <c r="AY184" t="str">
        <f>VLOOKUP(Sheet1[[#This Row],[NPDES ID2]],Combined_Sheet__Major_Only___2[[NPDES ID2]:[ECHO BFR]],28,FALSE)</f>
        <v>-</v>
      </c>
      <c r="AZ184" t="str">
        <f>VLOOKUP(Sheet1[[#This Row],[NPDES ID2]],Combined_Sheet__Major_Only___2[[NPDES ID2]:[ECHO BFR]],29,FALSE)</f>
        <v>thickening, preliminaryOps</v>
      </c>
      <c r="BA184">
        <f>VLOOKUP(Sheet1[[#This Row],[NPDES ID2]],Combined_Sheet__Major_Only___2[[NPDES ID2]:[ECHO BFR]],17,FALSE)</f>
        <v>46.811520000000002</v>
      </c>
      <c r="BB184">
        <f>VLOOKUP(Sheet1[[#This Row],[NPDES ID2]],Combined_Sheet__Major_Only___2[[NPDES ID2]:[ECHO BFR]],18,FALSE)</f>
        <v>-95.864680000000007</v>
      </c>
      <c r="BC184" t="str">
        <f>IF(ISNUMBER(SEARCH("aerobic",$AW184)),"aerobic","")</f>
        <v>aerobic</v>
      </c>
      <c r="BD184" t="str">
        <f>IF(ISNUMBER(SEARCH("anaer",$AW184)),"anaer","")</f>
        <v/>
      </c>
      <c r="BE184" t="str">
        <f>IF(ISNUMBER(SEARCH("thickening",$AZ184)),"thickening","")</f>
        <v>thickening</v>
      </c>
      <c r="BF184" s="2" t="str">
        <f>IF(ISNUMBER(SEARCH("airDry",$AW184)),"airDry","")</f>
        <v>airDry</v>
      </c>
      <c r="BG184" s="2" t="str">
        <f>IF(ISNUMBER(SEARCH("heatDry",$AY184)),"heatDry","")</f>
        <v/>
      </c>
      <c r="BH184" s="2" t="str">
        <f>IF(AND(ISNUMBER(SEARCH("aerobic",$AW184)),ISNUMBER(SEARCH("anaer",$AW184))),"Combined Aer and Anaer.","")</f>
        <v/>
      </c>
    </row>
    <row r="185" spans="1:60" x14ac:dyDescent="0.25">
      <c r="A185" s="4">
        <v>1311</v>
      </c>
      <c r="B185" t="s">
        <v>6237</v>
      </c>
      <c r="C185">
        <v>175.82</v>
      </c>
      <c r="D185">
        <v>711.80114739898102</v>
      </c>
      <c r="E185">
        <v>709.67851143395296</v>
      </c>
      <c r="F185">
        <v>516.51966583534647</v>
      </c>
      <c r="G185">
        <v>926.68703304855342</v>
      </c>
      <c r="H185">
        <v>-123.1537984931599</v>
      </c>
      <c r="I185">
        <v>-125.6197881293845</v>
      </c>
      <c r="J185">
        <v>-141.68586447612151</v>
      </c>
      <c r="K185">
        <v>-99.925589538296691</v>
      </c>
      <c r="L185">
        <v>109.3924302956151</v>
      </c>
      <c r="M185">
        <v>108.8355986132848</v>
      </c>
      <c r="N185">
        <v>106.9927686677446</v>
      </c>
      <c r="O185">
        <v>113.3035070693893</v>
      </c>
      <c r="P185">
        <v>4.1266636075196956</v>
      </c>
      <c r="Q185">
        <v>4.1621986586863002</v>
      </c>
      <c r="R185">
        <v>3.4490031163336909</v>
      </c>
      <c r="S185">
        <v>4.6976140517387668</v>
      </c>
      <c r="T185">
        <v>4084.0557876096191</v>
      </c>
      <c r="U185">
        <v>4084.0514453352139</v>
      </c>
      <c r="V185">
        <v>4080.1625160557078</v>
      </c>
      <c r="W185">
        <v>4087.9759684471992</v>
      </c>
      <c r="X185">
        <v>295.48606738270172</v>
      </c>
      <c r="Y185">
        <v>296.80143359782028</v>
      </c>
      <c r="Z185">
        <v>285.44876994409992</v>
      </c>
      <c r="AA185">
        <v>302.02938821026959</v>
      </c>
      <c r="AB185">
        <v>53.194921136549162</v>
      </c>
      <c r="AC185">
        <v>52.563238507959447</v>
      </c>
      <c r="AD185">
        <v>45.022706872392916</v>
      </c>
      <c r="AE185">
        <v>62.529578966268588</v>
      </c>
      <c r="AF185">
        <v>60.974348298433867</v>
      </c>
      <c r="AG185">
        <v>60.663863558348737</v>
      </c>
      <c r="AH185">
        <v>59.637030527827363</v>
      </c>
      <c r="AI185">
        <v>63.154261816147937</v>
      </c>
      <c r="AJ185">
        <v>0.52135378692736045</v>
      </c>
      <c r="AK185">
        <v>0.52135379667339854</v>
      </c>
      <c r="AL185">
        <v>0.52135155276695244</v>
      </c>
      <c r="AM185">
        <v>0.52135600817440175</v>
      </c>
      <c r="AN185">
        <v>0.66777258960730723</v>
      </c>
      <c r="AO185">
        <v>0.66777258960730701</v>
      </c>
      <c r="AP185">
        <v>0.66777258960730701</v>
      </c>
      <c r="AQ185">
        <v>0.66777258960730701</v>
      </c>
      <c r="AR185">
        <v>13.214427817488319</v>
      </c>
      <c r="AS185">
        <v>13.214427817488319</v>
      </c>
      <c r="AT185">
        <v>13.214427817488319</v>
      </c>
      <c r="AU185">
        <v>13.214427817488319</v>
      </c>
      <c r="AV185" t="str">
        <f>VLOOKUP(Sheet1[[#This Row],[NPDES ID2]],Combined_Sheet__Major_Only___2[[NPDES ID2]:[ECHO BFR]],3,FALSE)</f>
        <v>TX</v>
      </c>
      <c r="AW185" t="s">
        <v>118</v>
      </c>
      <c r="AX185" t="str">
        <f>VLOOKUP(Sheet1[[#This Row],[NPDES ID2]],Combined_Sheet__Major_Only___2[[NPDES ID2]:[ECHO BFR]],27,FALSE)</f>
        <v>-</v>
      </c>
      <c r="AY185" t="str">
        <f>VLOOKUP(Sheet1[[#This Row],[NPDES ID2]],Combined_Sheet__Major_Only___2[[NPDES ID2]:[ECHO BFR]],28,FALSE)</f>
        <v>-</v>
      </c>
      <c r="AZ185" t="str">
        <f>VLOOKUP(Sheet1[[#This Row],[NPDES ID2]],Combined_Sheet__Major_Only___2[[NPDES ID2]:[ECHO BFR]],29,FALSE)</f>
        <v>thickening</v>
      </c>
      <c r="BA185">
        <f>VLOOKUP(Sheet1[[#This Row],[NPDES ID2]],Combined_Sheet__Major_Only___2[[NPDES ID2]:[ECHO BFR]],17,FALSE)</f>
        <v>29.337716</v>
      </c>
      <c r="BB185">
        <f>VLOOKUP(Sheet1[[#This Row],[NPDES ID2]],Combined_Sheet__Major_Only___2[[NPDES ID2]:[ECHO BFR]],18,FALSE)</f>
        <v>-99.128837000000004</v>
      </c>
      <c r="BC185" t="str">
        <f>IF(ISNUMBER(SEARCH("aerobic",$AW185)),"aerobic","")</f>
        <v>aerobic</v>
      </c>
      <c r="BD185" t="str">
        <f>IF(ISNUMBER(SEARCH("anaer",$AW185)),"anaer","")</f>
        <v/>
      </c>
      <c r="BE185" t="str">
        <f>IF(ISNUMBER(SEARCH("thickening",$AZ185)),"thickening","")</f>
        <v>thickening</v>
      </c>
      <c r="BF185" s="3" t="str">
        <f>IF(ISNUMBER(SEARCH("airDry",$AW185)),"airDry","")</f>
        <v>airDry</v>
      </c>
      <c r="BG185" s="3" t="str">
        <f>IF(ISNUMBER(SEARCH("heatDry",$AY185)),"heatDry","")</f>
        <v/>
      </c>
      <c r="BH185" s="3" t="str">
        <f>IF(AND(ISNUMBER(SEARCH("aerobic",$AW185)),ISNUMBER(SEARCH("anaer",$AW185))),"Combined Aer and Anaer.","")</f>
        <v/>
      </c>
    </row>
    <row r="186" spans="1:60" x14ac:dyDescent="0.25">
      <c r="A186" s="4">
        <v>2496</v>
      </c>
      <c r="B186" t="s">
        <v>11607</v>
      </c>
      <c r="C186">
        <v>180</v>
      </c>
      <c r="D186">
        <v>652.65511366560145</v>
      </c>
      <c r="E186">
        <v>650.97642663269505</v>
      </c>
      <c r="F186">
        <v>474.44481227185258</v>
      </c>
      <c r="G186">
        <v>848.12666398787576</v>
      </c>
      <c r="H186">
        <v>-114.395997472518</v>
      </c>
      <c r="I186">
        <v>-116.80056769423921</v>
      </c>
      <c r="J186">
        <v>-132.5801144722912</v>
      </c>
      <c r="K186">
        <v>-90.710275785705264</v>
      </c>
      <c r="L186">
        <v>119.9361540912935</v>
      </c>
      <c r="M186">
        <v>119.4290009901064</v>
      </c>
      <c r="N186">
        <v>117.750556073539</v>
      </c>
      <c r="O186">
        <v>123.49833148147709</v>
      </c>
      <c r="P186">
        <v>4.2080845525396571</v>
      </c>
      <c r="Q186">
        <v>4.2618181361023781</v>
      </c>
      <c r="R186">
        <v>3.475516527563705</v>
      </c>
      <c r="S186">
        <v>4.8104115400903327</v>
      </c>
      <c r="T186">
        <v>4087.5780737393402</v>
      </c>
      <c r="U186">
        <v>4087.573728882564</v>
      </c>
      <c r="V186">
        <v>4083.682486838969</v>
      </c>
      <c r="W186">
        <v>4091.5005859264538</v>
      </c>
      <c r="X186">
        <v>276.12508228560932</v>
      </c>
      <c r="Y186">
        <v>277.13413945431392</v>
      </c>
      <c r="Z186">
        <v>268.34435283553012</v>
      </c>
      <c r="AA186">
        <v>281.24425516975532</v>
      </c>
      <c r="AB186">
        <v>50.758695653426848</v>
      </c>
      <c r="AC186">
        <v>50.21425929618146</v>
      </c>
      <c r="AD186">
        <v>42.872399161732297</v>
      </c>
      <c r="AE186">
        <v>60.070086219383533</v>
      </c>
      <c r="AF186">
        <v>65.298874277027323</v>
      </c>
      <c r="AG186">
        <v>65.022641674876127</v>
      </c>
      <c r="AH186">
        <v>64.109170460246517</v>
      </c>
      <c r="AI186">
        <v>67.238204148567348</v>
      </c>
      <c r="AJ186">
        <v>0.57417708219910646</v>
      </c>
      <c r="AK186">
        <v>0.57417709246553827</v>
      </c>
      <c r="AL186">
        <v>0.57417472878702558</v>
      </c>
      <c r="AM186">
        <v>0.57417942200804972</v>
      </c>
      <c r="AN186">
        <v>0.66792251753568121</v>
      </c>
      <c r="AO186">
        <v>0.66792251753568121</v>
      </c>
      <c r="AP186">
        <v>0.66792251753568121</v>
      </c>
      <c r="AQ186">
        <v>0.66792251753568121</v>
      </c>
      <c r="AR186">
        <v>13.984096027525389</v>
      </c>
      <c r="AS186">
        <v>13.984096027525389</v>
      </c>
      <c r="AT186">
        <v>13.984096027525389</v>
      </c>
      <c r="AU186">
        <v>13.984096027525389</v>
      </c>
      <c r="AV186" t="str">
        <f>VLOOKUP(Sheet1[[#This Row],[NPDES ID2]],Combined_Sheet__Major_Only___2[[NPDES ID2]:[ECHO BFR]],3,FALSE)</f>
        <v>AL</v>
      </c>
      <c r="AW186" t="s">
        <v>118</v>
      </c>
      <c r="AX186" t="str">
        <f>VLOOKUP(Sheet1[[#This Row],[NPDES ID2]],Combined_Sheet__Major_Only___2[[NPDES ID2]:[ECHO BFR]],27,FALSE)</f>
        <v>-</v>
      </c>
      <c r="AY186" t="str">
        <f>VLOOKUP(Sheet1[[#This Row],[NPDES ID2]],Combined_Sheet__Major_Only___2[[NPDES ID2]:[ECHO BFR]],28,FALSE)</f>
        <v>-</v>
      </c>
      <c r="AZ186" t="str">
        <f>VLOOKUP(Sheet1[[#This Row],[NPDES ID2]],Combined_Sheet__Major_Only___2[[NPDES ID2]:[ECHO BFR]],29,FALSE)</f>
        <v>preliminaryOps, thickening</v>
      </c>
      <c r="BA186">
        <f>VLOOKUP(Sheet1[[#This Row],[NPDES ID2]],Combined_Sheet__Major_Only___2[[NPDES ID2]:[ECHO BFR]],17,FALSE)</f>
        <v>33.714199999999998</v>
      </c>
      <c r="BB186">
        <f>VLOOKUP(Sheet1[[#This Row],[NPDES ID2]],Combined_Sheet__Major_Only___2[[NPDES ID2]:[ECHO BFR]],18,FALSE)</f>
        <v>-86.698899999999995</v>
      </c>
      <c r="BC186" t="str">
        <f>IF(ISNUMBER(SEARCH("aerobic",$AW186)),"aerobic","")</f>
        <v>aerobic</v>
      </c>
      <c r="BD186" t="str">
        <f>IF(ISNUMBER(SEARCH("anaer",$AW186)),"anaer","")</f>
        <v/>
      </c>
      <c r="BE186" t="str">
        <f>IF(ISNUMBER(SEARCH("thickening",$AZ186)),"thickening","")</f>
        <v>thickening</v>
      </c>
      <c r="BF186" s="2" t="str">
        <f>IF(ISNUMBER(SEARCH("airDry",$AW186)),"airDry","")</f>
        <v>airDry</v>
      </c>
      <c r="BG186" s="2" t="str">
        <f>IF(ISNUMBER(SEARCH("heatDry",$AY186)),"heatDry","")</f>
        <v/>
      </c>
      <c r="BH186" s="2" t="str">
        <f>IF(AND(ISNUMBER(SEARCH("aerobic",$AW186)),ISNUMBER(SEARCH("anaer",$AW186))),"Combined Aer and Anaer.","")</f>
        <v/>
      </c>
    </row>
    <row r="187" spans="1:60" x14ac:dyDescent="0.25">
      <c r="A187" s="4">
        <v>28</v>
      </c>
      <c r="B187" t="s">
        <v>190</v>
      </c>
      <c r="C187">
        <v>291</v>
      </c>
      <c r="D187">
        <v>492.27155293829361</v>
      </c>
      <c r="E187">
        <v>496.98872075511861</v>
      </c>
      <c r="F187">
        <v>372.43919635641299</v>
      </c>
      <c r="G187">
        <v>630.05316374056315</v>
      </c>
      <c r="H187">
        <v>-120.1640833623137</v>
      </c>
      <c r="I187">
        <v>-122.5028959033604</v>
      </c>
      <c r="J187">
        <v>-138.34684738009739</v>
      </c>
      <c r="K187">
        <v>-96.79982022572041</v>
      </c>
      <c r="L187">
        <v>185.2153814926136</v>
      </c>
      <c r="M187">
        <v>184.326782987016</v>
      </c>
      <c r="N187">
        <v>181.385513916576</v>
      </c>
      <c r="O187">
        <v>191.45731676739061</v>
      </c>
      <c r="P187">
        <v>6.8213896904900819</v>
      </c>
      <c r="Q187">
        <v>6.8841210808577227</v>
      </c>
      <c r="R187">
        <v>5.6841579719858926</v>
      </c>
      <c r="S187">
        <v>7.781843848903061</v>
      </c>
      <c r="T187">
        <v>4092.706671489696</v>
      </c>
      <c r="U187">
        <v>4092.7023228728808</v>
      </c>
      <c r="V187">
        <v>4088.80771334684</v>
      </c>
      <c r="W187">
        <v>4096.6325782204513</v>
      </c>
      <c r="X187">
        <v>289.45031393194643</v>
      </c>
      <c r="Y187">
        <v>290.65828585373362</v>
      </c>
      <c r="Z187">
        <v>280.18451102706132</v>
      </c>
      <c r="AA187">
        <v>295.50586466442758</v>
      </c>
      <c r="AB187">
        <v>58.795959339224247</v>
      </c>
      <c r="AC187">
        <v>57.951843349299068</v>
      </c>
      <c r="AD187">
        <v>48.74615118472034</v>
      </c>
      <c r="AE187">
        <v>70.65558274205577</v>
      </c>
      <c r="AF187">
        <v>62.375462488466283</v>
      </c>
      <c r="AG187">
        <v>62.076008124356321</v>
      </c>
      <c r="AH187">
        <v>61.086080607627459</v>
      </c>
      <c r="AI187">
        <v>64.477424054365329</v>
      </c>
      <c r="AJ187">
        <v>0.53845985786129136</v>
      </c>
      <c r="AK187">
        <v>0.53845987534074624</v>
      </c>
      <c r="AL187">
        <v>0.53845584969131433</v>
      </c>
      <c r="AM187">
        <v>0.53846384287862903</v>
      </c>
      <c r="AN187">
        <v>0.66814057714901609</v>
      </c>
      <c r="AO187">
        <v>0.66814057714901598</v>
      </c>
      <c r="AP187">
        <v>0.66814057714901598</v>
      </c>
      <c r="AQ187">
        <v>0.66814057714901598</v>
      </c>
      <c r="AR187">
        <v>12.636844669549619</v>
      </c>
      <c r="AS187">
        <v>12.636844669549619</v>
      </c>
      <c r="AT187">
        <v>12.636844669549619</v>
      </c>
      <c r="AU187">
        <v>12.636844669549619</v>
      </c>
      <c r="AV187" t="str">
        <f>VLOOKUP(Sheet1[[#This Row],[NPDES ID2]],Combined_Sheet__Major_Only___2[[NPDES ID2]:[ECHO BFR]],3,FALSE)</f>
        <v>AL</v>
      </c>
      <c r="AW187" t="s">
        <v>118</v>
      </c>
      <c r="AX187" t="str">
        <f>VLOOKUP(Sheet1[[#This Row],[NPDES ID2]],Combined_Sheet__Major_Only___2[[NPDES ID2]:[ECHO BFR]],27,FALSE)</f>
        <v>-</v>
      </c>
      <c r="AY187" t="str">
        <f>VLOOKUP(Sheet1[[#This Row],[NPDES ID2]],Combined_Sheet__Major_Only___2[[NPDES ID2]:[ECHO BFR]],28,FALSE)</f>
        <v>-</v>
      </c>
      <c r="AZ187" t="str">
        <f>VLOOKUP(Sheet1[[#This Row],[NPDES ID2]],Combined_Sheet__Major_Only___2[[NPDES ID2]:[ECHO BFR]],29,FALSE)</f>
        <v>thickening, preliminaryOps</v>
      </c>
      <c r="BA187">
        <f>VLOOKUP(Sheet1[[#This Row],[NPDES ID2]],Combined_Sheet__Major_Only___2[[NPDES ID2]:[ECHO BFR]],17,FALSE)</f>
        <v>33.5349</v>
      </c>
      <c r="BB187">
        <f>VLOOKUP(Sheet1[[#This Row],[NPDES ID2]],Combined_Sheet__Major_Only___2[[NPDES ID2]:[ECHO BFR]],18,FALSE)</f>
        <v>-86.560599999999994</v>
      </c>
      <c r="BC187" t="str">
        <f>IF(ISNUMBER(SEARCH("aerobic",$AW187)),"aerobic","")</f>
        <v>aerobic</v>
      </c>
      <c r="BD187" t="str">
        <f>IF(ISNUMBER(SEARCH("anaer",$AW187)),"anaer","")</f>
        <v/>
      </c>
      <c r="BE187" t="str">
        <f>IF(ISNUMBER(SEARCH("thickening",$AZ187)),"thickening","")</f>
        <v>thickening</v>
      </c>
      <c r="BF187" s="2" t="str">
        <f>IF(ISNUMBER(SEARCH("airDry",$AW187)),"airDry","")</f>
        <v>airDry</v>
      </c>
      <c r="BG187" s="2" t="str">
        <f>IF(ISNUMBER(SEARCH("heatDry",$AY187)),"heatDry","")</f>
        <v/>
      </c>
      <c r="BH187" s="2" t="str">
        <f>IF(AND(ISNUMBER(SEARCH("aerobic",$AW187)),ISNUMBER(SEARCH("anaer",$AW187))),"Combined Aer and Anaer.","")</f>
        <v/>
      </c>
    </row>
    <row r="188" spans="1:60" x14ac:dyDescent="0.25">
      <c r="A188" s="4">
        <v>75</v>
      </c>
      <c r="B188" t="s">
        <v>416</v>
      </c>
      <c r="C188">
        <v>19.100000000000001</v>
      </c>
      <c r="D188">
        <v>5246.4526604770253</v>
      </c>
      <c r="E188">
        <v>5227.1305433522466</v>
      </c>
      <c r="F188">
        <v>3610.2348160023889</v>
      </c>
      <c r="G188">
        <v>6960.4961371860381</v>
      </c>
      <c r="H188">
        <v>-117.4062863753727</v>
      </c>
      <c r="I188">
        <v>-119.6851547703627</v>
      </c>
      <c r="J188">
        <v>-135.28614013214471</v>
      </c>
      <c r="K188">
        <v>-93.855499344499776</v>
      </c>
      <c r="L188">
        <v>12.426352918944801</v>
      </c>
      <c r="M188">
        <v>12.37015320028962</v>
      </c>
      <c r="N188">
        <v>12.1841926890833</v>
      </c>
      <c r="O188">
        <v>12.821047419498999</v>
      </c>
      <c r="P188">
        <v>0.44716431527018541</v>
      </c>
      <c r="Q188">
        <v>0.45237698460417569</v>
      </c>
      <c r="R188">
        <v>0.3715051297781799</v>
      </c>
      <c r="S188">
        <v>0.50952666918898604</v>
      </c>
      <c r="T188">
        <v>4092.8713522492062</v>
      </c>
      <c r="U188">
        <v>4092.8670035116538</v>
      </c>
      <c r="V188">
        <v>4088.9722858547761</v>
      </c>
      <c r="W188">
        <v>4096.7973679797396</v>
      </c>
      <c r="X188">
        <v>283.17194150822053</v>
      </c>
      <c r="Y188">
        <v>284.27887963421472</v>
      </c>
      <c r="Z188">
        <v>274.63228080895863</v>
      </c>
      <c r="AA188">
        <v>288.76925642021502</v>
      </c>
      <c r="AB188">
        <v>53.432930306906989</v>
      </c>
      <c r="AC188">
        <v>52.797695559723948</v>
      </c>
      <c r="AD188">
        <v>44.907766633859069</v>
      </c>
      <c r="AE188">
        <v>63.444955353454198</v>
      </c>
      <c r="AF188">
        <v>63.758283334051782</v>
      </c>
      <c r="AG188">
        <v>63.469916157773731</v>
      </c>
      <c r="AH188">
        <v>62.515811046428873</v>
      </c>
      <c r="AI188">
        <v>65.783409015389367</v>
      </c>
      <c r="AJ188">
        <v>0.55535051155578619</v>
      </c>
      <c r="AK188">
        <v>0.55535051266105717</v>
      </c>
      <c r="AL188">
        <v>0.55535025827919005</v>
      </c>
      <c r="AM188">
        <v>0.55535076336734623</v>
      </c>
      <c r="AN188">
        <v>0.66814757436097816</v>
      </c>
      <c r="AO188">
        <v>0.66814757436097827</v>
      </c>
      <c r="AP188">
        <v>0.66814757436097827</v>
      </c>
      <c r="AQ188">
        <v>0.66814757436097827</v>
      </c>
      <c r="AR188">
        <v>13.45375084992593</v>
      </c>
      <c r="AS188">
        <v>13.45375084992593</v>
      </c>
      <c r="AT188">
        <v>13.45375084992593</v>
      </c>
      <c r="AU188">
        <v>13.45375084992593</v>
      </c>
      <c r="AV188" t="str">
        <f>VLOOKUP(Sheet1[[#This Row],[NPDES ID2]],Combined_Sheet__Major_Only___2[[NPDES ID2]:[ECHO BFR]],3,FALSE)</f>
        <v>PR</v>
      </c>
      <c r="AW188" t="s">
        <v>118</v>
      </c>
      <c r="AX188" t="str">
        <f>VLOOKUP(Sheet1[[#This Row],[NPDES ID2]],Combined_Sheet__Major_Only___2[[NPDES ID2]:[ECHO BFR]],27,FALSE)</f>
        <v>-</v>
      </c>
      <c r="AY188" t="str">
        <f>VLOOKUP(Sheet1[[#This Row],[NPDES ID2]],Combined_Sheet__Major_Only___2[[NPDES ID2]:[ECHO BFR]],28,FALSE)</f>
        <v>thermoAerobicDigest</v>
      </c>
      <c r="AZ188" t="str">
        <f>VLOOKUP(Sheet1[[#This Row],[NPDES ID2]],Combined_Sheet__Major_Only___2[[NPDES ID2]:[ECHO BFR]],29,FALSE)</f>
        <v>thickening</v>
      </c>
      <c r="BA188">
        <f>VLOOKUP(Sheet1[[#This Row],[NPDES ID2]],Combined_Sheet__Major_Only___2[[NPDES ID2]:[ECHO BFR]],17,FALSE)</f>
        <v>18.215833</v>
      </c>
      <c r="BB188">
        <f>VLOOKUP(Sheet1[[#This Row],[NPDES ID2]],Combined_Sheet__Major_Only___2[[NPDES ID2]:[ECHO BFR]],18,FALSE)</f>
        <v>-66.604721999999995</v>
      </c>
      <c r="BC188" t="str">
        <f>IF(ISNUMBER(SEARCH("aerobic",$AW188)),"aerobic","")</f>
        <v>aerobic</v>
      </c>
      <c r="BD188" t="str">
        <f>IF(ISNUMBER(SEARCH("anaer",$AW188)),"anaer","")</f>
        <v/>
      </c>
      <c r="BE188" t="str">
        <f>IF(ISNUMBER(SEARCH("thickening",$AZ188)),"thickening","")</f>
        <v>thickening</v>
      </c>
      <c r="BF188" s="3" t="str">
        <f>IF(ISNUMBER(SEARCH("airDry",$AW188)),"airDry","")</f>
        <v>airDry</v>
      </c>
      <c r="BG188" s="3" t="str">
        <f>IF(ISNUMBER(SEARCH("heatDry",$AY188)),"heatDry","")</f>
        <v/>
      </c>
      <c r="BH188" s="3" t="str">
        <f>IF(AND(ISNUMBER(SEARCH("aerobic",$AW188)),ISNUMBER(SEARCH("anaer",$AW188))),"Combined Aer and Anaer.","")</f>
        <v/>
      </c>
    </row>
    <row r="189" spans="1:60" x14ac:dyDescent="0.25">
      <c r="A189" s="4">
        <v>1067</v>
      </c>
      <c r="B189" t="s">
        <v>5148</v>
      </c>
      <c r="C189">
        <v>379.08</v>
      </c>
      <c r="D189">
        <v>434.48946388812561</v>
      </c>
      <c r="E189">
        <v>439.81843739994002</v>
      </c>
      <c r="F189">
        <v>333.07990268344611</v>
      </c>
      <c r="G189">
        <v>539.05108643385597</v>
      </c>
      <c r="H189">
        <v>-121.6207078598633</v>
      </c>
      <c r="I189">
        <v>-124.0121810118266</v>
      </c>
      <c r="J189">
        <v>-139.9718720644403</v>
      </c>
      <c r="K189">
        <v>-98.344810304660285</v>
      </c>
      <c r="L189">
        <v>238.5617487521227</v>
      </c>
      <c r="M189">
        <v>237.38275662183389</v>
      </c>
      <c r="N189">
        <v>233.47995305451951</v>
      </c>
      <c r="O189">
        <v>246.8439707597081</v>
      </c>
      <c r="P189">
        <v>8.8917221285234547</v>
      </c>
      <c r="Q189">
        <v>8.9631839652047134</v>
      </c>
      <c r="R189">
        <v>7.4204991503077329</v>
      </c>
      <c r="S189">
        <v>10.1439803296958</v>
      </c>
      <c r="T189">
        <v>4096.5349607957178</v>
      </c>
      <c r="U189">
        <v>4096.5306093721847</v>
      </c>
      <c r="V189">
        <v>4092.6334861576752</v>
      </c>
      <c r="W189">
        <v>4100.4634014150224</v>
      </c>
      <c r="X189">
        <v>293.023482883979</v>
      </c>
      <c r="Y189">
        <v>294.28685602553742</v>
      </c>
      <c r="Z189">
        <v>283.35884885081811</v>
      </c>
      <c r="AA189">
        <v>299.33115522360049</v>
      </c>
      <c r="AB189">
        <v>55.39523761740282</v>
      </c>
      <c r="AC189">
        <v>54.688869072250668</v>
      </c>
      <c r="AD189">
        <v>46.505384088936466</v>
      </c>
      <c r="AE189">
        <v>65.685966098602748</v>
      </c>
      <c r="AF189">
        <v>61.673787075884512</v>
      </c>
      <c r="AG189">
        <v>61.368741662833699</v>
      </c>
      <c r="AH189">
        <v>60.360539447365873</v>
      </c>
      <c r="AI189">
        <v>63.814745959749608</v>
      </c>
      <c r="AJ189">
        <v>0.52989213310687422</v>
      </c>
      <c r="AK189">
        <v>0.52989215484881569</v>
      </c>
      <c r="AL189">
        <v>0.52988714657291414</v>
      </c>
      <c r="AM189">
        <v>0.52989709084799652</v>
      </c>
      <c r="AN189">
        <v>0.66830316318864591</v>
      </c>
      <c r="AO189">
        <v>0.66830316318864602</v>
      </c>
      <c r="AP189">
        <v>0.66830316318864602</v>
      </c>
      <c r="AQ189">
        <v>0.66830316318864602</v>
      </c>
      <c r="AR189">
        <v>13.000110213429121</v>
      </c>
      <c r="AS189">
        <v>13.00011021342913</v>
      </c>
      <c r="AT189">
        <v>13.00011021342913</v>
      </c>
      <c r="AU189">
        <v>13.00011021342913</v>
      </c>
      <c r="AV189" t="str">
        <f>VLOOKUP(Sheet1[[#This Row],[NPDES ID2]],Combined_Sheet__Major_Only___2[[NPDES ID2]:[ECHO BFR]],3,FALSE)</f>
        <v>TX</v>
      </c>
      <c r="AW189" t="s">
        <v>118</v>
      </c>
      <c r="AX189" t="str">
        <f>VLOOKUP(Sheet1[[#This Row],[NPDES ID2]],Combined_Sheet__Major_Only___2[[NPDES ID2]:[ECHO BFR]],27,FALSE)</f>
        <v>-</v>
      </c>
      <c r="AY189" t="str">
        <f>VLOOKUP(Sheet1[[#This Row],[NPDES ID2]],Combined_Sheet__Major_Only___2[[NPDES ID2]:[ECHO BFR]],28,FALSE)</f>
        <v>-</v>
      </c>
      <c r="AZ189" t="str">
        <f>VLOOKUP(Sheet1[[#This Row],[NPDES ID2]],Combined_Sheet__Major_Only___2[[NPDES ID2]:[ECHO BFR]],29,FALSE)</f>
        <v>preliminaryOps, thickening</v>
      </c>
      <c r="BA189">
        <f>VLOOKUP(Sheet1[[#This Row],[NPDES ID2]],Combined_Sheet__Major_Only___2[[NPDES ID2]:[ECHO BFR]],17,FALSE)</f>
        <v>28.970222</v>
      </c>
      <c r="BB189">
        <f>VLOOKUP(Sheet1[[#This Row],[NPDES ID2]],Combined_Sheet__Major_Only___2[[NPDES ID2]:[ECHO BFR]],18,FALSE)</f>
        <v>-95.309083000000001</v>
      </c>
      <c r="BC189" t="str">
        <f>IF(ISNUMBER(SEARCH("aerobic",$AW189)),"aerobic","")</f>
        <v>aerobic</v>
      </c>
      <c r="BD189" t="str">
        <f>IF(ISNUMBER(SEARCH("anaer",$AW189)),"anaer","")</f>
        <v/>
      </c>
      <c r="BE189" t="str">
        <f>IF(ISNUMBER(SEARCH("thickening",$AZ189)),"thickening","")</f>
        <v>thickening</v>
      </c>
      <c r="BF189" s="3" t="str">
        <f>IF(ISNUMBER(SEARCH("airDry",$AW189)),"airDry","")</f>
        <v>airDry</v>
      </c>
      <c r="BG189" s="3" t="str">
        <f>IF(ISNUMBER(SEARCH("heatDry",$AY189)),"heatDry","")</f>
        <v/>
      </c>
      <c r="BH189" s="3" t="str">
        <f>IF(AND(ISNUMBER(SEARCH("aerobic",$AW189)),ISNUMBER(SEARCH("anaer",$AW189))),"Combined Aer and Anaer.","")</f>
        <v/>
      </c>
    </row>
    <row r="190" spans="1:60" x14ac:dyDescent="0.25">
      <c r="A190" s="4">
        <v>586</v>
      </c>
      <c r="B190" t="s">
        <v>2871</v>
      </c>
      <c r="C190">
        <v>93.83</v>
      </c>
      <c r="D190">
        <v>1172.784931010978</v>
      </c>
      <c r="E190">
        <v>1172.0300816315471</v>
      </c>
      <c r="F190">
        <v>826.46307820996037</v>
      </c>
      <c r="G190">
        <v>1542.876181197591</v>
      </c>
      <c r="H190">
        <v>-119.4453659525343</v>
      </c>
      <c r="I190">
        <v>-121.7693980548039</v>
      </c>
      <c r="J190">
        <v>-137.5476719579062</v>
      </c>
      <c r="K190">
        <v>-96.011233216538955</v>
      </c>
      <c r="L190">
        <v>60.071557134775396</v>
      </c>
      <c r="M190">
        <v>59.787772912109062</v>
      </c>
      <c r="N190">
        <v>58.848675669135083</v>
      </c>
      <c r="O190">
        <v>62.064693055882003</v>
      </c>
      <c r="P190">
        <v>2.19876798577388</v>
      </c>
      <c r="Q190">
        <v>2.220422433812443</v>
      </c>
      <c r="R190">
        <v>1.830750863071126</v>
      </c>
      <c r="S190">
        <v>2.5075674847422178</v>
      </c>
      <c r="T190">
        <v>4155.4043861033897</v>
      </c>
      <c r="U190">
        <v>4155.39999151963</v>
      </c>
      <c r="V190">
        <v>4151.4642141220638</v>
      </c>
      <c r="W190">
        <v>4159.3717915319812</v>
      </c>
      <c r="X190">
        <v>292.16585760194317</v>
      </c>
      <c r="Y190">
        <v>293.36548783900389</v>
      </c>
      <c r="Z190">
        <v>282.95751906322653</v>
      </c>
      <c r="AA190">
        <v>298.1861506718547</v>
      </c>
      <c r="AB190">
        <v>52.04214558240843</v>
      </c>
      <c r="AC190">
        <v>51.47180497121407</v>
      </c>
      <c r="AD190">
        <v>44.14498526822566</v>
      </c>
      <c r="AE190">
        <v>61.153448002923618</v>
      </c>
      <c r="AF190">
        <v>62.741417208321998</v>
      </c>
      <c r="AG190">
        <v>62.44496124946113</v>
      </c>
      <c r="AH190">
        <v>61.464307763510313</v>
      </c>
      <c r="AI190">
        <v>64.823092520808729</v>
      </c>
      <c r="AJ190">
        <v>0.54292911250583853</v>
      </c>
      <c r="AK190">
        <v>0.54292911771320829</v>
      </c>
      <c r="AL190">
        <v>0.54292791901942339</v>
      </c>
      <c r="AM190">
        <v>0.54293029909110413</v>
      </c>
      <c r="AN190">
        <v>0.67078341542467046</v>
      </c>
      <c r="AO190">
        <v>0.67078341542467068</v>
      </c>
      <c r="AP190">
        <v>0.67078341542467068</v>
      </c>
      <c r="AQ190">
        <v>0.67078341542467068</v>
      </c>
      <c r="AR190">
        <v>13.680812616736979</v>
      </c>
      <c r="AS190">
        <v>13.68081261673697</v>
      </c>
      <c r="AT190">
        <v>13.68081261673697</v>
      </c>
      <c r="AU190">
        <v>13.68081261673697</v>
      </c>
      <c r="AV190" t="str">
        <f>VLOOKUP(Sheet1[[#This Row],[NPDES ID2]],Combined_Sheet__Major_Only___2[[NPDES ID2]:[ECHO BFR]],3,FALSE)</f>
        <v>PR</v>
      </c>
      <c r="AW190" t="s">
        <v>118</v>
      </c>
      <c r="AX190" t="str">
        <f>VLOOKUP(Sheet1[[#This Row],[NPDES ID2]],Combined_Sheet__Major_Only___2[[NPDES ID2]:[ECHO BFR]],27,FALSE)</f>
        <v>-</v>
      </c>
      <c r="AY190" t="str">
        <f>VLOOKUP(Sheet1[[#This Row],[NPDES ID2]],Combined_Sheet__Major_Only___2[[NPDES ID2]:[ECHO BFR]],28,FALSE)</f>
        <v>highTempCompost</v>
      </c>
      <c r="AZ190" t="str">
        <f>VLOOKUP(Sheet1[[#This Row],[NPDES ID2]],Combined_Sheet__Major_Only___2[[NPDES ID2]:[ECHO BFR]],29,FALSE)</f>
        <v>-</v>
      </c>
      <c r="BA190">
        <f>VLOOKUP(Sheet1[[#This Row],[NPDES ID2]],Combined_Sheet__Major_Only___2[[NPDES ID2]:[ECHO BFR]],17,FALSE)</f>
        <v>18.508275999999999</v>
      </c>
      <c r="BB190">
        <f>VLOOKUP(Sheet1[[#This Row],[NPDES ID2]],Combined_Sheet__Major_Only___2[[NPDES ID2]:[ECHO BFR]],18,FALSE)</f>
        <v>-67.018790999999993</v>
      </c>
      <c r="BC190" t="str">
        <f>IF(ISNUMBER(SEARCH("aerobic",$AW190)),"aerobic","")</f>
        <v>aerobic</v>
      </c>
      <c r="BD190" t="str">
        <f>IF(ISNUMBER(SEARCH("anaer",$AW190)),"anaer","")</f>
        <v/>
      </c>
      <c r="BE190" t="str">
        <f>IF(ISNUMBER(SEARCH("thickening",$AZ190)),"thickening","")</f>
        <v/>
      </c>
      <c r="BF190" s="2" t="str">
        <f>IF(ISNUMBER(SEARCH("airDry",$AW190)),"airDry","")</f>
        <v>airDry</v>
      </c>
      <c r="BG190" s="2" t="str">
        <f>IF(ISNUMBER(SEARCH("heatDry",$AY190)),"heatDry","")</f>
        <v/>
      </c>
      <c r="BH190" s="2" t="str">
        <f>IF(AND(ISNUMBER(SEARCH("aerobic",$AW190)),ISNUMBER(SEARCH("anaer",$AW190))),"Combined Aer and Anaer.","")</f>
        <v/>
      </c>
    </row>
    <row r="191" spans="1:60" x14ac:dyDescent="0.25">
      <c r="A191" s="4">
        <v>1705</v>
      </c>
      <c r="B191" t="s">
        <v>7993</v>
      </c>
      <c r="C191">
        <v>45.03</v>
      </c>
      <c r="D191">
        <v>2490.3092378009469</v>
      </c>
      <c r="E191">
        <v>2491.2474887767271</v>
      </c>
      <c r="F191">
        <v>1726.436038971699</v>
      </c>
      <c r="G191">
        <v>3299.994349086679</v>
      </c>
      <c r="H191">
        <v>-128.90094249896941</v>
      </c>
      <c r="I191">
        <v>-131.2262305990229</v>
      </c>
      <c r="J191">
        <v>-147.70807703305701</v>
      </c>
      <c r="K191">
        <v>-105.9491244710868</v>
      </c>
      <c r="L191">
        <v>26.852412562004311</v>
      </c>
      <c r="M191">
        <v>26.700573801928741</v>
      </c>
      <c r="N191">
        <v>26.198139273250849</v>
      </c>
      <c r="O191">
        <v>27.918801949906971</v>
      </c>
      <c r="P191">
        <v>1.0592708941519471</v>
      </c>
      <c r="Q191">
        <v>1.067513498945267</v>
      </c>
      <c r="R191">
        <v>0.89013699383614242</v>
      </c>
      <c r="S191">
        <v>1.21080742927028</v>
      </c>
      <c r="T191">
        <v>4157.3354626618102</v>
      </c>
      <c r="U191">
        <v>4157.3310666622783</v>
      </c>
      <c r="V191">
        <v>4153.39402130284</v>
      </c>
      <c r="W191">
        <v>4161.3041462416559</v>
      </c>
      <c r="X191">
        <v>313.85812938387869</v>
      </c>
      <c r="Y191">
        <v>315.42336921232351</v>
      </c>
      <c r="Z191">
        <v>302.01413456456152</v>
      </c>
      <c r="AA191">
        <v>321.55457539500031</v>
      </c>
      <c r="AB191">
        <v>51.207897481542503</v>
      </c>
      <c r="AC191">
        <v>50.677653888026498</v>
      </c>
      <c r="AD191">
        <v>44.054795977943797</v>
      </c>
      <c r="AE191">
        <v>59.246503507846548</v>
      </c>
      <c r="AF191">
        <v>58.439698678983433</v>
      </c>
      <c r="AG191">
        <v>58.109220516557947</v>
      </c>
      <c r="AH191">
        <v>57.015840244453052</v>
      </c>
      <c r="AI191">
        <v>60.760492755314203</v>
      </c>
      <c r="AJ191">
        <v>0.49043038860933508</v>
      </c>
      <c r="AK191">
        <v>0.49043039091997331</v>
      </c>
      <c r="AL191">
        <v>0.49042985908699749</v>
      </c>
      <c r="AM191">
        <v>0.49043091506911668</v>
      </c>
      <c r="AN191">
        <v>0.67086414625317914</v>
      </c>
      <c r="AO191">
        <v>0.67086414625317903</v>
      </c>
      <c r="AP191">
        <v>0.67086414625317903</v>
      </c>
      <c r="AQ191">
        <v>0.67086414625317903</v>
      </c>
      <c r="AR191">
        <v>13.417327752999</v>
      </c>
      <c r="AS191">
        <v>13.41732775299899</v>
      </c>
      <c r="AT191">
        <v>13.41732775299899</v>
      </c>
      <c r="AU191">
        <v>13.41732775299899</v>
      </c>
      <c r="AV191" t="str">
        <f>VLOOKUP(Sheet1[[#This Row],[NPDES ID2]],Combined_Sheet__Major_Only___2[[NPDES ID2]:[ECHO BFR]],3,FALSE)</f>
        <v>CA</v>
      </c>
      <c r="AW191" t="s">
        <v>118</v>
      </c>
      <c r="AX191" t="str">
        <f>VLOOKUP(Sheet1[[#This Row],[NPDES ID2]],Combined_Sheet__Major_Only___2[[NPDES ID2]:[ECHO BFR]],27,FALSE)</f>
        <v>-</v>
      </c>
      <c r="AY191" t="str">
        <f>VLOOKUP(Sheet1[[#This Row],[NPDES ID2]],Combined_Sheet__Major_Only___2[[NPDES ID2]:[ECHO BFR]],28,FALSE)</f>
        <v>-</v>
      </c>
      <c r="AZ191" t="str">
        <f>VLOOKUP(Sheet1[[#This Row],[NPDES ID2]],Combined_Sheet__Major_Only___2[[NPDES ID2]:[ECHO BFR]],29,FALSE)</f>
        <v>-</v>
      </c>
      <c r="BA191">
        <f>VLOOKUP(Sheet1[[#This Row],[NPDES ID2]],Combined_Sheet__Major_Only___2[[NPDES ID2]:[ECHO BFR]],17,FALSE)</f>
        <v>34.775370000000002</v>
      </c>
      <c r="BB191">
        <f>VLOOKUP(Sheet1[[#This Row],[NPDES ID2]],Combined_Sheet__Major_Only___2[[NPDES ID2]:[ECHO BFR]],18,FALSE)</f>
        <v>-117.32850000000001</v>
      </c>
      <c r="BC191" t="str">
        <f>IF(ISNUMBER(SEARCH("aerobic",$AW191)),"aerobic","")</f>
        <v>aerobic</v>
      </c>
      <c r="BD191" t="str">
        <f>IF(ISNUMBER(SEARCH("anaer",$AW191)),"anaer","")</f>
        <v/>
      </c>
      <c r="BE191" t="str">
        <f>IF(ISNUMBER(SEARCH("thickening",$AZ191)),"thickening","")</f>
        <v/>
      </c>
      <c r="BF191" s="3" t="str">
        <f>IF(ISNUMBER(SEARCH("airDry",$AW191)),"airDry","")</f>
        <v>airDry</v>
      </c>
      <c r="BG191" s="3" t="str">
        <f>IF(ISNUMBER(SEARCH("heatDry",$AY191)),"heatDry","")</f>
        <v/>
      </c>
      <c r="BH191" s="3" t="str">
        <f>IF(AND(ISNUMBER(SEARCH("aerobic",$AW191)),ISNUMBER(SEARCH("anaer",$AW191))),"Combined Aer and Anaer.","")</f>
        <v/>
      </c>
    </row>
    <row r="192" spans="1:60" x14ac:dyDescent="0.25">
      <c r="A192" s="4">
        <v>2429</v>
      </c>
      <c r="B192" t="s">
        <v>11322</v>
      </c>
      <c r="C192">
        <v>250.6</v>
      </c>
      <c r="D192">
        <v>558.3604500548613</v>
      </c>
      <c r="E192">
        <v>561.78615929228295</v>
      </c>
      <c r="F192">
        <v>416.36869219466621</v>
      </c>
      <c r="G192">
        <v>719.71926823692445</v>
      </c>
      <c r="H192">
        <v>-124.5726357918614</v>
      </c>
      <c r="I192">
        <v>-127.03750563307879</v>
      </c>
      <c r="J192">
        <v>-143.26380687435761</v>
      </c>
      <c r="K192">
        <v>-101.42847806335141</v>
      </c>
      <c r="L192">
        <v>154.24893336207271</v>
      </c>
      <c r="M192">
        <v>153.44208330645651</v>
      </c>
      <c r="N192">
        <v>150.7716349032593</v>
      </c>
      <c r="O192">
        <v>159.91632876955799</v>
      </c>
      <c r="P192">
        <v>5.8852434407688143</v>
      </c>
      <c r="Q192">
        <v>5.9422589183138497</v>
      </c>
      <c r="R192">
        <v>4.9256560597126366</v>
      </c>
      <c r="S192">
        <v>6.705921185599804</v>
      </c>
      <c r="T192">
        <v>4158.3356532099933</v>
      </c>
      <c r="U192">
        <v>4158.3312564771704</v>
      </c>
      <c r="V192">
        <v>4154.3935543838097</v>
      </c>
      <c r="W192">
        <v>4162.3049988012954</v>
      </c>
      <c r="X192">
        <v>304.12439701115852</v>
      </c>
      <c r="Y192">
        <v>305.51994453757197</v>
      </c>
      <c r="Z192">
        <v>293.50565806017482</v>
      </c>
      <c r="AA192">
        <v>311.03674403906967</v>
      </c>
      <c r="AB192">
        <v>51.115840745460467</v>
      </c>
      <c r="AC192">
        <v>50.57110487920751</v>
      </c>
      <c r="AD192">
        <v>43.746954979939758</v>
      </c>
      <c r="AE192">
        <v>59.413486400671061</v>
      </c>
      <c r="AF192">
        <v>60.321213493766933</v>
      </c>
      <c r="AG192">
        <v>60.005530912028249</v>
      </c>
      <c r="AH192">
        <v>58.961683189823937</v>
      </c>
      <c r="AI192">
        <v>62.53741178194047</v>
      </c>
      <c r="AJ192">
        <v>0.51338260176500827</v>
      </c>
      <c r="AK192">
        <v>0.51338261499841653</v>
      </c>
      <c r="AL192">
        <v>0.5133795676932289</v>
      </c>
      <c r="AM192">
        <v>0.51338561830558405</v>
      </c>
      <c r="AN192">
        <v>0.67090594478196774</v>
      </c>
      <c r="AO192">
        <v>0.67090594478196808</v>
      </c>
      <c r="AP192">
        <v>0.67090594478196808</v>
      </c>
      <c r="AQ192">
        <v>0.67090594478196808</v>
      </c>
      <c r="AR192">
        <v>13.606779465156629</v>
      </c>
      <c r="AS192">
        <v>13.606779465156629</v>
      </c>
      <c r="AT192">
        <v>13.606779465156629</v>
      </c>
      <c r="AU192">
        <v>13.606779465156629</v>
      </c>
      <c r="AV192" t="str">
        <f>VLOOKUP(Sheet1[[#This Row],[NPDES ID2]],Combined_Sheet__Major_Only___2[[NPDES ID2]:[ECHO BFR]],3,FALSE)</f>
        <v>CA</v>
      </c>
      <c r="AW192" t="s">
        <v>118</v>
      </c>
      <c r="AX192" t="str">
        <f>VLOOKUP(Sheet1[[#This Row],[NPDES ID2]],Combined_Sheet__Major_Only___2[[NPDES ID2]:[ECHO BFR]],27,FALSE)</f>
        <v>-</v>
      </c>
      <c r="AY192" t="str">
        <f>VLOOKUP(Sheet1[[#This Row],[NPDES ID2]],Combined_Sheet__Major_Only___2[[NPDES ID2]:[ECHO BFR]],28,FALSE)</f>
        <v>-</v>
      </c>
      <c r="AZ192" t="str">
        <f>VLOOKUP(Sheet1[[#This Row],[NPDES ID2]],Combined_Sheet__Major_Only___2[[NPDES ID2]:[ECHO BFR]],29,FALSE)</f>
        <v>-</v>
      </c>
      <c r="BA192">
        <f>VLOOKUP(Sheet1[[#This Row],[NPDES ID2]],Combined_Sheet__Major_Only___2[[NPDES ID2]:[ECHO BFR]],17,FALSE)</f>
        <v>36.000506612491101</v>
      </c>
      <c r="BB192">
        <f>VLOOKUP(Sheet1[[#This Row],[NPDES ID2]],Combined_Sheet__Major_Only___2[[NPDES ID2]:[ECHO BFR]],18,FALSE)</f>
        <v>-120.124325026378</v>
      </c>
      <c r="BC192" t="str">
        <f>IF(ISNUMBER(SEARCH("aerobic",$AW192)),"aerobic","")</f>
        <v>aerobic</v>
      </c>
      <c r="BD192" t="str">
        <f>IF(ISNUMBER(SEARCH("anaer",$AW192)),"anaer","")</f>
        <v/>
      </c>
      <c r="BE192" t="str">
        <f>IF(ISNUMBER(SEARCH("thickening",$AZ192)),"thickening","")</f>
        <v/>
      </c>
      <c r="BF192" s="3" t="str">
        <f>IF(ISNUMBER(SEARCH("airDry",$AW192)),"airDry","")</f>
        <v>airDry</v>
      </c>
      <c r="BG192" s="3" t="str">
        <f>IF(ISNUMBER(SEARCH("heatDry",$AY192)),"heatDry","")</f>
        <v/>
      </c>
      <c r="BH192" s="3" t="str">
        <f>IF(AND(ISNUMBER(SEARCH("aerobic",$AW192)),ISNUMBER(SEARCH("anaer",$AW192))),"Combined Aer and Anaer.","")</f>
        <v/>
      </c>
    </row>
    <row r="193" spans="1:60" x14ac:dyDescent="0.25">
      <c r="A193" s="4">
        <v>407</v>
      </c>
      <c r="B193" t="s">
        <v>2046</v>
      </c>
      <c r="C193">
        <v>668.31</v>
      </c>
      <c r="D193">
        <v>361.92877885855228</v>
      </c>
      <c r="E193">
        <v>361.94157734172052</v>
      </c>
      <c r="F193">
        <v>296.2476573103055</v>
      </c>
      <c r="G193">
        <v>427.90802254394202</v>
      </c>
      <c r="H193">
        <v>-116.3461891945195</v>
      </c>
      <c r="I193">
        <v>-118.70553108439429</v>
      </c>
      <c r="J193">
        <v>-134.35346419981221</v>
      </c>
      <c r="K193">
        <v>-92.83347049183665</v>
      </c>
      <c r="L193">
        <v>438.1124174449717</v>
      </c>
      <c r="M193">
        <v>436.17313925172613</v>
      </c>
      <c r="N193">
        <v>429.75126738316868</v>
      </c>
      <c r="O193">
        <v>451.73849360544762</v>
      </c>
      <c r="P193">
        <v>15.639000433837239</v>
      </c>
      <c r="Q193">
        <v>15.834795626262091</v>
      </c>
      <c r="R193">
        <v>12.97942469232445</v>
      </c>
      <c r="S193">
        <v>17.813024859569438</v>
      </c>
      <c r="T193">
        <v>4163.139656251311</v>
      </c>
      <c r="U193">
        <v>4163.1352559964243</v>
      </c>
      <c r="V193">
        <v>4159.1943995523634</v>
      </c>
      <c r="W193">
        <v>4167.1121815417746</v>
      </c>
      <c r="X193">
        <v>285.85176873597402</v>
      </c>
      <c r="Y193">
        <v>286.94389675102229</v>
      </c>
      <c r="Z193">
        <v>277.41094729147659</v>
      </c>
      <c r="AA193">
        <v>291.38809918373079</v>
      </c>
      <c r="AB193">
        <v>54.731470360769279</v>
      </c>
      <c r="AC193">
        <v>54.071963848099116</v>
      </c>
      <c r="AD193">
        <v>45.891700633605133</v>
      </c>
      <c r="AE193">
        <v>65.177438941445956</v>
      </c>
      <c r="AF193">
        <v>64.245320387359683</v>
      </c>
      <c r="AG193">
        <v>63.960502549028313</v>
      </c>
      <c r="AH193">
        <v>63.020145428728028</v>
      </c>
      <c r="AI193">
        <v>66.243130816275212</v>
      </c>
      <c r="AJ193">
        <v>0.56130129161765441</v>
      </c>
      <c r="AK193">
        <v>0.56130133071563071</v>
      </c>
      <c r="AL193">
        <v>0.56129231878210528</v>
      </c>
      <c r="AM193">
        <v>0.56131021271028148</v>
      </c>
      <c r="AN193">
        <v>0.67110655892283244</v>
      </c>
      <c r="AO193">
        <v>0.67110655892283266</v>
      </c>
      <c r="AP193">
        <v>0.67110655892283266</v>
      </c>
      <c r="AQ193">
        <v>0.67110655892283266</v>
      </c>
      <c r="AR193">
        <v>13.44622143713784</v>
      </c>
      <c r="AS193">
        <v>13.44622143713784</v>
      </c>
      <c r="AT193">
        <v>13.44622143713784</v>
      </c>
      <c r="AU193">
        <v>13.44622143713784</v>
      </c>
      <c r="AV193" t="str">
        <f>VLOOKUP(Sheet1[[#This Row],[NPDES ID2]],Combined_Sheet__Major_Only___2[[NPDES ID2]:[ECHO BFR]],3,FALSE)</f>
        <v>PR</v>
      </c>
      <c r="AW193" t="s">
        <v>118</v>
      </c>
      <c r="AX193" t="str">
        <f>VLOOKUP(Sheet1[[#This Row],[NPDES ID2]],Combined_Sheet__Major_Only___2[[NPDES ID2]:[ECHO BFR]],27,FALSE)</f>
        <v>-</v>
      </c>
      <c r="AY193" t="str">
        <f>VLOOKUP(Sheet1[[#This Row],[NPDES ID2]],Combined_Sheet__Major_Only___2[[NPDES ID2]:[ECHO BFR]],28,FALSE)</f>
        <v>-</v>
      </c>
      <c r="AZ193" t="str">
        <f>VLOOKUP(Sheet1[[#This Row],[NPDES ID2]],Combined_Sheet__Major_Only___2[[NPDES ID2]:[ECHO BFR]],29,FALSE)</f>
        <v>preliminaryOps</v>
      </c>
      <c r="BA193">
        <f>VLOOKUP(Sheet1[[#This Row],[NPDES ID2]],Combined_Sheet__Major_Only___2[[NPDES ID2]:[ECHO BFR]],17,FALSE)</f>
        <v>18.129425999999999</v>
      </c>
      <c r="BB193">
        <f>VLOOKUP(Sheet1[[#This Row],[NPDES ID2]],Combined_Sheet__Major_Only___2[[NPDES ID2]:[ECHO BFR]],18,FALSE)</f>
        <v>-65.790736999999993</v>
      </c>
      <c r="BC193" t="str">
        <f>IF(ISNUMBER(SEARCH("aerobic",$AW193)),"aerobic","")</f>
        <v>aerobic</v>
      </c>
      <c r="BD193" t="str">
        <f>IF(ISNUMBER(SEARCH("anaer",$AW193)),"anaer","")</f>
        <v/>
      </c>
      <c r="BE193" t="str">
        <f>IF(ISNUMBER(SEARCH("thickening",$AZ193)),"thickening","")</f>
        <v/>
      </c>
      <c r="BF193" s="3" t="str">
        <f>IF(ISNUMBER(SEARCH("airDry",$AW193)),"airDry","")</f>
        <v>airDry</v>
      </c>
      <c r="BG193" s="3" t="str">
        <f>IF(ISNUMBER(SEARCH("heatDry",$AY193)),"heatDry","")</f>
        <v/>
      </c>
      <c r="BH193" s="3" t="str">
        <f>IF(AND(ISNUMBER(SEARCH("aerobic",$AW193)),ISNUMBER(SEARCH("anaer",$AW193))),"Combined Aer and Anaer.","")</f>
        <v/>
      </c>
    </row>
    <row r="194" spans="1:60" x14ac:dyDescent="0.25">
      <c r="A194" s="4">
        <v>35</v>
      </c>
      <c r="B194" t="s">
        <v>229</v>
      </c>
      <c r="C194">
        <v>212.62</v>
      </c>
      <c r="D194">
        <v>596.54352854108492</v>
      </c>
      <c r="E194">
        <v>594.00445171478486</v>
      </c>
      <c r="F194">
        <v>438.82150185827089</v>
      </c>
      <c r="G194">
        <v>772.31576835155784</v>
      </c>
      <c r="H194">
        <v>-118.5780255214833</v>
      </c>
      <c r="I194">
        <v>-120.8820908523947</v>
      </c>
      <c r="J194">
        <v>-136.574642337878</v>
      </c>
      <c r="K194">
        <v>-95.114512576204262</v>
      </c>
      <c r="L194">
        <v>137.02911741224369</v>
      </c>
      <c r="M194">
        <v>136.39328403195981</v>
      </c>
      <c r="N194">
        <v>134.28892305809859</v>
      </c>
      <c r="O194">
        <v>141.49518413126171</v>
      </c>
      <c r="P194">
        <v>4.9805196660737954</v>
      </c>
      <c r="Q194">
        <v>5.0332691463200563</v>
      </c>
      <c r="R194">
        <v>4.1431911784581192</v>
      </c>
      <c r="S194">
        <v>5.6780105793852158</v>
      </c>
      <c r="T194">
        <v>4163.2988490513017</v>
      </c>
      <c r="U194">
        <v>4163.2944486797023</v>
      </c>
      <c r="V194">
        <v>4159.3534877082466</v>
      </c>
      <c r="W194">
        <v>4167.2714797091467</v>
      </c>
      <c r="X194">
        <v>290.78205725297829</v>
      </c>
      <c r="Y194">
        <v>291.95273054063892</v>
      </c>
      <c r="Z194">
        <v>281.78052197612942</v>
      </c>
      <c r="AA194">
        <v>296.67195456625529</v>
      </c>
      <c r="AB194">
        <v>49.584663067861783</v>
      </c>
      <c r="AC194">
        <v>49.093257727499662</v>
      </c>
      <c r="AD194">
        <v>42.359375308978969</v>
      </c>
      <c r="AE194">
        <v>57.881263206353317</v>
      </c>
      <c r="AF194">
        <v>63.159278907165337</v>
      </c>
      <c r="AG194">
        <v>62.866082055662119</v>
      </c>
      <c r="AH194">
        <v>61.896540821911657</v>
      </c>
      <c r="AI194">
        <v>65.217674213102612</v>
      </c>
      <c r="AJ194">
        <v>0.5480329484635037</v>
      </c>
      <c r="AK194">
        <v>0.5480329599010646</v>
      </c>
      <c r="AL194">
        <v>0.54803032641619753</v>
      </c>
      <c r="AM194">
        <v>0.5480355553569638</v>
      </c>
      <c r="AN194">
        <v>0.67111320259344953</v>
      </c>
      <c r="AO194">
        <v>0.67111320259344964</v>
      </c>
      <c r="AP194">
        <v>0.67111320259344964</v>
      </c>
      <c r="AQ194">
        <v>0.67111320259344964</v>
      </c>
      <c r="AR194">
        <v>14.12637043782107</v>
      </c>
      <c r="AS194">
        <v>14.126370437821061</v>
      </c>
      <c r="AT194">
        <v>14.126370437821061</v>
      </c>
      <c r="AU194">
        <v>14.126370437821061</v>
      </c>
      <c r="AV194" t="str">
        <f>VLOOKUP(Sheet1[[#This Row],[NPDES ID2]],Combined_Sheet__Major_Only___2[[NPDES ID2]:[ECHO BFR]],3,FALSE)</f>
        <v>PR</v>
      </c>
      <c r="AW194" t="s">
        <v>118</v>
      </c>
      <c r="AX194" t="str">
        <f>VLOOKUP(Sheet1[[#This Row],[NPDES ID2]],Combined_Sheet__Major_Only___2[[NPDES ID2]:[ECHO BFR]],27,FALSE)</f>
        <v>-</v>
      </c>
      <c r="AY194" t="str">
        <f>VLOOKUP(Sheet1[[#This Row],[NPDES ID2]],Combined_Sheet__Major_Only___2[[NPDES ID2]:[ECHO BFR]],28,FALSE)</f>
        <v>-</v>
      </c>
      <c r="AZ194" t="str">
        <f>VLOOKUP(Sheet1[[#This Row],[NPDES ID2]],Combined_Sheet__Major_Only___2[[NPDES ID2]:[ECHO BFR]],29,FALSE)</f>
        <v>-</v>
      </c>
      <c r="BA194">
        <f>VLOOKUP(Sheet1[[#This Row],[NPDES ID2]],Combined_Sheet__Major_Only___2[[NPDES ID2]:[ECHO BFR]],17,FALSE)</f>
        <v>18.100940000000001</v>
      </c>
      <c r="BB194">
        <f>VLOOKUP(Sheet1[[#This Row],[NPDES ID2]],Combined_Sheet__Major_Only___2[[NPDES ID2]:[ECHO BFR]],18,FALSE)</f>
        <v>-66.623548999999997</v>
      </c>
      <c r="BC194" t="str">
        <f>IF(ISNUMBER(SEARCH("aerobic",$AW194)),"aerobic","")</f>
        <v>aerobic</v>
      </c>
      <c r="BD194" t="str">
        <f>IF(ISNUMBER(SEARCH("anaer",$AW194)),"anaer","")</f>
        <v/>
      </c>
      <c r="BE194" t="str">
        <f>IF(ISNUMBER(SEARCH("thickening",$AZ194)),"thickening","")</f>
        <v/>
      </c>
      <c r="BF194" s="3" t="str">
        <f>IF(ISNUMBER(SEARCH("airDry",$AW194)),"airDry","")</f>
        <v>airDry</v>
      </c>
      <c r="BG194" s="3" t="str">
        <f>IF(ISNUMBER(SEARCH("heatDry",$AY194)),"heatDry","")</f>
        <v/>
      </c>
      <c r="BH194" s="3" t="str">
        <f>IF(AND(ISNUMBER(SEARCH("aerobic",$AW194)),ISNUMBER(SEARCH("anaer",$AW194))),"Combined Aer and Anaer.","")</f>
        <v/>
      </c>
    </row>
    <row r="195" spans="1:60" x14ac:dyDescent="0.25">
      <c r="A195" s="4">
        <v>1653</v>
      </c>
      <c r="B195" t="s">
        <v>7760</v>
      </c>
      <c r="C195">
        <v>61.58</v>
      </c>
      <c r="D195">
        <v>1687.634489745494</v>
      </c>
      <c r="E195">
        <v>1687.299792180891</v>
      </c>
      <c r="F195">
        <v>1176.584949102838</v>
      </c>
      <c r="G195">
        <v>2228.322725724383</v>
      </c>
      <c r="H195">
        <v>-116.6716626277917</v>
      </c>
      <c r="I195">
        <v>-118.96966385955881</v>
      </c>
      <c r="J195">
        <v>-134.6256696668913</v>
      </c>
      <c r="K195">
        <v>-93.087362920722725</v>
      </c>
      <c r="L195">
        <v>40.295860876413613</v>
      </c>
      <c r="M195">
        <v>40.116512729755406</v>
      </c>
      <c r="N195">
        <v>39.523040568311558</v>
      </c>
      <c r="O195">
        <v>41.555465041340952</v>
      </c>
      <c r="P195">
        <v>1.441202535089487</v>
      </c>
      <c r="Q195">
        <v>1.4589497163000971</v>
      </c>
      <c r="R195">
        <v>1.1963990961231989</v>
      </c>
      <c r="S195">
        <v>1.641683631049266</v>
      </c>
      <c r="T195">
        <v>4163.3322387370954</v>
      </c>
      <c r="U195">
        <v>4163.3278383410161</v>
      </c>
      <c r="V195">
        <v>4159.3868554455994</v>
      </c>
      <c r="W195">
        <v>4167.3048914950823</v>
      </c>
      <c r="X195">
        <v>286.38416128577688</v>
      </c>
      <c r="Y195">
        <v>287.48488455869892</v>
      </c>
      <c r="Z195">
        <v>277.88449931848402</v>
      </c>
      <c r="AA195">
        <v>291.95763281844359</v>
      </c>
      <c r="AB195">
        <v>43.911331611701193</v>
      </c>
      <c r="AC195">
        <v>43.571658578257129</v>
      </c>
      <c r="AD195">
        <v>38.118390575276607</v>
      </c>
      <c r="AE195">
        <v>50.491079615870767</v>
      </c>
      <c r="AF195">
        <v>64.127961448361901</v>
      </c>
      <c r="AG195">
        <v>63.842507832134132</v>
      </c>
      <c r="AH195">
        <v>62.898144118458603</v>
      </c>
      <c r="AI195">
        <v>66.132505046443157</v>
      </c>
      <c r="AJ195">
        <v>0.55986727955219318</v>
      </c>
      <c r="AK195">
        <v>0.55986728257279217</v>
      </c>
      <c r="AL195">
        <v>0.55986658731976213</v>
      </c>
      <c r="AM195">
        <v>0.55986796778113834</v>
      </c>
      <c r="AN195">
        <v>0.67111459602740897</v>
      </c>
      <c r="AO195">
        <v>0.67111459602740897</v>
      </c>
      <c r="AP195">
        <v>0.67111459602740897</v>
      </c>
      <c r="AQ195">
        <v>0.67111459602740897</v>
      </c>
      <c r="AR195">
        <v>15.289789305993001</v>
      </c>
      <c r="AS195">
        <v>15.28978930599299</v>
      </c>
      <c r="AT195">
        <v>15.28978930599299</v>
      </c>
      <c r="AU195">
        <v>15.28978930599299</v>
      </c>
      <c r="AV195" t="str">
        <f>VLOOKUP(Sheet1[[#This Row],[NPDES ID2]],Combined_Sheet__Major_Only___2[[NPDES ID2]:[ECHO BFR]],3,FALSE)</f>
        <v>PR</v>
      </c>
      <c r="AW195" t="s">
        <v>118</v>
      </c>
      <c r="AX195" t="str">
        <f>VLOOKUP(Sheet1[[#This Row],[NPDES ID2]],Combined_Sheet__Major_Only___2[[NPDES ID2]:[ECHO BFR]],27,FALSE)</f>
        <v>-</v>
      </c>
      <c r="AY195" t="str">
        <f>VLOOKUP(Sheet1[[#This Row],[NPDES ID2]],Combined_Sheet__Major_Only___2[[NPDES ID2]:[ECHO BFR]],28,FALSE)</f>
        <v>thermoAerobicDigest</v>
      </c>
      <c r="AZ195" t="str">
        <f>VLOOKUP(Sheet1[[#This Row],[NPDES ID2]],Combined_Sheet__Major_Only___2[[NPDES ID2]:[ECHO BFR]],29,FALSE)</f>
        <v>-</v>
      </c>
      <c r="BA195">
        <f>VLOOKUP(Sheet1[[#This Row],[NPDES ID2]],Combined_Sheet__Major_Only___2[[NPDES ID2]:[ECHO BFR]],17,FALSE)</f>
        <v>18.300859999590202</v>
      </c>
      <c r="BB195">
        <f>VLOOKUP(Sheet1[[#This Row],[NPDES ID2]],Combined_Sheet__Major_Only___2[[NPDES ID2]:[ECHO BFR]],18,FALSE)</f>
        <v>-66.245543000108697</v>
      </c>
      <c r="BC195" t="str">
        <f>IF(ISNUMBER(SEARCH("aerobic",$AW195)),"aerobic","")</f>
        <v>aerobic</v>
      </c>
      <c r="BD195" t="str">
        <f>IF(ISNUMBER(SEARCH("anaer",$AW195)),"anaer","")</f>
        <v/>
      </c>
      <c r="BE195" t="str">
        <f>IF(ISNUMBER(SEARCH("thickening",$AZ195)),"thickening","")</f>
        <v/>
      </c>
      <c r="BF195" s="3" t="str">
        <f>IF(ISNUMBER(SEARCH("airDry",$AW195)),"airDry","")</f>
        <v>airDry</v>
      </c>
      <c r="BG195" s="3" t="str">
        <f>IF(ISNUMBER(SEARCH("heatDry",$AY195)),"heatDry","")</f>
        <v/>
      </c>
      <c r="BH195" s="3" t="str">
        <f>IF(AND(ISNUMBER(SEARCH("aerobic",$AW195)),ISNUMBER(SEARCH("anaer",$AW195))),"Combined Aer and Anaer.","")</f>
        <v/>
      </c>
    </row>
    <row r="196" spans="1:60" x14ac:dyDescent="0.25">
      <c r="A196" s="4">
        <v>2402</v>
      </c>
      <c r="B196" t="s">
        <v>11201</v>
      </c>
      <c r="C196">
        <v>278.45</v>
      </c>
      <c r="D196">
        <v>497.79963406125302</v>
      </c>
      <c r="E196">
        <v>502.54683156325092</v>
      </c>
      <c r="F196">
        <v>374.98429109001148</v>
      </c>
      <c r="G196">
        <v>638.21337554098216</v>
      </c>
      <c r="H196">
        <v>-118.2421924505893</v>
      </c>
      <c r="I196">
        <v>-120.53836986607951</v>
      </c>
      <c r="J196">
        <v>-136.1967234447711</v>
      </c>
      <c r="K196">
        <v>-94.774858429722258</v>
      </c>
      <c r="L196">
        <v>179.90670236524269</v>
      </c>
      <c r="M196">
        <v>179.07763717657639</v>
      </c>
      <c r="N196">
        <v>176.33345443945299</v>
      </c>
      <c r="O196">
        <v>185.7304080584999</v>
      </c>
      <c r="P196">
        <v>6.5215879999286814</v>
      </c>
      <c r="Q196">
        <v>6.5925011102907156</v>
      </c>
      <c r="R196">
        <v>5.4233256248745274</v>
      </c>
      <c r="S196">
        <v>7.4339173250500048</v>
      </c>
      <c r="T196">
        <v>4165.2948260898438</v>
      </c>
      <c r="U196">
        <v>4165.2904242548893</v>
      </c>
      <c r="V196">
        <v>4161.3481527073354</v>
      </c>
      <c r="W196">
        <v>4169.2687778556174</v>
      </c>
      <c r="X196">
        <v>290.19016216545208</v>
      </c>
      <c r="Y196">
        <v>291.34963521166662</v>
      </c>
      <c r="Z196">
        <v>281.26839969613002</v>
      </c>
      <c r="AA196">
        <v>296.02975901500918</v>
      </c>
      <c r="AB196">
        <v>58.985778936205541</v>
      </c>
      <c r="AC196">
        <v>58.161425580446043</v>
      </c>
      <c r="AD196">
        <v>48.915775753404667</v>
      </c>
      <c r="AE196">
        <v>70.951217108194555</v>
      </c>
      <c r="AF196">
        <v>63.318356234127911</v>
      </c>
      <c r="AG196">
        <v>63.026375490041481</v>
      </c>
      <c r="AH196">
        <v>62.06114316001144</v>
      </c>
      <c r="AI196">
        <v>65.367871163620549</v>
      </c>
      <c r="AJ196">
        <v>0.54997613070293161</v>
      </c>
      <c r="AK196">
        <v>0.54997614754549362</v>
      </c>
      <c r="AL196">
        <v>0.54997226873402771</v>
      </c>
      <c r="AM196">
        <v>0.54997997036184931</v>
      </c>
      <c r="AN196">
        <v>0.67119647890074052</v>
      </c>
      <c r="AO196">
        <v>0.67119647890074052</v>
      </c>
      <c r="AP196">
        <v>0.67119647890074052</v>
      </c>
      <c r="AQ196">
        <v>0.67119647890074052</v>
      </c>
      <c r="AR196">
        <v>12.823249012539801</v>
      </c>
      <c r="AS196">
        <v>12.823249012539801</v>
      </c>
      <c r="AT196">
        <v>12.823249012539801</v>
      </c>
      <c r="AU196">
        <v>12.823249012539801</v>
      </c>
      <c r="AV196" t="str">
        <f>VLOOKUP(Sheet1[[#This Row],[NPDES ID2]],Combined_Sheet__Major_Only___2[[NPDES ID2]:[ECHO BFR]],3,FALSE)</f>
        <v>AR</v>
      </c>
      <c r="AW196" t="s">
        <v>118</v>
      </c>
      <c r="AX196" t="str">
        <f>VLOOKUP(Sheet1[[#This Row],[NPDES ID2]],Combined_Sheet__Major_Only___2[[NPDES ID2]:[ECHO BFR]],27,FALSE)</f>
        <v>other</v>
      </c>
      <c r="AY196" t="str">
        <f>VLOOKUP(Sheet1[[#This Row],[NPDES ID2]],Combined_Sheet__Major_Only___2[[NPDES ID2]:[ECHO BFR]],28,FALSE)</f>
        <v>-</v>
      </c>
      <c r="AZ196" t="str">
        <f>VLOOKUP(Sheet1[[#This Row],[NPDES ID2]],Combined_Sheet__Major_Only___2[[NPDES ID2]:[ECHO BFR]],29,FALSE)</f>
        <v>-</v>
      </c>
      <c r="BA196">
        <f>VLOOKUP(Sheet1[[#This Row],[NPDES ID2]],Combined_Sheet__Major_Only___2[[NPDES ID2]:[ECHO BFR]],17,FALSE)</f>
        <v>33.591110999999998</v>
      </c>
      <c r="BB196">
        <f>VLOOKUP(Sheet1[[#This Row],[NPDES ID2]],Combined_Sheet__Major_Only___2[[NPDES ID2]:[ECHO BFR]],18,FALSE)</f>
        <v>-92.83</v>
      </c>
      <c r="BC196" t="str">
        <f>IF(ISNUMBER(SEARCH("aerobic",$AW196)),"aerobic","")</f>
        <v>aerobic</v>
      </c>
      <c r="BD196" t="str">
        <f>IF(ISNUMBER(SEARCH("anaer",$AW196)),"anaer","")</f>
        <v/>
      </c>
      <c r="BE196" t="str">
        <f>IF(ISNUMBER(SEARCH("thickening",$AZ196)),"thickening","")</f>
        <v/>
      </c>
      <c r="BF196" s="2" t="str">
        <f>IF(ISNUMBER(SEARCH("airDry",$AW196)),"airDry","")</f>
        <v>airDry</v>
      </c>
      <c r="BG196" s="2" t="str">
        <f>IF(ISNUMBER(SEARCH("heatDry",$AY196)),"heatDry","")</f>
        <v/>
      </c>
      <c r="BH196" s="2" t="str">
        <f>IF(AND(ISNUMBER(SEARCH("aerobic",$AW196)),ISNUMBER(SEARCH("anaer",$AW196))),"Combined Aer and Anaer.","")</f>
        <v/>
      </c>
    </row>
    <row r="197" spans="1:60" x14ac:dyDescent="0.25">
      <c r="A197" s="4">
        <v>66</v>
      </c>
      <c r="B197" t="s">
        <v>369</v>
      </c>
      <c r="C197">
        <v>56.98</v>
      </c>
      <c r="D197">
        <v>1933.263801650176</v>
      </c>
      <c r="E197">
        <v>1933.3620296851859</v>
      </c>
      <c r="F197">
        <v>1345.5083075250921</v>
      </c>
      <c r="G197">
        <v>2556.9035310544818</v>
      </c>
      <c r="H197">
        <v>-124.8307484131191</v>
      </c>
      <c r="I197">
        <v>-127.2697177185979</v>
      </c>
      <c r="J197">
        <v>-143.55501082731081</v>
      </c>
      <c r="K197">
        <v>-101.6718778022251</v>
      </c>
      <c r="L197">
        <v>35.012636233408159</v>
      </c>
      <c r="M197">
        <v>34.828685973546897</v>
      </c>
      <c r="N197">
        <v>34.219981506467263</v>
      </c>
      <c r="O197">
        <v>36.304566881163332</v>
      </c>
      <c r="P197">
        <v>1.338282126934238</v>
      </c>
      <c r="Q197">
        <v>1.3514694755861629</v>
      </c>
      <c r="R197">
        <v>1.120316374870769</v>
      </c>
      <c r="S197">
        <v>1.525133370982465</v>
      </c>
      <c r="T197">
        <v>4167.2249819368108</v>
      </c>
      <c r="U197">
        <v>4167.2205786867598</v>
      </c>
      <c r="V197">
        <v>4163.2770397818776</v>
      </c>
      <c r="W197">
        <v>4171.2002112444343</v>
      </c>
      <c r="X197">
        <v>305.29435632922599</v>
      </c>
      <c r="Y197">
        <v>306.70199580799567</v>
      </c>
      <c r="Z197">
        <v>294.58896024421392</v>
      </c>
      <c r="AA197">
        <v>312.26172074144108</v>
      </c>
      <c r="AB197">
        <v>62.024259704639462</v>
      </c>
      <c r="AC197">
        <v>61.074556367628247</v>
      </c>
      <c r="AD197">
        <v>51.423778145482807</v>
      </c>
      <c r="AE197">
        <v>74.389550799504335</v>
      </c>
      <c r="AF197">
        <v>60.218395778192097</v>
      </c>
      <c r="AG197">
        <v>59.901979939052183</v>
      </c>
      <c r="AH197">
        <v>58.85518591680399</v>
      </c>
      <c r="AI197">
        <v>62.440363601143453</v>
      </c>
      <c r="AJ197">
        <v>0.51212793479886487</v>
      </c>
      <c r="AK197">
        <v>0.51212793817570823</v>
      </c>
      <c r="AL197">
        <v>0.5121271609052217</v>
      </c>
      <c r="AM197">
        <v>0.51212870421698176</v>
      </c>
      <c r="AN197">
        <v>0.67127696891195388</v>
      </c>
      <c r="AO197">
        <v>0.67127696891195376</v>
      </c>
      <c r="AP197">
        <v>0.67127696891195376</v>
      </c>
      <c r="AQ197">
        <v>0.67127696891195376</v>
      </c>
      <c r="AR197">
        <v>12.19867268739784</v>
      </c>
      <c r="AS197">
        <v>12.19867268739784</v>
      </c>
      <c r="AT197">
        <v>12.19867268739784</v>
      </c>
      <c r="AU197">
        <v>12.19867268739784</v>
      </c>
      <c r="AV197" t="str">
        <f>VLOOKUP(Sheet1[[#This Row],[NPDES ID2]],Combined_Sheet__Major_Only___2[[NPDES ID2]:[ECHO BFR]],3,FALSE)</f>
        <v>PR</v>
      </c>
      <c r="AW197" t="s">
        <v>118</v>
      </c>
      <c r="AX197" t="str">
        <f>VLOOKUP(Sheet1[[#This Row],[NPDES ID2]],Combined_Sheet__Major_Only___2[[NPDES ID2]:[ECHO BFR]],27,FALSE)</f>
        <v>-</v>
      </c>
      <c r="AY197" t="str">
        <f>VLOOKUP(Sheet1[[#This Row],[NPDES ID2]],Combined_Sheet__Major_Only___2[[NPDES ID2]:[ECHO BFR]],28,FALSE)</f>
        <v>-</v>
      </c>
      <c r="AZ197" t="str">
        <f>VLOOKUP(Sheet1[[#This Row],[NPDES ID2]],Combined_Sheet__Major_Only___2[[NPDES ID2]:[ECHO BFR]],29,FALSE)</f>
        <v>-</v>
      </c>
      <c r="BA197">
        <f>VLOOKUP(Sheet1[[#This Row],[NPDES ID2]],Combined_Sheet__Major_Only___2[[NPDES ID2]:[ECHO BFR]],17,FALSE)</f>
        <v>18.047916000000001</v>
      </c>
      <c r="BB197">
        <f>VLOOKUP(Sheet1[[#This Row],[NPDES ID2]],Combined_Sheet__Major_Only___2[[NPDES ID2]:[ECHO BFR]],18,FALSE)</f>
        <v>-65.869443000000004</v>
      </c>
      <c r="BC197" t="str">
        <f>IF(ISNUMBER(SEARCH("aerobic",$AW197)),"aerobic","")</f>
        <v>aerobic</v>
      </c>
      <c r="BD197" t="str">
        <f>IF(ISNUMBER(SEARCH("anaer",$AW197)),"anaer","")</f>
        <v/>
      </c>
      <c r="BE197" t="str">
        <f>IF(ISNUMBER(SEARCH("thickening",$AZ197)),"thickening","")</f>
        <v/>
      </c>
      <c r="BF197" s="2" t="str">
        <f>IF(ISNUMBER(SEARCH("airDry",$AW197)),"airDry","")</f>
        <v>airDry</v>
      </c>
      <c r="BG197" s="2" t="str">
        <f>IF(ISNUMBER(SEARCH("heatDry",$AY197)),"heatDry","")</f>
        <v/>
      </c>
      <c r="BH197" s="2" t="str">
        <f>IF(AND(ISNUMBER(SEARCH("aerobic",$AW197)),ISNUMBER(SEARCH("anaer",$AW197))),"Combined Aer and Anaer.","")</f>
        <v/>
      </c>
    </row>
    <row r="198" spans="1:60" x14ac:dyDescent="0.25">
      <c r="A198" s="4">
        <v>48</v>
      </c>
      <c r="B198" t="s">
        <v>290</v>
      </c>
      <c r="C198">
        <v>142.30000000000001</v>
      </c>
      <c r="D198">
        <v>866.06437200197524</v>
      </c>
      <c r="E198">
        <v>863.92204297211947</v>
      </c>
      <c r="F198">
        <v>620.75637319843861</v>
      </c>
      <c r="G198">
        <v>1126.8150157970681</v>
      </c>
      <c r="H198">
        <v>-126.7769568947603</v>
      </c>
      <c r="I198">
        <v>-129.1701135078695</v>
      </c>
      <c r="J198">
        <v>-145.69151649532611</v>
      </c>
      <c r="K198">
        <v>-103.73105833334451</v>
      </c>
      <c r="L198">
        <v>86.175884686386183</v>
      </c>
      <c r="M198">
        <v>85.706519375803197</v>
      </c>
      <c r="N198">
        <v>84.153229151561931</v>
      </c>
      <c r="O198">
        <v>89.472523808851477</v>
      </c>
      <c r="P198">
        <v>3.3447483996395482</v>
      </c>
      <c r="Q198">
        <v>3.3756868895959609</v>
      </c>
      <c r="R198">
        <v>2.8051820883869309</v>
      </c>
      <c r="S198">
        <v>3.816596512787827</v>
      </c>
      <c r="T198">
        <v>4167.9442694003537</v>
      </c>
      <c r="U198">
        <v>4167.939865622955</v>
      </c>
      <c r="V198">
        <v>4163.9958544275914</v>
      </c>
      <c r="W198">
        <v>4171.919974793801</v>
      </c>
      <c r="X198">
        <v>309.83272931867509</v>
      </c>
      <c r="Y198">
        <v>311.31764907146288</v>
      </c>
      <c r="Z198">
        <v>298.56895128629537</v>
      </c>
      <c r="AA198">
        <v>317.15418575217859</v>
      </c>
      <c r="AB198">
        <v>52.18618401076936</v>
      </c>
      <c r="AC198">
        <v>51.619002836199527</v>
      </c>
      <c r="AD198">
        <v>44.6655990382921</v>
      </c>
      <c r="AE198">
        <v>60.631187641571309</v>
      </c>
      <c r="AF198">
        <v>59.348343604392987</v>
      </c>
      <c r="AG198">
        <v>59.025010112351943</v>
      </c>
      <c r="AH198">
        <v>57.955544095267342</v>
      </c>
      <c r="AI198">
        <v>61.618634704355742</v>
      </c>
      <c r="AJ198">
        <v>0.50151273035920763</v>
      </c>
      <c r="AK198">
        <v>0.50151273785609718</v>
      </c>
      <c r="AL198">
        <v>0.50151101193067782</v>
      </c>
      <c r="AM198">
        <v>0.50151443885359925</v>
      </c>
      <c r="AN198">
        <v>0.67130695405731</v>
      </c>
      <c r="AO198">
        <v>0.67130695405730967</v>
      </c>
      <c r="AP198">
        <v>0.67130695405730967</v>
      </c>
      <c r="AQ198">
        <v>0.67130695405730967</v>
      </c>
      <c r="AR198">
        <v>13.370376729617091</v>
      </c>
      <c r="AS198">
        <v>13.37037672961708</v>
      </c>
      <c r="AT198">
        <v>13.37037672961708</v>
      </c>
      <c r="AU198">
        <v>13.37037672961708</v>
      </c>
      <c r="AV198" t="str">
        <f>VLOOKUP(Sheet1[[#This Row],[NPDES ID2]],Combined_Sheet__Major_Only___2[[NPDES ID2]:[ECHO BFR]],3,FALSE)</f>
        <v>IL</v>
      </c>
      <c r="AW198" t="s">
        <v>118</v>
      </c>
      <c r="AX198" t="str">
        <f>VLOOKUP(Sheet1[[#This Row],[NPDES ID2]],Combined_Sheet__Major_Only___2[[NPDES ID2]:[ECHO BFR]],27,FALSE)</f>
        <v>-</v>
      </c>
      <c r="AY198" t="str">
        <f>VLOOKUP(Sheet1[[#This Row],[NPDES ID2]],Combined_Sheet__Major_Only___2[[NPDES ID2]:[ECHO BFR]],28,FALSE)</f>
        <v>-</v>
      </c>
      <c r="AZ198" t="str">
        <f>VLOOKUP(Sheet1[[#This Row],[NPDES ID2]],Combined_Sheet__Major_Only___2[[NPDES ID2]:[ECHO BFR]],29,FALSE)</f>
        <v>-</v>
      </c>
      <c r="BA198">
        <f>VLOOKUP(Sheet1[[#This Row],[NPDES ID2]],Combined_Sheet__Major_Only___2[[NPDES ID2]:[ECHO BFR]],17,FALSE)</f>
        <v>41.448929999999997</v>
      </c>
      <c r="BB198">
        <f>VLOOKUP(Sheet1[[#This Row],[NPDES ID2]],Combined_Sheet__Major_Only___2[[NPDES ID2]:[ECHO BFR]],18,FALSE)</f>
        <v>-90.619889999999998</v>
      </c>
      <c r="BC198" t="str">
        <f>IF(ISNUMBER(SEARCH("aerobic",$AW198)),"aerobic","")</f>
        <v>aerobic</v>
      </c>
      <c r="BD198" t="str">
        <f>IF(ISNUMBER(SEARCH("anaer",$AW198)),"anaer","")</f>
        <v/>
      </c>
      <c r="BE198" t="str">
        <f>IF(ISNUMBER(SEARCH("thickening",$AZ198)),"thickening","")</f>
        <v/>
      </c>
      <c r="BF198" s="2" t="str">
        <f>IF(ISNUMBER(SEARCH("airDry",$AW198)),"airDry","")</f>
        <v>airDry</v>
      </c>
      <c r="BG198" s="2" t="str">
        <f>IF(ISNUMBER(SEARCH("heatDry",$AY198)),"heatDry","")</f>
        <v/>
      </c>
      <c r="BH198" s="2" t="str">
        <f>IF(AND(ISNUMBER(SEARCH("aerobic",$AW198)),ISNUMBER(SEARCH("anaer",$AW198))),"Combined Aer and Anaer.","")</f>
        <v/>
      </c>
    </row>
    <row r="199" spans="1:60" x14ac:dyDescent="0.25">
      <c r="A199" s="4">
        <v>662</v>
      </c>
      <c r="B199" t="s">
        <v>3256</v>
      </c>
      <c r="C199">
        <v>32.68</v>
      </c>
      <c r="D199">
        <v>3233.1354054375079</v>
      </c>
      <c r="E199">
        <v>3225.9311748140808</v>
      </c>
      <c r="F199">
        <v>2233.3808290897418</v>
      </c>
      <c r="G199">
        <v>4286.4253545891361</v>
      </c>
      <c r="H199">
        <v>-122.55744055552471</v>
      </c>
      <c r="I199">
        <v>-124.9833270291208</v>
      </c>
      <c r="J199">
        <v>-141.02435676393</v>
      </c>
      <c r="K199">
        <v>-99.276635796480491</v>
      </c>
      <c r="L199">
        <v>20.428882741684749</v>
      </c>
      <c r="M199">
        <v>20.326132877528909</v>
      </c>
      <c r="N199">
        <v>19.986135854058229</v>
      </c>
      <c r="O199">
        <v>21.150509474156362</v>
      </c>
      <c r="P199">
        <v>0.76683597948565752</v>
      </c>
      <c r="Q199">
        <v>0.77307449067386758</v>
      </c>
      <c r="R199">
        <v>0.64051485960251309</v>
      </c>
      <c r="S199">
        <v>0.87345227633092304</v>
      </c>
      <c r="T199">
        <v>4169.2684981990478</v>
      </c>
      <c r="U199">
        <v>4169.264093450789</v>
      </c>
      <c r="V199">
        <v>4165.3192127551347</v>
      </c>
      <c r="W199">
        <v>4173.2450800801162</v>
      </c>
      <c r="X199">
        <v>300.23272879542509</v>
      </c>
      <c r="Y199">
        <v>301.55324155567962</v>
      </c>
      <c r="Z199">
        <v>290.15513424849019</v>
      </c>
      <c r="AA199">
        <v>306.80260127057011</v>
      </c>
      <c r="AB199">
        <v>61.293285802393527</v>
      </c>
      <c r="AC199">
        <v>60.375001763525901</v>
      </c>
      <c r="AD199">
        <v>50.748772981360347</v>
      </c>
      <c r="AE199">
        <v>73.650371832721163</v>
      </c>
      <c r="AF199">
        <v>61.261702442036203</v>
      </c>
      <c r="AG199">
        <v>60.953555914716198</v>
      </c>
      <c r="AH199">
        <v>59.934048883114848</v>
      </c>
      <c r="AI199">
        <v>63.425684396019797</v>
      </c>
      <c r="AJ199">
        <v>0.52486138907960911</v>
      </c>
      <c r="AK199">
        <v>0.52486139103680518</v>
      </c>
      <c r="AL199">
        <v>0.52486094056433186</v>
      </c>
      <c r="AM199">
        <v>0.52486183500072936</v>
      </c>
      <c r="AN199">
        <v>0.67136214326416233</v>
      </c>
      <c r="AO199">
        <v>0.67136214326416221</v>
      </c>
      <c r="AP199">
        <v>0.67136214326416221</v>
      </c>
      <c r="AQ199">
        <v>0.67136214326416221</v>
      </c>
      <c r="AR199">
        <v>12.377419089619741</v>
      </c>
      <c r="AS199">
        <v>12.377419089619741</v>
      </c>
      <c r="AT199">
        <v>12.377419089619741</v>
      </c>
      <c r="AU199">
        <v>12.377419089619741</v>
      </c>
      <c r="AV199" t="str">
        <f>VLOOKUP(Sheet1[[#This Row],[NPDES ID2]],Combined_Sheet__Major_Only___2[[NPDES ID2]:[ECHO BFR]],3,FALSE)</f>
        <v>AL</v>
      </c>
      <c r="AW199" t="s">
        <v>118</v>
      </c>
      <c r="AX199" t="str">
        <f>VLOOKUP(Sheet1[[#This Row],[NPDES ID2]],Combined_Sheet__Major_Only___2[[NPDES ID2]:[ECHO BFR]],27,FALSE)</f>
        <v>longTermSludgeStore</v>
      </c>
      <c r="AY199" t="str">
        <f>VLOOKUP(Sheet1[[#This Row],[NPDES ID2]],Combined_Sheet__Major_Only___2[[NPDES ID2]:[ECHO BFR]],28,FALSE)</f>
        <v>-</v>
      </c>
      <c r="AZ199" t="str">
        <f>VLOOKUP(Sheet1[[#This Row],[NPDES ID2]],Combined_Sheet__Major_Only___2[[NPDES ID2]:[ECHO BFR]],29,FALSE)</f>
        <v>preliminaryOps</v>
      </c>
      <c r="BA199">
        <f>VLOOKUP(Sheet1[[#This Row],[NPDES ID2]],Combined_Sheet__Major_Only___2[[NPDES ID2]:[ECHO BFR]],17,FALSE)</f>
        <v>32.907375999999999</v>
      </c>
      <c r="BB199">
        <f>VLOOKUP(Sheet1[[#This Row],[NPDES ID2]],Combined_Sheet__Major_Only___2[[NPDES ID2]:[ECHO BFR]],18,FALSE)</f>
        <v>-85.433925000000002</v>
      </c>
      <c r="BC199" t="str">
        <f>IF(ISNUMBER(SEARCH("aerobic",$AW199)),"aerobic","")</f>
        <v>aerobic</v>
      </c>
      <c r="BD199" t="str">
        <f>IF(ISNUMBER(SEARCH("anaer",$AW199)),"anaer","")</f>
        <v/>
      </c>
      <c r="BE199" t="str">
        <f>IF(ISNUMBER(SEARCH("thickening",$AZ199)),"thickening","")</f>
        <v/>
      </c>
      <c r="BF199" s="2" t="str">
        <f>IF(ISNUMBER(SEARCH("airDry",$AW199)),"airDry","")</f>
        <v>airDry</v>
      </c>
      <c r="BG199" s="2" t="str">
        <f>IF(ISNUMBER(SEARCH("heatDry",$AY199)),"heatDry","")</f>
        <v/>
      </c>
      <c r="BH199" s="2" t="str">
        <f>IF(AND(ISNUMBER(SEARCH("aerobic",$AW199)),ISNUMBER(SEARCH("anaer",$AW199))),"Combined Aer and Anaer.","")</f>
        <v/>
      </c>
    </row>
    <row r="200" spans="1:60" x14ac:dyDescent="0.25">
      <c r="A200" s="4">
        <v>1685</v>
      </c>
      <c r="B200" t="s">
        <v>7906</v>
      </c>
      <c r="C200">
        <v>51.2</v>
      </c>
      <c r="D200">
        <v>2124.7357820995971</v>
      </c>
      <c r="E200">
        <v>2125.0580499457069</v>
      </c>
      <c r="F200">
        <v>1476.082790206731</v>
      </c>
      <c r="G200">
        <v>2811.6932828358731</v>
      </c>
      <c r="H200">
        <v>-123.9614811487657</v>
      </c>
      <c r="I200">
        <v>-126.4239587397275</v>
      </c>
      <c r="J200">
        <v>-142.58806826010601</v>
      </c>
      <c r="K200">
        <v>-100.7560302488221</v>
      </c>
      <c r="L200">
        <v>31.667262601585701</v>
      </c>
      <c r="M200">
        <v>31.503603492096349</v>
      </c>
      <c r="N200">
        <v>30.962049483599319</v>
      </c>
      <c r="O200">
        <v>32.816675973844433</v>
      </c>
      <c r="P200">
        <v>1.202105391902162</v>
      </c>
      <c r="Q200">
        <v>1.213169007226591</v>
      </c>
      <c r="R200">
        <v>1.0054729488008829</v>
      </c>
      <c r="S200">
        <v>1.3691511947264741</v>
      </c>
      <c r="T200">
        <v>4170.536538882704</v>
      </c>
      <c r="U200">
        <v>4170.5321332047788</v>
      </c>
      <c r="V200">
        <v>4166.5864199024463</v>
      </c>
      <c r="W200">
        <v>4174.5139600613074</v>
      </c>
      <c r="X200">
        <v>303.5430878605473</v>
      </c>
      <c r="Y200">
        <v>304.91807154105987</v>
      </c>
      <c r="Z200">
        <v>293.0730491464974</v>
      </c>
      <c r="AA200">
        <v>310.36138718342028</v>
      </c>
      <c r="AB200">
        <v>55.166198741581802</v>
      </c>
      <c r="AC200">
        <v>54.491327513087562</v>
      </c>
      <c r="AD200">
        <v>46.625382853561199</v>
      </c>
      <c r="AE200">
        <v>64.928024959083416</v>
      </c>
      <c r="AF200">
        <v>60.613206226492039</v>
      </c>
      <c r="AG200">
        <v>60.29991919508921</v>
      </c>
      <c r="AH200">
        <v>59.263450358370051</v>
      </c>
      <c r="AI200">
        <v>62.813233372367222</v>
      </c>
      <c r="AJ200">
        <v>0.51694599756261816</v>
      </c>
      <c r="AK200">
        <v>0.5169460004172165</v>
      </c>
      <c r="AL200">
        <v>0.51694534337078502</v>
      </c>
      <c r="AM200">
        <v>0.51694664797099266</v>
      </c>
      <c r="AN200">
        <v>0.67141497338024325</v>
      </c>
      <c r="AO200">
        <v>0.67141497338024347</v>
      </c>
      <c r="AP200">
        <v>0.67141497338024347</v>
      </c>
      <c r="AQ200">
        <v>0.67141497338024347</v>
      </c>
      <c r="AR200">
        <v>13.06494497228784</v>
      </c>
      <c r="AS200">
        <v>13.064944972287851</v>
      </c>
      <c r="AT200">
        <v>13.064944972287851</v>
      </c>
      <c r="AU200">
        <v>13.064944972287851</v>
      </c>
      <c r="AV200" t="str">
        <f>VLOOKUP(Sheet1[[#This Row],[NPDES ID2]],Combined_Sheet__Major_Only___2[[NPDES ID2]:[ECHO BFR]],3,FALSE)</f>
        <v>TX</v>
      </c>
      <c r="AW200" t="s">
        <v>118</v>
      </c>
      <c r="AX200" t="str">
        <f>VLOOKUP(Sheet1[[#This Row],[NPDES ID2]],Combined_Sheet__Major_Only___2[[NPDES ID2]:[ECHO BFR]],27,FALSE)</f>
        <v>-</v>
      </c>
      <c r="AY200" t="str">
        <f>VLOOKUP(Sheet1[[#This Row],[NPDES ID2]],Combined_Sheet__Major_Only___2[[NPDES ID2]:[ECHO BFR]],28,FALSE)</f>
        <v>-</v>
      </c>
      <c r="AZ200" t="str">
        <f>VLOOKUP(Sheet1[[#This Row],[NPDES ID2]],Combined_Sheet__Major_Only___2[[NPDES ID2]:[ECHO BFR]],29,FALSE)</f>
        <v>-</v>
      </c>
      <c r="BA200">
        <f>VLOOKUP(Sheet1[[#This Row],[NPDES ID2]],Combined_Sheet__Major_Only___2[[NPDES ID2]:[ECHO BFR]],17,FALSE)</f>
        <v>33.435644000000003</v>
      </c>
      <c r="BB200">
        <f>VLOOKUP(Sheet1[[#This Row],[NPDES ID2]],Combined_Sheet__Major_Only___2[[NPDES ID2]:[ECHO BFR]],18,FALSE)</f>
        <v>-94.409773999999999</v>
      </c>
      <c r="BC200" t="str">
        <f>IF(ISNUMBER(SEARCH("aerobic",$AW200)),"aerobic","")</f>
        <v>aerobic</v>
      </c>
      <c r="BD200" t="str">
        <f>IF(ISNUMBER(SEARCH("anaer",$AW200)),"anaer","")</f>
        <v/>
      </c>
      <c r="BE200" t="str">
        <f>IF(ISNUMBER(SEARCH("thickening",$AZ200)),"thickening","")</f>
        <v/>
      </c>
      <c r="BF200" s="3" t="str">
        <f>IF(ISNUMBER(SEARCH("airDry",$AW200)),"airDry","")</f>
        <v>airDry</v>
      </c>
      <c r="BG200" s="3" t="str">
        <f>IF(ISNUMBER(SEARCH("heatDry",$AY200)),"heatDry","")</f>
        <v/>
      </c>
      <c r="BH200" s="3" t="str">
        <f>IF(AND(ISNUMBER(SEARCH("aerobic",$AW200)),ISNUMBER(SEARCH("anaer",$AW200))),"Combined Aer and Anaer.","")</f>
        <v/>
      </c>
    </row>
    <row r="201" spans="1:60" x14ac:dyDescent="0.25">
      <c r="A201" s="4">
        <v>1642</v>
      </c>
      <c r="B201" t="s">
        <v>7708</v>
      </c>
      <c r="C201">
        <v>65.34</v>
      </c>
      <c r="D201">
        <v>1687.975188025385</v>
      </c>
      <c r="E201">
        <v>1687.7628406806459</v>
      </c>
      <c r="F201">
        <v>1178.019243898741</v>
      </c>
      <c r="G201">
        <v>2229.9617485842691</v>
      </c>
      <c r="H201">
        <v>-123.8242848162396</v>
      </c>
      <c r="I201">
        <v>-126.2921309523319</v>
      </c>
      <c r="J201">
        <v>-142.43501710108981</v>
      </c>
      <c r="K201">
        <v>-100.613976807364</v>
      </c>
      <c r="L201">
        <v>40.453883189221578</v>
      </c>
      <c r="M201">
        <v>40.245352635473623</v>
      </c>
      <c r="N201">
        <v>39.555306318067387</v>
      </c>
      <c r="O201">
        <v>41.918452702750223</v>
      </c>
      <c r="P201">
        <v>1.5340081617750589</v>
      </c>
      <c r="Q201">
        <v>1.5479714021220361</v>
      </c>
      <c r="R201">
        <v>1.2829173921712551</v>
      </c>
      <c r="S201">
        <v>1.7470176084294891</v>
      </c>
      <c r="T201">
        <v>4174.4574745902801</v>
      </c>
      <c r="U201">
        <v>4174.453066037715</v>
      </c>
      <c r="V201">
        <v>4170.5047782144684</v>
      </c>
      <c r="W201">
        <v>4178.4374909787284</v>
      </c>
      <c r="X201">
        <v>303.5198759233067</v>
      </c>
      <c r="Y201">
        <v>304.89099085679209</v>
      </c>
      <c r="Z201">
        <v>293.07747426048059</v>
      </c>
      <c r="AA201">
        <v>310.32071415518851</v>
      </c>
      <c r="AB201">
        <v>55.488174581996418</v>
      </c>
      <c r="AC201">
        <v>54.803107944911773</v>
      </c>
      <c r="AD201">
        <v>46.850600464249048</v>
      </c>
      <c r="AE201">
        <v>65.373419304424544</v>
      </c>
      <c r="AF201">
        <v>60.674744163865213</v>
      </c>
      <c r="AG201">
        <v>60.361937638682747</v>
      </c>
      <c r="AH201">
        <v>59.327101075542167</v>
      </c>
      <c r="AI201">
        <v>62.871346246873237</v>
      </c>
      <c r="AJ201">
        <v>0.51769703649822352</v>
      </c>
      <c r="AK201">
        <v>0.51769704015599793</v>
      </c>
      <c r="AL201">
        <v>0.51769619821304713</v>
      </c>
      <c r="AM201">
        <v>0.51769786993559275</v>
      </c>
      <c r="AN201">
        <v>0.67157822310410509</v>
      </c>
      <c r="AO201">
        <v>0.67157822310410498</v>
      </c>
      <c r="AP201">
        <v>0.67157822310410498</v>
      </c>
      <c r="AQ201">
        <v>0.67157822310410498</v>
      </c>
      <c r="AR201">
        <v>13.03427257247502</v>
      </c>
      <c r="AS201">
        <v>13.03427257247502</v>
      </c>
      <c r="AT201">
        <v>13.03427257247502</v>
      </c>
      <c r="AU201">
        <v>13.03427257247502</v>
      </c>
      <c r="AV201" t="str">
        <f>VLOOKUP(Sheet1[[#This Row],[NPDES ID2]],Combined_Sheet__Major_Only___2[[NPDES ID2]:[ECHO BFR]],3,FALSE)</f>
        <v>SD</v>
      </c>
      <c r="AW201" t="s">
        <v>118</v>
      </c>
      <c r="AX201" t="str">
        <f>VLOOKUP(Sheet1[[#This Row],[NPDES ID2]],Combined_Sheet__Major_Only___2[[NPDES ID2]:[ECHO BFR]],27,FALSE)</f>
        <v>-</v>
      </c>
      <c r="AY201" t="str">
        <f>VLOOKUP(Sheet1[[#This Row],[NPDES ID2]],Combined_Sheet__Major_Only___2[[NPDES ID2]:[ECHO BFR]],28,FALSE)</f>
        <v>-</v>
      </c>
      <c r="AZ201" t="str">
        <f>VLOOKUP(Sheet1[[#This Row],[NPDES ID2]],Combined_Sheet__Major_Only___2[[NPDES ID2]:[ECHO BFR]],29,FALSE)</f>
        <v>-</v>
      </c>
      <c r="BA201">
        <f>VLOOKUP(Sheet1[[#This Row],[NPDES ID2]],Combined_Sheet__Major_Only___2[[NPDES ID2]:[ECHO BFR]],17,FALSE)</f>
        <v>44.005068000000001</v>
      </c>
      <c r="BB201">
        <f>VLOOKUP(Sheet1[[#This Row],[NPDES ID2]],Combined_Sheet__Major_Only___2[[NPDES ID2]:[ECHO BFR]],18,FALSE)</f>
        <v>-97.114223999999993</v>
      </c>
      <c r="BC201" t="str">
        <f>IF(ISNUMBER(SEARCH("aerobic",$AW201)),"aerobic","")</f>
        <v>aerobic</v>
      </c>
      <c r="BD201" t="str">
        <f>IF(ISNUMBER(SEARCH("anaer",$AW201)),"anaer","")</f>
        <v/>
      </c>
      <c r="BE201" t="str">
        <f>IF(ISNUMBER(SEARCH("thickening",$AZ201)),"thickening","")</f>
        <v/>
      </c>
      <c r="BF201" s="2" t="str">
        <f>IF(ISNUMBER(SEARCH("airDry",$AW201)),"airDry","")</f>
        <v>airDry</v>
      </c>
      <c r="BG201" s="2" t="str">
        <f>IF(ISNUMBER(SEARCH("heatDry",$AY201)),"heatDry","")</f>
        <v/>
      </c>
      <c r="BH201" s="2" t="str">
        <f>IF(AND(ISNUMBER(SEARCH("aerobic",$AW201)),ISNUMBER(SEARCH("anaer",$AW201))),"Combined Aer and Anaer.","")</f>
        <v/>
      </c>
    </row>
    <row r="202" spans="1:60" x14ac:dyDescent="0.25">
      <c r="A202" s="4">
        <v>1572</v>
      </c>
      <c r="B202" t="s">
        <v>7393</v>
      </c>
      <c r="C202">
        <v>85.37</v>
      </c>
      <c r="D202">
        <v>1256.508339533583</v>
      </c>
      <c r="E202">
        <v>1255.7829053128851</v>
      </c>
      <c r="F202">
        <v>882.95423556007358</v>
      </c>
      <c r="G202">
        <v>1654.3643451196831</v>
      </c>
      <c r="H202">
        <v>-117.40805161142831</v>
      </c>
      <c r="I202">
        <v>-119.6865946994847</v>
      </c>
      <c r="J202">
        <v>-135.28983066428489</v>
      </c>
      <c r="K202">
        <v>-93.866061028680861</v>
      </c>
      <c r="L202">
        <v>55.536278005344123</v>
      </c>
      <c r="M202">
        <v>55.285057150264961</v>
      </c>
      <c r="N202">
        <v>54.453728133323978</v>
      </c>
      <c r="O202">
        <v>57.300695170018372</v>
      </c>
      <c r="P202">
        <v>1.9986676648606509</v>
      </c>
      <c r="Q202">
        <v>2.0219459854740069</v>
      </c>
      <c r="R202">
        <v>1.660519808530154</v>
      </c>
      <c r="S202">
        <v>2.277420048942957</v>
      </c>
      <c r="T202">
        <v>4176.2787867250972</v>
      </c>
      <c r="U202">
        <v>4176.274376837232</v>
      </c>
      <c r="V202">
        <v>4172.3248931244007</v>
      </c>
      <c r="W202">
        <v>4180.2600086133343</v>
      </c>
      <c r="X202">
        <v>288.96849447876122</v>
      </c>
      <c r="Y202">
        <v>290.09962164774657</v>
      </c>
      <c r="Z202">
        <v>280.25017391342823</v>
      </c>
      <c r="AA202">
        <v>294.68002718084563</v>
      </c>
      <c r="AB202">
        <v>49.297572199836011</v>
      </c>
      <c r="AC202">
        <v>48.818738898100918</v>
      </c>
      <c r="AD202">
        <v>42.11956819092665</v>
      </c>
      <c r="AE202">
        <v>57.57394406831024</v>
      </c>
      <c r="AF202">
        <v>63.752686937460282</v>
      </c>
      <c r="AG202">
        <v>63.464246961607302</v>
      </c>
      <c r="AH202">
        <v>62.510085047411671</v>
      </c>
      <c r="AI202">
        <v>65.778104478050963</v>
      </c>
      <c r="AJ202">
        <v>0.55528213793152248</v>
      </c>
      <c r="AK202">
        <v>0.55528214253129193</v>
      </c>
      <c r="AL202">
        <v>0.55528108373249174</v>
      </c>
      <c r="AM202">
        <v>0.5552831860344507</v>
      </c>
      <c r="AN202">
        <v>0.67165399899962797</v>
      </c>
      <c r="AO202">
        <v>0.67165399899962763</v>
      </c>
      <c r="AP202">
        <v>0.67165399899962763</v>
      </c>
      <c r="AQ202">
        <v>0.67165399899962763</v>
      </c>
      <c r="AR202">
        <v>14.25538153226017</v>
      </c>
      <c r="AS202">
        <v>14.255381532260181</v>
      </c>
      <c r="AT202">
        <v>14.255381532260181</v>
      </c>
      <c r="AU202">
        <v>14.255381532260181</v>
      </c>
      <c r="AV202" t="str">
        <f>VLOOKUP(Sheet1[[#This Row],[NPDES ID2]],Combined_Sheet__Major_Only___2[[NPDES ID2]:[ECHO BFR]],3,FALSE)</f>
        <v>PA</v>
      </c>
      <c r="AW202" t="s">
        <v>118</v>
      </c>
      <c r="AX202" t="str">
        <f>VLOOKUP(Sheet1[[#This Row],[NPDES ID2]],Combined_Sheet__Major_Only___2[[NPDES ID2]:[ECHO BFR]],27,FALSE)</f>
        <v>-</v>
      </c>
      <c r="AY202" t="str">
        <f>VLOOKUP(Sheet1[[#This Row],[NPDES ID2]],Combined_Sheet__Major_Only___2[[NPDES ID2]:[ECHO BFR]],28,FALSE)</f>
        <v>-</v>
      </c>
      <c r="AZ202" t="str">
        <f>VLOOKUP(Sheet1[[#This Row],[NPDES ID2]],Combined_Sheet__Major_Only___2[[NPDES ID2]:[ECHO BFR]],29,FALSE)</f>
        <v>preliminaryOps</v>
      </c>
      <c r="BA202">
        <f>VLOOKUP(Sheet1[[#This Row],[NPDES ID2]],Combined_Sheet__Major_Only___2[[NPDES ID2]:[ECHO BFR]],17,FALSE)</f>
        <v>40.341203</v>
      </c>
      <c r="BB202">
        <f>VLOOKUP(Sheet1[[#This Row],[NPDES ID2]],Combined_Sheet__Major_Only___2[[NPDES ID2]:[ECHO BFR]],18,FALSE)</f>
        <v>-76.022160999999997</v>
      </c>
      <c r="BC202" t="str">
        <f>IF(ISNUMBER(SEARCH("aerobic",$AW202)),"aerobic","")</f>
        <v>aerobic</v>
      </c>
      <c r="BD202" t="str">
        <f>IF(ISNUMBER(SEARCH("anaer",$AW202)),"anaer","")</f>
        <v/>
      </c>
      <c r="BE202" t="str">
        <f>IF(ISNUMBER(SEARCH("thickening",$AZ202)),"thickening","")</f>
        <v/>
      </c>
      <c r="BF202" s="2" t="str">
        <f>IF(ISNUMBER(SEARCH("airDry",$AW202)),"airDry","")</f>
        <v>airDry</v>
      </c>
      <c r="BG202" s="2" t="str">
        <f>IF(ISNUMBER(SEARCH("heatDry",$AY202)),"heatDry","")</f>
        <v/>
      </c>
      <c r="BH202" s="2" t="str">
        <f>IF(AND(ISNUMBER(SEARCH("aerobic",$AW202)),ISNUMBER(SEARCH("anaer",$AW202))),"Combined Aer and Anaer.","")</f>
        <v/>
      </c>
    </row>
    <row r="203" spans="1:60" x14ac:dyDescent="0.25">
      <c r="A203" s="4">
        <v>1691</v>
      </c>
      <c r="B203" t="s">
        <v>7931</v>
      </c>
      <c r="C203">
        <v>48.2</v>
      </c>
      <c r="D203">
        <v>2158.5084847710868</v>
      </c>
      <c r="E203">
        <v>2157.9002995246478</v>
      </c>
      <c r="F203">
        <v>1498.3655258677909</v>
      </c>
      <c r="G203">
        <v>2855.2481745641599</v>
      </c>
      <c r="H203">
        <v>-118.56390906900791</v>
      </c>
      <c r="I203">
        <v>-120.86857539169129</v>
      </c>
      <c r="J203">
        <v>-136.56201941532669</v>
      </c>
      <c r="K203">
        <v>-95.077687911442396</v>
      </c>
      <c r="L203">
        <v>31.073188460354881</v>
      </c>
      <c r="M203">
        <v>30.929106572719071</v>
      </c>
      <c r="N203">
        <v>30.452334381164508</v>
      </c>
      <c r="O203">
        <v>32.08510666755663</v>
      </c>
      <c r="P203">
        <v>1.1290467454683939</v>
      </c>
      <c r="Q203">
        <v>1.1410429660738859</v>
      </c>
      <c r="R203">
        <v>0.93918989703390987</v>
      </c>
      <c r="S203">
        <v>1.2871371759324031</v>
      </c>
      <c r="T203">
        <v>4176.9804176367252</v>
      </c>
      <c r="U203">
        <v>4176.9760072344588</v>
      </c>
      <c r="V203">
        <v>4173.0260628245924</v>
      </c>
      <c r="W203">
        <v>4180.9621039241747</v>
      </c>
      <c r="X203">
        <v>291.65016242835708</v>
      </c>
      <c r="Y203">
        <v>292.82357434721058</v>
      </c>
      <c r="Z203">
        <v>282.62887373703472</v>
      </c>
      <c r="AA203">
        <v>297.55278123391452</v>
      </c>
      <c r="AB203">
        <v>56.000494090964807</v>
      </c>
      <c r="AC203">
        <v>55.298667384624117</v>
      </c>
      <c r="AD203">
        <v>46.913715439086623</v>
      </c>
      <c r="AE203">
        <v>66.6649126386707</v>
      </c>
      <c r="AF203">
        <v>63.177935870434851</v>
      </c>
      <c r="AG203">
        <v>62.884957050099111</v>
      </c>
      <c r="AH203">
        <v>61.915682924951618</v>
      </c>
      <c r="AI203">
        <v>65.235341472173445</v>
      </c>
      <c r="AJ203">
        <v>0.54826084509202344</v>
      </c>
      <c r="AK203">
        <v>0.54826084790955965</v>
      </c>
      <c r="AL203">
        <v>0.54826019939924142</v>
      </c>
      <c r="AM203">
        <v>0.54826148705043576</v>
      </c>
      <c r="AN203">
        <v>0.67168318110326863</v>
      </c>
      <c r="AO203">
        <v>0.67168318110326874</v>
      </c>
      <c r="AP203">
        <v>0.67168318110326874</v>
      </c>
      <c r="AQ203">
        <v>0.67168318110326874</v>
      </c>
      <c r="AR203">
        <v>13.20183154588911</v>
      </c>
      <c r="AS203">
        <v>13.20183154588911</v>
      </c>
      <c r="AT203">
        <v>13.20183154588911</v>
      </c>
      <c r="AU203">
        <v>13.20183154588911</v>
      </c>
      <c r="AV203" t="str">
        <f>VLOOKUP(Sheet1[[#This Row],[NPDES ID2]],Combined_Sheet__Major_Only___2[[NPDES ID2]:[ECHO BFR]],3,FALSE)</f>
        <v>FL</v>
      </c>
      <c r="AW203" t="s">
        <v>118</v>
      </c>
      <c r="AX203" t="str">
        <f>VLOOKUP(Sheet1[[#This Row],[NPDES ID2]],Combined_Sheet__Major_Only___2[[NPDES ID2]:[ECHO BFR]],27,FALSE)</f>
        <v>-</v>
      </c>
      <c r="AY203" t="str">
        <f>VLOOKUP(Sheet1[[#This Row],[NPDES ID2]],Combined_Sheet__Major_Only___2[[NPDES ID2]:[ECHO BFR]],28,FALSE)</f>
        <v>-</v>
      </c>
      <c r="AZ203" t="str">
        <f>VLOOKUP(Sheet1[[#This Row],[NPDES ID2]],Combined_Sheet__Major_Only___2[[NPDES ID2]:[ECHO BFR]],29,FALSE)</f>
        <v>-</v>
      </c>
      <c r="BA203">
        <f>VLOOKUP(Sheet1[[#This Row],[NPDES ID2]],Combined_Sheet__Major_Only___2[[NPDES ID2]:[ECHO BFR]],17,FALSE)</f>
        <v>30.412320000000001</v>
      </c>
      <c r="BB203">
        <f>VLOOKUP(Sheet1[[#This Row],[NPDES ID2]],Combined_Sheet__Major_Only___2[[NPDES ID2]:[ECHO BFR]],18,FALSE)</f>
        <v>-86.663380000000004</v>
      </c>
      <c r="BC203" t="str">
        <f>IF(ISNUMBER(SEARCH("aerobic",$AW203)),"aerobic","")</f>
        <v>aerobic</v>
      </c>
      <c r="BD203" t="str">
        <f>IF(ISNUMBER(SEARCH("anaer",$AW203)),"anaer","")</f>
        <v/>
      </c>
      <c r="BE203" t="str">
        <f>IF(ISNUMBER(SEARCH("thickening",$AZ203)),"thickening","")</f>
        <v/>
      </c>
      <c r="BF203" s="3" t="str">
        <f>IF(ISNUMBER(SEARCH("airDry",$AW203)),"airDry","")</f>
        <v>airDry</v>
      </c>
      <c r="BG203" s="3" t="str">
        <f>IF(ISNUMBER(SEARCH("heatDry",$AY203)),"heatDry","")</f>
        <v/>
      </c>
      <c r="BH203" s="3" t="str">
        <f>IF(AND(ISNUMBER(SEARCH("aerobic",$AW203)),ISNUMBER(SEARCH("anaer",$AW203))),"Combined Aer and Anaer.","")</f>
        <v/>
      </c>
    </row>
    <row r="204" spans="1:60" x14ac:dyDescent="0.25">
      <c r="A204" s="4">
        <v>979</v>
      </c>
      <c r="B204" t="s">
        <v>4746</v>
      </c>
      <c r="C204">
        <v>558.55999999999995</v>
      </c>
      <c r="D204">
        <v>389.42472231607019</v>
      </c>
      <c r="E204">
        <v>387.89780244430591</v>
      </c>
      <c r="F204">
        <v>307.22303505352357</v>
      </c>
      <c r="G204">
        <v>467.76284461816391</v>
      </c>
      <c r="H204">
        <v>-123.212473096743</v>
      </c>
      <c r="I204">
        <v>-125.697936691328</v>
      </c>
      <c r="J204">
        <v>-141.74386461938639</v>
      </c>
      <c r="K204">
        <v>-100.03651861370879</v>
      </c>
      <c r="L204">
        <v>347.23157865806371</v>
      </c>
      <c r="M204">
        <v>345.46062338845098</v>
      </c>
      <c r="N204">
        <v>339.59759096364331</v>
      </c>
      <c r="O204">
        <v>359.67309529969549</v>
      </c>
      <c r="P204">
        <v>13.11042572219406</v>
      </c>
      <c r="Q204">
        <v>13.22450511838548</v>
      </c>
      <c r="R204">
        <v>10.95877059733415</v>
      </c>
      <c r="S204">
        <v>14.92541877803232</v>
      </c>
      <c r="T204">
        <v>4177.2778283476746</v>
      </c>
      <c r="U204">
        <v>4177.2734177273614</v>
      </c>
      <c r="V204">
        <v>4173.3232780350017</v>
      </c>
      <c r="W204">
        <v>4181.2597114869122</v>
      </c>
      <c r="X204">
        <v>302.48857175301418</v>
      </c>
      <c r="Y204">
        <v>303.83954795042939</v>
      </c>
      <c r="Z204">
        <v>292.18898394619458</v>
      </c>
      <c r="AA204">
        <v>309.19897387470121</v>
      </c>
      <c r="AB204">
        <v>46.285986994098131</v>
      </c>
      <c r="AC204">
        <v>45.881896829328149</v>
      </c>
      <c r="AD204">
        <v>40.152129568977607</v>
      </c>
      <c r="AE204">
        <v>53.09871275452727</v>
      </c>
      <c r="AF204">
        <v>60.923012744182557</v>
      </c>
      <c r="AG204">
        <v>60.611977266085681</v>
      </c>
      <c r="AH204">
        <v>59.584255861405268</v>
      </c>
      <c r="AI204">
        <v>63.105680881720247</v>
      </c>
      <c r="AJ204">
        <v>0.52072719298417336</v>
      </c>
      <c r="AK204">
        <v>0.52072722041868325</v>
      </c>
      <c r="AL204">
        <v>0.52072089923329146</v>
      </c>
      <c r="AM204">
        <v>0.52073345041340169</v>
      </c>
      <c r="AN204">
        <v>0.67169554938944043</v>
      </c>
      <c r="AO204">
        <v>0.67169554938944065</v>
      </c>
      <c r="AP204">
        <v>0.67169554938944065</v>
      </c>
      <c r="AQ204">
        <v>0.67169554938944065</v>
      </c>
      <c r="AR204">
        <v>14.543478490642199</v>
      </c>
      <c r="AS204">
        <v>14.54347849064219</v>
      </c>
      <c r="AT204">
        <v>14.54347849064219</v>
      </c>
      <c r="AU204">
        <v>14.54347849064219</v>
      </c>
      <c r="AV204" t="str">
        <f>VLOOKUP(Sheet1[[#This Row],[NPDES ID2]],Combined_Sheet__Major_Only___2[[NPDES ID2]:[ECHO BFR]],3,FALSE)</f>
        <v>TX</v>
      </c>
      <c r="AW204" t="s">
        <v>118</v>
      </c>
      <c r="AX204" t="str">
        <f>VLOOKUP(Sheet1[[#This Row],[NPDES ID2]],Combined_Sheet__Major_Only___2[[NPDES ID2]:[ECHO BFR]],27,FALSE)</f>
        <v>-</v>
      </c>
      <c r="AY204" t="str">
        <f>VLOOKUP(Sheet1[[#This Row],[NPDES ID2]],Combined_Sheet__Major_Only___2[[NPDES ID2]:[ECHO BFR]],28,FALSE)</f>
        <v>-</v>
      </c>
      <c r="AZ204" t="str">
        <f>VLOOKUP(Sheet1[[#This Row],[NPDES ID2]],Combined_Sheet__Major_Only___2[[NPDES ID2]:[ECHO BFR]],29,FALSE)</f>
        <v>-</v>
      </c>
      <c r="BA204">
        <f>VLOOKUP(Sheet1[[#This Row],[NPDES ID2]],Combined_Sheet__Major_Only___2[[NPDES ID2]:[ECHO BFR]],17,FALSE)</f>
        <v>33.217472000000001</v>
      </c>
      <c r="BB204">
        <f>VLOOKUP(Sheet1[[#This Row],[NPDES ID2]],Combined_Sheet__Major_Only___2[[NPDES ID2]:[ECHO BFR]],18,FALSE)</f>
        <v>-95.885971999999995</v>
      </c>
      <c r="BC204" t="str">
        <f>IF(ISNUMBER(SEARCH("aerobic",$AW204)),"aerobic","")</f>
        <v>aerobic</v>
      </c>
      <c r="BD204" t="str">
        <f>IF(ISNUMBER(SEARCH("anaer",$AW204)),"anaer","")</f>
        <v/>
      </c>
      <c r="BE204" t="str">
        <f>IF(ISNUMBER(SEARCH("thickening",$AZ204)),"thickening","")</f>
        <v/>
      </c>
      <c r="BF204" s="3" t="str">
        <f>IF(ISNUMBER(SEARCH("airDry",$AW204)),"airDry","")</f>
        <v>airDry</v>
      </c>
      <c r="BG204" s="3" t="str">
        <f>IF(ISNUMBER(SEARCH("heatDry",$AY204)),"heatDry","")</f>
        <v/>
      </c>
      <c r="BH204" s="3" t="str">
        <f>IF(AND(ISNUMBER(SEARCH("aerobic",$AW204)),ISNUMBER(SEARCH("anaer",$AW204))),"Combined Aer and Anaer.","")</f>
        <v/>
      </c>
    </row>
    <row r="205" spans="1:60" x14ac:dyDescent="0.25">
      <c r="A205" s="4">
        <v>1185</v>
      </c>
      <c r="B205" t="s">
        <v>5683</v>
      </c>
      <c r="C205">
        <v>260.41000000000003</v>
      </c>
      <c r="D205">
        <v>521.14946753195238</v>
      </c>
      <c r="E205">
        <v>525.0524732316735</v>
      </c>
      <c r="F205">
        <v>390.05675381408128</v>
      </c>
      <c r="G205">
        <v>670.08995825680495</v>
      </c>
      <c r="H205">
        <v>-118.80276195656739</v>
      </c>
      <c r="I205">
        <v>-121.1115874200329</v>
      </c>
      <c r="J205">
        <v>-136.82550763884859</v>
      </c>
      <c r="K205">
        <v>-95.355796245889834</v>
      </c>
      <c r="L205">
        <v>167.5270710788287</v>
      </c>
      <c r="M205">
        <v>166.7459512134572</v>
      </c>
      <c r="N205">
        <v>164.16065184778711</v>
      </c>
      <c r="O205">
        <v>173.01374874871991</v>
      </c>
      <c r="P205">
        <v>6.100605298026613</v>
      </c>
      <c r="Q205">
        <v>6.1639854974833623</v>
      </c>
      <c r="R205">
        <v>5.0762109912874216</v>
      </c>
      <c r="S205">
        <v>6.9556291960456296</v>
      </c>
      <c r="T205">
        <v>4179.9398598528314</v>
      </c>
      <c r="U205">
        <v>4179.9354472808436</v>
      </c>
      <c r="V205">
        <v>4175.9835596751573</v>
      </c>
      <c r="W205">
        <v>4183.9235049516828</v>
      </c>
      <c r="X205">
        <v>292.47091932194718</v>
      </c>
      <c r="Y205">
        <v>293.65497278140577</v>
      </c>
      <c r="Z205">
        <v>283.37230143447289</v>
      </c>
      <c r="AA205">
        <v>298.42236247728152</v>
      </c>
      <c r="AB205">
        <v>46.793228186072731</v>
      </c>
      <c r="AC205">
        <v>46.382662198838567</v>
      </c>
      <c r="AD205">
        <v>40.35961389122734</v>
      </c>
      <c r="AE205">
        <v>54.096798080018146</v>
      </c>
      <c r="AF205">
        <v>63.045797558372527</v>
      </c>
      <c r="AG205">
        <v>62.75168657494239</v>
      </c>
      <c r="AH205">
        <v>61.779218958928311</v>
      </c>
      <c r="AI205">
        <v>65.110495571408578</v>
      </c>
      <c r="AJ205">
        <v>0.54664679751807443</v>
      </c>
      <c r="AK205">
        <v>0.54664681082020894</v>
      </c>
      <c r="AL205">
        <v>0.5466437477862911</v>
      </c>
      <c r="AM205">
        <v>0.54664982962701758</v>
      </c>
      <c r="AN205">
        <v>0.67180621261779394</v>
      </c>
      <c r="AO205">
        <v>0.67180621261779405</v>
      </c>
      <c r="AP205">
        <v>0.67180621261779405</v>
      </c>
      <c r="AQ205">
        <v>0.67180621261779405</v>
      </c>
      <c r="AR205">
        <v>14.64699560189147</v>
      </c>
      <c r="AS205">
        <v>14.64699560189147</v>
      </c>
      <c r="AT205">
        <v>14.64699560189147</v>
      </c>
      <c r="AU205">
        <v>14.64699560189147</v>
      </c>
      <c r="AV205" t="str">
        <f>VLOOKUP(Sheet1[[#This Row],[NPDES ID2]],Combined_Sheet__Major_Only___2[[NPDES ID2]:[ECHO BFR]],3,FALSE)</f>
        <v>CA</v>
      </c>
      <c r="AW205" t="s">
        <v>118</v>
      </c>
      <c r="AX205" t="str">
        <f>VLOOKUP(Sheet1[[#This Row],[NPDES ID2]],Combined_Sheet__Major_Only___2[[NPDES ID2]:[ECHO BFR]],27,FALSE)</f>
        <v>tempSludgeStore</v>
      </c>
      <c r="AY205" t="str">
        <f>VLOOKUP(Sheet1[[#This Row],[NPDES ID2]],Combined_Sheet__Major_Only___2[[NPDES ID2]:[ECHO BFR]],28,FALSE)</f>
        <v>-</v>
      </c>
      <c r="AZ205" t="str">
        <f>VLOOKUP(Sheet1[[#This Row],[NPDES ID2]],Combined_Sheet__Major_Only___2[[NPDES ID2]:[ECHO BFR]],29,FALSE)</f>
        <v>preliminaryOps</v>
      </c>
      <c r="BA205">
        <f>VLOOKUP(Sheet1[[#This Row],[NPDES ID2]],Combined_Sheet__Major_Only___2[[NPDES ID2]:[ECHO BFR]],17,FALSE)</f>
        <v>33.287859999640098</v>
      </c>
      <c r="BB205">
        <f>VLOOKUP(Sheet1[[#This Row],[NPDES ID2]],Combined_Sheet__Major_Only___2[[NPDES ID2]:[ECHO BFR]],18,FALSE)</f>
        <v>-117.437310000156</v>
      </c>
      <c r="BC205" t="str">
        <f>IF(ISNUMBER(SEARCH("aerobic",$AW205)),"aerobic","")</f>
        <v>aerobic</v>
      </c>
      <c r="BD205" t="str">
        <f>IF(ISNUMBER(SEARCH("anaer",$AW205)),"anaer","")</f>
        <v/>
      </c>
      <c r="BE205" t="str">
        <f>IF(ISNUMBER(SEARCH("thickening",$AZ205)),"thickening","")</f>
        <v/>
      </c>
      <c r="BF205" s="3" t="str">
        <f>IF(ISNUMBER(SEARCH("airDry",$AW205)),"airDry","")</f>
        <v>airDry</v>
      </c>
      <c r="BG205" s="3" t="str">
        <f>IF(ISNUMBER(SEARCH("heatDry",$AY205)),"heatDry","")</f>
        <v/>
      </c>
      <c r="BH205" s="3" t="str">
        <f>IF(AND(ISNUMBER(SEARCH("aerobic",$AW205)),ISNUMBER(SEARCH("anaer",$AW205))),"Combined Aer and Anaer.","")</f>
        <v/>
      </c>
    </row>
    <row r="206" spans="1:60" x14ac:dyDescent="0.25">
      <c r="A206" s="4">
        <v>1275</v>
      </c>
      <c r="B206" t="s">
        <v>6080</v>
      </c>
      <c r="C206">
        <v>197.42</v>
      </c>
      <c r="D206">
        <v>598.29515132306176</v>
      </c>
      <c r="E206">
        <v>596.37430876158351</v>
      </c>
      <c r="F206">
        <v>437.74188797968429</v>
      </c>
      <c r="G206">
        <v>775.44261131551946</v>
      </c>
      <c r="H206">
        <v>-112.2540567744726</v>
      </c>
      <c r="I206">
        <v>-114.701013930687</v>
      </c>
      <c r="J206">
        <v>-130.64735108611009</v>
      </c>
      <c r="K206">
        <v>-88.457263034731128</v>
      </c>
      <c r="L206">
        <v>133.86095190929609</v>
      </c>
      <c r="M206">
        <v>133.32309395842171</v>
      </c>
      <c r="N206">
        <v>131.54300919940911</v>
      </c>
      <c r="O206">
        <v>137.63882302421041</v>
      </c>
      <c r="P206">
        <v>4.6103623216002907</v>
      </c>
      <c r="Q206">
        <v>4.6721785605942054</v>
      </c>
      <c r="R206">
        <v>3.7868486288894019</v>
      </c>
      <c r="S206">
        <v>5.292333626653396</v>
      </c>
      <c r="T206">
        <v>4181.7380698004654</v>
      </c>
      <c r="U206">
        <v>4181.7336559101186</v>
      </c>
      <c r="V206">
        <v>4177.7805875839449</v>
      </c>
      <c r="W206">
        <v>4185.7229051081113</v>
      </c>
      <c r="X206">
        <v>277.58840393869082</v>
      </c>
      <c r="Y206">
        <v>278.55915210215221</v>
      </c>
      <c r="Z206">
        <v>270.15930880239819</v>
      </c>
      <c r="AA206">
        <v>282.4855277436144</v>
      </c>
      <c r="AB206">
        <v>47.859526482767841</v>
      </c>
      <c r="AC206">
        <v>47.427687487534449</v>
      </c>
      <c r="AD206">
        <v>40.859121208815488</v>
      </c>
      <c r="AE206">
        <v>56.06546460999062</v>
      </c>
      <c r="AF206">
        <v>66.449372218293092</v>
      </c>
      <c r="AG206">
        <v>66.182257325097538</v>
      </c>
      <c r="AH206">
        <v>65.298979309880991</v>
      </c>
      <c r="AI206">
        <v>68.32463996105713</v>
      </c>
      <c r="AJ206">
        <v>0.58824236711042932</v>
      </c>
      <c r="AK206">
        <v>0.58824237783768707</v>
      </c>
      <c r="AL206">
        <v>0.58823990804219661</v>
      </c>
      <c r="AM206">
        <v>0.58824481196504175</v>
      </c>
      <c r="AN206">
        <v>0.6718809237383867</v>
      </c>
      <c r="AO206">
        <v>0.67188092373838659</v>
      </c>
      <c r="AP206">
        <v>0.67188092373838659</v>
      </c>
      <c r="AQ206">
        <v>0.67188092373838659</v>
      </c>
      <c r="AR206">
        <v>14.76673797043269</v>
      </c>
      <c r="AS206">
        <v>14.76673797043269</v>
      </c>
      <c r="AT206">
        <v>14.76673797043269</v>
      </c>
      <c r="AU206">
        <v>14.76673797043269</v>
      </c>
      <c r="AV206" t="str">
        <f>VLOOKUP(Sheet1[[#This Row],[NPDES ID2]],Combined_Sheet__Major_Only___2[[NPDES ID2]:[ECHO BFR]],3,FALSE)</f>
        <v>TX</v>
      </c>
      <c r="AW206" t="s">
        <v>118</v>
      </c>
      <c r="AX206" t="str">
        <f>VLOOKUP(Sheet1[[#This Row],[NPDES ID2]],Combined_Sheet__Major_Only___2[[NPDES ID2]:[ECHO BFR]],27,FALSE)</f>
        <v>-</v>
      </c>
      <c r="AY206" t="str">
        <f>VLOOKUP(Sheet1[[#This Row],[NPDES ID2]],Combined_Sheet__Major_Only___2[[NPDES ID2]:[ECHO BFR]],28,FALSE)</f>
        <v>-</v>
      </c>
      <c r="AZ206" t="str">
        <f>VLOOKUP(Sheet1[[#This Row],[NPDES ID2]],Combined_Sheet__Major_Only___2[[NPDES ID2]:[ECHO BFR]],29,FALSE)</f>
        <v>sludgeLagoon</v>
      </c>
      <c r="BA206">
        <f>VLOOKUP(Sheet1[[#This Row],[NPDES ID2]],Combined_Sheet__Major_Only___2[[NPDES ID2]:[ECHO BFR]],17,FALSE)</f>
        <v>31.412417000000001</v>
      </c>
      <c r="BB206">
        <f>VLOOKUP(Sheet1[[#This Row],[NPDES ID2]],Combined_Sheet__Major_Only___2[[NPDES ID2]:[ECHO BFR]],18,FALSE)</f>
        <v>-97.395694000000006</v>
      </c>
      <c r="BC206" t="str">
        <f>IF(ISNUMBER(SEARCH("aerobic",$AW206)),"aerobic","")</f>
        <v>aerobic</v>
      </c>
      <c r="BD206" t="str">
        <f>IF(ISNUMBER(SEARCH("anaer",$AW206)),"anaer","")</f>
        <v/>
      </c>
      <c r="BE206" t="str">
        <f>IF(ISNUMBER(SEARCH("thickening",$AZ206)),"thickening","")</f>
        <v/>
      </c>
      <c r="BF206" s="3" t="str">
        <f>IF(ISNUMBER(SEARCH("airDry",$AW206)),"airDry","")</f>
        <v>airDry</v>
      </c>
      <c r="BG206" s="3" t="str">
        <f>IF(ISNUMBER(SEARCH("heatDry",$AY206)),"heatDry","")</f>
        <v/>
      </c>
      <c r="BH206" s="3" t="str">
        <f>IF(AND(ISNUMBER(SEARCH("aerobic",$AW206)),ISNUMBER(SEARCH("anaer",$AW206))),"Combined Aer and Anaer.","")</f>
        <v/>
      </c>
    </row>
    <row r="207" spans="1:60" x14ac:dyDescent="0.25">
      <c r="A207" s="4">
        <v>1749</v>
      </c>
      <c r="B207" t="s">
        <v>8193</v>
      </c>
      <c r="C207">
        <v>25</v>
      </c>
      <c r="D207">
        <v>4197.5059107894222</v>
      </c>
      <c r="E207">
        <v>4185.1999902108746</v>
      </c>
      <c r="F207">
        <v>2892.9327247974388</v>
      </c>
      <c r="G207">
        <v>5569.506820916673</v>
      </c>
      <c r="H207">
        <v>-122.6289047415757</v>
      </c>
      <c r="I207">
        <v>-125.0582325368171</v>
      </c>
      <c r="J207">
        <v>-141.1042367605358</v>
      </c>
      <c r="K207">
        <v>-99.350240296715668</v>
      </c>
      <c r="L207">
        <v>15.61969101717095</v>
      </c>
      <c r="M207">
        <v>15.5410219253472</v>
      </c>
      <c r="N207">
        <v>15.280710593021119</v>
      </c>
      <c r="O207">
        <v>16.17219129402903</v>
      </c>
      <c r="P207">
        <v>0.58664211811465983</v>
      </c>
      <c r="Q207">
        <v>0.59144593752566443</v>
      </c>
      <c r="R207">
        <v>0.49003827817460333</v>
      </c>
      <c r="S207">
        <v>0.66812208771661719</v>
      </c>
      <c r="T207">
        <v>4184.4293085018198</v>
      </c>
      <c r="U207">
        <v>4184.4248926383862</v>
      </c>
      <c r="V207">
        <v>4180.4700572211832</v>
      </c>
      <c r="W207">
        <v>4188.415925100895</v>
      </c>
      <c r="X207">
        <v>301.48447047693571</v>
      </c>
      <c r="Y207">
        <v>302.81269592780228</v>
      </c>
      <c r="Z207">
        <v>291.3506994011351</v>
      </c>
      <c r="AA207">
        <v>308.09007747008093</v>
      </c>
      <c r="AB207">
        <v>54.253581026136402</v>
      </c>
      <c r="AC207">
        <v>53.615538619631792</v>
      </c>
      <c r="AD207">
        <v>45.918171310953753</v>
      </c>
      <c r="AE207">
        <v>63.783171722507227</v>
      </c>
      <c r="AF207">
        <v>61.229230667957651</v>
      </c>
      <c r="AG207">
        <v>60.920831706310139</v>
      </c>
      <c r="AH207">
        <v>59.900459494673932</v>
      </c>
      <c r="AI207">
        <v>63.395021116216157</v>
      </c>
      <c r="AJ207">
        <v>0.52446500316041222</v>
      </c>
      <c r="AK207">
        <v>0.52446500455015188</v>
      </c>
      <c r="AL207">
        <v>0.52446468469224539</v>
      </c>
      <c r="AM207">
        <v>0.52446531978650857</v>
      </c>
      <c r="AN207">
        <v>0.67199267444079469</v>
      </c>
      <c r="AO207">
        <v>0.67199267444079436</v>
      </c>
      <c r="AP207">
        <v>0.67199267444079436</v>
      </c>
      <c r="AQ207">
        <v>0.67199267444079436</v>
      </c>
      <c r="AR207">
        <v>13.27266635685479</v>
      </c>
      <c r="AS207">
        <v>13.27266635685478</v>
      </c>
      <c r="AT207">
        <v>13.27266635685478</v>
      </c>
      <c r="AU207">
        <v>13.27266635685478</v>
      </c>
      <c r="AV207" t="str">
        <f>VLOOKUP(Sheet1[[#This Row],[NPDES ID2]],Combined_Sheet__Major_Only___2[[NPDES ID2]:[ECHO BFR]],3,FALSE)</f>
        <v>MT</v>
      </c>
      <c r="AW207" t="s">
        <v>118</v>
      </c>
      <c r="AX207" t="str">
        <f>VLOOKUP(Sheet1[[#This Row],[NPDES ID2]],Combined_Sheet__Major_Only___2[[NPDES ID2]:[ECHO BFR]],27,FALSE)</f>
        <v>longTermSludgeStore</v>
      </c>
      <c r="AY207" t="str">
        <f>VLOOKUP(Sheet1[[#This Row],[NPDES ID2]],Combined_Sheet__Major_Only___2[[NPDES ID2]:[ECHO BFR]],28,FALSE)</f>
        <v>-</v>
      </c>
      <c r="AZ207" t="str">
        <f>VLOOKUP(Sheet1[[#This Row],[NPDES ID2]],Combined_Sheet__Major_Only___2[[NPDES ID2]:[ECHO BFR]],29,FALSE)</f>
        <v>-</v>
      </c>
      <c r="BA207">
        <f>VLOOKUP(Sheet1[[#This Row],[NPDES ID2]],Combined_Sheet__Major_Only___2[[NPDES ID2]:[ECHO BFR]],17,FALSE)</f>
        <v>45.734699999999997</v>
      </c>
      <c r="BB207">
        <f>VLOOKUP(Sheet1[[#This Row],[NPDES ID2]],Combined_Sheet__Major_Only___2[[NPDES ID2]:[ECHO BFR]],18,FALSE)</f>
        <v>-107.58091899999999</v>
      </c>
      <c r="BC207" t="str">
        <f>IF(ISNUMBER(SEARCH("aerobic",$AW207)),"aerobic","")</f>
        <v>aerobic</v>
      </c>
      <c r="BD207" t="str">
        <f>IF(ISNUMBER(SEARCH("anaer",$AW207)),"anaer","")</f>
        <v/>
      </c>
      <c r="BE207" t="str">
        <f>IF(ISNUMBER(SEARCH("thickening",$AZ207)),"thickening","")</f>
        <v/>
      </c>
      <c r="BF207" s="3" t="str">
        <f>IF(ISNUMBER(SEARCH("airDry",$AW207)),"airDry","")</f>
        <v>airDry</v>
      </c>
      <c r="BG207" s="3" t="str">
        <f>IF(ISNUMBER(SEARCH("heatDry",$AY207)),"heatDry","")</f>
        <v/>
      </c>
      <c r="BH207" s="3" t="str">
        <f>IF(AND(ISNUMBER(SEARCH("aerobic",$AW207)),ISNUMBER(SEARCH("anaer",$AW207))),"Combined Aer and Anaer.","")</f>
        <v/>
      </c>
    </row>
    <row r="208" spans="1:60" x14ac:dyDescent="0.25">
      <c r="A208" s="4">
        <v>523</v>
      </c>
      <c r="B208" t="s">
        <v>2583</v>
      </c>
      <c r="C208">
        <v>298.31</v>
      </c>
      <c r="D208">
        <v>517.07380407558446</v>
      </c>
      <c r="E208">
        <v>520.91959095598907</v>
      </c>
      <c r="F208">
        <v>392.10419299786503</v>
      </c>
      <c r="G208">
        <v>661.8948761195586</v>
      </c>
      <c r="H208">
        <v>-128.6033755172277</v>
      </c>
      <c r="I208">
        <v>-130.96350851771689</v>
      </c>
      <c r="J208">
        <v>-147.45370566295301</v>
      </c>
      <c r="K208">
        <v>-105.6768560692649</v>
      </c>
      <c r="L208">
        <v>178.2163467035536</v>
      </c>
      <c r="M208">
        <v>177.21320795597319</v>
      </c>
      <c r="N208">
        <v>173.89294823194081</v>
      </c>
      <c r="O208">
        <v>185.2626880539309</v>
      </c>
      <c r="P208">
        <v>7.0166379831821004</v>
      </c>
      <c r="Q208">
        <v>7.0724743612979566</v>
      </c>
      <c r="R208">
        <v>5.8949504387553633</v>
      </c>
      <c r="S208">
        <v>8.0187829778429602</v>
      </c>
      <c r="T208">
        <v>4185.4620275954167</v>
      </c>
      <c r="U208">
        <v>4185.4576109748414</v>
      </c>
      <c r="V208">
        <v>4181.502097465187</v>
      </c>
      <c r="W208">
        <v>4189.4493277361134</v>
      </c>
      <c r="X208">
        <v>315.40001929770142</v>
      </c>
      <c r="Y208">
        <v>316.96586750181871</v>
      </c>
      <c r="Z208">
        <v>303.54948434534651</v>
      </c>
      <c r="AA208">
        <v>323.10034567208879</v>
      </c>
      <c r="AB208">
        <v>52.573651845892122</v>
      </c>
      <c r="AC208">
        <v>52.008407985375463</v>
      </c>
      <c r="AD208">
        <v>45.082958004170507</v>
      </c>
      <c r="AE208">
        <v>61.008334252589421</v>
      </c>
      <c r="AF208">
        <v>58.547633459869019</v>
      </c>
      <c r="AG208">
        <v>58.217900880862842</v>
      </c>
      <c r="AH208">
        <v>57.127686194669359</v>
      </c>
      <c r="AI208">
        <v>60.862358664510928</v>
      </c>
      <c r="AJ208">
        <v>0.49174661723360202</v>
      </c>
      <c r="AK208">
        <v>0.4917466327739588</v>
      </c>
      <c r="AL208">
        <v>0.49174305378099858</v>
      </c>
      <c r="AM208">
        <v>0.49175016010161282</v>
      </c>
      <c r="AN208">
        <v>0.67203553674916594</v>
      </c>
      <c r="AO208">
        <v>0.67203553674916605</v>
      </c>
      <c r="AP208">
        <v>0.67203553674916605</v>
      </c>
      <c r="AQ208">
        <v>0.67203553674916605</v>
      </c>
      <c r="AR208">
        <v>13.271488631567721</v>
      </c>
      <c r="AS208">
        <v>13.271488631567721</v>
      </c>
      <c r="AT208">
        <v>13.271488631567721</v>
      </c>
      <c r="AU208">
        <v>13.271488631567721</v>
      </c>
      <c r="AV208" t="str">
        <f>VLOOKUP(Sheet1[[#This Row],[NPDES ID2]],Combined_Sheet__Major_Only___2[[NPDES ID2]:[ECHO BFR]],3,FALSE)</f>
        <v>PR</v>
      </c>
      <c r="AW208" t="s">
        <v>118</v>
      </c>
      <c r="AX208" t="str">
        <f>VLOOKUP(Sheet1[[#This Row],[NPDES ID2]],Combined_Sheet__Major_Only___2[[NPDES ID2]:[ECHO BFR]],27,FALSE)</f>
        <v>-</v>
      </c>
      <c r="AY208" t="str">
        <f>VLOOKUP(Sheet1[[#This Row],[NPDES ID2]],Combined_Sheet__Major_Only___2[[NPDES ID2]:[ECHO BFR]],28,FALSE)</f>
        <v>highTempCompost, thermoAerobicDigest</v>
      </c>
      <c r="AZ208" t="str">
        <f>VLOOKUP(Sheet1[[#This Row],[NPDES ID2]],Combined_Sheet__Major_Only___2[[NPDES ID2]:[ECHO BFR]],29,FALSE)</f>
        <v>-</v>
      </c>
      <c r="BA208">
        <f>VLOOKUP(Sheet1[[#This Row],[NPDES ID2]],Combined_Sheet__Major_Only___2[[NPDES ID2]:[ECHO BFR]],17,FALSE)</f>
        <v>18.092459000000002</v>
      </c>
      <c r="BB208">
        <f>VLOOKUP(Sheet1[[#This Row],[NPDES ID2]],Combined_Sheet__Major_Only___2[[NPDES ID2]:[ECHO BFR]],18,FALSE)</f>
        <v>-67.038234000000003</v>
      </c>
      <c r="BC208" t="str">
        <f>IF(ISNUMBER(SEARCH("aerobic",$AW208)),"aerobic","")</f>
        <v>aerobic</v>
      </c>
      <c r="BD208" t="str">
        <f>IF(ISNUMBER(SEARCH("anaer",$AW208)),"anaer","")</f>
        <v/>
      </c>
      <c r="BE208" t="str">
        <f>IF(ISNUMBER(SEARCH("thickening",$AZ208)),"thickening","")</f>
        <v/>
      </c>
      <c r="BF208" s="3" t="str">
        <f>IF(ISNUMBER(SEARCH("airDry",$AW208)),"airDry","")</f>
        <v>airDry</v>
      </c>
      <c r="BG208" s="3" t="str">
        <f>IF(ISNUMBER(SEARCH("heatDry",$AY208)),"heatDry","")</f>
        <v/>
      </c>
      <c r="BH208" s="3" t="str">
        <f>IF(AND(ISNUMBER(SEARCH("aerobic",$AW208)),ISNUMBER(SEARCH("anaer",$AW208))),"Combined Aer and Anaer.","")</f>
        <v/>
      </c>
    </row>
    <row r="209" spans="1:60" x14ac:dyDescent="0.25">
      <c r="A209" s="4">
        <v>2383</v>
      </c>
      <c r="B209" t="s">
        <v>11113</v>
      </c>
      <c r="C209">
        <v>306.41000000000003</v>
      </c>
      <c r="D209">
        <v>495.67509214297792</v>
      </c>
      <c r="E209">
        <v>500.07100342202159</v>
      </c>
      <c r="F209">
        <v>376.97412868051731</v>
      </c>
      <c r="G209">
        <v>633.26610167495971</v>
      </c>
      <c r="H209">
        <v>-124.9323568434374</v>
      </c>
      <c r="I209">
        <v>-127.3952618758362</v>
      </c>
      <c r="J209">
        <v>-143.66216837792859</v>
      </c>
      <c r="K209">
        <v>-101.81948884536109</v>
      </c>
      <c r="L209">
        <v>188.07412416892799</v>
      </c>
      <c r="M209">
        <v>187.0834660818401</v>
      </c>
      <c r="N209">
        <v>183.80438369076191</v>
      </c>
      <c r="O209">
        <v>195.03296808166019</v>
      </c>
      <c r="P209">
        <v>7.1969812842482277</v>
      </c>
      <c r="Q209">
        <v>7.2687111747482209</v>
      </c>
      <c r="R209">
        <v>6.0256838909666808</v>
      </c>
      <c r="S209">
        <v>8.2025939275737354</v>
      </c>
      <c r="T209">
        <v>4187.716296062702</v>
      </c>
      <c r="U209">
        <v>4187.7118777894057</v>
      </c>
      <c r="V209">
        <v>4183.7548841072257</v>
      </c>
      <c r="W209">
        <v>4191.705088270638</v>
      </c>
      <c r="X209">
        <v>307.13281189700342</v>
      </c>
      <c r="Y209">
        <v>308.55326367697239</v>
      </c>
      <c r="Z209">
        <v>296.33283863027918</v>
      </c>
      <c r="AA209">
        <v>314.16027401158709</v>
      </c>
      <c r="AB209">
        <v>58.609410364860977</v>
      </c>
      <c r="AC209">
        <v>57.811087815186283</v>
      </c>
      <c r="AD209">
        <v>49.138511407666648</v>
      </c>
      <c r="AE209">
        <v>69.517994632272035</v>
      </c>
      <c r="AF209">
        <v>60.152826069332498</v>
      </c>
      <c r="AG209">
        <v>59.835775828855191</v>
      </c>
      <c r="AH209">
        <v>58.78762989454345</v>
      </c>
      <c r="AI209">
        <v>62.378358620503768</v>
      </c>
      <c r="AJ209">
        <v>0.5113278214996112</v>
      </c>
      <c r="AK209">
        <v>0.5113278390345587</v>
      </c>
      <c r="AL209">
        <v>0.51132380044217196</v>
      </c>
      <c r="AM209">
        <v>0.51133181933189553</v>
      </c>
      <c r="AN209">
        <v>0.6721290597361379</v>
      </c>
      <c r="AO209">
        <v>0.67212905973613812</v>
      </c>
      <c r="AP209">
        <v>0.67212905973613812</v>
      </c>
      <c r="AQ209">
        <v>0.67212905973613812</v>
      </c>
      <c r="AR209">
        <v>12.6129961972625</v>
      </c>
      <c r="AS209">
        <v>12.6129961972625</v>
      </c>
      <c r="AT209">
        <v>12.6129961972625</v>
      </c>
      <c r="AU209">
        <v>12.6129961972625</v>
      </c>
      <c r="AV209" t="str">
        <f>VLOOKUP(Sheet1[[#This Row],[NPDES ID2]],Combined_Sheet__Major_Only___2[[NPDES ID2]:[ECHO BFR]],3,FALSE)</f>
        <v>TX</v>
      </c>
      <c r="AW209" t="s">
        <v>118</v>
      </c>
      <c r="AX209" t="str">
        <f>VLOOKUP(Sheet1[[#This Row],[NPDES ID2]],Combined_Sheet__Major_Only___2[[NPDES ID2]:[ECHO BFR]],27,FALSE)</f>
        <v>-</v>
      </c>
      <c r="AY209" t="str">
        <f>VLOOKUP(Sheet1[[#This Row],[NPDES ID2]],Combined_Sheet__Major_Only___2[[NPDES ID2]:[ECHO BFR]],28,FALSE)</f>
        <v>-</v>
      </c>
      <c r="AZ209" t="str">
        <f>VLOOKUP(Sheet1[[#This Row],[NPDES ID2]],Combined_Sheet__Major_Only___2[[NPDES ID2]:[ECHO BFR]],29,FALSE)</f>
        <v>preliminaryOps</v>
      </c>
      <c r="BA209">
        <f>VLOOKUP(Sheet1[[#This Row],[NPDES ID2]],Combined_Sheet__Major_Only___2[[NPDES ID2]:[ECHO BFR]],17,FALSE)</f>
        <v>27.722999999999999</v>
      </c>
      <c r="BB209">
        <f>VLOOKUP(Sheet1[[#This Row],[NPDES ID2]],Combined_Sheet__Major_Only___2[[NPDES ID2]:[ECHO BFR]],18,FALSE)</f>
        <v>-98.031028000000006</v>
      </c>
      <c r="BC209" t="str">
        <f>IF(ISNUMBER(SEARCH("aerobic",$AW209)),"aerobic","")</f>
        <v>aerobic</v>
      </c>
      <c r="BD209" t="str">
        <f>IF(ISNUMBER(SEARCH("anaer",$AW209)),"anaer","")</f>
        <v/>
      </c>
      <c r="BE209" t="str">
        <f>IF(ISNUMBER(SEARCH("thickening",$AZ209)),"thickening","")</f>
        <v/>
      </c>
      <c r="BF209" s="3" t="str">
        <f>IF(ISNUMBER(SEARCH("airDry",$AW209)),"airDry","")</f>
        <v>airDry</v>
      </c>
      <c r="BG209" s="3" t="str">
        <f>IF(ISNUMBER(SEARCH("heatDry",$AY209)),"heatDry","")</f>
        <v/>
      </c>
      <c r="BH209" s="3" t="str">
        <f>IF(AND(ISNUMBER(SEARCH("aerobic",$AW209)),ISNUMBER(SEARCH("anaer",$AW209))),"Combined Aer and Anaer.","")</f>
        <v/>
      </c>
    </row>
    <row r="210" spans="1:60" x14ac:dyDescent="0.25">
      <c r="A210" s="4">
        <v>67</v>
      </c>
      <c r="B210" t="s">
        <v>374</v>
      </c>
      <c r="C210">
        <v>56.4</v>
      </c>
      <c r="D210">
        <v>1936.160346464384</v>
      </c>
      <c r="E210">
        <v>1936.2405048273861</v>
      </c>
      <c r="F210">
        <v>1347.3174511628849</v>
      </c>
      <c r="G210">
        <v>2560.5301557277112</v>
      </c>
      <c r="H210">
        <v>-123.7507734529086</v>
      </c>
      <c r="I210">
        <v>-126.2201998976419</v>
      </c>
      <c r="J210">
        <v>-142.35329977531791</v>
      </c>
      <c r="K210">
        <v>-100.53595848763101</v>
      </c>
      <c r="L210">
        <v>34.938410590891607</v>
      </c>
      <c r="M210">
        <v>34.758565875893019</v>
      </c>
      <c r="N210">
        <v>34.163446542259578</v>
      </c>
      <c r="O210">
        <v>36.201507449095047</v>
      </c>
      <c r="P210">
        <v>1.3240809112544329</v>
      </c>
      <c r="Q210">
        <v>1.3360591728917779</v>
      </c>
      <c r="R210">
        <v>1.107271395209755</v>
      </c>
      <c r="S210">
        <v>1.507865245832924</v>
      </c>
      <c r="T210">
        <v>4192.4000560851136</v>
      </c>
      <c r="U210">
        <v>4192.3956343779118</v>
      </c>
      <c r="V210">
        <v>4188.4355652976556</v>
      </c>
      <c r="W210">
        <v>4196.3919484051221</v>
      </c>
      <c r="X210">
        <v>304.6536740604094</v>
      </c>
      <c r="Y210">
        <v>306.02808170858452</v>
      </c>
      <c r="Z210">
        <v>294.18678682908069</v>
      </c>
      <c r="AA210">
        <v>311.47021466337247</v>
      </c>
      <c r="AB210">
        <v>63.722087770825993</v>
      </c>
      <c r="AC210">
        <v>62.705527374433011</v>
      </c>
      <c r="AD210">
        <v>52.53453594668499</v>
      </c>
      <c r="AE210">
        <v>76.874281570519187</v>
      </c>
      <c r="AF210">
        <v>60.708688838435599</v>
      </c>
      <c r="AG210">
        <v>60.396153023315428</v>
      </c>
      <c r="AH210">
        <v>59.362198979054497</v>
      </c>
      <c r="AI210">
        <v>62.903405489065342</v>
      </c>
      <c r="AJ210">
        <v>0.51811132098322166</v>
      </c>
      <c r="AK210">
        <v>0.51811132439035545</v>
      </c>
      <c r="AL210">
        <v>0.51811054014805424</v>
      </c>
      <c r="AM210">
        <v>0.51811209730271568</v>
      </c>
      <c r="AN210">
        <v>0.67232320476182394</v>
      </c>
      <c r="AO210">
        <v>0.67232320476182394</v>
      </c>
      <c r="AP210">
        <v>0.67232320476182394</v>
      </c>
      <c r="AQ210">
        <v>0.67232320476182394</v>
      </c>
      <c r="AR210">
        <v>12.10674369596612</v>
      </c>
      <c r="AS210">
        <v>12.10674369596612</v>
      </c>
      <c r="AT210">
        <v>12.10674369596612</v>
      </c>
      <c r="AU210">
        <v>12.10674369596612</v>
      </c>
      <c r="AV210" t="str">
        <f>VLOOKUP(Sheet1[[#This Row],[NPDES ID2]],Combined_Sheet__Major_Only___2[[NPDES ID2]:[ECHO BFR]],3,FALSE)</f>
        <v>PR</v>
      </c>
      <c r="AW210" t="s">
        <v>118</v>
      </c>
      <c r="AX210" t="str">
        <f>VLOOKUP(Sheet1[[#This Row],[NPDES ID2]],Combined_Sheet__Major_Only___2[[NPDES ID2]:[ECHO BFR]],27,FALSE)</f>
        <v>-</v>
      </c>
      <c r="AY210" t="str">
        <f>VLOOKUP(Sheet1[[#This Row],[NPDES ID2]],Combined_Sheet__Major_Only___2[[NPDES ID2]:[ECHO BFR]],28,FALSE)</f>
        <v>-</v>
      </c>
      <c r="AZ210" t="str">
        <f>VLOOKUP(Sheet1[[#This Row],[NPDES ID2]],Combined_Sheet__Major_Only___2[[NPDES ID2]:[ECHO BFR]],29,FALSE)</f>
        <v>-</v>
      </c>
      <c r="BA210">
        <f>VLOOKUP(Sheet1[[#This Row],[NPDES ID2]],Combined_Sheet__Major_Only___2[[NPDES ID2]:[ECHO BFR]],17,FALSE)</f>
        <v>18.304447</v>
      </c>
      <c r="BB210">
        <f>VLOOKUP(Sheet1[[#This Row],[NPDES ID2]],Combined_Sheet__Major_Only___2[[NPDES ID2]:[ECHO BFR]],18,FALSE)</f>
        <v>-66.879750000000001</v>
      </c>
      <c r="BC210" t="str">
        <f>IF(ISNUMBER(SEARCH("aerobic",$AW210)),"aerobic","")</f>
        <v>aerobic</v>
      </c>
      <c r="BD210" t="str">
        <f>IF(ISNUMBER(SEARCH("anaer",$AW210)),"anaer","")</f>
        <v/>
      </c>
      <c r="BE210" t="str">
        <f>IF(ISNUMBER(SEARCH("thickening",$AZ210)),"thickening","")</f>
        <v/>
      </c>
      <c r="BF210" s="3" t="str">
        <f>IF(ISNUMBER(SEARCH("airDry",$AW210)),"airDry","")</f>
        <v>airDry</v>
      </c>
      <c r="BG210" s="3" t="str">
        <f>IF(ISNUMBER(SEARCH("heatDry",$AY210)),"heatDry","")</f>
        <v/>
      </c>
      <c r="BH210" s="3" t="str">
        <f>IF(AND(ISNUMBER(SEARCH("aerobic",$AW210)),ISNUMBER(SEARCH("anaer",$AW210))),"Combined Aer and Anaer.","")</f>
        <v/>
      </c>
    </row>
    <row r="211" spans="1:60" x14ac:dyDescent="0.25">
      <c r="A211" s="4">
        <v>2579</v>
      </c>
      <c r="B211" t="s">
        <v>11951</v>
      </c>
      <c r="C211">
        <v>88.4</v>
      </c>
      <c r="D211">
        <v>1306.1521721047909</v>
      </c>
      <c r="E211">
        <v>1305.6014141317389</v>
      </c>
      <c r="F211">
        <v>918.53810012894769</v>
      </c>
      <c r="G211">
        <v>1721.2270049241531</v>
      </c>
      <c r="H211">
        <v>-126.5803469295015</v>
      </c>
      <c r="I211">
        <v>-128.97282421398111</v>
      </c>
      <c r="J211">
        <v>-145.49710384983231</v>
      </c>
      <c r="K211">
        <v>-103.51501876069</v>
      </c>
      <c r="L211">
        <v>53.616236831091413</v>
      </c>
      <c r="M211">
        <v>53.325292804834483</v>
      </c>
      <c r="N211">
        <v>52.362519156874747</v>
      </c>
      <c r="O211">
        <v>55.659637419333173</v>
      </c>
      <c r="P211">
        <v>2.0776714193207502</v>
      </c>
      <c r="Q211">
        <v>2.097192622291661</v>
      </c>
      <c r="R211">
        <v>1.742163843424531</v>
      </c>
      <c r="S211">
        <v>2.3704585291481179</v>
      </c>
      <c r="T211">
        <v>4194.8273791371876</v>
      </c>
      <c r="U211">
        <v>4194.8229556503884</v>
      </c>
      <c r="V211">
        <v>4190.8612927684417</v>
      </c>
      <c r="W211">
        <v>4198.8208780667273</v>
      </c>
      <c r="X211">
        <v>311.35438053537899</v>
      </c>
      <c r="Y211">
        <v>312.84109039686831</v>
      </c>
      <c r="Z211">
        <v>300.07704998958809</v>
      </c>
      <c r="AA211">
        <v>318.68462632092388</v>
      </c>
      <c r="AB211">
        <v>48.265021342573853</v>
      </c>
      <c r="AC211">
        <v>47.817692731509119</v>
      </c>
      <c r="AD211">
        <v>41.815265594994997</v>
      </c>
      <c r="AE211">
        <v>55.411665290882461</v>
      </c>
      <c r="AF211">
        <v>59.438948454615087</v>
      </c>
      <c r="AG211">
        <v>59.116357134163152</v>
      </c>
      <c r="AH211">
        <v>58.049182614286472</v>
      </c>
      <c r="AI211">
        <v>61.704223065303403</v>
      </c>
      <c r="AJ211">
        <v>0.50261800851168792</v>
      </c>
      <c r="AK211">
        <v>0.50261801289655317</v>
      </c>
      <c r="AL211">
        <v>0.50261700355582672</v>
      </c>
      <c r="AM211">
        <v>0.5026190076563205</v>
      </c>
      <c r="AN211">
        <v>0.6724237285211937</v>
      </c>
      <c r="AO211">
        <v>0.67242372852119348</v>
      </c>
      <c r="AP211">
        <v>0.67242372852119348</v>
      </c>
      <c r="AQ211">
        <v>0.67242372852119348</v>
      </c>
      <c r="AR211">
        <v>14.076431452044289</v>
      </c>
      <c r="AS211">
        <v>14.076431452044289</v>
      </c>
      <c r="AT211">
        <v>14.076431452044289</v>
      </c>
      <c r="AU211">
        <v>14.076431452044289</v>
      </c>
      <c r="AV211" t="str">
        <f>VLOOKUP(Sheet1[[#This Row],[NPDES ID2]],Combined_Sheet__Major_Only___2[[NPDES ID2]:[ECHO BFR]],3,FALSE)</f>
        <v>MO</v>
      </c>
      <c r="AW211" t="s">
        <v>118</v>
      </c>
      <c r="AX211" t="str">
        <f>VLOOKUP(Sheet1[[#This Row],[NPDES ID2]],Combined_Sheet__Major_Only___2[[NPDES ID2]:[ECHO BFR]],27,FALSE)</f>
        <v>longTermSludgeStore</v>
      </c>
      <c r="AY211" t="str">
        <f>VLOOKUP(Sheet1[[#This Row],[NPDES ID2]],Combined_Sheet__Major_Only___2[[NPDES ID2]:[ECHO BFR]],28,FALSE)</f>
        <v>-</v>
      </c>
      <c r="AZ211" t="str">
        <f>VLOOKUP(Sheet1[[#This Row],[NPDES ID2]],Combined_Sheet__Major_Only___2[[NPDES ID2]:[ECHO BFR]],29,FALSE)</f>
        <v>-</v>
      </c>
      <c r="BA211">
        <f>VLOOKUP(Sheet1[[#This Row],[NPDES ID2]],Combined_Sheet__Major_Only___2[[NPDES ID2]:[ECHO BFR]],17,FALSE)</f>
        <v>38.807526000000003</v>
      </c>
      <c r="BB211">
        <f>VLOOKUP(Sheet1[[#This Row],[NPDES ID2]],Combined_Sheet__Major_Only___2[[NPDES ID2]:[ECHO BFR]],18,FALSE)</f>
        <v>-93.654030000000006</v>
      </c>
      <c r="BC211" t="str">
        <f>IF(ISNUMBER(SEARCH("aerobic",$AW211)),"aerobic","")</f>
        <v>aerobic</v>
      </c>
      <c r="BD211" t="str">
        <f>IF(ISNUMBER(SEARCH("anaer",$AW211)),"anaer","")</f>
        <v/>
      </c>
      <c r="BE211" t="str">
        <f>IF(ISNUMBER(SEARCH("thickening",$AZ211)),"thickening","")</f>
        <v/>
      </c>
      <c r="BF211" s="3" t="str">
        <f>IF(ISNUMBER(SEARCH("airDry",$AW211)),"airDry","")</f>
        <v>airDry</v>
      </c>
      <c r="BG211" s="3" t="str">
        <f>IF(ISNUMBER(SEARCH("heatDry",$AY211)),"heatDry","")</f>
        <v/>
      </c>
      <c r="BH211" s="3" t="str">
        <f>IF(AND(ISNUMBER(SEARCH("aerobic",$AW211)),ISNUMBER(SEARCH("anaer",$AW211))),"Combined Aer and Anaer.","")</f>
        <v/>
      </c>
    </row>
    <row r="212" spans="1:60" x14ac:dyDescent="0.25">
      <c r="A212" s="4">
        <v>1412</v>
      </c>
      <c r="B212" t="s">
        <v>6685</v>
      </c>
      <c r="C212">
        <v>135</v>
      </c>
      <c r="D212">
        <v>836.41163333533052</v>
      </c>
      <c r="E212">
        <v>836.07939174083333</v>
      </c>
      <c r="F212">
        <v>598.1035720904448</v>
      </c>
      <c r="G212">
        <v>1092.748282035097</v>
      </c>
      <c r="H212">
        <v>-116.5529932491136</v>
      </c>
      <c r="I212">
        <v>-118.85953296642791</v>
      </c>
      <c r="J212">
        <v>-134.52091244843069</v>
      </c>
      <c r="K212">
        <v>-92.971002540184173</v>
      </c>
      <c r="L212">
        <v>88.416284194216843</v>
      </c>
      <c r="M212">
        <v>88.023730232350118</v>
      </c>
      <c r="N212">
        <v>86.724657787806862</v>
      </c>
      <c r="O212">
        <v>91.173400848258765</v>
      </c>
      <c r="P212">
        <v>3.1593371840037769</v>
      </c>
      <c r="Q212">
        <v>3.1985547163557841</v>
      </c>
      <c r="R212">
        <v>2.622376665961637</v>
      </c>
      <c r="S212">
        <v>3.598658197591647</v>
      </c>
      <c r="T212">
        <v>4196.1237285607467</v>
      </c>
      <c r="U212">
        <v>4196.1193041235274</v>
      </c>
      <c r="V212">
        <v>4192.1567900471327</v>
      </c>
      <c r="W212">
        <v>4200.1180855249586</v>
      </c>
      <c r="X212">
        <v>288.3884849280908</v>
      </c>
      <c r="Y212">
        <v>289.49436425808528</v>
      </c>
      <c r="Z212">
        <v>279.84957531733818</v>
      </c>
      <c r="AA212">
        <v>293.98733611864549</v>
      </c>
      <c r="AB212">
        <v>43.325992786256791</v>
      </c>
      <c r="AC212">
        <v>43.005069744567813</v>
      </c>
      <c r="AD212">
        <v>37.717478363277458</v>
      </c>
      <c r="AE212">
        <v>49.678617820928082</v>
      </c>
      <c r="AF212">
        <v>64.183864851799186</v>
      </c>
      <c r="AG212">
        <v>63.89882595804233</v>
      </c>
      <c r="AH212">
        <v>62.956017288508043</v>
      </c>
      <c r="AI212">
        <v>66.185277992297941</v>
      </c>
      <c r="AJ212">
        <v>0.56055035941880638</v>
      </c>
      <c r="AK212">
        <v>0.56055036590942797</v>
      </c>
      <c r="AL212">
        <v>0.56054887175644019</v>
      </c>
      <c r="AM212">
        <v>0.56055183847976964</v>
      </c>
      <c r="AN212">
        <v>0.67247738952836744</v>
      </c>
      <c r="AO212">
        <v>0.67247738952836722</v>
      </c>
      <c r="AP212">
        <v>0.67247738952836722</v>
      </c>
      <c r="AQ212">
        <v>0.67247738952836722</v>
      </c>
      <c r="AR212">
        <v>15.49698013487178</v>
      </c>
      <c r="AS212">
        <v>15.49698013487178</v>
      </c>
      <c r="AT212">
        <v>15.49698013487178</v>
      </c>
      <c r="AU212">
        <v>15.49698013487178</v>
      </c>
      <c r="AV212" t="str">
        <f>VLOOKUP(Sheet1[[#This Row],[NPDES ID2]],Combined_Sheet__Major_Only___2[[NPDES ID2]:[ECHO BFR]],3,FALSE)</f>
        <v>TX</v>
      </c>
      <c r="AW212" t="s">
        <v>118</v>
      </c>
      <c r="AX212" t="str">
        <f>VLOOKUP(Sheet1[[#This Row],[NPDES ID2]],Combined_Sheet__Major_Only___2[[NPDES ID2]:[ECHO BFR]],27,FALSE)</f>
        <v>-</v>
      </c>
      <c r="AY212" t="str">
        <f>VLOOKUP(Sheet1[[#This Row],[NPDES ID2]],Combined_Sheet__Major_Only___2[[NPDES ID2]:[ECHO BFR]],28,FALSE)</f>
        <v>-</v>
      </c>
      <c r="AZ212" t="str">
        <f>VLOOKUP(Sheet1[[#This Row],[NPDES ID2]],Combined_Sheet__Major_Only___2[[NPDES ID2]:[ECHO BFR]],29,FALSE)</f>
        <v>-</v>
      </c>
      <c r="BA212">
        <f>VLOOKUP(Sheet1[[#This Row],[NPDES ID2]],Combined_Sheet__Major_Only___2[[NPDES ID2]:[ECHO BFR]],17,FALSE)</f>
        <v>31.694889</v>
      </c>
      <c r="BB212">
        <f>VLOOKUP(Sheet1[[#This Row],[NPDES ID2]],Combined_Sheet__Major_Only___2[[NPDES ID2]:[ECHO BFR]],18,FALSE)</f>
        <v>-96.142167000000001</v>
      </c>
      <c r="BC212" t="str">
        <f>IF(ISNUMBER(SEARCH("aerobic",$AW212)),"aerobic","")</f>
        <v>aerobic</v>
      </c>
      <c r="BD212" t="str">
        <f>IF(ISNUMBER(SEARCH("anaer",$AW212)),"anaer","")</f>
        <v/>
      </c>
      <c r="BE212" t="str">
        <f>IF(ISNUMBER(SEARCH("thickening",$AZ212)),"thickening","")</f>
        <v/>
      </c>
      <c r="BF212" s="2" t="str">
        <f>IF(ISNUMBER(SEARCH("airDry",$AW212)),"airDry","")</f>
        <v>airDry</v>
      </c>
      <c r="BG212" s="2" t="str">
        <f>IF(ISNUMBER(SEARCH("heatDry",$AY212)),"heatDry","")</f>
        <v/>
      </c>
      <c r="BH212" s="2" t="str">
        <f>IF(AND(ISNUMBER(SEARCH("aerobic",$AW212)),ISNUMBER(SEARCH("anaer",$AW212))),"Combined Aer and Anaer.","")</f>
        <v/>
      </c>
    </row>
    <row r="213" spans="1:60" x14ac:dyDescent="0.25">
      <c r="A213" s="4">
        <v>558</v>
      </c>
      <c r="B213" t="s">
        <v>2742</v>
      </c>
      <c r="C213">
        <v>218.63</v>
      </c>
      <c r="D213">
        <v>608.73874343495231</v>
      </c>
      <c r="E213">
        <v>607.51193801724662</v>
      </c>
      <c r="F213">
        <v>448.70996040996579</v>
      </c>
      <c r="G213">
        <v>788.06356412882906</v>
      </c>
      <c r="H213">
        <v>-123.76969117191931</v>
      </c>
      <c r="I213">
        <v>-126.2524876782924</v>
      </c>
      <c r="J213">
        <v>-142.37124040419411</v>
      </c>
      <c r="K213">
        <v>-100.5765726414602</v>
      </c>
      <c r="L213">
        <v>135.39350146428629</v>
      </c>
      <c r="M213">
        <v>134.6960741715273</v>
      </c>
      <c r="N213">
        <v>132.38789603288771</v>
      </c>
      <c r="O213">
        <v>140.29215649067811</v>
      </c>
      <c r="P213">
        <v>5.1327589247152856</v>
      </c>
      <c r="Q213">
        <v>5.1793635440062111</v>
      </c>
      <c r="R213">
        <v>4.29248756566039</v>
      </c>
      <c r="S213">
        <v>5.8453471723119321</v>
      </c>
      <c r="T213">
        <v>4196.7485328566218</v>
      </c>
      <c r="U213">
        <v>4196.7441079613254</v>
      </c>
      <c r="V213">
        <v>4192.7811836329283</v>
      </c>
      <c r="W213">
        <v>4200.7433033696343</v>
      </c>
      <c r="X213">
        <v>305.06533975170009</v>
      </c>
      <c r="Y213">
        <v>306.44276336303977</v>
      </c>
      <c r="Z213">
        <v>294.57585396146408</v>
      </c>
      <c r="AA213">
        <v>311.89622201694732</v>
      </c>
      <c r="AB213">
        <v>46.947257022913121</v>
      </c>
      <c r="AC213">
        <v>46.529241614956661</v>
      </c>
      <c r="AD213">
        <v>40.696749194556482</v>
      </c>
      <c r="AE213">
        <v>53.891245567200563</v>
      </c>
      <c r="AF213">
        <v>60.689908058307537</v>
      </c>
      <c r="AG213">
        <v>60.377163302544659</v>
      </c>
      <c r="AH213">
        <v>59.342907895751338</v>
      </c>
      <c r="AI213">
        <v>62.885627245891342</v>
      </c>
      <c r="AJ213">
        <v>0.5178821059358083</v>
      </c>
      <c r="AK213">
        <v>0.51788211673595974</v>
      </c>
      <c r="AL213">
        <v>0.5178796300147146</v>
      </c>
      <c r="AM213">
        <v>0.51788456754756662</v>
      </c>
      <c r="AN213">
        <v>0.67250324636024872</v>
      </c>
      <c r="AO213">
        <v>0.67250324636024872</v>
      </c>
      <c r="AP213">
        <v>0.67250324636024872</v>
      </c>
      <c r="AQ213">
        <v>0.67250324636024872</v>
      </c>
      <c r="AR213">
        <v>14.43711592318207</v>
      </c>
      <c r="AS213">
        <v>14.43711592318207</v>
      </c>
      <c r="AT213">
        <v>14.43711592318207</v>
      </c>
      <c r="AU213">
        <v>14.43711592318207</v>
      </c>
      <c r="AV213" t="str">
        <f>VLOOKUP(Sheet1[[#This Row],[NPDES ID2]],Combined_Sheet__Major_Only___2[[NPDES ID2]:[ECHO BFR]],3,FALSE)</f>
        <v>CA</v>
      </c>
      <c r="AW213" t="s">
        <v>118</v>
      </c>
      <c r="AX213" t="str">
        <f>VLOOKUP(Sheet1[[#This Row],[NPDES ID2]],Combined_Sheet__Major_Only___2[[NPDES ID2]:[ECHO BFR]],27,FALSE)</f>
        <v>tempSludgeStore</v>
      </c>
      <c r="AY213" t="str">
        <f>VLOOKUP(Sheet1[[#This Row],[NPDES ID2]],Combined_Sheet__Major_Only___2[[NPDES ID2]:[ECHO BFR]],28,FALSE)</f>
        <v>-</v>
      </c>
      <c r="AZ213" t="str">
        <f>VLOOKUP(Sheet1[[#This Row],[NPDES ID2]],Combined_Sheet__Major_Only___2[[NPDES ID2]:[ECHO BFR]],29,FALSE)</f>
        <v>preliminaryOps</v>
      </c>
      <c r="BA213">
        <f>VLOOKUP(Sheet1[[#This Row],[NPDES ID2]],Combined_Sheet__Major_Only___2[[NPDES ID2]:[ECHO BFR]],17,FALSE)</f>
        <v>37.066388544196897</v>
      </c>
      <c r="BB213">
        <f>VLOOKUP(Sheet1[[#This Row],[NPDES ID2]],Combined_Sheet__Major_Only___2[[NPDES ID2]:[ECHO BFR]],18,FALSE)</f>
        <v>-120.346803001357</v>
      </c>
      <c r="BC213" t="str">
        <f>IF(ISNUMBER(SEARCH("aerobic",$AW213)),"aerobic","")</f>
        <v>aerobic</v>
      </c>
      <c r="BD213" t="str">
        <f>IF(ISNUMBER(SEARCH("anaer",$AW213)),"anaer","")</f>
        <v/>
      </c>
      <c r="BE213" t="str">
        <f>IF(ISNUMBER(SEARCH("thickening",$AZ213)),"thickening","")</f>
        <v/>
      </c>
      <c r="BF213" s="2" t="str">
        <f>IF(ISNUMBER(SEARCH("airDry",$AW213)),"airDry","")</f>
        <v>airDry</v>
      </c>
      <c r="BG213" s="2" t="str">
        <f>IF(ISNUMBER(SEARCH("heatDry",$AY213)),"heatDry","")</f>
        <v/>
      </c>
      <c r="BH213" s="2" t="str">
        <f>IF(AND(ISNUMBER(SEARCH("aerobic",$AW213)),ISNUMBER(SEARCH("anaer",$AW213))),"Combined Aer and Anaer.","")</f>
        <v/>
      </c>
    </row>
    <row r="214" spans="1:60" x14ac:dyDescent="0.25">
      <c r="A214" s="4">
        <v>71</v>
      </c>
      <c r="B214" t="s">
        <v>395</v>
      </c>
      <c r="C214">
        <v>40.31</v>
      </c>
      <c r="D214">
        <v>2528.9569149730792</v>
      </c>
      <c r="E214">
        <v>2524.5193218862491</v>
      </c>
      <c r="F214">
        <v>1751.294984208005</v>
      </c>
      <c r="G214">
        <v>3347.503367040455</v>
      </c>
      <c r="H214">
        <v>-116.9918573880649</v>
      </c>
      <c r="I214">
        <v>-119.2784535748135</v>
      </c>
      <c r="J214">
        <v>-134.91339105677611</v>
      </c>
      <c r="K214">
        <v>-93.421688932767267</v>
      </c>
      <c r="L214">
        <v>26.311126787291901</v>
      </c>
      <c r="M214">
        <v>26.193198919879919</v>
      </c>
      <c r="N214">
        <v>25.802977772685551</v>
      </c>
      <c r="O214">
        <v>27.13935134368996</v>
      </c>
      <c r="P214">
        <v>0.94354589218948448</v>
      </c>
      <c r="Q214">
        <v>0.9548942758815715</v>
      </c>
      <c r="R214">
        <v>0.78354769569460569</v>
      </c>
      <c r="S214">
        <v>1.0749457227644279</v>
      </c>
      <c r="T214">
        <v>4199.8694954612529</v>
      </c>
      <c r="U214">
        <v>4199.865068277817</v>
      </c>
      <c r="V214">
        <v>4195.9000946978913</v>
      </c>
      <c r="W214">
        <v>4203.8663316936436</v>
      </c>
      <c r="X214">
        <v>289.6272748340354</v>
      </c>
      <c r="Y214">
        <v>290.749733697902</v>
      </c>
      <c r="Z214">
        <v>280.96977624489909</v>
      </c>
      <c r="AA214">
        <v>295.30093328177782</v>
      </c>
      <c r="AB214">
        <v>44.600556694387208</v>
      </c>
      <c r="AC214">
        <v>44.250427547432388</v>
      </c>
      <c r="AD214">
        <v>38.691240463782407</v>
      </c>
      <c r="AE214">
        <v>51.309785681877443</v>
      </c>
      <c r="AF214">
        <v>63.966578933423719</v>
      </c>
      <c r="AG214">
        <v>63.679854964758597</v>
      </c>
      <c r="AH214">
        <v>62.731233457588132</v>
      </c>
      <c r="AI214">
        <v>65.980109011528242</v>
      </c>
      <c r="AJ214">
        <v>0.55789542473583287</v>
      </c>
      <c r="AK214">
        <v>0.55789542672366776</v>
      </c>
      <c r="AL214">
        <v>0.55789496920096493</v>
      </c>
      <c r="AM214">
        <v>0.55789587763592341</v>
      </c>
      <c r="AN214">
        <v>0.67263234282614814</v>
      </c>
      <c r="AO214">
        <v>0.67263234282614826</v>
      </c>
      <c r="AP214">
        <v>0.67263234282614826</v>
      </c>
      <c r="AQ214">
        <v>0.67263234282614826</v>
      </c>
      <c r="AR214">
        <v>15.210942113646899</v>
      </c>
      <c r="AS214">
        <v>15.21094211364689</v>
      </c>
      <c r="AT214">
        <v>15.21094211364689</v>
      </c>
      <c r="AU214">
        <v>15.21094211364689</v>
      </c>
      <c r="AV214" t="str">
        <f>VLOOKUP(Sheet1[[#This Row],[NPDES ID2]],Combined_Sheet__Major_Only___2[[NPDES ID2]:[ECHO BFR]],3,FALSE)</f>
        <v>PR</v>
      </c>
      <c r="AW214" t="s">
        <v>118</v>
      </c>
      <c r="AX214" t="str">
        <f>VLOOKUP(Sheet1[[#This Row],[NPDES ID2]],Combined_Sheet__Major_Only___2[[NPDES ID2]:[ECHO BFR]],27,FALSE)</f>
        <v>-</v>
      </c>
      <c r="AY214" t="str">
        <f>VLOOKUP(Sheet1[[#This Row],[NPDES ID2]],Combined_Sheet__Major_Only___2[[NPDES ID2]:[ECHO BFR]],28,FALSE)</f>
        <v>-</v>
      </c>
      <c r="AZ214" t="str">
        <f>VLOOKUP(Sheet1[[#This Row],[NPDES ID2]],Combined_Sheet__Major_Only___2[[NPDES ID2]:[ECHO BFR]],29,FALSE)</f>
        <v>-</v>
      </c>
      <c r="BA214">
        <f>VLOOKUP(Sheet1[[#This Row],[NPDES ID2]],Combined_Sheet__Major_Only___2[[NPDES ID2]:[ECHO BFR]],17,FALSE)</f>
        <v>18.345348000000001</v>
      </c>
      <c r="BB214">
        <f>VLOOKUP(Sheet1[[#This Row],[NPDES ID2]],Combined_Sheet__Major_Only___2[[NPDES ID2]:[ECHO BFR]],18,FALSE)</f>
        <v>-67.01764</v>
      </c>
      <c r="BC214" t="str">
        <f>IF(ISNUMBER(SEARCH("aerobic",$AW214)),"aerobic","")</f>
        <v>aerobic</v>
      </c>
      <c r="BD214" t="str">
        <f>IF(ISNUMBER(SEARCH("anaer",$AW214)),"anaer","")</f>
        <v/>
      </c>
      <c r="BE214" t="str">
        <f>IF(ISNUMBER(SEARCH("thickening",$AZ214)),"thickening","")</f>
        <v/>
      </c>
      <c r="BF214" s="3" t="str">
        <f>IF(ISNUMBER(SEARCH("airDry",$AW214)),"airDry","")</f>
        <v>airDry</v>
      </c>
      <c r="BG214" s="3" t="str">
        <f>IF(ISNUMBER(SEARCH("heatDry",$AY214)),"heatDry","")</f>
        <v/>
      </c>
      <c r="BH214" s="3" t="str">
        <f>IF(AND(ISNUMBER(SEARCH("aerobic",$AW214)),ISNUMBER(SEARCH("anaer",$AW214))),"Combined Aer and Anaer.","")</f>
        <v/>
      </c>
    </row>
    <row r="215" spans="1:60" x14ac:dyDescent="0.25">
      <c r="A215" s="4">
        <v>1779</v>
      </c>
      <c r="B215" t="s">
        <v>8324</v>
      </c>
      <c r="C215">
        <v>12</v>
      </c>
      <c r="D215">
        <v>8410.1315040274221</v>
      </c>
      <c r="E215">
        <v>8375.0480144118119</v>
      </c>
      <c r="F215">
        <v>5775.3194087837301</v>
      </c>
      <c r="G215">
        <v>11168.22625442151</v>
      </c>
      <c r="H215">
        <v>-119.1411536505468</v>
      </c>
      <c r="I215">
        <v>-121.458890531158</v>
      </c>
      <c r="J215">
        <v>-137.2089872412991</v>
      </c>
      <c r="K215">
        <v>-95.679361188264579</v>
      </c>
      <c r="L215">
        <v>7.7016129229786552</v>
      </c>
      <c r="M215">
        <v>7.6654680805561242</v>
      </c>
      <c r="N215">
        <v>7.5458687425256574</v>
      </c>
      <c r="O215">
        <v>7.955459169059977</v>
      </c>
      <c r="P215">
        <v>0.28116313579470797</v>
      </c>
      <c r="Q215">
        <v>0.2840098443898097</v>
      </c>
      <c r="R215">
        <v>0.23402519192918561</v>
      </c>
      <c r="S215">
        <v>0.32060765122447082</v>
      </c>
      <c r="T215">
        <v>4202.3163846220987</v>
      </c>
      <c r="U215">
        <v>4202.3119556447218</v>
      </c>
      <c r="V215">
        <v>4198.3453754158272</v>
      </c>
      <c r="W215">
        <v>4206.3148404145431</v>
      </c>
      <c r="X215">
        <v>294.73379318439697</v>
      </c>
      <c r="Y215">
        <v>295.93590463280219</v>
      </c>
      <c r="Z215">
        <v>285.50537247452837</v>
      </c>
      <c r="AA215">
        <v>300.76756278079648</v>
      </c>
      <c r="AB215">
        <v>49.206921993733019</v>
      </c>
      <c r="AC215">
        <v>48.734869466146392</v>
      </c>
      <c r="AD215">
        <v>42.169940472492783</v>
      </c>
      <c r="AE215">
        <v>57.243347769457451</v>
      </c>
      <c r="AF215">
        <v>62.89652447233712</v>
      </c>
      <c r="AG215">
        <v>62.60133430763608</v>
      </c>
      <c r="AH215">
        <v>61.624628223269617</v>
      </c>
      <c r="AI215">
        <v>64.969597306347438</v>
      </c>
      <c r="AJ215">
        <v>0.5448235382404597</v>
      </c>
      <c r="AK215">
        <v>0.54482353887587376</v>
      </c>
      <c r="AL215">
        <v>0.54482339263584401</v>
      </c>
      <c r="AM215">
        <v>0.5448236830028188</v>
      </c>
      <c r="AN215">
        <v>0.67273348555275869</v>
      </c>
      <c r="AO215">
        <v>0.67273348555275891</v>
      </c>
      <c r="AP215">
        <v>0.67273348555275891</v>
      </c>
      <c r="AQ215">
        <v>0.67273348555275891</v>
      </c>
      <c r="AR215">
        <v>14.244392606078611</v>
      </c>
      <c r="AS215">
        <v>14.244392606078611</v>
      </c>
      <c r="AT215">
        <v>14.244392606078611</v>
      </c>
      <c r="AU215">
        <v>14.244392606078611</v>
      </c>
      <c r="AV215" t="str">
        <f>VLOOKUP(Sheet1[[#This Row],[NPDES ID2]],Combined_Sheet__Major_Only___2[[NPDES ID2]:[ECHO BFR]],3,FALSE)</f>
        <v>TX</v>
      </c>
      <c r="AW215" t="s">
        <v>118</v>
      </c>
      <c r="AX215" t="str">
        <f>VLOOKUP(Sheet1[[#This Row],[NPDES ID2]],Combined_Sheet__Major_Only___2[[NPDES ID2]:[ECHO BFR]],27,FALSE)</f>
        <v>-</v>
      </c>
      <c r="AY215" t="str">
        <f>VLOOKUP(Sheet1[[#This Row],[NPDES ID2]],Combined_Sheet__Major_Only___2[[NPDES ID2]:[ECHO BFR]],28,FALSE)</f>
        <v>-</v>
      </c>
      <c r="AZ215" t="str">
        <f>VLOOKUP(Sheet1[[#This Row],[NPDES ID2]],Combined_Sheet__Major_Only___2[[NPDES ID2]:[ECHO BFR]],29,FALSE)</f>
        <v>preliminaryOps</v>
      </c>
      <c r="BA215">
        <f>VLOOKUP(Sheet1[[#This Row],[NPDES ID2]],Combined_Sheet__Major_Only___2[[NPDES ID2]:[ECHO BFR]],17,FALSE)</f>
        <v>33.941788000000003</v>
      </c>
      <c r="BB215">
        <f>VLOOKUP(Sheet1[[#This Row],[NPDES ID2]],Combined_Sheet__Major_Only___2[[NPDES ID2]:[ECHO BFR]],18,FALSE)</f>
        <v>-98.67868</v>
      </c>
      <c r="BC215" t="str">
        <f>IF(ISNUMBER(SEARCH("aerobic",$AW215)),"aerobic","")</f>
        <v>aerobic</v>
      </c>
      <c r="BD215" t="str">
        <f>IF(ISNUMBER(SEARCH("anaer",$AW215)),"anaer","")</f>
        <v/>
      </c>
      <c r="BE215" t="str">
        <f>IF(ISNUMBER(SEARCH("thickening",$AZ215)),"thickening","")</f>
        <v/>
      </c>
      <c r="BF215" s="3" t="str">
        <f>IF(ISNUMBER(SEARCH("airDry",$AW215)),"airDry","")</f>
        <v>airDry</v>
      </c>
      <c r="BG215" s="3" t="str">
        <f>IF(ISNUMBER(SEARCH("heatDry",$AY215)),"heatDry","")</f>
        <v/>
      </c>
      <c r="BH215" s="3" t="str">
        <f>IF(AND(ISNUMBER(SEARCH("aerobic",$AW215)),ISNUMBER(SEARCH("anaer",$AW215))),"Combined Aer and Anaer.","")</f>
        <v/>
      </c>
    </row>
    <row r="216" spans="1:60" x14ac:dyDescent="0.25">
      <c r="A216" s="4">
        <v>1192</v>
      </c>
      <c r="B216" t="s">
        <v>5715</v>
      </c>
      <c r="C216">
        <v>255</v>
      </c>
      <c r="D216">
        <v>512.75382062512017</v>
      </c>
      <c r="E216">
        <v>515.30299650703341</v>
      </c>
      <c r="F216">
        <v>383.06897459407941</v>
      </c>
      <c r="G216">
        <v>659.42615664394896</v>
      </c>
      <c r="H216">
        <v>-115.07139160784141</v>
      </c>
      <c r="I216">
        <v>-117.4529520982024</v>
      </c>
      <c r="J216">
        <v>-133.1917653244152</v>
      </c>
      <c r="K216">
        <v>-91.429483215999383</v>
      </c>
      <c r="L216">
        <v>168.9737034693143</v>
      </c>
      <c r="M216">
        <v>168.24785072282421</v>
      </c>
      <c r="N216">
        <v>165.8454379368367</v>
      </c>
      <c r="O216">
        <v>174.07222080685901</v>
      </c>
      <c r="P216">
        <v>5.9634397012922413</v>
      </c>
      <c r="Q216">
        <v>6.0396084386602968</v>
      </c>
      <c r="R216">
        <v>4.9337522444599777</v>
      </c>
      <c r="S216">
        <v>6.8082952348692558</v>
      </c>
      <c r="T216">
        <v>4205.9463459803274</v>
      </c>
      <c r="U216">
        <v>4205.941914341638</v>
      </c>
      <c r="V216">
        <v>4201.972950648149</v>
      </c>
      <c r="W216">
        <v>4209.94720439096</v>
      </c>
      <c r="X216">
        <v>285.69691937498112</v>
      </c>
      <c r="Y216">
        <v>286.75421703095122</v>
      </c>
      <c r="Z216">
        <v>277.5143672255337</v>
      </c>
      <c r="AA216">
        <v>291.07156369526592</v>
      </c>
      <c r="AB216">
        <v>48.994050273982538</v>
      </c>
      <c r="AC216">
        <v>48.532967779942652</v>
      </c>
      <c r="AD216">
        <v>41.842629023762221</v>
      </c>
      <c r="AE216">
        <v>57.312691084549058</v>
      </c>
      <c r="AF216">
        <v>64.939319933513374</v>
      </c>
      <c r="AG216">
        <v>64.660208480861669</v>
      </c>
      <c r="AH216">
        <v>63.737398289826103</v>
      </c>
      <c r="AI216">
        <v>66.898645358326789</v>
      </c>
      <c r="AJ216">
        <v>0.56978239209807791</v>
      </c>
      <c r="AK216">
        <v>0.5697824059064549</v>
      </c>
      <c r="AL216">
        <v>0.56977922630888267</v>
      </c>
      <c r="AM216">
        <v>0.56978553959371414</v>
      </c>
      <c r="AN216">
        <v>0.67288341576446919</v>
      </c>
      <c r="AO216">
        <v>0.67288341576446919</v>
      </c>
      <c r="AP216">
        <v>0.67288341576446919</v>
      </c>
      <c r="AQ216">
        <v>0.67288341576446919</v>
      </c>
      <c r="AR216">
        <v>14.47646469828862</v>
      </c>
      <c r="AS216">
        <v>14.47646469828862</v>
      </c>
      <c r="AT216">
        <v>14.47646469828862</v>
      </c>
      <c r="AU216">
        <v>14.47646469828862</v>
      </c>
      <c r="AV216" t="str">
        <f>VLOOKUP(Sheet1[[#This Row],[NPDES ID2]],Combined_Sheet__Major_Only___2[[NPDES ID2]:[ECHO BFR]],3,FALSE)</f>
        <v>TX</v>
      </c>
      <c r="AW216" t="s">
        <v>118</v>
      </c>
      <c r="AX216" t="str">
        <f>VLOOKUP(Sheet1[[#This Row],[NPDES ID2]],Combined_Sheet__Major_Only___2[[NPDES ID2]:[ECHO BFR]],27,FALSE)</f>
        <v>-</v>
      </c>
      <c r="AY216" t="str">
        <f>VLOOKUP(Sheet1[[#This Row],[NPDES ID2]],Combined_Sheet__Major_Only___2[[NPDES ID2]:[ECHO BFR]],28,FALSE)</f>
        <v>-</v>
      </c>
      <c r="AZ216" t="str">
        <f>VLOOKUP(Sheet1[[#This Row],[NPDES ID2]],Combined_Sheet__Major_Only___2[[NPDES ID2]:[ECHO BFR]],29,FALSE)</f>
        <v>-</v>
      </c>
      <c r="BA216">
        <f>VLOOKUP(Sheet1[[#This Row],[NPDES ID2]],Combined_Sheet__Major_Only___2[[NPDES ID2]:[ECHO BFR]],17,FALSE)</f>
        <v>27.801670000000001</v>
      </c>
      <c r="BB216">
        <f>VLOOKUP(Sheet1[[#This Row],[NPDES ID2]],Combined_Sheet__Major_Only___2[[NPDES ID2]:[ECHO BFR]],18,FALSE)</f>
        <v>-97.651129999999995</v>
      </c>
      <c r="BC216" t="str">
        <f>IF(ISNUMBER(SEARCH("aerobic",$AW216)),"aerobic","")</f>
        <v>aerobic</v>
      </c>
      <c r="BD216" t="str">
        <f>IF(ISNUMBER(SEARCH("anaer",$AW216)),"anaer","")</f>
        <v/>
      </c>
      <c r="BE216" t="str">
        <f>IF(ISNUMBER(SEARCH("thickening",$AZ216)),"thickening","")</f>
        <v/>
      </c>
      <c r="BF216" s="2" t="str">
        <f>IF(ISNUMBER(SEARCH("airDry",$AW216)),"airDry","")</f>
        <v>airDry</v>
      </c>
      <c r="BG216" s="2" t="str">
        <f>IF(ISNUMBER(SEARCH("heatDry",$AY216)),"heatDry","")</f>
        <v/>
      </c>
      <c r="BH216" s="2" t="str">
        <f>IF(AND(ISNUMBER(SEARCH("aerobic",$AW216)),ISNUMBER(SEARCH("anaer",$AW216))),"Combined Aer and Anaer.","")</f>
        <v/>
      </c>
    </row>
    <row r="217" spans="1:60" x14ac:dyDescent="0.25">
      <c r="A217" s="4">
        <v>1213</v>
      </c>
      <c r="B217" t="s">
        <v>5815</v>
      </c>
      <c r="C217">
        <v>241</v>
      </c>
      <c r="D217">
        <v>581.08466679173307</v>
      </c>
      <c r="E217">
        <v>583.8325422296889</v>
      </c>
      <c r="F217">
        <v>431.79026274853061</v>
      </c>
      <c r="G217">
        <v>750.27961546863162</v>
      </c>
      <c r="H217">
        <v>-126.46788349395069</v>
      </c>
      <c r="I217">
        <v>-128.88119368861601</v>
      </c>
      <c r="J217">
        <v>-145.3696181142418</v>
      </c>
      <c r="K217">
        <v>-103.4238671836974</v>
      </c>
      <c r="L217">
        <v>146.25991904097779</v>
      </c>
      <c r="M217">
        <v>145.4675248849471</v>
      </c>
      <c r="N217">
        <v>142.84490600941459</v>
      </c>
      <c r="O217">
        <v>151.82579477947891</v>
      </c>
      <c r="P217">
        <v>5.6640314112550882</v>
      </c>
      <c r="Q217">
        <v>5.7175896211307062</v>
      </c>
      <c r="R217">
        <v>4.7490395193271047</v>
      </c>
      <c r="S217">
        <v>6.4618568137828856</v>
      </c>
      <c r="T217">
        <v>4207.2446077713321</v>
      </c>
      <c r="U217">
        <v>4207.2401751808193</v>
      </c>
      <c r="V217">
        <v>4203.2703590372057</v>
      </c>
      <c r="W217">
        <v>4211.2463254824042</v>
      </c>
      <c r="X217">
        <v>312.0857295382603</v>
      </c>
      <c r="Y217">
        <v>313.57362332559791</v>
      </c>
      <c r="Z217">
        <v>300.7985080095612</v>
      </c>
      <c r="AA217">
        <v>319.42231763820058</v>
      </c>
      <c r="AB217">
        <v>58.171581713763644</v>
      </c>
      <c r="AC217">
        <v>57.403221897438968</v>
      </c>
      <c r="AD217">
        <v>48.981743421291007</v>
      </c>
      <c r="AE217">
        <v>68.684516182241509</v>
      </c>
      <c r="AF217">
        <v>59.475401517048589</v>
      </c>
      <c r="AG217">
        <v>59.153023803913229</v>
      </c>
      <c r="AH217">
        <v>58.087039779608098</v>
      </c>
      <c r="AI217">
        <v>61.738599419712713</v>
      </c>
      <c r="AJ217">
        <v>0.50306270486728832</v>
      </c>
      <c r="AK217">
        <v>0.50306271841603556</v>
      </c>
      <c r="AL217">
        <v>0.50305959841730163</v>
      </c>
      <c r="AM217">
        <v>0.5030657933688012</v>
      </c>
      <c r="AN217">
        <v>0.67293700521029887</v>
      </c>
      <c r="AO217">
        <v>0.67293700521029876</v>
      </c>
      <c r="AP217">
        <v>0.67293700521029876</v>
      </c>
      <c r="AQ217">
        <v>0.67293700521029876</v>
      </c>
      <c r="AR217">
        <v>12.63664952743647</v>
      </c>
      <c r="AS217">
        <v>12.63664952743647</v>
      </c>
      <c r="AT217">
        <v>12.63664952743647</v>
      </c>
      <c r="AU217">
        <v>12.63664952743647</v>
      </c>
      <c r="AV217" t="str">
        <f>VLOOKUP(Sheet1[[#This Row],[NPDES ID2]],Combined_Sheet__Major_Only___2[[NPDES ID2]:[ECHO BFR]],3,FALSE)</f>
        <v>CA</v>
      </c>
      <c r="AW217" t="s">
        <v>118</v>
      </c>
      <c r="AX217" t="str">
        <f>VLOOKUP(Sheet1[[#This Row],[NPDES ID2]],Combined_Sheet__Major_Only___2[[NPDES ID2]:[ECHO BFR]],27,FALSE)</f>
        <v>tempSludgeStore</v>
      </c>
      <c r="AY217" t="str">
        <f>VLOOKUP(Sheet1[[#This Row],[NPDES ID2]],Combined_Sheet__Major_Only___2[[NPDES ID2]:[ECHO BFR]],28,FALSE)</f>
        <v>-</v>
      </c>
      <c r="AZ217" t="str">
        <f>VLOOKUP(Sheet1[[#This Row],[NPDES ID2]],Combined_Sheet__Major_Only___2[[NPDES ID2]:[ECHO BFR]],29,FALSE)</f>
        <v>-</v>
      </c>
      <c r="BA217">
        <f>VLOOKUP(Sheet1[[#This Row],[NPDES ID2]],Combined_Sheet__Major_Only___2[[NPDES ID2]:[ECHO BFR]],17,FALSE)</f>
        <v>33.604073999999997</v>
      </c>
      <c r="BB217">
        <f>VLOOKUP(Sheet1[[#This Row],[NPDES ID2]],Combined_Sheet__Major_Only___2[[NPDES ID2]:[ECHO BFR]],18,FALSE)</f>
        <v>-114.59937600000001</v>
      </c>
      <c r="BC217" t="str">
        <f>IF(ISNUMBER(SEARCH("aerobic",$AW217)),"aerobic","")</f>
        <v>aerobic</v>
      </c>
      <c r="BD217" t="str">
        <f>IF(ISNUMBER(SEARCH("anaer",$AW217)),"anaer","")</f>
        <v/>
      </c>
      <c r="BE217" t="str">
        <f>IF(ISNUMBER(SEARCH("thickening",$AZ217)),"thickening","")</f>
        <v/>
      </c>
      <c r="BF217" s="3" t="str">
        <f>IF(ISNUMBER(SEARCH("airDry",$AW217)),"airDry","")</f>
        <v>airDry</v>
      </c>
      <c r="BG217" s="3" t="str">
        <f>IF(ISNUMBER(SEARCH("heatDry",$AY217)),"heatDry","")</f>
        <v/>
      </c>
      <c r="BH217" s="3" t="str">
        <f>IF(AND(ISNUMBER(SEARCH("aerobic",$AW217)),ISNUMBER(SEARCH("anaer",$AW217))),"Combined Aer and Anaer.","")</f>
        <v/>
      </c>
    </row>
    <row r="218" spans="1:60" x14ac:dyDescent="0.25">
      <c r="A218" s="4">
        <v>1684</v>
      </c>
      <c r="B218" t="s">
        <v>7902</v>
      </c>
      <c r="C218">
        <v>51.43</v>
      </c>
      <c r="D218">
        <v>2091.5635017813702</v>
      </c>
      <c r="E218">
        <v>2091.8105513060709</v>
      </c>
      <c r="F218">
        <v>1453.2096708403681</v>
      </c>
      <c r="G218">
        <v>2767.1487900150369</v>
      </c>
      <c r="H218">
        <v>-122.44687966075971</v>
      </c>
      <c r="I218">
        <v>-124.8676046897658</v>
      </c>
      <c r="J218">
        <v>-140.9006716249155</v>
      </c>
      <c r="K218">
        <v>-99.163265915975771</v>
      </c>
      <c r="L218">
        <v>32.176118153460258</v>
      </c>
      <c r="M218">
        <v>32.014625955978723</v>
      </c>
      <c r="N218">
        <v>31.480240453737061</v>
      </c>
      <c r="O218">
        <v>33.310315266123403</v>
      </c>
      <c r="P218">
        <v>1.206749636787241</v>
      </c>
      <c r="Q218">
        <v>1.216467962156621</v>
      </c>
      <c r="R218">
        <v>1.0078539819885339</v>
      </c>
      <c r="S218">
        <v>1.374792928727965</v>
      </c>
      <c r="T218">
        <v>4214.5537330539773</v>
      </c>
      <c r="U218">
        <v>4214.5492951047663</v>
      </c>
      <c r="V218">
        <v>4210.5746797251286</v>
      </c>
      <c r="W218">
        <v>4218.5602885678863</v>
      </c>
      <c r="X218">
        <v>303.24565740934958</v>
      </c>
      <c r="Y218">
        <v>304.57705928025808</v>
      </c>
      <c r="Z218">
        <v>293.08745139901163</v>
      </c>
      <c r="AA218">
        <v>309.86710333148079</v>
      </c>
      <c r="AB218">
        <v>59.814650273787343</v>
      </c>
      <c r="AC218">
        <v>58.97752798076602</v>
      </c>
      <c r="AD218">
        <v>49.834164464098173</v>
      </c>
      <c r="AE218">
        <v>71.431236426879352</v>
      </c>
      <c r="AF218">
        <v>61.311768727283258</v>
      </c>
      <c r="AG218">
        <v>61.004009843645449</v>
      </c>
      <c r="AH218">
        <v>59.985841777711762</v>
      </c>
      <c r="AI218">
        <v>63.472961149966729</v>
      </c>
      <c r="AJ218">
        <v>0.52547256163341383</v>
      </c>
      <c r="AK218">
        <v>0.52547256465879677</v>
      </c>
      <c r="AL218">
        <v>0.52547186829909032</v>
      </c>
      <c r="AM218">
        <v>0.52547325095794462</v>
      </c>
      <c r="AN218">
        <v>0.67323838274128223</v>
      </c>
      <c r="AO218">
        <v>0.673238382741282</v>
      </c>
      <c r="AP218">
        <v>0.673238382741282</v>
      </c>
      <c r="AQ218">
        <v>0.673238382741282</v>
      </c>
      <c r="AR218">
        <v>12.622304643452329</v>
      </c>
      <c r="AS218">
        <v>12.622304643452329</v>
      </c>
      <c r="AT218">
        <v>12.622304643452329</v>
      </c>
      <c r="AU218">
        <v>12.622304643452329</v>
      </c>
      <c r="AV218" t="str">
        <f>VLOOKUP(Sheet1[[#This Row],[NPDES ID2]],Combined_Sheet__Major_Only___2[[NPDES ID2]:[ECHO BFR]],3,FALSE)</f>
        <v>IL</v>
      </c>
      <c r="AW218" t="s">
        <v>118</v>
      </c>
      <c r="AX218" t="str">
        <f>VLOOKUP(Sheet1[[#This Row],[NPDES ID2]],Combined_Sheet__Major_Only___2[[NPDES ID2]:[ECHO BFR]],27,FALSE)</f>
        <v>other</v>
      </c>
      <c r="AY218" t="str">
        <f>VLOOKUP(Sheet1[[#This Row],[NPDES ID2]],Combined_Sheet__Major_Only___2[[NPDES ID2]:[ECHO BFR]],28,FALSE)</f>
        <v>-</v>
      </c>
      <c r="AZ218" t="str">
        <f>VLOOKUP(Sheet1[[#This Row],[NPDES ID2]],Combined_Sheet__Major_Only___2[[NPDES ID2]:[ECHO BFR]],29,FALSE)</f>
        <v>preliminaryOps</v>
      </c>
      <c r="BA218">
        <f>VLOOKUP(Sheet1[[#This Row],[NPDES ID2]],Combined_Sheet__Major_Only___2[[NPDES ID2]:[ECHO BFR]],17,FALSE)</f>
        <v>37.153669999999998</v>
      </c>
      <c r="BB218">
        <f>VLOOKUP(Sheet1[[#This Row],[NPDES ID2]],Combined_Sheet__Major_Only___2[[NPDES ID2]:[ECHO BFR]],18,FALSE)</f>
        <v>-88.738889999999998</v>
      </c>
      <c r="BC218" t="str">
        <f>IF(ISNUMBER(SEARCH("aerobic",$AW218)),"aerobic","")</f>
        <v>aerobic</v>
      </c>
      <c r="BD218" t="str">
        <f>IF(ISNUMBER(SEARCH("anaer",$AW218)),"anaer","")</f>
        <v/>
      </c>
      <c r="BE218" t="str">
        <f>IF(ISNUMBER(SEARCH("thickening",$AZ218)),"thickening","")</f>
        <v/>
      </c>
      <c r="BF218" s="2" t="str">
        <f>IF(ISNUMBER(SEARCH("airDry",$AW218)),"airDry","")</f>
        <v>airDry</v>
      </c>
      <c r="BG218" s="2" t="str">
        <f>IF(ISNUMBER(SEARCH("heatDry",$AY218)),"heatDry","")</f>
        <v/>
      </c>
      <c r="BH218" s="2" t="str">
        <f>IF(AND(ISNUMBER(SEARCH("aerobic",$AW218)),ISNUMBER(SEARCH("anaer",$AW218))),"Combined Aer and Anaer.","")</f>
        <v/>
      </c>
    </row>
    <row r="219" spans="1:60" x14ac:dyDescent="0.25">
      <c r="A219" s="4">
        <v>2595</v>
      </c>
      <c r="B219" t="s">
        <v>12015</v>
      </c>
      <c r="C219">
        <v>55.4</v>
      </c>
      <c r="D219">
        <v>1995.2967764331361</v>
      </c>
      <c r="E219">
        <v>1995.4868383527639</v>
      </c>
      <c r="F219">
        <v>1387.9494642949719</v>
      </c>
      <c r="G219">
        <v>2639.6812336661878</v>
      </c>
      <c r="H219">
        <v>-125.5150854906538</v>
      </c>
      <c r="I219">
        <v>-127.9337579963608</v>
      </c>
      <c r="J219">
        <v>-144.31597278393059</v>
      </c>
      <c r="K219">
        <v>-102.3897102657193</v>
      </c>
      <c r="L219">
        <v>33.868957310184562</v>
      </c>
      <c r="M219">
        <v>33.688738956837987</v>
      </c>
      <c r="N219">
        <v>33.09239157724037</v>
      </c>
      <c r="O219">
        <v>35.134667547568228</v>
      </c>
      <c r="P219">
        <v>1.3015263706281801</v>
      </c>
      <c r="Q219">
        <v>1.314749989184298</v>
      </c>
      <c r="R219">
        <v>1.0902551249785251</v>
      </c>
      <c r="S219">
        <v>1.4839101270448689</v>
      </c>
      <c r="T219">
        <v>4215.1967144445798</v>
      </c>
      <c r="U219">
        <v>4215.1922760239668</v>
      </c>
      <c r="V219">
        <v>4211.2172384570858</v>
      </c>
      <c r="W219">
        <v>4219.203695538441</v>
      </c>
      <c r="X219">
        <v>310.38743087053177</v>
      </c>
      <c r="Y219">
        <v>311.83901234776948</v>
      </c>
      <c r="Z219">
        <v>299.36317258482728</v>
      </c>
      <c r="AA219">
        <v>317.55733641445079</v>
      </c>
      <c r="AB219">
        <v>47.207920894367192</v>
      </c>
      <c r="AC219">
        <v>46.785589297213349</v>
      </c>
      <c r="AD219">
        <v>41.00146774098787</v>
      </c>
      <c r="AE219">
        <v>54.074373293371437</v>
      </c>
      <c r="AF219">
        <v>59.912678381205197</v>
      </c>
      <c r="AG219">
        <v>59.593848832013933</v>
      </c>
      <c r="AH219">
        <v>58.539033013555709</v>
      </c>
      <c r="AI219">
        <v>62.151639576653643</v>
      </c>
      <c r="AJ219">
        <v>0.50839759365332648</v>
      </c>
      <c r="AK219">
        <v>0.5083975963625561</v>
      </c>
      <c r="AL219">
        <v>0.50839697277848617</v>
      </c>
      <c r="AM219">
        <v>0.50839821093736282</v>
      </c>
      <c r="AN219">
        <v>0.67326486824841481</v>
      </c>
      <c r="AO219">
        <v>0.67326486824841503</v>
      </c>
      <c r="AP219">
        <v>0.67326486824841503</v>
      </c>
      <c r="AQ219">
        <v>0.67326486824841503</v>
      </c>
      <c r="AR219">
        <v>14.35557955778704</v>
      </c>
      <c r="AS219">
        <v>14.35557955778704</v>
      </c>
      <c r="AT219">
        <v>14.35557955778704</v>
      </c>
      <c r="AU219">
        <v>14.35557955778704</v>
      </c>
      <c r="AV219" t="str">
        <f>VLOOKUP(Sheet1[[#This Row],[NPDES ID2]],Combined_Sheet__Major_Only___2[[NPDES ID2]:[ECHO BFR]],3,FALSE)</f>
        <v>TX</v>
      </c>
      <c r="AW219" t="s">
        <v>118</v>
      </c>
      <c r="AX219" t="str">
        <f>VLOOKUP(Sheet1[[#This Row],[NPDES ID2]],Combined_Sheet__Major_Only___2[[NPDES ID2]:[ECHO BFR]],27,FALSE)</f>
        <v>-</v>
      </c>
      <c r="AY219" t="str">
        <f>VLOOKUP(Sheet1[[#This Row],[NPDES ID2]],Combined_Sheet__Major_Only___2[[NPDES ID2]:[ECHO BFR]],28,FALSE)</f>
        <v>-</v>
      </c>
      <c r="AZ219" t="str">
        <f>VLOOKUP(Sheet1[[#This Row],[NPDES ID2]],Combined_Sheet__Major_Only___2[[NPDES ID2]:[ECHO BFR]],29,FALSE)</f>
        <v>-</v>
      </c>
      <c r="BA219">
        <f>VLOOKUP(Sheet1[[#This Row],[NPDES ID2]],Combined_Sheet__Major_Only___2[[NPDES ID2]:[ECHO BFR]],17,FALSE)</f>
        <v>26.489916999999998</v>
      </c>
      <c r="BB219">
        <f>VLOOKUP(Sheet1[[#This Row],[NPDES ID2]],Combined_Sheet__Major_Only___2[[NPDES ID2]:[ECHO BFR]],18,FALSE)</f>
        <v>-97.772806000000003</v>
      </c>
      <c r="BC219" t="str">
        <f>IF(ISNUMBER(SEARCH("aerobic",$AW219)),"aerobic","")</f>
        <v>aerobic</v>
      </c>
      <c r="BD219" t="str">
        <f>IF(ISNUMBER(SEARCH("anaer",$AW219)),"anaer","")</f>
        <v/>
      </c>
      <c r="BE219" t="str">
        <f>IF(ISNUMBER(SEARCH("thickening",$AZ219)),"thickening","")</f>
        <v/>
      </c>
      <c r="BF219" s="3" t="str">
        <f>IF(ISNUMBER(SEARCH("airDry",$AW219)),"airDry","")</f>
        <v>airDry</v>
      </c>
      <c r="BG219" s="3" t="str">
        <f>IF(ISNUMBER(SEARCH("heatDry",$AY219)),"heatDry","")</f>
        <v/>
      </c>
      <c r="BH219" s="3" t="str">
        <f>IF(AND(ISNUMBER(SEARCH("aerobic",$AW219)),ISNUMBER(SEARCH("anaer",$AW219))),"Combined Aer and Anaer.","")</f>
        <v/>
      </c>
    </row>
    <row r="220" spans="1:60" x14ac:dyDescent="0.25">
      <c r="A220" s="4">
        <v>653</v>
      </c>
      <c r="B220" t="s">
        <v>3216</v>
      </c>
      <c r="C220">
        <v>104.2</v>
      </c>
      <c r="D220">
        <v>1119.0532284368569</v>
      </c>
      <c r="E220">
        <v>1118.356290691012</v>
      </c>
      <c r="F220">
        <v>791.29987714596598</v>
      </c>
      <c r="G220">
        <v>1469.820253874329</v>
      </c>
      <c r="H220">
        <v>-125.4796461243844</v>
      </c>
      <c r="I220">
        <v>-127.90422881984949</v>
      </c>
      <c r="J220">
        <v>-144.275505392426</v>
      </c>
      <c r="K220">
        <v>-102.3598749777194</v>
      </c>
      <c r="L220">
        <v>63.715903837646543</v>
      </c>
      <c r="M220">
        <v>63.377049786271037</v>
      </c>
      <c r="N220">
        <v>62.255715344502747</v>
      </c>
      <c r="O220">
        <v>66.095818880479513</v>
      </c>
      <c r="P220">
        <v>2.447967547358791</v>
      </c>
      <c r="Q220">
        <v>2.4728882813911839</v>
      </c>
      <c r="R220">
        <v>2.0505481566729729</v>
      </c>
      <c r="S220">
        <v>2.790951712252344</v>
      </c>
      <c r="T220">
        <v>4216.4644153896979</v>
      </c>
      <c r="U220">
        <v>4216.4599760396668</v>
      </c>
      <c r="V220">
        <v>4212.4841060891831</v>
      </c>
      <c r="W220">
        <v>4220.4722355562253</v>
      </c>
      <c r="X220">
        <v>310.4177051475919</v>
      </c>
      <c r="Y220">
        <v>311.86862872814231</v>
      </c>
      <c r="Z220">
        <v>299.39789898396202</v>
      </c>
      <c r="AA220">
        <v>317.58479348761438</v>
      </c>
      <c r="AB220">
        <v>49.303781475691252</v>
      </c>
      <c r="AC220">
        <v>48.824461554618424</v>
      </c>
      <c r="AD220">
        <v>42.559354046922387</v>
      </c>
      <c r="AE220">
        <v>56.817548076577197</v>
      </c>
      <c r="AF220">
        <v>59.924906921455651</v>
      </c>
      <c r="AG220">
        <v>59.606153197039113</v>
      </c>
      <c r="AH220">
        <v>58.551723681412597</v>
      </c>
      <c r="AI220">
        <v>62.163174199293671</v>
      </c>
      <c r="AJ220">
        <v>0.50854679711598505</v>
      </c>
      <c r="AK220">
        <v>0.50854680239216377</v>
      </c>
      <c r="AL220">
        <v>0.50854558783828141</v>
      </c>
      <c r="AM220">
        <v>0.50854799940147644</v>
      </c>
      <c r="AN220">
        <v>0.67331707445082467</v>
      </c>
      <c r="AO220">
        <v>0.67331707445082467</v>
      </c>
      <c r="AP220">
        <v>0.67331707445082467</v>
      </c>
      <c r="AQ220">
        <v>0.67331707445082467</v>
      </c>
      <c r="AR220">
        <v>13.983093291731061</v>
      </c>
      <c r="AS220">
        <v>13.983093291731061</v>
      </c>
      <c r="AT220">
        <v>13.983093291731061</v>
      </c>
      <c r="AU220">
        <v>13.983093291731061</v>
      </c>
      <c r="AV220" t="str">
        <f>VLOOKUP(Sheet1[[#This Row],[NPDES ID2]],Combined_Sheet__Major_Only___2[[NPDES ID2]:[ECHO BFR]],3,FALSE)</f>
        <v>MO</v>
      </c>
      <c r="AW220" t="s">
        <v>118</v>
      </c>
      <c r="AX220" t="str">
        <f>VLOOKUP(Sheet1[[#This Row],[NPDES ID2]],Combined_Sheet__Major_Only___2[[NPDES ID2]:[ECHO BFR]],27,FALSE)</f>
        <v>longTermSludgeStore</v>
      </c>
      <c r="AY220" t="str">
        <f>VLOOKUP(Sheet1[[#This Row],[NPDES ID2]],Combined_Sheet__Major_Only___2[[NPDES ID2]:[ECHO BFR]],28,FALSE)</f>
        <v>-</v>
      </c>
      <c r="AZ220" t="str">
        <f>VLOOKUP(Sheet1[[#This Row],[NPDES ID2]],Combined_Sheet__Major_Only___2[[NPDES ID2]:[ECHO BFR]],29,FALSE)</f>
        <v>-</v>
      </c>
      <c r="BA220">
        <f>VLOOKUP(Sheet1[[#This Row],[NPDES ID2]],Combined_Sheet__Major_Only___2[[NPDES ID2]:[ECHO BFR]],17,FALSE)</f>
        <v>38.783456999999999</v>
      </c>
      <c r="BB220">
        <f>VLOOKUP(Sheet1[[#This Row],[NPDES ID2]],Combined_Sheet__Major_Only___2[[NPDES ID2]:[ECHO BFR]],18,FALSE)</f>
        <v>-93.758201</v>
      </c>
      <c r="BC220" t="str">
        <f>IF(ISNUMBER(SEARCH("aerobic",$AW220)),"aerobic","")</f>
        <v>aerobic</v>
      </c>
      <c r="BD220" t="str">
        <f>IF(ISNUMBER(SEARCH("anaer",$AW220)),"anaer","")</f>
        <v/>
      </c>
      <c r="BE220" t="str">
        <f>IF(ISNUMBER(SEARCH("thickening",$AZ220)),"thickening","")</f>
        <v/>
      </c>
      <c r="BF220" s="3" t="str">
        <f>IF(ISNUMBER(SEARCH("airDry",$AW220)),"airDry","")</f>
        <v>airDry</v>
      </c>
      <c r="BG220" s="3" t="str">
        <f>IF(ISNUMBER(SEARCH("heatDry",$AY220)),"heatDry","")</f>
        <v/>
      </c>
      <c r="BH220" s="3" t="str">
        <f>IF(AND(ISNUMBER(SEARCH("aerobic",$AW220)),ISNUMBER(SEARCH("anaer",$AW220))),"Combined Aer and Anaer.","")</f>
        <v/>
      </c>
    </row>
    <row r="221" spans="1:60" x14ac:dyDescent="0.25">
      <c r="A221" s="4">
        <v>940</v>
      </c>
      <c r="B221" t="s">
        <v>4565</v>
      </c>
      <c r="C221">
        <v>638.66999999999996</v>
      </c>
      <c r="D221">
        <v>367.4134566025171</v>
      </c>
      <c r="E221">
        <v>367.34445898466788</v>
      </c>
      <c r="F221">
        <v>296.91325833715689</v>
      </c>
      <c r="G221">
        <v>436.61281102260648</v>
      </c>
      <c r="H221">
        <v>-117.9021194944966</v>
      </c>
      <c r="I221">
        <v>-120.20899508318659</v>
      </c>
      <c r="J221">
        <v>-135.80895720143889</v>
      </c>
      <c r="K221">
        <v>-94.463397514979533</v>
      </c>
      <c r="L221">
        <v>413.58438835922772</v>
      </c>
      <c r="M221">
        <v>411.69065719114587</v>
      </c>
      <c r="N221">
        <v>405.42012104514339</v>
      </c>
      <c r="O221">
        <v>426.88977905615508</v>
      </c>
      <c r="P221">
        <v>14.95619951572546</v>
      </c>
      <c r="Q221">
        <v>15.122651367178801</v>
      </c>
      <c r="R221">
        <v>12.43371839530314</v>
      </c>
      <c r="S221">
        <v>17.046545951348531</v>
      </c>
      <c r="T221">
        <v>4217.8089937573905</v>
      </c>
      <c r="U221">
        <v>4217.8045534215771</v>
      </c>
      <c r="V221">
        <v>4213.8278006090968</v>
      </c>
      <c r="W221">
        <v>4221.817703880618</v>
      </c>
      <c r="X221">
        <v>293.18032065021367</v>
      </c>
      <c r="Y221">
        <v>294.34430295727287</v>
      </c>
      <c r="Z221">
        <v>284.22164421785931</v>
      </c>
      <c r="AA221">
        <v>299.04412562632461</v>
      </c>
      <c r="AB221">
        <v>51.77857687997902</v>
      </c>
      <c r="AC221">
        <v>51.234376170413057</v>
      </c>
      <c r="AD221">
        <v>43.993335746757829</v>
      </c>
      <c r="AE221">
        <v>60.792619588445042</v>
      </c>
      <c r="AF221">
        <v>63.463040640581397</v>
      </c>
      <c r="AG221">
        <v>63.172055579241288</v>
      </c>
      <c r="AH221">
        <v>62.211091440324743</v>
      </c>
      <c r="AI221">
        <v>65.504402420369161</v>
      </c>
      <c r="AJ221">
        <v>0.55174358484457253</v>
      </c>
      <c r="AK221">
        <v>0.55174362013449474</v>
      </c>
      <c r="AL221">
        <v>0.55173548696379371</v>
      </c>
      <c r="AM221">
        <v>0.55175163601587085</v>
      </c>
      <c r="AN221">
        <v>0.67337242837527966</v>
      </c>
      <c r="AO221">
        <v>0.67337242837528011</v>
      </c>
      <c r="AP221">
        <v>0.67337242837528011</v>
      </c>
      <c r="AQ221">
        <v>0.67337242837528011</v>
      </c>
      <c r="AR221">
        <v>13.90672155553105</v>
      </c>
      <c r="AS221">
        <v>13.90672155553105</v>
      </c>
      <c r="AT221">
        <v>13.90672155553105</v>
      </c>
      <c r="AU221">
        <v>13.90672155553105</v>
      </c>
      <c r="AV221" t="str">
        <f>VLOOKUP(Sheet1[[#This Row],[NPDES ID2]],Combined_Sheet__Major_Only___2[[NPDES ID2]:[ECHO BFR]],3,FALSE)</f>
        <v>IN</v>
      </c>
      <c r="AW221" t="s">
        <v>118</v>
      </c>
      <c r="AX221" t="str">
        <f>VLOOKUP(Sheet1[[#This Row],[NPDES ID2]],Combined_Sheet__Major_Only___2[[NPDES ID2]:[ECHO BFR]],27,FALSE)</f>
        <v>-</v>
      </c>
      <c r="AY221" t="str">
        <f>VLOOKUP(Sheet1[[#This Row],[NPDES ID2]],Combined_Sheet__Major_Only___2[[NPDES ID2]:[ECHO BFR]],28,FALSE)</f>
        <v>-</v>
      </c>
      <c r="AZ221" t="str">
        <f>VLOOKUP(Sheet1[[#This Row],[NPDES ID2]],Combined_Sheet__Major_Only___2[[NPDES ID2]:[ECHO BFR]],29,FALSE)</f>
        <v>-</v>
      </c>
      <c r="BA221">
        <f>VLOOKUP(Sheet1[[#This Row],[NPDES ID2]],Combined_Sheet__Major_Only___2[[NPDES ID2]:[ECHO BFR]],17,FALSE)</f>
        <v>41.451332999999998</v>
      </c>
      <c r="BB221">
        <f>VLOOKUP(Sheet1[[#This Row],[NPDES ID2]],Combined_Sheet__Major_Only___2[[NPDES ID2]:[ECHO BFR]],18,FALSE)</f>
        <v>-86.171166999999997</v>
      </c>
      <c r="BC221" t="str">
        <f>IF(ISNUMBER(SEARCH("aerobic",$AW221)),"aerobic","")</f>
        <v>aerobic</v>
      </c>
      <c r="BD221" t="str">
        <f>IF(ISNUMBER(SEARCH("anaer",$AW221)),"anaer","")</f>
        <v/>
      </c>
      <c r="BE221" t="str">
        <f>IF(ISNUMBER(SEARCH("thickening",$AZ221)),"thickening","")</f>
        <v/>
      </c>
      <c r="BF221" s="2" t="str">
        <f>IF(ISNUMBER(SEARCH("airDry",$AW221)),"airDry","")</f>
        <v>airDry</v>
      </c>
      <c r="BG221" s="2" t="str">
        <f>IF(ISNUMBER(SEARCH("heatDry",$AY221)),"heatDry","")</f>
        <v/>
      </c>
      <c r="BH221" s="2" t="str">
        <f>IF(AND(ISNUMBER(SEARCH("aerobic",$AW221)),ISNUMBER(SEARCH("anaer",$AW221))),"Combined Aer and Anaer.","")</f>
        <v/>
      </c>
    </row>
    <row r="222" spans="1:60" x14ac:dyDescent="0.25">
      <c r="A222" s="4">
        <v>1617</v>
      </c>
      <c r="B222" t="s">
        <v>7597</v>
      </c>
      <c r="C222">
        <v>74</v>
      </c>
      <c r="D222">
        <v>1478.471860799307</v>
      </c>
      <c r="E222">
        <v>1477.9998418713469</v>
      </c>
      <c r="F222">
        <v>1034.8356027300269</v>
      </c>
      <c r="G222">
        <v>1950.511610157519</v>
      </c>
      <c r="H222">
        <v>-121.5434500011531</v>
      </c>
      <c r="I222">
        <v>-123.9148914124788</v>
      </c>
      <c r="J222">
        <v>-139.8924170382866</v>
      </c>
      <c r="K222">
        <v>-98.215892279441604</v>
      </c>
      <c r="L222">
        <v>46.615857250019147</v>
      </c>
      <c r="M222">
        <v>46.386025217916902</v>
      </c>
      <c r="N222">
        <v>45.625482716296261</v>
      </c>
      <c r="O222">
        <v>48.230043030438203</v>
      </c>
      <c r="P222">
        <v>1.735667697468313</v>
      </c>
      <c r="Q222">
        <v>1.749756559906267</v>
      </c>
      <c r="R222">
        <v>1.448286089383098</v>
      </c>
      <c r="S222">
        <v>1.980574831564399</v>
      </c>
      <c r="T222">
        <v>4218.159470789341</v>
      </c>
      <c r="U222">
        <v>4218.1550301965763</v>
      </c>
      <c r="V222">
        <v>4214.1780472577902</v>
      </c>
      <c r="W222">
        <v>4222.168412888178</v>
      </c>
      <c r="X222">
        <v>301.42273838159639</v>
      </c>
      <c r="Y222">
        <v>302.72074923273442</v>
      </c>
      <c r="Z222">
        <v>291.50443179725369</v>
      </c>
      <c r="AA222">
        <v>307.89252189539468</v>
      </c>
      <c r="AB222">
        <v>54.753855829872492</v>
      </c>
      <c r="AC222">
        <v>54.109205780038373</v>
      </c>
      <c r="AD222">
        <v>46.278641905749552</v>
      </c>
      <c r="AE222">
        <v>64.49607022575546</v>
      </c>
      <c r="AF222">
        <v>61.734638304472952</v>
      </c>
      <c r="AG222">
        <v>61.430218178785559</v>
      </c>
      <c r="AH222">
        <v>60.423156828463107</v>
      </c>
      <c r="AI222">
        <v>63.872312071002227</v>
      </c>
      <c r="AJ222">
        <v>0.53063506998078802</v>
      </c>
      <c r="AK222">
        <v>0.53063507413096711</v>
      </c>
      <c r="AL222">
        <v>0.53063411883095402</v>
      </c>
      <c r="AM222">
        <v>0.53063601563030605</v>
      </c>
      <c r="AN222">
        <v>0.67338685381579244</v>
      </c>
      <c r="AO222">
        <v>0.67338685381579211</v>
      </c>
      <c r="AP222">
        <v>0.67338685381579211</v>
      </c>
      <c r="AQ222">
        <v>0.67338685381579211</v>
      </c>
      <c r="AR222">
        <v>13.310513440172601</v>
      </c>
      <c r="AS222">
        <v>13.310513440172601</v>
      </c>
      <c r="AT222">
        <v>13.310513440172601</v>
      </c>
      <c r="AU222">
        <v>13.310513440172601</v>
      </c>
      <c r="AV222" t="str">
        <f>VLOOKUP(Sheet1[[#This Row],[NPDES ID2]],Combined_Sheet__Major_Only___2[[NPDES ID2]:[ECHO BFR]],3,FALSE)</f>
        <v>NY</v>
      </c>
      <c r="AW222" t="s">
        <v>118</v>
      </c>
      <c r="AX222" t="str">
        <f>VLOOKUP(Sheet1[[#This Row],[NPDES ID2]],Combined_Sheet__Major_Only___2[[NPDES ID2]:[ECHO BFR]],27,FALSE)</f>
        <v>-</v>
      </c>
      <c r="AY222" t="str">
        <f>VLOOKUP(Sheet1[[#This Row],[NPDES ID2]],Combined_Sheet__Major_Only___2[[NPDES ID2]:[ECHO BFR]],28,FALSE)</f>
        <v>-</v>
      </c>
      <c r="AZ222" t="str">
        <f>VLOOKUP(Sheet1[[#This Row],[NPDES ID2]],Combined_Sheet__Major_Only___2[[NPDES ID2]:[ECHO BFR]],29,FALSE)</f>
        <v>-</v>
      </c>
      <c r="BA222">
        <f>VLOOKUP(Sheet1[[#This Row],[NPDES ID2]],Combined_Sheet__Major_Only___2[[NPDES ID2]:[ECHO BFR]],17,FALSE)</f>
        <v>42.312660000000001</v>
      </c>
      <c r="BB222">
        <f>VLOOKUP(Sheet1[[#This Row],[NPDES ID2]],Combined_Sheet__Major_Only___2[[NPDES ID2]:[ECHO BFR]],18,FALSE)</f>
        <v>-75.398579999999995</v>
      </c>
      <c r="BC222" t="str">
        <f>IF(ISNUMBER(SEARCH("aerobic",$AW222)),"aerobic","")</f>
        <v>aerobic</v>
      </c>
      <c r="BD222" t="str">
        <f>IF(ISNUMBER(SEARCH("anaer",$AW222)),"anaer","")</f>
        <v/>
      </c>
      <c r="BE222" t="str">
        <f>IF(ISNUMBER(SEARCH("thickening",$AZ222)),"thickening","")</f>
        <v/>
      </c>
      <c r="BF222" s="3" t="str">
        <f>IF(ISNUMBER(SEARCH("airDry",$AW222)),"airDry","")</f>
        <v>airDry</v>
      </c>
      <c r="BG222" s="3" t="str">
        <f>IF(ISNUMBER(SEARCH("heatDry",$AY222)),"heatDry","")</f>
        <v/>
      </c>
      <c r="BH222" s="3" t="str">
        <f>IF(AND(ISNUMBER(SEARCH("aerobic",$AW222)),ISNUMBER(SEARCH("anaer",$AW222))),"Combined Aer and Anaer.","")</f>
        <v/>
      </c>
    </row>
    <row r="223" spans="1:60" x14ac:dyDescent="0.25">
      <c r="A223" s="4">
        <v>2218</v>
      </c>
      <c r="B223" t="s">
        <v>10396</v>
      </c>
      <c r="C223">
        <v>613</v>
      </c>
      <c r="D223">
        <v>372.28784948359959</v>
      </c>
      <c r="E223">
        <v>372.12939877077162</v>
      </c>
      <c r="F223">
        <v>297.42655780573858</v>
      </c>
      <c r="G223">
        <v>443.36778600432331</v>
      </c>
      <c r="H223">
        <v>-119.10219037162889</v>
      </c>
      <c r="I223">
        <v>-121.4157265783271</v>
      </c>
      <c r="J223">
        <v>-137.1539750350056</v>
      </c>
      <c r="K223">
        <v>-95.716463171769618</v>
      </c>
      <c r="L223">
        <v>393.28107776465032</v>
      </c>
      <c r="M223">
        <v>391.434221411073</v>
      </c>
      <c r="N223">
        <v>385.31944825856419</v>
      </c>
      <c r="O223">
        <v>406.25641418456172</v>
      </c>
      <c r="P223">
        <v>14.362832132584719</v>
      </c>
      <c r="Q223">
        <v>14.50765346595694</v>
      </c>
      <c r="R223">
        <v>11.95555342865034</v>
      </c>
      <c r="S223">
        <v>16.37834320370953</v>
      </c>
      <c r="T223">
        <v>4224.3066373564116</v>
      </c>
      <c r="U223">
        <v>4224.3021922568423</v>
      </c>
      <c r="V223">
        <v>4220.3211730343573</v>
      </c>
      <c r="W223">
        <v>4228.3196481746527</v>
      </c>
      <c r="X223">
        <v>296.38398325109392</v>
      </c>
      <c r="Y223">
        <v>297.59412151792583</v>
      </c>
      <c r="Z223">
        <v>287.0942493306016</v>
      </c>
      <c r="AA223">
        <v>302.45676746069529</v>
      </c>
      <c r="AB223">
        <v>46.756645026205632</v>
      </c>
      <c r="AC223">
        <v>46.355136182589931</v>
      </c>
      <c r="AD223">
        <v>40.408410555373031</v>
      </c>
      <c r="AE223">
        <v>53.938745374651901</v>
      </c>
      <c r="AF223">
        <v>62.874570146933877</v>
      </c>
      <c r="AG223">
        <v>62.578958984712017</v>
      </c>
      <c r="AH223">
        <v>61.602458193016211</v>
      </c>
      <c r="AI223">
        <v>64.948694555822811</v>
      </c>
      <c r="AJ223">
        <v>0.54455538709074003</v>
      </c>
      <c r="AK223">
        <v>0.54455541802700846</v>
      </c>
      <c r="AL223">
        <v>0.54454828935387223</v>
      </c>
      <c r="AM223">
        <v>0.54456244387376873</v>
      </c>
      <c r="AN223">
        <v>0.6736396607819084</v>
      </c>
      <c r="AO223">
        <v>0.67363966078190873</v>
      </c>
      <c r="AP223">
        <v>0.67363966078190873</v>
      </c>
      <c r="AQ223">
        <v>0.67363966078190873</v>
      </c>
      <c r="AR223">
        <v>14.732273068255029</v>
      </c>
      <c r="AS223">
        <v>14.732273068255029</v>
      </c>
      <c r="AT223">
        <v>14.732273068255029</v>
      </c>
      <c r="AU223">
        <v>14.732273068255029</v>
      </c>
      <c r="AV223" t="str">
        <f>VLOOKUP(Sheet1[[#This Row],[NPDES ID2]],Combined_Sheet__Major_Only___2[[NPDES ID2]:[ECHO BFR]],3,FALSE)</f>
        <v>CA</v>
      </c>
      <c r="AW223" t="s">
        <v>118</v>
      </c>
      <c r="AX223" t="str">
        <f>VLOOKUP(Sheet1[[#This Row],[NPDES ID2]],Combined_Sheet__Major_Only___2[[NPDES ID2]:[ECHO BFR]],27,FALSE)</f>
        <v>-</v>
      </c>
      <c r="AY223" t="str">
        <f>VLOOKUP(Sheet1[[#This Row],[NPDES ID2]],Combined_Sheet__Major_Only___2[[NPDES ID2]:[ECHO BFR]],28,FALSE)</f>
        <v>-</v>
      </c>
      <c r="AZ223" t="str">
        <f>VLOOKUP(Sheet1[[#This Row],[NPDES ID2]],Combined_Sheet__Major_Only___2[[NPDES ID2]:[ECHO BFR]],29,FALSE)</f>
        <v>-</v>
      </c>
      <c r="BA223">
        <f>VLOOKUP(Sheet1[[#This Row],[NPDES ID2]],Combined_Sheet__Major_Only___2[[NPDES ID2]:[ECHO BFR]],17,FALSE)</f>
        <v>37.338526723730197</v>
      </c>
      <c r="BB223">
        <f>VLOOKUP(Sheet1[[#This Row],[NPDES ID2]],Combined_Sheet__Major_Only___2[[NPDES ID2]:[ECHO BFR]],18,FALSE)</f>
        <v>-120.627400916319</v>
      </c>
      <c r="BC223" t="str">
        <f>IF(ISNUMBER(SEARCH("aerobic",$AW223)),"aerobic","")</f>
        <v>aerobic</v>
      </c>
      <c r="BD223" t="str">
        <f>IF(ISNUMBER(SEARCH("anaer",$AW223)),"anaer","")</f>
        <v/>
      </c>
      <c r="BE223" t="str">
        <f>IF(ISNUMBER(SEARCH("thickening",$AZ223)),"thickening","")</f>
        <v/>
      </c>
      <c r="BF223" s="2" t="str">
        <f>IF(ISNUMBER(SEARCH("airDry",$AW223)),"airDry","")</f>
        <v>airDry</v>
      </c>
      <c r="BG223" s="2" t="str">
        <f>IF(ISNUMBER(SEARCH("heatDry",$AY223)),"heatDry","")</f>
        <v/>
      </c>
      <c r="BH223" s="2" t="str">
        <f>IF(AND(ISNUMBER(SEARCH("aerobic",$AW223)),ISNUMBER(SEARCH("anaer",$AW223))),"Combined Aer and Anaer.","")</f>
        <v/>
      </c>
    </row>
    <row r="224" spans="1:60" x14ac:dyDescent="0.25">
      <c r="A224" s="4">
        <v>40</v>
      </c>
      <c r="B224" t="s">
        <v>251</v>
      </c>
      <c r="C224">
        <v>186</v>
      </c>
      <c r="D224">
        <v>639.56330365502288</v>
      </c>
      <c r="E224">
        <v>637.71345206458545</v>
      </c>
      <c r="F224">
        <v>465.94488945397251</v>
      </c>
      <c r="G224">
        <v>830.52520434316591</v>
      </c>
      <c r="H224">
        <v>-114.9780817634641</v>
      </c>
      <c r="I224">
        <v>-117.3672210829547</v>
      </c>
      <c r="J224">
        <v>-133.10534001055399</v>
      </c>
      <c r="K224">
        <v>-91.32051053522477</v>
      </c>
      <c r="L224">
        <v>123.355844161744</v>
      </c>
      <c r="M224">
        <v>122.8271971889185</v>
      </c>
      <c r="N224">
        <v>121.0776526430119</v>
      </c>
      <c r="O224">
        <v>127.0689461967085</v>
      </c>
      <c r="P224">
        <v>4.3495898891837532</v>
      </c>
      <c r="Q224">
        <v>4.4051425446963357</v>
      </c>
      <c r="R224">
        <v>3.5976149854348538</v>
      </c>
      <c r="S224">
        <v>4.9667722818112514</v>
      </c>
      <c r="T224">
        <v>4230.2095744933849</v>
      </c>
      <c r="U224">
        <v>4230.2051250660652</v>
      </c>
      <c r="V224">
        <v>4226.2202299230757</v>
      </c>
      <c r="W224">
        <v>4234.2264923791481</v>
      </c>
      <c r="X224">
        <v>287.10142798159342</v>
      </c>
      <c r="Y224">
        <v>288.16161700718999</v>
      </c>
      <c r="Z224">
        <v>278.89822849063438</v>
      </c>
      <c r="AA224">
        <v>292.48960542955479</v>
      </c>
      <c r="AB224">
        <v>44.987827762074858</v>
      </c>
      <c r="AC224">
        <v>44.636486922688093</v>
      </c>
      <c r="AD224">
        <v>38.942967448896312</v>
      </c>
      <c r="AE224">
        <v>51.916390897543209</v>
      </c>
      <c r="AF224">
        <v>64.994213099759378</v>
      </c>
      <c r="AG224">
        <v>64.715573435002369</v>
      </c>
      <c r="AH224">
        <v>63.794086927922052</v>
      </c>
      <c r="AI224">
        <v>66.950508122296938</v>
      </c>
      <c r="AJ224">
        <v>0.57045329851002247</v>
      </c>
      <c r="AK224">
        <v>0.57045330781341552</v>
      </c>
      <c r="AL224">
        <v>0.57045116593280754</v>
      </c>
      <c r="AM224">
        <v>0.57045541875968742</v>
      </c>
      <c r="AN224">
        <v>0.67388205555410108</v>
      </c>
      <c r="AO224">
        <v>0.67388205555410119</v>
      </c>
      <c r="AP224">
        <v>0.67388205555410119</v>
      </c>
      <c r="AQ224">
        <v>0.67388205555410119</v>
      </c>
      <c r="AR224">
        <v>15.29180754379553</v>
      </c>
      <c r="AS224">
        <v>15.29180754379553</v>
      </c>
      <c r="AT224">
        <v>15.29180754379553</v>
      </c>
      <c r="AU224">
        <v>15.29180754379553</v>
      </c>
      <c r="AV224" t="str">
        <f>VLOOKUP(Sheet1[[#This Row],[NPDES ID2]],Combined_Sheet__Major_Only___2[[NPDES ID2]:[ECHO BFR]],3,FALSE)</f>
        <v>IN</v>
      </c>
      <c r="AW224" t="s">
        <v>118</v>
      </c>
      <c r="AX224" t="str">
        <f>VLOOKUP(Sheet1[[#This Row],[NPDES ID2]],Combined_Sheet__Major_Only___2[[NPDES ID2]:[ECHO BFR]],27,FALSE)</f>
        <v>tempSludgeStore</v>
      </c>
      <c r="AY224" t="str">
        <f>VLOOKUP(Sheet1[[#This Row],[NPDES ID2]],Combined_Sheet__Major_Only___2[[NPDES ID2]:[ECHO BFR]],28,FALSE)</f>
        <v>-</v>
      </c>
      <c r="AZ224" t="str">
        <f>VLOOKUP(Sheet1[[#This Row],[NPDES ID2]],Combined_Sheet__Major_Only___2[[NPDES ID2]:[ECHO BFR]],29,FALSE)</f>
        <v>preliminaryOps</v>
      </c>
      <c r="BA224">
        <f>VLOOKUP(Sheet1[[#This Row],[NPDES ID2]],Combined_Sheet__Major_Only___2[[NPDES ID2]:[ECHO BFR]],17,FALSE)</f>
        <v>38.311971999999997</v>
      </c>
      <c r="BB224">
        <f>VLOOKUP(Sheet1[[#This Row],[NPDES ID2]],Combined_Sheet__Major_Only___2[[NPDES ID2]:[ECHO BFR]],18,FALSE)</f>
        <v>-86.951527999999996</v>
      </c>
      <c r="BC224" t="str">
        <f>IF(ISNUMBER(SEARCH("aerobic",$AW224)),"aerobic","")</f>
        <v>aerobic</v>
      </c>
      <c r="BD224" t="str">
        <f>IF(ISNUMBER(SEARCH("anaer",$AW224)),"anaer","")</f>
        <v/>
      </c>
      <c r="BE224" t="str">
        <f>IF(ISNUMBER(SEARCH("thickening",$AZ224)),"thickening","")</f>
        <v/>
      </c>
      <c r="BF224" s="2" t="str">
        <f>IF(ISNUMBER(SEARCH("airDry",$AW224)),"airDry","")</f>
        <v>airDry</v>
      </c>
      <c r="BG224" s="2" t="str">
        <f>IF(ISNUMBER(SEARCH("heatDry",$AY224)),"heatDry","")</f>
        <v/>
      </c>
      <c r="BH224" s="2" t="str">
        <f>IF(AND(ISNUMBER(SEARCH("aerobic",$AW224)),ISNUMBER(SEARCH("anaer",$AW224))),"Combined Aer and Anaer.","")</f>
        <v/>
      </c>
    </row>
    <row r="225" spans="1:60" x14ac:dyDescent="0.25">
      <c r="A225" s="4">
        <v>1604</v>
      </c>
      <c r="B225" t="s">
        <v>7540</v>
      </c>
      <c r="C225">
        <v>76.7</v>
      </c>
      <c r="D225">
        <v>1484.220936442239</v>
      </c>
      <c r="E225">
        <v>1483.833215193629</v>
      </c>
      <c r="F225">
        <v>1039.644109970435</v>
      </c>
      <c r="G225">
        <v>1958.746291200815</v>
      </c>
      <c r="H225">
        <v>-126.41682362299851</v>
      </c>
      <c r="I225">
        <v>-128.81316141539449</v>
      </c>
      <c r="J225">
        <v>-145.3169397135631</v>
      </c>
      <c r="K225">
        <v>-103.34214658896271</v>
      </c>
      <c r="L225">
        <v>46.576552488843099</v>
      </c>
      <c r="M225">
        <v>46.324562460897312</v>
      </c>
      <c r="N225">
        <v>45.490697981241681</v>
      </c>
      <c r="O225">
        <v>48.346359142940337</v>
      </c>
      <c r="P225">
        <v>1.802570928097905</v>
      </c>
      <c r="Q225">
        <v>1.819717638990638</v>
      </c>
      <c r="R225">
        <v>1.511255396364549</v>
      </c>
      <c r="S225">
        <v>2.0563733927563899</v>
      </c>
      <c r="T225">
        <v>4230.7674176137143</v>
      </c>
      <c r="U225">
        <v>4230.7629677774094</v>
      </c>
      <c r="V225">
        <v>4226.777706349716</v>
      </c>
      <c r="W225">
        <v>4234.7847047276582</v>
      </c>
      <c r="X225">
        <v>313.6397531792324</v>
      </c>
      <c r="Y225">
        <v>315.13316261685441</v>
      </c>
      <c r="Z225">
        <v>302.31279128464348</v>
      </c>
      <c r="AA225">
        <v>321.00174379358077</v>
      </c>
      <c r="AB225">
        <v>53.430609381783313</v>
      </c>
      <c r="AC225">
        <v>52.83689339258531</v>
      </c>
      <c r="AD225">
        <v>45.648006567190272</v>
      </c>
      <c r="AE225">
        <v>62.191996639371261</v>
      </c>
      <c r="AF225">
        <v>59.511234578860048</v>
      </c>
      <c r="AG225">
        <v>59.189217624193653</v>
      </c>
      <c r="AH225">
        <v>58.123927496733877</v>
      </c>
      <c r="AI225">
        <v>61.772494620777827</v>
      </c>
      <c r="AJ225">
        <v>0.50349984541249315</v>
      </c>
      <c r="AK225">
        <v>0.50349984949238347</v>
      </c>
      <c r="AL225">
        <v>0.50349891036582073</v>
      </c>
      <c r="AM225">
        <v>0.50350077505203994</v>
      </c>
      <c r="AN225">
        <v>0.67390494387906907</v>
      </c>
      <c r="AO225">
        <v>0.6739049438790693</v>
      </c>
      <c r="AP225">
        <v>0.6739049438790693</v>
      </c>
      <c r="AQ225">
        <v>0.6739049438790693</v>
      </c>
      <c r="AR225">
        <v>13.31764150072898</v>
      </c>
      <c r="AS225">
        <v>13.31764150072898</v>
      </c>
      <c r="AT225">
        <v>13.31764150072898</v>
      </c>
      <c r="AU225">
        <v>13.31764150072898</v>
      </c>
      <c r="AV225" t="str">
        <f>VLOOKUP(Sheet1[[#This Row],[NPDES ID2]],Combined_Sheet__Major_Only___2[[NPDES ID2]:[ECHO BFR]],3,FALSE)</f>
        <v>MN</v>
      </c>
      <c r="AW225" t="s">
        <v>118</v>
      </c>
      <c r="AX225" t="str">
        <f>VLOOKUP(Sheet1[[#This Row],[NPDES ID2]],Combined_Sheet__Major_Only___2[[NPDES ID2]:[ECHO BFR]],27,FALSE)</f>
        <v>other</v>
      </c>
      <c r="AY225" t="str">
        <f>VLOOKUP(Sheet1[[#This Row],[NPDES ID2]],Combined_Sheet__Major_Only___2[[NPDES ID2]:[ECHO BFR]],28,FALSE)</f>
        <v>-</v>
      </c>
      <c r="AZ225" t="str">
        <f>VLOOKUP(Sheet1[[#This Row],[NPDES ID2]],Combined_Sheet__Major_Only___2[[NPDES ID2]:[ECHO BFR]],29,FALSE)</f>
        <v>sludgeLagoon</v>
      </c>
      <c r="BA225">
        <f>VLOOKUP(Sheet1[[#This Row],[NPDES ID2]],Combined_Sheet__Major_Only___2[[NPDES ID2]:[ECHO BFR]],17,FALSE)</f>
        <v>43.871029999999998</v>
      </c>
      <c r="BB225">
        <f>VLOOKUP(Sheet1[[#This Row],[NPDES ID2]],Combined_Sheet__Major_Only___2[[NPDES ID2]:[ECHO BFR]],18,FALSE)</f>
        <v>-92.478610000000003</v>
      </c>
      <c r="BC225" t="str">
        <f>IF(ISNUMBER(SEARCH("aerobic",$AW225)),"aerobic","")</f>
        <v>aerobic</v>
      </c>
      <c r="BD225" t="str">
        <f>IF(ISNUMBER(SEARCH("anaer",$AW225)),"anaer","")</f>
        <v/>
      </c>
      <c r="BE225" t="str">
        <f>IF(ISNUMBER(SEARCH("thickening",$AZ225)),"thickening","")</f>
        <v/>
      </c>
      <c r="BF225" s="2" t="str">
        <f>IF(ISNUMBER(SEARCH("airDry",$AW225)),"airDry","")</f>
        <v>airDry</v>
      </c>
      <c r="BG225" s="2" t="str">
        <f>IF(ISNUMBER(SEARCH("heatDry",$AY225)),"heatDry","")</f>
        <v/>
      </c>
      <c r="BH225" s="2" t="str">
        <f>IF(AND(ISNUMBER(SEARCH("aerobic",$AW225)),ISNUMBER(SEARCH("anaer",$AW225))),"Combined Aer and Anaer.","")</f>
        <v/>
      </c>
    </row>
    <row r="226" spans="1:60" x14ac:dyDescent="0.25">
      <c r="A226" s="4">
        <v>2554</v>
      </c>
      <c r="B226" t="s">
        <v>11847</v>
      </c>
      <c r="C226">
        <v>116.2</v>
      </c>
      <c r="D226">
        <v>952.51648737218068</v>
      </c>
      <c r="E226">
        <v>953.36657612468753</v>
      </c>
      <c r="F226">
        <v>676.56026348213913</v>
      </c>
      <c r="G226">
        <v>1248.9016158580439</v>
      </c>
      <c r="H226">
        <v>-116.8875490844656</v>
      </c>
      <c r="I226">
        <v>-119.1828157749741</v>
      </c>
      <c r="J226">
        <v>-134.82175492081009</v>
      </c>
      <c r="K226">
        <v>-93.321424135711936</v>
      </c>
      <c r="L226">
        <v>75.902536523096586</v>
      </c>
      <c r="M226">
        <v>75.563054309228789</v>
      </c>
      <c r="N226">
        <v>74.439626518282921</v>
      </c>
      <c r="O226">
        <v>78.286882277801311</v>
      </c>
      <c r="P226">
        <v>2.7197967113515511</v>
      </c>
      <c r="Q226">
        <v>2.7527388485370539</v>
      </c>
      <c r="R226">
        <v>2.2583674619190992</v>
      </c>
      <c r="S226">
        <v>3.0984407286114002</v>
      </c>
      <c r="T226">
        <v>4232.0243296739663</v>
      </c>
      <c r="U226">
        <v>4232.0198789161541</v>
      </c>
      <c r="V226">
        <v>4228.0337921889331</v>
      </c>
      <c r="W226">
        <v>4236.0424487195696</v>
      </c>
      <c r="X226">
        <v>291.62706187525578</v>
      </c>
      <c r="Y226">
        <v>292.75510318958601</v>
      </c>
      <c r="Z226">
        <v>282.92728272959903</v>
      </c>
      <c r="AA226">
        <v>297.32799216427122</v>
      </c>
      <c r="AB226">
        <v>45.725620257295269</v>
      </c>
      <c r="AC226">
        <v>45.354242165199032</v>
      </c>
      <c r="AD226">
        <v>39.566266666654577</v>
      </c>
      <c r="AE226">
        <v>52.740931096625211</v>
      </c>
      <c r="AF226">
        <v>64.014359973231493</v>
      </c>
      <c r="AG226">
        <v>63.727983310355853</v>
      </c>
      <c r="AH226">
        <v>62.780713404689003</v>
      </c>
      <c r="AI226">
        <v>66.025209662848894</v>
      </c>
      <c r="AJ226">
        <v>0.5584792272548269</v>
      </c>
      <c r="AK226">
        <v>0.55847923308533542</v>
      </c>
      <c r="AL226">
        <v>0.55847789092516154</v>
      </c>
      <c r="AM226">
        <v>0.5584805558576702</v>
      </c>
      <c r="AN226">
        <v>0.67395650325698842</v>
      </c>
      <c r="AO226">
        <v>0.67395650325698842</v>
      </c>
      <c r="AP226">
        <v>0.67395650325698842</v>
      </c>
      <c r="AQ226">
        <v>0.67395650325698842</v>
      </c>
      <c r="AR226">
        <v>15.05540913309355</v>
      </c>
      <c r="AS226">
        <v>15.05540913309356</v>
      </c>
      <c r="AT226">
        <v>15.05540913309356</v>
      </c>
      <c r="AU226">
        <v>15.05540913309356</v>
      </c>
      <c r="AV226" t="str">
        <f>VLOOKUP(Sheet1[[#This Row],[NPDES ID2]],Combined_Sheet__Major_Only___2[[NPDES ID2]:[ECHO BFR]],3,FALSE)</f>
        <v>OR</v>
      </c>
      <c r="AW226" t="s">
        <v>118</v>
      </c>
      <c r="AX226" t="str">
        <f>VLOOKUP(Sheet1[[#This Row],[NPDES ID2]],Combined_Sheet__Major_Only___2[[NPDES ID2]:[ECHO BFR]],27,FALSE)</f>
        <v>other</v>
      </c>
      <c r="AY226" t="str">
        <f>VLOOKUP(Sheet1[[#This Row],[NPDES ID2]],Combined_Sheet__Major_Only___2[[NPDES ID2]:[ECHO BFR]],28,FALSE)</f>
        <v>-</v>
      </c>
      <c r="AZ226" t="str">
        <f>VLOOKUP(Sheet1[[#This Row],[NPDES ID2]],Combined_Sheet__Major_Only___2[[NPDES ID2]:[ECHO BFR]],29,FALSE)</f>
        <v>-</v>
      </c>
      <c r="BA226">
        <f>VLOOKUP(Sheet1[[#This Row],[NPDES ID2]],Combined_Sheet__Major_Only___2[[NPDES ID2]:[ECHO BFR]],17,FALSE)</f>
        <v>44.918830999999997</v>
      </c>
      <c r="BB226">
        <f>VLOOKUP(Sheet1[[#This Row],[NPDES ID2]],Combined_Sheet__Major_Only___2[[NPDES ID2]:[ECHO BFR]],18,FALSE)</f>
        <v>-123.25484299999999</v>
      </c>
      <c r="BC226" t="str">
        <f>IF(ISNUMBER(SEARCH("aerobic",$AW226)),"aerobic","")</f>
        <v>aerobic</v>
      </c>
      <c r="BD226" t="str">
        <f>IF(ISNUMBER(SEARCH("anaer",$AW226)),"anaer","")</f>
        <v/>
      </c>
      <c r="BE226" t="str">
        <f>IF(ISNUMBER(SEARCH("thickening",$AZ226)),"thickening","")</f>
        <v/>
      </c>
      <c r="BF226" s="2" t="str">
        <f>IF(ISNUMBER(SEARCH("airDry",$AW226)),"airDry","")</f>
        <v>airDry</v>
      </c>
      <c r="BG226" s="2" t="str">
        <f>IF(ISNUMBER(SEARCH("heatDry",$AY226)),"heatDry","")</f>
        <v/>
      </c>
      <c r="BH226" s="2" t="str">
        <f>IF(AND(ISNUMBER(SEARCH("aerobic",$AW226)),ISNUMBER(SEARCH("anaer",$AW226))),"Combined Aer and Anaer.","")</f>
        <v/>
      </c>
    </row>
    <row r="227" spans="1:60" x14ac:dyDescent="0.25">
      <c r="A227" s="4">
        <v>1600</v>
      </c>
      <c r="B227" t="s">
        <v>7522</v>
      </c>
      <c r="C227">
        <v>80</v>
      </c>
      <c r="D227">
        <v>1436.327355223048</v>
      </c>
      <c r="E227">
        <v>1435.9046519880301</v>
      </c>
      <c r="F227">
        <v>1007.1883022685111</v>
      </c>
      <c r="G227">
        <v>1894.955439934462</v>
      </c>
      <c r="H227">
        <v>-127.1886277922372</v>
      </c>
      <c r="I227">
        <v>-129.5637139590155</v>
      </c>
      <c r="J227">
        <v>-146.07684041155849</v>
      </c>
      <c r="K227">
        <v>-104.1536691773003</v>
      </c>
      <c r="L227">
        <v>48.304823916890591</v>
      </c>
      <c r="M227">
        <v>48.03981113905013</v>
      </c>
      <c r="N227">
        <v>47.162854025100224</v>
      </c>
      <c r="O227">
        <v>50.166092006235552</v>
      </c>
      <c r="P227">
        <v>1.880685010577366</v>
      </c>
      <c r="Q227">
        <v>1.8975493265036849</v>
      </c>
      <c r="R227">
        <v>1.5778925245055611</v>
      </c>
      <c r="S227">
        <v>2.146653517719467</v>
      </c>
      <c r="T227">
        <v>4232.4366080709979</v>
      </c>
      <c r="U227">
        <v>4232.4321570109241</v>
      </c>
      <c r="V227">
        <v>4228.4457995780758</v>
      </c>
      <c r="W227">
        <v>4236.4549999976271</v>
      </c>
      <c r="X227">
        <v>315.55764312390619</v>
      </c>
      <c r="Y227">
        <v>317.08277487647831</v>
      </c>
      <c r="Z227">
        <v>304.00141534812508</v>
      </c>
      <c r="AA227">
        <v>323.0651233140718</v>
      </c>
      <c r="AB227">
        <v>49.655500781014617</v>
      </c>
      <c r="AC227">
        <v>49.181248538028129</v>
      </c>
      <c r="AD227">
        <v>42.932630296374541</v>
      </c>
      <c r="AE227">
        <v>57.116157095658913</v>
      </c>
      <c r="AF227">
        <v>59.1735320950608</v>
      </c>
      <c r="AG227">
        <v>58.848844139385079</v>
      </c>
      <c r="AH227">
        <v>57.77471264094676</v>
      </c>
      <c r="AI227">
        <v>61.453554598163137</v>
      </c>
      <c r="AJ227">
        <v>0.49938033254374931</v>
      </c>
      <c r="AK227">
        <v>0.49938033655806169</v>
      </c>
      <c r="AL227">
        <v>0.49937941252782991</v>
      </c>
      <c r="AM227">
        <v>0.49938124723944621</v>
      </c>
      <c r="AN227">
        <v>0.67397341164319646</v>
      </c>
      <c r="AO227">
        <v>0.67397341164319613</v>
      </c>
      <c r="AP227">
        <v>0.67397341164319613</v>
      </c>
      <c r="AQ227">
        <v>0.67397341164319613</v>
      </c>
      <c r="AR227">
        <v>13.885945135937829</v>
      </c>
      <c r="AS227">
        <v>13.885945135937829</v>
      </c>
      <c r="AT227">
        <v>13.885945135937829</v>
      </c>
      <c r="AU227">
        <v>13.885945135937829</v>
      </c>
      <c r="AV227" t="str">
        <f>VLOOKUP(Sheet1[[#This Row],[NPDES ID2]],Combined_Sheet__Major_Only___2[[NPDES ID2]:[ECHO BFR]],3,FALSE)</f>
        <v>NM</v>
      </c>
      <c r="AW227" t="s">
        <v>118</v>
      </c>
      <c r="AX227" t="str">
        <f>VLOOKUP(Sheet1[[#This Row],[NPDES ID2]],Combined_Sheet__Major_Only___2[[NPDES ID2]:[ECHO BFR]],27,FALSE)</f>
        <v>longTermSludgeStore</v>
      </c>
      <c r="AY227" t="str">
        <f>VLOOKUP(Sheet1[[#This Row],[NPDES ID2]],Combined_Sheet__Major_Only___2[[NPDES ID2]:[ECHO BFR]],28,FALSE)</f>
        <v>-</v>
      </c>
      <c r="AZ227" t="str">
        <f>VLOOKUP(Sheet1[[#This Row],[NPDES ID2]],Combined_Sheet__Major_Only___2[[NPDES ID2]:[ECHO BFR]],29,FALSE)</f>
        <v>sludgeLagoon</v>
      </c>
      <c r="BA227">
        <f>VLOOKUP(Sheet1[[#This Row],[NPDES ID2]],Combined_Sheet__Major_Only___2[[NPDES ID2]:[ECHO BFR]],17,FALSE)</f>
        <v>36.786963999999998</v>
      </c>
      <c r="BB227">
        <f>VLOOKUP(Sheet1[[#This Row],[NPDES ID2]],Combined_Sheet__Major_Only___2[[NPDES ID2]:[ECHO BFR]],18,FALSE)</f>
        <v>-108.711493</v>
      </c>
      <c r="BC227" t="str">
        <f>IF(ISNUMBER(SEARCH("aerobic",$AW227)),"aerobic","")</f>
        <v>aerobic</v>
      </c>
      <c r="BD227" t="str">
        <f>IF(ISNUMBER(SEARCH("anaer",$AW227)),"anaer","")</f>
        <v/>
      </c>
      <c r="BE227" t="str">
        <f>IF(ISNUMBER(SEARCH("thickening",$AZ227)),"thickening","")</f>
        <v/>
      </c>
      <c r="BF227" s="2" t="str">
        <f>IF(ISNUMBER(SEARCH("airDry",$AW227)),"airDry","")</f>
        <v>airDry</v>
      </c>
      <c r="BG227" s="2" t="str">
        <f>IF(ISNUMBER(SEARCH("heatDry",$AY227)),"heatDry","")</f>
        <v/>
      </c>
      <c r="BH227" s="2" t="str">
        <f>IF(AND(ISNUMBER(SEARCH("aerobic",$AW227)),ISNUMBER(SEARCH("anaer",$AW227))),"Combined Aer and Anaer.","")</f>
        <v/>
      </c>
    </row>
    <row r="228" spans="1:60" x14ac:dyDescent="0.25">
      <c r="A228" s="4">
        <v>2011</v>
      </c>
      <c r="B228" t="s">
        <v>9467</v>
      </c>
      <c r="C228">
        <v>1589.07</v>
      </c>
      <c r="D228">
        <v>445.9824832930052</v>
      </c>
      <c r="E228">
        <v>445.57827290484039</v>
      </c>
      <c r="F228">
        <v>378.59471557358529</v>
      </c>
      <c r="G228">
        <v>519.22520716767269</v>
      </c>
      <c r="H228">
        <v>-113.21669731663241</v>
      </c>
      <c r="I228">
        <v>-115.6944126643898</v>
      </c>
      <c r="J228">
        <v>-131.55385283489721</v>
      </c>
      <c r="K228">
        <v>-89.656025262939735</v>
      </c>
      <c r="L228">
        <v>1067.224415106441</v>
      </c>
      <c r="M228">
        <v>1062.818218016992</v>
      </c>
      <c r="N228">
        <v>1048.211485606299</v>
      </c>
      <c r="O228">
        <v>1098.2042553454401</v>
      </c>
      <c r="P228">
        <v>37.130263516534058</v>
      </c>
      <c r="Q228">
        <v>37.612705792976271</v>
      </c>
      <c r="R228">
        <v>30.590652448914788</v>
      </c>
      <c r="S228">
        <v>42.524843529931168</v>
      </c>
      <c r="T228">
        <v>4235.2850053803686</v>
      </c>
      <c r="U228">
        <v>4235.2805522319868</v>
      </c>
      <c r="V228">
        <v>4231.2923245163829</v>
      </c>
      <c r="W228">
        <v>4239.3052826194044</v>
      </c>
      <c r="X228">
        <v>283.84590150547302</v>
      </c>
      <c r="Y228">
        <v>284.8616859288046</v>
      </c>
      <c r="Z228">
        <v>276.02807481077389</v>
      </c>
      <c r="AA228">
        <v>288.99138758037589</v>
      </c>
      <c r="AB228">
        <v>52.320024238633067</v>
      </c>
      <c r="AC228">
        <v>51.765815033684632</v>
      </c>
      <c r="AD228">
        <v>44.178873934027848</v>
      </c>
      <c r="AE228">
        <v>61.967902912307252</v>
      </c>
      <c r="AF228">
        <v>65.819775841967171</v>
      </c>
      <c r="AG228">
        <v>65.547014619971605</v>
      </c>
      <c r="AH228">
        <v>64.649286244008294</v>
      </c>
      <c r="AI228">
        <v>67.729652821811726</v>
      </c>
      <c r="AJ228">
        <v>0.5805446994275667</v>
      </c>
      <c r="AK228">
        <v>0.58054479025536543</v>
      </c>
      <c r="AL228">
        <v>0.58052381458411217</v>
      </c>
      <c r="AM228">
        <v>0.5805654643122542</v>
      </c>
      <c r="AN228">
        <v>0.6740901823874218</v>
      </c>
      <c r="AO228">
        <v>0.6740901823874218</v>
      </c>
      <c r="AP228">
        <v>0.6740901823874218</v>
      </c>
      <c r="AQ228">
        <v>0.6740901823874218</v>
      </c>
      <c r="AR228">
        <v>14.073918361775361</v>
      </c>
      <c r="AS228">
        <v>14.07391836177535</v>
      </c>
      <c r="AT228">
        <v>14.07391836177535</v>
      </c>
      <c r="AU228">
        <v>14.07391836177535</v>
      </c>
      <c r="AV228" t="str">
        <f>VLOOKUP(Sheet1[[#This Row],[NPDES ID2]],Combined_Sheet__Major_Only___2[[NPDES ID2]:[ECHO BFR]],3,FALSE)</f>
        <v>TX</v>
      </c>
      <c r="AW228" t="s">
        <v>118</v>
      </c>
      <c r="AX228" t="str">
        <f>VLOOKUP(Sheet1[[#This Row],[NPDES ID2]],Combined_Sheet__Major_Only___2[[NPDES ID2]:[ECHO BFR]],27,FALSE)</f>
        <v>-</v>
      </c>
      <c r="AY228" t="str">
        <f>VLOOKUP(Sheet1[[#This Row],[NPDES ID2]],Combined_Sheet__Major_Only___2[[NPDES ID2]:[ECHO BFR]],28,FALSE)</f>
        <v>-</v>
      </c>
      <c r="AZ228" t="str">
        <f>VLOOKUP(Sheet1[[#This Row],[NPDES ID2]],Combined_Sheet__Major_Only___2[[NPDES ID2]:[ECHO BFR]],29,FALSE)</f>
        <v>-</v>
      </c>
      <c r="BA228">
        <f>VLOOKUP(Sheet1[[#This Row],[NPDES ID2]],Combined_Sheet__Major_Only___2[[NPDES ID2]:[ECHO BFR]],17,FALSE)</f>
        <v>32.877249999999997</v>
      </c>
      <c r="BB228">
        <f>VLOOKUP(Sheet1[[#This Row],[NPDES ID2]],Combined_Sheet__Major_Only___2[[NPDES ID2]:[ECHO BFR]],18,FALSE)</f>
        <v>-96.457611</v>
      </c>
      <c r="BC228" t="str">
        <f>IF(ISNUMBER(SEARCH("aerobic",$AW228)),"aerobic","")</f>
        <v>aerobic</v>
      </c>
      <c r="BD228" t="str">
        <f>IF(ISNUMBER(SEARCH("anaer",$AW228)),"anaer","")</f>
        <v/>
      </c>
      <c r="BE228" t="str">
        <f>IF(ISNUMBER(SEARCH("thickening",$AZ228)),"thickening","")</f>
        <v/>
      </c>
      <c r="BF228" s="3" t="str">
        <f>IF(ISNUMBER(SEARCH("airDry",$AW228)),"airDry","")</f>
        <v>airDry</v>
      </c>
      <c r="BG228" s="3" t="str">
        <f>IF(ISNUMBER(SEARCH("heatDry",$AY228)),"heatDry","")</f>
        <v/>
      </c>
      <c r="BH228" s="3" t="str">
        <f>IF(AND(ISNUMBER(SEARCH("aerobic",$AW228)),ISNUMBER(SEARCH("anaer",$AW228))),"Combined Aer and Anaer.","")</f>
        <v/>
      </c>
    </row>
    <row r="229" spans="1:60" x14ac:dyDescent="0.25">
      <c r="A229" s="4">
        <v>754</v>
      </c>
      <c r="B229" t="s">
        <v>3708</v>
      </c>
      <c r="C229">
        <v>2300</v>
      </c>
      <c r="D229">
        <v>601.58736923575441</v>
      </c>
      <c r="E229">
        <v>604.1164897925521</v>
      </c>
      <c r="F229">
        <v>514.07515463028506</v>
      </c>
      <c r="G229">
        <v>701.73868711927275</v>
      </c>
      <c r="H229">
        <v>-121.4602011052047</v>
      </c>
      <c r="I229">
        <v>-123.9536120342209</v>
      </c>
      <c r="J229">
        <v>-139.75002760828369</v>
      </c>
      <c r="K229">
        <v>-98.476805914691028</v>
      </c>
      <c r="L229">
        <v>1445.528048724653</v>
      </c>
      <c r="M229">
        <v>1438.3691820398949</v>
      </c>
      <c r="N229">
        <v>1414.618732056625</v>
      </c>
      <c r="O229">
        <v>1495.8857278703861</v>
      </c>
      <c r="P229">
        <v>53.949803857048998</v>
      </c>
      <c r="Q229">
        <v>54.377496236968661</v>
      </c>
      <c r="R229">
        <v>45.032654538907863</v>
      </c>
      <c r="S229">
        <v>61.528713465633828</v>
      </c>
      <c r="T229">
        <v>4240.1215315607869</v>
      </c>
      <c r="U229">
        <v>4240.1170748664963</v>
      </c>
      <c r="V229">
        <v>4236.125671445212</v>
      </c>
      <c r="W229">
        <v>4244.1450100255724</v>
      </c>
      <c r="X229">
        <v>303.69403606375693</v>
      </c>
      <c r="Y229">
        <v>305.00923661092781</v>
      </c>
      <c r="Z229">
        <v>293.63973296456368</v>
      </c>
      <c r="AA229">
        <v>310.24984363486112</v>
      </c>
      <c r="AB229">
        <v>57.643977340442802</v>
      </c>
      <c r="AC229">
        <v>56.902055858496027</v>
      </c>
      <c r="AD229">
        <v>48.358369063351368</v>
      </c>
      <c r="AE229">
        <v>68.396976803052368</v>
      </c>
      <c r="AF229">
        <v>61.596049959712211</v>
      </c>
      <c r="AG229">
        <v>61.289485992208583</v>
      </c>
      <c r="AH229">
        <v>60.282100394435332</v>
      </c>
      <c r="AI229">
        <v>63.740711144577531</v>
      </c>
      <c r="AJ229">
        <v>0.52894304965603378</v>
      </c>
      <c r="AK229">
        <v>0.52894318151257735</v>
      </c>
      <c r="AL229">
        <v>0.52891266776808188</v>
      </c>
      <c r="AM229">
        <v>0.52897325777977022</v>
      </c>
      <c r="AN229">
        <v>0.67428826548106613</v>
      </c>
      <c r="AO229">
        <v>0.67428826548106602</v>
      </c>
      <c r="AP229">
        <v>0.67428826548106602</v>
      </c>
      <c r="AQ229">
        <v>0.67428826548106602</v>
      </c>
      <c r="AR229">
        <v>12.954446334871189</v>
      </c>
      <c r="AS229">
        <v>12.954446334871189</v>
      </c>
      <c r="AT229">
        <v>12.954446334871189</v>
      </c>
      <c r="AU229">
        <v>12.954446334871189</v>
      </c>
      <c r="AV229" t="str">
        <f>VLOOKUP(Sheet1[[#This Row],[NPDES ID2]],Combined_Sheet__Major_Only___2[[NPDES ID2]:[ECHO BFR]],3,FALSE)</f>
        <v>IA</v>
      </c>
      <c r="AW229" t="s">
        <v>118</v>
      </c>
      <c r="AX229" t="str">
        <f>VLOOKUP(Sheet1[[#This Row],[NPDES ID2]],Combined_Sheet__Major_Only___2[[NPDES ID2]:[ECHO BFR]],27,FALSE)</f>
        <v>-</v>
      </c>
      <c r="AY229" t="str">
        <f>VLOOKUP(Sheet1[[#This Row],[NPDES ID2]],Combined_Sheet__Major_Only___2[[NPDES ID2]:[ECHO BFR]],28,FALSE)</f>
        <v>-</v>
      </c>
      <c r="AZ229" t="str">
        <f>VLOOKUP(Sheet1[[#This Row],[NPDES ID2]],Combined_Sheet__Major_Only___2[[NPDES ID2]:[ECHO BFR]],29,FALSE)</f>
        <v>sludgeLagoon</v>
      </c>
      <c r="BA229">
        <f>VLOOKUP(Sheet1[[#This Row],[NPDES ID2]],Combined_Sheet__Major_Only___2[[NPDES ID2]:[ECHO BFR]],17,FALSE)</f>
        <v>41.70308</v>
      </c>
      <c r="BB229">
        <f>VLOOKUP(Sheet1[[#This Row],[NPDES ID2]],Combined_Sheet__Major_Only___2[[NPDES ID2]:[ECHO BFR]],18,FALSE)</f>
        <v>-93.794600000000003</v>
      </c>
      <c r="BC229" t="str">
        <f>IF(ISNUMBER(SEARCH("aerobic",$AW229)),"aerobic","")</f>
        <v>aerobic</v>
      </c>
      <c r="BD229" t="str">
        <f>IF(ISNUMBER(SEARCH("anaer",$AW229)),"anaer","")</f>
        <v/>
      </c>
      <c r="BE229" t="str">
        <f>IF(ISNUMBER(SEARCH("thickening",$AZ229)),"thickening","")</f>
        <v/>
      </c>
      <c r="BF229" s="2" t="str">
        <f>IF(ISNUMBER(SEARCH("airDry",$AW229)),"airDry","")</f>
        <v>airDry</v>
      </c>
      <c r="BG229" s="2" t="str">
        <f>IF(ISNUMBER(SEARCH("heatDry",$AY229)),"heatDry","")</f>
        <v/>
      </c>
      <c r="BH229" s="2" t="str">
        <f>IF(AND(ISNUMBER(SEARCH("aerobic",$AW229)),ISNUMBER(SEARCH("anaer",$AW229))),"Combined Aer and Anaer.","")</f>
        <v/>
      </c>
    </row>
    <row r="230" spans="1:60" x14ac:dyDescent="0.25">
      <c r="A230" s="4">
        <v>1785</v>
      </c>
      <c r="B230" t="s">
        <v>8349</v>
      </c>
      <c r="C230">
        <v>7.3</v>
      </c>
      <c r="D230">
        <v>14351.49150276265</v>
      </c>
      <c r="E230">
        <v>14303.596569869471</v>
      </c>
      <c r="F230">
        <v>9840.8717638036233</v>
      </c>
      <c r="G230">
        <v>19080.771244668362</v>
      </c>
      <c r="H230">
        <v>-124.57353810461569</v>
      </c>
      <c r="I230">
        <v>-127.0141219292309</v>
      </c>
      <c r="J230">
        <v>-143.2701453178372</v>
      </c>
      <c r="K230">
        <v>-101.3927689000007</v>
      </c>
      <c r="L230">
        <v>4.4946148866876712</v>
      </c>
      <c r="M230">
        <v>4.47111819025233</v>
      </c>
      <c r="N230">
        <v>4.3933705909598419</v>
      </c>
      <c r="O230">
        <v>4.6596323254196852</v>
      </c>
      <c r="P230">
        <v>0.17143609934997439</v>
      </c>
      <c r="Q230">
        <v>0.17309128663414899</v>
      </c>
      <c r="R230">
        <v>0.14347744066543799</v>
      </c>
      <c r="S230">
        <v>0.19533771312322731</v>
      </c>
      <c r="T230">
        <v>4243.7432565854942</v>
      </c>
      <c r="U230">
        <v>4243.7387972359302</v>
      </c>
      <c r="V230">
        <v>4239.7450157581025</v>
      </c>
      <c r="W230">
        <v>4247.7691322169621</v>
      </c>
      <c r="X230">
        <v>310.27877540491011</v>
      </c>
      <c r="Y230">
        <v>311.70292457870443</v>
      </c>
      <c r="Z230">
        <v>299.45147191778489</v>
      </c>
      <c r="AA230">
        <v>317.32413461677072</v>
      </c>
      <c r="AB230">
        <v>51.044720330318881</v>
      </c>
      <c r="AC230">
        <v>50.522763625445208</v>
      </c>
      <c r="AD230">
        <v>43.827927438335642</v>
      </c>
      <c r="AE230">
        <v>59.142194012289657</v>
      </c>
      <c r="AF230">
        <v>60.338677134354512</v>
      </c>
      <c r="AG230">
        <v>60.02323759094638</v>
      </c>
      <c r="AH230">
        <v>58.979515956074707</v>
      </c>
      <c r="AI230">
        <v>62.553976818762678</v>
      </c>
      <c r="AJ230">
        <v>0.51359571360965994</v>
      </c>
      <c r="AK230">
        <v>0.51359571398995785</v>
      </c>
      <c r="AL230">
        <v>0.51359562646551471</v>
      </c>
      <c r="AM230">
        <v>0.51359580024970608</v>
      </c>
      <c r="AN230">
        <v>0.67443643800866038</v>
      </c>
      <c r="AO230">
        <v>0.67443643800866071</v>
      </c>
      <c r="AP230">
        <v>0.67443643800866071</v>
      </c>
      <c r="AQ230">
        <v>0.67443643800866071</v>
      </c>
      <c r="AR230">
        <v>13.785160528578141</v>
      </c>
      <c r="AS230">
        <v>13.78516052857813</v>
      </c>
      <c r="AT230">
        <v>13.78516052857813</v>
      </c>
      <c r="AU230">
        <v>13.78516052857813</v>
      </c>
      <c r="AV230" t="str">
        <f>VLOOKUP(Sheet1[[#This Row],[NPDES ID2]],Combined_Sheet__Major_Only___2[[NPDES ID2]:[ECHO BFR]],3,FALSE)</f>
        <v>TX</v>
      </c>
      <c r="AW230" t="s">
        <v>118</v>
      </c>
      <c r="AX230" t="str">
        <f>VLOOKUP(Sheet1[[#This Row],[NPDES ID2]],Combined_Sheet__Major_Only___2[[NPDES ID2]:[ECHO BFR]],27,FALSE)</f>
        <v>-</v>
      </c>
      <c r="AY230" t="str">
        <f>VLOOKUP(Sheet1[[#This Row],[NPDES ID2]],Combined_Sheet__Major_Only___2[[NPDES ID2]:[ECHO BFR]],28,FALSE)</f>
        <v>-</v>
      </c>
      <c r="AZ230" t="str">
        <f>VLOOKUP(Sheet1[[#This Row],[NPDES ID2]],Combined_Sheet__Major_Only___2[[NPDES ID2]:[ECHO BFR]],29,FALSE)</f>
        <v>-</v>
      </c>
      <c r="BA230">
        <f>VLOOKUP(Sheet1[[#This Row],[NPDES ID2]],Combined_Sheet__Major_Only___2[[NPDES ID2]:[ECHO BFR]],17,FALSE)</f>
        <v>33.118479999999998</v>
      </c>
      <c r="BB230">
        <f>VLOOKUP(Sheet1[[#This Row],[NPDES ID2]],Combined_Sheet__Major_Only___2[[NPDES ID2]:[ECHO BFR]],18,FALSE)</f>
        <v>-94.165270000000007</v>
      </c>
      <c r="BC230" t="str">
        <f>IF(ISNUMBER(SEARCH("aerobic",$AW230)),"aerobic","")</f>
        <v>aerobic</v>
      </c>
      <c r="BD230" t="str">
        <f>IF(ISNUMBER(SEARCH("anaer",$AW230)),"anaer","")</f>
        <v/>
      </c>
      <c r="BE230" t="str">
        <f>IF(ISNUMBER(SEARCH("thickening",$AZ230)),"thickening","")</f>
        <v/>
      </c>
      <c r="BF230" s="3" t="str">
        <f>IF(ISNUMBER(SEARCH("airDry",$AW230)),"airDry","")</f>
        <v>airDry</v>
      </c>
      <c r="BG230" s="3" t="str">
        <f>IF(ISNUMBER(SEARCH("heatDry",$AY230)),"heatDry","")</f>
        <v/>
      </c>
      <c r="BH230" s="3" t="str">
        <f>IF(AND(ISNUMBER(SEARCH("aerobic",$AW230)),ISNUMBER(SEARCH("anaer",$AW230))),"Combined Aer and Anaer.","")</f>
        <v/>
      </c>
    </row>
    <row r="231" spans="1:60" x14ac:dyDescent="0.25">
      <c r="A231" s="4">
        <v>2287</v>
      </c>
      <c r="B231" t="s">
        <v>10690</v>
      </c>
      <c r="C231">
        <v>444.8</v>
      </c>
      <c r="D231">
        <v>393.11351555367901</v>
      </c>
      <c r="E231">
        <v>397.95683878036471</v>
      </c>
      <c r="F231">
        <v>302.1913821617037</v>
      </c>
      <c r="G231">
        <v>478.97269649098729</v>
      </c>
      <c r="H231">
        <v>-116.8082361475051</v>
      </c>
      <c r="I231">
        <v>-119.1324704112799</v>
      </c>
      <c r="J231">
        <v>-134.76125966413599</v>
      </c>
      <c r="K231">
        <v>-93.283932198153281</v>
      </c>
      <c r="L231">
        <v>290.61228677212767</v>
      </c>
      <c r="M231">
        <v>289.31360699810921</v>
      </c>
      <c r="N231">
        <v>285.01434529802788</v>
      </c>
      <c r="O231">
        <v>299.73562661207887</v>
      </c>
      <c r="P231">
        <v>10.410828557236041</v>
      </c>
      <c r="Q231">
        <v>10.537188214560681</v>
      </c>
      <c r="R231">
        <v>8.644346235329353</v>
      </c>
      <c r="S231">
        <v>11.860152782520879</v>
      </c>
      <c r="T231">
        <v>4245.9658062802719</v>
      </c>
      <c r="U231">
        <v>4245.9613453012407</v>
      </c>
      <c r="V231">
        <v>4241.9661044777131</v>
      </c>
      <c r="W231">
        <v>4249.993152984789</v>
      </c>
      <c r="X231">
        <v>292.52094967658519</v>
      </c>
      <c r="Y231">
        <v>293.65165928902752</v>
      </c>
      <c r="Z231">
        <v>283.79975465987428</v>
      </c>
      <c r="AA231">
        <v>298.23561724168212</v>
      </c>
      <c r="AB231">
        <v>51.115676812629047</v>
      </c>
      <c r="AC231">
        <v>50.599941046137907</v>
      </c>
      <c r="AD231">
        <v>43.512391023100513</v>
      </c>
      <c r="AE231">
        <v>59.936098271660491</v>
      </c>
      <c r="AF231">
        <v>64.029509684195901</v>
      </c>
      <c r="AG231">
        <v>63.743101440604363</v>
      </c>
      <c r="AH231">
        <v>62.796707773679472</v>
      </c>
      <c r="AI231">
        <v>66.039412199632935</v>
      </c>
      <c r="AJ231">
        <v>0.55866433100089952</v>
      </c>
      <c r="AK231">
        <v>0.55866435543270565</v>
      </c>
      <c r="AL231">
        <v>0.55865872720952026</v>
      </c>
      <c r="AM231">
        <v>0.55866990243928782</v>
      </c>
      <c r="AN231">
        <v>0.67452730054516652</v>
      </c>
      <c r="AO231">
        <v>0.67452730054516641</v>
      </c>
      <c r="AP231">
        <v>0.67452730054516641</v>
      </c>
      <c r="AQ231">
        <v>0.67452730054516641</v>
      </c>
      <c r="AR231">
        <v>14.117765748264439</v>
      </c>
      <c r="AS231">
        <v>14.117765748264439</v>
      </c>
      <c r="AT231">
        <v>14.117765748264439</v>
      </c>
      <c r="AU231">
        <v>14.117765748264439</v>
      </c>
      <c r="AV231" t="str">
        <f>VLOOKUP(Sheet1[[#This Row],[NPDES ID2]],Combined_Sheet__Major_Only___2[[NPDES ID2]:[ECHO BFR]],3,FALSE)</f>
        <v>CA</v>
      </c>
      <c r="AW231" t="s">
        <v>118</v>
      </c>
      <c r="AX231" t="str">
        <f>VLOOKUP(Sheet1[[#This Row],[NPDES ID2]],Combined_Sheet__Major_Only___2[[NPDES ID2]:[ECHO BFR]],27,FALSE)</f>
        <v>tempSludgeStore</v>
      </c>
      <c r="AY231" t="str">
        <f>VLOOKUP(Sheet1[[#This Row],[NPDES ID2]],Combined_Sheet__Major_Only___2[[NPDES ID2]:[ECHO BFR]],28,FALSE)</f>
        <v>-</v>
      </c>
      <c r="AZ231" t="str">
        <f>VLOOKUP(Sheet1[[#This Row],[NPDES ID2]],Combined_Sheet__Major_Only___2[[NPDES ID2]:[ECHO BFR]],29,FALSE)</f>
        <v>sludgeLagoon</v>
      </c>
      <c r="BA231">
        <f>VLOOKUP(Sheet1[[#This Row],[NPDES ID2]],Combined_Sheet__Major_Only___2[[NPDES ID2]:[ECHO BFR]],17,FALSE)</f>
        <v>40.162275000000001</v>
      </c>
      <c r="BB231">
        <f>VLOOKUP(Sheet1[[#This Row],[NPDES ID2]],Combined_Sheet__Major_Only___2[[NPDES ID2]:[ECHO BFR]],18,FALSE)</f>
        <v>-122.221378</v>
      </c>
      <c r="BC231" t="str">
        <f>IF(ISNUMBER(SEARCH("aerobic",$AW231)),"aerobic","")</f>
        <v>aerobic</v>
      </c>
      <c r="BD231" t="str">
        <f>IF(ISNUMBER(SEARCH("anaer",$AW231)),"anaer","")</f>
        <v/>
      </c>
      <c r="BE231" t="str">
        <f>IF(ISNUMBER(SEARCH("thickening",$AZ231)),"thickening","")</f>
        <v/>
      </c>
      <c r="BF231" s="3" t="str">
        <f>IF(ISNUMBER(SEARCH("airDry",$AW231)),"airDry","")</f>
        <v>airDry</v>
      </c>
      <c r="BG231" s="3" t="str">
        <f>IF(ISNUMBER(SEARCH("heatDry",$AY231)),"heatDry","")</f>
        <v/>
      </c>
      <c r="BH231" s="3" t="str">
        <f>IF(AND(ISNUMBER(SEARCH("aerobic",$AW231)),ISNUMBER(SEARCH("anaer",$AW231))),"Combined Aer and Anaer.","")</f>
        <v/>
      </c>
    </row>
    <row r="232" spans="1:60" x14ac:dyDescent="0.25">
      <c r="A232" s="4">
        <v>2306</v>
      </c>
      <c r="B232" t="s">
        <v>10775</v>
      </c>
      <c r="C232">
        <v>407.77</v>
      </c>
      <c r="D232">
        <v>432.33979111915528</v>
      </c>
      <c r="E232">
        <v>437.48162979495862</v>
      </c>
      <c r="F232">
        <v>330.23019865295578</v>
      </c>
      <c r="G232">
        <v>530.23131396470808</v>
      </c>
      <c r="H232">
        <v>-124.99592081021309</v>
      </c>
      <c r="I232">
        <v>-127.4629993174873</v>
      </c>
      <c r="J232">
        <v>-143.73138817695221</v>
      </c>
      <c r="K232">
        <v>-101.89472164855481</v>
      </c>
      <c r="L232">
        <v>250.15349185046671</v>
      </c>
      <c r="M232">
        <v>248.8341013934072</v>
      </c>
      <c r="N232">
        <v>244.46665795363671</v>
      </c>
      <c r="O232">
        <v>259.42183506607461</v>
      </c>
      <c r="P232">
        <v>9.5779942113192771</v>
      </c>
      <c r="Q232">
        <v>9.6739758336857395</v>
      </c>
      <c r="R232">
        <v>8.0197529097784415</v>
      </c>
      <c r="S232">
        <v>10.91681176103995</v>
      </c>
      <c r="T232">
        <v>4247.2602833173723</v>
      </c>
      <c r="U232">
        <v>4247.2558213892926</v>
      </c>
      <c r="V232">
        <v>4243.2597306007438</v>
      </c>
      <c r="W232">
        <v>4251.2884868172569</v>
      </c>
      <c r="X232">
        <v>311.66863229728352</v>
      </c>
      <c r="Y232">
        <v>313.11305314265178</v>
      </c>
      <c r="Z232">
        <v>300.69307518389547</v>
      </c>
      <c r="AA232">
        <v>318.80791762333672</v>
      </c>
      <c r="AB232">
        <v>48.94618379530506</v>
      </c>
      <c r="AC232">
        <v>48.48372509267756</v>
      </c>
      <c r="AD232">
        <v>42.316237152222698</v>
      </c>
      <c r="AE232">
        <v>56.32333229861166</v>
      </c>
      <c r="AF232">
        <v>60.120401110686117</v>
      </c>
      <c r="AG232">
        <v>59.803070299871791</v>
      </c>
      <c r="AH232">
        <v>58.754151133158139</v>
      </c>
      <c r="AI232">
        <v>62.347719189775617</v>
      </c>
      <c r="AJ232">
        <v>0.51093216393929231</v>
      </c>
      <c r="AK232">
        <v>0.51093218441118948</v>
      </c>
      <c r="AL232">
        <v>0.51092746879110795</v>
      </c>
      <c r="AM232">
        <v>0.51093683197595086</v>
      </c>
      <c r="AN232">
        <v>0.67458019813828496</v>
      </c>
      <c r="AO232">
        <v>0.67458019813828496</v>
      </c>
      <c r="AP232">
        <v>0.67458019813828496</v>
      </c>
      <c r="AQ232">
        <v>0.67458019813828496</v>
      </c>
      <c r="AR232">
        <v>14.12535089980336</v>
      </c>
      <c r="AS232">
        <v>14.12535089980336</v>
      </c>
      <c r="AT232">
        <v>14.12535089980336</v>
      </c>
      <c r="AU232">
        <v>14.12535089980336</v>
      </c>
      <c r="AV232" t="str">
        <f>VLOOKUP(Sheet1[[#This Row],[NPDES ID2]],Combined_Sheet__Major_Only___2[[NPDES ID2]:[ECHO BFR]],3,FALSE)</f>
        <v>AL</v>
      </c>
      <c r="AW232" t="s">
        <v>118</v>
      </c>
      <c r="AX232" t="str">
        <f>VLOOKUP(Sheet1[[#This Row],[NPDES ID2]],Combined_Sheet__Major_Only___2[[NPDES ID2]:[ECHO BFR]],27,FALSE)</f>
        <v>other</v>
      </c>
      <c r="AY232" t="str">
        <f>VLOOKUP(Sheet1[[#This Row],[NPDES ID2]],Combined_Sheet__Major_Only___2[[NPDES ID2]:[ECHO BFR]],28,FALSE)</f>
        <v>-</v>
      </c>
      <c r="AZ232" t="str">
        <f>VLOOKUP(Sheet1[[#This Row],[NPDES ID2]],Combined_Sheet__Major_Only___2[[NPDES ID2]:[ECHO BFR]],29,FALSE)</f>
        <v>preliminaryOps</v>
      </c>
      <c r="BA232">
        <f>VLOOKUP(Sheet1[[#This Row],[NPDES ID2]],Combined_Sheet__Major_Only___2[[NPDES ID2]:[ECHO BFR]],17,FALSE)</f>
        <v>34.606099999999998</v>
      </c>
      <c r="BB232">
        <f>VLOOKUP(Sheet1[[#This Row],[NPDES ID2]],Combined_Sheet__Major_Only___2[[NPDES ID2]:[ECHO BFR]],18,FALSE)</f>
        <v>-86.0535</v>
      </c>
      <c r="BC232" t="str">
        <f>IF(ISNUMBER(SEARCH("aerobic",$AW232)),"aerobic","")</f>
        <v>aerobic</v>
      </c>
      <c r="BD232" t="str">
        <f>IF(ISNUMBER(SEARCH("anaer",$AW232)),"anaer","")</f>
        <v/>
      </c>
      <c r="BE232" t="str">
        <f>IF(ISNUMBER(SEARCH("thickening",$AZ232)),"thickening","")</f>
        <v/>
      </c>
      <c r="BF232" s="2" t="str">
        <f>IF(ISNUMBER(SEARCH("airDry",$AW232)),"airDry","")</f>
        <v>airDry</v>
      </c>
      <c r="BG232" s="2" t="str">
        <f>IF(ISNUMBER(SEARCH("heatDry",$AY232)),"heatDry","")</f>
        <v/>
      </c>
      <c r="BH232" s="2" t="str">
        <f>IF(AND(ISNUMBER(SEARCH("aerobic",$AW232)),ISNUMBER(SEARCH("anaer",$AW232))),"Combined Aer and Anaer.","")</f>
        <v/>
      </c>
    </row>
    <row r="233" spans="1:60" x14ac:dyDescent="0.25">
      <c r="A233" s="4">
        <v>2551</v>
      </c>
      <c r="B233" t="s">
        <v>11834</v>
      </c>
      <c r="C233">
        <v>117.08</v>
      </c>
      <c r="D233">
        <v>1015.61937249837</v>
      </c>
      <c r="E233">
        <v>1015.403671919638</v>
      </c>
      <c r="F233">
        <v>721.41180776058957</v>
      </c>
      <c r="G233">
        <v>1329.203937880143</v>
      </c>
      <c r="H233">
        <v>-126.07580991387471</v>
      </c>
      <c r="I233">
        <v>-128.4859440038434</v>
      </c>
      <c r="J233">
        <v>-144.93734551391441</v>
      </c>
      <c r="K233">
        <v>-102.99015875254869</v>
      </c>
      <c r="L233">
        <v>71.273413943717117</v>
      </c>
      <c r="M233">
        <v>70.890161190457121</v>
      </c>
      <c r="N233">
        <v>69.621875521979035</v>
      </c>
      <c r="O233">
        <v>73.96519497133761</v>
      </c>
      <c r="P233">
        <v>2.7512038070484919</v>
      </c>
      <c r="Q233">
        <v>2.7780291258432319</v>
      </c>
      <c r="R233">
        <v>2.3058601205218978</v>
      </c>
      <c r="S233">
        <v>3.1378968626682151</v>
      </c>
      <c r="T233">
        <v>4248.8287765831819</v>
      </c>
      <c r="U233">
        <v>4248.8243135051598</v>
      </c>
      <c r="V233">
        <v>4244.8271928301183</v>
      </c>
      <c r="W233">
        <v>4252.8580182457563</v>
      </c>
      <c r="X233">
        <v>314.20004453214938</v>
      </c>
      <c r="Y233">
        <v>315.68664600021918</v>
      </c>
      <c r="Z233">
        <v>302.9213696260536</v>
      </c>
      <c r="AA233">
        <v>321.53153960716918</v>
      </c>
      <c r="AB233">
        <v>55.147456653163367</v>
      </c>
      <c r="AC233">
        <v>54.498317208228357</v>
      </c>
      <c r="AD233">
        <v>46.891814488516289</v>
      </c>
      <c r="AE233">
        <v>64.494780786441112</v>
      </c>
      <c r="AF233">
        <v>59.6585006484312</v>
      </c>
      <c r="AG233">
        <v>59.337630229935328</v>
      </c>
      <c r="AH233">
        <v>58.276253980070692</v>
      </c>
      <c r="AI233">
        <v>61.911565368685807</v>
      </c>
      <c r="AJ233">
        <v>0.50529645536236711</v>
      </c>
      <c r="AK233">
        <v>0.50529646171990872</v>
      </c>
      <c r="AL233">
        <v>0.50529499816989876</v>
      </c>
      <c r="AM233">
        <v>0.50529790412998621</v>
      </c>
      <c r="AN233">
        <v>0.67464427011354455</v>
      </c>
      <c r="AO233">
        <v>0.67464427011354455</v>
      </c>
      <c r="AP233">
        <v>0.67464427011354455</v>
      </c>
      <c r="AQ233">
        <v>0.67464427011354455</v>
      </c>
      <c r="AR233">
        <v>13.119812202011239</v>
      </c>
      <c r="AS233">
        <v>13.11981220201125</v>
      </c>
      <c r="AT233">
        <v>13.11981220201125</v>
      </c>
      <c r="AU233">
        <v>13.11981220201125</v>
      </c>
      <c r="AV233" t="str">
        <f>VLOOKUP(Sheet1[[#This Row],[NPDES ID2]],Combined_Sheet__Major_Only___2[[NPDES ID2]:[ECHO BFR]],3,FALSE)</f>
        <v>CA</v>
      </c>
      <c r="AW233" t="s">
        <v>118</v>
      </c>
      <c r="AX233" t="str">
        <f>VLOOKUP(Sheet1[[#This Row],[NPDES ID2]],Combined_Sheet__Major_Only___2[[NPDES ID2]:[ECHO BFR]],27,FALSE)</f>
        <v>-</v>
      </c>
      <c r="AY233" t="str">
        <f>VLOOKUP(Sheet1[[#This Row],[NPDES ID2]],Combined_Sheet__Major_Only___2[[NPDES ID2]:[ECHO BFR]],28,FALSE)</f>
        <v>-</v>
      </c>
      <c r="AZ233" t="str">
        <f>VLOOKUP(Sheet1[[#This Row],[NPDES ID2]],Combined_Sheet__Major_Only___2[[NPDES ID2]:[ECHO BFR]],29,FALSE)</f>
        <v>sludgeLagoon</v>
      </c>
      <c r="BA233">
        <f>VLOOKUP(Sheet1[[#This Row],[NPDES ID2]],Combined_Sheet__Major_Only___2[[NPDES ID2]:[ECHO BFR]],17,FALSE)</f>
        <v>40.466388999999999</v>
      </c>
      <c r="BB233">
        <f>VLOOKUP(Sheet1[[#This Row],[NPDES ID2]],Combined_Sheet__Major_Only___2[[NPDES ID2]:[ECHO BFR]],18,FALSE)</f>
        <v>-122.27500000000001</v>
      </c>
      <c r="BC233" t="str">
        <f>IF(ISNUMBER(SEARCH("aerobic",$AW233)),"aerobic","")</f>
        <v>aerobic</v>
      </c>
      <c r="BD233" t="str">
        <f>IF(ISNUMBER(SEARCH("anaer",$AW233)),"anaer","")</f>
        <v/>
      </c>
      <c r="BE233" t="str">
        <f>IF(ISNUMBER(SEARCH("thickening",$AZ233)),"thickening","")</f>
        <v/>
      </c>
      <c r="BF233" s="3" t="str">
        <f>IF(ISNUMBER(SEARCH("airDry",$AW233)),"airDry","")</f>
        <v>airDry</v>
      </c>
      <c r="BG233" s="3" t="str">
        <f>IF(ISNUMBER(SEARCH("heatDry",$AY233)),"heatDry","")</f>
        <v/>
      </c>
      <c r="BH233" s="3" t="str">
        <f>IF(AND(ISNUMBER(SEARCH("aerobic",$AW233)),ISNUMBER(SEARCH("anaer",$AW233))),"Combined Aer and Anaer.","")</f>
        <v/>
      </c>
    </row>
    <row r="234" spans="1:60" x14ac:dyDescent="0.25">
      <c r="A234" s="4">
        <v>76</v>
      </c>
      <c r="B234" t="s">
        <v>421</v>
      </c>
      <c r="C234">
        <v>18.37</v>
      </c>
      <c r="D234">
        <v>5892.8981425957754</v>
      </c>
      <c r="E234">
        <v>5875.7359430096276</v>
      </c>
      <c r="F234">
        <v>4052.9777406823659</v>
      </c>
      <c r="G234">
        <v>7829.640583764628</v>
      </c>
      <c r="H234">
        <v>-127.6175642511713</v>
      </c>
      <c r="I234">
        <v>-129.97476022687579</v>
      </c>
      <c r="J234">
        <v>-146.47943315524921</v>
      </c>
      <c r="K234">
        <v>-104.5954129360925</v>
      </c>
      <c r="L234">
        <v>11.057941818630489</v>
      </c>
      <c r="M234">
        <v>10.99681664040833</v>
      </c>
      <c r="N234">
        <v>10.7945590464003</v>
      </c>
      <c r="O234">
        <v>11.487227025316059</v>
      </c>
      <c r="P234">
        <v>0.43192185656396848</v>
      </c>
      <c r="Q234">
        <v>0.43566796997947033</v>
      </c>
      <c r="R234">
        <v>0.36252400017489528</v>
      </c>
      <c r="S234">
        <v>0.49317913854097462</v>
      </c>
      <c r="T234">
        <v>4254.6941854329043</v>
      </c>
      <c r="U234">
        <v>4254.6897180546484</v>
      </c>
      <c r="V234">
        <v>4250.6887461005072</v>
      </c>
      <c r="W234">
        <v>4258.7273093235808</v>
      </c>
      <c r="X234">
        <v>318.19592558184132</v>
      </c>
      <c r="Y234">
        <v>319.74652954449431</v>
      </c>
      <c r="Z234">
        <v>306.45514011020958</v>
      </c>
      <c r="AA234">
        <v>325.82244904084939</v>
      </c>
      <c r="AB234">
        <v>48.868539013823707</v>
      </c>
      <c r="AC234">
        <v>48.421313810401863</v>
      </c>
      <c r="AD234">
        <v>42.400686061931623</v>
      </c>
      <c r="AE234">
        <v>56.014430560443493</v>
      </c>
      <c r="AF234">
        <v>58.991769576313082</v>
      </c>
      <c r="AG234">
        <v>58.665669221986967</v>
      </c>
      <c r="AH234">
        <v>57.586700241311291</v>
      </c>
      <c r="AI234">
        <v>61.2819068806986</v>
      </c>
      <c r="AJ234">
        <v>0.49716329443624552</v>
      </c>
      <c r="AK234">
        <v>0.49716329534073489</v>
      </c>
      <c r="AL234">
        <v>0.49716308717024332</v>
      </c>
      <c r="AM234">
        <v>0.49716350050334351</v>
      </c>
      <c r="AN234">
        <v>0.67488364500014808</v>
      </c>
      <c r="AO234">
        <v>0.67488364500014797</v>
      </c>
      <c r="AP234">
        <v>0.67488364500014797</v>
      </c>
      <c r="AQ234">
        <v>0.67488364500014797</v>
      </c>
      <c r="AR234">
        <v>14.05041710851506</v>
      </c>
      <c r="AS234">
        <v>14.05041710851506</v>
      </c>
      <c r="AT234">
        <v>14.05041710851506</v>
      </c>
      <c r="AU234">
        <v>14.05041710851506</v>
      </c>
      <c r="AV234" t="str">
        <f>VLOOKUP(Sheet1[[#This Row],[NPDES ID2]],Combined_Sheet__Major_Only___2[[NPDES ID2]:[ECHO BFR]],3,FALSE)</f>
        <v>PR</v>
      </c>
      <c r="AW234" t="s">
        <v>118</v>
      </c>
      <c r="AX234" t="str">
        <f>VLOOKUP(Sheet1[[#This Row],[NPDES ID2]],Combined_Sheet__Major_Only___2[[NPDES ID2]:[ECHO BFR]],27,FALSE)</f>
        <v>-</v>
      </c>
      <c r="AY234" t="str">
        <f>VLOOKUP(Sheet1[[#This Row],[NPDES ID2]],Combined_Sheet__Major_Only___2[[NPDES ID2]:[ECHO BFR]],28,FALSE)</f>
        <v>-</v>
      </c>
      <c r="AZ234" t="str">
        <f>VLOOKUP(Sheet1[[#This Row],[NPDES ID2]],Combined_Sheet__Major_Only___2[[NPDES ID2]:[ECHO BFR]],29,FALSE)</f>
        <v>preliminaryOps</v>
      </c>
      <c r="BA234">
        <f>VLOOKUP(Sheet1[[#This Row],[NPDES ID2]],Combined_Sheet__Major_Only___2[[NPDES ID2]:[ECHO BFR]],17,FALSE)</f>
        <v>18.2425</v>
      </c>
      <c r="BB234">
        <f>VLOOKUP(Sheet1[[#This Row],[NPDES ID2]],Combined_Sheet__Major_Only___2[[NPDES ID2]:[ECHO BFR]],18,FALSE)</f>
        <v>-66.206111000000007</v>
      </c>
      <c r="BC234" t="str">
        <f>IF(ISNUMBER(SEARCH("aerobic",$AW234)),"aerobic","")</f>
        <v>aerobic</v>
      </c>
      <c r="BD234" t="str">
        <f>IF(ISNUMBER(SEARCH("anaer",$AW234)),"anaer","")</f>
        <v/>
      </c>
      <c r="BE234" t="str">
        <f>IF(ISNUMBER(SEARCH("thickening",$AZ234)),"thickening","")</f>
        <v/>
      </c>
      <c r="BF234" s="2" t="str">
        <f>IF(ISNUMBER(SEARCH("airDry",$AW234)),"airDry","")</f>
        <v>airDry</v>
      </c>
      <c r="BG234" s="2" t="str">
        <f>IF(ISNUMBER(SEARCH("heatDry",$AY234)),"heatDry","")</f>
        <v/>
      </c>
      <c r="BH234" s="2" t="str">
        <f>IF(AND(ISNUMBER(SEARCH("aerobic",$AW234)),ISNUMBER(SEARCH("anaer",$AW234))),"Combined Aer and Anaer.","")</f>
        <v/>
      </c>
    </row>
    <row r="235" spans="1:60" x14ac:dyDescent="0.25">
      <c r="A235" s="4">
        <v>983</v>
      </c>
      <c r="B235" t="s">
        <v>4765</v>
      </c>
      <c r="C235">
        <v>539.75</v>
      </c>
      <c r="D235">
        <v>374.53173709758431</v>
      </c>
      <c r="E235">
        <v>373.97753286394442</v>
      </c>
      <c r="F235">
        <v>294.37204638158272</v>
      </c>
      <c r="G235">
        <v>451.91690183916847</v>
      </c>
      <c r="H235">
        <v>-117.341964345786</v>
      </c>
      <c r="I235">
        <v>-119.65428965356379</v>
      </c>
      <c r="J235">
        <v>-135.24421818505269</v>
      </c>
      <c r="K235">
        <v>-93.853802045381968</v>
      </c>
      <c r="L235">
        <v>351.13631828459597</v>
      </c>
      <c r="M235">
        <v>349.54849668063707</v>
      </c>
      <c r="N235">
        <v>344.29170426351419</v>
      </c>
      <c r="O235">
        <v>362.29133187878688</v>
      </c>
      <c r="P235">
        <v>12.63637094547906</v>
      </c>
      <c r="Q235">
        <v>12.78357446746768</v>
      </c>
      <c r="R235">
        <v>10.49849934988702</v>
      </c>
      <c r="S235">
        <v>14.39888191513562</v>
      </c>
      <c r="T235">
        <v>4256.4515169710176</v>
      </c>
      <c r="U235">
        <v>4256.4470483043697</v>
      </c>
      <c r="V235">
        <v>4252.4449224708651</v>
      </c>
      <c r="W235">
        <v>4260.4858040136678</v>
      </c>
      <c r="X235">
        <v>294.50798316002471</v>
      </c>
      <c r="Y235">
        <v>295.66163919473769</v>
      </c>
      <c r="Z235">
        <v>285.62155363802009</v>
      </c>
      <c r="AA235">
        <v>300.32698357677799</v>
      </c>
      <c r="AB235">
        <v>47.122718796153819</v>
      </c>
      <c r="AC235">
        <v>46.720302665471941</v>
      </c>
      <c r="AD235">
        <v>40.652469083172811</v>
      </c>
      <c r="AE235">
        <v>54.503676735525808</v>
      </c>
      <c r="AF235">
        <v>63.755073401950277</v>
      </c>
      <c r="AG235">
        <v>63.466464963605773</v>
      </c>
      <c r="AH235">
        <v>62.512957591209222</v>
      </c>
      <c r="AI235">
        <v>65.780229481230919</v>
      </c>
      <c r="AJ235">
        <v>0.55531129208368579</v>
      </c>
      <c r="AK235">
        <v>0.5553113196663535</v>
      </c>
      <c r="AL235">
        <v>0.55530496476571978</v>
      </c>
      <c r="AM235">
        <v>0.55531758288128441</v>
      </c>
      <c r="AN235">
        <v>0.67495529540263466</v>
      </c>
      <c r="AO235">
        <v>0.67495529540263421</v>
      </c>
      <c r="AP235">
        <v>0.67495529540263421</v>
      </c>
      <c r="AQ235">
        <v>0.67495529540263421</v>
      </c>
      <c r="AR235">
        <v>14.81117960509625</v>
      </c>
      <c r="AS235">
        <v>14.81117960509625</v>
      </c>
      <c r="AT235">
        <v>14.81117960509625</v>
      </c>
      <c r="AU235">
        <v>14.81117960509625</v>
      </c>
      <c r="AV235" t="str">
        <f>VLOOKUP(Sheet1[[#This Row],[NPDES ID2]],Combined_Sheet__Major_Only___2[[NPDES ID2]:[ECHO BFR]],3,FALSE)</f>
        <v>TX</v>
      </c>
      <c r="AW235" t="s">
        <v>118</v>
      </c>
      <c r="AX235" t="str">
        <f>VLOOKUP(Sheet1[[#This Row],[NPDES ID2]],Combined_Sheet__Major_Only___2[[NPDES ID2]:[ECHO BFR]],27,FALSE)</f>
        <v>-</v>
      </c>
      <c r="AY235" t="str">
        <f>VLOOKUP(Sheet1[[#This Row],[NPDES ID2]],Combined_Sheet__Major_Only___2[[NPDES ID2]:[ECHO BFR]],28,FALSE)</f>
        <v>-</v>
      </c>
      <c r="AZ235" t="str">
        <f>VLOOKUP(Sheet1[[#This Row],[NPDES ID2]],Combined_Sheet__Major_Only___2[[NPDES ID2]:[ECHO BFR]],29,FALSE)</f>
        <v>preliminaryOps</v>
      </c>
      <c r="BA235">
        <f>VLOOKUP(Sheet1[[#This Row],[NPDES ID2]],Combined_Sheet__Major_Only___2[[NPDES ID2]:[ECHO BFR]],17,FALSE)</f>
        <v>30.71097</v>
      </c>
      <c r="BB235">
        <f>VLOOKUP(Sheet1[[#This Row],[NPDES ID2]],Combined_Sheet__Major_Only___2[[NPDES ID2]:[ECHO BFR]],18,FALSE)</f>
        <v>-94.934389999999993</v>
      </c>
      <c r="BC235" t="str">
        <f>IF(ISNUMBER(SEARCH("aerobic",$AW235)),"aerobic","")</f>
        <v>aerobic</v>
      </c>
      <c r="BD235" t="str">
        <f>IF(ISNUMBER(SEARCH("anaer",$AW235)),"anaer","")</f>
        <v/>
      </c>
      <c r="BE235" t="str">
        <f>IF(ISNUMBER(SEARCH("thickening",$AZ235)),"thickening","")</f>
        <v/>
      </c>
      <c r="BF235" s="3" t="str">
        <f>IF(ISNUMBER(SEARCH("airDry",$AW235)),"airDry","")</f>
        <v>airDry</v>
      </c>
      <c r="BG235" s="3" t="str">
        <f>IF(ISNUMBER(SEARCH("heatDry",$AY235)),"heatDry","")</f>
        <v/>
      </c>
      <c r="BH235" s="3" t="str">
        <f>IF(AND(ISNUMBER(SEARCH("aerobic",$AW235)),ISNUMBER(SEARCH("anaer",$AW235))),"Combined Aer and Anaer.","")</f>
        <v/>
      </c>
    </row>
    <row r="236" spans="1:60" x14ac:dyDescent="0.25">
      <c r="A236" s="4">
        <v>26</v>
      </c>
      <c r="B236" t="s">
        <v>181</v>
      </c>
      <c r="C236">
        <v>358.5</v>
      </c>
      <c r="D236">
        <v>449.77373840511478</v>
      </c>
      <c r="E236">
        <v>454.88325462477877</v>
      </c>
      <c r="F236">
        <v>344.91875879273238</v>
      </c>
      <c r="G236">
        <v>562.70416232190382</v>
      </c>
      <c r="H236">
        <v>-122.80845873715241</v>
      </c>
      <c r="I236">
        <v>-125.2647111855827</v>
      </c>
      <c r="J236">
        <v>-141.2969883506085</v>
      </c>
      <c r="K236">
        <v>-99.590631506627361</v>
      </c>
      <c r="L236">
        <v>223.58460140806349</v>
      </c>
      <c r="M236">
        <v>222.45355850141439</v>
      </c>
      <c r="N236">
        <v>218.7096126362417</v>
      </c>
      <c r="O236">
        <v>231.52981782893571</v>
      </c>
      <c r="P236">
        <v>8.4131964305410687</v>
      </c>
      <c r="Q236">
        <v>8.4836541110330579</v>
      </c>
      <c r="R236">
        <v>7.0294644801638064</v>
      </c>
      <c r="S236">
        <v>9.5776854307107655</v>
      </c>
      <c r="T236">
        <v>4257.1193899883338</v>
      </c>
      <c r="U236">
        <v>4257.114920832033</v>
      </c>
      <c r="V236">
        <v>4253.1123564672243</v>
      </c>
      <c r="W236">
        <v>4261.1541190863391</v>
      </c>
      <c r="X236">
        <v>307.27385528559353</v>
      </c>
      <c r="Y236">
        <v>308.63527331528559</v>
      </c>
      <c r="Z236">
        <v>296.89606982894469</v>
      </c>
      <c r="AA236">
        <v>314.03472336692101</v>
      </c>
      <c r="AB236">
        <v>55.703517389620153</v>
      </c>
      <c r="AC236">
        <v>55.03693958666814</v>
      </c>
      <c r="AD236">
        <v>47.089285885245943</v>
      </c>
      <c r="AE236">
        <v>65.560937215492643</v>
      </c>
      <c r="AF236">
        <v>61.119965299999627</v>
      </c>
      <c r="AG236">
        <v>60.810549412338908</v>
      </c>
      <c r="AH236">
        <v>59.787795261533049</v>
      </c>
      <c r="AI236">
        <v>63.291726013276239</v>
      </c>
      <c r="AJ236">
        <v>0.52313122209346707</v>
      </c>
      <c r="AK236">
        <v>0.5231312421134412</v>
      </c>
      <c r="AL236">
        <v>0.52312663077444255</v>
      </c>
      <c r="AM236">
        <v>0.52313578689835216</v>
      </c>
      <c r="AN236">
        <v>0.67498251782283558</v>
      </c>
      <c r="AO236">
        <v>0.67498251782283547</v>
      </c>
      <c r="AP236">
        <v>0.67498251782283547</v>
      </c>
      <c r="AQ236">
        <v>0.67498251782283547</v>
      </c>
      <c r="AR236">
        <v>13.193243217087829</v>
      </c>
      <c r="AS236">
        <v>13.19324321708782</v>
      </c>
      <c r="AT236">
        <v>13.19324321708782</v>
      </c>
      <c r="AU236">
        <v>13.19324321708782</v>
      </c>
      <c r="AV236" t="str">
        <f>VLOOKUP(Sheet1[[#This Row],[NPDES ID2]],Combined_Sheet__Major_Only___2[[NPDES ID2]:[ECHO BFR]],3,FALSE)</f>
        <v>IL</v>
      </c>
      <c r="AW236" t="s">
        <v>118</v>
      </c>
      <c r="AX236" t="str">
        <f>VLOOKUP(Sheet1[[#This Row],[NPDES ID2]],Combined_Sheet__Major_Only___2[[NPDES ID2]:[ECHO BFR]],27,FALSE)</f>
        <v>tempSludgeStore</v>
      </c>
      <c r="AY236" t="str">
        <f>VLOOKUP(Sheet1[[#This Row],[NPDES ID2]],Combined_Sheet__Major_Only___2[[NPDES ID2]:[ECHO BFR]],28,FALSE)</f>
        <v>-</v>
      </c>
      <c r="AZ236" t="str">
        <f>VLOOKUP(Sheet1[[#This Row],[NPDES ID2]],Combined_Sheet__Major_Only___2[[NPDES ID2]:[ECHO BFR]],29,FALSE)</f>
        <v>preliminaryOps, sludgeLagoon</v>
      </c>
      <c r="BA236">
        <f>VLOOKUP(Sheet1[[#This Row],[NPDES ID2]],Combined_Sheet__Major_Only___2[[NPDES ID2]:[ECHO BFR]],17,FALSE)</f>
        <v>37.733840000000001</v>
      </c>
      <c r="BB236">
        <f>VLOOKUP(Sheet1[[#This Row],[NPDES ID2]],Combined_Sheet__Major_Only___2[[NPDES ID2]:[ECHO BFR]],18,FALSE)</f>
        <v>-89.166129999999995</v>
      </c>
      <c r="BC236" t="str">
        <f>IF(ISNUMBER(SEARCH("aerobic",$AW236)),"aerobic","")</f>
        <v>aerobic</v>
      </c>
      <c r="BD236" t="str">
        <f>IF(ISNUMBER(SEARCH("anaer",$AW236)),"anaer","")</f>
        <v/>
      </c>
      <c r="BE236" t="str">
        <f>IF(ISNUMBER(SEARCH("thickening",$AZ236)),"thickening","")</f>
        <v/>
      </c>
      <c r="BF236" s="2" t="str">
        <f>IF(ISNUMBER(SEARCH("airDry",$AW236)),"airDry","")</f>
        <v>airDry</v>
      </c>
      <c r="BG236" s="2" t="str">
        <f>IF(ISNUMBER(SEARCH("heatDry",$AY236)),"heatDry","")</f>
        <v/>
      </c>
      <c r="BH236" s="2" t="str">
        <f>IF(AND(ISNUMBER(SEARCH("aerobic",$AW236)),ISNUMBER(SEARCH("anaer",$AW236))),"Combined Aer and Anaer.","")</f>
        <v/>
      </c>
    </row>
    <row r="237" spans="1:60" x14ac:dyDescent="0.25">
      <c r="A237" s="4">
        <v>2469</v>
      </c>
      <c r="B237" t="s">
        <v>11493</v>
      </c>
      <c r="C237">
        <v>207.92400000000001</v>
      </c>
      <c r="D237">
        <v>589.09367134546665</v>
      </c>
      <c r="E237">
        <v>586.83799322747586</v>
      </c>
      <c r="F237">
        <v>432.64010671039779</v>
      </c>
      <c r="G237">
        <v>762.7502830222038</v>
      </c>
      <c r="H237">
        <v>-114.9695713929792</v>
      </c>
      <c r="I237">
        <v>-117.3583219249593</v>
      </c>
      <c r="J237">
        <v>-133.10234936642269</v>
      </c>
      <c r="K237">
        <v>-91.333177483554394</v>
      </c>
      <c r="L237">
        <v>137.87895695501669</v>
      </c>
      <c r="M237">
        <v>137.28792896648761</v>
      </c>
      <c r="N237">
        <v>135.33157412707351</v>
      </c>
      <c r="O237">
        <v>142.03067685619621</v>
      </c>
      <c r="P237">
        <v>4.8622952725672306</v>
      </c>
      <c r="Q237">
        <v>4.9243982945890288</v>
      </c>
      <c r="R237">
        <v>4.0218378441067024</v>
      </c>
      <c r="S237">
        <v>5.5520909133906882</v>
      </c>
      <c r="T237">
        <v>41937.326804475742</v>
      </c>
      <c r="U237">
        <v>41937.29471000647</v>
      </c>
      <c r="V237">
        <v>41908.550989645148</v>
      </c>
      <c r="W237">
        <v>41966.301510278427</v>
      </c>
      <c r="X237">
        <v>2846.6091078085601</v>
      </c>
      <c r="Y237">
        <v>2857.6475158144021</v>
      </c>
      <c r="Z237">
        <v>2764.5248959841501</v>
      </c>
      <c r="AA237">
        <v>2899.4465270180622</v>
      </c>
      <c r="AB237">
        <v>482.64000138868761</v>
      </c>
      <c r="AC237">
        <v>478.30426176437737</v>
      </c>
      <c r="AD237">
        <v>412.82580177266419</v>
      </c>
      <c r="AE237">
        <v>563.68901173329709</v>
      </c>
      <c r="AF237">
        <v>64.986486433612583</v>
      </c>
      <c r="AG237">
        <v>64.707711641886334</v>
      </c>
      <c r="AH237">
        <v>63.786255924150517</v>
      </c>
      <c r="AI237">
        <v>66.943160824547206</v>
      </c>
      <c r="AJ237">
        <v>0.57035886141298187</v>
      </c>
      <c r="AK237">
        <v>0.57035887978441424</v>
      </c>
      <c r="AL237">
        <v>0.57035464872927177</v>
      </c>
      <c r="AM237">
        <v>0.5703630497624298</v>
      </c>
      <c r="AN237">
        <v>0.94322851817167608</v>
      </c>
      <c r="AO237">
        <v>0.94322851817167597</v>
      </c>
      <c r="AP237">
        <v>0.94322851817167597</v>
      </c>
      <c r="AQ237">
        <v>0.94322851817167597</v>
      </c>
      <c r="AR237">
        <v>14.584244590306801</v>
      </c>
      <c r="AS237">
        <v>14.58424459030681</v>
      </c>
      <c r="AT237">
        <v>14.58424459030681</v>
      </c>
      <c r="AU237">
        <v>14.58424459030681</v>
      </c>
      <c r="AV237" t="str">
        <f>VLOOKUP(Sheet1[[#This Row],[NPDES ID2]],Combined_Sheet__Major_Only___2[[NPDES ID2]:[ECHO BFR]],3,FALSE)</f>
        <v>TX</v>
      </c>
      <c r="AW237" t="s">
        <v>41</v>
      </c>
      <c r="AX237" t="str">
        <f>VLOOKUP(Sheet1[[#This Row],[NPDES ID2]],Combined_Sheet__Major_Only___2[[NPDES ID2]:[ECHO BFR]],27,FALSE)</f>
        <v>-</v>
      </c>
      <c r="AY237" t="str">
        <f>VLOOKUP(Sheet1[[#This Row],[NPDES ID2]],Combined_Sheet__Major_Only___2[[NPDES ID2]:[ECHO BFR]],28,FALSE)</f>
        <v>-</v>
      </c>
      <c r="AZ237" t="str">
        <f>VLOOKUP(Sheet1[[#This Row],[NPDES ID2]],Combined_Sheet__Major_Only___2[[NPDES ID2]:[ECHO BFR]],29,FALSE)</f>
        <v>thickening</v>
      </c>
      <c r="BA237">
        <f>VLOOKUP(Sheet1[[#This Row],[NPDES ID2]],Combined_Sheet__Major_Only___2[[NPDES ID2]:[ECHO BFR]],17,FALSE)</f>
        <v>28.391390000000001</v>
      </c>
      <c r="BB237">
        <f>VLOOKUP(Sheet1[[#This Row],[NPDES ID2]],Combined_Sheet__Major_Only___2[[NPDES ID2]:[ECHO BFR]],18,FALSE)</f>
        <v>-97.723077000000004</v>
      </c>
      <c r="BC237" t="str">
        <f>IF(ISNUMBER(SEARCH("aerobic",$AW237)),"aerobic","")</f>
        <v>aerobic</v>
      </c>
      <c r="BD237" t="str">
        <f>IF(ISNUMBER(SEARCH("anaer",$AW237)),"anaer","")</f>
        <v/>
      </c>
      <c r="BE237" t="str">
        <f>IF(ISNUMBER(SEARCH("thickening",$AZ237)),"thickening","")</f>
        <v>thickening</v>
      </c>
      <c r="BF237" s="3" t="str">
        <f>IF(ISNUMBER(SEARCH("airDry",$AW237)),"airDry","")</f>
        <v/>
      </c>
      <c r="BG237" s="3" t="str">
        <f>IF(ISNUMBER(SEARCH("heatDry",$AY237)),"heatDry","")</f>
        <v/>
      </c>
      <c r="BH237" s="3" t="str">
        <f>IF(AND(ISNUMBER(SEARCH("aerobic",$AW237)),ISNUMBER(SEARCH("anaer",$AW237))),"Combined Aer and Anaer.","")</f>
        <v/>
      </c>
    </row>
    <row r="238" spans="1:60" x14ac:dyDescent="0.25">
      <c r="A238" s="4">
        <v>857</v>
      </c>
      <c r="B238" t="s">
        <v>4189</v>
      </c>
      <c r="C238">
        <v>945.2</v>
      </c>
      <c r="D238">
        <v>384.74477460149802</v>
      </c>
      <c r="E238">
        <v>384.86711476802071</v>
      </c>
      <c r="F238">
        <v>322.14765416031833</v>
      </c>
      <c r="G238">
        <v>458.65814881391299</v>
      </c>
      <c r="H238">
        <v>-120.1203359112087</v>
      </c>
      <c r="I238">
        <v>-122.5033351818221</v>
      </c>
      <c r="J238">
        <v>-138.2739319627623</v>
      </c>
      <c r="K238">
        <v>-96.917028289276431</v>
      </c>
      <c r="L238">
        <v>600.97230527538761</v>
      </c>
      <c r="M238">
        <v>598.08322509680124</v>
      </c>
      <c r="N238">
        <v>588.50844761736357</v>
      </c>
      <c r="O238">
        <v>621.28192807584333</v>
      </c>
      <c r="P238">
        <v>22.1572381675029</v>
      </c>
      <c r="Q238">
        <v>22.35838864001397</v>
      </c>
      <c r="R238">
        <v>18.466214486988349</v>
      </c>
      <c r="S238">
        <v>25.27909406301389</v>
      </c>
      <c r="T238">
        <v>41942.14993355763</v>
      </c>
      <c r="U238">
        <v>41942.117835552279</v>
      </c>
      <c r="V238">
        <v>41913.370948281932</v>
      </c>
      <c r="W238">
        <v>41971.127831718739</v>
      </c>
      <c r="X238">
        <v>2969.3971544691331</v>
      </c>
      <c r="Y238">
        <v>2982.4037127443398</v>
      </c>
      <c r="Z238">
        <v>2873.3133300906738</v>
      </c>
      <c r="AA238">
        <v>3031.3013648363572</v>
      </c>
      <c r="AB238">
        <v>477.89521871577398</v>
      </c>
      <c r="AC238">
        <v>473.63085079742569</v>
      </c>
      <c r="AD238">
        <v>411.63492315518522</v>
      </c>
      <c r="AE238">
        <v>552.78922821592562</v>
      </c>
      <c r="AF238">
        <v>62.312245497127279</v>
      </c>
      <c r="AG238">
        <v>62.011785132502673</v>
      </c>
      <c r="AH238">
        <v>61.021797705843817</v>
      </c>
      <c r="AI238">
        <v>64.417375981942399</v>
      </c>
      <c r="AJ238">
        <v>0.53768786466895624</v>
      </c>
      <c r="AK238">
        <v>0.53768794393744479</v>
      </c>
      <c r="AL238">
        <v>0.53766964142348483</v>
      </c>
      <c r="AM238">
        <v>0.53770598320010721</v>
      </c>
      <c r="AN238">
        <v>0.94323451506724776</v>
      </c>
      <c r="AO238">
        <v>0.94323451506724787</v>
      </c>
      <c r="AP238">
        <v>0.94323451506724787</v>
      </c>
      <c r="AQ238">
        <v>0.94323451506724787</v>
      </c>
      <c r="AR238">
        <v>14.424997644447149</v>
      </c>
      <c r="AS238">
        <v>14.42499764444716</v>
      </c>
      <c r="AT238">
        <v>14.42499764444716</v>
      </c>
      <c r="AU238">
        <v>14.42499764444716</v>
      </c>
      <c r="AV238" t="str">
        <f>VLOOKUP(Sheet1[[#This Row],[NPDES ID2]],Combined_Sheet__Major_Only___2[[NPDES ID2]:[ECHO BFR]],3,FALSE)</f>
        <v>VA</v>
      </c>
      <c r="AW238" t="s">
        <v>41</v>
      </c>
      <c r="AX238" t="str">
        <f>VLOOKUP(Sheet1[[#This Row],[NPDES ID2]],Combined_Sheet__Major_Only___2[[NPDES ID2]:[ECHO BFR]],27,FALSE)</f>
        <v>-</v>
      </c>
      <c r="AY238" t="str">
        <f>VLOOKUP(Sheet1[[#This Row],[NPDES ID2]],Combined_Sheet__Major_Only___2[[NPDES ID2]:[ECHO BFR]],28,FALSE)</f>
        <v>-</v>
      </c>
      <c r="AZ238" t="str">
        <f>VLOOKUP(Sheet1[[#This Row],[NPDES ID2]],Combined_Sheet__Major_Only___2[[NPDES ID2]:[ECHO BFR]],29,FALSE)</f>
        <v>thickening</v>
      </c>
      <c r="BA238">
        <f>VLOOKUP(Sheet1[[#This Row],[NPDES ID2]],Combined_Sheet__Major_Only___2[[NPDES ID2]:[ECHO BFR]],17,FALSE)</f>
        <v>38.261380000000003</v>
      </c>
      <c r="BB238">
        <f>VLOOKUP(Sheet1[[#This Row],[NPDES ID2]],Combined_Sheet__Major_Only___2[[NPDES ID2]:[ECHO BFR]],18,FALSE)</f>
        <v>-77.411339999999996</v>
      </c>
      <c r="BC238" t="str">
        <f>IF(ISNUMBER(SEARCH("aerobic",$AW238)),"aerobic","")</f>
        <v>aerobic</v>
      </c>
      <c r="BD238" t="str">
        <f>IF(ISNUMBER(SEARCH("anaer",$AW238)),"anaer","")</f>
        <v/>
      </c>
      <c r="BE238" t="str">
        <f>IF(ISNUMBER(SEARCH("thickening",$AZ238)),"thickening","")</f>
        <v>thickening</v>
      </c>
      <c r="BF238" s="3" t="str">
        <f>IF(ISNUMBER(SEARCH("airDry",$AW238)),"airDry","")</f>
        <v/>
      </c>
      <c r="BG238" s="3" t="str">
        <f>IF(ISNUMBER(SEARCH("heatDry",$AY238)),"heatDry","")</f>
        <v/>
      </c>
      <c r="BH238" s="3" t="str">
        <f>IF(AND(ISNUMBER(SEARCH("aerobic",$AW238)),ISNUMBER(SEARCH("anaer",$AW238))),"Combined Aer and Anaer.","")</f>
        <v/>
      </c>
    </row>
    <row r="239" spans="1:60" x14ac:dyDescent="0.25">
      <c r="A239" s="4">
        <v>1405</v>
      </c>
      <c r="B239" t="s">
        <v>6657</v>
      </c>
      <c r="C239">
        <v>139</v>
      </c>
      <c r="D239">
        <v>833.93492965186726</v>
      </c>
      <c r="E239">
        <v>832.96633248115768</v>
      </c>
      <c r="F239">
        <v>597.1475669723801</v>
      </c>
      <c r="G239">
        <v>1087.3243168238059</v>
      </c>
      <c r="H239">
        <v>-119.2364391036342</v>
      </c>
      <c r="I239">
        <v>-121.55514342190111</v>
      </c>
      <c r="J239">
        <v>-137.31111742711451</v>
      </c>
      <c r="K239">
        <v>-95.811769822915949</v>
      </c>
      <c r="L239">
        <v>89.119368613053908</v>
      </c>
      <c r="M239">
        <v>88.700033026821927</v>
      </c>
      <c r="N239">
        <v>87.312150671358907</v>
      </c>
      <c r="O239">
        <v>92.064821855602162</v>
      </c>
      <c r="P239">
        <v>3.2569768565322401</v>
      </c>
      <c r="Q239">
        <v>3.2895799504139398</v>
      </c>
      <c r="R239">
        <v>2.7113181135491562</v>
      </c>
      <c r="S239">
        <v>3.714121612418551</v>
      </c>
      <c r="T239">
        <v>41977.821014046633</v>
      </c>
      <c r="U239">
        <v>41977.788889888972</v>
      </c>
      <c r="V239">
        <v>41949.018580673051</v>
      </c>
      <c r="W239">
        <v>42006.822522372793</v>
      </c>
      <c r="X239">
        <v>2947.1691839594291</v>
      </c>
      <c r="Y239">
        <v>2959.787112586509</v>
      </c>
      <c r="Z239">
        <v>2853.8968356465361</v>
      </c>
      <c r="AA239">
        <v>3007.237302602904</v>
      </c>
      <c r="AB239">
        <v>607.12445179088184</v>
      </c>
      <c r="AC239">
        <v>598.40543729583555</v>
      </c>
      <c r="AD239">
        <v>502.00950456923027</v>
      </c>
      <c r="AE239">
        <v>731.91150936379881</v>
      </c>
      <c r="AF239">
        <v>62.832750222224121</v>
      </c>
      <c r="AG239">
        <v>62.536953645151833</v>
      </c>
      <c r="AH239">
        <v>61.558896086800161</v>
      </c>
      <c r="AI239">
        <v>64.90930109456194</v>
      </c>
      <c r="AJ239">
        <v>0.5440446091235529</v>
      </c>
      <c r="AK239">
        <v>0.54404462218641714</v>
      </c>
      <c r="AL239">
        <v>0.54404161426981124</v>
      </c>
      <c r="AM239">
        <v>0.54404758667131337</v>
      </c>
      <c r="AN239">
        <v>0.94327882783049699</v>
      </c>
      <c r="AO239">
        <v>0.94327882783049732</v>
      </c>
      <c r="AP239">
        <v>0.94327882783049732</v>
      </c>
      <c r="AQ239">
        <v>0.94327882783049732</v>
      </c>
      <c r="AR239">
        <v>12.63321249569897</v>
      </c>
      <c r="AS239">
        <v>12.63321249569897</v>
      </c>
      <c r="AT239">
        <v>12.63321249569897</v>
      </c>
      <c r="AU239">
        <v>12.63321249569897</v>
      </c>
      <c r="AV239" t="str">
        <f>VLOOKUP(Sheet1[[#This Row],[NPDES ID2]],Combined_Sheet__Major_Only___2[[NPDES ID2]:[ECHO BFR]],3,FALSE)</f>
        <v>MN</v>
      </c>
      <c r="AW239" t="s">
        <v>41</v>
      </c>
      <c r="AX239" t="str">
        <f>VLOOKUP(Sheet1[[#This Row],[NPDES ID2]],Combined_Sheet__Major_Only___2[[NPDES ID2]:[ECHO BFR]],27,FALSE)</f>
        <v>-</v>
      </c>
      <c r="AY239" t="str">
        <f>VLOOKUP(Sheet1[[#This Row],[NPDES ID2]],Combined_Sheet__Major_Only___2[[NPDES ID2]:[ECHO BFR]],28,FALSE)</f>
        <v>-</v>
      </c>
      <c r="AZ239" t="str">
        <f>VLOOKUP(Sheet1[[#This Row],[NPDES ID2]],Combined_Sheet__Major_Only___2[[NPDES ID2]:[ECHO BFR]],29,FALSE)</f>
        <v>thickening</v>
      </c>
      <c r="BA239">
        <f>VLOOKUP(Sheet1[[#This Row],[NPDES ID2]],Combined_Sheet__Major_Only___2[[NPDES ID2]:[ECHO BFR]],17,FALSE)</f>
        <v>44.14425</v>
      </c>
      <c r="BB239">
        <f>VLOOKUP(Sheet1[[#This Row],[NPDES ID2]],Combined_Sheet__Major_Only___2[[NPDES ID2]:[ECHO BFR]],18,FALSE)</f>
        <v>-92.139360999999994</v>
      </c>
      <c r="BC239" t="str">
        <f>IF(ISNUMBER(SEARCH("aerobic",$AW239)),"aerobic","")</f>
        <v>aerobic</v>
      </c>
      <c r="BD239" t="str">
        <f>IF(ISNUMBER(SEARCH("anaer",$AW239)),"anaer","")</f>
        <v/>
      </c>
      <c r="BE239" t="str">
        <f>IF(ISNUMBER(SEARCH("thickening",$AZ239)),"thickening","")</f>
        <v>thickening</v>
      </c>
      <c r="BF239" s="3" t="str">
        <f>IF(ISNUMBER(SEARCH("airDry",$AW239)),"airDry","")</f>
        <v/>
      </c>
      <c r="BG239" s="3" t="str">
        <f>IF(ISNUMBER(SEARCH("heatDry",$AY239)),"heatDry","")</f>
        <v/>
      </c>
      <c r="BH239" s="3" t="str">
        <f>IF(AND(ISNUMBER(SEARCH("aerobic",$AW239)),ISNUMBER(SEARCH("anaer",$AW239))),"Combined Aer and Anaer.","")</f>
        <v/>
      </c>
    </row>
    <row r="240" spans="1:60" x14ac:dyDescent="0.25">
      <c r="A240" s="4">
        <v>1530</v>
      </c>
      <c r="B240" t="s">
        <v>7205</v>
      </c>
      <c r="C240">
        <v>97.91</v>
      </c>
      <c r="D240">
        <v>1142.8353416779</v>
      </c>
      <c r="E240">
        <v>1142.084493385564</v>
      </c>
      <c r="F240">
        <v>806.45715084868039</v>
      </c>
      <c r="G240">
        <v>1502.9918229191439</v>
      </c>
      <c r="H240">
        <v>-120.9892163298129</v>
      </c>
      <c r="I240">
        <v>-123.3469584464348</v>
      </c>
      <c r="J240">
        <v>-139.27196168754031</v>
      </c>
      <c r="K240">
        <v>-97.644515171098178</v>
      </c>
      <c r="L240">
        <v>61.934664616513011</v>
      </c>
      <c r="M240">
        <v>61.632621555445709</v>
      </c>
      <c r="N240">
        <v>60.633035884285484</v>
      </c>
      <c r="O240">
        <v>64.056125750349295</v>
      </c>
      <c r="P240">
        <v>2.2959368932468012</v>
      </c>
      <c r="Q240">
        <v>2.3154854162524758</v>
      </c>
      <c r="R240">
        <v>1.914737080246498</v>
      </c>
      <c r="S240">
        <v>2.6200396187341251</v>
      </c>
      <c r="T240">
        <v>42011.924759169473</v>
      </c>
      <c r="U240">
        <v>42011.892610008603</v>
      </c>
      <c r="V240">
        <v>41983.099907973323</v>
      </c>
      <c r="W240">
        <v>42040.948840264413</v>
      </c>
      <c r="X240">
        <v>2989.6332004363312</v>
      </c>
      <c r="Y240">
        <v>3002.9232543403541</v>
      </c>
      <c r="Z240">
        <v>2891.5869199059489</v>
      </c>
      <c r="AA240">
        <v>3052.794185403804</v>
      </c>
      <c r="AB240">
        <v>522.63370086520149</v>
      </c>
      <c r="AC240">
        <v>517.07294711799659</v>
      </c>
      <c r="AD240">
        <v>444.43807590569662</v>
      </c>
      <c r="AE240">
        <v>612.04787972222618</v>
      </c>
      <c r="AF240">
        <v>61.991851828881572</v>
      </c>
      <c r="AG240">
        <v>61.689432545052377</v>
      </c>
      <c r="AH240">
        <v>60.6892232078728</v>
      </c>
      <c r="AI240">
        <v>64.115197766119636</v>
      </c>
      <c r="AJ240">
        <v>0.53377557206981685</v>
      </c>
      <c r="AK240">
        <v>0.53377558061180097</v>
      </c>
      <c r="AL240">
        <v>0.53377361404030643</v>
      </c>
      <c r="AM240">
        <v>0.53377751878060897</v>
      </c>
      <c r="AN240">
        <v>0.94332112891299513</v>
      </c>
      <c r="AO240">
        <v>0.94332112891299502</v>
      </c>
      <c r="AP240">
        <v>0.94332112891299502</v>
      </c>
      <c r="AQ240">
        <v>0.94332112891299502</v>
      </c>
      <c r="AR240">
        <v>13.664954884773129</v>
      </c>
      <c r="AS240">
        <v>13.664954884773129</v>
      </c>
      <c r="AT240">
        <v>13.664954884773129</v>
      </c>
      <c r="AU240">
        <v>13.664954884773129</v>
      </c>
      <c r="AV240" t="str">
        <f>VLOOKUP(Sheet1[[#This Row],[NPDES ID2]],Combined_Sheet__Major_Only___2[[NPDES ID2]:[ECHO BFR]],3,FALSE)</f>
        <v>AL</v>
      </c>
      <c r="AW240" t="s">
        <v>41</v>
      </c>
      <c r="AX240" t="str">
        <f>VLOOKUP(Sheet1[[#This Row],[NPDES ID2]],Combined_Sheet__Major_Only___2[[NPDES ID2]:[ECHO BFR]],27,FALSE)</f>
        <v>-</v>
      </c>
      <c r="AY240" t="str">
        <f>VLOOKUP(Sheet1[[#This Row],[NPDES ID2]],Combined_Sheet__Major_Only___2[[NPDES ID2]:[ECHO BFR]],28,FALSE)</f>
        <v>-</v>
      </c>
      <c r="AZ240" t="str">
        <f>VLOOKUP(Sheet1[[#This Row],[NPDES ID2]],Combined_Sheet__Major_Only___2[[NPDES ID2]:[ECHO BFR]],29,FALSE)</f>
        <v>thickening</v>
      </c>
      <c r="BA240">
        <f>VLOOKUP(Sheet1[[#This Row],[NPDES ID2]],Combined_Sheet__Major_Only___2[[NPDES ID2]:[ECHO BFR]],17,FALSE)</f>
        <v>30.384944999999998</v>
      </c>
      <c r="BB240">
        <f>VLOOKUP(Sheet1[[#This Row],[NPDES ID2]],Combined_Sheet__Major_Only___2[[NPDES ID2]:[ECHO BFR]],18,FALSE)</f>
        <v>-88.253264000000001</v>
      </c>
      <c r="BC240" t="str">
        <f>IF(ISNUMBER(SEARCH("aerobic",$AW240)),"aerobic","")</f>
        <v>aerobic</v>
      </c>
      <c r="BD240" t="str">
        <f>IF(ISNUMBER(SEARCH("anaer",$AW240)),"anaer","")</f>
        <v/>
      </c>
      <c r="BE240" t="str">
        <f>IF(ISNUMBER(SEARCH("thickening",$AZ240)),"thickening","")</f>
        <v>thickening</v>
      </c>
      <c r="BF240" s="2" t="str">
        <f>IF(ISNUMBER(SEARCH("airDry",$AW240)),"airDry","")</f>
        <v/>
      </c>
      <c r="BG240" s="2" t="str">
        <f>IF(ISNUMBER(SEARCH("heatDry",$AY240)),"heatDry","")</f>
        <v/>
      </c>
      <c r="BH240" s="2" t="str">
        <f>IF(AND(ISNUMBER(SEARCH("aerobic",$AW240)),ISNUMBER(SEARCH("anaer",$AW240))),"Combined Aer and Anaer.","")</f>
        <v/>
      </c>
    </row>
    <row r="241" spans="1:60" x14ac:dyDescent="0.25">
      <c r="A241" s="4">
        <v>549</v>
      </c>
      <c r="B241" t="s">
        <v>2701</v>
      </c>
      <c r="C241">
        <v>252.48</v>
      </c>
      <c r="D241">
        <v>529.40643952489086</v>
      </c>
      <c r="E241">
        <v>532.20151269196913</v>
      </c>
      <c r="F241">
        <v>395.11654287311978</v>
      </c>
      <c r="G241">
        <v>681.47686789828879</v>
      </c>
      <c r="H241">
        <v>-118.25652003549391</v>
      </c>
      <c r="I241">
        <v>-120.5522846987683</v>
      </c>
      <c r="J241">
        <v>-136.21082080997991</v>
      </c>
      <c r="K241">
        <v>-94.801911148163086</v>
      </c>
      <c r="L241">
        <v>163.0927854338826</v>
      </c>
      <c r="M241">
        <v>162.34081266837799</v>
      </c>
      <c r="N241">
        <v>159.85156463136281</v>
      </c>
      <c r="O241">
        <v>168.37526991437451</v>
      </c>
      <c r="P241">
        <v>5.9134026622826381</v>
      </c>
      <c r="Q241">
        <v>5.9775600896775876</v>
      </c>
      <c r="R241">
        <v>4.9177109747587817</v>
      </c>
      <c r="S241">
        <v>6.7407417924842914</v>
      </c>
      <c r="T241">
        <v>42077.152447083739</v>
      </c>
      <c r="U241">
        <v>42077.120250101063</v>
      </c>
      <c r="V241">
        <v>42048.284718991512</v>
      </c>
      <c r="W241">
        <v>42106.21970142873</v>
      </c>
      <c r="X241">
        <v>2932.0806910854221</v>
      </c>
      <c r="Y241">
        <v>2944.3682378477661</v>
      </c>
      <c r="Z241">
        <v>2841.137698687196</v>
      </c>
      <c r="AA241">
        <v>2990.6417505052268</v>
      </c>
      <c r="AB241">
        <v>478.81844429432408</v>
      </c>
      <c r="AC241">
        <v>474.58034860089458</v>
      </c>
      <c r="AD241">
        <v>411.67171388849653</v>
      </c>
      <c r="AE241">
        <v>555.41402331524512</v>
      </c>
      <c r="AF241">
        <v>63.305034955492957</v>
      </c>
      <c r="AG241">
        <v>63.012909841603907</v>
      </c>
      <c r="AH241">
        <v>62.047451038591369</v>
      </c>
      <c r="AI241">
        <v>65.355264347415243</v>
      </c>
      <c r="AJ241">
        <v>0.5498134025075746</v>
      </c>
      <c r="AK241">
        <v>0.54981342411219236</v>
      </c>
      <c r="AL241">
        <v>0.54980844765909542</v>
      </c>
      <c r="AM241">
        <v>0.54981832874391934</v>
      </c>
      <c r="AN241">
        <v>0.94340185954592259</v>
      </c>
      <c r="AO241">
        <v>0.94340185954592259</v>
      </c>
      <c r="AP241">
        <v>0.94340185954592259</v>
      </c>
      <c r="AQ241">
        <v>0.94340185954592259</v>
      </c>
      <c r="AR241">
        <v>14.52715737373695</v>
      </c>
      <c r="AS241">
        <v>14.52715737373695</v>
      </c>
      <c r="AT241">
        <v>14.52715737373695</v>
      </c>
      <c r="AU241">
        <v>14.52715737373695</v>
      </c>
      <c r="AV241" t="str">
        <f>VLOOKUP(Sheet1[[#This Row],[NPDES ID2]],Combined_Sheet__Major_Only___2[[NPDES ID2]:[ECHO BFR]],3,FALSE)</f>
        <v>NY</v>
      </c>
      <c r="AW241" t="s">
        <v>41</v>
      </c>
      <c r="AX241" t="str">
        <f>VLOOKUP(Sheet1[[#This Row],[NPDES ID2]],Combined_Sheet__Major_Only___2[[NPDES ID2]:[ECHO BFR]],27,FALSE)</f>
        <v>tempSludgeStore</v>
      </c>
      <c r="AY241" t="str">
        <f>VLOOKUP(Sheet1[[#This Row],[NPDES ID2]],Combined_Sheet__Major_Only___2[[NPDES ID2]:[ECHO BFR]],28,FALSE)</f>
        <v>thermoAerobicDigest</v>
      </c>
      <c r="AZ241" t="str">
        <f>VLOOKUP(Sheet1[[#This Row],[NPDES ID2]],Combined_Sheet__Major_Only___2[[NPDES ID2]:[ECHO BFR]],29,FALSE)</f>
        <v>thickening, preliminaryOps</v>
      </c>
      <c r="BA241">
        <f>VLOOKUP(Sheet1[[#This Row],[NPDES ID2]],Combined_Sheet__Major_Only___2[[NPDES ID2]:[ECHO BFR]],17,FALSE)</f>
        <v>42.880901000000001</v>
      </c>
      <c r="BB241">
        <f>VLOOKUP(Sheet1[[#This Row],[NPDES ID2]],Combined_Sheet__Major_Only___2[[NPDES ID2]:[ECHO BFR]],18,FALSE)</f>
        <v>-76.972415999999996</v>
      </c>
      <c r="BC241" t="str">
        <f>IF(ISNUMBER(SEARCH("aerobic",$AW241)),"aerobic","")</f>
        <v>aerobic</v>
      </c>
      <c r="BD241" t="str">
        <f>IF(ISNUMBER(SEARCH("anaer",$AW241)),"anaer","")</f>
        <v/>
      </c>
      <c r="BE241" t="str">
        <f>IF(ISNUMBER(SEARCH("thickening",$AZ241)),"thickening","")</f>
        <v>thickening</v>
      </c>
      <c r="BF241" s="3" t="str">
        <f>IF(ISNUMBER(SEARCH("airDry",$AW241)),"airDry","")</f>
        <v/>
      </c>
      <c r="BG241" s="3" t="str">
        <f>IF(ISNUMBER(SEARCH("heatDry",$AY241)),"heatDry","")</f>
        <v/>
      </c>
      <c r="BH241" s="3" t="str">
        <f>IF(AND(ISNUMBER(SEARCH("aerobic",$AW241)),ISNUMBER(SEARCH("anaer",$AW241))),"Combined Aer and Anaer.","")</f>
        <v/>
      </c>
    </row>
    <row r="242" spans="1:60" x14ac:dyDescent="0.25">
      <c r="A242" s="4">
        <v>432</v>
      </c>
      <c r="B242" t="s">
        <v>2165</v>
      </c>
      <c r="C242">
        <v>567.5</v>
      </c>
      <c r="D242">
        <v>360.57849615590249</v>
      </c>
      <c r="E242">
        <v>359.58453297687862</v>
      </c>
      <c r="F242">
        <v>285.24584311866067</v>
      </c>
      <c r="G242">
        <v>431.38219026084738</v>
      </c>
      <c r="H242">
        <v>-113.72007922834671</v>
      </c>
      <c r="I242">
        <v>-116.15369880245851</v>
      </c>
      <c r="J242">
        <v>-131.9890311885195</v>
      </c>
      <c r="K242">
        <v>-90.089552871826896</v>
      </c>
      <c r="L242">
        <v>379.90518215148319</v>
      </c>
      <c r="M242">
        <v>378.3210547625942</v>
      </c>
      <c r="N242">
        <v>373.07412444899728</v>
      </c>
      <c r="O242">
        <v>391.03729959559791</v>
      </c>
      <c r="P242">
        <v>13.26311884080199</v>
      </c>
      <c r="Q242">
        <v>13.432459365104879</v>
      </c>
      <c r="R242">
        <v>10.938209976953161</v>
      </c>
      <c r="S242">
        <v>15.178343149026331</v>
      </c>
      <c r="T242">
        <v>42087.29685882233</v>
      </c>
      <c r="U242">
        <v>42087.26465440225</v>
      </c>
      <c r="V242">
        <v>42058.42246238263</v>
      </c>
      <c r="W242">
        <v>42116.370827604682</v>
      </c>
      <c r="X242">
        <v>2829.804460554305</v>
      </c>
      <c r="Y242">
        <v>2840.4585762085162</v>
      </c>
      <c r="Z242">
        <v>2750.401727149931</v>
      </c>
      <c r="AA242">
        <v>2880.918495586066</v>
      </c>
      <c r="AB242">
        <v>457.9778030569538</v>
      </c>
      <c r="AC242">
        <v>454.33387959078289</v>
      </c>
      <c r="AD242">
        <v>394.56585488651308</v>
      </c>
      <c r="AE242">
        <v>531.30999493391619</v>
      </c>
      <c r="AF242">
        <v>65.606215409456681</v>
      </c>
      <c r="AG242">
        <v>65.332101773630399</v>
      </c>
      <c r="AH242">
        <v>64.427694943282404</v>
      </c>
      <c r="AI242">
        <v>67.528216771811387</v>
      </c>
      <c r="AJ242">
        <v>0.57793396869313984</v>
      </c>
      <c r="AK242">
        <v>0.57793401787625442</v>
      </c>
      <c r="AL242">
        <v>0.57792267749453785</v>
      </c>
      <c r="AM242">
        <v>0.57794519482544093</v>
      </c>
      <c r="AN242">
        <v>0.94341439436349162</v>
      </c>
      <c r="AO242">
        <v>0.94341439436349184</v>
      </c>
      <c r="AP242">
        <v>0.94341439436349184</v>
      </c>
      <c r="AQ242">
        <v>0.94341439436349184</v>
      </c>
      <c r="AR242">
        <v>15.13697303009863</v>
      </c>
      <c r="AS242">
        <v>15.13697303009863</v>
      </c>
      <c r="AT242">
        <v>15.13697303009863</v>
      </c>
      <c r="AU242">
        <v>15.13697303009863</v>
      </c>
      <c r="AV242" t="str">
        <f>VLOOKUP(Sheet1[[#This Row],[NPDES ID2]],Combined_Sheet__Major_Only___2[[NPDES ID2]:[ECHO BFR]],3,FALSE)</f>
        <v>CO</v>
      </c>
      <c r="AW242" t="s">
        <v>41</v>
      </c>
      <c r="AX242" t="str">
        <f>VLOOKUP(Sheet1[[#This Row],[NPDES ID2]],Combined_Sheet__Major_Only___2[[NPDES ID2]:[ECHO BFR]],27,FALSE)</f>
        <v>-</v>
      </c>
      <c r="AY242" t="str">
        <f>VLOOKUP(Sheet1[[#This Row],[NPDES ID2]],Combined_Sheet__Major_Only___2[[NPDES ID2]:[ECHO BFR]],28,FALSE)</f>
        <v>-</v>
      </c>
      <c r="AZ242" t="str">
        <f>VLOOKUP(Sheet1[[#This Row],[NPDES ID2]],Combined_Sheet__Major_Only___2[[NPDES ID2]:[ECHO BFR]],29,FALSE)</f>
        <v>preliminaryOps, thickening</v>
      </c>
      <c r="BA242">
        <f>VLOOKUP(Sheet1[[#This Row],[NPDES ID2]],Combined_Sheet__Major_Only___2[[NPDES ID2]:[ECHO BFR]],17,FALSE)</f>
        <v>38.722639999999998</v>
      </c>
      <c r="BB242">
        <f>VLOOKUP(Sheet1[[#This Row],[NPDES ID2]],Combined_Sheet__Major_Only___2[[NPDES ID2]:[ECHO BFR]],18,FALSE)</f>
        <v>-104.72221999999999</v>
      </c>
      <c r="BC242" t="str">
        <f>IF(ISNUMBER(SEARCH("aerobic",$AW242)),"aerobic","")</f>
        <v>aerobic</v>
      </c>
      <c r="BD242" t="str">
        <f>IF(ISNUMBER(SEARCH("anaer",$AW242)),"anaer","")</f>
        <v/>
      </c>
      <c r="BE242" t="str">
        <f>IF(ISNUMBER(SEARCH("thickening",$AZ242)),"thickening","")</f>
        <v>thickening</v>
      </c>
      <c r="BF242" s="2" t="str">
        <f>IF(ISNUMBER(SEARCH("airDry",$AW242)),"airDry","")</f>
        <v/>
      </c>
      <c r="BG242" s="2" t="str">
        <f>IF(ISNUMBER(SEARCH("heatDry",$AY242)),"heatDry","")</f>
        <v/>
      </c>
      <c r="BH242" s="2" t="str">
        <f>IF(AND(ISNUMBER(SEARCH("aerobic",$AW242)),ISNUMBER(SEARCH("anaer",$AW242))),"Combined Aer and Anaer.","")</f>
        <v/>
      </c>
    </row>
    <row r="243" spans="1:60" x14ac:dyDescent="0.25">
      <c r="A243" s="4">
        <v>1118</v>
      </c>
      <c r="B243" t="s">
        <v>5379</v>
      </c>
      <c r="C243">
        <v>326</v>
      </c>
      <c r="D243">
        <v>455.6930554763149</v>
      </c>
      <c r="E243">
        <v>460.97611563270482</v>
      </c>
      <c r="F243">
        <v>348.95870714643422</v>
      </c>
      <c r="G243">
        <v>577.60767216552608</v>
      </c>
      <c r="H243">
        <v>-118.3333212182345</v>
      </c>
      <c r="I243">
        <v>-120.6301179614418</v>
      </c>
      <c r="J243">
        <v>-136.29466029052671</v>
      </c>
      <c r="K243">
        <v>-94.897295904300051</v>
      </c>
      <c r="L243">
        <v>210.43093974493269</v>
      </c>
      <c r="M243">
        <v>209.45885398300459</v>
      </c>
      <c r="N243">
        <v>206.24059710387169</v>
      </c>
      <c r="O243">
        <v>217.2601606313001</v>
      </c>
      <c r="P243">
        <v>7.6356348710014856</v>
      </c>
      <c r="Q243">
        <v>7.7178513896359293</v>
      </c>
      <c r="R243">
        <v>6.3505964251381357</v>
      </c>
      <c r="S243">
        <v>8.7042906028264468</v>
      </c>
      <c r="T243">
        <v>42099.777376219427</v>
      </c>
      <c r="U243">
        <v>42099.745162649233</v>
      </c>
      <c r="V243">
        <v>42070.894775811983</v>
      </c>
      <c r="W243">
        <v>42128.859605673213</v>
      </c>
      <c r="X243">
        <v>2935.794416551676</v>
      </c>
      <c r="Y243">
        <v>2948.1226613851641</v>
      </c>
      <c r="Z243">
        <v>2844.5564814089762</v>
      </c>
      <c r="AA243">
        <v>2994.5473060214081</v>
      </c>
      <c r="AB243">
        <v>461.1205104911902</v>
      </c>
      <c r="AC243">
        <v>457.3417010557211</v>
      </c>
      <c r="AD243">
        <v>398.71711224258229</v>
      </c>
      <c r="AE243">
        <v>531.83453426303743</v>
      </c>
      <c r="AF243">
        <v>63.259193817522231</v>
      </c>
      <c r="AG243">
        <v>62.966658895473323</v>
      </c>
      <c r="AH243">
        <v>62.000145920587698</v>
      </c>
      <c r="AI243">
        <v>65.311941530661471</v>
      </c>
      <c r="AJ243">
        <v>0.54925342921425357</v>
      </c>
      <c r="AK243">
        <v>0.54925345653722135</v>
      </c>
      <c r="AL243">
        <v>0.54924716145967645</v>
      </c>
      <c r="AM243">
        <v>0.54925966079237776</v>
      </c>
      <c r="AN243">
        <v>0.94342980814607413</v>
      </c>
      <c r="AO243">
        <v>0.94342980814607369</v>
      </c>
      <c r="AP243">
        <v>0.94342980814607369</v>
      </c>
      <c r="AQ243">
        <v>0.94342980814607369</v>
      </c>
      <c r="AR243">
        <v>14.86191821513299</v>
      </c>
      <c r="AS243">
        <v>14.861918215132979</v>
      </c>
      <c r="AT243">
        <v>14.861918215132979</v>
      </c>
      <c r="AU243">
        <v>14.861918215132979</v>
      </c>
      <c r="AV243" t="str">
        <f>VLOOKUP(Sheet1[[#This Row],[NPDES ID2]],Combined_Sheet__Major_Only___2[[NPDES ID2]:[ECHO BFR]],3,FALSE)</f>
        <v>MS</v>
      </c>
      <c r="AW243" t="s">
        <v>41</v>
      </c>
      <c r="AX243" t="str">
        <f>VLOOKUP(Sheet1[[#This Row],[NPDES ID2]],Combined_Sheet__Major_Only___2[[NPDES ID2]:[ECHO BFR]],27,FALSE)</f>
        <v>-</v>
      </c>
      <c r="AY243" t="str">
        <f>VLOOKUP(Sheet1[[#This Row],[NPDES ID2]],Combined_Sheet__Major_Only___2[[NPDES ID2]:[ECHO BFR]],28,FALSE)</f>
        <v>-</v>
      </c>
      <c r="AZ243" t="str">
        <f>VLOOKUP(Sheet1[[#This Row],[NPDES ID2]],Combined_Sheet__Major_Only___2[[NPDES ID2]:[ECHO BFR]],29,FALSE)</f>
        <v>thickening</v>
      </c>
      <c r="BA243">
        <f>VLOOKUP(Sheet1[[#This Row],[NPDES ID2]],Combined_Sheet__Major_Only___2[[NPDES ID2]:[ECHO BFR]],17,FALSE)</f>
        <v>30.448204</v>
      </c>
      <c r="BB243">
        <f>VLOOKUP(Sheet1[[#This Row],[NPDES ID2]],Combined_Sheet__Major_Only___2[[NPDES ID2]:[ECHO BFR]],18,FALSE)</f>
        <v>-88.901570000000007</v>
      </c>
      <c r="BC243" t="str">
        <f>IF(ISNUMBER(SEARCH("aerobic",$AW243)),"aerobic","")</f>
        <v>aerobic</v>
      </c>
      <c r="BD243" t="str">
        <f>IF(ISNUMBER(SEARCH("anaer",$AW243)),"anaer","")</f>
        <v/>
      </c>
      <c r="BE243" t="str">
        <f>IF(ISNUMBER(SEARCH("thickening",$AZ243)),"thickening","")</f>
        <v>thickening</v>
      </c>
      <c r="BF243" s="2" t="str">
        <f>IF(ISNUMBER(SEARCH("airDry",$AW243)),"airDry","")</f>
        <v/>
      </c>
      <c r="BG243" s="2" t="str">
        <f>IF(ISNUMBER(SEARCH("heatDry",$AY243)),"heatDry","")</f>
        <v/>
      </c>
      <c r="BH243" s="2" t="str">
        <f>IF(AND(ISNUMBER(SEARCH("aerobic",$AW243)),ISNUMBER(SEARCH("anaer",$AW243))),"Combined Aer and Anaer.","")</f>
        <v/>
      </c>
    </row>
    <row r="244" spans="1:60" x14ac:dyDescent="0.25">
      <c r="A244" s="4">
        <v>1317</v>
      </c>
      <c r="B244" t="s">
        <v>6267</v>
      </c>
      <c r="C244">
        <v>174</v>
      </c>
      <c r="D244">
        <v>706.40015097803871</v>
      </c>
      <c r="E244">
        <v>704.45785824611755</v>
      </c>
      <c r="F244">
        <v>512.28918077224409</v>
      </c>
      <c r="G244">
        <v>919.60029960661757</v>
      </c>
      <c r="H244">
        <v>-121.0919554201584</v>
      </c>
      <c r="I244">
        <v>-123.4512260690274</v>
      </c>
      <c r="J244">
        <v>-139.3843179831386</v>
      </c>
      <c r="K244">
        <v>-97.768415445782082</v>
      </c>
      <c r="L244">
        <v>109.9652220222997</v>
      </c>
      <c r="M244">
        <v>109.4276831670022</v>
      </c>
      <c r="N244">
        <v>107.6485335778904</v>
      </c>
      <c r="O244">
        <v>113.74100807406511</v>
      </c>
      <c r="P244">
        <v>4.0804053459487299</v>
      </c>
      <c r="Q244">
        <v>4.1147315655204766</v>
      </c>
      <c r="R244">
        <v>3.403349181564912</v>
      </c>
      <c r="S244">
        <v>4.6566466849480062</v>
      </c>
      <c r="T244">
        <v>42118.822088524677</v>
      </c>
      <c r="U244">
        <v>42118.789860991819</v>
      </c>
      <c r="V244">
        <v>42089.926969228771</v>
      </c>
      <c r="W244">
        <v>42147.916923394252</v>
      </c>
      <c r="X244">
        <v>3000.0110214823799</v>
      </c>
      <c r="Y244">
        <v>3013.380500099714</v>
      </c>
      <c r="Z244">
        <v>2901.3869427799782</v>
      </c>
      <c r="AA244">
        <v>3063.5468397052491</v>
      </c>
      <c r="AB244">
        <v>473.27013001145031</v>
      </c>
      <c r="AC244">
        <v>469.15037685926171</v>
      </c>
      <c r="AD244">
        <v>408.78825356234512</v>
      </c>
      <c r="AE244">
        <v>545.71604545320724</v>
      </c>
      <c r="AF244">
        <v>61.934869252714549</v>
      </c>
      <c r="AG244">
        <v>61.631950508897809</v>
      </c>
      <c r="AH244">
        <v>60.630400638229133</v>
      </c>
      <c r="AI244">
        <v>64.061350875159278</v>
      </c>
      <c r="AJ244">
        <v>0.53307980691085421</v>
      </c>
      <c r="AK244">
        <v>0.53307982136968179</v>
      </c>
      <c r="AL244">
        <v>0.53307649178418404</v>
      </c>
      <c r="AM244">
        <v>0.53308310288352234</v>
      </c>
      <c r="AN244">
        <v>0.94345331271302724</v>
      </c>
      <c r="AO244">
        <v>0.94345331271302735</v>
      </c>
      <c r="AP244">
        <v>0.94345331271302735</v>
      </c>
      <c r="AQ244">
        <v>0.94345331271302735</v>
      </c>
      <c r="AR244">
        <v>14.512008719712931</v>
      </c>
      <c r="AS244">
        <v>14.512008719712931</v>
      </c>
      <c r="AT244">
        <v>14.512008719712931</v>
      </c>
      <c r="AU244">
        <v>14.512008719712931</v>
      </c>
      <c r="AV244" t="str">
        <f>VLOOKUP(Sheet1[[#This Row],[NPDES ID2]],Combined_Sheet__Major_Only___2[[NPDES ID2]:[ECHO BFR]],3,FALSE)</f>
        <v>CO</v>
      </c>
      <c r="AW244" t="s">
        <v>41</v>
      </c>
      <c r="AX244" t="str">
        <f>VLOOKUP(Sheet1[[#This Row],[NPDES ID2]],Combined_Sheet__Major_Only___2[[NPDES ID2]:[ECHO BFR]],27,FALSE)</f>
        <v>-</v>
      </c>
      <c r="AY244" t="str">
        <f>VLOOKUP(Sheet1[[#This Row],[NPDES ID2]],Combined_Sheet__Major_Only___2[[NPDES ID2]:[ECHO BFR]],28,FALSE)</f>
        <v>-</v>
      </c>
      <c r="AZ244" t="str">
        <f>VLOOKUP(Sheet1[[#This Row],[NPDES ID2]],Combined_Sheet__Major_Only___2[[NPDES ID2]:[ECHO BFR]],29,FALSE)</f>
        <v>thickening</v>
      </c>
      <c r="BA244">
        <f>VLOOKUP(Sheet1[[#This Row],[NPDES ID2]],Combined_Sheet__Major_Only___2[[NPDES ID2]:[ECHO BFR]],17,FALSE)</f>
        <v>39.574860000000001</v>
      </c>
      <c r="BB244">
        <f>VLOOKUP(Sheet1[[#This Row],[NPDES ID2]],Combined_Sheet__Major_Only___2[[NPDES ID2]:[ECHO BFR]],18,FALSE)</f>
        <v>-106.09134</v>
      </c>
      <c r="BC244" t="str">
        <f>IF(ISNUMBER(SEARCH("aerobic",$AW244)),"aerobic","")</f>
        <v>aerobic</v>
      </c>
      <c r="BD244" t="str">
        <f>IF(ISNUMBER(SEARCH("anaer",$AW244)),"anaer","")</f>
        <v/>
      </c>
      <c r="BE244" t="str">
        <f>IF(ISNUMBER(SEARCH("thickening",$AZ244)),"thickening","")</f>
        <v>thickening</v>
      </c>
      <c r="BF244" s="3" t="str">
        <f>IF(ISNUMBER(SEARCH("airDry",$AW244)),"airDry","")</f>
        <v/>
      </c>
      <c r="BG244" s="3" t="str">
        <f>IF(ISNUMBER(SEARCH("heatDry",$AY244)),"heatDry","")</f>
        <v/>
      </c>
      <c r="BH244" s="3" t="str">
        <f>IF(AND(ISNUMBER(SEARCH("aerobic",$AW244)),ISNUMBER(SEARCH("anaer",$AW244))),"Combined Aer and Anaer.","")</f>
        <v/>
      </c>
    </row>
    <row r="245" spans="1:60" x14ac:dyDescent="0.25">
      <c r="A245" s="4">
        <v>2346</v>
      </c>
      <c r="B245" t="s">
        <v>10945</v>
      </c>
      <c r="C245">
        <v>356.31</v>
      </c>
      <c r="D245">
        <v>433.12415579258641</v>
      </c>
      <c r="E245">
        <v>438.4890310574263</v>
      </c>
      <c r="F245">
        <v>333.33367329541778</v>
      </c>
      <c r="G245">
        <v>542.32787796360026</v>
      </c>
      <c r="H245">
        <v>-117.5462868492759</v>
      </c>
      <c r="I245">
        <v>-119.8559828740423</v>
      </c>
      <c r="J245">
        <v>-135.42990900158159</v>
      </c>
      <c r="K245">
        <v>-94.075246539530212</v>
      </c>
      <c r="L245">
        <v>231.4122057389732</v>
      </c>
      <c r="M245">
        <v>230.36099276814619</v>
      </c>
      <c r="N245">
        <v>226.8805734798583</v>
      </c>
      <c r="O245">
        <v>238.79757702054059</v>
      </c>
      <c r="P245">
        <v>8.3425663909516725</v>
      </c>
      <c r="Q245">
        <v>8.4381729126509999</v>
      </c>
      <c r="R245">
        <v>6.9327339800723662</v>
      </c>
      <c r="S245">
        <v>9.5070456560215622</v>
      </c>
      <c r="T245">
        <v>42121.847634000311</v>
      </c>
      <c r="U245">
        <v>42121.815404249268</v>
      </c>
      <c r="V245">
        <v>42092.950525886408</v>
      </c>
      <c r="W245">
        <v>42150.944471434057</v>
      </c>
      <c r="X245">
        <v>2919.327930334613</v>
      </c>
      <c r="Y245">
        <v>2931.3712313934438</v>
      </c>
      <c r="Z245">
        <v>2830.1063674168408</v>
      </c>
      <c r="AA245">
        <v>2976.7767525206991</v>
      </c>
      <c r="AB245">
        <v>461.71925482262742</v>
      </c>
      <c r="AC245">
        <v>457.94011012092602</v>
      </c>
      <c r="AD245">
        <v>398.88579547382801</v>
      </c>
      <c r="AE245">
        <v>533.18843022030194</v>
      </c>
      <c r="AF245">
        <v>63.64882915721104</v>
      </c>
      <c r="AG245">
        <v>63.35935860975021</v>
      </c>
      <c r="AH245">
        <v>62.403130244504233</v>
      </c>
      <c r="AI245">
        <v>65.679882952429949</v>
      </c>
      <c r="AJ245">
        <v>0.55401328804356309</v>
      </c>
      <c r="AK245">
        <v>0.55401331811808496</v>
      </c>
      <c r="AL245">
        <v>0.55400638840338146</v>
      </c>
      <c r="AM245">
        <v>0.55402014786835552</v>
      </c>
      <c r="AN245">
        <v>0.94345704497717331</v>
      </c>
      <c r="AO245">
        <v>0.9434570449771732</v>
      </c>
      <c r="AP245">
        <v>0.9434570449771732</v>
      </c>
      <c r="AQ245">
        <v>0.9434570449771732</v>
      </c>
      <c r="AR245">
        <v>14.890714839485989</v>
      </c>
      <c r="AS245">
        <v>14.890714839485989</v>
      </c>
      <c r="AT245">
        <v>14.890714839485989</v>
      </c>
      <c r="AU245">
        <v>14.890714839485989</v>
      </c>
      <c r="AV245" t="str">
        <f>VLOOKUP(Sheet1[[#This Row],[NPDES ID2]],Combined_Sheet__Major_Only___2[[NPDES ID2]:[ECHO BFR]],3,FALSE)</f>
        <v>IN</v>
      </c>
      <c r="AW245" t="s">
        <v>41</v>
      </c>
      <c r="AX245" t="str">
        <f>VLOOKUP(Sheet1[[#This Row],[NPDES ID2]],Combined_Sheet__Major_Only___2[[NPDES ID2]:[ECHO BFR]],27,FALSE)</f>
        <v>tempSludgeStore</v>
      </c>
      <c r="AY245" t="str">
        <f>VLOOKUP(Sheet1[[#This Row],[NPDES ID2]],Combined_Sheet__Major_Only___2[[NPDES ID2]:[ECHO BFR]],28,FALSE)</f>
        <v>-</v>
      </c>
      <c r="AZ245" t="str">
        <f>VLOOKUP(Sheet1[[#This Row],[NPDES ID2]],Combined_Sheet__Major_Only___2[[NPDES ID2]:[ECHO BFR]],29,FALSE)</f>
        <v>thickening</v>
      </c>
      <c r="BA245">
        <f>VLOOKUP(Sheet1[[#This Row],[NPDES ID2]],Combined_Sheet__Major_Only___2[[NPDES ID2]:[ECHO BFR]],17,FALSE)</f>
        <v>41.600028000000002</v>
      </c>
      <c r="BB245">
        <f>VLOOKUP(Sheet1[[#This Row],[NPDES ID2]],Combined_Sheet__Major_Only___2[[NPDES ID2]:[ECHO BFR]],18,FALSE)</f>
        <v>-87.202556000000001</v>
      </c>
      <c r="BC245" t="str">
        <f>IF(ISNUMBER(SEARCH("aerobic",$AW245)),"aerobic","")</f>
        <v>aerobic</v>
      </c>
      <c r="BD245" t="str">
        <f>IF(ISNUMBER(SEARCH("anaer",$AW245)),"anaer","")</f>
        <v/>
      </c>
      <c r="BE245" t="str">
        <f>IF(ISNUMBER(SEARCH("thickening",$AZ245)),"thickening","")</f>
        <v>thickening</v>
      </c>
      <c r="BF245" s="2" t="str">
        <f>IF(ISNUMBER(SEARCH("airDry",$AW245)),"airDry","")</f>
        <v/>
      </c>
      <c r="BG245" s="2" t="str">
        <f>IF(ISNUMBER(SEARCH("heatDry",$AY245)),"heatDry","")</f>
        <v/>
      </c>
      <c r="BH245" s="2" t="str">
        <f>IF(AND(ISNUMBER(SEARCH("aerobic",$AW245)),ISNUMBER(SEARCH("anaer",$AW245))),"Combined Aer and Anaer.","")</f>
        <v/>
      </c>
    </row>
    <row r="246" spans="1:60" x14ac:dyDescent="0.25">
      <c r="A246" s="4">
        <v>1434</v>
      </c>
      <c r="B246" t="s">
        <v>6782</v>
      </c>
      <c r="C246">
        <v>125.7</v>
      </c>
      <c r="D246">
        <v>870.04786662570939</v>
      </c>
      <c r="E246">
        <v>870.05428243061601</v>
      </c>
      <c r="F246">
        <v>620.12699362476121</v>
      </c>
      <c r="G246">
        <v>1138.812189254626</v>
      </c>
      <c r="H246">
        <v>-113.9747156826362</v>
      </c>
      <c r="I246">
        <v>-116.373081572244</v>
      </c>
      <c r="J246">
        <v>-132.20015202978911</v>
      </c>
      <c r="K246">
        <v>-90.268615729880437</v>
      </c>
      <c r="L246">
        <v>84.040634607231809</v>
      </c>
      <c r="M246">
        <v>83.688736659964434</v>
      </c>
      <c r="N246">
        <v>82.524097262213914</v>
      </c>
      <c r="O246">
        <v>86.51234331591084</v>
      </c>
      <c r="P246">
        <v>2.9380349081123791</v>
      </c>
      <c r="Q246">
        <v>2.9755449760382522</v>
      </c>
      <c r="R246">
        <v>2.4239877175470008</v>
      </c>
      <c r="S246">
        <v>3.361235694131127</v>
      </c>
      <c r="T246">
        <v>42135.689579110403</v>
      </c>
      <c r="U246">
        <v>42135.657339211117</v>
      </c>
      <c r="V246">
        <v>42106.783372105208</v>
      </c>
      <c r="W246">
        <v>42164.795578324643</v>
      </c>
      <c r="X246">
        <v>2836.6880085506741</v>
      </c>
      <c r="Y246">
        <v>2847.414439930008</v>
      </c>
      <c r="Z246">
        <v>2756.7964791898312</v>
      </c>
      <c r="AA246">
        <v>2888.1101252672288</v>
      </c>
      <c r="AB246">
        <v>466.55548664442318</v>
      </c>
      <c r="AC246">
        <v>462.70118016248892</v>
      </c>
      <c r="AD246">
        <v>400.98246856053697</v>
      </c>
      <c r="AE246">
        <v>542.5454148665325</v>
      </c>
      <c r="AF246">
        <v>65.521263019718916</v>
      </c>
      <c r="AG246">
        <v>65.24678731892034</v>
      </c>
      <c r="AH246">
        <v>64.339168273878556</v>
      </c>
      <c r="AI246">
        <v>67.44820791509963</v>
      </c>
      <c r="AJ246">
        <v>0.57689549255306471</v>
      </c>
      <c r="AK246">
        <v>0.57689550355765351</v>
      </c>
      <c r="AL246">
        <v>0.57689296986397254</v>
      </c>
      <c r="AM246">
        <v>0.57689800066135644</v>
      </c>
      <c r="AN246">
        <v>0.94347411389635605</v>
      </c>
      <c r="AO246">
        <v>0.94347411389635616</v>
      </c>
      <c r="AP246">
        <v>0.94347411389635616</v>
      </c>
      <c r="AQ246">
        <v>0.94347411389635616</v>
      </c>
      <c r="AR246">
        <v>14.971976955487291</v>
      </c>
      <c r="AS246">
        <v>14.971976955487291</v>
      </c>
      <c r="AT246">
        <v>14.971976955487291</v>
      </c>
      <c r="AU246">
        <v>14.971976955487291</v>
      </c>
      <c r="AV246" t="str">
        <f>VLOOKUP(Sheet1[[#This Row],[NPDES ID2]],Combined_Sheet__Major_Only___2[[NPDES ID2]:[ECHO BFR]],3,FALSE)</f>
        <v>NH</v>
      </c>
      <c r="AW246" t="s">
        <v>41</v>
      </c>
      <c r="AX246" t="str">
        <f>VLOOKUP(Sheet1[[#This Row],[NPDES ID2]],Combined_Sheet__Major_Only___2[[NPDES ID2]:[ECHO BFR]],27,FALSE)</f>
        <v>-</v>
      </c>
      <c r="AY246" t="str">
        <f>VLOOKUP(Sheet1[[#This Row],[NPDES ID2]],Combined_Sheet__Major_Only___2[[NPDES ID2]:[ECHO BFR]],28,FALSE)</f>
        <v>-</v>
      </c>
      <c r="AZ246" t="str">
        <f>VLOOKUP(Sheet1[[#This Row],[NPDES ID2]],Combined_Sheet__Major_Only___2[[NPDES ID2]:[ECHO BFR]],29,FALSE)</f>
        <v>thickening</v>
      </c>
      <c r="BA246">
        <f>VLOOKUP(Sheet1[[#This Row],[NPDES ID2]],Combined_Sheet__Major_Only___2[[NPDES ID2]:[ECHO BFR]],17,FALSE)</f>
        <v>42.820041000000003</v>
      </c>
      <c r="BB246">
        <f>VLOOKUP(Sheet1[[#This Row],[NPDES ID2]],Combined_Sheet__Major_Only___2[[NPDES ID2]:[ECHO BFR]],18,FALSE)</f>
        <v>-71.99306</v>
      </c>
      <c r="BC246" t="str">
        <f>IF(ISNUMBER(SEARCH("aerobic",$AW246)),"aerobic","")</f>
        <v>aerobic</v>
      </c>
      <c r="BD246" t="str">
        <f>IF(ISNUMBER(SEARCH("anaer",$AW246)),"anaer","")</f>
        <v/>
      </c>
      <c r="BE246" t="str">
        <f>IF(ISNUMBER(SEARCH("thickening",$AZ246)),"thickening","")</f>
        <v>thickening</v>
      </c>
      <c r="BF246" s="2" t="str">
        <f>IF(ISNUMBER(SEARCH("airDry",$AW246)),"airDry","")</f>
        <v/>
      </c>
      <c r="BG246" s="2" t="str">
        <f>IF(ISNUMBER(SEARCH("heatDry",$AY246)),"heatDry","")</f>
        <v/>
      </c>
      <c r="BH246" s="2" t="str">
        <f>IF(AND(ISNUMBER(SEARCH("aerobic",$AW246)),ISNUMBER(SEARCH("anaer",$AW246))),"Combined Aer and Anaer.","")</f>
        <v/>
      </c>
    </row>
    <row r="247" spans="1:60" x14ac:dyDescent="0.25">
      <c r="A247" s="4">
        <v>2439</v>
      </c>
      <c r="B247" t="s">
        <v>11366</v>
      </c>
      <c r="C247">
        <v>239.84</v>
      </c>
      <c r="D247">
        <v>540.24649789324019</v>
      </c>
      <c r="E247">
        <v>541.03947725799776</v>
      </c>
      <c r="F247">
        <v>401.39060914827189</v>
      </c>
      <c r="G247">
        <v>696.5810476757689</v>
      </c>
      <c r="H247">
        <v>-116.5451349069975</v>
      </c>
      <c r="I247">
        <v>-118.875008847546</v>
      </c>
      <c r="J247">
        <v>-134.5229847503301</v>
      </c>
      <c r="K247">
        <v>-93.002425524612022</v>
      </c>
      <c r="L247">
        <v>157.034573449231</v>
      </c>
      <c r="M247">
        <v>156.33694386368839</v>
      </c>
      <c r="N247">
        <v>154.027535679153</v>
      </c>
      <c r="O247">
        <v>161.93537293413479</v>
      </c>
      <c r="P247">
        <v>5.6129066302282196</v>
      </c>
      <c r="Q247">
        <v>5.6823939098456648</v>
      </c>
      <c r="R247">
        <v>4.6591458794028089</v>
      </c>
      <c r="S247">
        <v>6.3935538012370774</v>
      </c>
      <c r="T247">
        <v>42209.103106796298</v>
      </c>
      <c r="U247">
        <v>42209.070813073748</v>
      </c>
      <c r="V247">
        <v>42180.148641999091</v>
      </c>
      <c r="W247">
        <v>42238.257697347894</v>
      </c>
      <c r="X247">
        <v>2901.7560496512419</v>
      </c>
      <c r="Y247">
        <v>2913.4466328634799</v>
      </c>
      <c r="Z247">
        <v>2815.0313583384982</v>
      </c>
      <c r="AA247">
        <v>2957.5888796956679</v>
      </c>
      <c r="AB247">
        <v>575.12408877869257</v>
      </c>
      <c r="AC247">
        <v>567.78816277349904</v>
      </c>
      <c r="AD247">
        <v>479.17142095438078</v>
      </c>
      <c r="AE247">
        <v>689.19677533449067</v>
      </c>
      <c r="AF247">
        <v>64.165896095326218</v>
      </c>
      <c r="AG247">
        <v>63.88058356184311</v>
      </c>
      <c r="AH247">
        <v>62.937718439271833</v>
      </c>
      <c r="AI247">
        <v>66.168219078870948</v>
      </c>
      <c r="AJ247">
        <v>0.560330797465876</v>
      </c>
      <c r="AK247">
        <v>0.56033082006027257</v>
      </c>
      <c r="AL247">
        <v>0.56032561550157645</v>
      </c>
      <c r="AM247">
        <v>0.56033594950793975</v>
      </c>
      <c r="AN247">
        <v>0.94356447033322866</v>
      </c>
      <c r="AO247">
        <v>0.94356447033322866</v>
      </c>
      <c r="AP247">
        <v>0.94356447033322866</v>
      </c>
      <c r="AQ247">
        <v>0.94356447033322866</v>
      </c>
      <c r="AR247">
        <v>13.17518182349515</v>
      </c>
      <c r="AS247">
        <v>13.17518182349515</v>
      </c>
      <c r="AT247">
        <v>13.17518182349515</v>
      </c>
      <c r="AU247">
        <v>13.17518182349515</v>
      </c>
      <c r="AV247" t="str">
        <f>VLOOKUP(Sheet1[[#This Row],[NPDES ID2]],Combined_Sheet__Major_Only___2[[NPDES ID2]:[ECHO BFR]],3,FALSE)</f>
        <v>TX</v>
      </c>
      <c r="AW247" t="s">
        <v>41</v>
      </c>
      <c r="AX247" t="str">
        <f>VLOOKUP(Sheet1[[#This Row],[NPDES ID2]],Combined_Sheet__Major_Only___2[[NPDES ID2]:[ECHO BFR]],27,FALSE)</f>
        <v>-</v>
      </c>
      <c r="AY247" t="str">
        <f>VLOOKUP(Sheet1[[#This Row],[NPDES ID2]],Combined_Sheet__Major_Only___2[[NPDES ID2]:[ECHO BFR]],28,FALSE)</f>
        <v>-</v>
      </c>
      <c r="AZ247" t="str">
        <f>VLOOKUP(Sheet1[[#This Row],[NPDES ID2]],Combined_Sheet__Major_Only___2[[NPDES ID2]:[ECHO BFR]],29,FALSE)</f>
        <v>thickening</v>
      </c>
      <c r="BA247">
        <f>VLOOKUP(Sheet1[[#This Row],[NPDES ID2]],Combined_Sheet__Major_Only___2[[NPDES ID2]:[ECHO BFR]],17,FALSE)</f>
        <v>29.890847999999998</v>
      </c>
      <c r="BB247">
        <f>VLOOKUP(Sheet1[[#This Row],[NPDES ID2]],Combined_Sheet__Major_Only___2[[NPDES ID2]:[ECHO BFR]],18,FALSE)</f>
        <v>-95.638902999999999</v>
      </c>
      <c r="BC247" t="str">
        <f>IF(ISNUMBER(SEARCH("aerobic",$AW247)),"aerobic","")</f>
        <v>aerobic</v>
      </c>
      <c r="BD247" t="str">
        <f>IF(ISNUMBER(SEARCH("anaer",$AW247)),"anaer","")</f>
        <v/>
      </c>
      <c r="BE247" t="str">
        <f>IF(ISNUMBER(SEARCH("thickening",$AZ247)),"thickening","")</f>
        <v>thickening</v>
      </c>
      <c r="BF247" s="3" t="str">
        <f>IF(ISNUMBER(SEARCH("airDry",$AW247)),"airDry","")</f>
        <v/>
      </c>
      <c r="BG247" s="3" t="str">
        <f>IF(ISNUMBER(SEARCH("heatDry",$AY247)),"heatDry","")</f>
        <v/>
      </c>
      <c r="BH247" s="3" t="str">
        <f>IF(AND(ISNUMBER(SEARCH("aerobic",$AW247)),ISNUMBER(SEARCH("anaer",$AW247))),"Combined Aer and Anaer.","")</f>
        <v/>
      </c>
    </row>
    <row r="248" spans="1:60" x14ac:dyDescent="0.25">
      <c r="A248" s="4">
        <v>2282</v>
      </c>
      <c r="B248" t="s">
        <v>10670</v>
      </c>
      <c r="C248">
        <v>456</v>
      </c>
      <c r="D248">
        <v>412.55033038266481</v>
      </c>
      <c r="E248">
        <v>417.57613492279688</v>
      </c>
      <c r="F248">
        <v>317.82023358964989</v>
      </c>
      <c r="G248">
        <v>503.99739098867968</v>
      </c>
      <c r="H248">
        <v>-124.0478777388435</v>
      </c>
      <c r="I248">
        <v>-126.5779085710103</v>
      </c>
      <c r="J248">
        <v>-142.66903256044279</v>
      </c>
      <c r="K248">
        <v>-100.9533784775695</v>
      </c>
      <c r="L248">
        <v>281.6037567976154</v>
      </c>
      <c r="M248">
        <v>280.14339840253609</v>
      </c>
      <c r="N248">
        <v>275.30739949781918</v>
      </c>
      <c r="O248">
        <v>291.86484381180821</v>
      </c>
      <c r="P248">
        <v>10.70692800391851</v>
      </c>
      <c r="Q248">
        <v>10.80722272212904</v>
      </c>
      <c r="R248">
        <v>8.9574427281413058</v>
      </c>
      <c r="S248">
        <v>12.19634119141767</v>
      </c>
      <c r="T248">
        <v>42233.704909986227</v>
      </c>
      <c r="U248">
        <v>42233.672598226833</v>
      </c>
      <c r="V248">
        <v>42204.734273391543</v>
      </c>
      <c r="W248">
        <v>42262.875784110569</v>
      </c>
      <c r="X248">
        <v>3078.6188300516819</v>
      </c>
      <c r="Y248">
        <v>3093.2113280612889</v>
      </c>
      <c r="Z248">
        <v>2971.2519037864759</v>
      </c>
      <c r="AA248">
        <v>3147.8387651550702</v>
      </c>
      <c r="AB248">
        <v>580.66928598193579</v>
      </c>
      <c r="AC248">
        <v>573.13802608264177</v>
      </c>
      <c r="AD248">
        <v>487.75855734488732</v>
      </c>
      <c r="AE248">
        <v>687.71647459575263</v>
      </c>
      <c r="AF248">
        <v>60.521330606160838</v>
      </c>
      <c r="AG248">
        <v>60.20700998774354</v>
      </c>
      <c r="AH248">
        <v>59.169103278851217</v>
      </c>
      <c r="AI248">
        <v>62.726254034703878</v>
      </c>
      <c r="AJ248">
        <v>0.51582473003382223</v>
      </c>
      <c r="AK248">
        <v>0.51582477041360075</v>
      </c>
      <c r="AL248">
        <v>0.51581546125913458</v>
      </c>
      <c r="AM248">
        <v>0.51583394537998428</v>
      </c>
      <c r="AN248">
        <v>0.94359468533265334</v>
      </c>
      <c r="AO248">
        <v>0.94359468533265312</v>
      </c>
      <c r="AP248">
        <v>0.94359468533265312</v>
      </c>
      <c r="AQ248">
        <v>0.94359468533265312</v>
      </c>
      <c r="AR248">
        <v>12.773549641153441</v>
      </c>
      <c r="AS248">
        <v>12.773549641153441</v>
      </c>
      <c r="AT248">
        <v>12.773549641153441</v>
      </c>
      <c r="AU248">
        <v>12.773549641153441</v>
      </c>
      <c r="AV248" t="str">
        <f>VLOOKUP(Sheet1[[#This Row],[NPDES ID2]],Combined_Sheet__Major_Only___2[[NPDES ID2]:[ECHO BFR]],3,FALSE)</f>
        <v>TX</v>
      </c>
      <c r="AW248" t="s">
        <v>41</v>
      </c>
      <c r="AX248" t="str">
        <f>VLOOKUP(Sheet1[[#This Row],[NPDES ID2]],Combined_Sheet__Major_Only___2[[NPDES ID2]:[ECHO BFR]],27,FALSE)</f>
        <v>other</v>
      </c>
      <c r="AY248" t="str">
        <f>VLOOKUP(Sheet1[[#This Row],[NPDES ID2]],Combined_Sheet__Major_Only___2[[NPDES ID2]:[ECHO BFR]],28,FALSE)</f>
        <v>-</v>
      </c>
      <c r="AZ248" t="str">
        <f>VLOOKUP(Sheet1[[#This Row],[NPDES ID2]],Combined_Sheet__Major_Only___2[[NPDES ID2]:[ECHO BFR]],29,FALSE)</f>
        <v>thickening</v>
      </c>
      <c r="BA248">
        <f>VLOOKUP(Sheet1[[#This Row],[NPDES ID2]],Combined_Sheet__Major_Only___2[[NPDES ID2]:[ECHO BFR]],17,FALSE)</f>
        <v>30.649536000000001</v>
      </c>
      <c r="BB248">
        <f>VLOOKUP(Sheet1[[#This Row],[NPDES ID2]],Combined_Sheet__Major_Only___2[[NPDES ID2]:[ECHO BFR]],18,FALSE)</f>
        <v>-97.662526999999997</v>
      </c>
      <c r="BC248" t="str">
        <f>IF(ISNUMBER(SEARCH("aerobic",$AW248)),"aerobic","")</f>
        <v>aerobic</v>
      </c>
      <c r="BD248" t="str">
        <f>IF(ISNUMBER(SEARCH("anaer",$AW248)),"anaer","")</f>
        <v/>
      </c>
      <c r="BE248" t="str">
        <f>IF(ISNUMBER(SEARCH("thickening",$AZ248)),"thickening","")</f>
        <v>thickening</v>
      </c>
      <c r="BF248" s="2" t="str">
        <f>IF(ISNUMBER(SEARCH("airDry",$AW248)),"airDry","")</f>
        <v/>
      </c>
      <c r="BG248" s="2" t="str">
        <f>IF(ISNUMBER(SEARCH("heatDry",$AY248)),"heatDry","")</f>
        <v/>
      </c>
      <c r="BH248" s="2" t="str">
        <f>IF(AND(ISNUMBER(SEARCH("aerobic",$AW248)),ISNUMBER(SEARCH("anaer",$AW248))),"Combined Aer and Anaer.","")</f>
        <v/>
      </c>
    </row>
    <row r="249" spans="1:60" x14ac:dyDescent="0.25">
      <c r="A249" s="4">
        <v>1007</v>
      </c>
      <c r="B249" t="s">
        <v>4870</v>
      </c>
      <c r="C249">
        <v>468</v>
      </c>
      <c r="D249">
        <v>405.39150673929458</v>
      </c>
      <c r="E249">
        <v>410.40884722421362</v>
      </c>
      <c r="F249">
        <v>313.25155292798883</v>
      </c>
      <c r="G249">
        <v>494.89901879966698</v>
      </c>
      <c r="H249">
        <v>-122.8110109837783</v>
      </c>
      <c r="I249">
        <v>-125.28712370668281</v>
      </c>
      <c r="J249">
        <v>-141.29132717131981</v>
      </c>
      <c r="K249">
        <v>-99.653122061296472</v>
      </c>
      <c r="L249">
        <v>291.7240698100166</v>
      </c>
      <c r="M249">
        <v>290.24673985777468</v>
      </c>
      <c r="N249">
        <v>285.35441924282293</v>
      </c>
      <c r="O249">
        <v>302.10456103334627</v>
      </c>
      <c r="P249">
        <v>10.983108147689171</v>
      </c>
      <c r="Q249">
        <v>11.07572947961037</v>
      </c>
      <c r="R249">
        <v>9.1773855201680412</v>
      </c>
      <c r="S249">
        <v>12.501778161274711</v>
      </c>
      <c r="T249">
        <v>42245.897905797261</v>
      </c>
      <c r="U249">
        <v>42245.865585098538</v>
      </c>
      <c r="V249">
        <v>42216.919254234846</v>
      </c>
      <c r="W249">
        <v>42275.076850286707</v>
      </c>
      <c r="X249">
        <v>3050.8523471227691</v>
      </c>
      <c r="Y249">
        <v>3064.961008566831</v>
      </c>
      <c r="Z249">
        <v>2946.9335592571001</v>
      </c>
      <c r="AA249">
        <v>3117.8303412828</v>
      </c>
      <c r="AB249">
        <v>568.62750531466338</v>
      </c>
      <c r="AC249">
        <v>561.5533657384924</v>
      </c>
      <c r="AD249">
        <v>478.4976929169805</v>
      </c>
      <c r="AE249">
        <v>672.42920453294403</v>
      </c>
      <c r="AF249">
        <v>61.088774188630808</v>
      </c>
      <c r="AG249">
        <v>60.77893552327177</v>
      </c>
      <c r="AH249">
        <v>59.755920022608812</v>
      </c>
      <c r="AI249">
        <v>63.262148153502409</v>
      </c>
      <c r="AJ249">
        <v>0.5227504861564144</v>
      </c>
      <c r="AK249">
        <v>0.52275052770032049</v>
      </c>
      <c r="AL249">
        <v>0.52274094991648257</v>
      </c>
      <c r="AM249">
        <v>0.52275996742903119</v>
      </c>
      <c r="AN249">
        <v>0.94360964831876049</v>
      </c>
      <c r="AO249">
        <v>0.94360964831876037</v>
      </c>
      <c r="AP249">
        <v>0.94360964831876037</v>
      </c>
      <c r="AQ249">
        <v>0.94360964831876037</v>
      </c>
      <c r="AR249">
        <v>12.980076538620891</v>
      </c>
      <c r="AS249">
        <v>12.980076538620891</v>
      </c>
      <c r="AT249">
        <v>12.980076538620891</v>
      </c>
      <c r="AU249">
        <v>12.980076538620891</v>
      </c>
      <c r="AV249" t="str">
        <f>VLOOKUP(Sheet1[[#This Row],[NPDES ID2]],Combined_Sheet__Major_Only___2[[NPDES ID2]:[ECHO BFR]],3,FALSE)</f>
        <v>FL</v>
      </c>
      <c r="AW249" t="s">
        <v>41</v>
      </c>
      <c r="AX249" t="str">
        <f>VLOOKUP(Sheet1[[#This Row],[NPDES ID2]],Combined_Sheet__Major_Only___2[[NPDES ID2]:[ECHO BFR]],27,FALSE)</f>
        <v>-</v>
      </c>
      <c r="AY249" t="str">
        <f>VLOOKUP(Sheet1[[#This Row],[NPDES ID2]],Combined_Sheet__Major_Only___2[[NPDES ID2]:[ECHO BFR]],28,FALSE)</f>
        <v>-</v>
      </c>
      <c r="AZ249" t="str">
        <f>VLOOKUP(Sheet1[[#This Row],[NPDES ID2]],Combined_Sheet__Major_Only___2[[NPDES ID2]:[ECHO BFR]],29,FALSE)</f>
        <v>thickening</v>
      </c>
      <c r="BA249">
        <f>VLOOKUP(Sheet1[[#This Row],[NPDES ID2]],Combined_Sheet__Major_Only___2[[NPDES ID2]:[ECHO BFR]],17,FALSE)</f>
        <v>26.061388999999998</v>
      </c>
      <c r="BB249">
        <f>VLOOKUP(Sheet1[[#This Row],[NPDES ID2]],Combined_Sheet__Major_Only___2[[NPDES ID2]:[ECHO BFR]],18,FALSE)</f>
        <v>-80.305000000000007</v>
      </c>
      <c r="BC249" t="str">
        <f>IF(ISNUMBER(SEARCH("aerobic",$AW249)),"aerobic","")</f>
        <v>aerobic</v>
      </c>
      <c r="BD249" t="str">
        <f>IF(ISNUMBER(SEARCH("anaer",$AW249)),"anaer","")</f>
        <v/>
      </c>
      <c r="BE249" t="str">
        <f>IF(ISNUMBER(SEARCH("thickening",$AZ249)),"thickening","")</f>
        <v>thickening</v>
      </c>
      <c r="BF249" s="3" t="str">
        <f>IF(ISNUMBER(SEARCH("airDry",$AW249)),"airDry","")</f>
        <v/>
      </c>
      <c r="BG249" s="3" t="str">
        <f>IF(ISNUMBER(SEARCH("heatDry",$AY249)),"heatDry","")</f>
        <v/>
      </c>
      <c r="BH249" s="3" t="str">
        <f>IF(AND(ISNUMBER(SEARCH("aerobic",$AW249)),ISNUMBER(SEARCH("anaer",$AW249))),"Combined Aer and Anaer.","")</f>
        <v/>
      </c>
    </row>
    <row r="250" spans="1:60" x14ac:dyDescent="0.25">
      <c r="A250" s="4">
        <v>633</v>
      </c>
      <c r="B250" t="s">
        <v>3126</v>
      </c>
      <c r="C250">
        <v>296.83</v>
      </c>
      <c r="D250">
        <v>465.84199223479021</v>
      </c>
      <c r="E250">
        <v>471.19293700652099</v>
      </c>
      <c r="F250">
        <v>353.21452306874443</v>
      </c>
      <c r="G250">
        <v>595.15783276856212</v>
      </c>
      <c r="H250">
        <v>-114.6247900675868</v>
      </c>
      <c r="I250">
        <v>-117.03862996090891</v>
      </c>
      <c r="J250">
        <v>-132.7950989556972</v>
      </c>
      <c r="K250">
        <v>-90.991594994524718</v>
      </c>
      <c r="L250">
        <v>197.3449493388905</v>
      </c>
      <c r="M250">
        <v>196.50534244667739</v>
      </c>
      <c r="N250">
        <v>193.7256568702476</v>
      </c>
      <c r="O250">
        <v>203.24349193684961</v>
      </c>
      <c r="P250">
        <v>6.9402403422130909</v>
      </c>
      <c r="Q250">
        <v>7.0288752854976746</v>
      </c>
      <c r="R250">
        <v>5.7359949233254914</v>
      </c>
      <c r="S250">
        <v>7.9296203155086546</v>
      </c>
      <c r="T250">
        <v>42261.726563719887</v>
      </c>
      <c r="U250">
        <v>42261.694231416353</v>
      </c>
      <c r="V250">
        <v>42232.73750731648</v>
      </c>
      <c r="W250">
        <v>42290.915984965883</v>
      </c>
      <c r="X250">
        <v>2861.1978392200681</v>
      </c>
      <c r="Y250">
        <v>2872.2047704540132</v>
      </c>
      <c r="Z250">
        <v>2779.3010018249029</v>
      </c>
      <c r="AA250">
        <v>2913.9147758035028</v>
      </c>
      <c r="AB250">
        <v>525.72322288586145</v>
      </c>
      <c r="AC250">
        <v>520.16935490455785</v>
      </c>
      <c r="AD250">
        <v>443.94346991988328</v>
      </c>
      <c r="AE250">
        <v>622.15860184312987</v>
      </c>
      <c r="AF250">
        <v>65.155287472606574</v>
      </c>
      <c r="AG250">
        <v>64.877777295918676</v>
      </c>
      <c r="AH250">
        <v>63.960980487723319</v>
      </c>
      <c r="AI250">
        <v>67.102514951450573</v>
      </c>
      <c r="AJ250">
        <v>0.57242201812723781</v>
      </c>
      <c r="AK250">
        <v>0.5724220454970802</v>
      </c>
      <c r="AL250">
        <v>0.57241573988794803</v>
      </c>
      <c r="AM250">
        <v>0.57242826012638226</v>
      </c>
      <c r="AN250">
        <v>0.94362906107422229</v>
      </c>
      <c r="AO250">
        <v>0.9436290610742224</v>
      </c>
      <c r="AP250">
        <v>0.9436290610742224</v>
      </c>
      <c r="AQ250">
        <v>0.9436290610742224</v>
      </c>
      <c r="AR250">
        <v>13.956895131865879</v>
      </c>
      <c r="AS250">
        <v>13.95689513186589</v>
      </c>
      <c r="AT250">
        <v>13.95689513186589</v>
      </c>
      <c r="AU250">
        <v>13.95689513186589</v>
      </c>
      <c r="AV250" t="str">
        <f>VLOOKUP(Sheet1[[#This Row],[NPDES ID2]],Combined_Sheet__Major_Only___2[[NPDES ID2]:[ECHO BFR]],3,FALSE)</f>
        <v>FL</v>
      </c>
      <c r="AW250" t="s">
        <v>41</v>
      </c>
      <c r="AX250" t="str">
        <f>VLOOKUP(Sheet1[[#This Row],[NPDES ID2]],Combined_Sheet__Major_Only___2[[NPDES ID2]:[ECHO BFR]],27,FALSE)</f>
        <v>-</v>
      </c>
      <c r="AY250" t="str">
        <f>VLOOKUP(Sheet1[[#This Row],[NPDES ID2]],Combined_Sheet__Major_Only___2[[NPDES ID2]:[ECHO BFR]],28,FALSE)</f>
        <v>-</v>
      </c>
      <c r="AZ250" t="str">
        <f>VLOOKUP(Sheet1[[#This Row],[NPDES ID2]],Combined_Sheet__Major_Only___2[[NPDES ID2]:[ECHO BFR]],29,FALSE)</f>
        <v>thickening</v>
      </c>
      <c r="BA250">
        <f>VLOOKUP(Sheet1[[#This Row],[NPDES ID2]],Combined_Sheet__Major_Only___2[[NPDES ID2]:[ECHO BFR]],17,FALSE)</f>
        <v>26.040590000000002</v>
      </c>
      <c r="BB250">
        <f>VLOOKUP(Sheet1[[#This Row],[NPDES ID2]],Combined_Sheet__Major_Only___2[[NPDES ID2]:[ECHO BFR]],18,FALSE)</f>
        <v>-80.240930000000006</v>
      </c>
      <c r="BC250" t="str">
        <f>IF(ISNUMBER(SEARCH("aerobic",$AW250)),"aerobic","")</f>
        <v>aerobic</v>
      </c>
      <c r="BD250" t="str">
        <f>IF(ISNUMBER(SEARCH("anaer",$AW250)),"anaer","")</f>
        <v/>
      </c>
      <c r="BE250" t="str">
        <f>IF(ISNUMBER(SEARCH("thickening",$AZ250)),"thickening","")</f>
        <v>thickening</v>
      </c>
      <c r="BF250" s="3" t="str">
        <f>IF(ISNUMBER(SEARCH("airDry",$AW250)),"airDry","")</f>
        <v/>
      </c>
      <c r="BG250" s="3" t="str">
        <f>IF(ISNUMBER(SEARCH("heatDry",$AY250)),"heatDry","")</f>
        <v/>
      </c>
      <c r="BH250" s="3" t="str">
        <f>IF(AND(ISNUMBER(SEARCH("aerobic",$AW250)),ISNUMBER(SEARCH("anaer",$AW250))),"Combined Aer and Anaer.","")</f>
        <v/>
      </c>
    </row>
    <row r="251" spans="1:60" x14ac:dyDescent="0.25">
      <c r="A251" s="4">
        <v>1408</v>
      </c>
      <c r="B251" t="s">
        <v>6672</v>
      </c>
      <c r="C251">
        <v>137.47999999999999</v>
      </c>
      <c r="D251">
        <v>803.70898019122501</v>
      </c>
      <c r="E251">
        <v>803.28845436780443</v>
      </c>
      <c r="F251">
        <v>575.28105085326411</v>
      </c>
      <c r="G251">
        <v>1050.1589925947201</v>
      </c>
      <c r="H251">
        <v>-113.47400627349801</v>
      </c>
      <c r="I251">
        <v>-115.8654472578484</v>
      </c>
      <c r="J251">
        <v>-131.74875760113869</v>
      </c>
      <c r="K251">
        <v>-89.744862115627342</v>
      </c>
      <c r="L251">
        <v>92.288900563287626</v>
      </c>
      <c r="M251">
        <v>91.906982728909298</v>
      </c>
      <c r="N251">
        <v>90.642953468911088</v>
      </c>
      <c r="O251">
        <v>94.971513793167716</v>
      </c>
      <c r="P251">
        <v>3.212573912115015</v>
      </c>
      <c r="Q251">
        <v>3.2542327325983762</v>
      </c>
      <c r="R251">
        <v>2.6471297660490198</v>
      </c>
      <c r="S251">
        <v>3.678798127251599</v>
      </c>
      <c r="T251">
        <v>42269.020015843773</v>
      </c>
      <c r="U251">
        <v>42268.987678193043</v>
      </c>
      <c r="V251">
        <v>42240.026165148272</v>
      </c>
      <c r="W251">
        <v>42298.214264518778</v>
      </c>
      <c r="X251">
        <v>2834.1664918577808</v>
      </c>
      <c r="Y251">
        <v>2844.7487584591831</v>
      </c>
      <c r="Z251">
        <v>2755.28100728344</v>
      </c>
      <c r="AA251">
        <v>2884.9410188205061</v>
      </c>
      <c r="AB251">
        <v>488.57186063725652</v>
      </c>
      <c r="AC251">
        <v>484.15679599156778</v>
      </c>
      <c r="AD251">
        <v>416.92946682810202</v>
      </c>
      <c r="AE251">
        <v>572.41339353096839</v>
      </c>
      <c r="AF251">
        <v>65.786747721353606</v>
      </c>
      <c r="AG251">
        <v>65.514365558728969</v>
      </c>
      <c r="AH251">
        <v>64.613745850357745</v>
      </c>
      <c r="AI251">
        <v>67.698903774100387</v>
      </c>
      <c r="AJ251">
        <v>0.58014093358516172</v>
      </c>
      <c r="AK251">
        <v>0.58014094595997201</v>
      </c>
      <c r="AL251">
        <v>0.58013809664567473</v>
      </c>
      <c r="AM251">
        <v>0.58014375412919739</v>
      </c>
      <c r="AN251">
        <v>0.94363800149188359</v>
      </c>
      <c r="AO251">
        <v>0.94363800149188393</v>
      </c>
      <c r="AP251">
        <v>0.94363800149188393</v>
      </c>
      <c r="AQ251">
        <v>0.94363800149188393</v>
      </c>
      <c r="AR251">
        <v>14.62068317922947</v>
      </c>
      <c r="AS251">
        <v>14.62068317922947</v>
      </c>
      <c r="AT251">
        <v>14.62068317922947</v>
      </c>
      <c r="AU251">
        <v>14.62068317922947</v>
      </c>
      <c r="AV251" t="str">
        <f>VLOOKUP(Sheet1[[#This Row],[NPDES ID2]],Combined_Sheet__Major_Only___2[[NPDES ID2]:[ECHO BFR]],3,FALSE)</f>
        <v>PA</v>
      </c>
      <c r="AW251" t="s">
        <v>41</v>
      </c>
      <c r="AX251" t="str">
        <f>VLOOKUP(Sheet1[[#This Row],[NPDES ID2]],Combined_Sheet__Major_Only___2[[NPDES ID2]:[ECHO BFR]],27,FALSE)</f>
        <v>-</v>
      </c>
      <c r="AY251" t="str">
        <f>VLOOKUP(Sheet1[[#This Row],[NPDES ID2]],Combined_Sheet__Major_Only___2[[NPDES ID2]:[ECHO BFR]],28,FALSE)</f>
        <v>-</v>
      </c>
      <c r="AZ251" t="str">
        <f>VLOOKUP(Sheet1[[#This Row],[NPDES ID2]],Combined_Sheet__Major_Only___2[[NPDES ID2]:[ECHO BFR]],29,FALSE)</f>
        <v>thickening, preliminaryOps</v>
      </c>
      <c r="BA251">
        <f>VLOOKUP(Sheet1[[#This Row],[NPDES ID2]],Combined_Sheet__Major_Only___2[[NPDES ID2]:[ECHO BFR]],17,FALSE)</f>
        <v>40.543089999999999</v>
      </c>
      <c r="BB251">
        <f>VLOOKUP(Sheet1[[#This Row],[NPDES ID2]],Combined_Sheet__Major_Only___2[[NPDES ID2]:[ECHO BFR]],18,FALSE)</f>
        <v>-80.217410000000001</v>
      </c>
      <c r="BC251" t="str">
        <f>IF(ISNUMBER(SEARCH("aerobic",$AW251)),"aerobic","")</f>
        <v>aerobic</v>
      </c>
      <c r="BD251" t="str">
        <f>IF(ISNUMBER(SEARCH("anaer",$AW251)),"anaer","")</f>
        <v/>
      </c>
      <c r="BE251" t="str">
        <f>IF(ISNUMBER(SEARCH("thickening",$AZ251)),"thickening","")</f>
        <v>thickening</v>
      </c>
      <c r="BF251" s="2" t="str">
        <f>IF(ISNUMBER(SEARCH("airDry",$AW251)),"airDry","")</f>
        <v/>
      </c>
      <c r="BG251" s="2" t="str">
        <f>IF(ISNUMBER(SEARCH("heatDry",$AY251)),"heatDry","")</f>
        <v/>
      </c>
      <c r="BH251" s="2" t="str">
        <f>IF(AND(ISNUMBER(SEARCH("aerobic",$AW251)),ISNUMBER(SEARCH("anaer",$AW251))),"Combined Aer and Anaer.","")</f>
        <v/>
      </c>
    </row>
    <row r="252" spans="1:60" x14ac:dyDescent="0.25">
      <c r="A252" s="4">
        <v>2127</v>
      </c>
      <c r="B252" t="s">
        <v>9992</v>
      </c>
      <c r="C252">
        <v>886.74</v>
      </c>
      <c r="D252">
        <v>374.07815359471198</v>
      </c>
      <c r="E252">
        <v>374.15066824042879</v>
      </c>
      <c r="F252">
        <v>314.12435466899478</v>
      </c>
      <c r="G252">
        <v>445.0153156287758</v>
      </c>
      <c r="H252">
        <v>-118.10486064778731</v>
      </c>
      <c r="I252">
        <v>-120.4748042539664</v>
      </c>
      <c r="J252">
        <v>-136.01947982925171</v>
      </c>
      <c r="K252">
        <v>-94.79610383702628</v>
      </c>
      <c r="L252">
        <v>572.71848001667968</v>
      </c>
      <c r="M252">
        <v>570.07873443573726</v>
      </c>
      <c r="N252">
        <v>561.32975673489648</v>
      </c>
      <c r="O252">
        <v>591.27601228938465</v>
      </c>
      <c r="P252">
        <v>20.768130064716232</v>
      </c>
      <c r="Q252">
        <v>20.99307322623196</v>
      </c>
      <c r="R252">
        <v>17.271873244106949</v>
      </c>
      <c r="S252">
        <v>23.67461207817264</v>
      </c>
      <c r="T252">
        <v>42281.361950712053</v>
      </c>
      <c r="U252">
        <v>42281.32960401279</v>
      </c>
      <c r="V252">
        <v>42252.359987144911</v>
      </c>
      <c r="W252">
        <v>42310.564368332743</v>
      </c>
      <c r="X252">
        <v>2946.737813814465</v>
      </c>
      <c r="Y252">
        <v>2959.0856979548298</v>
      </c>
      <c r="Z252">
        <v>2855.3030803547722</v>
      </c>
      <c r="AA252">
        <v>3005.6276170540582</v>
      </c>
      <c r="AB252">
        <v>570.2477787233878</v>
      </c>
      <c r="AC252">
        <v>563.13045239155895</v>
      </c>
      <c r="AD252">
        <v>476.97485465502268</v>
      </c>
      <c r="AE252">
        <v>679.96266271106526</v>
      </c>
      <c r="AF252">
        <v>63.297669043056992</v>
      </c>
      <c r="AG252">
        <v>63.004992987269439</v>
      </c>
      <c r="AH252">
        <v>62.040897393551077</v>
      </c>
      <c r="AI252">
        <v>65.347969961675375</v>
      </c>
      <c r="AJ252">
        <v>0.54972341787836254</v>
      </c>
      <c r="AK252">
        <v>0.5497234997191851</v>
      </c>
      <c r="AL252">
        <v>0.54970460266426846</v>
      </c>
      <c r="AM252">
        <v>0.54974212498375497</v>
      </c>
      <c r="AN252">
        <v>0.94365312395368206</v>
      </c>
      <c r="AO252">
        <v>0.94365312395368217</v>
      </c>
      <c r="AP252">
        <v>0.94365312395368217</v>
      </c>
      <c r="AQ252">
        <v>0.94365312395368217</v>
      </c>
      <c r="AR252">
        <v>13.16949318693886</v>
      </c>
      <c r="AS252">
        <v>13.16949318693886</v>
      </c>
      <c r="AT252">
        <v>13.16949318693886</v>
      </c>
      <c r="AU252">
        <v>13.16949318693886</v>
      </c>
      <c r="AV252" t="str">
        <f>VLOOKUP(Sheet1[[#This Row],[NPDES ID2]],Combined_Sheet__Major_Only___2[[NPDES ID2]:[ECHO BFR]],3,FALSE)</f>
        <v>IL</v>
      </c>
      <c r="AW252" t="s">
        <v>41</v>
      </c>
      <c r="AX252" t="str">
        <f>VLOOKUP(Sheet1[[#This Row],[NPDES ID2]],Combined_Sheet__Major_Only___2[[NPDES ID2]:[ECHO BFR]],27,FALSE)</f>
        <v>tempSludgeStore</v>
      </c>
      <c r="AY252" t="str">
        <f>VLOOKUP(Sheet1[[#This Row],[NPDES ID2]],Combined_Sheet__Major_Only___2[[NPDES ID2]:[ECHO BFR]],28,FALSE)</f>
        <v>-</v>
      </c>
      <c r="AZ252" t="str">
        <f>VLOOKUP(Sheet1[[#This Row],[NPDES ID2]],Combined_Sheet__Major_Only___2[[NPDES ID2]:[ECHO BFR]],29,FALSE)</f>
        <v>thickening</v>
      </c>
      <c r="BA252">
        <f>VLOOKUP(Sheet1[[#This Row],[NPDES ID2]],Combined_Sheet__Major_Only___2[[NPDES ID2]:[ECHO BFR]],17,FALSE)</f>
        <v>42.18956</v>
      </c>
      <c r="BB252">
        <f>VLOOKUP(Sheet1[[#This Row],[NPDES ID2]],Combined_Sheet__Major_Only___2[[NPDES ID2]:[ECHO BFR]],18,FALSE)</f>
        <v>-88.315910000000002</v>
      </c>
      <c r="BC252" t="str">
        <f>IF(ISNUMBER(SEARCH("aerobic",$AW252)),"aerobic","")</f>
        <v>aerobic</v>
      </c>
      <c r="BD252" t="str">
        <f>IF(ISNUMBER(SEARCH("anaer",$AW252)),"anaer","")</f>
        <v/>
      </c>
      <c r="BE252" t="str">
        <f>IF(ISNUMBER(SEARCH("thickening",$AZ252)),"thickening","")</f>
        <v>thickening</v>
      </c>
      <c r="BF252" s="3" t="str">
        <f>IF(ISNUMBER(SEARCH("airDry",$AW252)),"airDry","")</f>
        <v/>
      </c>
      <c r="BG252" s="3" t="str">
        <f>IF(ISNUMBER(SEARCH("heatDry",$AY252)),"heatDry","")</f>
        <v/>
      </c>
      <c r="BH252" s="3" t="str">
        <f>IF(AND(ISNUMBER(SEARCH("aerobic",$AW252)),ISNUMBER(SEARCH("anaer",$AW252))),"Combined Aer and Anaer.","")</f>
        <v/>
      </c>
    </row>
    <row r="253" spans="1:60" x14ac:dyDescent="0.25">
      <c r="A253" s="4">
        <v>2368</v>
      </c>
      <c r="B253" t="s">
        <v>11044</v>
      </c>
      <c r="C253">
        <v>327.33999999999997</v>
      </c>
      <c r="D253">
        <v>445.31532522162439</v>
      </c>
      <c r="E253">
        <v>450.74807636184022</v>
      </c>
      <c r="F253">
        <v>341.1908370653386</v>
      </c>
      <c r="G253">
        <v>564.13988130312691</v>
      </c>
      <c r="H253">
        <v>-115.7037905302662</v>
      </c>
      <c r="I253">
        <v>-118.0670009815487</v>
      </c>
      <c r="J253">
        <v>-133.76926750831339</v>
      </c>
      <c r="K253">
        <v>-92.130156945365883</v>
      </c>
      <c r="L253">
        <v>215.74462837051459</v>
      </c>
      <c r="M253">
        <v>214.80379862053351</v>
      </c>
      <c r="N253">
        <v>211.68894276575821</v>
      </c>
      <c r="O253">
        <v>222.3543652625776</v>
      </c>
      <c r="P253">
        <v>7.6576104282276019</v>
      </c>
      <c r="Q253">
        <v>7.7554470236756874</v>
      </c>
      <c r="R253">
        <v>6.3459391803166412</v>
      </c>
      <c r="S253">
        <v>8.7316695766334185</v>
      </c>
      <c r="T253">
        <v>42339.855598327849</v>
      </c>
      <c r="U253">
        <v>42339.823208743881</v>
      </c>
      <c r="V253">
        <v>42310.815184431893</v>
      </c>
      <c r="W253">
        <v>42369.096732036087</v>
      </c>
      <c r="X253">
        <v>2891.5632909210221</v>
      </c>
      <c r="Y253">
        <v>2902.9850457725902</v>
      </c>
      <c r="Z253">
        <v>2806.725725808903</v>
      </c>
      <c r="AA253">
        <v>2946.1776988049751</v>
      </c>
      <c r="AB253">
        <v>469.71430438052062</v>
      </c>
      <c r="AC253">
        <v>465.7976270343288</v>
      </c>
      <c r="AD253">
        <v>404.32821019920431</v>
      </c>
      <c r="AE253">
        <v>544.88075629645857</v>
      </c>
      <c r="AF253">
        <v>64.591088942473903</v>
      </c>
      <c r="AG253">
        <v>64.309099332585575</v>
      </c>
      <c r="AH253">
        <v>63.377530473102858</v>
      </c>
      <c r="AI253">
        <v>66.569716101832682</v>
      </c>
      <c r="AJ253">
        <v>0.56552656600032414</v>
      </c>
      <c r="AK253">
        <v>0.56552659430728291</v>
      </c>
      <c r="AL253">
        <v>0.56552007247873259</v>
      </c>
      <c r="AM253">
        <v>0.56553302204289724</v>
      </c>
      <c r="AN253">
        <v>0.9437246854639072</v>
      </c>
      <c r="AO253">
        <v>0.9437246854639072</v>
      </c>
      <c r="AP253">
        <v>0.9437246854639072</v>
      </c>
      <c r="AQ253">
        <v>0.9437246854639072</v>
      </c>
      <c r="AR253">
        <v>14.86943819800541</v>
      </c>
      <c r="AS253">
        <v>14.86943819800541</v>
      </c>
      <c r="AT253">
        <v>14.86943819800541</v>
      </c>
      <c r="AU253">
        <v>14.86943819800541</v>
      </c>
      <c r="AV253" t="str">
        <f>VLOOKUP(Sheet1[[#This Row],[NPDES ID2]],Combined_Sheet__Major_Only___2[[NPDES ID2]:[ECHO BFR]],3,FALSE)</f>
        <v>IA</v>
      </c>
      <c r="AW253" t="s">
        <v>41</v>
      </c>
      <c r="AX253" t="str">
        <f>VLOOKUP(Sheet1[[#This Row],[NPDES ID2]],Combined_Sheet__Major_Only___2[[NPDES ID2]:[ECHO BFR]],27,FALSE)</f>
        <v>-</v>
      </c>
      <c r="AY253" t="str">
        <f>VLOOKUP(Sheet1[[#This Row],[NPDES ID2]],Combined_Sheet__Major_Only___2[[NPDES ID2]:[ECHO BFR]],28,FALSE)</f>
        <v>-</v>
      </c>
      <c r="AZ253" t="str">
        <f>VLOOKUP(Sheet1[[#This Row],[NPDES ID2]],Combined_Sheet__Major_Only___2[[NPDES ID2]:[ECHO BFR]],29,FALSE)</f>
        <v>thickening</v>
      </c>
      <c r="BA253">
        <f>VLOOKUP(Sheet1[[#This Row],[NPDES ID2]],Combined_Sheet__Major_Only___2[[NPDES ID2]:[ECHO BFR]],17,FALSE)</f>
        <v>41.725389999999997</v>
      </c>
      <c r="BB253">
        <f>VLOOKUP(Sheet1[[#This Row],[NPDES ID2]],Combined_Sheet__Major_Only___2[[NPDES ID2]:[ECHO BFR]],18,FALSE)</f>
        <v>-91.592550000000003</v>
      </c>
      <c r="BC253" t="str">
        <f>IF(ISNUMBER(SEARCH("aerobic",$AW253)),"aerobic","")</f>
        <v>aerobic</v>
      </c>
      <c r="BD253" t="str">
        <f>IF(ISNUMBER(SEARCH("anaer",$AW253)),"anaer","")</f>
        <v/>
      </c>
      <c r="BE253" t="str">
        <f>IF(ISNUMBER(SEARCH("thickening",$AZ253)),"thickening","")</f>
        <v>thickening</v>
      </c>
      <c r="BF253" s="2" t="str">
        <f>IF(ISNUMBER(SEARCH("airDry",$AW253)),"airDry","")</f>
        <v/>
      </c>
      <c r="BG253" s="2" t="str">
        <f>IF(ISNUMBER(SEARCH("heatDry",$AY253)),"heatDry","")</f>
        <v/>
      </c>
      <c r="BH253" s="2" t="str">
        <f>IF(AND(ISNUMBER(SEARCH("aerobic",$AW253)),ISNUMBER(SEARCH("anaer",$AW253))),"Combined Aer and Anaer.","")</f>
        <v/>
      </c>
    </row>
    <row r="254" spans="1:60" x14ac:dyDescent="0.25">
      <c r="A254" s="4">
        <v>22</v>
      </c>
      <c r="B254" t="s">
        <v>162</v>
      </c>
      <c r="C254">
        <v>391.22</v>
      </c>
      <c r="D254">
        <v>402.85508495390422</v>
      </c>
      <c r="E254">
        <v>407.68048834672408</v>
      </c>
      <c r="F254">
        <v>310.22499516082189</v>
      </c>
      <c r="G254">
        <v>497.31236149362837</v>
      </c>
      <c r="H254">
        <v>-113.7417308819752</v>
      </c>
      <c r="I254">
        <v>-116.1636715257207</v>
      </c>
      <c r="J254">
        <v>-132.00211638413401</v>
      </c>
      <c r="K254">
        <v>-90.084932816283043</v>
      </c>
      <c r="L254">
        <v>261.91308133505368</v>
      </c>
      <c r="M254">
        <v>260.82099297411031</v>
      </c>
      <c r="N254">
        <v>257.20466992999008</v>
      </c>
      <c r="O254">
        <v>269.58636247097309</v>
      </c>
      <c r="P254">
        <v>9.1432720965455072</v>
      </c>
      <c r="Q254">
        <v>9.2600066872261344</v>
      </c>
      <c r="R254">
        <v>7.5403839219547679</v>
      </c>
      <c r="S254">
        <v>10.46367960384949</v>
      </c>
      <c r="T254">
        <v>42362.403940835487</v>
      </c>
      <c r="U254">
        <v>42362.371534720151</v>
      </c>
      <c r="V254">
        <v>42333.34870496791</v>
      </c>
      <c r="W254">
        <v>42391.65999896096</v>
      </c>
      <c r="X254">
        <v>2848.125799070433</v>
      </c>
      <c r="Y254">
        <v>2858.8483606053851</v>
      </c>
      <c r="Z254">
        <v>2768.223070785074</v>
      </c>
      <c r="AA254">
        <v>2899.5592944531718</v>
      </c>
      <c r="AB254">
        <v>560.41940528058319</v>
      </c>
      <c r="AC254">
        <v>553.68547826260647</v>
      </c>
      <c r="AD254">
        <v>467.77285682214108</v>
      </c>
      <c r="AE254">
        <v>671.4632295446371</v>
      </c>
      <c r="AF254">
        <v>65.609913937369697</v>
      </c>
      <c r="AG254">
        <v>65.335926380086789</v>
      </c>
      <c r="AH254">
        <v>64.431310866557197</v>
      </c>
      <c r="AI254">
        <v>67.531775825943782</v>
      </c>
      <c r="AJ254">
        <v>0.57797918217250566</v>
      </c>
      <c r="AK254">
        <v>0.57797921950488029</v>
      </c>
      <c r="AL254">
        <v>0.57797061549628326</v>
      </c>
      <c r="AM254">
        <v>0.57798769943659845</v>
      </c>
      <c r="AN254">
        <v>0.943752222737404</v>
      </c>
      <c r="AO254">
        <v>0.94375222273740433</v>
      </c>
      <c r="AP254">
        <v>0.94375222273740433</v>
      </c>
      <c r="AQ254">
        <v>0.94375222273740433</v>
      </c>
      <c r="AR254">
        <v>13.525546183387389</v>
      </c>
      <c r="AS254">
        <v>13.525546183387389</v>
      </c>
      <c r="AT254">
        <v>13.525546183387389</v>
      </c>
      <c r="AU254">
        <v>13.525546183387389</v>
      </c>
      <c r="AV254" t="str">
        <f>VLOOKUP(Sheet1[[#This Row],[NPDES ID2]],Combined_Sheet__Major_Only___2[[NPDES ID2]:[ECHO BFR]],3,FALSE)</f>
        <v>TX</v>
      </c>
      <c r="AW254" t="s">
        <v>41</v>
      </c>
      <c r="AX254" t="str">
        <f>VLOOKUP(Sheet1[[#This Row],[NPDES ID2]],Combined_Sheet__Major_Only___2[[NPDES ID2]:[ECHO BFR]],27,FALSE)</f>
        <v>-</v>
      </c>
      <c r="AY254" t="str">
        <f>VLOOKUP(Sheet1[[#This Row],[NPDES ID2]],Combined_Sheet__Major_Only___2[[NPDES ID2]:[ECHO BFR]],28,FALSE)</f>
        <v>-</v>
      </c>
      <c r="AZ254" t="str">
        <f>VLOOKUP(Sheet1[[#This Row],[NPDES ID2]],Combined_Sheet__Major_Only___2[[NPDES ID2]:[ECHO BFR]],29,FALSE)</f>
        <v>thickening</v>
      </c>
      <c r="BA254">
        <f>VLOOKUP(Sheet1[[#This Row],[NPDES ID2]],Combined_Sheet__Major_Only___2[[NPDES ID2]:[ECHO BFR]],17,FALSE)</f>
        <v>29.645800000000001</v>
      </c>
      <c r="BB254">
        <f>VLOOKUP(Sheet1[[#This Row],[NPDES ID2]],Combined_Sheet__Major_Only___2[[NPDES ID2]:[ECHO BFR]],18,FALSE)</f>
        <v>-95.338290999999998</v>
      </c>
      <c r="BC254" t="str">
        <f>IF(ISNUMBER(SEARCH("aerobic",$AW254)),"aerobic","")</f>
        <v>aerobic</v>
      </c>
      <c r="BD254" t="str">
        <f>IF(ISNUMBER(SEARCH("anaer",$AW254)),"anaer","")</f>
        <v/>
      </c>
      <c r="BE254" t="str">
        <f>IF(ISNUMBER(SEARCH("thickening",$AZ254)),"thickening","")</f>
        <v>thickening</v>
      </c>
      <c r="BF254" s="2" t="str">
        <f>IF(ISNUMBER(SEARCH("airDry",$AW254)),"airDry","")</f>
        <v/>
      </c>
      <c r="BG254" s="2" t="str">
        <f>IF(ISNUMBER(SEARCH("heatDry",$AY254)),"heatDry","")</f>
        <v/>
      </c>
      <c r="BH254" s="2" t="str">
        <f>IF(AND(ISNUMBER(SEARCH("aerobic",$AW254)),ISNUMBER(SEARCH("anaer",$AW254))),"Combined Aer and Anaer.","")</f>
        <v/>
      </c>
    </row>
    <row r="255" spans="1:60" x14ac:dyDescent="0.25">
      <c r="A255" s="4">
        <v>1625</v>
      </c>
      <c r="B255" t="s">
        <v>7634</v>
      </c>
      <c r="C255">
        <v>70.67</v>
      </c>
      <c r="D255">
        <v>1519.5927436642619</v>
      </c>
      <c r="E255">
        <v>1519.131071503369</v>
      </c>
      <c r="F255">
        <v>1062.5022634639899</v>
      </c>
      <c r="G255">
        <v>2005.0497143585551</v>
      </c>
      <c r="H255">
        <v>-119.59662263250711</v>
      </c>
      <c r="I255">
        <v>-121.92390360374129</v>
      </c>
      <c r="J255">
        <v>-137.7164373780424</v>
      </c>
      <c r="K255">
        <v>-96.173455613456966</v>
      </c>
      <c r="L255">
        <v>45.18974100061169</v>
      </c>
      <c r="M255">
        <v>44.975575322412013</v>
      </c>
      <c r="N255">
        <v>44.266842651903673</v>
      </c>
      <c r="O255">
        <v>46.693938232209568</v>
      </c>
      <c r="P255">
        <v>1.656160394139234</v>
      </c>
      <c r="Q255">
        <v>1.672248707229643</v>
      </c>
      <c r="R255">
        <v>1.3791859112563429</v>
      </c>
      <c r="S255">
        <v>1.888876002090756</v>
      </c>
      <c r="T255">
        <v>42379.129298746411</v>
      </c>
      <c r="U255">
        <v>42379.096880368859</v>
      </c>
      <c r="V255">
        <v>42350.063068599331</v>
      </c>
      <c r="W255">
        <v>42408.396427141022</v>
      </c>
      <c r="X255">
        <v>2983.2634015069339</v>
      </c>
      <c r="Y255">
        <v>2996.1331393538662</v>
      </c>
      <c r="Z255">
        <v>2888.1769634468251</v>
      </c>
      <c r="AA255">
        <v>3044.501333074254</v>
      </c>
      <c r="AB255">
        <v>551.86073631584577</v>
      </c>
      <c r="AC255">
        <v>545.4387541765816</v>
      </c>
      <c r="AD255">
        <v>465.07432978850068</v>
      </c>
      <c r="AE255">
        <v>652.60613280632595</v>
      </c>
      <c r="AF255">
        <v>62.666026451003653</v>
      </c>
      <c r="AG255">
        <v>62.368963768677183</v>
      </c>
      <c r="AH255">
        <v>61.386364846765723</v>
      </c>
      <c r="AI255">
        <v>64.751888723107186</v>
      </c>
      <c r="AJ255">
        <v>0.54200835157995197</v>
      </c>
      <c r="AK255">
        <v>0.54200835796575109</v>
      </c>
      <c r="AL255">
        <v>0.54200688793650786</v>
      </c>
      <c r="AM255">
        <v>0.54200980676094379</v>
      </c>
      <c r="AN255">
        <v>0.9437726312598933</v>
      </c>
      <c r="AO255">
        <v>0.94377263125989352</v>
      </c>
      <c r="AP255">
        <v>0.94377263125989352</v>
      </c>
      <c r="AQ255">
        <v>0.94377263125989352</v>
      </c>
      <c r="AR255">
        <v>13.37218425131579</v>
      </c>
      <c r="AS255">
        <v>13.37218425131579</v>
      </c>
      <c r="AT255">
        <v>13.37218425131579</v>
      </c>
      <c r="AU255">
        <v>13.37218425131579</v>
      </c>
      <c r="AV255" t="str">
        <f>VLOOKUP(Sheet1[[#This Row],[NPDES ID2]],Combined_Sheet__Major_Only___2[[NPDES ID2]:[ECHO BFR]],3,FALSE)</f>
        <v>NY</v>
      </c>
      <c r="AW255" t="s">
        <v>41</v>
      </c>
      <c r="AX255" t="str">
        <f>VLOOKUP(Sheet1[[#This Row],[NPDES ID2]],Combined_Sheet__Major_Only___2[[NPDES ID2]:[ECHO BFR]],27,FALSE)</f>
        <v>-</v>
      </c>
      <c r="AY255" t="str">
        <f>VLOOKUP(Sheet1[[#This Row],[NPDES ID2]],Combined_Sheet__Major_Only___2[[NPDES ID2]:[ECHO BFR]],28,FALSE)</f>
        <v>-</v>
      </c>
      <c r="AZ255" t="str">
        <f>VLOOKUP(Sheet1[[#This Row],[NPDES ID2]],Combined_Sheet__Major_Only___2[[NPDES ID2]:[ECHO BFR]],29,FALSE)</f>
        <v>thickening, preliminaryOps</v>
      </c>
      <c r="BA255">
        <f>VLOOKUP(Sheet1[[#This Row],[NPDES ID2]],Combined_Sheet__Major_Only___2[[NPDES ID2]:[ECHO BFR]],17,FALSE)</f>
        <v>42.257944000000002</v>
      </c>
      <c r="BB255">
        <f>VLOOKUP(Sheet1[[#This Row],[NPDES ID2]],Combined_Sheet__Major_Only___2[[NPDES ID2]:[ECHO BFR]],18,FALSE)</f>
        <v>-73.761250000000004</v>
      </c>
      <c r="BC255" t="str">
        <f>IF(ISNUMBER(SEARCH("aerobic",$AW255)),"aerobic","")</f>
        <v>aerobic</v>
      </c>
      <c r="BD255" t="str">
        <f>IF(ISNUMBER(SEARCH("anaer",$AW255)),"anaer","")</f>
        <v/>
      </c>
      <c r="BE255" t="str">
        <f>IF(ISNUMBER(SEARCH("thickening",$AZ255)),"thickening","")</f>
        <v>thickening</v>
      </c>
      <c r="BF255" s="3" t="str">
        <f>IF(ISNUMBER(SEARCH("airDry",$AW255)),"airDry","")</f>
        <v/>
      </c>
      <c r="BG255" s="3" t="str">
        <f>IF(ISNUMBER(SEARCH("heatDry",$AY255)),"heatDry","")</f>
        <v/>
      </c>
      <c r="BH255" s="3" t="str">
        <f>IF(AND(ISNUMBER(SEARCH("aerobic",$AW255)),ISNUMBER(SEARCH("anaer",$AW255))),"Combined Aer and Anaer.","")</f>
        <v/>
      </c>
    </row>
    <row r="256" spans="1:60" x14ac:dyDescent="0.25">
      <c r="A256" s="4">
        <v>651</v>
      </c>
      <c r="B256" t="s">
        <v>3207</v>
      </c>
      <c r="C256">
        <v>111</v>
      </c>
      <c r="D256">
        <v>1047.247562569059</v>
      </c>
      <c r="E256">
        <v>1046.8584476735521</v>
      </c>
      <c r="F256">
        <v>742.32695303404955</v>
      </c>
      <c r="G256">
        <v>1373.7460540219979</v>
      </c>
      <c r="H256">
        <v>-123.99527998980891</v>
      </c>
      <c r="I256">
        <v>-126.4704126438841</v>
      </c>
      <c r="J256">
        <v>-142.62277310338749</v>
      </c>
      <c r="K256">
        <v>-100.81245082456969</v>
      </c>
      <c r="L256">
        <v>68.624195799745436</v>
      </c>
      <c r="M256">
        <v>68.269186240726782</v>
      </c>
      <c r="N256">
        <v>67.094273977372652</v>
      </c>
      <c r="O256">
        <v>71.117727685530198</v>
      </c>
      <c r="P256">
        <v>2.6061772944441461</v>
      </c>
      <c r="Q256">
        <v>2.630280276958616</v>
      </c>
      <c r="R256">
        <v>2.180001957705807</v>
      </c>
      <c r="S256">
        <v>2.9684429430089501</v>
      </c>
      <c r="T256">
        <v>42387.408297755712</v>
      </c>
      <c r="U256">
        <v>42387.375873308381</v>
      </c>
      <c r="V256">
        <v>42358.336625475189</v>
      </c>
      <c r="W256">
        <v>42416.680905898327</v>
      </c>
      <c r="X256">
        <v>3086.3988624209769</v>
      </c>
      <c r="Y256">
        <v>3100.9898974898169</v>
      </c>
      <c r="Z256">
        <v>2979.0593957122951</v>
      </c>
      <c r="AA256">
        <v>3155.5913326238419</v>
      </c>
      <c r="AB256">
        <v>644.48457825460082</v>
      </c>
      <c r="AC256">
        <v>634.32564562412699</v>
      </c>
      <c r="AD256">
        <v>531.55524371419801</v>
      </c>
      <c r="AE256">
        <v>777.29961977475</v>
      </c>
      <c r="AF256">
        <v>60.587437501382389</v>
      </c>
      <c r="AG256">
        <v>60.273886404084983</v>
      </c>
      <c r="AH256">
        <v>59.236932664958232</v>
      </c>
      <c r="AI256">
        <v>62.788855684506508</v>
      </c>
      <c r="AJ256">
        <v>0.51663150770354105</v>
      </c>
      <c r="AK256">
        <v>0.51663151792964723</v>
      </c>
      <c r="AL256">
        <v>0.51662916343648224</v>
      </c>
      <c r="AM256">
        <v>0.51663383842149524</v>
      </c>
      <c r="AN256">
        <v>0.94378272793490092</v>
      </c>
      <c r="AO256">
        <v>0.94378272793490103</v>
      </c>
      <c r="AP256">
        <v>0.94378272793490103</v>
      </c>
      <c r="AQ256">
        <v>0.94378272793490103</v>
      </c>
      <c r="AR256">
        <v>12.093313702501129</v>
      </c>
      <c r="AS256">
        <v>12.09331370250114</v>
      </c>
      <c r="AT256">
        <v>12.09331370250114</v>
      </c>
      <c r="AU256">
        <v>12.09331370250114</v>
      </c>
      <c r="AV256" t="str">
        <f>VLOOKUP(Sheet1[[#This Row],[NPDES ID2]],Combined_Sheet__Major_Only___2[[NPDES ID2]:[ECHO BFR]],3,FALSE)</f>
        <v>GA</v>
      </c>
      <c r="AW256" t="s">
        <v>41</v>
      </c>
      <c r="AX256" t="str">
        <f>VLOOKUP(Sheet1[[#This Row],[NPDES ID2]],Combined_Sheet__Major_Only___2[[NPDES ID2]:[ECHO BFR]],27,FALSE)</f>
        <v>-</v>
      </c>
      <c r="AY256" t="str">
        <f>VLOOKUP(Sheet1[[#This Row],[NPDES ID2]],Combined_Sheet__Major_Only___2[[NPDES ID2]:[ECHO BFR]],28,FALSE)</f>
        <v>-</v>
      </c>
      <c r="AZ256" t="str">
        <f>VLOOKUP(Sheet1[[#This Row],[NPDES ID2]],Combined_Sheet__Major_Only___2[[NPDES ID2]:[ECHO BFR]],29,FALSE)</f>
        <v>thickening</v>
      </c>
      <c r="BA256">
        <f>VLOOKUP(Sheet1[[#This Row],[NPDES ID2]],Combined_Sheet__Major_Only___2[[NPDES ID2]:[ECHO BFR]],17,FALSE)</f>
        <v>31.679749999999999</v>
      </c>
      <c r="BB256">
        <f>VLOOKUP(Sheet1[[#This Row],[NPDES ID2]],Combined_Sheet__Major_Only___2[[NPDES ID2]:[ECHO BFR]],18,FALSE)</f>
        <v>-83.249527999999998</v>
      </c>
      <c r="BC256" t="str">
        <f>IF(ISNUMBER(SEARCH("aerobic",$AW256)),"aerobic","")</f>
        <v>aerobic</v>
      </c>
      <c r="BD256" t="str">
        <f>IF(ISNUMBER(SEARCH("anaer",$AW256)),"anaer","")</f>
        <v/>
      </c>
      <c r="BE256" t="str">
        <f>IF(ISNUMBER(SEARCH("thickening",$AZ256)),"thickening","")</f>
        <v>thickening</v>
      </c>
      <c r="BF256" s="3" t="str">
        <f>IF(ISNUMBER(SEARCH("airDry",$AW256)),"airDry","")</f>
        <v/>
      </c>
      <c r="BG256" s="3" t="str">
        <f>IF(ISNUMBER(SEARCH("heatDry",$AY256)),"heatDry","")</f>
        <v/>
      </c>
      <c r="BH256" s="3" t="str">
        <f>IF(AND(ISNUMBER(SEARCH("aerobic",$AW256)),ISNUMBER(SEARCH("anaer",$AW256))),"Combined Aer and Anaer.","")</f>
        <v/>
      </c>
    </row>
    <row r="257" spans="1:60" x14ac:dyDescent="0.25">
      <c r="A257" s="4">
        <v>1966</v>
      </c>
      <c r="B257" t="s">
        <v>9268</v>
      </c>
      <c r="C257">
        <v>2150.2399999999998</v>
      </c>
      <c r="D257">
        <v>571.06171421618023</v>
      </c>
      <c r="E257">
        <v>574.40582452179081</v>
      </c>
      <c r="F257">
        <v>488.41358953633079</v>
      </c>
      <c r="G257">
        <v>664.93190951021109</v>
      </c>
      <c r="H257">
        <v>-120.581064321235</v>
      </c>
      <c r="I257">
        <v>-123.06905913288421</v>
      </c>
      <c r="J257">
        <v>-138.7459906437804</v>
      </c>
      <c r="K257">
        <v>-97.707272786261925</v>
      </c>
      <c r="L257">
        <v>1358.760917152284</v>
      </c>
      <c r="M257">
        <v>1352.1311142863731</v>
      </c>
      <c r="N257">
        <v>1330.1094711933331</v>
      </c>
      <c r="O257">
        <v>1405.4311230872299</v>
      </c>
      <c r="P257">
        <v>50.42017610627174</v>
      </c>
      <c r="Q257">
        <v>50.843375136787337</v>
      </c>
      <c r="R257">
        <v>42.056994582587187</v>
      </c>
      <c r="S257">
        <v>57.545706358246363</v>
      </c>
      <c r="T257">
        <v>42439.164042459597</v>
      </c>
      <c r="U257">
        <v>42439.131580067449</v>
      </c>
      <c r="V257">
        <v>42410.058348956547</v>
      </c>
      <c r="W257">
        <v>42468.470906970651</v>
      </c>
      <c r="X257">
        <v>3023.1763222053978</v>
      </c>
      <c r="Y257">
        <v>3036.63304142588</v>
      </c>
      <c r="Z257">
        <v>2923.7575633461811</v>
      </c>
      <c r="AA257">
        <v>3087.2627519558059</v>
      </c>
      <c r="AB257">
        <v>555.89475487313405</v>
      </c>
      <c r="AC257">
        <v>549.34956153578241</v>
      </c>
      <c r="AD257">
        <v>468.8282637607727</v>
      </c>
      <c r="AE257">
        <v>656.35730788728301</v>
      </c>
      <c r="AF257">
        <v>61.933076048867093</v>
      </c>
      <c r="AG257">
        <v>61.628693221184527</v>
      </c>
      <c r="AH257">
        <v>60.631677112508413</v>
      </c>
      <c r="AI257">
        <v>64.058661658295833</v>
      </c>
      <c r="AJ257">
        <v>0.53305789510093959</v>
      </c>
      <c r="AK257">
        <v>0.53305808598836368</v>
      </c>
      <c r="AL257">
        <v>0.53301380375225793</v>
      </c>
      <c r="AM257">
        <v>0.5331017355476424</v>
      </c>
      <c r="AN257">
        <v>0.94384576469241876</v>
      </c>
      <c r="AO257">
        <v>0.94384576469241876</v>
      </c>
      <c r="AP257">
        <v>0.94384576469241876</v>
      </c>
      <c r="AQ257">
        <v>0.94384576469241876</v>
      </c>
      <c r="AR257">
        <v>13.26087672595941</v>
      </c>
      <c r="AS257">
        <v>13.26087672595942</v>
      </c>
      <c r="AT257">
        <v>13.26087672595942</v>
      </c>
      <c r="AU257">
        <v>13.26087672595942</v>
      </c>
      <c r="AV257" t="str">
        <f>VLOOKUP(Sheet1[[#This Row],[NPDES ID2]],Combined_Sheet__Major_Only___2[[NPDES ID2]:[ECHO BFR]],3,FALSE)</f>
        <v>PA</v>
      </c>
      <c r="AW257" t="s">
        <v>544</v>
      </c>
      <c r="AX257" t="str">
        <f>VLOOKUP(Sheet1[[#This Row],[NPDES ID2]],Combined_Sheet__Major_Only___2[[NPDES ID2]:[ECHO BFR]],27,FALSE)</f>
        <v>-</v>
      </c>
      <c r="AY257" t="str">
        <f>VLOOKUP(Sheet1[[#This Row],[NPDES ID2]],Combined_Sheet__Major_Only___2[[NPDES ID2]:[ECHO BFR]],28,FALSE)</f>
        <v>-</v>
      </c>
      <c r="AZ257" t="str">
        <f>VLOOKUP(Sheet1[[#This Row],[NPDES ID2]],Combined_Sheet__Major_Only___2[[NPDES ID2]:[ECHO BFR]],29,FALSE)</f>
        <v>preliminaryOps, thickening</v>
      </c>
      <c r="BA257">
        <f>VLOOKUP(Sheet1[[#This Row],[NPDES ID2]],Combined_Sheet__Major_Only___2[[NPDES ID2]:[ECHO BFR]],17,FALSE)</f>
        <v>40.017028000000003</v>
      </c>
      <c r="BB257">
        <f>VLOOKUP(Sheet1[[#This Row],[NPDES ID2]],Combined_Sheet__Major_Only___2[[NPDES ID2]:[ECHO BFR]],18,FALSE)</f>
        <v>-76.691333</v>
      </c>
      <c r="BC257" t="str">
        <f>IF(ISNUMBER(SEARCH("aerobic",$AW257)),"aerobic","")</f>
        <v>aerobic</v>
      </c>
      <c r="BD257" t="str">
        <f>IF(ISNUMBER(SEARCH("anaer",$AW257)),"anaer","")</f>
        <v/>
      </c>
      <c r="BE257" t="str">
        <f>IF(ISNUMBER(SEARCH("thickening",$AZ257)),"thickening","")</f>
        <v>thickening</v>
      </c>
      <c r="BF257" s="2" t="str">
        <f>IF(ISNUMBER(SEARCH("airDry",$AW257)),"airDry","")</f>
        <v/>
      </c>
      <c r="BG257" s="2" t="str">
        <f>IF(ISNUMBER(SEARCH("heatDry",$AY257)),"heatDry","")</f>
        <v/>
      </c>
      <c r="BH257" s="2" t="str">
        <f>IF(AND(ISNUMBER(SEARCH("aerobic",$AW257)),ISNUMBER(SEARCH("anaer",$AW257))),"Combined Aer and Anaer.","")</f>
        <v/>
      </c>
    </row>
    <row r="258" spans="1:60" x14ac:dyDescent="0.25">
      <c r="A258" s="4">
        <v>1706</v>
      </c>
      <c r="B258" t="s">
        <v>7998</v>
      </c>
      <c r="C258">
        <v>44.8</v>
      </c>
      <c r="D258">
        <v>2542.0892824883749</v>
      </c>
      <c r="E258">
        <v>2543.1611757304881</v>
      </c>
      <c r="F258">
        <v>1762.0849094738651</v>
      </c>
      <c r="G258">
        <v>3369.6890936469858</v>
      </c>
      <c r="H258">
        <v>-131.06506301306081</v>
      </c>
      <c r="I258">
        <v>-133.33565810616591</v>
      </c>
      <c r="J258">
        <v>-149.77932270517181</v>
      </c>
      <c r="K258">
        <v>-108.2284282917193</v>
      </c>
      <c r="L258">
        <v>26.300600688347931</v>
      </c>
      <c r="M258">
        <v>26.14626134128368</v>
      </c>
      <c r="N258">
        <v>25.635539309597771</v>
      </c>
      <c r="O258">
        <v>27.384568991908061</v>
      </c>
      <c r="P258">
        <v>1.0546870012398539</v>
      </c>
      <c r="Q258">
        <v>1.0613474153606719</v>
      </c>
      <c r="R258">
        <v>0.88801860002530675</v>
      </c>
      <c r="S258">
        <v>1.207702311409097</v>
      </c>
      <c r="T258">
        <v>42490.789171467171</v>
      </c>
      <c r="U258">
        <v>42490.756671225958</v>
      </c>
      <c r="V258">
        <v>42461.649542600753</v>
      </c>
      <c r="W258">
        <v>42520.13020589402</v>
      </c>
      <c r="X258">
        <v>3258.5272075638668</v>
      </c>
      <c r="Y258">
        <v>3275.9314512759061</v>
      </c>
      <c r="Z258">
        <v>3130.1423157864519</v>
      </c>
      <c r="AA258">
        <v>3341.4483349614061</v>
      </c>
      <c r="AB258">
        <v>524.66782599557166</v>
      </c>
      <c r="AC258">
        <v>519.30071362222907</v>
      </c>
      <c r="AD258">
        <v>452.34742834815643</v>
      </c>
      <c r="AE258">
        <v>606.86917105788393</v>
      </c>
      <c r="AF258">
        <v>57.53267541278278</v>
      </c>
      <c r="AG258">
        <v>57.195015150443979</v>
      </c>
      <c r="AH258">
        <v>56.077938295043182</v>
      </c>
      <c r="AI258">
        <v>59.903828254541992</v>
      </c>
      <c r="AJ258">
        <v>0.47937174798852222</v>
      </c>
      <c r="AK258">
        <v>0.47937175158438528</v>
      </c>
      <c r="AL258">
        <v>0.47937092388422348</v>
      </c>
      <c r="AM258">
        <v>0.4793725673271157</v>
      </c>
      <c r="AN258">
        <v>0.94390850168947682</v>
      </c>
      <c r="AO258">
        <v>0.94390850168947693</v>
      </c>
      <c r="AP258">
        <v>0.94390850168947693</v>
      </c>
      <c r="AQ258">
        <v>0.94390850168947693</v>
      </c>
      <c r="AR258">
        <v>13.314241870190729</v>
      </c>
      <c r="AS258">
        <v>13.31424187019074</v>
      </c>
      <c r="AT258">
        <v>13.31424187019074</v>
      </c>
      <c r="AU258">
        <v>13.31424187019074</v>
      </c>
      <c r="AV258" t="str">
        <f>VLOOKUP(Sheet1[[#This Row],[NPDES ID2]],Combined_Sheet__Major_Only___2[[NPDES ID2]:[ECHO BFR]],3,FALSE)</f>
        <v>IA</v>
      </c>
      <c r="AW258" t="s">
        <v>544</v>
      </c>
      <c r="AX258" t="str">
        <f>VLOOKUP(Sheet1[[#This Row],[NPDES ID2]],Combined_Sheet__Major_Only___2[[NPDES ID2]:[ECHO BFR]],27,FALSE)</f>
        <v>-</v>
      </c>
      <c r="AY258" t="str">
        <f>VLOOKUP(Sheet1[[#This Row],[NPDES ID2]],Combined_Sheet__Major_Only___2[[NPDES ID2]:[ECHO BFR]],28,FALSE)</f>
        <v>-</v>
      </c>
      <c r="AZ258" t="str">
        <f>VLOOKUP(Sheet1[[#This Row],[NPDES ID2]],Combined_Sheet__Major_Only___2[[NPDES ID2]:[ECHO BFR]],29,FALSE)</f>
        <v>thickening</v>
      </c>
      <c r="BA258">
        <f>VLOOKUP(Sheet1[[#This Row],[NPDES ID2]],Combined_Sheet__Major_Only___2[[NPDES ID2]:[ECHO BFR]],17,FALSE)</f>
        <v>43.39114</v>
      </c>
      <c r="BB258">
        <f>VLOOKUP(Sheet1[[#This Row],[NPDES ID2]],Combined_Sheet__Major_Only___2[[NPDES ID2]:[ECHO BFR]],18,FALSE)</f>
        <v>-92.095510000000004</v>
      </c>
      <c r="BC258" t="str">
        <f>IF(ISNUMBER(SEARCH("aerobic",$AW258)),"aerobic","")</f>
        <v>aerobic</v>
      </c>
      <c r="BD258" t="str">
        <f>IF(ISNUMBER(SEARCH("anaer",$AW258)),"anaer","")</f>
        <v/>
      </c>
      <c r="BE258" t="str">
        <f>IF(ISNUMBER(SEARCH("thickening",$AZ258)),"thickening","")</f>
        <v>thickening</v>
      </c>
      <c r="BF258" s="2" t="str">
        <f>IF(ISNUMBER(SEARCH("airDry",$AW258)),"airDry","")</f>
        <v/>
      </c>
      <c r="BG258" s="2" t="str">
        <f>IF(ISNUMBER(SEARCH("heatDry",$AY258)),"heatDry","")</f>
        <v/>
      </c>
      <c r="BH258" s="2" t="str">
        <f>IF(AND(ISNUMBER(SEARCH("aerobic",$AW258)),ISNUMBER(SEARCH("anaer",$AW258))),"Combined Aer and Anaer.","")</f>
        <v/>
      </c>
    </row>
    <row r="259" spans="1:60" x14ac:dyDescent="0.25">
      <c r="A259" s="4">
        <v>1417</v>
      </c>
      <c r="B259" t="s">
        <v>6705</v>
      </c>
      <c r="C259">
        <v>133.22</v>
      </c>
      <c r="D259">
        <v>821.38805782908321</v>
      </c>
      <c r="E259">
        <v>820.65714261099538</v>
      </c>
      <c r="F259">
        <v>587.04254212485205</v>
      </c>
      <c r="G259">
        <v>1073.8267777774311</v>
      </c>
      <c r="H259">
        <v>-112.92303381945661</v>
      </c>
      <c r="I259">
        <v>-115.336969880528</v>
      </c>
      <c r="J259">
        <v>-131.25150872612949</v>
      </c>
      <c r="K259">
        <v>-89.165123794898022</v>
      </c>
      <c r="L259">
        <v>89.832353881416509</v>
      </c>
      <c r="M259">
        <v>89.4654664346061</v>
      </c>
      <c r="N259">
        <v>88.251181231062063</v>
      </c>
      <c r="O259">
        <v>92.409395173662716</v>
      </c>
      <c r="P259">
        <v>3.1121630712621569</v>
      </c>
      <c r="Q259">
        <v>3.1531342164474312</v>
      </c>
      <c r="R259">
        <v>2.560753029397794</v>
      </c>
      <c r="S259">
        <v>3.5675791476321539</v>
      </c>
      <c r="T259">
        <v>42511.766339687572</v>
      </c>
      <c r="U259">
        <v>42511.73382406692</v>
      </c>
      <c r="V259">
        <v>42482.612921648317</v>
      </c>
      <c r="W259">
        <v>42541.121258594438</v>
      </c>
      <c r="X259">
        <v>2837.6336176662121</v>
      </c>
      <c r="Y259">
        <v>2848.0795832489071</v>
      </c>
      <c r="Z259">
        <v>2759.689102707388</v>
      </c>
      <c r="AA259">
        <v>2887.8024868886032</v>
      </c>
      <c r="AB259">
        <v>520.50460342902579</v>
      </c>
      <c r="AC259">
        <v>515.19328212205653</v>
      </c>
      <c r="AD259">
        <v>439.79794214770362</v>
      </c>
      <c r="AE259">
        <v>616.13328919345622</v>
      </c>
      <c r="AF259">
        <v>66.083313570233074</v>
      </c>
      <c r="AG259">
        <v>65.81328237498505</v>
      </c>
      <c r="AH259">
        <v>64.920443756610538</v>
      </c>
      <c r="AI259">
        <v>67.978956345141583</v>
      </c>
      <c r="AJ259">
        <v>0.58376663420476105</v>
      </c>
      <c r="AK259">
        <v>0.5837666466204523</v>
      </c>
      <c r="AL259">
        <v>0.5837637878971661</v>
      </c>
      <c r="AM259">
        <v>0.58376946406271724</v>
      </c>
      <c r="AN259">
        <v>0.94393395397870661</v>
      </c>
      <c r="AO259">
        <v>0.94393395397870661</v>
      </c>
      <c r="AP259">
        <v>0.94393395397870661</v>
      </c>
      <c r="AQ259">
        <v>0.94393395397870661</v>
      </c>
      <c r="AR259">
        <v>14.16950102608768</v>
      </c>
      <c r="AS259">
        <v>14.16950102608768</v>
      </c>
      <c r="AT259">
        <v>14.16950102608768</v>
      </c>
      <c r="AU259">
        <v>14.16950102608768</v>
      </c>
      <c r="AV259" t="str">
        <f>VLOOKUP(Sheet1[[#This Row],[NPDES ID2]],Combined_Sheet__Major_Only___2[[NPDES ID2]:[ECHO BFR]],3,FALSE)</f>
        <v>TX</v>
      </c>
      <c r="AW259" t="s">
        <v>41</v>
      </c>
      <c r="AX259" t="str">
        <f>VLOOKUP(Sheet1[[#This Row],[NPDES ID2]],Combined_Sheet__Major_Only___2[[NPDES ID2]:[ECHO BFR]],27,FALSE)</f>
        <v>-</v>
      </c>
      <c r="AY259" t="str">
        <f>VLOOKUP(Sheet1[[#This Row],[NPDES ID2]],Combined_Sheet__Major_Only___2[[NPDES ID2]:[ECHO BFR]],28,FALSE)</f>
        <v>-</v>
      </c>
      <c r="AZ259" t="str">
        <f>VLOOKUP(Sheet1[[#This Row],[NPDES ID2]],Combined_Sheet__Major_Only___2[[NPDES ID2]:[ECHO BFR]],29,FALSE)</f>
        <v>thickening</v>
      </c>
      <c r="BA259">
        <f>VLOOKUP(Sheet1[[#This Row],[NPDES ID2]],Combined_Sheet__Major_Only___2[[NPDES ID2]:[ECHO BFR]],17,FALSE)</f>
        <v>32.465221999999997</v>
      </c>
      <c r="BB259">
        <f>VLOOKUP(Sheet1[[#This Row],[NPDES ID2]],Combined_Sheet__Major_Only___2[[NPDES ID2]:[ECHO BFR]],18,FALSE)</f>
        <v>-95.403278</v>
      </c>
      <c r="BC259" t="str">
        <f>IF(ISNUMBER(SEARCH("aerobic",$AW259)),"aerobic","")</f>
        <v>aerobic</v>
      </c>
      <c r="BD259" t="str">
        <f>IF(ISNUMBER(SEARCH("anaer",$AW259)),"anaer","")</f>
        <v/>
      </c>
      <c r="BE259" t="str">
        <f>IF(ISNUMBER(SEARCH("thickening",$AZ259)),"thickening","")</f>
        <v>thickening</v>
      </c>
      <c r="BF259" s="3" t="str">
        <f>IF(ISNUMBER(SEARCH("airDry",$AW259)),"airDry","")</f>
        <v/>
      </c>
      <c r="BG259" s="3" t="str">
        <f>IF(ISNUMBER(SEARCH("heatDry",$AY259)),"heatDry","")</f>
        <v/>
      </c>
      <c r="BH259" s="3" t="str">
        <f>IF(AND(ISNUMBER(SEARCH("aerobic",$AW259)),ISNUMBER(SEARCH("anaer",$AW259))),"Combined Aer and Anaer.","")</f>
        <v/>
      </c>
    </row>
    <row r="260" spans="1:60" x14ac:dyDescent="0.25">
      <c r="A260" s="4">
        <v>1650</v>
      </c>
      <c r="B260" t="s">
        <v>7745</v>
      </c>
      <c r="C260">
        <v>62.69</v>
      </c>
      <c r="D260">
        <v>1744.233306414327</v>
      </c>
      <c r="E260">
        <v>1744.0714073050001</v>
      </c>
      <c r="F260">
        <v>1216.256390732214</v>
      </c>
      <c r="G260">
        <v>2304.775428315173</v>
      </c>
      <c r="H260">
        <v>-123.0511672159387</v>
      </c>
      <c r="I260">
        <v>-125.5077668152669</v>
      </c>
      <c r="J260">
        <v>-141.57316581801001</v>
      </c>
      <c r="K260">
        <v>-99.806331421461053</v>
      </c>
      <c r="L260">
        <v>39.038729584301528</v>
      </c>
      <c r="M260">
        <v>38.840446354401983</v>
      </c>
      <c r="N260">
        <v>38.184282778924043</v>
      </c>
      <c r="O260">
        <v>40.431363533207637</v>
      </c>
      <c r="P260">
        <v>1.4713272771830901</v>
      </c>
      <c r="Q260">
        <v>1.483866569060817</v>
      </c>
      <c r="R260">
        <v>1.229572026750672</v>
      </c>
      <c r="S260">
        <v>1.67476560411543</v>
      </c>
      <c r="T260">
        <v>42539.296970426039</v>
      </c>
      <c r="U260">
        <v>42539.264434621247</v>
      </c>
      <c r="V260">
        <v>42510.125455348083</v>
      </c>
      <c r="W260">
        <v>42568.670111453663</v>
      </c>
      <c r="X260">
        <v>3075.082201835985</v>
      </c>
      <c r="Y260">
        <v>3089.345234564365</v>
      </c>
      <c r="Z260">
        <v>2970.0744609512421</v>
      </c>
      <c r="AA260">
        <v>3142.7553537346539</v>
      </c>
      <c r="AB260">
        <v>600.53127390869076</v>
      </c>
      <c r="AC260">
        <v>592.33105876512388</v>
      </c>
      <c r="AD260">
        <v>501.29848859556978</v>
      </c>
      <c r="AE260">
        <v>715.83247745150732</v>
      </c>
      <c r="AF260">
        <v>61.02737684869885</v>
      </c>
      <c r="AG260">
        <v>60.717344993066646</v>
      </c>
      <c r="AH260">
        <v>59.691796220680708</v>
      </c>
      <c r="AI260">
        <v>63.20436516648153</v>
      </c>
      <c r="AJ260">
        <v>0.52200105595099766</v>
      </c>
      <c r="AK260">
        <v>0.52200106163506022</v>
      </c>
      <c r="AL260">
        <v>0.52199975317326441</v>
      </c>
      <c r="AM260">
        <v>0.52200235119606342</v>
      </c>
      <c r="AN260">
        <v>0.9439673227705403</v>
      </c>
      <c r="AO260">
        <v>0.9439673227705403</v>
      </c>
      <c r="AP260">
        <v>0.9439673227705403</v>
      </c>
      <c r="AQ260">
        <v>0.9439673227705403</v>
      </c>
      <c r="AR260">
        <v>12.63307195524585</v>
      </c>
      <c r="AS260">
        <v>12.63307195524585</v>
      </c>
      <c r="AT260">
        <v>12.63307195524585</v>
      </c>
      <c r="AU260">
        <v>12.63307195524585</v>
      </c>
      <c r="AV260" t="str">
        <f>VLOOKUP(Sheet1[[#This Row],[NPDES ID2]],Combined_Sheet__Major_Only___2[[NPDES ID2]:[ECHO BFR]],3,FALSE)</f>
        <v>PA</v>
      </c>
      <c r="AW260" t="s">
        <v>41</v>
      </c>
      <c r="AX260" t="str">
        <f>VLOOKUP(Sheet1[[#This Row],[NPDES ID2]],Combined_Sheet__Major_Only___2[[NPDES ID2]:[ECHO BFR]],27,FALSE)</f>
        <v>-</v>
      </c>
      <c r="AY260" t="str">
        <f>VLOOKUP(Sheet1[[#This Row],[NPDES ID2]],Combined_Sheet__Major_Only___2[[NPDES ID2]:[ECHO BFR]],28,FALSE)</f>
        <v>-</v>
      </c>
      <c r="AZ260" t="str">
        <f>VLOOKUP(Sheet1[[#This Row],[NPDES ID2]],Combined_Sheet__Major_Only___2[[NPDES ID2]:[ECHO BFR]],29,FALSE)</f>
        <v>thickening</v>
      </c>
      <c r="BA260">
        <f>VLOOKUP(Sheet1[[#This Row],[NPDES ID2]],Combined_Sheet__Major_Only___2[[NPDES ID2]:[ECHO BFR]],17,FALSE)</f>
        <v>40.617449999999998</v>
      </c>
      <c r="BB260">
        <f>VLOOKUP(Sheet1[[#This Row],[NPDES ID2]],Combined_Sheet__Major_Only___2[[NPDES ID2]:[ECHO BFR]],18,FALSE)</f>
        <v>-76.061139999999995</v>
      </c>
      <c r="BC260" t="str">
        <f>IF(ISNUMBER(SEARCH("aerobic",$AW260)),"aerobic","")</f>
        <v>aerobic</v>
      </c>
      <c r="BD260" t="str">
        <f>IF(ISNUMBER(SEARCH("anaer",$AW260)),"anaer","")</f>
        <v/>
      </c>
      <c r="BE260" t="str">
        <f>IF(ISNUMBER(SEARCH("thickening",$AZ260)),"thickening","")</f>
        <v>thickening</v>
      </c>
      <c r="BF260" s="2" t="str">
        <f>IF(ISNUMBER(SEARCH("airDry",$AW260)),"airDry","")</f>
        <v/>
      </c>
      <c r="BG260" s="2" t="str">
        <f>IF(ISNUMBER(SEARCH("heatDry",$AY260)),"heatDry","")</f>
        <v/>
      </c>
      <c r="BH260" s="2" t="str">
        <f>IF(AND(ISNUMBER(SEARCH("aerobic",$AW260)),ISNUMBER(SEARCH("anaer",$AW260))),"Combined Aer and Anaer.","")</f>
        <v/>
      </c>
    </row>
    <row r="261" spans="1:60" x14ac:dyDescent="0.25">
      <c r="A261" s="4">
        <v>2025</v>
      </c>
      <c r="B261" t="s">
        <v>9529</v>
      </c>
      <c r="C261">
        <v>1442.34</v>
      </c>
      <c r="D261">
        <v>470.73323507262472</v>
      </c>
      <c r="E261">
        <v>470.03896623195573</v>
      </c>
      <c r="F261">
        <v>400.85689957423023</v>
      </c>
      <c r="G261">
        <v>552.54429281574824</v>
      </c>
      <c r="H261">
        <v>-126.4987893836286</v>
      </c>
      <c r="I261">
        <v>-129.112464403426</v>
      </c>
      <c r="J261">
        <v>-145.3590009668184</v>
      </c>
      <c r="K261">
        <v>-103.7583420363768</v>
      </c>
      <c r="L261">
        <v>872.99924201058252</v>
      </c>
      <c r="M261">
        <v>868.24418313119725</v>
      </c>
      <c r="N261">
        <v>852.47430974136944</v>
      </c>
      <c r="O261">
        <v>906.44051982708095</v>
      </c>
      <c r="P261">
        <v>33.901048068162488</v>
      </c>
      <c r="Q261">
        <v>34.213568204607483</v>
      </c>
      <c r="R261">
        <v>28.43527410218098</v>
      </c>
      <c r="S261">
        <v>38.68641854255749</v>
      </c>
      <c r="T261">
        <v>42557.466986644249</v>
      </c>
      <c r="U261">
        <v>42557.434437518081</v>
      </c>
      <c r="V261">
        <v>42528.283527652253</v>
      </c>
      <c r="W261">
        <v>42586.852154139116</v>
      </c>
      <c r="X261">
        <v>3165.3109236495702</v>
      </c>
      <c r="Y261">
        <v>3181.069303937817</v>
      </c>
      <c r="Z261">
        <v>3049.307754029649</v>
      </c>
      <c r="AA261">
        <v>3240.169484444285</v>
      </c>
      <c r="AB261">
        <v>482.26093785557771</v>
      </c>
      <c r="AC261">
        <v>477.96382964974572</v>
      </c>
      <c r="AD261">
        <v>418.8547598409678</v>
      </c>
      <c r="AE261">
        <v>552.40599799998245</v>
      </c>
      <c r="AF261">
        <v>59.319582980375571</v>
      </c>
      <c r="AG261">
        <v>58.995142665747302</v>
      </c>
      <c r="AH261">
        <v>57.92770181323133</v>
      </c>
      <c r="AI261">
        <v>61.590868056916591</v>
      </c>
      <c r="AJ261">
        <v>0.50116188063379496</v>
      </c>
      <c r="AK261">
        <v>0.50116199537178829</v>
      </c>
      <c r="AL261">
        <v>0.50113545517678626</v>
      </c>
      <c r="AM261">
        <v>0.50118815481275547</v>
      </c>
      <c r="AN261">
        <v>0.94398932418082726</v>
      </c>
      <c r="AO261">
        <v>0.94398932418082715</v>
      </c>
      <c r="AP261">
        <v>0.94398932418082715</v>
      </c>
      <c r="AQ261">
        <v>0.94398932418082715</v>
      </c>
      <c r="AR261">
        <v>14.198138012251089</v>
      </c>
      <c r="AS261">
        <v>14.198138012251089</v>
      </c>
      <c r="AT261">
        <v>14.198138012251089</v>
      </c>
      <c r="AU261">
        <v>14.198138012251089</v>
      </c>
      <c r="AV261" t="str">
        <f>VLOOKUP(Sheet1[[#This Row],[NPDES ID2]],Combined_Sheet__Major_Only___2[[NPDES ID2]:[ECHO BFR]],3,FALSE)</f>
        <v>GA</v>
      </c>
      <c r="AW261" t="s">
        <v>41</v>
      </c>
      <c r="AX261" t="str">
        <f>VLOOKUP(Sheet1[[#This Row],[NPDES ID2]],Combined_Sheet__Major_Only___2[[NPDES ID2]:[ECHO BFR]],27,FALSE)</f>
        <v>tempSludgeStore</v>
      </c>
      <c r="AY261" t="str">
        <f>VLOOKUP(Sheet1[[#This Row],[NPDES ID2]],Combined_Sheet__Major_Only___2[[NPDES ID2]:[ECHO BFR]],28,FALSE)</f>
        <v>-</v>
      </c>
      <c r="AZ261" t="str">
        <f>VLOOKUP(Sheet1[[#This Row],[NPDES ID2]],Combined_Sheet__Major_Only___2[[NPDES ID2]:[ECHO BFR]],29,FALSE)</f>
        <v>preliminaryOps, thickening</v>
      </c>
      <c r="BA261">
        <f>VLOOKUP(Sheet1[[#This Row],[NPDES ID2]],Combined_Sheet__Major_Only___2[[NPDES ID2]:[ECHO BFR]],17,FALSE)</f>
        <v>32.970056</v>
      </c>
      <c r="BB261">
        <f>VLOOKUP(Sheet1[[#This Row],[NPDES ID2]],Combined_Sheet__Major_Only___2[[NPDES ID2]:[ECHO BFR]],18,FALSE)</f>
        <v>-85.074944000000002</v>
      </c>
      <c r="BC261" t="str">
        <f>IF(ISNUMBER(SEARCH("aerobic",$AW261)),"aerobic","")</f>
        <v>aerobic</v>
      </c>
      <c r="BD261" t="str">
        <f>IF(ISNUMBER(SEARCH("anaer",$AW261)),"anaer","")</f>
        <v/>
      </c>
      <c r="BE261" t="str">
        <f>IF(ISNUMBER(SEARCH("thickening",$AZ261)),"thickening","")</f>
        <v>thickening</v>
      </c>
      <c r="BF261" s="3" t="str">
        <f>IF(ISNUMBER(SEARCH("airDry",$AW261)),"airDry","")</f>
        <v/>
      </c>
      <c r="BG261" s="3" t="str">
        <f>IF(ISNUMBER(SEARCH("heatDry",$AY261)),"heatDry","")</f>
        <v/>
      </c>
      <c r="BH261" s="3" t="str">
        <f>IF(AND(ISNUMBER(SEARCH("aerobic",$AW261)),ISNUMBER(SEARCH("anaer",$AW261))),"Combined Aer and Anaer.","")</f>
        <v/>
      </c>
    </row>
    <row r="262" spans="1:60" x14ac:dyDescent="0.25">
      <c r="A262" s="4">
        <v>411</v>
      </c>
      <c r="B262" t="s">
        <v>2066</v>
      </c>
      <c r="C262">
        <v>660</v>
      </c>
      <c r="D262">
        <v>353.47921534445379</v>
      </c>
      <c r="E262">
        <v>353.92539674946983</v>
      </c>
      <c r="F262">
        <v>288.93241234496969</v>
      </c>
      <c r="G262">
        <v>418.181334323589</v>
      </c>
      <c r="H262">
        <v>-113.3032299058596</v>
      </c>
      <c r="I262">
        <v>-115.7384520478431</v>
      </c>
      <c r="J262">
        <v>-131.6168154680617</v>
      </c>
      <c r="K262">
        <v>-89.670151224235141</v>
      </c>
      <c r="L262">
        <v>443.25350944183361</v>
      </c>
      <c r="M262">
        <v>441.42266726996633</v>
      </c>
      <c r="N262">
        <v>435.35748220927422</v>
      </c>
      <c r="O262">
        <v>456.12076765584618</v>
      </c>
      <c r="P262">
        <v>15.42183342673504</v>
      </c>
      <c r="Q262">
        <v>15.622171220656931</v>
      </c>
      <c r="R262">
        <v>12.705655839336741</v>
      </c>
      <c r="S262">
        <v>17.662151160077059</v>
      </c>
      <c r="T262">
        <v>42595.270429707132</v>
      </c>
      <c r="U262">
        <v>42595.237852865299</v>
      </c>
      <c r="V262">
        <v>42566.062120925861</v>
      </c>
      <c r="W262">
        <v>42624.680618746577</v>
      </c>
      <c r="X262">
        <v>2854.7362105946499</v>
      </c>
      <c r="Y262">
        <v>2865.3760960591871</v>
      </c>
      <c r="Z262">
        <v>2775.3827407323702</v>
      </c>
      <c r="AA262">
        <v>2905.819345361318</v>
      </c>
      <c r="AB262">
        <v>465.27686275432961</v>
      </c>
      <c r="AC262">
        <v>461.54990585359627</v>
      </c>
      <c r="AD262">
        <v>400.46328169040129</v>
      </c>
      <c r="AE262">
        <v>540.41942762127189</v>
      </c>
      <c r="AF262">
        <v>65.818125567600873</v>
      </c>
      <c r="AG262">
        <v>65.545621519027662</v>
      </c>
      <c r="AH262">
        <v>64.64699599040398</v>
      </c>
      <c r="AI262">
        <v>67.728280018856154</v>
      </c>
      <c r="AJ262">
        <v>0.58052452763975193</v>
      </c>
      <c r="AK262">
        <v>0.58052458544372387</v>
      </c>
      <c r="AL262">
        <v>0.58051125305183493</v>
      </c>
      <c r="AM262">
        <v>0.58053772578236185</v>
      </c>
      <c r="AN262">
        <v>0.94403504366870561</v>
      </c>
      <c r="AO262">
        <v>0.94403504366870561</v>
      </c>
      <c r="AP262">
        <v>0.94403504366870561</v>
      </c>
      <c r="AQ262">
        <v>0.94403504366870561</v>
      </c>
      <c r="AR262">
        <v>15.12183431643836</v>
      </c>
      <c r="AS262">
        <v>15.12183431643836</v>
      </c>
      <c r="AT262">
        <v>15.12183431643836</v>
      </c>
      <c r="AU262">
        <v>15.12183431643836</v>
      </c>
      <c r="AV262" t="str">
        <f>VLOOKUP(Sheet1[[#This Row],[NPDES ID2]],Combined_Sheet__Major_Only___2[[NPDES ID2]:[ECHO BFR]],3,FALSE)</f>
        <v>IN</v>
      </c>
      <c r="AW262" t="s">
        <v>41</v>
      </c>
      <c r="AX262" t="str">
        <f>VLOOKUP(Sheet1[[#This Row],[NPDES ID2]],Combined_Sheet__Major_Only___2[[NPDES ID2]:[ECHO BFR]],27,FALSE)</f>
        <v>methaneBioCaptureRecover</v>
      </c>
      <c r="AY262" t="str">
        <f>VLOOKUP(Sheet1[[#This Row],[NPDES ID2]],Combined_Sheet__Major_Only___2[[NPDES ID2]:[ECHO BFR]],28,FALSE)</f>
        <v>-</v>
      </c>
      <c r="AZ262" t="str">
        <f>VLOOKUP(Sheet1[[#This Row],[NPDES ID2]],Combined_Sheet__Major_Only___2[[NPDES ID2]:[ECHO BFR]],29,FALSE)</f>
        <v>thickening</v>
      </c>
      <c r="BA262">
        <f>VLOOKUP(Sheet1[[#This Row],[NPDES ID2]],Combined_Sheet__Major_Only___2[[NPDES ID2]:[ECHO BFR]],17,FALSE)</f>
        <v>40.580027999999999</v>
      </c>
      <c r="BB262">
        <f>VLOOKUP(Sheet1[[#This Row],[NPDES ID2]],Combined_Sheet__Major_Only___2[[NPDES ID2]:[ECHO BFR]],18,FALSE)</f>
        <v>-85.659806000000003</v>
      </c>
      <c r="BC262" t="str">
        <f>IF(ISNUMBER(SEARCH("aerobic",$AW262)),"aerobic","")</f>
        <v>aerobic</v>
      </c>
      <c r="BD262" t="str">
        <f>IF(ISNUMBER(SEARCH("anaer",$AW262)),"anaer","")</f>
        <v/>
      </c>
      <c r="BE262" t="str">
        <f>IF(ISNUMBER(SEARCH("thickening",$AZ262)),"thickening","")</f>
        <v>thickening</v>
      </c>
      <c r="BF262" s="3" t="str">
        <f>IF(ISNUMBER(SEARCH("airDry",$AW262)),"airDry","")</f>
        <v/>
      </c>
      <c r="BG262" s="3" t="str">
        <f>IF(ISNUMBER(SEARCH("heatDry",$AY262)),"heatDry","")</f>
        <v/>
      </c>
      <c r="BH262" s="3" t="str">
        <f>IF(AND(ISNUMBER(SEARCH("aerobic",$AW262)),ISNUMBER(SEARCH("anaer",$AW262))),"Combined Aer and Anaer.","")</f>
        <v/>
      </c>
    </row>
    <row r="263" spans="1:60" x14ac:dyDescent="0.25">
      <c r="A263" s="4">
        <v>65</v>
      </c>
      <c r="B263" t="s">
        <v>365</v>
      </c>
      <c r="C263">
        <v>59.41</v>
      </c>
      <c r="D263">
        <v>1761.6971409510779</v>
      </c>
      <c r="E263">
        <v>1761.462916746159</v>
      </c>
      <c r="F263">
        <v>1227.3154827996011</v>
      </c>
      <c r="G263">
        <v>2327.092836759326</v>
      </c>
      <c r="H263">
        <v>-117.8452230786239</v>
      </c>
      <c r="I263">
        <v>-120.1335281498887</v>
      </c>
      <c r="J263">
        <v>-135.75604451208429</v>
      </c>
      <c r="K263">
        <v>-94.327602118421467</v>
      </c>
      <c r="L263">
        <v>38.514770035814927</v>
      </c>
      <c r="M263">
        <v>38.338885437206798</v>
      </c>
      <c r="N263">
        <v>37.756848620830553</v>
      </c>
      <c r="O263">
        <v>39.750082087710403</v>
      </c>
      <c r="P263">
        <v>1.39117813718645</v>
      </c>
      <c r="Q263">
        <v>1.406836003108989</v>
      </c>
      <c r="R263">
        <v>1.156359400121153</v>
      </c>
      <c r="S263">
        <v>1.585500024165942</v>
      </c>
      <c r="T263">
        <v>42599.896244926771</v>
      </c>
      <c r="U263">
        <v>42599.863664693519</v>
      </c>
      <c r="V263">
        <v>42570.684895403079</v>
      </c>
      <c r="W263">
        <v>42629.30949572548</v>
      </c>
      <c r="X263">
        <v>2957.847114141131</v>
      </c>
      <c r="Y263">
        <v>2970.117346929952</v>
      </c>
      <c r="Z263">
        <v>2866.9966234176331</v>
      </c>
      <c r="AA263">
        <v>3016.3409715263319</v>
      </c>
      <c r="AB263">
        <v>501.66236796946703</v>
      </c>
      <c r="AC263">
        <v>496.90744636918822</v>
      </c>
      <c r="AD263">
        <v>428.86952637489662</v>
      </c>
      <c r="AE263">
        <v>585.35888877393313</v>
      </c>
      <c r="AF263">
        <v>63.532345928044158</v>
      </c>
      <c r="AG263">
        <v>63.242155174181093</v>
      </c>
      <c r="AH263">
        <v>62.282232983009393</v>
      </c>
      <c r="AI263">
        <v>65.570020061795873</v>
      </c>
      <c r="AJ263">
        <v>0.55259024624383213</v>
      </c>
      <c r="AK263">
        <v>0.55259025146545659</v>
      </c>
      <c r="AL263">
        <v>0.55258904949411658</v>
      </c>
      <c r="AM263">
        <v>0.55259143607348438</v>
      </c>
      <c r="AN263">
        <v>0.94404063300527086</v>
      </c>
      <c r="AO263">
        <v>0.94404063300527108</v>
      </c>
      <c r="AP263">
        <v>0.94404063300527108</v>
      </c>
      <c r="AQ263">
        <v>0.94404063300527108</v>
      </c>
      <c r="AR263">
        <v>14.255057783441851</v>
      </c>
      <c r="AS263">
        <v>14.25505778344186</v>
      </c>
      <c r="AT263">
        <v>14.25505778344186</v>
      </c>
      <c r="AU263">
        <v>14.25505778344186</v>
      </c>
      <c r="AV263" t="str">
        <f>VLOOKUP(Sheet1[[#This Row],[NPDES ID2]],Combined_Sheet__Major_Only___2[[NPDES ID2]:[ECHO BFR]],3,FALSE)</f>
        <v>TX</v>
      </c>
      <c r="AW263" t="s">
        <v>41</v>
      </c>
      <c r="AX263" t="str">
        <f>VLOOKUP(Sheet1[[#This Row],[NPDES ID2]],Combined_Sheet__Major_Only___2[[NPDES ID2]:[ECHO BFR]],27,FALSE)</f>
        <v>-</v>
      </c>
      <c r="AY263" t="str">
        <f>VLOOKUP(Sheet1[[#This Row],[NPDES ID2]],Combined_Sheet__Major_Only___2[[NPDES ID2]:[ECHO BFR]],28,FALSE)</f>
        <v>-</v>
      </c>
      <c r="AZ263" t="str">
        <f>VLOOKUP(Sheet1[[#This Row],[NPDES ID2]],Combined_Sheet__Major_Only___2[[NPDES ID2]:[ECHO BFR]],29,FALSE)</f>
        <v>thickening</v>
      </c>
      <c r="BA263">
        <f>VLOOKUP(Sheet1[[#This Row],[NPDES ID2]],Combined_Sheet__Major_Only___2[[NPDES ID2]:[ECHO BFR]],17,FALSE)</f>
        <v>29.967113999999999</v>
      </c>
      <c r="BB263">
        <f>VLOOKUP(Sheet1[[#This Row],[NPDES ID2]],Combined_Sheet__Major_Only___2[[NPDES ID2]:[ECHO BFR]],18,FALSE)</f>
        <v>-95.169899000000001</v>
      </c>
      <c r="BC263" t="str">
        <f>IF(ISNUMBER(SEARCH("aerobic",$AW263)),"aerobic","")</f>
        <v>aerobic</v>
      </c>
      <c r="BD263" t="str">
        <f>IF(ISNUMBER(SEARCH("anaer",$AW263)),"anaer","")</f>
        <v/>
      </c>
      <c r="BE263" t="str">
        <f>IF(ISNUMBER(SEARCH("thickening",$AZ263)),"thickening","")</f>
        <v>thickening</v>
      </c>
      <c r="BF263" s="3" t="str">
        <f>IF(ISNUMBER(SEARCH("airDry",$AW263)),"airDry","")</f>
        <v/>
      </c>
      <c r="BG263" s="3" t="str">
        <f>IF(ISNUMBER(SEARCH("heatDry",$AY263)),"heatDry","")</f>
        <v/>
      </c>
      <c r="BH263" s="3" t="str">
        <f>IF(AND(ISNUMBER(SEARCH("aerobic",$AW263)),ISNUMBER(SEARCH("anaer",$AW263))),"Combined Aer and Anaer.","")</f>
        <v/>
      </c>
    </row>
    <row r="264" spans="1:60" x14ac:dyDescent="0.25">
      <c r="A264" s="4">
        <v>1268</v>
      </c>
      <c r="B264" t="s">
        <v>6049</v>
      </c>
      <c r="C264">
        <v>204.4</v>
      </c>
      <c r="D264">
        <v>643.34279592568987</v>
      </c>
      <c r="E264">
        <v>640.53851572013605</v>
      </c>
      <c r="F264">
        <v>471.74055801938079</v>
      </c>
      <c r="G264">
        <v>834.57567571916036</v>
      </c>
      <c r="H264">
        <v>-124.70225040711929</v>
      </c>
      <c r="I264">
        <v>-127.1700026238278</v>
      </c>
      <c r="J264">
        <v>-143.40647715319341</v>
      </c>
      <c r="K264">
        <v>-101.5743953498817</v>
      </c>
      <c r="L264">
        <v>125.6801552520664</v>
      </c>
      <c r="M264">
        <v>125.02103736299649</v>
      </c>
      <c r="N264">
        <v>122.8393959151409</v>
      </c>
      <c r="O264">
        <v>130.31005275489139</v>
      </c>
      <c r="P264">
        <v>4.8005158120363998</v>
      </c>
      <c r="Q264">
        <v>4.8475268747467481</v>
      </c>
      <c r="R264">
        <v>4.0183377728736174</v>
      </c>
      <c r="S264">
        <v>5.4704346005721227</v>
      </c>
      <c r="T264">
        <v>42620.254635544523</v>
      </c>
      <c r="U264">
        <v>42620.222040385474</v>
      </c>
      <c r="V264">
        <v>42591.029903596478</v>
      </c>
      <c r="W264">
        <v>42649.681361263421</v>
      </c>
      <c r="X264">
        <v>3120.3553123271722</v>
      </c>
      <c r="Y264">
        <v>3135.3177857038349</v>
      </c>
      <c r="Z264">
        <v>3010.3440949283108</v>
      </c>
      <c r="AA264">
        <v>3191.283799384848</v>
      </c>
      <c r="AB264">
        <v>479.72451639078571</v>
      </c>
      <c r="AC264">
        <v>475.48389713798571</v>
      </c>
      <c r="AD264">
        <v>415.99636108576169</v>
      </c>
      <c r="AE264">
        <v>550.53410084378584</v>
      </c>
      <c r="AF264">
        <v>60.258111996754081</v>
      </c>
      <c r="AG264">
        <v>59.941902759169217</v>
      </c>
      <c r="AH264">
        <v>58.896488934505037</v>
      </c>
      <c r="AI264">
        <v>62.477798569577807</v>
      </c>
      <c r="AJ264">
        <v>0.51261257855687947</v>
      </c>
      <c r="AK264">
        <v>0.51261259513349566</v>
      </c>
      <c r="AL264">
        <v>0.51260877742502664</v>
      </c>
      <c r="AM264">
        <v>0.51261635773189662</v>
      </c>
      <c r="AN264">
        <v>0.94406521862724635</v>
      </c>
      <c r="AO264">
        <v>0.94406521862724657</v>
      </c>
      <c r="AP264">
        <v>0.94406521862724657</v>
      </c>
      <c r="AQ264">
        <v>0.94406521862724657</v>
      </c>
      <c r="AR264">
        <v>14.343027426118949</v>
      </c>
      <c r="AS264">
        <v>14.343027426118949</v>
      </c>
      <c r="AT264">
        <v>14.343027426118949</v>
      </c>
      <c r="AU264">
        <v>14.343027426118949</v>
      </c>
      <c r="AV264" t="str">
        <f>VLOOKUP(Sheet1[[#This Row],[NPDES ID2]],Combined_Sheet__Major_Only___2[[NPDES ID2]:[ECHO BFR]],3,FALSE)</f>
        <v>GA</v>
      </c>
      <c r="AW264" t="s">
        <v>41</v>
      </c>
      <c r="AX264" t="str">
        <f>VLOOKUP(Sheet1[[#This Row],[NPDES ID2]],Combined_Sheet__Major_Only___2[[NPDES ID2]:[ECHO BFR]],27,FALSE)</f>
        <v>-</v>
      </c>
      <c r="AY264" t="str">
        <f>VLOOKUP(Sheet1[[#This Row],[NPDES ID2]],Combined_Sheet__Major_Only___2[[NPDES ID2]:[ECHO BFR]],28,FALSE)</f>
        <v>-</v>
      </c>
      <c r="AZ264" t="str">
        <f>VLOOKUP(Sheet1[[#This Row],[NPDES ID2]],Combined_Sheet__Major_Only___2[[NPDES ID2]:[ECHO BFR]],29,FALSE)</f>
        <v>thickening</v>
      </c>
      <c r="BA264">
        <f>VLOOKUP(Sheet1[[#This Row],[NPDES ID2]],Combined_Sheet__Major_Only___2[[NPDES ID2]:[ECHO BFR]],17,FALSE)</f>
        <v>32.990611000000001</v>
      </c>
      <c r="BB264">
        <f>VLOOKUP(Sheet1[[#This Row],[NPDES ID2]],Combined_Sheet__Major_Only___2[[NPDES ID2]:[ECHO BFR]],18,FALSE)</f>
        <v>-82.842167000000003</v>
      </c>
      <c r="BC264" t="str">
        <f>IF(ISNUMBER(SEARCH("aerobic",$AW264)),"aerobic","")</f>
        <v>aerobic</v>
      </c>
      <c r="BD264" t="str">
        <f>IF(ISNUMBER(SEARCH("anaer",$AW264)),"anaer","")</f>
        <v/>
      </c>
      <c r="BE264" t="str">
        <f>IF(ISNUMBER(SEARCH("thickening",$AZ264)),"thickening","")</f>
        <v>thickening</v>
      </c>
      <c r="BF264" s="2" t="str">
        <f>IF(ISNUMBER(SEARCH("airDry",$AW264)),"airDry","")</f>
        <v/>
      </c>
      <c r="BG264" s="2" t="str">
        <f>IF(ISNUMBER(SEARCH("heatDry",$AY264)),"heatDry","")</f>
        <v/>
      </c>
      <c r="BH264" s="2" t="str">
        <f>IF(AND(ISNUMBER(SEARCH("aerobic",$AW264)),ISNUMBER(SEARCH("anaer",$AW264))),"Combined Aer and Anaer.","")</f>
        <v/>
      </c>
    </row>
    <row r="265" spans="1:60" x14ac:dyDescent="0.25">
      <c r="A265" s="4">
        <v>1573</v>
      </c>
      <c r="B265" t="s">
        <v>7398</v>
      </c>
      <c r="C265">
        <v>85.22</v>
      </c>
      <c r="D265">
        <v>1297.60659632797</v>
      </c>
      <c r="E265">
        <v>1296.9686945674971</v>
      </c>
      <c r="F265">
        <v>911.68403359159947</v>
      </c>
      <c r="G265">
        <v>1709.4327104390979</v>
      </c>
      <c r="H265">
        <v>-121.3193066391626</v>
      </c>
      <c r="I265">
        <v>-123.6843896095171</v>
      </c>
      <c r="J265">
        <v>-139.6409662392025</v>
      </c>
      <c r="K265">
        <v>-97.98861353297832</v>
      </c>
      <c r="L265">
        <v>53.772312473535592</v>
      </c>
      <c r="M265">
        <v>53.508343588308783</v>
      </c>
      <c r="N265">
        <v>52.634782354828047</v>
      </c>
      <c r="O265">
        <v>55.626324471172701</v>
      </c>
      <c r="P265">
        <v>1.9986453699066931</v>
      </c>
      <c r="Q265">
        <v>2.0151328017865122</v>
      </c>
      <c r="R265">
        <v>1.667359771808657</v>
      </c>
      <c r="S265">
        <v>2.2810778936217329</v>
      </c>
      <c r="T265">
        <v>42654.885248260471</v>
      </c>
      <c r="U265">
        <v>42654.852627711924</v>
      </c>
      <c r="V265">
        <v>42625.637752157672</v>
      </c>
      <c r="W265">
        <v>42684.334895474072</v>
      </c>
      <c r="X265">
        <v>3043.0248641355652</v>
      </c>
      <c r="Y265">
        <v>3056.646708205235</v>
      </c>
      <c r="Z265">
        <v>2942.5717012899058</v>
      </c>
      <c r="AA265">
        <v>3107.7393745871318</v>
      </c>
      <c r="AB265">
        <v>510.75031025599912</v>
      </c>
      <c r="AC265">
        <v>505.70794732187852</v>
      </c>
      <c r="AD265">
        <v>437.08688272235952</v>
      </c>
      <c r="AE265">
        <v>594.29813766531811</v>
      </c>
      <c r="AF265">
        <v>61.836486554179913</v>
      </c>
      <c r="AG265">
        <v>61.532846897241782</v>
      </c>
      <c r="AH265">
        <v>60.528535864253563</v>
      </c>
      <c r="AI265">
        <v>63.968479025150238</v>
      </c>
      <c r="AJ265">
        <v>0.53187857410313111</v>
      </c>
      <c r="AK265">
        <v>0.53187858143733058</v>
      </c>
      <c r="AL265">
        <v>0.53187689300918384</v>
      </c>
      <c r="AM265">
        <v>0.53188024547825918</v>
      </c>
      <c r="AN265">
        <v>0.94410699037381862</v>
      </c>
      <c r="AO265">
        <v>0.94410699037381829</v>
      </c>
      <c r="AP265">
        <v>0.94410699037381829</v>
      </c>
      <c r="AQ265">
        <v>0.94410699037381829</v>
      </c>
      <c r="AR265">
        <v>13.96017794822561</v>
      </c>
      <c r="AS265">
        <v>13.96017794822561</v>
      </c>
      <c r="AT265">
        <v>13.96017794822561</v>
      </c>
      <c r="AU265">
        <v>13.96017794822561</v>
      </c>
      <c r="AV265" t="str">
        <f>VLOOKUP(Sheet1[[#This Row],[NPDES ID2]],Combined_Sheet__Major_Only___2[[NPDES ID2]:[ECHO BFR]],3,FALSE)</f>
        <v>IA</v>
      </c>
      <c r="AW265" t="s">
        <v>41</v>
      </c>
      <c r="AX265" t="str">
        <f>VLOOKUP(Sheet1[[#This Row],[NPDES ID2]],Combined_Sheet__Major_Only___2[[NPDES ID2]:[ECHO BFR]],27,FALSE)</f>
        <v>other</v>
      </c>
      <c r="AY265" t="str">
        <f>VLOOKUP(Sheet1[[#This Row],[NPDES ID2]],Combined_Sheet__Major_Only___2[[NPDES ID2]:[ECHO BFR]],28,FALSE)</f>
        <v>-</v>
      </c>
      <c r="AZ265" t="str">
        <f>VLOOKUP(Sheet1[[#This Row],[NPDES ID2]],Combined_Sheet__Major_Only___2[[NPDES ID2]:[ECHO BFR]],29,FALSE)</f>
        <v>thickening</v>
      </c>
      <c r="BA265">
        <f>VLOOKUP(Sheet1[[#This Row],[NPDES ID2]],Combined_Sheet__Major_Only___2[[NPDES ID2]:[ECHO BFR]],17,FALSE)</f>
        <v>42.725777999999998</v>
      </c>
      <c r="BB265">
        <f>VLOOKUP(Sheet1[[#This Row],[NPDES ID2]],Combined_Sheet__Major_Only___2[[NPDES ID2]:[ECHO BFR]],18,FALSE)</f>
        <v>-95.566638999999995</v>
      </c>
      <c r="BC265" t="str">
        <f>IF(ISNUMBER(SEARCH("aerobic",$AW265)),"aerobic","")</f>
        <v>aerobic</v>
      </c>
      <c r="BD265" t="str">
        <f>IF(ISNUMBER(SEARCH("anaer",$AW265)),"anaer","")</f>
        <v/>
      </c>
      <c r="BE265" t="str">
        <f>IF(ISNUMBER(SEARCH("thickening",$AZ265)),"thickening","")</f>
        <v>thickening</v>
      </c>
      <c r="BF265" s="3" t="str">
        <f>IF(ISNUMBER(SEARCH("airDry",$AW265)),"airDry","")</f>
        <v/>
      </c>
      <c r="BG265" s="3" t="str">
        <f>IF(ISNUMBER(SEARCH("heatDry",$AY265)),"heatDry","")</f>
        <v/>
      </c>
      <c r="BH265" s="3" t="str">
        <f>IF(AND(ISNUMBER(SEARCH("aerobic",$AW265)),ISNUMBER(SEARCH("anaer",$AW265))),"Combined Aer and Anaer.","")</f>
        <v/>
      </c>
    </row>
    <row r="266" spans="1:60" x14ac:dyDescent="0.25">
      <c r="A266" s="4">
        <v>2560</v>
      </c>
      <c r="B266" t="s">
        <v>11870</v>
      </c>
      <c r="C266">
        <v>112.8</v>
      </c>
      <c r="D266">
        <v>1027.1061528166631</v>
      </c>
      <c r="E266">
        <v>1027.149489894746</v>
      </c>
      <c r="F266">
        <v>728.52808117923723</v>
      </c>
      <c r="G266">
        <v>1347.007658232121</v>
      </c>
      <c r="H266">
        <v>-123.2773437308109</v>
      </c>
      <c r="I266">
        <v>-125.7500576466834</v>
      </c>
      <c r="J266">
        <v>-141.82349735575141</v>
      </c>
      <c r="K266">
        <v>-100.05527828108551</v>
      </c>
      <c r="L266">
        <v>70.116998583282935</v>
      </c>
      <c r="M266">
        <v>69.759236804422528</v>
      </c>
      <c r="N266">
        <v>68.575229608406985</v>
      </c>
      <c r="O266">
        <v>72.629844062778062</v>
      </c>
      <c r="P266">
        <v>2.6476588106271288</v>
      </c>
      <c r="Q266">
        <v>2.670705604974914</v>
      </c>
      <c r="R266">
        <v>2.213141423470109</v>
      </c>
      <c r="S266">
        <v>3.0142307851480088</v>
      </c>
      <c r="T266">
        <v>42692.765502319402</v>
      </c>
      <c r="U266">
        <v>42692.732853998881</v>
      </c>
      <c r="V266">
        <v>42663.493105936243</v>
      </c>
      <c r="W266">
        <v>42722.240221917637</v>
      </c>
      <c r="X266">
        <v>3091.7565613266652</v>
      </c>
      <c r="Y266">
        <v>3106.1655249880678</v>
      </c>
      <c r="Z266">
        <v>2985.6945912572141</v>
      </c>
      <c r="AA266">
        <v>3160.1135298329659</v>
      </c>
      <c r="AB266">
        <v>521.90182923559723</v>
      </c>
      <c r="AC266">
        <v>516.5149740886684</v>
      </c>
      <c r="AD266">
        <v>446.28862804407288</v>
      </c>
      <c r="AE266">
        <v>607.39203289899001</v>
      </c>
      <c r="AF266">
        <v>60.917541819340343</v>
      </c>
      <c r="AG266">
        <v>60.606608278558213</v>
      </c>
      <c r="AH266">
        <v>59.578284713449762</v>
      </c>
      <c r="AI266">
        <v>63.100613833101022</v>
      </c>
      <c r="AJ266">
        <v>0.52066041824211173</v>
      </c>
      <c r="AK266">
        <v>0.52066042788330358</v>
      </c>
      <c r="AL266">
        <v>0.52065820812501329</v>
      </c>
      <c r="AM266">
        <v>0.52066261558471072</v>
      </c>
      <c r="AN266">
        <v>0.94415261047821597</v>
      </c>
      <c r="AO266">
        <v>0.94415261047821586</v>
      </c>
      <c r="AP266">
        <v>0.94415261047821586</v>
      </c>
      <c r="AQ266">
        <v>0.94415261047821586</v>
      </c>
      <c r="AR266">
        <v>13.70625091929962</v>
      </c>
      <c r="AS266">
        <v>13.70625091929961</v>
      </c>
      <c r="AT266">
        <v>13.70625091929961</v>
      </c>
      <c r="AU266">
        <v>13.70625091929961</v>
      </c>
      <c r="AV266" t="str">
        <f>VLOOKUP(Sheet1[[#This Row],[NPDES ID2]],Combined_Sheet__Major_Only___2[[NPDES ID2]:[ECHO BFR]],3,FALSE)</f>
        <v>TX</v>
      </c>
      <c r="AW266" t="s">
        <v>41</v>
      </c>
      <c r="AX266" t="str">
        <f>VLOOKUP(Sheet1[[#This Row],[NPDES ID2]],Combined_Sheet__Major_Only___2[[NPDES ID2]:[ECHO BFR]],27,FALSE)</f>
        <v>-</v>
      </c>
      <c r="AY266" t="str">
        <f>VLOOKUP(Sheet1[[#This Row],[NPDES ID2]],Combined_Sheet__Major_Only___2[[NPDES ID2]:[ECHO BFR]],28,FALSE)</f>
        <v>-</v>
      </c>
      <c r="AZ266" t="str">
        <f>VLOOKUP(Sheet1[[#This Row],[NPDES ID2]],Combined_Sheet__Major_Only___2[[NPDES ID2]:[ECHO BFR]],29,FALSE)</f>
        <v>thickening</v>
      </c>
      <c r="BA266">
        <f>VLOOKUP(Sheet1[[#This Row],[NPDES ID2]],Combined_Sheet__Major_Only___2[[NPDES ID2]:[ECHO BFR]],17,FALSE)</f>
        <v>30.130472000000001</v>
      </c>
      <c r="BB266">
        <f>VLOOKUP(Sheet1[[#This Row],[NPDES ID2]],Combined_Sheet__Major_Only___2[[NPDES ID2]:[ECHO BFR]],18,FALSE)</f>
        <v>-94.031278</v>
      </c>
      <c r="BC266" t="str">
        <f>IF(ISNUMBER(SEARCH("aerobic",$AW266)),"aerobic","")</f>
        <v>aerobic</v>
      </c>
      <c r="BD266" t="str">
        <f>IF(ISNUMBER(SEARCH("anaer",$AW266)),"anaer","")</f>
        <v/>
      </c>
      <c r="BE266" t="str">
        <f>IF(ISNUMBER(SEARCH("thickening",$AZ266)),"thickening","")</f>
        <v>thickening</v>
      </c>
      <c r="BF266" s="2" t="str">
        <f>IF(ISNUMBER(SEARCH("airDry",$AW266)),"airDry","")</f>
        <v/>
      </c>
      <c r="BG266" s="2" t="str">
        <f>IF(ISNUMBER(SEARCH("heatDry",$AY266)),"heatDry","")</f>
        <v/>
      </c>
      <c r="BH266" s="2" t="str">
        <f>IF(AND(ISNUMBER(SEARCH("aerobic",$AW266)),ISNUMBER(SEARCH("anaer",$AW266))),"Combined Aer and Anaer.","")</f>
        <v/>
      </c>
    </row>
    <row r="267" spans="1:60" x14ac:dyDescent="0.25">
      <c r="A267" s="4">
        <v>917</v>
      </c>
      <c r="B267" t="s">
        <v>4464</v>
      </c>
      <c r="C267">
        <v>694.45</v>
      </c>
      <c r="D267">
        <v>379.23814393958281</v>
      </c>
      <c r="E267">
        <v>378.26375718062292</v>
      </c>
      <c r="F267">
        <v>312.32704326676179</v>
      </c>
      <c r="G267">
        <v>447.16799230907009</v>
      </c>
      <c r="H267">
        <v>-122.4022101411403</v>
      </c>
      <c r="I267">
        <v>-124.8731345736261</v>
      </c>
      <c r="J267">
        <v>-140.82791082407519</v>
      </c>
      <c r="K267">
        <v>-99.275970052972255</v>
      </c>
      <c r="L267">
        <v>434.03403475808813</v>
      </c>
      <c r="M267">
        <v>431.85151541454599</v>
      </c>
      <c r="N267">
        <v>424.62107267123753</v>
      </c>
      <c r="O267">
        <v>449.37319527587908</v>
      </c>
      <c r="P267">
        <v>16.294929910748831</v>
      </c>
      <c r="Q267">
        <v>16.428063285194909</v>
      </c>
      <c r="R267">
        <v>13.611242971994519</v>
      </c>
      <c r="S267">
        <v>18.559688956608319</v>
      </c>
      <c r="T267">
        <v>42807.206769577431</v>
      </c>
      <c r="U267">
        <v>42807.174037354103</v>
      </c>
      <c r="V267">
        <v>42777.85914614761</v>
      </c>
      <c r="W267">
        <v>42836.75723617219</v>
      </c>
      <c r="X267">
        <v>3083.1531593335571</v>
      </c>
      <c r="Y267">
        <v>3097.3085356422121</v>
      </c>
      <c r="Z267">
        <v>2978.8441409049142</v>
      </c>
      <c r="AA267">
        <v>3150.3812347398539</v>
      </c>
      <c r="AB267">
        <v>550.52478224751769</v>
      </c>
      <c r="AC267">
        <v>544.26109701319047</v>
      </c>
      <c r="AD267">
        <v>466.53621200150428</v>
      </c>
      <c r="AE267">
        <v>646.53445298727172</v>
      </c>
      <c r="AF267">
        <v>61.252234959117523</v>
      </c>
      <c r="AG267">
        <v>60.943531225683799</v>
      </c>
      <c r="AH267">
        <v>59.925299824653827</v>
      </c>
      <c r="AI267">
        <v>63.416412079940457</v>
      </c>
      <c r="AJ267">
        <v>0.52474581258558406</v>
      </c>
      <c r="AK267">
        <v>0.52474587356533176</v>
      </c>
      <c r="AL267">
        <v>0.52473180351380022</v>
      </c>
      <c r="AM267">
        <v>0.52475974104354128</v>
      </c>
      <c r="AN267">
        <v>0.94428998362312389</v>
      </c>
      <c r="AO267">
        <v>0.94428998362312411</v>
      </c>
      <c r="AP267">
        <v>0.94428998362312411</v>
      </c>
      <c r="AQ267">
        <v>0.94428998362312411</v>
      </c>
      <c r="AR267">
        <v>13.33724211808507</v>
      </c>
      <c r="AS267">
        <v>13.337242118085079</v>
      </c>
      <c r="AT267">
        <v>13.337242118085079</v>
      </c>
      <c r="AU267">
        <v>13.337242118085079</v>
      </c>
      <c r="AV267" t="str">
        <f>VLOOKUP(Sheet1[[#This Row],[NPDES ID2]],Combined_Sheet__Major_Only___2[[NPDES ID2]:[ECHO BFR]],3,FALSE)</f>
        <v>WY</v>
      </c>
      <c r="AW267" t="s">
        <v>41</v>
      </c>
      <c r="AX267" t="str">
        <f>VLOOKUP(Sheet1[[#This Row],[NPDES ID2]],Combined_Sheet__Major_Only___2[[NPDES ID2]:[ECHO BFR]],27,FALSE)</f>
        <v>other</v>
      </c>
      <c r="AY267" t="str">
        <f>VLOOKUP(Sheet1[[#This Row],[NPDES ID2]],Combined_Sheet__Major_Only___2[[NPDES ID2]:[ECHO BFR]],28,FALSE)</f>
        <v>highTempCompost</v>
      </c>
      <c r="AZ267" t="str">
        <f>VLOOKUP(Sheet1[[#This Row],[NPDES ID2]],Combined_Sheet__Major_Only___2[[NPDES ID2]:[ECHO BFR]],29,FALSE)</f>
        <v>thickening</v>
      </c>
      <c r="BA267">
        <f>VLOOKUP(Sheet1[[#This Row],[NPDES ID2]],Combined_Sheet__Major_Only___2[[NPDES ID2]:[ECHO BFR]],17,FALSE)</f>
        <v>44.822400000000002</v>
      </c>
      <c r="BB267">
        <f>VLOOKUP(Sheet1[[#This Row],[NPDES ID2]],Combined_Sheet__Major_Only___2[[NPDES ID2]:[ECHO BFR]],18,FALSE)</f>
        <v>-106.961292</v>
      </c>
      <c r="BC267" t="str">
        <f>IF(ISNUMBER(SEARCH("aerobic",$AW267)),"aerobic","")</f>
        <v>aerobic</v>
      </c>
      <c r="BD267" t="str">
        <f>IF(ISNUMBER(SEARCH("anaer",$AW267)),"anaer","")</f>
        <v/>
      </c>
      <c r="BE267" t="str">
        <f>IF(ISNUMBER(SEARCH("thickening",$AZ267)),"thickening","")</f>
        <v>thickening</v>
      </c>
      <c r="BF267" s="3" t="str">
        <f>IF(ISNUMBER(SEARCH("airDry",$AW267)),"airDry","")</f>
        <v/>
      </c>
      <c r="BG267" s="3" t="str">
        <f>IF(ISNUMBER(SEARCH("heatDry",$AY267)),"heatDry","")</f>
        <v/>
      </c>
      <c r="BH267" s="3" t="str">
        <f>IF(AND(ISNUMBER(SEARCH("aerobic",$AW267)),ISNUMBER(SEARCH("anaer",$AW267))),"Combined Aer and Anaer.","")</f>
        <v/>
      </c>
    </row>
    <row r="268" spans="1:60" x14ac:dyDescent="0.25">
      <c r="A268" s="4">
        <v>2250</v>
      </c>
      <c r="B268" t="s">
        <v>10537</v>
      </c>
      <c r="C268">
        <v>532.4</v>
      </c>
      <c r="D268">
        <v>390.58310799057938</v>
      </c>
      <c r="E268">
        <v>390.94726819068052</v>
      </c>
      <c r="F268">
        <v>306.336066528</v>
      </c>
      <c r="G268">
        <v>472.67920650267871</v>
      </c>
      <c r="H268">
        <v>-122.31051013916711</v>
      </c>
      <c r="I268">
        <v>-124.7624205665127</v>
      </c>
      <c r="J268">
        <v>-140.73157590592379</v>
      </c>
      <c r="K268">
        <v>-99.137265926146455</v>
      </c>
      <c r="L268">
        <v>333.10305303421569</v>
      </c>
      <c r="M268">
        <v>331.43229651223749</v>
      </c>
      <c r="N268">
        <v>325.8989477886621</v>
      </c>
      <c r="O268">
        <v>344.84327661512168</v>
      </c>
      <c r="P268">
        <v>12.49187914723305</v>
      </c>
      <c r="Q268">
        <v>12.592559480130991</v>
      </c>
      <c r="R268">
        <v>10.43304348850144</v>
      </c>
      <c r="S268">
        <v>14.231595437494031</v>
      </c>
      <c r="T268">
        <v>42860.981909951501</v>
      </c>
      <c r="U268">
        <v>42860.949138302822</v>
      </c>
      <c r="V268">
        <v>42831.59893786563</v>
      </c>
      <c r="W268">
        <v>42890.567969523057</v>
      </c>
      <c r="X268">
        <v>3083.7684944081948</v>
      </c>
      <c r="Y268">
        <v>3097.888641512814</v>
      </c>
      <c r="Z268">
        <v>2979.720004761391</v>
      </c>
      <c r="AA268">
        <v>3150.8230984819161</v>
      </c>
      <c r="AB268">
        <v>523.3491421765043</v>
      </c>
      <c r="AC268">
        <v>517.96948169375389</v>
      </c>
      <c r="AD268">
        <v>447.0847814572611</v>
      </c>
      <c r="AE268">
        <v>609.75959007945391</v>
      </c>
      <c r="AF268">
        <v>61.316369765318541</v>
      </c>
      <c r="AG268">
        <v>61.00829786529782</v>
      </c>
      <c r="AH268">
        <v>59.991354330470458</v>
      </c>
      <c r="AI268">
        <v>63.477066399558282</v>
      </c>
      <c r="AJ268">
        <v>0.52552872423962571</v>
      </c>
      <c r="AK268">
        <v>0.52552877005924004</v>
      </c>
      <c r="AL268">
        <v>0.52551820472924593</v>
      </c>
      <c r="AM268">
        <v>0.52553918313636816</v>
      </c>
      <c r="AN268">
        <v>0.94435430116803387</v>
      </c>
      <c r="AO268">
        <v>0.94435430116803398</v>
      </c>
      <c r="AP268">
        <v>0.94435430116803398</v>
      </c>
      <c r="AQ268">
        <v>0.94435430116803398</v>
      </c>
      <c r="AR268">
        <v>13.75251023853718</v>
      </c>
      <c r="AS268">
        <v>13.75251023853718</v>
      </c>
      <c r="AT268">
        <v>13.75251023853718</v>
      </c>
      <c r="AU268">
        <v>13.75251023853718</v>
      </c>
      <c r="AV268" t="str">
        <f>VLOOKUP(Sheet1[[#This Row],[NPDES ID2]],Combined_Sheet__Major_Only___2[[NPDES ID2]:[ECHO BFR]],3,FALSE)</f>
        <v>TX</v>
      </c>
      <c r="AW268" t="s">
        <v>41</v>
      </c>
      <c r="AX268" t="str">
        <f>VLOOKUP(Sheet1[[#This Row],[NPDES ID2]],Combined_Sheet__Major_Only___2[[NPDES ID2]:[ECHO BFR]],27,FALSE)</f>
        <v>-</v>
      </c>
      <c r="AY268" t="str">
        <f>VLOOKUP(Sheet1[[#This Row],[NPDES ID2]],Combined_Sheet__Major_Only___2[[NPDES ID2]:[ECHO BFR]],28,FALSE)</f>
        <v>-</v>
      </c>
      <c r="AZ268" t="str">
        <f>VLOOKUP(Sheet1[[#This Row],[NPDES ID2]],Combined_Sheet__Major_Only___2[[NPDES ID2]:[ECHO BFR]],29,FALSE)</f>
        <v>thickening</v>
      </c>
      <c r="BA268">
        <f>VLOOKUP(Sheet1[[#This Row],[NPDES ID2]],Combined_Sheet__Major_Only___2[[NPDES ID2]:[ECHO BFR]],17,FALSE)</f>
        <v>29.6892</v>
      </c>
      <c r="BB268">
        <f>VLOOKUP(Sheet1[[#This Row],[NPDES ID2]],Combined_Sheet__Major_Only___2[[NPDES ID2]:[ECHO BFR]],18,FALSE)</f>
        <v>-98.099100000000007</v>
      </c>
      <c r="BC268" t="str">
        <f>IF(ISNUMBER(SEARCH("aerobic",$AW268)),"aerobic","")</f>
        <v>aerobic</v>
      </c>
      <c r="BD268" t="str">
        <f>IF(ISNUMBER(SEARCH("anaer",$AW268)),"anaer","")</f>
        <v/>
      </c>
      <c r="BE268" t="str">
        <f>IF(ISNUMBER(SEARCH("thickening",$AZ268)),"thickening","")</f>
        <v>thickening</v>
      </c>
      <c r="BF268" s="2" t="str">
        <f>IF(ISNUMBER(SEARCH("airDry",$AW268)),"airDry","")</f>
        <v/>
      </c>
      <c r="BG268" s="2" t="str">
        <f>IF(ISNUMBER(SEARCH("heatDry",$AY268)),"heatDry","")</f>
        <v/>
      </c>
      <c r="BH268" s="2" t="str">
        <f>IF(AND(ISNUMBER(SEARCH("aerobic",$AW268)),ISNUMBER(SEARCH("anaer",$AW268))),"Combined Aer and Anaer.","")</f>
        <v/>
      </c>
    </row>
    <row r="269" spans="1:60" x14ac:dyDescent="0.25">
      <c r="A269" s="4">
        <v>1359</v>
      </c>
      <c r="B269" t="s">
        <v>6451</v>
      </c>
      <c r="C269">
        <v>159.78</v>
      </c>
      <c r="D269">
        <v>716.87142533571318</v>
      </c>
      <c r="E269">
        <v>715.75796806105154</v>
      </c>
      <c r="F269">
        <v>517.28227680595842</v>
      </c>
      <c r="G269">
        <v>934.05390498147619</v>
      </c>
      <c r="H269">
        <v>-114.4685151993764</v>
      </c>
      <c r="I269">
        <v>-116.8790300041271</v>
      </c>
      <c r="J269">
        <v>-132.647820290266</v>
      </c>
      <c r="K269">
        <v>-90.797297940614413</v>
      </c>
      <c r="L269">
        <v>106.39079025252821</v>
      </c>
      <c r="M269">
        <v>105.94005747420459</v>
      </c>
      <c r="N269">
        <v>104.4481998172798</v>
      </c>
      <c r="O269">
        <v>109.5568570729357</v>
      </c>
      <c r="P269">
        <v>3.7355232399810432</v>
      </c>
      <c r="Q269">
        <v>3.78322486117094</v>
      </c>
      <c r="R269">
        <v>3.0858780825059329</v>
      </c>
      <c r="S269">
        <v>4.2695410250294774</v>
      </c>
      <c r="T269">
        <v>42873.428420937933</v>
      </c>
      <c r="U269">
        <v>42873.395640164061</v>
      </c>
      <c r="V269">
        <v>42844.037267238164</v>
      </c>
      <c r="W269">
        <v>42903.022718672582</v>
      </c>
      <c r="X269">
        <v>2898.1746351805668</v>
      </c>
      <c r="Y269">
        <v>2909.2736575821618</v>
      </c>
      <c r="Z269">
        <v>2815.581481734052</v>
      </c>
      <c r="AA269">
        <v>2951.3361361653228</v>
      </c>
      <c r="AB269">
        <v>529.25052049438307</v>
      </c>
      <c r="AC269">
        <v>523.74918053839997</v>
      </c>
      <c r="AD269">
        <v>447.39330699889513</v>
      </c>
      <c r="AE269">
        <v>625.72610298958614</v>
      </c>
      <c r="AF269">
        <v>65.254518306898504</v>
      </c>
      <c r="AG269">
        <v>64.977897145173358</v>
      </c>
      <c r="AH269">
        <v>64.063379298018376</v>
      </c>
      <c r="AI269">
        <v>67.196292090409855</v>
      </c>
      <c r="AJ269">
        <v>0.57363491024629309</v>
      </c>
      <c r="AK269">
        <v>0.57363492504937219</v>
      </c>
      <c r="AL269">
        <v>0.57363151628817044</v>
      </c>
      <c r="AM269">
        <v>0.57363828459377453</v>
      </c>
      <c r="AN269">
        <v>0.94436916660954229</v>
      </c>
      <c r="AO269">
        <v>0.94436916660954184</v>
      </c>
      <c r="AP269">
        <v>0.94436916660954184</v>
      </c>
      <c r="AQ269">
        <v>0.94436916660954184</v>
      </c>
      <c r="AR269">
        <v>14.027243365975011</v>
      </c>
      <c r="AS269">
        <v>14.027243365975011</v>
      </c>
      <c r="AT269">
        <v>14.027243365975011</v>
      </c>
      <c r="AU269">
        <v>14.027243365975011</v>
      </c>
      <c r="AV269" t="str">
        <f>VLOOKUP(Sheet1[[#This Row],[NPDES ID2]],Combined_Sheet__Major_Only___2[[NPDES ID2]:[ECHO BFR]],3,FALSE)</f>
        <v>IL</v>
      </c>
      <c r="AW269" t="s">
        <v>41</v>
      </c>
      <c r="AX269" t="str">
        <f>VLOOKUP(Sheet1[[#This Row],[NPDES ID2]],Combined_Sheet__Major_Only___2[[NPDES ID2]:[ECHO BFR]],27,FALSE)</f>
        <v>-</v>
      </c>
      <c r="AY269" t="str">
        <f>VLOOKUP(Sheet1[[#This Row],[NPDES ID2]],Combined_Sheet__Major_Only___2[[NPDES ID2]:[ECHO BFR]],28,FALSE)</f>
        <v>thermoAerobicDigest</v>
      </c>
      <c r="AZ269" t="str">
        <f>VLOOKUP(Sheet1[[#This Row],[NPDES ID2]],Combined_Sheet__Major_Only___2[[NPDES ID2]:[ECHO BFR]],29,FALSE)</f>
        <v>thickening</v>
      </c>
      <c r="BA269">
        <f>VLOOKUP(Sheet1[[#This Row],[NPDES ID2]],Combined_Sheet__Major_Only___2[[NPDES ID2]:[ECHO BFR]],17,FALSE)</f>
        <v>41.996043</v>
      </c>
      <c r="BB269">
        <f>VLOOKUP(Sheet1[[#This Row],[NPDES ID2]],Combined_Sheet__Major_Only___2[[NPDES ID2]:[ECHO BFR]],18,FALSE)</f>
        <v>-88.693241</v>
      </c>
      <c r="BC269" t="str">
        <f>IF(ISNUMBER(SEARCH("aerobic",$AW269)),"aerobic","")</f>
        <v>aerobic</v>
      </c>
      <c r="BD269" t="str">
        <f>IF(ISNUMBER(SEARCH("anaer",$AW269)),"anaer","")</f>
        <v/>
      </c>
      <c r="BE269" t="str">
        <f>IF(ISNUMBER(SEARCH("thickening",$AZ269)),"thickening","")</f>
        <v>thickening</v>
      </c>
      <c r="BF269" s="3" t="str">
        <f>IF(ISNUMBER(SEARCH("airDry",$AW269)),"airDry","")</f>
        <v/>
      </c>
      <c r="BG269" s="3" t="str">
        <f>IF(ISNUMBER(SEARCH("heatDry",$AY269)),"heatDry","")</f>
        <v/>
      </c>
      <c r="BH269" s="3" t="str">
        <f>IF(AND(ISNUMBER(SEARCH("aerobic",$AW269)),ISNUMBER(SEARCH("anaer",$AW269))),"Combined Aer and Anaer.","")</f>
        <v/>
      </c>
    </row>
    <row r="270" spans="1:60" x14ac:dyDescent="0.25">
      <c r="A270" s="4">
        <v>2265</v>
      </c>
      <c r="B270" t="s">
        <v>10598</v>
      </c>
      <c r="C270">
        <v>494</v>
      </c>
      <c r="D270">
        <v>399.33001882249778</v>
      </c>
      <c r="E270">
        <v>403.55166763913093</v>
      </c>
      <c r="F270">
        <v>310.44172912391861</v>
      </c>
      <c r="G270">
        <v>487.27939183546067</v>
      </c>
      <c r="H270">
        <v>-122.85962104473261</v>
      </c>
      <c r="I270">
        <v>-125.33995878085319</v>
      </c>
      <c r="J270">
        <v>-141.34470579044259</v>
      </c>
      <c r="K270">
        <v>-99.708902115709975</v>
      </c>
      <c r="L270">
        <v>307.8060506131618</v>
      </c>
      <c r="M270">
        <v>306.24568951075088</v>
      </c>
      <c r="N270">
        <v>301.07823187947588</v>
      </c>
      <c r="O270">
        <v>318.77018330571849</v>
      </c>
      <c r="P270">
        <v>11.59352843215702</v>
      </c>
      <c r="Q270">
        <v>11.69177595253751</v>
      </c>
      <c r="R270">
        <v>9.6879649128651053</v>
      </c>
      <c r="S270">
        <v>13.195757944312421</v>
      </c>
      <c r="T270">
        <v>42873.776957899972</v>
      </c>
      <c r="U270">
        <v>42873.744176870568</v>
      </c>
      <c r="V270">
        <v>42844.385575092223</v>
      </c>
      <c r="W270">
        <v>42903.371486326112</v>
      </c>
      <c r="X270">
        <v>3097.4542975267291</v>
      </c>
      <c r="Y270">
        <v>3111.7947185246521</v>
      </c>
      <c r="Z270">
        <v>2991.8378741317551</v>
      </c>
      <c r="AA270">
        <v>3165.5268429000362</v>
      </c>
      <c r="AB270">
        <v>548.78768421797815</v>
      </c>
      <c r="AC270">
        <v>542.5976098760118</v>
      </c>
      <c r="AD270">
        <v>465.68719768932522</v>
      </c>
      <c r="AE270">
        <v>643.59240719227921</v>
      </c>
      <c r="AF270">
        <v>61.064044551404507</v>
      </c>
      <c r="AG270">
        <v>60.753996550186272</v>
      </c>
      <c r="AH270">
        <v>59.730376215663007</v>
      </c>
      <c r="AI270">
        <v>63.238783991536863</v>
      </c>
      <c r="AJ270">
        <v>0.52244862697769401</v>
      </c>
      <c r="AK270">
        <v>0.52244867018133789</v>
      </c>
      <c r="AL270">
        <v>0.52243870904334999</v>
      </c>
      <c r="AM270">
        <v>0.52245848775300308</v>
      </c>
      <c r="AN270">
        <v>0.94436958276897476</v>
      </c>
      <c r="AO270">
        <v>0.94436958276897498</v>
      </c>
      <c r="AP270">
        <v>0.94436958276897498</v>
      </c>
      <c r="AQ270">
        <v>0.94436958276897498</v>
      </c>
      <c r="AR270">
        <v>13.356149351205429</v>
      </c>
      <c r="AS270">
        <v>13.35614935120544</v>
      </c>
      <c r="AT270">
        <v>13.35614935120544</v>
      </c>
      <c r="AU270">
        <v>13.35614935120544</v>
      </c>
      <c r="AV270" t="str">
        <f>VLOOKUP(Sheet1[[#This Row],[NPDES ID2]],Combined_Sheet__Major_Only___2[[NPDES ID2]:[ECHO BFR]],3,FALSE)</f>
        <v>GA</v>
      </c>
      <c r="AW270" t="s">
        <v>41</v>
      </c>
      <c r="AX270" t="str">
        <f>VLOOKUP(Sheet1[[#This Row],[NPDES ID2]],Combined_Sheet__Major_Only___2[[NPDES ID2]:[ECHO BFR]],27,FALSE)</f>
        <v>-</v>
      </c>
      <c r="AY270" t="str">
        <f>VLOOKUP(Sheet1[[#This Row],[NPDES ID2]],Combined_Sheet__Major_Only___2[[NPDES ID2]:[ECHO BFR]],28,FALSE)</f>
        <v>-</v>
      </c>
      <c r="AZ270" t="str">
        <f>VLOOKUP(Sheet1[[#This Row],[NPDES ID2]],Combined_Sheet__Major_Only___2[[NPDES ID2]:[ECHO BFR]],29,FALSE)</f>
        <v>thickening</v>
      </c>
      <c r="BA270">
        <f>VLOOKUP(Sheet1[[#This Row],[NPDES ID2]],Combined_Sheet__Major_Only___2[[NPDES ID2]:[ECHO BFR]],17,FALSE)</f>
        <v>33.422528</v>
      </c>
      <c r="BB270">
        <f>VLOOKUP(Sheet1[[#This Row],[NPDES ID2]],Combined_Sheet__Major_Only___2[[NPDES ID2]:[ECHO BFR]],18,FALSE)</f>
        <v>-84.492806000000002</v>
      </c>
      <c r="BC270" t="str">
        <f>IF(ISNUMBER(SEARCH("aerobic",$AW270)),"aerobic","")</f>
        <v>aerobic</v>
      </c>
      <c r="BD270" t="str">
        <f>IF(ISNUMBER(SEARCH("anaer",$AW270)),"anaer","")</f>
        <v/>
      </c>
      <c r="BE270" t="str">
        <f>IF(ISNUMBER(SEARCH("thickening",$AZ270)),"thickening","")</f>
        <v>thickening</v>
      </c>
      <c r="BF270" s="3" t="str">
        <f>IF(ISNUMBER(SEARCH("airDry",$AW270)),"airDry","")</f>
        <v/>
      </c>
      <c r="BG270" s="3" t="str">
        <f>IF(ISNUMBER(SEARCH("heatDry",$AY270)),"heatDry","")</f>
        <v/>
      </c>
      <c r="BH270" s="3" t="str">
        <f>IF(AND(ISNUMBER(SEARCH("aerobic",$AW270)),ISNUMBER(SEARCH("anaer",$AW270))),"Combined Aer and Anaer.","")</f>
        <v/>
      </c>
    </row>
    <row r="271" spans="1:60" x14ac:dyDescent="0.25">
      <c r="A271" s="4">
        <v>2238</v>
      </c>
      <c r="B271" t="s">
        <v>10483</v>
      </c>
      <c r="C271">
        <v>553.61</v>
      </c>
      <c r="D271">
        <v>397.47252591774691</v>
      </c>
      <c r="E271">
        <v>396.27320810774552</v>
      </c>
      <c r="F271">
        <v>313.1610824301037</v>
      </c>
      <c r="G271">
        <v>478.29316915807141</v>
      </c>
      <c r="H271">
        <v>-125.6551890559282</v>
      </c>
      <c r="I271">
        <v>-128.15371454736459</v>
      </c>
      <c r="J271">
        <v>-144.45315136088951</v>
      </c>
      <c r="K271">
        <v>-102.6634760758152</v>
      </c>
      <c r="L271">
        <v>337.74881184750052</v>
      </c>
      <c r="M271">
        <v>335.94327495087828</v>
      </c>
      <c r="N271">
        <v>329.96354562026909</v>
      </c>
      <c r="O271">
        <v>350.43612804419632</v>
      </c>
      <c r="P271">
        <v>13.0072308136061</v>
      </c>
      <c r="Q271">
        <v>13.13688203458006</v>
      </c>
      <c r="R271">
        <v>10.89885481811965</v>
      </c>
      <c r="S271">
        <v>14.832505187565181</v>
      </c>
      <c r="T271">
        <v>42886.557384515952</v>
      </c>
      <c r="U271">
        <v>42886.524594116549</v>
      </c>
      <c r="V271">
        <v>42857.157600597537</v>
      </c>
      <c r="W271">
        <v>42916.160372119048</v>
      </c>
      <c r="X271">
        <v>3164.5465077895592</v>
      </c>
      <c r="Y271">
        <v>3180.0260328420318</v>
      </c>
      <c r="Z271">
        <v>3050.796905545742</v>
      </c>
      <c r="AA271">
        <v>3237.9119395016019</v>
      </c>
      <c r="AB271">
        <v>516.20170202744748</v>
      </c>
      <c r="AC271">
        <v>511.00292724760061</v>
      </c>
      <c r="AD271">
        <v>443.89128052700221</v>
      </c>
      <c r="AE271">
        <v>597.20131241689</v>
      </c>
      <c r="AF271">
        <v>59.789672891610728</v>
      </c>
      <c r="AG271">
        <v>59.469516171145173</v>
      </c>
      <c r="AH271">
        <v>58.41259804318819</v>
      </c>
      <c r="AI271">
        <v>62.035226279988251</v>
      </c>
      <c r="AJ271">
        <v>0.50689680402586001</v>
      </c>
      <c r="AK271">
        <v>0.50689685004878593</v>
      </c>
      <c r="AL271">
        <v>0.50688623699343438</v>
      </c>
      <c r="AM271">
        <v>0.5069073101808228</v>
      </c>
      <c r="AN271">
        <v>0.94438483853042998</v>
      </c>
      <c r="AO271">
        <v>0.94438483853042998</v>
      </c>
      <c r="AP271">
        <v>0.94438483853042998</v>
      </c>
      <c r="AQ271">
        <v>0.94438483853042998</v>
      </c>
      <c r="AR271">
        <v>13.72926105614259</v>
      </c>
      <c r="AS271">
        <v>13.72926105614258</v>
      </c>
      <c r="AT271">
        <v>13.72926105614258</v>
      </c>
      <c r="AU271">
        <v>13.72926105614258</v>
      </c>
      <c r="AV271" t="str">
        <f>VLOOKUP(Sheet1[[#This Row],[NPDES ID2]],Combined_Sheet__Major_Only___2[[NPDES ID2]:[ECHO BFR]],3,FALSE)</f>
        <v>TX</v>
      </c>
      <c r="AW271" t="s">
        <v>41</v>
      </c>
      <c r="AX271" t="str">
        <f>VLOOKUP(Sheet1[[#This Row],[NPDES ID2]],Combined_Sheet__Major_Only___2[[NPDES ID2]:[ECHO BFR]],27,FALSE)</f>
        <v>-</v>
      </c>
      <c r="AY271" t="str">
        <f>VLOOKUP(Sheet1[[#This Row],[NPDES ID2]],Combined_Sheet__Major_Only___2[[NPDES ID2]:[ECHO BFR]],28,FALSE)</f>
        <v>-</v>
      </c>
      <c r="AZ271" t="str">
        <f>VLOOKUP(Sheet1[[#This Row],[NPDES ID2]],Combined_Sheet__Major_Only___2[[NPDES ID2]:[ECHO BFR]],29,FALSE)</f>
        <v>thickening</v>
      </c>
      <c r="BA271">
        <f>VLOOKUP(Sheet1[[#This Row],[NPDES ID2]],Combined_Sheet__Major_Only___2[[NPDES ID2]:[ECHO BFR]],17,FALSE)</f>
        <v>27.802879999999998</v>
      </c>
      <c r="BB271">
        <f>VLOOKUP(Sheet1[[#This Row],[NPDES ID2]],Combined_Sheet__Major_Only___2[[NPDES ID2]:[ECHO BFR]],18,FALSE)</f>
        <v>-97.401030000000006</v>
      </c>
      <c r="BC271" t="str">
        <f>IF(ISNUMBER(SEARCH("aerobic",$AW271)),"aerobic","")</f>
        <v>aerobic</v>
      </c>
      <c r="BD271" t="str">
        <f>IF(ISNUMBER(SEARCH("anaer",$AW271)),"anaer","")</f>
        <v/>
      </c>
      <c r="BE271" t="str">
        <f>IF(ISNUMBER(SEARCH("thickening",$AZ271)),"thickening","")</f>
        <v>thickening</v>
      </c>
      <c r="BF271" s="2" t="str">
        <f>IF(ISNUMBER(SEARCH("airDry",$AW271)),"airDry","")</f>
        <v/>
      </c>
      <c r="BG271" s="2" t="str">
        <f>IF(ISNUMBER(SEARCH("heatDry",$AY271)),"heatDry","")</f>
        <v/>
      </c>
      <c r="BH271" s="2" t="str">
        <f>IF(AND(ISNUMBER(SEARCH("aerobic",$AW271)),ISNUMBER(SEARCH("anaer",$AW271))),"Combined Aer and Anaer.","")</f>
        <v/>
      </c>
    </row>
    <row r="272" spans="1:60" x14ac:dyDescent="0.25">
      <c r="A272" s="4">
        <v>2097</v>
      </c>
      <c r="B272" t="s">
        <v>9856</v>
      </c>
      <c r="C272">
        <v>1025.4000000000001</v>
      </c>
      <c r="D272">
        <v>414.91275663401439</v>
      </c>
      <c r="E272">
        <v>416.46303475869689</v>
      </c>
      <c r="F272">
        <v>351.65145802081639</v>
      </c>
      <c r="G272">
        <v>492.90966980463418</v>
      </c>
      <c r="H272">
        <v>-127.4021135961884</v>
      </c>
      <c r="I272">
        <v>-129.93787106218011</v>
      </c>
      <c r="J272">
        <v>-146.37357844929841</v>
      </c>
      <c r="K272">
        <v>-104.6310509772764</v>
      </c>
      <c r="L272">
        <v>616.90873021786274</v>
      </c>
      <c r="M272">
        <v>613.49763299323513</v>
      </c>
      <c r="N272">
        <v>602.1911192520962</v>
      </c>
      <c r="O272">
        <v>640.89022977382126</v>
      </c>
      <c r="P272">
        <v>24.109101737385249</v>
      </c>
      <c r="Q272">
        <v>24.317347706859859</v>
      </c>
      <c r="R272">
        <v>20.237476465982901</v>
      </c>
      <c r="S272">
        <v>27.531138964773351</v>
      </c>
      <c r="T272">
        <v>42897.93467453833</v>
      </c>
      <c r="U272">
        <v>42897.901875797652</v>
      </c>
      <c r="V272">
        <v>42868.527411849827</v>
      </c>
      <c r="W272">
        <v>42927.545192602847</v>
      </c>
      <c r="X272">
        <v>3209.968680259753</v>
      </c>
      <c r="Y272">
        <v>3226.1786529667888</v>
      </c>
      <c r="Z272">
        <v>3090.602171363837</v>
      </c>
      <c r="AA272">
        <v>3287.0076790371759</v>
      </c>
      <c r="AB272">
        <v>572.53830132580549</v>
      </c>
      <c r="AC272">
        <v>565.62464190586138</v>
      </c>
      <c r="AD272">
        <v>485.72780305236182</v>
      </c>
      <c r="AE272">
        <v>670.99681168624522</v>
      </c>
      <c r="AF272">
        <v>58.9621746300908</v>
      </c>
      <c r="AG272">
        <v>58.635131357542662</v>
      </c>
      <c r="AH272">
        <v>57.557627219874369</v>
      </c>
      <c r="AI272">
        <v>61.253469120914311</v>
      </c>
      <c r="AJ272">
        <v>0.49680231805909669</v>
      </c>
      <c r="AK272">
        <v>0.49680240553061089</v>
      </c>
      <c r="AL272">
        <v>0.49678219616194152</v>
      </c>
      <c r="AM272">
        <v>0.496822324483643</v>
      </c>
      <c r="AN272">
        <v>0.94439841235533306</v>
      </c>
      <c r="AO272">
        <v>0.94439841235533339</v>
      </c>
      <c r="AP272">
        <v>0.94439841235533339</v>
      </c>
      <c r="AQ272">
        <v>0.94439841235533339</v>
      </c>
      <c r="AR272">
        <v>12.846520289905371</v>
      </c>
      <c r="AS272">
        <v>12.846520289905371</v>
      </c>
      <c r="AT272">
        <v>12.846520289905371</v>
      </c>
      <c r="AU272">
        <v>12.846520289905371</v>
      </c>
      <c r="AV272" t="str">
        <f>VLOOKUP(Sheet1[[#This Row],[NPDES ID2]],Combined_Sheet__Major_Only___2[[NPDES ID2]:[ECHO BFR]],3,FALSE)</f>
        <v>FL</v>
      </c>
      <c r="AW272" t="s">
        <v>544</v>
      </c>
      <c r="AX272" t="str">
        <f>VLOOKUP(Sheet1[[#This Row],[NPDES ID2]],Combined_Sheet__Major_Only___2[[NPDES ID2]:[ECHO BFR]],27,FALSE)</f>
        <v>-</v>
      </c>
      <c r="AY272" t="str">
        <f>VLOOKUP(Sheet1[[#This Row],[NPDES ID2]],Combined_Sheet__Major_Only___2[[NPDES ID2]:[ECHO BFR]],28,FALSE)</f>
        <v>-</v>
      </c>
      <c r="AZ272" t="str">
        <f>VLOOKUP(Sheet1[[#This Row],[NPDES ID2]],Combined_Sheet__Major_Only___2[[NPDES ID2]:[ECHO BFR]],29,FALSE)</f>
        <v>thickening</v>
      </c>
      <c r="BA272">
        <f>VLOOKUP(Sheet1[[#This Row],[NPDES ID2]],Combined_Sheet__Major_Only___2[[NPDES ID2]:[ECHO BFR]],17,FALSE)</f>
        <v>28.577819999999999</v>
      </c>
      <c r="BB272">
        <f>VLOOKUP(Sheet1[[#This Row],[NPDES ID2]],Combined_Sheet__Major_Only___2[[NPDES ID2]:[ECHO BFR]],18,FALSE)</f>
        <v>-81.581992999999997</v>
      </c>
      <c r="BC272" t="str">
        <f>IF(ISNUMBER(SEARCH("aerobic",$AW272)),"aerobic","")</f>
        <v>aerobic</v>
      </c>
      <c r="BD272" t="str">
        <f>IF(ISNUMBER(SEARCH("anaer",$AW272)),"anaer","")</f>
        <v/>
      </c>
      <c r="BE272" t="str">
        <f>IF(ISNUMBER(SEARCH("thickening",$AZ272)),"thickening","")</f>
        <v>thickening</v>
      </c>
      <c r="BF272" s="3" t="str">
        <f>IF(ISNUMBER(SEARCH("airDry",$AW272)),"airDry","")</f>
        <v/>
      </c>
      <c r="BG272" s="3" t="str">
        <f>IF(ISNUMBER(SEARCH("heatDry",$AY272)),"heatDry","")</f>
        <v/>
      </c>
      <c r="BH272" s="3" t="str">
        <f>IF(AND(ISNUMBER(SEARCH("aerobic",$AW272)),ISNUMBER(SEARCH("anaer",$AW272))),"Combined Aer and Anaer.","")</f>
        <v/>
      </c>
    </row>
    <row r="273" spans="1:60" x14ac:dyDescent="0.25">
      <c r="A273" s="4">
        <v>2399</v>
      </c>
      <c r="B273" t="s">
        <v>11186</v>
      </c>
      <c r="C273">
        <v>285</v>
      </c>
      <c r="D273">
        <v>473.1191317306326</v>
      </c>
      <c r="E273">
        <v>478.43248549759392</v>
      </c>
      <c r="F273">
        <v>357.26130253541191</v>
      </c>
      <c r="G273">
        <v>605.49922983747331</v>
      </c>
      <c r="H273">
        <v>-113.61557302930269</v>
      </c>
      <c r="I273">
        <v>-116.0222462486784</v>
      </c>
      <c r="J273">
        <v>-131.88274392022271</v>
      </c>
      <c r="K273">
        <v>-89.922832126181987</v>
      </c>
      <c r="L273">
        <v>191.04797880415299</v>
      </c>
      <c r="M273">
        <v>190.25423736154261</v>
      </c>
      <c r="N273">
        <v>187.6265261063736</v>
      </c>
      <c r="O273">
        <v>196.62413518244691</v>
      </c>
      <c r="P273">
        <v>6.6602964617427833</v>
      </c>
      <c r="Q273">
        <v>6.7462150895543536</v>
      </c>
      <c r="R273">
        <v>5.4904593164469508</v>
      </c>
      <c r="S273">
        <v>7.6243940446432603</v>
      </c>
      <c r="T273">
        <v>42898.740822711647</v>
      </c>
      <c r="U273">
        <v>42898.708023379957</v>
      </c>
      <c r="V273">
        <v>42869.333030108137</v>
      </c>
      <c r="W273">
        <v>42928.35187435383</v>
      </c>
      <c r="X273">
        <v>2880.4537766903609</v>
      </c>
      <c r="Y273">
        <v>2891.256247314313</v>
      </c>
      <c r="Z273">
        <v>2799.9473303198561</v>
      </c>
      <c r="AA273">
        <v>2932.273000962703</v>
      </c>
      <c r="AB273">
        <v>463.69868711540812</v>
      </c>
      <c r="AC273">
        <v>460.06293722227662</v>
      </c>
      <c r="AD273">
        <v>399.81669742947338</v>
      </c>
      <c r="AE273">
        <v>537.54703454075775</v>
      </c>
      <c r="AF273">
        <v>65.694420341774588</v>
      </c>
      <c r="AG273">
        <v>65.421204295778864</v>
      </c>
      <c r="AH273">
        <v>64.518484627218371</v>
      </c>
      <c r="AI273">
        <v>67.611646981856168</v>
      </c>
      <c r="AJ273">
        <v>0.57901223880396158</v>
      </c>
      <c r="AK273">
        <v>0.57901226368537917</v>
      </c>
      <c r="AL273">
        <v>0.57900653198348961</v>
      </c>
      <c r="AM273">
        <v>0.57901791267547675</v>
      </c>
      <c r="AN273">
        <v>0.94439937388960404</v>
      </c>
      <c r="AO273">
        <v>0.9443993738896036</v>
      </c>
      <c r="AP273">
        <v>0.9443993738896036</v>
      </c>
      <c r="AQ273">
        <v>0.9443993738896036</v>
      </c>
      <c r="AR273">
        <v>15.206004463816861</v>
      </c>
      <c r="AS273">
        <v>15.206004463816861</v>
      </c>
      <c r="AT273">
        <v>15.206004463816861</v>
      </c>
      <c r="AU273">
        <v>15.206004463816861</v>
      </c>
      <c r="AV273" t="str">
        <f>VLOOKUP(Sheet1[[#This Row],[NPDES ID2]],Combined_Sheet__Major_Only___2[[NPDES ID2]:[ECHO BFR]],3,FALSE)</f>
        <v>NM</v>
      </c>
      <c r="AW273" t="s">
        <v>41</v>
      </c>
      <c r="AX273" t="str">
        <f>VLOOKUP(Sheet1[[#This Row],[NPDES ID2]],Combined_Sheet__Major_Only___2[[NPDES ID2]:[ECHO BFR]],27,FALSE)</f>
        <v>longTermSludgeStore</v>
      </c>
      <c r="AY273" t="str">
        <f>VLOOKUP(Sheet1[[#This Row],[NPDES ID2]],Combined_Sheet__Major_Only___2[[NPDES ID2]:[ECHO BFR]],28,FALSE)</f>
        <v>highTempCompost</v>
      </c>
      <c r="AZ273" t="str">
        <f>VLOOKUP(Sheet1[[#This Row],[NPDES ID2]],Combined_Sheet__Major_Only___2[[NPDES ID2]:[ECHO BFR]],29,FALSE)</f>
        <v>thickening</v>
      </c>
      <c r="BA273">
        <f>VLOOKUP(Sheet1[[#This Row],[NPDES ID2]],Combined_Sheet__Major_Only___2[[NPDES ID2]:[ECHO BFR]],17,FALSE)</f>
        <v>32.858161000000003</v>
      </c>
      <c r="BB273">
        <f>VLOOKUP(Sheet1[[#This Row],[NPDES ID2]],Combined_Sheet__Major_Only___2[[NPDES ID2]:[ECHO BFR]],18,FALSE)</f>
        <v>-104.360985</v>
      </c>
      <c r="BC273" t="str">
        <f>IF(ISNUMBER(SEARCH("aerobic",$AW273)),"aerobic","")</f>
        <v>aerobic</v>
      </c>
      <c r="BD273" t="str">
        <f>IF(ISNUMBER(SEARCH("anaer",$AW273)),"anaer","")</f>
        <v/>
      </c>
      <c r="BE273" t="str">
        <f>IF(ISNUMBER(SEARCH("thickening",$AZ273)),"thickening","")</f>
        <v>thickening</v>
      </c>
      <c r="BF273" s="3" t="str">
        <f>IF(ISNUMBER(SEARCH("airDry",$AW273)),"airDry","")</f>
        <v/>
      </c>
      <c r="BG273" s="3" t="str">
        <f>IF(ISNUMBER(SEARCH("heatDry",$AY273)),"heatDry","")</f>
        <v/>
      </c>
      <c r="BH273" s="3" t="str">
        <f>IF(AND(ISNUMBER(SEARCH("aerobic",$AW273)),ISNUMBER(SEARCH("anaer",$AW273))),"Combined Aer and Anaer.","")</f>
        <v/>
      </c>
    </row>
    <row r="274" spans="1:60" x14ac:dyDescent="0.25">
      <c r="A274" s="4">
        <v>1437</v>
      </c>
      <c r="B274" t="s">
        <v>6795</v>
      </c>
      <c r="C274">
        <v>124.58</v>
      </c>
      <c r="D274">
        <v>906.91499831648389</v>
      </c>
      <c r="E274">
        <v>906.9881943315072</v>
      </c>
      <c r="F274">
        <v>646.0688581233353</v>
      </c>
      <c r="G274">
        <v>1187.6148945676621</v>
      </c>
      <c r="H274">
        <v>-118.21020610988261</v>
      </c>
      <c r="I274">
        <v>-120.50609942204861</v>
      </c>
      <c r="J274">
        <v>-136.1628590192193</v>
      </c>
      <c r="K274">
        <v>-94.726441676448971</v>
      </c>
      <c r="L274">
        <v>80.521856220820382</v>
      </c>
      <c r="M274">
        <v>80.151144927500184</v>
      </c>
      <c r="N274">
        <v>78.924243805464755</v>
      </c>
      <c r="O274">
        <v>83.125705076923538</v>
      </c>
      <c r="P274">
        <v>2.9177367510876588</v>
      </c>
      <c r="Q274">
        <v>2.949588696833608</v>
      </c>
      <c r="R274">
        <v>2.4262475111644641</v>
      </c>
      <c r="S274">
        <v>3.3258334849579332</v>
      </c>
      <c r="T274">
        <v>42939.745340503177</v>
      </c>
      <c r="U274">
        <v>42939.712511108941</v>
      </c>
      <c r="V274">
        <v>42910.310593909657</v>
      </c>
      <c r="W274">
        <v>42969.383532434338</v>
      </c>
      <c r="X274">
        <v>2990.41154632401</v>
      </c>
      <c r="Y274">
        <v>3002.9245997930589</v>
      </c>
      <c r="Z274">
        <v>2897.807113913399</v>
      </c>
      <c r="AA274">
        <v>3050.0385827481141</v>
      </c>
      <c r="AB274">
        <v>516.97119426274696</v>
      </c>
      <c r="AC274">
        <v>511.84266380144788</v>
      </c>
      <c r="AD274">
        <v>440.61172975851719</v>
      </c>
      <c r="AE274">
        <v>604.94734370223352</v>
      </c>
      <c r="AF274">
        <v>63.342293159398793</v>
      </c>
      <c r="AG274">
        <v>63.050549153603313</v>
      </c>
      <c r="AH274">
        <v>62.085795430574173</v>
      </c>
      <c r="AI274">
        <v>65.390508692532677</v>
      </c>
      <c r="AJ274">
        <v>0.55026853752786187</v>
      </c>
      <c r="AK274">
        <v>0.55026854859176533</v>
      </c>
      <c r="AL274">
        <v>0.55026600118383129</v>
      </c>
      <c r="AM274">
        <v>0.55027105921285246</v>
      </c>
      <c r="AN274">
        <v>0.94444823825313184</v>
      </c>
      <c r="AO274">
        <v>0.94444823825313173</v>
      </c>
      <c r="AP274">
        <v>0.94444823825313173</v>
      </c>
      <c r="AQ274">
        <v>0.94444823825313173</v>
      </c>
      <c r="AR274">
        <v>14.05386706319851</v>
      </c>
      <c r="AS274">
        <v>14.05386706319851</v>
      </c>
      <c r="AT274">
        <v>14.05386706319851</v>
      </c>
      <c r="AU274">
        <v>14.05386706319851</v>
      </c>
      <c r="AV274" t="str">
        <f>VLOOKUP(Sheet1[[#This Row],[NPDES ID2]],Combined_Sheet__Major_Only___2[[NPDES ID2]:[ECHO BFR]],3,FALSE)</f>
        <v>PA</v>
      </c>
      <c r="AW274" t="s">
        <v>41</v>
      </c>
      <c r="AX274" t="str">
        <f>VLOOKUP(Sheet1[[#This Row],[NPDES ID2]],Combined_Sheet__Major_Only___2[[NPDES ID2]:[ECHO BFR]],27,FALSE)</f>
        <v>other</v>
      </c>
      <c r="AY274" t="str">
        <f>VLOOKUP(Sheet1[[#This Row],[NPDES ID2]],Combined_Sheet__Major_Only___2[[NPDES ID2]:[ECHO BFR]],28,FALSE)</f>
        <v>-</v>
      </c>
      <c r="AZ274" t="str">
        <f>VLOOKUP(Sheet1[[#This Row],[NPDES ID2]],Combined_Sheet__Major_Only___2[[NPDES ID2]:[ECHO BFR]],29,FALSE)</f>
        <v>preliminaryOps, thickening</v>
      </c>
      <c r="BA274">
        <f>VLOOKUP(Sheet1[[#This Row],[NPDES ID2]],Combined_Sheet__Major_Only___2[[NPDES ID2]:[ECHO BFR]],17,FALSE)</f>
        <v>40.373539999999998</v>
      </c>
      <c r="BB274">
        <f>VLOOKUP(Sheet1[[#This Row],[NPDES ID2]],Combined_Sheet__Major_Only___2[[NPDES ID2]:[ECHO BFR]],18,FALSE)</f>
        <v>-76.289230000000003</v>
      </c>
      <c r="BC274" t="str">
        <f>IF(ISNUMBER(SEARCH("aerobic",$AW274)),"aerobic","")</f>
        <v>aerobic</v>
      </c>
      <c r="BD274" t="str">
        <f>IF(ISNUMBER(SEARCH("anaer",$AW274)),"anaer","")</f>
        <v/>
      </c>
      <c r="BE274" t="str">
        <f>IF(ISNUMBER(SEARCH("thickening",$AZ274)),"thickening","")</f>
        <v>thickening</v>
      </c>
      <c r="BF274" s="3" t="str">
        <f>IF(ISNUMBER(SEARCH("airDry",$AW274)),"airDry","")</f>
        <v/>
      </c>
      <c r="BG274" s="3" t="str">
        <f>IF(ISNUMBER(SEARCH("heatDry",$AY274)),"heatDry","")</f>
        <v/>
      </c>
      <c r="BH274" s="3" t="str">
        <f>IF(AND(ISNUMBER(SEARCH("aerobic",$AW274)),ISNUMBER(SEARCH("anaer",$AW274))),"Combined Aer and Anaer.","")</f>
        <v/>
      </c>
    </row>
    <row r="275" spans="1:60" x14ac:dyDescent="0.25">
      <c r="A275" s="4">
        <v>1396</v>
      </c>
      <c r="B275" t="s">
        <v>6617</v>
      </c>
      <c r="C275">
        <v>142</v>
      </c>
      <c r="D275">
        <v>852.51331659933305</v>
      </c>
      <c r="E275">
        <v>850.5797712756314</v>
      </c>
      <c r="F275">
        <v>611.02050766889283</v>
      </c>
      <c r="G275">
        <v>1109.6236796901969</v>
      </c>
      <c r="H275">
        <v>-124.4159633298581</v>
      </c>
      <c r="I275">
        <v>-126.8827919787164</v>
      </c>
      <c r="J275">
        <v>-143.09004103471199</v>
      </c>
      <c r="K275">
        <v>-101.2599365679249</v>
      </c>
      <c r="L275">
        <v>87.509070712338087</v>
      </c>
      <c r="M275">
        <v>87.052704511225755</v>
      </c>
      <c r="N275">
        <v>85.542298344541933</v>
      </c>
      <c r="O275">
        <v>90.714582740734585</v>
      </c>
      <c r="P275">
        <v>3.334600941669267</v>
      </c>
      <c r="Q275">
        <v>3.3665052342848232</v>
      </c>
      <c r="R275">
        <v>2.7904616841207051</v>
      </c>
      <c r="S275">
        <v>3.7991958562746828</v>
      </c>
      <c r="T275">
        <v>42981.769484130687</v>
      </c>
      <c r="U275">
        <v>42981.736623926379</v>
      </c>
      <c r="V275">
        <v>42952.307113304341</v>
      </c>
      <c r="W275">
        <v>43011.435491226242</v>
      </c>
      <c r="X275">
        <v>3139.7247942486779</v>
      </c>
      <c r="Y275">
        <v>3154.693305512299</v>
      </c>
      <c r="Z275">
        <v>3029.6506814125469</v>
      </c>
      <c r="AA275">
        <v>3210.6869877039271</v>
      </c>
      <c r="AB275">
        <v>515.67722920890787</v>
      </c>
      <c r="AC275">
        <v>510.53119499646891</v>
      </c>
      <c r="AD275">
        <v>442.88961771763832</v>
      </c>
      <c r="AE275">
        <v>597.45887101698224</v>
      </c>
      <c r="AF275">
        <v>60.393946456177417</v>
      </c>
      <c r="AG275">
        <v>60.07884994093466</v>
      </c>
      <c r="AH275">
        <v>59.036873721951693</v>
      </c>
      <c r="AI275">
        <v>62.606109512482888</v>
      </c>
      <c r="AJ275">
        <v>0.51427017872991077</v>
      </c>
      <c r="AK275">
        <v>0.51427019068099944</v>
      </c>
      <c r="AL275">
        <v>0.51426743881370252</v>
      </c>
      <c r="AM275">
        <v>0.5142729028127595</v>
      </c>
      <c r="AN275">
        <v>0.94449822864846522</v>
      </c>
      <c r="AO275">
        <v>0.944498228648465</v>
      </c>
      <c r="AP275">
        <v>0.944498228648465</v>
      </c>
      <c r="AQ275">
        <v>0.944498228648465</v>
      </c>
      <c r="AR275">
        <v>13.81130786590343</v>
      </c>
      <c r="AS275">
        <v>13.81130786590343</v>
      </c>
      <c r="AT275">
        <v>13.81130786590343</v>
      </c>
      <c r="AU275">
        <v>13.81130786590343</v>
      </c>
      <c r="AV275" t="str">
        <f>VLOOKUP(Sheet1[[#This Row],[NPDES ID2]],Combined_Sheet__Major_Only___2[[NPDES ID2]:[ECHO BFR]],3,FALSE)</f>
        <v>TX</v>
      </c>
      <c r="AW275" t="s">
        <v>41</v>
      </c>
      <c r="AX275" t="str">
        <f>VLOOKUP(Sheet1[[#This Row],[NPDES ID2]],Combined_Sheet__Major_Only___2[[NPDES ID2]:[ECHO BFR]],27,FALSE)</f>
        <v>-</v>
      </c>
      <c r="AY275" t="str">
        <f>VLOOKUP(Sheet1[[#This Row],[NPDES ID2]],Combined_Sheet__Major_Only___2[[NPDES ID2]:[ECHO BFR]],28,FALSE)</f>
        <v>-</v>
      </c>
      <c r="AZ275" t="str">
        <f>VLOOKUP(Sheet1[[#This Row],[NPDES ID2]],Combined_Sheet__Major_Only___2[[NPDES ID2]:[ECHO BFR]],29,FALSE)</f>
        <v>thickening</v>
      </c>
      <c r="BA275">
        <f>VLOOKUP(Sheet1[[#This Row],[NPDES ID2]],Combined_Sheet__Major_Only___2[[NPDES ID2]:[ECHO BFR]],17,FALSE)</f>
        <v>29.7361</v>
      </c>
      <c r="BB275">
        <f>VLOOKUP(Sheet1[[#This Row],[NPDES ID2]],Combined_Sheet__Major_Only___2[[NPDES ID2]:[ECHO BFR]],18,FALSE)</f>
        <v>-95.230478000000005</v>
      </c>
      <c r="BC275" t="str">
        <f>IF(ISNUMBER(SEARCH("aerobic",$AW275)),"aerobic","")</f>
        <v>aerobic</v>
      </c>
      <c r="BD275" t="str">
        <f>IF(ISNUMBER(SEARCH("anaer",$AW275)),"anaer","")</f>
        <v/>
      </c>
      <c r="BE275" t="str">
        <f>IF(ISNUMBER(SEARCH("thickening",$AZ275)),"thickening","")</f>
        <v>thickening</v>
      </c>
      <c r="BF275" s="2" t="str">
        <f>IF(ISNUMBER(SEARCH("airDry",$AW275)),"airDry","")</f>
        <v/>
      </c>
      <c r="BG275" s="2" t="str">
        <f>IF(ISNUMBER(SEARCH("heatDry",$AY275)),"heatDry","")</f>
        <v/>
      </c>
      <c r="BH275" s="2" t="str">
        <f>IF(AND(ISNUMBER(SEARCH("aerobic",$AW275)),ISNUMBER(SEARCH("anaer",$AW275))),"Combined Aer and Anaer.","")</f>
        <v/>
      </c>
    </row>
    <row r="276" spans="1:60" x14ac:dyDescent="0.25">
      <c r="A276" s="4">
        <v>854</v>
      </c>
      <c r="B276" t="s">
        <v>4175</v>
      </c>
      <c r="C276">
        <v>965.17</v>
      </c>
      <c r="D276">
        <v>373.35021164022459</v>
      </c>
      <c r="E276">
        <v>374.26490320507332</v>
      </c>
      <c r="F276">
        <v>313.19573514400707</v>
      </c>
      <c r="G276">
        <v>444.18768784821151</v>
      </c>
      <c r="H276">
        <v>-115.71632357268111</v>
      </c>
      <c r="I276">
        <v>-118.1547712506537</v>
      </c>
      <c r="J276">
        <v>-133.81044577815391</v>
      </c>
      <c r="K276">
        <v>-92.275478433934552</v>
      </c>
      <c r="L276">
        <v>635.33007536569687</v>
      </c>
      <c r="M276">
        <v>632.55153798134643</v>
      </c>
      <c r="N276">
        <v>623.34228907395186</v>
      </c>
      <c r="O276">
        <v>654.86366752275524</v>
      </c>
      <c r="P276">
        <v>22.579751769522311</v>
      </c>
      <c r="Q276">
        <v>22.868305906469629</v>
      </c>
      <c r="R276">
        <v>18.71936957545957</v>
      </c>
      <c r="S276">
        <v>25.739953676077839</v>
      </c>
      <c r="T276">
        <v>43001.568490251222</v>
      </c>
      <c r="U276">
        <v>43001.535615531233</v>
      </c>
      <c r="V276">
        <v>42972.093104707419</v>
      </c>
      <c r="W276">
        <v>43031.247602018557</v>
      </c>
      <c r="X276">
        <v>2940.4494348721842</v>
      </c>
      <c r="Y276">
        <v>2952.1035165544258</v>
      </c>
      <c r="Z276">
        <v>2853.8702054008349</v>
      </c>
      <c r="AA276">
        <v>2996.1954938965541</v>
      </c>
      <c r="AB276">
        <v>465.23877067837878</v>
      </c>
      <c r="AC276">
        <v>461.55557733844063</v>
      </c>
      <c r="AD276">
        <v>402.01389258200987</v>
      </c>
      <c r="AE276">
        <v>537.57788574531276</v>
      </c>
      <c r="AF276">
        <v>64.511648293828188</v>
      </c>
      <c r="AG276">
        <v>64.228584888823292</v>
      </c>
      <c r="AH276">
        <v>63.296336363339933</v>
      </c>
      <c r="AI276">
        <v>66.494391857751353</v>
      </c>
      <c r="AJ276">
        <v>0.5645557598358184</v>
      </c>
      <c r="AK276">
        <v>0.56455584247461998</v>
      </c>
      <c r="AL276">
        <v>0.56453676222241844</v>
      </c>
      <c r="AM276">
        <v>0.56457464827999992</v>
      </c>
      <c r="AN276">
        <v>0.94452174966073343</v>
      </c>
      <c r="AO276">
        <v>0.94452174966073332</v>
      </c>
      <c r="AP276">
        <v>0.94452174966073332</v>
      </c>
      <c r="AQ276">
        <v>0.94452174966073332</v>
      </c>
      <c r="AR276">
        <v>15.0891471803921</v>
      </c>
      <c r="AS276">
        <v>15.089147180392111</v>
      </c>
      <c r="AT276">
        <v>15.089147180392111</v>
      </c>
      <c r="AU276">
        <v>15.089147180392111</v>
      </c>
      <c r="AV276" t="str">
        <f>VLOOKUP(Sheet1[[#This Row],[NPDES ID2]],Combined_Sheet__Major_Only___2[[NPDES ID2]:[ECHO BFR]],3,FALSE)</f>
        <v>IN</v>
      </c>
      <c r="AW276" t="s">
        <v>41</v>
      </c>
      <c r="AX276" t="str">
        <f>VLOOKUP(Sheet1[[#This Row],[NPDES ID2]],Combined_Sheet__Major_Only___2[[NPDES ID2]:[ECHO BFR]],27,FALSE)</f>
        <v>tempSludgeStore</v>
      </c>
      <c r="AY276" t="str">
        <f>VLOOKUP(Sheet1[[#This Row],[NPDES ID2]],Combined_Sheet__Major_Only___2[[NPDES ID2]:[ECHO BFR]],28,FALSE)</f>
        <v>-</v>
      </c>
      <c r="AZ276" t="str">
        <f>VLOOKUP(Sheet1[[#This Row],[NPDES ID2]],Combined_Sheet__Major_Only___2[[NPDES ID2]:[ECHO BFR]],29,FALSE)</f>
        <v>thickening, preliminaryOps</v>
      </c>
      <c r="BA276">
        <f>VLOOKUP(Sheet1[[#This Row],[NPDES ID2]],Combined_Sheet__Major_Only___2[[NPDES ID2]:[ECHO BFR]],17,FALSE)</f>
        <v>41.500639</v>
      </c>
      <c r="BB276">
        <f>VLOOKUP(Sheet1[[#This Row],[NPDES ID2]],Combined_Sheet__Major_Only___2[[NPDES ID2]:[ECHO BFR]],18,FALSE)</f>
        <v>-87.464416999999997</v>
      </c>
      <c r="BC276" t="str">
        <f>IF(ISNUMBER(SEARCH("aerobic",$AW276)),"aerobic","")</f>
        <v>aerobic</v>
      </c>
      <c r="BD276" t="str">
        <f>IF(ISNUMBER(SEARCH("anaer",$AW276)),"anaer","")</f>
        <v/>
      </c>
      <c r="BE276" t="str">
        <f>IF(ISNUMBER(SEARCH("thickening",$AZ276)),"thickening","")</f>
        <v>thickening</v>
      </c>
      <c r="BF276" s="2" t="str">
        <f>IF(ISNUMBER(SEARCH("airDry",$AW276)),"airDry","")</f>
        <v/>
      </c>
      <c r="BG276" s="2" t="str">
        <f>IF(ISNUMBER(SEARCH("heatDry",$AY276)),"heatDry","")</f>
        <v/>
      </c>
      <c r="BH276" s="2" t="str">
        <f>IF(AND(ISNUMBER(SEARCH("aerobic",$AW276)),ISNUMBER(SEARCH("anaer",$AW276))),"Combined Aer and Anaer.","")</f>
        <v/>
      </c>
    </row>
    <row r="277" spans="1:60" x14ac:dyDescent="0.25">
      <c r="A277" s="4">
        <v>1382</v>
      </c>
      <c r="B277" t="s">
        <v>6556</v>
      </c>
      <c r="C277">
        <v>147.85</v>
      </c>
      <c r="D277">
        <v>843.39202973500574</v>
      </c>
      <c r="E277">
        <v>841.13431349551615</v>
      </c>
      <c r="F277">
        <v>605.71120147563352</v>
      </c>
      <c r="G277">
        <v>1097.4425993148529</v>
      </c>
      <c r="H277">
        <v>-127.417585097687</v>
      </c>
      <c r="I277">
        <v>-129.80256474097939</v>
      </c>
      <c r="J277">
        <v>-146.31329001569321</v>
      </c>
      <c r="K277">
        <v>-104.41880636096511</v>
      </c>
      <c r="L277">
        <v>89.10569488758631</v>
      </c>
      <c r="M277">
        <v>88.614639473983715</v>
      </c>
      <c r="N277">
        <v>86.989419868640582</v>
      </c>
      <c r="O277">
        <v>92.554869814086985</v>
      </c>
      <c r="P277">
        <v>3.4760646469283811</v>
      </c>
      <c r="Q277">
        <v>3.5066164608329919</v>
      </c>
      <c r="R277">
        <v>2.9171240171616111</v>
      </c>
      <c r="S277">
        <v>3.9685292745742911</v>
      </c>
      <c r="T277">
        <v>43100.032880625353</v>
      </c>
      <c r="U277">
        <v>43099.999933716012</v>
      </c>
      <c r="V277">
        <v>43070.492770306417</v>
      </c>
      <c r="W277">
        <v>43129.777164528692</v>
      </c>
      <c r="X277">
        <v>3219.467221105619</v>
      </c>
      <c r="Y277">
        <v>3235.6763249632309</v>
      </c>
      <c r="Z277">
        <v>3100.2496099810178</v>
      </c>
      <c r="AA277">
        <v>3296.3848136728179</v>
      </c>
      <c r="AB277">
        <v>514.8774981491656</v>
      </c>
      <c r="AC277">
        <v>509.83539578070508</v>
      </c>
      <c r="AD277">
        <v>444.16907383785372</v>
      </c>
      <c r="AE277">
        <v>593.6379020026219</v>
      </c>
      <c r="AF277">
        <v>59.062651266634823</v>
      </c>
      <c r="AG277">
        <v>58.737020045765021</v>
      </c>
      <c r="AH277">
        <v>57.660195437328639</v>
      </c>
      <c r="AI277">
        <v>61.348788124935673</v>
      </c>
      <c r="AJ277">
        <v>0.49802785066557381</v>
      </c>
      <c r="AK277">
        <v>0.49802786278783218</v>
      </c>
      <c r="AL277">
        <v>0.49802507143926789</v>
      </c>
      <c r="AM277">
        <v>0.49803061383215702</v>
      </c>
      <c r="AN277">
        <v>0.94463842884329086</v>
      </c>
      <c r="AO277">
        <v>0.94463842884329052</v>
      </c>
      <c r="AP277">
        <v>0.94463842884329052</v>
      </c>
      <c r="AQ277">
        <v>0.94463842884329052</v>
      </c>
      <c r="AR277">
        <v>13.724542217755889</v>
      </c>
      <c r="AS277">
        <v>13.724542217755889</v>
      </c>
      <c r="AT277">
        <v>13.724542217755889</v>
      </c>
      <c r="AU277">
        <v>13.724542217755889</v>
      </c>
      <c r="AV277" t="str">
        <f>VLOOKUP(Sheet1[[#This Row],[NPDES ID2]],Combined_Sheet__Major_Only___2[[NPDES ID2]:[ECHO BFR]],3,FALSE)</f>
        <v>NC</v>
      </c>
      <c r="AW277" t="s">
        <v>41</v>
      </c>
      <c r="AX277" t="str">
        <f>VLOOKUP(Sheet1[[#This Row],[NPDES ID2]],Combined_Sheet__Major_Only___2[[NPDES ID2]:[ECHO BFR]],27,FALSE)</f>
        <v>-</v>
      </c>
      <c r="AY277" t="str">
        <f>VLOOKUP(Sheet1[[#This Row],[NPDES ID2]],Combined_Sheet__Major_Only___2[[NPDES ID2]:[ECHO BFR]],28,FALSE)</f>
        <v>-</v>
      </c>
      <c r="AZ277" t="str">
        <f>VLOOKUP(Sheet1[[#This Row],[NPDES ID2]],Combined_Sheet__Major_Only___2[[NPDES ID2]:[ECHO BFR]],29,FALSE)</f>
        <v>thickening</v>
      </c>
      <c r="BA277">
        <f>VLOOKUP(Sheet1[[#This Row],[NPDES ID2]],Combined_Sheet__Major_Only___2[[NPDES ID2]:[ECHO BFR]],17,FALSE)</f>
        <v>36.379798999999998</v>
      </c>
      <c r="BB277">
        <f>VLOOKUP(Sheet1[[#This Row],[NPDES ID2]],Combined_Sheet__Major_Only___2[[NPDES ID2]:[ECHO BFR]],18,FALSE)</f>
        <v>-78.168333000000004</v>
      </c>
      <c r="BC277" t="str">
        <f>IF(ISNUMBER(SEARCH("aerobic",$AW277)),"aerobic","")</f>
        <v>aerobic</v>
      </c>
      <c r="BD277" t="str">
        <f>IF(ISNUMBER(SEARCH("anaer",$AW277)),"anaer","")</f>
        <v/>
      </c>
      <c r="BE277" t="str">
        <f>IF(ISNUMBER(SEARCH("thickening",$AZ277)),"thickening","")</f>
        <v>thickening</v>
      </c>
      <c r="BF277" s="2" t="str">
        <f>IF(ISNUMBER(SEARCH("airDry",$AW277)),"airDry","")</f>
        <v/>
      </c>
      <c r="BG277" s="2" t="str">
        <f>IF(ISNUMBER(SEARCH("heatDry",$AY277)),"heatDry","")</f>
        <v/>
      </c>
      <c r="BH277" s="2" t="str">
        <f>IF(AND(ISNUMBER(SEARCH("aerobic",$AW277)),ISNUMBER(SEARCH("anaer",$AW277))),"Combined Aer and Anaer.","")</f>
        <v/>
      </c>
    </row>
    <row r="278" spans="1:60" x14ac:dyDescent="0.25">
      <c r="A278" s="4">
        <v>2442</v>
      </c>
      <c r="B278" t="s">
        <v>11379</v>
      </c>
      <c r="C278">
        <v>235.4</v>
      </c>
      <c r="D278">
        <v>566.61395688284108</v>
      </c>
      <c r="E278">
        <v>567.53998761207924</v>
      </c>
      <c r="F278">
        <v>420.25077043398483</v>
      </c>
      <c r="G278">
        <v>731.57384515680951</v>
      </c>
      <c r="H278">
        <v>-121.0238849957951</v>
      </c>
      <c r="I278">
        <v>-123.3811135584445</v>
      </c>
      <c r="J278">
        <v>-139.30593280372619</v>
      </c>
      <c r="K278">
        <v>-97.71414797033303</v>
      </c>
      <c r="L278">
        <v>148.8247960290276</v>
      </c>
      <c r="M278">
        <v>148.09807180443551</v>
      </c>
      <c r="N278">
        <v>145.6924434685653</v>
      </c>
      <c r="O278">
        <v>153.9298625137321</v>
      </c>
      <c r="P278">
        <v>5.5201383033457931</v>
      </c>
      <c r="Q278">
        <v>5.5668029932771859</v>
      </c>
      <c r="R278">
        <v>4.603969445533008</v>
      </c>
      <c r="S278">
        <v>6.2995970713457634</v>
      </c>
      <c r="T278">
        <v>43128.653148512647</v>
      </c>
      <c r="U278">
        <v>43128.620180620317</v>
      </c>
      <c r="V278">
        <v>43099.094224890803</v>
      </c>
      <c r="W278">
        <v>43158.416375751593</v>
      </c>
      <c r="X278">
        <v>3070.7857957394099</v>
      </c>
      <c r="Y278">
        <v>3084.457375670193</v>
      </c>
      <c r="Z278">
        <v>2969.9316457102268</v>
      </c>
      <c r="AA278">
        <v>3135.7578078139782</v>
      </c>
      <c r="AB278">
        <v>547.71153815171238</v>
      </c>
      <c r="AC278">
        <v>541.64129749154495</v>
      </c>
      <c r="AD278">
        <v>464.25199637100462</v>
      </c>
      <c r="AE278">
        <v>643.46552851032811</v>
      </c>
      <c r="AF278">
        <v>61.958274579567771</v>
      </c>
      <c r="AG278">
        <v>61.655488405421842</v>
      </c>
      <c r="AH278">
        <v>60.654718456259808</v>
      </c>
      <c r="AI278">
        <v>64.083418397532597</v>
      </c>
      <c r="AJ278">
        <v>0.53336558671744372</v>
      </c>
      <c r="AK278">
        <v>0.53336560764301655</v>
      </c>
      <c r="AL278">
        <v>0.53336078760903949</v>
      </c>
      <c r="AM278">
        <v>0.53337035811296873</v>
      </c>
      <c r="AN278">
        <v>0.94467225153111523</v>
      </c>
      <c r="AO278">
        <v>0.94467225153111534</v>
      </c>
      <c r="AP278">
        <v>0.94467225153111534</v>
      </c>
      <c r="AQ278">
        <v>0.94467225153111534</v>
      </c>
      <c r="AR278">
        <v>13.49962818722954</v>
      </c>
      <c r="AS278">
        <v>13.49962818722954</v>
      </c>
      <c r="AT278">
        <v>13.49962818722954</v>
      </c>
      <c r="AU278">
        <v>13.49962818722954</v>
      </c>
      <c r="AV278" t="str">
        <f>VLOOKUP(Sheet1[[#This Row],[NPDES ID2]],Combined_Sheet__Major_Only___2[[NPDES ID2]:[ECHO BFR]],3,FALSE)</f>
        <v>TX</v>
      </c>
      <c r="AW278" t="s">
        <v>41</v>
      </c>
      <c r="AX278" t="str">
        <f>VLOOKUP(Sheet1[[#This Row],[NPDES ID2]],Combined_Sheet__Major_Only___2[[NPDES ID2]:[ECHO BFR]],27,FALSE)</f>
        <v>-</v>
      </c>
      <c r="AY278" t="str">
        <f>VLOOKUP(Sheet1[[#This Row],[NPDES ID2]],Combined_Sheet__Major_Only___2[[NPDES ID2]:[ECHO BFR]],28,FALSE)</f>
        <v>-</v>
      </c>
      <c r="AZ278" t="str">
        <f>VLOOKUP(Sheet1[[#This Row],[NPDES ID2]],Combined_Sheet__Major_Only___2[[NPDES ID2]:[ECHO BFR]],29,FALSE)</f>
        <v>thickening</v>
      </c>
      <c r="BA278">
        <f>VLOOKUP(Sheet1[[#This Row],[NPDES ID2]],Combined_Sheet__Major_Only___2[[NPDES ID2]:[ECHO BFR]],17,FALSE)</f>
        <v>30.039417</v>
      </c>
      <c r="BB278">
        <f>VLOOKUP(Sheet1[[#This Row],[NPDES ID2]],Combined_Sheet__Major_Only___2[[NPDES ID2]:[ECHO BFR]],18,FALSE)</f>
        <v>-95.387360999999999</v>
      </c>
      <c r="BC278" t="str">
        <f>IF(ISNUMBER(SEARCH("aerobic",$AW278)),"aerobic","")</f>
        <v>aerobic</v>
      </c>
      <c r="BD278" t="str">
        <f>IF(ISNUMBER(SEARCH("anaer",$AW278)),"anaer","")</f>
        <v/>
      </c>
      <c r="BE278" t="str">
        <f>IF(ISNUMBER(SEARCH("thickening",$AZ278)),"thickening","")</f>
        <v>thickening</v>
      </c>
      <c r="BF278" s="2" t="str">
        <f>IF(ISNUMBER(SEARCH("airDry",$AW278)),"airDry","")</f>
        <v/>
      </c>
      <c r="BG278" s="2" t="str">
        <f>IF(ISNUMBER(SEARCH("heatDry",$AY278)),"heatDry","")</f>
        <v/>
      </c>
      <c r="BH278" s="2" t="str">
        <f>IF(AND(ISNUMBER(SEARCH("aerobic",$AW278)),ISNUMBER(SEARCH("anaer",$AW278))),"Combined Aer and Anaer.","")</f>
        <v/>
      </c>
    </row>
    <row r="279" spans="1:60" x14ac:dyDescent="0.25">
      <c r="A279" s="4">
        <v>2260</v>
      </c>
      <c r="B279" t="s">
        <v>10578</v>
      </c>
      <c r="C279">
        <v>507.55</v>
      </c>
      <c r="D279">
        <v>380.27620361545479</v>
      </c>
      <c r="E279">
        <v>383.28503443902849</v>
      </c>
      <c r="F279">
        <v>296.66009709905512</v>
      </c>
      <c r="G279">
        <v>462.9222318346101</v>
      </c>
      <c r="H279">
        <v>-117.468287749306</v>
      </c>
      <c r="I279">
        <v>-119.7977453479202</v>
      </c>
      <c r="J279">
        <v>-135.3672316846683</v>
      </c>
      <c r="K279">
        <v>-94.023667528933899</v>
      </c>
      <c r="L279">
        <v>329.75449210696269</v>
      </c>
      <c r="M279">
        <v>328.25822522882157</v>
      </c>
      <c r="N279">
        <v>323.30306782152411</v>
      </c>
      <c r="O279">
        <v>340.26820510509901</v>
      </c>
      <c r="P279">
        <v>11.88334973141553</v>
      </c>
      <c r="Q279">
        <v>12.02000493639121</v>
      </c>
      <c r="R279">
        <v>9.8747071523223902</v>
      </c>
      <c r="S279">
        <v>13.541878465175319</v>
      </c>
      <c r="T279">
        <v>43143.074870418634</v>
      </c>
      <c r="U279">
        <v>43143.041891952977</v>
      </c>
      <c r="V279">
        <v>43113.506466793871</v>
      </c>
      <c r="W279">
        <v>43172.847643183813</v>
      </c>
      <c r="X279">
        <v>2989.0466228346331</v>
      </c>
      <c r="Y279">
        <v>3001.365023732109</v>
      </c>
      <c r="Z279">
        <v>2897.7807618494198</v>
      </c>
      <c r="AA279">
        <v>3047.8126082368999</v>
      </c>
      <c r="AB279">
        <v>453.30635119541</v>
      </c>
      <c r="AC279">
        <v>449.90397172668708</v>
      </c>
      <c r="AD279">
        <v>393.95815534995882</v>
      </c>
      <c r="AE279">
        <v>520.37780348240449</v>
      </c>
      <c r="AF279">
        <v>63.671712865623697</v>
      </c>
      <c r="AG279">
        <v>63.382323792707638</v>
      </c>
      <c r="AH279">
        <v>62.427010731347558</v>
      </c>
      <c r="AI279">
        <v>65.701424818291827</v>
      </c>
      <c r="AJ279">
        <v>0.55429285725264188</v>
      </c>
      <c r="AK279">
        <v>0.55429289955221739</v>
      </c>
      <c r="AL279">
        <v>0.55428314823127511</v>
      </c>
      <c r="AM279">
        <v>0.55430251030273014</v>
      </c>
      <c r="AN279">
        <v>0.94468927909238531</v>
      </c>
      <c r="AO279">
        <v>0.94468927909238531</v>
      </c>
      <c r="AP279">
        <v>0.94468927909238531</v>
      </c>
      <c r="AQ279">
        <v>0.94468927909238531</v>
      </c>
      <c r="AR279">
        <v>15.28397802669226</v>
      </c>
      <c r="AS279">
        <v>15.28397802669226</v>
      </c>
      <c r="AT279">
        <v>15.28397802669226</v>
      </c>
      <c r="AU279">
        <v>15.28397802669226</v>
      </c>
      <c r="AV279" t="str">
        <f>VLOOKUP(Sheet1[[#This Row],[NPDES ID2]],Combined_Sheet__Major_Only___2[[NPDES ID2]:[ECHO BFR]],3,FALSE)</f>
        <v>TX</v>
      </c>
      <c r="AW279" t="s">
        <v>41</v>
      </c>
      <c r="AX279" t="str">
        <f>VLOOKUP(Sheet1[[#This Row],[NPDES ID2]],Combined_Sheet__Major_Only___2[[NPDES ID2]:[ECHO BFR]],27,FALSE)</f>
        <v>-</v>
      </c>
      <c r="AY279" t="str">
        <f>VLOOKUP(Sheet1[[#This Row],[NPDES ID2]],Combined_Sheet__Major_Only___2[[NPDES ID2]:[ECHO BFR]],28,FALSE)</f>
        <v>-</v>
      </c>
      <c r="AZ279" t="str">
        <f>VLOOKUP(Sheet1[[#This Row],[NPDES ID2]],Combined_Sheet__Major_Only___2[[NPDES ID2]:[ECHO BFR]],29,FALSE)</f>
        <v>thickening, preliminaryOps</v>
      </c>
      <c r="BA279">
        <f>VLOOKUP(Sheet1[[#This Row],[NPDES ID2]],Combined_Sheet__Major_Only___2[[NPDES ID2]:[ECHO BFR]],17,FALSE)</f>
        <v>33.166249999999998</v>
      </c>
      <c r="BB279">
        <f>VLOOKUP(Sheet1[[#This Row],[NPDES ID2]],Combined_Sheet__Major_Only___2[[NPDES ID2]:[ECHO BFR]],18,FALSE)</f>
        <v>-96.909540000000007</v>
      </c>
      <c r="BC279" t="str">
        <f>IF(ISNUMBER(SEARCH("aerobic",$AW279)),"aerobic","")</f>
        <v>aerobic</v>
      </c>
      <c r="BD279" t="str">
        <f>IF(ISNUMBER(SEARCH("anaer",$AW279)),"anaer","")</f>
        <v/>
      </c>
      <c r="BE279" t="str">
        <f>IF(ISNUMBER(SEARCH("thickening",$AZ279)),"thickening","")</f>
        <v>thickening</v>
      </c>
      <c r="BF279" s="2" t="str">
        <f>IF(ISNUMBER(SEARCH("airDry",$AW279)),"airDry","")</f>
        <v/>
      </c>
      <c r="BG279" s="2" t="str">
        <f>IF(ISNUMBER(SEARCH("heatDry",$AY279)),"heatDry","")</f>
        <v/>
      </c>
      <c r="BH279" s="2" t="str">
        <f>IF(AND(ISNUMBER(SEARCH("aerobic",$AW279)),ISNUMBER(SEARCH("anaer",$AW279))),"Combined Aer and Anaer.","")</f>
        <v/>
      </c>
    </row>
    <row r="280" spans="1:60" x14ac:dyDescent="0.25">
      <c r="A280" s="4">
        <v>2036</v>
      </c>
      <c r="B280" t="s">
        <v>9579</v>
      </c>
      <c r="C280">
        <v>1349.76</v>
      </c>
      <c r="D280">
        <v>407.47208324241399</v>
      </c>
      <c r="E280">
        <v>408.35682911731101</v>
      </c>
      <c r="F280">
        <v>347.652503005509</v>
      </c>
      <c r="G280">
        <v>475.32314028966857</v>
      </c>
      <c r="H280">
        <v>-112.0656780489296</v>
      </c>
      <c r="I280">
        <v>-114.5999980514796</v>
      </c>
      <c r="J280">
        <v>-130.5322278785826</v>
      </c>
      <c r="K280">
        <v>-88.527566495512502</v>
      </c>
      <c r="L280">
        <v>914.40147844255512</v>
      </c>
      <c r="M280">
        <v>910.72316151449286</v>
      </c>
      <c r="N280">
        <v>898.51963539403346</v>
      </c>
      <c r="O280">
        <v>940.27619746186394</v>
      </c>
      <c r="P280">
        <v>31.521026109330521</v>
      </c>
      <c r="Q280">
        <v>31.942690123344459</v>
      </c>
      <c r="R280">
        <v>25.898148821341799</v>
      </c>
      <c r="S280">
        <v>36.175277972471058</v>
      </c>
      <c r="T280">
        <v>43158.923002248259</v>
      </c>
      <c r="U280">
        <v>43158.890012163509</v>
      </c>
      <c r="V280">
        <v>43129.344180981483</v>
      </c>
      <c r="W280">
        <v>43188.706264659457</v>
      </c>
      <c r="X280">
        <v>2867.4647109274702</v>
      </c>
      <c r="Y280">
        <v>2877.854808905859</v>
      </c>
      <c r="Z280">
        <v>2789.7756975086832</v>
      </c>
      <c r="AA280">
        <v>2917.4887700719469</v>
      </c>
      <c r="AB280">
        <v>548.14701126331431</v>
      </c>
      <c r="AC280">
        <v>542.10475409622791</v>
      </c>
      <c r="AD280">
        <v>459.98202456382529</v>
      </c>
      <c r="AE280">
        <v>653.49699752749245</v>
      </c>
      <c r="AF280">
        <v>66.394350613513154</v>
      </c>
      <c r="AG280">
        <v>66.125834053767278</v>
      </c>
      <c r="AH280">
        <v>65.244162440800523</v>
      </c>
      <c r="AI280">
        <v>68.272019537966358</v>
      </c>
      <c r="AJ280">
        <v>0.58756958589007613</v>
      </c>
      <c r="AK280">
        <v>0.58756971464800711</v>
      </c>
      <c r="AL280">
        <v>0.58753993798864768</v>
      </c>
      <c r="AM280">
        <v>0.58759906398913686</v>
      </c>
      <c r="AN280">
        <v>0.94470797871660939</v>
      </c>
      <c r="AO280">
        <v>0.94470797871660939</v>
      </c>
      <c r="AP280">
        <v>0.94470797871660939</v>
      </c>
      <c r="AQ280">
        <v>0.94470797871660939</v>
      </c>
      <c r="AR280">
        <v>13.90857713199053</v>
      </c>
      <c r="AS280">
        <v>13.90857713199053</v>
      </c>
      <c r="AT280">
        <v>13.90857713199053</v>
      </c>
      <c r="AU280">
        <v>13.90857713199053</v>
      </c>
      <c r="AV280" t="str">
        <f>VLOOKUP(Sheet1[[#This Row],[NPDES ID2]],Combined_Sheet__Major_Only___2[[NPDES ID2]:[ECHO BFR]],3,FALSE)</f>
        <v>IL</v>
      </c>
      <c r="AW280" t="s">
        <v>41</v>
      </c>
      <c r="AX280" t="str">
        <f>VLOOKUP(Sheet1[[#This Row],[NPDES ID2]],Combined_Sheet__Major_Only___2[[NPDES ID2]:[ECHO BFR]],27,FALSE)</f>
        <v>-</v>
      </c>
      <c r="AY280" t="str">
        <f>VLOOKUP(Sheet1[[#This Row],[NPDES ID2]],Combined_Sheet__Major_Only___2[[NPDES ID2]:[ECHO BFR]],28,FALSE)</f>
        <v>-</v>
      </c>
      <c r="AZ280" t="str">
        <f>VLOOKUP(Sheet1[[#This Row],[NPDES ID2]],Combined_Sheet__Major_Only___2[[NPDES ID2]:[ECHO BFR]],29,FALSE)</f>
        <v>preliminaryOps, thickening</v>
      </c>
      <c r="BA280">
        <f>VLOOKUP(Sheet1[[#This Row],[NPDES ID2]],Combined_Sheet__Major_Only___2[[NPDES ID2]:[ECHO BFR]],17,FALSE)</f>
        <v>42.167340000000003</v>
      </c>
      <c r="BB280">
        <f>VLOOKUP(Sheet1[[#This Row],[NPDES ID2]],Combined_Sheet__Major_Only___2[[NPDES ID2]:[ECHO BFR]],18,FALSE)</f>
        <v>-87.936019999999999</v>
      </c>
      <c r="BC280" t="str">
        <f>IF(ISNUMBER(SEARCH("aerobic",$AW280)),"aerobic","")</f>
        <v>aerobic</v>
      </c>
      <c r="BD280" t="str">
        <f>IF(ISNUMBER(SEARCH("anaer",$AW280)),"anaer","")</f>
        <v/>
      </c>
      <c r="BE280" t="str">
        <f>IF(ISNUMBER(SEARCH("thickening",$AZ280)),"thickening","")</f>
        <v>thickening</v>
      </c>
      <c r="BF280" s="2" t="str">
        <f>IF(ISNUMBER(SEARCH("airDry",$AW280)),"airDry","")</f>
        <v/>
      </c>
      <c r="BG280" s="2" t="str">
        <f>IF(ISNUMBER(SEARCH("heatDry",$AY280)),"heatDry","")</f>
        <v/>
      </c>
      <c r="BH280" s="2" t="str">
        <f>IF(AND(ISNUMBER(SEARCH("aerobic",$AW280)),ISNUMBER(SEARCH("anaer",$AW280))),"Combined Aer and Anaer.","")</f>
        <v/>
      </c>
    </row>
    <row r="281" spans="1:60" x14ac:dyDescent="0.25">
      <c r="A281" s="4">
        <v>876</v>
      </c>
      <c r="B281" t="s">
        <v>4275</v>
      </c>
      <c r="C281">
        <v>859.42</v>
      </c>
      <c r="D281">
        <v>391.61605519070321</v>
      </c>
      <c r="E281">
        <v>391.8849079050168</v>
      </c>
      <c r="F281">
        <v>329.36963256877021</v>
      </c>
      <c r="G281">
        <v>466.24355560888159</v>
      </c>
      <c r="H281">
        <v>-124.69983082156929</v>
      </c>
      <c r="I281">
        <v>-127.28543671297869</v>
      </c>
      <c r="J281">
        <v>-143.3786112244226</v>
      </c>
      <c r="K281">
        <v>-101.75289887265281</v>
      </c>
      <c r="L281">
        <v>527.64805976542334</v>
      </c>
      <c r="M281">
        <v>524.87259273431516</v>
      </c>
      <c r="N281">
        <v>515.67446559495659</v>
      </c>
      <c r="O281">
        <v>547.15885095069439</v>
      </c>
      <c r="P281">
        <v>20.185179323817859</v>
      </c>
      <c r="Q281">
        <v>20.386192800712589</v>
      </c>
      <c r="R281">
        <v>16.89985059379606</v>
      </c>
      <c r="S281">
        <v>23.004768132928259</v>
      </c>
      <c r="T281">
        <v>43164.185109949329</v>
      </c>
      <c r="U281">
        <v>43164.152116006648</v>
      </c>
      <c r="V281">
        <v>43134.60282967837</v>
      </c>
      <c r="W281">
        <v>43193.971855272452</v>
      </c>
      <c r="X281">
        <v>3164.8976022991742</v>
      </c>
      <c r="Y281">
        <v>3180.1249777639391</v>
      </c>
      <c r="Z281">
        <v>3052.8998257997491</v>
      </c>
      <c r="AA281">
        <v>3237.1252467300969</v>
      </c>
      <c r="AB281">
        <v>663.73515601444467</v>
      </c>
      <c r="AC281">
        <v>653.05701890464252</v>
      </c>
      <c r="AD281">
        <v>547.08096749439846</v>
      </c>
      <c r="AE281">
        <v>800.84884494146354</v>
      </c>
      <c r="AF281">
        <v>60.170326802788871</v>
      </c>
      <c r="AG281">
        <v>59.852910601258799</v>
      </c>
      <c r="AH281">
        <v>58.806816634170097</v>
      </c>
      <c r="AI281">
        <v>62.394540304791427</v>
      </c>
      <c r="AJ281">
        <v>0.51154136584960164</v>
      </c>
      <c r="AK281">
        <v>0.51154144500405319</v>
      </c>
      <c r="AL281">
        <v>0.51152316585798252</v>
      </c>
      <c r="AM281">
        <v>0.51155946129554009</v>
      </c>
      <c r="AN281">
        <v>0.94471418481898528</v>
      </c>
      <c r="AO281">
        <v>0.94471418481898528</v>
      </c>
      <c r="AP281">
        <v>0.94471418481898528</v>
      </c>
      <c r="AQ281">
        <v>0.94471418481898528</v>
      </c>
      <c r="AR281">
        <v>11.982357910570551</v>
      </c>
      <c r="AS281">
        <v>11.982357910570551</v>
      </c>
      <c r="AT281">
        <v>11.982357910570551</v>
      </c>
      <c r="AU281">
        <v>11.982357910570551</v>
      </c>
      <c r="AV281" t="str">
        <f>VLOOKUP(Sheet1[[#This Row],[NPDES ID2]],Combined_Sheet__Major_Only___2[[NPDES ID2]:[ECHO BFR]],3,FALSE)</f>
        <v>TX</v>
      </c>
      <c r="AW281" t="s">
        <v>41</v>
      </c>
      <c r="AX281" t="str">
        <f>VLOOKUP(Sheet1[[#This Row],[NPDES ID2]],Combined_Sheet__Major_Only___2[[NPDES ID2]:[ECHO BFR]],27,FALSE)</f>
        <v>-</v>
      </c>
      <c r="AY281" t="str">
        <f>VLOOKUP(Sheet1[[#This Row],[NPDES ID2]],Combined_Sheet__Major_Only___2[[NPDES ID2]:[ECHO BFR]],28,FALSE)</f>
        <v>-</v>
      </c>
      <c r="AZ281" t="str">
        <f>VLOOKUP(Sheet1[[#This Row],[NPDES ID2]],Combined_Sheet__Major_Only___2[[NPDES ID2]:[ECHO BFR]],29,FALSE)</f>
        <v>thickening</v>
      </c>
      <c r="BA281">
        <f>VLOOKUP(Sheet1[[#This Row],[NPDES ID2]],Combined_Sheet__Major_Only___2[[NPDES ID2]:[ECHO BFR]],17,FALSE)</f>
        <v>29.870517</v>
      </c>
      <c r="BB281">
        <f>VLOOKUP(Sheet1[[#This Row],[NPDES ID2]],Combined_Sheet__Major_Only___2[[NPDES ID2]:[ECHO BFR]],18,FALSE)</f>
        <v>-97.626062000000005</v>
      </c>
      <c r="BC281" t="str">
        <f>IF(ISNUMBER(SEARCH("aerobic",$AW281)),"aerobic","")</f>
        <v>aerobic</v>
      </c>
      <c r="BD281" t="str">
        <f>IF(ISNUMBER(SEARCH("anaer",$AW281)),"anaer","")</f>
        <v/>
      </c>
      <c r="BE281" t="str">
        <f>IF(ISNUMBER(SEARCH("thickening",$AZ281)),"thickening","")</f>
        <v>thickening</v>
      </c>
      <c r="BF281" s="2" t="str">
        <f>IF(ISNUMBER(SEARCH("airDry",$AW281)),"airDry","")</f>
        <v/>
      </c>
      <c r="BG281" s="2" t="str">
        <f>IF(ISNUMBER(SEARCH("heatDry",$AY281)),"heatDry","")</f>
        <v/>
      </c>
      <c r="BH281" s="2" t="str">
        <f>IF(AND(ISNUMBER(SEARCH("aerobic",$AW281)),ISNUMBER(SEARCH("anaer",$AW281))),"Combined Aer and Anaer.","")</f>
        <v/>
      </c>
    </row>
    <row r="282" spans="1:60" x14ac:dyDescent="0.25">
      <c r="A282" s="4">
        <v>1160</v>
      </c>
      <c r="B282" t="s">
        <v>5569</v>
      </c>
      <c r="C282">
        <v>283.04000000000002</v>
      </c>
      <c r="D282">
        <v>512.1238338405559</v>
      </c>
      <c r="E282">
        <v>516.377857859252</v>
      </c>
      <c r="F282">
        <v>386.344465000605</v>
      </c>
      <c r="G282">
        <v>656.60390879407089</v>
      </c>
      <c r="H282">
        <v>-123.1531745701851</v>
      </c>
      <c r="I282">
        <v>-125.6343458913156</v>
      </c>
      <c r="J282">
        <v>-141.67874118782029</v>
      </c>
      <c r="K282">
        <v>-99.971110395335785</v>
      </c>
      <c r="L282">
        <v>176.0354452195414</v>
      </c>
      <c r="M282">
        <v>175.13868447171379</v>
      </c>
      <c r="N282">
        <v>172.16988250366069</v>
      </c>
      <c r="O282">
        <v>182.33538209867891</v>
      </c>
      <c r="P282">
        <v>6.6433015538067162</v>
      </c>
      <c r="Q282">
        <v>6.7007940998351767</v>
      </c>
      <c r="R282">
        <v>5.5526776101466826</v>
      </c>
      <c r="S282">
        <v>7.5626787876056234</v>
      </c>
      <c r="T282">
        <v>43218.001951756552</v>
      </c>
      <c r="U282">
        <v>43217.968918357969</v>
      </c>
      <c r="V282">
        <v>43188.384295417447</v>
      </c>
      <c r="W282">
        <v>43247.824317658044</v>
      </c>
      <c r="X282">
        <v>3128.075075427972</v>
      </c>
      <c r="Y282">
        <v>3142.63082489827</v>
      </c>
      <c r="Z282">
        <v>3020.9150388423632</v>
      </c>
      <c r="AA282">
        <v>3197.1418576530359</v>
      </c>
      <c r="AB282">
        <v>645.06039066807898</v>
      </c>
      <c r="AC282">
        <v>635.24407638074138</v>
      </c>
      <c r="AD282">
        <v>533.18930214092666</v>
      </c>
      <c r="AE282">
        <v>776.45540402405561</v>
      </c>
      <c r="AF282">
        <v>60.951449955924119</v>
      </c>
      <c r="AG282">
        <v>60.640649067417399</v>
      </c>
      <c r="AH282">
        <v>59.61364247357541</v>
      </c>
      <c r="AI282">
        <v>63.132543775241118</v>
      </c>
      <c r="AJ282">
        <v>0.52107429102655445</v>
      </c>
      <c r="AK282">
        <v>0.52107431729905729</v>
      </c>
      <c r="AL282">
        <v>0.52106826415361784</v>
      </c>
      <c r="AM282">
        <v>0.52108028311443177</v>
      </c>
      <c r="AN282">
        <v>0.94477757622852077</v>
      </c>
      <c r="AO282">
        <v>0.94477757622852065</v>
      </c>
      <c r="AP282">
        <v>0.94477757622852065</v>
      </c>
      <c r="AQ282">
        <v>0.94477757622852065</v>
      </c>
      <c r="AR282">
        <v>12.248026148801509</v>
      </c>
      <c r="AS282">
        <v>12.248026148801509</v>
      </c>
      <c r="AT282">
        <v>12.248026148801509</v>
      </c>
      <c r="AU282">
        <v>12.248026148801509</v>
      </c>
      <c r="AV282" t="str">
        <f>VLOOKUP(Sheet1[[#This Row],[NPDES ID2]],Combined_Sheet__Major_Only___2[[NPDES ID2]:[ECHO BFR]],3,FALSE)</f>
        <v>TX</v>
      </c>
      <c r="AW282" t="s">
        <v>41</v>
      </c>
      <c r="AX282" t="str">
        <f>VLOOKUP(Sheet1[[#This Row],[NPDES ID2]],Combined_Sheet__Major_Only___2[[NPDES ID2]:[ECHO BFR]],27,FALSE)</f>
        <v>-</v>
      </c>
      <c r="AY282" t="str">
        <f>VLOOKUP(Sheet1[[#This Row],[NPDES ID2]],Combined_Sheet__Major_Only___2[[NPDES ID2]:[ECHO BFR]],28,FALSE)</f>
        <v>-</v>
      </c>
      <c r="AZ282" t="str">
        <f>VLOOKUP(Sheet1[[#This Row],[NPDES ID2]],Combined_Sheet__Major_Only___2[[NPDES ID2]:[ECHO BFR]],29,FALSE)</f>
        <v>thickening</v>
      </c>
      <c r="BA282">
        <f>VLOOKUP(Sheet1[[#This Row],[NPDES ID2]],Combined_Sheet__Major_Only___2[[NPDES ID2]:[ECHO BFR]],17,FALSE)</f>
        <v>30.00338</v>
      </c>
      <c r="BB282">
        <f>VLOOKUP(Sheet1[[#This Row],[NPDES ID2]],Combined_Sheet__Major_Only___2[[NPDES ID2]:[ECHO BFR]],18,FALSE)</f>
        <v>-95.524308000000005</v>
      </c>
      <c r="BC282" t="str">
        <f>IF(ISNUMBER(SEARCH("aerobic",$AW282)),"aerobic","")</f>
        <v>aerobic</v>
      </c>
      <c r="BD282" t="str">
        <f>IF(ISNUMBER(SEARCH("anaer",$AW282)),"anaer","")</f>
        <v/>
      </c>
      <c r="BE282" t="str">
        <f>IF(ISNUMBER(SEARCH("thickening",$AZ282)),"thickening","")</f>
        <v>thickening</v>
      </c>
      <c r="BF282" s="2" t="str">
        <f>IF(ISNUMBER(SEARCH("airDry",$AW282)),"airDry","")</f>
        <v/>
      </c>
      <c r="BG282" s="2" t="str">
        <f>IF(ISNUMBER(SEARCH("heatDry",$AY282)),"heatDry","")</f>
        <v/>
      </c>
      <c r="BH282" s="2" t="str">
        <f>IF(AND(ISNUMBER(SEARCH("aerobic",$AW282)),ISNUMBER(SEARCH("anaer",$AW282))),"Combined Aer and Anaer.","")</f>
        <v/>
      </c>
    </row>
    <row r="283" spans="1:60" x14ac:dyDescent="0.25">
      <c r="A283" s="4">
        <v>1052</v>
      </c>
      <c r="B283" t="s">
        <v>5079</v>
      </c>
      <c r="C283">
        <v>395</v>
      </c>
      <c r="D283">
        <v>445.42723424024229</v>
      </c>
      <c r="E283">
        <v>450.31234349723871</v>
      </c>
      <c r="F283">
        <v>339.92925826018921</v>
      </c>
      <c r="G283">
        <v>549.10648176422603</v>
      </c>
      <c r="H283">
        <v>-127.2281741964871</v>
      </c>
      <c r="I283">
        <v>-129.65984425506949</v>
      </c>
      <c r="J283">
        <v>-146.1786659441305</v>
      </c>
      <c r="K283">
        <v>-104.2825121321687</v>
      </c>
      <c r="L283">
        <v>238.26696791697151</v>
      </c>
      <c r="M283">
        <v>236.95703868070029</v>
      </c>
      <c r="N283">
        <v>232.61982629292041</v>
      </c>
      <c r="O283">
        <v>247.47025326390829</v>
      </c>
      <c r="P283">
        <v>9.2862168628175557</v>
      </c>
      <c r="Q283">
        <v>9.3686531280564331</v>
      </c>
      <c r="R283">
        <v>7.7922017750685244</v>
      </c>
      <c r="S283">
        <v>10.600840268045941</v>
      </c>
      <c r="T283">
        <v>43253.896077628677</v>
      </c>
      <c r="U283">
        <v>43253.863017914249</v>
      </c>
      <c r="V283">
        <v>43224.254826574608</v>
      </c>
      <c r="W283">
        <v>43283.742201325702</v>
      </c>
      <c r="X283">
        <v>3228.109523714963</v>
      </c>
      <c r="Y283">
        <v>3244.324873243987</v>
      </c>
      <c r="Z283">
        <v>3108.8250932076012</v>
      </c>
      <c r="AA283">
        <v>3305.0729441446488</v>
      </c>
      <c r="AB283">
        <v>540.48926658652408</v>
      </c>
      <c r="AC283">
        <v>534.7073246312757</v>
      </c>
      <c r="AD283">
        <v>463.08264735626221</v>
      </c>
      <c r="AE283">
        <v>627.37752389205491</v>
      </c>
      <c r="AF283">
        <v>59.115350305654687</v>
      </c>
      <c r="AG283">
        <v>58.789964601672203</v>
      </c>
      <c r="AH283">
        <v>57.7150606274935</v>
      </c>
      <c r="AI283">
        <v>61.398441913251659</v>
      </c>
      <c r="AJ283">
        <v>0.49867064390377841</v>
      </c>
      <c r="AK283">
        <v>0.49867067699382889</v>
      </c>
      <c r="AL283">
        <v>0.49866305041881909</v>
      </c>
      <c r="AM283">
        <v>0.49867819359343668</v>
      </c>
      <c r="AN283">
        <v>0.9448197755363219</v>
      </c>
      <c r="AO283">
        <v>0.94481977553632213</v>
      </c>
      <c r="AP283">
        <v>0.94481977553632213</v>
      </c>
      <c r="AQ283">
        <v>0.94481977553632213</v>
      </c>
      <c r="AR283">
        <v>13.364923148681321</v>
      </c>
      <c r="AS283">
        <v>13.364923148681321</v>
      </c>
      <c r="AT283">
        <v>13.364923148681321</v>
      </c>
      <c r="AU283">
        <v>13.364923148681321</v>
      </c>
      <c r="AV283" t="str">
        <f>VLOOKUP(Sheet1[[#This Row],[NPDES ID2]],Combined_Sheet__Major_Only___2[[NPDES ID2]:[ECHO BFR]],3,FALSE)</f>
        <v>GA</v>
      </c>
      <c r="AW283" t="s">
        <v>41</v>
      </c>
      <c r="AX283" t="str">
        <f>VLOOKUP(Sheet1[[#This Row],[NPDES ID2]],Combined_Sheet__Major_Only___2[[NPDES ID2]:[ECHO BFR]],27,FALSE)</f>
        <v>-</v>
      </c>
      <c r="AY283" t="str">
        <f>VLOOKUP(Sheet1[[#This Row],[NPDES ID2]],Combined_Sheet__Major_Only___2[[NPDES ID2]:[ECHO BFR]],28,FALSE)</f>
        <v>-</v>
      </c>
      <c r="AZ283" t="str">
        <f>VLOOKUP(Sheet1[[#This Row],[NPDES ID2]],Combined_Sheet__Major_Only___2[[NPDES ID2]:[ECHO BFR]],29,FALSE)</f>
        <v>thickening, preliminaryOps</v>
      </c>
      <c r="BA283">
        <f>VLOOKUP(Sheet1[[#This Row],[NPDES ID2]],Combined_Sheet__Major_Only___2[[NPDES ID2]:[ECHO BFR]],17,FALSE)</f>
        <v>34.758606999999998</v>
      </c>
      <c r="BB283">
        <f>VLOOKUP(Sheet1[[#This Row],[NPDES ID2]],Combined_Sheet__Major_Only___2[[NPDES ID2]:[ECHO BFR]],18,FALSE)</f>
        <v>-84.764205000000004</v>
      </c>
      <c r="BC283" t="str">
        <f>IF(ISNUMBER(SEARCH("aerobic",$AW283)),"aerobic","")</f>
        <v>aerobic</v>
      </c>
      <c r="BD283" t="str">
        <f>IF(ISNUMBER(SEARCH("anaer",$AW283)),"anaer","")</f>
        <v/>
      </c>
      <c r="BE283" t="str">
        <f>IF(ISNUMBER(SEARCH("thickening",$AZ283)),"thickening","")</f>
        <v>thickening</v>
      </c>
      <c r="BF283" s="2" t="str">
        <f>IF(ISNUMBER(SEARCH("airDry",$AW283)),"airDry","")</f>
        <v/>
      </c>
      <c r="BG283" s="2" t="str">
        <f>IF(ISNUMBER(SEARCH("heatDry",$AY283)),"heatDry","")</f>
        <v/>
      </c>
      <c r="BH283" s="2" t="str">
        <f>IF(AND(ISNUMBER(SEARCH("aerobic",$AW283)),ISNUMBER(SEARCH("anaer",$AW283))),"Combined Aer and Anaer.","")</f>
        <v/>
      </c>
    </row>
    <row r="284" spans="1:60" x14ac:dyDescent="0.25">
      <c r="A284" s="4">
        <v>1153</v>
      </c>
      <c r="B284" t="s">
        <v>5537</v>
      </c>
      <c r="C284">
        <v>292.35000000000002</v>
      </c>
      <c r="D284">
        <v>475.55804298078942</v>
      </c>
      <c r="E284">
        <v>480.71410559281782</v>
      </c>
      <c r="F284">
        <v>360.00445261049788</v>
      </c>
      <c r="G284">
        <v>608.14571855715781</v>
      </c>
      <c r="H284">
        <v>-116.0971173199876</v>
      </c>
      <c r="I284">
        <v>-118.44715098234479</v>
      </c>
      <c r="J284">
        <v>-134.12237957417199</v>
      </c>
      <c r="K284">
        <v>-92.541965249713215</v>
      </c>
      <c r="L284">
        <v>192.08143247133199</v>
      </c>
      <c r="M284">
        <v>191.23639055457701</v>
      </c>
      <c r="N284">
        <v>188.4387276213038</v>
      </c>
      <c r="O284">
        <v>198.01813703168401</v>
      </c>
      <c r="P284">
        <v>6.8403553385898022</v>
      </c>
      <c r="Q284">
        <v>6.9277517722993291</v>
      </c>
      <c r="R284">
        <v>5.6741181383310186</v>
      </c>
      <c r="S284">
        <v>7.7941673551232933</v>
      </c>
      <c r="T284">
        <v>43344.339110507899</v>
      </c>
      <c r="U284">
        <v>43344.305984484999</v>
      </c>
      <c r="V284">
        <v>43314.638407453531</v>
      </c>
      <c r="W284">
        <v>43374.245097122031</v>
      </c>
      <c r="X284">
        <v>2969.4520437420888</v>
      </c>
      <c r="Y284">
        <v>2981.293529294177</v>
      </c>
      <c r="Z284">
        <v>2881.5583913078422</v>
      </c>
      <c r="AA284">
        <v>3026.0344325952769</v>
      </c>
      <c r="AB284">
        <v>554.72641528773454</v>
      </c>
      <c r="AC284">
        <v>548.50553298843283</v>
      </c>
      <c r="AD284">
        <v>467.00829978494471</v>
      </c>
      <c r="AE284">
        <v>657.96495249464817</v>
      </c>
      <c r="AF284">
        <v>64.389313186178327</v>
      </c>
      <c r="AG284">
        <v>64.105733204705047</v>
      </c>
      <c r="AH284">
        <v>63.168845898570297</v>
      </c>
      <c r="AI284">
        <v>66.379176405753824</v>
      </c>
      <c r="AJ284">
        <v>0.56306082137953495</v>
      </c>
      <c r="AK284">
        <v>0.56306084862060013</v>
      </c>
      <c r="AL284">
        <v>0.56305457260162206</v>
      </c>
      <c r="AM284">
        <v>0.56306703408829073</v>
      </c>
      <c r="AN284">
        <v>0.94492582039930728</v>
      </c>
      <c r="AO284">
        <v>0.94492582039930739</v>
      </c>
      <c r="AP284">
        <v>0.94492582039930739</v>
      </c>
      <c r="AQ284">
        <v>0.94492582039930739</v>
      </c>
      <c r="AR284">
        <v>13.66391088328394</v>
      </c>
      <c r="AS284">
        <v>13.66391088328394</v>
      </c>
      <c r="AT284">
        <v>13.66391088328394</v>
      </c>
      <c r="AU284">
        <v>13.66391088328394</v>
      </c>
      <c r="AV284" t="str">
        <f>VLOOKUP(Sheet1[[#This Row],[NPDES ID2]],Combined_Sheet__Major_Only___2[[NPDES ID2]:[ECHO BFR]],3,FALSE)</f>
        <v>FL</v>
      </c>
      <c r="AW284" t="s">
        <v>41</v>
      </c>
      <c r="AX284" t="str">
        <f>VLOOKUP(Sheet1[[#This Row],[NPDES ID2]],Combined_Sheet__Major_Only___2[[NPDES ID2]:[ECHO BFR]],27,FALSE)</f>
        <v>-</v>
      </c>
      <c r="AY284" t="str">
        <f>VLOOKUP(Sheet1[[#This Row],[NPDES ID2]],Combined_Sheet__Major_Only___2[[NPDES ID2]:[ECHO BFR]],28,FALSE)</f>
        <v>-</v>
      </c>
      <c r="AZ284" t="str">
        <f>VLOOKUP(Sheet1[[#This Row],[NPDES ID2]],Combined_Sheet__Major_Only___2[[NPDES ID2]:[ECHO BFR]],29,FALSE)</f>
        <v>thickening</v>
      </c>
      <c r="BA284">
        <f>VLOOKUP(Sheet1[[#This Row],[NPDES ID2]],Combined_Sheet__Major_Only___2[[NPDES ID2]:[ECHO BFR]],17,FALSE)</f>
        <v>30.770890000000001</v>
      </c>
      <c r="BB284">
        <f>VLOOKUP(Sheet1[[#This Row],[NPDES ID2]],Combined_Sheet__Major_Only___2[[NPDES ID2]:[ECHO BFR]],18,FALSE)</f>
        <v>-85.219719999999995</v>
      </c>
      <c r="BC284" t="str">
        <f>IF(ISNUMBER(SEARCH("aerobic",$AW284)),"aerobic","")</f>
        <v>aerobic</v>
      </c>
      <c r="BD284" t="str">
        <f>IF(ISNUMBER(SEARCH("anaer",$AW284)),"anaer","")</f>
        <v/>
      </c>
      <c r="BE284" t="str">
        <f>IF(ISNUMBER(SEARCH("thickening",$AZ284)),"thickening","")</f>
        <v>thickening</v>
      </c>
      <c r="BF284" s="3" t="str">
        <f>IF(ISNUMBER(SEARCH("airDry",$AW284)),"airDry","")</f>
        <v/>
      </c>
      <c r="BG284" s="3" t="str">
        <f>IF(ISNUMBER(SEARCH("heatDry",$AY284)),"heatDry","")</f>
        <v/>
      </c>
      <c r="BH284" s="3" t="str">
        <f>IF(AND(ISNUMBER(SEARCH("aerobic",$AW284)),ISNUMBER(SEARCH("anaer",$AW284))),"Combined Aer and Anaer.","")</f>
        <v/>
      </c>
    </row>
    <row r="285" spans="1:60" x14ac:dyDescent="0.25">
      <c r="A285" s="4">
        <v>637</v>
      </c>
      <c r="B285" t="s">
        <v>3144</v>
      </c>
      <c r="C285">
        <v>269</v>
      </c>
      <c r="D285">
        <v>517.13147481191231</v>
      </c>
      <c r="E285">
        <v>521.4749906441233</v>
      </c>
      <c r="F285">
        <v>388.21964307667417</v>
      </c>
      <c r="G285">
        <v>664.22505396505267</v>
      </c>
      <c r="H285">
        <v>-120.3944303186945</v>
      </c>
      <c r="I285">
        <v>-122.7374705015246</v>
      </c>
      <c r="J285">
        <v>-138.6018944209271</v>
      </c>
      <c r="K285">
        <v>-97.057129778318711</v>
      </c>
      <c r="L285">
        <v>170.88703600579339</v>
      </c>
      <c r="M285">
        <v>170.06309303150579</v>
      </c>
      <c r="N285">
        <v>167.33552580477499</v>
      </c>
      <c r="O285">
        <v>176.67519872092271</v>
      </c>
      <c r="P285">
        <v>6.3063451335743732</v>
      </c>
      <c r="Q285">
        <v>6.3630068064773022</v>
      </c>
      <c r="R285">
        <v>5.256327450677265</v>
      </c>
      <c r="S285">
        <v>7.1950183742271863</v>
      </c>
      <c r="T285">
        <v>43351.7263033606</v>
      </c>
      <c r="U285">
        <v>43351.693171921768</v>
      </c>
      <c r="V285">
        <v>43322.020744394416</v>
      </c>
      <c r="W285">
        <v>43381.637179449353</v>
      </c>
      <c r="X285">
        <v>3071.839638826686</v>
      </c>
      <c r="Y285">
        <v>3085.3358188370271</v>
      </c>
      <c r="Z285">
        <v>2972.213533016039</v>
      </c>
      <c r="AA285">
        <v>3136.0131881598668</v>
      </c>
      <c r="AB285">
        <v>503.10464112122293</v>
      </c>
      <c r="AC285">
        <v>498.44614729796632</v>
      </c>
      <c r="AD285">
        <v>432.21224222514331</v>
      </c>
      <c r="AE285">
        <v>583.42406606217571</v>
      </c>
      <c r="AF285">
        <v>62.256936275574873</v>
      </c>
      <c r="AG285">
        <v>61.956497187317503</v>
      </c>
      <c r="AH285">
        <v>60.963609419906149</v>
      </c>
      <c r="AI285">
        <v>64.365458272751795</v>
      </c>
      <c r="AJ285">
        <v>0.53701246352262655</v>
      </c>
      <c r="AK285">
        <v>0.537012486648488</v>
      </c>
      <c r="AL285">
        <v>0.53700715934709098</v>
      </c>
      <c r="AM285">
        <v>0.53701773707404787</v>
      </c>
      <c r="AN285">
        <v>0.94493446391378555</v>
      </c>
      <c r="AO285">
        <v>0.94493446391378566</v>
      </c>
      <c r="AP285">
        <v>0.94493446391378566</v>
      </c>
      <c r="AQ285">
        <v>0.94493446391378566</v>
      </c>
      <c r="AR285">
        <v>14.26163921866479</v>
      </c>
      <c r="AS285">
        <v>14.261639218664779</v>
      </c>
      <c r="AT285">
        <v>14.261639218664779</v>
      </c>
      <c r="AU285">
        <v>14.261639218664779</v>
      </c>
      <c r="AV285" t="str">
        <f>VLOOKUP(Sheet1[[#This Row],[NPDES ID2]],Combined_Sheet__Major_Only___2[[NPDES ID2]:[ECHO BFR]],3,FALSE)</f>
        <v>IN</v>
      </c>
      <c r="AW285" t="s">
        <v>41</v>
      </c>
      <c r="AX285" t="str">
        <f>VLOOKUP(Sheet1[[#This Row],[NPDES ID2]],Combined_Sheet__Major_Only___2[[NPDES ID2]:[ECHO BFR]],27,FALSE)</f>
        <v>-</v>
      </c>
      <c r="AY285" t="str">
        <f>VLOOKUP(Sheet1[[#This Row],[NPDES ID2]],Combined_Sheet__Major_Only___2[[NPDES ID2]:[ECHO BFR]],28,FALSE)</f>
        <v>-</v>
      </c>
      <c r="AZ285" t="str">
        <f>VLOOKUP(Sheet1[[#This Row],[NPDES ID2]],Combined_Sheet__Major_Only___2[[NPDES ID2]:[ECHO BFR]],29,FALSE)</f>
        <v>thickening</v>
      </c>
      <c r="BA285">
        <f>VLOOKUP(Sheet1[[#This Row],[NPDES ID2]],Combined_Sheet__Major_Only___2[[NPDES ID2]:[ECHO BFR]],17,FALSE)</f>
        <v>39.297111000000001</v>
      </c>
      <c r="BB285">
        <f>VLOOKUP(Sheet1[[#This Row],[NPDES ID2]],Combined_Sheet__Major_Only___2[[NPDES ID2]:[ECHO BFR]],18,FALSE)</f>
        <v>-85.240888999999996</v>
      </c>
      <c r="BC285" t="str">
        <f>IF(ISNUMBER(SEARCH("aerobic",$AW285)),"aerobic","")</f>
        <v>aerobic</v>
      </c>
      <c r="BD285" t="str">
        <f>IF(ISNUMBER(SEARCH("anaer",$AW285)),"anaer","")</f>
        <v/>
      </c>
      <c r="BE285" t="str">
        <f>IF(ISNUMBER(SEARCH("thickening",$AZ285)),"thickening","")</f>
        <v>thickening</v>
      </c>
      <c r="BF285" s="3" t="str">
        <f>IF(ISNUMBER(SEARCH("airDry",$AW285)),"airDry","")</f>
        <v/>
      </c>
      <c r="BG285" s="3" t="str">
        <f>IF(ISNUMBER(SEARCH("heatDry",$AY285)),"heatDry","")</f>
        <v/>
      </c>
      <c r="BH285" s="3" t="str">
        <f>IF(AND(ISNUMBER(SEARCH("aerobic",$AW285)),ISNUMBER(SEARCH("anaer",$AW285))),"Combined Aer and Anaer.","")</f>
        <v/>
      </c>
    </row>
    <row r="286" spans="1:60" x14ac:dyDescent="0.25">
      <c r="A286" s="4">
        <v>1383</v>
      </c>
      <c r="B286" t="s">
        <v>6560</v>
      </c>
      <c r="C286">
        <v>147.76</v>
      </c>
      <c r="D286">
        <v>850.99508888013622</v>
      </c>
      <c r="E286">
        <v>848.90638203238325</v>
      </c>
      <c r="F286">
        <v>611.12975927139814</v>
      </c>
      <c r="G286">
        <v>1107.107929583826</v>
      </c>
      <c r="H286">
        <v>-128.5703326659287</v>
      </c>
      <c r="I286">
        <v>-130.92570387307509</v>
      </c>
      <c r="J286">
        <v>-147.4160022705961</v>
      </c>
      <c r="K286">
        <v>-105.63380298509659</v>
      </c>
      <c r="L286">
        <v>88.301809517738619</v>
      </c>
      <c r="M286">
        <v>87.805128861494993</v>
      </c>
      <c r="N286">
        <v>86.161268796600908</v>
      </c>
      <c r="O286">
        <v>91.790525754798679</v>
      </c>
      <c r="P286">
        <v>3.4754576760878448</v>
      </c>
      <c r="Q286">
        <v>3.50321324448884</v>
      </c>
      <c r="R286">
        <v>2.9197512516012831</v>
      </c>
      <c r="S286">
        <v>3.9716930459830988</v>
      </c>
      <c r="T286">
        <v>43377.217410747653</v>
      </c>
      <c r="U286">
        <v>43377.184260619957</v>
      </c>
      <c r="V286">
        <v>43347.495095407023</v>
      </c>
      <c r="W286">
        <v>43407.145159026542</v>
      </c>
      <c r="X286">
        <v>3267.7355685916009</v>
      </c>
      <c r="Y286">
        <v>3284.507921519808</v>
      </c>
      <c r="Z286">
        <v>3144.2541910579162</v>
      </c>
      <c r="AA286">
        <v>3347.4305068097328</v>
      </c>
      <c r="AB286">
        <v>606.39951826150548</v>
      </c>
      <c r="AC286">
        <v>598.49333932699949</v>
      </c>
      <c r="AD286">
        <v>511.21085536406139</v>
      </c>
      <c r="AE286">
        <v>715.8007171126909</v>
      </c>
      <c r="AF286">
        <v>58.565481822671842</v>
      </c>
      <c r="AG286">
        <v>58.235912573975433</v>
      </c>
      <c r="AH286">
        <v>57.146094884712291</v>
      </c>
      <c r="AI286">
        <v>60.879230935617201</v>
      </c>
      <c r="AJ286">
        <v>0.4919642778534945</v>
      </c>
      <c r="AK286">
        <v>0.49196429067875502</v>
      </c>
      <c r="AL286">
        <v>0.4919613373402057</v>
      </c>
      <c r="AM286">
        <v>0.49196720137639621</v>
      </c>
      <c r="AN286">
        <v>0.94496426940810063</v>
      </c>
      <c r="AO286">
        <v>0.94496426940810063</v>
      </c>
      <c r="AP286">
        <v>0.94496426940810063</v>
      </c>
      <c r="AQ286">
        <v>0.94496426940810063</v>
      </c>
      <c r="AR286">
        <v>12.474461832417539</v>
      </c>
      <c r="AS286">
        <v>12.474461832417539</v>
      </c>
      <c r="AT286">
        <v>12.474461832417539</v>
      </c>
      <c r="AU286">
        <v>12.474461832417539</v>
      </c>
      <c r="AV286" t="str">
        <f>VLOOKUP(Sheet1[[#This Row],[NPDES ID2]],Combined_Sheet__Major_Only___2[[NPDES ID2]:[ECHO BFR]],3,FALSE)</f>
        <v>CO</v>
      </c>
      <c r="AW286" t="s">
        <v>41</v>
      </c>
      <c r="AX286" t="str">
        <f>VLOOKUP(Sheet1[[#This Row],[NPDES ID2]],Combined_Sheet__Major_Only___2[[NPDES ID2]:[ECHO BFR]],27,FALSE)</f>
        <v>tempSludgeStore</v>
      </c>
      <c r="AY286" t="str">
        <f>VLOOKUP(Sheet1[[#This Row],[NPDES ID2]],Combined_Sheet__Major_Only___2[[NPDES ID2]:[ECHO BFR]],28,FALSE)</f>
        <v>highTempCompost</v>
      </c>
      <c r="AZ286" t="str">
        <f>VLOOKUP(Sheet1[[#This Row],[NPDES ID2]],Combined_Sheet__Major_Only___2[[NPDES ID2]:[ECHO BFR]],29,FALSE)</f>
        <v>thickening</v>
      </c>
      <c r="BA286">
        <f>VLOOKUP(Sheet1[[#This Row],[NPDES ID2]],Combined_Sheet__Major_Only___2[[NPDES ID2]:[ECHO BFR]],17,FALSE)</f>
        <v>38.515810999999999</v>
      </c>
      <c r="BB286">
        <f>VLOOKUP(Sheet1[[#This Row],[NPDES ID2]],Combined_Sheet__Major_Only___2[[NPDES ID2]:[ECHO BFR]],18,FALSE)</f>
        <v>-106.995525</v>
      </c>
      <c r="BC286" t="str">
        <f>IF(ISNUMBER(SEARCH("aerobic",$AW286)),"aerobic","")</f>
        <v>aerobic</v>
      </c>
      <c r="BD286" t="str">
        <f>IF(ISNUMBER(SEARCH("anaer",$AW286)),"anaer","")</f>
        <v/>
      </c>
      <c r="BE286" t="str">
        <f>IF(ISNUMBER(SEARCH("thickening",$AZ286)),"thickening","")</f>
        <v>thickening</v>
      </c>
      <c r="BF286" s="3" t="str">
        <f>IF(ISNUMBER(SEARCH("airDry",$AW286)),"airDry","")</f>
        <v/>
      </c>
      <c r="BG286" s="3" t="str">
        <f>IF(ISNUMBER(SEARCH("heatDry",$AY286)),"heatDry","")</f>
        <v/>
      </c>
      <c r="BH286" s="3" t="str">
        <f>IF(AND(ISNUMBER(SEARCH("aerobic",$AW286)),ISNUMBER(SEARCH("anaer",$AW286))),"Combined Aer and Anaer.","")</f>
        <v/>
      </c>
    </row>
    <row r="287" spans="1:60" x14ac:dyDescent="0.25">
      <c r="A287" s="4">
        <v>2408</v>
      </c>
      <c r="B287" t="s">
        <v>11228</v>
      </c>
      <c r="C287">
        <v>267.69</v>
      </c>
      <c r="D287">
        <v>513.54630866740513</v>
      </c>
      <c r="E287">
        <v>518.01814209032318</v>
      </c>
      <c r="F287">
        <v>385.36252278619088</v>
      </c>
      <c r="G287">
        <v>659.6134401383365</v>
      </c>
      <c r="H287">
        <v>-119.1101260813937</v>
      </c>
      <c r="I287">
        <v>-121.42476926644591</v>
      </c>
      <c r="J287">
        <v>-137.16574266580929</v>
      </c>
      <c r="K287">
        <v>-95.705807830921117</v>
      </c>
      <c r="L287">
        <v>171.75829278623891</v>
      </c>
      <c r="M287">
        <v>170.95185470352399</v>
      </c>
      <c r="N287">
        <v>168.2822087921472</v>
      </c>
      <c r="O287">
        <v>177.42351869189631</v>
      </c>
      <c r="P287">
        <v>6.2720700098532243</v>
      </c>
      <c r="Q287">
        <v>6.3353827084011174</v>
      </c>
      <c r="R287">
        <v>5.2207596906288796</v>
      </c>
      <c r="S287">
        <v>7.1521569245350376</v>
      </c>
      <c r="T287">
        <v>43388.723936510578</v>
      </c>
      <c r="U287">
        <v>43388.69077794686</v>
      </c>
      <c r="V287">
        <v>43358.994057447802</v>
      </c>
      <c r="W287">
        <v>43418.659300790139</v>
      </c>
      <c r="X287">
        <v>3043.9201839386142</v>
      </c>
      <c r="Y287">
        <v>3056.9254055956981</v>
      </c>
      <c r="Z287">
        <v>2947.777801116883</v>
      </c>
      <c r="AA287">
        <v>3105.836105366468</v>
      </c>
      <c r="AB287">
        <v>516.24731678011858</v>
      </c>
      <c r="AC287">
        <v>511.23806106166398</v>
      </c>
      <c r="AD287">
        <v>441.24292129408019</v>
      </c>
      <c r="AE287">
        <v>602.10290076481078</v>
      </c>
      <c r="AF287">
        <v>62.880573595390217</v>
      </c>
      <c r="AG287">
        <v>62.585070273160937</v>
      </c>
      <c r="AH287">
        <v>61.608536351112782</v>
      </c>
      <c r="AI287">
        <v>64.954405449348556</v>
      </c>
      <c r="AJ287">
        <v>0.54462871321099993</v>
      </c>
      <c r="AK287">
        <v>0.54462873676144108</v>
      </c>
      <c r="AL287">
        <v>0.54462331163223587</v>
      </c>
      <c r="AM287">
        <v>0.54463408360353482</v>
      </c>
      <c r="AN287">
        <v>0.94497771285412757</v>
      </c>
      <c r="AO287">
        <v>0.94497771285412768</v>
      </c>
      <c r="AP287">
        <v>0.94497771285412768</v>
      </c>
      <c r="AQ287">
        <v>0.94497771285412768</v>
      </c>
      <c r="AR287">
        <v>14.10896767975936</v>
      </c>
      <c r="AS287">
        <v>14.108967679759351</v>
      </c>
      <c r="AT287">
        <v>14.108967679759351</v>
      </c>
      <c r="AU287">
        <v>14.108967679759351</v>
      </c>
      <c r="AV287" t="str">
        <f>VLOOKUP(Sheet1[[#This Row],[NPDES ID2]],Combined_Sheet__Major_Only___2[[NPDES ID2]:[ECHO BFR]],3,FALSE)</f>
        <v>FL</v>
      </c>
      <c r="AW287" t="s">
        <v>41</v>
      </c>
      <c r="AX287" t="str">
        <f>VLOOKUP(Sheet1[[#This Row],[NPDES ID2]],Combined_Sheet__Major_Only___2[[NPDES ID2]:[ECHO BFR]],27,FALSE)</f>
        <v>-</v>
      </c>
      <c r="AY287" t="str">
        <f>VLOOKUP(Sheet1[[#This Row],[NPDES ID2]],Combined_Sheet__Major_Only___2[[NPDES ID2]:[ECHO BFR]],28,FALSE)</f>
        <v>-</v>
      </c>
      <c r="AZ287" t="str">
        <f>VLOOKUP(Sheet1[[#This Row],[NPDES ID2]],Combined_Sheet__Major_Only___2[[NPDES ID2]:[ECHO BFR]],29,FALSE)</f>
        <v>thickening</v>
      </c>
      <c r="BA287">
        <f>VLOOKUP(Sheet1[[#This Row],[NPDES ID2]],Combined_Sheet__Major_Only___2[[NPDES ID2]:[ECHO BFR]],17,FALSE)</f>
        <v>26.245100000000001</v>
      </c>
      <c r="BB287">
        <f>VLOOKUP(Sheet1[[#This Row],[NPDES ID2]],Combined_Sheet__Major_Only___2[[NPDES ID2]:[ECHO BFR]],18,FALSE)</f>
        <v>-80.262180000000001</v>
      </c>
      <c r="BC287" t="str">
        <f>IF(ISNUMBER(SEARCH("aerobic",$AW287)),"aerobic","")</f>
        <v>aerobic</v>
      </c>
      <c r="BD287" t="str">
        <f>IF(ISNUMBER(SEARCH("anaer",$AW287)),"anaer","")</f>
        <v/>
      </c>
      <c r="BE287" t="str">
        <f>IF(ISNUMBER(SEARCH("thickening",$AZ287)),"thickening","")</f>
        <v>thickening</v>
      </c>
      <c r="BF287" s="2" t="str">
        <f>IF(ISNUMBER(SEARCH("airDry",$AW287)),"airDry","")</f>
        <v/>
      </c>
      <c r="BG287" s="2" t="str">
        <f>IF(ISNUMBER(SEARCH("heatDry",$AY287)),"heatDry","")</f>
        <v/>
      </c>
      <c r="BH287" s="2" t="str">
        <f>IF(AND(ISNUMBER(SEARCH("aerobic",$AW287)),ISNUMBER(SEARCH("anaer",$AW287))),"Combined Aer and Anaer.","")</f>
        <v/>
      </c>
    </row>
    <row r="288" spans="1:60" x14ac:dyDescent="0.25">
      <c r="A288" s="4">
        <v>1612</v>
      </c>
      <c r="B288" t="s">
        <v>7576</v>
      </c>
      <c r="C288">
        <v>74.63</v>
      </c>
      <c r="D288">
        <v>1461.7251060823121</v>
      </c>
      <c r="E288">
        <v>1461.2295191142309</v>
      </c>
      <c r="F288">
        <v>1023.3428242499029</v>
      </c>
      <c r="G288">
        <v>1928.143542424918</v>
      </c>
      <c r="H288">
        <v>-121.0690051366747</v>
      </c>
      <c r="I288">
        <v>-123.4286957127664</v>
      </c>
      <c r="J288">
        <v>-139.3618431015355</v>
      </c>
      <c r="K288">
        <v>-97.722906485316912</v>
      </c>
      <c r="L288">
        <v>47.181772241977527</v>
      </c>
      <c r="M288">
        <v>46.951328416476727</v>
      </c>
      <c r="N288">
        <v>46.188726054125247</v>
      </c>
      <c r="O288">
        <v>48.800300506154237</v>
      </c>
      <c r="P288">
        <v>1.7500908721938091</v>
      </c>
      <c r="Q288">
        <v>1.7648826595173179</v>
      </c>
      <c r="R288">
        <v>1.45962799689403</v>
      </c>
      <c r="S288">
        <v>1.9971970011102831</v>
      </c>
      <c r="T288">
        <v>43404.624027799749</v>
      </c>
      <c r="U288">
        <v>43404.590857578849</v>
      </c>
      <c r="V288">
        <v>43374.883696939833</v>
      </c>
      <c r="W288">
        <v>43434.569916116547</v>
      </c>
      <c r="X288">
        <v>3090.4923540367431</v>
      </c>
      <c r="Y288">
        <v>3104.2544973401441</v>
      </c>
      <c r="Z288">
        <v>2988.9857963318059</v>
      </c>
      <c r="AA288">
        <v>3155.881113681161</v>
      </c>
      <c r="AB288">
        <v>515.92980708269181</v>
      </c>
      <c r="AC288">
        <v>510.91243608498382</v>
      </c>
      <c r="AD288">
        <v>441.90251126525811</v>
      </c>
      <c r="AE288">
        <v>599.88638626108195</v>
      </c>
      <c r="AF288">
        <v>61.956694972941698</v>
      </c>
      <c r="AG288">
        <v>61.654014251478962</v>
      </c>
      <c r="AH288">
        <v>60.652830235301643</v>
      </c>
      <c r="AI288">
        <v>64.082007641777707</v>
      </c>
      <c r="AJ288">
        <v>0.53334630092161905</v>
      </c>
      <c r="AK288">
        <v>0.53334630738453448</v>
      </c>
      <c r="AL288">
        <v>0.53334481959195668</v>
      </c>
      <c r="AM288">
        <v>0.5333477736867015</v>
      </c>
      <c r="AN288">
        <v>0.94499627864049462</v>
      </c>
      <c r="AO288">
        <v>0.94499627864049474</v>
      </c>
      <c r="AP288">
        <v>0.94499627864049474</v>
      </c>
      <c r="AQ288">
        <v>0.94499627864049474</v>
      </c>
      <c r="AR288">
        <v>14.03207294932619</v>
      </c>
      <c r="AS288">
        <v>14.03207294932619</v>
      </c>
      <c r="AT288">
        <v>14.03207294932619</v>
      </c>
      <c r="AU288">
        <v>14.03207294932619</v>
      </c>
      <c r="AV288" t="str">
        <f>VLOOKUP(Sheet1[[#This Row],[NPDES ID2]],Combined_Sheet__Major_Only___2[[NPDES ID2]:[ECHO BFR]],3,FALSE)</f>
        <v>TX</v>
      </c>
      <c r="AW288" t="s">
        <v>41</v>
      </c>
      <c r="AX288" t="str">
        <f>VLOOKUP(Sheet1[[#This Row],[NPDES ID2]],Combined_Sheet__Major_Only___2[[NPDES ID2]:[ECHO BFR]],27,FALSE)</f>
        <v>-</v>
      </c>
      <c r="AY288" t="str">
        <f>VLOOKUP(Sheet1[[#This Row],[NPDES ID2]],Combined_Sheet__Major_Only___2[[NPDES ID2]:[ECHO BFR]],28,FALSE)</f>
        <v>-</v>
      </c>
      <c r="AZ288" t="str">
        <f>VLOOKUP(Sheet1[[#This Row],[NPDES ID2]],Combined_Sheet__Major_Only___2[[NPDES ID2]:[ECHO BFR]],29,FALSE)</f>
        <v>thickening</v>
      </c>
      <c r="BA288">
        <f>VLOOKUP(Sheet1[[#This Row],[NPDES ID2]],Combined_Sheet__Major_Only___2[[NPDES ID2]:[ECHO BFR]],17,FALSE)</f>
        <v>29.961943999999999</v>
      </c>
      <c r="BB288">
        <f>VLOOKUP(Sheet1[[#This Row],[NPDES ID2]],Combined_Sheet__Major_Only___2[[NPDES ID2]:[ECHO BFR]],18,FALSE)</f>
        <v>-95.588887999999997</v>
      </c>
      <c r="BC288" t="str">
        <f>IF(ISNUMBER(SEARCH("aerobic",$AW288)),"aerobic","")</f>
        <v>aerobic</v>
      </c>
      <c r="BD288" t="str">
        <f>IF(ISNUMBER(SEARCH("anaer",$AW288)),"anaer","")</f>
        <v/>
      </c>
      <c r="BE288" t="str">
        <f>IF(ISNUMBER(SEARCH("thickening",$AZ288)),"thickening","")</f>
        <v>thickening</v>
      </c>
      <c r="BF288" s="2" t="str">
        <f>IF(ISNUMBER(SEARCH("airDry",$AW288)),"airDry","")</f>
        <v/>
      </c>
      <c r="BG288" s="2" t="str">
        <f>IF(ISNUMBER(SEARCH("heatDry",$AY288)),"heatDry","")</f>
        <v/>
      </c>
      <c r="BH288" s="2" t="str">
        <f>IF(AND(ISNUMBER(SEARCH("aerobic",$AW288)),ISNUMBER(SEARCH("anaer",$AW288))),"Combined Aer and Anaer.","")</f>
        <v/>
      </c>
    </row>
    <row r="289" spans="1:60" x14ac:dyDescent="0.25">
      <c r="A289" s="4">
        <v>1626</v>
      </c>
      <c r="B289" t="s">
        <v>7638</v>
      </c>
      <c r="C289">
        <v>70.099999999999994</v>
      </c>
      <c r="D289">
        <v>1564.8809922120111</v>
      </c>
      <c r="E289">
        <v>1564.510995505947</v>
      </c>
      <c r="F289">
        <v>1093.8701365104271</v>
      </c>
      <c r="G289">
        <v>2065.7564091125382</v>
      </c>
      <c r="H289">
        <v>-122.4335876352512</v>
      </c>
      <c r="I289">
        <v>-124.8567936419896</v>
      </c>
      <c r="J289">
        <v>-140.8844882399049</v>
      </c>
      <c r="K289">
        <v>-99.159045466935552</v>
      </c>
      <c r="L289">
        <v>43.857437034990816</v>
      </c>
      <c r="M289">
        <v>43.637336151087027</v>
      </c>
      <c r="N289">
        <v>42.908960019186523</v>
      </c>
      <c r="O289">
        <v>45.403323220649547</v>
      </c>
      <c r="P289">
        <v>1.644816391313515</v>
      </c>
      <c r="Q289">
        <v>1.658061112019354</v>
      </c>
      <c r="R289">
        <v>1.3737170516538999</v>
      </c>
      <c r="S289">
        <v>1.8738700130294541</v>
      </c>
      <c r="T289">
        <v>43412.473594504183</v>
      </c>
      <c r="U289">
        <v>43412.440418528357</v>
      </c>
      <c r="V289">
        <v>43382.72810379471</v>
      </c>
      <c r="W289">
        <v>43442.424678334071</v>
      </c>
      <c r="X289">
        <v>3123.5578910187292</v>
      </c>
      <c r="Y289">
        <v>3137.8672571117831</v>
      </c>
      <c r="Z289">
        <v>3018.1569300619908</v>
      </c>
      <c r="AA289">
        <v>3191.4743642018948</v>
      </c>
      <c r="AB289">
        <v>650.52474750856697</v>
      </c>
      <c r="AC289">
        <v>640.53950945676684</v>
      </c>
      <c r="AD289">
        <v>536.62910252594384</v>
      </c>
      <c r="AE289">
        <v>784.74257408655399</v>
      </c>
      <c r="AF289">
        <v>61.31302021817757</v>
      </c>
      <c r="AG289">
        <v>61.005242293288923</v>
      </c>
      <c r="AH289">
        <v>59.987198469138889</v>
      </c>
      <c r="AI289">
        <v>63.474123180086323</v>
      </c>
      <c r="AJ289">
        <v>0.52548783872269622</v>
      </c>
      <c r="AK289">
        <v>0.52548784529920245</v>
      </c>
      <c r="AL289">
        <v>0.52548633134429668</v>
      </c>
      <c r="AM289">
        <v>0.52548933738606729</v>
      </c>
      <c r="AN289">
        <v>0.94500543959046335</v>
      </c>
      <c r="AO289">
        <v>0.94500543959046335</v>
      </c>
      <c r="AP289">
        <v>0.94500543959046335</v>
      </c>
      <c r="AQ289">
        <v>0.94500543959046335</v>
      </c>
      <c r="AR289">
        <v>12.25548111110589</v>
      </c>
      <c r="AS289">
        <v>12.255481111105899</v>
      </c>
      <c r="AT289">
        <v>12.255481111105899</v>
      </c>
      <c r="AU289">
        <v>12.255481111105899</v>
      </c>
      <c r="AV289" t="str">
        <f>VLOOKUP(Sheet1[[#This Row],[NPDES ID2]],Combined_Sheet__Major_Only___2[[NPDES ID2]:[ECHO BFR]],3,FALSE)</f>
        <v>IA</v>
      </c>
      <c r="AW289" t="s">
        <v>41</v>
      </c>
      <c r="AX289" t="str">
        <f>VLOOKUP(Sheet1[[#This Row],[NPDES ID2]],Combined_Sheet__Major_Only___2[[NPDES ID2]:[ECHO BFR]],27,FALSE)</f>
        <v>tempSludgeStore</v>
      </c>
      <c r="AY289" t="str">
        <f>VLOOKUP(Sheet1[[#This Row],[NPDES ID2]],Combined_Sheet__Major_Only___2[[NPDES ID2]:[ECHO BFR]],28,FALSE)</f>
        <v>-</v>
      </c>
      <c r="AZ289" t="str">
        <f>VLOOKUP(Sheet1[[#This Row],[NPDES ID2]],Combined_Sheet__Major_Only___2[[NPDES ID2]:[ECHO BFR]],29,FALSE)</f>
        <v>thickening</v>
      </c>
      <c r="BA289">
        <f>VLOOKUP(Sheet1[[#This Row],[NPDES ID2]],Combined_Sheet__Major_Only___2[[NPDES ID2]:[ECHO BFR]],17,FALSE)</f>
        <v>42.469721999999997</v>
      </c>
      <c r="BB289">
        <f>VLOOKUP(Sheet1[[#This Row],[NPDES ID2]],Combined_Sheet__Major_Only___2[[NPDES ID2]:[ECHO BFR]],18,FALSE)</f>
        <v>-91.124167</v>
      </c>
      <c r="BC289" t="str">
        <f>IF(ISNUMBER(SEARCH("aerobic",$AW289)),"aerobic","")</f>
        <v>aerobic</v>
      </c>
      <c r="BD289" t="str">
        <f>IF(ISNUMBER(SEARCH("anaer",$AW289)),"anaer","")</f>
        <v/>
      </c>
      <c r="BE289" t="str">
        <f>IF(ISNUMBER(SEARCH("thickening",$AZ289)),"thickening","")</f>
        <v>thickening</v>
      </c>
      <c r="BF289" s="2" t="str">
        <f>IF(ISNUMBER(SEARCH("airDry",$AW289)),"airDry","")</f>
        <v/>
      </c>
      <c r="BG289" s="2" t="str">
        <f>IF(ISNUMBER(SEARCH("heatDry",$AY289)),"heatDry","")</f>
        <v/>
      </c>
      <c r="BH289" s="2" t="str">
        <f>IF(AND(ISNUMBER(SEARCH("aerobic",$AW289)),ISNUMBER(SEARCH("anaer",$AW289))),"Combined Aer and Anaer.","")</f>
        <v/>
      </c>
    </row>
    <row r="290" spans="1:60" x14ac:dyDescent="0.25">
      <c r="A290" s="4">
        <v>990</v>
      </c>
      <c r="B290" t="s">
        <v>4796</v>
      </c>
      <c r="C290">
        <v>509.45</v>
      </c>
      <c r="D290">
        <v>392.3672662401932</v>
      </c>
      <c r="E290">
        <v>395.45822317586533</v>
      </c>
      <c r="F290">
        <v>306.1117093396457</v>
      </c>
      <c r="G290">
        <v>478.06080481810602</v>
      </c>
      <c r="H290">
        <v>-121.5818563955018</v>
      </c>
      <c r="I290">
        <v>-123.993509747228</v>
      </c>
      <c r="J290">
        <v>-139.91893874594359</v>
      </c>
      <c r="K290">
        <v>-98.37168098249677</v>
      </c>
      <c r="L290">
        <v>320.51734327514453</v>
      </c>
      <c r="M290">
        <v>318.93265617636001</v>
      </c>
      <c r="N290">
        <v>313.68426307393179</v>
      </c>
      <c r="O290">
        <v>331.65289047445322</v>
      </c>
      <c r="P290">
        <v>11.94971860246725</v>
      </c>
      <c r="Q290">
        <v>12.04548210539831</v>
      </c>
      <c r="R290">
        <v>9.9729616900453273</v>
      </c>
      <c r="S290">
        <v>13.63176005104596</v>
      </c>
      <c r="T290">
        <v>43437.480935230378</v>
      </c>
      <c r="U290">
        <v>43437.447740920383</v>
      </c>
      <c r="V290">
        <v>43407.719006146603</v>
      </c>
      <c r="W290">
        <v>43467.448571052359</v>
      </c>
      <c r="X290">
        <v>3107.9263299148861</v>
      </c>
      <c r="Y290">
        <v>3121.9461581345931</v>
      </c>
      <c r="Z290">
        <v>3004.5491360366018</v>
      </c>
      <c r="AA290">
        <v>3174.5376333808881</v>
      </c>
      <c r="AB290">
        <v>600.47683654810874</v>
      </c>
      <c r="AC290">
        <v>592.60723828381253</v>
      </c>
      <c r="AD290">
        <v>502.07744068073907</v>
      </c>
      <c r="AE290">
        <v>714.8230824326173</v>
      </c>
      <c r="AF290">
        <v>61.657504172755083</v>
      </c>
      <c r="AG290">
        <v>61.352126083345311</v>
      </c>
      <c r="AH290">
        <v>60.344141028200937</v>
      </c>
      <c r="AI290">
        <v>63.799228532233421</v>
      </c>
      <c r="AJ290">
        <v>0.52969333474545988</v>
      </c>
      <c r="AK290">
        <v>0.52969338142294686</v>
      </c>
      <c r="AL290">
        <v>0.5296826180581965</v>
      </c>
      <c r="AM290">
        <v>0.52970398968557464</v>
      </c>
      <c r="AN290">
        <v>0.94503460443211462</v>
      </c>
      <c r="AO290">
        <v>0.94503460443211518</v>
      </c>
      <c r="AP290">
        <v>0.94503460443211518</v>
      </c>
      <c r="AQ290">
        <v>0.94503460443211518</v>
      </c>
      <c r="AR290">
        <v>12.839578788221299</v>
      </c>
      <c r="AS290">
        <v>12.839578788221299</v>
      </c>
      <c r="AT290">
        <v>12.839578788221299</v>
      </c>
      <c r="AU290">
        <v>12.839578788221299</v>
      </c>
      <c r="AV290" t="str">
        <f>VLOOKUP(Sheet1[[#This Row],[NPDES ID2]],Combined_Sheet__Major_Only___2[[NPDES ID2]:[ECHO BFR]],3,FALSE)</f>
        <v>SC</v>
      </c>
      <c r="AW290" t="s">
        <v>41</v>
      </c>
      <c r="AX290" t="str">
        <f>VLOOKUP(Sheet1[[#This Row],[NPDES ID2]],Combined_Sheet__Major_Only___2[[NPDES ID2]:[ECHO BFR]],27,FALSE)</f>
        <v>tempSludgeStore</v>
      </c>
      <c r="AY290" t="str">
        <f>VLOOKUP(Sheet1[[#This Row],[NPDES ID2]],Combined_Sheet__Major_Only___2[[NPDES ID2]:[ECHO BFR]],28,FALSE)</f>
        <v>-</v>
      </c>
      <c r="AZ290" t="str">
        <f>VLOOKUP(Sheet1[[#This Row],[NPDES ID2]],Combined_Sheet__Major_Only___2[[NPDES ID2]:[ECHO BFR]],29,FALSE)</f>
        <v>thickening</v>
      </c>
      <c r="BA290">
        <f>VLOOKUP(Sheet1[[#This Row],[NPDES ID2]],Combined_Sheet__Major_Only___2[[NPDES ID2]:[ECHO BFR]],17,FALSE)</f>
        <v>34.647500000000001</v>
      </c>
      <c r="BB290">
        <f>VLOOKUP(Sheet1[[#This Row],[NPDES ID2]],Combined_Sheet__Major_Only___2[[NPDES ID2]:[ECHO BFR]],18,FALSE)</f>
        <v>-82.99</v>
      </c>
      <c r="BC290" t="str">
        <f>IF(ISNUMBER(SEARCH("aerobic",$AW290)),"aerobic","")</f>
        <v>aerobic</v>
      </c>
      <c r="BD290" t="str">
        <f>IF(ISNUMBER(SEARCH("anaer",$AW290)),"anaer","")</f>
        <v/>
      </c>
      <c r="BE290" t="str">
        <f>IF(ISNUMBER(SEARCH("thickening",$AZ290)),"thickening","")</f>
        <v>thickening</v>
      </c>
      <c r="BF290" s="2" t="str">
        <f>IF(ISNUMBER(SEARCH("airDry",$AW290)),"airDry","")</f>
        <v/>
      </c>
      <c r="BG290" s="2" t="str">
        <f>IF(ISNUMBER(SEARCH("heatDry",$AY290)),"heatDry","")</f>
        <v/>
      </c>
      <c r="BH290" s="2" t="str">
        <f>IF(AND(ISNUMBER(SEARCH("aerobic",$AW290)),ISNUMBER(SEARCH("anaer",$AW290))),"Combined Aer and Anaer.","")</f>
        <v/>
      </c>
    </row>
    <row r="291" spans="1:60" x14ac:dyDescent="0.25">
      <c r="A291" s="4">
        <v>319</v>
      </c>
      <c r="B291" t="s">
        <v>1622</v>
      </c>
      <c r="C291">
        <v>1144.78</v>
      </c>
      <c r="D291">
        <v>393.03693000839098</v>
      </c>
      <c r="E291">
        <v>393.463781379132</v>
      </c>
      <c r="F291">
        <v>331.61662753519721</v>
      </c>
      <c r="G291">
        <v>462.85426044463748</v>
      </c>
      <c r="H291">
        <v>-115.8311111959207</v>
      </c>
      <c r="I291">
        <v>-118.3048448996707</v>
      </c>
      <c r="J291">
        <v>-133.92573106073999</v>
      </c>
      <c r="K291">
        <v>-92.461505573075314</v>
      </c>
      <c r="L291">
        <v>752.4253521150207</v>
      </c>
      <c r="M291">
        <v>749.12182685451808</v>
      </c>
      <c r="N291">
        <v>738.16671853236949</v>
      </c>
      <c r="O291">
        <v>775.6572222300008</v>
      </c>
      <c r="P291">
        <v>26.78371896235652</v>
      </c>
      <c r="Q291">
        <v>27.126049091881359</v>
      </c>
      <c r="R291">
        <v>22.214909643844269</v>
      </c>
      <c r="S291">
        <v>30.522062581348369</v>
      </c>
      <c r="T291">
        <v>43593.750612225624</v>
      </c>
      <c r="U291">
        <v>43593.717303346231</v>
      </c>
      <c r="V291">
        <v>43563.885960526437</v>
      </c>
      <c r="W291">
        <v>43623.821680655114</v>
      </c>
      <c r="X291">
        <v>2985.4431980440172</v>
      </c>
      <c r="Y291">
        <v>2997.327184245813</v>
      </c>
      <c r="Z291">
        <v>2897.165281235667</v>
      </c>
      <c r="AA291">
        <v>3042.2884276118389</v>
      </c>
      <c r="AB291">
        <v>585.02904359574734</v>
      </c>
      <c r="AC291">
        <v>577.79742226823237</v>
      </c>
      <c r="AD291">
        <v>488.46220621107608</v>
      </c>
      <c r="AE291">
        <v>699.78149959679763</v>
      </c>
      <c r="AF291">
        <v>64.415322938211546</v>
      </c>
      <c r="AG291">
        <v>64.131282218782175</v>
      </c>
      <c r="AH291">
        <v>63.197183808771562</v>
      </c>
      <c r="AI291">
        <v>66.403280646338558</v>
      </c>
      <c r="AJ291">
        <v>0.56337864986659902</v>
      </c>
      <c r="AK291">
        <v>0.56337875858565911</v>
      </c>
      <c r="AL291">
        <v>0.56335363075963052</v>
      </c>
      <c r="AM291">
        <v>0.56340352550904171</v>
      </c>
      <c r="AN291">
        <v>0.94521615582878082</v>
      </c>
      <c r="AO291">
        <v>0.94521615582878094</v>
      </c>
      <c r="AP291">
        <v>0.94521615582878094</v>
      </c>
      <c r="AQ291">
        <v>0.94521615582878094</v>
      </c>
      <c r="AR291">
        <v>13.30935852285916</v>
      </c>
      <c r="AS291">
        <v>13.30935852285916</v>
      </c>
      <c r="AT291">
        <v>13.30935852285916</v>
      </c>
      <c r="AU291">
        <v>13.30935852285916</v>
      </c>
      <c r="AV291" t="str">
        <f>VLOOKUP(Sheet1[[#This Row],[NPDES ID2]],Combined_Sheet__Major_Only___2[[NPDES ID2]:[ECHO BFR]],3,FALSE)</f>
        <v>IL</v>
      </c>
      <c r="AW291" t="s">
        <v>544</v>
      </c>
      <c r="AX291" t="str">
        <f>VLOOKUP(Sheet1[[#This Row],[NPDES ID2]],Combined_Sheet__Major_Only___2[[NPDES ID2]:[ECHO BFR]],27,FALSE)</f>
        <v>-</v>
      </c>
      <c r="AY291" t="str">
        <f>VLOOKUP(Sheet1[[#This Row],[NPDES ID2]],Combined_Sheet__Major_Only___2[[NPDES ID2]:[ECHO BFR]],28,FALSE)</f>
        <v>-</v>
      </c>
      <c r="AZ291" t="str">
        <f>VLOOKUP(Sheet1[[#This Row],[NPDES ID2]],Combined_Sheet__Major_Only___2[[NPDES ID2]:[ECHO BFR]],29,FALSE)</f>
        <v>thickening</v>
      </c>
      <c r="BA291">
        <f>VLOOKUP(Sheet1[[#This Row],[NPDES ID2]],Combined_Sheet__Major_Only___2[[NPDES ID2]:[ECHO BFR]],17,FALSE)</f>
        <v>39.802630000000001</v>
      </c>
      <c r="BB291">
        <f>VLOOKUP(Sheet1[[#This Row],[NPDES ID2]],Combined_Sheet__Major_Only___2[[NPDES ID2]:[ECHO BFR]],18,FALSE)</f>
        <v>-89.53013</v>
      </c>
      <c r="BC291" t="str">
        <f>IF(ISNUMBER(SEARCH("aerobic",$AW291)),"aerobic","")</f>
        <v>aerobic</v>
      </c>
      <c r="BD291" t="str">
        <f>IF(ISNUMBER(SEARCH("anaer",$AW291)),"anaer","")</f>
        <v/>
      </c>
      <c r="BE291" t="str">
        <f>IF(ISNUMBER(SEARCH("thickening",$AZ291)),"thickening","")</f>
        <v>thickening</v>
      </c>
      <c r="BF291" s="3" t="str">
        <f>IF(ISNUMBER(SEARCH("airDry",$AW291)),"airDry","")</f>
        <v/>
      </c>
      <c r="BG291" s="3" t="str">
        <f>IF(ISNUMBER(SEARCH("heatDry",$AY291)),"heatDry","")</f>
        <v/>
      </c>
      <c r="BH291" s="3" t="str">
        <f>IF(AND(ISNUMBER(SEARCH("aerobic",$AW291)),ISNUMBER(SEARCH("anaer",$AW291))),"Combined Aer and Anaer.","")</f>
        <v/>
      </c>
    </row>
    <row r="292" spans="1:60" x14ac:dyDescent="0.25">
      <c r="A292" s="4">
        <v>1795</v>
      </c>
      <c r="B292" t="s">
        <v>8389</v>
      </c>
      <c r="C292">
        <v>0.14169999999999999</v>
      </c>
      <c r="D292">
        <v>701503.86413575546</v>
      </c>
      <c r="E292">
        <v>698522.93395439605</v>
      </c>
      <c r="F292">
        <v>478048.65751354408</v>
      </c>
      <c r="G292">
        <v>932519.42186562438</v>
      </c>
      <c r="H292">
        <v>-118.5565069832663</v>
      </c>
      <c r="I292">
        <v>-120.8612784933289</v>
      </c>
      <c r="J292">
        <v>-136.55474172691589</v>
      </c>
      <c r="K292">
        <v>-95.06274427823594</v>
      </c>
      <c r="L292">
        <v>9.1360966358762813E-2</v>
      </c>
      <c r="M292">
        <v>9.093746192057775E-2</v>
      </c>
      <c r="N292">
        <v>8.953614952548318E-2</v>
      </c>
      <c r="O292">
        <v>9.4335227278436198E-2</v>
      </c>
      <c r="P292">
        <v>3.319191642724571E-3</v>
      </c>
      <c r="Q292">
        <v>3.3545033606583521E-3</v>
      </c>
      <c r="R292">
        <v>2.7609997338495671E-3</v>
      </c>
      <c r="S292">
        <v>3.7839197097252072E-3</v>
      </c>
      <c r="T292">
        <v>43614.927914339052</v>
      </c>
      <c r="U292">
        <v>43614.894589933458</v>
      </c>
      <c r="V292">
        <v>43585.049341910621</v>
      </c>
      <c r="W292">
        <v>43645.012999714221</v>
      </c>
      <c r="X292">
        <v>3044.9695397313408</v>
      </c>
      <c r="Y292">
        <v>3057.8039023307142</v>
      </c>
      <c r="Z292">
        <v>2950.040338909107</v>
      </c>
      <c r="AA292">
        <v>3106.0931202997258</v>
      </c>
      <c r="AB292">
        <v>462.78224970068999</v>
      </c>
      <c r="AC292">
        <v>459.22321433052127</v>
      </c>
      <c r="AD292">
        <v>402.01122834323502</v>
      </c>
      <c r="AE292">
        <v>531.25331427462834</v>
      </c>
      <c r="AF292">
        <v>63.185425216202788</v>
      </c>
      <c r="AG292">
        <v>62.892528574222489</v>
      </c>
      <c r="AH292">
        <v>61.923378559786507</v>
      </c>
      <c r="AI292">
        <v>65.242429855103268</v>
      </c>
      <c r="AJ292">
        <v>0.54835232851174187</v>
      </c>
      <c r="AK292">
        <v>0.54835232852360027</v>
      </c>
      <c r="AL292">
        <v>0.54835232579448023</v>
      </c>
      <c r="AM292">
        <v>0.54835233121328464</v>
      </c>
      <c r="AN292">
        <v>0.9452406670135467</v>
      </c>
      <c r="AO292">
        <v>0.94524066701354648</v>
      </c>
      <c r="AP292">
        <v>0.94524066701354648</v>
      </c>
      <c r="AQ292">
        <v>0.94524066701354648</v>
      </c>
      <c r="AR292">
        <v>15.147053307431189</v>
      </c>
      <c r="AS292">
        <v>15.147053307431189</v>
      </c>
      <c r="AT292">
        <v>15.147053307431189</v>
      </c>
      <c r="AU292">
        <v>15.147053307431189</v>
      </c>
      <c r="AV292" t="str">
        <f>VLOOKUP(Sheet1[[#This Row],[NPDES ID2]],Combined_Sheet__Major_Only___2[[NPDES ID2]:[ECHO BFR]],3,FALSE)</f>
        <v>IL</v>
      </c>
      <c r="AW292" t="s">
        <v>41</v>
      </c>
      <c r="AX292" t="str">
        <f>VLOOKUP(Sheet1[[#This Row],[NPDES ID2]],Combined_Sheet__Major_Only___2[[NPDES ID2]:[ECHO BFR]],27,FALSE)</f>
        <v>-</v>
      </c>
      <c r="AY292" t="str">
        <f>VLOOKUP(Sheet1[[#This Row],[NPDES ID2]],Combined_Sheet__Major_Only___2[[NPDES ID2]:[ECHO BFR]],28,FALSE)</f>
        <v>-</v>
      </c>
      <c r="AZ292" t="str">
        <f>VLOOKUP(Sheet1[[#This Row],[NPDES ID2]],Combined_Sheet__Major_Only___2[[NPDES ID2]:[ECHO BFR]],29,FALSE)</f>
        <v>thickening</v>
      </c>
      <c r="BA292">
        <f>VLOOKUP(Sheet1[[#This Row],[NPDES ID2]],Combined_Sheet__Major_Only___2[[NPDES ID2]:[ECHO BFR]],17,FALSE)</f>
        <v>42.368333</v>
      </c>
      <c r="BB292">
        <f>VLOOKUP(Sheet1[[#This Row],[NPDES ID2]],Combined_Sheet__Major_Only___2[[NPDES ID2]:[ECHO BFR]],18,FALSE)</f>
        <v>-88.822028000000003</v>
      </c>
      <c r="BC292" t="str">
        <f>IF(ISNUMBER(SEARCH("aerobic",$AW292)),"aerobic","")</f>
        <v>aerobic</v>
      </c>
      <c r="BD292" t="str">
        <f>IF(ISNUMBER(SEARCH("anaer",$AW292)),"anaer","")</f>
        <v/>
      </c>
      <c r="BE292" t="str">
        <f>IF(ISNUMBER(SEARCH("thickening",$AZ292)),"thickening","")</f>
        <v>thickening</v>
      </c>
      <c r="BF292" s="3" t="str">
        <f>IF(ISNUMBER(SEARCH("airDry",$AW292)),"airDry","")</f>
        <v/>
      </c>
      <c r="BG292" s="3" t="str">
        <f>IF(ISNUMBER(SEARCH("heatDry",$AY292)),"heatDry","")</f>
        <v/>
      </c>
      <c r="BH292" s="3" t="str">
        <f>IF(AND(ISNUMBER(SEARCH("aerobic",$AW292)),ISNUMBER(SEARCH("anaer",$AW292))),"Combined Aer and Anaer.","")</f>
        <v/>
      </c>
    </row>
    <row r="293" spans="1:60" x14ac:dyDescent="0.25">
      <c r="A293" s="4">
        <v>1916</v>
      </c>
      <c r="B293" t="s">
        <v>9042</v>
      </c>
      <c r="C293">
        <v>3245.82</v>
      </c>
      <c r="D293">
        <v>798.22858432431633</v>
      </c>
      <c r="E293">
        <v>797.78628441804904</v>
      </c>
      <c r="F293">
        <v>662.04074523119368</v>
      </c>
      <c r="G293">
        <v>937.77196023759871</v>
      </c>
      <c r="H293">
        <v>-123.8405248033728</v>
      </c>
      <c r="I293">
        <v>-126.2607372095986</v>
      </c>
      <c r="J293">
        <v>-142.34171686605339</v>
      </c>
      <c r="K293">
        <v>-100.9407976683634</v>
      </c>
      <c r="L293">
        <v>1996.75682186525</v>
      </c>
      <c r="M293">
        <v>1986.329682818855</v>
      </c>
      <c r="N293">
        <v>1951.641669624584</v>
      </c>
      <c r="O293">
        <v>2070.2267784809792</v>
      </c>
      <c r="P293">
        <v>76.218715975597291</v>
      </c>
      <c r="Q293">
        <v>76.966839178133966</v>
      </c>
      <c r="R293">
        <v>63.801107498312177</v>
      </c>
      <c r="S293">
        <v>86.846724576467494</v>
      </c>
      <c r="T293">
        <v>43628.629321917222</v>
      </c>
      <c r="U293">
        <v>43628.595987466433</v>
      </c>
      <c r="V293">
        <v>43598.741742978717</v>
      </c>
      <c r="W293">
        <v>43658.72347605315</v>
      </c>
      <c r="X293">
        <v>3192.5974200267792</v>
      </c>
      <c r="Y293">
        <v>3207.8549390567</v>
      </c>
      <c r="Z293">
        <v>3080.171742042713</v>
      </c>
      <c r="AA293">
        <v>3265.14276373036</v>
      </c>
      <c r="AB293">
        <v>506.31311912993573</v>
      </c>
      <c r="AC293">
        <v>501.57647615458819</v>
      </c>
      <c r="AD293">
        <v>437.0786599131041</v>
      </c>
      <c r="AE293">
        <v>583.62477954621716</v>
      </c>
      <c r="AF293">
        <v>60.295636526977518</v>
      </c>
      <c r="AG293">
        <v>59.977655598754787</v>
      </c>
      <c r="AH293">
        <v>58.939759966528037</v>
      </c>
      <c r="AI293">
        <v>62.511816831219143</v>
      </c>
      <c r="AJ293">
        <v>0.51307046158343161</v>
      </c>
      <c r="AK293">
        <v>0.51307072877175131</v>
      </c>
      <c r="AL293">
        <v>0.5130085178371091</v>
      </c>
      <c r="AM293">
        <v>0.5131320555251897</v>
      </c>
      <c r="AN293">
        <v>0.94525651371241626</v>
      </c>
      <c r="AO293">
        <v>0.94525651371241626</v>
      </c>
      <c r="AP293">
        <v>0.94525651371241626</v>
      </c>
      <c r="AQ293">
        <v>0.94525651371241626</v>
      </c>
      <c r="AR293">
        <v>14.08257960711666</v>
      </c>
      <c r="AS293">
        <v>14.082579607116649</v>
      </c>
      <c r="AT293">
        <v>14.082579607116649</v>
      </c>
      <c r="AU293">
        <v>14.082579607116649</v>
      </c>
      <c r="AV293" t="str">
        <f>VLOOKUP(Sheet1[[#This Row],[NPDES ID2]],Combined_Sheet__Major_Only___2[[NPDES ID2]:[ECHO BFR]],3,FALSE)</f>
        <v>TX</v>
      </c>
      <c r="AW293" t="s">
        <v>41</v>
      </c>
      <c r="AX293" t="str">
        <f>VLOOKUP(Sheet1[[#This Row],[NPDES ID2]],Combined_Sheet__Major_Only___2[[NPDES ID2]:[ECHO BFR]],27,FALSE)</f>
        <v>other</v>
      </c>
      <c r="AY293" t="str">
        <f>VLOOKUP(Sheet1[[#This Row],[NPDES ID2]],Combined_Sheet__Major_Only___2[[NPDES ID2]:[ECHO BFR]],28,FALSE)</f>
        <v>-</v>
      </c>
      <c r="AZ293" t="str">
        <f>VLOOKUP(Sheet1[[#This Row],[NPDES ID2]],Combined_Sheet__Major_Only___2[[NPDES ID2]:[ECHO BFR]],29,FALSE)</f>
        <v>thickening</v>
      </c>
      <c r="BA293">
        <f>VLOOKUP(Sheet1[[#This Row],[NPDES ID2]],Combined_Sheet__Major_Only___2[[NPDES ID2]:[ECHO BFR]],17,FALSE)</f>
        <v>30.616972000000001</v>
      </c>
      <c r="BB293">
        <f>VLOOKUP(Sheet1[[#This Row],[NPDES ID2]],Combined_Sheet__Major_Only___2[[NPDES ID2]:[ECHO BFR]],18,FALSE)</f>
        <v>-97.84675</v>
      </c>
      <c r="BC293" t="str">
        <f>IF(ISNUMBER(SEARCH("aerobic",$AW293)),"aerobic","")</f>
        <v>aerobic</v>
      </c>
      <c r="BD293" t="str">
        <f>IF(ISNUMBER(SEARCH("anaer",$AW293)),"anaer","")</f>
        <v/>
      </c>
      <c r="BE293" t="str">
        <f>IF(ISNUMBER(SEARCH("thickening",$AZ293)),"thickening","")</f>
        <v>thickening</v>
      </c>
      <c r="BF293" s="2" t="str">
        <f>IF(ISNUMBER(SEARCH("airDry",$AW293)),"airDry","")</f>
        <v/>
      </c>
      <c r="BG293" s="2" t="str">
        <f>IF(ISNUMBER(SEARCH("heatDry",$AY293)),"heatDry","")</f>
        <v/>
      </c>
      <c r="BH293" s="2" t="str">
        <f>IF(AND(ISNUMBER(SEARCH("aerobic",$AW293)),ISNUMBER(SEARCH("anaer",$AW293))),"Combined Aer and Anaer.","")</f>
        <v/>
      </c>
    </row>
    <row r="294" spans="1:60" x14ac:dyDescent="0.25">
      <c r="A294" s="4">
        <v>2503</v>
      </c>
      <c r="B294" t="s">
        <v>11634</v>
      </c>
      <c r="C294">
        <v>173.49</v>
      </c>
      <c r="D294">
        <v>742.91616190785021</v>
      </c>
      <c r="E294">
        <v>740.54357002544896</v>
      </c>
      <c r="F294">
        <v>538.56751250669663</v>
      </c>
      <c r="G294">
        <v>967.73436366401836</v>
      </c>
      <c r="H294">
        <v>-127.4813551365157</v>
      </c>
      <c r="I294">
        <v>-129.86852910137711</v>
      </c>
      <c r="J294">
        <v>-146.37846926071839</v>
      </c>
      <c r="K294">
        <v>-104.49170311294991</v>
      </c>
      <c r="L294">
        <v>104.5045024517874</v>
      </c>
      <c r="M294">
        <v>103.9278764072359</v>
      </c>
      <c r="N294">
        <v>102.01937482763211</v>
      </c>
      <c r="O294">
        <v>108.55482067548451</v>
      </c>
      <c r="P294">
        <v>4.0789847295796537</v>
      </c>
      <c r="Q294">
        <v>4.1146369863061611</v>
      </c>
      <c r="R294">
        <v>3.4233238645724682</v>
      </c>
      <c r="S294">
        <v>4.6571474368455297</v>
      </c>
      <c r="T294">
        <v>43633.09187768244</v>
      </c>
      <c r="U294">
        <v>43633.058539959929</v>
      </c>
      <c r="V294">
        <v>43603.201365318797</v>
      </c>
      <c r="W294">
        <v>43663.188985518587</v>
      </c>
      <c r="X294">
        <v>3260.9670936379971</v>
      </c>
      <c r="Y294">
        <v>3277.404295284869</v>
      </c>
      <c r="Z294">
        <v>3140.0617222384162</v>
      </c>
      <c r="AA294">
        <v>3338.974970875382</v>
      </c>
      <c r="AB294">
        <v>503.36720939708312</v>
      </c>
      <c r="AC294">
        <v>498.76396953996112</v>
      </c>
      <c r="AD294">
        <v>436.44812709483551</v>
      </c>
      <c r="AE294">
        <v>577.48298934459751</v>
      </c>
      <c r="AF294">
        <v>59.032312865329871</v>
      </c>
      <c r="AG294">
        <v>58.706425860626247</v>
      </c>
      <c r="AH294">
        <v>57.628857141077248</v>
      </c>
      <c r="AI294">
        <v>61.320124222353307</v>
      </c>
      <c r="AJ294">
        <v>0.49765780444207403</v>
      </c>
      <c r="AK294">
        <v>0.49765781850007451</v>
      </c>
      <c r="AL294">
        <v>0.4976545811371576</v>
      </c>
      <c r="AM294">
        <v>0.4976610091244611</v>
      </c>
      <c r="AN294">
        <v>0.94526167301080466</v>
      </c>
      <c r="AO294">
        <v>0.94526167301080444</v>
      </c>
      <c r="AP294">
        <v>0.94526167301080444</v>
      </c>
      <c r="AQ294">
        <v>0.94526167301080444</v>
      </c>
      <c r="AR294">
        <v>14.01635865130001</v>
      </c>
      <c r="AS294">
        <v>14.01635865130001</v>
      </c>
      <c r="AT294">
        <v>14.01635865130001</v>
      </c>
      <c r="AU294">
        <v>14.01635865130001</v>
      </c>
      <c r="AV294" t="str">
        <f>VLOOKUP(Sheet1[[#This Row],[NPDES ID2]],Combined_Sheet__Major_Only___2[[NPDES ID2]:[ECHO BFR]],3,FALSE)</f>
        <v>IN</v>
      </c>
      <c r="AW294" t="s">
        <v>41</v>
      </c>
      <c r="AX294" t="str">
        <f>VLOOKUP(Sheet1[[#This Row],[NPDES ID2]],Combined_Sheet__Major_Only___2[[NPDES ID2]:[ECHO BFR]],27,FALSE)</f>
        <v>-</v>
      </c>
      <c r="AY294" t="str">
        <f>VLOOKUP(Sheet1[[#This Row],[NPDES ID2]],Combined_Sheet__Major_Only___2[[NPDES ID2]:[ECHO BFR]],28,FALSE)</f>
        <v>-</v>
      </c>
      <c r="AZ294" t="str">
        <f>VLOOKUP(Sheet1[[#This Row],[NPDES ID2]],Combined_Sheet__Major_Only___2[[NPDES ID2]:[ECHO BFR]],29,FALSE)</f>
        <v>preliminaryOps, thickening</v>
      </c>
      <c r="BA294">
        <f>VLOOKUP(Sheet1[[#This Row],[NPDES ID2]],Combined_Sheet__Major_Only___2[[NPDES ID2]:[ECHO BFR]],17,FALSE)</f>
        <v>38.839111000000003</v>
      </c>
      <c r="BB294">
        <f>VLOOKUP(Sheet1[[#This Row],[NPDES ID2]],Combined_Sheet__Major_Only___2[[NPDES ID2]:[ECHO BFR]],18,FALSE)</f>
        <v>-86.521889000000002</v>
      </c>
      <c r="BC294" t="str">
        <f>IF(ISNUMBER(SEARCH("aerobic",$AW294)),"aerobic","")</f>
        <v>aerobic</v>
      </c>
      <c r="BD294" t="str">
        <f>IF(ISNUMBER(SEARCH("anaer",$AW294)),"anaer","")</f>
        <v/>
      </c>
      <c r="BE294" t="str">
        <f>IF(ISNUMBER(SEARCH("thickening",$AZ294)),"thickening","")</f>
        <v>thickening</v>
      </c>
      <c r="BF294" s="3" t="str">
        <f>IF(ISNUMBER(SEARCH("airDry",$AW294)),"airDry","")</f>
        <v/>
      </c>
      <c r="BG294" s="3" t="str">
        <f>IF(ISNUMBER(SEARCH("heatDry",$AY294)),"heatDry","")</f>
        <v/>
      </c>
      <c r="BH294" s="3" t="str">
        <f>IF(AND(ISNUMBER(SEARCH("aerobic",$AW294)),ISNUMBER(SEARCH("anaer",$AW294))),"Combined Aer and Anaer.","")</f>
        <v/>
      </c>
    </row>
    <row r="295" spans="1:60" x14ac:dyDescent="0.25">
      <c r="A295" s="4">
        <v>1756</v>
      </c>
      <c r="B295" t="s">
        <v>8222</v>
      </c>
      <c r="C295">
        <v>22.6</v>
      </c>
      <c r="D295">
        <v>4517.0697162260603</v>
      </c>
      <c r="E295">
        <v>4502.2568856221787</v>
      </c>
      <c r="F295">
        <v>3111.2972620266619</v>
      </c>
      <c r="G295">
        <v>5992.303742138728</v>
      </c>
      <c r="H295">
        <v>-119.34907109784329</v>
      </c>
      <c r="I295">
        <v>-121.6712844845499</v>
      </c>
      <c r="J295">
        <v>-137.44114961367629</v>
      </c>
      <c r="K295">
        <v>-95.901383528692733</v>
      </c>
      <c r="L295">
        <v>14.480815925413401</v>
      </c>
      <c r="M295">
        <v>14.41255497863251</v>
      </c>
      <c r="N295">
        <v>14.18668115421749</v>
      </c>
      <c r="O295">
        <v>14.960221969138299</v>
      </c>
      <c r="P295">
        <v>0.52957365773077325</v>
      </c>
      <c r="Q295">
        <v>0.53483785906153569</v>
      </c>
      <c r="R295">
        <v>0.44088725080347418</v>
      </c>
      <c r="S295">
        <v>0.60392087681388762</v>
      </c>
      <c r="T295">
        <v>43639.026409452526</v>
      </c>
      <c r="U295">
        <v>43638.99306737911</v>
      </c>
      <c r="V295">
        <v>43609.131996072159</v>
      </c>
      <c r="W295">
        <v>43669.127445268226</v>
      </c>
      <c r="X295">
        <v>3065.7262785084749</v>
      </c>
      <c r="Y295">
        <v>3078.878857814871</v>
      </c>
      <c r="Z295">
        <v>2968.5358333908771</v>
      </c>
      <c r="AA295">
        <v>3128.3140091198588</v>
      </c>
      <c r="AB295">
        <v>479.33659724448671</v>
      </c>
      <c r="AC295">
        <v>475.37243947027719</v>
      </c>
      <c r="AD295">
        <v>414.676233728824</v>
      </c>
      <c r="AE295">
        <v>552.31704191449842</v>
      </c>
      <c r="AF295">
        <v>62.792975709568303</v>
      </c>
      <c r="AG295">
        <v>62.496954946400898</v>
      </c>
      <c r="AH295">
        <v>61.51756793531073</v>
      </c>
      <c r="AI295">
        <v>64.871801480860796</v>
      </c>
      <c r="AJ295">
        <v>0.54355881931488714</v>
      </c>
      <c r="AK295">
        <v>0.54355882122949872</v>
      </c>
      <c r="AL295">
        <v>0.54355838056035333</v>
      </c>
      <c r="AM295">
        <v>0.54355925553169504</v>
      </c>
      <c r="AN295">
        <v>0.94526853259971388</v>
      </c>
      <c r="AO295">
        <v>0.945268532599714</v>
      </c>
      <c r="AP295">
        <v>0.945268532599714</v>
      </c>
      <c r="AQ295">
        <v>0.945268532599714</v>
      </c>
      <c r="AR295">
        <v>14.79339861552398</v>
      </c>
      <c r="AS295">
        <v>14.793398615523969</v>
      </c>
      <c r="AT295">
        <v>14.793398615523969</v>
      </c>
      <c r="AU295">
        <v>14.793398615523969</v>
      </c>
      <c r="AV295" t="str">
        <f>VLOOKUP(Sheet1[[#This Row],[NPDES ID2]],Combined_Sheet__Major_Only___2[[NPDES ID2]:[ECHO BFR]],3,FALSE)</f>
        <v>FL</v>
      </c>
      <c r="AW295" t="s">
        <v>41</v>
      </c>
      <c r="AX295" t="str">
        <f>VLOOKUP(Sheet1[[#This Row],[NPDES ID2]],Combined_Sheet__Major_Only___2[[NPDES ID2]:[ECHO BFR]],27,FALSE)</f>
        <v>-</v>
      </c>
      <c r="AY295" t="str">
        <f>VLOOKUP(Sheet1[[#This Row],[NPDES ID2]],Combined_Sheet__Major_Only___2[[NPDES ID2]:[ECHO BFR]],28,FALSE)</f>
        <v>-</v>
      </c>
      <c r="AZ295" t="str">
        <f>VLOOKUP(Sheet1[[#This Row],[NPDES ID2]],Combined_Sheet__Major_Only___2[[NPDES ID2]:[ECHO BFR]],29,FALSE)</f>
        <v>thickening</v>
      </c>
      <c r="BA295">
        <f>VLOOKUP(Sheet1[[#This Row],[NPDES ID2]],Combined_Sheet__Major_Only___2[[NPDES ID2]:[ECHO BFR]],17,FALSE)</f>
        <v>30.780360000000002</v>
      </c>
      <c r="BB295">
        <f>VLOOKUP(Sheet1[[#This Row],[NPDES ID2]],Combined_Sheet__Major_Only___2[[NPDES ID2]:[ECHO BFR]],18,FALSE)</f>
        <v>-85.550120000000007</v>
      </c>
      <c r="BC295" t="str">
        <f>IF(ISNUMBER(SEARCH("aerobic",$AW295)),"aerobic","")</f>
        <v>aerobic</v>
      </c>
      <c r="BD295" t="str">
        <f>IF(ISNUMBER(SEARCH("anaer",$AW295)),"anaer","")</f>
        <v/>
      </c>
      <c r="BE295" t="str">
        <f>IF(ISNUMBER(SEARCH("thickening",$AZ295)),"thickening","")</f>
        <v>thickening</v>
      </c>
      <c r="BF295" s="2" t="str">
        <f>IF(ISNUMBER(SEARCH("airDry",$AW295)),"airDry","")</f>
        <v/>
      </c>
      <c r="BG295" s="2" t="str">
        <f>IF(ISNUMBER(SEARCH("heatDry",$AY295)),"heatDry","")</f>
        <v/>
      </c>
      <c r="BH295" s="2" t="str">
        <f>IF(AND(ISNUMBER(SEARCH("aerobic",$AW295)),ISNUMBER(SEARCH("anaer",$AW295))),"Combined Aer and Anaer.","")</f>
        <v/>
      </c>
    </row>
    <row r="296" spans="1:60" x14ac:dyDescent="0.25">
      <c r="A296" s="4">
        <v>2580</v>
      </c>
      <c r="B296" t="s">
        <v>11954</v>
      </c>
      <c r="C296">
        <v>84.9</v>
      </c>
      <c r="D296">
        <v>1272.235140112595</v>
      </c>
      <c r="E296">
        <v>1271.534623765835</v>
      </c>
      <c r="F296">
        <v>893.83849606042065</v>
      </c>
      <c r="G296">
        <v>1675.390021037548</v>
      </c>
      <c r="H296">
        <v>-118.3431803256521</v>
      </c>
      <c r="I296">
        <v>-120.6423973164227</v>
      </c>
      <c r="J296">
        <v>-136.3131231091819</v>
      </c>
      <c r="K296">
        <v>-94.856970048612368</v>
      </c>
      <c r="L296">
        <v>54.822035495600801</v>
      </c>
      <c r="M296">
        <v>54.568970062360691</v>
      </c>
      <c r="N296">
        <v>53.731490677928932</v>
      </c>
      <c r="O296">
        <v>56.599467689110057</v>
      </c>
      <c r="P296">
        <v>1.988522611081009</v>
      </c>
      <c r="Q296">
        <v>2.010015411923983</v>
      </c>
      <c r="R296">
        <v>1.653773692775937</v>
      </c>
      <c r="S296">
        <v>2.266765187164852</v>
      </c>
      <c r="T296">
        <v>43661.160113757433</v>
      </c>
      <c r="U296">
        <v>43661.126755456637</v>
      </c>
      <c r="V296">
        <v>43631.251150964541</v>
      </c>
      <c r="W296">
        <v>43691.275799547417</v>
      </c>
      <c r="X296">
        <v>3043.584784320683</v>
      </c>
      <c r="Y296">
        <v>3056.357076667804</v>
      </c>
      <c r="Z296">
        <v>2949.0860668891701</v>
      </c>
      <c r="AA296">
        <v>3104.4309398892469</v>
      </c>
      <c r="AB296">
        <v>493.54974546508993</v>
      </c>
      <c r="AC296">
        <v>489.23915492823619</v>
      </c>
      <c r="AD296">
        <v>424.7761665017519</v>
      </c>
      <c r="AE296">
        <v>571.89509326438395</v>
      </c>
      <c r="AF296">
        <v>63.28124922853106</v>
      </c>
      <c r="AG296">
        <v>62.989051814587867</v>
      </c>
      <c r="AH296">
        <v>62.022602642662299</v>
      </c>
      <c r="AI296">
        <v>65.332881688067289</v>
      </c>
      <c r="AJ296">
        <v>0.5495228480884442</v>
      </c>
      <c r="AK296">
        <v>0.54952285544919088</v>
      </c>
      <c r="AL296">
        <v>0.54952116092423187</v>
      </c>
      <c r="AM296">
        <v>0.54952452549856989</v>
      </c>
      <c r="AN296">
        <v>0.94529410128346403</v>
      </c>
      <c r="AO296">
        <v>0.94529410128346392</v>
      </c>
      <c r="AP296">
        <v>0.94529410128346392</v>
      </c>
      <c r="AQ296">
        <v>0.94529410128346392</v>
      </c>
      <c r="AR296">
        <v>14.58299012854067</v>
      </c>
      <c r="AS296">
        <v>14.58299012854067</v>
      </c>
      <c r="AT296">
        <v>14.58299012854067</v>
      </c>
      <c r="AU296">
        <v>14.58299012854067</v>
      </c>
      <c r="AV296" t="str">
        <f>VLOOKUP(Sheet1[[#This Row],[NPDES ID2]],Combined_Sheet__Major_Only___2[[NPDES ID2]:[ECHO BFR]],3,FALSE)</f>
        <v>TX</v>
      </c>
      <c r="AW296" t="s">
        <v>41</v>
      </c>
      <c r="AX296" t="str">
        <f>VLOOKUP(Sheet1[[#This Row],[NPDES ID2]],Combined_Sheet__Major_Only___2[[NPDES ID2]:[ECHO BFR]],27,FALSE)</f>
        <v>-</v>
      </c>
      <c r="AY296" t="str">
        <f>VLOOKUP(Sheet1[[#This Row],[NPDES ID2]],Combined_Sheet__Major_Only___2[[NPDES ID2]:[ECHO BFR]],28,FALSE)</f>
        <v>-</v>
      </c>
      <c r="AZ296" t="str">
        <f>VLOOKUP(Sheet1[[#This Row],[NPDES ID2]],Combined_Sheet__Major_Only___2[[NPDES ID2]:[ECHO BFR]],29,FALSE)</f>
        <v>thickening</v>
      </c>
      <c r="BA296">
        <f>VLOOKUP(Sheet1[[#This Row],[NPDES ID2]],Combined_Sheet__Major_Only___2[[NPDES ID2]:[ECHO BFR]],17,FALSE)</f>
        <v>27.603083000000002</v>
      </c>
      <c r="BB296">
        <f>VLOOKUP(Sheet1[[#This Row],[NPDES ID2]],Combined_Sheet__Major_Only___2[[NPDES ID2]:[ECHO BFR]],18,FALSE)</f>
        <v>-97.250944000000004</v>
      </c>
      <c r="BC296" t="str">
        <f>IF(ISNUMBER(SEARCH("aerobic",$AW296)),"aerobic","")</f>
        <v>aerobic</v>
      </c>
      <c r="BD296" t="str">
        <f>IF(ISNUMBER(SEARCH("anaer",$AW296)),"anaer","")</f>
        <v/>
      </c>
      <c r="BE296" t="str">
        <f>IF(ISNUMBER(SEARCH("thickening",$AZ296)),"thickening","")</f>
        <v>thickening</v>
      </c>
      <c r="BF296" s="2" t="str">
        <f>IF(ISNUMBER(SEARCH("airDry",$AW296)),"airDry","")</f>
        <v/>
      </c>
      <c r="BG296" s="2" t="str">
        <f>IF(ISNUMBER(SEARCH("heatDry",$AY296)),"heatDry","")</f>
        <v/>
      </c>
      <c r="BH296" s="2" t="str">
        <f>IF(AND(ISNUMBER(SEARCH("aerobic",$AW296)),ISNUMBER(SEARCH("anaer",$AW296))),"Combined Aer and Anaer.","")</f>
        <v/>
      </c>
    </row>
    <row r="297" spans="1:60" x14ac:dyDescent="0.25">
      <c r="A297" s="4">
        <v>15</v>
      </c>
      <c r="B297" t="s">
        <v>130</v>
      </c>
      <c r="C297">
        <v>541.83000000000004</v>
      </c>
      <c r="D297">
        <v>380.91621151714878</v>
      </c>
      <c r="E297">
        <v>380.15705058265752</v>
      </c>
      <c r="F297">
        <v>299.47561202679742</v>
      </c>
      <c r="G297">
        <v>459.50227906157369</v>
      </c>
      <c r="H297">
        <v>-119.5251483191893</v>
      </c>
      <c r="I297">
        <v>-121.856125203822</v>
      </c>
      <c r="J297">
        <v>-137.62036391232849</v>
      </c>
      <c r="K297">
        <v>-96.212192175629468</v>
      </c>
      <c r="L297">
        <v>346.32551802287259</v>
      </c>
      <c r="M297">
        <v>344.68320722043268</v>
      </c>
      <c r="N297">
        <v>339.24357857762982</v>
      </c>
      <c r="O297">
        <v>357.86648727154028</v>
      </c>
      <c r="P297">
        <v>12.69788148562278</v>
      </c>
      <c r="Q297">
        <v>12.820615004862271</v>
      </c>
      <c r="R297">
        <v>10.575044069859549</v>
      </c>
      <c r="S297">
        <v>14.482739163635181</v>
      </c>
      <c r="T297">
        <v>43674.049727578553</v>
      </c>
      <c r="U297">
        <v>43674.016359827692</v>
      </c>
      <c r="V297">
        <v>43644.132291901653</v>
      </c>
      <c r="W297">
        <v>43704.173944814873</v>
      </c>
      <c r="X297">
        <v>3075.7188473189058</v>
      </c>
      <c r="Y297">
        <v>3089.0000533239918</v>
      </c>
      <c r="Z297">
        <v>2977.5722829399142</v>
      </c>
      <c r="AA297">
        <v>3138.935973956276</v>
      </c>
      <c r="AB297">
        <v>585.09033695073072</v>
      </c>
      <c r="AC297">
        <v>577.88550153857204</v>
      </c>
      <c r="AD297">
        <v>490.72911779164451</v>
      </c>
      <c r="AE297">
        <v>695.19934146060257</v>
      </c>
      <c r="AF297">
        <v>62.640886456775753</v>
      </c>
      <c r="AG297">
        <v>62.343268359742567</v>
      </c>
      <c r="AH297">
        <v>61.36113629123841</v>
      </c>
      <c r="AI297">
        <v>64.727902414208998</v>
      </c>
      <c r="AJ297">
        <v>0.54170131334473903</v>
      </c>
      <c r="AK297">
        <v>0.54170136337349661</v>
      </c>
      <c r="AL297">
        <v>0.54168982616100281</v>
      </c>
      <c r="AM297">
        <v>0.54171273435465905</v>
      </c>
      <c r="AN297">
        <v>0.94530898026149979</v>
      </c>
      <c r="AO297">
        <v>0.9453089802614999</v>
      </c>
      <c r="AP297">
        <v>0.9453089802614999</v>
      </c>
      <c r="AQ297">
        <v>0.9453089802614999</v>
      </c>
      <c r="AR297">
        <v>13.15797698083778</v>
      </c>
      <c r="AS297">
        <v>13.157976980837789</v>
      </c>
      <c r="AT297">
        <v>13.157976980837789</v>
      </c>
      <c r="AU297">
        <v>13.157976980837789</v>
      </c>
      <c r="AV297" t="str">
        <f>VLOOKUP(Sheet1[[#This Row],[NPDES ID2]],Combined_Sheet__Major_Only___2[[NPDES ID2]:[ECHO BFR]],3,FALSE)</f>
        <v>TX</v>
      </c>
      <c r="AW297" t="s">
        <v>41</v>
      </c>
      <c r="AX297" t="str">
        <f>VLOOKUP(Sheet1[[#This Row],[NPDES ID2]],Combined_Sheet__Major_Only___2[[NPDES ID2]:[ECHO BFR]],27,FALSE)</f>
        <v>-</v>
      </c>
      <c r="AY297" t="str">
        <f>VLOOKUP(Sheet1[[#This Row],[NPDES ID2]],Combined_Sheet__Major_Only___2[[NPDES ID2]:[ECHO BFR]],28,FALSE)</f>
        <v>-</v>
      </c>
      <c r="AZ297" t="str">
        <f>VLOOKUP(Sheet1[[#This Row],[NPDES ID2]],Combined_Sheet__Major_Only___2[[NPDES ID2]:[ECHO BFR]],29,FALSE)</f>
        <v>thickening</v>
      </c>
      <c r="BA297">
        <f>VLOOKUP(Sheet1[[#This Row],[NPDES ID2]],Combined_Sheet__Major_Only___2[[NPDES ID2]:[ECHO BFR]],17,FALSE)</f>
        <v>29.927769999999999</v>
      </c>
      <c r="BB297">
        <f>VLOOKUP(Sheet1[[#This Row],[NPDES ID2]],Combined_Sheet__Major_Only___2[[NPDES ID2]:[ECHO BFR]],18,FALSE)</f>
        <v>-95.393739999999994</v>
      </c>
      <c r="BC297" t="str">
        <f>IF(ISNUMBER(SEARCH("aerobic",$AW297)),"aerobic","")</f>
        <v>aerobic</v>
      </c>
      <c r="BD297" t="str">
        <f>IF(ISNUMBER(SEARCH("anaer",$AW297)),"anaer","")</f>
        <v/>
      </c>
      <c r="BE297" t="str">
        <f>IF(ISNUMBER(SEARCH("thickening",$AZ297)),"thickening","")</f>
        <v>thickening</v>
      </c>
      <c r="BF297" s="3" t="str">
        <f>IF(ISNUMBER(SEARCH("airDry",$AW297)),"airDry","")</f>
        <v/>
      </c>
      <c r="BG297" s="3" t="str">
        <f>IF(ISNUMBER(SEARCH("heatDry",$AY297)),"heatDry","")</f>
        <v/>
      </c>
      <c r="BH297" s="3" t="str">
        <f>IF(AND(ISNUMBER(SEARCH("aerobic",$AW297)),ISNUMBER(SEARCH("anaer",$AW297))),"Combined Aer and Anaer.","")</f>
        <v/>
      </c>
    </row>
    <row r="298" spans="1:60" x14ac:dyDescent="0.25">
      <c r="A298" s="4">
        <v>466</v>
      </c>
      <c r="B298" t="s">
        <v>2325</v>
      </c>
      <c r="C298">
        <v>457.54</v>
      </c>
      <c r="D298">
        <v>421.24845280854743</v>
      </c>
      <c r="E298">
        <v>425.894830496753</v>
      </c>
      <c r="F298">
        <v>324.56093896841509</v>
      </c>
      <c r="G298">
        <v>515.20778618224199</v>
      </c>
      <c r="H298">
        <v>-126.990162735114</v>
      </c>
      <c r="I298">
        <v>-129.43952745231101</v>
      </c>
      <c r="J298">
        <v>-145.93805224226239</v>
      </c>
      <c r="K298">
        <v>-104.04927053790659</v>
      </c>
      <c r="L298">
        <v>276.4366006218101</v>
      </c>
      <c r="M298">
        <v>274.9228956325079</v>
      </c>
      <c r="N298">
        <v>269.91039536842959</v>
      </c>
      <c r="O298">
        <v>287.07232109122913</v>
      </c>
      <c r="P298">
        <v>10.75556144443374</v>
      </c>
      <c r="Q298">
        <v>10.85270891222647</v>
      </c>
      <c r="R298">
        <v>9.0233071155315123</v>
      </c>
      <c r="S298">
        <v>12.275938308082671</v>
      </c>
      <c r="T298">
        <v>43705.095697608107</v>
      </c>
      <c r="U298">
        <v>43705.062307095839</v>
      </c>
      <c r="V298">
        <v>43675.157854112498</v>
      </c>
      <c r="W298">
        <v>43735.240463716713</v>
      </c>
      <c r="X298">
        <v>3256.5217753861712</v>
      </c>
      <c r="Y298">
        <v>3272.818134260438</v>
      </c>
      <c r="Z298">
        <v>3136.65436648895</v>
      </c>
      <c r="AA298">
        <v>3333.8575524217149</v>
      </c>
      <c r="AB298">
        <v>557.71875000196201</v>
      </c>
      <c r="AC298">
        <v>551.48543031343775</v>
      </c>
      <c r="AD298">
        <v>476.16750988623522</v>
      </c>
      <c r="AE298">
        <v>649.64162892300465</v>
      </c>
      <c r="AF298">
        <v>59.210849265730992</v>
      </c>
      <c r="AG298">
        <v>58.886171483198908</v>
      </c>
      <c r="AH298">
        <v>57.81391721970126</v>
      </c>
      <c r="AI298">
        <v>61.488602865963209</v>
      </c>
      <c r="AJ298">
        <v>0.49983552236159617</v>
      </c>
      <c r="AK298">
        <v>0.49983556126024858</v>
      </c>
      <c r="AL298">
        <v>0.49982659365536192</v>
      </c>
      <c r="AM298">
        <v>0.49984439959850591</v>
      </c>
      <c r="AN298">
        <v>0.9453447846189067</v>
      </c>
      <c r="AO298">
        <v>0.94534478461890648</v>
      </c>
      <c r="AP298">
        <v>0.94534478461890648</v>
      </c>
      <c r="AQ298">
        <v>0.94534478461890648</v>
      </c>
      <c r="AR298">
        <v>13.20916981118663</v>
      </c>
      <c r="AS298">
        <v>13.209169811186619</v>
      </c>
      <c r="AT298">
        <v>13.209169811186619</v>
      </c>
      <c r="AU298">
        <v>13.209169811186619</v>
      </c>
      <c r="AV298" t="str">
        <f>VLOOKUP(Sheet1[[#This Row],[NPDES ID2]],Combined_Sheet__Major_Only___2[[NPDES ID2]:[ECHO BFR]],3,FALSE)</f>
        <v>TX</v>
      </c>
      <c r="AW298" t="s">
        <v>41</v>
      </c>
      <c r="AX298" t="str">
        <f>VLOOKUP(Sheet1[[#This Row],[NPDES ID2]],Combined_Sheet__Major_Only___2[[NPDES ID2]:[ECHO BFR]],27,FALSE)</f>
        <v>other</v>
      </c>
      <c r="AY298" t="str">
        <f>VLOOKUP(Sheet1[[#This Row],[NPDES ID2]],Combined_Sheet__Major_Only___2[[NPDES ID2]:[ECHO BFR]],28,FALSE)</f>
        <v>-</v>
      </c>
      <c r="AZ298" t="str">
        <f>VLOOKUP(Sheet1[[#This Row],[NPDES ID2]],Combined_Sheet__Major_Only___2[[NPDES ID2]:[ECHO BFR]],29,FALSE)</f>
        <v>thickening</v>
      </c>
      <c r="BA298">
        <f>VLOOKUP(Sheet1[[#This Row],[NPDES ID2]],Combined_Sheet__Major_Only___2[[NPDES ID2]:[ECHO BFR]],17,FALSE)</f>
        <v>32.696928</v>
      </c>
      <c r="BB298">
        <f>VLOOKUP(Sheet1[[#This Row],[NPDES ID2]],Combined_Sheet__Major_Only___2[[NPDES ID2]:[ECHO BFR]],18,FALSE)</f>
        <v>-100.900824</v>
      </c>
      <c r="BC298" t="str">
        <f>IF(ISNUMBER(SEARCH("aerobic",$AW298)),"aerobic","")</f>
        <v>aerobic</v>
      </c>
      <c r="BD298" t="str">
        <f>IF(ISNUMBER(SEARCH("anaer",$AW298)),"anaer","")</f>
        <v/>
      </c>
      <c r="BE298" t="str">
        <f>IF(ISNUMBER(SEARCH("thickening",$AZ298)),"thickening","")</f>
        <v>thickening</v>
      </c>
      <c r="BF298" s="2" t="str">
        <f>IF(ISNUMBER(SEARCH("airDry",$AW298)),"airDry","")</f>
        <v/>
      </c>
      <c r="BG298" s="2" t="str">
        <f>IF(ISNUMBER(SEARCH("heatDry",$AY298)),"heatDry","")</f>
        <v/>
      </c>
      <c r="BH298" s="2" t="str">
        <f>IF(AND(ISNUMBER(SEARCH("aerobic",$AW298)),ISNUMBER(SEARCH("anaer",$AW298))),"Combined Aer and Anaer.","")</f>
        <v/>
      </c>
    </row>
    <row r="299" spans="1:60" x14ac:dyDescent="0.25">
      <c r="A299" s="4">
        <v>1436</v>
      </c>
      <c r="B299" t="s">
        <v>6791</v>
      </c>
      <c r="C299">
        <v>124.8</v>
      </c>
      <c r="D299">
        <v>957.61835561775752</v>
      </c>
      <c r="E299">
        <v>956.52589267374196</v>
      </c>
      <c r="F299">
        <v>682.0961227787991</v>
      </c>
      <c r="G299">
        <v>1250.9206996829801</v>
      </c>
      <c r="H299">
        <v>-125.4991928953539</v>
      </c>
      <c r="I299">
        <v>-127.935224064813</v>
      </c>
      <c r="J299">
        <v>-144.29470577513311</v>
      </c>
      <c r="K299">
        <v>-102.399075304021</v>
      </c>
      <c r="L299">
        <v>76.289358967120819</v>
      </c>
      <c r="M299">
        <v>75.883363763837423</v>
      </c>
      <c r="N299">
        <v>74.539675361981594</v>
      </c>
      <c r="O299">
        <v>79.141055144746076</v>
      </c>
      <c r="P299">
        <v>2.931959600130591</v>
      </c>
      <c r="Q299">
        <v>2.961725636286217</v>
      </c>
      <c r="R299">
        <v>2.456064956481395</v>
      </c>
      <c r="S299">
        <v>3.3428395330995411</v>
      </c>
      <c r="T299">
        <v>43766.636937082367</v>
      </c>
      <c r="U299">
        <v>43766.603501451049</v>
      </c>
      <c r="V299">
        <v>43736.658639947927</v>
      </c>
      <c r="W299">
        <v>43796.822436434893</v>
      </c>
      <c r="X299">
        <v>3223.0895938483759</v>
      </c>
      <c r="Y299">
        <v>3238.7817666751121</v>
      </c>
      <c r="Z299">
        <v>3107.7977553271871</v>
      </c>
      <c r="AA299">
        <v>3297.4347038811179</v>
      </c>
      <c r="AB299">
        <v>697.48558484740454</v>
      </c>
      <c r="AC299">
        <v>685.47301896843965</v>
      </c>
      <c r="AD299">
        <v>571.53268353425347</v>
      </c>
      <c r="AE299">
        <v>846.37262243506552</v>
      </c>
      <c r="AF299">
        <v>59.907063045111819</v>
      </c>
      <c r="AG299">
        <v>59.58811603874409</v>
      </c>
      <c r="AH299">
        <v>58.53338391326394</v>
      </c>
      <c r="AI299">
        <v>62.146286131887493</v>
      </c>
      <c r="AJ299">
        <v>0.50832907881014833</v>
      </c>
      <c r="AK299">
        <v>0.50832909047085817</v>
      </c>
      <c r="AL299">
        <v>0.50832640548410735</v>
      </c>
      <c r="AM299">
        <v>0.50833173668742981</v>
      </c>
      <c r="AN299">
        <v>0.94541561983948907</v>
      </c>
      <c r="AO299">
        <v>0.94541561983948885</v>
      </c>
      <c r="AP299">
        <v>0.94541561983948885</v>
      </c>
      <c r="AQ299">
        <v>0.94541561983948885</v>
      </c>
      <c r="AR299">
        <v>11.73323565864675</v>
      </c>
      <c r="AS299">
        <v>11.733235658646761</v>
      </c>
      <c r="AT299">
        <v>11.733235658646761</v>
      </c>
      <c r="AU299">
        <v>11.733235658646761</v>
      </c>
      <c r="AV299" t="str">
        <f>VLOOKUP(Sheet1[[#This Row],[NPDES ID2]],Combined_Sheet__Major_Only___2[[NPDES ID2]:[ECHO BFR]],3,FALSE)</f>
        <v>TX</v>
      </c>
      <c r="AW299" t="s">
        <v>41</v>
      </c>
      <c r="AX299" t="str">
        <f>VLOOKUP(Sheet1[[#This Row],[NPDES ID2]],Combined_Sheet__Major_Only___2[[NPDES ID2]:[ECHO BFR]],27,FALSE)</f>
        <v>-</v>
      </c>
      <c r="AY299" t="str">
        <f>VLOOKUP(Sheet1[[#This Row],[NPDES ID2]],Combined_Sheet__Major_Only___2[[NPDES ID2]:[ECHO BFR]],28,FALSE)</f>
        <v>-</v>
      </c>
      <c r="AZ299" t="str">
        <f>VLOOKUP(Sheet1[[#This Row],[NPDES ID2]],Combined_Sheet__Major_Only___2[[NPDES ID2]:[ECHO BFR]],29,FALSE)</f>
        <v>thickening</v>
      </c>
      <c r="BA299">
        <f>VLOOKUP(Sheet1[[#This Row],[NPDES ID2]],Combined_Sheet__Major_Only___2[[NPDES ID2]:[ECHO BFR]],17,FALSE)</f>
        <v>29.740310999999998</v>
      </c>
      <c r="BB299">
        <f>VLOOKUP(Sheet1[[#This Row],[NPDES ID2]],Combined_Sheet__Major_Only___2[[NPDES ID2]:[ECHO BFR]],18,FALSE)</f>
        <v>-95.447597999999999</v>
      </c>
      <c r="BC299" t="str">
        <f>IF(ISNUMBER(SEARCH("aerobic",$AW299)),"aerobic","")</f>
        <v>aerobic</v>
      </c>
      <c r="BD299" t="str">
        <f>IF(ISNUMBER(SEARCH("anaer",$AW299)),"anaer","")</f>
        <v/>
      </c>
      <c r="BE299" t="str">
        <f>IF(ISNUMBER(SEARCH("thickening",$AZ299)),"thickening","")</f>
        <v>thickening</v>
      </c>
      <c r="BF299" s="2" t="str">
        <f>IF(ISNUMBER(SEARCH("airDry",$AW299)),"airDry","")</f>
        <v/>
      </c>
      <c r="BG299" s="2" t="str">
        <f>IF(ISNUMBER(SEARCH("heatDry",$AY299)),"heatDry","")</f>
        <v/>
      </c>
      <c r="BH299" s="2" t="str">
        <f>IF(AND(ISNUMBER(SEARCH("aerobic",$AW299)),ISNUMBER(SEARCH("anaer",$AW299))),"Combined Aer and Anaer.","")</f>
        <v/>
      </c>
    </row>
    <row r="300" spans="1:60" x14ac:dyDescent="0.25">
      <c r="A300" s="4">
        <v>34</v>
      </c>
      <c r="B300" t="s">
        <v>224</v>
      </c>
      <c r="C300">
        <v>214</v>
      </c>
      <c r="D300">
        <v>600.77892686156713</v>
      </c>
      <c r="E300">
        <v>598.1659992534602</v>
      </c>
      <c r="F300">
        <v>442.14120715842978</v>
      </c>
      <c r="G300">
        <v>777.82531782814522</v>
      </c>
      <c r="H300">
        <v>-120.0536635909906</v>
      </c>
      <c r="I300">
        <v>-122.3896914979649</v>
      </c>
      <c r="J300">
        <v>-138.2228320327813</v>
      </c>
      <c r="K300">
        <v>-96.68610595001779</v>
      </c>
      <c r="L300">
        <v>136.32054110212351</v>
      </c>
      <c r="M300">
        <v>135.66798098616599</v>
      </c>
      <c r="N300">
        <v>133.50795698807801</v>
      </c>
      <c r="O300">
        <v>140.9044883037424</v>
      </c>
      <c r="P300">
        <v>5.0161764122895942</v>
      </c>
      <c r="Q300">
        <v>5.0627725108227573</v>
      </c>
      <c r="R300">
        <v>4.1794344539071897</v>
      </c>
      <c r="S300">
        <v>5.7222069816519978</v>
      </c>
      <c r="T300">
        <v>43799.494092313893</v>
      </c>
      <c r="U300">
        <v>43799.460632593276</v>
      </c>
      <c r="V300">
        <v>43769.494196792723</v>
      </c>
      <c r="W300">
        <v>43829.701339335603</v>
      </c>
      <c r="X300">
        <v>3095.0565586928451</v>
      </c>
      <c r="Y300">
        <v>3108.5526814791961</v>
      </c>
      <c r="Z300">
        <v>2995.4001068741482</v>
      </c>
      <c r="AA300">
        <v>3159.2439896550568</v>
      </c>
      <c r="AB300">
        <v>505.64936179752578</v>
      </c>
      <c r="AC300">
        <v>501.02009098591998</v>
      </c>
      <c r="AD300">
        <v>434.58481745062102</v>
      </c>
      <c r="AE300">
        <v>586.22716426042075</v>
      </c>
      <c r="AF300">
        <v>62.427716842691098</v>
      </c>
      <c r="AG300">
        <v>62.128668046614123</v>
      </c>
      <c r="AH300">
        <v>61.140135932179163</v>
      </c>
      <c r="AI300">
        <v>64.526766419282893</v>
      </c>
      <c r="AJ300">
        <v>0.53909798501114436</v>
      </c>
      <c r="AK300">
        <v>0.53909800350367232</v>
      </c>
      <c r="AL300">
        <v>0.53909374436354629</v>
      </c>
      <c r="AM300">
        <v>0.53910220116527185</v>
      </c>
      <c r="AN300">
        <v>0.94545336396202184</v>
      </c>
      <c r="AO300">
        <v>0.9454533639620224</v>
      </c>
      <c r="AP300">
        <v>0.9454533639620224</v>
      </c>
      <c r="AQ300">
        <v>0.9454533639620224</v>
      </c>
      <c r="AR300">
        <v>14.32206104466735</v>
      </c>
      <c r="AS300">
        <v>14.32206104466735</v>
      </c>
      <c r="AT300">
        <v>14.32206104466735</v>
      </c>
      <c r="AU300">
        <v>14.32206104466735</v>
      </c>
      <c r="AV300" t="str">
        <f>VLOOKUP(Sheet1[[#This Row],[NPDES ID2]],Combined_Sheet__Major_Only___2[[NPDES ID2]:[ECHO BFR]],3,FALSE)</f>
        <v>KY</v>
      </c>
      <c r="AW300" t="s">
        <v>41</v>
      </c>
      <c r="AX300" t="str">
        <f>VLOOKUP(Sheet1[[#This Row],[NPDES ID2]],Combined_Sheet__Major_Only___2[[NPDES ID2]:[ECHO BFR]],27,FALSE)</f>
        <v>-</v>
      </c>
      <c r="AY300" t="str">
        <f>VLOOKUP(Sheet1[[#This Row],[NPDES ID2]],Combined_Sheet__Major_Only___2[[NPDES ID2]:[ECHO BFR]],28,FALSE)</f>
        <v>-</v>
      </c>
      <c r="AZ300" t="str">
        <f>VLOOKUP(Sheet1[[#This Row],[NPDES ID2]],Combined_Sheet__Major_Only___2[[NPDES ID2]:[ECHO BFR]],29,FALSE)</f>
        <v>preliminaryOps, thickening</v>
      </c>
      <c r="BA300">
        <f>VLOOKUP(Sheet1[[#This Row],[NPDES ID2]],Combined_Sheet__Major_Only___2[[NPDES ID2]:[ECHO BFR]],17,FALSE)</f>
        <v>38.687221999999998</v>
      </c>
      <c r="BB300">
        <f>VLOOKUP(Sheet1[[#This Row],[NPDES ID2]],Combined_Sheet__Major_Only___2[[NPDES ID2]:[ECHO BFR]],18,FALSE)</f>
        <v>-83.786666999999994</v>
      </c>
      <c r="BC300" t="str">
        <f>IF(ISNUMBER(SEARCH("aerobic",$AW300)),"aerobic","")</f>
        <v>aerobic</v>
      </c>
      <c r="BD300" t="str">
        <f>IF(ISNUMBER(SEARCH("anaer",$AW300)),"anaer","")</f>
        <v/>
      </c>
      <c r="BE300" t="str">
        <f>IF(ISNUMBER(SEARCH("thickening",$AZ300)),"thickening","")</f>
        <v>thickening</v>
      </c>
      <c r="BF300" s="2" t="str">
        <f>IF(ISNUMBER(SEARCH("airDry",$AW300)),"airDry","")</f>
        <v/>
      </c>
      <c r="BG300" s="2" t="str">
        <f>IF(ISNUMBER(SEARCH("heatDry",$AY300)),"heatDry","")</f>
        <v/>
      </c>
      <c r="BH300" s="2" t="str">
        <f>IF(AND(ISNUMBER(SEARCH("aerobic",$AW300)),ISNUMBER(SEARCH("anaer",$AW300))),"Combined Aer and Anaer.","")</f>
        <v/>
      </c>
    </row>
    <row r="301" spans="1:60" x14ac:dyDescent="0.25">
      <c r="A301" s="4">
        <v>2277</v>
      </c>
      <c r="B301" t="s">
        <v>10647</v>
      </c>
      <c r="C301">
        <v>465.46</v>
      </c>
      <c r="D301">
        <v>425.83501021491821</v>
      </c>
      <c r="E301">
        <v>430.09708658339991</v>
      </c>
      <c r="F301">
        <v>328.6643368019744</v>
      </c>
      <c r="G301">
        <v>521.19695003384606</v>
      </c>
      <c r="H301">
        <v>-129.1980054722691</v>
      </c>
      <c r="I301">
        <v>-131.5919473089906</v>
      </c>
      <c r="J301">
        <v>-148.07735039298441</v>
      </c>
      <c r="K301">
        <v>-106.3778384769234</v>
      </c>
      <c r="L301">
        <v>276.70783152242058</v>
      </c>
      <c r="M301">
        <v>275.13225526664951</v>
      </c>
      <c r="N301">
        <v>269.9147920850067</v>
      </c>
      <c r="O301">
        <v>287.77838284895591</v>
      </c>
      <c r="P301">
        <v>10.9508170125118</v>
      </c>
      <c r="Q301">
        <v>11.03291731460282</v>
      </c>
      <c r="R301">
        <v>9.2060043125311815</v>
      </c>
      <c r="S301">
        <v>12.522023288243309</v>
      </c>
      <c r="T301">
        <v>43904.325494250617</v>
      </c>
      <c r="U301">
        <v>43904.291957672678</v>
      </c>
      <c r="V301">
        <v>43874.256688650457</v>
      </c>
      <c r="W301">
        <v>43934.602127639911</v>
      </c>
      <c r="X301">
        <v>3324.8406629948458</v>
      </c>
      <c r="Y301">
        <v>3342.10286887749</v>
      </c>
      <c r="Z301">
        <v>3197.6306923715579</v>
      </c>
      <c r="AA301">
        <v>3406.9666000573102</v>
      </c>
      <c r="AB301">
        <v>589.40452376670191</v>
      </c>
      <c r="AC301">
        <v>582.33732022986783</v>
      </c>
      <c r="AD301">
        <v>500.68677860803359</v>
      </c>
      <c r="AE301">
        <v>690.95176536219583</v>
      </c>
      <c r="AF301">
        <v>58.260511249596682</v>
      </c>
      <c r="AG301">
        <v>57.928310528334123</v>
      </c>
      <c r="AH301">
        <v>56.831207008877051</v>
      </c>
      <c r="AI301">
        <v>60.591046972200488</v>
      </c>
      <c r="AJ301">
        <v>0.48824537477564212</v>
      </c>
      <c r="AK301">
        <v>0.4882454144708448</v>
      </c>
      <c r="AL301">
        <v>0.4882362625288581</v>
      </c>
      <c r="AM301">
        <v>0.4882544345034005</v>
      </c>
      <c r="AN301">
        <v>0.94557343915057745</v>
      </c>
      <c r="AO301">
        <v>0.94557343915057745</v>
      </c>
      <c r="AP301">
        <v>0.94557343915057745</v>
      </c>
      <c r="AQ301">
        <v>0.94557343915057745</v>
      </c>
      <c r="AR301">
        <v>12.7385406069653</v>
      </c>
      <c r="AS301">
        <v>12.73854060696531</v>
      </c>
      <c r="AT301">
        <v>12.73854060696531</v>
      </c>
      <c r="AU301">
        <v>12.73854060696531</v>
      </c>
      <c r="AV301" t="str">
        <f>VLOOKUP(Sheet1[[#This Row],[NPDES ID2]],Combined_Sheet__Major_Only___2[[NPDES ID2]:[ECHO BFR]],3,FALSE)</f>
        <v>NC</v>
      </c>
      <c r="AW301" t="s">
        <v>41</v>
      </c>
      <c r="AX301" t="str">
        <f>VLOOKUP(Sheet1[[#This Row],[NPDES ID2]],Combined_Sheet__Major_Only___2[[NPDES ID2]:[ECHO BFR]],27,FALSE)</f>
        <v>-</v>
      </c>
      <c r="AY301" t="str">
        <f>VLOOKUP(Sheet1[[#This Row],[NPDES ID2]],Combined_Sheet__Major_Only___2[[NPDES ID2]:[ECHO BFR]],28,FALSE)</f>
        <v>thermoAerobicDigest</v>
      </c>
      <c r="AZ301" t="str">
        <f>VLOOKUP(Sheet1[[#This Row],[NPDES ID2]],Combined_Sheet__Major_Only___2[[NPDES ID2]:[ECHO BFR]],29,FALSE)</f>
        <v>thickening</v>
      </c>
      <c r="BA301">
        <f>VLOOKUP(Sheet1[[#This Row],[NPDES ID2]],Combined_Sheet__Major_Only___2[[NPDES ID2]:[ECHO BFR]],17,FALSE)</f>
        <v>34.673616000000003</v>
      </c>
      <c r="BB301">
        <f>VLOOKUP(Sheet1[[#This Row],[NPDES ID2]],Combined_Sheet__Major_Only___2[[NPDES ID2]:[ECHO BFR]],18,FALSE)</f>
        <v>-77.325576999999996</v>
      </c>
      <c r="BC301" t="str">
        <f>IF(ISNUMBER(SEARCH("aerobic",$AW301)),"aerobic","")</f>
        <v>aerobic</v>
      </c>
      <c r="BD301" t="str">
        <f>IF(ISNUMBER(SEARCH("anaer",$AW301)),"anaer","")</f>
        <v/>
      </c>
      <c r="BE301" t="str">
        <f>IF(ISNUMBER(SEARCH("thickening",$AZ301)),"thickening","")</f>
        <v>thickening</v>
      </c>
      <c r="BF301" s="3" t="str">
        <f>IF(ISNUMBER(SEARCH("airDry",$AW301)),"airDry","")</f>
        <v/>
      </c>
      <c r="BG301" s="3" t="str">
        <f>IF(ISNUMBER(SEARCH("heatDry",$AY301)),"heatDry","")</f>
        <v/>
      </c>
      <c r="BH301" s="3" t="str">
        <f>IF(AND(ISNUMBER(SEARCH("aerobic",$AW301)),ISNUMBER(SEARCH("anaer",$AW301))),"Combined Aer and Anaer.","")</f>
        <v/>
      </c>
    </row>
    <row r="302" spans="1:60" x14ac:dyDescent="0.25">
      <c r="A302" s="4">
        <v>943</v>
      </c>
      <c r="B302" t="s">
        <v>4579</v>
      </c>
      <c r="C302">
        <v>636.61</v>
      </c>
      <c r="D302">
        <v>396.34147851559231</v>
      </c>
      <c r="E302">
        <v>395.00700282063161</v>
      </c>
      <c r="F302">
        <v>318.04181500303253</v>
      </c>
      <c r="G302">
        <v>471.8958782149752</v>
      </c>
      <c r="H302">
        <v>-127.7544959326863</v>
      </c>
      <c r="I302">
        <v>-130.21400523089719</v>
      </c>
      <c r="J302">
        <v>-146.72810316299771</v>
      </c>
      <c r="K302">
        <v>-104.8999809822791</v>
      </c>
      <c r="L302">
        <v>382.3302982412668</v>
      </c>
      <c r="M302">
        <v>380.20638527163169</v>
      </c>
      <c r="N302">
        <v>373.17114430599872</v>
      </c>
      <c r="O302">
        <v>397.2562134778841</v>
      </c>
      <c r="P302">
        <v>14.969540803852089</v>
      </c>
      <c r="Q302">
        <v>15.09624542020399</v>
      </c>
      <c r="R302">
        <v>12.568275127639611</v>
      </c>
      <c r="S302">
        <v>17.09751731737261</v>
      </c>
      <c r="T302">
        <v>43912.013864813773</v>
      </c>
      <c r="U302">
        <v>43911.980322599091</v>
      </c>
      <c r="V302">
        <v>43881.940005325057</v>
      </c>
      <c r="W302">
        <v>43942.295587022789</v>
      </c>
      <c r="X302">
        <v>3291.6348557336751</v>
      </c>
      <c r="Y302">
        <v>3308.3317422986688</v>
      </c>
      <c r="Z302">
        <v>3168.7129842337258</v>
      </c>
      <c r="AA302">
        <v>3370.9634207538238</v>
      </c>
      <c r="AB302">
        <v>560.09841459724032</v>
      </c>
      <c r="AC302">
        <v>553.92197693721812</v>
      </c>
      <c r="AD302">
        <v>478.74511026520258</v>
      </c>
      <c r="AE302">
        <v>651.75067587471392</v>
      </c>
      <c r="AF302">
        <v>58.857733776414968</v>
      </c>
      <c r="AG302">
        <v>58.530140704808701</v>
      </c>
      <c r="AH302">
        <v>57.449030294683901</v>
      </c>
      <c r="AI302">
        <v>61.155019600540342</v>
      </c>
      <c r="AJ302">
        <v>0.49552849369641272</v>
      </c>
      <c r="AK302">
        <v>0.49552854750391451</v>
      </c>
      <c r="AL302">
        <v>0.49551613441937559</v>
      </c>
      <c r="AM302">
        <v>0.49554078182846079</v>
      </c>
      <c r="AN302">
        <v>0.94558222470152475</v>
      </c>
      <c r="AO302">
        <v>0.94558222470152442</v>
      </c>
      <c r="AP302">
        <v>0.94558222470152442</v>
      </c>
      <c r="AQ302">
        <v>0.94558222470152442</v>
      </c>
      <c r="AR302">
        <v>13.180345323781239</v>
      </c>
      <c r="AS302">
        <v>13.18034532378125</v>
      </c>
      <c r="AT302">
        <v>13.18034532378125</v>
      </c>
      <c r="AU302">
        <v>13.18034532378125</v>
      </c>
      <c r="AV302" t="str">
        <f>VLOOKUP(Sheet1[[#This Row],[NPDES ID2]],Combined_Sheet__Major_Only___2[[NPDES ID2]:[ECHO BFR]],3,FALSE)</f>
        <v>TX</v>
      </c>
      <c r="AW302" t="s">
        <v>41</v>
      </c>
      <c r="AX302" t="str">
        <f>VLOOKUP(Sheet1[[#This Row],[NPDES ID2]],Combined_Sheet__Major_Only___2[[NPDES ID2]:[ECHO BFR]],27,FALSE)</f>
        <v>-</v>
      </c>
      <c r="AY302" t="str">
        <f>VLOOKUP(Sheet1[[#This Row],[NPDES ID2]],Combined_Sheet__Major_Only___2[[NPDES ID2]:[ECHO BFR]],28,FALSE)</f>
        <v>-</v>
      </c>
      <c r="AZ302" t="str">
        <f>VLOOKUP(Sheet1[[#This Row],[NPDES ID2]],Combined_Sheet__Major_Only___2[[NPDES ID2]:[ECHO BFR]],29,FALSE)</f>
        <v>thickening</v>
      </c>
      <c r="BA302">
        <f>VLOOKUP(Sheet1[[#This Row],[NPDES ID2]],Combined_Sheet__Major_Only___2[[NPDES ID2]:[ECHO BFR]],17,FALSE)</f>
        <v>30.383527999999998</v>
      </c>
      <c r="BB302">
        <f>VLOOKUP(Sheet1[[#This Row],[NPDES ID2]],Combined_Sheet__Major_Only___2[[NPDES ID2]:[ECHO BFR]],18,FALSE)</f>
        <v>-96.101056</v>
      </c>
      <c r="BC302" t="str">
        <f>IF(ISNUMBER(SEARCH("aerobic",$AW302)),"aerobic","")</f>
        <v>aerobic</v>
      </c>
      <c r="BD302" t="str">
        <f>IF(ISNUMBER(SEARCH("anaer",$AW302)),"anaer","")</f>
        <v/>
      </c>
      <c r="BE302" t="str">
        <f>IF(ISNUMBER(SEARCH("thickening",$AZ302)),"thickening","")</f>
        <v>thickening</v>
      </c>
      <c r="BF302" s="3" t="str">
        <f>IF(ISNUMBER(SEARCH("airDry",$AW302)),"airDry","")</f>
        <v/>
      </c>
      <c r="BG302" s="3" t="str">
        <f>IF(ISNUMBER(SEARCH("heatDry",$AY302)),"heatDry","")</f>
        <v/>
      </c>
      <c r="BH302" s="3" t="str">
        <f>IF(AND(ISNUMBER(SEARCH("aerobic",$AW302)),ISNUMBER(SEARCH("anaer",$AW302))),"Combined Aer and Anaer.","")</f>
        <v/>
      </c>
    </row>
    <row r="303" spans="1:60" x14ac:dyDescent="0.25">
      <c r="A303" s="4">
        <v>1236</v>
      </c>
      <c r="B303" t="s">
        <v>5911</v>
      </c>
      <c r="C303">
        <v>219.92</v>
      </c>
      <c r="D303">
        <v>622.70771215672607</v>
      </c>
      <c r="E303">
        <v>622.33102455045173</v>
      </c>
      <c r="F303">
        <v>459.17314248382388</v>
      </c>
      <c r="G303">
        <v>806.42904380525681</v>
      </c>
      <c r="H303">
        <v>-127.33817335204481</v>
      </c>
      <c r="I303">
        <v>-129.73768181646241</v>
      </c>
      <c r="J303">
        <v>-146.25123134920321</v>
      </c>
      <c r="K303">
        <v>-104.35401487602699</v>
      </c>
      <c r="L303">
        <v>132.59776298683471</v>
      </c>
      <c r="M303">
        <v>131.86784753995099</v>
      </c>
      <c r="N303">
        <v>129.4517857218062</v>
      </c>
      <c r="O303">
        <v>137.72507910867421</v>
      </c>
      <c r="P303">
        <v>5.1703513945182848</v>
      </c>
      <c r="Q303">
        <v>5.2160135730952462</v>
      </c>
      <c r="R303">
        <v>4.3387450094738629</v>
      </c>
      <c r="S303">
        <v>5.9025726073111011</v>
      </c>
      <c r="T303">
        <v>43955.232630159342</v>
      </c>
      <c r="U303">
        <v>43955.199056258731</v>
      </c>
      <c r="V303">
        <v>43925.130361162803</v>
      </c>
      <c r="W303">
        <v>43985.542958235317</v>
      </c>
      <c r="X303">
        <v>3281.929722299139</v>
      </c>
      <c r="Y303">
        <v>3298.4358400894721</v>
      </c>
      <c r="Z303">
        <v>3160.5237488815128</v>
      </c>
      <c r="AA303">
        <v>3360.2584729677901</v>
      </c>
      <c r="AB303">
        <v>536.65849968527948</v>
      </c>
      <c r="AC303">
        <v>531.173023122617</v>
      </c>
      <c r="AD303">
        <v>461.4442508263482</v>
      </c>
      <c r="AE303">
        <v>620.7480812655009</v>
      </c>
      <c r="AF303">
        <v>59.088325177766123</v>
      </c>
      <c r="AG303">
        <v>58.762846065652532</v>
      </c>
      <c r="AH303">
        <v>57.6868544736842</v>
      </c>
      <c r="AI303">
        <v>61.373000778627748</v>
      </c>
      <c r="AJ303">
        <v>0.49834100535784293</v>
      </c>
      <c r="AK303">
        <v>0.49834102372222161</v>
      </c>
      <c r="AL303">
        <v>0.49833679385992968</v>
      </c>
      <c r="AM303">
        <v>0.49834519253345938</v>
      </c>
      <c r="AN303">
        <v>0.94563155832818968</v>
      </c>
      <c r="AO303">
        <v>0.94563155832818968</v>
      </c>
      <c r="AP303">
        <v>0.94563155832818968</v>
      </c>
      <c r="AQ303">
        <v>0.94563155832818968</v>
      </c>
      <c r="AR303">
        <v>13.54828573017895</v>
      </c>
      <c r="AS303">
        <v>13.548285730178939</v>
      </c>
      <c r="AT303">
        <v>13.548285730178939</v>
      </c>
      <c r="AU303">
        <v>13.548285730178939</v>
      </c>
      <c r="AV303" t="str">
        <f>VLOOKUP(Sheet1[[#This Row],[NPDES ID2]],Combined_Sheet__Major_Only___2[[NPDES ID2]:[ECHO BFR]],3,FALSE)</f>
        <v>TX</v>
      </c>
      <c r="AW303" t="s">
        <v>41</v>
      </c>
      <c r="AX303" t="str">
        <f>VLOOKUP(Sheet1[[#This Row],[NPDES ID2]],Combined_Sheet__Major_Only___2[[NPDES ID2]:[ECHO BFR]],27,FALSE)</f>
        <v>-</v>
      </c>
      <c r="AY303" t="str">
        <f>VLOOKUP(Sheet1[[#This Row],[NPDES ID2]],Combined_Sheet__Major_Only___2[[NPDES ID2]:[ECHO BFR]],28,FALSE)</f>
        <v>-</v>
      </c>
      <c r="AZ303" t="str">
        <f>VLOOKUP(Sheet1[[#This Row],[NPDES ID2]],Combined_Sheet__Major_Only___2[[NPDES ID2]:[ECHO BFR]],29,FALSE)</f>
        <v>thickening</v>
      </c>
      <c r="BA303">
        <f>VLOOKUP(Sheet1[[#This Row],[NPDES ID2]],Combined_Sheet__Major_Only___2[[NPDES ID2]:[ECHO BFR]],17,FALSE)</f>
        <v>29.67755</v>
      </c>
      <c r="BB303">
        <f>VLOOKUP(Sheet1[[#This Row],[NPDES ID2]],Combined_Sheet__Major_Only___2[[NPDES ID2]:[ECHO BFR]],18,FALSE)</f>
        <v>-95.634169999999997</v>
      </c>
      <c r="BC303" t="str">
        <f>IF(ISNUMBER(SEARCH("aerobic",$AW303)),"aerobic","")</f>
        <v>aerobic</v>
      </c>
      <c r="BD303" t="str">
        <f>IF(ISNUMBER(SEARCH("anaer",$AW303)),"anaer","")</f>
        <v/>
      </c>
      <c r="BE303" t="str">
        <f>IF(ISNUMBER(SEARCH("thickening",$AZ303)),"thickening","")</f>
        <v>thickening</v>
      </c>
      <c r="BF303" s="2" t="str">
        <f>IF(ISNUMBER(SEARCH("airDry",$AW303)),"airDry","")</f>
        <v/>
      </c>
      <c r="BG303" s="2" t="str">
        <f>IF(ISNUMBER(SEARCH("heatDry",$AY303)),"heatDry","")</f>
        <v/>
      </c>
      <c r="BH303" s="2" t="str">
        <f>IF(AND(ISNUMBER(SEARCH("aerobic",$AW303)),ISNUMBER(SEARCH("anaer",$AW303))),"Combined Aer and Anaer.","")</f>
        <v/>
      </c>
    </row>
    <row r="304" spans="1:60" x14ac:dyDescent="0.25">
      <c r="A304" s="4">
        <v>921</v>
      </c>
      <c r="B304" t="s">
        <v>4483</v>
      </c>
      <c r="C304">
        <v>688.19</v>
      </c>
      <c r="D304">
        <v>395.5429197901932</v>
      </c>
      <c r="E304">
        <v>393.47727424743698</v>
      </c>
      <c r="F304">
        <v>323.85252167201452</v>
      </c>
      <c r="G304">
        <v>467.50332925927017</v>
      </c>
      <c r="H304">
        <v>-128.01488539822489</v>
      </c>
      <c r="I304">
        <v>-130.4721794352065</v>
      </c>
      <c r="J304">
        <v>-146.98154852208489</v>
      </c>
      <c r="K304">
        <v>-105.1801378793736</v>
      </c>
      <c r="L304">
        <v>412.50265665895847</v>
      </c>
      <c r="M304">
        <v>410.20034636593181</v>
      </c>
      <c r="N304">
        <v>402.57389348931628</v>
      </c>
      <c r="O304">
        <v>428.68264261656998</v>
      </c>
      <c r="P304">
        <v>16.184020622565701</v>
      </c>
      <c r="Q304">
        <v>16.318013419493571</v>
      </c>
      <c r="R304">
        <v>13.591317428025389</v>
      </c>
      <c r="S304">
        <v>18.488796576448081</v>
      </c>
      <c r="T304">
        <v>44011.720088947463</v>
      </c>
      <c r="U304">
        <v>44011.686473632959</v>
      </c>
      <c r="V304">
        <v>43981.580688374161</v>
      </c>
      <c r="W304">
        <v>44042.06780524402</v>
      </c>
      <c r="X304">
        <v>3305.561288838082</v>
      </c>
      <c r="Y304">
        <v>3322.403133792634</v>
      </c>
      <c r="Z304">
        <v>3181.5413082567761</v>
      </c>
      <c r="AA304">
        <v>3385.6051005451491</v>
      </c>
      <c r="AB304">
        <v>510.72185969262893</v>
      </c>
      <c r="AC304">
        <v>506.04930063896069</v>
      </c>
      <c r="AD304">
        <v>442.81073049167838</v>
      </c>
      <c r="AE304">
        <v>586.1495336616988</v>
      </c>
      <c r="AF304">
        <v>58.743137343559802</v>
      </c>
      <c r="AG304">
        <v>58.414622281374513</v>
      </c>
      <c r="AH304">
        <v>57.330562152537553</v>
      </c>
      <c r="AI304">
        <v>61.046777883196569</v>
      </c>
      <c r="AJ304">
        <v>0.4941308608377013</v>
      </c>
      <c r="AK304">
        <v>0.49413091654765301</v>
      </c>
      <c r="AL304">
        <v>0.49411806339768349</v>
      </c>
      <c r="AM304">
        <v>0.49414358462446067</v>
      </c>
      <c r="AN304">
        <v>0.94569590328822883</v>
      </c>
      <c r="AO304">
        <v>0.94569590328822895</v>
      </c>
      <c r="AP304">
        <v>0.94569590328822895</v>
      </c>
      <c r="AQ304">
        <v>0.94569590328822895</v>
      </c>
      <c r="AR304">
        <v>13.93976566067443</v>
      </c>
      <c r="AS304">
        <v>13.93976566067443</v>
      </c>
      <c r="AT304">
        <v>13.93976566067443</v>
      </c>
      <c r="AU304">
        <v>13.93976566067443</v>
      </c>
      <c r="AV304" t="str">
        <f>VLOOKUP(Sheet1[[#This Row],[NPDES ID2]],Combined_Sheet__Major_Only___2[[NPDES ID2]:[ECHO BFR]],3,FALSE)</f>
        <v>FL</v>
      </c>
      <c r="AW304" t="s">
        <v>41</v>
      </c>
      <c r="AX304" t="str">
        <f>VLOOKUP(Sheet1[[#This Row],[NPDES ID2]],Combined_Sheet__Major_Only___2[[NPDES ID2]:[ECHO BFR]],27,FALSE)</f>
        <v>-</v>
      </c>
      <c r="AY304" t="str">
        <f>VLOOKUP(Sheet1[[#This Row],[NPDES ID2]],Combined_Sheet__Major_Only___2[[NPDES ID2]:[ECHO BFR]],28,FALSE)</f>
        <v>-</v>
      </c>
      <c r="AZ304" t="str">
        <f>VLOOKUP(Sheet1[[#This Row],[NPDES ID2]],Combined_Sheet__Major_Only___2[[NPDES ID2]:[ECHO BFR]],29,FALSE)</f>
        <v>thickening</v>
      </c>
      <c r="BA304">
        <f>VLOOKUP(Sheet1[[#This Row],[NPDES ID2]],Combined_Sheet__Major_Only___2[[NPDES ID2]:[ECHO BFR]],17,FALSE)</f>
        <v>28.019444</v>
      </c>
      <c r="BB304">
        <f>VLOOKUP(Sheet1[[#This Row],[NPDES ID2]],Combined_Sheet__Major_Only___2[[NPDES ID2]:[ECHO BFR]],18,FALSE)</f>
        <v>-82.785832999999997</v>
      </c>
      <c r="BC304" t="str">
        <f>IF(ISNUMBER(SEARCH("aerobic",$AW304)),"aerobic","")</f>
        <v>aerobic</v>
      </c>
      <c r="BD304" t="str">
        <f>IF(ISNUMBER(SEARCH("anaer",$AW304)),"anaer","")</f>
        <v/>
      </c>
      <c r="BE304" t="str">
        <f>IF(ISNUMBER(SEARCH("thickening",$AZ304)),"thickening","")</f>
        <v>thickening</v>
      </c>
      <c r="BF304" s="3" t="str">
        <f>IF(ISNUMBER(SEARCH("airDry",$AW304)),"airDry","")</f>
        <v/>
      </c>
      <c r="BG304" s="3" t="str">
        <f>IF(ISNUMBER(SEARCH("heatDry",$AY304)),"heatDry","")</f>
        <v/>
      </c>
      <c r="BH304" s="3" t="str">
        <f>IF(AND(ISNUMBER(SEARCH("aerobic",$AW304)),ISNUMBER(SEARCH("anaer",$AW304))),"Combined Aer and Anaer.","")</f>
        <v/>
      </c>
    </row>
    <row r="305" spans="1:60" x14ac:dyDescent="0.25">
      <c r="A305" s="4">
        <v>2416</v>
      </c>
      <c r="B305" t="s">
        <v>11266</v>
      </c>
      <c r="C305">
        <v>262.10000000000002</v>
      </c>
      <c r="D305">
        <v>506.47508439418721</v>
      </c>
      <c r="E305">
        <v>510.01871673098867</v>
      </c>
      <c r="F305">
        <v>379.33515759656552</v>
      </c>
      <c r="G305">
        <v>650.7124730032566</v>
      </c>
      <c r="H305">
        <v>-115.6913027435333</v>
      </c>
      <c r="I305">
        <v>-118.0481814217835</v>
      </c>
      <c r="J305">
        <v>-133.75510592250961</v>
      </c>
      <c r="K305">
        <v>-92.105215766478651</v>
      </c>
      <c r="L305">
        <v>172.78100643436761</v>
      </c>
      <c r="M305">
        <v>172.02792001317891</v>
      </c>
      <c r="N305">
        <v>169.53488384775559</v>
      </c>
      <c r="O305">
        <v>178.0714452376572</v>
      </c>
      <c r="P305">
        <v>6.1313620759697463</v>
      </c>
      <c r="Q305">
        <v>6.20969679056088</v>
      </c>
      <c r="R305">
        <v>5.080802877474957</v>
      </c>
      <c r="S305">
        <v>6.9916612183122329</v>
      </c>
      <c r="T305">
        <v>44020.887151089068</v>
      </c>
      <c r="U305">
        <v>44020.85352905374</v>
      </c>
      <c r="V305">
        <v>43990.741724621214</v>
      </c>
      <c r="W305">
        <v>44051.240934929643</v>
      </c>
      <c r="X305">
        <v>3005.7574370252369</v>
      </c>
      <c r="Y305">
        <v>3017.625948487942</v>
      </c>
      <c r="Z305">
        <v>2917.616863736489</v>
      </c>
      <c r="AA305">
        <v>3062.495028764768</v>
      </c>
      <c r="AB305">
        <v>502.90107199518201</v>
      </c>
      <c r="AC305">
        <v>498.44494309026811</v>
      </c>
      <c r="AD305">
        <v>430.97952319292932</v>
      </c>
      <c r="AE305">
        <v>585.99896279156201</v>
      </c>
      <c r="AF305">
        <v>64.604043410758308</v>
      </c>
      <c r="AG305">
        <v>64.32219629738097</v>
      </c>
      <c r="AH305">
        <v>63.390841304918808</v>
      </c>
      <c r="AI305">
        <v>66.581976899371938</v>
      </c>
      <c r="AJ305">
        <v>0.56568487826462688</v>
      </c>
      <c r="AK305">
        <v>0.56568490168847796</v>
      </c>
      <c r="AL305">
        <v>0.56567950593844818</v>
      </c>
      <c r="AM305">
        <v>0.56569021957088861</v>
      </c>
      <c r="AN305">
        <v>0.94570633114309077</v>
      </c>
      <c r="AO305">
        <v>0.94570633114309066</v>
      </c>
      <c r="AP305">
        <v>0.94570633114309066</v>
      </c>
      <c r="AQ305">
        <v>0.94570633114309066</v>
      </c>
      <c r="AR305">
        <v>14.61264329378468</v>
      </c>
      <c r="AS305">
        <v>14.61264329378468</v>
      </c>
      <c r="AT305">
        <v>14.61264329378468</v>
      </c>
      <c r="AU305">
        <v>14.61264329378468</v>
      </c>
      <c r="AV305" t="str">
        <f>VLOOKUP(Sheet1[[#This Row],[NPDES ID2]],Combined_Sheet__Major_Only___2[[NPDES ID2]:[ECHO BFR]],3,FALSE)</f>
        <v>TX</v>
      </c>
      <c r="AW305" t="s">
        <v>41</v>
      </c>
      <c r="AX305" t="str">
        <f>VLOOKUP(Sheet1[[#This Row],[NPDES ID2]],Combined_Sheet__Major_Only___2[[NPDES ID2]:[ECHO BFR]],27,FALSE)</f>
        <v>-</v>
      </c>
      <c r="AY305" t="str">
        <f>VLOOKUP(Sheet1[[#This Row],[NPDES ID2]],Combined_Sheet__Major_Only___2[[NPDES ID2]:[ECHO BFR]],28,FALSE)</f>
        <v>-</v>
      </c>
      <c r="AZ305" t="str">
        <f>VLOOKUP(Sheet1[[#This Row],[NPDES ID2]],Combined_Sheet__Major_Only___2[[NPDES ID2]:[ECHO BFR]],29,FALSE)</f>
        <v>thickening</v>
      </c>
      <c r="BA305">
        <f>VLOOKUP(Sheet1[[#This Row],[NPDES ID2]],Combined_Sheet__Major_Only___2[[NPDES ID2]:[ECHO BFR]],17,FALSE)</f>
        <v>30.253889000000001</v>
      </c>
      <c r="BB305">
        <f>VLOOKUP(Sheet1[[#This Row],[NPDES ID2]],Combined_Sheet__Major_Only___2[[NPDES ID2]:[ECHO BFR]],18,FALSE)</f>
        <v>-98.846943999999993</v>
      </c>
      <c r="BC305" t="str">
        <f>IF(ISNUMBER(SEARCH("aerobic",$AW305)),"aerobic","")</f>
        <v>aerobic</v>
      </c>
      <c r="BD305" t="str">
        <f>IF(ISNUMBER(SEARCH("anaer",$AW305)),"anaer","")</f>
        <v/>
      </c>
      <c r="BE305" t="str">
        <f>IF(ISNUMBER(SEARCH("thickening",$AZ305)),"thickening","")</f>
        <v>thickening</v>
      </c>
      <c r="BF305" s="2" t="str">
        <f>IF(ISNUMBER(SEARCH("airDry",$AW305)),"airDry","")</f>
        <v/>
      </c>
      <c r="BG305" s="2" t="str">
        <f>IF(ISNUMBER(SEARCH("heatDry",$AY305)),"heatDry","")</f>
        <v/>
      </c>
      <c r="BH305" s="2" t="str">
        <f>IF(AND(ISNUMBER(SEARCH("aerobic",$AW305)),ISNUMBER(SEARCH("anaer",$AW305))),"Combined Aer and Anaer.","")</f>
        <v/>
      </c>
    </row>
    <row r="306" spans="1:60" x14ac:dyDescent="0.25">
      <c r="A306" s="4">
        <v>1661</v>
      </c>
      <c r="B306" t="s">
        <v>7799</v>
      </c>
      <c r="C306">
        <v>59</v>
      </c>
      <c r="D306">
        <v>1727.4883436302939</v>
      </c>
      <c r="E306">
        <v>1728.157035784966</v>
      </c>
      <c r="F306">
        <v>1203.43512950013</v>
      </c>
      <c r="G306">
        <v>2280.9856545035959</v>
      </c>
      <c r="H306">
        <v>-114.5782783297846</v>
      </c>
      <c r="I306">
        <v>-116.9810274510436</v>
      </c>
      <c r="J306">
        <v>-132.74250330912449</v>
      </c>
      <c r="K306">
        <v>-90.891309266199485</v>
      </c>
      <c r="L306">
        <v>39.258274175229943</v>
      </c>
      <c r="M306">
        <v>39.091602278874902</v>
      </c>
      <c r="N306">
        <v>38.540046088501001</v>
      </c>
      <c r="O306">
        <v>40.428889283923027</v>
      </c>
      <c r="P306">
        <v>1.3794352167399571</v>
      </c>
      <c r="Q306">
        <v>1.3970503158523779</v>
      </c>
      <c r="R306">
        <v>1.139783946028422</v>
      </c>
      <c r="S306">
        <v>1.576373256771237</v>
      </c>
      <c r="T306">
        <v>44098.141070620411</v>
      </c>
      <c r="U306">
        <v>44098.107391946207</v>
      </c>
      <c r="V306">
        <v>44067.944861909833</v>
      </c>
      <c r="W306">
        <v>44128.545987697376</v>
      </c>
      <c r="X306">
        <v>2983.0426943746229</v>
      </c>
      <c r="Y306">
        <v>2994.4939065327312</v>
      </c>
      <c r="Z306">
        <v>2897.858624516256</v>
      </c>
      <c r="AA306">
        <v>3037.868936687647</v>
      </c>
      <c r="AB306">
        <v>583.22310272869186</v>
      </c>
      <c r="AC306">
        <v>576.22115483223547</v>
      </c>
      <c r="AD306">
        <v>487.28661157773689</v>
      </c>
      <c r="AE306">
        <v>697.75673498597621</v>
      </c>
      <c r="AF306">
        <v>65.208826093159445</v>
      </c>
      <c r="AG306">
        <v>64.931916928339064</v>
      </c>
      <c r="AH306">
        <v>64.015966267832056</v>
      </c>
      <c r="AI306">
        <v>67.153194463884816</v>
      </c>
      <c r="AJ306">
        <v>0.57307641409122279</v>
      </c>
      <c r="AK306">
        <v>0.5730764197858127</v>
      </c>
      <c r="AL306">
        <v>0.57307510892802216</v>
      </c>
      <c r="AM306">
        <v>0.57307771170763799</v>
      </c>
      <c r="AN306">
        <v>0.94579405135671224</v>
      </c>
      <c r="AO306">
        <v>0.94579405135671246</v>
      </c>
      <c r="AP306">
        <v>0.94579405135671246</v>
      </c>
      <c r="AQ306">
        <v>0.94579405135671246</v>
      </c>
      <c r="AR306">
        <v>13.490386057861</v>
      </c>
      <c r="AS306">
        <v>13.490386057861</v>
      </c>
      <c r="AT306">
        <v>13.490386057861</v>
      </c>
      <c r="AU306">
        <v>13.490386057861</v>
      </c>
      <c r="AV306" t="str">
        <f>VLOOKUP(Sheet1[[#This Row],[NPDES ID2]],Combined_Sheet__Major_Only___2[[NPDES ID2]:[ECHO BFR]],3,FALSE)</f>
        <v>NY</v>
      </c>
      <c r="AW306" t="s">
        <v>41</v>
      </c>
      <c r="AX306" t="str">
        <f>VLOOKUP(Sheet1[[#This Row],[NPDES ID2]],Combined_Sheet__Major_Only___2[[NPDES ID2]:[ECHO BFR]],27,FALSE)</f>
        <v>-</v>
      </c>
      <c r="AY306" t="str">
        <f>VLOOKUP(Sheet1[[#This Row],[NPDES ID2]],Combined_Sheet__Major_Only___2[[NPDES ID2]:[ECHO BFR]],28,FALSE)</f>
        <v>-</v>
      </c>
      <c r="AZ306" t="str">
        <f>VLOOKUP(Sheet1[[#This Row],[NPDES ID2]],Combined_Sheet__Major_Only___2[[NPDES ID2]:[ECHO BFR]],29,FALSE)</f>
        <v>preliminaryOps, thickening</v>
      </c>
      <c r="BA306">
        <f>VLOOKUP(Sheet1[[#This Row],[NPDES ID2]],Combined_Sheet__Major_Only___2[[NPDES ID2]:[ECHO BFR]],17,FALSE)</f>
        <v>42.163989999999998</v>
      </c>
      <c r="BB306">
        <f>VLOOKUP(Sheet1[[#This Row],[NPDES ID2]],Combined_Sheet__Major_Only___2[[NPDES ID2]:[ECHO BFR]],18,FALSE)</f>
        <v>-78.744519999999994</v>
      </c>
      <c r="BC306" t="str">
        <f>IF(ISNUMBER(SEARCH("aerobic",$AW306)),"aerobic","")</f>
        <v>aerobic</v>
      </c>
      <c r="BD306" t="str">
        <f>IF(ISNUMBER(SEARCH("anaer",$AW306)),"anaer","")</f>
        <v/>
      </c>
      <c r="BE306" t="str">
        <f>IF(ISNUMBER(SEARCH("thickening",$AZ306)),"thickening","")</f>
        <v>thickening</v>
      </c>
      <c r="BF306" s="3" t="str">
        <f>IF(ISNUMBER(SEARCH("airDry",$AW306)),"airDry","")</f>
        <v/>
      </c>
      <c r="BG306" s="3" t="str">
        <f>IF(ISNUMBER(SEARCH("heatDry",$AY306)),"heatDry","")</f>
        <v/>
      </c>
      <c r="BH306" s="3" t="str">
        <f>IF(AND(ISNUMBER(SEARCH("aerobic",$AW306)),ISNUMBER(SEARCH("anaer",$AW306))),"Combined Aer and Anaer.","")</f>
        <v/>
      </c>
    </row>
    <row r="307" spans="1:60" x14ac:dyDescent="0.25">
      <c r="A307" s="4">
        <v>1448</v>
      </c>
      <c r="B307" t="s">
        <v>6846</v>
      </c>
      <c r="C307">
        <v>119.7</v>
      </c>
      <c r="D307">
        <v>942.91006012175421</v>
      </c>
      <c r="E307">
        <v>943.21375058033573</v>
      </c>
      <c r="F307">
        <v>670.53211503698526</v>
      </c>
      <c r="G307">
        <v>1236.043589617705</v>
      </c>
      <c r="H307">
        <v>-118.82186727640961</v>
      </c>
      <c r="I307">
        <v>-121.1314599509644</v>
      </c>
      <c r="J307">
        <v>-136.84787220382049</v>
      </c>
      <c r="K307">
        <v>-95.369688144587514</v>
      </c>
      <c r="L307">
        <v>76.99797502474911</v>
      </c>
      <c r="M307">
        <v>76.638855822090562</v>
      </c>
      <c r="N307">
        <v>75.450325074138078</v>
      </c>
      <c r="O307">
        <v>79.520394991517577</v>
      </c>
      <c r="P307">
        <v>2.8042219366489132</v>
      </c>
      <c r="Q307">
        <v>2.8333251533646311</v>
      </c>
      <c r="R307">
        <v>2.3333749063336828</v>
      </c>
      <c r="S307">
        <v>3.1972576590014552</v>
      </c>
      <c r="T307">
        <v>44120.870843921453</v>
      </c>
      <c r="U307">
        <v>44120.837148582897</v>
      </c>
      <c r="V307">
        <v>44090.659693977213</v>
      </c>
      <c r="W307">
        <v>44151.290805502053</v>
      </c>
      <c r="X307">
        <v>3087.444292106049</v>
      </c>
      <c r="Y307">
        <v>3100.543473728776</v>
      </c>
      <c r="Z307">
        <v>2990.5867980434082</v>
      </c>
      <c r="AA307">
        <v>3149.813966865423</v>
      </c>
      <c r="AB307">
        <v>549.05946939247087</v>
      </c>
      <c r="AC307">
        <v>543.23103405420159</v>
      </c>
      <c r="AD307">
        <v>465.79973382158897</v>
      </c>
      <c r="AE307">
        <v>645.26748030920999</v>
      </c>
      <c r="AF307">
        <v>63.039601227588399</v>
      </c>
      <c r="AG307">
        <v>62.745461075085217</v>
      </c>
      <c r="AH307">
        <v>61.772768138467548</v>
      </c>
      <c r="AI307">
        <v>65.104657620638633</v>
      </c>
      <c r="AJ307">
        <v>0.54657111236151468</v>
      </c>
      <c r="AK307">
        <v>0.54657112322085277</v>
      </c>
      <c r="AL307">
        <v>0.54656862292608988</v>
      </c>
      <c r="AM307">
        <v>0.54657358740885686</v>
      </c>
      <c r="AN307">
        <v>0.94581980659801346</v>
      </c>
      <c r="AO307">
        <v>0.94581980659801379</v>
      </c>
      <c r="AP307">
        <v>0.94581980659801379</v>
      </c>
      <c r="AQ307">
        <v>0.94581980659801379</v>
      </c>
      <c r="AR307">
        <v>13.758737112481271</v>
      </c>
      <c r="AS307">
        <v>13.758737112481271</v>
      </c>
      <c r="AT307">
        <v>13.758737112481271</v>
      </c>
      <c r="AU307">
        <v>13.758737112481271</v>
      </c>
      <c r="AV307" t="str">
        <f>VLOOKUP(Sheet1[[#This Row],[NPDES ID2]],Combined_Sheet__Major_Only___2[[NPDES ID2]:[ECHO BFR]],3,FALSE)</f>
        <v>IL</v>
      </c>
      <c r="AW307" t="s">
        <v>41</v>
      </c>
      <c r="AX307" t="str">
        <f>VLOOKUP(Sheet1[[#This Row],[NPDES ID2]],Combined_Sheet__Major_Only___2[[NPDES ID2]:[ECHO BFR]],27,FALSE)</f>
        <v>-</v>
      </c>
      <c r="AY307" t="str">
        <f>VLOOKUP(Sheet1[[#This Row],[NPDES ID2]],Combined_Sheet__Major_Only___2[[NPDES ID2]:[ECHO BFR]],28,FALSE)</f>
        <v>-</v>
      </c>
      <c r="AZ307" t="str">
        <f>VLOOKUP(Sheet1[[#This Row],[NPDES ID2]],Combined_Sheet__Major_Only___2[[NPDES ID2]:[ECHO BFR]],29,FALSE)</f>
        <v>thickening</v>
      </c>
      <c r="BA307">
        <f>VLOOKUP(Sheet1[[#This Row],[NPDES ID2]],Combined_Sheet__Major_Only___2[[NPDES ID2]:[ECHO BFR]],17,FALSE)</f>
        <v>40.632235999999999</v>
      </c>
      <c r="BB307">
        <f>VLOOKUP(Sheet1[[#This Row],[NPDES ID2]],Combined_Sheet__Major_Only___2[[NPDES ID2]:[ECHO BFR]],18,FALSE)</f>
        <v>-89.620283000000001</v>
      </c>
      <c r="BC307" t="str">
        <f>IF(ISNUMBER(SEARCH("aerobic",$AW307)),"aerobic","")</f>
        <v>aerobic</v>
      </c>
      <c r="BD307" t="str">
        <f>IF(ISNUMBER(SEARCH("anaer",$AW307)),"anaer","")</f>
        <v/>
      </c>
      <c r="BE307" t="str">
        <f>IF(ISNUMBER(SEARCH("thickening",$AZ307)),"thickening","")</f>
        <v>thickening</v>
      </c>
      <c r="BF307" s="2" t="str">
        <f>IF(ISNUMBER(SEARCH("airDry",$AW307)),"airDry","")</f>
        <v/>
      </c>
      <c r="BG307" s="2" t="str">
        <f>IF(ISNUMBER(SEARCH("heatDry",$AY307)),"heatDry","")</f>
        <v/>
      </c>
      <c r="BH307" s="2" t="str">
        <f>IF(AND(ISNUMBER(SEARCH("aerobic",$AW307)),ISNUMBER(SEARCH("anaer",$AW307))),"Combined Aer and Anaer.","")</f>
        <v/>
      </c>
    </row>
    <row r="308" spans="1:60" x14ac:dyDescent="0.25">
      <c r="A308" s="4">
        <v>1727</v>
      </c>
      <c r="B308" t="s">
        <v>8091</v>
      </c>
      <c r="C308">
        <v>36.409999999999997</v>
      </c>
      <c r="D308">
        <v>2904.0710000823869</v>
      </c>
      <c r="E308">
        <v>2898.5379890655408</v>
      </c>
      <c r="F308">
        <v>2008.357626784898</v>
      </c>
      <c r="G308">
        <v>3848.4131987431142</v>
      </c>
      <c r="H308">
        <v>-122.1729155016576</v>
      </c>
      <c r="I308">
        <v>-124.5786405249027</v>
      </c>
      <c r="J308">
        <v>-140.59505297631901</v>
      </c>
      <c r="K308">
        <v>-98.875701758496575</v>
      </c>
      <c r="L308">
        <v>22.826638106726168</v>
      </c>
      <c r="M308">
        <v>22.712685436781239</v>
      </c>
      <c r="N308">
        <v>22.3356087318646</v>
      </c>
      <c r="O308">
        <v>23.626956430997801</v>
      </c>
      <c r="P308">
        <v>0.85422313389025473</v>
      </c>
      <c r="Q308">
        <v>0.86092280480450756</v>
      </c>
      <c r="R308">
        <v>0.71323585880774687</v>
      </c>
      <c r="S308">
        <v>0.97365346631697502</v>
      </c>
      <c r="T308">
        <v>44192.052186020679</v>
      </c>
      <c r="U308">
        <v>44192.01843849539</v>
      </c>
      <c r="V308">
        <v>44161.794245593657</v>
      </c>
      <c r="W308">
        <v>44222.519261487723</v>
      </c>
      <c r="X308">
        <v>3173.084192183815</v>
      </c>
      <c r="Y308">
        <v>3187.5415126715352</v>
      </c>
      <c r="Z308">
        <v>3066.576283085481</v>
      </c>
      <c r="AA308">
        <v>3241.7082241615749</v>
      </c>
      <c r="AB308">
        <v>570.21978536313907</v>
      </c>
      <c r="AC308">
        <v>563.69111940441644</v>
      </c>
      <c r="AD308">
        <v>482.69506925053531</v>
      </c>
      <c r="AE308">
        <v>670.44968296147374</v>
      </c>
      <c r="AF308">
        <v>61.439552597794943</v>
      </c>
      <c r="AG308">
        <v>61.132803408652222</v>
      </c>
      <c r="AH308">
        <v>60.11798880124163</v>
      </c>
      <c r="AI308">
        <v>63.59363902501353</v>
      </c>
      <c r="AJ308">
        <v>0.52703250231642096</v>
      </c>
      <c r="AK308">
        <v>0.52703250557965686</v>
      </c>
      <c r="AL308">
        <v>0.52703175446560879</v>
      </c>
      <c r="AM308">
        <v>0.52703324584223743</v>
      </c>
      <c r="AN308">
        <v>0.94590030450018547</v>
      </c>
      <c r="AO308">
        <v>0.94590030450018558</v>
      </c>
      <c r="AP308">
        <v>0.94590030450018558</v>
      </c>
      <c r="AQ308">
        <v>0.94590030450018558</v>
      </c>
      <c r="AR308">
        <v>13.32888684703798</v>
      </c>
      <c r="AS308">
        <v>13.328886847037991</v>
      </c>
      <c r="AT308">
        <v>13.328886847037991</v>
      </c>
      <c r="AU308">
        <v>13.328886847037991</v>
      </c>
      <c r="AV308" t="str">
        <f>VLOOKUP(Sheet1[[#This Row],[NPDES ID2]],Combined_Sheet__Major_Only___2[[NPDES ID2]:[ECHO BFR]],3,FALSE)</f>
        <v>IA</v>
      </c>
      <c r="AW308" t="s">
        <v>41</v>
      </c>
      <c r="AX308" t="str">
        <f>VLOOKUP(Sheet1[[#This Row],[NPDES ID2]],Combined_Sheet__Major_Only___2[[NPDES ID2]:[ECHO BFR]],27,FALSE)</f>
        <v>tempSludgeStore</v>
      </c>
      <c r="AY308" t="str">
        <f>VLOOKUP(Sheet1[[#This Row],[NPDES ID2]],Combined_Sheet__Major_Only___2[[NPDES ID2]:[ECHO BFR]],28,FALSE)</f>
        <v>-</v>
      </c>
      <c r="AZ308" t="str">
        <f>VLOOKUP(Sheet1[[#This Row],[NPDES ID2]],Combined_Sheet__Major_Only___2[[NPDES ID2]:[ECHO BFR]],29,FALSE)</f>
        <v>thickening</v>
      </c>
      <c r="BA308">
        <f>VLOOKUP(Sheet1[[#This Row],[NPDES ID2]],Combined_Sheet__Major_Only___2[[NPDES ID2]:[ECHO BFR]],17,FALSE)</f>
        <v>41.981499999999997</v>
      </c>
      <c r="BB308">
        <f>VLOOKUP(Sheet1[[#This Row],[NPDES ID2]],Combined_Sheet__Major_Only___2[[NPDES ID2]:[ECHO BFR]],18,FALSE)</f>
        <v>-92.592129999999997</v>
      </c>
      <c r="BC308" t="str">
        <f>IF(ISNUMBER(SEARCH("aerobic",$AW308)),"aerobic","")</f>
        <v>aerobic</v>
      </c>
      <c r="BD308" t="str">
        <f>IF(ISNUMBER(SEARCH("anaer",$AW308)),"anaer","")</f>
        <v/>
      </c>
      <c r="BE308" t="str">
        <f>IF(ISNUMBER(SEARCH("thickening",$AZ308)),"thickening","")</f>
        <v>thickening</v>
      </c>
      <c r="BF308" s="3" t="str">
        <f>IF(ISNUMBER(SEARCH("airDry",$AW308)),"airDry","")</f>
        <v/>
      </c>
      <c r="BG308" s="3" t="str">
        <f>IF(ISNUMBER(SEARCH("heatDry",$AY308)),"heatDry","")</f>
        <v/>
      </c>
      <c r="BH308" s="3" t="str">
        <f>IF(AND(ISNUMBER(SEARCH("aerobic",$AW308)),ISNUMBER(SEARCH("anaer",$AW308))),"Combined Aer and Anaer.","")</f>
        <v/>
      </c>
    </row>
    <row r="309" spans="1:60" x14ac:dyDescent="0.25">
      <c r="A309" s="4">
        <v>2401</v>
      </c>
      <c r="B309" t="s">
        <v>11196</v>
      </c>
      <c r="C309">
        <v>281.2</v>
      </c>
      <c r="D309">
        <v>487.1479072761577</v>
      </c>
      <c r="E309">
        <v>492.14669033103479</v>
      </c>
      <c r="F309">
        <v>367.3367826007389</v>
      </c>
      <c r="G309">
        <v>624.08939699451321</v>
      </c>
      <c r="H309">
        <v>-116.2352023062426</v>
      </c>
      <c r="I309">
        <v>-118.58046231266169</v>
      </c>
      <c r="J309">
        <v>-134.2463689749851</v>
      </c>
      <c r="K309">
        <v>-92.686329180969025</v>
      </c>
      <c r="L309">
        <v>184.5536279639677</v>
      </c>
      <c r="M309">
        <v>183.73921070908159</v>
      </c>
      <c r="N309">
        <v>181.04296157255351</v>
      </c>
      <c r="O309">
        <v>190.2751512127023</v>
      </c>
      <c r="P309">
        <v>6.5798994426395314</v>
      </c>
      <c r="Q309">
        <v>6.6631451342610379</v>
      </c>
      <c r="R309">
        <v>5.4598963593654917</v>
      </c>
      <c r="S309">
        <v>7.4955082345873141</v>
      </c>
      <c r="T309">
        <v>44207.842263497078</v>
      </c>
      <c r="U309">
        <v>44207.808504395267</v>
      </c>
      <c r="V309">
        <v>44177.573943589632</v>
      </c>
      <c r="W309">
        <v>44238.319790184847</v>
      </c>
      <c r="X309">
        <v>3031.928542616703</v>
      </c>
      <c r="Y309">
        <v>3044.0599419330242</v>
      </c>
      <c r="Z309">
        <v>2941.9090624729311</v>
      </c>
      <c r="AA309">
        <v>3089.8791189433532</v>
      </c>
      <c r="AB309">
        <v>586.96929995910784</v>
      </c>
      <c r="AC309">
        <v>579.86938587004943</v>
      </c>
      <c r="AD309">
        <v>491.11014279088721</v>
      </c>
      <c r="AE309">
        <v>700.51721868152799</v>
      </c>
      <c r="AF309">
        <v>64.31891270466123</v>
      </c>
      <c r="AG309">
        <v>64.034778490977459</v>
      </c>
      <c r="AH309">
        <v>63.096033636960158</v>
      </c>
      <c r="AI309">
        <v>66.31269650362988</v>
      </c>
      <c r="AJ309">
        <v>0.56220054855264767</v>
      </c>
      <c r="AK309">
        <v>0.56220057534437406</v>
      </c>
      <c r="AL309">
        <v>0.56219440294627643</v>
      </c>
      <c r="AM309">
        <v>0.56220665868422048</v>
      </c>
      <c r="AN309">
        <v>0.94591812885461635</v>
      </c>
      <c r="AO309">
        <v>0.94591812885461624</v>
      </c>
      <c r="AP309">
        <v>0.94591812885461624</v>
      </c>
      <c r="AQ309">
        <v>0.94591812885461624</v>
      </c>
      <c r="AR309">
        <v>13.37904849694746</v>
      </c>
      <c r="AS309">
        <v>13.379048496947471</v>
      </c>
      <c r="AT309">
        <v>13.379048496947471</v>
      </c>
      <c r="AU309">
        <v>13.379048496947471</v>
      </c>
      <c r="AV309" t="str">
        <f>VLOOKUP(Sheet1[[#This Row],[NPDES ID2]],Combined_Sheet__Major_Only___2[[NPDES ID2]:[ECHO BFR]],3,FALSE)</f>
        <v>PA</v>
      </c>
      <c r="AW309" t="s">
        <v>41</v>
      </c>
      <c r="AX309" t="str">
        <f>VLOOKUP(Sheet1[[#This Row],[NPDES ID2]],Combined_Sheet__Major_Only___2[[NPDES ID2]:[ECHO BFR]],27,FALSE)</f>
        <v>-</v>
      </c>
      <c r="AY309" t="str">
        <f>VLOOKUP(Sheet1[[#This Row],[NPDES ID2]],Combined_Sheet__Major_Only___2[[NPDES ID2]:[ECHO BFR]],28,FALSE)</f>
        <v>-</v>
      </c>
      <c r="AZ309" t="str">
        <f>VLOOKUP(Sheet1[[#This Row],[NPDES ID2]],Combined_Sheet__Major_Only___2[[NPDES ID2]:[ECHO BFR]],29,FALSE)</f>
        <v>thickening, preliminaryOps</v>
      </c>
      <c r="BA309">
        <f>VLOOKUP(Sheet1[[#This Row],[NPDES ID2]],Combined_Sheet__Major_Only___2[[NPDES ID2]:[ECHO BFR]],17,FALSE)</f>
        <v>40.854619999999997</v>
      </c>
      <c r="BB309">
        <f>VLOOKUP(Sheet1[[#This Row],[NPDES ID2]],Combined_Sheet__Major_Only___2[[NPDES ID2]:[ECHO BFR]],18,FALSE)</f>
        <v>-76.794589999999999</v>
      </c>
      <c r="BC309" t="str">
        <f>IF(ISNUMBER(SEARCH("aerobic",$AW309)),"aerobic","")</f>
        <v>aerobic</v>
      </c>
      <c r="BD309" t="str">
        <f>IF(ISNUMBER(SEARCH("anaer",$AW309)),"anaer","")</f>
        <v/>
      </c>
      <c r="BE309" t="str">
        <f>IF(ISNUMBER(SEARCH("thickening",$AZ309)),"thickening","")</f>
        <v>thickening</v>
      </c>
      <c r="BF309" s="3" t="str">
        <f>IF(ISNUMBER(SEARCH("airDry",$AW309)),"airDry","")</f>
        <v/>
      </c>
      <c r="BG309" s="3" t="str">
        <f>IF(ISNUMBER(SEARCH("heatDry",$AY309)),"heatDry","")</f>
        <v/>
      </c>
      <c r="BH309" s="3" t="str">
        <f>IF(AND(ISNUMBER(SEARCH("aerobic",$AW309)),ISNUMBER(SEARCH("anaer",$AW309))),"Combined Aer and Anaer.","")</f>
        <v/>
      </c>
    </row>
    <row r="310" spans="1:60" x14ac:dyDescent="0.25">
      <c r="A310" s="4">
        <v>96</v>
      </c>
      <c r="B310" t="s">
        <v>541</v>
      </c>
      <c r="C310">
        <v>27298</v>
      </c>
      <c r="D310">
        <v>5384.0191679059171</v>
      </c>
      <c r="E310">
        <v>5395.8577978398998</v>
      </c>
      <c r="F310">
        <v>4235.992861783735</v>
      </c>
      <c r="G310">
        <v>6517.2608383314719</v>
      </c>
      <c r="H310">
        <v>-109.1385484737948</v>
      </c>
      <c r="I310">
        <v>-112.3622821873392</v>
      </c>
      <c r="J310">
        <v>-129.45110699408551</v>
      </c>
      <c r="K310">
        <v>-82.821700211211649</v>
      </c>
      <c r="L310">
        <v>18007.099252698092</v>
      </c>
      <c r="M310">
        <v>17931.094198834751</v>
      </c>
      <c r="N310">
        <v>17666.83716113264</v>
      </c>
      <c r="O310">
        <v>18557.69358692961</v>
      </c>
      <c r="P310">
        <v>637.80923112283119</v>
      </c>
      <c r="Q310">
        <v>646.02086021985565</v>
      </c>
      <c r="R310">
        <v>528.5175010913191</v>
      </c>
      <c r="S310">
        <v>728.17658148889814</v>
      </c>
      <c r="T310">
        <v>44208.353401228647</v>
      </c>
      <c r="U310">
        <v>44208.319641752089</v>
      </c>
      <c r="V310">
        <v>44178.08474532891</v>
      </c>
      <c r="W310">
        <v>44238.831266230969</v>
      </c>
      <c r="X310">
        <v>3016.5775344708841</v>
      </c>
      <c r="Y310">
        <v>3028.2080828298531</v>
      </c>
      <c r="Z310">
        <v>2928.2478111469568</v>
      </c>
      <c r="AA310">
        <v>3073.7217063018252</v>
      </c>
      <c r="AB310">
        <v>515.75706338334089</v>
      </c>
      <c r="AC310">
        <v>511.04565823231599</v>
      </c>
      <c r="AD310">
        <v>440.66421249923889</v>
      </c>
      <c r="AE310">
        <v>603.01579696075578</v>
      </c>
      <c r="AF310">
        <v>64.718536187245562</v>
      </c>
      <c r="AG310">
        <v>64.417609972629961</v>
      </c>
      <c r="AH310">
        <v>63.518866688407627</v>
      </c>
      <c r="AI310">
        <v>66.67636620754466</v>
      </c>
      <c r="AJ310">
        <v>0.56708385000206352</v>
      </c>
      <c r="AK310">
        <v>0.56708608783924985</v>
      </c>
      <c r="AL310">
        <v>0.56651639154230038</v>
      </c>
      <c r="AM310">
        <v>0.56764867418186471</v>
      </c>
      <c r="AN310">
        <v>0.94591870564730429</v>
      </c>
      <c r="AO310">
        <v>0.94591870564730429</v>
      </c>
      <c r="AP310">
        <v>0.94591870564730429</v>
      </c>
      <c r="AQ310">
        <v>0.94591870564730429</v>
      </c>
      <c r="AR310">
        <v>14.452706052191891</v>
      </c>
      <c r="AS310">
        <v>14.4527060521919</v>
      </c>
      <c r="AT310">
        <v>14.4527060521919</v>
      </c>
      <c r="AU310">
        <v>14.4527060521919</v>
      </c>
      <c r="AV310" t="str">
        <f>VLOOKUP(Sheet1[[#This Row],[NPDES ID2]],Combined_Sheet__Major_Only___2[[NPDES ID2]:[ECHO BFR]],3,FALSE)</f>
        <v>MO</v>
      </c>
      <c r="AW310" t="s">
        <v>544</v>
      </c>
      <c r="AX310" t="str">
        <f>VLOOKUP(Sheet1[[#This Row],[NPDES ID2]],Combined_Sheet__Major_Only___2[[NPDES ID2]:[ECHO BFR]],27,FALSE)</f>
        <v>other</v>
      </c>
      <c r="AY310" t="str">
        <f>VLOOKUP(Sheet1[[#This Row],[NPDES ID2]],Combined_Sheet__Major_Only___2[[NPDES ID2]:[ECHO BFR]],28,FALSE)</f>
        <v>-</v>
      </c>
      <c r="AZ310" t="str">
        <f>VLOOKUP(Sheet1[[#This Row],[NPDES ID2]],Combined_Sheet__Major_Only___2[[NPDES ID2]:[ECHO BFR]],29,FALSE)</f>
        <v>thickening, preliminaryOps</v>
      </c>
      <c r="BA310">
        <f>VLOOKUP(Sheet1[[#This Row],[NPDES ID2]],Combined_Sheet__Major_Only___2[[NPDES ID2]:[ECHO BFR]],17,FALSE)</f>
        <v>39.121108999999997</v>
      </c>
      <c r="BB310">
        <f>VLOOKUP(Sheet1[[#This Row],[NPDES ID2]],Combined_Sheet__Major_Only___2[[NPDES ID2]:[ECHO BFR]],18,FALSE)</f>
        <v>-94.494658999999999</v>
      </c>
      <c r="BC310" t="str">
        <f>IF(ISNUMBER(SEARCH("aerobic",$AW310)),"aerobic","")</f>
        <v>aerobic</v>
      </c>
      <c r="BD310" t="str">
        <f>IF(ISNUMBER(SEARCH("anaer",$AW310)),"anaer","")</f>
        <v/>
      </c>
      <c r="BE310" t="str">
        <f>IF(ISNUMBER(SEARCH("thickening",$AZ310)),"thickening","")</f>
        <v>thickening</v>
      </c>
      <c r="BF310" s="2" t="str">
        <f>IF(ISNUMBER(SEARCH("airDry",$AW310)),"airDry","")</f>
        <v/>
      </c>
      <c r="BG310" s="2" t="str">
        <f>IF(ISNUMBER(SEARCH("heatDry",$AY310)),"heatDry","")</f>
        <v/>
      </c>
      <c r="BH310" s="2" t="str">
        <f>IF(AND(ISNUMBER(SEARCH("aerobic",$AW310)),ISNUMBER(SEARCH("anaer",$AW310))),"Combined Aer and Anaer.","")</f>
        <v/>
      </c>
    </row>
    <row r="311" spans="1:60" x14ac:dyDescent="0.25">
      <c r="A311" s="4">
        <v>1430</v>
      </c>
      <c r="B311" t="s">
        <v>6763</v>
      </c>
      <c r="C311">
        <v>129</v>
      </c>
      <c r="D311">
        <v>852.23242605751454</v>
      </c>
      <c r="E311">
        <v>852.1107255852927</v>
      </c>
      <c r="F311">
        <v>608.14455156600388</v>
      </c>
      <c r="G311">
        <v>1115.001051611406</v>
      </c>
      <c r="H311">
        <v>-114.12367394114381</v>
      </c>
      <c r="I311">
        <v>-116.52599274275489</v>
      </c>
      <c r="J311">
        <v>-132.3351666645431</v>
      </c>
      <c r="K311">
        <v>-90.428659721797302</v>
      </c>
      <c r="L311">
        <v>86.140164542427044</v>
      </c>
      <c r="M311">
        <v>85.778187878713013</v>
      </c>
      <c r="N311">
        <v>84.580158461439979</v>
      </c>
      <c r="O311">
        <v>88.682708836175692</v>
      </c>
      <c r="P311">
        <v>3.015393529425229</v>
      </c>
      <c r="Q311">
        <v>3.0538937240009432</v>
      </c>
      <c r="R311">
        <v>2.4887765542865292</v>
      </c>
      <c r="S311">
        <v>3.448742323069621</v>
      </c>
      <c r="T311">
        <v>44263.193923094412</v>
      </c>
      <c r="U311">
        <v>44263.160123411442</v>
      </c>
      <c r="V311">
        <v>44232.889218218683</v>
      </c>
      <c r="W311">
        <v>44293.708086233928</v>
      </c>
      <c r="X311">
        <v>2983.616582521182</v>
      </c>
      <c r="Y311">
        <v>2994.945018361183</v>
      </c>
      <c r="Z311">
        <v>2899.2804967710881</v>
      </c>
      <c r="AA311">
        <v>3037.897061953242</v>
      </c>
      <c r="AB311">
        <v>570.24242186819583</v>
      </c>
      <c r="AC311">
        <v>563.76146740522836</v>
      </c>
      <c r="AD311">
        <v>478.37504442036141</v>
      </c>
      <c r="AE311">
        <v>679.59346493536384</v>
      </c>
      <c r="AF311">
        <v>65.440178227340695</v>
      </c>
      <c r="AG311">
        <v>65.165048531979778</v>
      </c>
      <c r="AH311">
        <v>64.255338027354071</v>
      </c>
      <c r="AI311">
        <v>67.371629683589717</v>
      </c>
      <c r="AJ311">
        <v>0.57590431604430226</v>
      </c>
      <c r="AK311">
        <v>0.57590432842488881</v>
      </c>
      <c r="AL311">
        <v>0.57590147777017431</v>
      </c>
      <c r="AM311">
        <v>0.57590713791538961</v>
      </c>
      <c r="AN311">
        <v>0.94598051896903312</v>
      </c>
      <c r="AO311">
        <v>0.9459805189690329</v>
      </c>
      <c r="AP311">
        <v>0.9459805189690329</v>
      </c>
      <c r="AQ311">
        <v>0.9459805189690329</v>
      </c>
      <c r="AR311">
        <v>13.71009571558208</v>
      </c>
      <c r="AS311">
        <v>13.71009571558208</v>
      </c>
      <c r="AT311">
        <v>13.71009571558208</v>
      </c>
      <c r="AU311">
        <v>13.71009571558208</v>
      </c>
      <c r="AV311" t="str">
        <f>VLOOKUP(Sheet1[[#This Row],[NPDES ID2]],Combined_Sheet__Major_Only___2[[NPDES ID2]:[ECHO BFR]],3,FALSE)</f>
        <v>IL</v>
      </c>
      <c r="AW311" t="s">
        <v>41</v>
      </c>
      <c r="AX311" t="str">
        <f>VLOOKUP(Sheet1[[#This Row],[NPDES ID2]],Combined_Sheet__Major_Only___2[[NPDES ID2]:[ECHO BFR]],27,FALSE)</f>
        <v>-</v>
      </c>
      <c r="AY311" t="str">
        <f>VLOOKUP(Sheet1[[#This Row],[NPDES ID2]],Combined_Sheet__Major_Only___2[[NPDES ID2]:[ECHO BFR]],28,FALSE)</f>
        <v>-</v>
      </c>
      <c r="AZ311" t="str">
        <f>VLOOKUP(Sheet1[[#This Row],[NPDES ID2]],Combined_Sheet__Major_Only___2[[NPDES ID2]:[ECHO BFR]],29,FALSE)</f>
        <v>thickening</v>
      </c>
      <c r="BA311">
        <f>VLOOKUP(Sheet1[[#This Row],[NPDES ID2]],Combined_Sheet__Major_Only___2[[NPDES ID2]:[ECHO BFR]],17,FALSE)</f>
        <v>42.289340000000003</v>
      </c>
      <c r="BB311">
        <f>VLOOKUP(Sheet1[[#This Row],[NPDES ID2]],Combined_Sheet__Major_Only___2[[NPDES ID2]:[ECHO BFR]],18,FALSE)</f>
        <v>-88.438109999999995</v>
      </c>
      <c r="BC311" t="str">
        <f>IF(ISNUMBER(SEARCH("aerobic",$AW311)),"aerobic","")</f>
        <v>aerobic</v>
      </c>
      <c r="BD311" t="str">
        <f>IF(ISNUMBER(SEARCH("anaer",$AW311)),"anaer","")</f>
        <v/>
      </c>
      <c r="BE311" t="str">
        <f>IF(ISNUMBER(SEARCH("thickening",$AZ311)),"thickening","")</f>
        <v>thickening</v>
      </c>
      <c r="BF311" s="2" t="str">
        <f>IF(ISNUMBER(SEARCH("airDry",$AW311)),"airDry","")</f>
        <v/>
      </c>
      <c r="BG311" s="2" t="str">
        <f>IF(ISNUMBER(SEARCH("heatDry",$AY311)),"heatDry","")</f>
        <v/>
      </c>
      <c r="BH311" s="2" t="str">
        <f>IF(AND(ISNUMBER(SEARCH("aerobic",$AW311)),ISNUMBER(SEARCH("anaer",$AW311))),"Combined Aer and Anaer.","")</f>
        <v/>
      </c>
    </row>
    <row r="312" spans="1:60" x14ac:dyDescent="0.25">
      <c r="A312" s="4">
        <v>38</v>
      </c>
      <c r="B312" t="s">
        <v>242</v>
      </c>
      <c r="C312">
        <v>194.74</v>
      </c>
      <c r="D312">
        <v>666.88679240800479</v>
      </c>
      <c r="E312">
        <v>664.24514392603692</v>
      </c>
      <c r="F312">
        <v>487.27450922832998</v>
      </c>
      <c r="G312">
        <v>866.2441268035202</v>
      </c>
      <c r="H312">
        <v>-124.75597424211669</v>
      </c>
      <c r="I312">
        <v>-127.2210978905384</v>
      </c>
      <c r="J312">
        <v>-143.4664681655581</v>
      </c>
      <c r="K312">
        <v>-101.6291846988978</v>
      </c>
      <c r="L312">
        <v>119.6940585620775</v>
      </c>
      <c r="M312">
        <v>119.06571891038681</v>
      </c>
      <c r="N312">
        <v>116.9859769821897</v>
      </c>
      <c r="O312">
        <v>124.1077251376628</v>
      </c>
      <c r="P312">
        <v>4.5737385911854993</v>
      </c>
      <c r="Q312">
        <v>4.6187040301637436</v>
      </c>
      <c r="R312">
        <v>3.8287003127975598</v>
      </c>
      <c r="S312">
        <v>5.2121893362439646</v>
      </c>
      <c r="T312">
        <v>44269.550785456377</v>
      </c>
      <c r="U312">
        <v>44269.516981112843</v>
      </c>
      <c r="V312">
        <v>44239.24190194827</v>
      </c>
      <c r="W312">
        <v>44300.069156109857</v>
      </c>
      <c r="X312">
        <v>3242.364439176079</v>
      </c>
      <c r="Y312">
        <v>3257.9302128328732</v>
      </c>
      <c r="Z312">
        <v>3127.9381471154902</v>
      </c>
      <c r="AA312">
        <v>3316.1381528062302</v>
      </c>
      <c r="AB312">
        <v>492.93335035146691</v>
      </c>
      <c r="AC312">
        <v>488.66437233519531</v>
      </c>
      <c r="AD312">
        <v>428.12253160919192</v>
      </c>
      <c r="AE312">
        <v>564.8153793299557</v>
      </c>
      <c r="AF312">
        <v>60.234734284117287</v>
      </c>
      <c r="AG312">
        <v>59.918345033305442</v>
      </c>
      <c r="AH312">
        <v>58.87230331146872</v>
      </c>
      <c r="AI312">
        <v>62.45572353802244</v>
      </c>
      <c r="AJ312">
        <v>0.51232730660829184</v>
      </c>
      <c r="AK312">
        <v>0.5123273225737891</v>
      </c>
      <c r="AL312">
        <v>0.51232364570518385</v>
      </c>
      <c r="AM312">
        <v>0.51233094636345466</v>
      </c>
      <c r="AN312">
        <v>0.94598767494885139</v>
      </c>
      <c r="AO312">
        <v>0.94598767494885128</v>
      </c>
      <c r="AP312">
        <v>0.94598767494885128</v>
      </c>
      <c r="AQ312">
        <v>0.94598767494885128</v>
      </c>
      <c r="AR312">
        <v>14.436565469440451</v>
      </c>
      <c r="AS312">
        <v>14.436565469440451</v>
      </c>
      <c r="AT312">
        <v>14.436565469440451</v>
      </c>
      <c r="AU312">
        <v>14.436565469440451</v>
      </c>
      <c r="AV312" t="str">
        <f>VLOOKUP(Sheet1[[#This Row],[NPDES ID2]],Combined_Sheet__Major_Only___2[[NPDES ID2]:[ECHO BFR]],3,FALSE)</f>
        <v>TX</v>
      </c>
      <c r="AW312" t="s">
        <v>41</v>
      </c>
      <c r="AX312" t="str">
        <f>VLOOKUP(Sheet1[[#This Row],[NPDES ID2]],Combined_Sheet__Major_Only___2[[NPDES ID2]:[ECHO BFR]],27,FALSE)</f>
        <v>-</v>
      </c>
      <c r="AY312" t="str">
        <f>VLOOKUP(Sheet1[[#This Row],[NPDES ID2]],Combined_Sheet__Major_Only___2[[NPDES ID2]:[ECHO BFR]],28,FALSE)</f>
        <v>-</v>
      </c>
      <c r="AZ312" t="str">
        <f>VLOOKUP(Sheet1[[#This Row],[NPDES ID2]],Combined_Sheet__Major_Only___2[[NPDES ID2]:[ECHO BFR]],29,FALSE)</f>
        <v>thickening</v>
      </c>
      <c r="BA312">
        <f>VLOOKUP(Sheet1[[#This Row],[NPDES ID2]],Combined_Sheet__Major_Only___2[[NPDES ID2]:[ECHO BFR]],17,FALSE)</f>
        <v>29.590377</v>
      </c>
      <c r="BB312">
        <f>VLOOKUP(Sheet1[[#This Row],[NPDES ID2]],Combined_Sheet__Major_Only___2[[NPDES ID2]:[ECHO BFR]],18,FALSE)</f>
        <v>-95.156091000000004</v>
      </c>
      <c r="BC312" t="str">
        <f>IF(ISNUMBER(SEARCH("aerobic",$AW312)),"aerobic","")</f>
        <v>aerobic</v>
      </c>
      <c r="BD312" t="str">
        <f>IF(ISNUMBER(SEARCH("anaer",$AW312)),"anaer","")</f>
        <v/>
      </c>
      <c r="BE312" t="str">
        <f>IF(ISNUMBER(SEARCH("thickening",$AZ312)),"thickening","")</f>
        <v>thickening</v>
      </c>
      <c r="BF312" s="2" t="str">
        <f>IF(ISNUMBER(SEARCH("airDry",$AW312)),"airDry","")</f>
        <v/>
      </c>
      <c r="BG312" s="2" t="str">
        <f>IF(ISNUMBER(SEARCH("heatDry",$AY312)),"heatDry","")</f>
        <v/>
      </c>
      <c r="BH312" s="2" t="str">
        <f>IF(AND(ISNUMBER(SEARCH("aerobic",$AW312)),ISNUMBER(SEARCH("anaer",$AW312))),"Combined Aer and Anaer.","")</f>
        <v/>
      </c>
    </row>
    <row r="313" spans="1:60" x14ac:dyDescent="0.25">
      <c r="A313" s="4">
        <v>1253</v>
      </c>
      <c r="B313" t="s">
        <v>5986</v>
      </c>
      <c r="C313">
        <v>210</v>
      </c>
      <c r="D313">
        <v>609.71938835448168</v>
      </c>
      <c r="E313">
        <v>607.11569252443155</v>
      </c>
      <c r="F313">
        <v>448.06248911154489</v>
      </c>
      <c r="G313">
        <v>789.84547470669429</v>
      </c>
      <c r="H313">
        <v>-120.22325234850121</v>
      </c>
      <c r="I313">
        <v>-122.56303309603339</v>
      </c>
      <c r="J313">
        <v>-138.41263587556131</v>
      </c>
      <c r="K313">
        <v>-96.862379962111703</v>
      </c>
      <c r="L313">
        <v>133.5996153687401</v>
      </c>
      <c r="M313">
        <v>132.95787724752969</v>
      </c>
      <c r="N313">
        <v>130.83371125884909</v>
      </c>
      <c r="O313">
        <v>138.10749586134301</v>
      </c>
      <c r="P313">
        <v>4.9227792298368218</v>
      </c>
      <c r="Q313">
        <v>4.9678012146181114</v>
      </c>
      <c r="R313">
        <v>4.1023261640875512</v>
      </c>
      <c r="S313">
        <v>5.6160432737857091</v>
      </c>
      <c r="T313">
        <v>44295.984366362667</v>
      </c>
      <c r="U313">
        <v>44295.950542639301</v>
      </c>
      <c r="V313">
        <v>44265.658106952753</v>
      </c>
      <c r="W313">
        <v>44326.520233015697</v>
      </c>
      <c r="X313">
        <v>3134.1977159839421</v>
      </c>
      <c r="Y313">
        <v>3147.9146274807481</v>
      </c>
      <c r="Z313">
        <v>3032.934797046828</v>
      </c>
      <c r="AA313">
        <v>3199.4210024813451</v>
      </c>
      <c r="AB313">
        <v>480.51304190686562</v>
      </c>
      <c r="AC313">
        <v>476.62412304862158</v>
      </c>
      <c r="AD313">
        <v>416.79557488693303</v>
      </c>
      <c r="AE313">
        <v>551.98785179625588</v>
      </c>
      <c r="AF313">
        <v>62.34701528601817</v>
      </c>
      <c r="AG313">
        <v>62.04733427372225</v>
      </c>
      <c r="AH313">
        <v>61.056665627559653</v>
      </c>
      <c r="AI313">
        <v>64.45055808896079</v>
      </c>
      <c r="AJ313">
        <v>0.53811246692371262</v>
      </c>
      <c r="AK313">
        <v>0.53811248457005578</v>
      </c>
      <c r="AL313">
        <v>0.53810842045542129</v>
      </c>
      <c r="AM313">
        <v>0.53811649001849038</v>
      </c>
      <c r="AN313">
        <v>0.94601741115778781</v>
      </c>
      <c r="AO313">
        <v>0.94601741115778804</v>
      </c>
      <c r="AP313">
        <v>0.94601741115778804</v>
      </c>
      <c r="AQ313">
        <v>0.94601741115778804</v>
      </c>
      <c r="AR313">
        <v>14.8659531942393</v>
      </c>
      <c r="AS313">
        <v>14.8659531942393</v>
      </c>
      <c r="AT313">
        <v>14.8659531942393</v>
      </c>
      <c r="AU313">
        <v>14.8659531942393</v>
      </c>
      <c r="AV313" t="str">
        <f>VLOOKUP(Sheet1[[#This Row],[NPDES ID2]],Combined_Sheet__Major_Only___2[[NPDES ID2]:[ECHO BFR]],3,FALSE)</f>
        <v>SC</v>
      </c>
      <c r="AW313" t="s">
        <v>41</v>
      </c>
      <c r="AX313" t="str">
        <f>VLOOKUP(Sheet1[[#This Row],[NPDES ID2]],Combined_Sheet__Major_Only___2[[NPDES ID2]:[ECHO BFR]],27,FALSE)</f>
        <v>-</v>
      </c>
      <c r="AY313" t="str">
        <f>VLOOKUP(Sheet1[[#This Row],[NPDES ID2]],Combined_Sheet__Major_Only___2[[NPDES ID2]:[ECHO BFR]],28,FALSE)</f>
        <v>-</v>
      </c>
      <c r="AZ313" t="str">
        <f>VLOOKUP(Sheet1[[#This Row],[NPDES ID2]],Combined_Sheet__Major_Only___2[[NPDES ID2]:[ECHO BFR]],29,FALSE)</f>
        <v>thickening</v>
      </c>
      <c r="BA313">
        <f>VLOOKUP(Sheet1[[#This Row],[NPDES ID2]],Combined_Sheet__Major_Only___2[[NPDES ID2]:[ECHO BFR]],17,FALSE)</f>
        <v>35.049999999999997</v>
      </c>
      <c r="BB313">
        <f>VLOOKUP(Sheet1[[#This Row],[NPDES ID2]],Combined_Sheet__Major_Only___2[[NPDES ID2]:[ECHO BFR]],18,FALSE)</f>
        <v>-81.616665999999995</v>
      </c>
      <c r="BC313" t="str">
        <f>IF(ISNUMBER(SEARCH("aerobic",$AW313)),"aerobic","")</f>
        <v>aerobic</v>
      </c>
      <c r="BD313" t="str">
        <f>IF(ISNUMBER(SEARCH("anaer",$AW313)),"anaer","")</f>
        <v/>
      </c>
      <c r="BE313" t="str">
        <f>IF(ISNUMBER(SEARCH("thickening",$AZ313)),"thickening","")</f>
        <v>thickening</v>
      </c>
      <c r="BF313" s="3" t="str">
        <f>IF(ISNUMBER(SEARCH("airDry",$AW313)),"airDry","")</f>
        <v/>
      </c>
      <c r="BG313" s="3" t="str">
        <f>IF(ISNUMBER(SEARCH("heatDry",$AY313)),"heatDry","")</f>
        <v/>
      </c>
      <c r="BH313" s="3" t="str">
        <f>IF(AND(ISNUMBER(SEARCH("aerobic",$AW313)),ISNUMBER(SEARCH("anaer",$AW313))),"Combined Aer and Anaer.","")</f>
        <v/>
      </c>
    </row>
    <row r="314" spans="1:60" x14ac:dyDescent="0.25">
      <c r="A314" s="4">
        <v>2474</v>
      </c>
      <c r="B314" t="s">
        <v>11516</v>
      </c>
      <c r="C314">
        <v>205.38</v>
      </c>
      <c r="D314">
        <v>621.57691201948285</v>
      </c>
      <c r="E314">
        <v>619.01794068745767</v>
      </c>
      <c r="F314">
        <v>455.99845707933628</v>
      </c>
      <c r="G314">
        <v>805.75551971678124</v>
      </c>
      <c r="H314">
        <v>-120.6379255914171</v>
      </c>
      <c r="I314">
        <v>-122.9869001668697</v>
      </c>
      <c r="J314">
        <v>-138.87597935997991</v>
      </c>
      <c r="K314">
        <v>-97.299412225994487</v>
      </c>
      <c r="L314">
        <v>130.24170771076331</v>
      </c>
      <c r="M314">
        <v>129.61077378276661</v>
      </c>
      <c r="N314">
        <v>127.5223637687445</v>
      </c>
      <c r="O314">
        <v>134.67370221223101</v>
      </c>
      <c r="P314">
        <v>4.8153510134737916</v>
      </c>
      <c r="Q314">
        <v>4.8576784147652488</v>
      </c>
      <c r="R314">
        <v>4.0145232966727278</v>
      </c>
      <c r="S314">
        <v>5.4944102525213516</v>
      </c>
      <c r="T314">
        <v>44382.016213895658</v>
      </c>
      <c r="U314">
        <v>44381.982327097903</v>
      </c>
      <c r="V314">
        <v>44351.633402142652</v>
      </c>
      <c r="W314">
        <v>44412.609023766912</v>
      </c>
      <c r="X314">
        <v>3150.397451393143</v>
      </c>
      <c r="Y314">
        <v>3164.308539329109</v>
      </c>
      <c r="Z314">
        <v>3047.7478239602228</v>
      </c>
      <c r="AA314">
        <v>3216.5188988183768</v>
      </c>
      <c r="AB314">
        <v>515.00758069036726</v>
      </c>
      <c r="AC314">
        <v>510.23711564352612</v>
      </c>
      <c r="AD314">
        <v>442.54476557808619</v>
      </c>
      <c r="AE314">
        <v>597.01604663920409</v>
      </c>
      <c r="AF314">
        <v>62.147224472618177</v>
      </c>
      <c r="AG314">
        <v>61.845959962588111</v>
      </c>
      <c r="AH314">
        <v>60.850060373340071</v>
      </c>
      <c r="AI314">
        <v>64.261877873347558</v>
      </c>
      <c r="AJ314">
        <v>0.53567275991472829</v>
      </c>
      <c r="AK314">
        <v>0.53567277772302213</v>
      </c>
      <c r="AL314">
        <v>0.53566867626890757</v>
      </c>
      <c r="AM314">
        <v>0.53567681997277061</v>
      </c>
      <c r="AN314">
        <v>0.94611396558690897</v>
      </c>
      <c r="AO314">
        <v>0.9461139655869093</v>
      </c>
      <c r="AP314">
        <v>0.9461139655869093</v>
      </c>
      <c r="AQ314">
        <v>0.9461139655869093</v>
      </c>
      <c r="AR314">
        <v>14.25242305782271</v>
      </c>
      <c r="AS314">
        <v>14.25242305782271</v>
      </c>
      <c r="AT314">
        <v>14.25242305782271</v>
      </c>
      <c r="AU314">
        <v>14.25242305782271</v>
      </c>
      <c r="AV314" t="str">
        <f>VLOOKUP(Sheet1[[#This Row],[NPDES ID2]],Combined_Sheet__Major_Only___2[[NPDES ID2]:[ECHO BFR]],3,FALSE)</f>
        <v>NC</v>
      </c>
      <c r="AW314" t="s">
        <v>544</v>
      </c>
      <c r="AX314" t="str">
        <f>VLOOKUP(Sheet1[[#This Row],[NPDES ID2]],Combined_Sheet__Major_Only___2[[NPDES ID2]:[ECHO BFR]],27,FALSE)</f>
        <v>-</v>
      </c>
      <c r="AY314" t="str">
        <f>VLOOKUP(Sheet1[[#This Row],[NPDES ID2]],Combined_Sheet__Major_Only___2[[NPDES ID2]:[ECHO BFR]],28,FALSE)</f>
        <v>-</v>
      </c>
      <c r="AZ314" t="str">
        <f>VLOOKUP(Sheet1[[#This Row],[NPDES ID2]],Combined_Sheet__Major_Only___2[[NPDES ID2]:[ECHO BFR]],29,FALSE)</f>
        <v>thickening</v>
      </c>
      <c r="BA314">
        <f>VLOOKUP(Sheet1[[#This Row],[NPDES ID2]],Combined_Sheet__Major_Only___2[[NPDES ID2]:[ECHO BFR]],17,FALSE)</f>
        <v>35.068753000000001</v>
      </c>
      <c r="BB314">
        <f>VLOOKUP(Sheet1[[#This Row],[NPDES ID2]],Combined_Sheet__Major_Only___2[[NPDES ID2]:[ECHO BFR]],18,FALSE)</f>
        <v>-80.633831000000001</v>
      </c>
      <c r="BC314" t="str">
        <f>IF(ISNUMBER(SEARCH("aerobic",$AW314)),"aerobic","")</f>
        <v>aerobic</v>
      </c>
      <c r="BD314" t="str">
        <f>IF(ISNUMBER(SEARCH("anaer",$AW314)),"anaer","")</f>
        <v/>
      </c>
      <c r="BE314" t="str">
        <f>IF(ISNUMBER(SEARCH("thickening",$AZ314)),"thickening","")</f>
        <v>thickening</v>
      </c>
      <c r="BF314" s="2" t="str">
        <f>IF(ISNUMBER(SEARCH("airDry",$AW314)),"airDry","")</f>
        <v/>
      </c>
      <c r="BG314" s="2" t="str">
        <f>IF(ISNUMBER(SEARCH("heatDry",$AY314)),"heatDry","")</f>
        <v/>
      </c>
      <c r="BH314" s="2" t="str">
        <f>IF(AND(ISNUMBER(SEARCH("aerobic",$AW314)),ISNUMBER(SEARCH("anaer",$AW314))),"Combined Aer and Anaer.","")</f>
        <v/>
      </c>
    </row>
    <row r="315" spans="1:60" x14ac:dyDescent="0.25">
      <c r="A315" s="4">
        <v>1222</v>
      </c>
      <c r="B315" t="s">
        <v>5852</v>
      </c>
      <c r="C315">
        <v>231.66499999999999</v>
      </c>
      <c r="D315">
        <v>564.4563614944451</v>
      </c>
      <c r="E315">
        <v>564.50409993156973</v>
      </c>
      <c r="F315">
        <v>418.1055510951407</v>
      </c>
      <c r="G315">
        <v>728.95589434638214</v>
      </c>
      <c r="H315">
        <v>-119.13636272430659</v>
      </c>
      <c r="I315">
        <v>-121.45189536869449</v>
      </c>
      <c r="J315">
        <v>-137.19623639537051</v>
      </c>
      <c r="K315">
        <v>-95.725431289324959</v>
      </c>
      <c r="L315">
        <v>148.62331726701879</v>
      </c>
      <c r="M315">
        <v>147.92522136887791</v>
      </c>
      <c r="N315">
        <v>145.61437719034819</v>
      </c>
      <c r="O315">
        <v>153.52725364350451</v>
      </c>
      <c r="P315">
        <v>5.4280424881065548</v>
      </c>
      <c r="Q315">
        <v>5.482753286720639</v>
      </c>
      <c r="R315">
        <v>4.5182849965765666</v>
      </c>
      <c r="S315">
        <v>6.1897326485815176</v>
      </c>
      <c r="T315">
        <v>44397.425490203626</v>
      </c>
      <c r="U315">
        <v>44397.391592108528</v>
      </c>
      <c r="V315">
        <v>44367.032549286778</v>
      </c>
      <c r="W315">
        <v>44428.028499248903</v>
      </c>
      <c r="X315">
        <v>3115.1094278486348</v>
      </c>
      <c r="Y315">
        <v>3128.4257443426359</v>
      </c>
      <c r="Z315">
        <v>3016.6809127990641</v>
      </c>
      <c r="AA315">
        <v>3178.495895152284</v>
      </c>
      <c r="AB315">
        <v>521.18625337824335</v>
      </c>
      <c r="AC315">
        <v>516.263999628894</v>
      </c>
      <c r="AD315">
        <v>446.39559232007821</v>
      </c>
      <c r="AE315">
        <v>606.59303882380482</v>
      </c>
      <c r="AF315">
        <v>62.871933387473973</v>
      </c>
      <c r="AG315">
        <v>62.5763868696598</v>
      </c>
      <c r="AH315">
        <v>61.599546751297282</v>
      </c>
      <c r="AI315">
        <v>64.946263208288485</v>
      </c>
      <c r="AJ315">
        <v>0.54452318305413594</v>
      </c>
      <c r="AK315">
        <v>0.54452320351082806</v>
      </c>
      <c r="AL315">
        <v>0.5445184916522926</v>
      </c>
      <c r="AM315">
        <v>0.54452784736301629</v>
      </c>
      <c r="AN315">
        <v>0.94613122311544873</v>
      </c>
      <c r="AO315">
        <v>0.94613122311544862</v>
      </c>
      <c r="AP315">
        <v>0.94613122311544862</v>
      </c>
      <c r="AQ315">
        <v>0.94613122311544862</v>
      </c>
      <c r="AR315">
        <v>14.22086490757429</v>
      </c>
      <c r="AS315">
        <v>14.22086490757429</v>
      </c>
      <c r="AT315">
        <v>14.22086490757429</v>
      </c>
      <c r="AU315">
        <v>14.22086490757429</v>
      </c>
      <c r="AV315" t="str">
        <f>VLOOKUP(Sheet1[[#This Row],[NPDES ID2]],Combined_Sheet__Major_Only___2[[NPDES ID2]:[ECHO BFR]],3,FALSE)</f>
        <v>TX</v>
      </c>
      <c r="AW315" t="s">
        <v>544</v>
      </c>
      <c r="AX315" t="str">
        <f>VLOOKUP(Sheet1[[#This Row],[NPDES ID2]],Combined_Sheet__Major_Only___2[[NPDES ID2]:[ECHO BFR]],27,FALSE)</f>
        <v>-</v>
      </c>
      <c r="AY315" t="str">
        <f>VLOOKUP(Sheet1[[#This Row],[NPDES ID2]],Combined_Sheet__Major_Only___2[[NPDES ID2]:[ECHO BFR]],28,FALSE)</f>
        <v>-</v>
      </c>
      <c r="AZ315" t="str">
        <f>VLOOKUP(Sheet1[[#This Row],[NPDES ID2]],Combined_Sheet__Major_Only___2[[NPDES ID2]:[ECHO BFR]],29,FALSE)</f>
        <v>thickening</v>
      </c>
      <c r="BA315">
        <f>VLOOKUP(Sheet1[[#This Row],[NPDES ID2]],Combined_Sheet__Major_Only___2[[NPDES ID2]:[ECHO BFR]],17,FALSE)</f>
        <v>29.689388999999998</v>
      </c>
      <c r="BB315">
        <f>VLOOKUP(Sheet1[[#This Row],[NPDES ID2]],Combined_Sheet__Major_Only___2[[NPDES ID2]:[ECHO BFR]],18,FALSE)</f>
        <v>-95.679666999999995</v>
      </c>
      <c r="BC315" t="str">
        <f>IF(ISNUMBER(SEARCH("aerobic",$AW315)),"aerobic","")</f>
        <v>aerobic</v>
      </c>
      <c r="BD315" t="str">
        <f>IF(ISNUMBER(SEARCH("anaer",$AW315)),"anaer","")</f>
        <v/>
      </c>
      <c r="BE315" t="str">
        <f>IF(ISNUMBER(SEARCH("thickening",$AZ315)),"thickening","")</f>
        <v>thickening</v>
      </c>
      <c r="BF315" s="2" t="str">
        <f>IF(ISNUMBER(SEARCH("airDry",$AW315)),"airDry","")</f>
        <v/>
      </c>
      <c r="BG315" s="2" t="str">
        <f>IF(ISNUMBER(SEARCH("heatDry",$AY315)),"heatDry","")</f>
        <v/>
      </c>
      <c r="BH315" s="2" t="str">
        <f>IF(AND(ISNUMBER(SEARCH("aerobic",$AW315)),ISNUMBER(SEARCH("anaer",$AW315))),"Combined Aer and Anaer.","")</f>
        <v/>
      </c>
    </row>
    <row r="316" spans="1:60" x14ac:dyDescent="0.25">
      <c r="A316" s="4">
        <v>781</v>
      </c>
      <c r="B316" t="s">
        <v>3826</v>
      </c>
      <c r="C316">
        <v>1639</v>
      </c>
      <c r="D316">
        <v>489.4999888701966</v>
      </c>
      <c r="E316">
        <v>488.79768069488478</v>
      </c>
      <c r="F316">
        <v>414.16492059025541</v>
      </c>
      <c r="G316">
        <v>571.10887318148173</v>
      </c>
      <c r="H316">
        <v>-122.6308399884644</v>
      </c>
      <c r="I316">
        <v>-125.1816852143067</v>
      </c>
      <c r="J316">
        <v>-141.04667864519971</v>
      </c>
      <c r="K316">
        <v>-99.777473003669471</v>
      </c>
      <c r="L316">
        <v>1020.355066181308</v>
      </c>
      <c r="M316">
        <v>1015.177939745621</v>
      </c>
      <c r="N316">
        <v>997.99478788503723</v>
      </c>
      <c r="O316">
        <v>1056.7821002016881</v>
      </c>
      <c r="P316">
        <v>38.464774461421911</v>
      </c>
      <c r="Q316">
        <v>38.795287251933161</v>
      </c>
      <c r="R316">
        <v>32.147313435157542</v>
      </c>
      <c r="S316">
        <v>43.783023713032449</v>
      </c>
      <c r="T316">
        <v>44445.967496318757</v>
      </c>
      <c r="U316">
        <v>44445.933562635008</v>
      </c>
      <c r="V316">
        <v>44415.542646704591</v>
      </c>
      <c r="W316">
        <v>44476.602634606017</v>
      </c>
      <c r="X316">
        <v>3213.8380714573991</v>
      </c>
      <c r="Y316">
        <v>3228.7399249862692</v>
      </c>
      <c r="Z316">
        <v>3104.0056916950089</v>
      </c>
      <c r="AA316">
        <v>3284.654527924356</v>
      </c>
      <c r="AB316">
        <v>665.93025612901113</v>
      </c>
      <c r="AC316">
        <v>655.724608960453</v>
      </c>
      <c r="AD316">
        <v>549.912342334252</v>
      </c>
      <c r="AE316">
        <v>802.35974516943656</v>
      </c>
      <c r="AF316">
        <v>61.014296745564209</v>
      </c>
      <c r="AG316">
        <v>60.702949494441441</v>
      </c>
      <c r="AH316">
        <v>59.680886823441419</v>
      </c>
      <c r="AI316">
        <v>63.191179940793162</v>
      </c>
      <c r="AJ316">
        <v>0.5218413845333254</v>
      </c>
      <c r="AK316">
        <v>0.52184153790432597</v>
      </c>
      <c r="AL316">
        <v>0.52180600995657445</v>
      </c>
      <c r="AM316">
        <v>0.52187655720860648</v>
      </c>
      <c r="AN316">
        <v>0.94618551526546257</v>
      </c>
      <c r="AO316">
        <v>0.94618551526546235</v>
      </c>
      <c r="AP316">
        <v>0.94618551526546235</v>
      </c>
      <c r="AQ316">
        <v>0.94618551526546235</v>
      </c>
      <c r="AR316">
        <v>12.22909092281926</v>
      </c>
      <c r="AS316">
        <v>12.22909092281925</v>
      </c>
      <c r="AT316">
        <v>12.22909092281925</v>
      </c>
      <c r="AU316">
        <v>12.22909092281925</v>
      </c>
      <c r="AV316" t="str">
        <f>VLOOKUP(Sheet1[[#This Row],[NPDES ID2]],Combined_Sheet__Major_Only___2[[NPDES ID2]:[ECHO BFR]],3,FALSE)</f>
        <v>NC</v>
      </c>
      <c r="AW316" t="s">
        <v>41</v>
      </c>
      <c r="AX316" t="str">
        <f>VLOOKUP(Sheet1[[#This Row],[NPDES ID2]],Combined_Sheet__Major_Only___2[[NPDES ID2]:[ECHO BFR]],27,FALSE)</f>
        <v>-</v>
      </c>
      <c r="AY316" t="str">
        <f>VLOOKUP(Sheet1[[#This Row],[NPDES ID2]],Combined_Sheet__Major_Only___2[[NPDES ID2]:[ECHO BFR]],28,FALSE)</f>
        <v>-</v>
      </c>
      <c r="AZ316" t="str">
        <f>VLOOKUP(Sheet1[[#This Row],[NPDES ID2]],Combined_Sheet__Major_Only___2[[NPDES ID2]:[ECHO BFR]],29,FALSE)</f>
        <v>thickening</v>
      </c>
      <c r="BA316">
        <f>VLOOKUP(Sheet1[[#This Row],[NPDES ID2]],Combined_Sheet__Major_Only___2[[NPDES ID2]:[ECHO BFR]],17,FALSE)</f>
        <v>34.964309</v>
      </c>
      <c r="BB316">
        <f>VLOOKUP(Sheet1[[#This Row],[NPDES ID2]],Combined_Sheet__Major_Only___2[[NPDES ID2]:[ECHO BFR]],18,FALSE)</f>
        <v>-78.832921999999996</v>
      </c>
      <c r="BC316" t="str">
        <f>IF(ISNUMBER(SEARCH("aerobic",$AW316)),"aerobic","")</f>
        <v>aerobic</v>
      </c>
      <c r="BD316" t="str">
        <f>IF(ISNUMBER(SEARCH("anaer",$AW316)),"anaer","")</f>
        <v/>
      </c>
      <c r="BE316" t="str">
        <f>IF(ISNUMBER(SEARCH("thickening",$AZ316)),"thickening","")</f>
        <v>thickening</v>
      </c>
      <c r="BF316" s="3" t="str">
        <f>IF(ISNUMBER(SEARCH("airDry",$AW316)),"airDry","")</f>
        <v/>
      </c>
      <c r="BG316" s="3" t="str">
        <f>IF(ISNUMBER(SEARCH("heatDry",$AY316)),"heatDry","")</f>
        <v/>
      </c>
      <c r="BH316" s="3" t="str">
        <f>IF(AND(ISNUMBER(SEARCH("aerobic",$AW316)),ISNUMBER(SEARCH("anaer",$AW316))),"Combined Aer and Anaer.","")</f>
        <v/>
      </c>
    </row>
    <row r="317" spans="1:60" x14ac:dyDescent="0.25">
      <c r="A317" s="4">
        <v>928</v>
      </c>
      <c r="B317" t="s">
        <v>4514</v>
      </c>
      <c r="C317">
        <v>672</v>
      </c>
      <c r="D317">
        <v>389.7103829326702</v>
      </c>
      <c r="E317">
        <v>388.02379183264651</v>
      </c>
      <c r="F317">
        <v>317.52793462676573</v>
      </c>
      <c r="G317">
        <v>461.57383923590629</v>
      </c>
      <c r="H317">
        <v>-125.90148044634491</v>
      </c>
      <c r="I317">
        <v>-128.4168234883638</v>
      </c>
      <c r="J317">
        <v>-144.72166364184071</v>
      </c>
      <c r="K317">
        <v>-102.95882587402799</v>
      </c>
      <c r="L317">
        <v>409.10530437078421</v>
      </c>
      <c r="M317">
        <v>406.90707902262761</v>
      </c>
      <c r="N317">
        <v>399.62505545084838</v>
      </c>
      <c r="O317">
        <v>424.55426777894661</v>
      </c>
      <c r="P317">
        <v>15.790508788358119</v>
      </c>
      <c r="Q317">
        <v>15.94470057547038</v>
      </c>
      <c r="R317">
        <v>13.2346072183914</v>
      </c>
      <c r="S317">
        <v>18.00965565577421</v>
      </c>
      <c r="T317">
        <v>44571.765656545467</v>
      </c>
      <c r="U317">
        <v>44571.731630632567</v>
      </c>
      <c r="V317">
        <v>44541.258114522367</v>
      </c>
      <c r="W317">
        <v>44602.484058790127</v>
      </c>
      <c r="X317">
        <v>3295.9147108974962</v>
      </c>
      <c r="Y317">
        <v>3312.1159885077618</v>
      </c>
      <c r="Z317">
        <v>3176.819336597639</v>
      </c>
      <c r="AA317">
        <v>3372.7348184735179</v>
      </c>
      <c r="AB317">
        <v>569.78858885483749</v>
      </c>
      <c r="AC317">
        <v>563.35191400047825</v>
      </c>
      <c r="AD317">
        <v>485.66848094441792</v>
      </c>
      <c r="AE317">
        <v>664.90908971615295</v>
      </c>
      <c r="AF317">
        <v>59.662965278478268</v>
      </c>
      <c r="AG317">
        <v>59.341707077587508</v>
      </c>
      <c r="AH317">
        <v>58.281784437888007</v>
      </c>
      <c r="AI317">
        <v>61.915491340083683</v>
      </c>
      <c r="AJ317">
        <v>0.50535091941218968</v>
      </c>
      <c r="AK317">
        <v>0.50535097751456037</v>
      </c>
      <c r="AL317">
        <v>0.50533757173516014</v>
      </c>
      <c r="AM317">
        <v>0.50536419027699719</v>
      </c>
      <c r="AN317">
        <v>0.94632570713462316</v>
      </c>
      <c r="AO317">
        <v>0.94632570713462349</v>
      </c>
      <c r="AP317">
        <v>0.94632570713462349</v>
      </c>
      <c r="AQ317">
        <v>0.94632570713462349</v>
      </c>
      <c r="AR317">
        <v>13.23711813273289</v>
      </c>
      <c r="AS317">
        <v>13.237118132732901</v>
      </c>
      <c r="AT317">
        <v>13.237118132732901</v>
      </c>
      <c r="AU317">
        <v>13.237118132732901</v>
      </c>
      <c r="AV317" t="str">
        <f>VLOOKUP(Sheet1[[#This Row],[NPDES ID2]],Combined_Sheet__Major_Only___2[[NPDES ID2]:[ECHO BFR]],3,FALSE)</f>
        <v>LA</v>
      </c>
      <c r="AW317" t="s">
        <v>41</v>
      </c>
      <c r="AX317" t="str">
        <f>VLOOKUP(Sheet1[[#This Row],[NPDES ID2]],Combined_Sheet__Major_Only___2[[NPDES ID2]:[ECHO BFR]],27,FALSE)</f>
        <v>-</v>
      </c>
      <c r="AY317" t="str">
        <f>VLOOKUP(Sheet1[[#This Row],[NPDES ID2]],Combined_Sheet__Major_Only___2[[NPDES ID2]:[ECHO BFR]],28,FALSE)</f>
        <v>-</v>
      </c>
      <c r="AZ317" t="str">
        <f>VLOOKUP(Sheet1[[#This Row],[NPDES ID2]],Combined_Sheet__Major_Only___2[[NPDES ID2]:[ECHO BFR]],29,FALSE)</f>
        <v>thickening</v>
      </c>
      <c r="BA317">
        <f>VLOOKUP(Sheet1[[#This Row],[NPDES ID2]],Combined_Sheet__Major_Only___2[[NPDES ID2]:[ECHO BFR]],17,FALSE)</f>
        <v>29.968852999999999</v>
      </c>
      <c r="BB317">
        <f>VLOOKUP(Sheet1[[#This Row],[NPDES ID2]],Combined_Sheet__Major_Only___2[[NPDES ID2]:[ECHO BFR]],18,FALSE)</f>
        <v>-90.427594999999997</v>
      </c>
      <c r="BC317" t="str">
        <f>IF(ISNUMBER(SEARCH("aerobic",$AW317)),"aerobic","")</f>
        <v>aerobic</v>
      </c>
      <c r="BD317" t="str">
        <f>IF(ISNUMBER(SEARCH("anaer",$AW317)),"anaer","")</f>
        <v/>
      </c>
      <c r="BE317" t="str">
        <f>IF(ISNUMBER(SEARCH("thickening",$AZ317)),"thickening","")</f>
        <v>thickening</v>
      </c>
      <c r="BF317" s="2" t="str">
        <f>IF(ISNUMBER(SEARCH("airDry",$AW317)),"airDry","")</f>
        <v/>
      </c>
      <c r="BG317" s="2" t="str">
        <f>IF(ISNUMBER(SEARCH("heatDry",$AY317)),"heatDry","")</f>
        <v/>
      </c>
      <c r="BH317" s="2" t="str">
        <f>IF(AND(ISNUMBER(SEARCH("aerobic",$AW317)),ISNUMBER(SEARCH("anaer",$AW317))),"Combined Aer and Anaer.","")</f>
        <v/>
      </c>
    </row>
    <row r="318" spans="1:60" x14ac:dyDescent="0.25">
      <c r="A318" s="4">
        <v>384</v>
      </c>
      <c r="B318" t="s">
        <v>1937</v>
      </c>
      <c r="C318">
        <v>732.88</v>
      </c>
      <c r="D318">
        <v>367.21045462160981</v>
      </c>
      <c r="E318">
        <v>366.51444546802929</v>
      </c>
      <c r="F318">
        <v>307.4640435872322</v>
      </c>
      <c r="G318">
        <v>431.72400630340582</v>
      </c>
      <c r="H318">
        <v>-118.2041074895824</v>
      </c>
      <c r="I318">
        <v>-120.5422988921102</v>
      </c>
      <c r="J318">
        <v>-136.1366525182369</v>
      </c>
      <c r="K318">
        <v>-94.852407373193529</v>
      </c>
      <c r="L318">
        <v>473.17874628873722</v>
      </c>
      <c r="M318">
        <v>470.99521588605552</v>
      </c>
      <c r="N318">
        <v>463.7610289887046</v>
      </c>
      <c r="O318">
        <v>488.5255209411954</v>
      </c>
      <c r="P318">
        <v>17.16512074603158</v>
      </c>
      <c r="Q318">
        <v>17.350371397116039</v>
      </c>
      <c r="R318">
        <v>14.276023378897211</v>
      </c>
      <c r="S318">
        <v>19.567565381217211</v>
      </c>
      <c r="T318">
        <v>44638.805326669113</v>
      </c>
      <c r="U318">
        <v>44638.771251605933</v>
      </c>
      <c r="V318">
        <v>44608.253716657993</v>
      </c>
      <c r="W318">
        <v>44669.568101488272</v>
      </c>
      <c r="X318">
        <v>3112.1310257582159</v>
      </c>
      <c r="Y318">
        <v>3125.190741199684</v>
      </c>
      <c r="Z318">
        <v>3015.468229180146</v>
      </c>
      <c r="AA318">
        <v>3174.3814811866418</v>
      </c>
      <c r="AB318">
        <v>490.84070736723459</v>
      </c>
      <c r="AC318">
        <v>486.788377764367</v>
      </c>
      <c r="AD318">
        <v>424.16604123760362</v>
      </c>
      <c r="AE318">
        <v>566.45806061758356</v>
      </c>
      <c r="AF318">
        <v>63.274882467542312</v>
      </c>
      <c r="AG318">
        <v>62.982179187992521</v>
      </c>
      <c r="AH318">
        <v>62.017002009371687</v>
      </c>
      <c r="AI318">
        <v>65.326556384343789</v>
      </c>
      <c r="AJ318">
        <v>0.54944506969834739</v>
      </c>
      <c r="AK318">
        <v>0.54944513282559204</v>
      </c>
      <c r="AL318">
        <v>0.54943056769890475</v>
      </c>
      <c r="AM318">
        <v>0.54945948824244817</v>
      </c>
      <c r="AN318">
        <v>0.94640011948808878</v>
      </c>
      <c r="AO318">
        <v>0.94640011948808866</v>
      </c>
      <c r="AP318">
        <v>0.94640011948808866</v>
      </c>
      <c r="AQ318">
        <v>0.94640011948808866</v>
      </c>
      <c r="AR318">
        <v>14.82830556214873</v>
      </c>
      <c r="AS318">
        <v>14.82830556214874</v>
      </c>
      <c r="AT318">
        <v>14.82830556214874</v>
      </c>
      <c r="AU318">
        <v>14.82830556214874</v>
      </c>
      <c r="AV318" t="str">
        <f>VLOOKUP(Sheet1[[#This Row],[NPDES ID2]],Combined_Sheet__Major_Only___2[[NPDES ID2]:[ECHO BFR]],3,FALSE)</f>
        <v>KY</v>
      </c>
      <c r="AW318" t="s">
        <v>41</v>
      </c>
      <c r="AX318" t="str">
        <f>VLOOKUP(Sheet1[[#This Row],[NPDES ID2]],Combined_Sheet__Major_Only___2[[NPDES ID2]:[ECHO BFR]],27,FALSE)</f>
        <v>tempSludgeStore</v>
      </c>
      <c r="AY318" t="str">
        <f>VLOOKUP(Sheet1[[#This Row],[NPDES ID2]],Combined_Sheet__Major_Only___2[[NPDES ID2]:[ECHO BFR]],28,FALSE)</f>
        <v>-</v>
      </c>
      <c r="AZ318" t="str">
        <f>VLOOKUP(Sheet1[[#This Row],[NPDES ID2]],Combined_Sheet__Major_Only___2[[NPDES ID2]:[ECHO BFR]],29,FALSE)</f>
        <v>thickening</v>
      </c>
      <c r="BA318">
        <f>VLOOKUP(Sheet1[[#This Row],[NPDES ID2]],Combined_Sheet__Major_Only___2[[NPDES ID2]:[ECHO BFR]],17,FALSE)</f>
        <v>38.218055999999997</v>
      </c>
      <c r="BB318">
        <f>VLOOKUP(Sheet1[[#This Row],[NPDES ID2]],Combined_Sheet__Major_Only___2[[NPDES ID2]:[ECHO BFR]],18,FALSE)</f>
        <v>-84.875</v>
      </c>
      <c r="BC318" t="str">
        <f>IF(ISNUMBER(SEARCH("aerobic",$AW318)),"aerobic","")</f>
        <v>aerobic</v>
      </c>
      <c r="BD318" t="str">
        <f>IF(ISNUMBER(SEARCH("anaer",$AW318)),"anaer","")</f>
        <v/>
      </c>
      <c r="BE318" t="str">
        <f>IF(ISNUMBER(SEARCH("thickening",$AZ318)),"thickening","")</f>
        <v>thickening</v>
      </c>
      <c r="BF318" s="2" t="str">
        <f>IF(ISNUMBER(SEARCH("airDry",$AW318)),"airDry","")</f>
        <v/>
      </c>
      <c r="BG318" s="2" t="str">
        <f>IF(ISNUMBER(SEARCH("heatDry",$AY318)),"heatDry","")</f>
        <v/>
      </c>
      <c r="BH318" s="2" t="str">
        <f>IF(AND(ISNUMBER(SEARCH("aerobic",$AW318)),ISNUMBER(SEARCH("anaer",$AW318))),"Combined Aer and Anaer.","")</f>
        <v/>
      </c>
    </row>
    <row r="319" spans="1:60" x14ac:dyDescent="0.25">
      <c r="A319" s="4">
        <v>1373</v>
      </c>
      <c r="B319" t="s">
        <v>6518</v>
      </c>
      <c r="C319">
        <v>152.1</v>
      </c>
      <c r="D319">
        <v>751.76734967322909</v>
      </c>
      <c r="E319">
        <v>750.86524875562168</v>
      </c>
      <c r="F319">
        <v>540.93153914698712</v>
      </c>
      <c r="G319">
        <v>980.4201179669974</v>
      </c>
      <c r="H319">
        <v>-115.4575969222538</v>
      </c>
      <c r="I319">
        <v>-117.80999401182829</v>
      </c>
      <c r="J319">
        <v>-133.5391724636618</v>
      </c>
      <c r="K319">
        <v>-91.83581926772726</v>
      </c>
      <c r="L319">
        <v>100.4757018935333</v>
      </c>
      <c r="M319">
        <v>100.04027805694361</v>
      </c>
      <c r="N319">
        <v>98.599123651587732</v>
      </c>
      <c r="O319">
        <v>103.53419210413099</v>
      </c>
      <c r="P319">
        <v>3.5576811403815909</v>
      </c>
      <c r="Q319">
        <v>3.6031285878984152</v>
      </c>
      <c r="R319">
        <v>2.946211495724731</v>
      </c>
      <c r="S319">
        <v>4.0587937146091928</v>
      </c>
      <c r="T319">
        <v>44654.740157377717</v>
      </c>
      <c r="U319">
        <v>44654.706070631888</v>
      </c>
      <c r="V319">
        <v>44624.17807273379</v>
      </c>
      <c r="W319">
        <v>44685.513479227637</v>
      </c>
      <c r="X319">
        <v>3042.6959385923051</v>
      </c>
      <c r="Y319">
        <v>3054.6370962825022</v>
      </c>
      <c r="Z319">
        <v>2953.9936126657681</v>
      </c>
      <c r="AA319">
        <v>3099.7912215107172</v>
      </c>
      <c r="AB319">
        <v>511.93010502944441</v>
      </c>
      <c r="AC319">
        <v>507.36367661849607</v>
      </c>
      <c r="AD319">
        <v>438.36164537937327</v>
      </c>
      <c r="AE319">
        <v>597.08537376941365</v>
      </c>
      <c r="AF319">
        <v>64.738201017062778</v>
      </c>
      <c r="AG319">
        <v>64.457496094618079</v>
      </c>
      <c r="AH319">
        <v>63.529409797631267</v>
      </c>
      <c r="AI319">
        <v>66.708721575519775</v>
      </c>
      <c r="AJ319">
        <v>0.56732440759047731</v>
      </c>
      <c r="AK319">
        <v>0.5673244213305153</v>
      </c>
      <c r="AL319">
        <v>0.5673212574701858</v>
      </c>
      <c r="AM319">
        <v>0.56732753950774018</v>
      </c>
      <c r="AN319">
        <v>0.94641777641122071</v>
      </c>
      <c r="AO319">
        <v>0.94641777641122082</v>
      </c>
      <c r="AP319">
        <v>0.94641777641122082</v>
      </c>
      <c r="AQ319">
        <v>0.94641777641122082</v>
      </c>
      <c r="AR319">
        <v>14.59469430646479</v>
      </c>
      <c r="AS319">
        <v>14.594694306464801</v>
      </c>
      <c r="AT319">
        <v>14.594694306464801</v>
      </c>
      <c r="AU319">
        <v>14.594694306464801</v>
      </c>
      <c r="AV319" t="str">
        <f>VLOOKUP(Sheet1[[#This Row],[NPDES ID2]],Combined_Sheet__Major_Only___2[[NPDES ID2]:[ECHO BFR]],3,FALSE)</f>
        <v>NY</v>
      </c>
      <c r="AW319" t="s">
        <v>41</v>
      </c>
      <c r="AX319" t="str">
        <f>VLOOKUP(Sheet1[[#This Row],[NPDES ID2]],Combined_Sheet__Major_Only___2[[NPDES ID2]:[ECHO BFR]],27,FALSE)</f>
        <v>other</v>
      </c>
      <c r="AY319" t="str">
        <f>VLOOKUP(Sheet1[[#This Row],[NPDES ID2]],Combined_Sheet__Major_Only___2[[NPDES ID2]:[ECHO BFR]],28,FALSE)</f>
        <v>-</v>
      </c>
      <c r="AZ319" t="str">
        <f>VLOOKUP(Sheet1[[#This Row],[NPDES ID2]],Combined_Sheet__Major_Only___2[[NPDES ID2]:[ECHO BFR]],29,FALSE)</f>
        <v>thickening</v>
      </c>
      <c r="BA319">
        <f>VLOOKUP(Sheet1[[#This Row],[NPDES ID2]],Combined_Sheet__Major_Only___2[[NPDES ID2]:[ECHO BFR]],17,FALSE)</f>
        <v>42.762549999999997</v>
      </c>
      <c r="BB319">
        <f>VLOOKUP(Sheet1[[#This Row],[NPDES ID2]],Combined_Sheet__Major_Only___2[[NPDES ID2]:[ECHO BFR]],18,FALSE)</f>
        <v>-78.632940000000005</v>
      </c>
      <c r="BC319" t="str">
        <f>IF(ISNUMBER(SEARCH("aerobic",$AW319)),"aerobic","")</f>
        <v>aerobic</v>
      </c>
      <c r="BD319" t="str">
        <f>IF(ISNUMBER(SEARCH("anaer",$AW319)),"anaer","")</f>
        <v/>
      </c>
      <c r="BE319" t="str">
        <f>IF(ISNUMBER(SEARCH("thickening",$AZ319)),"thickening","")</f>
        <v>thickening</v>
      </c>
      <c r="BF319" s="3" t="str">
        <f>IF(ISNUMBER(SEARCH("airDry",$AW319)),"airDry","")</f>
        <v/>
      </c>
      <c r="BG319" s="3" t="str">
        <f>IF(ISNUMBER(SEARCH("heatDry",$AY319)),"heatDry","")</f>
        <v/>
      </c>
      <c r="BH319" s="3" t="str">
        <f>IF(AND(ISNUMBER(SEARCH("aerobic",$AW319)),ISNUMBER(SEARCH("anaer",$AW319))),"Combined Aer and Anaer.","")</f>
        <v/>
      </c>
    </row>
    <row r="320" spans="1:60" x14ac:dyDescent="0.25">
      <c r="A320" s="4">
        <v>2614</v>
      </c>
      <c r="B320" t="s">
        <v>12088</v>
      </c>
      <c r="C320">
        <v>21.2</v>
      </c>
      <c r="D320">
        <v>4871.9345426394702</v>
      </c>
      <c r="E320">
        <v>4855.6281108797521</v>
      </c>
      <c r="F320">
        <v>3354.1943953135178</v>
      </c>
      <c r="G320">
        <v>6465.4698155855986</v>
      </c>
      <c r="H320">
        <v>-121.0242112891148</v>
      </c>
      <c r="I320">
        <v>-123.3834189679275</v>
      </c>
      <c r="J320">
        <v>-139.31359163628221</v>
      </c>
      <c r="K320">
        <v>-97.663626165025264</v>
      </c>
      <c r="L320">
        <v>13.408828514004529</v>
      </c>
      <c r="M320">
        <v>13.34341066280196</v>
      </c>
      <c r="N320">
        <v>13.126944627102279</v>
      </c>
      <c r="O320">
        <v>13.86826703599059</v>
      </c>
      <c r="P320">
        <v>0.49713361725992988</v>
      </c>
      <c r="Q320">
        <v>0.50135999087249838</v>
      </c>
      <c r="R320">
        <v>0.41459906191588008</v>
      </c>
      <c r="S320">
        <v>0.56731256352698967</v>
      </c>
      <c r="T320">
        <v>44656.214896498022</v>
      </c>
      <c r="U320">
        <v>44656.180808670993</v>
      </c>
      <c r="V320">
        <v>44625.651842446197</v>
      </c>
      <c r="W320">
        <v>44686.989194456153</v>
      </c>
      <c r="X320">
        <v>3178.184401956712</v>
      </c>
      <c r="Y320">
        <v>3192.3220686020491</v>
      </c>
      <c r="Z320">
        <v>3073.9171499813851</v>
      </c>
      <c r="AA320">
        <v>3245.3482027805298</v>
      </c>
      <c r="AB320">
        <v>563.28835268627211</v>
      </c>
      <c r="AC320">
        <v>557.12868777250048</v>
      </c>
      <c r="AD320">
        <v>477.94953027925447</v>
      </c>
      <c r="AE320">
        <v>661.1021627716076</v>
      </c>
      <c r="AF320">
        <v>61.984264526818897</v>
      </c>
      <c r="AG320">
        <v>61.681839221612691</v>
      </c>
      <c r="AH320">
        <v>60.681260301669852</v>
      </c>
      <c r="AI320">
        <v>64.10806952409034</v>
      </c>
      <c r="AJ320">
        <v>0.533682929977636</v>
      </c>
      <c r="AK320">
        <v>0.53368293188700777</v>
      </c>
      <c r="AL320">
        <v>0.53368249242332422</v>
      </c>
      <c r="AM320">
        <v>0.53368336500117031</v>
      </c>
      <c r="AN320">
        <v>0.94641940993869711</v>
      </c>
      <c r="AO320">
        <v>0.94641940993869733</v>
      </c>
      <c r="AP320">
        <v>0.94641940993869733</v>
      </c>
      <c r="AQ320">
        <v>0.94641940993869733</v>
      </c>
      <c r="AR320">
        <v>13.554763812496841</v>
      </c>
      <c r="AS320">
        <v>13.554763812496841</v>
      </c>
      <c r="AT320">
        <v>13.554763812496841</v>
      </c>
      <c r="AU320">
        <v>13.554763812496841</v>
      </c>
      <c r="AV320" t="str">
        <f>VLOOKUP(Sheet1[[#This Row],[NPDES ID2]],Combined_Sheet__Major_Only___2[[NPDES ID2]:[ECHO BFR]],3,FALSE)</f>
        <v>MO</v>
      </c>
      <c r="AW320" t="s">
        <v>41</v>
      </c>
      <c r="AX320" t="str">
        <f>VLOOKUP(Sheet1[[#This Row],[NPDES ID2]],Combined_Sheet__Major_Only___2[[NPDES ID2]:[ECHO BFR]],27,FALSE)</f>
        <v>tempSludgeStore</v>
      </c>
      <c r="AY320" t="str">
        <f>VLOOKUP(Sheet1[[#This Row],[NPDES ID2]],Combined_Sheet__Major_Only___2[[NPDES ID2]:[ECHO BFR]],28,FALSE)</f>
        <v>-</v>
      </c>
      <c r="AZ320" t="str">
        <f>VLOOKUP(Sheet1[[#This Row],[NPDES ID2]],Combined_Sheet__Major_Only___2[[NPDES ID2]:[ECHO BFR]],29,FALSE)</f>
        <v>thickening</v>
      </c>
      <c r="BA320">
        <f>VLOOKUP(Sheet1[[#This Row],[NPDES ID2]],Combined_Sheet__Major_Only___2[[NPDES ID2]:[ECHO BFR]],17,FALSE)</f>
        <v>39.304642999999999</v>
      </c>
      <c r="BB320">
        <f>VLOOKUP(Sheet1[[#This Row],[NPDES ID2]],Combined_Sheet__Major_Only___2[[NPDES ID2]:[ECHO BFR]],18,FALSE)</f>
        <v>-94.260198000000003</v>
      </c>
      <c r="BC320" t="str">
        <f>IF(ISNUMBER(SEARCH("aerobic",$AW320)),"aerobic","")</f>
        <v>aerobic</v>
      </c>
      <c r="BD320" t="str">
        <f>IF(ISNUMBER(SEARCH("anaer",$AW320)),"anaer","")</f>
        <v/>
      </c>
      <c r="BE320" t="str">
        <f>IF(ISNUMBER(SEARCH("thickening",$AZ320)),"thickening","")</f>
        <v>thickening</v>
      </c>
      <c r="BF320" s="2" t="str">
        <f>IF(ISNUMBER(SEARCH("airDry",$AW320)),"airDry","")</f>
        <v/>
      </c>
      <c r="BG320" s="2" t="str">
        <f>IF(ISNUMBER(SEARCH("heatDry",$AY320)),"heatDry","")</f>
        <v/>
      </c>
      <c r="BH320" s="2" t="str">
        <f>IF(AND(ISNUMBER(SEARCH("aerobic",$AW320)),ISNUMBER(SEARCH("anaer",$AW320))),"Combined Aer and Anaer.","")</f>
        <v/>
      </c>
    </row>
    <row r="321" spans="1:60" x14ac:dyDescent="0.25">
      <c r="A321" s="4">
        <v>2172</v>
      </c>
      <c r="B321" t="s">
        <v>10198</v>
      </c>
      <c r="C321">
        <v>729.28</v>
      </c>
      <c r="D321">
        <v>393.38080281026981</v>
      </c>
      <c r="E321">
        <v>391.99907638689899</v>
      </c>
      <c r="F321">
        <v>327.10017347227711</v>
      </c>
      <c r="G321">
        <v>463.90473554871693</v>
      </c>
      <c r="H321">
        <v>-127.2314979108175</v>
      </c>
      <c r="I321">
        <v>-129.72575990678669</v>
      </c>
      <c r="J321">
        <v>-146.19465939602429</v>
      </c>
      <c r="K321">
        <v>-104.3821961582867</v>
      </c>
      <c r="L321">
        <v>439.55058943093792</v>
      </c>
      <c r="M321">
        <v>437.13019594939112</v>
      </c>
      <c r="N321">
        <v>429.11112588948868</v>
      </c>
      <c r="O321">
        <v>456.56232117635568</v>
      </c>
      <c r="P321">
        <v>17.145365431650109</v>
      </c>
      <c r="Q321">
        <v>17.296347126598828</v>
      </c>
      <c r="R321">
        <v>14.388584420915921</v>
      </c>
      <c r="S321">
        <v>19.574687947695718</v>
      </c>
      <c r="T321">
        <v>44659.667857224231</v>
      </c>
      <c r="U321">
        <v>44659.633766865663</v>
      </c>
      <c r="V321">
        <v>44629.102533396443</v>
      </c>
      <c r="W321">
        <v>44690.444440646417</v>
      </c>
      <c r="X321">
        <v>3335.7337780691928</v>
      </c>
      <c r="Y321">
        <v>3352.5144548796588</v>
      </c>
      <c r="Z321">
        <v>3212.2277018441891</v>
      </c>
      <c r="AA321">
        <v>3415.430357567704</v>
      </c>
      <c r="AB321">
        <v>632.54448078444125</v>
      </c>
      <c r="AC321">
        <v>623.94353328003331</v>
      </c>
      <c r="AD321">
        <v>531.17604298760455</v>
      </c>
      <c r="AE321">
        <v>748.85558701902733</v>
      </c>
      <c r="AF321">
        <v>59.068409009216438</v>
      </c>
      <c r="AG321">
        <v>58.74239190753898</v>
      </c>
      <c r="AH321">
        <v>57.667081006541949</v>
      </c>
      <c r="AI321">
        <v>61.353929710577709</v>
      </c>
      <c r="AJ321">
        <v>0.49809807497511388</v>
      </c>
      <c r="AK321">
        <v>0.49809813981604789</v>
      </c>
      <c r="AL321">
        <v>0.49808317423649279</v>
      </c>
      <c r="AM321">
        <v>0.49811289002359971</v>
      </c>
      <c r="AN321">
        <v>0.946423234297597</v>
      </c>
      <c r="AO321">
        <v>0.94642323429759678</v>
      </c>
      <c r="AP321">
        <v>0.94642323429759678</v>
      </c>
      <c r="AQ321">
        <v>0.94642323429759678</v>
      </c>
      <c r="AR321">
        <v>12.42935348725619</v>
      </c>
      <c r="AS321">
        <v>12.429353487256201</v>
      </c>
      <c r="AT321">
        <v>12.429353487256201</v>
      </c>
      <c r="AU321">
        <v>12.429353487256201</v>
      </c>
      <c r="AV321" t="str">
        <f>VLOOKUP(Sheet1[[#This Row],[NPDES ID2]],Combined_Sheet__Major_Only___2[[NPDES ID2]:[ECHO BFR]],3,FALSE)</f>
        <v>NJ</v>
      </c>
      <c r="AW321" t="s">
        <v>41</v>
      </c>
      <c r="AX321" t="str">
        <f>VLOOKUP(Sheet1[[#This Row],[NPDES ID2]],Combined_Sheet__Major_Only___2[[NPDES ID2]:[ECHO BFR]],27,FALSE)</f>
        <v>-</v>
      </c>
      <c r="AY321" t="str">
        <f>VLOOKUP(Sheet1[[#This Row],[NPDES ID2]],Combined_Sheet__Major_Only___2[[NPDES ID2]:[ECHO BFR]],28,FALSE)</f>
        <v>-</v>
      </c>
      <c r="AZ321" t="str">
        <f>VLOOKUP(Sheet1[[#This Row],[NPDES ID2]],Combined_Sheet__Major_Only___2[[NPDES ID2]:[ECHO BFR]],29,FALSE)</f>
        <v>thickening</v>
      </c>
      <c r="BA321">
        <f>VLOOKUP(Sheet1[[#This Row],[NPDES ID2]],Combined_Sheet__Major_Only___2[[NPDES ID2]:[ECHO BFR]],17,FALSE)</f>
        <v>40.118583000000001</v>
      </c>
      <c r="BB321">
        <f>VLOOKUP(Sheet1[[#This Row],[NPDES ID2]],Combined_Sheet__Major_Only___2[[NPDES ID2]:[ECHO BFR]],18,FALSE)</f>
        <v>-74.824302000000003</v>
      </c>
      <c r="BC321" t="str">
        <f>IF(ISNUMBER(SEARCH("aerobic",$AW321)),"aerobic","")</f>
        <v>aerobic</v>
      </c>
      <c r="BD321" t="str">
        <f>IF(ISNUMBER(SEARCH("anaer",$AW321)),"anaer","")</f>
        <v/>
      </c>
      <c r="BE321" t="str">
        <f>IF(ISNUMBER(SEARCH("thickening",$AZ321)),"thickening","")</f>
        <v>thickening</v>
      </c>
      <c r="BF321" s="2" t="str">
        <f>IF(ISNUMBER(SEARCH("airDry",$AW321)),"airDry","")</f>
        <v/>
      </c>
      <c r="BG321" s="2" t="str">
        <f>IF(ISNUMBER(SEARCH("heatDry",$AY321)),"heatDry","")</f>
        <v/>
      </c>
      <c r="BH321" s="2" t="str">
        <f>IF(AND(ISNUMBER(SEARCH("aerobic",$AW321)),ISNUMBER(SEARCH("anaer",$AW321))),"Combined Aer and Anaer.","")</f>
        <v/>
      </c>
    </row>
    <row r="322" spans="1:60" x14ac:dyDescent="0.25">
      <c r="A322" s="4">
        <v>1768</v>
      </c>
      <c r="B322" t="s">
        <v>8275</v>
      </c>
      <c r="C322">
        <v>17.940000000000001</v>
      </c>
      <c r="D322">
        <v>5664.5712925131756</v>
      </c>
      <c r="E322">
        <v>5643.5045231761733</v>
      </c>
      <c r="F322">
        <v>3896.4403524733798</v>
      </c>
      <c r="G322">
        <v>7518.0732832231388</v>
      </c>
      <c r="H322">
        <v>-119.3254718745746</v>
      </c>
      <c r="I322">
        <v>-121.6472052862548</v>
      </c>
      <c r="J322">
        <v>-137.41487204508169</v>
      </c>
      <c r="K322">
        <v>-95.875761150899365</v>
      </c>
      <c r="L322">
        <v>11.497137826231681</v>
      </c>
      <c r="M322">
        <v>11.442969061677591</v>
      </c>
      <c r="N322">
        <v>11.26372704473018</v>
      </c>
      <c r="O322">
        <v>11.87757108862024</v>
      </c>
      <c r="P322">
        <v>0.42037385794241472</v>
      </c>
      <c r="Q322">
        <v>0.42456151134091819</v>
      </c>
      <c r="R322">
        <v>0.34996584087446408</v>
      </c>
      <c r="S322">
        <v>0.47938554149139262</v>
      </c>
      <c r="T322">
        <v>44689.811442041057</v>
      </c>
      <c r="U322">
        <v>44689.777329582663</v>
      </c>
      <c r="V322">
        <v>44659.226303570213</v>
      </c>
      <c r="W322">
        <v>44720.607977059983</v>
      </c>
      <c r="X322">
        <v>3138.947186883192</v>
      </c>
      <c r="Y322">
        <v>3152.408202401381</v>
      </c>
      <c r="Z322">
        <v>3039.4842223313731</v>
      </c>
      <c r="AA322">
        <v>3202.9967490953691</v>
      </c>
      <c r="AB322">
        <v>536.26857184529956</v>
      </c>
      <c r="AC322">
        <v>530.97354776488601</v>
      </c>
      <c r="AD322">
        <v>457.82144831223968</v>
      </c>
      <c r="AE322">
        <v>626.12686742881306</v>
      </c>
      <c r="AF322">
        <v>62.804925596631428</v>
      </c>
      <c r="AG322">
        <v>62.509002010688349</v>
      </c>
      <c r="AH322">
        <v>61.529920197842628</v>
      </c>
      <c r="AI322">
        <v>64.883088378776421</v>
      </c>
      <c r="AJ322">
        <v>0.5437047700738018</v>
      </c>
      <c r="AK322">
        <v>0.54370477167817377</v>
      </c>
      <c r="AL322">
        <v>0.54370440241873086</v>
      </c>
      <c r="AM322">
        <v>0.54370513560232603</v>
      </c>
      <c r="AN322">
        <v>0.94645659693543205</v>
      </c>
      <c r="AO322">
        <v>0.94645659693543205</v>
      </c>
      <c r="AP322">
        <v>0.94645659693543205</v>
      </c>
      <c r="AQ322">
        <v>0.94645659693543205</v>
      </c>
      <c r="AR322">
        <v>14.031515687938681</v>
      </c>
      <c r="AS322">
        <v>14.031515687938681</v>
      </c>
      <c r="AT322">
        <v>14.031515687938681</v>
      </c>
      <c r="AU322">
        <v>14.031515687938681</v>
      </c>
      <c r="AV322" t="str">
        <f>VLOOKUP(Sheet1[[#This Row],[NPDES ID2]],Combined_Sheet__Major_Only___2[[NPDES ID2]:[ECHO BFR]],3,FALSE)</f>
        <v>IN</v>
      </c>
      <c r="AW322" t="s">
        <v>41</v>
      </c>
      <c r="AX322" t="str">
        <f>VLOOKUP(Sheet1[[#This Row],[NPDES ID2]],Combined_Sheet__Major_Only___2[[NPDES ID2]:[ECHO BFR]],27,FALSE)</f>
        <v>-</v>
      </c>
      <c r="AY322" t="str">
        <f>VLOOKUP(Sheet1[[#This Row],[NPDES ID2]],Combined_Sheet__Major_Only___2[[NPDES ID2]:[ECHO BFR]],28,FALSE)</f>
        <v>-</v>
      </c>
      <c r="AZ322" t="str">
        <f>VLOOKUP(Sheet1[[#This Row],[NPDES ID2]],Combined_Sheet__Major_Only___2[[NPDES ID2]:[ECHO BFR]],29,FALSE)</f>
        <v>thickening</v>
      </c>
      <c r="BA322">
        <f>VLOOKUP(Sheet1[[#This Row],[NPDES ID2]],Combined_Sheet__Major_Only___2[[NPDES ID2]:[ECHO BFR]],17,FALSE)</f>
        <v>38.105860999999997</v>
      </c>
      <c r="BB322">
        <f>VLOOKUP(Sheet1[[#This Row],[NPDES ID2]],Combined_Sheet__Major_Only___2[[NPDES ID2]:[ECHO BFR]],18,FALSE)</f>
        <v>-86.904916999999998</v>
      </c>
      <c r="BC322" t="str">
        <f>IF(ISNUMBER(SEARCH("aerobic",$AW322)),"aerobic","")</f>
        <v>aerobic</v>
      </c>
      <c r="BD322" t="str">
        <f>IF(ISNUMBER(SEARCH("anaer",$AW322)),"anaer","")</f>
        <v/>
      </c>
      <c r="BE322" t="str">
        <f>IF(ISNUMBER(SEARCH("thickening",$AZ322)),"thickening","")</f>
        <v>thickening</v>
      </c>
      <c r="BF322" s="2" t="str">
        <f>IF(ISNUMBER(SEARCH("airDry",$AW322)),"airDry","")</f>
        <v/>
      </c>
      <c r="BG322" s="2" t="str">
        <f>IF(ISNUMBER(SEARCH("heatDry",$AY322)),"heatDry","")</f>
        <v/>
      </c>
      <c r="BH322" s="2" t="str">
        <f>IF(AND(ISNUMBER(SEARCH("aerobic",$AW322)),ISNUMBER(SEARCH("anaer",$AW322))),"Combined Aer and Anaer.","")</f>
        <v/>
      </c>
    </row>
    <row r="323" spans="1:60" x14ac:dyDescent="0.25">
      <c r="A323" s="4">
        <v>1352</v>
      </c>
      <c r="B323" t="s">
        <v>6422</v>
      </c>
      <c r="C323">
        <v>161.15</v>
      </c>
      <c r="D323">
        <v>773.95027344830294</v>
      </c>
      <c r="E323">
        <v>772.10597230763722</v>
      </c>
      <c r="F323">
        <v>558.57657639181684</v>
      </c>
      <c r="G323">
        <v>1008.035709082217</v>
      </c>
      <c r="H323">
        <v>-125.1843815095224</v>
      </c>
      <c r="I323">
        <v>-127.6339808401015</v>
      </c>
      <c r="J323">
        <v>-143.94367680312081</v>
      </c>
      <c r="K323">
        <v>-102.0748455075131</v>
      </c>
      <c r="L323">
        <v>98.735792411209715</v>
      </c>
      <c r="M323">
        <v>98.213347498692485</v>
      </c>
      <c r="N323">
        <v>96.484170353433157</v>
      </c>
      <c r="O323">
        <v>102.40553688834009</v>
      </c>
      <c r="P323">
        <v>3.7854737783277161</v>
      </c>
      <c r="Q323">
        <v>3.8238732544246838</v>
      </c>
      <c r="R323">
        <v>3.1701195515266529</v>
      </c>
      <c r="S323">
        <v>4.3150934250015656</v>
      </c>
      <c r="T323">
        <v>44716.265957196803</v>
      </c>
      <c r="U323">
        <v>44716.231825343231</v>
      </c>
      <c r="V323">
        <v>44685.663429063177</v>
      </c>
      <c r="W323">
        <v>44747.080002071372</v>
      </c>
      <c r="X323">
        <v>3285.4732076511041</v>
      </c>
      <c r="Y323">
        <v>3301.3762573007698</v>
      </c>
      <c r="Z323">
        <v>3168.6114012272451</v>
      </c>
      <c r="AA323">
        <v>3360.8241764834761</v>
      </c>
      <c r="AB323">
        <v>575.67077088553208</v>
      </c>
      <c r="AC323">
        <v>569.08631208089582</v>
      </c>
      <c r="AD323">
        <v>489.57174546724121</v>
      </c>
      <c r="AE323">
        <v>673.38463532552532</v>
      </c>
      <c r="AF323">
        <v>60.044535253283769</v>
      </c>
      <c r="AG323">
        <v>59.726655947675283</v>
      </c>
      <c r="AH323">
        <v>58.675586597892057</v>
      </c>
      <c r="AI323">
        <v>62.27610505346626</v>
      </c>
      <c r="AJ323">
        <v>0.51000644912976956</v>
      </c>
      <c r="AK323">
        <v>0.51000646325204868</v>
      </c>
      <c r="AL323">
        <v>0.51000321112652258</v>
      </c>
      <c r="AM323">
        <v>0.51000966842509565</v>
      </c>
      <c r="AN323">
        <v>0.94648584233027711</v>
      </c>
      <c r="AO323">
        <v>0.94648584233027699</v>
      </c>
      <c r="AP323">
        <v>0.94648584233027699</v>
      </c>
      <c r="AQ323">
        <v>0.94648584233027699</v>
      </c>
      <c r="AR323">
        <v>13.21786427416588</v>
      </c>
      <c r="AS323">
        <v>13.21786427416589</v>
      </c>
      <c r="AT323">
        <v>13.21786427416589</v>
      </c>
      <c r="AU323">
        <v>13.21786427416589</v>
      </c>
      <c r="AV323" t="str">
        <f>VLOOKUP(Sheet1[[#This Row],[NPDES ID2]],Combined_Sheet__Major_Only___2[[NPDES ID2]:[ECHO BFR]],3,FALSE)</f>
        <v>MN</v>
      </c>
      <c r="AW323" t="s">
        <v>41</v>
      </c>
      <c r="AX323" t="str">
        <f>VLOOKUP(Sheet1[[#This Row],[NPDES ID2]],Combined_Sheet__Major_Only___2[[NPDES ID2]:[ECHO BFR]],27,FALSE)</f>
        <v>-</v>
      </c>
      <c r="AY323" t="str">
        <f>VLOOKUP(Sheet1[[#This Row],[NPDES ID2]],Combined_Sheet__Major_Only___2[[NPDES ID2]:[ECHO BFR]],28,FALSE)</f>
        <v>-</v>
      </c>
      <c r="AZ323" t="str">
        <f>VLOOKUP(Sheet1[[#This Row],[NPDES ID2]],Combined_Sheet__Major_Only___2[[NPDES ID2]:[ECHO BFR]],29,FALSE)</f>
        <v>thickening</v>
      </c>
      <c r="BA323">
        <f>VLOOKUP(Sheet1[[#This Row],[NPDES ID2]],Combined_Sheet__Major_Only___2[[NPDES ID2]:[ECHO BFR]],17,FALSE)</f>
        <v>45.223880000000001</v>
      </c>
      <c r="BB323">
        <f>VLOOKUP(Sheet1[[#This Row],[NPDES ID2]],Combined_Sheet__Major_Only___2[[NPDES ID2]:[ECHO BFR]],18,FALSE)</f>
        <v>-93.992590000000007</v>
      </c>
      <c r="BC323" t="str">
        <f>IF(ISNUMBER(SEARCH("aerobic",$AW323)),"aerobic","")</f>
        <v>aerobic</v>
      </c>
      <c r="BD323" t="str">
        <f>IF(ISNUMBER(SEARCH("anaer",$AW323)),"anaer","")</f>
        <v/>
      </c>
      <c r="BE323" t="str">
        <f>IF(ISNUMBER(SEARCH("thickening",$AZ323)),"thickening","")</f>
        <v>thickening</v>
      </c>
      <c r="BF323" s="2" t="str">
        <f>IF(ISNUMBER(SEARCH("airDry",$AW323)),"airDry","")</f>
        <v/>
      </c>
      <c r="BG323" s="2" t="str">
        <f>IF(ISNUMBER(SEARCH("heatDry",$AY323)),"heatDry","")</f>
        <v/>
      </c>
      <c r="BH323" s="2" t="str">
        <f>IF(AND(ISNUMBER(SEARCH("aerobic",$AW323)),ISNUMBER(SEARCH("anaer",$AW323))),"Combined Aer and Anaer.","")</f>
        <v/>
      </c>
    </row>
    <row r="324" spans="1:60" x14ac:dyDescent="0.25">
      <c r="A324" s="4">
        <v>1338</v>
      </c>
      <c r="B324" t="s">
        <v>6358</v>
      </c>
      <c r="C324">
        <v>165.67</v>
      </c>
      <c r="D324">
        <v>773.75565229086078</v>
      </c>
      <c r="E324">
        <v>771.2342375327645</v>
      </c>
      <c r="F324">
        <v>559.30965125003195</v>
      </c>
      <c r="G324">
        <v>1007.460782982557</v>
      </c>
      <c r="H324">
        <v>-128.10844757133361</v>
      </c>
      <c r="I324">
        <v>-130.47814683727941</v>
      </c>
      <c r="J324">
        <v>-146.97675611528771</v>
      </c>
      <c r="K324">
        <v>-105.15056525478241</v>
      </c>
      <c r="L324">
        <v>99.337231184154717</v>
      </c>
      <c r="M324">
        <v>98.782981992808999</v>
      </c>
      <c r="N324">
        <v>96.948554500408122</v>
      </c>
      <c r="O324">
        <v>103.23035543822181</v>
      </c>
      <c r="P324">
        <v>3.896047761188322</v>
      </c>
      <c r="Q324">
        <v>3.9284004439037279</v>
      </c>
      <c r="R324">
        <v>3.27170275496831</v>
      </c>
      <c r="S324">
        <v>4.4506289414158493</v>
      </c>
      <c r="T324">
        <v>44815.263506886688</v>
      </c>
      <c r="U324">
        <v>44815.229302452892</v>
      </c>
      <c r="V324">
        <v>44784.595903509951</v>
      </c>
      <c r="W324">
        <v>44846.143076787594</v>
      </c>
      <c r="X324">
        <v>3364.7496369582582</v>
      </c>
      <c r="Y324">
        <v>3381.8891962718012</v>
      </c>
      <c r="Z324">
        <v>3238.612337383307</v>
      </c>
      <c r="AA324">
        <v>3446.1461390848231</v>
      </c>
      <c r="AB324">
        <v>536.04604860494919</v>
      </c>
      <c r="AC324">
        <v>530.83936328337677</v>
      </c>
      <c r="AD324">
        <v>462.74241485281033</v>
      </c>
      <c r="AE324">
        <v>617.86535793157782</v>
      </c>
      <c r="AF324">
        <v>58.762108540814751</v>
      </c>
      <c r="AG324">
        <v>58.434086944073783</v>
      </c>
      <c r="AH324">
        <v>57.349438323230054</v>
      </c>
      <c r="AI324">
        <v>61.064931175856493</v>
      </c>
      <c r="AJ324">
        <v>0.49436223567814053</v>
      </c>
      <c r="AK324">
        <v>0.49436224941547557</v>
      </c>
      <c r="AL324">
        <v>0.49435908592934369</v>
      </c>
      <c r="AM324">
        <v>0.49436536722899632</v>
      </c>
      <c r="AN324">
        <v>0.94659500095855587</v>
      </c>
      <c r="AO324">
        <v>0.94659500095855575</v>
      </c>
      <c r="AP324">
        <v>0.94659500095855575</v>
      </c>
      <c r="AQ324">
        <v>0.94659500095855575</v>
      </c>
      <c r="AR324">
        <v>13.68645370538613</v>
      </c>
      <c r="AS324">
        <v>13.68645370538613</v>
      </c>
      <c r="AT324">
        <v>13.68645370538613</v>
      </c>
      <c r="AU324">
        <v>13.68645370538613</v>
      </c>
      <c r="AV324" t="str">
        <f>VLOOKUP(Sheet1[[#This Row],[NPDES ID2]],Combined_Sheet__Major_Only___2[[NPDES ID2]:[ECHO BFR]],3,FALSE)</f>
        <v>WA</v>
      </c>
      <c r="AW324" t="s">
        <v>41</v>
      </c>
      <c r="AX324" t="str">
        <f>VLOOKUP(Sheet1[[#This Row],[NPDES ID2]],Combined_Sheet__Major_Only___2[[NPDES ID2]:[ECHO BFR]],27,FALSE)</f>
        <v>-</v>
      </c>
      <c r="AY324" t="str">
        <f>VLOOKUP(Sheet1[[#This Row],[NPDES ID2]],Combined_Sheet__Major_Only___2[[NPDES ID2]:[ECHO BFR]],28,FALSE)</f>
        <v>-</v>
      </c>
      <c r="AZ324" t="str">
        <f>VLOOKUP(Sheet1[[#This Row],[NPDES ID2]],Combined_Sheet__Major_Only___2[[NPDES ID2]:[ECHO BFR]],29,FALSE)</f>
        <v>thickening</v>
      </c>
      <c r="BA324">
        <f>VLOOKUP(Sheet1[[#This Row],[NPDES ID2]],Combined_Sheet__Major_Only___2[[NPDES ID2]:[ECHO BFR]],17,FALSE)</f>
        <v>48.495550000000001</v>
      </c>
      <c r="BB324">
        <f>VLOOKUP(Sheet1[[#This Row],[NPDES ID2]],Combined_Sheet__Major_Only___2[[NPDES ID2]:[ECHO BFR]],18,FALSE)</f>
        <v>-122.23531699999999</v>
      </c>
      <c r="BC324" t="str">
        <f>IF(ISNUMBER(SEARCH("aerobic",$AW324)),"aerobic","")</f>
        <v>aerobic</v>
      </c>
      <c r="BD324" t="str">
        <f>IF(ISNUMBER(SEARCH("anaer",$AW324)),"anaer","")</f>
        <v/>
      </c>
      <c r="BE324" t="str">
        <f>IF(ISNUMBER(SEARCH("thickening",$AZ324)),"thickening","")</f>
        <v>thickening</v>
      </c>
      <c r="BF324" s="2" t="str">
        <f>IF(ISNUMBER(SEARCH("airDry",$AW324)),"airDry","")</f>
        <v/>
      </c>
      <c r="BG324" s="2" t="str">
        <f>IF(ISNUMBER(SEARCH("heatDry",$AY324)),"heatDry","")</f>
        <v/>
      </c>
      <c r="BH324" s="2" t="str">
        <f>IF(AND(ISNUMBER(SEARCH("aerobic",$AW324)),ISNUMBER(SEARCH("anaer",$AW324))),"Combined Aer and Anaer.","")</f>
        <v/>
      </c>
    </row>
    <row r="325" spans="1:60" x14ac:dyDescent="0.25">
      <c r="A325" s="4">
        <v>799</v>
      </c>
      <c r="B325" t="s">
        <v>3913</v>
      </c>
      <c r="C325">
        <v>1402.88</v>
      </c>
      <c r="D325">
        <v>444.32990801574692</v>
      </c>
      <c r="E325">
        <v>444.41312007881652</v>
      </c>
      <c r="F325">
        <v>378.99232624498632</v>
      </c>
      <c r="G325">
        <v>520.23566951381622</v>
      </c>
      <c r="H325">
        <v>-120.6170699327899</v>
      </c>
      <c r="I325">
        <v>-123.0877333320055</v>
      </c>
      <c r="J325">
        <v>-138.8098852501796</v>
      </c>
      <c r="K325">
        <v>-97.582146941410073</v>
      </c>
      <c r="L325">
        <v>887.47110598948507</v>
      </c>
      <c r="M325">
        <v>883.15018636965056</v>
      </c>
      <c r="N325">
        <v>868.81516742051724</v>
      </c>
      <c r="O325">
        <v>917.86555420604009</v>
      </c>
      <c r="P325">
        <v>32.894602238092347</v>
      </c>
      <c r="Q325">
        <v>33.174761846906428</v>
      </c>
      <c r="R325">
        <v>27.4338573455187</v>
      </c>
      <c r="S325">
        <v>37.540151664932253</v>
      </c>
      <c r="T325">
        <v>44838.606173524757</v>
      </c>
      <c r="U325">
        <v>44838.571951977217</v>
      </c>
      <c r="V325">
        <v>44807.92322603381</v>
      </c>
      <c r="W325">
        <v>44869.501193594362</v>
      </c>
      <c r="X325">
        <v>3190.5855179064042</v>
      </c>
      <c r="Y325">
        <v>3204.7556195681741</v>
      </c>
      <c r="Z325">
        <v>3085.9585737137709</v>
      </c>
      <c r="AA325">
        <v>3258.0103495445792</v>
      </c>
      <c r="AB325">
        <v>625.83250886774977</v>
      </c>
      <c r="AC325">
        <v>617.47538348162016</v>
      </c>
      <c r="AD325">
        <v>521.95625119524971</v>
      </c>
      <c r="AE325">
        <v>747.22361873815294</v>
      </c>
      <c r="AF325">
        <v>61.999393061766902</v>
      </c>
      <c r="AG325">
        <v>61.69602973935892</v>
      </c>
      <c r="AH325">
        <v>60.699189226437753</v>
      </c>
      <c r="AI325">
        <v>64.121630289044745</v>
      </c>
      <c r="AJ325">
        <v>0.53386764089092009</v>
      </c>
      <c r="AK325">
        <v>0.53386777192077672</v>
      </c>
      <c r="AL325">
        <v>0.5338374520880762</v>
      </c>
      <c r="AM325">
        <v>0.53389765700316638</v>
      </c>
      <c r="AN325">
        <v>0.94662067465952604</v>
      </c>
      <c r="AO325">
        <v>0.94662067465952615</v>
      </c>
      <c r="AP325">
        <v>0.94662067465952615</v>
      </c>
      <c r="AQ325">
        <v>0.94662067465952615</v>
      </c>
      <c r="AR325">
        <v>12.803228553833209</v>
      </c>
      <c r="AS325">
        <v>12.803228553833209</v>
      </c>
      <c r="AT325">
        <v>12.803228553833209</v>
      </c>
      <c r="AU325">
        <v>12.803228553833209</v>
      </c>
      <c r="AV325" t="str">
        <f>VLOOKUP(Sheet1[[#This Row],[NPDES ID2]],Combined_Sheet__Major_Only___2[[NPDES ID2]:[ECHO BFR]],3,FALSE)</f>
        <v>CA</v>
      </c>
      <c r="AW325" t="s">
        <v>41</v>
      </c>
      <c r="AX325" t="str">
        <f>VLOOKUP(Sheet1[[#This Row],[NPDES ID2]],Combined_Sheet__Major_Only___2[[NPDES ID2]:[ECHO BFR]],27,FALSE)</f>
        <v>other</v>
      </c>
      <c r="AY325" t="str">
        <f>VLOOKUP(Sheet1[[#This Row],[NPDES ID2]],Combined_Sheet__Major_Only___2[[NPDES ID2]:[ECHO BFR]],28,FALSE)</f>
        <v>-</v>
      </c>
      <c r="AZ325" t="str">
        <f>VLOOKUP(Sheet1[[#This Row],[NPDES ID2]],Combined_Sheet__Major_Only___2[[NPDES ID2]:[ECHO BFR]],29,FALSE)</f>
        <v>thickening, preliminaryOps</v>
      </c>
      <c r="BA325">
        <f>VLOOKUP(Sheet1[[#This Row],[NPDES ID2]],Combined_Sheet__Major_Only___2[[NPDES ID2]:[ECHO BFR]],17,FALSE)</f>
        <v>34.055900000000001</v>
      </c>
      <c r="BB325">
        <f>VLOOKUP(Sheet1[[#This Row],[NPDES ID2]],Combined_Sheet__Major_Only___2[[NPDES ID2]:[ECHO BFR]],18,FALSE)</f>
        <v>-117.36134</v>
      </c>
      <c r="BC325" t="str">
        <f>IF(ISNUMBER(SEARCH("aerobic",$AW325)),"aerobic","")</f>
        <v>aerobic</v>
      </c>
      <c r="BD325" t="str">
        <f>IF(ISNUMBER(SEARCH("anaer",$AW325)),"anaer","")</f>
        <v/>
      </c>
      <c r="BE325" t="str">
        <f>IF(ISNUMBER(SEARCH("thickening",$AZ325)),"thickening","")</f>
        <v>thickening</v>
      </c>
      <c r="BF325" s="3" t="str">
        <f>IF(ISNUMBER(SEARCH("airDry",$AW325)),"airDry","")</f>
        <v/>
      </c>
      <c r="BG325" s="3" t="str">
        <f>IF(ISNUMBER(SEARCH("heatDry",$AY325)),"heatDry","")</f>
        <v/>
      </c>
      <c r="BH325" s="3" t="str">
        <f>IF(AND(ISNUMBER(SEARCH("aerobic",$AW325)),ISNUMBER(SEARCH("anaer",$AW325))),"Combined Aer and Anaer.","")</f>
        <v/>
      </c>
    </row>
    <row r="326" spans="1:60" x14ac:dyDescent="0.25">
      <c r="A326" s="4">
        <v>800</v>
      </c>
      <c r="B326" t="s">
        <v>3917</v>
      </c>
      <c r="C326">
        <v>1394.2</v>
      </c>
      <c r="D326">
        <v>447.46869604028171</v>
      </c>
      <c r="E326">
        <v>447.58683577902661</v>
      </c>
      <c r="F326">
        <v>381.50784449757009</v>
      </c>
      <c r="G326">
        <v>524.17914699305811</v>
      </c>
      <c r="H326">
        <v>-121.93098716819421</v>
      </c>
      <c r="I326">
        <v>-124.43298677139509</v>
      </c>
      <c r="J326">
        <v>-140.2774129579999</v>
      </c>
      <c r="K326">
        <v>-98.953769127270149</v>
      </c>
      <c r="L326">
        <v>873.23942011057409</v>
      </c>
      <c r="M326">
        <v>868.87576704333344</v>
      </c>
      <c r="N326">
        <v>854.40103750831429</v>
      </c>
      <c r="O326">
        <v>903.93180634641055</v>
      </c>
      <c r="P326">
        <v>32.709302159035929</v>
      </c>
      <c r="Q326">
        <v>32.970079921384183</v>
      </c>
      <c r="R326">
        <v>27.315175493459378</v>
      </c>
      <c r="S326">
        <v>37.274133989140573</v>
      </c>
      <c r="T326">
        <v>44907.434556113229</v>
      </c>
      <c r="U326">
        <v>44907.400284104049</v>
      </c>
      <c r="V326">
        <v>44876.70636483853</v>
      </c>
      <c r="W326">
        <v>44938.375132679903</v>
      </c>
      <c r="X326">
        <v>3227.5231634625188</v>
      </c>
      <c r="Y326">
        <v>3242.2518326203358</v>
      </c>
      <c r="Z326">
        <v>3118.9195895964772</v>
      </c>
      <c r="AA326">
        <v>3297.5274542544989</v>
      </c>
      <c r="AB326">
        <v>570.87355157253728</v>
      </c>
      <c r="AC326">
        <v>564.52867180069541</v>
      </c>
      <c r="AD326">
        <v>484.48821981184477</v>
      </c>
      <c r="AE326">
        <v>669.49276849931096</v>
      </c>
      <c r="AF326">
        <v>61.384812773908422</v>
      </c>
      <c r="AG326">
        <v>61.076638788679631</v>
      </c>
      <c r="AH326">
        <v>60.063522525938723</v>
      </c>
      <c r="AI326">
        <v>63.541261844194928</v>
      </c>
      <c r="AJ326">
        <v>0.52636423773630125</v>
      </c>
      <c r="AK326">
        <v>0.52636436201012449</v>
      </c>
      <c r="AL326">
        <v>0.52633561148569219</v>
      </c>
      <c r="AM326">
        <v>0.5263927001640496</v>
      </c>
      <c r="AN326">
        <v>0.94669623285308679</v>
      </c>
      <c r="AO326">
        <v>0.94669623285308668</v>
      </c>
      <c r="AP326">
        <v>0.94669623285308668</v>
      </c>
      <c r="AQ326">
        <v>0.94669623285308668</v>
      </c>
      <c r="AR326">
        <v>13.43937864449846</v>
      </c>
      <c r="AS326">
        <v>13.43937864449846</v>
      </c>
      <c r="AT326">
        <v>13.43937864449846</v>
      </c>
      <c r="AU326">
        <v>13.43937864449846</v>
      </c>
      <c r="AV326" t="str">
        <f>VLOOKUP(Sheet1[[#This Row],[NPDES ID2]],Combined_Sheet__Major_Only___2[[NPDES ID2]:[ECHO BFR]],3,FALSE)</f>
        <v>IN</v>
      </c>
      <c r="AW326" t="s">
        <v>41</v>
      </c>
      <c r="AX326" t="str">
        <f>VLOOKUP(Sheet1[[#This Row],[NPDES ID2]],Combined_Sheet__Major_Only___2[[NPDES ID2]:[ECHO BFR]],27,FALSE)</f>
        <v>other</v>
      </c>
      <c r="AY326" t="str">
        <f>VLOOKUP(Sheet1[[#This Row],[NPDES ID2]],Combined_Sheet__Major_Only___2[[NPDES ID2]:[ECHO BFR]],28,FALSE)</f>
        <v>-</v>
      </c>
      <c r="AZ326" t="str">
        <f>VLOOKUP(Sheet1[[#This Row],[NPDES ID2]],Combined_Sheet__Major_Only___2[[NPDES ID2]:[ECHO BFR]],29,FALSE)</f>
        <v>sludgeLagoon, thickening, preliminaryOps</v>
      </c>
      <c r="BA326">
        <f>VLOOKUP(Sheet1[[#This Row],[NPDES ID2]],Combined_Sheet__Major_Only___2[[NPDES ID2]:[ECHO BFR]],17,FALSE)</f>
        <v>40.923721999999998</v>
      </c>
      <c r="BB326">
        <f>VLOOKUP(Sheet1[[#This Row],[NPDES ID2]],Combined_Sheet__Major_Only___2[[NPDES ID2]:[ECHO BFR]],18,FALSE)</f>
        <v>-87.175777999999994</v>
      </c>
      <c r="BC326" t="str">
        <f>IF(ISNUMBER(SEARCH("aerobic",$AW326)),"aerobic","")</f>
        <v>aerobic</v>
      </c>
      <c r="BD326" t="str">
        <f>IF(ISNUMBER(SEARCH("anaer",$AW326)),"anaer","")</f>
        <v/>
      </c>
      <c r="BE326" t="str">
        <f>IF(ISNUMBER(SEARCH("thickening",$AZ326)),"thickening","")</f>
        <v>thickening</v>
      </c>
      <c r="BF326" s="2" t="str">
        <f>IF(ISNUMBER(SEARCH("airDry",$AW326)),"airDry","")</f>
        <v/>
      </c>
      <c r="BG326" s="2" t="str">
        <f>IF(ISNUMBER(SEARCH("heatDry",$AY326)),"heatDry","")</f>
        <v/>
      </c>
      <c r="BH326" s="2" t="str">
        <f>IF(AND(ISNUMBER(SEARCH("aerobic",$AW326)),ISNUMBER(SEARCH("anaer",$AW326))),"Combined Aer and Anaer.","")</f>
        <v/>
      </c>
    </row>
    <row r="327" spans="1:60" x14ac:dyDescent="0.25">
      <c r="A327" s="4">
        <v>1169</v>
      </c>
      <c r="B327" t="s">
        <v>5608</v>
      </c>
      <c r="C327">
        <v>277.93</v>
      </c>
      <c r="D327">
        <v>497.05339595200502</v>
      </c>
      <c r="E327">
        <v>501.82893114517918</v>
      </c>
      <c r="F327">
        <v>374.35663510447552</v>
      </c>
      <c r="G327">
        <v>637.27652395276232</v>
      </c>
      <c r="H327">
        <v>-117.88071069538741</v>
      </c>
      <c r="I327">
        <v>-120.1760768707931</v>
      </c>
      <c r="J327">
        <v>-135.78822571253761</v>
      </c>
      <c r="K327">
        <v>-94.419410912286992</v>
      </c>
      <c r="L327">
        <v>180.04279966612501</v>
      </c>
      <c r="M327">
        <v>179.2191210190272</v>
      </c>
      <c r="N327">
        <v>176.49221965772409</v>
      </c>
      <c r="O327">
        <v>185.8293754306053</v>
      </c>
      <c r="P327">
        <v>6.5083828668282129</v>
      </c>
      <c r="Q327">
        <v>6.5810766782568884</v>
      </c>
      <c r="R327">
        <v>5.4104183917536739</v>
      </c>
      <c r="S327">
        <v>7.4178556993587259</v>
      </c>
      <c r="T327">
        <v>44941.134142068957</v>
      </c>
      <c r="U327">
        <v>44941.099845352866</v>
      </c>
      <c r="V327">
        <v>44910.383798642462</v>
      </c>
      <c r="W327">
        <v>44972.097023897382</v>
      </c>
      <c r="X327">
        <v>3122.7637835117621</v>
      </c>
      <c r="Y327">
        <v>3135.747404996222</v>
      </c>
      <c r="Z327">
        <v>3026.645751593257</v>
      </c>
      <c r="AA327">
        <v>3184.651621449977</v>
      </c>
      <c r="AB327">
        <v>626.06458587045859</v>
      </c>
      <c r="AC327">
        <v>617.71881128605378</v>
      </c>
      <c r="AD327">
        <v>520.39876435169231</v>
      </c>
      <c r="AE327">
        <v>751.38773318788662</v>
      </c>
      <c r="AF327">
        <v>63.485105965576629</v>
      </c>
      <c r="AG327">
        <v>63.194365233528558</v>
      </c>
      <c r="AH327">
        <v>62.233759868185388</v>
      </c>
      <c r="AI327">
        <v>65.525287808889246</v>
      </c>
      <c r="AJ327">
        <v>0.55201314161064774</v>
      </c>
      <c r="AK327">
        <v>0.55201316838456682</v>
      </c>
      <c r="AL327">
        <v>0.55200699997393632</v>
      </c>
      <c r="AM327">
        <v>0.55201924779683764</v>
      </c>
      <c r="AN327">
        <v>0.94673314952192</v>
      </c>
      <c r="AO327">
        <v>0.94673314952192011</v>
      </c>
      <c r="AP327">
        <v>0.94673314952192011</v>
      </c>
      <c r="AQ327">
        <v>0.94673314952192011</v>
      </c>
      <c r="AR327">
        <v>12.953789426953991</v>
      </c>
      <c r="AS327">
        <v>12.953789426953991</v>
      </c>
      <c r="AT327">
        <v>12.953789426953991</v>
      </c>
      <c r="AU327">
        <v>12.953789426953991</v>
      </c>
      <c r="AV327" t="str">
        <f>VLOOKUP(Sheet1[[#This Row],[NPDES ID2]],Combined_Sheet__Major_Only___2[[NPDES ID2]:[ECHO BFR]],3,FALSE)</f>
        <v>MA</v>
      </c>
      <c r="AW327" t="s">
        <v>41</v>
      </c>
      <c r="AX327" t="str">
        <f>VLOOKUP(Sheet1[[#This Row],[NPDES ID2]],Combined_Sheet__Major_Only___2[[NPDES ID2]:[ECHO BFR]],27,FALSE)</f>
        <v>tempSludgeStore</v>
      </c>
      <c r="AY327" t="str">
        <f>VLOOKUP(Sheet1[[#This Row],[NPDES ID2]],Combined_Sheet__Major_Only___2[[NPDES ID2]:[ECHO BFR]],28,FALSE)</f>
        <v>-</v>
      </c>
      <c r="AZ327" t="str">
        <f>VLOOKUP(Sheet1[[#This Row],[NPDES ID2]],Combined_Sheet__Major_Only___2[[NPDES ID2]:[ECHO BFR]],29,FALSE)</f>
        <v>thickening</v>
      </c>
      <c r="BA327">
        <f>VLOOKUP(Sheet1[[#This Row],[NPDES ID2]],Combined_Sheet__Major_Only___2[[NPDES ID2]:[ECHO BFR]],17,FALSE)</f>
        <v>42.231774000000001</v>
      </c>
      <c r="BB327">
        <f>VLOOKUP(Sheet1[[#This Row],[NPDES ID2]],Combined_Sheet__Major_Only___2[[NPDES ID2]:[ECHO BFR]],18,FALSE)</f>
        <v>-72.013347999999993</v>
      </c>
      <c r="BC327" t="str">
        <f>IF(ISNUMBER(SEARCH("aerobic",$AW327)),"aerobic","")</f>
        <v>aerobic</v>
      </c>
      <c r="BD327" t="str">
        <f>IF(ISNUMBER(SEARCH("anaer",$AW327)),"anaer","")</f>
        <v/>
      </c>
      <c r="BE327" t="str">
        <f>IF(ISNUMBER(SEARCH("thickening",$AZ327)),"thickening","")</f>
        <v>thickening</v>
      </c>
      <c r="BF327" s="3" t="str">
        <f>IF(ISNUMBER(SEARCH("airDry",$AW327)),"airDry","")</f>
        <v/>
      </c>
      <c r="BG327" s="3" t="str">
        <f>IF(ISNUMBER(SEARCH("heatDry",$AY327)),"heatDry","")</f>
        <v/>
      </c>
      <c r="BH327" s="3" t="str">
        <f>IF(AND(ISNUMBER(SEARCH("aerobic",$AW327)),ISNUMBER(SEARCH("anaer",$AW327))),"Combined Aer and Anaer.","")</f>
        <v/>
      </c>
    </row>
    <row r="328" spans="1:60" x14ac:dyDescent="0.25">
      <c r="A328" s="4">
        <v>971</v>
      </c>
      <c r="B328" t="s">
        <v>4713</v>
      </c>
      <c r="C328">
        <v>584.25</v>
      </c>
      <c r="D328">
        <v>377.16021764258619</v>
      </c>
      <c r="E328">
        <v>376.04137790561032</v>
      </c>
      <c r="F328">
        <v>299.26803204194289</v>
      </c>
      <c r="G328">
        <v>450.25602818845988</v>
      </c>
      <c r="H328">
        <v>-119.9239593246145</v>
      </c>
      <c r="I328">
        <v>-122.27112181106079</v>
      </c>
      <c r="J328">
        <v>-138.06516749163211</v>
      </c>
      <c r="K328">
        <v>-96.637723412181103</v>
      </c>
      <c r="L328">
        <v>372.26862390848243</v>
      </c>
      <c r="M328">
        <v>370.48851067298682</v>
      </c>
      <c r="N328">
        <v>364.59222646384433</v>
      </c>
      <c r="O328">
        <v>384.77826465482468</v>
      </c>
      <c r="P328">
        <v>13.69443518051494</v>
      </c>
      <c r="Q328">
        <v>13.822015058009949</v>
      </c>
      <c r="R328">
        <v>11.409813778388379</v>
      </c>
      <c r="S328">
        <v>15.621970580910009</v>
      </c>
      <c r="T328">
        <v>44979.619640641213</v>
      </c>
      <c r="U328">
        <v>44979.585315709381</v>
      </c>
      <c r="V328">
        <v>44948.843999081699</v>
      </c>
      <c r="W328">
        <v>45010.607995456703</v>
      </c>
      <c r="X328">
        <v>3177.641499845648</v>
      </c>
      <c r="Y328">
        <v>3191.4855967167182</v>
      </c>
      <c r="Z328">
        <v>3075.3919106283201</v>
      </c>
      <c r="AA328">
        <v>3243.5048775538339</v>
      </c>
      <c r="AB328">
        <v>540.76095757009159</v>
      </c>
      <c r="AC328">
        <v>535.39524340349658</v>
      </c>
      <c r="AD328">
        <v>461.88266292267753</v>
      </c>
      <c r="AE328">
        <v>630.83246435253272</v>
      </c>
      <c r="AF328">
        <v>62.444561683540478</v>
      </c>
      <c r="AG328">
        <v>62.145372511751049</v>
      </c>
      <c r="AH328">
        <v>61.158146789477563</v>
      </c>
      <c r="AI328">
        <v>64.542486346030842</v>
      </c>
      <c r="AJ328">
        <v>0.53930369248318144</v>
      </c>
      <c r="AK328">
        <v>0.53930374448884988</v>
      </c>
      <c r="AL328">
        <v>0.53929175029828647</v>
      </c>
      <c r="AM328">
        <v>0.53931556588592733</v>
      </c>
      <c r="AN328">
        <v>0.9467752464895608</v>
      </c>
      <c r="AO328">
        <v>0.94677524648956068</v>
      </c>
      <c r="AP328">
        <v>0.94677524648956068</v>
      </c>
      <c r="AQ328">
        <v>0.94677524648956068</v>
      </c>
      <c r="AR328">
        <v>13.98307753526001</v>
      </c>
      <c r="AS328">
        <v>13.98307753526</v>
      </c>
      <c r="AT328">
        <v>13.98307753526</v>
      </c>
      <c r="AU328">
        <v>13.98307753526</v>
      </c>
      <c r="AV328" t="str">
        <f>VLOOKUP(Sheet1[[#This Row],[NPDES ID2]],Combined_Sheet__Major_Only___2[[NPDES ID2]:[ECHO BFR]],3,FALSE)</f>
        <v>TX</v>
      </c>
      <c r="AW328" t="s">
        <v>41</v>
      </c>
      <c r="AX328" t="str">
        <f>VLOOKUP(Sheet1[[#This Row],[NPDES ID2]],Combined_Sheet__Major_Only___2[[NPDES ID2]:[ECHO BFR]],27,FALSE)</f>
        <v>-</v>
      </c>
      <c r="AY328" t="str">
        <f>VLOOKUP(Sheet1[[#This Row],[NPDES ID2]],Combined_Sheet__Major_Only___2[[NPDES ID2]:[ECHO BFR]],28,FALSE)</f>
        <v>-</v>
      </c>
      <c r="AZ328" t="str">
        <f>VLOOKUP(Sheet1[[#This Row],[NPDES ID2]],Combined_Sheet__Major_Only___2[[NPDES ID2]:[ECHO BFR]],29,FALSE)</f>
        <v>thickening</v>
      </c>
      <c r="BA328">
        <f>VLOOKUP(Sheet1[[#This Row],[NPDES ID2]],Combined_Sheet__Major_Only___2[[NPDES ID2]:[ECHO BFR]],17,FALSE)</f>
        <v>29.986443999999999</v>
      </c>
      <c r="BB328">
        <f>VLOOKUP(Sheet1[[#This Row],[NPDES ID2]],Combined_Sheet__Major_Only___2[[NPDES ID2]:[ECHO BFR]],18,FALSE)</f>
        <v>-95.198138999999998</v>
      </c>
      <c r="BC328" t="str">
        <f>IF(ISNUMBER(SEARCH("aerobic",$AW328)),"aerobic","")</f>
        <v>aerobic</v>
      </c>
      <c r="BD328" t="str">
        <f>IF(ISNUMBER(SEARCH("anaer",$AW328)),"anaer","")</f>
        <v/>
      </c>
      <c r="BE328" t="str">
        <f>IF(ISNUMBER(SEARCH("thickening",$AZ328)),"thickening","")</f>
        <v>thickening</v>
      </c>
      <c r="BF328" s="3" t="str">
        <f>IF(ISNUMBER(SEARCH("airDry",$AW328)),"airDry","")</f>
        <v/>
      </c>
      <c r="BG328" s="3" t="str">
        <f>IF(ISNUMBER(SEARCH("heatDry",$AY328)),"heatDry","")</f>
        <v/>
      </c>
      <c r="BH328" s="3" t="str">
        <f>IF(AND(ISNUMBER(SEARCH("aerobic",$AW328)),ISNUMBER(SEARCH("anaer",$AW328))),"Combined Aer and Anaer.","")</f>
        <v/>
      </c>
    </row>
    <row r="329" spans="1:60" x14ac:dyDescent="0.25">
      <c r="A329" s="4">
        <v>911</v>
      </c>
      <c r="B329" t="s">
        <v>4435</v>
      </c>
      <c r="C329">
        <v>710.76</v>
      </c>
      <c r="D329">
        <v>360.03912460051589</v>
      </c>
      <c r="E329">
        <v>359.80339826088078</v>
      </c>
      <c r="F329">
        <v>299.54233938469793</v>
      </c>
      <c r="G329">
        <v>422.76026468189349</v>
      </c>
      <c r="H329">
        <v>-115.7914547452784</v>
      </c>
      <c r="I329">
        <v>-118.1967869959052</v>
      </c>
      <c r="J329">
        <v>-133.86736504606719</v>
      </c>
      <c r="K329">
        <v>-92.301131850196995</v>
      </c>
      <c r="L329">
        <v>467.80150900076131</v>
      </c>
      <c r="M329">
        <v>465.75433314362459</v>
      </c>
      <c r="N329">
        <v>458.97216417957162</v>
      </c>
      <c r="O329">
        <v>482.18958221044778</v>
      </c>
      <c r="P329">
        <v>16.628242934922209</v>
      </c>
      <c r="Q329">
        <v>16.840727169268941</v>
      </c>
      <c r="R329">
        <v>13.785901778000451</v>
      </c>
      <c r="S329">
        <v>18.95473507661557</v>
      </c>
      <c r="T329">
        <v>45006.831011546048</v>
      </c>
      <c r="U329">
        <v>45006.796666664151</v>
      </c>
      <c r="V329">
        <v>44976.037482810731</v>
      </c>
      <c r="W329">
        <v>45037.8373771689</v>
      </c>
      <c r="X329">
        <v>3077.9736883962742</v>
      </c>
      <c r="Y329">
        <v>3090.1828492839481</v>
      </c>
      <c r="Z329">
        <v>2987.308490820275</v>
      </c>
      <c r="AA329">
        <v>3136.34383435268</v>
      </c>
      <c r="AB329">
        <v>466.15675744121341</v>
      </c>
      <c r="AC329">
        <v>462.78528297640293</v>
      </c>
      <c r="AD329">
        <v>405.30379473690112</v>
      </c>
      <c r="AE329">
        <v>535.29507163880351</v>
      </c>
      <c r="AF329">
        <v>64.502537706275533</v>
      </c>
      <c r="AG329">
        <v>64.219581626782059</v>
      </c>
      <c r="AH329">
        <v>63.286527000305561</v>
      </c>
      <c r="AI329">
        <v>66.485911618983266</v>
      </c>
      <c r="AJ329">
        <v>0.56444442791638272</v>
      </c>
      <c r="AK329">
        <v>0.56444448862558416</v>
      </c>
      <c r="AL329">
        <v>0.56443048367707982</v>
      </c>
      <c r="AM329">
        <v>0.56445829188324015</v>
      </c>
      <c r="AN329">
        <v>0.94680497123524321</v>
      </c>
      <c r="AO329">
        <v>0.94680497123524343</v>
      </c>
      <c r="AP329">
        <v>0.94680497123524343</v>
      </c>
      <c r="AQ329">
        <v>0.94680497123524343</v>
      </c>
      <c r="AR329">
        <v>15.496559396465591</v>
      </c>
      <c r="AS329">
        <v>15.496559396465591</v>
      </c>
      <c r="AT329">
        <v>15.496559396465591</v>
      </c>
      <c r="AU329">
        <v>15.496559396465591</v>
      </c>
      <c r="AV329" t="str">
        <f>VLOOKUP(Sheet1[[#This Row],[NPDES ID2]],Combined_Sheet__Major_Only___2[[NPDES ID2]:[ECHO BFR]],3,FALSE)</f>
        <v>AL</v>
      </c>
      <c r="AW329" t="s">
        <v>41</v>
      </c>
      <c r="AX329" t="str">
        <f>VLOOKUP(Sheet1[[#This Row],[NPDES ID2]],Combined_Sheet__Major_Only___2[[NPDES ID2]:[ECHO BFR]],27,FALSE)</f>
        <v>-</v>
      </c>
      <c r="AY329" t="str">
        <f>VLOOKUP(Sheet1[[#This Row],[NPDES ID2]],Combined_Sheet__Major_Only___2[[NPDES ID2]:[ECHO BFR]],28,FALSE)</f>
        <v>-</v>
      </c>
      <c r="AZ329" t="str">
        <f>VLOOKUP(Sheet1[[#This Row],[NPDES ID2]],Combined_Sheet__Major_Only___2[[NPDES ID2]:[ECHO BFR]],29,FALSE)</f>
        <v>thickening</v>
      </c>
      <c r="BA329">
        <f>VLOOKUP(Sheet1[[#This Row],[NPDES ID2]],Combined_Sheet__Major_Only___2[[NPDES ID2]:[ECHO BFR]],17,FALSE)</f>
        <v>34.346335000000003</v>
      </c>
      <c r="BB329">
        <f>VLOOKUP(Sheet1[[#This Row],[NPDES ID2]],Combined_Sheet__Major_Only___2[[NPDES ID2]:[ECHO BFR]],18,FALSE)</f>
        <v>-86.286714000000003</v>
      </c>
      <c r="BC329" t="str">
        <f>IF(ISNUMBER(SEARCH("aerobic",$AW329)),"aerobic","")</f>
        <v>aerobic</v>
      </c>
      <c r="BD329" t="str">
        <f>IF(ISNUMBER(SEARCH("anaer",$AW329)),"anaer","")</f>
        <v/>
      </c>
      <c r="BE329" t="str">
        <f>IF(ISNUMBER(SEARCH("thickening",$AZ329)),"thickening","")</f>
        <v>thickening</v>
      </c>
      <c r="BF329" s="3" t="str">
        <f>IF(ISNUMBER(SEARCH("airDry",$AW329)),"airDry","")</f>
        <v/>
      </c>
      <c r="BG329" s="3" t="str">
        <f>IF(ISNUMBER(SEARCH("heatDry",$AY329)),"heatDry","")</f>
        <v/>
      </c>
      <c r="BH329" s="3" t="str">
        <f>IF(AND(ISNUMBER(SEARCH("aerobic",$AW329)),ISNUMBER(SEARCH("anaer",$AW329))),"Combined Aer and Anaer.","")</f>
        <v/>
      </c>
    </row>
    <row r="330" spans="1:60" x14ac:dyDescent="0.25">
      <c r="A330" s="4">
        <v>1802</v>
      </c>
      <c r="B330" t="s">
        <v>8527</v>
      </c>
      <c r="C330">
        <v>3138.15</v>
      </c>
      <c r="D330">
        <v>739.77812691703059</v>
      </c>
      <c r="E330">
        <v>738.22280491088168</v>
      </c>
      <c r="F330">
        <v>615.54663742805997</v>
      </c>
      <c r="G330">
        <v>867.3834746519874</v>
      </c>
      <c r="H330">
        <v>-117.46560602737929</v>
      </c>
      <c r="I330">
        <v>-120.052472307557</v>
      </c>
      <c r="J330">
        <v>-135.50483354808301</v>
      </c>
      <c r="K330">
        <v>-94.680240260251878</v>
      </c>
      <c r="L330">
        <v>2027.2178867322059</v>
      </c>
      <c r="M330">
        <v>2017.903663808795</v>
      </c>
      <c r="N330">
        <v>1986.8965560599829</v>
      </c>
      <c r="O330">
        <v>2092.8738428850138</v>
      </c>
      <c r="P330">
        <v>73.489086564112043</v>
      </c>
      <c r="Q330">
        <v>74.286078469982556</v>
      </c>
      <c r="R330">
        <v>61.119872474841181</v>
      </c>
      <c r="S330">
        <v>83.781281557387771</v>
      </c>
      <c r="T330">
        <v>45073.36145985475</v>
      </c>
      <c r="U330">
        <v>45073.327066195947</v>
      </c>
      <c r="V330">
        <v>45042.52419786431</v>
      </c>
      <c r="W330">
        <v>45104.411861005683</v>
      </c>
      <c r="X330">
        <v>3140.728908813493</v>
      </c>
      <c r="Y330">
        <v>3153.861455451558</v>
      </c>
      <c r="Z330">
        <v>3043.316112735396</v>
      </c>
      <c r="AA330">
        <v>3203.5123653193</v>
      </c>
      <c r="AB330">
        <v>623.93455225626985</v>
      </c>
      <c r="AC330">
        <v>615.73464624771009</v>
      </c>
      <c r="AD330">
        <v>519.46949697876494</v>
      </c>
      <c r="AE330">
        <v>747.51813461577035</v>
      </c>
      <c r="AF330">
        <v>63.31611332485295</v>
      </c>
      <c r="AG330">
        <v>63.021797285571829</v>
      </c>
      <c r="AH330">
        <v>62.063828205822411</v>
      </c>
      <c r="AI330">
        <v>65.364161456501591</v>
      </c>
      <c r="AJ330">
        <v>0.54994870527687445</v>
      </c>
      <c r="AK330">
        <v>0.54994900304800209</v>
      </c>
      <c r="AL330">
        <v>0.54987963870713086</v>
      </c>
      <c r="AM330">
        <v>0.55001738220114271</v>
      </c>
      <c r="AN330">
        <v>0.94687750712848739</v>
      </c>
      <c r="AO330">
        <v>0.94687750712848695</v>
      </c>
      <c r="AP330">
        <v>0.94687750712848695</v>
      </c>
      <c r="AQ330">
        <v>0.94687750712848695</v>
      </c>
      <c r="AR330">
        <v>12.984102776278529</v>
      </c>
      <c r="AS330">
        <v>12.984102776278521</v>
      </c>
      <c r="AT330">
        <v>12.984102776278521</v>
      </c>
      <c r="AU330">
        <v>12.984102776278521</v>
      </c>
      <c r="AV330" t="str">
        <f>VLOOKUP(Sheet1[[#This Row],[NPDES ID2]],Combined_Sheet__Major_Only___2[[NPDES ID2]:[ECHO BFR]],3,FALSE)</f>
        <v>GA</v>
      </c>
      <c r="AW330" t="s">
        <v>41</v>
      </c>
      <c r="AX330" t="str">
        <f>VLOOKUP(Sheet1[[#This Row],[NPDES ID2]],Combined_Sheet__Major_Only___2[[NPDES ID2]:[ECHO BFR]],27,FALSE)</f>
        <v>-</v>
      </c>
      <c r="AY330" t="str">
        <f>VLOOKUP(Sheet1[[#This Row],[NPDES ID2]],Combined_Sheet__Major_Only___2[[NPDES ID2]:[ECHO BFR]],28,FALSE)</f>
        <v>-</v>
      </c>
      <c r="AZ330" t="str">
        <f>VLOOKUP(Sheet1[[#This Row],[NPDES ID2]],Combined_Sheet__Major_Only___2[[NPDES ID2]:[ECHO BFR]],29,FALSE)</f>
        <v>thickening, preliminaryOps</v>
      </c>
      <c r="BA330">
        <f>VLOOKUP(Sheet1[[#This Row],[NPDES ID2]],Combined_Sheet__Major_Only___2[[NPDES ID2]:[ECHO BFR]],17,FALSE)</f>
        <v>32.769534</v>
      </c>
      <c r="BB330">
        <f>VLOOKUP(Sheet1[[#This Row],[NPDES ID2]],Combined_Sheet__Major_Only___2[[NPDES ID2]:[ECHO BFR]],18,FALSE)</f>
        <v>-83.640198999999996</v>
      </c>
      <c r="BC330" t="str">
        <f>IF(ISNUMBER(SEARCH("aerobic",$AW330)),"aerobic","")</f>
        <v>aerobic</v>
      </c>
      <c r="BD330" t="str">
        <f>IF(ISNUMBER(SEARCH("anaer",$AW330)),"anaer","")</f>
        <v/>
      </c>
      <c r="BE330" t="str">
        <f>IF(ISNUMBER(SEARCH("thickening",$AZ330)),"thickening","")</f>
        <v>thickening</v>
      </c>
      <c r="BF330" s="2" t="str">
        <f>IF(ISNUMBER(SEARCH("airDry",$AW330)),"airDry","")</f>
        <v/>
      </c>
      <c r="BG330" s="2" t="str">
        <f>IF(ISNUMBER(SEARCH("heatDry",$AY330)),"heatDry","")</f>
        <v/>
      </c>
      <c r="BH330" s="2" t="str">
        <f>IF(AND(ISNUMBER(SEARCH("aerobic",$AW330)),ISNUMBER(SEARCH("anaer",$AW330))),"Combined Aer and Anaer.","")</f>
        <v/>
      </c>
    </row>
    <row r="331" spans="1:60" x14ac:dyDescent="0.25">
      <c r="A331" s="4">
        <v>2206</v>
      </c>
      <c r="B331" t="s">
        <v>10341</v>
      </c>
      <c r="C331">
        <v>638.03</v>
      </c>
      <c r="D331">
        <v>359.42552875781422</v>
      </c>
      <c r="E331">
        <v>359.82177465548898</v>
      </c>
      <c r="F331">
        <v>290.88563203998081</v>
      </c>
      <c r="G331">
        <v>426.92996540199289</v>
      </c>
      <c r="H331">
        <v>-115.0884667292782</v>
      </c>
      <c r="I331">
        <v>-117.5064348630861</v>
      </c>
      <c r="J331">
        <v>-133.22856370718009</v>
      </c>
      <c r="K331">
        <v>-91.54520960591249</v>
      </c>
      <c r="L331">
        <v>422.36558139875092</v>
      </c>
      <c r="M331">
        <v>420.54702377382819</v>
      </c>
      <c r="N331">
        <v>414.52297222591778</v>
      </c>
      <c r="O331">
        <v>435.14593885133331</v>
      </c>
      <c r="P331">
        <v>14.92159463324726</v>
      </c>
      <c r="Q331">
        <v>15.11221591671767</v>
      </c>
      <c r="R331">
        <v>12.348967288195031</v>
      </c>
      <c r="S331">
        <v>17.031955016261868</v>
      </c>
      <c r="T331">
        <v>45088.056650343817</v>
      </c>
      <c r="U331">
        <v>45088.022245911212</v>
      </c>
      <c r="V331">
        <v>45057.209728588081</v>
      </c>
      <c r="W331">
        <v>45119.116778025818</v>
      </c>
      <c r="X331">
        <v>3065.741994648979</v>
      </c>
      <c r="Y331">
        <v>3077.6931906396449</v>
      </c>
      <c r="Z331">
        <v>2976.8992954522869</v>
      </c>
      <c r="AA331">
        <v>3122.9340392627391</v>
      </c>
      <c r="AB331">
        <v>464.32110159597238</v>
      </c>
      <c r="AC331">
        <v>461.01393128859382</v>
      </c>
      <c r="AD331">
        <v>403.74965076743979</v>
      </c>
      <c r="AE331">
        <v>533.30570029597231</v>
      </c>
      <c r="AF331">
        <v>64.876034604425783</v>
      </c>
      <c r="AG331">
        <v>64.596087795702601</v>
      </c>
      <c r="AH331">
        <v>63.672672394990542</v>
      </c>
      <c r="AI331">
        <v>66.838653520428977</v>
      </c>
      <c r="AJ331">
        <v>0.56900892705336004</v>
      </c>
      <c r="AK331">
        <v>0.56900898175781656</v>
      </c>
      <c r="AL331">
        <v>0.56899636522047548</v>
      </c>
      <c r="AM331">
        <v>0.56902141653421334</v>
      </c>
      <c r="AN331">
        <v>0.94689350213231083</v>
      </c>
      <c r="AO331">
        <v>0.94689350213231094</v>
      </c>
      <c r="AP331">
        <v>0.94689350213231094</v>
      </c>
      <c r="AQ331">
        <v>0.94689350213231094</v>
      </c>
      <c r="AR331">
        <v>15.585988072522291</v>
      </c>
      <c r="AS331">
        <v>15.585988072522291</v>
      </c>
      <c r="AT331">
        <v>15.585988072522291</v>
      </c>
      <c r="AU331">
        <v>15.585988072522291</v>
      </c>
      <c r="AV331" t="str">
        <f>VLOOKUP(Sheet1[[#This Row],[NPDES ID2]],Combined_Sheet__Major_Only___2[[NPDES ID2]:[ECHO BFR]],3,FALSE)</f>
        <v>TX</v>
      </c>
      <c r="AW331" t="s">
        <v>41</v>
      </c>
      <c r="AX331" t="str">
        <f>VLOOKUP(Sheet1[[#This Row],[NPDES ID2]],Combined_Sheet__Major_Only___2[[NPDES ID2]:[ECHO BFR]],27,FALSE)</f>
        <v>-</v>
      </c>
      <c r="AY331" t="str">
        <f>VLOOKUP(Sheet1[[#This Row],[NPDES ID2]],Combined_Sheet__Major_Only___2[[NPDES ID2]:[ECHO BFR]],28,FALSE)</f>
        <v>-</v>
      </c>
      <c r="AZ331" t="str">
        <f>VLOOKUP(Sheet1[[#This Row],[NPDES ID2]],Combined_Sheet__Major_Only___2[[NPDES ID2]:[ECHO BFR]],29,FALSE)</f>
        <v>thickening</v>
      </c>
      <c r="BA331">
        <f>VLOOKUP(Sheet1[[#This Row],[NPDES ID2]],Combined_Sheet__Major_Only___2[[NPDES ID2]:[ECHO BFR]],17,FALSE)</f>
        <v>32.313800999999998</v>
      </c>
      <c r="BB331">
        <f>VLOOKUP(Sheet1[[#This Row],[NPDES ID2]],Combined_Sheet__Major_Only___2[[NPDES ID2]:[ECHO BFR]],18,FALSE)</f>
        <v>-97.393735000000007</v>
      </c>
      <c r="BC331" t="str">
        <f>IF(ISNUMBER(SEARCH("aerobic",$AW331)),"aerobic","")</f>
        <v>aerobic</v>
      </c>
      <c r="BD331" t="str">
        <f>IF(ISNUMBER(SEARCH("anaer",$AW331)),"anaer","")</f>
        <v/>
      </c>
      <c r="BE331" t="str">
        <f>IF(ISNUMBER(SEARCH("thickening",$AZ331)),"thickening","")</f>
        <v>thickening</v>
      </c>
      <c r="BF331" s="2" t="str">
        <f>IF(ISNUMBER(SEARCH("airDry",$AW331)),"airDry","")</f>
        <v/>
      </c>
      <c r="BG331" s="2" t="str">
        <f>IF(ISNUMBER(SEARCH("heatDry",$AY331)),"heatDry","")</f>
        <v/>
      </c>
      <c r="BH331" s="2" t="str">
        <f>IF(AND(ISNUMBER(SEARCH("aerobic",$AW331)),ISNUMBER(SEARCH("anaer",$AW331))),"Combined Aer and Anaer.","")</f>
        <v/>
      </c>
    </row>
    <row r="332" spans="1:60" x14ac:dyDescent="0.25">
      <c r="A332" s="4">
        <v>1252</v>
      </c>
      <c r="B332" t="s">
        <v>5981</v>
      </c>
      <c r="C332">
        <v>211</v>
      </c>
      <c r="D332">
        <v>588.64409400800434</v>
      </c>
      <c r="E332">
        <v>586.27043652958457</v>
      </c>
      <c r="F332">
        <v>432.78255573295752</v>
      </c>
      <c r="G332">
        <v>761.98946615306284</v>
      </c>
      <c r="H332">
        <v>-116.1887852156128</v>
      </c>
      <c r="I332">
        <v>-118.52258014837879</v>
      </c>
      <c r="J332">
        <v>-134.1998847346718</v>
      </c>
      <c r="K332">
        <v>-92.615678896026154</v>
      </c>
      <c r="L332">
        <v>138.5592096501839</v>
      </c>
      <c r="M332">
        <v>137.9486622258849</v>
      </c>
      <c r="N332">
        <v>135.92771671720911</v>
      </c>
      <c r="O332">
        <v>142.84801898716361</v>
      </c>
      <c r="P332">
        <v>4.9371194935619247</v>
      </c>
      <c r="Q332">
        <v>4.9999022625052216</v>
      </c>
      <c r="R332">
        <v>4.0960315101216382</v>
      </c>
      <c r="S332">
        <v>5.6248409352611688</v>
      </c>
      <c r="T332">
        <v>45095.629916352773</v>
      </c>
      <c r="U332">
        <v>45095.595506367812</v>
      </c>
      <c r="V332">
        <v>45064.778016371529</v>
      </c>
      <c r="W332">
        <v>45126.69505666849</v>
      </c>
      <c r="X332">
        <v>3091.064534615</v>
      </c>
      <c r="Y332">
        <v>3103.4139052800101</v>
      </c>
      <c r="Z332">
        <v>2999.432916478459</v>
      </c>
      <c r="AA332">
        <v>3150.049675903741</v>
      </c>
      <c r="AB332">
        <v>464.14197701782251</v>
      </c>
      <c r="AC332">
        <v>460.82328988321598</v>
      </c>
      <c r="AD332">
        <v>404.01006258838868</v>
      </c>
      <c r="AE332">
        <v>532.29944334208903</v>
      </c>
      <c r="AF332">
        <v>64.355045098324254</v>
      </c>
      <c r="AG332">
        <v>64.071269230694611</v>
      </c>
      <c r="AH332">
        <v>63.13324428250737</v>
      </c>
      <c r="AI332">
        <v>66.346867450187617</v>
      </c>
      <c r="AJ332">
        <v>0.56264207407440692</v>
      </c>
      <c r="AK332">
        <v>0.56264209203575755</v>
      </c>
      <c r="AL332">
        <v>0.56263795545114459</v>
      </c>
      <c r="AM332">
        <v>0.56264616890643149</v>
      </c>
      <c r="AN332">
        <v>0.94690174150542972</v>
      </c>
      <c r="AO332">
        <v>0.94690174150542961</v>
      </c>
      <c r="AP332">
        <v>0.94690174150542961</v>
      </c>
      <c r="AQ332">
        <v>0.94690174150542961</v>
      </c>
      <c r="AR332">
        <v>15.54337449803484</v>
      </c>
      <c r="AS332">
        <v>15.54337449803484</v>
      </c>
      <c r="AT332">
        <v>15.54337449803484</v>
      </c>
      <c r="AU332">
        <v>15.54337449803484</v>
      </c>
      <c r="AV332" t="str">
        <f>VLOOKUP(Sheet1[[#This Row],[NPDES ID2]],Combined_Sheet__Major_Only___2[[NPDES ID2]:[ECHO BFR]],3,FALSE)</f>
        <v>PA</v>
      </c>
      <c r="AW332" t="s">
        <v>41</v>
      </c>
      <c r="AX332" t="str">
        <f>VLOOKUP(Sheet1[[#This Row],[NPDES ID2]],Combined_Sheet__Major_Only___2[[NPDES ID2]:[ECHO BFR]],27,FALSE)</f>
        <v>-</v>
      </c>
      <c r="AY332" t="str">
        <f>VLOOKUP(Sheet1[[#This Row],[NPDES ID2]],Combined_Sheet__Major_Only___2[[NPDES ID2]:[ECHO BFR]],28,FALSE)</f>
        <v>-</v>
      </c>
      <c r="AZ332" t="str">
        <f>VLOOKUP(Sheet1[[#This Row],[NPDES ID2]],Combined_Sheet__Major_Only___2[[NPDES ID2]:[ECHO BFR]],29,FALSE)</f>
        <v>thickening, preliminaryOps</v>
      </c>
      <c r="BA332">
        <f>VLOOKUP(Sheet1[[#This Row],[NPDES ID2]],Combined_Sheet__Major_Only___2[[NPDES ID2]:[ECHO BFR]],17,FALSE)</f>
        <v>40.387129999999999</v>
      </c>
      <c r="BB332">
        <f>VLOOKUP(Sheet1[[#This Row],[NPDES ID2]],Combined_Sheet__Major_Only___2[[NPDES ID2]:[ECHO BFR]],18,FALSE)</f>
        <v>-75.501729999999995</v>
      </c>
      <c r="BC332" t="str">
        <f>IF(ISNUMBER(SEARCH("aerobic",$AW332)),"aerobic","")</f>
        <v>aerobic</v>
      </c>
      <c r="BD332" t="str">
        <f>IF(ISNUMBER(SEARCH("anaer",$AW332)),"anaer","")</f>
        <v/>
      </c>
      <c r="BE332" t="str">
        <f>IF(ISNUMBER(SEARCH("thickening",$AZ332)),"thickening","")</f>
        <v>thickening</v>
      </c>
      <c r="BF332" s="2" t="str">
        <f>IF(ISNUMBER(SEARCH("airDry",$AW332)),"airDry","")</f>
        <v/>
      </c>
      <c r="BG332" s="2" t="str">
        <f>IF(ISNUMBER(SEARCH("heatDry",$AY332)),"heatDry","")</f>
        <v/>
      </c>
      <c r="BH332" s="2" t="str">
        <f>IF(AND(ISNUMBER(SEARCH("aerobic",$AW332)),ISNUMBER(SEARCH("anaer",$AW332))),"Combined Aer and Anaer.","")</f>
        <v/>
      </c>
    </row>
    <row r="333" spans="1:60" x14ac:dyDescent="0.25">
      <c r="A333" s="4">
        <v>864</v>
      </c>
      <c r="B333" t="s">
        <v>4221</v>
      </c>
      <c r="C333">
        <v>912.3</v>
      </c>
      <c r="D333">
        <v>374.67152448578662</v>
      </c>
      <c r="E333">
        <v>373.85242777892319</v>
      </c>
      <c r="F333">
        <v>314.00830139175469</v>
      </c>
      <c r="G333">
        <v>446.30322947405739</v>
      </c>
      <c r="H333">
        <v>-117.6705743117181</v>
      </c>
      <c r="I333">
        <v>-120.0444627102555</v>
      </c>
      <c r="J333">
        <v>-135.571234909232</v>
      </c>
      <c r="K333">
        <v>-94.325104481511048</v>
      </c>
      <c r="L333">
        <v>591.32400819263069</v>
      </c>
      <c r="M333">
        <v>588.62462170656102</v>
      </c>
      <c r="N333">
        <v>579.67879298118987</v>
      </c>
      <c r="O333">
        <v>610.29976189587217</v>
      </c>
      <c r="P333">
        <v>21.362400277167541</v>
      </c>
      <c r="Q333">
        <v>21.602341210150001</v>
      </c>
      <c r="R333">
        <v>17.75744611415422</v>
      </c>
      <c r="S333">
        <v>24.347364905196841</v>
      </c>
      <c r="T333">
        <v>45152.118929038428</v>
      </c>
      <c r="U333">
        <v>45152.084477638447</v>
      </c>
      <c r="V333">
        <v>45121.229896459008</v>
      </c>
      <c r="W333">
        <v>45183.221458603242</v>
      </c>
      <c r="X333">
        <v>3135.6338165299699</v>
      </c>
      <c r="Y333">
        <v>3148.643989963598</v>
      </c>
      <c r="Z333">
        <v>3039.2684499286011</v>
      </c>
      <c r="AA333">
        <v>3197.690823358434</v>
      </c>
      <c r="AB333">
        <v>472.88139743151078</v>
      </c>
      <c r="AC333">
        <v>469.35195914188972</v>
      </c>
      <c r="AD333">
        <v>411.27185199803017</v>
      </c>
      <c r="AE333">
        <v>542.38381465466284</v>
      </c>
      <c r="AF333">
        <v>63.522799790261352</v>
      </c>
      <c r="AG333">
        <v>63.23194512419829</v>
      </c>
      <c r="AH333">
        <v>62.273631308896142</v>
      </c>
      <c r="AI333">
        <v>65.560601074963628</v>
      </c>
      <c r="AJ333">
        <v>0.55247361921226712</v>
      </c>
      <c r="AK333">
        <v>0.55247369643996047</v>
      </c>
      <c r="AL333">
        <v>0.5524558681482522</v>
      </c>
      <c r="AM333">
        <v>0.5524912682395382</v>
      </c>
      <c r="AN333">
        <v>0.94696311844943981</v>
      </c>
      <c r="AO333">
        <v>0.9469631184494397</v>
      </c>
      <c r="AP333">
        <v>0.9469631184494397</v>
      </c>
      <c r="AQ333">
        <v>0.9469631184494397</v>
      </c>
      <c r="AR333">
        <v>15.30108942398769</v>
      </c>
      <c r="AS333">
        <v>15.301089423987699</v>
      </c>
      <c r="AT333">
        <v>15.301089423987699</v>
      </c>
      <c r="AU333">
        <v>15.301089423987699</v>
      </c>
      <c r="AV333" t="str">
        <f>VLOOKUP(Sheet1[[#This Row],[NPDES ID2]],Combined_Sheet__Major_Only___2[[NPDES ID2]:[ECHO BFR]],3,FALSE)</f>
        <v>TX</v>
      </c>
      <c r="AW333" t="s">
        <v>41</v>
      </c>
      <c r="AX333" t="str">
        <f>VLOOKUP(Sheet1[[#This Row],[NPDES ID2]],Combined_Sheet__Major_Only___2[[NPDES ID2]:[ECHO BFR]],27,FALSE)</f>
        <v>-</v>
      </c>
      <c r="AY333" t="str">
        <f>VLOOKUP(Sheet1[[#This Row],[NPDES ID2]],Combined_Sheet__Major_Only___2[[NPDES ID2]:[ECHO BFR]],28,FALSE)</f>
        <v>-</v>
      </c>
      <c r="AZ333" t="str">
        <f>VLOOKUP(Sheet1[[#This Row],[NPDES ID2]],Combined_Sheet__Major_Only___2[[NPDES ID2]:[ECHO BFR]],29,FALSE)</f>
        <v>thickening</v>
      </c>
      <c r="BA333">
        <f>VLOOKUP(Sheet1[[#This Row],[NPDES ID2]],Combined_Sheet__Major_Only___2[[NPDES ID2]:[ECHO BFR]],17,FALSE)</f>
        <v>29.634639</v>
      </c>
      <c r="BB333">
        <f>VLOOKUP(Sheet1[[#This Row],[NPDES ID2]],Combined_Sheet__Major_Only___2[[NPDES ID2]:[ECHO BFR]],18,FALSE)</f>
        <v>-95.673193999999995</v>
      </c>
      <c r="BC333" t="str">
        <f>IF(ISNUMBER(SEARCH("aerobic",$AW333)),"aerobic","")</f>
        <v>aerobic</v>
      </c>
      <c r="BD333" t="str">
        <f>IF(ISNUMBER(SEARCH("anaer",$AW333)),"anaer","")</f>
        <v/>
      </c>
      <c r="BE333" t="str">
        <f>IF(ISNUMBER(SEARCH("thickening",$AZ333)),"thickening","")</f>
        <v>thickening</v>
      </c>
      <c r="BF333" s="2" t="str">
        <f>IF(ISNUMBER(SEARCH("airDry",$AW333)),"airDry","")</f>
        <v/>
      </c>
      <c r="BG333" s="2" t="str">
        <f>IF(ISNUMBER(SEARCH("heatDry",$AY333)),"heatDry","")</f>
        <v/>
      </c>
      <c r="BH333" s="2" t="str">
        <f>IF(AND(ISNUMBER(SEARCH("aerobic",$AW333)),ISNUMBER(SEARCH("anaer",$AW333))),"Combined Aer and Anaer.","")</f>
        <v/>
      </c>
    </row>
    <row r="334" spans="1:60" x14ac:dyDescent="0.25">
      <c r="A334" s="4">
        <v>2202</v>
      </c>
      <c r="B334" t="s">
        <v>10323</v>
      </c>
      <c r="C334">
        <v>649.83000000000004</v>
      </c>
      <c r="D334">
        <v>361.13965164007288</v>
      </c>
      <c r="E334">
        <v>361.04238599158151</v>
      </c>
      <c r="F334">
        <v>293.53510207732069</v>
      </c>
      <c r="G334">
        <v>428.24512610736741</v>
      </c>
      <c r="H334">
        <v>-115.8330945869546</v>
      </c>
      <c r="I334">
        <v>-118.23420879955199</v>
      </c>
      <c r="J334">
        <v>-133.90319401881521</v>
      </c>
      <c r="K334">
        <v>-92.339207398032954</v>
      </c>
      <c r="L334">
        <v>427.57627672918119</v>
      </c>
      <c r="M334">
        <v>425.70356532007548</v>
      </c>
      <c r="N334">
        <v>419.49970068808261</v>
      </c>
      <c r="O334">
        <v>440.73776368756143</v>
      </c>
      <c r="P334">
        <v>15.20306364003528</v>
      </c>
      <c r="Q334">
        <v>15.39733721146353</v>
      </c>
      <c r="R334">
        <v>12.605444538243811</v>
      </c>
      <c r="S334">
        <v>17.328991115167391</v>
      </c>
      <c r="T334">
        <v>45154.162849080712</v>
      </c>
      <c r="U334">
        <v>45154.128396182226</v>
      </c>
      <c r="V334">
        <v>45123.272472946883</v>
      </c>
      <c r="W334">
        <v>45185.266731486212</v>
      </c>
      <c r="X334">
        <v>3088.9383510075668</v>
      </c>
      <c r="Y334">
        <v>3101.2020299782762</v>
      </c>
      <c r="Z334">
        <v>2997.876480915776</v>
      </c>
      <c r="AA334">
        <v>3147.563400327102</v>
      </c>
      <c r="AB334">
        <v>510.22776054631822</v>
      </c>
      <c r="AC334">
        <v>505.80667106511697</v>
      </c>
      <c r="AD334">
        <v>438.09386320427512</v>
      </c>
      <c r="AE334">
        <v>593.32942386091395</v>
      </c>
      <c r="AF334">
        <v>64.483932764896522</v>
      </c>
      <c r="AG334">
        <v>64.200849484320031</v>
      </c>
      <c r="AH334">
        <v>63.267243042490179</v>
      </c>
      <c r="AI334">
        <v>66.468356061437476</v>
      </c>
      <c r="AJ334">
        <v>0.56421707140021859</v>
      </c>
      <c r="AK334">
        <v>0.56421712963413051</v>
      </c>
      <c r="AL334">
        <v>0.56420369699725337</v>
      </c>
      <c r="AM334">
        <v>0.56423036879584598</v>
      </c>
      <c r="AN334">
        <v>0.94696533656781012</v>
      </c>
      <c r="AO334">
        <v>0.9469653365678099</v>
      </c>
      <c r="AP334">
        <v>0.9469653365678099</v>
      </c>
      <c r="AQ334">
        <v>0.9469653365678099</v>
      </c>
      <c r="AR334">
        <v>14.697172694919569</v>
      </c>
      <c r="AS334">
        <v>14.697172694919569</v>
      </c>
      <c r="AT334">
        <v>14.697172694919569</v>
      </c>
      <c r="AU334">
        <v>14.697172694919569</v>
      </c>
      <c r="AV334" t="str">
        <f>VLOOKUP(Sheet1[[#This Row],[NPDES ID2]],Combined_Sheet__Major_Only___2[[NPDES ID2]:[ECHO BFR]],3,FALSE)</f>
        <v>TX</v>
      </c>
      <c r="AW334" t="s">
        <v>41</v>
      </c>
      <c r="AX334" t="str">
        <f>VLOOKUP(Sheet1[[#This Row],[NPDES ID2]],Combined_Sheet__Major_Only___2[[NPDES ID2]:[ECHO BFR]],27,FALSE)</f>
        <v>-</v>
      </c>
      <c r="AY334" t="str">
        <f>VLOOKUP(Sheet1[[#This Row],[NPDES ID2]],Combined_Sheet__Major_Only___2[[NPDES ID2]:[ECHO BFR]],28,FALSE)</f>
        <v>-</v>
      </c>
      <c r="AZ334" t="str">
        <f>VLOOKUP(Sheet1[[#This Row],[NPDES ID2]],Combined_Sheet__Major_Only___2[[NPDES ID2]:[ECHO BFR]],29,FALSE)</f>
        <v>thickening</v>
      </c>
      <c r="BA334">
        <f>VLOOKUP(Sheet1[[#This Row],[NPDES ID2]],Combined_Sheet__Major_Only___2[[NPDES ID2]:[ECHO BFR]],17,FALSE)</f>
        <v>30.195784</v>
      </c>
      <c r="BB334">
        <f>VLOOKUP(Sheet1[[#This Row],[NPDES ID2]],Combined_Sheet__Major_Only___2[[NPDES ID2]:[ECHO BFR]],18,FALSE)</f>
        <v>-95.491353000000004</v>
      </c>
      <c r="BC334" t="str">
        <f>IF(ISNUMBER(SEARCH("aerobic",$AW334)),"aerobic","")</f>
        <v>aerobic</v>
      </c>
      <c r="BD334" t="str">
        <f>IF(ISNUMBER(SEARCH("anaer",$AW334)),"anaer","")</f>
        <v/>
      </c>
      <c r="BE334" t="str">
        <f>IF(ISNUMBER(SEARCH("thickening",$AZ334)),"thickening","")</f>
        <v>thickening</v>
      </c>
      <c r="BF334" s="2" t="str">
        <f>IF(ISNUMBER(SEARCH("airDry",$AW334)),"airDry","")</f>
        <v/>
      </c>
      <c r="BG334" s="2" t="str">
        <f>IF(ISNUMBER(SEARCH("heatDry",$AY334)),"heatDry","")</f>
        <v/>
      </c>
      <c r="BH334" s="2" t="str">
        <f>IF(AND(ISNUMBER(SEARCH("aerobic",$AW334)),ISNUMBER(SEARCH("anaer",$AW334))),"Combined Aer and Anaer.","")</f>
        <v/>
      </c>
    </row>
    <row r="335" spans="1:60" x14ac:dyDescent="0.25">
      <c r="A335" s="4">
        <v>440</v>
      </c>
      <c r="B335" t="s">
        <v>2202</v>
      </c>
      <c r="C335">
        <v>545.74</v>
      </c>
      <c r="D335">
        <v>371.9796598255104</v>
      </c>
      <c r="E335">
        <v>371.03325617180349</v>
      </c>
      <c r="F335">
        <v>292.77948777685162</v>
      </c>
      <c r="G335">
        <v>448.01203670047732</v>
      </c>
      <c r="H335">
        <v>-116.7003916995354</v>
      </c>
      <c r="I335">
        <v>-119.0629374635121</v>
      </c>
      <c r="J335">
        <v>-134.67891190162601</v>
      </c>
      <c r="K335">
        <v>-93.23141123666872</v>
      </c>
      <c r="L335">
        <v>356.67820997356102</v>
      </c>
      <c r="M335">
        <v>355.08621605959598</v>
      </c>
      <c r="N335">
        <v>349.81329846355271</v>
      </c>
      <c r="O335">
        <v>367.86552034995532</v>
      </c>
      <c r="P335">
        <v>12.772993292902351</v>
      </c>
      <c r="Q335">
        <v>12.92848710575119</v>
      </c>
      <c r="R335">
        <v>10.605304204714001</v>
      </c>
      <c r="S335">
        <v>14.551065384825559</v>
      </c>
      <c r="T335">
        <v>45186.894923203246</v>
      </c>
      <c r="U335">
        <v>45186.860446307182</v>
      </c>
      <c r="V335">
        <v>45155.983030903742</v>
      </c>
      <c r="W335">
        <v>45218.020470488598</v>
      </c>
      <c r="X335">
        <v>3112.083939510539</v>
      </c>
      <c r="Y335">
        <v>3124.6902761043521</v>
      </c>
      <c r="Z335">
        <v>3018.60052167197</v>
      </c>
      <c r="AA335">
        <v>3172.2713168015061</v>
      </c>
      <c r="AB335">
        <v>522.28525888824083</v>
      </c>
      <c r="AC335">
        <v>517.53288531154226</v>
      </c>
      <c r="AD335">
        <v>447.30344382585281</v>
      </c>
      <c r="AE335">
        <v>608.65153964319381</v>
      </c>
      <c r="AF335">
        <v>64.051121891756509</v>
      </c>
      <c r="AG335">
        <v>63.764683207955642</v>
      </c>
      <c r="AH335">
        <v>62.819493403983721</v>
      </c>
      <c r="AI335">
        <v>66.059683217227303</v>
      </c>
      <c r="AJ335">
        <v>0.55892839719557419</v>
      </c>
      <c r="AK335">
        <v>0.55892844632852756</v>
      </c>
      <c r="AL335">
        <v>0.55891711681168754</v>
      </c>
      <c r="AM335">
        <v>0.55893961258377933</v>
      </c>
      <c r="AN335">
        <v>0.94700083305733262</v>
      </c>
      <c r="AO335">
        <v>0.94700083305733274</v>
      </c>
      <c r="AP335">
        <v>0.94700083305733274</v>
      </c>
      <c r="AQ335">
        <v>0.94700083305733274</v>
      </c>
      <c r="AR335">
        <v>14.4613061930218</v>
      </c>
      <c r="AS335">
        <v>14.4613061930218</v>
      </c>
      <c r="AT335">
        <v>14.4613061930218</v>
      </c>
      <c r="AU335">
        <v>14.4613061930218</v>
      </c>
      <c r="AV335" t="str">
        <f>VLOOKUP(Sheet1[[#This Row],[NPDES ID2]],Combined_Sheet__Major_Only___2[[NPDES ID2]:[ECHO BFR]],3,FALSE)</f>
        <v>TX</v>
      </c>
      <c r="AW335" t="s">
        <v>41</v>
      </c>
      <c r="AX335" t="str">
        <f>VLOOKUP(Sheet1[[#This Row],[NPDES ID2]],Combined_Sheet__Major_Only___2[[NPDES ID2]:[ECHO BFR]],27,FALSE)</f>
        <v>-</v>
      </c>
      <c r="AY335" t="str">
        <f>VLOOKUP(Sheet1[[#This Row],[NPDES ID2]],Combined_Sheet__Major_Only___2[[NPDES ID2]:[ECHO BFR]],28,FALSE)</f>
        <v>-</v>
      </c>
      <c r="AZ335" t="str">
        <f>VLOOKUP(Sheet1[[#This Row],[NPDES ID2]],Combined_Sheet__Major_Only___2[[NPDES ID2]:[ECHO BFR]],29,FALSE)</f>
        <v>thickening</v>
      </c>
      <c r="BA335">
        <f>VLOOKUP(Sheet1[[#This Row],[NPDES ID2]],Combined_Sheet__Major_Only___2[[NPDES ID2]:[ECHO BFR]],17,FALSE)</f>
        <v>30.04514</v>
      </c>
      <c r="BB335">
        <f>VLOOKUP(Sheet1[[#This Row],[NPDES ID2]],Combined_Sheet__Major_Only___2[[NPDES ID2]:[ECHO BFR]],18,FALSE)</f>
        <v>-95.190799999999996</v>
      </c>
      <c r="BC335" t="str">
        <f>IF(ISNUMBER(SEARCH("aerobic",$AW335)),"aerobic","")</f>
        <v>aerobic</v>
      </c>
      <c r="BD335" t="str">
        <f>IF(ISNUMBER(SEARCH("anaer",$AW335)),"anaer","")</f>
        <v/>
      </c>
      <c r="BE335" t="str">
        <f>IF(ISNUMBER(SEARCH("thickening",$AZ335)),"thickening","")</f>
        <v>thickening</v>
      </c>
      <c r="BF335" s="2" t="str">
        <f>IF(ISNUMBER(SEARCH("airDry",$AW335)),"airDry","")</f>
        <v/>
      </c>
      <c r="BG335" s="2" t="str">
        <f>IF(ISNUMBER(SEARCH("heatDry",$AY335)),"heatDry","")</f>
        <v/>
      </c>
      <c r="BH335" s="2" t="str">
        <f>IF(AND(ISNUMBER(SEARCH("aerobic",$AW335)),ISNUMBER(SEARCH("anaer",$AW335))),"Combined Aer and Anaer.","")</f>
        <v/>
      </c>
    </row>
    <row r="336" spans="1:60" x14ac:dyDescent="0.25">
      <c r="A336" s="4">
        <v>308</v>
      </c>
      <c r="B336" t="s">
        <v>1571</v>
      </c>
      <c r="C336">
        <v>1271</v>
      </c>
      <c r="D336">
        <v>421.945694662557</v>
      </c>
      <c r="E336">
        <v>421.18284793324102</v>
      </c>
      <c r="F336">
        <v>358.06106368166388</v>
      </c>
      <c r="G336">
        <v>494.26466306980348</v>
      </c>
      <c r="H336">
        <v>-119.72628977316759</v>
      </c>
      <c r="I336">
        <v>-122.1242785082062</v>
      </c>
      <c r="J336">
        <v>-137.822743708844</v>
      </c>
      <c r="K336">
        <v>-96.571764754959844</v>
      </c>
      <c r="L336">
        <v>810.11824688754177</v>
      </c>
      <c r="M336">
        <v>806.25039887432411</v>
      </c>
      <c r="N336">
        <v>793.42488417070831</v>
      </c>
      <c r="O336">
        <v>837.31740861640355</v>
      </c>
      <c r="P336">
        <v>29.790018588543891</v>
      </c>
      <c r="Q336">
        <v>30.068597971237491</v>
      </c>
      <c r="R336">
        <v>24.81949871904391</v>
      </c>
      <c r="S336">
        <v>33.983313303102697</v>
      </c>
      <c r="T336">
        <v>45243.19381371457</v>
      </c>
      <c r="U336">
        <v>45243.159295542857</v>
      </c>
      <c r="V336">
        <v>45212.244913792143</v>
      </c>
      <c r="W336">
        <v>45274.356624409898</v>
      </c>
      <c r="X336">
        <v>3195.1920737549058</v>
      </c>
      <c r="Y336">
        <v>3209.093451855666</v>
      </c>
      <c r="Z336">
        <v>3092.4673198969122</v>
      </c>
      <c r="AA336">
        <v>3261.3730214640318</v>
      </c>
      <c r="AB336">
        <v>477.76843011245597</v>
      </c>
      <c r="AC336">
        <v>474.1087277810833</v>
      </c>
      <c r="AD336">
        <v>415.87730092122092</v>
      </c>
      <c r="AE336">
        <v>546.99984934609961</v>
      </c>
      <c r="AF336">
        <v>62.467062748135483</v>
      </c>
      <c r="AG336">
        <v>62.167607978783678</v>
      </c>
      <c r="AH336">
        <v>61.182374029343798</v>
      </c>
      <c r="AI336">
        <v>64.563431129907229</v>
      </c>
      <c r="AJ336">
        <v>0.53957847409372339</v>
      </c>
      <c r="AK336">
        <v>0.53957858022696614</v>
      </c>
      <c r="AL336">
        <v>0.53955404802258111</v>
      </c>
      <c r="AM336">
        <v>0.53960276012487929</v>
      </c>
      <c r="AN336">
        <v>0.94706177569792771</v>
      </c>
      <c r="AO336">
        <v>0.9470617756979276</v>
      </c>
      <c r="AP336">
        <v>0.9470617756979276</v>
      </c>
      <c r="AQ336">
        <v>0.9470617756979276</v>
      </c>
      <c r="AR336">
        <v>15.126451953375099</v>
      </c>
      <c r="AS336">
        <v>15.126451953375099</v>
      </c>
      <c r="AT336">
        <v>15.126451953375099</v>
      </c>
      <c r="AU336">
        <v>15.126451953375099</v>
      </c>
      <c r="AV336" t="str">
        <f>VLOOKUP(Sheet1[[#This Row],[NPDES ID2]],Combined_Sheet__Major_Only___2[[NPDES ID2]:[ECHO BFR]],3,FALSE)</f>
        <v>TX</v>
      </c>
      <c r="AW336" t="s">
        <v>41</v>
      </c>
      <c r="AX336" t="str">
        <f>VLOOKUP(Sheet1[[#This Row],[NPDES ID2]],Combined_Sheet__Major_Only___2[[NPDES ID2]:[ECHO BFR]],27,FALSE)</f>
        <v>other</v>
      </c>
      <c r="AY336" t="str">
        <f>VLOOKUP(Sheet1[[#This Row],[NPDES ID2]],Combined_Sheet__Major_Only___2[[NPDES ID2]:[ECHO BFR]],28,FALSE)</f>
        <v>-</v>
      </c>
      <c r="AZ336" t="str">
        <f>VLOOKUP(Sheet1[[#This Row],[NPDES ID2]],Combined_Sheet__Major_Only___2[[NPDES ID2]:[ECHO BFR]],29,FALSE)</f>
        <v>preliminaryOps, thickening</v>
      </c>
      <c r="BA336">
        <f>VLOOKUP(Sheet1[[#This Row],[NPDES ID2]],Combined_Sheet__Major_Only___2[[NPDES ID2]:[ECHO BFR]],17,FALSE)</f>
        <v>25.954014000000001</v>
      </c>
      <c r="BB336">
        <f>VLOOKUP(Sheet1[[#This Row],[NPDES ID2]],Combined_Sheet__Major_Only___2[[NPDES ID2]:[ECHO BFR]],18,FALSE)</f>
        <v>-97.453935000000001</v>
      </c>
      <c r="BC336" t="str">
        <f>IF(ISNUMBER(SEARCH("aerobic",$AW336)),"aerobic","")</f>
        <v>aerobic</v>
      </c>
      <c r="BD336" t="str">
        <f>IF(ISNUMBER(SEARCH("anaer",$AW336)),"anaer","")</f>
        <v/>
      </c>
      <c r="BE336" t="str">
        <f>IF(ISNUMBER(SEARCH("thickening",$AZ336)),"thickening","")</f>
        <v>thickening</v>
      </c>
      <c r="BF336" s="2" t="str">
        <f>IF(ISNUMBER(SEARCH("airDry",$AW336)),"airDry","")</f>
        <v/>
      </c>
      <c r="BG336" s="2" t="str">
        <f>IF(ISNUMBER(SEARCH("heatDry",$AY336)),"heatDry","")</f>
        <v/>
      </c>
      <c r="BH336" s="2" t="str">
        <f>IF(AND(ISNUMBER(SEARCH("aerobic",$AW336)),ISNUMBER(SEARCH("anaer",$AW336))),"Combined Aer and Anaer.","")</f>
        <v/>
      </c>
    </row>
    <row r="337" spans="1:60" x14ac:dyDescent="0.25">
      <c r="A337" s="4">
        <v>1499</v>
      </c>
      <c r="B337" t="s">
        <v>7063</v>
      </c>
      <c r="C337">
        <v>107.78</v>
      </c>
      <c r="D337">
        <v>1015.229957821579</v>
      </c>
      <c r="E337">
        <v>1015.901666597041</v>
      </c>
      <c r="F337">
        <v>718.97042345405032</v>
      </c>
      <c r="G337">
        <v>1332.620531868889</v>
      </c>
      <c r="H337">
        <v>-116.6789436215003</v>
      </c>
      <c r="I337">
        <v>-118.9868996016319</v>
      </c>
      <c r="J337">
        <v>-134.6363429321211</v>
      </c>
      <c r="K337">
        <v>-93.112601038162595</v>
      </c>
      <c r="L337">
        <v>70.512613458589342</v>
      </c>
      <c r="M337">
        <v>70.198619183911475</v>
      </c>
      <c r="N337">
        <v>69.159445980170929</v>
      </c>
      <c r="O337">
        <v>72.718062851217567</v>
      </c>
      <c r="P337">
        <v>2.522478403066259</v>
      </c>
      <c r="Q337">
        <v>2.553479011200503</v>
      </c>
      <c r="R337">
        <v>2.0940748778203711</v>
      </c>
      <c r="S337">
        <v>2.8734145142871692</v>
      </c>
      <c r="T337">
        <v>45320.108404689432</v>
      </c>
      <c r="U337">
        <v>45320.073830127658</v>
      </c>
      <c r="V337">
        <v>45289.108945579203</v>
      </c>
      <c r="W337">
        <v>45351.322124024577</v>
      </c>
      <c r="X337">
        <v>3118.1087791975792</v>
      </c>
      <c r="Y337">
        <v>3130.7064807892571</v>
      </c>
      <c r="Z337">
        <v>3024.706408279701</v>
      </c>
      <c r="AA337">
        <v>3178.234895365053</v>
      </c>
      <c r="AB337">
        <v>574.29696342786781</v>
      </c>
      <c r="AC337">
        <v>567.9847192450959</v>
      </c>
      <c r="AD337">
        <v>484.59079801265023</v>
      </c>
      <c r="AE337">
        <v>679.39543271097614</v>
      </c>
      <c r="AF337">
        <v>64.114571261264771</v>
      </c>
      <c r="AG337">
        <v>63.828953438180207</v>
      </c>
      <c r="AH337">
        <v>62.884422215690201</v>
      </c>
      <c r="AI337">
        <v>66.119820121507402</v>
      </c>
      <c r="AJ337">
        <v>0.55970366681379036</v>
      </c>
      <c r="AK337">
        <v>0.55970367696762457</v>
      </c>
      <c r="AL337">
        <v>0.55970133919940923</v>
      </c>
      <c r="AM337">
        <v>0.55970598097430768</v>
      </c>
      <c r="AN337">
        <v>0.94714480832433934</v>
      </c>
      <c r="AO337">
        <v>0.94714480832433956</v>
      </c>
      <c r="AP337">
        <v>0.94714480832433956</v>
      </c>
      <c r="AQ337">
        <v>0.94714480832433956</v>
      </c>
      <c r="AR337">
        <v>13.71527904890589</v>
      </c>
      <c r="AS337">
        <v>13.71527904890589</v>
      </c>
      <c r="AT337">
        <v>13.71527904890589</v>
      </c>
      <c r="AU337">
        <v>13.71527904890589</v>
      </c>
      <c r="AV337" t="str">
        <f>VLOOKUP(Sheet1[[#This Row],[NPDES ID2]],Combined_Sheet__Major_Only___2[[NPDES ID2]:[ECHO BFR]],3,FALSE)</f>
        <v>TX</v>
      </c>
      <c r="AW337" t="s">
        <v>41</v>
      </c>
      <c r="AX337" t="str">
        <f>VLOOKUP(Sheet1[[#This Row],[NPDES ID2]],Combined_Sheet__Major_Only___2[[NPDES ID2]:[ECHO BFR]],27,FALSE)</f>
        <v>other</v>
      </c>
      <c r="AY337" t="str">
        <f>VLOOKUP(Sheet1[[#This Row],[NPDES ID2]],Combined_Sheet__Major_Only___2[[NPDES ID2]:[ECHO BFR]],28,FALSE)</f>
        <v>highTempCompost</v>
      </c>
      <c r="AZ337" t="str">
        <f>VLOOKUP(Sheet1[[#This Row],[NPDES ID2]],Combined_Sheet__Major_Only___2[[NPDES ID2]:[ECHO BFR]],29,FALSE)</f>
        <v>thickening</v>
      </c>
      <c r="BA337">
        <f>VLOOKUP(Sheet1[[#This Row],[NPDES ID2]],Combined_Sheet__Major_Only___2[[NPDES ID2]:[ECHO BFR]],17,FALSE)</f>
        <v>31.091028999999999</v>
      </c>
      <c r="BB337">
        <f>VLOOKUP(Sheet1[[#This Row],[NPDES ID2]],Combined_Sheet__Major_Only___2[[NPDES ID2]:[ECHO BFR]],18,FALSE)</f>
        <v>-97.909063000000003</v>
      </c>
      <c r="BC337" t="str">
        <f>IF(ISNUMBER(SEARCH("aerobic",$AW337)),"aerobic","")</f>
        <v>aerobic</v>
      </c>
      <c r="BD337" t="str">
        <f>IF(ISNUMBER(SEARCH("anaer",$AW337)),"anaer","")</f>
        <v/>
      </c>
      <c r="BE337" t="str">
        <f>IF(ISNUMBER(SEARCH("thickening",$AZ337)),"thickening","")</f>
        <v>thickening</v>
      </c>
      <c r="BF337" s="3" t="str">
        <f>IF(ISNUMBER(SEARCH("airDry",$AW337)),"airDry","")</f>
        <v/>
      </c>
      <c r="BG337" s="3" t="str">
        <f>IF(ISNUMBER(SEARCH("heatDry",$AY337)),"heatDry","")</f>
        <v/>
      </c>
      <c r="BH337" s="3" t="str">
        <f>IF(AND(ISNUMBER(SEARCH("aerobic",$AW337)),ISNUMBER(SEARCH("anaer",$AW337))),"Combined Aer and Anaer.","")</f>
        <v/>
      </c>
    </row>
    <row r="338" spans="1:60" x14ac:dyDescent="0.25">
      <c r="A338" s="4">
        <v>1581</v>
      </c>
      <c r="B338" t="s">
        <v>7435</v>
      </c>
      <c r="C338">
        <v>83.07</v>
      </c>
      <c r="D338">
        <v>1257.8928381962271</v>
      </c>
      <c r="E338">
        <v>1257.9568823893869</v>
      </c>
      <c r="F338">
        <v>883.31059796953423</v>
      </c>
      <c r="G338">
        <v>1655.99615312131</v>
      </c>
      <c r="H338">
        <v>-114.44701267375549</v>
      </c>
      <c r="I338">
        <v>-116.8497467203522</v>
      </c>
      <c r="J338">
        <v>-132.62499627685051</v>
      </c>
      <c r="K338">
        <v>-90.757976137634614</v>
      </c>
      <c r="L338">
        <v>55.330663981893757</v>
      </c>
      <c r="M338">
        <v>55.096448055628663</v>
      </c>
      <c r="N338">
        <v>54.321340582020198</v>
      </c>
      <c r="O338">
        <v>56.975714313595653</v>
      </c>
      <c r="P338">
        <v>1.942075812395385</v>
      </c>
      <c r="Q338">
        <v>1.966874664123605</v>
      </c>
      <c r="R338">
        <v>1.604167165506605</v>
      </c>
      <c r="S338">
        <v>2.219868262276445</v>
      </c>
      <c r="T338">
        <v>45356.892127446306</v>
      </c>
      <c r="U338">
        <v>45356.857525916494</v>
      </c>
      <c r="V338">
        <v>45325.868488851753</v>
      </c>
      <c r="W338">
        <v>45388.130193388119</v>
      </c>
      <c r="X338">
        <v>3065.0628261975939</v>
      </c>
      <c r="Y338">
        <v>3076.793535597923</v>
      </c>
      <c r="Z338">
        <v>2977.7903264166912</v>
      </c>
      <c r="AA338">
        <v>3121.231742611305</v>
      </c>
      <c r="AB338">
        <v>535.34981138132048</v>
      </c>
      <c r="AC338">
        <v>530.28529193877216</v>
      </c>
      <c r="AD338">
        <v>455.82906925840058</v>
      </c>
      <c r="AE338">
        <v>628.32318696489631</v>
      </c>
      <c r="AF338">
        <v>65.275357352147097</v>
      </c>
      <c r="AG338">
        <v>64.998958968303896</v>
      </c>
      <c r="AH338">
        <v>64.08480574494871</v>
      </c>
      <c r="AI338">
        <v>67.216010580529684</v>
      </c>
      <c r="AJ338">
        <v>0.57388962964575652</v>
      </c>
      <c r="AK338">
        <v>0.57388963737852472</v>
      </c>
      <c r="AL338">
        <v>0.57388785720698732</v>
      </c>
      <c r="AM338">
        <v>0.57389139183747373</v>
      </c>
      <c r="AN338">
        <v>0.9471844259419544</v>
      </c>
      <c r="AO338">
        <v>0.94718442594195451</v>
      </c>
      <c r="AP338">
        <v>0.94718442594195451</v>
      </c>
      <c r="AQ338">
        <v>0.94718442594195451</v>
      </c>
      <c r="AR338">
        <v>14.39638948373022</v>
      </c>
      <c r="AS338">
        <v>14.39638948373022</v>
      </c>
      <c r="AT338">
        <v>14.39638948373022</v>
      </c>
      <c r="AU338">
        <v>14.39638948373022</v>
      </c>
      <c r="AV338" t="str">
        <f>VLOOKUP(Sheet1[[#This Row],[NPDES ID2]],Combined_Sheet__Major_Only___2[[NPDES ID2]:[ECHO BFR]],3,FALSE)</f>
        <v>TX</v>
      </c>
      <c r="AW338" t="s">
        <v>41</v>
      </c>
      <c r="AX338" t="str">
        <f>VLOOKUP(Sheet1[[#This Row],[NPDES ID2]],Combined_Sheet__Major_Only___2[[NPDES ID2]:[ECHO BFR]],27,FALSE)</f>
        <v>-</v>
      </c>
      <c r="AY338" t="str">
        <f>VLOOKUP(Sheet1[[#This Row],[NPDES ID2]],Combined_Sheet__Major_Only___2[[NPDES ID2]:[ECHO BFR]],28,FALSE)</f>
        <v>-</v>
      </c>
      <c r="AZ338" t="str">
        <f>VLOOKUP(Sheet1[[#This Row],[NPDES ID2]],Combined_Sheet__Major_Only___2[[NPDES ID2]:[ECHO BFR]],29,FALSE)</f>
        <v>thickening</v>
      </c>
      <c r="BA338">
        <f>VLOOKUP(Sheet1[[#This Row],[NPDES ID2]],Combined_Sheet__Major_Only___2[[NPDES ID2]:[ECHO BFR]],17,FALSE)</f>
        <v>29.818097000000002</v>
      </c>
      <c r="BB338">
        <f>VLOOKUP(Sheet1[[#This Row],[NPDES ID2]],Combined_Sheet__Major_Only___2[[NPDES ID2]:[ECHO BFR]],18,FALSE)</f>
        <v>-95.743688000000006</v>
      </c>
      <c r="BC338" t="str">
        <f>IF(ISNUMBER(SEARCH("aerobic",$AW338)),"aerobic","")</f>
        <v>aerobic</v>
      </c>
      <c r="BD338" t="str">
        <f>IF(ISNUMBER(SEARCH("anaer",$AW338)),"anaer","")</f>
        <v/>
      </c>
      <c r="BE338" t="str">
        <f>IF(ISNUMBER(SEARCH("thickening",$AZ338)),"thickening","")</f>
        <v>thickening</v>
      </c>
      <c r="BF338" s="3" t="str">
        <f>IF(ISNUMBER(SEARCH("airDry",$AW338)),"airDry","")</f>
        <v/>
      </c>
      <c r="BG338" s="3" t="str">
        <f>IF(ISNUMBER(SEARCH("heatDry",$AY338)),"heatDry","")</f>
        <v/>
      </c>
      <c r="BH338" s="3" t="str">
        <f>IF(AND(ISNUMBER(SEARCH("aerobic",$AW338)),ISNUMBER(SEARCH("anaer",$AW338))),"Combined Aer and Anaer.","")</f>
        <v/>
      </c>
    </row>
    <row r="339" spans="1:60" x14ac:dyDescent="0.25">
      <c r="A339" s="4">
        <v>588</v>
      </c>
      <c r="B339" t="s">
        <v>2881</v>
      </c>
      <c r="C339">
        <v>86.1</v>
      </c>
      <c r="D339">
        <v>1374.59072056538</v>
      </c>
      <c r="E339">
        <v>1374.161058671493</v>
      </c>
      <c r="F339">
        <v>965.79586771165123</v>
      </c>
      <c r="G339">
        <v>1810.7463689005031</v>
      </c>
      <c r="H339">
        <v>-130.30064610472229</v>
      </c>
      <c r="I339">
        <v>-132.59892707879641</v>
      </c>
      <c r="J339">
        <v>-149.05697974344861</v>
      </c>
      <c r="K339">
        <v>-107.436309080211</v>
      </c>
      <c r="L339">
        <v>50.8199476478256</v>
      </c>
      <c r="M339">
        <v>50.525501496774808</v>
      </c>
      <c r="N339">
        <v>49.551083569298818</v>
      </c>
      <c r="O339">
        <v>52.888016262384113</v>
      </c>
      <c r="P339">
        <v>2.0264288281907401</v>
      </c>
      <c r="Q339">
        <v>2.0402474992847921</v>
      </c>
      <c r="R339">
        <v>1.705059740535197</v>
      </c>
      <c r="S339">
        <v>2.3190225545474799</v>
      </c>
      <c r="T339">
        <v>45407.245077418876</v>
      </c>
      <c r="U339">
        <v>45407.210438972703</v>
      </c>
      <c r="V339">
        <v>45376.188339717613</v>
      </c>
      <c r="W339">
        <v>45438.516471239847</v>
      </c>
      <c r="X339">
        <v>3463.4048645411408</v>
      </c>
      <c r="Y339">
        <v>3481.684172137479</v>
      </c>
      <c r="Z339">
        <v>3328.644765281103</v>
      </c>
      <c r="AA339">
        <v>3550.4200452865061</v>
      </c>
      <c r="AB339">
        <v>577.93424008179556</v>
      </c>
      <c r="AC339">
        <v>571.68375770622902</v>
      </c>
      <c r="AD339">
        <v>495.67861222881942</v>
      </c>
      <c r="AE339">
        <v>671.68598954551624</v>
      </c>
      <c r="AF339">
        <v>57.844066637129032</v>
      </c>
      <c r="AG339">
        <v>57.508838430458987</v>
      </c>
      <c r="AH339">
        <v>56.400001263573067</v>
      </c>
      <c r="AI339">
        <v>60.197909901054423</v>
      </c>
      <c r="AJ339">
        <v>0.48316785189995343</v>
      </c>
      <c r="AK339">
        <v>0.48316785913984062</v>
      </c>
      <c r="AL339">
        <v>0.48316619237991321</v>
      </c>
      <c r="AM339">
        <v>0.48316950182641738</v>
      </c>
      <c r="AN339">
        <v>0.94723856199213685</v>
      </c>
      <c r="AO339">
        <v>0.94723856199213685</v>
      </c>
      <c r="AP339">
        <v>0.94723856199213685</v>
      </c>
      <c r="AQ339">
        <v>0.94723856199213685</v>
      </c>
      <c r="AR339">
        <v>13.10350080340438</v>
      </c>
      <c r="AS339">
        <v>13.103500803404369</v>
      </c>
      <c r="AT339">
        <v>13.103500803404369</v>
      </c>
      <c r="AU339">
        <v>13.103500803404369</v>
      </c>
      <c r="AV339" t="str">
        <f>VLOOKUP(Sheet1[[#This Row],[NPDES ID2]],Combined_Sheet__Major_Only___2[[NPDES ID2]:[ECHO BFR]],3,FALSE)</f>
        <v>LA</v>
      </c>
      <c r="AW339" t="s">
        <v>41</v>
      </c>
      <c r="AX339" t="str">
        <f>VLOOKUP(Sheet1[[#This Row],[NPDES ID2]],Combined_Sheet__Major_Only___2[[NPDES ID2]:[ECHO BFR]],27,FALSE)</f>
        <v>tempSludgeStore</v>
      </c>
      <c r="AY339" t="str">
        <f>VLOOKUP(Sheet1[[#This Row],[NPDES ID2]],Combined_Sheet__Major_Only___2[[NPDES ID2]:[ECHO BFR]],28,FALSE)</f>
        <v>-</v>
      </c>
      <c r="AZ339" t="str">
        <f>VLOOKUP(Sheet1[[#This Row],[NPDES ID2]],Combined_Sheet__Major_Only___2[[NPDES ID2]:[ECHO BFR]],29,FALSE)</f>
        <v>thickening</v>
      </c>
      <c r="BA339">
        <f>VLOOKUP(Sheet1[[#This Row],[NPDES ID2]],Combined_Sheet__Major_Only___2[[NPDES ID2]:[ECHO BFR]],17,FALSE)</f>
        <v>32.581277999999998</v>
      </c>
      <c r="BB339">
        <f>VLOOKUP(Sheet1[[#This Row],[NPDES ID2]],Combined_Sheet__Major_Only___2[[NPDES ID2]:[ECHO BFR]],18,FALSE)</f>
        <v>-93.297404999999998</v>
      </c>
      <c r="BC339" t="str">
        <f>IF(ISNUMBER(SEARCH("aerobic",$AW339)),"aerobic","")</f>
        <v>aerobic</v>
      </c>
      <c r="BD339" t="str">
        <f>IF(ISNUMBER(SEARCH("anaer",$AW339)),"anaer","")</f>
        <v/>
      </c>
      <c r="BE339" t="str">
        <f>IF(ISNUMBER(SEARCH("thickening",$AZ339)),"thickening","")</f>
        <v>thickening</v>
      </c>
      <c r="BF339" s="2" t="str">
        <f>IF(ISNUMBER(SEARCH("airDry",$AW339)),"airDry","")</f>
        <v/>
      </c>
      <c r="BG339" s="2" t="str">
        <f>IF(ISNUMBER(SEARCH("heatDry",$AY339)),"heatDry","")</f>
        <v/>
      </c>
      <c r="BH339" s="2" t="str">
        <f>IF(AND(ISNUMBER(SEARCH("aerobic",$AW339)),ISNUMBER(SEARCH("anaer",$AW339))),"Combined Aer and Anaer.","")</f>
        <v/>
      </c>
    </row>
    <row r="340" spans="1:60" x14ac:dyDescent="0.25">
      <c r="A340" s="4">
        <v>956</v>
      </c>
      <c r="B340" t="s">
        <v>4640</v>
      </c>
      <c r="C340">
        <v>615.07000000000005</v>
      </c>
      <c r="D340">
        <v>359.05831348952512</v>
      </c>
      <c r="E340">
        <v>358.91322847056119</v>
      </c>
      <c r="F340">
        <v>287.9201156220351</v>
      </c>
      <c r="G340">
        <v>427.20008314389793</v>
      </c>
      <c r="H340">
        <v>-114.5364856635763</v>
      </c>
      <c r="I340">
        <v>-116.9738052696878</v>
      </c>
      <c r="J340">
        <v>-132.72987414247049</v>
      </c>
      <c r="K340">
        <v>-90.967314440795377</v>
      </c>
      <c r="L340">
        <v>408.96801768732661</v>
      </c>
      <c r="M340">
        <v>407.22921028978828</v>
      </c>
      <c r="N340">
        <v>401.46912549738067</v>
      </c>
      <c r="O340">
        <v>421.18818110521943</v>
      </c>
      <c r="P340">
        <v>14.38077893191539</v>
      </c>
      <c r="Q340">
        <v>14.56445397984878</v>
      </c>
      <c r="R340">
        <v>11.885107283581879</v>
      </c>
      <c r="S340">
        <v>16.43147239814423</v>
      </c>
      <c r="T340">
        <v>45487.706638248543</v>
      </c>
      <c r="U340">
        <v>45487.671940811822</v>
      </c>
      <c r="V340">
        <v>45456.597009787351</v>
      </c>
      <c r="W340">
        <v>45519.03128839664</v>
      </c>
      <c r="X340">
        <v>3079.2719438020949</v>
      </c>
      <c r="Y340">
        <v>3091.115437136747</v>
      </c>
      <c r="Z340">
        <v>2991.1539949904409</v>
      </c>
      <c r="AA340">
        <v>3135.9951416666122</v>
      </c>
      <c r="AB340">
        <v>522.00853510121669</v>
      </c>
      <c r="AC340">
        <v>517.35246044857786</v>
      </c>
      <c r="AD340">
        <v>446.53627798865608</v>
      </c>
      <c r="AE340">
        <v>609.72985886231834</v>
      </c>
      <c r="AF340">
        <v>65.163129880138555</v>
      </c>
      <c r="AG340">
        <v>64.885445199914884</v>
      </c>
      <c r="AH340">
        <v>63.969601810583939</v>
      </c>
      <c r="AI340">
        <v>67.109758269331778</v>
      </c>
      <c r="AJ340">
        <v>0.5725178711926141</v>
      </c>
      <c r="AK340">
        <v>0.57251792754748831</v>
      </c>
      <c r="AL340">
        <v>0.57250492971452793</v>
      </c>
      <c r="AM340">
        <v>0.57253073813982847</v>
      </c>
      <c r="AN340">
        <v>0.94732483878022167</v>
      </c>
      <c r="AO340">
        <v>0.94732483878022167</v>
      </c>
      <c r="AP340">
        <v>0.94732483878022167</v>
      </c>
      <c r="AQ340">
        <v>0.94732483878022167</v>
      </c>
      <c r="AR340">
        <v>14.62521075302411</v>
      </c>
      <c r="AS340">
        <v>14.62521075302412</v>
      </c>
      <c r="AT340">
        <v>14.62521075302412</v>
      </c>
      <c r="AU340">
        <v>14.62521075302412</v>
      </c>
      <c r="AV340" t="str">
        <f>VLOOKUP(Sheet1[[#This Row],[NPDES ID2]],Combined_Sheet__Major_Only___2[[NPDES ID2]:[ECHO BFR]],3,FALSE)</f>
        <v>NJ</v>
      </c>
      <c r="AW340" t="s">
        <v>41</v>
      </c>
      <c r="AX340" t="str">
        <f>VLOOKUP(Sheet1[[#This Row],[NPDES ID2]],Combined_Sheet__Major_Only___2[[NPDES ID2]:[ECHO BFR]],27,FALSE)</f>
        <v>-</v>
      </c>
      <c r="AY340" t="str">
        <f>VLOOKUP(Sheet1[[#This Row],[NPDES ID2]],Combined_Sheet__Major_Only___2[[NPDES ID2]:[ECHO BFR]],28,FALSE)</f>
        <v>heatTreatment</v>
      </c>
      <c r="AZ340" t="str">
        <f>VLOOKUP(Sheet1[[#This Row],[NPDES ID2]],Combined_Sheet__Major_Only___2[[NPDES ID2]:[ECHO BFR]],29,FALSE)</f>
        <v>preliminaryOps, thickening</v>
      </c>
      <c r="BA340">
        <f>VLOOKUP(Sheet1[[#This Row],[NPDES ID2]],Combined_Sheet__Major_Only___2[[NPDES ID2]:[ECHO BFR]],17,FALSE)</f>
        <v>40.680599000000001</v>
      </c>
      <c r="BB340">
        <f>VLOOKUP(Sheet1[[#This Row],[NPDES ID2]],Combined_Sheet__Major_Only___2[[NPDES ID2]:[ECHO BFR]],18,FALSE)</f>
        <v>-75.177008999999998</v>
      </c>
      <c r="BC340" t="str">
        <f>IF(ISNUMBER(SEARCH("aerobic",$AW340)),"aerobic","")</f>
        <v>aerobic</v>
      </c>
      <c r="BD340" t="str">
        <f>IF(ISNUMBER(SEARCH("anaer",$AW340)),"anaer","")</f>
        <v/>
      </c>
      <c r="BE340" t="str">
        <f>IF(ISNUMBER(SEARCH("thickening",$AZ340)),"thickening","")</f>
        <v>thickening</v>
      </c>
      <c r="BF340" s="2" t="str">
        <f>IF(ISNUMBER(SEARCH("airDry",$AW340)),"airDry","")</f>
        <v/>
      </c>
      <c r="BG340" s="2" t="str">
        <f>IF(ISNUMBER(SEARCH("heatDry",$AY340)),"heatDry","")</f>
        <v/>
      </c>
      <c r="BH340" s="2" t="str">
        <f>IF(AND(ISNUMBER(SEARCH("aerobic",$AW340)),ISNUMBER(SEARCH("anaer",$AW340))),"Combined Aer and Anaer.","")</f>
        <v/>
      </c>
    </row>
    <row r="341" spans="1:60" x14ac:dyDescent="0.25">
      <c r="A341" s="4">
        <v>1348</v>
      </c>
      <c r="B341" t="s">
        <v>6404</v>
      </c>
      <c r="C341">
        <v>162.69999999999999</v>
      </c>
      <c r="D341">
        <v>760.58881261490353</v>
      </c>
      <c r="E341">
        <v>758.78481101482919</v>
      </c>
      <c r="F341">
        <v>549.2657711923714</v>
      </c>
      <c r="G341">
        <v>990.92293304043119</v>
      </c>
      <c r="H341">
        <v>-123.879489653001</v>
      </c>
      <c r="I341">
        <v>-126.36522568034501</v>
      </c>
      <c r="J341">
        <v>-142.49217504636769</v>
      </c>
      <c r="K341">
        <v>-100.7013134866224</v>
      </c>
      <c r="L341">
        <v>100.6660104843056</v>
      </c>
      <c r="M341">
        <v>100.14629871423639</v>
      </c>
      <c r="N341">
        <v>98.426169331381359</v>
      </c>
      <c r="O341">
        <v>104.3165547189593</v>
      </c>
      <c r="P341">
        <v>3.8198754644603179</v>
      </c>
      <c r="Q341">
        <v>3.854907918809928</v>
      </c>
      <c r="R341">
        <v>3.1949099331957509</v>
      </c>
      <c r="S341">
        <v>4.3505413001616509</v>
      </c>
      <c r="T341">
        <v>45513.965995139333</v>
      </c>
      <c r="U341">
        <v>45513.931278450516</v>
      </c>
      <c r="V341">
        <v>45482.839105301078</v>
      </c>
      <c r="W341">
        <v>45545.308025970662</v>
      </c>
      <c r="X341">
        <v>3311.450232314206</v>
      </c>
      <c r="Y341">
        <v>3327.0772429558219</v>
      </c>
      <c r="Z341">
        <v>3196.5049225322769</v>
      </c>
      <c r="AA341">
        <v>3385.5406117058692</v>
      </c>
      <c r="AB341">
        <v>542.442554515246</v>
      </c>
      <c r="AC341">
        <v>537.1055624295127</v>
      </c>
      <c r="AD341">
        <v>466.01914520933951</v>
      </c>
      <c r="AE341">
        <v>628.33519426736427</v>
      </c>
      <c r="AF341">
        <v>60.635146074108562</v>
      </c>
      <c r="AG341">
        <v>60.321941329998573</v>
      </c>
      <c r="AH341">
        <v>59.286335694264373</v>
      </c>
      <c r="AI341">
        <v>62.83389096769573</v>
      </c>
      <c r="AJ341">
        <v>0.51721375920751522</v>
      </c>
      <c r="AK341">
        <v>0.51721377326275375</v>
      </c>
      <c r="AL341">
        <v>0.51721053661223471</v>
      </c>
      <c r="AM341">
        <v>0.51721696318346133</v>
      </c>
      <c r="AN341">
        <v>0.94735293495159112</v>
      </c>
      <c r="AO341">
        <v>0.94735293495159112</v>
      </c>
      <c r="AP341">
        <v>0.94735293495159112</v>
      </c>
      <c r="AQ341">
        <v>0.94735293495159112</v>
      </c>
      <c r="AR341">
        <v>13.888481804826551</v>
      </c>
      <c r="AS341">
        <v>13.888481804826551</v>
      </c>
      <c r="AT341">
        <v>13.888481804826551</v>
      </c>
      <c r="AU341">
        <v>13.888481804826551</v>
      </c>
      <c r="AV341" t="str">
        <f>VLOOKUP(Sheet1[[#This Row],[NPDES ID2]],Combined_Sheet__Major_Only___2[[NPDES ID2]:[ECHO BFR]],3,FALSE)</f>
        <v>WA</v>
      </c>
      <c r="AW341" t="s">
        <v>41</v>
      </c>
      <c r="AX341" t="str">
        <f>VLOOKUP(Sheet1[[#This Row],[NPDES ID2]],Combined_Sheet__Major_Only___2[[NPDES ID2]:[ECHO BFR]],27,FALSE)</f>
        <v>other</v>
      </c>
      <c r="AY341" t="str">
        <f>VLOOKUP(Sheet1[[#This Row],[NPDES ID2]],Combined_Sheet__Major_Only___2[[NPDES ID2]:[ECHO BFR]],28,FALSE)</f>
        <v>-</v>
      </c>
      <c r="AZ341" t="str">
        <f>VLOOKUP(Sheet1[[#This Row],[NPDES ID2]],Combined_Sheet__Major_Only___2[[NPDES ID2]:[ECHO BFR]],29,FALSE)</f>
        <v>thickening</v>
      </c>
      <c r="BA341">
        <f>VLOOKUP(Sheet1[[#This Row],[NPDES ID2]],Combined_Sheet__Major_Only___2[[NPDES ID2]:[ECHO BFR]],17,FALSE)</f>
        <v>47.499118000000003</v>
      </c>
      <c r="BB341">
        <f>VLOOKUP(Sheet1[[#This Row],[NPDES ID2]],Combined_Sheet__Major_Only___2[[NPDES ID2]:[ECHO BFR]],18,FALSE)</f>
        <v>-121.78581</v>
      </c>
      <c r="BC341" t="str">
        <f>IF(ISNUMBER(SEARCH("aerobic",$AW341)),"aerobic","")</f>
        <v>aerobic</v>
      </c>
      <c r="BD341" t="str">
        <f>IF(ISNUMBER(SEARCH("anaer",$AW341)),"anaer","")</f>
        <v/>
      </c>
      <c r="BE341" t="str">
        <f>IF(ISNUMBER(SEARCH("thickening",$AZ341)),"thickening","")</f>
        <v>thickening</v>
      </c>
      <c r="BF341" s="2" t="str">
        <f>IF(ISNUMBER(SEARCH("airDry",$AW341)),"airDry","")</f>
        <v/>
      </c>
      <c r="BG341" s="2" t="str">
        <f>IF(ISNUMBER(SEARCH("heatDry",$AY341)),"heatDry","")</f>
        <v/>
      </c>
      <c r="BH341" s="2" t="str">
        <f>IF(AND(ISNUMBER(SEARCH("aerobic",$AW341)),ISNUMBER(SEARCH("anaer",$AW341))),"Combined Aer and Anaer.","")</f>
        <v/>
      </c>
    </row>
    <row r="342" spans="1:60" x14ac:dyDescent="0.25">
      <c r="A342" s="4">
        <v>2234</v>
      </c>
      <c r="B342" t="s">
        <v>10464</v>
      </c>
      <c r="C342">
        <v>561</v>
      </c>
      <c r="D342">
        <v>380.12390907999583</v>
      </c>
      <c r="E342">
        <v>378.33976157899582</v>
      </c>
      <c r="F342">
        <v>300.12285791995492</v>
      </c>
      <c r="G342">
        <v>456.05817735177561</v>
      </c>
      <c r="H342">
        <v>-120.1058968826991</v>
      </c>
      <c r="I342">
        <v>-122.45466075600289</v>
      </c>
      <c r="J342">
        <v>-138.26981483722</v>
      </c>
      <c r="K342">
        <v>-96.818255459939493</v>
      </c>
      <c r="L342">
        <v>356.98586219247818</v>
      </c>
      <c r="M342">
        <v>355.27279263747448</v>
      </c>
      <c r="N342">
        <v>349.59906071641637</v>
      </c>
      <c r="O342">
        <v>369.02373390175461</v>
      </c>
      <c r="P342">
        <v>13.15047661920654</v>
      </c>
      <c r="Q342">
        <v>13.27107583260166</v>
      </c>
      <c r="R342">
        <v>10.958514315482971</v>
      </c>
      <c r="S342">
        <v>15.002452827849289</v>
      </c>
      <c r="T342">
        <v>45516.197866570161</v>
      </c>
      <c r="U342">
        <v>45516.163148245032</v>
      </c>
      <c r="V342">
        <v>45485.069509629153</v>
      </c>
      <c r="W342">
        <v>45547.541374644446</v>
      </c>
      <c r="X342">
        <v>3219.7754850187039</v>
      </c>
      <c r="Y342">
        <v>3233.855753660268</v>
      </c>
      <c r="Z342">
        <v>3115.8095765402072</v>
      </c>
      <c r="AA342">
        <v>3286.7448368962091</v>
      </c>
      <c r="AB342">
        <v>495.88727265900468</v>
      </c>
      <c r="AC342">
        <v>491.84083432931999</v>
      </c>
      <c r="AD342">
        <v>429.85827870391682</v>
      </c>
      <c r="AE342">
        <v>570.02015416115933</v>
      </c>
      <c r="AF342">
        <v>62.362598729906878</v>
      </c>
      <c r="AG342">
        <v>62.062794861907591</v>
      </c>
      <c r="AH342">
        <v>61.073312617028513</v>
      </c>
      <c r="AI342">
        <v>64.465105694733566</v>
      </c>
      <c r="AJ342">
        <v>0.53830276521666998</v>
      </c>
      <c r="AK342">
        <v>0.5383028130136529</v>
      </c>
      <c r="AL342">
        <v>0.53829179134122396</v>
      </c>
      <c r="AM342">
        <v>0.53831367586503687</v>
      </c>
      <c r="AN342">
        <v>0.94735532155817448</v>
      </c>
      <c r="AO342">
        <v>0.94735532155817448</v>
      </c>
      <c r="AP342">
        <v>0.94735532155817448</v>
      </c>
      <c r="AQ342">
        <v>0.94735532155817448</v>
      </c>
      <c r="AR342">
        <v>14.82812296460467</v>
      </c>
      <c r="AS342">
        <v>14.82812296460467</v>
      </c>
      <c r="AT342">
        <v>14.82812296460467</v>
      </c>
      <c r="AU342">
        <v>14.82812296460467</v>
      </c>
      <c r="AV342" t="str">
        <f>VLOOKUP(Sheet1[[#This Row],[NPDES ID2]],Combined_Sheet__Major_Only___2[[NPDES ID2]:[ECHO BFR]],3,FALSE)</f>
        <v>MS</v>
      </c>
      <c r="AW342" t="s">
        <v>41</v>
      </c>
      <c r="AX342" t="str">
        <f>VLOOKUP(Sheet1[[#This Row],[NPDES ID2]],Combined_Sheet__Major_Only___2[[NPDES ID2]:[ECHO BFR]],27,FALSE)</f>
        <v>-</v>
      </c>
      <c r="AY342" t="str">
        <f>VLOOKUP(Sheet1[[#This Row],[NPDES ID2]],Combined_Sheet__Major_Only___2[[NPDES ID2]:[ECHO BFR]],28,FALSE)</f>
        <v>-</v>
      </c>
      <c r="AZ342" t="str">
        <f>VLOOKUP(Sheet1[[#This Row],[NPDES ID2]],Combined_Sheet__Major_Only___2[[NPDES ID2]:[ECHO BFR]],29,FALSE)</f>
        <v>thickening</v>
      </c>
      <c r="BA342">
        <f>VLOOKUP(Sheet1[[#This Row],[NPDES ID2]],Combined_Sheet__Major_Only___2[[NPDES ID2]:[ECHO BFR]],17,FALSE)</f>
        <v>30.364556</v>
      </c>
      <c r="BB342">
        <f>VLOOKUP(Sheet1[[#This Row],[NPDES ID2]],Combined_Sheet__Major_Only___2[[NPDES ID2]:[ECHO BFR]],18,FALSE)</f>
        <v>-88.561832999999993</v>
      </c>
      <c r="BC342" t="str">
        <f>IF(ISNUMBER(SEARCH("aerobic",$AW342)),"aerobic","")</f>
        <v>aerobic</v>
      </c>
      <c r="BD342" t="str">
        <f>IF(ISNUMBER(SEARCH("anaer",$AW342)),"anaer","")</f>
        <v/>
      </c>
      <c r="BE342" t="str">
        <f>IF(ISNUMBER(SEARCH("thickening",$AZ342)),"thickening","")</f>
        <v>thickening</v>
      </c>
      <c r="BF342" s="2" t="str">
        <f>IF(ISNUMBER(SEARCH("airDry",$AW342)),"airDry","")</f>
        <v/>
      </c>
      <c r="BG342" s="2" t="str">
        <f>IF(ISNUMBER(SEARCH("heatDry",$AY342)),"heatDry","")</f>
        <v/>
      </c>
      <c r="BH342" s="2" t="str">
        <f>IF(AND(ISNUMBER(SEARCH("aerobic",$AW342)),ISNUMBER(SEARCH("anaer",$AW342))),"Combined Aer and Anaer.","")</f>
        <v/>
      </c>
    </row>
    <row r="343" spans="1:60" x14ac:dyDescent="0.25">
      <c r="A343" s="4">
        <v>985</v>
      </c>
      <c r="B343" t="s">
        <v>4774</v>
      </c>
      <c r="C343">
        <v>530.48</v>
      </c>
      <c r="D343">
        <v>395.94573518310591</v>
      </c>
      <c r="E343">
        <v>396.5721933648569</v>
      </c>
      <c r="F343">
        <v>310.35787105543972</v>
      </c>
      <c r="G343">
        <v>479.56877178213989</v>
      </c>
      <c r="H343">
        <v>-123.9904007929473</v>
      </c>
      <c r="I343">
        <v>-126.538377224032</v>
      </c>
      <c r="J343">
        <v>-142.6015957847836</v>
      </c>
      <c r="K343">
        <v>-100.91808170602179</v>
      </c>
      <c r="L343">
        <v>327.67148860205128</v>
      </c>
      <c r="M343">
        <v>325.97335839787547</v>
      </c>
      <c r="N343">
        <v>320.34897926362078</v>
      </c>
      <c r="O343">
        <v>339.60454473165362</v>
      </c>
      <c r="P343">
        <v>12.455519376844689</v>
      </c>
      <c r="Q343">
        <v>12.571950100237929</v>
      </c>
      <c r="R343">
        <v>10.42005126368616</v>
      </c>
      <c r="S343">
        <v>14.18786986710322</v>
      </c>
      <c r="T343">
        <v>45584.643424715643</v>
      </c>
      <c r="U343">
        <v>45584.608656209522</v>
      </c>
      <c r="V343">
        <v>45553.470075637437</v>
      </c>
      <c r="W343">
        <v>45616.032235901097</v>
      </c>
      <c r="X343">
        <v>3322.1488498570852</v>
      </c>
      <c r="Y343">
        <v>3337.8905103516331</v>
      </c>
      <c r="Z343">
        <v>3206.3464405292889</v>
      </c>
      <c r="AA343">
        <v>3396.80454506247</v>
      </c>
      <c r="AB343">
        <v>655.55259784720431</v>
      </c>
      <c r="AC343">
        <v>646.27906355988171</v>
      </c>
      <c r="AD343">
        <v>546.32898014225634</v>
      </c>
      <c r="AE343">
        <v>782.51242737157054</v>
      </c>
      <c r="AF343">
        <v>60.534984091628459</v>
      </c>
      <c r="AG343">
        <v>60.220699114135677</v>
      </c>
      <c r="AH343">
        <v>59.183378747667419</v>
      </c>
      <c r="AI343">
        <v>62.739098892703453</v>
      </c>
      <c r="AJ343">
        <v>0.51599135605422441</v>
      </c>
      <c r="AK343">
        <v>0.51599140528440768</v>
      </c>
      <c r="AL343">
        <v>0.51598005146685211</v>
      </c>
      <c r="AM343">
        <v>0.51600259552871774</v>
      </c>
      <c r="AN343">
        <v>0.9474284075084527</v>
      </c>
      <c r="AO343">
        <v>0.94742840750845281</v>
      </c>
      <c r="AP343">
        <v>0.94742840750845281</v>
      </c>
      <c r="AQ343">
        <v>0.94742840750845281</v>
      </c>
      <c r="AR343">
        <v>12.45955880250556</v>
      </c>
      <c r="AS343">
        <v>12.459558802505549</v>
      </c>
      <c r="AT343">
        <v>12.459558802505549</v>
      </c>
      <c r="AU343">
        <v>12.459558802505549</v>
      </c>
      <c r="AV343" t="str">
        <f>VLOOKUP(Sheet1[[#This Row],[NPDES ID2]],Combined_Sheet__Major_Only___2[[NPDES ID2]:[ECHO BFR]],3,FALSE)</f>
        <v>TX</v>
      </c>
      <c r="AW343" t="s">
        <v>41</v>
      </c>
      <c r="AX343" t="str">
        <f>VLOOKUP(Sheet1[[#This Row],[NPDES ID2]],Combined_Sheet__Major_Only___2[[NPDES ID2]:[ECHO BFR]],27,FALSE)</f>
        <v>-</v>
      </c>
      <c r="AY343" t="str">
        <f>VLOOKUP(Sheet1[[#This Row],[NPDES ID2]],Combined_Sheet__Major_Only___2[[NPDES ID2]:[ECHO BFR]],28,FALSE)</f>
        <v>-</v>
      </c>
      <c r="AZ343" t="str">
        <f>VLOOKUP(Sheet1[[#This Row],[NPDES ID2]],Combined_Sheet__Major_Only___2[[NPDES ID2]:[ECHO BFR]],29,FALSE)</f>
        <v>preliminaryOps, thickening</v>
      </c>
      <c r="BA343">
        <f>VLOOKUP(Sheet1[[#This Row],[NPDES ID2]],Combined_Sheet__Major_Only___2[[NPDES ID2]:[ECHO BFR]],17,FALSE)</f>
        <v>29.957439999999998</v>
      </c>
      <c r="BB343">
        <f>VLOOKUP(Sheet1[[#This Row],[NPDES ID2]],Combined_Sheet__Major_Only___2[[NPDES ID2]:[ECHO BFR]],18,FALSE)</f>
        <v>-93.999790000000004</v>
      </c>
      <c r="BC343" t="str">
        <f>IF(ISNUMBER(SEARCH("aerobic",$AW343)),"aerobic","")</f>
        <v>aerobic</v>
      </c>
      <c r="BD343" t="str">
        <f>IF(ISNUMBER(SEARCH("anaer",$AW343)),"anaer","")</f>
        <v/>
      </c>
      <c r="BE343" t="str">
        <f>IF(ISNUMBER(SEARCH("thickening",$AZ343)),"thickening","")</f>
        <v>thickening</v>
      </c>
      <c r="BF343" s="3" t="str">
        <f>IF(ISNUMBER(SEARCH("airDry",$AW343)),"airDry","")</f>
        <v/>
      </c>
      <c r="BG343" s="3" t="str">
        <f>IF(ISNUMBER(SEARCH("heatDry",$AY343)),"heatDry","")</f>
        <v/>
      </c>
      <c r="BH343" s="3" t="str">
        <f>IF(AND(ISNUMBER(SEARCH("aerobic",$AW343)),ISNUMBER(SEARCH("anaer",$AW343))),"Combined Aer and Anaer.","")</f>
        <v/>
      </c>
    </row>
    <row r="344" spans="1:60" x14ac:dyDescent="0.25">
      <c r="A344" s="4">
        <v>1526</v>
      </c>
      <c r="B344" t="s">
        <v>7184</v>
      </c>
      <c r="C344">
        <v>98.9</v>
      </c>
      <c r="D344">
        <v>1156.968871906457</v>
      </c>
      <c r="E344">
        <v>1156.2672423591389</v>
      </c>
      <c r="F344">
        <v>816.64366720084854</v>
      </c>
      <c r="G344">
        <v>1521.961994436474</v>
      </c>
      <c r="H344">
        <v>-123.7680850217189</v>
      </c>
      <c r="I344">
        <v>-126.2467563348543</v>
      </c>
      <c r="J344">
        <v>-142.37040377942219</v>
      </c>
      <c r="K344">
        <v>-100.5687350838637</v>
      </c>
      <c r="L344">
        <v>61.2507547274475</v>
      </c>
      <c r="M344">
        <v>60.935286758376741</v>
      </c>
      <c r="N344">
        <v>59.891272042076473</v>
      </c>
      <c r="O344">
        <v>63.466509056624368</v>
      </c>
      <c r="P344">
        <v>2.321862169860673</v>
      </c>
      <c r="Q344">
        <v>2.3429283991242009</v>
      </c>
      <c r="R344">
        <v>1.941738779445797</v>
      </c>
      <c r="S344">
        <v>2.644196140145743</v>
      </c>
      <c r="T344">
        <v>45597.879610746983</v>
      </c>
      <c r="U344">
        <v>45597.844832536743</v>
      </c>
      <c r="V344">
        <v>45566.697560968358</v>
      </c>
      <c r="W344">
        <v>45629.277182769882</v>
      </c>
      <c r="X344">
        <v>3314.3440732607719</v>
      </c>
      <c r="Y344">
        <v>3329.945897646895</v>
      </c>
      <c r="Z344">
        <v>3199.5778890188112</v>
      </c>
      <c r="AA344">
        <v>3388.3152672066399</v>
      </c>
      <c r="AB344">
        <v>549.14021289297011</v>
      </c>
      <c r="AC344">
        <v>543.62901883123334</v>
      </c>
      <c r="AD344">
        <v>470.9569252166134</v>
      </c>
      <c r="AE344">
        <v>637.19546219503002</v>
      </c>
      <c r="AF344">
        <v>60.693626949008802</v>
      </c>
      <c r="AG344">
        <v>60.380929558130561</v>
      </c>
      <c r="AH344">
        <v>59.3467148966593</v>
      </c>
      <c r="AI344">
        <v>62.889151733710321</v>
      </c>
      <c r="AJ344">
        <v>0.51792749407758865</v>
      </c>
      <c r="AK344">
        <v>0.5179275026796526</v>
      </c>
      <c r="AL344">
        <v>0.51792552225002209</v>
      </c>
      <c r="AM344">
        <v>0.51792945450698769</v>
      </c>
      <c r="AN344">
        <v>0.94744251765638565</v>
      </c>
      <c r="AO344">
        <v>0.94744251765638543</v>
      </c>
      <c r="AP344">
        <v>0.94744251765638543</v>
      </c>
      <c r="AQ344">
        <v>0.94744251765638543</v>
      </c>
      <c r="AR344">
        <v>13.80765320983299</v>
      </c>
      <c r="AS344">
        <v>13.80765320983299</v>
      </c>
      <c r="AT344">
        <v>13.80765320983299</v>
      </c>
      <c r="AU344">
        <v>13.80765320983299</v>
      </c>
      <c r="AV344" t="str">
        <f>VLOOKUP(Sheet1[[#This Row],[NPDES ID2]],Combined_Sheet__Major_Only___2[[NPDES ID2]:[ECHO BFR]],3,FALSE)</f>
        <v>IA</v>
      </c>
      <c r="AW344" t="s">
        <v>41</v>
      </c>
      <c r="AX344" t="str">
        <f>VLOOKUP(Sheet1[[#This Row],[NPDES ID2]],Combined_Sheet__Major_Only___2[[NPDES ID2]:[ECHO BFR]],27,FALSE)</f>
        <v>other</v>
      </c>
      <c r="AY344" t="str">
        <f>VLOOKUP(Sheet1[[#This Row],[NPDES ID2]],Combined_Sheet__Major_Only___2[[NPDES ID2]:[ECHO BFR]],28,FALSE)</f>
        <v>-</v>
      </c>
      <c r="AZ344" t="str">
        <f>VLOOKUP(Sheet1[[#This Row],[NPDES ID2]],Combined_Sheet__Major_Only___2[[NPDES ID2]:[ECHO BFR]],29,FALSE)</f>
        <v>preliminaryOps, thickening</v>
      </c>
      <c r="BA344">
        <f>VLOOKUP(Sheet1[[#This Row],[NPDES ID2]],Combined_Sheet__Major_Only___2[[NPDES ID2]:[ECHO BFR]],17,FALSE)</f>
        <v>41.407800000000002</v>
      </c>
      <c r="BB344">
        <f>VLOOKUP(Sheet1[[#This Row],[NPDES ID2]],Combined_Sheet__Major_Only___2[[NPDES ID2]:[ECHO BFR]],18,FALSE)</f>
        <v>-95.046400000000006</v>
      </c>
      <c r="BC344" t="str">
        <f>IF(ISNUMBER(SEARCH("aerobic",$AW344)),"aerobic","")</f>
        <v>aerobic</v>
      </c>
      <c r="BD344" t="str">
        <f>IF(ISNUMBER(SEARCH("anaer",$AW344)),"anaer","")</f>
        <v/>
      </c>
      <c r="BE344" t="str">
        <f>IF(ISNUMBER(SEARCH("thickening",$AZ344)),"thickening","")</f>
        <v>thickening</v>
      </c>
      <c r="BF344" s="2" t="str">
        <f>IF(ISNUMBER(SEARCH("airDry",$AW344)),"airDry","")</f>
        <v/>
      </c>
      <c r="BG344" s="2" t="str">
        <f>IF(ISNUMBER(SEARCH("heatDry",$AY344)),"heatDry","")</f>
        <v/>
      </c>
      <c r="BH344" s="2" t="str">
        <f>IF(AND(ISNUMBER(SEARCH("aerobic",$AW344)),ISNUMBER(SEARCH("anaer",$AW344))),"Combined Aer and Anaer.","")</f>
        <v/>
      </c>
    </row>
    <row r="345" spans="1:60" x14ac:dyDescent="0.25">
      <c r="A345" s="4">
        <v>577</v>
      </c>
      <c r="B345" t="s">
        <v>2827</v>
      </c>
      <c r="C345">
        <v>119</v>
      </c>
      <c r="D345">
        <v>993.66778242514056</v>
      </c>
      <c r="E345">
        <v>993.01149430349778</v>
      </c>
      <c r="F345">
        <v>706.32291217284012</v>
      </c>
      <c r="G345">
        <v>1300.260649543244</v>
      </c>
      <c r="H345">
        <v>-125.009415987438</v>
      </c>
      <c r="I345">
        <v>-127.4566230338892</v>
      </c>
      <c r="J345">
        <v>-143.7507369654067</v>
      </c>
      <c r="K345">
        <v>-101.87968700165</v>
      </c>
      <c r="L345">
        <v>73.012711935299876</v>
      </c>
      <c r="M345">
        <v>72.627705967232203</v>
      </c>
      <c r="N345">
        <v>71.353518274516063</v>
      </c>
      <c r="O345">
        <v>75.716936039125187</v>
      </c>
      <c r="P345">
        <v>2.795151773753811</v>
      </c>
      <c r="Q345">
        <v>2.8231156851988102</v>
      </c>
      <c r="R345">
        <v>2.3403600537483462</v>
      </c>
      <c r="S345">
        <v>3.185827630630508</v>
      </c>
      <c r="T345">
        <v>45665.147682887276</v>
      </c>
      <c r="U345">
        <v>45665.112855359323</v>
      </c>
      <c r="V345">
        <v>45633.921414982418</v>
      </c>
      <c r="W345">
        <v>45696.589778660629</v>
      </c>
      <c r="X345">
        <v>3350.4945651659232</v>
      </c>
      <c r="Y345">
        <v>3366.6558696378811</v>
      </c>
      <c r="Z345">
        <v>3231.7305370009012</v>
      </c>
      <c r="AA345">
        <v>3427.066244514956</v>
      </c>
      <c r="AB345">
        <v>556.53665360484729</v>
      </c>
      <c r="AC345">
        <v>550.80652395007473</v>
      </c>
      <c r="AD345">
        <v>477.22040486677298</v>
      </c>
      <c r="AE345">
        <v>645.75011160791269</v>
      </c>
      <c r="AF345">
        <v>60.128428681518344</v>
      </c>
      <c r="AG345">
        <v>59.811244422643227</v>
      </c>
      <c r="AH345">
        <v>58.762273133038292</v>
      </c>
      <c r="AI345">
        <v>62.35535765617589</v>
      </c>
      <c r="AJ345">
        <v>0.51103011884682259</v>
      </c>
      <c r="AK345">
        <v>0.51103012914758561</v>
      </c>
      <c r="AL345">
        <v>0.51102775744622553</v>
      </c>
      <c r="AM345">
        <v>0.51103246659951274</v>
      </c>
      <c r="AN345">
        <v>0.94751411041804146</v>
      </c>
      <c r="AO345">
        <v>0.94751411041804168</v>
      </c>
      <c r="AP345">
        <v>0.94751411041804168</v>
      </c>
      <c r="AQ345">
        <v>0.94751411041804168</v>
      </c>
      <c r="AR345">
        <v>13.65842003998281</v>
      </c>
      <c r="AS345">
        <v>13.65842003998281</v>
      </c>
      <c r="AT345">
        <v>13.65842003998281</v>
      </c>
      <c r="AU345">
        <v>13.65842003998281</v>
      </c>
      <c r="AV345" t="str">
        <f>VLOOKUP(Sheet1[[#This Row],[NPDES ID2]],Combined_Sheet__Major_Only___2[[NPDES ID2]:[ECHO BFR]],3,FALSE)</f>
        <v>KY</v>
      </c>
      <c r="AW345" t="s">
        <v>41</v>
      </c>
      <c r="AX345" t="str">
        <f>VLOOKUP(Sheet1[[#This Row],[NPDES ID2]],Combined_Sheet__Major_Only___2[[NPDES ID2]:[ECHO BFR]],27,FALSE)</f>
        <v>-</v>
      </c>
      <c r="AY345" t="str">
        <f>VLOOKUP(Sheet1[[#This Row],[NPDES ID2]],Combined_Sheet__Major_Only___2[[NPDES ID2]:[ECHO BFR]],28,FALSE)</f>
        <v>-</v>
      </c>
      <c r="AZ345" t="str">
        <f>VLOOKUP(Sheet1[[#This Row],[NPDES ID2]],Combined_Sheet__Major_Only___2[[NPDES ID2]:[ECHO BFR]],29,FALSE)</f>
        <v>preliminaryOps, thickening</v>
      </c>
      <c r="BA345">
        <f>VLOOKUP(Sheet1[[#This Row],[NPDES ID2]],Combined_Sheet__Major_Only___2[[NPDES ID2]:[ECHO BFR]],17,FALSE)</f>
        <v>37.106380000000001</v>
      </c>
      <c r="BB345">
        <f>VLOOKUP(Sheet1[[#This Row],[NPDES ID2]],Combined_Sheet__Major_Only___2[[NPDES ID2]:[ECHO BFR]],18,FALSE)</f>
        <v>-84.066829999999996</v>
      </c>
      <c r="BC345" t="str">
        <f>IF(ISNUMBER(SEARCH("aerobic",$AW345)),"aerobic","")</f>
        <v>aerobic</v>
      </c>
      <c r="BD345" t="str">
        <f>IF(ISNUMBER(SEARCH("anaer",$AW345)),"anaer","")</f>
        <v/>
      </c>
      <c r="BE345" t="str">
        <f>IF(ISNUMBER(SEARCH("thickening",$AZ345)),"thickening","")</f>
        <v>thickening</v>
      </c>
      <c r="BF345" s="3" t="str">
        <f>IF(ISNUMBER(SEARCH("airDry",$AW345)),"airDry","")</f>
        <v/>
      </c>
      <c r="BG345" s="3" t="str">
        <f>IF(ISNUMBER(SEARCH("heatDry",$AY345)),"heatDry","")</f>
        <v/>
      </c>
      <c r="BH345" s="3" t="str">
        <f>IF(AND(ISNUMBER(SEARCH("aerobic",$AW345)),ISNUMBER(SEARCH("anaer",$AW345))),"Combined Aer and Anaer.","")</f>
        <v/>
      </c>
    </row>
    <row r="346" spans="1:60" x14ac:dyDescent="0.25">
      <c r="A346" s="4">
        <v>825</v>
      </c>
      <c r="B346" t="s">
        <v>4035</v>
      </c>
      <c r="C346">
        <v>1122.6500000000001</v>
      </c>
      <c r="D346">
        <v>400.67196164998683</v>
      </c>
      <c r="E346">
        <v>401.03845993105148</v>
      </c>
      <c r="F346">
        <v>337.65284111921989</v>
      </c>
      <c r="G346">
        <v>472.66751000843249</v>
      </c>
      <c r="H346">
        <v>-119.1011698665006</v>
      </c>
      <c r="I346">
        <v>-121.49795620350029</v>
      </c>
      <c r="J346">
        <v>-137.12517733058121</v>
      </c>
      <c r="K346">
        <v>-95.915487059351605</v>
      </c>
      <c r="L346">
        <v>719.01721323665129</v>
      </c>
      <c r="M346">
        <v>715.62820892025161</v>
      </c>
      <c r="N346">
        <v>704.39016862070775</v>
      </c>
      <c r="O346">
        <v>742.8495256528596</v>
      </c>
      <c r="P346">
        <v>26.30571436785387</v>
      </c>
      <c r="Q346">
        <v>26.5658263465331</v>
      </c>
      <c r="R346">
        <v>21.902360634402019</v>
      </c>
      <c r="S346">
        <v>30.000939718289771</v>
      </c>
      <c r="T346">
        <v>45668.503876094481</v>
      </c>
      <c r="U346">
        <v>45668.469046105944</v>
      </c>
      <c r="V346">
        <v>45637.275402023013</v>
      </c>
      <c r="W346">
        <v>45699.948193282908</v>
      </c>
      <c r="X346">
        <v>3209.7046215238111</v>
      </c>
      <c r="Y346">
        <v>3223.4820845740901</v>
      </c>
      <c r="Z346">
        <v>3107.825627400965</v>
      </c>
      <c r="AA346">
        <v>3275.333550188031</v>
      </c>
      <c r="AB346">
        <v>641.14672211967411</v>
      </c>
      <c r="AC346">
        <v>632.47733028249968</v>
      </c>
      <c r="AD346">
        <v>533.14383910129425</v>
      </c>
      <c r="AE346">
        <v>768.5195267680391</v>
      </c>
      <c r="AF346">
        <v>62.768717425082983</v>
      </c>
      <c r="AG346">
        <v>62.471640980226553</v>
      </c>
      <c r="AH346">
        <v>61.494346480209337</v>
      </c>
      <c r="AI346">
        <v>64.84829954954742</v>
      </c>
      <c r="AJ346">
        <v>0.54326253094348698</v>
      </c>
      <c r="AK346">
        <v>0.54326263840618183</v>
      </c>
      <c r="AL346">
        <v>0.54323779829031249</v>
      </c>
      <c r="AM346">
        <v>0.54328712180623395</v>
      </c>
      <c r="AN346">
        <v>0.94751767727409231</v>
      </c>
      <c r="AO346">
        <v>0.94751767727409231</v>
      </c>
      <c r="AP346">
        <v>0.94751767727409231</v>
      </c>
      <c r="AQ346">
        <v>0.94751767727409231</v>
      </c>
      <c r="AR346">
        <v>12.83318790362242</v>
      </c>
      <c r="AS346">
        <v>12.83318790362242</v>
      </c>
      <c r="AT346">
        <v>12.83318790362242</v>
      </c>
      <c r="AU346">
        <v>12.83318790362242</v>
      </c>
      <c r="AV346" t="str">
        <f>VLOOKUP(Sheet1[[#This Row],[NPDES ID2]],Combined_Sheet__Major_Only___2[[NPDES ID2]:[ECHO BFR]],3,FALSE)</f>
        <v>WA</v>
      </c>
      <c r="AW346" t="s">
        <v>41</v>
      </c>
      <c r="AX346" t="str">
        <f>VLOOKUP(Sheet1[[#This Row],[NPDES ID2]],Combined_Sheet__Major_Only___2[[NPDES ID2]:[ECHO BFR]],27,FALSE)</f>
        <v>methaneBioCaptureRecover</v>
      </c>
      <c r="AY346" t="str">
        <f>VLOOKUP(Sheet1[[#This Row],[NPDES ID2]],Combined_Sheet__Major_Only___2[[NPDES ID2]:[ECHO BFR]],28,FALSE)</f>
        <v>-</v>
      </c>
      <c r="AZ346" t="str">
        <f>VLOOKUP(Sheet1[[#This Row],[NPDES ID2]],Combined_Sheet__Major_Only___2[[NPDES ID2]:[ECHO BFR]],29,FALSE)</f>
        <v>thickening</v>
      </c>
      <c r="BA346">
        <f>VLOOKUP(Sheet1[[#This Row],[NPDES ID2]],Combined_Sheet__Major_Only___2[[NPDES ID2]:[ECHO BFR]],17,FALSE)</f>
        <v>47.546070999999998</v>
      </c>
      <c r="BB346">
        <f>VLOOKUP(Sheet1[[#This Row],[NPDES ID2]],Combined_Sheet__Major_Only___2[[NPDES ID2]:[ECHO BFR]],18,FALSE)</f>
        <v>-122.61323400000001</v>
      </c>
      <c r="BC346" t="str">
        <f>IF(ISNUMBER(SEARCH("aerobic",$AW346)),"aerobic","")</f>
        <v>aerobic</v>
      </c>
      <c r="BD346" t="str">
        <f>IF(ISNUMBER(SEARCH("anaer",$AW346)),"anaer","")</f>
        <v/>
      </c>
      <c r="BE346" t="str">
        <f>IF(ISNUMBER(SEARCH("thickening",$AZ346)),"thickening","")</f>
        <v>thickening</v>
      </c>
      <c r="BF346" s="3" t="str">
        <f>IF(ISNUMBER(SEARCH("airDry",$AW346)),"airDry","")</f>
        <v/>
      </c>
      <c r="BG346" s="3" t="str">
        <f>IF(ISNUMBER(SEARCH("heatDry",$AY346)),"heatDry","")</f>
        <v/>
      </c>
      <c r="BH346" s="3" t="str">
        <f>IF(AND(ISNUMBER(SEARCH("aerobic",$AW346)),ISNUMBER(SEARCH("anaer",$AW346))),"Combined Aer and Anaer.","")</f>
        <v/>
      </c>
    </row>
    <row r="347" spans="1:60" x14ac:dyDescent="0.25">
      <c r="A347" s="4">
        <v>1475</v>
      </c>
      <c r="B347" t="s">
        <v>6962</v>
      </c>
      <c r="C347">
        <v>112.8</v>
      </c>
      <c r="D347">
        <v>981.18696583732435</v>
      </c>
      <c r="E347">
        <v>982.20512716514031</v>
      </c>
      <c r="F347">
        <v>696.07698340030731</v>
      </c>
      <c r="G347">
        <v>1287.1817072564661</v>
      </c>
      <c r="H347">
        <v>-117.3766709548059</v>
      </c>
      <c r="I347">
        <v>-119.66272975341209</v>
      </c>
      <c r="J347">
        <v>-135.26482774570439</v>
      </c>
      <c r="K347">
        <v>-93.846400839576305</v>
      </c>
      <c r="L347">
        <v>73.390218787707752</v>
      </c>
      <c r="M347">
        <v>73.05837753550415</v>
      </c>
      <c r="N347">
        <v>71.96014389273239</v>
      </c>
      <c r="O347">
        <v>75.721016711443909</v>
      </c>
      <c r="P347">
        <v>2.6408265554576058</v>
      </c>
      <c r="Q347">
        <v>2.6716232783334952</v>
      </c>
      <c r="R347">
        <v>2.1939974608565711</v>
      </c>
      <c r="S347">
        <v>3.0091260036570451</v>
      </c>
      <c r="T347">
        <v>45705.330291634164</v>
      </c>
      <c r="U347">
        <v>45705.295434646257</v>
      </c>
      <c r="V347">
        <v>45674.077610014618</v>
      </c>
      <c r="W347">
        <v>45736.798983686982</v>
      </c>
      <c r="X347">
        <v>3162.061583070089</v>
      </c>
      <c r="Y347">
        <v>3175.0464720193072</v>
      </c>
      <c r="Z347">
        <v>3065.884794064486</v>
      </c>
      <c r="AA347">
        <v>3223.978306562723</v>
      </c>
      <c r="AB347">
        <v>506.82224887462542</v>
      </c>
      <c r="AC347">
        <v>502.57855615089409</v>
      </c>
      <c r="AD347">
        <v>437.01581662193018</v>
      </c>
      <c r="AE347">
        <v>586.45133674258989</v>
      </c>
      <c r="AF347">
        <v>63.761301181203052</v>
      </c>
      <c r="AG347">
        <v>63.47288572450924</v>
      </c>
      <c r="AH347">
        <v>62.519087809533417</v>
      </c>
      <c r="AI347">
        <v>65.786209364539502</v>
      </c>
      <c r="AJ347">
        <v>0.55538738095004303</v>
      </c>
      <c r="AK347">
        <v>0.55538739091780431</v>
      </c>
      <c r="AL347">
        <v>0.55538509599989272</v>
      </c>
      <c r="AM347">
        <v>0.55538965269281737</v>
      </c>
      <c r="AN347">
        <v>0.94755678340382421</v>
      </c>
      <c r="AO347">
        <v>0.9475567834038241</v>
      </c>
      <c r="AP347">
        <v>0.9475567834038241</v>
      </c>
      <c r="AQ347">
        <v>0.9475567834038241</v>
      </c>
      <c r="AR347">
        <v>14.797133408853901</v>
      </c>
      <c r="AS347">
        <v>14.797133408853901</v>
      </c>
      <c r="AT347">
        <v>14.797133408853901</v>
      </c>
      <c r="AU347">
        <v>14.797133408853901</v>
      </c>
      <c r="AV347" t="str">
        <f>VLOOKUP(Sheet1[[#This Row],[NPDES ID2]],Combined_Sheet__Major_Only___2[[NPDES ID2]:[ECHO BFR]],3,FALSE)</f>
        <v>TX</v>
      </c>
      <c r="AW347" t="s">
        <v>41</v>
      </c>
      <c r="AX347" t="str">
        <f>VLOOKUP(Sheet1[[#This Row],[NPDES ID2]],Combined_Sheet__Major_Only___2[[NPDES ID2]:[ECHO BFR]],27,FALSE)</f>
        <v>other</v>
      </c>
      <c r="AY347" t="str">
        <f>VLOOKUP(Sheet1[[#This Row],[NPDES ID2]],Combined_Sheet__Major_Only___2[[NPDES ID2]:[ECHO BFR]],28,FALSE)</f>
        <v>highTempCompost</v>
      </c>
      <c r="AZ347" t="str">
        <f>VLOOKUP(Sheet1[[#This Row],[NPDES ID2]],Combined_Sheet__Major_Only___2[[NPDES ID2]:[ECHO BFR]],29,FALSE)</f>
        <v>thickening</v>
      </c>
      <c r="BA347">
        <f>VLOOKUP(Sheet1[[#This Row],[NPDES ID2]],Combined_Sheet__Major_Only___2[[NPDES ID2]:[ECHO BFR]],17,FALSE)</f>
        <v>31.150473000000002</v>
      </c>
      <c r="BB347">
        <f>VLOOKUP(Sheet1[[#This Row],[NPDES ID2]],Combined_Sheet__Major_Only___2[[NPDES ID2]:[ECHO BFR]],18,FALSE)</f>
        <v>-97.906980000000004</v>
      </c>
      <c r="BC347" t="str">
        <f>IF(ISNUMBER(SEARCH("aerobic",$AW347)),"aerobic","")</f>
        <v>aerobic</v>
      </c>
      <c r="BD347" t="str">
        <f>IF(ISNUMBER(SEARCH("anaer",$AW347)),"anaer","")</f>
        <v/>
      </c>
      <c r="BE347" t="str">
        <f>IF(ISNUMBER(SEARCH("thickening",$AZ347)),"thickening","")</f>
        <v>thickening</v>
      </c>
      <c r="BF347" s="3" t="str">
        <f>IF(ISNUMBER(SEARCH("airDry",$AW347)),"airDry","")</f>
        <v/>
      </c>
      <c r="BG347" s="3" t="str">
        <f>IF(ISNUMBER(SEARCH("heatDry",$AY347)),"heatDry","")</f>
        <v/>
      </c>
      <c r="BH347" s="3" t="str">
        <f>IF(AND(ISNUMBER(SEARCH("aerobic",$AW347)),ISNUMBER(SEARCH("anaer",$AW347))),"Combined Aer and Anaer.","")</f>
        <v/>
      </c>
    </row>
    <row r="348" spans="1:60" x14ac:dyDescent="0.25">
      <c r="A348" s="4">
        <v>1423</v>
      </c>
      <c r="B348" t="s">
        <v>6731</v>
      </c>
      <c r="C348">
        <v>131.69999999999999</v>
      </c>
      <c r="D348">
        <v>901.11440432290624</v>
      </c>
      <c r="E348">
        <v>899.92290008814575</v>
      </c>
      <c r="F348">
        <v>643.47778418805069</v>
      </c>
      <c r="G348">
        <v>1175.6751231280591</v>
      </c>
      <c r="H348">
        <v>-123.4607897199907</v>
      </c>
      <c r="I348">
        <v>-125.94511226155259</v>
      </c>
      <c r="J348">
        <v>-142.02711782542201</v>
      </c>
      <c r="K348">
        <v>-100.252807832215</v>
      </c>
      <c r="L348">
        <v>81.74884577110042</v>
      </c>
      <c r="M348">
        <v>81.330226082248856</v>
      </c>
      <c r="N348">
        <v>79.944765913701701</v>
      </c>
      <c r="O348">
        <v>84.689202394612749</v>
      </c>
      <c r="P348">
        <v>3.0915197701330701</v>
      </c>
      <c r="Q348">
        <v>3.1188728399886099</v>
      </c>
      <c r="R348">
        <v>2.5846378675656649</v>
      </c>
      <c r="S348">
        <v>3.5199913899933049</v>
      </c>
      <c r="T348">
        <v>45737.890512860293</v>
      </c>
      <c r="U348">
        <v>45737.855632000799</v>
      </c>
      <c r="V348">
        <v>45706.616428041169</v>
      </c>
      <c r="W348">
        <v>45769.380756046041</v>
      </c>
      <c r="X348">
        <v>3317.008656337764</v>
      </c>
      <c r="Y348">
        <v>3332.5301695040639</v>
      </c>
      <c r="Z348">
        <v>3202.802706671127</v>
      </c>
      <c r="AA348">
        <v>3390.6141031007701</v>
      </c>
      <c r="AB348">
        <v>526.18101471319676</v>
      </c>
      <c r="AC348">
        <v>521.35083225401058</v>
      </c>
      <c r="AD348">
        <v>454.15590883480911</v>
      </c>
      <c r="AE348">
        <v>606.74962880865314</v>
      </c>
      <c r="AF348">
        <v>60.830916578000732</v>
      </c>
      <c r="AG348">
        <v>60.519284171012771</v>
      </c>
      <c r="AH348">
        <v>59.488733528391997</v>
      </c>
      <c r="AI348">
        <v>63.018794960056347</v>
      </c>
      <c r="AJ348">
        <v>0.51960311439965456</v>
      </c>
      <c r="AK348">
        <v>0.51960312565842637</v>
      </c>
      <c r="AL348">
        <v>0.51960053329406963</v>
      </c>
      <c r="AM348">
        <v>0.51960568058855028</v>
      </c>
      <c r="AN348">
        <v>0.94759131073298353</v>
      </c>
      <c r="AO348">
        <v>0.94759131073298297</v>
      </c>
      <c r="AP348">
        <v>0.94759131073298297</v>
      </c>
      <c r="AQ348">
        <v>0.94759131073298297</v>
      </c>
      <c r="AR348">
        <v>14.20542393881532</v>
      </c>
      <c r="AS348">
        <v>14.20542393881532</v>
      </c>
      <c r="AT348">
        <v>14.20542393881532</v>
      </c>
      <c r="AU348">
        <v>14.20542393881532</v>
      </c>
      <c r="AV348" t="str">
        <f>VLOOKUP(Sheet1[[#This Row],[NPDES ID2]],Combined_Sheet__Major_Only___2[[NPDES ID2]:[ECHO BFR]],3,FALSE)</f>
        <v>TX</v>
      </c>
      <c r="AW348" t="s">
        <v>41</v>
      </c>
      <c r="AX348" t="str">
        <f>VLOOKUP(Sheet1[[#This Row],[NPDES ID2]],Combined_Sheet__Major_Only___2[[NPDES ID2]:[ECHO BFR]],27,FALSE)</f>
        <v>other</v>
      </c>
      <c r="AY348" t="str">
        <f>VLOOKUP(Sheet1[[#This Row],[NPDES ID2]],Combined_Sheet__Major_Only___2[[NPDES ID2]:[ECHO BFR]],28,FALSE)</f>
        <v>-</v>
      </c>
      <c r="AZ348" t="str">
        <f>VLOOKUP(Sheet1[[#This Row],[NPDES ID2]],Combined_Sheet__Major_Only___2[[NPDES ID2]:[ECHO BFR]],29,FALSE)</f>
        <v>thickening</v>
      </c>
      <c r="BA348">
        <f>VLOOKUP(Sheet1[[#This Row],[NPDES ID2]],Combined_Sheet__Major_Only___2[[NPDES ID2]:[ECHO BFR]],17,FALSE)</f>
        <v>29.917694000000001</v>
      </c>
      <c r="BB348">
        <f>VLOOKUP(Sheet1[[#This Row],[NPDES ID2]],Combined_Sheet__Major_Only___2[[NPDES ID2]:[ECHO BFR]],18,FALSE)</f>
        <v>-95.587110999999993</v>
      </c>
      <c r="BC348" t="str">
        <f>IF(ISNUMBER(SEARCH("aerobic",$AW348)),"aerobic","")</f>
        <v>aerobic</v>
      </c>
      <c r="BD348" t="str">
        <f>IF(ISNUMBER(SEARCH("anaer",$AW348)),"anaer","")</f>
        <v/>
      </c>
      <c r="BE348" t="str">
        <f>IF(ISNUMBER(SEARCH("thickening",$AZ348)),"thickening","")</f>
        <v>thickening</v>
      </c>
      <c r="BF348" s="3" t="str">
        <f>IF(ISNUMBER(SEARCH("airDry",$AW348)),"airDry","")</f>
        <v/>
      </c>
      <c r="BG348" s="3" t="str">
        <f>IF(ISNUMBER(SEARCH("heatDry",$AY348)),"heatDry","")</f>
        <v/>
      </c>
      <c r="BH348" s="3" t="str">
        <f>IF(AND(ISNUMBER(SEARCH("aerobic",$AW348)),ISNUMBER(SEARCH("anaer",$AW348))),"Combined Aer and Anaer.","")</f>
        <v/>
      </c>
    </row>
    <row r="349" spans="1:60" x14ac:dyDescent="0.25">
      <c r="A349" s="4">
        <v>141</v>
      </c>
      <c r="B349" t="s">
        <v>780</v>
      </c>
      <c r="C349">
        <v>6768.26</v>
      </c>
      <c r="D349">
        <v>1500.857556423884</v>
      </c>
      <c r="E349">
        <v>1500.1113005841039</v>
      </c>
      <c r="F349">
        <v>1197.5861262678791</v>
      </c>
      <c r="G349">
        <v>1792.151502645135</v>
      </c>
      <c r="H349">
        <v>-121.60256608423271</v>
      </c>
      <c r="I349">
        <v>-124.0367459865581</v>
      </c>
      <c r="J349">
        <v>-139.68837392013211</v>
      </c>
      <c r="K349">
        <v>-98.082421608392167</v>
      </c>
      <c r="L349">
        <v>4201.1671944027185</v>
      </c>
      <c r="M349">
        <v>4179.8082938107091</v>
      </c>
      <c r="N349">
        <v>4108.2645590691127</v>
      </c>
      <c r="O349">
        <v>4352.2940983002854</v>
      </c>
      <c r="P349">
        <v>158.8278736532333</v>
      </c>
      <c r="Q349">
        <v>160.25991383402251</v>
      </c>
      <c r="R349">
        <v>132.8122860716972</v>
      </c>
      <c r="S349">
        <v>180.81820762483471</v>
      </c>
      <c r="T349">
        <v>45752.689443124393</v>
      </c>
      <c r="U349">
        <v>45752.654551415028</v>
      </c>
      <c r="V349">
        <v>45721.405630347472</v>
      </c>
      <c r="W349">
        <v>45784.189481505047</v>
      </c>
      <c r="X349">
        <v>3318.102643511274</v>
      </c>
      <c r="Y349">
        <v>3333.5492535303501</v>
      </c>
      <c r="Z349">
        <v>3203.8467849715021</v>
      </c>
      <c r="AA349">
        <v>3391.8167980192438</v>
      </c>
      <c r="AB349">
        <v>601.96965339888641</v>
      </c>
      <c r="AC349">
        <v>594.82271795391512</v>
      </c>
      <c r="AD349">
        <v>508.81244739265748</v>
      </c>
      <c r="AE349">
        <v>708.62102065377655</v>
      </c>
      <c r="AF349">
        <v>60.848708815342881</v>
      </c>
      <c r="AG349">
        <v>60.532305751324429</v>
      </c>
      <c r="AH349">
        <v>59.517818242294133</v>
      </c>
      <c r="AI349">
        <v>63.032224741451849</v>
      </c>
      <c r="AJ349">
        <v>0.5198202180309065</v>
      </c>
      <c r="AK349">
        <v>0.51982081579205597</v>
      </c>
      <c r="AL349">
        <v>0.51967958484850574</v>
      </c>
      <c r="AM349">
        <v>0.51996008107920721</v>
      </c>
      <c r="AN349">
        <v>0.94760698870918236</v>
      </c>
      <c r="AO349">
        <v>0.94760698870918225</v>
      </c>
      <c r="AP349">
        <v>0.94760698870918225</v>
      </c>
      <c r="AQ349">
        <v>0.94760698870918225</v>
      </c>
      <c r="AR349">
        <v>13.12897811323915</v>
      </c>
      <c r="AS349">
        <v>13.12897811323915</v>
      </c>
      <c r="AT349">
        <v>13.12897811323915</v>
      </c>
      <c r="AU349">
        <v>13.12897811323915</v>
      </c>
      <c r="AV349" t="str">
        <f>VLOOKUP(Sheet1[[#This Row],[NPDES ID2]],Combined_Sheet__Major_Only___2[[NPDES ID2]:[ECHO BFR]],3,FALSE)</f>
        <v>TX</v>
      </c>
      <c r="AW349" t="s">
        <v>41</v>
      </c>
      <c r="AX349" t="str">
        <f>VLOOKUP(Sheet1[[#This Row],[NPDES ID2]],Combined_Sheet__Major_Only___2[[NPDES ID2]:[ECHO BFR]],27,FALSE)</f>
        <v>-</v>
      </c>
      <c r="AY349" t="str">
        <f>VLOOKUP(Sheet1[[#This Row],[NPDES ID2]],Combined_Sheet__Major_Only___2[[NPDES ID2]:[ECHO BFR]],28,FALSE)</f>
        <v>-</v>
      </c>
      <c r="AZ349" t="str">
        <f>VLOOKUP(Sheet1[[#This Row],[NPDES ID2]],Combined_Sheet__Major_Only___2[[NPDES ID2]:[ECHO BFR]],29,FALSE)</f>
        <v>thickening</v>
      </c>
      <c r="BA349">
        <f>VLOOKUP(Sheet1[[#This Row],[NPDES ID2]],Combined_Sheet__Major_Only___2[[NPDES ID2]:[ECHO BFR]],17,FALSE)</f>
        <v>32.795065000000001</v>
      </c>
      <c r="BB349">
        <f>VLOOKUP(Sheet1[[#This Row],[NPDES ID2]],Combined_Sheet__Major_Only___2[[NPDES ID2]:[ECHO BFR]],18,FALSE)</f>
        <v>-96.523218</v>
      </c>
      <c r="BC349" t="str">
        <f>IF(ISNUMBER(SEARCH("aerobic",$AW349)),"aerobic","")</f>
        <v>aerobic</v>
      </c>
      <c r="BD349" t="str">
        <f>IF(ISNUMBER(SEARCH("anaer",$AW349)),"anaer","")</f>
        <v/>
      </c>
      <c r="BE349" t="str">
        <f>IF(ISNUMBER(SEARCH("thickening",$AZ349)),"thickening","")</f>
        <v>thickening</v>
      </c>
      <c r="BF349" s="3" t="str">
        <f>IF(ISNUMBER(SEARCH("airDry",$AW349)),"airDry","")</f>
        <v/>
      </c>
      <c r="BG349" s="3" t="str">
        <f>IF(ISNUMBER(SEARCH("heatDry",$AY349)),"heatDry","")</f>
        <v/>
      </c>
      <c r="BH349" s="3" t="str">
        <f>IF(AND(ISNUMBER(SEARCH("aerobic",$AW349)),ISNUMBER(SEARCH("anaer",$AW349))),"Combined Aer and Anaer.","")</f>
        <v/>
      </c>
    </row>
    <row r="350" spans="1:60" x14ac:dyDescent="0.25">
      <c r="A350" s="4">
        <v>2358</v>
      </c>
      <c r="B350" t="s">
        <v>10999</v>
      </c>
      <c r="C350">
        <v>342.15</v>
      </c>
      <c r="D350">
        <v>478.59981575475018</v>
      </c>
      <c r="E350">
        <v>483.04884533816448</v>
      </c>
      <c r="F350">
        <v>366.11127712387071</v>
      </c>
      <c r="G350">
        <v>602.75286980174167</v>
      </c>
      <c r="H350">
        <v>-128.05034798231239</v>
      </c>
      <c r="I350">
        <v>-130.45197016319</v>
      </c>
      <c r="J350">
        <v>-146.95497525775659</v>
      </c>
      <c r="K350">
        <v>-105.13531735137251</v>
      </c>
      <c r="L350">
        <v>205.16752588012449</v>
      </c>
      <c r="M350">
        <v>204.02315769610931</v>
      </c>
      <c r="N350">
        <v>200.23444691878899</v>
      </c>
      <c r="O350">
        <v>213.2071955499824</v>
      </c>
      <c r="P350">
        <v>8.0462241550741727</v>
      </c>
      <c r="Q350">
        <v>8.113105143882219</v>
      </c>
      <c r="R350">
        <v>6.7567991001444696</v>
      </c>
      <c r="S350">
        <v>9.1915623163195068</v>
      </c>
      <c r="T350">
        <v>45823.022596157323</v>
      </c>
      <c r="U350">
        <v>45822.987652883086</v>
      </c>
      <c r="V350">
        <v>45791.692550447908</v>
      </c>
      <c r="W350">
        <v>45854.569187020526</v>
      </c>
      <c r="X350">
        <v>3440.2228868778002</v>
      </c>
      <c r="Y350">
        <v>3457.7415420867828</v>
      </c>
      <c r="Z350">
        <v>3311.2710740094062</v>
      </c>
      <c r="AA350">
        <v>3523.4384282493152</v>
      </c>
      <c r="AB350">
        <v>555.54820185336371</v>
      </c>
      <c r="AC350">
        <v>550.01014750892602</v>
      </c>
      <c r="AD350">
        <v>478.62884545908969</v>
      </c>
      <c r="AE350">
        <v>641.57862208934421</v>
      </c>
      <c r="AF350">
        <v>58.765805134149751</v>
      </c>
      <c r="AG350">
        <v>58.43768968826204</v>
      </c>
      <c r="AH350">
        <v>57.353526674905332</v>
      </c>
      <c r="AI350">
        <v>61.068337903672038</v>
      </c>
      <c r="AJ350">
        <v>0.49440731774548857</v>
      </c>
      <c r="AK350">
        <v>0.49440734654492008</v>
      </c>
      <c r="AL350">
        <v>0.49440071005458491</v>
      </c>
      <c r="AM350">
        <v>0.4944138873126051</v>
      </c>
      <c r="AN350">
        <v>0.94768137155951249</v>
      </c>
      <c r="AO350">
        <v>0.94768137155951249</v>
      </c>
      <c r="AP350">
        <v>0.94768137155951249</v>
      </c>
      <c r="AQ350">
        <v>0.94768137155951249</v>
      </c>
      <c r="AR350">
        <v>13.57584098748001</v>
      </c>
      <c r="AS350">
        <v>13.57584098748001</v>
      </c>
      <c r="AT350">
        <v>13.57584098748001</v>
      </c>
      <c r="AU350">
        <v>13.57584098748001</v>
      </c>
      <c r="AV350" t="str">
        <f>VLOOKUP(Sheet1[[#This Row],[NPDES ID2]],Combined_Sheet__Major_Only___2[[NPDES ID2]:[ECHO BFR]],3,FALSE)</f>
        <v>TX</v>
      </c>
      <c r="AW350" t="s">
        <v>41</v>
      </c>
      <c r="AX350" t="str">
        <f>VLOOKUP(Sheet1[[#This Row],[NPDES ID2]],Combined_Sheet__Major_Only___2[[NPDES ID2]:[ECHO BFR]],27,FALSE)</f>
        <v>-</v>
      </c>
      <c r="AY350" t="str">
        <f>VLOOKUP(Sheet1[[#This Row],[NPDES ID2]],Combined_Sheet__Major_Only___2[[NPDES ID2]:[ECHO BFR]],28,FALSE)</f>
        <v>-</v>
      </c>
      <c r="AZ350" t="str">
        <f>VLOOKUP(Sheet1[[#This Row],[NPDES ID2]],Combined_Sheet__Major_Only___2[[NPDES ID2]:[ECHO BFR]],29,FALSE)</f>
        <v>thickening</v>
      </c>
      <c r="BA350">
        <f>VLOOKUP(Sheet1[[#This Row],[NPDES ID2]],Combined_Sheet__Major_Only___2[[NPDES ID2]:[ECHO BFR]],17,FALSE)</f>
        <v>28.957920000000001</v>
      </c>
      <c r="BB350">
        <f>VLOOKUP(Sheet1[[#This Row],[NPDES ID2]],Combined_Sheet__Major_Only___2[[NPDES ID2]:[ECHO BFR]],18,FALSE)</f>
        <v>-95.959289999999996</v>
      </c>
      <c r="BC350" t="str">
        <f>IF(ISNUMBER(SEARCH("aerobic",$AW350)),"aerobic","")</f>
        <v>aerobic</v>
      </c>
      <c r="BD350" t="str">
        <f>IF(ISNUMBER(SEARCH("anaer",$AW350)),"anaer","")</f>
        <v/>
      </c>
      <c r="BE350" t="str">
        <f>IF(ISNUMBER(SEARCH("thickening",$AZ350)),"thickening","")</f>
        <v>thickening</v>
      </c>
      <c r="BF350" s="2" t="str">
        <f>IF(ISNUMBER(SEARCH("airDry",$AW350)),"airDry","")</f>
        <v/>
      </c>
      <c r="BG350" s="2" t="str">
        <f>IF(ISNUMBER(SEARCH("heatDry",$AY350)),"heatDry","")</f>
        <v/>
      </c>
      <c r="BH350" s="2" t="str">
        <f>IF(AND(ISNUMBER(SEARCH("aerobic",$AW350)),ISNUMBER(SEARCH("anaer",$AW350))),"Combined Aer and Anaer.","")</f>
        <v/>
      </c>
    </row>
    <row r="351" spans="1:60" x14ac:dyDescent="0.25">
      <c r="A351" s="4">
        <v>1648</v>
      </c>
      <c r="B351" t="s">
        <v>7735</v>
      </c>
      <c r="C351">
        <v>63.11</v>
      </c>
      <c r="D351">
        <v>1745.058984579988</v>
      </c>
      <c r="E351">
        <v>1744.91405499647</v>
      </c>
      <c r="F351">
        <v>1216.9660993666721</v>
      </c>
      <c r="G351">
        <v>2306.0304284569452</v>
      </c>
      <c r="H351">
        <v>-123.93557962362669</v>
      </c>
      <c r="I351">
        <v>-126.40463276683781</v>
      </c>
      <c r="J351">
        <v>-142.55799615583911</v>
      </c>
      <c r="K351">
        <v>-100.7377946013727</v>
      </c>
      <c r="L351">
        <v>39.038270552724157</v>
      </c>
      <c r="M351">
        <v>38.836586061366212</v>
      </c>
      <c r="N351">
        <v>38.169162327636577</v>
      </c>
      <c r="O351">
        <v>40.454799090927011</v>
      </c>
      <c r="P351">
        <v>1.4817237183350309</v>
      </c>
      <c r="Q351">
        <v>1.4953444805301499</v>
      </c>
      <c r="R351">
        <v>1.2393353219643739</v>
      </c>
      <c r="S351">
        <v>1.687606547519426</v>
      </c>
      <c r="T351">
        <v>45867.336500350117</v>
      </c>
      <c r="U351">
        <v>45867.301524587063</v>
      </c>
      <c r="V351">
        <v>45835.977325252163</v>
      </c>
      <c r="W351">
        <v>45898.912421936642</v>
      </c>
      <c r="X351">
        <v>3337.9526993967238</v>
      </c>
      <c r="Y351">
        <v>3353.716169413261</v>
      </c>
      <c r="Z351">
        <v>3222.0178893462121</v>
      </c>
      <c r="AA351">
        <v>3412.6789716251728</v>
      </c>
      <c r="AB351">
        <v>710.73415555324391</v>
      </c>
      <c r="AC351">
        <v>699.11178379468834</v>
      </c>
      <c r="AD351">
        <v>584.01998226688625</v>
      </c>
      <c r="AE351">
        <v>860.39591612386505</v>
      </c>
      <c r="AF351">
        <v>60.620536352752808</v>
      </c>
      <c r="AG351">
        <v>60.307281378866442</v>
      </c>
      <c r="AH351">
        <v>59.271086514329667</v>
      </c>
      <c r="AI351">
        <v>62.820138233218479</v>
      </c>
      <c r="AJ351">
        <v>0.51703545682910579</v>
      </c>
      <c r="AK351">
        <v>0.51703546286721302</v>
      </c>
      <c r="AL351">
        <v>0.51703407288087111</v>
      </c>
      <c r="AM351">
        <v>0.51703683277563051</v>
      </c>
      <c r="AN351">
        <v>0.94772812864490941</v>
      </c>
      <c r="AO351">
        <v>0.94772812864490907</v>
      </c>
      <c r="AP351">
        <v>0.94772812864490907</v>
      </c>
      <c r="AQ351">
        <v>0.94772812864490907</v>
      </c>
      <c r="AR351">
        <v>11.97495199193895</v>
      </c>
      <c r="AS351">
        <v>11.97495199193895</v>
      </c>
      <c r="AT351">
        <v>11.97495199193895</v>
      </c>
      <c r="AU351">
        <v>11.97495199193895</v>
      </c>
      <c r="AV351" t="str">
        <f>VLOOKUP(Sheet1[[#This Row],[NPDES ID2]],Combined_Sheet__Major_Only___2[[NPDES ID2]:[ECHO BFR]],3,FALSE)</f>
        <v>NM</v>
      </c>
      <c r="AW351" t="s">
        <v>41</v>
      </c>
      <c r="AX351" t="str">
        <f>VLOOKUP(Sheet1[[#This Row],[NPDES ID2]],Combined_Sheet__Major_Only___2[[NPDES ID2]:[ECHO BFR]],27,FALSE)</f>
        <v>tempSludgeStore</v>
      </c>
      <c r="AY351" t="str">
        <f>VLOOKUP(Sheet1[[#This Row],[NPDES ID2]],Combined_Sheet__Major_Only___2[[NPDES ID2]:[ECHO BFR]],28,FALSE)</f>
        <v>highTempCompost</v>
      </c>
      <c r="AZ351" t="str">
        <f>VLOOKUP(Sheet1[[#This Row],[NPDES ID2]],Combined_Sheet__Major_Only___2[[NPDES ID2]:[ECHO BFR]],29,FALSE)</f>
        <v>thickening</v>
      </c>
      <c r="BA351">
        <f>VLOOKUP(Sheet1[[#This Row],[NPDES ID2]],Combined_Sheet__Major_Only___2[[NPDES ID2]:[ECHO BFR]],17,FALSE)</f>
        <v>34.780084000000002</v>
      </c>
      <c r="BB351">
        <f>VLOOKUP(Sheet1[[#This Row],[NPDES ID2]],Combined_Sheet__Major_Only___2[[NPDES ID2]:[ECHO BFR]],18,FALSE)</f>
        <v>-106.731165</v>
      </c>
      <c r="BC351" t="str">
        <f>IF(ISNUMBER(SEARCH("aerobic",$AW351)),"aerobic","")</f>
        <v>aerobic</v>
      </c>
      <c r="BD351" t="str">
        <f>IF(ISNUMBER(SEARCH("anaer",$AW351)),"anaer","")</f>
        <v/>
      </c>
      <c r="BE351" t="str">
        <f>IF(ISNUMBER(SEARCH("thickening",$AZ351)),"thickening","")</f>
        <v>thickening</v>
      </c>
      <c r="BF351" s="2" t="str">
        <f>IF(ISNUMBER(SEARCH("airDry",$AW351)),"airDry","")</f>
        <v/>
      </c>
      <c r="BG351" s="2" t="str">
        <f>IF(ISNUMBER(SEARCH("heatDry",$AY351)),"heatDry","")</f>
        <v/>
      </c>
      <c r="BH351" s="2" t="str">
        <f>IF(AND(ISNUMBER(SEARCH("aerobic",$AW351)),ISNUMBER(SEARCH("anaer",$AW351))),"Combined Aer and Anaer.","")</f>
        <v/>
      </c>
    </row>
    <row r="352" spans="1:60" x14ac:dyDescent="0.25">
      <c r="A352" s="4">
        <v>1202</v>
      </c>
      <c r="B352" t="s">
        <v>5766</v>
      </c>
      <c r="C352">
        <v>251.19900000000001</v>
      </c>
      <c r="D352">
        <v>530.60998665816146</v>
      </c>
      <c r="E352">
        <v>533.21394556344114</v>
      </c>
      <c r="F352">
        <v>395.83370565620061</v>
      </c>
      <c r="G352">
        <v>683.14558418092713</v>
      </c>
      <c r="H352">
        <v>-118.11896354435579</v>
      </c>
      <c r="I352">
        <v>-120.41163598822961</v>
      </c>
      <c r="J352">
        <v>-136.05609808379859</v>
      </c>
      <c r="K352">
        <v>-94.663032941987325</v>
      </c>
      <c r="L352">
        <v>162.43200545031721</v>
      </c>
      <c r="M352">
        <v>161.6851891049422</v>
      </c>
      <c r="N352">
        <v>159.21289480267851</v>
      </c>
      <c r="O352">
        <v>167.67841606606109</v>
      </c>
      <c r="P352">
        <v>5.8830424044142857</v>
      </c>
      <c r="Q352">
        <v>5.947550358224639</v>
      </c>
      <c r="R352">
        <v>4.8917803593548488</v>
      </c>
      <c r="S352">
        <v>6.705772737816857</v>
      </c>
      <c r="T352">
        <v>45926.871614587602</v>
      </c>
      <c r="U352">
        <v>45926.836595176268</v>
      </c>
      <c r="V352">
        <v>45895.473304561092</v>
      </c>
      <c r="W352">
        <v>45958.486941593153</v>
      </c>
      <c r="X352">
        <v>3197.052856435475</v>
      </c>
      <c r="Y352">
        <v>3210.416707171968</v>
      </c>
      <c r="Z352">
        <v>3098.1602142193278</v>
      </c>
      <c r="AA352">
        <v>3260.7274520113451</v>
      </c>
      <c r="AB352">
        <v>608.17452417703964</v>
      </c>
      <c r="AC352">
        <v>600.85908764289456</v>
      </c>
      <c r="AD352">
        <v>510.22820794093712</v>
      </c>
      <c r="AE352">
        <v>723.04954234180047</v>
      </c>
      <c r="AF352">
        <v>63.370137371953561</v>
      </c>
      <c r="AG352">
        <v>63.078509187873721</v>
      </c>
      <c r="AH352">
        <v>62.114816320321033</v>
      </c>
      <c r="AI352">
        <v>65.416731817111284</v>
      </c>
      <c r="AJ352">
        <v>0.55060867570532546</v>
      </c>
      <c r="AK352">
        <v>0.55060869961614578</v>
      </c>
      <c r="AL352">
        <v>0.55060319144677583</v>
      </c>
      <c r="AM352">
        <v>0.55061412830055623</v>
      </c>
      <c r="AN352">
        <v>0.94779081473381199</v>
      </c>
      <c r="AO352">
        <v>0.94779081473381188</v>
      </c>
      <c r="AP352">
        <v>0.94779081473381188</v>
      </c>
      <c r="AQ352">
        <v>0.94779081473381188</v>
      </c>
      <c r="AR352">
        <v>13.31117155585298</v>
      </c>
      <c r="AS352">
        <v>13.31117155585298</v>
      </c>
      <c r="AT352">
        <v>13.31117155585298</v>
      </c>
      <c r="AU352">
        <v>13.31117155585298</v>
      </c>
      <c r="AV352" t="str">
        <f>VLOOKUP(Sheet1[[#This Row],[NPDES ID2]],Combined_Sheet__Major_Only___2[[NPDES ID2]:[ECHO BFR]],3,FALSE)</f>
        <v>NC</v>
      </c>
      <c r="AW352" t="s">
        <v>41</v>
      </c>
      <c r="AX352" t="str">
        <f>VLOOKUP(Sheet1[[#This Row],[NPDES ID2]],Combined_Sheet__Major_Only___2[[NPDES ID2]:[ECHO BFR]],27,FALSE)</f>
        <v>-</v>
      </c>
      <c r="AY352" t="str">
        <f>VLOOKUP(Sheet1[[#This Row],[NPDES ID2]],Combined_Sheet__Major_Only___2[[NPDES ID2]:[ECHO BFR]],28,FALSE)</f>
        <v>-</v>
      </c>
      <c r="AZ352" t="str">
        <f>VLOOKUP(Sheet1[[#This Row],[NPDES ID2]],Combined_Sheet__Major_Only___2[[NPDES ID2]:[ECHO BFR]],29,FALSE)</f>
        <v>thickening</v>
      </c>
      <c r="BA352">
        <f>VLOOKUP(Sheet1[[#This Row],[NPDES ID2]],Combined_Sheet__Major_Only___2[[NPDES ID2]:[ECHO BFR]],17,FALSE)</f>
        <v>35.358949000000003</v>
      </c>
      <c r="BB352">
        <f>VLOOKUP(Sheet1[[#This Row],[NPDES ID2]],Combined_Sheet__Major_Only___2[[NPDES ID2]:[ECHO BFR]],18,FALSE)</f>
        <v>-77.416505999999998</v>
      </c>
      <c r="BC352" t="str">
        <f>IF(ISNUMBER(SEARCH("aerobic",$AW352)),"aerobic","")</f>
        <v>aerobic</v>
      </c>
      <c r="BD352" t="str">
        <f>IF(ISNUMBER(SEARCH("anaer",$AW352)),"anaer","")</f>
        <v/>
      </c>
      <c r="BE352" t="str">
        <f>IF(ISNUMBER(SEARCH("thickening",$AZ352)),"thickening","")</f>
        <v>thickening</v>
      </c>
      <c r="BF352" s="2" t="str">
        <f>IF(ISNUMBER(SEARCH("airDry",$AW352)),"airDry","")</f>
        <v/>
      </c>
      <c r="BG352" s="2" t="str">
        <f>IF(ISNUMBER(SEARCH("heatDry",$AY352)),"heatDry","")</f>
        <v/>
      </c>
      <c r="BH352" s="2" t="str">
        <f>IF(AND(ISNUMBER(SEARCH("aerobic",$AW352)),ISNUMBER(SEARCH("anaer",$AW352))),"Combined Aer and Anaer.","")</f>
        <v/>
      </c>
    </row>
    <row r="353" spans="1:60" x14ac:dyDescent="0.25">
      <c r="A353" s="4">
        <v>1010</v>
      </c>
      <c r="B353" t="s">
        <v>4885</v>
      </c>
      <c r="C353">
        <v>457.34</v>
      </c>
      <c r="D353">
        <v>396.21539231175501</v>
      </c>
      <c r="E353">
        <v>401.19025495820262</v>
      </c>
      <c r="F353">
        <v>305.47211068555117</v>
      </c>
      <c r="G353">
        <v>483.04646280585189</v>
      </c>
      <c r="H353">
        <v>-118.9213867657584</v>
      </c>
      <c r="I353">
        <v>-121.2299282421491</v>
      </c>
      <c r="J353">
        <v>-136.94823677395229</v>
      </c>
      <c r="K353">
        <v>-95.549614316872947</v>
      </c>
      <c r="L353">
        <v>293.76998418047373</v>
      </c>
      <c r="M353">
        <v>292.3950688715131</v>
      </c>
      <c r="N353">
        <v>287.84200794623922</v>
      </c>
      <c r="O353">
        <v>303.43072223960371</v>
      </c>
      <c r="P353">
        <v>10.71486242933068</v>
      </c>
      <c r="Q353">
        <v>10.824349015587771</v>
      </c>
      <c r="R353">
        <v>8.9175643712955299</v>
      </c>
      <c r="S353">
        <v>12.21772696838369</v>
      </c>
      <c r="T353">
        <v>46002.305520175163</v>
      </c>
      <c r="U353">
        <v>46002.270445459319</v>
      </c>
      <c r="V353">
        <v>45970.857624277472</v>
      </c>
      <c r="W353">
        <v>46033.970775776557</v>
      </c>
      <c r="X353">
        <v>3223.684586633171</v>
      </c>
      <c r="Y353">
        <v>3237.4163030030968</v>
      </c>
      <c r="Z353">
        <v>3122.1623624926378</v>
      </c>
      <c r="AA353">
        <v>3289.0641771103301</v>
      </c>
      <c r="AB353">
        <v>514.16331239902763</v>
      </c>
      <c r="AC353">
        <v>509.76632823161572</v>
      </c>
      <c r="AD353">
        <v>443.55088170227418</v>
      </c>
      <c r="AE353">
        <v>594.20940506985551</v>
      </c>
      <c r="AF353">
        <v>62.950989438804569</v>
      </c>
      <c r="AG353">
        <v>62.65590880893938</v>
      </c>
      <c r="AH353">
        <v>61.681647134463418</v>
      </c>
      <c r="AI353">
        <v>65.020811435954244</v>
      </c>
      <c r="AJ353">
        <v>0.54548877343860414</v>
      </c>
      <c r="AK353">
        <v>0.54548881353050871</v>
      </c>
      <c r="AL353">
        <v>0.54547957171772055</v>
      </c>
      <c r="AM353">
        <v>0.54549792210593873</v>
      </c>
      <c r="AN353">
        <v>0.94787002546847521</v>
      </c>
      <c r="AO353">
        <v>0.94787002546847499</v>
      </c>
      <c r="AP353">
        <v>0.94787002546847499</v>
      </c>
      <c r="AQ353">
        <v>0.94787002546847499</v>
      </c>
      <c r="AR353">
        <v>14.65249039253044</v>
      </c>
      <c r="AS353">
        <v>14.65249039253044</v>
      </c>
      <c r="AT353">
        <v>14.65249039253044</v>
      </c>
      <c r="AU353">
        <v>14.65249039253044</v>
      </c>
      <c r="AV353" t="str">
        <f>VLOOKUP(Sheet1[[#This Row],[NPDES ID2]],Combined_Sheet__Major_Only___2[[NPDES ID2]:[ECHO BFR]],3,FALSE)</f>
        <v>OR</v>
      </c>
      <c r="AW353" t="s">
        <v>544</v>
      </c>
      <c r="AX353" t="str">
        <f>VLOOKUP(Sheet1[[#This Row],[NPDES ID2]],Combined_Sheet__Major_Only___2[[NPDES ID2]:[ECHO BFR]],27,FALSE)</f>
        <v>-</v>
      </c>
      <c r="AY353" t="str">
        <f>VLOOKUP(Sheet1[[#This Row],[NPDES ID2]],Combined_Sheet__Major_Only___2[[NPDES ID2]:[ECHO BFR]],28,FALSE)</f>
        <v>-</v>
      </c>
      <c r="AZ353" t="str">
        <f>VLOOKUP(Sheet1[[#This Row],[NPDES ID2]],Combined_Sheet__Major_Only___2[[NPDES ID2]:[ECHO BFR]],29,FALSE)</f>
        <v>thickening</v>
      </c>
      <c r="BA353">
        <f>VLOOKUP(Sheet1[[#This Row],[NPDES ID2]],Combined_Sheet__Major_Only___2[[NPDES ID2]:[ECHO BFR]],17,FALSE)</f>
        <v>44.549988999999997</v>
      </c>
      <c r="BB353">
        <f>VLOOKUP(Sheet1[[#This Row],[NPDES ID2]],Combined_Sheet__Major_Only___2[[NPDES ID2]:[ECHO BFR]],18,FALSE)</f>
        <v>-122.897701</v>
      </c>
      <c r="BC353" t="str">
        <f>IF(ISNUMBER(SEARCH("aerobic",$AW353)),"aerobic","")</f>
        <v>aerobic</v>
      </c>
      <c r="BD353" t="str">
        <f>IF(ISNUMBER(SEARCH("anaer",$AW353)),"anaer","")</f>
        <v/>
      </c>
      <c r="BE353" t="str">
        <f>IF(ISNUMBER(SEARCH("thickening",$AZ353)),"thickening","")</f>
        <v>thickening</v>
      </c>
      <c r="BF353" s="2" t="str">
        <f>IF(ISNUMBER(SEARCH("airDry",$AW353)),"airDry","")</f>
        <v/>
      </c>
      <c r="BG353" s="2" t="str">
        <f>IF(ISNUMBER(SEARCH("heatDry",$AY353)),"heatDry","")</f>
        <v/>
      </c>
      <c r="BH353" s="2" t="str">
        <f>IF(AND(ISNUMBER(SEARCH("aerobic",$AW353)),ISNUMBER(SEARCH("anaer",$AW353))),"Combined Aer and Anaer.","")</f>
        <v/>
      </c>
    </row>
    <row r="354" spans="1:60" x14ac:dyDescent="0.25">
      <c r="A354" s="4">
        <v>480</v>
      </c>
      <c r="B354" t="s">
        <v>2389</v>
      </c>
      <c r="C354">
        <v>419.53</v>
      </c>
      <c r="D354">
        <v>406.01126794974539</v>
      </c>
      <c r="E354">
        <v>411.07075633374029</v>
      </c>
      <c r="F354">
        <v>311.32482035687377</v>
      </c>
      <c r="G354">
        <v>495.56935792598767</v>
      </c>
      <c r="H354">
        <v>-118.1923334876015</v>
      </c>
      <c r="I354">
        <v>-120.49777173155989</v>
      </c>
      <c r="J354">
        <v>-136.13248870205209</v>
      </c>
      <c r="K354">
        <v>-94.78139953987467</v>
      </c>
      <c r="L354">
        <v>271.02633249103388</v>
      </c>
      <c r="M354">
        <v>269.77730709612911</v>
      </c>
      <c r="N354">
        <v>265.64113061693962</v>
      </c>
      <c r="O354">
        <v>279.80251795774188</v>
      </c>
      <c r="P354">
        <v>9.8257826219947439</v>
      </c>
      <c r="Q354">
        <v>9.9324849712543806</v>
      </c>
      <c r="R354">
        <v>8.1712701199051061</v>
      </c>
      <c r="S354">
        <v>11.20053701126789</v>
      </c>
      <c r="T354">
        <v>46048.128560205289</v>
      </c>
      <c r="U354">
        <v>46048.093451894223</v>
      </c>
      <c r="V354">
        <v>46016.650542900781</v>
      </c>
      <c r="W354">
        <v>46079.824145404928</v>
      </c>
      <c r="X354">
        <v>3208.490783852636</v>
      </c>
      <c r="Y354">
        <v>3221.936757657229</v>
      </c>
      <c r="Z354">
        <v>3108.9921481889869</v>
      </c>
      <c r="AA354">
        <v>3272.5600630984532</v>
      </c>
      <c r="AB354">
        <v>614.96145431295884</v>
      </c>
      <c r="AC354">
        <v>607.43715178392438</v>
      </c>
      <c r="AD354">
        <v>515.23898600977986</v>
      </c>
      <c r="AE354">
        <v>732.04553452215373</v>
      </c>
      <c r="AF354">
        <v>63.311516797597342</v>
      </c>
      <c r="AG354">
        <v>63.019292501986122</v>
      </c>
      <c r="AH354">
        <v>62.054479187687889</v>
      </c>
      <c r="AI354">
        <v>65.361282196930944</v>
      </c>
      <c r="AJ354">
        <v>0.54989258042768197</v>
      </c>
      <c r="AK354">
        <v>0.54989262047145315</v>
      </c>
      <c r="AL354">
        <v>0.54988338989176044</v>
      </c>
      <c r="AM354">
        <v>0.54990171797291287</v>
      </c>
      <c r="AN354">
        <v>0.94791802553837268</v>
      </c>
      <c r="AO354">
        <v>0.94791802553837279</v>
      </c>
      <c r="AP354">
        <v>0.94791802553837279</v>
      </c>
      <c r="AQ354">
        <v>0.94791802553837279</v>
      </c>
      <c r="AR354">
        <v>13.243040303251259</v>
      </c>
      <c r="AS354">
        <v>13.243040303251259</v>
      </c>
      <c r="AT354">
        <v>13.243040303251259</v>
      </c>
      <c r="AU354">
        <v>13.243040303251259</v>
      </c>
      <c r="AV354" t="str">
        <f>VLOOKUP(Sheet1[[#This Row],[NPDES ID2]],Combined_Sheet__Major_Only___2[[NPDES ID2]:[ECHO BFR]],3,FALSE)</f>
        <v>TX</v>
      </c>
      <c r="AW354" t="s">
        <v>41</v>
      </c>
      <c r="AX354" t="str">
        <f>VLOOKUP(Sheet1[[#This Row],[NPDES ID2]],Combined_Sheet__Major_Only___2[[NPDES ID2]:[ECHO BFR]],27,FALSE)</f>
        <v>-</v>
      </c>
      <c r="AY354" t="str">
        <f>VLOOKUP(Sheet1[[#This Row],[NPDES ID2]],Combined_Sheet__Major_Only___2[[NPDES ID2]:[ECHO BFR]],28,FALSE)</f>
        <v>-</v>
      </c>
      <c r="AZ354" t="str">
        <f>VLOOKUP(Sheet1[[#This Row],[NPDES ID2]],Combined_Sheet__Major_Only___2[[NPDES ID2]:[ECHO BFR]],29,FALSE)</f>
        <v>thickening</v>
      </c>
      <c r="BA354">
        <f>VLOOKUP(Sheet1[[#This Row],[NPDES ID2]],Combined_Sheet__Major_Only___2[[NPDES ID2]:[ECHO BFR]],17,FALSE)</f>
        <v>29.579944000000001</v>
      </c>
      <c r="BB354">
        <f>VLOOKUP(Sheet1[[#This Row],[NPDES ID2]],Combined_Sheet__Major_Only___2[[NPDES ID2]:[ECHO BFR]],18,FALSE)</f>
        <v>-95.409916999999993</v>
      </c>
      <c r="BC354" t="str">
        <f>IF(ISNUMBER(SEARCH("aerobic",$AW354)),"aerobic","")</f>
        <v>aerobic</v>
      </c>
      <c r="BD354" t="str">
        <f>IF(ISNUMBER(SEARCH("anaer",$AW354)),"anaer","")</f>
        <v/>
      </c>
      <c r="BE354" t="str">
        <f>IF(ISNUMBER(SEARCH("thickening",$AZ354)),"thickening","")</f>
        <v>thickening</v>
      </c>
      <c r="BF354" s="2" t="str">
        <f>IF(ISNUMBER(SEARCH("airDry",$AW354)),"airDry","")</f>
        <v/>
      </c>
      <c r="BG354" s="2" t="str">
        <f>IF(ISNUMBER(SEARCH("heatDry",$AY354)),"heatDry","")</f>
        <v/>
      </c>
      <c r="BH354" s="2" t="str">
        <f>IF(AND(ISNUMBER(SEARCH("aerobic",$AW354)),ISNUMBER(SEARCH("anaer",$AW354))),"Combined Aer and Anaer.","")</f>
        <v/>
      </c>
    </row>
    <row r="355" spans="1:60" x14ac:dyDescent="0.25">
      <c r="A355" s="4">
        <v>1064</v>
      </c>
      <c r="B355" t="s">
        <v>5135</v>
      </c>
      <c r="C355">
        <v>384</v>
      </c>
      <c r="D355">
        <v>444.63767347425818</v>
      </c>
      <c r="E355">
        <v>449.64642636385702</v>
      </c>
      <c r="F355">
        <v>339.92716978169233</v>
      </c>
      <c r="G355">
        <v>550.56432512565254</v>
      </c>
      <c r="H355">
        <v>-125.378023704334</v>
      </c>
      <c r="I355">
        <v>-127.8579865834881</v>
      </c>
      <c r="J355">
        <v>-144.15093001623131</v>
      </c>
      <c r="K355">
        <v>-102.3321320605391</v>
      </c>
      <c r="L355">
        <v>234.83263630651729</v>
      </c>
      <c r="M355">
        <v>233.58449305271591</v>
      </c>
      <c r="N355">
        <v>229.45189520723491</v>
      </c>
      <c r="O355">
        <v>243.60177534837109</v>
      </c>
      <c r="P355">
        <v>9.0211172187517192</v>
      </c>
      <c r="Q355">
        <v>9.1130946829698658</v>
      </c>
      <c r="R355">
        <v>7.5565318654585356</v>
      </c>
      <c r="S355">
        <v>10.28490658654704</v>
      </c>
      <c r="T355">
        <v>46075.902095287238</v>
      </c>
      <c r="U355">
        <v>46075.866966613932</v>
      </c>
      <c r="V355">
        <v>46044.405821272783</v>
      </c>
      <c r="W355">
        <v>46107.616063382411</v>
      </c>
      <c r="X355">
        <v>3391.757983311843</v>
      </c>
      <c r="Y355">
        <v>3408.254505840177</v>
      </c>
      <c r="Z355">
        <v>3270.5505841450149</v>
      </c>
      <c r="AA355">
        <v>3469.9192396700059</v>
      </c>
      <c r="AB355">
        <v>537.8573481970767</v>
      </c>
      <c r="AC355">
        <v>532.75132242228324</v>
      </c>
      <c r="AD355">
        <v>464.40725466070847</v>
      </c>
      <c r="AE355">
        <v>619.79271989178108</v>
      </c>
      <c r="AF355">
        <v>59.932237930888228</v>
      </c>
      <c r="AG355">
        <v>59.613319257556057</v>
      </c>
      <c r="AH355">
        <v>58.55978607336364</v>
      </c>
      <c r="AI355">
        <v>62.169944701594659</v>
      </c>
      <c r="AJ355">
        <v>0.50863624247606098</v>
      </c>
      <c r="AK355">
        <v>0.50863627505446396</v>
      </c>
      <c r="AL355">
        <v>0.50862876678526014</v>
      </c>
      <c r="AM355">
        <v>0.50864367504641839</v>
      </c>
      <c r="AN355">
        <v>0.94794707557967184</v>
      </c>
      <c r="AO355">
        <v>0.94794707557967195</v>
      </c>
      <c r="AP355">
        <v>0.94794707557967195</v>
      </c>
      <c r="AQ355">
        <v>0.94794707557967195</v>
      </c>
      <c r="AR355">
        <v>13.99829545916371</v>
      </c>
      <c r="AS355">
        <v>13.99829545916371</v>
      </c>
      <c r="AT355">
        <v>13.99829545916371</v>
      </c>
      <c r="AU355">
        <v>13.99829545916371</v>
      </c>
      <c r="AV355" t="str">
        <f>VLOOKUP(Sheet1[[#This Row],[NPDES ID2]],Combined_Sheet__Major_Only___2[[NPDES ID2]:[ECHO BFR]],3,FALSE)</f>
        <v>NY</v>
      </c>
      <c r="AW355" t="s">
        <v>41</v>
      </c>
      <c r="AX355" t="str">
        <f>VLOOKUP(Sheet1[[#This Row],[NPDES ID2]],Combined_Sheet__Major_Only___2[[NPDES ID2]:[ECHO BFR]],27,FALSE)</f>
        <v>-</v>
      </c>
      <c r="AY355" t="str">
        <f>VLOOKUP(Sheet1[[#This Row],[NPDES ID2]],Combined_Sheet__Major_Only___2[[NPDES ID2]:[ECHO BFR]],28,FALSE)</f>
        <v>-</v>
      </c>
      <c r="AZ355" t="str">
        <f>VLOOKUP(Sheet1[[#This Row],[NPDES ID2]],Combined_Sheet__Major_Only___2[[NPDES ID2]:[ECHO BFR]],29,FALSE)</f>
        <v>thickening, preliminaryOps</v>
      </c>
      <c r="BA355">
        <f>VLOOKUP(Sheet1[[#This Row],[NPDES ID2]],Combined_Sheet__Major_Only___2[[NPDES ID2]:[ECHO BFR]],17,FALSE)</f>
        <v>41.361899999999999</v>
      </c>
      <c r="BB355">
        <f>VLOOKUP(Sheet1[[#This Row],[NPDES ID2]],Combined_Sheet__Major_Only___2[[NPDES ID2]:[ECHO BFR]],18,FALSE)</f>
        <v>-74.681730000000002</v>
      </c>
      <c r="BC355" t="str">
        <f>IF(ISNUMBER(SEARCH("aerobic",$AW355)),"aerobic","")</f>
        <v>aerobic</v>
      </c>
      <c r="BD355" t="str">
        <f>IF(ISNUMBER(SEARCH("anaer",$AW355)),"anaer","")</f>
        <v/>
      </c>
      <c r="BE355" t="str">
        <f>IF(ISNUMBER(SEARCH("thickening",$AZ355)),"thickening","")</f>
        <v>thickening</v>
      </c>
      <c r="BF355" s="2" t="str">
        <f>IF(ISNUMBER(SEARCH("airDry",$AW355)),"airDry","")</f>
        <v/>
      </c>
      <c r="BG355" s="2" t="str">
        <f>IF(ISNUMBER(SEARCH("heatDry",$AY355)),"heatDry","")</f>
        <v/>
      </c>
      <c r="BH355" s="2" t="str">
        <f>IF(AND(ISNUMBER(SEARCH("aerobic",$AW355)),ISNUMBER(SEARCH("anaer",$AW355))),"Combined Aer and Anaer.","")</f>
        <v/>
      </c>
    </row>
    <row r="356" spans="1:60" x14ac:dyDescent="0.25">
      <c r="A356" s="4">
        <v>1214</v>
      </c>
      <c r="B356" t="s">
        <v>5820</v>
      </c>
      <c r="C356">
        <v>240.47</v>
      </c>
      <c r="D356">
        <v>549.90541802729854</v>
      </c>
      <c r="E356">
        <v>551.20824335580937</v>
      </c>
      <c r="F356">
        <v>408.63200294838032</v>
      </c>
      <c r="G356">
        <v>709.26252632571368</v>
      </c>
      <c r="H356">
        <v>-119.0144996639611</v>
      </c>
      <c r="I356">
        <v>-121.3271782634701</v>
      </c>
      <c r="J356">
        <v>-137.05960564762259</v>
      </c>
      <c r="K356">
        <v>-95.598342812446077</v>
      </c>
      <c r="L356">
        <v>154.41753007016379</v>
      </c>
      <c r="M356">
        <v>153.6940572312956</v>
      </c>
      <c r="N356">
        <v>151.29918587827399</v>
      </c>
      <c r="O356">
        <v>159.4997638439412</v>
      </c>
      <c r="P356">
        <v>5.6340422482489529</v>
      </c>
      <c r="Q356">
        <v>5.6914231956755614</v>
      </c>
      <c r="R356">
        <v>4.6891612908338089</v>
      </c>
      <c r="S356">
        <v>6.4243198140863322</v>
      </c>
      <c r="T356">
        <v>46133.844238800237</v>
      </c>
      <c r="U356">
        <v>46133.809067646558</v>
      </c>
      <c r="V356">
        <v>46102.309876983752</v>
      </c>
      <c r="W356">
        <v>46165.596557950499</v>
      </c>
      <c r="X356">
        <v>3233.8907231274229</v>
      </c>
      <c r="Y356">
        <v>3247.6803272118509</v>
      </c>
      <c r="Z356">
        <v>3131.963720409186</v>
      </c>
      <c r="AA356">
        <v>3299.5269354952329</v>
      </c>
      <c r="AB356">
        <v>507.65532545924577</v>
      </c>
      <c r="AC356">
        <v>503.44698738576602</v>
      </c>
      <c r="AD356">
        <v>438.94276380795748</v>
      </c>
      <c r="AE356">
        <v>585.33563903976415</v>
      </c>
      <c r="AF356">
        <v>62.931210416906808</v>
      </c>
      <c r="AG356">
        <v>62.636129390786998</v>
      </c>
      <c r="AH356">
        <v>61.660855598386327</v>
      </c>
      <c r="AI356">
        <v>65.002240011283277</v>
      </c>
      <c r="AJ356">
        <v>0.54524719150194267</v>
      </c>
      <c r="AK356">
        <v>0.54524721245337271</v>
      </c>
      <c r="AL356">
        <v>0.54524238654915613</v>
      </c>
      <c r="AM356">
        <v>0.54525196870708525</v>
      </c>
      <c r="AN356">
        <v>0.94800757660998447</v>
      </c>
      <c r="AO356">
        <v>0.94800757660998436</v>
      </c>
      <c r="AP356">
        <v>0.94800757660998436</v>
      </c>
      <c r="AQ356">
        <v>0.94800757660998436</v>
      </c>
      <c r="AR356">
        <v>14.7899051299944</v>
      </c>
      <c r="AS356">
        <v>14.789905129994411</v>
      </c>
      <c r="AT356">
        <v>14.789905129994411</v>
      </c>
      <c r="AU356">
        <v>14.789905129994411</v>
      </c>
      <c r="AV356" t="str">
        <f>VLOOKUP(Sheet1[[#This Row],[NPDES ID2]],Combined_Sheet__Major_Only___2[[NPDES ID2]:[ECHO BFR]],3,FALSE)</f>
        <v>CO</v>
      </c>
      <c r="AW356" t="s">
        <v>41</v>
      </c>
      <c r="AX356" t="str">
        <f>VLOOKUP(Sheet1[[#This Row],[NPDES ID2]],Combined_Sheet__Major_Only___2[[NPDES ID2]:[ECHO BFR]],27,FALSE)</f>
        <v>-</v>
      </c>
      <c r="AY356" t="str">
        <f>VLOOKUP(Sheet1[[#This Row],[NPDES ID2]],Combined_Sheet__Major_Only___2[[NPDES ID2]:[ECHO BFR]],28,FALSE)</f>
        <v>-</v>
      </c>
      <c r="AZ356" t="str">
        <f>VLOOKUP(Sheet1[[#This Row],[NPDES ID2]],Combined_Sheet__Major_Only___2[[NPDES ID2]:[ECHO BFR]],29,FALSE)</f>
        <v>thickening</v>
      </c>
      <c r="BA356">
        <f>VLOOKUP(Sheet1[[#This Row],[NPDES ID2]],Combined_Sheet__Major_Only___2[[NPDES ID2]:[ECHO BFR]],17,FALSE)</f>
        <v>39.461500000000001</v>
      </c>
      <c r="BB356">
        <f>VLOOKUP(Sheet1[[#This Row],[NPDES ID2]],Combined_Sheet__Major_Only___2[[NPDES ID2]:[ECHO BFR]],18,FALSE)</f>
        <v>-104.76519399999999</v>
      </c>
      <c r="BC356" t="str">
        <f>IF(ISNUMBER(SEARCH("aerobic",$AW356)),"aerobic","")</f>
        <v>aerobic</v>
      </c>
      <c r="BD356" t="str">
        <f>IF(ISNUMBER(SEARCH("anaer",$AW356)),"anaer","")</f>
        <v/>
      </c>
      <c r="BE356" t="str">
        <f>IF(ISNUMBER(SEARCH("thickening",$AZ356)),"thickening","")</f>
        <v>thickening</v>
      </c>
      <c r="BF356" s="2" t="str">
        <f>IF(ISNUMBER(SEARCH("airDry",$AW356)),"airDry","")</f>
        <v/>
      </c>
      <c r="BG356" s="2" t="str">
        <f>IF(ISNUMBER(SEARCH("heatDry",$AY356)),"heatDry","")</f>
        <v/>
      </c>
      <c r="BH356" s="2" t="str">
        <f>IF(AND(ISNUMBER(SEARCH("aerobic",$AW356)),ISNUMBER(SEARCH("anaer",$AW356))),"Combined Aer and Anaer.","")</f>
        <v/>
      </c>
    </row>
    <row r="357" spans="1:60" x14ac:dyDescent="0.25">
      <c r="A357" s="4">
        <v>2522</v>
      </c>
      <c r="B357" t="s">
        <v>11710</v>
      </c>
      <c r="C357">
        <v>154.71</v>
      </c>
      <c r="D357">
        <v>732.36685797424389</v>
      </c>
      <c r="E357">
        <v>731.46032654535395</v>
      </c>
      <c r="F357">
        <v>527.49524886317681</v>
      </c>
      <c r="G357">
        <v>954.79091042004643</v>
      </c>
      <c r="H357">
        <v>-113.9225033010901</v>
      </c>
      <c r="I357">
        <v>-116.3231453759133</v>
      </c>
      <c r="J357">
        <v>-132.1545152140653</v>
      </c>
      <c r="K357">
        <v>-90.220747739372143</v>
      </c>
      <c r="L357">
        <v>103.4735285098248</v>
      </c>
      <c r="M357">
        <v>103.04072916313299</v>
      </c>
      <c r="N357">
        <v>101.6082497110543</v>
      </c>
      <c r="O357">
        <v>106.51359870477989</v>
      </c>
      <c r="P357">
        <v>3.6160117576180029</v>
      </c>
      <c r="Q357">
        <v>3.6621772187251458</v>
      </c>
      <c r="R357">
        <v>2.983006915338358</v>
      </c>
      <c r="S357">
        <v>4.137223828421277</v>
      </c>
      <c r="T357">
        <v>46175.624063450778</v>
      </c>
      <c r="U357">
        <v>46175.588861666147</v>
      </c>
      <c r="V357">
        <v>46144.062238002567</v>
      </c>
      <c r="W357">
        <v>46207.404036054271</v>
      </c>
      <c r="X357">
        <v>3107.5433756662328</v>
      </c>
      <c r="Y357">
        <v>3119.2862216910848</v>
      </c>
      <c r="Z357">
        <v>3020.1075264091801</v>
      </c>
      <c r="AA357">
        <v>3163.8167460422278</v>
      </c>
      <c r="AB357">
        <v>505.26582284254209</v>
      </c>
      <c r="AC357">
        <v>501.19666150141512</v>
      </c>
      <c r="AD357">
        <v>434.99748314758273</v>
      </c>
      <c r="AE357">
        <v>586.55268411314478</v>
      </c>
      <c r="AF357">
        <v>65.545016573061687</v>
      </c>
      <c r="AG357">
        <v>65.270704425345855</v>
      </c>
      <c r="AH357">
        <v>64.363786653830417</v>
      </c>
      <c r="AI357">
        <v>67.470622011773031</v>
      </c>
      <c r="AJ357">
        <v>0.57718585909824072</v>
      </c>
      <c r="AK357">
        <v>0.57718587314162906</v>
      </c>
      <c r="AL357">
        <v>0.57718263942211279</v>
      </c>
      <c r="AM357">
        <v>0.57718906016950422</v>
      </c>
      <c r="AN357">
        <v>0.9480511143546545</v>
      </c>
      <c r="AO357">
        <v>0.94805111435465428</v>
      </c>
      <c r="AP357">
        <v>0.94805111435465428</v>
      </c>
      <c r="AQ357">
        <v>0.94805111435465428</v>
      </c>
      <c r="AR357">
        <v>15.08076387980995</v>
      </c>
      <c r="AS357">
        <v>15.08076387980995</v>
      </c>
      <c r="AT357">
        <v>15.08076387980995</v>
      </c>
      <c r="AU357">
        <v>15.08076387980995</v>
      </c>
      <c r="AV357" t="str">
        <f>VLOOKUP(Sheet1[[#This Row],[NPDES ID2]],Combined_Sheet__Major_Only___2[[NPDES ID2]:[ECHO BFR]],3,FALSE)</f>
        <v>SD</v>
      </c>
      <c r="AW357" t="s">
        <v>41</v>
      </c>
      <c r="AX357" t="str">
        <f>VLOOKUP(Sheet1[[#This Row],[NPDES ID2]],Combined_Sheet__Major_Only___2[[NPDES ID2]:[ECHO BFR]],27,FALSE)</f>
        <v>-</v>
      </c>
      <c r="AY357" t="str">
        <f>VLOOKUP(Sheet1[[#This Row],[NPDES ID2]],Combined_Sheet__Major_Only___2[[NPDES ID2]:[ECHO BFR]],28,FALSE)</f>
        <v>-</v>
      </c>
      <c r="AZ357" t="str">
        <f>VLOOKUP(Sheet1[[#This Row],[NPDES ID2]],Combined_Sheet__Major_Only___2[[NPDES ID2]:[ECHO BFR]],29,FALSE)</f>
        <v>thickening</v>
      </c>
      <c r="BA357">
        <f>VLOOKUP(Sheet1[[#This Row],[NPDES ID2]],Combined_Sheet__Major_Only___2[[NPDES ID2]:[ECHO BFR]],17,FALSE)</f>
        <v>44.104640000000003</v>
      </c>
      <c r="BB357">
        <f>VLOOKUP(Sheet1[[#This Row],[NPDES ID2]],Combined_Sheet__Major_Only___2[[NPDES ID2]:[ECHO BFR]],18,FALSE)</f>
        <v>-102.99018</v>
      </c>
      <c r="BC357" t="str">
        <f>IF(ISNUMBER(SEARCH("aerobic",$AW357)),"aerobic","")</f>
        <v>aerobic</v>
      </c>
      <c r="BD357" t="str">
        <f>IF(ISNUMBER(SEARCH("anaer",$AW357)),"anaer","")</f>
        <v/>
      </c>
      <c r="BE357" t="str">
        <f>IF(ISNUMBER(SEARCH("thickening",$AZ357)),"thickening","")</f>
        <v>thickening</v>
      </c>
      <c r="BF357" s="2" t="str">
        <f>IF(ISNUMBER(SEARCH("airDry",$AW357)),"airDry","")</f>
        <v/>
      </c>
      <c r="BG357" s="2" t="str">
        <f>IF(ISNUMBER(SEARCH("heatDry",$AY357)),"heatDry","")</f>
        <v/>
      </c>
      <c r="BH357" s="2" t="str">
        <f>IF(AND(ISNUMBER(SEARCH("aerobic",$AW357)),ISNUMBER(SEARCH("anaer",$AW357))),"Combined Aer and Anaer.","")</f>
        <v/>
      </c>
    </row>
    <row r="358" spans="1:60" x14ac:dyDescent="0.25">
      <c r="A358" s="4">
        <v>393</v>
      </c>
      <c r="B358" t="s">
        <v>1979</v>
      </c>
      <c r="C358">
        <v>713.07</v>
      </c>
      <c r="D358">
        <v>398.89439188352009</v>
      </c>
      <c r="E358">
        <v>396.78821306202371</v>
      </c>
      <c r="F358">
        <v>329.36750194551502</v>
      </c>
      <c r="G358">
        <v>470.11949767033178</v>
      </c>
      <c r="H358">
        <v>-129.19584872751869</v>
      </c>
      <c r="I358">
        <v>-131.62935223564691</v>
      </c>
      <c r="J358">
        <v>-148.11845254923949</v>
      </c>
      <c r="K358">
        <v>-106.43398865390699</v>
      </c>
      <c r="L358">
        <v>423.7189350155877</v>
      </c>
      <c r="M358">
        <v>421.30425312759849</v>
      </c>
      <c r="N358">
        <v>413.30512696769711</v>
      </c>
      <c r="O358">
        <v>440.68920530205708</v>
      </c>
      <c r="P358">
        <v>16.776507432961441</v>
      </c>
      <c r="Q358">
        <v>16.901642129289989</v>
      </c>
      <c r="R358">
        <v>14.104362622860499</v>
      </c>
      <c r="S358">
        <v>19.18470407226825</v>
      </c>
      <c r="T358">
        <v>46188.919796442453</v>
      </c>
      <c r="U358">
        <v>46188.884584910018</v>
      </c>
      <c r="V358">
        <v>46157.349231151071</v>
      </c>
      <c r="W358">
        <v>46220.708569296621</v>
      </c>
      <c r="X358">
        <v>3499.4122501477382</v>
      </c>
      <c r="Y358">
        <v>3517.5951647432871</v>
      </c>
      <c r="Z358">
        <v>3365.3775276122742</v>
      </c>
      <c r="AA358">
        <v>3585.948420208701</v>
      </c>
      <c r="AB358">
        <v>538.09648231555684</v>
      </c>
      <c r="AC358">
        <v>533.17764045769491</v>
      </c>
      <c r="AD358">
        <v>466.94781715392821</v>
      </c>
      <c r="AE358">
        <v>617.63114215523228</v>
      </c>
      <c r="AF358">
        <v>58.235156795789223</v>
      </c>
      <c r="AG358">
        <v>57.902601774441209</v>
      </c>
      <c r="AH358">
        <v>56.805320783094921</v>
      </c>
      <c r="AI358">
        <v>60.566994931260901</v>
      </c>
      <c r="AJ358">
        <v>0.48793621337568732</v>
      </c>
      <c r="AK358">
        <v>0.48793627183963001</v>
      </c>
      <c r="AL358">
        <v>0.48792278119061128</v>
      </c>
      <c r="AM358">
        <v>0.48794956827931718</v>
      </c>
      <c r="AN358">
        <v>0.94806495422616821</v>
      </c>
      <c r="AO358">
        <v>0.94806495422616799</v>
      </c>
      <c r="AP358">
        <v>0.94806495422616799</v>
      </c>
      <c r="AQ358">
        <v>0.94806495422616799</v>
      </c>
      <c r="AR358">
        <v>13.859675860317919</v>
      </c>
      <c r="AS358">
        <v>13.859675860317919</v>
      </c>
      <c r="AT358">
        <v>13.859675860317919</v>
      </c>
      <c r="AU358">
        <v>13.859675860317919</v>
      </c>
      <c r="AV358" t="str">
        <f>VLOOKUP(Sheet1[[#This Row],[NPDES ID2]],Combined_Sheet__Major_Only___2[[NPDES ID2]:[ECHO BFR]],3,FALSE)</f>
        <v>TX</v>
      </c>
      <c r="AW358" t="s">
        <v>41</v>
      </c>
      <c r="AX358" t="str">
        <f>VLOOKUP(Sheet1[[#This Row],[NPDES ID2]],Combined_Sheet__Major_Only___2[[NPDES ID2]:[ECHO BFR]],27,FALSE)</f>
        <v>tempSludgeStore</v>
      </c>
      <c r="AY358" t="str">
        <f>VLOOKUP(Sheet1[[#This Row],[NPDES ID2]],Combined_Sheet__Major_Only___2[[NPDES ID2]:[ECHO BFR]],28,FALSE)</f>
        <v>-</v>
      </c>
      <c r="AZ358" t="str">
        <f>VLOOKUP(Sheet1[[#This Row],[NPDES ID2]],Combined_Sheet__Major_Only___2[[NPDES ID2]:[ECHO BFR]],29,FALSE)</f>
        <v>thickening</v>
      </c>
      <c r="BA358">
        <f>VLOOKUP(Sheet1[[#This Row],[NPDES ID2]],Combined_Sheet__Major_Only___2[[NPDES ID2]:[ECHO BFR]],17,FALSE)</f>
        <v>33.354807000000001</v>
      </c>
      <c r="BB358">
        <f>VLOOKUP(Sheet1[[#This Row],[NPDES ID2]],Combined_Sheet__Major_Only___2[[NPDES ID2]:[ECHO BFR]],18,FALSE)</f>
        <v>-97.164411000000001</v>
      </c>
      <c r="BC358" t="str">
        <f>IF(ISNUMBER(SEARCH("aerobic",$AW358)),"aerobic","")</f>
        <v>aerobic</v>
      </c>
      <c r="BD358" t="str">
        <f>IF(ISNUMBER(SEARCH("anaer",$AW358)),"anaer","")</f>
        <v/>
      </c>
      <c r="BE358" t="str">
        <f>IF(ISNUMBER(SEARCH("thickening",$AZ358)),"thickening","")</f>
        <v>thickening</v>
      </c>
      <c r="BF358" s="3" t="str">
        <f>IF(ISNUMBER(SEARCH("airDry",$AW358)),"airDry","")</f>
        <v/>
      </c>
      <c r="BG358" s="3" t="str">
        <f>IF(ISNUMBER(SEARCH("heatDry",$AY358)),"heatDry","")</f>
        <v/>
      </c>
      <c r="BH358" s="3" t="str">
        <f>IF(AND(ISNUMBER(SEARCH("aerobic",$AW358)),ISNUMBER(SEARCH("anaer",$AW358))),"Combined Aer and Anaer.","")</f>
        <v/>
      </c>
    </row>
    <row r="359" spans="1:60" x14ac:dyDescent="0.25">
      <c r="A359" s="4">
        <v>2569</v>
      </c>
      <c r="B359" t="s">
        <v>11909</v>
      </c>
      <c r="C359">
        <v>103</v>
      </c>
      <c r="D359">
        <v>1131.0957884410259</v>
      </c>
      <c r="E359">
        <v>1130.406314775511</v>
      </c>
      <c r="F359">
        <v>799.47837166413456</v>
      </c>
      <c r="G359">
        <v>1486.0629152895169</v>
      </c>
      <c r="H359">
        <v>-125.5349588065601</v>
      </c>
      <c r="I359">
        <v>-127.96550403509271</v>
      </c>
      <c r="J359">
        <v>-144.33535450069971</v>
      </c>
      <c r="K359">
        <v>-102.429546834547</v>
      </c>
      <c r="L359">
        <v>62.950219592174562</v>
      </c>
      <c r="M359">
        <v>62.615031184311533</v>
      </c>
      <c r="N359">
        <v>61.505739978565849</v>
      </c>
      <c r="O359">
        <v>65.30450174790154</v>
      </c>
      <c r="P359">
        <v>2.419835967540013</v>
      </c>
      <c r="Q359">
        <v>2.4443535549220861</v>
      </c>
      <c r="R359">
        <v>2.027117020406195</v>
      </c>
      <c r="S359">
        <v>2.758998944153916</v>
      </c>
      <c r="T359">
        <v>46235.318766883152</v>
      </c>
      <c r="U359">
        <v>46235.283521333236</v>
      </c>
      <c r="V359">
        <v>46203.717701601723</v>
      </c>
      <c r="W359">
        <v>46267.13825053542</v>
      </c>
      <c r="X359">
        <v>3405.5917453601819</v>
      </c>
      <c r="Y359">
        <v>3422.1852644007049</v>
      </c>
      <c r="Z359">
        <v>3283.7052866196659</v>
      </c>
      <c r="AA359">
        <v>3484.186122570969</v>
      </c>
      <c r="AB359">
        <v>610.45905086352138</v>
      </c>
      <c r="AC359">
        <v>603.12843724492723</v>
      </c>
      <c r="AD359">
        <v>517.29192301241619</v>
      </c>
      <c r="AE359">
        <v>716.57421599162797</v>
      </c>
      <c r="AF359">
        <v>59.894664344466477</v>
      </c>
      <c r="AG359">
        <v>59.575639133683048</v>
      </c>
      <c r="AH359">
        <v>58.520519518766321</v>
      </c>
      <c r="AI359">
        <v>62.134590090101511</v>
      </c>
      <c r="AJ359">
        <v>0.5081778001634788</v>
      </c>
      <c r="AK359">
        <v>0.5081778093853746</v>
      </c>
      <c r="AL359">
        <v>0.50817568618176823</v>
      </c>
      <c r="AM359">
        <v>0.5081799019261487</v>
      </c>
      <c r="AN359">
        <v>0.94811319439462227</v>
      </c>
      <c r="AO359">
        <v>0.94811319439462194</v>
      </c>
      <c r="AP359">
        <v>0.94811319439462194</v>
      </c>
      <c r="AQ359">
        <v>0.94811319439462194</v>
      </c>
      <c r="AR359">
        <v>13.012465743590621</v>
      </c>
      <c r="AS359">
        <v>13.012465743590621</v>
      </c>
      <c r="AT359">
        <v>13.012465743590621</v>
      </c>
      <c r="AU359">
        <v>13.012465743590621</v>
      </c>
      <c r="AV359" t="str">
        <f>VLOOKUP(Sheet1[[#This Row],[NPDES ID2]],Combined_Sheet__Major_Only___2[[NPDES ID2]:[ECHO BFR]],3,FALSE)</f>
        <v>NC</v>
      </c>
      <c r="AW359" t="s">
        <v>41</v>
      </c>
      <c r="AX359" t="str">
        <f>VLOOKUP(Sheet1[[#This Row],[NPDES ID2]],Combined_Sheet__Major_Only___2[[NPDES ID2]:[ECHO BFR]],27,FALSE)</f>
        <v>-</v>
      </c>
      <c r="AY359" t="str">
        <f>VLOOKUP(Sheet1[[#This Row],[NPDES ID2]],Combined_Sheet__Major_Only___2[[NPDES ID2]:[ECHO BFR]],28,FALSE)</f>
        <v>-</v>
      </c>
      <c r="AZ359" t="str">
        <f>VLOOKUP(Sheet1[[#This Row],[NPDES ID2]],Combined_Sheet__Major_Only___2[[NPDES ID2]:[ECHO BFR]],29,FALSE)</f>
        <v>thickening</v>
      </c>
      <c r="BA359">
        <f>VLOOKUP(Sheet1[[#This Row],[NPDES ID2]],Combined_Sheet__Major_Only___2[[NPDES ID2]:[ECHO BFR]],17,FALSE)</f>
        <v>35.418419999999998</v>
      </c>
      <c r="BB359">
        <f>VLOOKUP(Sheet1[[#This Row],[NPDES ID2]],Combined_Sheet__Major_Only___2[[NPDES ID2]:[ECHO BFR]],18,FALSE)</f>
        <v>-81.034679999999994</v>
      </c>
      <c r="BC359" t="str">
        <f>IF(ISNUMBER(SEARCH("aerobic",$AW359)),"aerobic","")</f>
        <v>aerobic</v>
      </c>
      <c r="BD359" t="str">
        <f>IF(ISNUMBER(SEARCH("anaer",$AW359)),"anaer","")</f>
        <v/>
      </c>
      <c r="BE359" t="str">
        <f>IF(ISNUMBER(SEARCH("thickening",$AZ359)),"thickening","")</f>
        <v>thickening</v>
      </c>
      <c r="BF359" s="3" t="str">
        <f>IF(ISNUMBER(SEARCH("airDry",$AW359)),"airDry","")</f>
        <v/>
      </c>
      <c r="BG359" s="3" t="str">
        <f>IF(ISNUMBER(SEARCH("heatDry",$AY359)),"heatDry","")</f>
        <v/>
      </c>
      <c r="BH359" s="3" t="str">
        <f>IF(AND(ISNUMBER(SEARCH("aerobic",$AW359)),ISNUMBER(SEARCH("anaer",$AW359))),"Combined Aer and Anaer.","")</f>
        <v/>
      </c>
    </row>
    <row r="360" spans="1:60" x14ac:dyDescent="0.25">
      <c r="A360" s="4">
        <v>86</v>
      </c>
      <c r="B360" t="s">
        <v>482</v>
      </c>
      <c r="C360">
        <v>42941.02</v>
      </c>
      <c r="D360">
        <v>8890.0118232843215</v>
      </c>
      <c r="E360">
        <v>8924.2909189858892</v>
      </c>
      <c r="F360">
        <v>6990.4142185047158</v>
      </c>
      <c r="G360">
        <v>10783.606793895109</v>
      </c>
      <c r="H360">
        <v>-110.2965499985706</v>
      </c>
      <c r="I360">
        <v>-111.7441253033123</v>
      </c>
      <c r="J360">
        <v>-134.0023183387579</v>
      </c>
      <c r="K360">
        <v>-80.907457868745269</v>
      </c>
      <c r="L360">
        <v>26823.851245511371</v>
      </c>
      <c r="M360">
        <v>26695.236630467502</v>
      </c>
      <c r="N360">
        <v>26239.68776991238</v>
      </c>
      <c r="O360">
        <v>27773.814123326349</v>
      </c>
      <c r="P360">
        <v>1005.535156968696</v>
      </c>
      <c r="Q360">
        <v>1014.915227046135</v>
      </c>
      <c r="R360">
        <v>841.05342361806947</v>
      </c>
      <c r="S360">
        <v>1145.1897890035609</v>
      </c>
      <c r="T360">
        <v>46275.707891257887</v>
      </c>
      <c r="U360">
        <v>46275.672616096621</v>
      </c>
      <c r="V360">
        <v>46244.080276510373</v>
      </c>
      <c r="W360">
        <v>46307.554107879267</v>
      </c>
      <c r="X360">
        <v>3334.758543019957</v>
      </c>
      <c r="Y360">
        <v>3349.3720531853228</v>
      </c>
      <c r="Z360">
        <v>3221.7070511263928</v>
      </c>
      <c r="AA360">
        <v>3408.0928466485011</v>
      </c>
      <c r="AB360">
        <v>659.60935711996751</v>
      </c>
      <c r="AC360">
        <v>650.79794520989208</v>
      </c>
      <c r="AD360">
        <v>549.42528291869155</v>
      </c>
      <c r="AE360">
        <v>788.86395517846211</v>
      </c>
      <c r="AF360">
        <v>61.33982417492652</v>
      </c>
      <c r="AG360">
        <v>60.999105119232411</v>
      </c>
      <c r="AH360">
        <v>60.033268297320987</v>
      </c>
      <c r="AI360">
        <v>63.476650852282219</v>
      </c>
      <c r="AJ360">
        <v>0.52581466766129525</v>
      </c>
      <c r="AK360">
        <v>0.52581804065702054</v>
      </c>
      <c r="AL360">
        <v>0.52488251711635581</v>
      </c>
      <c r="AM360">
        <v>0.52674331443146583</v>
      </c>
      <c r="AN360">
        <v>0.94815511333733571</v>
      </c>
      <c r="AO360">
        <v>0.94815511333733538</v>
      </c>
      <c r="AP360">
        <v>0.94815511333733538</v>
      </c>
      <c r="AQ360">
        <v>0.94815511333733538</v>
      </c>
      <c r="AR360">
        <v>12.60870275767328</v>
      </c>
      <c r="AS360">
        <v>12.60870275767328</v>
      </c>
      <c r="AT360">
        <v>12.60870275767328</v>
      </c>
      <c r="AU360">
        <v>12.60870275767328</v>
      </c>
      <c r="AV360" t="str">
        <f>VLOOKUP(Sheet1[[#This Row],[NPDES ID2]],Combined_Sheet__Major_Only___2[[NPDES ID2]:[ECHO BFR]],3,FALSE)</f>
        <v>TX</v>
      </c>
      <c r="AW360" t="s">
        <v>41</v>
      </c>
      <c r="AX360" t="str">
        <f>VLOOKUP(Sheet1[[#This Row],[NPDES ID2]],Combined_Sheet__Major_Only___2[[NPDES ID2]:[ECHO BFR]],27,FALSE)</f>
        <v>other</v>
      </c>
      <c r="AY360" t="str">
        <f>VLOOKUP(Sheet1[[#This Row],[NPDES ID2]],Combined_Sheet__Major_Only___2[[NPDES ID2]:[ECHO BFR]],28,FALSE)</f>
        <v>-</v>
      </c>
      <c r="AZ360" t="str">
        <f>VLOOKUP(Sheet1[[#This Row],[NPDES ID2]],Combined_Sheet__Major_Only___2[[NPDES ID2]:[ECHO BFR]],29,FALSE)</f>
        <v>thickening</v>
      </c>
      <c r="BA360">
        <f>VLOOKUP(Sheet1[[#This Row],[NPDES ID2]],Combined_Sheet__Major_Only___2[[NPDES ID2]:[ECHO BFR]],17,FALSE)</f>
        <v>30.419384000000001</v>
      </c>
      <c r="BB360">
        <f>VLOOKUP(Sheet1[[#This Row],[NPDES ID2]],Combined_Sheet__Major_Only___2[[NPDES ID2]:[ECHO BFR]],18,FALSE)</f>
        <v>-97.604747000000003</v>
      </c>
      <c r="BC360" t="str">
        <f>IF(ISNUMBER(SEARCH("aerobic",$AW360)),"aerobic","")</f>
        <v>aerobic</v>
      </c>
      <c r="BD360" t="str">
        <f>IF(ISNUMBER(SEARCH("anaer",$AW360)),"anaer","")</f>
        <v/>
      </c>
      <c r="BE360" t="str">
        <f>IF(ISNUMBER(SEARCH("thickening",$AZ360)),"thickening","")</f>
        <v>thickening</v>
      </c>
      <c r="BF360" s="2" t="str">
        <f>IF(ISNUMBER(SEARCH("airDry",$AW360)),"airDry","")</f>
        <v/>
      </c>
      <c r="BG360" s="2" t="str">
        <f>IF(ISNUMBER(SEARCH("heatDry",$AY360)),"heatDry","")</f>
        <v/>
      </c>
      <c r="BH360" s="2" t="str">
        <f>IF(AND(ISNUMBER(SEARCH("aerobic",$AW360)),ISNUMBER(SEARCH("anaer",$AW360))),"Combined Aer and Anaer.","")</f>
        <v/>
      </c>
    </row>
    <row r="361" spans="1:60" x14ac:dyDescent="0.25">
      <c r="A361" s="4">
        <v>2370</v>
      </c>
      <c r="B361" t="s">
        <v>11052</v>
      </c>
      <c r="C361">
        <v>323.52999999999997</v>
      </c>
      <c r="D361">
        <v>451.35149557625931</v>
      </c>
      <c r="E361">
        <v>456.77175929885078</v>
      </c>
      <c r="F361">
        <v>345.36154535370667</v>
      </c>
      <c r="G361">
        <v>572.66573620393649</v>
      </c>
      <c r="H361">
        <v>-116.6049819849907</v>
      </c>
      <c r="I361">
        <v>-118.9459310272042</v>
      </c>
      <c r="J361">
        <v>-134.58211875658199</v>
      </c>
      <c r="K361">
        <v>-93.087742424448351</v>
      </c>
      <c r="L361">
        <v>211.688107835214</v>
      </c>
      <c r="M361">
        <v>210.7460231568848</v>
      </c>
      <c r="N361">
        <v>207.62680847716359</v>
      </c>
      <c r="O361">
        <v>218.30692466514159</v>
      </c>
      <c r="P361">
        <v>7.5717476014782257</v>
      </c>
      <c r="Q361">
        <v>7.6649029992235373</v>
      </c>
      <c r="R361">
        <v>6.2857377553576841</v>
      </c>
      <c r="S361">
        <v>8.6251809502181924</v>
      </c>
      <c r="T361">
        <v>46278.890903189422</v>
      </c>
      <c r="U361">
        <v>46278.855625694501</v>
      </c>
      <c r="V361">
        <v>46247.261196114589</v>
      </c>
      <c r="W361">
        <v>46310.739226599697</v>
      </c>
      <c r="X361">
        <v>3183.6836614985259</v>
      </c>
      <c r="Y361">
        <v>3196.5404972943988</v>
      </c>
      <c r="Z361">
        <v>3088.3475430208518</v>
      </c>
      <c r="AA361">
        <v>3245.0579224670919</v>
      </c>
      <c r="AB361">
        <v>630.03231166312241</v>
      </c>
      <c r="AC361">
        <v>622.01212495564562</v>
      </c>
      <c r="AD361">
        <v>525.05439652374071</v>
      </c>
      <c r="AE361">
        <v>754.76129627362309</v>
      </c>
      <c r="AF361">
        <v>64.123071886965633</v>
      </c>
      <c r="AG361">
        <v>63.837346340659181</v>
      </c>
      <c r="AH361">
        <v>62.893591152329478</v>
      </c>
      <c r="AI361">
        <v>66.127727457944616</v>
      </c>
      <c r="AJ361">
        <v>0.55980753217788848</v>
      </c>
      <c r="AK361">
        <v>0.55980756380182262</v>
      </c>
      <c r="AL361">
        <v>0.5598002767205128</v>
      </c>
      <c r="AM361">
        <v>0.55981474577077261</v>
      </c>
      <c r="AN361">
        <v>0.94815841403308487</v>
      </c>
      <c r="AO361">
        <v>0.94815841403308465</v>
      </c>
      <c r="AP361">
        <v>0.94815841403308465</v>
      </c>
      <c r="AQ361">
        <v>0.94815841403308465</v>
      </c>
      <c r="AR361">
        <v>13.17750944085264</v>
      </c>
      <c r="AS361">
        <v>13.17750944085263</v>
      </c>
      <c r="AT361">
        <v>13.17750944085263</v>
      </c>
      <c r="AU361">
        <v>13.17750944085263</v>
      </c>
      <c r="AV361" t="str">
        <f>VLOOKUP(Sheet1[[#This Row],[NPDES ID2]],Combined_Sheet__Major_Only___2[[NPDES ID2]:[ECHO BFR]],3,FALSE)</f>
        <v>CA</v>
      </c>
      <c r="AW361" t="s">
        <v>41</v>
      </c>
      <c r="AX361" t="str">
        <f>VLOOKUP(Sheet1[[#This Row],[NPDES ID2]],Combined_Sheet__Major_Only___2[[NPDES ID2]:[ECHO BFR]],27,FALSE)</f>
        <v>-</v>
      </c>
      <c r="AY361" t="str">
        <f>VLOOKUP(Sheet1[[#This Row],[NPDES ID2]],Combined_Sheet__Major_Only___2[[NPDES ID2]:[ECHO BFR]],28,FALSE)</f>
        <v>thermoAerobicDigest</v>
      </c>
      <c r="AZ361" t="str">
        <f>VLOOKUP(Sheet1[[#This Row],[NPDES ID2]],Combined_Sheet__Major_Only___2[[NPDES ID2]:[ECHO BFR]],29,FALSE)</f>
        <v>thickening</v>
      </c>
      <c r="BA361">
        <f>VLOOKUP(Sheet1[[#This Row],[NPDES ID2]],Combined_Sheet__Major_Only___2[[NPDES ID2]:[ECHO BFR]],17,FALSE)</f>
        <v>37.613917000000001</v>
      </c>
      <c r="BB361">
        <f>VLOOKUP(Sheet1[[#This Row],[NPDES ID2]],Combined_Sheet__Major_Only___2[[NPDES ID2]:[ECHO BFR]],18,FALSE)</f>
        <v>-122.487139</v>
      </c>
      <c r="BC361" t="str">
        <f>IF(ISNUMBER(SEARCH("aerobic",$AW361)),"aerobic","")</f>
        <v>aerobic</v>
      </c>
      <c r="BD361" t="str">
        <f>IF(ISNUMBER(SEARCH("anaer",$AW361)),"anaer","")</f>
        <v/>
      </c>
      <c r="BE361" t="str">
        <f>IF(ISNUMBER(SEARCH("thickening",$AZ361)),"thickening","")</f>
        <v>thickening</v>
      </c>
      <c r="BF361" s="2" t="str">
        <f>IF(ISNUMBER(SEARCH("airDry",$AW361)),"airDry","")</f>
        <v/>
      </c>
      <c r="BG361" s="2" t="str">
        <f>IF(ISNUMBER(SEARCH("heatDry",$AY361)),"heatDry","")</f>
        <v/>
      </c>
      <c r="BH361" s="2" t="str">
        <f>IF(AND(ISNUMBER(SEARCH("aerobic",$AW361)),ISNUMBER(SEARCH("anaer",$AW361))),"Combined Aer and Anaer.","")</f>
        <v/>
      </c>
    </row>
    <row r="362" spans="1:60" x14ac:dyDescent="0.25">
      <c r="A362" s="4">
        <v>1767</v>
      </c>
      <c r="B362" t="s">
        <v>8270</v>
      </c>
      <c r="C362">
        <v>17.989999999999998</v>
      </c>
      <c r="D362">
        <v>5429.3268440790162</v>
      </c>
      <c r="E362">
        <v>5408.1131611572328</v>
      </c>
      <c r="F362">
        <v>3735.2118072113258</v>
      </c>
      <c r="G362">
        <v>7200.8679218302723</v>
      </c>
      <c r="H362">
        <v>-114.3378731075853</v>
      </c>
      <c r="I362">
        <v>-116.73255492292149</v>
      </c>
      <c r="J362">
        <v>-132.5234918737149</v>
      </c>
      <c r="K362">
        <v>-90.629017180926169</v>
      </c>
      <c r="L362">
        <v>11.99473526125176</v>
      </c>
      <c r="M362">
        <v>11.944104516907871</v>
      </c>
      <c r="N362">
        <v>11.776569146892649</v>
      </c>
      <c r="O362">
        <v>12.350321263041449</v>
      </c>
      <c r="P362">
        <v>0.42055975291453751</v>
      </c>
      <c r="Q362">
        <v>0.42592962490623959</v>
      </c>
      <c r="R362">
        <v>0.34727569152860882</v>
      </c>
      <c r="S362">
        <v>0.48082775838824082</v>
      </c>
      <c r="T362">
        <v>46304.383210524757</v>
      </c>
      <c r="U362">
        <v>46304.34791434012</v>
      </c>
      <c r="V362">
        <v>46272.736746286733</v>
      </c>
      <c r="W362">
        <v>46336.24840691944</v>
      </c>
      <c r="X362">
        <v>3125.933672800923</v>
      </c>
      <c r="Y362">
        <v>3137.862068634759</v>
      </c>
      <c r="Z362">
        <v>3037.1845349565642</v>
      </c>
      <c r="AA362">
        <v>3183.0503017170022</v>
      </c>
      <c r="AB362">
        <v>569.44533008043243</v>
      </c>
      <c r="AC362">
        <v>563.57428975913558</v>
      </c>
      <c r="AD362">
        <v>481.57888964518509</v>
      </c>
      <c r="AE362">
        <v>673.01136088723013</v>
      </c>
      <c r="AF362">
        <v>65.341020902566868</v>
      </c>
      <c r="AG362">
        <v>65.065191943691303</v>
      </c>
      <c r="AH362">
        <v>64.152606455009916</v>
      </c>
      <c r="AI362">
        <v>67.278052205930848</v>
      </c>
      <c r="AJ362">
        <v>0.57469225607400021</v>
      </c>
      <c r="AK362">
        <v>0.57469225779828759</v>
      </c>
      <c r="AL362">
        <v>0.57469186093894198</v>
      </c>
      <c r="AM362">
        <v>0.57469264892357075</v>
      </c>
      <c r="AN362">
        <v>0.94818483370012063</v>
      </c>
      <c r="AO362">
        <v>0.94818483370012052</v>
      </c>
      <c r="AP362">
        <v>0.94818483370012052</v>
      </c>
      <c r="AQ362">
        <v>0.94818483370012052</v>
      </c>
      <c r="AR362">
        <v>14.065507151687241</v>
      </c>
      <c r="AS362">
        <v>14.065507151687241</v>
      </c>
      <c r="AT362">
        <v>14.065507151687241</v>
      </c>
      <c r="AU362">
        <v>14.065507151687241</v>
      </c>
      <c r="AV362" t="str">
        <f>VLOOKUP(Sheet1[[#This Row],[NPDES ID2]],Combined_Sheet__Major_Only___2[[NPDES ID2]:[ECHO BFR]],3,FALSE)</f>
        <v>CO</v>
      </c>
      <c r="AW362" t="s">
        <v>41</v>
      </c>
      <c r="AX362" t="str">
        <f>VLOOKUP(Sheet1[[#This Row],[NPDES ID2]],Combined_Sheet__Major_Only___2[[NPDES ID2]:[ECHO BFR]],27,FALSE)</f>
        <v>-</v>
      </c>
      <c r="AY362" t="str">
        <f>VLOOKUP(Sheet1[[#This Row],[NPDES ID2]],Combined_Sheet__Major_Only___2[[NPDES ID2]:[ECHO BFR]],28,FALSE)</f>
        <v>-</v>
      </c>
      <c r="AZ362" t="str">
        <f>VLOOKUP(Sheet1[[#This Row],[NPDES ID2]],Combined_Sheet__Major_Only___2[[NPDES ID2]:[ECHO BFR]],29,FALSE)</f>
        <v>thickening</v>
      </c>
      <c r="BA362">
        <f>VLOOKUP(Sheet1[[#This Row],[NPDES ID2]],Combined_Sheet__Major_Only___2[[NPDES ID2]:[ECHO BFR]],17,FALSE)</f>
        <v>37.1875</v>
      </c>
      <c r="BB362">
        <f>VLOOKUP(Sheet1[[#This Row],[NPDES ID2]],Combined_Sheet__Major_Only___2[[NPDES ID2]:[ECHO BFR]],18,FALSE)</f>
        <v>-104.492222</v>
      </c>
      <c r="BC362" t="str">
        <f>IF(ISNUMBER(SEARCH("aerobic",$AW362)),"aerobic","")</f>
        <v>aerobic</v>
      </c>
      <c r="BD362" t="str">
        <f>IF(ISNUMBER(SEARCH("anaer",$AW362)),"anaer","")</f>
        <v/>
      </c>
      <c r="BE362" t="str">
        <f>IF(ISNUMBER(SEARCH("thickening",$AZ362)),"thickening","")</f>
        <v>thickening</v>
      </c>
      <c r="BF362" s="3" t="str">
        <f>IF(ISNUMBER(SEARCH("airDry",$AW362)),"airDry","")</f>
        <v/>
      </c>
      <c r="BG362" s="3" t="str">
        <f>IF(ISNUMBER(SEARCH("heatDry",$AY362)),"heatDry","")</f>
        <v/>
      </c>
      <c r="BH362" s="3" t="str">
        <f>IF(AND(ISNUMBER(SEARCH("aerobic",$AW362)),ISNUMBER(SEARCH("anaer",$AW362))),"Combined Aer and Anaer.","")</f>
        <v/>
      </c>
    </row>
    <row r="363" spans="1:60" x14ac:dyDescent="0.25">
      <c r="A363" s="4">
        <v>988</v>
      </c>
      <c r="B363" t="s">
        <v>4789</v>
      </c>
      <c r="C363">
        <v>517</v>
      </c>
      <c r="D363">
        <v>367.19007993772777</v>
      </c>
      <c r="E363">
        <v>369.09791265589189</v>
      </c>
      <c r="F363">
        <v>287.14518904863922</v>
      </c>
      <c r="G363">
        <v>445.81042048583078</v>
      </c>
      <c r="H363">
        <v>-113.6496032001503</v>
      </c>
      <c r="I363">
        <v>-116.08206565130131</v>
      </c>
      <c r="J363">
        <v>-131.92493528510639</v>
      </c>
      <c r="K363">
        <v>-90.015227288124805</v>
      </c>
      <c r="L363">
        <v>346.29614130079239</v>
      </c>
      <c r="M363">
        <v>344.8545439358457</v>
      </c>
      <c r="N363">
        <v>340.07970636933487</v>
      </c>
      <c r="O363">
        <v>356.42665127405701</v>
      </c>
      <c r="P363">
        <v>12.082454326924809</v>
      </c>
      <c r="Q363">
        <v>12.236985852923389</v>
      </c>
      <c r="R363">
        <v>9.9627216153337645</v>
      </c>
      <c r="S363">
        <v>13.829031174243131</v>
      </c>
      <c r="T363">
        <v>46475.825068408827</v>
      </c>
      <c r="U363">
        <v>46475.789646531281</v>
      </c>
      <c r="V363">
        <v>46444.065908244302</v>
      </c>
      <c r="W363">
        <v>46507.803739655043</v>
      </c>
      <c r="X363">
        <v>3123.0893478847988</v>
      </c>
      <c r="Y363">
        <v>3134.832978972951</v>
      </c>
      <c r="Z363">
        <v>3035.5943213816781</v>
      </c>
      <c r="AA363">
        <v>3179.406975259627</v>
      </c>
      <c r="AB363">
        <v>554.13932179777282</v>
      </c>
      <c r="AC363">
        <v>548.79117399163511</v>
      </c>
      <c r="AD363">
        <v>470.70085434522832</v>
      </c>
      <c r="AE363">
        <v>652.20908348802709</v>
      </c>
      <c r="AF363">
        <v>65.643649800744612</v>
      </c>
      <c r="AG363">
        <v>65.369833589021624</v>
      </c>
      <c r="AH363">
        <v>64.466406640308662</v>
      </c>
      <c r="AI363">
        <v>67.563567427242603</v>
      </c>
      <c r="AJ363">
        <v>0.57839158472676855</v>
      </c>
      <c r="AK363">
        <v>0.5783916338300682</v>
      </c>
      <c r="AL363">
        <v>0.57838031190294092</v>
      </c>
      <c r="AM363">
        <v>0.57840279258957383</v>
      </c>
      <c r="AN363">
        <v>0.94836181514944773</v>
      </c>
      <c r="AO363">
        <v>0.94836181514944762</v>
      </c>
      <c r="AP363">
        <v>0.94836181514944762</v>
      </c>
      <c r="AQ363">
        <v>0.94836181514944762</v>
      </c>
      <c r="AR363">
        <v>14.34609050859336</v>
      </c>
      <c r="AS363">
        <v>14.34609050859336</v>
      </c>
      <c r="AT363">
        <v>14.34609050859336</v>
      </c>
      <c r="AU363">
        <v>14.34609050859336</v>
      </c>
      <c r="AV363" t="str">
        <f>VLOOKUP(Sheet1[[#This Row],[NPDES ID2]],Combined_Sheet__Major_Only___2[[NPDES ID2]:[ECHO BFR]],3,FALSE)</f>
        <v>IN</v>
      </c>
      <c r="AW363" t="s">
        <v>41</v>
      </c>
      <c r="AX363" t="str">
        <f>VLOOKUP(Sheet1[[#This Row],[NPDES ID2]],Combined_Sheet__Major_Only___2[[NPDES ID2]:[ECHO BFR]],27,FALSE)</f>
        <v>-</v>
      </c>
      <c r="AY363" t="str">
        <f>VLOOKUP(Sheet1[[#This Row],[NPDES ID2]],Combined_Sheet__Major_Only___2[[NPDES ID2]:[ECHO BFR]],28,FALSE)</f>
        <v>-</v>
      </c>
      <c r="AZ363" t="str">
        <f>VLOOKUP(Sheet1[[#This Row],[NPDES ID2]],Combined_Sheet__Major_Only___2[[NPDES ID2]:[ECHO BFR]],29,FALSE)</f>
        <v>thickening</v>
      </c>
      <c r="BA363">
        <f>VLOOKUP(Sheet1[[#This Row],[NPDES ID2]],Combined_Sheet__Major_Only___2[[NPDES ID2]:[ECHO BFR]],17,FALSE)</f>
        <v>38.350099999999998</v>
      </c>
      <c r="BB363">
        <f>VLOOKUP(Sheet1[[#This Row],[NPDES ID2]],Combined_Sheet__Major_Only___2[[NPDES ID2]:[ECHO BFR]],18,FALSE)</f>
        <v>-87.593400000000003</v>
      </c>
      <c r="BC363" t="str">
        <f>IF(ISNUMBER(SEARCH("aerobic",$AW363)),"aerobic","")</f>
        <v>aerobic</v>
      </c>
      <c r="BD363" t="str">
        <f>IF(ISNUMBER(SEARCH("anaer",$AW363)),"anaer","")</f>
        <v/>
      </c>
      <c r="BE363" t="str">
        <f>IF(ISNUMBER(SEARCH("thickening",$AZ363)),"thickening","")</f>
        <v>thickening</v>
      </c>
      <c r="BF363" s="2" t="str">
        <f>IF(ISNUMBER(SEARCH("airDry",$AW363)),"airDry","")</f>
        <v/>
      </c>
      <c r="BG363" s="2" t="str">
        <f>IF(ISNUMBER(SEARCH("heatDry",$AY363)),"heatDry","")</f>
        <v/>
      </c>
      <c r="BH363" s="2" t="str">
        <f>IF(AND(ISNUMBER(SEARCH("aerobic",$AW363)),ISNUMBER(SEARCH("anaer",$AW363))),"Combined Aer and Anaer.","")</f>
        <v/>
      </c>
    </row>
    <row r="364" spans="1:60" x14ac:dyDescent="0.25">
      <c r="A364" s="4">
        <v>1477</v>
      </c>
      <c r="B364" t="s">
        <v>6969</v>
      </c>
      <c r="C364">
        <v>112.31</v>
      </c>
      <c r="D364">
        <v>1047.2441139661821</v>
      </c>
      <c r="E364">
        <v>1047.062915215371</v>
      </c>
      <c r="F364">
        <v>742.63700897101671</v>
      </c>
      <c r="G364">
        <v>1372.651945464389</v>
      </c>
      <c r="H364">
        <v>-125.3510523499543</v>
      </c>
      <c r="I364">
        <v>-127.789184703191</v>
      </c>
      <c r="J364">
        <v>-144.13049126221111</v>
      </c>
      <c r="K364">
        <v>-102.24008340718051</v>
      </c>
      <c r="L364">
        <v>68.731925686368797</v>
      </c>
      <c r="M364">
        <v>68.367171960013309</v>
      </c>
      <c r="N364">
        <v>67.160002610741174</v>
      </c>
      <c r="O364">
        <v>71.293910127788422</v>
      </c>
      <c r="P364">
        <v>2.6383718705907602</v>
      </c>
      <c r="Q364">
        <v>2.665435402975584</v>
      </c>
      <c r="R364">
        <v>2.2098114662140631</v>
      </c>
      <c r="S364">
        <v>3.0078113592564528</v>
      </c>
      <c r="T364">
        <v>46603.723308569512</v>
      </c>
      <c r="U364">
        <v>46603.687792923127</v>
      </c>
      <c r="V364">
        <v>46571.880075525412</v>
      </c>
      <c r="W364">
        <v>46635.786633785239</v>
      </c>
      <c r="X364">
        <v>3428.137137780192</v>
      </c>
      <c r="Y364">
        <v>3444.7836646975852</v>
      </c>
      <c r="Z364">
        <v>3305.8468745768391</v>
      </c>
      <c r="AA364">
        <v>3506.9881598194861</v>
      </c>
      <c r="AB364">
        <v>704.32064467472117</v>
      </c>
      <c r="AC364">
        <v>693.36394602618884</v>
      </c>
      <c r="AD364">
        <v>582.83351025490833</v>
      </c>
      <c r="AE364">
        <v>846.41111417165621</v>
      </c>
      <c r="AF364">
        <v>59.974756582659673</v>
      </c>
      <c r="AG364">
        <v>59.656353912121993</v>
      </c>
      <c r="AH364">
        <v>58.60336664319324</v>
      </c>
      <c r="AI364">
        <v>62.210223882545463</v>
      </c>
      <c r="AJ364">
        <v>0.50915503268019624</v>
      </c>
      <c r="AK364">
        <v>0.50915504327518435</v>
      </c>
      <c r="AL364">
        <v>0.50915260379496119</v>
      </c>
      <c r="AM364">
        <v>0.50915744752790582</v>
      </c>
      <c r="AN364">
        <v>0.94849306061252325</v>
      </c>
      <c r="AO364">
        <v>0.94849306061252314</v>
      </c>
      <c r="AP364">
        <v>0.94849306061252314</v>
      </c>
      <c r="AQ364">
        <v>0.94849306061252314</v>
      </c>
      <c r="AR364">
        <v>12.07583298462202</v>
      </c>
      <c r="AS364">
        <v>12.07583298462202</v>
      </c>
      <c r="AT364">
        <v>12.07583298462202</v>
      </c>
      <c r="AU364">
        <v>12.07583298462202</v>
      </c>
      <c r="AV364" t="str">
        <f>VLOOKUP(Sheet1[[#This Row],[NPDES ID2]],Combined_Sheet__Major_Only___2[[NPDES ID2]:[ECHO BFR]],3,FALSE)</f>
        <v>TX</v>
      </c>
      <c r="AW364" t="s">
        <v>41</v>
      </c>
      <c r="AX364" t="str">
        <f>VLOOKUP(Sheet1[[#This Row],[NPDES ID2]],Combined_Sheet__Major_Only___2[[NPDES ID2]:[ECHO BFR]],27,FALSE)</f>
        <v>-</v>
      </c>
      <c r="AY364" t="str">
        <f>VLOOKUP(Sheet1[[#This Row],[NPDES ID2]],Combined_Sheet__Major_Only___2[[NPDES ID2]:[ECHO BFR]],28,FALSE)</f>
        <v>-</v>
      </c>
      <c r="AZ364" t="str">
        <f>VLOOKUP(Sheet1[[#This Row],[NPDES ID2]],Combined_Sheet__Major_Only___2[[NPDES ID2]:[ECHO BFR]],29,FALSE)</f>
        <v>thickening</v>
      </c>
      <c r="BA364">
        <f>VLOOKUP(Sheet1[[#This Row],[NPDES ID2]],Combined_Sheet__Major_Only___2[[NPDES ID2]:[ECHO BFR]],17,FALSE)</f>
        <v>29.86364</v>
      </c>
      <c r="BB364">
        <f>VLOOKUP(Sheet1[[#This Row],[NPDES ID2]],Combined_Sheet__Major_Only___2[[NPDES ID2]:[ECHO BFR]],18,FALSE)</f>
        <v>-95.639120000000005</v>
      </c>
      <c r="BC364" t="str">
        <f>IF(ISNUMBER(SEARCH("aerobic",$AW364)),"aerobic","")</f>
        <v>aerobic</v>
      </c>
      <c r="BD364" t="str">
        <f>IF(ISNUMBER(SEARCH("anaer",$AW364)),"anaer","")</f>
        <v/>
      </c>
      <c r="BE364" t="str">
        <f>IF(ISNUMBER(SEARCH("thickening",$AZ364)),"thickening","")</f>
        <v>thickening</v>
      </c>
      <c r="BF364" s="3" t="str">
        <f>IF(ISNUMBER(SEARCH("airDry",$AW364)),"airDry","")</f>
        <v/>
      </c>
      <c r="BG364" s="3" t="str">
        <f>IF(ISNUMBER(SEARCH("heatDry",$AY364)),"heatDry","")</f>
        <v/>
      </c>
      <c r="BH364" s="3" t="str">
        <f>IF(AND(ISNUMBER(SEARCH("aerobic",$AW364)),ISNUMBER(SEARCH("anaer",$AW364))),"Combined Aer and Anaer.","")</f>
        <v/>
      </c>
    </row>
    <row r="365" spans="1:60" x14ac:dyDescent="0.25">
      <c r="A365" s="4">
        <v>2537</v>
      </c>
      <c r="B365" t="s">
        <v>11774</v>
      </c>
      <c r="C365">
        <v>136</v>
      </c>
      <c r="D365">
        <v>819.53104016523037</v>
      </c>
      <c r="E365">
        <v>819.25637496657123</v>
      </c>
      <c r="F365">
        <v>586.27244636758826</v>
      </c>
      <c r="G365">
        <v>1071.0202672483381</v>
      </c>
      <c r="H365">
        <v>-114.7647363072651</v>
      </c>
      <c r="I365">
        <v>-117.1696857961863</v>
      </c>
      <c r="J365">
        <v>-132.9143403215148</v>
      </c>
      <c r="K365">
        <v>-91.10321896649512</v>
      </c>
      <c r="L365">
        <v>90.345105274563736</v>
      </c>
      <c r="M365">
        <v>89.959766408936133</v>
      </c>
      <c r="N365">
        <v>88.684417195129754</v>
      </c>
      <c r="O365">
        <v>93.051744692541604</v>
      </c>
      <c r="P365">
        <v>3.180021990128838</v>
      </c>
      <c r="Q365">
        <v>3.2206342226996871</v>
      </c>
      <c r="R365">
        <v>2.6288963447826852</v>
      </c>
      <c r="S365">
        <v>3.6326485093714882</v>
      </c>
      <c r="T365">
        <v>46608.075293391114</v>
      </c>
      <c r="U365">
        <v>46608.039774554061</v>
      </c>
      <c r="V365">
        <v>46576.229199604779</v>
      </c>
      <c r="W365">
        <v>46640.141499121783</v>
      </c>
      <c r="X365">
        <v>3158.0196212081391</v>
      </c>
      <c r="Y365">
        <v>3170.206544810615</v>
      </c>
      <c r="Z365">
        <v>3067.408769537878</v>
      </c>
      <c r="AA365">
        <v>3216.3378207107371</v>
      </c>
      <c r="AB365">
        <v>512.70534426996028</v>
      </c>
      <c r="AC365">
        <v>508.51869862461888</v>
      </c>
      <c r="AD365">
        <v>441.44011825038473</v>
      </c>
      <c r="AE365">
        <v>594.89173400214077</v>
      </c>
      <c r="AF365">
        <v>65.101983021868406</v>
      </c>
      <c r="AG365">
        <v>64.824172782901954</v>
      </c>
      <c r="AH365">
        <v>63.905591051979982</v>
      </c>
      <c r="AI365">
        <v>67.052261906197614</v>
      </c>
      <c r="AJ365">
        <v>0.57177049850451922</v>
      </c>
      <c r="AK365">
        <v>0.57177051085129249</v>
      </c>
      <c r="AL365">
        <v>0.5717676679761039</v>
      </c>
      <c r="AM365">
        <v>0.57177331267472953</v>
      </c>
      <c r="AN365">
        <v>0.94849751475721933</v>
      </c>
      <c r="AO365">
        <v>0.94849751475721911</v>
      </c>
      <c r="AP365">
        <v>0.94849751475721911</v>
      </c>
      <c r="AQ365">
        <v>0.94849751475721911</v>
      </c>
      <c r="AR365">
        <v>14.992243383344659</v>
      </c>
      <c r="AS365">
        <v>14.99224338334465</v>
      </c>
      <c r="AT365">
        <v>14.99224338334465</v>
      </c>
      <c r="AU365">
        <v>14.99224338334465</v>
      </c>
      <c r="AV365" t="str">
        <f>VLOOKUP(Sheet1[[#This Row],[NPDES ID2]],Combined_Sheet__Major_Only___2[[NPDES ID2]:[ECHO BFR]],3,FALSE)</f>
        <v>IL</v>
      </c>
      <c r="AW365" t="s">
        <v>41</v>
      </c>
      <c r="AX365" t="str">
        <f>VLOOKUP(Sheet1[[#This Row],[NPDES ID2]],Combined_Sheet__Major_Only___2[[NPDES ID2]:[ECHO BFR]],27,FALSE)</f>
        <v>-</v>
      </c>
      <c r="AY365" t="str">
        <f>VLOOKUP(Sheet1[[#This Row],[NPDES ID2]],Combined_Sheet__Major_Only___2[[NPDES ID2]:[ECHO BFR]],28,FALSE)</f>
        <v>-</v>
      </c>
      <c r="AZ365" t="str">
        <f>VLOOKUP(Sheet1[[#This Row],[NPDES ID2]],Combined_Sheet__Major_Only___2[[NPDES ID2]:[ECHO BFR]],29,FALSE)</f>
        <v>preliminaryOps, thickening</v>
      </c>
      <c r="BA365">
        <f>VLOOKUP(Sheet1[[#This Row],[NPDES ID2]],Combined_Sheet__Major_Only___2[[NPDES ID2]:[ECHO BFR]],17,FALSE)</f>
        <v>38.52955</v>
      </c>
      <c r="BB365">
        <f>VLOOKUP(Sheet1[[#This Row],[NPDES ID2]],Combined_Sheet__Major_Only___2[[NPDES ID2]:[ECHO BFR]],18,FALSE)</f>
        <v>-89.980649999999997</v>
      </c>
      <c r="BC365" t="str">
        <f>IF(ISNUMBER(SEARCH("aerobic",$AW365)),"aerobic","")</f>
        <v>aerobic</v>
      </c>
      <c r="BD365" t="str">
        <f>IF(ISNUMBER(SEARCH("anaer",$AW365)),"anaer","")</f>
        <v/>
      </c>
      <c r="BE365" t="str">
        <f>IF(ISNUMBER(SEARCH("thickening",$AZ365)),"thickening","")</f>
        <v>thickening</v>
      </c>
      <c r="BF365" s="3" t="str">
        <f>IF(ISNUMBER(SEARCH("airDry",$AW365)),"airDry","")</f>
        <v/>
      </c>
      <c r="BG365" s="3" t="str">
        <f>IF(ISNUMBER(SEARCH("heatDry",$AY365)),"heatDry","")</f>
        <v/>
      </c>
      <c r="BH365" s="3" t="str">
        <f>IF(AND(ISNUMBER(SEARCH("aerobic",$AW365)),ISNUMBER(SEARCH("anaer",$AW365))),"Combined Aer and Anaer.","")</f>
        <v/>
      </c>
    </row>
    <row r="366" spans="1:60" x14ac:dyDescent="0.25">
      <c r="A366" s="4">
        <v>1033</v>
      </c>
      <c r="B366" t="s">
        <v>4990</v>
      </c>
      <c r="C366">
        <v>420.23</v>
      </c>
      <c r="D366">
        <v>387.40752966035973</v>
      </c>
      <c r="E366">
        <v>391.99614000398913</v>
      </c>
      <c r="F366">
        <v>298.17064507934492</v>
      </c>
      <c r="G366">
        <v>472.6976623629526</v>
      </c>
      <c r="H366">
        <v>-112.4455567314276</v>
      </c>
      <c r="I366">
        <v>-114.915058524572</v>
      </c>
      <c r="J366">
        <v>-130.83429593361501</v>
      </c>
      <c r="K366">
        <v>-88.728990385812168</v>
      </c>
      <c r="L366">
        <v>284.30877131189811</v>
      </c>
      <c r="M366">
        <v>283.15933495157088</v>
      </c>
      <c r="N366">
        <v>279.35275826575833</v>
      </c>
      <c r="O366">
        <v>292.38544841289553</v>
      </c>
      <c r="P366">
        <v>9.8148704969647049</v>
      </c>
      <c r="Q366">
        <v>9.9455333334570941</v>
      </c>
      <c r="R366">
        <v>8.0674066570387009</v>
      </c>
      <c r="S366">
        <v>11.260340221038099</v>
      </c>
      <c r="T366">
        <v>46631.972817121583</v>
      </c>
      <c r="U366">
        <v>46631.937280764017</v>
      </c>
      <c r="V366">
        <v>46600.111014490198</v>
      </c>
      <c r="W366">
        <v>46664.054840272729</v>
      </c>
      <c r="X366">
        <v>3102.3386680963331</v>
      </c>
      <c r="Y366">
        <v>3113.6416136584089</v>
      </c>
      <c r="Z366">
        <v>3017.9483819198222</v>
      </c>
      <c r="AA366">
        <v>3156.6570474727682</v>
      </c>
      <c r="AB366">
        <v>593.46162565615464</v>
      </c>
      <c r="AC366">
        <v>586.8898606114866</v>
      </c>
      <c r="AD366">
        <v>497.92658653627331</v>
      </c>
      <c r="AE366">
        <v>707.62806295814869</v>
      </c>
      <c r="AF366">
        <v>66.303620094392329</v>
      </c>
      <c r="AG366">
        <v>66.035097977699394</v>
      </c>
      <c r="AH366">
        <v>65.148790395268392</v>
      </c>
      <c r="AI366">
        <v>68.186831813467549</v>
      </c>
      <c r="AJ366">
        <v>0.58646022149720689</v>
      </c>
      <c r="AK366">
        <v>0.58646026307446542</v>
      </c>
      <c r="AL366">
        <v>0.58645067941411866</v>
      </c>
      <c r="AM366">
        <v>0.58646970855783997</v>
      </c>
      <c r="AN366">
        <v>0.94852195953611795</v>
      </c>
      <c r="AO366">
        <v>0.94852195953611795</v>
      </c>
      <c r="AP366">
        <v>0.94852195953611795</v>
      </c>
      <c r="AQ366">
        <v>0.94852195953611795</v>
      </c>
      <c r="AR366">
        <v>13.88412971495741</v>
      </c>
      <c r="AS366">
        <v>13.88412971495741</v>
      </c>
      <c r="AT366">
        <v>13.88412971495741</v>
      </c>
      <c r="AU366">
        <v>13.88412971495741</v>
      </c>
      <c r="AV366" t="str">
        <f>VLOOKUP(Sheet1[[#This Row],[NPDES ID2]],Combined_Sheet__Major_Only___2[[NPDES ID2]:[ECHO BFR]],3,FALSE)</f>
        <v>TX</v>
      </c>
      <c r="AW366" t="s">
        <v>41</v>
      </c>
      <c r="AX366" t="str">
        <f>VLOOKUP(Sheet1[[#This Row],[NPDES ID2]],Combined_Sheet__Major_Only___2[[NPDES ID2]:[ECHO BFR]],27,FALSE)</f>
        <v>-</v>
      </c>
      <c r="AY366" t="str">
        <f>VLOOKUP(Sheet1[[#This Row],[NPDES ID2]],Combined_Sheet__Major_Only___2[[NPDES ID2]:[ECHO BFR]],28,FALSE)</f>
        <v>-</v>
      </c>
      <c r="AZ366" t="str">
        <f>VLOOKUP(Sheet1[[#This Row],[NPDES ID2]],Combined_Sheet__Major_Only___2[[NPDES ID2]:[ECHO BFR]],29,FALSE)</f>
        <v>thickening</v>
      </c>
      <c r="BA366">
        <f>VLOOKUP(Sheet1[[#This Row],[NPDES ID2]],Combined_Sheet__Major_Only___2[[NPDES ID2]:[ECHO BFR]],17,FALSE)</f>
        <v>30.056861000000001</v>
      </c>
      <c r="BB366">
        <f>VLOOKUP(Sheet1[[#This Row],[NPDES ID2]],Combined_Sheet__Major_Only___2[[NPDES ID2]:[ECHO BFR]],18,FALSE)</f>
        <v>-97.835832999999994</v>
      </c>
      <c r="BC366" t="str">
        <f>IF(ISNUMBER(SEARCH("aerobic",$AW366)),"aerobic","")</f>
        <v>aerobic</v>
      </c>
      <c r="BD366" t="str">
        <f>IF(ISNUMBER(SEARCH("anaer",$AW366)),"anaer","")</f>
        <v/>
      </c>
      <c r="BE366" t="str">
        <f>IF(ISNUMBER(SEARCH("thickening",$AZ366)),"thickening","")</f>
        <v>thickening</v>
      </c>
      <c r="BF366" s="3" t="str">
        <f>IF(ISNUMBER(SEARCH("airDry",$AW366)),"airDry","")</f>
        <v/>
      </c>
      <c r="BG366" s="3" t="str">
        <f>IF(ISNUMBER(SEARCH("heatDry",$AY366)),"heatDry","")</f>
        <v/>
      </c>
      <c r="BH366" s="3" t="str">
        <f>IF(AND(ISNUMBER(SEARCH("aerobic",$AW366)),ISNUMBER(SEARCH("anaer",$AW366))),"Combined Aer and Anaer.","")</f>
        <v/>
      </c>
    </row>
    <row r="367" spans="1:60" x14ac:dyDescent="0.25">
      <c r="A367" s="4">
        <v>1952</v>
      </c>
      <c r="B367" t="s">
        <v>9203</v>
      </c>
      <c r="C367">
        <v>2400</v>
      </c>
      <c r="D367">
        <v>626.26718324033311</v>
      </c>
      <c r="E367">
        <v>628.48532529621036</v>
      </c>
      <c r="F367">
        <v>534.75170220672578</v>
      </c>
      <c r="G367">
        <v>731.50150396387528</v>
      </c>
      <c r="H367">
        <v>-122.4978752109768</v>
      </c>
      <c r="I367">
        <v>-125.0999397786684</v>
      </c>
      <c r="J367">
        <v>-140.8726546804223</v>
      </c>
      <c r="K367">
        <v>-99.79524333286281</v>
      </c>
      <c r="L367">
        <v>1493.5708974937179</v>
      </c>
      <c r="M367">
        <v>1485.991187960982</v>
      </c>
      <c r="N367">
        <v>1460.8034205059021</v>
      </c>
      <c r="O367">
        <v>1546.942013393066</v>
      </c>
      <c r="P367">
        <v>56.323603276077797</v>
      </c>
      <c r="Q367">
        <v>56.810570447302709</v>
      </c>
      <c r="R367">
        <v>47.076136591376219</v>
      </c>
      <c r="S367">
        <v>64.112347001499799</v>
      </c>
      <c r="T367">
        <v>46682.250271821031</v>
      </c>
      <c r="U367">
        <v>46682.214698602453</v>
      </c>
      <c r="V367">
        <v>46650.355419709151</v>
      </c>
      <c r="W367">
        <v>46714.365572882118</v>
      </c>
      <c r="X367">
        <v>3376.7696828796038</v>
      </c>
      <c r="Y367">
        <v>3392.4372400097641</v>
      </c>
      <c r="Z367">
        <v>3261.257479493509</v>
      </c>
      <c r="AA367">
        <v>3451.261683643208</v>
      </c>
      <c r="AB367">
        <v>578.19096147927917</v>
      </c>
      <c r="AC367">
        <v>572.07858171396242</v>
      </c>
      <c r="AD367">
        <v>493.29158033681938</v>
      </c>
      <c r="AE367">
        <v>674.43633746965259</v>
      </c>
      <c r="AF367">
        <v>60.993960461052218</v>
      </c>
      <c r="AG367">
        <v>60.681960008726882</v>
      </c>
      <c r="AH367">
        <v>59.660919821733678</v>
      </c>
      <c r="AI367">
        <v>63.17163612457086</v>
      </c>
      <c r="AJ367">
        <v>0.52159315304089748</v>
      </c>
      <c r="AK367">
        <v>0.52159336585733462</v>
      </c>
      <c r="AL367">
        <v>0.52154394098767631</v>
      </c>
      <c r="AM367">
        <v>0.52164208570596904</v>
      </c>
      <c r="AN367">
        <v>0.94857331265899969</v>
      </c>
      <c r="AO367">
        <v>0.94857331265899969</v>
      </c>
      <c r="AP367">
        <v>0.94857331265899969</v>
      </c>
      <c r="AQ367">
        <v>0.94857331265899969</v>
      </c>
      <c r="AR367">
        <v>13.60884420017276</v>
      </c>
      <c r="AS367">
        <v>13.60884420017276</v>
      </c>
      <c r="AT367">
        <v>13.60884420017276</v>
      </c>
      <c r="AU367">
        <v>13.60884420017276</v>
      </c>
      <c r="AV367" t="str">
        <f>VLOOKUP(Sheet1[[#This Row],[NPDES ID2]],Combined_Sheet__Major_Only___2[[NPDES ID2]:[ECHO BFR]],3,FALSE)</f>
        <v>CA</v>
      </c>
      <c r="AW367" t="s">
        <v>41</v>
      </c>
      <c r="AX367" t="str">
        <f>VLOOKUP(Sheet1[[#This Row],[NPDES ID2]],Combined_Sheet__Major_Only___2[[NPDES ID2]:[ECHO BFR]],27,FALSE)</f>
        <v>-</v>
      </c>
      <c r="AY367" t="str">
        <f>VLOOKUP(Sheet1[[#This Row],[NPDES ID2]],Combined_Sheet__Major_Only___2[[NPDES ID2]:[ECHO BFR]],28,FALSE)</f>
        <v>-</v>
      </c>
      <c r="AZ367" t="str">
        <f>VLOOKUP(Sheet1[[#This Row],[NPDES ID2]],Combined_Sheet__Major_Only___2[[NPDES ID2]:[ECHO BFR]],29,FALSE)</f>
        <v>thickening, preliminaryOps</v>
      </c>
      <c r="BA367">
        <f>VLOOKUP(Sheet1[[#This Row],[NPDES ID2]],Combined_Sheet__Major_Only___2[[NPDES ID2]:[ECHO BFR]],17,FALSE)</f>
        <v>33.685745000232501</v>
      </c>
      <c r="BB367">
        <f>VLOOKUP(Sheet1[[#This Row],[NPDES ID2]],Combined_Sheet__Major_Only___2[[NPDES ID2]:[ECHO BFR]],18,FALSE)</f>
        <v>-116.167591068173</v>
      </c>
      <c r="BC367" t="str">
        <f>IF(ISNUMBER(SEARCH("aerobic",$AW367)),"aerobic","")</f>
        <v>aerobic</v>
      </c>
      <c r="BD367" t="str">
        <f>IF(ISNUMBER(SEARCH("anaer",$AW367)),"anaer","")</f>
        <v/>
      </c>
      <c r="BE367" t="str">
        <f>IF(ISNUMBER(SEARCH("thickening",$AZ367)),"thickening","")</f>
        <v>thickening</v>
      </c>
      <c r="BF367" s="2" t="str">
        <f>IF(ISNUMBER(SEARCH("airDry",$AW367)),"airDry","")</f>
        <v/>
      </c>
      <c r="BG367" s="2" t="str">
        <f>IF(ISNUMBER(SEARCH("heatDry",$AY367)),"heatDry","")</f>
        <v/>
      </c>
      <c r="BH367" s="2" t="str">
        <f>IF(AND(ISNUMBER(SEARCH("aerobic",$AW367)),ISNUMBER(SEARCH("anaer",$AW367))),"Combined Aer and Anaer.","")</f>
        <v/>
      </c>
    </row>
    <row r="368" spans="1:60" x14ac:dyDescent="0.25">
      <c r="A368" s="4">
        <v>2061</v>
      </c>
      <c r="B368" t="s">
        <v>9696</v>
      </c>
      <c r="C368">
        <v>1185</v>
      </c>
      <c r="D368">
        <v>394.41464897274579</v>
      </c>
      <c r="E368">
        <v>394.62873832685949</v>
      </c>
      <c r="F368">
        <v>333.4452229483407</v>
      </c>
      <c r="G368">
        <v>463.44560236440458</v>
      </c>
      <c r="H368">
        <v>-114.7316907967282</v>
      </c>
      <c r="I368">
        <v>-117.22905720465459</v>
      </c>
      <c r="J368">
        <v>-132.931407961339</v>
      </c>
      <c r="K368">
        <v>-91.288984984261901</v>
      </c>
      <c r="L368">
        <v>785.88116372767809</v>
      </c>
      <c r="M368">
        <v>782.51699680898344</v>
      </c>
      <c r="N368">
        <v>771.36158762799505</v>
      </c>
      <c r="O368">
        <v>809.53846162927277</v>
      </c>
      <c r="P368">
        <v>27.709856335058809</v>
      </c>
      <c r="Q368">
        <v>28.06387155494355</v>
      </c>
      <c r="R368">
        <v>22.91956202197936</v>
      </c>
      <c r="S368">
        <v>31.642884509899211</v>
      </c>
      <c r="T368">
        <v>46771.110901920933</v>
      </c>
      <c r="U368">
        <v>46771.075263554019</v>
      </c>
      <c r="V368">
        <v>46739.157637988486</v>
      </c>
      <c r="W368">
        <v>46803.285018529939</v>
      </c>
      <c r="X368">
        <v>3174.3845028684818</v>
      </c>
      <c r="Y368">
        <v>3186.6875143141751</v>
      </c>
      <c r="Z368">
        <v>3082.8657192945252</v>
      </c>
      <c r="AA368">
        <v>3233.3066066084029</v>
      </c>
      <c r="AB368">
        <v>492.90473793762868</v>
      </c>
      <c r="AC368">
        <v>489.22526226723357</v>
      </c>
      <c r="AD368">
        <v>427.12880313346528</v>
      </c>
      <c r="AE368">
        <v>568.17527800838673</v>
      </c>
      <c r="AF368">
        <v>64.995797594876109</v>
      </c>
      <c r="AG368">
        <v>64.71638998834888</v>
      </c>
      <c r="AH368">
        <v>63.797410970214997</v>
      </c>
      <c r="AI368">
        <v>66.95146843979883</v>
      </c>
      <c r="AJ368">
        <v>0.57047265537321978</v>
      </c>
      <c r="AK368">
        <v>0.57047276014520965</v>
      </c>
      <c r="AL368">
        <v>0.57044854960436642</v>
      </c>
      <c r="AM368">
        <v>0.5704966228556021</v>
      </c>
      <c r="AN368">
        <v>0.94866382430644935</v>
      </c>
      <c r="AO368">
        <v>0.94866382430644935</v>
      </c>
      <c r="AP368">
        <v>0.94866382430644935</v>
      </c>
      <c r="AQ368">
        <v>0.94866382430644935</v>
      </c>
      <c r="AR368">
        <v>15.3774477332394</v>
      </c>
      <c r="AS368">
        <v>15.3774477332394</v>
      </c>
      <c r="AT368">
        <v>15.3774477332394</v>
      </c>
      <c r="AU368">
        <v>15.3774477332394</v>
      </c>
      <c r="AV368" t="str">
        <f>VLOOKUP(Sheet1[[#This Row],[NPDES ID2]],Combined_Sheet__Major_Only___2[[NPDES ID2]:[ECHO BFR]],3,FALSE)</f>
        <v>GA</v>
      </c>
      <c r="AW368" t="s">
        <v>41</v>
      </c>
      <c r="AX368" t="str">
        <f>VLOOKUP(Sheet1[[#This Row],[NPDES ID2]],Combined_Sheet__Major_Only___2[[NPDES ID2]:[ECHO BFR]],27,FALSE)</f>
        <v>-</v>
      </c>
      <c r="AY368" t="str">
        <f>VLOOKUP(Sheet1[[#This Row],[NPDES ID2]],Combined_Sheet__Major_Only___2[[NPDES ID2]:[ECHO BFR]],28,FALSE)</f>
        <v>-</v>
      </c>
      <c r="AZ368" t="str">
        <f>VLOOKUP(Sheet1[[#This Row],[NPDES ID2]],Combined_Sheet__Major_Only___2[[NPDES ID2]:[ECHO BFR]],29,FALSE)</f>
        <v>thickening</v>
      </c>
      <c r="BA368">
        <f>VLOOKUP(Sheet1[[#This Row],[NPDES ID2]],Combined_Sheet__Major_Only___2[[NPDES ID2]:[ECHO BFR]],17,FALSE)</f>
        <v>34.102722</v>
      </c>
      <c r="BB368">
        <f>VLOOKUP(Sheet1[[#This Row],[NPDES ID2]],Combined_Sheet__Major_Only___2[[NPDES ID2]:[ECHO BFR]],18,FALSE)</f>
        <v>-84.447971999999993</v>
      </c>
      <c r="BC368" t="str">
        <f>IF(ISNUMBER(SEARCH("aerobic",$AW368)),"aerobic","")</f>
        <v>aerobic</v>
      </c>
      <c r="BD368" t="str">
        <f>IF(ISNUMBER(SEARCH("anaer",$AW368)),"anaer","")</f>
        <v/>
      </c>
      <c r="BE368" t="str">
        <f>IF(ISNUMBER(SEARCH("thickening",$AZ368)),"thickening","")</f>
        <v>thickening</v>
      </c>
      <c r="BF368" s="3" t="str">
        <f>IF(ISNUMBER(SEARCH("airDry",$AW368)),"airDry","")</f>
        <v/>
      </c>
      <c r="BG368" s="3" t="str">
        <f>IF(ISNUMBER(SEARCH("heatDry",$AY368)),"heatDry","")</f>
        <v/>
      </c>
      <c r="BH368" s="3" t="str">
        <f>IF(AND(ISNUMBER(SEARCH("aerobic",$AW368)),ISNUMBER(SEARCH("anaer",$AW368))),"Combined Aer and Anaer.","")</f>
        <v/>
      </c>
    </row>
    <row r="369" spans="1:60" x14ac:dyDescent="0.25">
      <c r="A369" s="4">
        <v>1212</v>
      </c>
      <c r="B369" t="s">
        <v>5810</v>
      </c>
      <c r="C369">
        <v>242</v>
      </c>
      <c r="D369">
        <v>579.08630402954532</v>
      </c>
      <c r="E369">
        <v>581.9608955294118</v>
      </c>
      <c r="F369">
        <v>430.46204874145587</v>
      </c>
      <c r="G369">
        <v>747.58785420580057</v>
      </c>
      <c r="H369">
        <v>-126.3515380533313</v>
      </c>
      <c r="I369">
        <v>-128.7825295339162</v>
      </c>
      <c r="J369">
        <v>-145.2371907861247</v>
      </c>
      <c r="K369">
        <v>-103.3230650758311</v>
      </c>
      <c r="L369">
        <v>146.96759674201181</v>
      </c>
      <c r="M369">
        <v>146.1727816452017</v>
      </c>
      <c r="N369">
        <v>143.54176517307619</v>
      </c>
      <c r="O369">
        <v>152.5509745458607</v>
      </c>
      <c r="P369">
        <v>5.6873064536927993</v>
      </c>
      <c r="Q369">
        <v>5.7414673941877812</v>
      </c>
      <c r="R369">
        <v>4.7681533802251579</v>
      </c>
      <c r="S369">
        <v>6.488012929627093</v>
      </c>
      <c r="T369">
        <v>46773.113569281682</v>
      </c>
      <c r="U369">
        <v>46773.077929446517</v>
      </c>
      <c r="V369">
        <v>46741.158988911971</v>
      </c>
      <c r="W369">
        <v>46805.289011426838</v>
      </c>
      <c r="X369">
        <v>3467.1615359162988</v>
      </c>
      <c r="Y369">
        <v>3484.310761946595</v>
      </c>
      <c r="Z369">
        <v>3341.1251943713519</v>
      </c>
      <c r="AA369">
        <v>3548.4528546819761</v>
      </c>
      <c r="AB369">
        <v>569.10992222835387</v>
      </c>
      <c r="AC369">
        <v>563.25143997703685</v>
      </c>
      <c r="AD369">
        <v>488.98821445882328</v>
      </c>
      <c r="AE369">
        <v>658.87277229943902</v>
      </c>
      <c r="AF369">
        <v>59.516441720193882</v>
      </c>
      <c r="AG369">
        <v>59.194328680995689</v>
      </c>
      <c r="AH369">
        <v>58.129608577056473</v>
      </c>
      <c r="AI369">
        <v>61.777318163037179</v>
      </c>
      <c r="AJ369">
        <v>0.50356336799401213</v>
      </c>
      <c r="AK369">
        <v>0.50356338889137409</v>
      </c>
      <c r="AL369">
        <v>0.50355857511558755</v>
      </c>
      <c r="AM369">
        <v>0.50356813319837634</v>
      </c>
      <c r="AN369">
        <v>0.94866586051209556</v>
      </c>
      <c r="AO369">
        <v>0.94866586051209589</v>
      </c>
      <c r="AP369">
        <v>0.94866586051209589</v>
      </c>
      <c r="AQ369">
        <v>0.94866586051209589</v>
      </c>
      <c r="AR369">
        <v>13.61547025683425</v>
      </c>
      <c r="AS369">
        <v>13.615470256834261</v>
      </c>
      <c r="AT369">
        <v>13.615470256834261</v>
      </c>
      <c r="AU369">
        <v>13.615470256834261</v>
      </c>
      <c r="AV369" t="str">
        <f>VLOOKUP(Sheet1[[#This Row],[NPDES ID2]],Combined_Sheet__Major_Only___2[[NPDES ID2]:[ECHO BFR]],3,FALSE)</f>
        <v>IN</v>
      </c>
      <c r="AW369" t="s">
        <v>41</v>
      </c>
      <c r="AX369" t="str">
        <f>VLOOKUP(Sheet1[[#This Row],[NPDES ID2]],Combined_Sheet__Major_Only___2[[NPDES ID2]:[ECHO BFR]],27,FALSE)</f>
        <v>-</v>
      </c>
      <c r="AY369" t="str">
        <f>VLOOKUP(Sheet1[[#This Row],[NPDES ID2]],Combined_Sheet__Major_Only___2[[NPDES ID2]:[ECHO BFR]],28,FALSE)</f>
        <v>-</v>
      </c>
      <c r="AZ369" t="str">
        <f>VLOOKUP(Sheet1[[#This Row],[NPDES ID2]],Combined_Sheet__Major_Only___2[[NPDES ID2]:[ECHO BFR]],29,FALSE)</f>
        <v>thickening</v>
      </c>
      <c r="BA369">
        <f>VLOOKUP(Sheet1[[#This Row],[NPDES ID2]],Combined_Sheet__Major_Only___2[[NPDES ID2]:[ECHO BFR]],17,FALSE)</f>
        <v>41.144888999999999</v>
      </c>
      <c r="BB369">
        <f>VLOOKUP(Sheet1[[#This Row],[NPDES ID2]],Combined_Sheet__Major_Only___2[[NPDES ID2]:[ECHO BFR]],18,FALSE)</f>
        <v>-85.490194000000002</v>
      </c>
      <c r="BC369" t="str">
        <f>IF(ISNUMBER(SEARCH("aerobic",$AW369)),"aerobic","")</f>
        <v>aerobic</v>
      </c>
      <c r="BD369" t="str">
        <f>IF(ISNUMBER(SEARCH("anaer",$AW369)),"anaer","")</f>
        <v/>
      </c>
      <c r="BE369" t="str">
        <f>IF(ISNUMBER(SEARCH("thickening",$AZ369)),"thickening","")</f>
        <v>thickening</v>
      </c>
      <c r="BF369" s="2" t="str">
        <f>IF(ISNUMBER(SEARCH("airDry",$AW369)),"airDry","")</f>
        <v/>
      </c>
      <c r="BG369" s="2" t="str">
        <f>IF(ISNUMBER(SEARCH("heatDry",$AY369)),"heatDry","")</f>
        <v/>
      </c>
      <c r="BH369" s="2" t="str">
        <f>IF(AND(ISNUMBER(SEARCH("aerobic",$AW369)),ISNUMBER(SEARCH("anaer",$AW369))),"Combined Aer and Anaer.","")</f>
        <v/>
      </c>
    </row>
    <row r="370" spans="1:60" x14ac:dyDescent="0.25">
      <c r="A370" s="4">
        <v>1371</v>
      </c>
      <c r="B370" t="s">
        <v>6510</v>
      </c>
      <c r="C370">
        <v>154</v>
      </c>
      <c r="D370">
        <v>794.94780119278107</v>
      </c>
      <c r="E370">
        <v>793.43315181953585</v>
      </c>
      <c r="F370">
        <v>572.25845357045114</v>
      </c>
      <c r="G370">
        <v>1035.3024598149671</v>
      </c>
      <c r="H370">
        <v>-123.9144563205794</v>
      </c>
      <c r="I370">
        <v>-126.3975697749883</v>
      </c>
      <c r="J370">
        <v>-142.53142876580509</v>
      </c>
      <c r="K370">
        <v>-100.735501976135</v>
      </c>
      <c r="L370">
        <v>95.260160131428378</v>
      </c>
      <c r="M370">
        <v>94.768051545868033</v>
      </c>
      <c r="N370">
        <v>93.139312291016552</v>
      </c>
      <c r="O370">
        <v>98.716776430050459</v>
      </c>
      <c r="P370">
        <v>3.6156655397612498</v>
      </c>
      <c r="Q370">
        <v>3.6489112842946372</v>
      </c>
      <c r="R370">
        <v>3.0242038902010351</v>
      </c>
      <c r="S370">
        <v>4.1180511354310729</v>
      </c>
      <c r="T370">
        <v>46825.283510303401</v>
      </c>
      <c r="U370">
        <v>46825.247832219757</v>
      </c>
      <c r="V370">
        <v>46793.29463644253</v>
      </c>
      <c r="W370">
        <v>46857.493482967468</v>
      </c>
      <c r="X370">
        <v>3407.6805564801111</v>
      </c>
      <c r="Y370">
        <v>3423.7738649558592</v>
      </c>
      <c r="Z370">
        <v>3289.3208799022891</v>
      </c>
      <c r="AA370">
        <v>3483.9704968400388</v>
      </c>
      <c r="AB370">
        <v>529.03911413365608</v>
      </c>
      <c r="AC370">
        <v>524.34241290345676</v>
      </c>
      <c r="AD370">
        <v>458.06949120323162</v>
      </c>
      <c r="AE370">
        <v>608.10296499469428</v>
      </c>
      <c r="AF370">
        <v>60.620499746671527</v>
      </c>
      <c r="AG370">
        <v>60.30718655830244</v>
      </c>
      <c r="AH370">
        <v>59.271173739140153</v>
      </c>
      <c r="AI370">
        <v>62.820063881278102</v>
      </c>
      <c r="AJ370">
        <v>0.51703500940423464</v>
      </c>
      <c r="AK370">
        <v>0.51703502254321676</v>
      </c>
      <c r="AL370">
        <v>0.51703199700609992</v>
      </c>
      <c r="AM370">
        <v>0.51703800439611092</v>
      </c>
      <c r="AN370">
        <v>0.94871884728005962</v>
      </c>
      <c r="AO370">
        <v>0.94871884728005984</v>
      </c>
      <c r="AP370">
        <v>0.94871884728005984</v>
      </c>
      <c r="AQ370">
        <v>0.94871884728005984</v>
      </c>
      <c r="AR370">
        <v>14.343250282900611</v>
      </c>
      <c r="AS370">
        <v>14.343250282900611</v>
      </c>
      <c r="AT370">
        <v>14.343250282900611</v>
      </c>
      <c r="AU370">
        <v>14.343250282900611</v>
      </c>
      <c r="AV370" t="str">
        <f>VLOOKUP(Sheet1[[#This Row],[NPDES ID2]],Combined_Sheet__Major_Only___2[[NPDES ID2]:[ECHO BFR]],3,FALSE)</f>
        <v>SC</v>
      </c>
      <c r="AW370" t="s">
        <v>41</v>
      </c>
      <c r="AX370" t="str">
        <f>VLOOKUP(Sheet1[[#This Row],[NPDES ID2]],Combined_Sheet__Major_Only___2[[NPDES ID2]:[ECHO BFR]],27,FALSE)</f>
        <v>-</v>
      </c>
      <c r="AY370" t="str">
        <f>VLOOKUP(Sheet1[[#This Row],[NPDES ID2]],Combined_Sheet__Major_Only___2[[NPDES ID2]:[ECHO BFR]],28,FALSE)</f>
        <v>-</v>
      </c>
      <c r="AZ370" t="str">
        <f>VLOOKUP(Sheet1[[#This Row],[NPDES ID2]],Combined_Sheet__Major_Only___2[[NPDES ID2]:[ECHO BFR]],29,FALSE)</f>
        <v>thickening</v>
      </c>
      <c r="BA370">
        <f>VLOOKUP(Sheet1[[#This Row],[NPDES ID2]],Combined_Sheet__Major_Only___2[[NPDES ID2]:[ECHO BFR]],17,FALSE)</f>
        <v>34.685000000000002</v>
      </c>
      <c r="BB370">
        <f>VLOOKUP(Sheet1[[#This Row],[NPDES ID2]],Combined_Sheet__Major_Only___2[[NPDES ID2]:[ECHO BFR]],18,FALSE)</f>
        <v>-82.833332999999996</v>
      </c>
      <c r="BC370" t="str">
        <f>IF(ISNUMBER(SEARCH("aerobic",$AW370)),"aerobic","")</f>
        <v>aerobic</v>
      </c>
      <c r="BD370" t="str">
        <f>IF(ISNUMBER(SEARCH("anaer",$AW370)),"anaer","")</f>
        <v/>
      </c>
      <c r="BE370" t="str">
        <f>IF(ISNUMBER(SEARCH("thickening",$AZ370)),"thickening","")</f>
        <v>thickening</v>
      </c>
      <c r="BF370" s="3" t="str">
        <f>IF(ISNUMBER(SEARCH("airDry",$AW370)),"airDry","")</f>
        <v/>
      </c>
      <c r="BG370" s="3" t="str">
        <f>IF(ISNUMBER(SEARCH("heatDry",$AY370)),"heatDry","")</f>
        <v/>
      </c>
      <c r="BH370" s="3" t="str">
        <f>IF(AND(ISNUMBER(SEARCH("aerobic",$AW370)),ISNUMBER(SEARCH("anaer",$AW370))),"Combined Aer and Anaer.","")</f>
        <v/>
      </c>
    </row>
    <row r="371" spans="1:60" x14ac:dyDescent="0.25">
      <c r="A371" s="4">
        <v>944</v>
      </c>
      <c r="B371" t="s">
        <v>4584</v>
      </c>
      <c r="C371">
        <v>634.4</v>
      </c>
      <c r="D371">
        <v>363.50079335693442</v>
      </c>
      <c r="E371">
        <v>363.77572168375968</v>
      </c>
      <c r="F371">
        <v>293.49834091146289</v>
      </c>
      <c r="G371">
        <v>431.99356641725137</v>
      </c>
      <c r="H371">
        <v>-116.4333073524609</v>
      </c>
      <c r="I371">
        <v>-118.81176725491071</v>
      </c>
      <c r="J371">
        <v>-134.4423857098713</v>
      </c>
      <c r="K371">
        <v>-92.964365658652113</v>
      </c>
      <c r="L371">
        <v>415.45598827647183</v>
      </c>
      <c r="M371">
        <v>413.61208938060253</v>
      </c>
      <c r="N371">
        <v>407.50407748325239</v>
      </c>
      <c r="O371">
        <v>428.41445904957419</v>
      </c>
      <c r="P371">
        <v>14.84626652818126</v>
      </c>
      <c r="Q371">
        <v>15.030390173264371</v>
      </c>
      <c r="R371">
        <v>12.32331904309898</v>
      </c>
      <c r="S371">
        <v>16.911154579262451</v>
      </c>
      <c r="T371">
        <v>46860.905115733964</v>
      </c>
      <c r="U371">
        <v>46860.869411534273</v>
      </c>
      <c r="V371">
        <v>46828.89282629724</v>
      </c>
      <c r="W371">
        <v>46893.138665816266</v>
      </c>
      <c r="X371">
        <v>3220.8991307668498</v>
      </c>
      <c r="Y371">
        <v>3233.8706954284289</v>
      </c>
      <c r="Z371">
        <v>3124.6816055074378</v>
      </c>
      <c r="AA371">
        <v>3282.8444292924601</v>
      </c>
      <c r="AB371">
        <v>487.48226183134062</v>
      </c>
      <c r="AC371">
        <v>483.91457777026142</v>
      </c>
      <c r="AD371">
        <v>423.84278787851372</v>
      </c>
      <c r="AE371">
        <v>559.62566075078053</v>
      </c>
      <c r="AF371">
        <v>64.179890374636102</v>
      </c>
      <c r="AG371">
        <v>63.89442319163048</v>
      </c>
      <c r="AH371">
        <v>62.95276394891868</v>
      </c>
      <c r="AI371">
        <v>66.181252213926086</v>
      </c>
      <c r="AJ371">
        <v>0.56050179053049509</v>
      </c>
      <c r="AK371">
        <v>0.56050184564200256</v>
      </c>
      <c r="AL371">
        <v>0.5604891346126768</v>
      </c>
      <c r="AM371">
        <v>0.56051437356164402</v>
      </c>
      <c r="AN371">
        <v>0.94875496381612212</v>
      </c>
      <c r="AO371">
        <v>0.94875496381612201</v>
      </c>
      <c r="AP371">
        <v>0.94875496381612201</v>
      </c>
      <c r="AQ371">
        <v>0.94875496381612201</v>
      </c>
      <c r="AR371">
        <v>15.425265558999341</v>
      </c>
      <c r="AS371">
        <v>15.425265558999341</v>
      </c>
      <c r="AT371">
        <v>15.425265558999341</v>
      </c>
      <c r="AU371">
        <v>15.425265558999341</v>
      </c>
      <c r="AV371" t="str">
        <f>VLOOKUP(Sheet1[[#This Row],[NPDES ID2]],Combined_Sheet__Major_Only___2[[NPDES ID2]:[ECHO BFR]],3,FALSE)</f>
        <v>AL</v>
      </c>
      <c r="AW371" t="s">
        <v>41</v>
      </c>
      <c r="AX371" t="str">
        <f>VLOOKUP(Sheet1[[#This Row],[NPDES ID2]],Combined_Sheet__Major_Only___2[[NPDES ID2]:[ECHO BFR]],27,FALSE)</f>
        <v>-</v>
      </c>
      <c r="AY371" t="str">
        <f>VLOOKUP(Sheet1[[#This Row],[NPDES ID2]],Combined_Sheet__Major_Only___2[[NPDES ID2]:[ECHO BFR]],28,FALSE)</f>
        <v>-</v>
      </c>
      <c r="AZ371" t="str">
        <f>VLOOKUP(Sheet1[[#This Row],[NPDES ID2]],Combined_Sheet__Major_Only___2[[NPDES ID2]:[ECHO BFR]],29,FALSE)</f>
        <v>thickening, preliminaryOps</v>
      </c>
      <c r="BA371">
        <f>VLOOKUP(Sheet1[[#This Row],[NPDES ID2]],Combined_Sheet__Major_Only___2[[NPDES ID2]:[ECHO BFR]],17,FALSE)</f>
        <v>33.813899999999997</v>
      </c>
      <c r="BB371">
        <f>VLOOKUP(Sheet1[[#This Row],[NPDES ID2]],Combined_Sheet__Major_Only___2[[NPDES ID2]:[ECHO BFR]],18,FALSE)</f>
        <v>-85.764099999999999</v>
      </c>
      <c r="BC371" t="str">
        <f>IF(ISNUMBER(SEARCH("aerobic",$AW371)),"aerobic","")</f>
        <v>aerobic</v>
      </c>
      <c r="BD371" t="str">
        <f>IF(ISNUMBER(SEARCH("anaer",$AW371)),"anaer","")</f>
        <v/>
      </c>
      <c r="BE371" t="str">
        <f>IF(ISNUMBER(SEARCH("thickening",$AZ371)),"thickening","")</f>
        <v>thickening</v>
      </c>
      <c r="BF371" s="2" t="str">
        <f>IF(ISNUMBER(SEARCH("airDry",$AW371)),"airDry","")</f>
        <v/>
      </c>
      <c r="BG371" s="2" t="str">
        <f>IF(ISNUMBER(SEARCH("heatDry",$AY371)),"heatDry","")</f>
        <v/>
      </c>
      <c r="BH371" s="2" t="str">
        <f>IF(AND(ISNUMBER(SEARCH("aerobic",$AW371)),ISNUMBER(SEARCH("anaer",$AW371))),"Combined Aer and Anaer.","")</f>
        <v/>
      </c>
    </row>
    <row r="372" spans="1:60" x14ac:dyDescent="0.25">
      <c r="A372" s="4">
        <v>2347</v>
      </c>
      <c r="B372" t="s">
        <v>10950</v>
      </c>
      <c r="C372">
        <v>356</v>
      </c>
      <c r="D372">
        <v>438.32227465871011</v>
      </c>
      <c r="E372">
        <v>443.75746561442799</v>
      </c>
      <c r="F372">
        <v>337.01690937260258</v>
      </c>
      <c r="G372">
        <v>548.9147059972006</v>
      </c>
      <c r="H372">
        <v>-119.0026358683223</v>
      </c>
      <c r="I372">
        <v>-121.31394288324471</v>
      </c>
      <c r="J372">
        <v>-137.04225188146589</v>
      </c>
      <c r="K372">
        <v>-95.614505513631613</v>
      </c>
      <c r="L372">
        <v>228.56982454578829</v>
      </c>
      <c r="M372">
        <v>227.49863574678329</v>
      </c>
      <c r="N372">
        <v>223.95194738820149</v>
      </c>
      <c r="O372">
        <v>236.095707832339</v>
      </c>
      <c r="P372">
        <v>8.3408559664225841</v>
      </c>
      <c r="Q372">
        <v>8.4256582021849891</v>
      </c>
      <c r="R372">
        <v>6.9421853882048428</v>
      </c>
      <c r="S372">
        <v>9.5109395160159753</v>
      </c>
      <c r="T372">
        <v>46907.186027428412</v>
      </c>
      <c r="U372">
        <v>46907.150289297773</v>
      </c>
      <c r="V372">
        <v>46875.143315606583</v>
      </c>
      <c r="W372">
        <v>46939.450210167452</v>
      </c>
      <c r="X372">
        <v>3288.6070254825449</v>
      </c>
      <c r="Y372">
        <v>3302.6357521169111</v>
      </c>
      <c r="Z372">
        <v>3184.9111842524439</v>
      </c>
      <c r="AA372">
        <v>3355.38414723701</v>
      </c>
      <c r="AB372">
        <v>543.76304086335108</v>
      </c>
      <c r="AC372">
        <v>538.75795315515938</v>
      </c>
      <c r="AD372">
        <v>466.57617130169581</v>
      </c>
      <c r="AE372">
        <v>631.76344808087083</v>
      </c>
      <c r="AF372">
        <v>62.921862729725241</v>
      </c>
      <c r="AG372">
        <v>62.62661711273924</v>
      </c>
      <c r="AH372">
        <v>61.65138440379144</v>
      </c>
      <c r="AI372">
        <v>64.993350138075414</v>
      </c>
      <c r="AJ372">
        <v>0.54513301703969408</v>
      </c>
      <c r="AK372">
        <v>0.54513304908504367</v>
      </c>
      <c r="AL372">
        <v>0.54512566452421662</v>
      </c>
      <c r="AM372">
        <v>0.54514032713506744</v>
      </c>
      <c r="AN372">
        <v>0.94880181184475032</v>
      </c>
      <c r="AO372">
        <v>0.94880181184475043</v>
      </c>
      <c r="AP372">
        <v>0.94880181184475043</v>
      </c>
      <c r="AQ372">
        <v>0.94880181184475043</v>
      </c>
      <c r="AR372">
        <v>14.33227312671746</v>
      </c>
      <c r="AS372">
        <v>14.33227312671746</v>
      </c>
      <c r="AT372">
        <v>14.33227312671746</v>
      </c>
      <c r="AU372">
        <v>14.33227312671746</v>
      </c>
      <c r="AV372" t="str">
        <f>VLOOKUP(Sheet1[[#This Row],[NPDES ID2]],Combined_Sheet__Major_Only___2[[NPDES ID2]:[ECHO BFR]],3,FALSE)</f>
        <v>CO</v>
      </c>
      <c r="AW372" t="s">
        <v>41</v>
      </c>
      <c r="AX372" t="str">
        <f>VLOOKUP(Sheet1[[#This Row],[NPDES ID2]],Combined_Sheet__Major_Only___2[[NPDES ID2]:[ECHO BFR]],27,FALSE)</f>
        <v>-</v>
      </c>
      <c r="AY372" t="str">
        <f>VLOOKUP(Sheet1[[#This Row],[NPDES ID2]],Combined_Sheet__Major_Only___2[[NPDES ID2]:[ECHO BFR]],28,FALSE)</f>
        <v>-</v>
      </c>
      <c r="AZ372" t="str">
        <f>VLOOKUP(Sheet1[[#This Row],[NPDES ID2]],Combined_Sheet__Major_Only___2[[NPDES ID2]:[ECHO BFR]],29,FALSE)</f>
        <v>thickening</v>
      </c>
      <c r="BA372">
        <f>VLOOKUP(Sheet1[[#This Row],[NPDES ID2]],Combined_Sheet__Major_Only___2[[NPDES ID2]:[ECHO BFR]],17,FALSE)</f>
        <v>39.667389</v>
      </c>
      <c r="BB372">
        <f>VLOOKUP(Sheet1[[#This Row],[NPDES ID2]],Combined_Sheet__Major_Only___2[[NPDES ID2]:[ECHO BFR]],18,FALSE)</f>
        <v>-106.087222</v>
      </c>
      <c r="BC372" t="str">
        <f>IF(ISNUMBER(SEARCH("aerobic",$AW372)),"aerobic","")</f>
        <v>aerobic</v>
      </c>
      <c r="BD372" t="str">
        <f>IF(ISNUMBER(SEARCH("anaer",$AW372)),"anaer","")</f>
        <v/>
      </c>
      <c r="BE372" t="str">
        <f>IF(ISNUMBER(SEARCH("thickening",$AZ372)),"thickening","")</f>
        <v>thickening</v>
      </c>
      <c r="BF372" s="3" t="str">
        <f>IF(ISNUMBER(SEARCH("airDry",$AW372)),"airDry","")</f>
        <v/>
      </c>
      <c r="BG372" s="3" t="str">
        <f>IF(ISNUMBER(SEARCH("heatDry",$AY372)),"heatDry","")</f>
        <v/>
      </c>
      <c r="BH372" s="3" t="str">
        <f>IF(AND(ISNUMBER(SEARCH("aerobic",$AW372)),ISNUMBER(SEARCH("anaer",$AW372))),"Combined Aer and Anaer.","")</f>
        <v/>
      </c>
    </row>
    <row r="373" spans="1:60" x14ac:dyDescent="0.25">
      <c r="A373" s="4">
        <v>482</v>
      </c>
      <c r="B373" t="s">
        <v>2399</v>
      </c>
      <c r="C373">
        <v>415.5</v>
      </c>
      <c r="D373">
        <v>400.08595229788659</v>
      </c>
      <c r="E373">
        <v>404.97216704585333</v>
      </c>
      <c r="F373">
        <v>307.3021749759082</v>
      </c>
      <c r="G373">
        <v>489.11092032161321</v>
      </c>
      <c r="H373">
        <v>-115.8863215816704</v>
      </c>
      <c r="I373">
        <v>-118.2581972432213</v>
      </c>
      <c r="J373">
        <v>-133.93936798251681</v>
      </c>
      <c r="K373">
        <v>-92.347044667305781</v>
      </c>
      <c r="L373">
        <v>273.39021511430911</v>
      </c>
      <c r="M373">
        <v>272.19250768501678</v>
      </c>
      <c r="N373">
        <v>268.22637906548749</v>
      </c>
      <c r="O373">
        <v>281.80567994945079</v>
      </c>
      <c r="P373">
        <v>9.7209045464004369</v>
      </c>
      <c r="Q373">
        <v>9.8451160850441948</v>
      </c>
      <c r="R373">
        <v>8.0599743041244789</v>
      </c>
      <c r="S373">
        <v>11.08012555470922</v>
      </c>
      <c r="T373">
        <v>46922.753465570167</v>
      </c>
      <c r="U373">
        <v>46922.717716026244</v>
      </c>
      <c r="V373">
        <v>46890.700520618069</v>
      </c>
      <c r="W373">
        <v>46955.02795216821</v>
      </c>
      <c r="X373">
        <v>3209.9395135018572</v>
      </c>
      <c r="Y373">
        <v>3222.6883848019338</v>
      </c>
      <c r="Z373">
        <v>3115.3066571241488</v>
      </c>
      <c r="AA373">
        <v>3270.8573423702269</v>
      </c>
      <c r="AB373">
        <v>544.29409071767839</v>
      </c>
      <c r="AC373">
        <v>539.31451731021616</v>
      </c>
      <c r="AD373">
        <v>465.47872035482072</v>
      </c>
      <c r="AE373">
        <v>635.49647611282444</v>
      </c>
      <c r="AF373">
        <v>64.483062929833252</v>
      </c>
      <c r="AG373">
        <v>64.200134714697811</v>
      </c>
      <c r="AH373">
        <v>63.265993768853939</v>
      </c>
      <c r="AI373">
        <v>66.467645857438342</v>
      </c>
      <c r="AJ373">
        <v>0.56420644372216056</v>
      </c>
      <c r="AK373">
        <v>0.56420648213596303</v>
      </c>
      <c r="AL373">
        <v>0.5641976282085378</v>
      </c>
      <c r="AM373">
        <v>0.56421520839644546</v>
      </c>
      <c r="AN373">
        <v>0.94881755079720731</v>
      </c>
      <c r="AO373">
        <v>0.94881755079720775</v>
      </c>
      <c r="AP373">
        <v>0.94881755079720775</v>
      </c>
      <c r="AQ373">
        <v>0.94881755079720775</v>
      </c>
      <c r="AR373">
        <v>14.47040959928032</v>
      </c>
      <c r="AS373">
        <v>14.470409599280311</v>
      </c>
      <c r="AT373">
        <v>14.470409599280311</v>
      </c>
      <c r="AU373">
        <v>14.470409599280311</v>
      </c>
      <c r="AV373" t="str">
        <f>VLOOKUP(Sheet1[[#This Row],[NPDES ID2]],Combined_Sheet__Major_Only___2[[NPDES ID2]:[ECHO BFR]],3,FALSE)</f>
        <v>AL</v>
      </c>
      <c r="AW373" t="s">
        <v>544</v>
      </c>
      <c r="AX373" t="str">
        <f>VLOOKUP(Sheet1[[#This Row],[NPDES ID2]],Combined_Sheet__Major_Only___2[[NPDES ID2]:[ECHO BFR]],27,FALSE)</f>
        <v>longTermSludgeStore</v>
      </c>
      <c r="AY373" t="str">
        <f>VLOOKUP(Sheet1[[#This Row],[NPDES ID2]],Combined_Sheet__Major_Only___2[[NPDES ID2]:[ECHO BFR]],28,FALSE)</f>
        <v>heatTreatment</v>
      </c>
      <c r="AZ373" t="str">
        <f>VLOOKUP(Sheet1[[#This Row],[NPDES ID2]],Combined_Sheet__Major_Only___2[[NPDES ID2]:[ECHO BFR]],29,FALSE)</f>
        <v>thickening</v>
      </c>
      <c r="BA373">
        <f>VLOOKUP(Sheet1[[#This Row],[NPDES ID2]],Combined_Sheet__Major_Only___2[[NPDES ID2]:[ECHO BFR]],17,FALSE)</f>
        <v>32.429499999999997</v>
      </c>
      <c r="BB373">
        <f>VLOOKUP(Sheet1[[#This Row],[NPDES ID2]],Combined_Sheet__Major_Only___2[[NPDES ID2]:[ECHO BFR]],18,FALSE)</f>
        <v>-86.4054</v>
      </c>
      <c r="BC373" t="str">
        <f>IF(ISNUMBER(SEARCH("aerobic",$AW373)),"aerobic","")</f>
        <v>aerobic</v>
      </c>
      <c r="BD373" t="str">
        <f>IF(ISNUMBER(SEARCH("anaer",$AW373)),"anaer","")</f>
        <v/>
      </c>
      <c r="BE373" t="str">
        <f>IF(ISNUMBER(SEARCH("thickening",$AZ373)),"thickening","")</f>
        <v>thickening</v>
      </c>
      <c r="BF373" s="2" t="str">
        <f>IF(ISNUMBER(SEARCH("airDry",$AW373)),"airDry","")</f>
        <v/>
      </c>
      <c r="BG373" s="2" t="str">
        <f>IF(ISNUMBER(SEARCH("heatDry",$AY373)),"heatDry","")</f>
        <v/>
      </c>
      <c r="BH373" s="2" t="str">
        <f>IF(AND(ISNUMBER(SEARCH("aerobic",$AW373)),ISNUMBER(SEARCH("anaer",$AW373))),"Combined Aer and Anaer.","")</f>
        <v/>
      </c>
    </row>
    <row r="374" spans="1:60" x14ac:dyDescent="0.25">
      <c r="A374" s="4">
        <v>1725</v>
      </c>
      <c r="B374" t="s">
        <v>8083</v>
      </c>
      <c r="C374">
        <v>37</v>
      </c>
      <c r="D374">
        <v>2737.857324505921</v>
      </c>
      <c r="E374">
        <v>2732.2033907937921</v>
      </c>
      <c r="F374">
        <v>1894.0578226954649</v>
      </c>
      <c r="G374">
        <v>3625.1417689635082</v>
      </c>
      <c r="H374">
        <v>-116.60639392517309</v>
      </c>
      <c r="I374">
        <v>-118.90696344919679</v>
      </c>
      <c r="J374">
        <v>-134.56709487213749</v>
      </c>
      <c r="K374">
        <v>-93.019601212388494</v>
      </c>
      <c r="L374">
        <v>24.223910572761529</v>
      </c>
      <c r="M374">
        <v>24.116248710116249</v>
      </c>
      <c r="N374">
        <v>23.7599874714004</v>
      </c>
      <c r="O374">
        <v>24.980048541279729</v>
      </c>
      <c r="P374">
        <v>0.86591215983838976</v>
      </c>
      <c r="Q374">
        <v>0.87662553349333883</v>
      </c>
      <c r="R374">
        <v>0.71877701255195814</v>
      </c>
      <c r="S374">
        <v>0.98633927449082381</v>
      </c>
      <c r="T374">
        <v>46930.086042671202</v>
      </c>
      <c r="U374">
        <v>46930.050287751372</v>
      </c>
      <c r="V374">
        <v>46898.028277708509</v>
      </c>
      <c r="W374">
        <v>46962.365382594493</v>
      </c>
      <c r="X374">
        <v>3226.541913623942</v>
      </c>
      <c r="Y374">
        <v>3239.5528072046018</v>
      </c>
      <c r="Z374">
        <v>3130.0827934280351</v>
      </c>
      <c r="AA374">
        <v>3288.6318431736408</v>
      </c>
      <c r="AB374">
        <v>537.43689856435196</v>
      </c>
      <c r="AC374">
        <v>532.64061925534384</v>
      </c>
      <c r="AD374">
        <v>460.82142997915781</v>
      </c>
      <c r="AE374">
        <v>625.62860858095701</v>
      </c>
      <c r="AF374">
        <v>64.160728122231944</v>
      </c>
      <c r="AG374">
        <v>63.875531170386417</v>
      </c>
      <c r="AH374">
        <v>62.932035994740382</v>
      </c>
      <c r="AI374">
        <v>66.163446199419255</v>
      </c>
      <c r="AJ374">
        <v>0.56026765199281559</v>
      </c>
      <c r="AK374">
        <v>0.56026765537938139</v>
      </c>
      <c r="AL374">
        <v>0.56026687588040702</v>
      </c>
      <c r="AM374">
        <v>0.560268423616755</v>
      </c>
      <c r="AN374">
        <v>0.94882496080909862</v>
      </c>
      <c r="AO374">
        <v>0.94882496080909839</v>
      </c>
      <c r="AP374">
        <v>0.94882496080909839</v>
      </c>
      <c r="AQ374">
        <v>0.94882496080909839</v>
      </c>
      <c r="AR374">
        <v>14.55081854746067</v>
      </c>
      <c r="AS374">
        <v>14.55081854746067</v>
      </c>
      <c r="AT374">
        <v>14.55081854746067</v>
      </c>
      <c r="AU374">
        <v>14.55081854746067</v>
      </c>
      <c r="AV374" t="str">
        <f>VLOOKUP(Sheet1[[#This Row],[NPDES ID2]],Combined_Sheet__Major_Only___2[[NPDES ID2]:[ECHO BFR]],3,FALSE)</f>
        <v>TX</v>
      </c>
      <c r="AW374" t="s">
        <v>41</v>
      </c>
      <c r="AX374" t="str">
        <f>VLOOKUP(Sheet1[[#This Row],[NPDES ID2]],Combined_Sheet__Major_Only___2[[NPDES ID2]:[ECHO BFR]],27,FALSE)</f>
        <v>-</v>
      </c>
      <c r="AY374" t="str">
        <f>VLOOKUP(Sheet1[[#This Row],[NPDES ID2]],Combined_Sheet__Major_Only___2[[NPDES ID2]:[ECHO BFR]],28,FALSE)</f>
        <v>-</v>
      </c>
      <c r="AZ374" t="str">
        <f>VLOOKUP(Sheet1[[#This Row],[NPDES ID2]],Combined_Sheet__Major_Only___2[[NPDES ID2]:[ECHO BFR]],29,FALSE)</f>
        <v>thickening</v>
      </c>
      <c r="BA374">
        <f>VLOOKUP(Sheet1[[#This Row],[NPDES ID2]],Combined_Sheet__Major_Only___2[[NPDES ID2]:[ECHO BFR]],17,FALSE)</f>
        <v>32.207673999999997</v>
      </c>
      <c r="BB374">
        <f>VLOOKUP(Sheet1[[#This Row],[NPDES ID2]],Combined_Sheet__Major_Only___2[[NPDES ID2]:[ECHO BFR]],18,FALSE)</f>
        <v>-94.791893000000002</v>
      </c>
      <c r="BC374" t="str">
        <f>IF(ISNUMBER(SEARCH("aerobic",$AW374)),"aerobic","")</f>
        <v>aerobic</v>
      </c>
      <c r="BD374" t="str">
        <f>IF(ISNUMBER(SEARCH("anaer",$AW374)),"anaer","")</f>
        <v/>
      </c>
      <c r="BE374" t="str">
        <f>IF(ISNUMBER(SEARCH("thickening",$AZ374)),"thickening","")</f>
        <v>thickening</v>
      </c>
      <c r="BF374" s="3" t="str">
        <f>IF(ISNUMBER(SEARCH("airDry",$AW374)),"airDry","")</f>
        <v/>
      </c>
      <c r="BG374" s="3" t="str">
        <f>IF(ISNUMBER(SEARCH("heatDry",$AY374)),"heatDry","")</f>
        <v/>
      </c>
      <c r="BH374" s="3" t="str">
        <f>IF(AND(ISNUMBER(SEARCH("aerobic",$AW374)),ISNUMBER(SEARCH("anaer",$AW374))),"Combined Aer and Anaer.","")</f>
        <v/>
      </c>
    </row>
    <row r="375" spans="1:60" x14ac:dyDescent="0.25">
      <c r="A375" s="4">
        <v>1384</v>
      </c>
      <c r="B375" t="s">
        <v>6565</v>
      </c>
      <c r="C375">
        <v>147.6</v>
      </c>
      <c r="D375">
        <v>838.45078559784929</v>
      </c>
      <c r="E375">
        <v>836.42505764074872</v>
      </c>
      <c r="F375">
        <v>602.12589274840172</v>
      </c>
      <c r="G375">
        <v>1091.1885785682609</v>
      </c>
      <c r="H375">
        <v>-126.4333003359958</v>
      </c>
      <c r="I375">
        <v>-128.84640162444609</v>
      </c>
      <c r="J375">
        <v>-145.3314286580017</v>
      </c>
      <c r="K375">
        <v>-103.3854995163307</v>
      </c>
      <c r="L375">
        <v>89.601082709376954</v>
      </c>
      <c r="M375">
        <v>89.115972164433686</v>
      </c>
      <c r="N375">
        <v>87.510403045310738</v>
      </c>
      <c r="O375">
        <v>93.008533033236759</v>
      </c>
      <c r="P375">
        <v>3.468877010910064</v>
      </c>
      <c r="Q375">
        <v>3.5017687238913928</v>
      </c>
      <c r="R375">
        <v>2.908398925902925</v>
      </c>
      <c r="S375">
        <v>3.9574034026464191</v>
      </c>
      <c r="T375">
        <v>46989.276296188647</v>
      </c>
      <c r="U375">
        <v>46989.240497873368</v>
      </c>
      <c r="V375">
        <v>46957.179622988842</v>
      </c>
      <c r="W375">
        <v>47021.594813272714</v>
      </c>
      <c r="X375">
        <v>3484.6264486387722</v>
      </c>
      <c r="Y375">
        <v>3501.880475599799</v>
      </c>
      <c r="Z375">
        <v>3357.8273262485181</v>
      </c>
      <c r="AA375">
        <v>3566.4084942611039</v>
      </c>
      <c r="AB375">
        <v>585.3251731787276</v>
      </c>
      <c r="AC375">
        <v>579.0252112280582</v>
      </c>
      <c r="AD375">
        <v>501.1787938363853</v>
      </c>
      <c r="AE375">
        <v>679.95397936811946</v>
      </c>
      <c r="AF375">
        <v>59.491627520830107</v>
      </c>
      <c r="AG375">
        <v>59.169383495141417</v>
      </c>
      <c r="AH375">
        <v>58.103807422881289</v>
      </c>
      <c r="AI375">
        <v>61.753927542731716</v>
      </c>
      <c r="AJ375">
        <v>0.5032606507145676</v>
      </c>
      <c r="AK375">
        <v>0.50326066361193589</v>
      </c>
      <c r="AL375">
        <v>0.50325769369765738</v>
      </c>
      <c r="AM375">
        <v>0.5032635906453905</v>
      </c>
      <c r="AN375">
        <v>0.94888469766165984</v>
      </c>
      <c r="AO375">
        <v>0.94888469766166017</v>
      </c>
      <c r="AP375">
        <v>0.94888469766166017</v>
      </c>
      <c r="AQ375">
        <v>0.94888469766166017</v>
      </c>
      <c r="AR375">
        <v>13.4243504506546</v>
      </c>
      <c r="AS375">
        <v>13.42435045065459</v>
      </c>
      <c r="AT375">
        <v>13.42435045065459</v>
      </c>
      <c r="AU375">
        <v>13.42435045065459</v>
      </c>
      <c r="AV375" t="str">
        <f>VLOOKUP(Sheet1[[#This Row],[NPDES ID2]],Combined_Sheet__Major_Only___2[[NPDES ID2]:[ECHO BFR]],3,FALSE)</f>
        <v>IA</v>
      </c>
      <c r="AW375" t="s">
        <v>544</v>
      </c>
      <c r="AX375" t="str">
        <f>VLOOKUP(Sheet1[[#This Row],[NPDES ID2]],Combined_Sheet__Major_Only___2[[NPDES ID2]:[ECHO BFR]],27,FALSE)</f>
        <v>-</v>
      </c>
      <c r="AY375" t="str">
        <f>VLOOKUP(Sheet1[[#This Row],[NPDES ID2]],Combined_Sheet__Major_Only___2[[NPDES ID2]:[ECHO BFR]],28,FALSE)</f>
        <v>-</v>
      </c>
      <c r="AZ375" t="str">
        <f>VLOOKUP(Sheet1[[#This Row],[NPDES ID2]],Combined_Sheet__Major_Only___2[[NPDES ID2]:[ECHO BFR]],29,FALSE)</f>
        <v>preliminaryOps, thickening</v>
      </c>
      <c r="BA375">
        <f>VLOOKUP(Sheet1[[#This Row],[NPDES ID2]],Combined_Sheet__Major_Only___2[[NPDES ID2]:[ECHO BFR]],17,FALSE)</f>
        <v>40.978332999999999</v>
      </c>
      <c r="BB375">
        <f>VLOOKUP(Sheet1[[#This Row],[NPDES ID2]],Combined_Sheet__Major_Only___2[[NPDES ID2]:[ECHO BFR]],18,FALSE)</f>
        <v>-91.553888999999998</v>
      </c>
      <c r="BC375" t="str">
        <f>IF(ISNUMBER(SEARCH("aerobic",$AW375)),"aerobic","")</f>
        <v>aerobic</v>
      </c>
      <c r="BD375" t="str">
        <f>IF(ISNUMBER(SEARCH("anaer",$AW375)),"anaer","")</f>
        <v/>
      </c>
      <c r="BE375" t="str">
        <f>IF(ISNUMBER(SEARCH("thickening",$AZ375)),"thickening","")</f>
        <v>thickening</v>
      </c>
      <c r="BF375" s="2" t="str">
        <f>IF(ISNUMBER(SEARCH("airDry",$AW375)),"airDry","")</f>
        <v/>
      </c>
      <c r="BG375" s="2" t="str">
        <f>IF(ISNUMBER(SEARCH("heatDry",$AY375)),"heatDry","")</f>
        <v/>
      </c>
      <c r="BH375" s="2" t="str">
        <f>IF(AND(ISNUMBER(SEARCH("aerobic",$AW375)),ISNUMBER(SEARCH("anaer",$AW375))),"Combined Aer and Anaer.","")</f>
        <v/>
      </c>
    </row>
    <row r="376" spans="1:60" x14ac:dyDescent="0.25">
      <c r="A376" s="4">
        <v>1503</v>
      </c>
      <c r="B376" t="s">
        <v>7080</v>
      </c>
      <c r="C376">
        <v>106.99</v>
      </c>
      <c r="D376">
        <v>1048.8099436546011</v>
      </c>
      <c r="E376">
        <v>1048.656893895529</v>
      </c>
      <c r="F376">
        <v>742.47494352232945</v>
      </c>
      <c r="G376">
        <v>1377.477449285376</v>
      </c>
      <c r="H376">
        <v>-119.9972383507894</v>
      </c>
      <c r="I376">
        <v>-122.3330154526745</v>
      </c>
      <c r="J376">
        <v>-138.1630344003141</v>
      </c>
      <c r="K376">
        <v>-96.604687606800866</v>
      </c>
      <c r="L376">
        <v>68.196413379865319</v>
      </c>
      <c r="M376">
        <v>67.870467435033959</v>
      </c>
      <c r="N376">
        <v>66.791743524416702</v>
      </c>
      <c r="O376">
        <v>70.485804794514664</v>
      </c>
      <c r="P376">
        <v>2.5077756379445768</v>
      </c>
      <c r="Q376">
        <v>2.531245272762003</v>
      </c>
      <c r="R376">
        <v>2.0892766671884231</v>
      </c>
      <c r="S376">
        <v>2.8606420486646611</v>
      </c>
      <c r="T376">
        <v>47008.844876624607</v>
      </c>
      <c r="U376">
        <v>47008.809063962603</v>
      </c>
      <c r="V376">
        <v>46976.73534017583</v>
      </c>
      <c r="W376">
        <v>47041.176345865097</v>
      </c>
      <c r="X376">
        <v>3319.7686292893968</v>
      </c>
      <c r="Y376">
        <v>3334.225123365808</v>
      </c>
      <c r="Z376">
        <v>3213.0473316808861</v>
      </c>
      <c r="AA376">
        <v>3388.499569832004</v>
      </c>
      <c r="AB376">
        <v>614.66775081687115</v>
      </c>
      <c r="AC376">
        <v>607.45577181279896</v>
      </c>
      <c r="AD376">
        <v>517.8850549171209</v>
      </c>
      <c r="AE376">
        <v>726.87723917976587</v>
      </c>
      <c r="AF376">
        <v>62.466405753560927</v>
      </c>
      <c r="AG376">
        <v>62.167731966918574</v>
      </c>
      <c r="AH376">
        <v>61.17999693761832</v>
      </c>
      <c r="AI376">
        <v>64.563350587727371</v>
      </c>
      <c r="AJ376">
        <v>0.53957045984173924</v>
      </c>
      <c r="AK376">
        <v>0.53957046992177959</v>
      </c>
      <c r="AL376">
        <v>0.53956814911600859</v>
      </c>
      <c r="AM376">
        <v>0.53957275721155118</v>
      </c>
      <c r="AN376">
        <v>0.94890441628717559</v>
      </c>
      <c r="AO376">
        <v>0.94890441628717526</v>
      </c>
      <c r="AP376">
        <v>0.94890441628717526</v>
      </c>
      <c r="AQ376">
        <v>0.94890441628717526</v>
      </c>
      <c r="AR376">
        <v>13.322705861465471</v>
      </c>
      <c r="AS376">
        <v>13.322705861465471</v>
      </c>
      <c r="AT376">
        <v>13.322705861465471</v>
      </c>
      <c r="AU376">
        <v>13.322705861465471</v>
      </c>
      <c r="AV376" t="str">
        <f>VLOOKUP(Sheet1[[#This Row],[NPDES ID2]],Combined_Sheet__Major_Only___2[[NPDES ID2]:[ECHO BFR]],3,FALSE)</f>
        <v>NY</v>
      </c>
      <c r="AW376" t="s">
        <v>41</v>
      </c>
      <c r="AX376" t="str">
        <f>VLOOKUP(Sheet1[[#This Row],[NPDES ID2]],Combined_Sheet__Major_Only___2[[NPDES ID2]:[ECHO BFR]],27,FALSE)</f>
        <v>tempSludgeStore</v>
      </c>
      <c r="AY376" t="str">
        <f>VLOOKUP(Sheet1[[#This Row],[NPDES ID2]],Combined_Sheet__Major_Only___2[[NPDES ID2]:[ECHO BFR]],28,FALSE)</f>
        <v>-</v>
      </c>
      <c r="AZ376" t="str">
        <f>VLOOKUP(Sheet1[[#This Row],[NPDES ID2]],Combined_Sheet__Major_Only___2[[NPDES ID2]:[ECHO BFR]],29,FALSE)</f>
        <v>thickening</v>
      </c>
      <c r="BA376">
        <f>VLOOKUP(Sheet1[[#This Row],[NPDES ID2]],Combined_Sheet__Major_Only___2[[NPDES ID2]:[ECHO BFR]],17,FALSE)</f>
        <v>44.348666999999999</v>
      </c>
      <c r="BB376">
        <f>VLOOKUP(Sheet1[[#This Row],[NPDES ID2]],Combined_Sheet__Major_Only___2[[NPDES ID2]:[ECHO BFR]],18,FALSE)</f>
        <v>-74.114582999999996</v>
      </c>
      <c r="BC376" t="str">
        <f>IF(ISNUMBER(SEARCH("aerobic",$AW376)),"aerobic","")</f>
        <v>aerobic</v>
      </c>
      <c r="BD376" t="str">
        <f>IF(ISNUMBER(SEARCH("anaer",$AW376)),"anaer","")</f>
        <v/>
      </c>
      <c r="BE376" t="str">
        <f>IF(ISNUMBER(SEARCH("thickening",$AZ376)),"thickening","")</f>
        <v>thickening</v>
      </c>
      <c r="BF376" s="3" t="str">
        <f>IF(ISNUMBER(SEARCH("airDry",$AW376)),"airDry","")</f>
        <v/>
      </c>
      <c r="BG376" s="3" t="str">
        <f>IF(ISNUMBER(SEARCH("heatDry",$AY376)),"heatDry","")</f>
        <v/>
      </c>
      <c r="BH376" s="3" t="str">
        <f>IF(AND(ISNUMBER(SEARCH("aerobic",$AW376)),ISNUMBER(SEARCH("anaer",$AW376))),"Combined Aer and Anaer.","")</f>
        <v/>
      </c>
    </row>
    <row r="377" spans="1:60" x14ac:dyDescent="0.25">
      <c r="A377" s="4">
        <v>1815</v>
      </c>
      <c r="B377" t="s">
        <v>8583</v>
      </c>
      <c r="C377">
        <v>505.05</v>
      </c>
      <c r="D377">
        <v>416.76287269117972</v>
      </c>
      <c r="E377">
        <v>419.52050234180729</v>
      </c>
      <c r="F377">
        <v>324.611155986315</v>
      </c>
      <c r="G377">
        <v>509.09242105187968</v>
      </c>
      <c r="H377">
        <v>-129.37159973786621</v>
      </c>
      <c r="I377">
        <v>-131.76849072639081</v>
      </c>
      <c r="J377">
        <v>-148.2513805784186</v>
      </c>
      <c r="K377">
        <v>-106.5713719013185</v>
      </c>
      <c r="L377">
        <v>299.84044679838843</v>
      </c>
      <c r="M377">
        <v>298.12774448163469</v>
      </c>
      <c r="N377">
        <v>292.45580489866109</v>
      </c>
      <c r="O377">
        <v>311.87499564881381</v>
      </c>
      <c r="P377">
        <v>11.88302886980426</v>
      </c>
      <c r="Q377">
        <v>11.970624365834849</v>
      </c>
      <c r="R377">
        <v>9.9913820694757742</v>
      </c>
      <c r="S377">
        <v>13.590080995886259</v>
      </c>
      <c r="T377">
        <v>47010.56392462353</v>
      </c>
      <c r="U377">
        <v>47010.528110701212</v>
      </c>
      <c r="V377">
        <v>46978.453258172383</v>
      </c>
      <c r="W377">
        <v>47042.896531676677</v>
      </c>
      <c r="X377">
        <v>3564.867965047014</v>
      </c>
      <c r="Y377">
        <v>3583.4322443308888</v>
      </c>
      <c r="Z377">
        <v>3428.035590665776</v>
      </c>
      <c r="AA377">
        <v>3653.208042851621</v>
      </c>
      <c r="AB377">
        <v>591.57800812577477</v>
      </c>
      <c r="AC377">
        <v>585.31741963638888</v>
      </c>
      <c r="AD377">
        <v>507.72840025313332</v>
      </c>
      <c r="AE377">
        <v>686.56462476529225</v>
      </c>
      <c r="AF377">
        <v>58.182430208236937</v>
      </c>
      <c r="AG377">
        <v>57.849583931507908</v>
      </c>
      <c r="AH377">
        <v>56.750526319600162</v>
      </c>
      <c r="AI377">
        <v>60.517282767945048</v>
      </c>
      <c r="AJ377">
        <v>0.48729330287928019</v>
      </c>
      <c r="AK377">
        <v>0.48729334600825258</v>
      </c>
      <c r="AL377">
        <v>0.48728340081113197</v>
      </c>
      <c r="AM377">
        <v>0.48730314789493429</v>
      </c>
      <c r="AN377">
        <v>0.94890614778932092</v>
      </c>
      <c r="AO377">
        <v>0.94890614778932114</v>
      </c>
      <c r="AP377">
        <v>0.94890614778932114</v>
      </c>
      <c r="AQ377">
        <v>0.94890614778932114</v>
      </c>
      <c r="AR377">
        <v>13.223660983053451</v>
      </c>
      <c r="AS377">
        <v>13.223660983053451</v>
      </c>
      <c r="AT377">
        <v>13.223660983053451</v>
      </c>
      <c r="AU377">
        <v>13.223660983053451</v>
      </c>
      <c r="AV377" t="str">
        <f>VLOOKUP(Sheet1[[#This Row],[NPDES ID2]],Combined_Sheet__Major_Only___2[[NPDES ID2]:[ECHO BFR]],3,FALSE)</f>
        <v>AR</v>
      </c>
      <c r="AW377" t="s">
        <v>41</v>
      </c>
      <c r="AX377" t="str">
        <f>VLOOKUP(Sheet1[[#This Row],[NPDES ID2]],Combined_Sheet__Major_Only___2[[NPDES ID2]:[ECHO BFR]],27,FALSE)</f>
        <v>other</v>
      </c>
      <c r="AY377" t="str">
        <f>VLOOKUP(Sheet1[[#This Row],[NPDES ID2]],Combined_Sheet__Major_Only___2[[NPDES ID2]:[ECHO BFR]],28,FALSE)</f>
        <v>highTempCompost</v>
      </c>
      <c r="AZ377" t="str">
        <f>VLOOKUP(Sheet1[[#This Row],[NPDES ID2]],Combined_Sheet__Major_Only___2[[NPDES ID2]:[ECHO BFR]],29,FALSE)</f>
        <v>thickening, preliminaryOps</v>
      </c>
      <c r="BA377">
        <f>VLOOKUP(Sheet1[[#This Row],[NPDES ID2]],Combined_Sheet__Major_Only___2[[NPDES ID2]:[ECHO BFR]],17,FALSE)</f>
        <v>36.389499999999998</v>
      </c>
      <c r="BB377">
        <f>VLOOKUP(Sheet1[[#This Row],[NPDES ID2]],Combined_Sheet__Major_Only___2[[NPDES ID2]:[ECHO BFR]],18,FALSE)</f>
        <v>-94.203599999999994</v>
      </c>
      <c r="BC377" t="str">
        <f>IF(ISNUMBER(SEARCH("aerobic",$AW377)),"aerobic","")</f>
        <v>aerobic</v>
      </c>
      <c r="BD377" t="str">
        <f>IF(ISNUMBER(SEARCH("anaer",$AW377)),"anaer","")</f>
        <v/>
      </c>
      <c r="BE377" t="str">
        <f>IF(ISNUMBER(SEARCH("thickening",$AZ377)),"thickening","")</f>
        <v>thickening</v>
      </c>
      <c r="BF377" s="3" t="str">
        <f>IF(ISNUMBER(SEARCH("airDry",$AW377)),"airDry","")</f>
        <v/>
      </c>
      <c r="BG377" s="3" t="str">
        <f>IF(ISNUMBER(SEARCH("heatDry",$AY377)),"heatDry","")</f>
        <v/>
      </c>
      <c r="BH377" s="3" t="str">
        <f>IF(AND(ISNUMBER(SEARCH("aerobic",$AW377)),ISNUMBER(SEARCH("anaer",$AW377))),"Combined Aer and Anaer.","")</f>
        <v/>
      </c>
    </row>
    <row r="378" spans="1:60" x14ac:dyDescent="0.25">
      <c r="A378" s="4">
        <v>30</v>
      </c>
      <c r="B378" t="s">
        <v>201</v>
      </c>
      <c r="C378">
        <v>244.24</v>
      </c>
      <c r="D378">
        <v>558.340427868078</v>
      </c>
      <c r="E378">
        <v>560.76695753637773</v>
      </c>
      <c r="F378">
        <v>415.42669812690042</v>
      </c>
      <c r="G378">
        <v>720.12691011856214</v>
      </c>
      <c r="H378">
        <v>-122.31924977989731</v>
      </c>
      <c r="I378">
        <v>-124.7489894992266</v>
      </c>
      <c r="J378">
        <v>-140.7511125289825</v>
      </c>
      <c r="K378">
        <v>-99.077769283169786</v>
      </c>
      <c r="L378">
        <v>152.89011488415329</v>
      </c>
      <c r="M378">
        <v>152.12403956605829</v>
      </c>
      <c r="N378">
        <v>149.58815517141349</v>
      </c>
      <c r="O378">
        <v>158.27160669811531</v>
      </c>
      <c r="P378">
        <v>5.7305972768729943</v>
      </c>
      <c r="Q378">
        <v>5.776448603296334</v>
      </c>
      <c r="R378">
        <v>4.7857564649003574</v>
      </c>
      <c r="S378">
        <v>6.5294690328540614</v>
      </c>
      <c r="T378">
        <v>47182.047484418727</v>
      </c>
      <c r="U378">
        <v>47182.011544772911</v>
      </c>
      <c r="V378">
        <v>47149.824094628653</v>
      </c>
      <c r="W378">
        <v>47214.493593925283</v>
      </c>
      <c r="X378">
        <v>3392.9230318327832</v>
      </c>
      <c r="Y378">
        <v>3408.447229148248</v>
      </c>
      <c r="Z378">
        <v>3278.5857655254949</v>
      </c>
      <c r="AA378">
        <v>3466.5954686893301</v>
      </c>
      <c r="AB378">
        <v>517.10315146968139</v>
      </c>
      <c r="AC378">
        <v>512.79891982588515</v>
      </c>
      <c r="AD378">
        <v>448.78407644944258</v>
      </c>
      <c r="AE378">
        <v>593.1508172062056</v>
      </c>
      <c r="AF378">
        <v>61.346973712744912</v>
      </c>
      <c r="AG378">
        <v>61.039347987813102</v>
      </c>
      <c r="AH378">
        <v>60.022561942289983</v>
      </c>
      <c r="AI378">
        <v>63.506108848775597</v>
      </c>
      <c r="AJ378">
        <v>0.52590232312206986</v>
      </c>
      <c r="AK378">
        <v>0.52590234399084879</v>
      </c>
      <c r="AL378">
        <v>0.52589753699140718</v>
      </c>
      <c r="AM378">
        <v>0.5259070816153566</v>
      </c>
      <c r="AN378">
        <v>0.94907828595478905</v>
      </c>
      <c r="AO378">
        <v>0.94907828595478938</v>
      </c>
      <c r="AP378">
        <v>0.94907828595478938</v>
      </c>
      <c r="AQ378">
        <v>0.94907828595478938</v>
      </c>
      <c r="AR378">
        <v>14.6808514220156</v>
      </c>
      <c r="AS378">
        <v>14.680851422015611</v>
      </c>
      <c r="AT378">
        <v>14.680851422015611</v>
      </c>
      <c r="AU378">
        <v>14.680851422015611</v>
      </c>
      <c r="AV378" t="str">
        <f>VLOOKUP(Sheet1[[#This Row],[NPDES ID2]],Combined_Sheet__Major_Only___2[[NPDES ID2]:[ECHO BFR]],3,FALSE)</f>
        <v>MS</v>
      </c>
      <c r="AW378" t="s">
        <v>41</v>
      </c>
      <c r="AX378" t="str">
        <f>VLOOKUP(Sheet1[[#This Row],[NPDES ID2]],Combined_Sheet__Major_Only___2[[NPDES ID2]:[ECHO BFR]],27,FALSE)</f>
        <v>tempSludgeStore</v>
      </c>
      <c r="AY378" t="str">
        <f>VLOOKUP(Sheet1[[#This Row],[NPDES ID2]],Combined_Sheet__Major_Only___2[[NPDES ID2]:[ECHO BFR]],28,FALSE)</f>
        <v>-</v>
      </c>
      <c r="AZ378" t="str">
        <f>VLOOKUP(Sheet1[[#This Row],[NPDES ID2]],Combined_Sheet__Major_Only___2[[NPDES ID2]:[ECHO BFR]],29,FALSE)</f>
        <v>thickening</v>
      </c>
      <c r="BA378">
        <f>VLOOKUP(Sheet1[[#This Row],[NPDES ID2]],Combined_Sheet__Major_Only___2[[NPDES ID2]:[ECHO BFR]],17,FALSE)</f>
        <v>32.152166999999999</v>
      </c>
      <c r="BB378">
        <f>VLOOKUP(Sheet1[[#This Row],[NPDES ID2]],Combined_Sheet__Major_Only___2[[NPDES ID2]:[ECHO BFR]],18,FALSE)</f>
        <v>-90.263889000000006</v>
      </c>
      <c r="BC378" t="str">
        <f>IF(ISNUMBER(SEARCH("aerobic",$AW378)),"aerobic","")</f>
        <v>aerobic</v>
      </c>
      <c r="BD378" t="str">
        <f>IF(ISNUMBER(SEARCH("anaer",$AW378)),"anaer","")</f>
        <v/>
      </c>
      <c r="BE378" t="str">
        <f>IF(ISNUMBER(SEARCH("thickening",$AZ378)),"thickening","")</f>
        <v>thickening</v>
      </c>
      <c r="BF378" s="2" t="str">
        <f>IF(ISNUMBER(SEARCH("airDry",$AW378)),"airDry","")</f>
        <v/>
      </c>
      <c r="BG378" s="2" t="str">
        <f>IF(ISNUMBER(SEARCH("heatDry",$AY378)),"heatDry","")</f>
        <v/>
      </c>
      <c r="BH378" s="2" t="str">
        <f>IF(AND(ISNUMBER(SEARCH("aerobic",$AW378)),ISNUMBER(SEARCH("anaer",$AW378))),"Combined Aer and Anaer.","")</f>
        <v/>
      </c>
    </row>
    <row r="379" spans="1:60" x14ac:dyDescent="0.25">
      <c r="A379" s="4">
        <v>1049</v>
      </c>
      <c r="B379" t="s">
        <v>5065</v>
      </c>
      <c r="C379">
        <v>398.77</v>
      </c>
      <c r="D379">
        <v>428.03707874873987</v>
      </c>
      <c r="E379">
        <v>433.36801181145302</v>
      </c>
      <c r="F379">
        <v>327.62208053941657</v>
      </c>
      <c r="G379">
        <v>526.84388345927937</v>
      </c>
      <c r="H379">
        <v>-122.4347422786155</v>
      </c>
      <c r="I379">
        <v>-124.8854009223061</v>
      </c>
      <c r="J379">
        <v>-140.87382125674529</v>
      </c>
      <c r="K379">
        <v>-99.243289856599375</v>
      </c>
      <c r="L379">
        <v>249.31098232826551</v>
      </c>
      <c r="M379">
        <v>248.0579802110984</v>
      </c>
      <c r="N379">
        <v>243.9089387683531</v>
      </c>
      <c r="O379">
        <v>258.11471783517851</v>
      </c>
      <c r="P379">
        <v>9.3568996178992343</v>
      </c>
      <c r="Q379">
        <v>9.4329890493301125</v>
      </c>
      <c r="R379">
        <v>7.8154880095751507</v>
      </c>
      <c r="S379">
        <v>10.658156061001661</v>
      </c>
      <c r="T379">
        <v>47231.71431874363</v>
      </c>
      <c r="U379">
        <v>47231.678342684478</v>
      </c>
      <c r="V379">
        <v>47199.45828085945</v>
      </c>
      <c r="W379">
        <v>47264.193301999461</v>
      </c>
      <c r="X379">
        <v>3400.75669455257</v>
      </c>
      <c r="Y379">
        <v>3416.3670387929601</v>
      </c>
      <c r="Z379">
        <v>3285.7868928045359</v>
      </c>
      <c r="AA379">
        <v>3474.8433100617181</v>
      </c>
      <c r="AB379">
        <v>615.7794397493044</v>
      </c>
      <c r="AC379">
        <v>608.58439733500552</v>
      </c>
      <c r="AD379">
        <v>520.64474790000895</v>
      </c>
      <c r="AE379">
        <v>724.81864832415772</v>
      </c>
      <c r="AF379">
        <v>61.270703630915683</v>
      </c>
      <c r="AG379">
        <v>60.96234433428625</v>
      </c>
      <c r="AH379">
        <v>59.943970423442742</v>
      </c>
      <c r="AI379">
        <v>63.433990089526652</v>
      </c>
      <c r="AJ379">
        <v>0.52497126494323398</v>
      </c>
      <c r="AK379">
        <v>0.524971301698124</v>
      </c>
      <c r="AL379">
        <v>0.52496282977029796</v>
      </c>
      <c r="AM379">
        <v>0.52497965147453318</v>
      </c>
      <c r="AN379">
        <v>0.94912792597573215</v>
      </c>
      <c r="AO379">
        <v>0.94912792597573215</v>
      </c>
      <c r="AP379">
        <v>0.94912792597573215</v>
      </c>
      <c r="AQ379">
        <v>0.94912792597573215</v>
      </c>
      <c r="AR379">
        <v>13.23463138810591</v>
      </c>
      <c r="AS379">
        <v>13.23463138810591</v>
      </c>
      <c r="AT379">
        <v>13.23463138810591</v>
      </c>
      <c r="AU379">
        <v>13.23463138810591</v>
      </c>
      <c r="AV379" t="str">
        <f>VLOOKUP(Sheet1[[#This Row],[NPDES ID2]],Combined_Sheet__Major_Only___2[[NPDES ID2]:[ECHO BFR]],3,FALSE)</f>
        <v>FL</v>
      </c>
      <c r="AW379" t="s">
        <v>41</v>
      </c>
      <c r="AX379" t="str">
        <f>VLOOKUP(Sheet1[[#This Row],[NPDES ID2]],Combined_Sheet__Major_Only___2[[NPDES ID2]:[ECHO BFR]],27,FALSE)</f>
        <v>-</v>
      </c>
      <c r="AY379" t="str">
        <f>VLOOKUP(Sheet1[[#This Row],[NPDES ID2]],Combined_Sheet__Major_Only___2[[NPDES ID2]:[ECHO BFR]],28,FALSE)</f>
        <v>-</v>
      </c>
      <c r="AZ379" t="str">
        <f>VLOOKUP(Sheet1[[#This Row],[NPDES ID2]],Combined_Sheet__Major_Only___2[[NPDES ID2]:[ECHO BFR]],29,FALSE)</f>
        <v>thickening</v>
      </c>
      <c r="BA379">
        <f>VLOOKUP(Sheet1[[#This Row],[NPDES ID2]],Combined_Sheet__Major_Only___2[[NPDES ID2]:[ECHO BFR]],17,FALSE)</f>
        <v>30.37886</v>
      </c>
      <c r="BB379">
        <f>VLOOKUP(Sheet1[[#This Row],[NPDES ID2]],Combined_Sheet__Major_Only___2[[NPDES ID2]:[ECHO BFR]],18,FALSE)</f>
        <v>-87.085730999999996</v>
      </c>
      <c r="BC379" t="str">
        <f>IF(ISNUMBER(SEARCH("aerobic",$AW379)),"aerobic","")</f>
        <v>aerobic</v>
      </c>
      <c r="BD379" t="str">
        <f>IF(ISNUMBER(SEARCH("anaer",$AW379)),"anaer","")</f>
        <v/>
      </c>
      <c r="BE379" t="str">
        <f>IF(ISNUMBER(SEARCH("thickening",$AZ379)),"thickening","")</f>
        <v>thickening</v>
      </c>
      <c r="BF379" s="3" t="str">
        <f>IF(ISNUMBER(SEARCH("airDry",$AW379)),"airDry","")</f>
        <v/>
      </c>
      <c r="BG379" s="3" t="str">
        <f>IF(ISNUMBER(SEARCH("heatDry",$AY379)),"heatDry","")</f>
        <v/>
      </c>
      <c r="BH379" s="3" t="str">
        <f>IF(AND(ISNUMBER(SEARCH("aerobic",$AW379)),ISNUMBER(SEARCH("anaer",$AW379))),"Combined Aer and Anaer.","")</f>
        <v/>
      </c>
    </row>
    <row r="380" spans="1:60" x14ac:dyDescent="0.25">
      <c r="A380" s="4">
        <v>1491</v>
      </c>
      <c r="B380" t="s">
        <v>7029</v>
      </c>
      <c r="C380">
        <v>108.9</v>
      </c>
      <c r="D380">
        <v>1035.709398699946</v>
      </c>
      <c r="E380">
        <v>1035.7747012186469</v>
      </c>
      <c r="F380">
        <v>733.68462307611139</v>
      </c>
      <c r="G380">
        <v>1359.9908527246571</v>
      </c>
      <c r="H380">
        <v>-120.37033769610539</v>
      </c>
      <c r="I380">
        <v>-122.7143274401957</v>
      </c>
      <c r="J380">
        <v>-138.57999353151601</v>
      </c>
      <c r="K380">
        <v>-96.997717269802763</v>
      </c>
      <c r="L380">
        <v>69.213473138332006</v>
      </c>
      <c r="M380">
        <v>68.880122103490265</v>
      </c>
      <c r="N380">
        <v>67.77688791639882</v>
      </c>
      <c r="O380">
        <v>71.554880578801544</v>
      </c>
      <c r="P380">
        <v>2.5529630759415038</v>
      </c>
      <c r="Q380">
        <v>2.576036402133973</v>
      </c>
      <c r="R380">
        <v>2.1277468765463921</v>
      </c>
      <c r="S380">
        <v>2.912630020335806</v>
      </c>
      <c r="T380">
        <v>47236.532651721362</v>
      </c>
      <c r="U380">
        <v>47236.496672129651</v>
      </c>
      <c r="V380">
        <v>47204.27344654475</v>
      </c>
      <c r="W380">
        <v>47269.014824161117</v>
      </c>
      <c r="X380">
        <v>3345.5220340393512</v>
      </c>
      <c r="Y380">
        <v>3360.2086254874762</v>
      </c>
      <c r="Z380">
        <v>3237.14831759863</v>
      </c>
      <c r="AA380">
        <v>3415.3216436334701</v>
      </c>
      <c r="AB380">
        <v>613.92497035253348</v>
      </c>
      <c r="AC380">
        <v>606.80636529396838</v>
      </c>
      <c r="AD380">
        <v>518.00097242936079</v>
      </c>
      <c r="AE380">
        <v>724.810926003899</v>
      </c>
      <c r="AF380">
        <v>62.286076146987462</v>
      </c>
      <c r="AG380">
        <v>61.985973068085059</v>
      </c>
      <c r="AH380">
        <v>60.993516354007582</v>
      </c>
      <c r="AI380">
        <v>64.393049771650098</v>
      </c>
      <c r="AJ380">
        <v>0.53736830360462806</v>
      </c>
      <c r="AK380">
        <v>0.53736831382867767</v>
      </c>
      <c r="AL380">
        <v>0.53736595984867874</v>
      </c>
      <c r="AM380">
        <v>0.537370633813956</v>
      </c>
      <c r="AN380">
        <v>0.94913273655799757</v>
      </c>
      <c r="AO380">
        <v>0.94913273655799757</v>
      </c>
      <c r="AP380">
        <v>0.94913273655799757</v>
      </c>
      <c r="AQ380">
        <v>0.94913273655799757</v>
      </c>
      <c r="AR380">
        <v>13.35183117653296</v>
      </c>
      <c r="AS380">
        <v>13.35183117653296</v>
      </c>
      <c r="AT380">
        <v>13.35183117653296</v>
      </c>
      <c r="AU380">
        <v>13.35183117653296</v>
      </c>
      <c r="AV380" t="str">
        <f>VLOOKUP(Sheet1[[#This Row],[NPDES ID2]],Combined_Sheet__Major_Only___2[[NPDES ID2]:[ECHO BFR]],3,FALSE)</f>
        <v>WA</v>
      </c>
      <c r="AW380" t="s">
        <v>41</v>
      </c>
      <c r="AX380" t="str">
        <f>VLOOKUP(Sheet1[[#This Row],[NPDES ID2]],Combined_Sheet__Major_Only___2[[NPDES ID2]:[ECHO BFR]],27,FALSE)</f>
        <v>-</v>
      </c>
      <c r="AY380" t="str">
        <f>VLOOKUP(Sheet1[[#This Row],[NPDES ID2]],Combined_Sheet__Major_Only___2[[NPDES ID2]:[ECHO BFR]],28,FALSE)</f>
        <v>-</v>
      </c>
      <c r="AZ380" t="str">
        <f>VLOOKUP(Sheet1[[#This Row],[NPDES ID2]],Combined_Sheet__Major_Only___2[[NPDES ID2]:[ECHO BFR]],29,FALSE)</f>
        <v>thickening</v>
      </c>
      <c r="BA380">
        <f>VLOOKUP(Sheet1[[#This Row],[NPDES ID2]],Combined_Sheet__Major_Only___2[[NPDES ID2]:[ECHO BFR]],17,FALSE)</f>
        <v>47.732947000000003</v>
      </c>
      <c r="BB380">
        <f>VLOOKUP(Sheet1[[#This Row],[NPDES ID2]],Combined_Sheet__Major_Only___2[[NPDES ID2]:[ECHO BFR]],18,FALSE)</f>
        <v>-121.988203</v>
      </c>
      <c r="BC380" t="str">
        <f>IF(ISNUMBER(SEARCH("aerobic",$AW380)),"aerobic","")</f>
        <v>aerobic</v>
      </c>
      <c r="BD380" t="str">
        <f>IF(ISNUMBER(SEARCH("anaer",$AW380)),"anaer","")</f>
        <v/>
      </c>
      <c r="BE380" t="str">
        <f>IF(ISNUMBER(SEARCH("thickening",$AZ380)),"thickening","")</f>
        <v>thickening</v>
      </c>
      <c r="BF380" s="3" t="str">
        <f>IF(ISNUMBER(SEARCH("airDry",$AW380)),"airDry","")</f>
        <v/>
      </c>
      <c r="BG380" s="3" t="str">
        <f>IF(ISNUMBER(SEARCH("heatDry",$AY380)),"heatDry","")</f>
        <v/>
      </c>
      <c r="BH380" s="3" t="str">
        <f>IF(AND(ISNUMBER(SEARCH("aerobic",$AW380)),ISNUMBER(SEARCH("anaer",$AW380))),"Combined Aer and Anaer.","")</f>
        <v/>
      </c>
    </row>
    <row r="381" spans="1:60" x14ac:dyDescent="0.25">
      <c r="A381" s="4">
        <v>2495</v>
      </c>
      <c r="B381" t="s">
        <v>11603</v>
      </c>
      <c r="C381">
        <v>180.59</v>
      </c>
      <c r="D381">
        <v>641.39333680334244</v>
      </c>
      <c r="E381">
        <v>639.80609429487549</v>
      </c>
      <c r="F381">
        <v>466.38186963598088</v>
      </c>
      <c r="G381">
        <v>833.20250337624213</v>
      </c>
      <c r="H381">
        <v>-112.55246032932</v>
      </c>
      <c r="I381">
        <v>-114.9938120731136</v>
      </c>
      <c r="J381">
        <v>-130.91966302619241</v>
      </c>
      <c r="K381">
        <v>-88.787006514327317</v>
      </c>
      <c r="L381">
        <v>122.1320660436018</v>
      </c>
      <c r="M381">
        <v>121.6375869955981</v>
      </c>
      <c r="N381">
        <v>120.0008355178807</v>
      </c>
      <c r="O381">
        <v>125.60554767073501</v>
      </c>
      <c r="P381">
        <v>4.2179991910491319</v>
      </c>
      <c r="Q381">
        <v>4.2740739610414042</v>
      </c>
      <c r="R381">
        <v>3.4674346447139168</v>
      </c>
      <c r="S381">
        <v>4.8387316887053036</v>
      </c>
      <c r="T381">
        <v>47350.318893150252</v>
      </c>
      <c r="U381">
        <v>47350.28283013594</v>
      </c>
      <c r="V381">
        <v>47317.984891502943</v>
      </c>
      <c r="W381">
        <v>47382.876379034533</v>
      </c>
      <c r="X381">
        <v>3151.3435317900571</v>
      </c>
      <c r="Y381">
        <v>3162.842585072935</v>
      </c>
      <c r="Z381">
        <v>3065.5213652667289</v>
      </c>
      <c r="AA381">
        <v>3206.578196906557</v>
      </c>
      <c r="AB381">
        <v>574.86435969061017</v>
      </c>
      <c r="AC381">
        <v>569.10613033194113</v>
      </c>
      <c r="AD381">
        <v>486.20337503245952</v>
      </c>
      <c r="AE381">
        <v>679.84864545930611</v>
      </c>
      <c r="AF381">
        <v>66.277399120116442</v>
      </c>
      <c r="AG381">
        <v>66.008864287397884</v>
      </c>
      <c r="AH381">
        <v>65.121252044745788</v>
      </c>
      <c r="AI381">
        <v>68.162205038788045</v>
      </c>
      <c r="AJ381">
        <v>0.58613962236162509</v>
      </c>
      <c r="AK381">
        <v>0.58613964000037722</v>
      </c>
      <c r="AL381">
        <v>0.58613557787517634</v>
      </c>
      <c r="AM381">
        <v>0.58614364348315018</v>
      </c>
      <c r="AN381">
        <v>0.94924607592180055</v>
      </c>
      <c r="AO381">
        <v>0.9492460759218001</v>
      </c>
      <c r="AP381">
        <v>0.9492460759218001</v>
      </c>
      <c r="AQ381">
        <v>0.9492460759218001</v>
      </c>
      <c r="AR381">
        <v>14.25593908341042</v>
      </c>
      <c r="AS381">
        <v>14.25593908341043</v>
      </c>
      <c r="AT381">
        <v>14.25593908341043</v>
      </c>
      <c r="AU381">
        <v>14.25593908341043</v>
      </c>
      <c r="AV381" t="str">
        <f>VLOOKUP(Sheet1[[#This Row],[NPDES ID2]],Combined_Sheet__Major_Only___2[[NPDES ID2]:[ECHO BFR]],3,FALSE)</f>
        <v>CO</v>
      </c>
      <c r="AW381" t="s">
        <v>41</v>
      </c>
      <c r="AX381" t="str">
        <f>VLOOKUP(Sheet1[[#This Row],[NPDES ID2]],Combined_Sheet__Major_Only___2[[NPDES ID2]:[ECHO BFR]],27,FALSE)</f>
        <v>-</v>
      </c>
      <c r="AY381" t="str">
        <f>VLOOKUP(Sheet1[[#This Row],[NPDES ID2]],Combined_Sheet__Major_Only___2[[NPDES ID2]:[ECHO BFR]],28,FALSE)</f>
        <v>-</v>
      </c>
      <c r="AZ381" t="str">
        <f>VLOOKUP(Sheet1[[#This Row],[NPDES ID2]],Combined_Sheet__Major_Only___2[[NPDES ID2]:[ECHO BFR]],29,FALSE)</f>
        <v>thickening</v>
      </c>
      <c r="BA381">
        <f>VLOOKUP(Sheet1[[#This Row],[NPDES ID2]],Combined_Sheet__Major_Only___2[[NPDES ID2]:[ECHO BFR]],17,FALSE)</f>
        <v>40.26388</v>
      </c>
      <c r="BB381">
        <f>VLOOKUP(Sheet1[[#This Row],[NPDES ID2]],Combined_Sheet__Major_Only___2[[NPDES ID2]:[ECHO BFR]],18,FALSE)</f>
        <v>-103.74</v>
      </c>
      <c r="BC381" t="str">
        <f>IF(ISNUMBER(SEARCH("aerobic",$AW381)),"aerobic","")</f>
        <v>aerobic</v>
      </c>
      <c r="BD381" t="str">
        <f>IF(ISNUMBER(SEARCH("anaer",$AW381)),"anaer","")</f>
        <v/>
      </c>
      <c r="BE381" t="str">
        <f>IF(ISNUMBER(SEARCH("thickening",$AZ381)),"thickening","")</f>
        <v>thickening</v>
      </c>
      <c r="BF381" s="3" t="str">
        <f>IF(ISNUMBER(SEARCH("airDry",$AW381)),"airDry","")</f>
        <v/>
      </c>
      <c r="BG381" s="3" t="str">
        <f>IF(ISNUMBER(SEARCH("heatDry",$AY381)),"heatDry","")</f>
        <v/>
      </c>
      <c r="BH381" s="3" t="str">
        <f>IF(AND(ISNUMBER(SEARCH("aerobic",$AW381)),ISNUMBER(SEARCH("anaer",$AW381))),"Combined Aer and Anaer.","")</f>
        <v/>
      </c>
    </row>
    <row r="382" spans="1:60" x14ac:dyDescent="0.25">
      <c r="A382" s="4">
        <v>1587</v>
      </c>
      <c r="B382" t="s">
        <v>7463</v>
      </c>
      <c r="C382">
        <v>82.03</v>
      </c>
      <c r="D382">
        <v>1403.0487066105279</v>
      </c>
      <c r="E382">
        <v>1402.592611382446</v>
      </c>
      <c r="F382">
        <v>984.52917543859394</v>
      </c>
      <c r="G382">
        <v>1850.5548159407831</v>
      </c>
      <c r="H382">
        <v>-127.0930438035564</v>
      </c>
      <c r="I382">
        <v>-129.47732661360959</v>
      </c>
      <c r="J382">
        <v>-145.99300667309089</v>
      </c>
      <c r="K382">
        <v>-104.06325388264629</v>
      </c>
      <c r="L382">
        <v>49.561301345596483</v>
      </c>
      <c r="M382">
        <v>49.289817971121337</v>
      </c>
      <c r="N382">
        <v>48.391388628753461</v>
      </c>
      <c r="O382">
        <v>51.468092337681718</v>
      </c>
      <c r="P382">
        <v>1.928341648008125</v>
      </c>
      <c r="Q382">
        <v>1.9457489124413829</v>
      </c>
      <c r="R382">
        <v>1.617749702175584</v>
      </c>
      <c r="S382">
        <v>2.2008949518842571</v>
      </c>
      <c r="T382">
        <v>47357.405629729488</v>
      </c>
      <c r="U382">
        <v>47357.369561519532</v>
      </c>
      <c r="V382">
        <v>47325.06696967288</v>
      </c>
      <c r="W382">
        <v>47389.967806220768</v>
      </c>
      <c r="X382">
        <v>3528.631502359196</v>
      </c>
      <c r="Y382">
        <v>3546.2975009764541</v>
      </c>
      <c r="Z382">
        <v>3398.7443713594598</v>
      </c>
      <c r="AA382">
        <v>3612.4180345110531</v>
      </c>
      <c r="AB382">
        <v>640.90528255365859</v>
      </c>
      <c r="AC382">
        <v>632.87900086580009</v>
      </c>
      <c r="AD382">
        <v>542.07847295605643</v>
      </c>
      <c r="AE382">
        <v>753.46339505344872</v>
      </c>
      <c r="AF382">
        <v>59.210362954865488</v>
      </c>
      <c r="AG382">
        <v>58.885938805735137</v>
      </c>
      <c r="AH382">
        <v>57.812858351110783</v>
      </c>
      <c r="AI382">
        <v>61.488320407281947</v>
      </c>
      <c r="AJ382">
        <v>0.49982959329838861</v>
      </c>
      <c r="AK382">
        <v>0.49982960068844062</v>
      </c>
      <c r="AL382">
        <v>0.49982789936513922</v>
      </c>
      <c r="AM382">
        <v>0.49983127743903322</v>
      </c>
      <c r="AN382">
        <v>0.94925311812085411</v>
      </c>
      <c r="AO382">
        <v>0.94925311812085422</v>
      </c>
      <c r="AP382">
        <v>0.94925311812085422</v>
      </c>
      <c r="AQ382">
        <v>0.94925311812085422</v>
      </c>
      <c r="AR382">
        <v>12.766881854648149</v>
      </c>
      <c r="AS382">
        <v>12.766881854648149</v>
      </c>
      <c r="AT382">
        <v>12.766881854648149</v>
      </c>
      <c r="AU382">
        <v>12.766881854648149</v>
      </c>
      <c r="AV382" t="str">
        <f>VLOOKUP(Sheet1[[#This Row],[NPDES ID2]],Combined_Sheet__Major_Only___2[[NPDES ID2]:[ECHO BFR]],3,FALSE)</f>
        <v>TX</v>
      </c>
      <c r="AW382" t="s">
        <v>41</v>
      </c>
      <c r="AX382" t="str">
        <f>VLOOKUP(Sheet1[[#This Row],[NPDES ID2]],Combined_Sheet__Major_Only___2[[NPDES ID2]:[ECHO BFR]],27,FALSE)</f>
        <v>-</v>
      </c>
      <c r="AY382" t="str">
        <f>VLOOKUP(Sheet1[[#This Row],[NPDES ID2]],Combined_Sheet__Major_Only___2[[NPDES ID2]:[ECHO BFR]],28,FALSE)</f>
        <v>-</v>
      </c>
      <c r="AZ382" t="str">
        <f>VLOOKUP(Sheet1[[#This Row],[NPDES ID2]],Combined_Sheet__Major_Only___2[[NPDES ID2]:[ECHO BFR]],29,FALSE)</f>
        <v>thickening</v>
      </c>
      <c r="BA382">
        <f>VLOOKUP(Sheet1[[#This Row],[NPDES ID2]],Combined_Sheet__Major_Only___2[[NPDES ID2]:[ECHO BFR]],17,FALSE)</f>
        <v>29.547222000000001</v>
      </c>
      <c r="BB382">
        <f>VLOOKUP(Sheet1[[#This Row],[NPDES ID2]],Combined_Sheet__Major_Only___2[[NPDES ID2]:[ECHO BFR]],18,FALSE)</f>
        <v>-95.687776999999997</v>
      </c>
      <c r="BC382" t="str">
        <f>IF(ISNUMBER(SEARCH("aerobic",$AW382)),"aerobic","")</f>
        <v>aerobic</v>
      </c>
      <c r="BD382" t="str">
        <f>IF(ISNUMBER(SEARCH("anaer",$AW382)),"anaer","")</f>
        <v/>
      </c>
      <c r="BE382" t="str">
        <f>IF(ISNUMBER(SEARCH("thickening",$AZ382)),"thickening","")</f>
        <v>thickening</v>
      </c>
      <c r="BF382" s="3" t="str">
        <f>IF(ISNUMBER(SEARCH("airDry",$AW382)),"airDry","")</f>
        <v/>
      </c>
      <c r="BG382" s="3" t="str">
        <f>IF(ISNUMBER(SEARCH("heatDry",$AY382)),"heatDry","")</f>
        <v/>
      </c>
      <c r="BH382" s="3" t="str">
        <f>IF(AND(ISNUMBER(SEARCH("aerobic",$AW382)),ISNUMBER(SEARCH("anaer",$AW382))),"Combined Aer and Anaer.","")</f>
        <v/>
      </c>
    </row>
    <row r="383" spans="1:60" x14ac:dyDescent="0.25">
      <c r="A383" s="4">
        <v>2018</v>
      </c>
      <c r="B383" t="s">
        <v>9498</v>
      </c>
      <c r="C383">
        <v>1499</v>
      </c>
      <c r="D383">
        <v>470.0968953411782</v>
      </c>
      <c r="E383">
        <v>469.26608536005608</v>
      </c>
      <c r="F383">
        <v>401.61045216522899</v>
      </c>
      <c r="G383">
        <v>551.04029417771528</v>
      </c>
      <c r="H383">
        <v>-123.6946242389056</v>
      </c>
      <c r="I383">
        <v>-126.2753869386251</v>
      </c>
      <c r="J383">
        <v>-142.2383459051355</v>
      </c>
      <c r="K383">
        <v>-100.8344963955541</v>
      </c>
      <c r="L383">
        <v>926.24126390390825</v>
      </c>
      <c r="M383">
        <v>921.44999351186743</v>
      </c>
      <c r="N383">
        <v>905.55525170519536</v>
      </c>
      <c r="O383">
        <v>959.94337205149498</v>
      </c>
      <c r="P383">
        <v>35.193928620712782</v>
      </c>
      <c r="Q383">
        <v>35.522474539951588</v>
      </c>
      <c r="R383">
        <v>29.442000739873219</v>
      </c>
      <c r="S383">
        <v>40.086875127191938</v>
      </c>
      <c r="T383">
        <v>47371.076017185267</v>
      </c>
      <c r="U383">
        <v>47371.039938952832</v>
      </c>
      <c r="V383">
        <v>47338.728371009398</v>
      </c>
      <c r="W383">
        <v>47403.647241905543</v>
      </c>
      <c r="X383">
        <v>3451.124401606301</v>
      </c>
      <c r="Y383">
        <v>3467.4533512273401</v>
      </c>
      <c r="Z383">
        <v>3330.92776047598</v>
      </c>
      <c r="AA383">
        <v>3528.6312834461401</v>
      </c>
      <c r="AB383">
        <v>549.95412948400099</v>
      </c>
      <c r="AC383">
        <v>544.81109392868393</v>
      </c>
      <c r="AD383">
        <v>474.39333539675852</v>
      </c>
      <c r="AE383">
        <v>634.46875899656538</v>
      </c>
      <c r="AF383">
        <v>60.558739600444618</v>
      </c>
      <c r="AG383">
        <v>60.243983833847608</v>
      </c>
      <c r="AH383">
        <v>59.209366952716543</v>
      </c>
      <c r="AI383">
        <v>62.761081551017547</v>
      </c>
      <c r="AJ383">
        <v>0.51628126213503711</v>
      </c>
      <c r="AK383">
        <v>0.51628139156598629</v>
      </c>
      <c r="AL383">
        <v>0.51625143819732067</v>
      </c>
      <c r="AM383">
        <v>0.51631091551080033</v>
      </c>
      <c r="AN383">
        <v>0.94926669707563993</v>
      </c>
      <c r="AO383">
        <v>0.94926669707564004</v>
      </c>
      <c r="AP383">
        <v>0.94926669707564004</v>
      </c>
      <c r="AQ383">
        <v>0.94926669707564004</v>
      </c>
      <c r="AR383">
        <v>14.10288483389958</v>
      </c>
      <c r="AS383">
        <v>14.10288483389958</v>
      </c>
      <c r="AT383">
        <v>14.10288483389958</v>
      </c>
      <c r="AU383">
        <v>14.10288483389958</v>
      </c>
      <c r="AV383" t="str">
        <f>VLOOKUP(Sheet1[[#This Row],[NPDES ID2]],Combined_Sheet__Major_Only___2[[NPDES ID2]:[ECHO BFR]],3,FALSE)</f>
        <v>AL</v>
      </c>
      <c r="AW383" t="s">
        <v>41</v>
      </c>
      <c r="AX383" t="str">
        <f>VLOOKUP(Sheet1[[#This Row],[NPDES ID2]],Combined_Sheet__Major_Only___2[[NPDES ID2]:[ECHO BFR]],27,FALSE)</f>
        <v>-</v>
      </c>
      <c r="AY383" t="str">
        <f>VLOOKUP(Sheet1[[#This Row],[NPDES ID2]],Combined_Sheet__Major_Only___2[[NPDES ID2]:[ECHO BFR]],28,FALSE)</f>
        <v>-</v>
      </c>
      <c r="AZ383" t="str">
        <f>VLOOKUP(Sheet1[[#This Row],[NPDES ID2]],Combined_Sheet__Major_Only___2[[NPDES ID2]:[ECHO BFR]],29,FALSE)</f>
        <v>sludgeLagoon, thickening</v>
      </c>
      <c r="BA383">
        <f>VLOOKUP(Sheet1[[#This Row],[NPDES ID2]],Combined_Sheet__Major_Only___2[[NPDES ID2]:[ECHO BFR]],17,FALSE)</f>
        <v>32.537526</v>
      </c>
      <c r="BB383">
        <f>VLOOKUP(Sheet1[[#This Row],[NPDES ID2]],Combined_Sheet__Major_Only___2[[NPDES ID2]:[ECHO BFR]],18,FALSE)</f>
        <v>-85.506271999999996</v>
      </c>
      <c r="BC383" t="str">
        <f>IF(ISNUMBER(SEARCH("aerobic",$AW383)),"aerobic","")</f>
        <v>aerobic</v>
      </c>
      <c r="BD383" t="str">
        <f>IF(ISNUMBER(SEARCH("anaer",$AW383)),"anaer","")</f>
        <v/>
      </c>
      <c r="BE383" t="str">
        <f>IF(ISNUMBER(SEARCH("thickening",$AZ383)),"thickening","")</f>
        <v>thickening</v>
      </c>
      <c r="BF383" s="2" t="str">
        <f>IF(ISNUMBER(SEARCH("airDry",$AW383)),"airDry","")</f>
        <v/>
      </c>
      <c r="BG383" s="2" t="str">
        <f>IF(ISNUMBER(SEARCH("heatDry",$AY383)),"heatDry","")</f>
        <v/>
      </c>
      <c r="BH383" s="2" t="str">
        <f>IF(AND(ISNUMBER(SEARCH("aerobic",$AW383)),ISNUMBER(SEARCH("anaer",$AW383))),"Combined Aer and Anaer.","")</f>
        <v/>
      </c>
    </row>
    <row r="384" spans="1:60" x14ac:dyDescent="0.25">
      <c r="A384" s="4">
        <v>1177</v>
      </c>
      <c r="B384" t="s">
        <v>5646</v>
      </c>
      <c r="C384">
        <v>269.52</v>
      </c>
      <c r="D384">
        <v>525.28202214883527</v>
      </c>
      <c r="E384">
        <v>529.36911030093574</v>
      </c>
      <c r="F384">
        <v>394.38633697388559</v>
      </c>
      <c r="G384">
        <v>674.86857793546585</v>
      </c>
      <c r="H384">
        <v>-122.57737867514361</v>
      </c>
      <c r="I384">
        <v>-125.0254906646076</v>
      </c>
      <c r="J384">
        <v>-141.03743654403141</v>
      </c>
      <c r="K384">
        <v>-99.361653601179057</v>
      </c>
      <c r="L384">
        <v>168.3659076155121</v>
      </c>
      <c r="M384">
        <v>167.51782112175459</v>
      </c>
      <c r="N384">
        <v>164.71021867410951</v>
      </c>
      <c r="O384">
        <v>174.32382079773799</v>
      </c>
      <c r="P384">
        <v>6.3244487342849718</v>
      </c>
      <c r="Q384">
        <v>6.3763808466150076</v>
      </c>
      <c r="R384">
        <v>5.2831358175833474</v>
      </c>
      <c r="S384">
        <v>7.2025965054849213</v>
      </c>
      <c r="T384">
        <v>47410.059186399063</v>
      </c>
      <c r="U384">
        <v>47410.023079586048</v>
      </c>
      <c r="V384">
        <v>47377.685914950423</v>
      </c>
      <c r="W384">
        <v>47442.65621350734</v>
      </c>
      <c r="X384">
        <v>3416.4003018510962</v>
      </c>
      <c r="Y384">
        <v>3432.118715775237</v>
      </c>
      <c r="Z384">
        <v>3300.6592723163931</v>
      </c>
      <c r="AA384">
        <v>3490.9825052740189</v>
      </c>
      <c r="AB384">
        <v>639.35449983299941</v>
      </c>
      <c r="AC384">
        <v>631.37257797774396</v>
      </c>
      <c r="AD384">
        <v>537.61718584050823</v>
      </c>
      <c r="AE384">
        <v>756.66712255924563</v>
      </c>
      <c r="AF384">
        <v>61.220183278607067</v>
      </c>
      <c r="AG384">
        <v>60.911518491569332</v>
      </c>
      <c r="AH384">
        <v>59.891522850024543</v>
      </c>
      <c r="AI384">
        <v>63.386343356784117</v>
      </c>
      <c r="AJ384">
        <v>0.52435455939245623</v>
      </c>
      <c r="AK384">
        <v>0.52435458458695972</v>
      </c>
      <c r="AL384">
        <v>0.52434878011393382</v>
      </c>
      <c r="AM384">
        <v>0.52436030531136057</v>
      </c>
      <c r="AN384">
        <v>0.94930537963264772</v>
      </c>
      <c r="AO384">
        <v>0.94930537963264749</v>
      </c>
      <c r="AP384">
        <v>0.94930537963264749</v>
      </c>
      <c r="AQ384">
        <v>0.94930537963264749</v>
      </c>
      <c r="AR384">
        <v>12.97817680585475</v>
      </c>
      <c r="AS384">
        <v>12.97817680585475</v>
      </c>
      <c r="AT384">
        <v>12.97817680585475</v>
      </c>
      <c r="AU384">
        <v>12.97817680585475</v>
      </c>
      <c r="AV384" t="str">
        <f>VLOOKUP(Sheet1[[#This Row],[NPDES ID2]],Combined_Sheet__Major_Only___2[[NPDES ID2]:[ECHO BFR]],3,FALSE)</f>
        <v>FL</v>
      </c>
      <c r="AW384" t="s">
        <v>41</v>
      </c>
      <c r="AX384" t="str">
        <f>VLOOKUP(Sheet1[[#This Row],[NPDES ID2]],Combined_Sheet__Major_Only___2[[NPDES ID2]:[ECHO BFR]],27,FALSE)</f>
        <v>-</v>
      </c>
      <c r="AY384" t="str">
        <f>VLOOKUP(Sheet1[[#This Row],[NPDES ID2]],Combined_Sheet__Major_Only___2[[NPDES ID2]:[ECHO BFR]],28,FALSE)</f>
        <v>-</v>
      </c>
      <c r="AZ384" t="str">
        <f>VLOOKUP(Sheet1[[#This Row],[NPDES ID2]],Combined_Sheet__Major_Only___2[[NPDES ID2]:[ECHO BFR]],29,FALSE)</f>
        <v>thickening, preliminaryOps</v>
      </c>
      <c r="BA384">
        <f>VLOOKUP(Sheet1[[#This Row],[NPDES ID2]],Combined_Sheet__Major_Only___2[[NPDES ID2]:[ECHO BFR]],17,FALSE)</f>
        <v>30.186781</v>
      </c>
      <c r="BB384">
        <f>VLOOKUP(Sheet1[[#This Row],[NPDES ID2]],Combined_Sheet__Major_Only___2[[NPDES ID2]:[ECHO BFR]],18,FALSE)</f>
        <v>-81.393682999999996</v>
      </c>
      <c r="BC384" t="str">
        <f>IF(ISNUMBER(SEARCH("aerobic",$AW384)),"aerobic","")</f>
        <v>aerobic</v>
      </c>
      <c r="BD384" t="str">
        <f>IF(ISNUMBER(SEARCH("anaer",$AW384)),"anaer","")</f>
        <v/>
      </c>
      <c r="BE384" t="str">
        <f>IF(ISNUMBER(SEARCH("thickening",$AZ384)),"thickening","")</f>
        <v>thickening</v>
      </c>
      <c r="BF384" s="3" t="str">
        <f>IF(ISNUMBER(SEARCH("airDry",$AW384)),"airDry","")</f>
        <v/>
      </c>
      <c r="BG384" s="3" t="str">
        <f>IF(ISNUMBER(SEARCH("heatDry",$AY384)),"heatDry","")</f>
        <v/>
      </c>
      <c r="BH384" s="3" t="str">
        <f>IF(AND(ISNUMBER(SEARCH("aerobic",$AW384)),ISNUMBER(SEARCH("anaer",$AW384))),"Combined Aer and Anaer.","")</f>
        <v/>
      </c>
    </row>
    <row r="385" spans="1:60" x14ac:dyDescent="0.25">
      <c r="A385" s="4">
        <v>2081</v>
      </c>
      <c r="B385" t="s">
        <v>9786</v>
      </c>
      <c r="C385">
        <v>1106</v>
      </c>
      <c r="D385">
        <v>393.1910523795097</v>
      </c>
      <c r="E385">
        <v>393.17357116465968</v>
      </c>
      <c r="F385">
        <v>331.07948305258031</v>
      </c>
      <c r="G385">
        <v>464.11564064742169</v>
      </c>
      <c r="H385">
        <v>-117.342042477619</v>
      </c>
      <c r="I385">
        <v>-119.77271730808459</v>
      </c>
      <c r="J385">
        <v>-135.29158894044491</v>
      </c>
      <c r="K385">
        <v>-94.057633191398679</v>
      </c>
      <c r="L385">
        <v>718.23150369358109</v>
      </c>
      <c r="M385">
        <v>714.97096131874832</v>
      </c>
      <c r="N385">
        <v>704.15861894848763</v>
      </c>
      <c r="O385">
        <v>741.16080756557267</v>
      </c>
      <c r="P385">
        <v>25.894817121534789</v>
      </c>
      <c r="Q385">
        <v>26.191176586899129</v>
      </c>
      <c r="R385">
        <v>21.51962249006792</v>
      </c>
      <c r="S385">
        <v>29.51050970533835</v>
      </c>
      <c r="T385">
        <v>47461.432677282137</v>
      </c>
      <c r="U385">
        <v>47461.39653280456</v>
      </c>
      <c r="V385">
        <v>47429.025635882441</v>
      </c>
      <c r="W385">
        <v>47494.063707750647</v>
      </c>
      <c r="X385">
        <v>3289.768170997696</v>
      </c>
      <c r="Y385">
        <v>3303.3426041078051</v>
      </c>
      <c r="Z385">
        <v>3189.1829604054151</v>
      </c>
      <c r="AA385">
        <v>3354.5448488997481</v>
      </c>
      <c r="AB385">
        <v>649.07217647315645</v>
      </c>
      <c r="AC385">
        <v>640.73997024132677</v>
      </c>
      <c r="AD385">
        <v>541.11914236917573</v>
      </c>
      <c r="AE385">
        <v>776.85485533344513</v>
      </c>
      <c r="AF385">
        <v>63.643989978641613</v>
      </c>
      <c r="AG385">
        <v>63.353841064787161</v>
      </c>
      <c r="AH385">
        <v>62.399507943363517</v>
      </c>
      <c r="AI385">
        <v>65.674873506227499</v>
      </c>
      <c r="AJ385">
        <v>0.55395416062425773</v>
      </c>
      <c r="AK385">
        <v>0.55395426886463561</v>
      </c>
      <c r="AL385">
        <v>0.55392925032925933</v>
      </c>
      <c r="AM385">
        <v>0.55397892809456606</v>
      </c>
      <c r="AN385">
        <v>0.94935626696470066</v>
      </c>
      <c r="AO385">
        <v>0.94935626696470066</v>
      </c>
      <c r="AP385">
        <v>0.94935626696470066</v>
      </c>
      <c r="AQ385">
        <v>0.94935626696470066</v>
      </c>
      <c r="AR385">
        <v>13.10066003759972</v>
      </c>
      <c r="AS385">
        <v>13.10066003759972</v>
      </c>
      <c r="AT385">
        <v>13.10066003759972</v>
      </c>
      <c r="AU385">
        <v>13.10066003759972</v>
      </c>
      <c r="AV385" t="str">
        <f>VLOOKUP(Sheet1[[#This Row],[NPDES ID2]],Combined_Sheet__Major_Only___2[[NPDES ID2]:[ECHO BFR]],3,FALSE)</f>
        <v>NE</v>
      </c>
      <c r="AW385" t="s">
        <v>41</v>
      </c>
      <c r="AX385" t="str">
        <f>VLOOKUP(Sheet1[[#This Row],[NPDES ID2]],Combined_Sheet__Major_Only___2[[NPDES ID2]:[ECHO BFR]],27,FALSE)</f>
        <v>methaneBioCaptureRecover, tempSludgeStore</v>
      </c>
      <c r="AY385" t="str">
        <f>VLOOKUP(Sheet1[[#This Row],[NPDES ID2]],Combined_Sheet__Major_Only___2[[NPDES ID2]:[ECHO BFR]],28,FALSE)</f>
        <v>-</v>
      </c>
      <c r="AZ385" t="str">
        <f>VLOOKUP(Sheet1[[#This Row],[NPDES ID2]],Combined_Sheet__Major_Only___2[[NPDES ID2]:[ECHO BFR]],29,FALSE)</f>
        <v>preliminaryOps, thickening</v>
      </c>
      <c r="BA385">
        <f>VLOOKUP(Sheet1[[#This Row],[NPDES ID2]],Combined_Sheet__Major_Only___2[[NPDES ID2]:[ECHO BFR]],17,FALSE)</f>
        <v>40.88259</v>
      </c>
      <c r="BB385">
        <f>VLOOKUP(Sheet1[[#This Row],[NPDES ID2]],Combined_Sheet__Major_Only___2[[NPDES ID2]:[ECHO BFR]],18,FALSE)</f>
        <v>-96.624499999999998</v>
      </c>
      <c r="BC385" t="str">
        <f>IF(ISNUMBER(SEARCH("aerobic",$AW385)),"aerobic","")</f>
        <v>aerobic</v>
      </c>
      <c r="BD385" t="str">
        <f>IF(ISNUMBER(SEARCH("anaer",$AW385)),"anaer","")</f>
        <v/>
      </c>
      <c r="BE385" t="str">
        <f>IF(ISNUMBER(SEARCH("thickening",$AZ385)),"thickening","")</f>
        <v>thickening</v>
      </c>
      <c r="BF385" s="3" t="str">
        <f>IF(ISNUMBER(SEARCH("airDry",$AW385)),"airDry","")</f>
        <v/>
      </c>
      <c r="BG385" s="3" t="str">
        <f>IF(ISNUMBER(SEARCH("heatDry",$AY385)),"heatDry","")</f>
        <v/>
      </c>
      <c r="BH385" s="3" t="str">
        <f>IF(AND(ISNUMBER(SEARCH("aerobic",$AW385)),ISNUMBER(SEARCH("anaer",$AW385))),"Combined Aer and Anaer.","")</f>
        <v/>
      </c>
    </row>
    <row r="386" spans="1:60" x14ac:dyDescent="0.25">
      <c r="A386" s="4">
        <v>1320</v>
      </c>
      <c r="B386" t="s">
        <v>6279</v>
      </c>
      <c r="C386">
        <v>171.9</v>
      </c>
      <c r="D386">
        <v>741.3706987137117</v>
      </c>
      <c r="E386">
        <v>739.14017469187343</v>
      </c>
      <c r="F386">
        <v>537.15460128275924</v>
      </c>
      <c r="G386">
        <v>965.8662802495852</v>
      </c>
      <c r="H386">
        <v>-126.2300893872435</v>
      </c>
      <c r="I386">
        <v>-128.65239414759799</v>
      </c>
      <c r="J386">
        <v>-145.10499065054049</v>
      </c>
      <c r="K386">
        <v>-103.177063830078</v>
      </c>
      <c r="L386">
        <v>104.5050620533967</v>
      </c>
      <c r="M386">
        <v>103.941305118545</v>
      </c>
      <c r="N386">
        <v>102.0753717481376</v>
      </c>
      <c r="O386">
        <v>108.4650185632936</v>
      </c>
      <c r="P386">
        <v>4.0396586982240583</v>
      </c>
      <c r="Q386">
        <v>4.0785311698286559</v>
      </c>
      <c r="R386">
        <v>3.3863346363718021</v>
      </c>
      <c r="S386">
        <v>4.6079809711862616</v>
      </c>
      <c r="T386">
        <v>47510.084621934388</v>
      </c>
      <c r="U386">
        <v>47510.048441787563</v>
      </c>
      <c r="V386">
        <v>47477.64559957014</v>
      </c>
      <c r="W386">
        <v>47542.747854411587</v>
      </c>
      <c r="X386">
        <v>3518.0944769355569</v>
      </c>
      <c r="Y386">
        <v>3535.454774018604</v>
      </c>
      <c r="Z386">
        <v>3390.5324719797759</v>
      </c>
      <c r="AA386">
        <v>3600.3640661070181</v>
      </c>
      <c r="AB386">
        <v>558.17321517024402</v>
      </c>
      <c r="AC386">
        <v>552.7972208690569</v>
      </c>
      <c r="AD386">
        <v>481.97996046423509</v>
      </c>
      <c r="AE386">
        <v>643.08115267960397</v>
      </c>
      <c r="AF386">
        <v>59.5786701219074</v>
      </c>
      <c r="AG386">
        <v>59.257099689529049</v>
      </c>
      <c r="AH386">
        <v>58.193849731299558</v>
      </c>
      <c r="AI386">
        <v>61.836123544167293</v>
      </c>
      <c r="AJ386">
        <v>0.50432252933240418</v>
      </c>
      <c r="AK386">
        <v>0.50432254407277166</v>
      </c>
      <c r="AL386">
        <v>0.50431914949704926</v>
      </c>
      <c r="AM386">
        <v>0.50432588964174718</v>
      </c>
      <c r="AN386">
        <v>0.94940436440778564</v>
      </c>
      <c r="AO386">
        <v>0.94940436440778597</v>
      </c>
      <c r="AP386">
        <v>0.94940436440778597</v>
      </c>
      <c r="AQ386">
        <v>0.94940436440778597</v>
      </c>
      <c r="AR386">
        <v>13.911404016264751</v>
      </c>
      <c r="AS386">
        <v>13.911404016264751</v>
      </c>
      <c r="AT386">
        <v>13.911404016264751</v>
      </c>
      <c r="AU386">
        <v>13.911404016264751</v>
      </c>
      <c r="AV386" t="str">
        <f>VLOOKUP(Sheet1[[#This Row],[NPDES ID2]],Combined_Sheet__Major_Only___2[[NPDES ID2]:[ECHO BFR]],3,FALSE)</f>
        <v>GA</v>
      </c>
      <c r="AW386" t="s">
        <v>41</v>
      </c>
      <c r="AX386" t="str">
        <f>VLOOKUP(Sheet1[[#This Row],[NPDES ID2]],Combined_Sheet__Major_Only___2[[NPDES ID2]:[ECHO BFR]],27,FALSE)</f>
        <v>-</v>
      </c>
      <c r="AY386" t="str">
        <f>VLOOKUP(Sheet1[[#This Row],[NPDES ID2]],Combined_Sheet__Major_Only___2[[NPDES ID2]:[ECHO BFR]],28,FALSE)</f>
        <v>-</v>
      </c>
      <c r="AZ386" t="str">
        <f>VLOOKUP(Sheet1[[#This Row],[NPDES ID2]],Combined_Sheet__Major_Only___2[[NPDES ID2]:[ECHO BFR]],29,FALSE)</f>
        <v>thickening</v>
      </c>
      <c r="BA386">
        <f>VLOOKUP(Sheet1[[#This Row],[NPDES ID2]],Combined_Sheet__Major_Only___2[[NPDES ID2]:[ECHO BFR]],17,FALSE)</f>
        <v>33.550770999999997</v>
      </c>
      <c r="BB386">
        <f>VLOOKUP(Sheet1[[#This Row],[NPDES ID2]],Combined_Sheet__Major_Only___2[[NPDES ID2]:[ECHO BFR]],18,FALSE)</f>
        <v>-84.226581999999993</v>
      </c>
      <c r="BC386" t="str">
        <f>IF(ISNUMBER(SEARCH("aerobic",$AW386)),"aerobic","")</f>
        <v>aerobic</v>
      </c>
      <c r="BD386" t="str">
        <f>IF(ISNUMBER(SEARCH("anaer",$AW386)),"anaer","")</f>
        <v/>
      </c>
      <c r="BE386" t="str">
        <f>IF(ISNUMBER(SEARCH("thickening",$AZ386)),"thickening","")</f>
        <v>thickening</v>
      </c>
      <c r="BF386" s="2" t="str">
        <f>IF(ISNUMBER(SEARCH("airDry",$AW386)),"airDry","")</f>
        <v/>
      </c>
      <c r="BG386" s="2" t="str">
        <f>IF(ISNUMBER(SEARCH("heatDry",$AY386)),"heatDry","")</f>
        <v/>
      </c>
      <c r="BH386" s="2" t="str">
        <f>IF(AND(ISNUMBER(SEARCH("aerobic",$AW386)),ISNUMBER(SEARCH("anaer",$AW386))),"Combined Aer and Anaer.","")</f>
        <v/>
      </c>
    </row>
    <row r="387" spans="1:60" x14ac:dyDescent="0.25">
      <c r="A387" s="4">
        <v>1758</v>
      </c>
      <c r="B387" t="s">
        <v>8229</v>
      </c>
      <c r="C387">
        <v>22.06</v>
      </c>
      <c r="D387">
        <v>4831.8235666962237</v>
      </c>
      <c r="E387">
        <v>4816.7683337811413</v>
      </c>
      <c r="F387">
        <v>3327.0028106529198</v>
      </c>
      <c r="G387">
        <v>6415.2230685151226</v>
      </c>
      <c r="H387">
        <v>-125.06326781708169</v>
      </c>
      <c r="I387">
        <v>-127.49317552041499</v>
      </c>
      <c r="J387">
        <v>-143.8140967082908</v>
      </c>
      <c r="K387">
        <v>-101.9125069313525</v>
      </c>
      <c r="L387">
        <v>13.53216929446325</v>
      </c>
      <c r="M387">
        <v>13.460768441562481</v>
      </c>
      <c r="N387">
        <v>13.2245043759537</v>
      </c>
      <c r="O387">
        <v>14.03362780850652</v>
      </c>
      <c r="P387">
        <v>0.51816805824471557</v>
      </c>
      <c r="Q387">
        <v>0.52336140392963992</v>
      </c>
      <c r="R387">
        <v>0.43386858660566258</v>
      </c>
      <c r="S387">
        <v>0.59060370417710051</v>
      </c>
      <c r="T387">
        <v>47526.427532910973</v>
      </c>
      <c r="U387">
        <v>47526.391340782313</v>
      </c>
      <c r="V387">
        <v>47493.97776766563</v>
      </c>
      <c r="W387">
        <v>47559.101582521267</v>
      </c>
      <c r="X387">
        <v>3487.779311736399</v>
      </c>
      <c r="Y387">
        <v>3504.6156463866801</v>
      </c>
      <c r="Z387">
        <v>3364.0825174466931</v>
      </c>
      <c r="AA387">
        <v>3567.5273790471369</v>
      </c>
      <c r="AB387">
        <v>630.40861371107906</v>
      </c>
      <c r="AC387">
        <v>622.77472681831682</v>
      </c>
      <c r="AD387">
        <v>533.42506743967647</v>
      </c>
      <c r="AE387">
        <v>741.11864370084641</v>
      </c>
      <c r="AF387">
        <v>60.115772369484809</v>
      </c>
      <c r="AG387">
        <v>59.798555572917273</v>
      </c>
      <c r="AH387">
        <v>58.749039280394392</v>
      </c>
      <c r="AI387">
        <v>62.343451143495798</v>
      </c>
      <c r="AJ387">
        <v>0.51087568503108227</v>
      </c>
      <c r="AK387">
        <v>0.51087568704221853</v>
      </c>
      <c r="AL387">
        <v>0.51087522415263209</v>
      </c>
      <c r="AM387">
        <v>0.51087614324389341</v>
      </c>
      <c r="AN387">
        <v>0.9494205005612889</v>
      </c>
      <c r="AO387">
        <v>0.94942050056128913</v>
      </c>
      <c r="AP387">
        <v>0.94942050056128913</v>
      </c>
      <c r="AQ387">
        <v>0.94942050056128913</v>
      </c>
      <c r="AR387">
        <v>12.99836362484262</v>
      </c>
      <c r="AS387">
        <v>12.99836362484262</v>
      </c>
      <c r="AT387">
        <v>12.99836362484262</v>
      </c>
      <c r="AU387">
        <v>12.99836362484262</v>
      </c>
      <c r="AV387" t="str">
        <f>VLOOKUP(Sheet1[[#This Row],[NPDES ID2]],Combined_Sheet__Major_Only___2[[NPDES ID2]:[ECHO BFR]],3,FALSE)</f>
        <v>IN</v>
      </c>
      <c r="AW387" t="s">
        <v>41</v>
      </c>
      <c r="AX387" t="str">
        <f>VLOOKUP(Sheet1[[#This Row],[NPDES ID2]],Combined_Sheet__Major_Only___2[[NPDES ID2]:[ECHO BFR]],27,FALSE)</f>
        <v>tempSludgeStore</v>
      </c>
      <c r="AY387" t="str">
        <f>VLOOKUP(Sheet1[[#This Row],[NPDES ID2]],Combined_Sheet__Major_Only___2[[NPDES ID2]:[ECHO BFR]],28,FALSE)</f>
        <v>highTempCompost</v>
      </c>
      <c r="AZ387" t="str">
        <f>VLOOKUP(Sheet1[[#This Row],[NPDES ID2]],Combined_Sheet__Major_Only___2[[NPDES ID2]:[ECHO BFR]],29,FALSE)</f>
        <v>preliminaryOps, thickening</v>
      </c>
      <c r="BA387">
        <f>VLOOKUP(Sheet1[[#This Row],[NPDES ID2]],Combined_Sheet__Major_Only___2[[NPDES ID2]:[ECHO BFR]],17,FALSE)</f>
        <v>38.841611</v>
      </c>
      <c r="BB387">
        <f>VLOOKUP(Sheet1[[#This Row],[NPDES ID2]],Combined_Sheet__Major_Only___2[[NPDES ID2]:[ECHO BFR]],18,FALSE)</f>
        <v>-86.848305999999994</v>
      </c>
      <c r="BC387" t="str">
        <f>IF(ISNUMBER(SEARCH("aerobic",$AW387)),"aerobic","")</f>
        <v>aerobic</v>
      </c>
      <c r="BD387" t="str">
        <f>IF(ISNUMBER(SEARCH("anaer",$AW387)),"anaer","")</f>
        <v/>
      </c>
      <c r="BE387" t="str">
        <f>IF(ISNUMBER(SEARCH("thickening",$AZ387)),"thickening","")</f>
        <v>thickening</v>
      </c>
      <c r="BF387" s="2" t="str">
        <f>IF(ISNUMBER(SEARCH("airDry",$AW387)),"airDry","")</f>
        <v/>
      </c>
      <c r="BG387" s="2" t="str">
        <f>IF(ISNUMBER(SEARCH("heatDry",$AY387)),"heatDry","")</f>
        <v/>
      </c>
      <c r="BH387" s="2" t="str">
        <f>IF(AND(ISNUMBER(SEARCH("aerobic",$AW387)),ISNUMBER(SEARCH("anaer",$AW387))),"Combined Aer and Anaer.","")</f>
        <v/>
      </c>
    </row>
    <row r="388" spans="1:60" x14ac:dyDescent="0.25">
      <c r="A388" s="4">
        <v>1102</v>
      </c>
      <c r="B388" t="s">
        <v>5310</v>
      </c>
      <c r="C388">
        <v>341</v>
      </c>
      <c r="D388">
        <v>438.96350599303167</v>
      </c>
      <c r="E388">
        <v>444.35470565657721</v>
      </c>
      <c r="F388">
        <v>337.85941341945448</v>
      </c>
      <c r="G388">
        <v>553.05461211751162</v>
      </c>
      <c r="H388">
        <v>-116.51956052832141</v>
      </c>
      <c r="I388">
        <v>-118.8634595142595</v>
      </c>
      <c r="J388">
        <v>-134.50576720745579</v>
      </c>
      <c r="K388">
        <v>-92.998786658258254</v>
      </c>
      <c r="L388">
        <v>223.26929547071529</v>
      </c>
      <c r="M388">
        <v>222.27753738718349</v>
      </c>
      <c r="N388">
        <v>218.9938236787066</v>
      </c>
      <c r="O388">
        <v>230.23714450938931</v>
      </c>
      <c r="P388">
        <v>7.9802870198147868</v>
      </c>
      <c r="Q388">
        <v>8.079081811639572</v>
      </c>
      <c r="R388">
        <v>6.6242710105333966</v>
      </c>
      <c r="S388">
        <v>9.0902285223394603</v>
      </c>
      <c r="T388">
        <v>47528.495715607183</v>
      </c>
      <c r="U388">
        <v>47528.459521962228</v>
      </c>
      <c r="V388">
        <v>47496.04459085859</v>
      </c>
      <c r="W388">
        <v>47561.171134117292</v>
      </c>
      <c r="X388">
        <v>3267.441960505068</v>
      </c>
      <c r="Y388">
        <v>3280.6123486782881</v>
      </c>
      <c r="Z388">
        <v>3169.778763139645</v>
      </c>
      <c r="AA388">
        <v>3330.3124289837051</v>
      </c>
      <c r="AB388">
        <v>572.11030679705993</v>
      </c>
      <c r="AC388">
        <v>566.45405642495257</v>
      </c>
      <c r="AD388">
        <v>486.75918097174662</v>
      </c>
      <c r="AE388">
        <v>671.22394919249166</v>
      </c>
      <c r="AF388">
        <v>64.166319169654926</v>
      </c>
      <c r="AG388">
        <v>63.880932497824283</v>
      </c>
      <c r="AH388">
        <v>62.938323293029129</v>
      </c>
      <c r="AI388">
        <v>66.168565394863265</v>
      </c>
      <c r="AJ388">
        <v>0.56033596610277825</v>
      </c>
      <c r="AK388">
        <v>0.56033599819503388</v>
      </c>
      <c r="AL388">
        <v>0.56032860307127152</v>
      </c>
      <c r="AM388">
        <v>0.56034328665059308</v>
      </c>
      <c r="AN388">
        <v>0.94942254184535424</v>
      </c>
      <c r="AO388">
        <v>0.94942254184535413</v>
      </c>
      <c r="AP388">
        <v>0.94942254184535413</v>
      </c>
      <c r="AQ388">
        <v>0.94942254184535413</v>
      </c>
      <c r="AR388">
        <v>14.131369751004691</v>
      </c>
      <c r="AS388">
        <v>14.131369751004691</v>
      </c>
      <c r="AT388">
        <v>14.131369751004691</v>
      </c>
      <c r="AU388">
        <v>14.131369751004691</v>
      </c>
      <c r="AV388" t="str">
        <f>VLOOKUP(Sheet1[[#This Row],[NPDES ID2]],Combined_Sheet__Major_Only___2[[NPDES ID2]:[ECHO BFR]],3,FALSE)</f>
        <v>MS</v>
      </c>
      <c r="AW388" t="s">
        <v>41</v>
      </c>
      <c r="AX388" t="str">
        <f>VLOOKUP(Sheet1[[#This Row],[NPDES ID2]],Combined_Sheet__Major_Only___2[[NPDES ID2]:[ECHO BFR]],27,FALSE)</f>
        <v>-</v>
      </c>
      <c r="AY388" t="str">
        <f>VLOOKUP(Sheet1[[#This Row],[NPDES ID2]],Combined_Sheet__Major_Only___2[[NPDES ID2]:[ECHO BFR]],28,FALSE)</f>
        <v>-</v>
      </c>
      <c r="AZ388" t="str">
        <f>VLOOKUP(Sheet1[[#This Row],[NPDES ID2]],Combined_Sheet__Major_Only___2[[NPDES ID2]:[ECHO BFR]],29,FALSE)</f>
        <v>thickening</v>
      </c>
      <c r="BA388">
        <f>VLOOKUP(Sheet1[[#This Row],[NPDES ID2]],Combined_Sheet__Major_Only___2[[NPDES ID2]:[ECHO BFR]],17,FALSE)</f>
        <v>30.332246000000001</v>
      </c>
      <c r="BB388">
        <f>VLOOKUP(Sheet1[[#This Row],[NPDES ID2]],Combined_Sheet__Major_Only___2[[NPDES ID2]:[ECHO BFR]],18,FALSE)</f>
        <v>-89.245298000000005</v>
      </c>
      <c r="BC388" t="str">
        <f>IF(ISNUMBER(SEARCH("aerobic",$AW388)),"aerobic","")</f>
        <v>aerobic</v>
      </c>
      <c r="BD388" t="str">
        <f>IF(ISNUMBER(SEARCH("anaer",$AW388)),"anaer","")</f>
        <v/>
      </c>
      <c r="BE388" t="str">
        <f>IF(ISNUMBER(SEARCH("thickening",$AZ388)),"thickening","")</f>
        <v>thickening</v>
      </c>
      <c r="BF388" s="2" t="str">
        <f>IF(ISNUMBER(SEARCH("airDry",$AW388)),"airDry","")</f>
        <v/>
      </c>
      <c r="BG388" s="2" t="str">
        <f>IF(ISNUMBER(SEARCH("heatDry",$AY388)),"heatDry","")</f>
        <v/>
      </c>
      <c r="BH388" s="2" t="str">
        <f>IF(AND(ISNUMBER(SEARCH("aerobic",$AW388)),ISNUMBER(SEARCH("anaer",$AW388))),"Combined Aer and Anaer.","")</f>
        <v/>
      </c>
    </row>
    <row r="389" spans="1:60" x14ac:dyDescent="0.25">
      <c r="A389" s="4">
        <v>654</v>
      </c>
      <c r="B389" t="s">
        <v>3221</v>
      </c>
      <c r="C389">
        <v>96.11</v>
      </c>
      <c r="D389">
        <v>1110.5881678178901</v>
      </c>
      <c r="E389">
        <v>1109.922068013281</v>
      </c>
      <c r="F389">
        <v>783.34163357721263</v>
      </c>
      <c r="G389">
        <v>1459.7724758426691</v>
      </c>
      <c r="H389">
        <v>-115.2607755171483</v>
      </c>
      <c r="I389">
        <v>-117.6285146248716</v>
      </c>
      <c r="J389">
        <v>-133.35950756936569</v>
      </c>
      <c r="K389">
        <v>-91.618243503248365</v>
      </c>
      <c r="L389">
        <v>63.595483603798293</v>
      </c>
      <c r="M389">
        <v>63.32117198952006</v>
      </c>
      <c r="N389">
        <v>62.413343035448023</v>
      </c>
      <c r="O389">
        <v>65.522190635991876</v>
      </c>
      <c r="P389">
        <v>2.247830819146861</v>
      </c>
      <c r="Q389">
        <v>2.2765430198670011</v>
      </c>
      <c r="R389">
        <v>1.860528012982928</v>
      </c>
      <c r="S389">
        <v>2.565432256397266</v>
      </c>
      <c r="T389">
        <v>47593.216142753838</v>
      </c>
      <c r="U389">
        <v>47593.179901658958</v>
      </c>
      <c r="V389">
        <v>47560.722474552931</v>
      </c>
      <c r="W389">
        <v>47625.934398765523</v>
      </c>
      <c r="X389">
        <v>3237.4952897394292</v>
      </c>
      <c r="Y389">
        <v>3250.1412481429779</v>
      </c>
      <c r="Z389">
        <v>3143.5552542194132</v>
      </c>
      <c r="AA389">
        <v>3297.9566315046541</v>
      </c>
      <c r="AB389">
        <v>605.16184706815784</v>
      </c>
      <c r="AC389">
        <v>598.46885726590335</v>
      </c>
      <c r="AD389">
        <v>509.49673031343582</v>
      </c>
      <c r="AE389">
        <v>718.10513926114254</v>
      </c>
      <c r="AF389">
        <v>64.84636289534923</v>
      </c>
      <c r="AG389">
        <v>64.56655075269957</v>
      </c>
      <c r="AH389">
        <v>63.64118872812908</v>
      </c>
      <c r="AI389">
        <v>66.810887390195774</v>
      </c>
      <c r="AJ389">
        <v>0.56864629460191263</v>
      </c>
      <c r="AK389">
        <v>0.56864630398145122</v>
      </c>
      <c r="AL389">
        <v>0.56864414456134327</v>
      </c>
      <c r="AM389">
        <v>0.56864843221408812</v>
      </c>
      <c r="AN389">
        <v>0.94948633737571986</v>
      </c>
      <c r="AO389">
        <v>0.94948633737571975</v>
      </c>
      <c r="AP389">
        <v>0.94948633737571975</v>
      </c>
      <c r="AQ389">
        <v>0.94948633737571975</v>
      </c>
      <c r="AR389">
        <v>13.75628357171033</v>
      </c>
      <c r="AS389">
        <v>13.75628357171033</v>
      </c>
      <c r="AT389">
        <v>13.75628357171033</v>
      </c>
      <c r="AU389">
        <v>13.75628357171033</v>
      </c>
      <c r="AV389" t="str">
        <f>VLOOKUP(Sheet1[[#This Row],[NPDES ID2]],Combined_Sheet__Major_Only___2[[NPDES ID2]:[ECHO BFR]],3,FALSE)</f>
        <v>FL</v>
      </c>
      <c r="AW389" t="s">
        <v>41</v>
      </c>
      <c r="AX389" t="str">
        <f>VLOOKUP(Sheet1[[#This Row],[NPDES ID2]],Combined_Sheet__Major_Only___2[[NPDES ID2]:[ECHO BFR]],27,FALSE)</f>
        <v>-</v>
      </c>
      <c r="AY389" t="str">
        <f>VLOOKUP(Sheet1[[#This Row],[NPDES ID2]],Combined_Sheet__Major_Only___2[[NPDES ID2]:[ECHO BFR]],28,FALSE)</f>
        <v>-</v>
      </c>
      <c r="AZ389" t="str">
        <f>VLOOKUP(Sheet1[[#This Row],[NPDES ID2]],Combined_Sheet__Major_Only___2[[NPDES ID2]:[ECHO BFR]],29,FALSE)</f>
        <v>thickening</v>
      </c>
      <c r="BA389">
        <f>VLOOKUP(Sheet1[[#This Row],[NPDES ID2]],Combined_Sheet__Major_Only___2[[NPDES ID2]:[ECHO BFR]],17,FALSE)</f>
        <v>26.0736810175658</v>
      </c>
      <c r="BB389">
        <f>VLOOKUP(Sheet1[[#This Row],[NPDES ID2]],Combined_Sheet__Major_Only___2[[NPDES ID2]:[ECHO BFR]],18,FALSE)</f>
        <v>-80.226175773292695</v>
      </c>
      <c r="BC389" t="str">
        <f>IF(ISNUMBER(SEARCH("aerobic",$AW389)),"aerobic","")</f>
        <v>aerobic</v>
      </c>
      <c r="BD389" t="str">
        <f>IF(ISNUMBER(SEARCH("anaer",$AW389)),"anaer","")</f>
        <v/>
      </c>
      <c r="BE389" t="str">
        <f>IF(ISNUMBER(SEARCH("thickening",$AZ389)),"thickening","")</f>
        <v>thickening</v>
      </c>
      <c r="BF389" s="2" t="str">
        <f>IF(ISNUMBER(SEARCH("airDry",$AW389)),"airDry","")</f>
        <v/>
      </c>
      <c r="BG389" s="2" t="str">
        <f>IF(ISNUMBER(SEARCH("heatDry",$AY389)),"heatDry","")</f>
        <v/>
      </c>
      <c r="BH389" s="2" t="str">
        <f>IF(AND(ISNUMBER(SEARCH("aerobic",$AW389)),ISNUMBER(SEARCH("anaer",$AW389))),"Combined Aer and Anaer.","")</f>
        <v/>
      </c>
    </row>
    <row r="390" spans="1:60" x14ac:dyDescent="0.25">
      <c r="A390" s="4">
        <v>336</v>
      </c>
      <c r="B390" t="s">
        <v>1702</v>
      </c>
      <c r="C390">
        <v>1053.76</v>
      </c>
      <c r="D390">
        <v>383.09705354378201</v>
      </c>
      <c r="E390">
        <v>383.05193075855959</v>
      </c>
      <c r="F390">
        <v>323.36096784483561</v>
      </c>
      <c r="G390">
        <v>453.4318918247871</v>
      </c>
      <c r="H390">
        <v>-115.9918029062374</v>
      </c>
      <c r="I390">
        <v>-118.44919026081929</v>
      </c>
      <c r="J390">
        <v>-134.0678560950582</v>
      </c>
      <c r="K390">
        <v>-92.611717003592801</v>
      </c>
      <c r="L390">
        <v>691.83240807824768</v>
      </c>
      <c r="M390">
        <v>688.7851640187547</v>
      </c>
      <c r="N390">
        <v>678.68156533376623</v>
      </c>
      <c r="O390">
        <v>713.2598855162787</v>
      </c>
      <c r="P390">
        <v>24.655903468032989</v>
      </c>
      <c r="Q390">
        <v>24.96876517641574</v>
      </c>
      <c r="R390">
        <v>20.45700483895159</v>
      </c>
      <c r="S390">
        <v>28.089992488195929</v>
      </c>
      <c r="T390">
        <v>47656.145511465387</v>
      </c>
      <c r="U390">
        <v>47656.109224233733</v>
      </c>
      <c r="V390">
        <v>47623.610477150061</v>
      </c>
      <c r="W390">
        <v>47688.905419503353</v>
      </c>
      <c r="X390">
        <v>3267.2802865735439</v>
      </c>
      <c r="Y390">
        <v>3280.335951491094</v>
      </c>
      <c r="Z390">
        <v>3170.360777963192</v>
      </c>
      <c r="AA390">
        <v>3329.6844495726609</v>
      </c>
      <c r="AB390">
        <v>594.56066974344435</v>
      </c>
      <c r="AC390">
        <v>588.2373100052522</v>
      </c>
      <c r="AD390">
        <v>502.74092421572499</v>
      </c>
      <c r="AE390">
        <v>702.07652649560066</v>
      </c>
      <c r="AF390">
        <v>64.3436141739585</v>
      </c>
      <c r="AG390">
        <v>64.059069595280576</v>
      </c>
      <c r="AH390">
        <v>63.12288739744502</v>
      </c>
      <c r="AI390">
        <v>66.33560701922022</v>
      </c>
      <c r="AJ390">
        <v>0.56250238393770147</v>
      </c>
      <c r="AK390">
        <v>0.5625024848078386</v>
      </c>
      <c r="AL390">
        <v>0.56247917814453463</v>
      </c>
      <c r="AM390">
        <v>0.56252545658074482</v>
      </c>
      <c r="AN390">
        <v>0.9495482133148907</v>
      </c>
      <c r="AO390">
        <v>0.94954821331489081</v>
      </c>
      <c r="AP390">
        <v>0.94954821331489081</v>
      </c>
      <c r="AQ390">
        <v>0.94954821331489081</v>
      </c>
      <c r="AR390">
        <v>13.85915845815145</v>
      </c>
      <c r="AS390">
        <v>13.85915845815145</v>
      </c>
      <c r="AT390">
        <v>13.85915845815145</v>
      </c>
      <c r="AU390">
        <v>13.85915845815145</v>
      </c>
      <c r="AV390" t="str">
        <f>VLOOKUP(Sheet1[[#This Row],[NPDES ID2]],Combined_Sheet__Major_Only___2[[NPDES ID2]:[ECHO BFR]],3,FALSE)</f>
        <v>NJ</v>
      </c>
      <c r="AW390" t="s">
        <v>41</v>
      </c>
      <c r="AX390" t="str">
        <f>VLOOKUP(Sheet1[[#This Row],[NPDES ID2]],Combined_Sheet__Major_Only___2[[NPDES ID2]:[ECHO BFR]],27,FALSE)</f>
        <v>-</v>
      </c>
      <c r="AY390" t="str">
        <f>VLOOKUP(Sheet1[[#This Row],[NPDES ID2]],Combined_Sheet__Major_Only___2[[NPDES ID2]:[ECHO BFR]],28,FALSE)</f>
        <v>-</v>
      </c>
      <c r="AZ390" t="str">
        <f>VLOOKUP(Sheet1[[#This Row],[NPDES ID2]],Combined_Sheet__Major_Only___2[[NPDES ID2]:[ECHO BFR]],29,FALSE)</f>
        <v>preliminaryOps, thickening</v>
      </c>
      <c r="BA390">
        <f>VLOOKUP(Sheet1[[#This Row],[NPDES ID2]],Combined_Sheet__Major_Only___2[[NPDES ID2]:[ECHO BFR]],17,FALSE)</f>
        <v>40.248080000000002</v>
      </c>
      <c r="BB390">
        <f>VLOOKUP(Sheet1[[#This Row],[NPDES ID2]],Combined_Sheet__Major_Only___2[[NPDES ID2]:[ECHO BFR]],18,FALSE)</f>
        <v>-74.726870000000005</v>
      </c>
      <c r="BC390" t="str">
        <f>IF(ISNUMBER(SEARCH("aerobic",$AW390)),"aerobic","")</f>
        <v>aerobic</v>
      </c>
      <c r="BD390" t="str">
        <f>IF(ISNUMBER(SEARCH("anaer",$AW390)),"anaer","")</f>
        <v/>
      </c>
      <c r="BE390" t="str">
        <f>IF(ISNUMBER(SEARCH("thickening",$AZ390)),"thickening","")</f>
        <v>thickening</v>
      </c>
      <c r="BF390" s="2" t="str">
        <f>IF(ISNUMBER(SEARCH("airDry",$AW390)),"airDry","")</f>
        <v/>
      </c>
      <c r="BG390" s="2" t="str">
        <f>IF(ISNUMBER(SEARCH("heatDry",$AY390)),"heatDry","")</f>
        <v/>
      </c>
      <c r="BH390" s="2" t="str">
        <f>IF(AND(ISNUMBER(SEARCH("aerobic",$AW390)),ISNUMBER(SEARCH("anaer",$AW390))),"Combined Aer and Anaer.","")</f>
        <v/>
      </c>
    </row>
    <row r="391" spans="1:60" x14ac:dyDescent="0.25">
      <c r="A391" s="4">
        <v>1555</v>
      </c>
      <c r="B391" t="s">
        <v>7316</v>
      </c>
      <c r="C391">
        <v>91.12</v>
      </c>
      <c r="D391">
        <v>1185.0348116580219</v>
      </c>
      <c r="E391">
        <v>1184.2598978318811</v>
      </c>
      <c r="F391">
        <v>834.36588563772432</v>
      </c>
      <c r="G391">
        <v>1559.1082821365719</v>
      </c>
      <c r="H391">
        <v>-117.4181163912784</v>
      </c>
      <c r="I391">
        <v>-119.70158153719539</v>
      </c>
      <c r="J391">
        <v>-135.30140246990359</v>
      </c>
      <c r="K391">
        <v>-93.88752647536522</v>
      </c>
      <c r="L391">
        <v>59.266497459083979</v>
      </c>
      <c r="M391">
        <v>58.998287912794481</v>
      </c>
      <c r="N391">
        <v>58.110662743333869</v>
      </c>
      <c r="O391">
        <v>61.150333102600783</v>
      </c>
      <c r="P391">
        <v>2.1333030042866672</v>
      </c>
      <c r="Q391">
        <v>2.158106832473738</v>
      </c>
      <c r="R391">
        <v>1.7724216029662989</v>
      </c>
      <c r="S391">
        <v>2.4308604851650579</v>
      </c>
      <c r="T391">
        <v>47732.042474675647</v>
      </c>
      <c r="U391">
        <v>47732.006131799993</v>
      </c>
      <c r="V391">
        <v>47699.457550101943</v>
      </c>
      <c r="W391">
        <v>47764.852617800527</v>
      </c>
      <c r="X391">
        <v>3303.2939790139671</v>
      </c>
      <c r="Y391">
        <v>3316.8738677630859</v>
      </c>
      <c r="Z391">
        <v>3202.7331381433069</v>
      </c>
      <c r="AA391">
        <v>3368.0308369827039</v>
      </c>
      <c r="AB391">
        <v>643.8734697838903</v>
      </c>
      <c r="AC391">
        <v>635.8316492447309</v>
      </c>
      <c r="AD391">
        <v>537.958328202345</v>
      </c>
      <c r="AE391">
        <v>769.00421823970589</v>
      </c>
      <c r="AF391">
        <v>63.741669387667187</v>
      </c>
      <c r="AG391">
        <v>63.453106724663968</v>
      </c>
      <c r="AH391">
        <v>62.498767799184272</v>
      </c>
      <c r="AI391">
        <v>65.767675674281676</v>
      </c>
      <c r="AJ391">
        <v>0.55514753230622949</v>
      </c>
      <c r="AK391">
        <v>0.55514754125074273</v>
      </c>
      <c r="AL391">
        <v>0.55514548200238534</v>
      </c>
      <c r="AM391">
        <v>0.55514957075800664</v>
      </c>
      <c r="AN391">
        <v>0.94962263840810068</v>
      </c>
      <c r="AO391">
        <v>0.94962263840810057</v>
      </c>
      <c r="AP391">
        <v>0.94962263840810057</v>
      </c>
      <c r="AQ391">
        <v>0.94962263840810057</v>
      </c>
      <c r="AR391">
        <v>13.208998455949651</v>
      </c>
      <c r="AS391">
        <v>13.208998455949651</v>
      </c>
      <c r="AT391">
        <v>13.208998455949651</v>
      </c>
      <c r="AU391">
        <v>13.208998455949651</v>
      </c>
      <c r="AV391" t="str">
        <f>VLOOKUP(Sheet1[[#This Row],[NPDES ID2]],Combined_Sheet__Major_Only___2[[NPDES ID2]:[ECHO BFR]],3,FALSE)</f>
        <v>PA</v>
      </c>
      <c r="AW391" t="s">
        <v>544</v>
      </c>
      <c r="AX391" t="str">
        <f>VLOOKUP(Sheet1[[#This Row],[NPDES ID2]],Combined_Sheet__Major_Only___2[[NPDES ID2]:[ECHO BFR]],27,FALSE)</f>
        <v>-</v>
      </c>
      <c r="AY391" t="str">
        <f>VLOOKUP(Sheet1[[#This Row],[NPDES ID2]],Combined_Sheet__Major_Only___2[[NPDES ID2]:[ECHO BFR]],28,FALSE)</f>
        <v>-</v>
      </c>
      <c r="AZ391" t="str">
        <f>VLOOKUP(Sheet1[[#This Row],[NPDES ID2]],Combined_Sheet__Major_Only___2[[NPDES ID2]:[ECHO BFR]],29,FALSE)</f>
        <v>thickening</v>
      </c>
      <c r="BA391">
        <f>VLOOKUP(Sheet1[[#This Row],[NPDES ID2]],Combined_Sheet__Major_Only___2[[NPDES ID2]:[ECHO BFR]],17,FALSE)</f>
        <v>40.78604</v>
      </c>
      <c r="BB391">
        <f>VLOOKUP(Sheet1[[#This Row],[NPDES ID2]],Combined_Sheet__Major_Only___2[[NPDES ID2]:[ECHO BFR]],18,FALSE)</f>
        <v>-76.231470000000002</v>
      </c>
      <c r="BC391" t="str">
        <f>IF(ISNUMBER(SEARCH("aerobic",$AW391)),"aerobic","")</f>
        <v>aerobic</v>
      </c>
      <c r="BD391" t="str">
        <f>IF(ISNUMBER(SEARCH("anaer",$AW391)),"anaer","")</f>
        <v/>
      </c>
      <c r="BE391" t="str">
        <f>IF(ISNUMBER(SEARCH("thickening",$AZ391)),"thickening","")</f>
        <v>thickening</v>
      </c>
      <c r="BF391" s="3" t="str">
        <f>IF(ISNUMBER(SEARCH("airDry",$AW391)),"airDry","")</f>
        <v/>
      </c>
      <c r="BG391" s="3" t="str">
        <f>IF(ISNUMBER(SEARCH("heatDry",$AY391)),"heatDry","")</f>
        <v/>
      </c>
      <c r="BH391" s="3" t="str">
        <f>IF(AND(ISNUMBER(SEARCH("aerobic",$AW391)),ISNUMBER(SEARCH("anaer",$AW391))),"Combined Aer and Anaer.","")</f>
        <v/>
      </c>
    </row>
    <row r="392" spans="1:60" x14ac:dyDescent="0.25">
      <c r="A392" s="4">
        <v>1460</v>
      </c>
      <c r="B392" t="s">
        <v>6897</v>
      </c>
      <c r="C392">
        <v>115.6</v>
      </c>
      <c r="D392">
        <v>932.91298533437293</v>
      </c>
      <c r="E392">
        <v>933.41888693530814</v>
      </c>
      <c r="F392">
        <v>662.55293264724116</v>
      </c>
      <c r="G392">
        <v>1222.7661758893889</v>
      </c>
      <c r="H392">
        <v>-113.735918503872</v>
      </c>
      <c r="I392">
        <v>-116.1302215694605</v>
      </c>
      <c r="J392">
        <v>-131.98448060002991</v>
      </c>
      <c r="K392">
        <v>-90.017081119204562</v>
      </c>
      <c r="L392">
        <v>77.438185301921891</v>
      </c>
      <c r="M392">
        <v>77.115752720053308</v>
      </c>
      <c r="N392">
        <v>76.04863370090321</v>
      </c>
      <c r="O392">
        <v>79.702928611659857</v>
      </c>
      <c r="P392">
        <v>2.7016422815023491</v>
      </c>
      <c r="Q392">
        <v>2.7362472408036749</v>
      </c>
      <c r="R392">
        <v>2.2275981123531952</v>
      </c>
      <c r="S392">
        <v>3.092194743801477</v>
      </c>
      <c r="T392">
        <v>47751.631099315149</v>
      </c>
      <c r="U392">
        <v>47751.594742078072</v>
      </c>
      <c r="V392">
        <v>47719.033298316579</v>
      </c>
      <c r="W392">
        <v>47784.454207863433</v>
      </c>
      <c r="X392">
        <v>3208.523634282988</v>
      </c>
      <c r="Y392">
        <v>3220.5908038160351</v>
      </c>
      <c r="Z392">
        <v>3118.6581450405379</v>
      </c>
      <c r="AA392">
        <v>3266.3581497963069</v>
      </c>
      <c r="AB392">
        <v>544.3232561344937</v>
      </c>
      <c r="AC392">
        <v>539.54583478755899</v>
      </c>
      <c r="AD392">
        <v>465.64010734011703</v>
      </c>
      <c r="AE392">
        <v>636.06521261912167</v>
      </c>
      <c r="AF392">
        <v>65.648608085506282</v>
      </c>
      <c r="AG392">
        <v>65.375142758214736</v>
      </c>
      <c r="AH392">
        <v>64.470861469010657</v>
      </c>
      <c r="AI392">
        <v>67.568463611549845</v>
      </c>
      <c r="AJ392">
        <v>0.57845220119065743</v>
      </c>
      <c r="AK392">
        <v>0.57845221209284192</v>
      </c>
      <c r="AL392">
        <v>0.57844970198932744</v>
      </c>
      <c r="AM392">
        <v>0.57845468594679417</v>
      </c>
      <c r="AN392">
        <v>0.94964181151441618</v>
      </c>
      <c r="AO392">
        <v>0.94964181151441673</v>
      </c>
      <c r="AP392">
        <v>0.94964181151441673</v>
      </c>
      <c r="AQ392">
        <v>0.94964181151441673</v>
      </c>
      <c r="AR392">
        <v>14.727774673088691</v>
      </c>
      <c r="AS392">
        <v>14.727774673088691</v>
      </c>
      <c r="AT392">
        <v>14.727774673088691</v>
      </c>
      <c r="AU392">
        <v>14.727774673088691</v>
      </c>
      <c r="AV392" t="str">
        <f>VLOOKUP(Sheet1[[#This Row],[NPDES ID2]],Combined_Sheet__Major_Only___2[[NPDES ID2]:[ECHO BFR]],3,FALSE)</f>
        <v>TX</v>
      </c>
      <c r="AW392" t="s">
        <v>544</v>
      </c>
      <c r="AX392" t="str">
        <f>VLOOKUP(Sheet1[[#This Row],[NPDES ID2]],Combined_Sheet__Major_Only___2[[NPDES ID2]:[ECHO BFR]],27,FALSE)</f>
        <v>-</v>
      </c>
      <c r="AY392" t="str">
        <f>VLOOKUP(Sheet1[[#This Row],[NPDES ID2]],Combined_Sheet__Major_Only___2[[NPDES ID2]:[ECHO BFR]],28,FALSE)</f>
        <v>-</v>
      </c>
      <c r="AZ392" t="str">
        <f>VLOOKUP(Sheet1[[#This Row],[NPDES ID2]],Combined_Sheet__Major_Only___2[[NPDES ID2]:[ECHO BFR]],29,FALSE)</f>
        <v>thickening</v>
      </c>
      <c r="BA392">
        <f>VLOOKUP(Sheet1[[#This Row],[NPDES ID2]],Combined_Sheet__Major_Only___2[[NPDES ID2]:[ECHO BFR]],17,FALSE)</f>
        <v>29.705138999999999</v>
      </c>
      <c r="BB392">
        <f>VLOOKUP(Sheet1[[#This Row],[NPDES ID2]],Combined_Sheet__Major_Only___2[[NPDES ID2]:[ECHO BFR]],18,FALSE)</f>
        <v>-95.811306000000002</v>
      </c>
      <c r="BC392" t="str">
        <f>IF(ISNUMBER(SEARCH("aerobic",$AW392)),"aerobic","")</f>
        <v>aerobic</v>
      </c>
      <c r="BD392" t="str">
        <f>IF(ISNUMBER(SEARCH("anaer",$AW392)),"anaer","")</f>
        <v/>
      </c>
      <c r="BE392" t="str">
        <f>IF(ISNUMBER(SEARCH("thickening",$AZ392)),"thickening","")</f>
        <v>thickening</v>
      </c>
      <c r="BF392" s="2" t="str">
        <f>IF(ISNUMBER(SEARCH("airDry",$AW392)),"airDry","")</f>
        <v/>
      </c>
      <c r="BG392" s="2" t="str">
        <f>IF(ISNUMBER(SEARCH("heatDry",$AY392)),"heatDry","")</f>
        <v/>
      </c>
      <c r="BH392" s="2" t="str">
        <f>IF(AND(ISNUMBER(SEARCH("aerobic",$AW392)),ISNUMBER(SEARCH("anaer",$AW392))),"Combined Aer and Anaer.","")</f>
        <v/>
      </c>
    </row>
    <row r="393" spans="1:60" x14ac:dyDescent="0.25">
      <c r="A393" s="4">
        <v>902</v>
      </c>
      <c r="B393" t="s">
        <v>4393</v>
      </c>
      <c r="C393">
        <v>751</v>
      </c>
      <c r="D393">
        <v>352.31348718324881</v>
      </c>
      <c r="E393">
        <v>352.2513032762804</v>
      </c>
      <c r="F393">
        <v>297.82441041050822</v>
      </c>
      <c r="G393">
        <v>413.99639227109458</v>
      </c>
      <c r="H393">
        <v>-112.91527534734909</v>
      </c>
      <c r="I393">
        <v>-115.38723467700549</v>
      </c>
      <c r="J393">
        <v>-131.27397872518441</v>
      </c>
      <c r="K393">
        <v>-89.302188944785314</v>
      </c>
      <c r="L393">
        <v>505.78112694699479</v>
      </c>
      <c r="M393">
        <v>503.70949531569818</v>
      </c>
      <c r="N393">
        <v>496.84411166560642</v>
      </c>
      <c r="O393">
        <v>520.34391324794149</v>
      </c>
      <c r="P393">
        <v>17.54500297794856</v>
      </c>
      <c r="Q393">
        <v>17.775095477644509</v>
      </c>
      <c r="R393">
        <v>14.442148920688</v>
      </c>
      <c r="S393">
        <v>20.107086210093691</v>
      </c>
      <c r="T393">
        <v>47803.99525481966</v>
      </c>
      <c r="U393">
        <v>47803.958859191698</v>
      </c>
      <c r="V393">
        <v>47771.36303266458</v>
      </c>
      <c r="W393">
        <v>47836.853022434523</v>
      </c>
      <c r="X393">
        <v>3194.8666560037168</v>
      </c>
      <c r="Y393">
        <v>3206.674939525572</v>
      </c>
      <c r="Z393">
        <v>3106.7751027611048</v>
      </c>
      <c r="AA393">
        <v>3251.5718454981611</v>
      </c>
      <c r="AB393">
        <v>623.90947435861335</v>
      </c>
      <c r="AC393">
        <v>616.62344760620419</v>
      </c>
      <c r="AD393">
        <v>521.53786945021807</v>
      </c>
      <c r="AE393">
        <v>746.67055116675158</v>
      </c>
      <c r="AF393">
        <v>66.002944764891396</v>
      </c>
      <c r="AG393">
        <v>65.731761794370414</v>
      </c>
      <c r="AH393">
        <v>64.838440441499245</v>
      </c>
      <c r="AI393">
        <v>67.90270934862528</v>
      </c>
      <c r="AJ393">
        <v>0.58278403830879988</v>
      </c>
      <c r="AK393">
        <v>0.58278411375240458</v>
      </c>
      <c r="AL393">
        <v>0.58276670130742181</v>
      </c>
      <c r="AM393">
        <v>0.58280127560645534</v>
      </c>
      <c r="AN393">
        <v>0.94969299333129076</v>
      </c>
      <c r="AO393">
        <v>0.94969299333129054</v>
      </c>
      <c r="AP393">
        <v>0.94969299333129054</v>
      </c>
      <c r="AQ393">
        <v>0.94969299333129054</v>
      </c>
      <c r="AR393">
        <v>13.66351728371453</v>
      </c>
      <c r="AS393">
        <v>13.66351728371453</v>
      </c>
      <c r="AT393">
        <v>13.66351728371453</v>
      </c>
      <c r="AU393">
        <v>13.66351728371453</v>
      </c>
      <c r="AV393" t="str">
        <f>VLOOKUP(Sheet1[[#This Row],[NPDES ID2]],Combined_Sheet__Major_Only___2[[NPDES ID2]:[ECHO BFR]],3,FALSE)</f>
        <v>TX</v>
      </c>
      <c r="AW393" t="s">
        <v>41</v>
      </c>
      <c r="AX393" t="str">
        <f>VLOOKUP(Sheet1[[#This Row],[NPDES ID2]],Combined_Sheet__Major_Only___2[[NPDES ID2]:[ECHO BFR]],27,FALSE)</f>
        <v>-</v>
      </c>
      <c r="AY393" t="str">
        <f>VLOOKUP(Sheet1[[#This Row],[NPDES ID2]],Combined_Sheet__Major_Only___2[[NPDES ID2]:[ECHO BFR]],28,FALSE)</f>
        <v>-</v>
      </c>
      <c r="AZ393" t="str">
        <f>VLOOKUP(Sheet1[[#This Row],[NPDES ID2]],Combined_Sheet__Major_Only___2[[NPDES ID2]:[ECHO BFR]],29,FALSE)</f>
        <v>thickening</v>
      </c>
      <c r="BA393">
        <f>VLOOKUP(Sheet1[[#This Row],[NPDES ID2]],Combined_Sheet__Major_Only___2[[NPDES ID2]:[ECHO BFR]],17,FALSE)</f>
        <v>29.792631</v>
      </c>
      <c r="BB393">
        <f>VLOOKUP(Sheet1[[#This Row],[NPDES ID2]],Combined_Sheet__Major_Only___2[[NPDES ID2]:[ECHO BFR]],18,FALSE)</f>
        <v>-95.159910999999994</v>
      </c>
      <c r="BC393" t="str">
        <f>IF(ISNUMBER(SEARCH("aerobic",$AW393)),"aerobic","")</f>
        <v>aerobic</v>
      </c>
      <c r="BD393" t="str">
        <f>IF(ISNUMBER(SEARCH("anaer",$AW393)),"anaer","")</f>
        <v/>
      </c>
      <c r="BE393" t="str">
        <f>IF(ISNUMBER(SEARCH("thickening",$AZ393)),"thickening","")</f>
        <v>thickening</v>
      </c>
      <c r="BF393" s="2" t="str">
        <f>IF(ISNUMBER(SEARCH("airDry",$AW393)),"airDry","")</f>
        <v/>
      </c>
      <c r="BG393" s="2" t="str">
        <f>IF(ISNUMBER(SEARCH("heatDry",$AY393)),"heatDry","")</f>
        <v/>
      </c>
      <c r="BH393" s="2" t="str">
        <f>IF(AND(ISNUMBER(SEARCH("aerobic",$AW393)),ISNUMBER(SEARCH("anaer",$AW393))),"Combined Aer and Anaer.","")</f>
        <v/>
      </c>
    </row>
    <row r="394" spans="1:60" x14ac:dyDescent="0.25">
      <c r="A394" s="4">
        <v>244</v>
      </c>
      <c r="B394" t="s">
        <v>1269</v>
      </c>
      <c r="C394">
        <v>2074.36</v>
      </c>
      <c r="D394">
        <v>560.00723922114366</v>
      </c>
      <c r="E394">
        <v>563.23130283609089</v>
      </c>
      <c r="F394">
        <v>478.18365417388628</v>
      </c>
      <c r="G394">
        <v>651.6072372617092</v>
      </c>
      <c r="H394">
        <v>-121.1725674752043</v>
      </c>
      <c r="I394">
        <v>-123.6929759496949</v>
      </c>
      <c r="J394">
        <v>-139.404989091022</v>
      </c>
      <c r="K394">
        <v>-98.339889764297368</v>
      </c>
      <c r="L394">
        <v>1304.7668936055561</v>
      </c>
      <c r="M394">
        <v>1298.3234174336781</v>
      </c>
      <c r="N394">
        <v>1276.9200354416821</v>
      </c>
      <c r="O394">
        <v>1350.1262944693819</v>
      </c>
      <c r="P394">
        <v>48.653378508370537</v>
      </c>
      <c r="Q394">
        <v>49.042116084824087</v>
      </c>
      <c r="R394">
        <v>40.608118333143523</v>
      </c>
      <c r="S394">
        <v>55.498852874551581</v>
      </c>
      <c r="T394">
        <v>48034.646200672643</v>
      </c>
      <c r="U394">
        <v>48034.609635942506</v>
      </c>
      <c r="V394">
        <v>48001.862361973268</v>
      </c>
      <c r="W394">
        <v>48067.656632766048</v>
      </c>
      <c r="X394">
        <v>3437.6525116744938</v>
      </c>
      <c r="Y394">
        <v>3453.1565618060008</v>
      </c>
      <c r="Z394">
        <v>3323.227881943742</v>
      </c>
      <c r="AA394">
        <v>3511.4140326017432</v>
      </c>
      <c r="AB394">
        <v>625.36787561455094</v>
      </c>
      <c r="AC394">
        <v>618.09119977829278</v>
      </c>
      <c r="AD394">
        <v>528.30566266359756</v>
      </c>
      <c r="AE394">
        <v>736.91108688223824</v>
      </c>
      <c r="AF394">
        <v>61.647571240464352</v>
      </c>
      <c r="AG394">
        <v>61.340913626132853</v>
      </c>
      <c r="AH394">
        <v>60.336462393847363</v>
      </c>
      <c r="AI394">
        <v>63.789023178781228</v>
      </c>
      <c r="AJ394">
        <v>0.52957205142745289</v>
      </c>
      <c r="AK394">
        <v>0.52957224400000014</v>
      </c>
      <c r="AL394">
        <v>0.52952756528341172</v>
      </c>
      <c r="AM394">
        <v>0.52961628448839393</v>
      </c>
      <c r="AN394">
        <v>0.94991720350047215</v>
      </c>
      <c r="AO394">
        <v>0.94991720350047193</v>
      </c>
      <c r="AP394">
        <v>0.94991720350047193</v>
      </c>
      <c r="AQ394">
        <v>0.94991720350047193</v>
      </c>
      <c r="AR394">
        <v>13.280619199912699</v>
      </c>
      <c r="AS394">
        <v>13.280619199912691</v>
      </c>
      <c r="AT394">
        <v>13.280619199912691</v>
      </c>
      <c r="AU394">
        <v>13.280619199912691</v>
      </c>
      <c r="AV394" t="str">
        <f>VLOOKUP(Sheet1[[#This Row],[NPDES ID2]],Combined_Sheet__Major_Only___2[[NPDES ID2]:[ECHO BFR]],3,FALSE)</f>
        <v>PR</v>
      </c>
      <c r="AW394" t="s">
        <v>41</v>
      </c>
      <c r="AX394" t="str">
        <f>VLOOKUP(Sheet1[[#This Row],[NPDES ID2]],Combined_Sheet__Major_Only___2[[NPDES ID2]:[ECHO BFR]],27,FALSE)</f>
        <v>-</v>
      </c>
      <c r="AY394" t="str">
        <f>VLOOKUP(Sheet1[[#This Row],[NPDES ID2]],Combined_Sheet__Major_Only___2[[NPDES ID2]:[ECHO BFR]],28,FALSE)</f>
        <v>-</v>
      </c>
      <c r="AZ394" t="str">
        <f>VLOOKUP(Sheet1[[#This Row],[NPDES ID2]],Combined_Sheet__Major_Only___2[[NPDES ID2]:[ECHO BFR]],29,FALSE)</f>
        <v>thickening, preliminaryOps</v>
      </c>
      <c r="BA394">
        <f>VLOOKUP(Sheet1[[#This Row],[NPDES ID2]],Combined_Sheet__Major_Only___2[[NPDES ID2]:[ECHO BFR]],17,FALSE)</f>
        <v>18.261500000000002</v>
      </c>
      <c r="BB394">
        <f>VLOOKUP(Sheet1[[#This Row],[NPDES ID2]],Combined_Sheet__Major_Only___2[[NPDES ID2]:[ECHO BFR]],18,FALSE)</f>
        <v>-66.027167000000006</v>
      </c>
      <c r="BC394" t="str">
        <f>IF(ISNUMBER(SEARCH("aerobic",$AW394)),"aerobic","")</f>
        <v>aerobic</v>
      </c>
      <c r="BD394" t="str">
        <f>IF(ISNUMBER(SEARCH("anaer",$AW394)),"anaer","")</f>
        <v/>
      </c>
      <c r="BE394" t="str">
        <f>IF(ISNUMBER(SEARCH("thickening",$AZ394)),"thickening","")</f>
        <v>thickening</v>
      </c>
      <c r="BF394" s="2" t="str">
        <f>IF(ISNUMBER(SEARCH("airDry",$AW394)),"airDry","")</f>
        <v/>
      </c>
      <c r="BG394" s="2" t="str">
        <f>IF(ISNUMBER(SEARCH("heatDry",$AY394)),"heatDry","")</f>
        <v/>
      </c>
      <c r="BH394" s="2" t="str">
        <f>IF(AND(ISNUMBER(SEARCH("aerobic",$AW394)),ISNUMBER(SEARCH("anaer",$AW394))),"Combined Aer and Anaer.","")</f>
        <v/>
      </c>
    </row>
    <row r="395" spans="1:60" x14ac:dyDescent="0.25">
      <c r="A395" s="4">
        <v>1605</v>
      </c>
      <c r="B395" t="s">
        <v>7544</v>
      </c>
      <c r="C395">
        <v>76.11</v>
      </c>
      <c r="D395">
        <v>1343.944220215169</v>
      </c>
      <c r="E395">
        <v>1345.3871543432761</v>
      </c>
      <c r="F395">
        <v>941.57223351711286</v>
      </c>
      <c r="G395">
        <v>1770.4213703267089</v>
      </c>
      <c r="H395">
        <v>-112.77011641698221</v>
      </c>
      <c r="I395">
        <v>-115.1890125808506</v>
      </c>
      <c r="J395">
        <v>-131.11124640211631</v>
      </c>
      <c r="K395">
        <v>-88.993029454239831</v>
      </c>
      <c r="L395">
        <v>51.391648162128867</v>
      </c>
      <c r="M395">
        <v>51.182579606893242</v>
      </c>
      <c r="N395">
        <v>50.490696248449787</v>
      </c>
      <c r="O395">
        <v>52.860069448257299</v>
      </c>
      <c r="P395">
        <v>1.777866634659683</v>
      </c>
      <c r="Q395">
        <v>1.8013771661348159</v>
      </c>
      <c r="R395">
        <v>1.462238464434046</v>
      </c>
      <c r="S395">
        <v>2.0386859841913521</v>
      </c>
      <c r="T395">
        <v>48062.124022172211</v>
      </c>
      <c r="U395">
        <v>48062.087437296679</v>
      </c>
      <c r="V395">
        <v>48029.322121147867</v>
      </c>
      <c r="W395">
        <v>48095.152641432731</v>
      </c>
      <c r="X395">
        <v>3203.7740837480442</v>
      </c>
      <c r="Y395">
        <v>3215.5254761872129</v>
      </c>
      <c r="Z395">
        <v>3116.1136249891829</v>
      </c>
      <c r="AA395">
        <v>3260.1888759931649</v>
      </c>
      <c r="AB395">
        <v>592.00793575529713</v>
      </c>
      <c r="AC395">
        <v>585.89134173722084</v>
      </c>
      <c r="AD395">
        <v>499.61420308978762</v>
      </c>
      <c r="AE395">
        <v>701.65836979771484</v>
      </c>
      <c r="AF395">
        <v>66.172621814241481</v>
      </c>
      <c r="AG395">
        <v>65.903338572703916</v>
      </c>
      <c r="AH395">
        <v>65.012717110496652</v>
      </c>
      <c r="AI395">
        <v>68.063318898484511</v>
      </c>
      <c r="AJ395">
        <v>0.58485854575840523</v>
      </c>
      <c r="AK395">
        <v>0.58485855328118763</v>
      </c>
      <c r="AL395">
        <v>0.58485682147407769</v>
      </c>
      <c r="AM395">
        <v>0.58486026007380221</v>
      </c>
      <c r="AN395">
        <v>0.94994378086607201</v>
      </c>
      <c r="AO395">
        <v>0.94994378086607201</v>
      </c>
      <c r="AP395">
        <v>0.94994378086607201</v>
      </c>
      <c r="AQ395">
        <v>0.94994378086607201</v>
      </c>
      <c r="AR395">
        <v>14.12941058145573</v>
      </c>
      <c r="AS395">
        <v>14.12941058145574</v>
      </c>
      <c r="AT395">
        <v>14.12941058145574</v>
      </c>
      <c r="AU395">
        <v>14.12941058145574</v>
      </c>
      <c r="AV395" t="str">
        <f>VLOOKUP(Sheet1[[#This Row],[NPDES ID2]],Combined_Sheet__Major_Only___2[[NPDES ID2]:[ECHO BFR]],3,FALSE)</f>
        <v>WV</v>
      </c>
      <c r="AW395" t="s">
        <v>41</v>
      </c>
      <c r="AX395" t="str">
        <f>VLOOKUP(Sheet1[[#This Row],[NPDES ID2]],Combined_Sheet__Major_Only___2[[NPDES ID2]:[ECHO BFR]],27,FALSE)</f>
        <v>-</v>
      </c>
      <c r="AY395" t="str">
        <f>VLOOKUP(Sheet1[[#This Row],[NPDES ID2]],Combined_Sheet__Major_Only___2[[NPDES ID2]:[ECHO BFR]],28,FALSE)</f>
        <v>-</v>
      </c>
      <c r="AZ395" t="str">
        <f>VLOOKUP(Sheet1[[#This Row],[NPDES ID2]],Combined_Sheet__Major_Only___2[[NPDES ID2]:[ECHO BFR]],29,FALSE)</f>
        <v>thickening</v>
      </c>
      <c r="BA395">
        <f>VLOOKUP(Sheet1[[#This Row],[NPDES ID2]],Combined_Sheet__Major_Only___2[[NPDES ID2]:[ECHO BFR]],17,FALSE)</f>
        <v>37.793084999999998</v>
      </c>
      <c r="BB395">
        <f>VLOOKUP(Sheet1[[#This Row],[NPDES ID2]],Combined_Sheet__Major_Only___2[[NPDES ID2]:[ECHO BFR]],18,FALSE)</f>
        <v>-80.301526999999993</v>
      </c>
      <c r="BC395" t="str">
        <f>IF(ISNUMBER(SEARCH("aerobic",$AW395)),"aerobic","")</f>
        <v>aerobic</v>
      </c>
      <c r="BD395" t="str">
        <f>IF(ISNUMBER(SEARCH("anaer",$AW395)),"anaer","")</f>
        <v/>
      </c>
      <c r="BE395" t="str">
        <f>IF(ISNUMBER(SEARCH("thickening",$AZ395)),"thickening","")</f>
        <v>thickening</v>
      </c>
      <c r="BF395" s="3" t="str">
        <f>IF(ISNUMBER(SEARCH("airDry",$AW395)),"airDry","")</f>
        <v/>
      </c>
      <c r="BG395" s="3" t="str">
        <f>IF(ISNUMBER(SEARCH("heatDry",$AY395)),"heatDry","")</f>
        <v/>
      </c>
      <c r="BH395" s="3" t="str">
        <f>IF(AND(ISNUMBER(SEARCH("aerobic",$AW395)),ISNUMBER(SEARCH("anaer",$AW395))),"Combined Aer and Anaer.","")</f>
        <v/>
      </c>
    </row>
    <row r="396" spans="1:60" x14ac:dyDescent="0.25">
      <c r="A396" s="4">
        <v>2445</v>
      </c>
      <c r="B396" t="s">
        <v>11392</v>
      </c>
      <c r="C396">
        <v>233.1</v>
      </c>
      <c r="D396">
        <v>540.78243234442812</v>
      </c>
      <c r="E396">
        <v>540.2519711453233</v>
      </c>
      <c r="F396">
        <v>400.83261199276649</v>
      </c>
      <c r="G396">
        <v>697.72530661947599</v>
      </c>
      <c r="H396">
        <v>-114.2815561095854</v>
      </c>
      <c r="I396">
        <v>-116.6967750963896</v>
      </c>
      <c r="J396">
        <v>-132.48266715996931</v>
      </c>
      <c r="K396">
        <v>-90.618040494437651</v>
      </c>
      <c r="L396">
        <v>155.42237666737859</v>
      </c>
      <c r="M396">
        <v>154.76654261774561</v>
      </c>
      <c r="N396">
        <v>152.59549864119899</v>
      </c>
      <c r="O396">
        <v>160.029557902416</v>
      </c>
      <c r="P396">
        <v>5.4492139006925502</v>
      </c>
      <c r="Q396">
        <v>5.5187959702578766</v>
      </c>
      <c r="R396">
        <v>4.4996373673348291</v>
      </c>
      <c r="S396">
        <v>6.2302030694923047</v>
      </c>
      <c r="T396">
        <v>48065.276442604809</v>
      </c>
      <c r="U396">
        <v>48065.239855418084</v>
      </c>
      <c r="V396">
        <v>48032.472469362248</v>
      </c>
      <c r="W396">
        <v>48098.30714840618</v>
      </c>
      <c r="X396">
        <v>3244.7206303530611</v>
      </c>
      <c r="Y396">
        <v>3257.101292886276</v>
      </c>
      <c r="Z396">
        <v>3152.6029910780421</v>
      </c>
      <c r="AA396">
        <v>3304.0073992956868</v>
      </c>
      <c r="AB396">
        <v>565.61523718491367</v>
      </c>
      <c r="AC396">
        <v>560.30028023527461</v>
      </c>
      <c r="AD396">
        <v>481.75982835336163</v>
      </c>
      <c r="AE396">
        <v>663.66746936723234</v>
      </c>
      <c r="AF396">
        <v>65.343394922864903</v>
      </c>
      <c r="AG396">
        <v>65.06741746550442</v>
      </c>
      <c r="AH396">
        <v>64.155422871157256</v>
      </c>
      <c r="AI396">
        <v>67.280179166648864</v>
      </c>
      <c r="AJ396">
        <v>0.5747212728161013</v>
      </c>
      <c r="AK396">
        <v>0.5747212950810765</v>
      </c>
      <c r="AL396">
        <v>0.57471616658228419</v>
      </c>
      <c r="AM396">
        <v>0.57472634956285718</v>
      </c>
      <c r="AN396">
        <v>0.94994682817721054</v>
      </c>
      <c r="AO396">
        <v>0.94994682817721066</v>
      </c>
      <c r="AP396">
        <v>0.94994682817721066</v>
      </c>
      <c r="AQ396">
        <v>0.94994682817721066</v>
      </c>
      <c r="AR396">
        <v>14.42791691648298</v>
      </c>
      <c r="AS396">
        <v>14.427916916482991</v>
      </c>
      <c r="AT396">
        <v>14.427916916482991</v>
      </c>
      <c r="AU396">
        <v>14.427916916482991</v>
      </c>
      <c r="AV396" t="str">
        <f>VLOOKUP(Sheet1[[#This Row],[NPDES ID2]],Combined_Sheet__Major_Only___2[[NPDES ID2]:[ECHO BFR]],3,FALSE)</f>
        <v>WA</v>
      </c>
      <c r="AW396" t="s">
        <v>41</v>
      </c>
      <c r="AX396" t="str">
        <f>VLOOKUP(Sheet1[[#This Row],[NPDES ID2]],Combined_Sheet__Major_Only___2[[NPDES ID2]:[ECHO BFR]],27,FALSE)</f>
        <v>-</v>
      </c>
      <c r="AY396" t="str">
        <f>VLOOKUP(Sheet1[[#This Row],[NPDES ID2]],Combined_Sheet__Major_Only___2[[NPDES ID2]:[ECHO BFR]],28,FALSE)</f>
        <v>-</v>
      </c>
      <c r="AZ396" t="str">
        <f>VLOOKUP(Sheet1[[#This Row],[NPDES ID2]],Combined_Sheet__Major_Only___2[[NPDES ID2]:[ECHO BFR]],29,FALSE)</f>
        <v>preliminaryOps, thickening</v>
      </c>
      <c r="BA396">
        <f>VLOOKUP(Sheet1[[#This Row],[NPDES ID2]],Combined_Sheet__Major_Only___2[[NPDES ID2]:[ECHO BFR]],17,FALSE)</f>
        <v>47.910978</v>
      </c>
      <c r="BB396">
        <f>VLOOKUP(Sheet1[[#This Row],[NPDES ID2]],Combined_Sheet__Major_Only___2[[NPDES ID2]:[ECHO BFR]],18,FALSE)</f>
        <v>-122.319727</v>
      </c>
      <c r="BC396" t="str">
        <f>IF(ISNUMBER(SEARCH("aerobic",$AW396)),"aerobic","")</f>
        <v>aerobic</v>
      </c>
      <c r="BD396" t="str">
        <f>IF(ISNUMBER(SEARCH("anaer",$AW396)),"anaer","")</f>
        <v/>
      </c>
      <c r="BE396" t="str">
        <f>IF(ISNUMBER(SEARCH("thickening",$AZ396)),"thickening","")</f>
        <v>thickening</v>
      </c>
      <c r="BF396" s="3" t="str">
        <f>IF(ISNUMBER(SEARCH("airDry",$AW396)),"airDry","")</f>
        <v/>
      </c>
      <c r="BG396" s="3" t="str">
        <f>IF(ISNUMBER(SEARCH("heatDry",$AY396)),"heatDry","")</f>
        <v/>
      </c>
      <c r="BH396" s="3" t="str">
        <f>IF(AND(ISNUMBER(SEARCH("aerobic",$AW396)),ISNUMBER(SEARCH("anaer",$AW396))),"Combined Aer and Anaer.","")</f>
        <v/>
      </c>
    </row>
    <row r="397" spans="1:60" x14ac:dyDescent="0.25">
      <c r="A397" s="4">
        <v>2094</v>
      </c>
      <c r="B397" t="s">
        <v>9842</v>
      </c>
      <c r="C397">
        <v>1047.5899999999999</v>
      </c>
      <c r="D397">
        <v>397.83615162253898</v>
      </c>
      <c r="E397">
        <v>398.42916266390608</v>
      </c>
      <c r="F397">
        <v>336.64730322251802</v>
      </c>
      <c r="G397">
        <v>471.46507439266333</v>
      </c>
      <c r="H397">
        <v>-121.00690621647909</v>
      </c>
      <c r="I397">
        <v>-123.445162096887</v>
      </c>
      <c r="J397">
        <v>-139.2572304379394</v>
      </c>
      <c r="K397">
        <v>-97.904998047226599</v>
      </c>
      <c r="L397">
        <v>661.22353942883706</v>
      </c>
      <c r="M397">
        <v>657.98386506600991</v>
      </c>
      <c r="N397">
        <v>647.24310383856448</v>
      </c>
      <c r="O397">
        <v>684.00302139318387</v>
      </c>
      <c r="P397">
        <v>24.567302402010711</v>
      </c>
      <c r="Q397">
        <v>24.770520963426542</v>
      </c>
      <c r="R397">
        <v>20.4948566741657</v>
      </c>
      <c r="S397">
        <v>28.039681142181369</v>
      </c>
      <c r="T397">
        <v>48078.678297355771</v>
      </c>
      <c r="U397">
        <v>48078.641700343433</v>
      </c>
      <c r="V397">
        <v>48045.865514511759</v>
      </c>
      <c r="W397">
        <v>48111.717873648253</v>
      </c>
      <c r="X397">
        <v>3428.8556349206442</v>
      </c>
      <c r="Y397">
        <v>3444.1871033732918</v>
      </c>
      <c r="Z397">
        <v>3315.7488504958078</v>
      </c>
      <c r="AA397">
        <v>3501.7371710589582</v>
      </c>
      <c r="AB397">
        <v>628.67075069191515</v>
      </c>
      <c r="AC397">
        <v>621.29176955359139</v>
      </c>
      <c r="AD397">
        <v>530.43980704592536</v>
      </c>
      <c r="AE397">
        <v>741.87388528351767</v>
      </c>
      <c r="AF397">
        <v>61.859130933458317</v>
      </c>
      <c r="AG397">
        <v>61.554926756416421</v>
      </c>
      <c r="AH397">
        <v>60.553558998503199</v>
      </c>
      <c r="AI397">
        <v>63.989353370792458</v>
      </c>
      <c r="AJ397">
        <v>0.53215504533782909</v>
      </c>
      <c r="AK397">
        <v>0.53215514356528548</v>
      </c>
      <c r="AL397">
        <v>0.53213244485762512</v>
      </c>
      <c r="AM397">
        <v>0.53217751617239861</v>
      </c>
      <c r="AN397">
        <v>0.94995977904135531</v>
      </c>
      <c r="AO397">
        <v>0.94995977904135553</v>
      </c>
      <c r="AP397">
        <v>0.94995977904135553</v>
      </c>
      <c r="AQ397">
        <v>0.94995977904135553</v>
      </c>
      <c r="AR397">
        <v>13.26683463493271</v>
      </c>
      <c r="AS397">
        <v>13.26683463493271</v>
      </c>
      <c r="AT397">
        <v>13.26683463493271</v>
      </c>
      <c r="AU397">
        <v>13.26683463493271</v>
      </c>
      <c r="AV397" t="str">
        <f>VLOOKUP(Sheet1[[#This Row],[NPDES ID2]],Combined_Sheet__Major_Only___2[[NPDES ID2]:[ECHO BFR]],3,FALSE)</f>
        <v>IL</v>
      </c>
      <c r="AW397" t="s">
        <v>41</v>
      </c>
      <c r="AX397" t="str">
        <f>VLOOKUP(Sheet1[[#This Row],[NPDES ID2]],Combined_Sheet__Major_Only___2[[NPDES ID2]:[ECHO BFR]],27,FALSE)</f>
        <v>-</v>
      </c>
      <c r="AY397" t="str">
        <f>VLOOKUP(Sheet1[[#This Row],[NPDES ID2]],Combined_Sheet__Major_Only___2[[NPDES ID2]:[ECHO BFR]],28,FALSE)</f>
        <v>-</v>
      </c>
      <c r="AZ397" t="str">
        <f>VLOOKUP(Sheet1[[#This Row],[NPDES ID2]],Combined_Sheet__Major_Only___2[[NPDES ID2]:[ECHO BFR]],29,FALSE)</f>
        <v>thickening, preliminaryOps</v>
      </c>
      <c r="BA397">
        <f>VLOOKUP(Sheet1[[#This Row],[NPDES ID2]],Combined_Sheet__Major_Only___2[[NPDES ID2]:[ECHO BFR]],17,FALSE)</f>
        <v>42.225555999999997</v>
      </c>
      <c r="BB397">
        <f>VLOOKUP(Sheet1[[#This Row],[NPDES ID2]],Combined_Sheet__Major_Only___2[[NPDES ID2]:[ECHO BFR]],18,FALSE)</f>
        <v>-87.938889000000003</v>
      </c>
      <c r="BC397" t="str">
        <f>IF(ISNUMBER(SEARCH("aerobic",$AW397)),"aerobic","")</f>
        <v>aerobic</v>
      </c>
      <c r="BD397" t="str">
        <f>IF(ISNUMBER(SEARCH("anaer",$AW397)),"anaer","")</f>
        <v/>
      </c>
      <c r="BE397" t="str">
        <f>IF(ISNUMBER(SEARCH("thickening",$AZ397)),"thickening","")</f>
        <v>thickening</v>
      </c>
      <c r="BF397" s="2" t="str">
        <f>IF(ISNUMBER(SEARCH("airDry",$AW397)),"airDry","")</f>
        <v/>
      </c>
      <c r="BG397" s="2" t="str">
        <f>IF(ISNUMBER(SEARCH("heatDry",$AY397)),"heatDry","")</f>
        <v/>
      </c>
      <c r="BH397" s="2" t="str">
        <f>IF(AND(ISNUMBER(SEARCH("aerobic",$AW397)),ISNUMBER(SEARCH("anaer",$AW397))),"Combined Aer and Anaer.","")</f>
        <v/>
      </c>
    </row>
    <row r="398" spans="1:60" x14ac:dyDescent="0.25">
      <c r="A398" s="4">
        <v>2388</v>
      </c>
      <c r="B398" t="s">
        <v>11136</v>
      </c>
      <c r="C398">
        <v>301.73</v>
      </c>
      <c r="D398">
        <v>479.18479598704693</v>
      </c>
      <c r="E398">
        <v>484.12196862748812</v>
      </c>
      <c r="F398">
        <v>363.90224422423688</v>
      </c>
      <c r="G398">
        <v>612.1814810890495</v>
      </c>
      <c r="H398">
        <v>-119.3498957825953</v>
      </c>
      <c r="I398">
        <v>-121.6694135954104</v>
      </c>
      <c r="J398">
        <v>-137.432454719726</v>
      </c>
      <c r="K398">
        <v>-95.968849838922267</v>
      </c>
      <c r="L398">
        <v>193.2203405397388</v>
      </c>
      <c r="M398">
        <v>192.30839700970159</v>
      </c>
      <c r="N398">
        <v>189.28923806744251</v>
      </c>
      <c r="O398">
        <v>199.6270597174894</v>
      </c>
      <c r="P398">
        <v>7.0704191350114574</v>
      </c>
      <c r="Q398">
        <v>7.1402411111697948</v>
      </c>
      <c r="R398">
        <v>5.8868574098619746</v>
      </c>
      <c r="S398">
        <v>8.0633808964107612</v>
      </c>
      <c r="T398">
        <v>48093.890279842337</v>
      </c>
      <c r="U398">
        <v>48093.853671677323</v>
      </c>
      <c r="V398">
        <v>48061.067497523989</v>
      </c>
      <c r="W398">
        <v>48126.939924722938</v>
      </c>
      <c r="X398">
        <v>3380.639570187845</v>
      </c>
      <c r="Y398">
        <v>3395.16993464195</v>
      </c>
      <c r="Z398">
        <v>3273.292138247205</v>
      </c>
      <c r="AA398">
        <v>3449.769590725944</v>
      </c>
      <c r="AB398">
        <v>567.06411855874455</v>
      </c>
      <c r="AC398">
        <v>561.65940247007961</v>
      </c>
      <c r="AD398">
        <v>485.47986450891881</v>
      </c>
      <c r="AE398">
        <v>660.19615523455445</v>
      </c>
      <c r="AF398">
        <v>62.757571880450293</v>
      </c>
      <c r="AG398">
        <v>62.461061124052151</v>
      </c>
      <c r="AH398">
        <v>61.481408388748832</v>
      </c>
      <c r="AI398">
        <v>64.838223087619212</v>
      </c>
      <c r="AJ398">
        <v>0.54312641329577116</v>
      </c>
      <c r="AK398">
        <v>0.5431264409108032</v>
      </c>
      <c r="AL398">
        <v>0.54312007838913434</v>
      </c>
      <c r="AM398">
        <v>0.54313271164018795</v>
      </c>
      <c r="AN398">
        <v>0.94997447100157995</v>
      </c>
      <c r="AO398">
        <v>0.94997447100157995</v>
      </c>
      <c r="AP398">
        <v>0.94997447100157995</v>
      </c>
      <c r="AQ398">
        <v>0.94997447100157995</v>
      </c>
      <c r="AR398">
        <v>14.173434460266799</v>
      </c>
      <c r="AS398">
        <v>14.17343446026679</v>
      </c>
      <c r="AT398">
        <v>14.17343446026679</v>
      </c>
      <c r="AU398">
        <v>14.17343446026679</v>
      </c>
      <c r="AV398" t="str">
        <f>VLOOKUP(Sheet1[[#This Row],[NPDES ID2]],Combined_Sheet__Major_Only___2[[NPDES ID2]:[ECHO BFR]],3,FALSE)</f>
        <v>IL</v>
      </c>
      <c r="AW398" t="s">
        <v>41</v>
      </c>
      <c r="AX398" t="str">
        <f>VLOOKUP(Sheet1[[#This Row],[NPDES ID2]],Combined_Sheet__Major_Only___2[[NPDES ID2]:[ECHO BFR]],27,FALSE)</f>
        <v>-</v>
      </c>
      <c r="AY398" t="str">
        <f>VLOOKUP(Sheet1[[#This Row],[NPDES ID2]],Combined_Sheet__Major_Only___2[[NPDES ID2]:[ECHO BFR]],28,FALSE)</f>
        <v>-</v>
      </c>
      <c r="AZ398" t="str">
        <f>VLOOKUP(Sheet1[[#This Row],[NPDES ID2]],Combined_Sheet__Major_Only___2[[NPDES ID2]:[ECHO BFR]],29,FALSE)</f>
        <v>preliminaryOps, thickening</v>
      </c>
      <c r="BA398">
        <f>VLOOKUP(Sheet1[[#This Row],[NPDES ID2]],Combined_Sheet__Major_Only___2[[NPDES ID2]:[ECHO BFR]],17,FALSE)</f>
        <v>41.54233</v>
      </c>
      <c r="BB398">
        <f>VLOOKUP(Sheet1[[#This Row],[NPDES ID2]],Combined_Sheet__Major_Only___2[[NPDES ID2]:[ECHO BFR]],18,FALSE)</f>
        <v>-87.894599999999997</v>
      </c>
      <c r="BC398" t="str">
        <f>IF(ISNUMBER(SEARCH("aerobic",$AW398)),"aerobic","")</f>
        <v>aerobic</v>
      </c>
      <c r="BD398" t="str">
        <f>IF(ISNUMBER(SEARCH("anaer",$AW398)),"anaer","")</f>
        <v/>
      </c>
      <c r="BE398" t="str">
        <f>IF(ISNUMBER(SEARCH("thickening",$AZ398)),"thickening","")</f>
        <v>thickening</v>
      </c>
      <c r="BF398" s="2" t="str">
        <f>IF(ISNUMBER(SEARCH("airDry",$AW398)),"airDry","")</f>
        <v/>
      </c>
      <c r="BG398" s="2" t="str">
        <f>IF(ISNUMBER(SEARCH("heatDry",$AY398)),"heatDry","")</f>
        <v/>
      </c>
      <c r="BH398" s="2" t="str">
        <f>IF(AND(ISNUMBER(SEARCH("aerobic",$AW398)),ISNUMBER(SEARCH("anaer",$AW398))),"Combined Aer and Anaer.","")</f>
        <v/>
      </c>
    </row>
    <row r="399" spans="1:60" x14ac:dyDescent="0.25">
      <c r="A399" s="4">
        <v>2063</v>
      </c>
      <c r="B399" t="s">
        <v>9705</v>
      </c>
      <c r="C399">
        <v>1170.8399999999999</v>
      </c>
      <c r="D399">
        <v>420.85052017501459</v>
      </c>
      <c r="E399">
        <v>421.04916403494269</v>
      </c>
      <c r="F399">
        <v>355.43818146007709</v>
      </c>
      <c r="G399">
        <v>495.62621299438342</v>
      </c>
      <c r="H399">
        <v>-123.5519851374986</v>
      </c>
      <c r="I399">
        <v>-126.1315586756732</v>
      </c>
      <c r="J399">
        <v>-142.0895439305605</v>
      </c>
      <c r="K399">
        <v>-100.6224798746301</v>
      </c>
      <c r="L399">
        <v>724.60869761454978</v>
      </c>
      <c r="M399">
        <v>720.87436338045666</v>
      </c>
      <c r="N399">
        <v>708.49130255588852</v>
      </c>
      <c r="O399">
        <v>750.86932502327443</v>
      </c>
      <c r="P399">
        <v>27.487276214485242</v>
      </c>
      <c r="Q399">
        <v>27.739390991808321</v>
      </c>
      <c r="R399">
        <v>22.990051634865999</v>
      </c>
      <c r="S399">
        <v>31.304545928324991</v>
      </c>
      <c r="T399">
        <v>48105.802217342964</v>
      </c>
      <c r="U399">
        <v>48105.765600444684</v>
      </c>
      <c r="V399">
        <v>48072.971604808299</v>
      </c>
      <c r="W399">
        <v>48138.859746560323</v>
      </c>
      <c r="X399">
        <v>3499.1301134995319</v>
      </c>
      <c r="Y399">
        <v>3515.6220824253528</v>
      </c>
      <c r="Z399">
        <v>3377.7416867718021</v>
      </c>
      <c r="AA399">
        <v>3577.394930536112</v>
      </c>
      <c r="AB399">
        <v>637.84566860800771</v>
      </c>
      <c r="AC399">
        <v>630.13860896545827</v>
      </c>
      <c r="AD399">
        <v>538.83007314907775</v>
      </c>
      <c r="AE399">
        <v>751.24774591642881</v>
      </c>
      <c r="AF399">
        <v>60.653455936644562</v>
      </c>
      <c r="AG399">
        <v>60.339627172053973</v>
      </c>
      <c r="AH399">
        <v>59.306930389347038</v>
      </c>
      <c r="AI399">
        <v>62.850654994283033</v>
      </c>
      <c r="AJ399">
        <v>0.51743721283627553</v>
      </c>
      <c r="AK399">
        <v>0.51743732073595472</v>
      </c>
      <c r="AL399">
        <v>0.51741237366434456</v>
      </c>
      <c r="AM399">
        <v>0.51746190967732697</v>
      </c>
      <c r="AN399">
        <v>0.94998596970750948</v>
      </c>
      <c r="AO399">
        <v>0.9499859697075097</v>
      </c>
      <c r="AP399">
        <v>0.9499859697075097</v>
      </c>
      <c r="AQ399">
        <v>0.9499859697075097</v>
      </c>
      <c r="AR399">
        <v>13.0512293088762</v>
      </c>
      <c r="AS399">
        <v>13.0512293088762</v>
      </c>
      <c r="AT399">
        <v>13.0512293088762</v>
      </c>
      <c r="AU399">
        <v>13.0512293088762</v>
      </c>
      <c r="AV399" t="str">
        <f>VLOOKUP(Sheet1[[#This Row],[NPDES ID2]],Combined_Sheet__Major_Only___2[[NPDES ID2]:[ECHO BFR]],3,FALSE)</f>
        <v>IN</v>
      </c>
      <c r="AW399" t="s">
        <v>41</v>
      </c>
      <c r="AX399" t="str">
        <f>VLOOKUP(Sheet1[[#This Row],[NPDES ID2]],Combined_Sheet__Major_Only___2[[NPDES ID2]:[ECHO BFR]],27,FALSE)</f>
        <v>-</v>
      </c>
      <c r="AY399" t="str">
        <f>VLOOKUP(Sheet1[[#This Row],[NPDES ID2]],Combined_Sheet__Major_Only___2[[NPDES ID2]:[ECHO BFR]],28,FALSE)</f>
        <v>-</v>
      </c>
      <c r="AZ399" t="str">
        <f>VLOOKUP(Sheet1[[#This Row],[NPDES ID2]],Combined_Sheet__Major_Only___2[[NPDES ID2]:[ECHO BFR]],29,FALSE)</f>
        <v>thickening</v>
      </c>
      <c r="BA399">
        <f>VLOOKUP(Sheet1[[#This Row],[NPDES ID2]],Combined_Sheet__Major_Only___2[[NPDES ID2]:[ECHO BFR]],17,FALSE)</f>
        <v>37.924083000000003</v>
      </c>
      <c r="BB399">
        <f>VLOOKUP(Sheet1[[#This Row],[NPDES ID2]],Combined_Sheet__Major_Only___2[[NPDES ID2]:[ECHO BFR]],18,FALSE)</f>
        <v>-87.910639000000003</v>
      </c>
      <c r="BC399" t="str">
        <f>IF(ISNUMBER(SEARCH("aerobic",$AW399)),"aerobic","")</f>
        <v>aerobic</v>
      </c>
      <c r="BD399" t="str">
        <f>IF(ISNUMBER(SEARCH("anaer",$AW399)),"anaer","")</f>
        <v/>
      </c>
      <c r="BE399" t="str">
        <f>IF(ISNUMBER(SEARCH("thickening",$AZ399)),"thickening","")</f>
        <v>thickening</v>
      </c>
      <c r="BF399" s="3" t="str">
        <f>IF(ISNUMBER(SEARCH("airDry",$AW399)),"airDry","")</f>
        <v/>
      </c>
      <c r="BG399" s="3" t="str">
        <f>IF(ISNUMBER(SEARCH("heatDry",$AY399)),"heatDry","")</f>
        <v/>
      </c>
      <c r="BH399" s="3" t="str">
        <f>IF(AND(ISNUMBER(SEARCH("aerobic",$AW399)),ISNUMBER(SEARCH("anaer",$AW399))),"Combined Aer and Anaer.","")</f>
        <v/>
      </c>
    </row>
    <row r="400" spans="1:60" x14ac:dyDescent="0.25">
      <c r="A400" s="4">
        <v>233</v>
      </c>
      <c r="B400" t="s">
        <v>1217</v>
      </c>
      <c r="C400">
        <v>2336.9299999999998</v>
      </c>
      <c r="D400">
        <v>628.79206527266604</v>
      </c>
      <c r="E400">
        <v>631.41410169212486</v>
      </c>
      <c r="F400">
        <v>536.48653059128435</v>
      </c>
      <c r="G400">
        <v>734.7555625104219</v>
      </c>
      <c r="H400">
        <v>-125.5227355284312</v>
      </c>
      <c r="I400">
        <v>-128.0550779347063</v>
      </c>
      <c r="J400">
        <v>-144.23475170157221</v>
      </c>
      <c r="K400">
        <v>-102.6465941892786</v>
      </c>
      <c r="L400">
        <v>1421.2451803041661</v>
      </c>
      <c r="M400">
        <v>1413.603675145157</v>
      </c>
      <c r="N400">
        <v>1388.2100402309441</v>
      </c>
      <c r="O400">
        <v>1475.0520980583881</v>
      </c>
      <c r="P400">
        <v>54.910946038260498</v>
      </c>
      <c r="Q400">
        <v>55.443398866993348</v>
      </c>
      <c r="R400">
        <v>46.031216022496153</v>
      </c>
      <c r="S400">
        <v>62.631412955626068</v>
      </c>
      <c r="T400">
        <v>48155.519667205612</v>
      </c>
      <c r="U400">
        <v>48155.483013856887</v>
      </c>
      <c r="V400">
        <v>48122.656373305123</v>
      </c>
      <c r="W400">
        <v>48188.610103673913</v>
      </c>
      <c r="X400">
        <v>3564.556694277479</v>
      </c>
      <c r="Y400">
        <v>3582.085137439291</v>
      </c>
      <c r="Z400">
        <v>3435.4228156375239</v>
      </c>
      <c r="AA400">
        <v>3647.8954102920402</v>
      </c>
      <c r="AB400">
        <v>674.74730644179795</v>
      </c>
      <c r="AC400">
        <v>665.6766281661628</v>
      </c>
      <c r="AD400">
        <v>566.62824864468985</v>
      </c>
      <c r="AE400">
        <v>799.00437746087744</v>
      </c>
      <c r="AF400">
        <v>59.607025993745857</v>
      </c>
      <c r="AG400">
        <v>59.284035196692571</v>
      </c>
      <c r="AH400">
        <v>58.226723748786789</v>
      </c>
      <c r="AI400">
        <v>61.861774270900753</v>
      </c>
      <c r="AJ400">
        <v>0.50466844609444672</v>
      </c>
      <c r="AK400">
        <v>0.50466866049114345</v>
      </c>
      <c r="AL400">
        <v>0.50461884971904236</v>
      </c>
      <c r="AM400">
        <v>0.50471776112192823</v>
      </c>
      <c r="AN400">
        <v>0.95003390541280452</v>
      </c>
      <c r="AO400">
        <v>0.95003390541280441</v>
      </c>
      <c r="AP400">
        <v>0.95003390541280441</v>
      </c>
      <c r="AQ400">
        <v>0.95003390541280441</v>
      </c>
      <c r="AR400">
        <v>12.55511267528771</v>
      </c>
      <c r="AS400">
        <v>12.55511267528771</v>
      </c>
      <c r="AT400">
        <v>12.55511267528771</v>
      </c>
      <c r="AU400">
        <v>12.55511267528771</v>
      </c>
      <c r="AV400" t="str">
        <f>VLOOKUP(Sheet1[[#This Row],[NPDES ID2]],Combined_Sheet__Major_Only___2[[NPDES ID2]:[ECHO BFR]],3,FALSE)</f>
        <v>AR</v>
      </c>
      <c r="AW400" t="s">
        <v>41</v>
      </c>
      <c r="AX400" t="str">
        <f>VLOOKUP(Sheet1[[#This Row],[NPDES ID2]],Combined_Sheet__Major_Only___2[[NPDES ID2]:[ECHO BFR]],27,FALSE)</f>
        <v>tempSludgeStore</v>
      </c>
      <c r="AY400" t="str">
        <f>VLOOKUP(Sheet1[[#This Row],[NPDES ID2]],Combined_Sheet__Major_Only___2[[NPDES ID2]:[ECHO BFR]],28,FALSE)</f>
        <v>-</v>
      </c>
      <c r="AZ400" t="str">
        <f>VLOOKUP(Sheet1[[#This Row],[NPDES ID2]],Combined_Sheet__Major_Only___2[[NPDES ID2]:[ECHO BFR]],29,FALSE)</f>
        <v>thickening</v>
      </c>
      <c r="BA400">
        <f>VLOOKUP(Sheet1[[#This Row],[NPDES ID2]],Combined_Sheet__Major_Only___2[[NPDES ID2]:[ECHO BFR]],17,FALSE)</f>
        <v>36.193972000000002</v>
      </c>
      <c r="BB400">
        <f>VLOOKUP(Sheet1[[#This Row],[NPDES ID2]],Combined_Sheet__Major_Only___2[[NPDES ID2]:[ECHO BFR]],18,FALSE)</f>
        <v>-94.564027999999993</v>
      </c>
      <c r="BC400" t="str">
        <f>IF(ISNUMBER(SEARCH("aerobic",$AW400)),"aerobic","")</f>
        <v>aerobic</v>
      </c>
      <c r="BD400" t="str">
        <f>IF(ISNUMBER(SEARCH("anaer",$AW400)),"anaer","")</f>
        <v/>
      </c>
      <c r="BE400" t="str">
        <f>IF(ISNUMBER(SEARCH("thickening",$AZ400)),"thickening","")</f>
        <v>thickening</v>
      </c>
      <c r="BF400" s="3" t="str">
        <f>IF(ISNUMBER(SEARCH("airDry",$AW400)),"airDry","")</f>
        <v/>
      </c>
      <c r="BG400" s="3" t="str">
        <f>IF(ISNUMBER(SEARCH("heatDry",$AY400)),"heatDry","")</f>
        <v/>
      </c>
      <c r="BH400" s="3" t="str">
        <f>IF(AND(ISNUMBER(SEARCH("aerobic",$AW400)),ISNUMBER(SEARCH("anaer",$AW400))),"Combined Aer and Anaer.","")</f>
        <v/>
      </c>
    </row>
    <row r="401" spans="1:60" x14ac:dyDescent="0.25">
      <c r="A401" s="4">
        <v>468</v>
      </c>
      <c r="B401" t="s">
        <v>2333</v>
      </c>
      <c r="C401">
        <v>455.26</v>
      </c>
      <c r="D401">
        <v>404.98824170599721</v>
      </c>
      <c r="E401">
        <v>410.18635435789918</v>
      </c>
      <c r="F401">
        <v>312.0050636834743</v>
      </c>
      <c r="G401">
        <v>494.27679330582401</v>
      </c>
      <c r="H401">
        <v>-121.54675920218421</v>
      </c>
      <c r="I401">
        <v>-123.9521902360175</v>
      </c>
      <c r="J401">
        <v>-139.8813647914476</v>
      </c>
      <c r="K401">
        <v>-98.321804354686449</v>
      </c>
      <c r="L401">
        <v>286.53331341922029</v>
      </c>
      <c r="M401">
        <v>285.11797393906181</v>
      </c>
      <c r="N401">
        <v>280.43089032444959</v>
      </c>
      <c r="O401">
        <v>296.47829217784101</v>
      </c>
      <c r="P401">
        <v>10.678430738415191</v>
      </c>
      <c r="Q401">
        <v>10.76433442782186</v>
      </c>
      <c r="R401">
        <v>8.9115120702054647</v>
      </c>
      <c r="S401">
        <v>12.182624355881149</v>
      </c>
      <c r="T401">
        <v>48185.203169109707</v>
      </c>
      <c r="U401">
        <v>48185.166493998477</v>
      </c>
      <c r="V401">
        <v>48152.320362997947</v>
      </c>
      <c r="W401">
        <v>48218.31325265261</v>
      </c>
      <c r="X401">
        <v>3446.3060191715381</v>
      </c>
      <c r="Y401">
        <v>3461.843765317481</v>
      </c>
      <c r="Z401">
        <v>3331.7779556674632</v>
      </c>
      <c r="AA401">
        <v>3520.0945689758119</v>
      </c>
      <c r="AB401">
        <v>604.71234811715908</v>
      </c>
      <c r="AC401">
        <v>598.16261567052538</v>
      </c>
      <c r="AD401">
        <v>513.87199178162246</v>
      </c>
      <c r="AE401">
        <v>708.42578279908651</v>
      </c>
      <c r="AF401">
        <v>61.680885792115618</v>
      </c>
      <c r="AG401">
        <v>61.375731116815857</v>
      </c>
      <c r="AH401">
        <v>60.368237643966097</v>
      </c>
      <c r="AI401">
        <v>63.821336317910841</v>
      </c>
      <c r="AJ401">
        <v>0.52997879891272792</v>
      </c>
      <c r="AK401">
        <v>0.5299788409087911</v>
      </c>
      <c r="AL401">
        <v>0.52996915893122731</v>
      </c>
      <c r="AM401">
        <v>0.52998838332835907</v>
      </c>
      <c r="AN401">
        <v>0.95006248135236548</v>
      </c>
      <c r="AO401">
        <v>0.95006248135236571</v>
      </c>
      <c r="AP401">
        <v>0.95006248135236571</v>
      </c>
      <c r="AQ401">
        <v>0.95006248135236571</v>
      </c>
      <c r="AR401">
        <v>13.567017139245181</v>
      </c>
      <c r="AS401">
        <v>13.567017139245189</v>
      </c>
      <c r="AT401">
        <v>13.567017139245189</v>
      </c>
      <c r="AU401">
        <v>13.567017139245189</v>
      </c>
      <c r="AV401" t="str">
        <f>VLOOKUP(Sheet1[[#This Row],[NPDES ID2]],Combined_Sheet__Major_Only___2[[NPDES ID2]:[ECHO BFR]],3,FALSE)</f>
        <v>TX</v>
      </c>
      <c r="AW401" t="s">
        <v>41</v>
      </c>
      <c r="AX401" t="str">
        <f>VLOOKUP(Sheet1[[#This Row],[NPDES ID2]],Combined_Sheet__Major_Only___2[[NPDES ID2]:[ECHO BFR]],27,FALSE)</f>
        <v>other</v>
      </c>
      <c r="AY401" t="str">
        <f>VLOOKUP(Sheet1[[#This Row],[NPDES ID2]],Combined_Sheet__Major_Only___2[[NPDES ID2]:[ECHO BFR]],28,FALSE)</f>
        <v>-</v>
      </c>
      <c r="AZ401" t="str">
        <f>VLOOKUP(Sheet1[[#This Row],[NPDES ID2]],Combined_Sheet__Major_Only___2[[NPDES ID2]:[ECHO BFR]],29,FALSE)</f>
        <v>thickening</v>
      </c>
      <c r="BA401">
        <f>VLOOKUP(Sheet1[[#This Row],[NPDES ID2]],Combined_Sheet__Major_Only___2[[NPDES ID2]:[ECHO BFR]],17,FALSE)</f>
        <v>31.069555999999999</v>
      </c>
      <c r="BB401">
        <f>VLOOKUP(Sheet1[[#This Row],[NPDES ID2]],Combined_Sheet__Major_Only___2[[NPDES ID2]:[ECHO BFR]],18,FALSE)</f>
        <v>-97.608166999999995</v>
      </c>
      <c r="BC401" t="str">
        <f>IF(ISNUMBER(SEARCH("aerobic",$AW401)),"aerobic","")</f>
        <v>aerobic</v>
      </c>
      <c r="BD401" t="str">
        <f>IF(ISNUMBER(SEARCH("anaer",$AW401)),"anaer","")</f>
        <v/>
      </c>
      <c r="BE401" t="str">
        <f>IF(ISNUMBER(SEARCH("thickening",$AZ401)),"thickening","")</f>
        <v>thickening</v>
      </c>
      <c r="BF401" s="2" t="str">
        <f>IF(ISNUMBER(SEARCH("airDry",$AW401)),"airDry","")</f>
        <v/>
      </c>
      <c r="BG401" s="2" t="str">
        <f>IF(ISNUMBER(SEARCH("heatDry",$AY401)),"heatDry","")</f>
        <v/>
      </c>
      <c r="BH401" s="2" t="str">
        <f>IF(AND(ISNUMBER(SEARCH("aerobic",$AW401)),ISNUMBER(SEARCH("anaer",$AW401))),"Combined Aer and Anaer.","")</f>
        <v/>
      </c>
    </row>
    <row r="402" spans="1:60" x14ac:dyDescent="0.25">
      <c r="A402" s="4">
        <v>2117</v>
      </c>
      <c r="B402" t="s">
        <v>9949</v>
      </c>
      <c r="C402">
        <v>915.5</v>
      </c>
      <c r="D402">
        <v>391.88962682362558</v>
      </c>
      <c r="E402">
        <v>391.18903162818168</v>
      </c>
      <c r="F402">
        <v>328.18532228466648</v>
      </c>
      <c r="G402">
        <v>467.88216203124063</v>
      </c>
      <c r="H402">
        <v>-123.3343417987774</v>
      </c>
      <c r="I402">
        <v>-125.8838105308981</v>
      </c>
      <c r="J402">
        <v>-141.85572872372859</v>
      </c>
      <c r="K402">
        <v>-100.33863014208529</v>
      </c>
      <c r="L402">
        <v>567.76885238929196</v>
      </c>
      <c r="M402">
        <v>564.85761009369753</v>
      </c>
      <c r="N402">
        <v>555.20761169991181</v>
      </c>
      <c r="O402">
        <v>588.23656121958447</v>
      </c>
      <c r="P402">
        <v>21.490558555772221</v>
      </c>
      <c r="Q402">
        <v>21.68306543394673</v>
      </c>
      <c r="R402">
        <v>17.969492500279429</v>
      </c>
      <c r="S402">
        <v>24.470585873818319</v>
      </c>
      <c r="T402">
        <v>48211.179563721671</v>
      </c>
      <c r="U402">
        <v>48211.142869565803</v>
      </c>
      <c r="V402">
        <v>48178.279682235843</v>
      </c>
      <c r="W402">
        <v>48244.306840659228</v>
      </c>
      <c r="X402">
        <v>3499.4640157144918</v>
      </c>
      <c r="Y402">
        <v>3515.8699596772308</v>
      </c>
      <c r="Z402">
        <v>3378.7017178140368</v>
      </c>
      <c r="AA402">
        <v>3577.314830632346</v>
      </c>
      <c r="AB402">
        <v>734.10818249807608</v>
      </c>
      <c r="AC402">
        <v>722.50321129839767</v>
      </c>
      <c r="AD402">
        <v>604.88294038716128</v>
      </c>
      <c r="AE402">
        <v>886.34006621432638</v>
      </c>
      <c r="AF402">
        <v>60.779700606336263</v>
      </c>
      <c r="AG402">
        <v>60.467027640769871</v>
      </c>
      <c r="AH402">
        <v>59.437142396896469</v>
      </c>
      <c r="AI402">
        <v>62.969989754728822</v>
      </c>
      <c r="AJ402">
        <v>0.51897800626605051</v>
      </c>
      <c r="AK402">
        <v>0.51897809512248372</v>
      </c>
      <c r="AL402">
        <v>0.51895756799523396</v>
      </c>
      <c r="AM402">
        <v>0.51899832722256367</v>
      </c>
      <c r="AN402">
        <v>0.95008746170167857</v>
      </c>
      <c r="AO402">
        <v>0.95008746170167857</v>
      </c>
      <c r="AP402">
        <v>0.95008746170167857</v>
      </c>
      <c r="AQ402">
        <v>0.95008746170167857</v>
      </c>
      <c r="AR402">
        <v>12.10189898789705</v>
      </c>
      <c r="AS402">
        <v>12.10189898789705</v>
      </c>
      <c r="AT402">
        <v>12.10189898789705</v>
      </c>
      <c r="AU402">
        <v>12.10189898789705</v>
      </c>
      <c r="AV402" t="str">
        <f>VLOOKUP(Sheet1[[#This Row],[NPDES ID2]],Combined_Sheet__Major_Only___2[[NPDES ID2]:[ECHO BFR]],3,FALSE)</f>
        <v>GA</v>
      </c>
      <c r="AW402" t="s">
        <v>41</v>
      </c>
      <c r="AX402" t="str">
        <f>VLOOKUP(Sheet1[[#This Row],[NPDES ID2]],Combined_Sheet__Major_Only___2[[NPDES ID2]:[ECHO BFR]],27,FALSE)</f>
        <v>-</v>
      </c>
      <c r="AY402" t="str">
        <f>VLOOKUP(Sheet1[[#This Row],[NPDES ID2]],Combined_Sheet__Major_Only___2[[NPDES ID2]:[ECHO BFR]],28,FALSE)</f>
        <v>-</v>
      </c>
      <c r="AZ402" t="str">
        <f>VLOOKUP(Sheet1[[#This Row],[NPDES ID2]],Combined_Sheet__Major_Only___2[[NPDES ID2]:[ECHO BFR]],29,FALSE)</f>
        <v>thickening</v>
      </c>
      <c r="BA402">
        <f>VLOOKUP(Sheet1[[#This Row],[NPDES ID2]],Combined_Sheet__Major_Only___2[[NPDES ID2]:[ECHO BFR]],17,FALSE)</f>
        <v>33.481641000000003</v>
      </c>
      <c r="BB402">
        <f>VLOOKUP(Sheet1[[#This Row],[NPDES ID2]],Combined_Sheet__Major_Only___2[[NPDES ID2]:[ECHO BFR]],18,FALSE)</f>
        <v>-84.036573000000004</v>
      </c>
      <c r="BC402" t="str">
        <f>IF(ISNUMBER(SEARCH("aerobic",$AW402)),"aerobic","")</f>
        <v>aerobic</v>
      </c>
      <c r="BD402" t="str">
        <f>IF(ISNUMBER(SEARCH("anaer",$AW402)),"anaer","")</f>
        <v/>
      </c>
      <c r="BE402" t="str">
        <f>IF(ISNUMBER(SEARCH("thickening",$AZ402)),"thickening","")</f>
        <v>thickening</v>
      </c>
      <c r="BF402" s="3" t="str">
        <f>IF(ISNUMBER(SEARCH("airDry",$AW402)),"airDry","")</f>
        <v/>
      </c>
      <c r="BG402" s="3" t="str">
        <f>IF(ISNUMBER(SEARCH("heatDry",$AY402)),"heatDry","")</f>
        <v/>
      </c>
      <c r="BH402" s="3" t="str">
        <f>IF(AND(ISNUMBER(SEARCH("aerobic",$AW402)),ISNUMBER(SEARCH("anaer",$AW402))),"Combined Aer and Anaer.","")</f>
        <v/>
      </c>
    </row>
    <row r="403" spans="1:60" x14ac:dyDescent="0.25">
      <c r="A403" s="4">
        <v>1058</v>
      </c>
      <c r="B403" t="s">
        <v>5108</v>
      </c>
      <c r="C403">
        <v>389.74200000000002</v>
      </c>
      <c r="D403">
        <v>431.14789069574891</v>
      </c>
      <c r="E403">
        <v>436.4724976900643</v>
      </c>
      <c r="F403">
        <v>330.21598662524133</v>
      </c>
      <c r="G403">
        <v>532.60648824212831</v>
      </c>
      <c r="H403">
        <v>-122.139669864496</v>
      </c>
      <c r="I403">
        <v>-124.5719632396075</v>
      </c>
      <c r="J403">
        <v>-140.54540299694321</v>
      </c>
      <c r="K403">
        <v>-98.926836335677081</v>
      </c>
      <c r="L403">
        <v>244.227903933519</v>
      </c>
      <c r="M403">
        <v>243.00768178365439</v>
      </c>
      <c r="N403">
        <v>238.96734185545961</v>
      </c>
      <c r="O403">
        <v>252.80111980333979</v>
      </c>
      <c r="P403">
        <v>9.1439116739650945</v>
      </c>
      <c r="Q403">
        <v>9.2161393150042485</v>
      </c>
      <c r="R403">
        <v>7.6352782580084488</v>
      </c>
      <c r="S403">
        <v>10.42119083553796</v>
      </c>
      <c r="T403">
        <v>48320.436019344277</v>
      </c>
      <c r="U403">
        <v>48320.399245086832</v>
      </c>
      <c r="V403">
        <v>48287.464319006009</v>
      </c>
      <c r="W403">
        <v>48353.635611527548</v>
      </c>
      <c r="X403">
        <v>3471.137482857675</v>
      </c>
      <c r="Y403">
        <v>3486.9744373021458</v>
      </c>
      <c r="Z403">
        <v>3354.4768197967978</v>
      </c>
      <c r="AA403">
        <v>3546.3070292007842</v>
      </c>
      <c r="AB403">
        <v>566.18727928608428</v>
      </c>
      <c r="AC403">
        <v>560.82117811876401</v>
      </c>
      <c r="AD403">
        <v>486.58500909835442</v>
      </c>
      <c r="AE403">
        <v>655.79685744169092</v>
      </c>
      <c r="AF403">
        <v>61.411762692283148</v>
      </c>
      <c r="AG403">
        <v>61.104536212435363</v>
      </c>
      <c r="AH403">
        <v>60.089806470859308</v>
      </c>
      <c r="AI403">
        <v>63.567217550813368</v>
      </c>
      <c r="AJ403">
        <v>0.52669324399035156</v>
      </c>
      <c r="AK403">
        <v>0.52669327877712591</v>
      </c>
      <c r="AL403">
        <v>0.5266852611968077</v>
      </c>
      <c r="AM403">
        <v>0.52670118074261707</v>
      </c>
      <c r="AN403">
        <v>0.95019225575913724</v>
      </c>
      <c r="AO403">
        <v>0.95019225575913724</v>
      </c>
      <c r="AP403">
        <v>0.95019225575913724</v>
      </c>
      <c r="AQ403">
        <v>0.95019225575913724</v>
      </c>
      <c r="AR403">
        <v>14.10232835142326</v>
      </c>
      <c r="AS403">
        <v>14.10232835142326</v>
      </c>
      <c r="AT403">
        <v>14.10232835142326</v>
      </c>
      <c r="AU403">
        <v>14.10232835142326</v>
      </c>
      <c r="AV403" t="str">
        <f>VLOOKUP(Sheet1[[#This Row],[NPDES ID2]],Combined_Sheet__Major_Only___2[[NPDES ID2]:[ECHO BFR]],3,FALSE)</f>
        <v>TX</v>
      </c>
      <c r="AW403" t="s">
        <v>41</v>
      </c>
      <c r="AX403" t="str">
        <f>VLOOKUP(Sheet1[[#This Row],[NPDES ID2]],Combined_Sheet__Major_Only___2[[NPDES ID2]:[ECHO BFR]],27,FALSE)</f>
        <v>other</v>
      </c>
      <c r="AY403" t="str">
        <f>VLOOKUP(Sheet1[[#This Row],[NPDES ID2]],Combined_Sheet__Major_Only___2[[NPDES ID2]:[ECHO BFR]],28,FALSE)</f>
        <v>-</v>
      </c>
      <c r="AZ403" t="str">
        <f>VLOOKUP(Sheet1[[#This Row],[NPDES ID2]],Combined_Sheet__Major_Only___2[[NPDES ID2]:[ECHO BFR]],29,FALSE)</f>
        <v>thickening</v>
      </c>
      <c r="BA403">
        <f>VLOOKUP(Sheet1[[#This Row],[NPDES ID2]],Combined_Sheet__Major_Only___2[[NPDES ID2]:[ECHO BFR]],17,FALSE)</f>
        <v>32.158786999999997</v>
      </c>
      <c r="BB403">
        <f>VLOOKUP(Sheet1[[#This Row],[NPDES ID2]],Combined_Sheet__Major_Only___2[[NPDES ID2]:[ECHO BFR]],18,FALSE)</f>
        <v>-94.293073000000007</v>
      </c>
      <c r="BC403" t="str">
        <f>IF(ISNUMBER(SEARCH("aerobic",$AW403)),"aerobic","")</f>
        <v>aerobic</v>
      </c>
      <c r="BD403" t="str">
        <f>IF(ISNUMBER(SEARCH("anaer",$AW403)),"anaer","")</f>
        <v/>
      </c>
      <c r="BE403" t="str">
        <f>IF(ISNUMBER(SEARCH("thickening",$AZ403)),"thickening","")</f>
        <v>thickening</v>
      </c>
      <c r="BF403" s="2" t="str">
        <f>IF(ISNUMBER(SEARCH("airDry",$AW403)),"airDry","")</f>
        <v/>
      </c>
      <c r="BG403" s="2" t="str">
        <f>IF(ISNUMBER(SEARCH("heatDry",$AY403)),"heatDry","")</f>
        <v/>
      </c>
      <c r="BH403" s="2" t="str">
        <f>IF(AND(ISNUMBER(SEARCH("aerobic",$AW403)),ISNUMBER(SEARCH("anaer",$AW403))),"Combined Aer and Anaer.","")</f>
        <v/>
      </c>
    </row>
    <row r="404" spans="1:60" x14ac:dyDescent="0.25">
      <c r="A404" s="4">
        <v>270</v>
      </c>
      <c r="B404" t="s">
        <v>1388</v>
      </c>
      <c r="C404">
        <v>1683</v>
      </c>
      <c r="D404">
        <v>522.59049600154015</v>
      </c>
      <c r="E404">
        <v>522.33079024276526</v>
      </c>
      <c r="F404">
        <v>440.94366035060352</v>
      </c>
      <c r="G404">
        <v>610.52271048618582</v>
      </c>
      <c r="H404">
        <v>-129.40952994338389</v>
      </c>
      <c r="I404">
        <v>-131.87103662039439</v>
      </c>
      <c r="J404">
        <v>-148.52017225323991</v>
      </c>
      <c r="K404">
        <v>-106.500108267998</v>
      </c>
      <c r="L404">
        <v>996.38379227632186</v>
      </c>
      <c r="M404">
        <v>990.66131731136534</v>
      </c>
      <c r="N404">
        <v>971.67234722790909</v>
      </c>
      <c r="O404">
        <v>1036.642540496915</v>
      </c>
      <c r="P404">
        <v>39.601678059224938</v>
      </c>
      <c r="Q404">
        <v>39.883986088760487</v>
      </c>
      <c r="R404">
        <v>33.310400500712383</v>
      </c>
      <c r="S404">
        <v>45.30699126169101</v>
      </c>
      <c r="T404">
        <v>48331.32466085934</v>
      </c>
      <c r="U404">
        <v>48331.287878618867</v>
      </c>
      <c r="V404">
        <v>48298.345802960132</v>
      </c>
      <c r="W404">
        <v>48364.531460074752</v>
      </c>
      <c r="X404">
        <v>3675.2974327382849</v>
      </c>
      <c r="Y404">
        <v>3694.531778840329</v>
      </c>
      <c r="Z404">
        <v>3533.292064818123</v>
      </c>
      <c r="AA404">
        <v>3767.0180664739269</v>
      </c>
      <c r="AB404">
        <v>592.95287234505724</v>
      </c>
      <c r="AC404">
        <v>586.98114628425856</v>
      </c>
      <c r="AD404">
        <v>511.05881715473811</v>
      </c>
      <c r="AE404">
        <v>685.43347270908805</v>
      </c>
      <c r="AF404">
        <v>58.023219235829202</v>
      </c>
      <c r="AG404">
        <v>57.688293509160587</v>
      </c>
      <c r="AH404">
        <v>56.587662761414279</v>
      </c>
      <c r="AI404">
        <v>60.366349433544293</v>
      </c>
      <c r="AJ404">
        <v>0.48535206500353822</v>
      </c>
      <c r="AK404">
        <v>0.48535220784165473</v>
      </c>
      <c r="AL404">
        <v>0.4853191195138431</v>
      </c>
      <c r="AM404">
        <v>0.48538482245929337</v>
      </c>
      <c r="AN404">
        <v>0.95020267556436311</v>
      </c>
      <c r="AO404">
        <v>0.95020267556436311</v>
      </c>
      <c r="AP404">
        <v>0.95020267556436311</v>
      </c>
      <c r="AQ404">
        <v>0.95020267556436311</v>
      </c>
      <c r="AR404">
        <v>13.4117512062833</v>
      </c>
      <c r="AS404">
        <v>13.4117512062833</v>
      </c>
      <c r="AT404">
        <v>13.4117512062833</v>
      </c>
      <c r="AU404">
        <v>13.4117512062833</v>
      </c>
      <c r="AV404" t="str">
        <f>VLOOKUP(Sheet1[[#This Row],[NPDES ID2]],Combined_Sheet__Major_Only___2[[NPDES ID2]:[ECHO BFR]],3,FALSE)</f>
        <v>UT</v>
      </c>
      <c r="AW404" t="s">
        <v>41</v>
      </c>
      <c r="AX404" t="str">
        <f>VLOOKUP(Sheet1[[#This Row],[NPDES ID2]],Combined_Sheet__Major_Only___2[[NPDES ID2]:[ECHO BFR]],27,FALSE)</f>
        <v>methaneBioCaptureRecover</v>
      </c>
      <c r="AY404" t="str">
        <f>VLOOKUP(Sheet1[[#This Row],[NPDES ID2]],Combined_Sheet__Major_Only___2[[NPDES ID2]:[ECHO BFR]],28,FALSE)</f>
        <v>-</v>
      </c>
      <c r="AZ404" t="str">
        <f>VLOOKUP(Sheet1[[#This Row],[NPDES ID2]],Combined_Sheet__Major_Only___2[[NPDES ID2]:[ECHO BFR]],29,FALSE)</f>
        <v>thickening, preliminaryOps</v>
      </c>
      <c r="BA404">
        <f>VLOOKUP(Sheet1[[#This Row],[NPDES ID2]],Combined_Sheet__Major_Only___2[[NPDES ID2]:[ECHO BFR]],17,FALSE)</f>
        <v>40.901834000000001</v>
      </c>
      <c r="BB404">
        <f>VLOOKUP(Sheet1[[#This Row],[NPDES ID2]],Combined_Sheet__Major_Only___2[[NPDES ID2]:[ECHO BFR]],18,FALSE)</f>
        <v>-111.932745</v>
      </c>
      <c r="BC404" t="str">
        <f>IF(ISNUMBER(SEARCH("aerobic",$AW404)),"aerobic","")</f>
        <v>aerobic</v>
      </c>
      <c r="BD404" t="str">
        <f>IF(ISNUMBER(SEARCH("anaer",$AW404)),"anaer","")</f>
        <v/>
      </c>
      <c r="BE404" t="str">
        <f>IF(ISNUMBER(SEARCH("thickening",$AZ404)),"thickening","")</f>
        <v>thickening</v>
      </c>
      <c r="BF404" s="2" t="str">
        <f>IF(ISNUMBER(SEARCH("airDry",$AW404)),"airDry","")</f>
        <v/>
      </c>
      <c r="BG404" s="2" t="str">
        <f>IF(ISNUMBER(SEARCH("heatDry",$AY404)),"heatDry","")</f>
        <v/>
      </c>
      <c r="BH404" s="2" t="str">
        <f>IF(AND(ISNUMBER(SEARCH("aerobic",$AW404)),ISNUMBER(SEARCH("anaer",$AW404))),"Combined Aer and Anaer.","")</f>
        <v/>
      </c>
    </row>
    <row r="405" spans="1:60" x14ac:dyDescent="0.25">
      <c r="A405" s="4">
        <v>2521</v>
      </c>
      <c r="B405" t="s">
        <v>11706</v>
      </c>
      <c r="C405">
        <v>155.63999999999999</v>
      </c>
      <c r="D405">
        <v>748.4996572590112</v>
      </c>
      <c r="E405">
        <v>747.36031060240248</v>
      </c>
      <c r="F405">
        <v>539.24825731917531</v>
      </c>
      <c r="G405">
        <v>976.0045883496831</v>
      </c>
      <c r="H405">
        <v>-117.23111279169279</v>
      </c>
      <c r="I405">
        <v>-119.52923683026221</v>
      </c>
      <c r="J405">
        <v>-135.1366063713898</v>
      </c>
      <c r="K405">
        <v>-93.706162098474039</v>
      </c>
      <c r="L405">
        <v>101.36796738803091</v>
      </c>
      <c r="M405">
        <v>100.9109582465897</v>
      </c>
      <c r="N405">
        <v>99.398321043326803</v>
      </c>
      <c r="O405">
        <v>104.57812849356461</v>
      </c>
      <c r="P405">
        <v>3.6435474945713868</v>
      </c>
      <c r="Q405">
        <v>3.686465681379528</v>
      </c>
      <c r="R405">
        <v>3.026629730196623</v>
      </c>
      <c r="S405">
        <v>4.1514676066066452</v>
      </c>
      <c r="T405">
        <v>48331.720278903442</v>
      </c>
      <c r="U405">
        <v>48331.68349637292</v>
      </c>
      <c r="V405">
        <v>48298.741160947888</v>
      </c>
      <c r="W405">
        <v>48364.92733997263</v>
      </c>
      <c r="X405">
        <v>3340.293357769955</v>
      </c>
      <c r="Y405">
        <v>3353.971546994062</v>
      </c>
      <c r="Z405">
        <v>3238.9804755718092</v>
      </c>
      <c r="AA405">
        <v>3405.5136854822049</v>
      </c>
      <c r="AB405">
        <v>626.33283169795368</v>
      </c>
      <c r="AC405">
        <v>619.12466382581192</v>
      </c>
      <c r="AD405">
        <v>526.8496399600208</v>
      </c>
      <c r="AE405">
        <v>743.05406235955445</v>
      </c>
      <c r="AF405">
        <v>63.827619304854643</v>
      </c>
      <c r="AG405">
        <v>63.539687102316051</v>
      </c>
      <c r="AH405">
        <v>62.587761125597318</v>
      </c>
      <c r="AI405">
        <v>65.84880830189789</v>
      </c>
      <c r="AJ405">
        <v>0.55619762419121599</v>
      </c>
      <c r="AK405">
        <v>0.55619763933635591</v>
      </c>
      <c r="AL405">
        <v>0.5561941516983695</v>
      </c>
      <c r="AM405">
        <v>0.55620107662093321</v>
      </c>
      <c r="AN405">
        <v>0.95020305406605654</v>
      </c>
      <c r="AO405">
        <v>0.9502030540660571</v>
      </c>
      <c r="AP405">
        <v>0.9502030540660571</v>
      </c>
      <c r="AQ405">
        <v>0.9502030540660571</v>
      </c>
      <c r="AR405">
        <v>13.516244785437671</v>
      </c>
      <c r="AS405">
        <v>13.516244785437671</v>
      </c>
      <c r="AT405">
        <v>13.516244785437671</v>
      </c>
      <c r="AU405">
        <v>13.516244785437671</v>
      </c>
      <c r="AV405" t="str">
        <f>VLOOKUP(Sheet1[[#This Row],[NPDES ID2]],Combined_Sheet__Major_Only___2[[NPDES ID2]:[ECHO BFR]],3,FALSE)</f>
        <v>TX</v>
      </c>
      <c r="AW405" t="s">
        <v>41</v>
      </c>
      <c r="AX405" t="str">
        <f>VLOOKUP(Sheet1[[#This Row],[NPDES ID2]],Combined_Sheet__Major_Only___2[[NPDES ID2]:[ECHO BFR]],27,FALSE)</f>
        <v>-</v>
      </c>
      <c r="AY405" t="str">
        <f>VLOOKUP(Sheet1[[#This Row],[NPDES ID2]],Combined_Sheet__Major_Only___2[[NPDES ID2]:[ECHO BFR]],28,FALSE)</f>
        <v>-</v>
      </c>
      <c r="AZ405" t="str">
        <f>VLOOKUP(Sheet1[[#This Row],[NPDES ID2]],Combined_Sheet__Major_Only___2[[NPDES ID2]:[ECHO BFR]],29,FALSE)</f>
        <v>thickening</v>
      </c>
      <c r="BA405">
        <f>VLOOKUP(Sheet1[[#This Row],[NPDES ID2]],Combined_Sheet__Major_Only___2[[NPDES ID2]:[ECHO BFR]],17,FALSE)</f>
        <v>29.962</v>
      </c>
      <c r="BB405">
        <f>VLOOKUP(Sheet1[[#This Row],[NPDES ID2]],Combined_Sheet__Major_Only___2[[NPDES ID2]:[ECHO BFR]],18,FALSE)</f>
        <v>-95.249806000000007</v>
      </c>
      <c r="BC405" t="str">
        <f>IF(ISNUMBER(SEARCH("aerobic",$AW405)),"aerobic","")</f>
        <v>aerobic</v>
      </c>
      <c r="BD405" t="str">
        <f>IF(ISNUMBER(SEARCH("anaer",$AW405)),"anaer","")</f>
        <v/>
      </c>
      <c r="BE405" t="str">
        <f>IF(ISNUMBER(SEARCH("thickening",$AZ405)),"thickening","")</f>
        <v>thickening</v>
      </c>
      <c r="BF405" s="3" t="str">
        <f>IF(ISNUMBER(SEARCH("airDry",$AW405)),"airDry","")</f>
        <v/>
      </c>
      <c r="BG405" s="3" t="str">
        <f>IF(ISNUMBER(SEARCH("heatDry",$AY405)),"heatDry","")</f>
        <v/>
      </c>
      <c r="BH405" s="3" t="str">
        <f>IF(AND(ISNUMBER(SEARCH("aerobic",$AW405)),ISNUMBER(SEARCH("anaer",$AW405))),"Combined Aer and Anaer.","")</f>
        <v/>
      </c>
    </row>
    <row r="406" spans="1:60" x14ac:dyDescent="0.25">
      <c r="A406" s="4">
        <v>1796</v>
      </c>
      <c r="B406" t="s">
        <v>8393</v>
      </c>
      <c r="C406">
        <v>1.5900000000000001E-2</v>
      </c>
      <c r="D406">
        <v>6717512.9157670895</v>
      </c>
      <c r="E406">
        <v>6698640.5253008418</v>
      </c>
      <c r="F406">
        <v>4589257.3395948242</v>
      </c>
      <c r="G406">
        <v>8941364.6401139516</v>
      </c>
      <c r="H406">
        <v>-128.0431985265696</v>
      </c>
      <c r="I406">
        <v>-130.38699100201131</v>
      </c>
      <c r="J406">
        <v>-146.88376585943899</v>
      </c>
      <c r="K406">
        <v>-105.0402177342355</v>
      </c>
      <c r="L406">
        <v>9.5415382632324797E-3</v>
      </c>
      <c r="M406">
        <v>9.4883974136678196E-3</v>
      </c>
      <c r="N406">
        <v>9.3125623838605717E-3</v>
      </c>
      <c r="O406">
        <v>9.9147450530965818E-3</v>
      </c>
      <c r="P406">
        <v>3.7390618653468681E-4</v>
      </c>
      <c r="Q406">
        <v>3.7703897730972241E-4</v>
      </c>
      <c r="R406">
        <v>3.1395342590380019E-4</v>
      </c>
      <c r="S406">
        <v>4.2708728467184798E-4</v>
      </c>
      <c r="T406">
        <v>48369.651390994361</v>
      </c>
      <c r="U406">
        <v>48369.614580654568</v>
      </c>
      <c r="V406">
        <v>48336.647339327341</v>
      </c>
      <c r="W406">
        <v>48402.883558110378</v>
      </c>
      <c r="X406">
        <v>3628.657340016875</v>
      </c>
      <c r="Y406">
        <v>3647.1112698106749</v>
      </c>
      <c r="Z406">
        <v>3492.8848638939048</v>
      </c>
      <c r="AA406">
        <v>3716.2600069816208</v>
      </c>
      <c r="AB406">
        <v>641.78159745352207</v>
      </c>
      <c r="AC406">
        <v>634.15171581149275</v>
      </c>
      <c r="AD406">
        <v>545.26025770122806</v>
      </c>
      <c r="AE406">
        <v>751.37590383926999</v>
      </c>
      <c r="AF406">
        <v>58.809481162965007</v>
      </c>
      <c r="AG406">
        <v>58.481946350081593</v>
      </c>
      <c r="AH406">
        <v>57.398183323388473</v>
      </c>
      <c r="AI406">
        <v>61.10974941656346</v>
      </c>
      <c r="AJ406">
        <v>0.49493999624718671</v>
      </c>
      <c r="AK406">
        <v>0.49493999624861051</v>
      </c>
      <c r="AL406">
        <v>0.49493999592090032</v>
      </c>
      <c r="AM406">
        <v>0.49493999657158527</v>
      </c>
      <c r="AN406">
        <v>0.95023931739186551</v>
      </c>
      <c r="AO406">
        <v>0.95023931739186562</v>
      </c>
      <c r="AP406">
        <v>0.95023931739186562</v>
      </c>
      <c r="AQ406">
        <v>0.95023931739186562</v>
      </c>
      <c r="AR406">
        <v>12.87578884105036</v>
      </c>
      <c r="AS406">
        <v>12.87578884105036</v>
      </c>
      <c r="AT406">
        <v>12.87578884105036</v>
      </c>
      <c r="AU406">
        <v>12.87578884105036</v>
      </c>
      <c r="AV406" t="str">
        <f>VLOOKUP(Sheet1[[#This Row],[NPDES ID2]],Combined_Sheet__Major_Only___2[[NPDES ID2]:[ECHO BFR]],3,FALSE)</f>
        <v>TX</v>
      </c>
      <c r="AW406" t="s">
        <v>41</v>
      </c>
      <c r="AX406" t="str">
        <f>VLOOKUP(Sheet1[[#This Row],[NPDES ID2]],Combined_Sheet__Major_Only___2[[NPDES ID2]:[ECHO BFR]],27,FALSE)</f>
        <v>-</v>
      </c>
      <c r="AY406" t="str">
        <f>VLOOKUP(Sheet1[[#This Row],[NPDES ID2]],Combined_Sheet__Major_Only___2[[NPDES ID2]:[ECHO BFR]],28,FALSE)</f>
        <v>-</v>
      </c>
      <c r="AZ406" t="str">
        <f>VLOOKUP(Sheet1[[#This Row],[NPDES ID2]],Combined_Sheet__Major_Only___2[[NPDES ID2]:[ECHO BFR]],29,FALSE)</f>
        <v>thickening</v>
      </c>
      <c r="BA406">
        <f>VLOOKUP(Sheet1[[#This Row],[NPDES ID2]],Combined_Sheet__Major_Only___2[[NPDES ID2]:[ECHO BFR]],17,FALSE)</f>
        <v>30.336670000000002</v>
      </c>
      <c r="BB406">
        <f>VLOOKUP(Sheet1[[#This Row],[NPDES ID2]],Combined_Sheet__Major_Only___2[[NPDES ID2]:[ECHO BFR]],18,FALSE)</f>
        <v>-97.375839999999997</v>
      </c>
      <c r="BC406" t="str">
        <f>IF(ISNUMBER(SEARCH("aerobic",$AW406)),"aerobic","")</f>
        <v>aerobic</v>
      </c>
      <c r="BD406" t="str">
        <f>IF(ISNUMBER(SEARCH("anaer",$AW406)),"anaer","")</f>
        <v/>
      </c>
      <c r="BE406" t="str">
        <f>IF(ISNUMBER(SEARCH("thickening",$AZ406)),"thickening","")</f>
        <v>thickening</v>
      </c>
      <c r="BF406" s="2" t="str">
        <f>IF(ISNUMBER(SEARCH("airDry",$AW406)),"airDry","")</f>
        <v/>
      </c>
      <c r="BG406" s="2" t="str">
        <f>IF(ISNUMBER(SEARCH("heatDry",$AY406)),"heatDry","")</f>
        <v/>
      </c>
      <c r="BH406" s="2" t="str">
        <f>IF(AND(ISNUMBER(SEARCH("aerobic",$AW406)),ISNUMBER(SEARCH("anaer",$AW406))),"Combined Aer and Anaer.","")</f>
        <v/>
      </c>
    </row>
    <row r="407" spans="1:60" x14ac:dyDescent="0.25">
      <c r="A407" s="4">
        <v>2020</v>
      </c>
      <c r="B407" t="s">
        <v>9506</v>
      </c>
      <c r="C407">
        <v>1475.08</v>
      </c>
      <c r="D407">
        <v>469.96693037443902</v>
      </c>
      <c r="E407">
        <v>469.17909527119741</v>
      </c>
      <c r="F407">
        <v>400.84287245301999</v>
      </c>
      <c r="G407">
        <v>551.30602916800228</v>
      </c>
      <c r="H407">
        <v>-124.7122278722299</v>
      </c>
      <c r="I407">
        <v>-127.3088691888091</v>
      </c>
      <c r="J407">
        <v>-143.36784706911931</v>
      </c>
      <c r="K407">
        <v>-101.9345489833232</v>
      </c>
      <c r="L407">
        <v>904.2982481511882</v>
      </c>
      <c r="M407">
        <v>899.52726240773586</v>
      </c>
      <c r="N407">
        <v>883.69746855358073</v>
      </c>
      <c r="O407">
        <v>937.86070260380916</v>
      </c>
      <c r="P407">
        <v>34.646833895242438</v>
      </c>
      <c r="Q407">
        <v>34.997517071484452</v>
      </c>
      <c r="R407">
        <v>29.013774953857322</v>
      </c>
      <c r="S407">
        <v>39.491175193836398</v>
      </c>
      <c r="T407">
        <v>48537.781987286013</v>
      </c>
      <c r="U407">
        <v>48537.745053680963</v>
      </c>
      <c r="V407">
        <v>48504.667416323653</v>
      </c>
      <c r="W407">
        <v>48571.125437578063</v>
      </c>
      <c r="X407">
        <v>3564.183041371823</v>
      </c>
      <c r="Y407">
        <v>3581.396755978782</v>
      </c>
      <c r="Z407">
        <v>3437.5803366634782</v>
      </c>
      <c r="AA407">
        <v>3645.8428414921691</v>
      </c>
      <c r="AB407">
        <v>671.48567604868379</v>
      </c>
      <c r="AC407">
        <v>662.67562441787595</v>
      </c>
      <c r="AD407">
        <v>564.24346823837823</v>
      </c>
      <c r="AE407">
        <v>794.83598121859291</v>
      </c>
      <c r="AF407">
        <v>60.083114476504633</v>
      </c>
      <c r="AG407">
        <v>59.764532723430989</v>
      </c>
      <c r="AH407">
        <v>58.717657248623937</v>
      </c>
      <c r="AI407">
        <v>62.311848218348821</v>
      </c>
      <c r="AJ407">
        <v>0.51047717805620185</v>
      </c>
      <c r="AK407">
        <v>0.5104773149731554</v>
      </c>
      <c r="AL407">
        <v>0.51044561677245059</v>
      </c>
      <c r="AM407">
        <v>0.51050855898835934</v>
      </c>
      <c r="AN407">
        <v>0.95039942163496394</v>
      </c>
      <c r="AO407">
        <v>0.9503994216349636</v>
      </c>
      <c r="AP407">
        <v>0.9503994216349636</v>
      </c>
      <c r="AQ407">
        <v>0.9503994216349636</v>
      </c>
      <c r="AR407">
        <v>12.68917059228828</v>
      </c>
      <c r="AS407">
        <v>12.68917059228828</v>
      </c>
      <c r="AT407">
        <v>12.68917059228828</v>
      </c>
      <c r="AU407">
        <v>12.68917059228828</v>
      </c>
      <c r="AV407" t="str">
        <f>VLOOKUP(Sheet1[[#This Row],[NPDES ID2]],Combined_Sheet__Major_Only___2[[NPDES ID2]:[ECHO BFR]],3,FALSE)</f>
        <v>MS</v>
      </c>
      <c r="AW407" t="s">
        <v>41</v>
      </c>
      <c r="AX407" t="str">
        <f>VLOOKUP(Sheet1[[#This Row],[NPDES ID2]],Combined_Sheet__Major_Only___2[[NPDES ID2]:[ECHO BFR]],27,FALSE)</f>
        <v>tempSludgeStore</v>
      </c>
      <c r="AY407" t="str">
        <f>VLOOKUP(Sheet1[[#This Row],[NPDES ID2]],Combined_Sheet__Major_Only___2[[NPDES ID2]:[ECHO BFR]],28,FALSE)</f>
        <v>-</v>
      </c>
      <c r="AZ407" t="str">
        <f>VLOOKUP(Sheet1[[#This Row],[NPDES ID2]],Combined_Sheet__Major_Only___2[[NPDES ID2]:[ECHO BFR]],29,FALSE)</f>
        <v>thickening</v>
      </c>
      <c r="BA407">
        <f>VLOOKUP(Sheet1[[#This Row],[NPDES ID2]],Combined_Sheet__Major_Only___2[[NPDES ID2]:[ECHO BFR]],17,FALSE)</f>
        <v>32.245277999999999</v>
      </c>
      <c r="BB407">
        <f>VLOOKUP(Sheet1[[#This Row],[NPDES ID2]],Combined_Sheet__Major_Only___2[[NPDES ID2]:[ECHO BFR]],18,FALSE)</f>
        <v>-90.200277999999997</v>
      </c>
      <c r="BC407" t="str">
        <f>IF(ISNUMBER(SEARCH("aerobic",$AW407)),"aerobic","")</f>
        <v>aerobic</v>
      </c>
      <c r="BD407" t="str">
        <f>IF(ISNUMBER(SEARCH("anaer",$AW407)),"anaer","")</f>
        <v/>
      </c>
      <c r="BE407" t="str">
        <f>IF(ISNUMBER(SEARCH("thickening",$AZ407)),"thickening","")</f>
        <v>thickening</v>
      </c>
      <c r="BF407" s="2" t="str">
        <f>IF(ISNUMBER(SEARCH("airDry",$AW407)),"airDry","")</f>
        <v/>
      </c>
      <c r="BG407" s="2" t="str">
        <f>IF(ISNUMBER(SEARCH("heatDry",$AY407)),"heatDry","")</f>
        <v/>
      </c>
      <c r="BH407" s="2" t="str">
        <f>IF(AND(ISNUMBER(SEARCH("aerobic",$AW407)),ISNUMBER(SEARCH("anaer",$AW407))),"Combined Aer and Anaer.","")</f>
        <v/>
      </c>
    </row>
    <row r="408" spans="1:60" x14ac:dyDescent="0.25">
      <c r="A408" s="4">
        <v>1720</v>
      </c>
      <c r="B408" t="s">
        <v>8061</v>
      </c>
      <c r="C408">
        <v>38.478999999999999</v>
      </c>
      <c r="D408">
        <v>2795.7622933203661</v>
      </c>
      <c r="E408">
        <v>2792.5020270915902</v>
      </c>
      <c r="F408">
        <v>1934.5589411506089</v>
      </c>
      <c r="G408">
        <v>3705.0668801109932</v>
      </c>
      <c r="H408">
        <v>-124.1767312417595</v>
      </c>
      <c r="I408">
        <v>-126.6346560701821</v>
      </c>
      <c r="J408">
        <v>-142.8273192468713</v>
      </c>
      <c r="K408">
        <v>-100.98481315058891</v>
      </c>
      <c r="L408">
        <v>23.76033745209126</v>
      </c>
      <c r="M408">
        <v>23.637033398495749</v>
      </c>
      <c r="N408">
        <v>23.229008997364499</v>
      </c>
      <c r="O408">
        <v>24.626337250614629</v>
      </c>
      <c r="P408">
        <v>0.90351348165659628</v>
      </c>
      <c r="Q408">
        <v>0.91197689303272722</v>
      </c>
      <c r="R408">
        <v>0.75588274846785086</v>
      </c>
      <c r="S408">
        <v>1.029216240214659</v>
      </c>
      <c r="T408">
        <v>48601.833442163748</v>
      </c>
      <c r="U408">
        <v>48601.796461599268</v>
      </c>
      <c r="V408">
        <v>48568.676767492652</v>
      </c>
      <c r="W408">
        <v>48635.219287174477</v>
      </c>
      <c r="X408">
        <v>3543.1885584016609</v>
      </c>
      <c r="Y408">
        <v>3560.002725466878</v>
      </c>
      <c r="Z408">
        <v>3419.576209603425</v>
      </c>
      <c r="AA408">
        <v>3622.863971055348</v>
      </c>
      <c r="AB408">
        <v>706.58072743093453</v>
      </c>
      <c r="AC408">
        <v>696.37202976769777</v>
      </c>
      <c r="AD408">
        <v>587.75588883575801</v>
      </c>
      <c r="AE408">
        <v>844.984067887376</v>
      </c>
      <c r="AF408">
        <v>60.513978199254048</v>
      </c>
      <c r="AG408">
        <v>60.19989904747645</v>
      </c>
      <c r="AH408">
        <v>59.160853082973688</v>
      </c>
      <c r="AI408">
        <v>62.719516084540928</v>
      </c>
      <c r="AJ408">
        <v>0.51573500521600157</v>
      </c>
      <c r="AK408">
        <v>0.51573500890252644</v>
      </c>
      <c r="AL408">
        <v>0.51573416034026875</v>
      </c>
      <c r="AM408">
        <v>0.51573584520583182</v>
      </c>
      <c r="AN408">
        <v>0.95046014467305884</v>
      </c>
      <c r="AO408">
        <v>0.95046014467305873</v>
      </c>
      <c r="AP408">
        <v>0.95046014467305873</v>
      </c>
      <c r="AQ408">
        <v>0.95046014467305873</v>
      </c>
      <c r="AR408">
        <v>12.38338267940941</v>
      </c>
      <c r="AS408">
        <v>12.38338267940941</v>
      </c>
      <c r="AT408">
        <v>12.38338267940941</v>
      </c>
      <c r="AU408">
        <v>12.38338267940941</v>
      </c>
      <c r="AV408" t="str">
        <f>VLOOKUP(Sheet1[[#This Row],[NPDES ID2]],Combined_Sheet__Major_Only___2[[NPDES ID2]:[ECHO BFR]],3,FALSE)</f>
        <v>PA</v>
      </c>
      <c r="AW408" t="s">
        <v>41</v>
      </c>
      <c r="AX408" t="str">
        <f>VLOOKUP(Sheet1[[#This Row],[NPDES ID2]],Combined_Sheet__Major_Only___2[[NPDES ID2]:[ECHO BFR]],27,FALSE)</f>
        <v>-</v>
      </c>
      <c r="AY408" t="str">
        <f>VLOOKUP(Sheet1[[#This Row],[NPDES ID2]],Combined_Sheet__Major_Only___2[[NPDES ID2]:[ECHO BFR]],28,FALSE)</f>
        <v>-</v>
      </c>
      <c r="AZ408" t="str">
        <f>VLOOKUP(Sheet1[[#This Row],[NPDES ID2]],Combined_Sheet__Major_Only___2[[NPDES ID2]:[ECHO BFR]],29,FALSE)</f>
        <v>thickening</v>
      </c>
      <c r="BA408">
        <f>VLOOKUP(Sheet1[[#This Row],[NPDES ID2]],Combined_Sheet__Major_Only___2[[NPDES ID2]:[ECHO BFR]],17,FALSE)</f>
        <v>41.40175</v>
      </c>
      <c r="BB408">
        <f>VLOOKUP(Sheet1[[#This Row],[NPDES ID2]],Combined_Sheet__Major_Only___2[[NPDES ID2]:[ECHO BFR]],18,FALSE)</f>
        <v>-75.371600000000001</v>
      </c>
      <c r="BC408" t="str">
        <f>IF(ISNUMBER(SEARCH("aerobic",$AW408)),"aerobic","")</f>
        <v>aerobic</v>
      </c>
      <c r="BD408" t="str">
        <f>IF(ISNUMBER(SEARCH("anaer",$AW408)),"anaer","")</f>
        <v/>
      </c>
      <c r="BE408" t="str">
        <f>IF(ISNUMBER(SEARCH("thickening",$AZ408)),"thickening","")</f>
        <v>thickening</v>
      </c>
      <c r="BF408" s="2" t="str">
        <f>IF(ISNUMBER(SEARCH("airDry",$AW408)),"airDry","")</f>
        <v/>
      </c>
      <c r="BG408" s="2" t="str">
        <f>IF(ISNUMBER(SEARCH("heatDry",$AY408)),"heatDry","")</f>
        <v/>
      </c>
      <c r="BH408" s="2" t="str">
        <f>IF(AND(ISNUMBER(SEARCH("aerobic",$AW408)),ISNUMBER(SEARCH("anaer",$AW408))),"Combined Aer and Anaer.","")</f>
        <v/>
      </c>
    </row>
    <row r="409" spans="1:60" x14ac:dyDescent="0.25">
      <c r="A409" s="4">
        <v>32</v>
      </c>
      <c r="B409" t="s">
        <v>211</v>
      </c>
      <c r="C409">
        <v>226.08</v>
      </c>
      <c r="D409">
        <v>570.55425819789843</v>
      </c>
      <c r="E409">
        <v>569.62788443591216</v>
      </c>
      <c r="F409">
        <v>421.77338599351128</v>
      </c>
      <c r="G409">
        <v>737.30634099633903</v>
      </c>
      <c r="H409">
        <v>-118.3674045080879</v>
      </c>
      <c r="I409">
        <v>-120.6657785376776</v>
      </c>
      <c r="J409">
        <v>-136.33517791535789</v>
      </c>
      <c r="K409">
        <v>-94.918194081379426</v>
      </c>
      <c r="L409">
        <v>145.91263939645469</v>
      </c>
      <c r="M409">
        <v>145.23828961566119</v>
      </c>
      <c r="N409">
        <v>143.00600596582319</v>
      </c>
      <c r="O409">
        <v>150.64982259897729</v>
      </c>
      <c r="P409">
        <v>5.2953482411836008</v>
      </c>
      <c r="Q409">
        <v>5.3522828579607111</v>
      </c>
      <c r="R409">
        <v>4.4042448409364221</v>
      </c>
      <c r="S409">
        <v>6.0364951508260853</v>
      </c>
      <c r="T409">
        <v>48720.283519933233</v>
      </c>
      <c r="U409">
        <v>48720.246452526837</v>
      </c>
      <c r="V409">
        <v>48687.048983056113</v>
      </c>
      <c r="W409">
        <v>48753.747765313339</v>
      </c>
      <c r="X409">
        <v>3397.949913340271</v>
      </c>
      <c r="Y409">
        <v>3412.235169802861</v>
      </c>
      <c r="Z409">
        <v>3292.2967022254938</v>
      </c>
      <c r="AA409">
        <v>3465.9760494266638</v>
      </c>
      <c r="AB409">
        <v>599.39303472081451</v>
      </c>
      <c r="AC409">
        <v>593.1806528111772</v>
      </c>
      <c r="AD409">
        <v>509.20464441230808</v>
      </c>
      <c r="AE409">
        <v>703.6093253269047</v>
      </c>
      <c r="AF409">
        <v>63.25009988630115</v>
      </c>
      <c r="AG409">
        <v>62.957541300273391</v>
      </c>
      <c r="AH409">
        <v>61.99063711714895</v>
      </c>
      <c r="AI409">
        <v>65.303386755553618</v>
      </c>
      <c r="AJ409">
        <v>0.5491423437880355</v>
      </c>
      <c r="AK409">
        <v>0.54914236518214188</v>
      </c>
      <c r="AL409">
        <v>0.54913743725500985</v>
      </c>
      <c r="AM409">
        <v>0.54914722198749677</v>
      </c>
      <c r="AN409">
        <v>0.95057204869941814</v>
      </c>
      <c r="AO409">
        <v>0.95057204869941825</v>
      </c>
      <c r="AP409">
        <v>0.95057204869941825</v>
      </c>
      <c r="AQ409">
        <v>0.95057204869941825</v>
      </c>
      <c r="AR409">
        <v>13.869656235995359</v>
      </c>
      <c r="AS409">
        <v>13.869656235995359</v>
      </c>
      <c r="AT409">
        <v>13.869656235995359</v>
      </c>
      <c r="AU409">
        <v>13.869656235995359</v>
      </c>
      <c r="AV409" t="str">
        <f>VLOOKUP(Sheet1[[#This Row],[NPDES ID2]],Combined_Sheet__Major_Only___2[[NPDES ID2]:[ECHO BFR]],3,FALSE)</f>
        <v>PA</v>
      </c>
      <c r="AW409" t="s">
        <v>41</v>
      </c>
      <c r="AX409" t="str">
        <f>VLOOKUP(Sheet1[[#This Row],[NPDES ID2]],Combined_Sheet__Major_Only___2[[NPDES ID2]:[ECHO BFR]],27,FALSE)</f>
        <v>-</v>
      </c>
      <c r="AY409" t="str">
        <f>VLOOKUP(Sheet1[[#This Row],[NPDES ID2]],Combined_Sheet__Major_Only___2[[NPDES ID2]:[ECHO BFR]],28,FALSE)</f>
        <v>thermoAerobicDigest</v>
      </c>
      <c r="AZ409" t="str">
        <f>VLOOKUP(Sheet1[[#This Row],[NPDES ID2]],Combined_Sheet__Major_Only___2[[NPDES ID2]:[ECHO BFR]],29,FALSE)</f>
        <v>thickening</v>
      </c>
      <c r="BA409">
        <f>VLOOKUP(Sheet1[[#This Row],[NPDES ID2]],Combined_Sheet__Major_Only___2[[NPDES ID2]:[ECHO BFR]],17,FALSE)</f>
        <v>40.475293999999998</v>
      </c>
      <c r="BB409">
        <f>VLOOKUP(Sheet1[[#This Row],[NPDES ID2]],Combined_Sheet__Major_Only___2[[NPDES ID2]:[ECHO BFR]],18,FALSE)</f>
        <v>-78.001643999999999</v>
      </c>
      <c r="BC409" t="str">
        <f>IF(ISNUMBER(SEARCH("aerobic",$AW409)),"aerobic","")</f>
        <v>aerobic</v>
      </c>
      <c r="BD409" t="str">
        <f>IF(ISNUMBER(SEARCH("anaer",$AW409)),"anaer","")</f>
        <v/>
      </c>
      <c r="BE409" t="str">
        <f>IF(ISNUMBER(SEARCH("thickening",$AZ409)),"thickening","")</f>
        <v>thickening</v>
      </c>
      <c r="BF409" s="2" t="str">
        <f>IF(ISNUMBER(SEARCH("airDry",$AW409)),"airDry","")</f>
        <v/>
      </c>
      <c r="BG409" s="2" t="str">
        <f>IF(ISNUMBER(SEARCH("heatDry",$AY409)),"heatDry","")</f>
        <v/>
      </c>
      <c r="BH409" s="2" t="str">
        <f>IF(AND(ISNUMBER(SEARCH("aerobic",$AW409)),ISNUMBER(SEARCH("anaer",$AW409))),"Combined Aer and Anaer.","")</f>
        <v/>
      </c>
    </row>
    <row r="410" spans="1:60" x14ac:dyDescent="0.25">
      <c r="A410" s="4">
        <v>2119</v>
      </c>
      <c r="B410" t="s">
        <v>9957</v>
      </c>
      <c r="C410">
        <v>910.77</v>
      </c>
      <c r="D410">
        <v>391.25725189025138</v>
      </c>
      <c r="E410">
        <v>390.37659328370142</v>
      </c>
      <c r="F410">
        <v>327.77739549501462</v>
      </c>
      <c r="G410">
        <v>466.98884361719098</v>
      </c>
      <c r="H410">
        <v>-123.27100719641091</v>
      </c>
      <c r="I410">
        <v>-125.8119608863903</v>
      </c>
      <c r="J410">
        <v>-141.7865157356558</v>
      </c>
      <c r="K410">
        <v>-100.25663686733969</v>
      </c>
      <c r="L410">
        <v>565.18452276218125</v>
      </c>
      <c r="M410">
        <v>562.29090255993117</v>
      </c>
      <c r="N410">
        <v>552.70030676885722</v>
      </c>
      <c r="O410">
        <v>585.52705966274061</v>
      </c>
      <c r="P410">
        <v>21.378866312132349</v>
      </c>
      <c r="Q410">
        <v>21.569018869688438</v>
      </c>
      <c r="R410">
        <v>17.874638247950841</v>
      </c>
      <c r="S410">
        <v>24.34209063452878</v>
      </c>
      <c r="T410">
        <v>48756.806445938681</v>
      </c>
      <c r="U410">
        <v>48756.769351755458</v>
      </c>
      <c r="V410">
        <v>48723.547901009893</v>
      </c>
      <c r="W410">
        <v>48790.294865307907</v>
      </c>
      <c r="X410">
        <v>3536.8791216077361</v>
      </c>
      <c r="Y410">
        <v>3553.4349244359541</v>
      </c>
      <c r="Z410">
        <v>3415.015210969194</v>
      </c>
      <c r="AA410">
        <v>3615.4365935018841</v>
      </c>
      <c r="AB410">
        <v>625.53692267783822</v>
      </c>
      <c r="AC410">
        <v>618.4477866652569</v>
      </c>
      <c r="AD410">
        <v>531.0116885148999</v>
      </c>
      <c r="AE410">
        <v>733.25812100572932</v>
      </c>
      <c r="AF410">
        <v>60.817105762937238</v>
      </c>
      <c r="AG410">
        <v>60.504771157618222</v>
      </c>
      <c r="AH410">
        <v>59.475731933263518</v>
      </c>
      <c r="AI410">
        <v>63.005344689823779</v>
      </c>
      <c r="AJ410">
        <v>0.51943454276223566</v>
      </c>
      <c r="AK410">
        <v>0.51943462646933458</v>
      </c>
      <c r="AL410">
        <v>0.51941529323056612</v>
      </c>
      <c r="AM410">
        <v>0.51945368175187601</v>
      </c>
      <c r="AN410">
        <v>0.95060645131173727</v>
      </c>
      <c r="AO410">
        <v>0.95060645131173716</v>
      </c>
      <c r="AP410">
        <v>0.95060645131173716</v>
      </c>
      <c r="AQ410">
        <v>0.95060645131173716</v>
      </c>
      <c r="AR410">
        <v>13.31570333891948</v>
      </c>
      <c r="AS410">
        <v>13.31570333891948</v>
      </c>
      <c r="AT410">
        <v>13.31570333891948</v>
      </c>
      <c r="AU410">
        <v>13.31570333891948</v>
      </c>
      <c r="AV410" t="str">
        <f>VLOOKUP(Sheet1[[#This Row],[NPDES ID2]],Combined_Sheet__Major_Only___2[[NPDES ID2]:[ECHO BFR]],3,FALSE)</f>
        <v>HI</v>
      </c>
      <c r="AW410" t="s">
        <v>41</v>
      </c>
      <c r="AX410" t="str">
        <f>VLOOKUP(Sheet1[[#This Row],[NPDES ID2]],Combined_Sheet__Major_Only___2[[NPDES ID2]:[ECHO BFR]],27,FALSE)</f>
        <v>-</v>
      </c>
      <c r="AY410" t="str">
        <f>VLOOKUP(Sheet1[[#This Row],[NPDES ID2]],Combined_Sheet__Major_Only___2[[NPDES ID2]:[ECHO BFR]],28,FALSE)</f>
        <v>-</v>
      </c>
      <c r="AZ410" t="str">
        <f>VLOOKUP(Sheet1[[#This Row],[NPDES ID2]],Combined_Sheet__Major_Only___2[[NPDES ID2]:[ECHO BFR]],29,FALSE)</f>
        <v>preliminaryOps, thickening</v>
      </c>
      <c r="BA410">
        <f>VLOOKUP(Sheet1[[#This Row],[NPDES ID2]],Combined_Sheet__Major_Only___2[[NPDES ID2]:[ECHO BFR]],17,FALSE)</f>
        <v>20.735410000000002</v>
      </c>
      <c r="BB410">
        <f>VLOOKUP(Sheet1[[#This Row],[NPDES ID2]],Combined_Sheet__Major_Only___2[[NPDES ID2]:[ECHO BFR]],18,FALSE)</f>
        <v>-156.44444899999999</v>
      </c>
      <c r="BC410" t="str">
        <f>IF(ISNUMBER(SEARCH("aerobic",$AW410)),"aerobic","")</f>
        <v>aerobic</v>
      </c>
      <c r="BD410" t="str">
        <f>IF(ISNUMBER(SEARCH("anaer",$AW410)),"anaer","")</f>
        <v/>
      </c>
      <c r="BE410" t="str">
        <f>IF(ISNUMBER(SEARCH("thickening",$AZ410)),"thickening","")</f>
        <v>thickening</v>
      </c>
      <c r="BF410" s="3" t="str">
        <f>IF(ISNUMBER(SEARCH("airDry",$AW410)),"airDry","")</f>
        <v/>
      </c>
      <c r="BG410" s="3" t="str">
        <f>IF(ISNUMBER(SEARCH("heatDry",$AY410)),"heatDry","")</f>
        <v/>
      </c>
      <c r="BH410" s="3" t="str">
        <f>IF(AND(ISNUMBER(SEARCH("aerobic",$AW410)),ISNUMBER(SEARCH("anaer",$AW410))),"Combined Aer and Anaer.","")</f>
        <v/>
      </c>
    </row>
    <row r="411" spans="1:60" x14ac:dyDescent="0.25">
      <c r="A411" s="4">
        <v>438</v>
      </c>
      <c r="B411" t="s">
        <v>2193</v>
      </c>
      <c r="C411">
        <v>552</v>
      </c>
      <c r="D411">
        <v>387.7628558061935</v>
      </c>
      <c r="E411">
        <v>386.41007988701602</v>
      </c>
      <c r="F411">
        <v>305.48830420507937</v>
      </c>
      <c r="G411">
        <v>466.58322771378869</v>
      </c>
      <c r="H411">
        <v>-122.3003327262642</v>
      </c>
      <c r="I411">
        <v>-124.75496569185169</v>
      </c>
      <c r="J411">
        <v>-140.71866580561911</v>
      </c>
      <c r="K411">
        <v>-99.136506937329429</v>
      </c>
      <c r="L411">
        <v>345.36457326150389</v>
      </c>
      <c r="M411">
        <v>343.63237293490442</v>
      </c>
      <c r="N411">
        <v>337.89511086560469</v>
      </c>
      <c r="O411">
        <v>357.5370964076352</v>
      </c>
      <c r="P411">
        <v>12.95173906162786</v>
      </c>
      <c r="Q411">
        <v>13.05614433896363</v>
      </c>
      <c r="R411">
        <v>10.817130626884101</v>
      </c>
      <c r="S411">
        <v>14.75548470599491</v>
      </c>
      <c r="T411">
        <v>48780.21924708251</v>
      </c>
      <c r="U411">
        <v>48780.18213573414</v>
      </c>
      <c r="V411">
        <v>48746.945311937168</v>
      </c>
      <c r="W411">
        <v>48813.723163041454</v>
      </c>
      <c r="X411">
        <v>3509.6617336639092</v>
      </c>
      <c r="Y411">
        <v>3525.7405224638328</v>
      </c>
      <c r="Z411">
        <v>3391.2308463250629</v>
      </c>
      <c r="AA411">
        <v>3585.9786041077969</v>
      </c>
      <c r="AB411">
        <v>573.98485253724266</v>
      </c>
      <c r="AC411">
        <v>568.49761718228569</v>
      </c>
      <c r="AD411">
        <v>493.10737877033739</v>
      </c>
      <c r="AE411">
        <v>665.04442730345875</v>
      </c>
      <c r="AF411">
        <v>61.316217609990133</v>
      </c>
      <c r="AG411">
        <v>61.00811471231097</v>
      </c>
      <c r="AH411">
        <v>59.991261319018093</v>
      </c>
      <c r="AI411">
        <v>63.476902242975143</v>
      </c>
      <c r="AJ411">
        <v>0.52552686647446856</v>
      </c>
      <c r="AK411">
        <v>0.52552691593548018</v>
      </c>
      <c r="AL411">
        <v>0.52551550920802192</v>
      </c>
      <c r="AM411">
        <v>0.52553815832076101</v>
      </c>
      <c r="AN411">
        <v>0.95062847972040587</v>
      </c>
      <c r="AO411">
        <v>0.95062847972040598</v>
      </c>
      <c r="AP411">
        <v>0.95062847972040598</v>
      </c>
      <c r="AQ411">
        <v>0.95062847972040598</v>
      </c>
      <c r="AR411">
        <v>14.05812442317227</v>
      </c>
      <c r="AS411">
        <v>14.05812442317227</v>
      </c>
      <c r="AT411">
        <v>14.05812442317227</v>
      </c>
      <c r="AU411">
        <v>14.05812442317227</v>
      </c>
      <c r="AV411" t="str">
        <f>VLOOKUP(Sheet1[[#This Row],[NPDES ID2]],Combined_Sheet__Major_Only___2[[NPDES ID2]:[ECHO BFR]],3,FALSE)</f>
        <v>MO</v>
      </c>
      <c r="AW411" t="s">
        <v>41</v>
      </c>
      <c r="AX411" t="str">
        <f>VLOOKUP(Sheet1[[#This Row],[NPDES ID2]],Combined_Sheet__Major_Only___2[[NPDES ID2]:[ECHO BFR]],27,FALSE)</f>
        <v>tempSludgeStore</v>
      </c>
      <c r="AY411" t="str">
        <f>VLOOKUP(Sheet1[[#This Row],[NPDES ID2]],Combined_Sheet__Major_Only___2[[NPDES ID2]:[ECHO BFR]],28,FALSE)</f>
        <v>-</v>
      </c>
      <c r="AZ411" t="str">
        <f>VLOOKUP(Sheet1[[#This Row],[NPDES ID2]],Combined_Sheet__Major_Only___2[[NPDES ID2]:[ECHO BFR]],29,FALSE)</f>
        <v>thickening</v>
      </c>
      <c r="BA411">
        <f>VLOOKUP(Sheet1[[#This Row],[NPDES ID2]],Combined_Sheet__Major_Only___2[[NPDES ID2]:[ECHO BFR]],17,FALSE)</f>
        <v>38.861972000000002</v>
      </c>
      <c r="BB411">
        <f>VLOOKUP(Sheet1[[#This Row],[NPDES ID2]],Combined_Sheet__Major_Only___2[[NPDES ID2]:[ECHO BFR]],18,FALSE)</f>
        <v>-90.868694000000005</v>
      </c>
      <c r="BC411" t="str">
        <f>IF(ISNUMBER(SEARCH("aerobic",$AW411)),"aerobic","")</f>
        <v>aerobic</v>
      </c>
      <c r="BD411" t="str">
        <f>IF(ISNUMBER(SEARCH("anaer",$AW411)),"anaer","")</f>
        <v/>
      </c>
      <c r="BE411" t="str">
        <f>IF(ISNUMBER(SEARCH("thickening",$AZ411)),"thickening","")</f>
        <v>thickening</v>
      </c>
      <c r="BF411" s="2" t="str">
        <f>IF(ISNUMBER(SEARCH("airDry",$AW411)),"airDry","")</f>
        <v/>
      </c>
      <c r="BG411" s="2" t="str">
        <f>IF(ISNUMBER(SEARCH("heatDry",$AY411)),"heatDry","")</f>
        <v/>
      </c>
      <c r="BH411" s="2" t="str">
        <f>IF(AND(ISNUMBER(SEARCH("aerobic",$AW411)),ISNUMBER(SEARCH("anaer",$AW411))),"Combined Aer and Anaer.","")</f>
        <v/>
      </c>
    </row>
    <row r="412" spans="1:60" x14ac:dyDescent="0.25">
      <c r="A412" s="4">
        <v>912</v>
      </c>
      <c r="B412" t="s">
        <v>4440</v>
      </c>
      <c r="C412">
        <v>709</v>
      </c>
      <c r="D412">
        <v>391.91071056882151</v>
      </c>
      <c r="E412">
        <v>389.82660884215841</v>
      </c>
      <c r="F412">
        <v>323.61007055125339</v>
      </c>
      <c r="G412">
        <v>461.5661666072433</v>
      </c>
      <c r="H412">
        <v>-126.77161586515609</v>
      </c>
      <c r="I412">
        <v>-129.27818544138299</v>
      </c>
      <c r="J412">
        <v>-145.6845032973302</v>
      </c>
      <c r="K412">
        <v>-103.8978906214786</v>
      </c>
      <c r="L412">
        <v>428.77812092851542</v>
      </c>
      <c r="M412">
        <v>426.43650966239602</v>
      </c>
      <c r="N412">
        <v>418.67840569143311</v>
      </c>
      <c r="O412">
        <v>445.2361955964995</v>
      </c>
      <c r="P412">
        <v>16.66564782293278</v>
      </c>
      <c r="Q412">
        <v>16.817801731620762</v>
      </c>
      <c r="R412">
        <v>13.979931424511079</v>
      </c>
      <c r="S412">
        <v>19.019542413927521</v>
      </c>
      <c r="T412">
        <v>48809.882187338641</v>
      </c>
      <c r="U412">
        <v>48809.84505424284</v>
      </c>
      <c r="V412">
        <v>48776.588753498087</v>
      </c>
      <c r="W412">
        <v>48843.405736762747</v>
      </c>
      <c r="X412">
        <v>3633.3641791012701</v>
      </c>
      <c r="Y412">
        <v>3651.501019051726</v>
      </c>
      <c r="Z412">
        <v>3499.9285122737829</v>
      </c>
      <c r="AA412">
        <v>3719.451936720809</v>
      </c>
      <c r="AB412">
        <v>675.95812726517465</v>
      </c>
      <c r="AC412">
        <v>667.09634845921494</v>
      </c>
      <c r="AD412">
        <v>569.4248282118931</v>
      </c>
      <c r="AE412">
        <v>797.85205010646382</v>
      </c>
      <c r="AF412">
        <v>59.268930344109492</v>
      </c>
      <c r="AG412">
        <v>58.944496963190261</v>
      </c>
      <c r="AH412">
        <v>57.87444239737534</v>
      </c>
      <c r="AI412">
        <v>61.543309498168917</v>
      </c>
      <c r="AJ412">
        <v>0.50054400297247814</v>
      </c>
      <c r="AK412">
        <v>0.5005440681215676</v>
      </c>
      <c r="AL412">
        <v>0.50052903142514393</v>
      </c>
      <c r="AM412">
        <v>0.5005588884223946</v>
      </c>
      <c r="AN412">
        <v>0.95065636049885371</v>
      </c>
      <c r="AO412">
        <v>0.95065636049885349</v>
      </c>
      <c r="AP412">
        <v>0.95065636049885349</v>
      </c>
      <c r="AQ412">
        <v>0.95065636049885349</v>
      </c>
      <c r="AR412">
        <v>12.60629835379614</v>
      </c>
      <c r="AS412">
        <v>12.60629835379615</v>
      </c>
      <c r="AT412">
        <v>12.60629835379615</v>
      </c>
      <c r="AU412">
        <v>12.60629835379615</v>
      </c>
      <c r="AV412" t="str">
        <f>VLOOKUP(Sheet1[[#This Row],[NPDES ID2]],Combined_Sheet__Major_Only___2[[NPDES ID2]:[ECHO BFR]],3,FALSE)</f>
        <v>AL</v>
      </c>
      <c r="AW412" t="s">
        <v>41</v>
      </c>
      <c r="AX412" t="str">
        <f>VLOOKUP(Sheet1[[#This Row],[NPDES ID2]],Combined_Sheet__Major_Only___2[[NPDES ID2]:[ECHO BFR]],27,FALSE)</f>
        <v>-</v>
      </c>
      <c r="AY412" t="str">
        <f>VLOOKUP(Sheet1[[#This Row],[NPDES ID2]],Combined_Sheet__Major_Only___2[[NPDES ID2]:[ECHO BFR]],28,FALSE)</f>
        <v>-</v>
      </c>
      <c r="AZ412" t="str">
        <f>VLOOKUP(Sheet1[[#This Row],[NPDES ID2]],Combined_Sheet__Major_Only___2[[NPDES ID2]:[ECHO BFR]],29,FALSE)</f>
        <v>thickening</v>
      </c>
      <c r="BA412">
        <f>VLOOKUP(Sheet1[[#This Row],[NPDES ID2]],Combined_Sheet__Major_Only___2[[NPDES ID2]:[ECHO BFR]],17,FALSE)</f>
        <v>34.567014</v>
      </c>
      <c r="BB412">
        <f>VLOOKUP(Sheet1[[#This Row],[NPDES ID2]],Combined_Sheet__Major_Only___2[[NPDES ID2]:[ECHO BFR]],18,FALSE)</f>
        <v>-86.755390000000006</v>
      </c>
      <c r="BC412" t="str">
        <f>IF(ISNUMBER(SEARCH("aerobic",$AW412)),"aerobic","")</f>
        <v>aerobic</v>
      </c>
      <c r="BD412" t="str">
        <f>IF(ISNUMBER(SEARCH("anaer",$AW412)),"anaer","")</f>
        <v/>
      </c>
      <c r="BE412" t="str">
        <f>IF(ISNUMBER(SEARCH("thickening",$AZ412)),"thickening","")</f>
        <v>thickening</v>
      </c>
      <c r="BF412" s="2" t="str">
        <f>IF(ISNUMBER(SEARCH("airDry",$AW412)),"airDry","")</f>
        <v/>
      </c>
      <c r="BG412" s="2" t="str">
        <f>IF(ISNUMBER(SEARCH("heatDry",$AY412)),"heatDry","")</f>
        <v/>
      </c>
      <c r="BH412" s="2" t="str">
        <f>IF(AND(ISNUMBER(SEARCH("aerobic",$AW412)),ISNUMBER(SEARCH("anaer",$AW412))),"Combined Aer and Anaer.","")</f>
        <v/>
      </c>
    </row>
    <row r="413" spans="1:60" x14ac:dyDescent="0.25">
      <c r="A413" s="4">
        <v>2340</v>
      </c>
      <c r="B413" t="s">
        <v>10917</v>
      </c>
      <c r="C413">
        <v>364.56</v>
      </c>
      <c r="D413">
        <v>415.05966370590761</v>
      </c>
      <c r="E413">
        <v>420.02391533893399</v>
      </c>
      <c r="F413">
        <v>320.11189291666159</v>
      </c>
      <c r="G413">
        <v>517.94330287508149</v>
      </c>
      <c r="H413">
        <v>-113.56995285981959</v>
      </c>
      <c r="I413">
        <v>-115.9879852977933</v>
      </c>
      <c r="J413">
        <v>-131.8467125223562</v>
      </c>
      <c r="K413">
        <v>-89.901867774512112</v>
      </c>
      <c r="L413">
        <v>244.41128122347791</v>
      </c>
      <c r="M413">
        <v>243.39634904048501</v>
      </c>
      <c r="N413">
        <v>240.03557802668041</v>
      </c>
      <c r="O413">
        <v>251.54236874078899</v>
      </c>
      <c r="P413">
        <v>8.5194582678007347</v>
      </c>
      <c r="Q413">
        <v>8.6294685297475766</v>
      </c>
      <c r="R413">
        <v>7.0227997816747294</v>
      </c>
      <c r="S413">
        <v>9.7530097125652091</v>
      </c>
      <c r="T413">
        <v>48835.672829400661</v>
      </c>
      <c r="U413">
        <v>48835.635677396407</v>
      </c>
      <c r="V413">
        <v>48802.36244228897</v>
      </c>
      <c r="W413">
        <v>48869.213449272531</v>
      </c>
      <c r="X413">
        <v>3278.678413908322</v>
      </c>
      <c r="Y413">
        <v>3290.976487703731</v>
      </c>
      <c r="Z413">
        <v>3187.0641521634302</v>
      </c>
      <c r="AA413">
        <v>3337.6421742013831</v>
      </c>
      <c r="AB413">
        <v>620.55152911324069</v>
      </c>
      <c r="AC413">
        <v>613.70203615297339</v>
      </c>
      <c r="AD413">
        <v>521.50158876688931</v>
      </c>
      <c r="AE413">
        <v>738.4327266157535</v>
      </c>
      <c r="AF413">
        <v>65.703026466135285</v>
      </c>
      <c r="AG413">
        <v>65.429784228711895</v>
      </c>
      <c r="AH413">
        <v>64.527588627430973</v>
      </c>
      <c r="AI413">
        <v>67.619709106256991</v>
      </c>
      <c r="AJ413">
        <v>0.57911744545276334</v>
      </c>
      <c r="AK413">
        <v>0.57911748191027401</v>
      </c>
      <c r="AL413">
        <v>0.57910907983512983</v>
      </c>
      <c r="AM413">
        <v>0.57912576281437167</v>
      </c>
      <c r="AN413">
        <v>0.95068057604940104</v>
      </c>
      <c r="AO413">
        <v>0.95068057604940093</v>
      </c>
      <c r="AP413">
        <v>0.95068057604940093</v>
      </c>
      <c r="AQ413">
        <v>0.95068057604940093</v>
      </c>
      <c r="AR413">
        <v>13.84057907342188</v>
      </c>
      <c r="AS413">
        <v>13.84057907342188</v>
      </c>
      <c r="AT413">
        <v>13.84057907342188</v>
      </c>
      <c r="AU413">
        <v>13.84057907342188</v>
      </c>
      <c r="AV413" t="str">
        <f>VLOOKUP(Sheet1[[#This Row],[NPDES ID2]],Combined_Sheet__Major_Only___2[[NPDES ID2]:[ECHO BFR]],3,FALSE)</f>
        <v>TX</v>
      </c>
      <c r="AW413" t="s">
        <v>41</v>
      </c>
      <c r="AX413" t="str">
        <f>VLOOKUP(Sheet1[[#This Row],[NPDES ID2]],Combined_Sheet__Major_Only___2[[NPDES ID2]:[ECHO BFR]],27,FALSE)</f>
        <v>-</v>
      </c>
      <c r="AY413" t="str">
        <f>VLOOKUP(Sheet1[[#This Row],[NPDES ID2]],Combined_Sheet__Major_Only___2[[NPDES ID2]:[ECHO BFR]],28,FALSE)</f>
        <v>-</v>
      </c>
      <c r="AZ413" t="str">
        <f>VLOOKUP(Sheet1[[#This Row],[NPDES ID2]],Combined_Sheet__Major_Only___2[[NPDES ID2]:[ECHO BFR]],29,FALSE)</f>
        <v>thickening</v>
      </c>
      <c r="BA413">
        <f>VLOOKUP(Sheet1[[#This Row],[NPDES ID2]],Combined_Sheet__Major_Only___2[[NPDES ID2]:[ECHO BFR]],17,FALSE)</f>
        <v>29.127751</v>
      </c>
      <c r="BB413">
        <f>VLOOKUP(Sheet1[[#This Row],[NPDES ID2]],Combined_Sheet__Major_Only___2[[NPDES ID2]:[ECHO BFR]],18,FALSE)</f>
        <v>-99.887307000000007</v>
      </c>
      <c r="BC413" t="str">
        <f>IF(ISNUMBER(SEARCH("aerobic",$AW413)),"aerobic","")</f>
        <v>aerobic</v>
      </c>
      <c r="BD413" t="str">
        <f>IF(ISNUMBER(SEARCH("anaer",$AW413)),"anaer","")</f>
        <v/>
      </c>
      <c r="BE413" t="str">
        <f>IF(ISNUMBER(SEARCH("thickening",$AZ413)),"thickening","")</f>
        <v>thickening</v>
      </c>
      <c r="BF413" s="2" t="str">
        <f>IF(ISNUMBER(SEARCH("airDry",$AW413)),"airDry","")</f>
        <v/>
      </c>
      <c r="BG413" s="2" t="str">
        <f>IF(ISNUMBER(SEARCH("heatDry",$AY413)),"heatDry","")</f>
        <v/>
      </c>
      <c r="BH413" s="2" t="str">
        <f>IF(AND(ISNUMBER(SEARCH("aerobic",$AW413)),ISNUMBER(SEARCH("anaer",$AW413))),"Combined Aer and Anaer.","")</f>
        <v/>
      </c>
    </row>
    <row r="414" spans="1:60" x14ac:dyDescent="0.25">
      <c r="A414" s="4">
        <v>2458</v>
      </c>
      <c r="B414" t="s">
        <v>11450</v>
      </c>
      <c r="C414">
        <v>217.9</v>
      </c>
      <c r="D414">
        <v>615.8378739998393</v>
      </c>
      <c r="E414">
        <v>614.70029737129641</v>
      </c>
      <c r="F414">
        <v>453.80495183512772</v>
      </c>
      <c r="G414">
        <v>797.47568112189799</v>
      </c>
      <c r="H414">
        <v>-124.97136200088779</v>
      </c>
      <c r="I414">
        <v>-127.43636350673719</v>
      </c>
      <c r="J414">
        <v>-143.70470262785349</v>
      </c>
      <c r="K414">
        <v>-101.8647643447501</v>
      </c>
      <c r="L414">
        <v>133.70351700329229</v>
      </c>
      <c r="M414">
        <v>132.99869213018471</v>
      </c>
      <c r="N414">
        <v>130.66564876135311</v>
      </c>
      <c r="O414">
        <v>138.65462579509509</v>
      </c>
      <c r="P414">
        <v>5.1181360375926177</v>
      </c>
      <c r="Q414">
        <v>5.1693130196482553</v>
      </c>
      <c r="R414">
        <v>4.2853468858434569</v>
      </c>
      <c r="S414">
        <v>5.8334422552453438</v>
      </c>
      <c r="T414">
        <v>48893.631678642298</v>
      </c>
      <c r="U414">
        <v>48893.594484145397</v>
      </c>
      <c r="V414">
        <v>48860.283192747178</v>
      </c>
      <c r="W414">
        <v>48927.210660626508</v>
      </c>
      <c r="X414">
        <v>3587.0893902694311</v>
      </c>
      <c r="Y414">
        <v>3604.391743421008</v>
      </c>
      <c r="Z414">
        <v>3459.9576584592578</v>
      </c>
      <c r="AA414">
        <v>3669.05435855113</v>
      </c>
      <c r="AB414">
        <v>568.70648086496954</v>
      </c>
      <c r="AC414">
        <v>563.3514828088455</v>
      </c>
      <c r="AD414">
        <v>491.024613316304</v>
      </c>
      <c r="AE414">
        <v>655.41390230094805</v>
      </c>
      <c r="AF414">
        <v>60.133413429280417</v>
      </c>
      <c r="AG414">
        <v>59.816197253613723</v>
      </c>
      <c r="AH414">
        <v>58.767581939834308</v>
      </c>
      <c r="AI414">
        <v>62.360016370272689</v>
      </c>
      <c r="AJ414">
        <v>0.51109094300734792</v>
      </c>
      <c r="AK414">
        <v>0.51109096205077709</v>
      </c>
      <c r="AL414">
        <v>0.5110865757435169</v>
      </c>
      <c r="AM414">
        <v>0.5110952850497692</v>
      </c>
      <c r="AN414">
        <v>0.95073490859598497</v>
      </c>
      <c r="AO414">
        <v>0.95073490859598475</v>
      </c>
      <c r="AP414">
        <v>0.95073490859598475</v>
      </c>
      <c r="AQ414">
        <v>0.95073490859598475</v>
      </c>
      <c r="AR414">
        <v>14.04720050831714</v>
      </c>
      <c r="AS414">
        <v>14.04720050831714</v>
      </c>
      <c r="AT414">
        <v>14.04720050831714</v>
      </c>
      <c r="AU414">
        <v>14.04720050831714</v>
      </c>
      <c r="AV414" t="str">
        <f>VLOOKUP(Sheet1[[#This Row],[NPDES ID2]],Combined_Sheet__Major_Only___2[[NPDES ID2]:[ECHO BFR]],3,FALSE)</f>
        <v>TX</v>
      </c>
      <c r="AW414" t="s">
        <v>41</v>
      </c>
      <c r="AX414" t="str">
        <f>VLOOKUP(Sheet1[[#This Row],[NPDES ID2]],Combined_Sheet__Major_Only___2[[NPDES ID2]:[ECHO BFR]],27,FALSE)</f>
        <v>-</v>
      </c>
      <c r="AY414" t="str">
        <f>VLOOKUP(Sheet1[[#This Row],[NPDES ID2]],Combined_Sheet__Major_Only___2[[NPDES ID2]:[ECHO BFR]],28,FALSE)</f>
        <v>-</v>
      </c>
      <c r="AZ414" t="str">
        <f>VLOOKUP(Sheet1[[#This Row],[NPDES ID2]],Combined_Sheet__Major_Only___2[[NPDES ID2]:[ECHO BFR]],29,FALSE)</f>
        <v>thickening</v>
      </c>
      <c r="BA414">
        <f>VLOOKUP(Sheet1[[#This Row],[NPDES ID2]],Combined_Sheet__Major_Only___2[[NPDES ID2]:[ECHO BFR]],17,FALSE)</f>
        <v>29.738028</v>
      </c>
      <c r="BB414">
        <f>VLOOKUP(Sheet1[[#This Row],[NPDES ID2]],Combined_Sheet__Major_Only___2[[NPDES ID2]:[ECHO BFR]],18,FALSE)</f>
        <v>-98.106055999999995</v>
      </c>
      <c r="BC414" t="str">
        <f>IF(ISNUMBER(SEARCH("aerobic",$AW414)),"aerobic","")</f>
        <v>aerobic</v>
      </c>
      <c r="BD414" t="str">
        <f>IF(ISNUMBER(SEARCH("anaer",$AW414)),"anaer","")</f>
        <v/>
      </c>
      <c r="BE414" t="str">
        <f>IF(ISNUMBER(SEARCH("thickening",$AZ414)),"thickening","")</f>
        <v>thickening</v>
      </c>
      <c r="BF414" s="2" t="str">
        <f>IF(ISNUMBER(SEARCH("airDry",$AW414)),"airDry","")</f>
        <v/>
      </c>
      <c r="BG414" s="2" t="str">
        <f>IF(ISNUMBER(SEARCH("heatDry",$AY414)),"heatDry","")</f>
        <v/>
      </c>
      <c r="BH414" s="2" t="str">
        <f>IF(AND(ISNUMBER(SEARCH("aerobic",$AW414)),ISNUMBER(SEARCH("anaer",$AW414))),"Combined Aer and Anaer.","")</f>
        <v/>
      </c>
    </row>
    <row r="415" spans="1:60" x14ac:dyDescent="0.25">
      <c r="A415" s="4">
        <v>1400</v>
      </c>
      <c r="B415" t="s">
        <v>6636</v>
      </c>
      <c r="C415">
        <v>140.32</v>
      </c>
      <c r="D415">
        <v>814.53592053690068</v>
      </c>
      <c r="E415">
        <v>814.0126799483894</v>
      </c>
      <c r="F415">
        <v>583.56812475351683</v>
      </c>
      <c r="G415">
        <v>1062.3339674568001</v>
      </c>
      <c r="H415">
        <v>-117.2405511558195</v>
      </c>
      <c r="I415">
        <v>-119.53570946688259</v>
      </c>
      <c r="J415">
        <v>-135.14412290544681</v>
      </c>
      <c r="K415">
        <v>-93.711566552534819</v>
      </c>
      <c r="L415">
        <v>91.386938562531284</v>
      </c>
      <c r="M415">
        <v>90.974879904889022</v>
      </c>
      <c r="N415">
        <v>89.611072428358796</v>
      </c>
      <c r="O415">
        <v>94.281290460479568</v>
      </c>
      <c r="P415">
        <v>3.2849143746872951</v>
      </c>
      <c r="Q415">
        <v>3.3235954917693489</v>
      </c>
      <c r="R415">
        <v>2.7287311029185788</v>
      </c>
      <c r="S415">
        <v>3.7428440166100878</v>
      </c>
      <c r="T415">
        <v>48973.250824651637</v>
      </c>
      <c r="U415">
        <v>48973.213571781831</v>
      </c>
      <c r="V415">
        <v>48939.850001751212</v>
      </c>
      <c r="W415">
        <v>49006.882505380971</v>
      </c>
      <c r="X415">
        <v>3384.7475021725868</v>
      </c>
      <c r="Y415">
        <v>3398.6101613222222</v>
      </c>
      <c r="Z415">
        <v>3282.075561513182</v>
      </c>
      <c r="AA415">
        <v>3450.84165721311</v>
      </c>
      <c r="AB415">
        <v>591.32417643284259</v>
      </c>
      <c r="AC415">
        <v>585.43437921181669</v>
      </c>
      <c r="AD415">
        <v>503.22619513453111</v>
      </c>
      <c r="AE415">
        <v>693.34880391519403</v>
      </c>
      <c r="AF415">
        <v>63.825366689538278</v>
      </c>
      <c r="AG415">
        <v>63.537431357409318</v>
      </c>
      <c r="AH415">
        <v>62.585399823096289</v>
      </c>
      <c r="AI415">
        <v>65.846691139914171</v>
      </c>
      <c r="AJ415">
        <v>0.55617010268202394</v>
      </c>
      <c r="AK415">
        <v>0.55617011602147892</v>
      </c>
      <c r="AL415">
        <v>0.55616704441752951</v>
      </c>
      <c r="AM415">
        <v>0.55617314327409229</v>
      </c>
      <c r="AN415">
        <v>0.95080935134049904</v>
      </c>
      <c r="AO415">
        <v>0.95080935134049915</v>
      </c>
      <c r="AP415">
        <v>0.95080935134049915</v>
      </c>
      <c r="AQ415">
        <v>0.95080935134049915</v>
      </c>
      <c r="AR415">
        <v>14.07456971095306</v>
      </c>
      <c r="AS415">
        <v>14.07456971095306</v>
      </c>
      <c r="AT415">
        <v>14.07456971095306</v>
      </c>
      <c r="AU415">
        <v>14.07456971095306</v>
      </c>
      <c r="AV415" t="str">
        <f>VLOOKUP(Sheet1[[#This Row],[NPDES ID2]],Combined_Sheet__Major_Only___2[[NPDES ID2]:[ECHO BFR]],3,FALSE)</f>
        <v>PA</v>
      </c>
      <c r="AW415" t="s">
        <v>41</v>
      </c>
      <c r="AX415" t="str">
        <f>VLOOKUP(Sheet1[[#This Row],[NPDES ID2]],Combined_Sheet__Major_Only___2[[NPDES ID2]:[ECHO BFR]],27,FALSE)</f>
        <v>-</v>
      </c>
      <c r="AY415" t="str">
        <f>VLOOKUP(Sheet1[[#This Row],[NPDES ID2]],Combined_Sheet__Major_Only___2[[NPDES ID2]:[ECHO BFR]],28,FALSE)</f>
        <v>thermoAerobicDigest</v>
      </c>
      <c r="AZ415" t="str">
        <f>VLOOKUP(Sheet1[[#This Row],[NPDES ID2]],Combined_Sheet__Major_Only___2[[NPDES ID2]:[ECHO BFR]],29,FALSE)</f>
        <v>preliminaryOps, thickening</v>
      </c>
      <c r="BA415">
        <f>VLOOKUP(Sheet1[[#This Row],[NPDES ID2]],Combined_Sheet__Major_Only___2[[NPDES ID2]:[ECHO BFR]],17,FALSE)</f>
        <v>40.191291</v>
      </c>
      <c r="BB415">
        <f>VLOOKUP(Sheet1[[#This Row],[NPDES ID2]],Combined_Sheet__Major_Only___2[[NPDES ID2]:[ECHO BFR]],18,FALSE)</f>
        <v>-76.738591</v>
      </c>
      <c r="BC415" t="str">
        <f>IF(ISNUMBER(SEARCH("aerobic",$AW415)),"aerobic","")</f>
        <v>aerobic</v>
      </c>
      <c r="BD415" t="str">
        <f>IF(ISNUMBER(SEARCH("anaer",$AW415)),"anaer","")</f>
        <v/>
      </c>
      <c r="BE415" t="str">
        <f>IF(ISNUMBER(SEARCH("thickening",$AZ415)),"thickening","")</f>
        <v>thickening</v>
      </c>
      <c r="BF415" s="2" t="str">
        <f>IF(ISNUMBER(SEARCH("airDry",$AW415)),"airDry","")</f>
        <v/>
      </c>
      <c r="BG415" s="2" t="str">
        <f>IF(ISNUMBER(SEARCH("heatDry",$AY415)),"heatDry","")</f>
        <v/>
      </c>
      <c r="BH415" s="2" t="str">
        <f>IF(AND(ISNUMBER(SEARCH("aerobic",$AW415)),ISNUMBER(SEARCH("anaer",$AW415))),"Combined Aer and Anaer.","")</f>
        <v/>
      </c>
    </row>
    <row r="416" spans="1:60" x14ac:dyDescent="0.25">
      <c r="A416" s="4">
        <v>2597</v>
      </c>
      <c r="B416" t="s">
        <v>12024</v>
      </c>
      <c r="C416">
        <v>54.481000000000002</v>
      </c>
      <c r="D416">
        <v>2023.838852981859</v>
      </c>
      <c r="E416">
        <v>2024.0607679657801</v>
      </c>
      <c r="F416">
        <v>1407.3988428993</v>
      </c>
      <c r="G416">
        <v>2677.6509860215401</v>
      </c>
      <c r="H416">
        <v>-125.29717634305899</v>
      </c>
      <c r="I416">
        <v>-127.7262230159251</v>
      </c>
      <c r="J416">
        <v>-144.07287227060939</v>
      </c>
      <c r="K416">
        <v>-102.16711666261369</v>
      </c>
      <c r="L416">
        <v>33.359408740036677</v>
      </c>
      <c r="M416">
        <v>33.182598436289901</v>
      </c>
      <c r="N416">
        <v>32.597501870138387</v>
      </c>
      <c r="O416">
        <v>34.601217789852257</v>
      </c>
      <c r="P416">
        <v>1.279827819849662</v>
      </c>
      <c r="Q416">
        <v>1.292885911463219</v>
      </c>
      <c r="R416">
        <v>1.071865358470206</v>
      </c>
      <c r="S416">
        <v>1.4589693420201311</v>
      </c>
      <c r="T416">
        <v>49128.644830483609</v>
      </c>
      <c r="U416">
        <v>49128.607463686392</v>
      </c>
      <c r="V416">
        <v>49095.141860583171</v>
      </c>
      <c r="W416">
        <v>49162.37936422653</v>
      </c>
      <c r="X416">
        <v>3611.9250567564309</v>
      </c>
      <c r="Y416">
        <v>3629.4442233598488</v>
      </c>
      <c r="Z416">
        <v>3483.245167995974</v>
      </c>
      <c r="AA416">
        <v>3694.8898869493219</v>
      </c>
      <c r="AB416">
        <v>637.59644097892681</v>
      </c>
      <c r="AC416">
        <v>630.19033320528206</v>
      </c>
      <c r="AD416">
        <v>541.60184118919278</v>
      </c>
      <c r="AE416">
        <v>746.67314914081123</v>
      </c>
      <c r="AF416">
        <v>60.006797149671733</v>
      </c>
      <c r="AG416">
        <v>59.688693768408058</v>
      </c>
      <c r="AH416">
        <v>58.636400830185643</v>
      </c>
      <c r="AI416">
        <v>62.240515333159273</v>
      </c>
      <c r="AJ416">
        <v>0.5095459791393655</v>
      </c>
      <c r="AK416">
        <v>0.50954598412550234</v>
      </c>
      <c r="AL416">
        <v>0.50954483635286119</v>
      </c>
      <c r="AM416">
        <v>0.50954711531794261</v>
      </c>
      <c r="AN416">
        <v>0.95095399635073985</v>
      </c>
      <c r="AO416">
        <v>0.95095399635073985</v>
      </c>
      <c r="AP416">
        <v>0.95095399635073985</v>
      </c>
      <c r="AQ416">
        <v>0.95095399635073985</v>
      </c>
      <c r="AR416">
        <v>13.152673513612831</v>
      </c>
      <c r="AS416">
        <v>13.152673513612831</v>
      </c>
      <c r="AT416">
        <v>13.152673513612831</v>
      </c>
      <c r="AU416">
        <v>13.152673513612831</v>
      </c>
      <c r="AV416" t="str">
        <f>VLOOKUP(Sheet1[[#This Row],[NPDES ID2]],Combined_Sheet__Major_Only___2[[NPDES ID2]:[ECHO BFR]],3,FALSE)</f>
        <v>FL</v>
      </c>
      <c r="AW416" t="s">
        <v>41</v>
      </c>
      <c r="AX416" t="str">
        <f>VLOOKUP(Sheet1[[#This Row],[NPDES ID2]],Combined_Sheet__Major_Only___2[[NPDES ID2]:[ECHO BFR]],27,FALSE)</f>
        <v>-</v>
      </c>
      <c r="AY416" t="str">
        <f>VLOOKUP(Sheet1[[#This Row],[NPDES ID2]],Combined_Sheet__Major_Only___2[[NPDES ID2]:[ECHO BFR]],28,FALSE)</f>
        <v>-</v>
      </c>
      <c r="AZ416" t="str">
        <f>VLOOKUP(Sheet1[[#This Row],[NPDES ID2]],Combined_Sheet__Major_Only___2[[NPDES ID2]:[ECHO BFR]],29,FALSE)</f>
        <v>thickening</v>
      </c>
      <c r="BA416">
        <f>VLOOKUP(Sheet1[[#This Row],[NPDES ID2]],Combined_Sheet__Major_Only___2[[NPDES ID2]:[ECHO BFR]],17,FALSE)</f>
        <v>30.417251</v>
      </c>
      <c r="BB416">
        <f>VLOOKUP(Sheet1[[#This Row],[NPDES ID2]],Combined_Sheet__Major_Only___2[[NPDES ID2]:[ECHO BFR]],18,FALSE)</f>
        <v>-86.695784000000003</v>
      </c>
      <c r="BC416" t="str">
        <f>IF(ISNUMBER(SEARCH("aerobic",$AW416)),"aerobic","")</f>
        <v>aerobic</v>
      </c>
      <c r="BD416" t="str">
        <f>IF(ISNUMBER(SEARCH("anaer",$AW416)),"anaer","")</f>
        <v/>
      </c>
      <c r="BE416" t="str">
        <f>IF(ISNUMBER(SEARCH("thickening",$AZ416)),"thickening","")</f>
        <v>thickening</v>
      </c>
      <c r="BF416" s="3" t="str">
        <f>IF(ISNUMBER(SEARCH("airDry",$AW416)),"airDry","")</f>
        <v/>
      </c>
      <c r="BG416" s="3" t="str">
        <f>IF(ISNUMBER(SEARCH("heatDry",$AY416)),"heatDry","")</f>
        <v/>
      </c>
      <c r="BH416" s="3" t="str">
        <f>IF(AND(ISNUMBER(SEARCH("aerobic",$AW416)),ISNUMBER(SEARCH("anaer",$AW416))),"Combined Aer and Anaer.","")</f>
        <v/>
      </c>
    </row>
    <row r="417" spans="1:60" x14ac:dyDescent="0.25">
      <c r="A417" s="4">
        <v>63</v>
      </c>
      <c r="B417" t="s">
        <v>358</v>
      </c>
      <c r="C417">
        <v>63.76</v>
      </c>
      <c r="D417">
        <v>1603.399534648134</v>
      </c>
      <c r="E417">
        <v>1604.0986867939</v>
      </c>
      <c r="F417">
        <v>1118.724416803987</v>
      </c>
      <c r="G417">
        <v>2115.8662685450149</v>
      </c>
      <c r="H417">
        <v>-114.3351880483153</v>
      </c>
      <c r="I417">
        <v>-116.73428620365971</v>
      </c>
      <c r="J417">
        <v>-132.5231927811428</v>
      </c>
      <c r="K417">
        <v>-90.636244112778044</v>
      </c>
      <c r="L417">
        <v>42.508778409219161</v>
      </c>
      <c r="M417">
        <v>42.329320141976027</v>
      </c>
      <c r="N417">
        <v>41.735446980778967</v>
      </c>
      <c r="O417">
        <v>43.76920323039662</v>
      </c>
      <c r="P417">
        <v>1.490547250097817</v>
      </c>
      <c r="Q417">
        <v>1.5095794582091679</v>
      </c>
      <c r="R417">
        <v>1.230840195183738</v>
      </c>
      <c r="S417">
        <v>1.7041254522633229</v>
      </c>
      <c r="T417">
        <v>49175.438846389014</v>
      </c>
      <c r="U417">
        <v>49175.401445284668</v>
      </c>
      <c r="V417">
        <v>49141.90511681854</v>
      </c>
      <c r="W417">
        <v>49209.20435240482</v>
      </c>
      <c r="X417">
        <v>3319.9773961901069</v>
      </c>
      <c r="Y417">
        <v>3332.652129642524</v>
      </c>
      <c r="Z417">
        <v>3225.696086327227</v>
      </c>
      <c r="AA417">
        <v>3380.6521414382642</v>
      </c>
      <c r="AB417">
        <v>549.21802977528466</v>
      </c>
      <c r="AC417">
        <v>544.59444383218658</v>
      </c>
      <c r="AD417">
        <v>471.58751231785061</v>
      </c>
      <c r="AE417">
        <v>639.16199863459281</v>
      </c>
      <c r="AF417">
        <v>65.33675550026102</v>
      </c>
      <c r="AG417">
        <v>65.06085785201806</v>
      </c>
      <c r="AH417">
        <v>64.148270678545657</v>
      </c>
      <c r="AI417">
        <v>67.274000312314016</v>
      </c>
      <c r="AJ417">
        <v>0.57464011785207525</v>
      </c>
      <c r="AK417">
        <v>0.5746401238608031</v>
      </c>
      <c r="AL417">
        <v>0.57463874067473897</v>
      </c>
      <c r="AM417">
        <v>0.5746414870664095</v>
      </c>
      <c r="AN417">
        <v>0.9509973870053261</v>
      </c>
      <c r="AO417">
        <v>0.95099738700532588</v>
      </c>
      <c r="AP417">
        <v>0.95099738700532588</v>
      </c>
      <c r="AQ417">
        <v>0.95099738700532588</v>
      </c>
      <c r="AR417">
        <v>14.87825700560874</v>
      </c>
      <c r="AS417">
        <v>14.87825700560874</v>
      </c>
      <c r="AT417">
        <v>14.87825700560874</v>
      </c>
      <c r="AU417">
        <v>14.87825700560874</v>
      </c>
      <c r="AV417" t="str">
        <f>VLOOKUP(Sheet1[[#This Row],[NPDES ID2]],Combined_Sheet__Major_Only___2[[NPDES ID2]:[ECHO BFR]],3,FALSE)</f>
        <v>TX</v>
      </c>
      <c r="AW417" t="s">
        <v>41</v>
      </c>
      <c r="AX417" t="str">
        <f>VLOOKUP(Sheet1[[#This Row],[NPDES ID2]],Combined_Sheet__Major_Only___2[[NPDES ID2]:[ECHO BFR]],27,FALSE)</f>
        <v>-</v>
      </c>
      <c r="AY417" t="str">
        <f>VLOOKUP(Sheet1[[#This Row],[NPDES ID2]],Combined_Sheet__Major_Only___2[[NPDES ID2]:[ECHO BFR]],28,FALSE)</f>
        <v>-</v>
      </c>
      <c r="AZ417" t="str">
        <f>VLOOKUP(Sheet1[[#This Row],[NPDES ID2]],Combined_Sheet__Major_Only___2[[NPDES ID2]:[ECHO BFR]],29,FALSE)</f>
        <v>thickening</v>
      </c>
      <c r="BA417">
        <f>VLOOKUP(Sheet1[[#This Row],[NPDES ID2]],Combined_Sheet__Major_Only___2[[NPDES ID2]:[ECHO BFR]],17,FALSE)</f>
        <v>29.945222000000001</v>
      </c>
      <c r="BB417">
        <f>VLOOKUP(Sheet1[[#This Row],[NPDES ID2]],Combined_Sheet__Major_Only___2[[NPDES ID2]:[ECHO BFR]],18,FALSE)</f>
        <v>-95.436027999999993</v>
      </c>
      <c r="BC417" t="str">
        <f>IF(ISNUMBER(SEARCH("aerobic",$AW417)),"aerobic","")</f>
        <v>aerobic</v>
      </c>
      <c r="BD417" t="str">
        <f>IF(ISNUMBER(SEARCH("anaer",$AW417)),"anaer","")</f>
        <v/>
      </c>
      <c r="BE417" t="str">
        <f>IF(ISNUMBER(SEARCH("thickening",$AZ417)),"thickening","")</f>
        <v>thickening</v>
      </c>
      <c r="BF417" s="3" t="str">
        <f>IF(ISNUMBER(SEARCH("airDry",$AW417)),"airDry","")</f>
        <v/>
      </c>
      <c r="BG417" s="3" t="str">
        <f>IF(ISNUMBER(SEARCH("heatDry",$AY417)),"heatDry","")</f>
        <v/>
      </c>
      <c r="BH417" s="3" t="str">
        <f>IF(AND(ISNUMBER(SEARCH("aerobic",$AW417)),ISNUMBER(SEARCH("anaer",$AW417))),"Combined Aer and Anaer.","")</f>
        <v/>
      </c>
    </row>
    <row r="418" spans="1:60" x14ac:dyDescent="0.25">
      <c r="A418" s="4">
        <v>503</v>
      </c>
      <c r="B418" t="s">
        <v>2490</v>
      </c>
      <c r="C418">
        <v>353.2</v>
      </c>
      <c r="D418">
        <v>423.24240970971778</v>
      </c>
      <c r="E418">
        <v>428.3309451781322</v>
      </c>
      <c r="F418">
        <v>326.51489925396601</v>
      </c>
      <c r="G418">
        <v>530.6055972539375</v>
      </c>
      <c r="H418">
        <v>-114.1316874302473</v>
      </c>
      <c r="I418">
        <v>-116.55773297871571</v>
      </c>
      <c r="J418">
        <v>-132.35333907356471</v>
      </c>
      <c r="K418">
        <v>-90.490137652875561</v>
      </c>
      <c r="L418">
        <v>235.72376584886771</v>
      </c>
      <c r="M418">
        <v>234.73195034626619</v>
      </c>
      <c r="N418">
        <v>231.44783319976821</v>
      </c>
      <c r="O418">
        <v>242.69229351018029</v>
      </c>
      <c r="P418">
        <v>8.256282855896103</v>
      </c>
      <c r="Q418">
        <v>8.3617082826452886</v>
      </c>
      <c r="R418">
        <v>6.8155378069756534</v>
      </c>
      <c r="S418">
        <v>9.4417192745575473</v>
      </c>
      <c r="T418">
        <v>49205.634087455728</v>
      </c>
      <c r="U418">
        <v>49205.596664213692</v>
      </c>
      <c r="V418">
        <v>49172.080509286388</v>
      </c>
      <c r="W418">
        <v>49239.419579258793</v>
      </c>
      <c r="X418">
        <v>3318.5527425160999</v>
      </c>
      <c r="Y418">
        <v>3331.1780588246738</v>
      </c>
      <c r="Z418">
        <v>3224.5942133529279</v>
      </c>
      <c r="AA418">
        <v>3379.025372258779</v>
      </c>
      <c r="AB418">
        <v>611.92359693201979</v>
      </c>
      <c r="AC418">
        <v>605.46723805615443</v>
      </c>
      <c r="AD418">
        <v>516.47199377075185</v>
      </c>
      <c r="AE418">
        <v>724.7402589830034</v>
      </c>
      <c r="AF418">
        <v>65.405695909849499</v>
      </c>
      <c r="AG418">
        <v>65.130108770550862</v>
      </c>
      <c r="AH418">
        <v>64.220075440156904</v>
      </c>
      <c r="AI418">
        <v>67.338940659043047</v>
      </c>
      <c r="AJ418">
        <v>0.57548281119157163</v>
      </c>
      <c r="AK418">
        <v>0.57548284615260514</v>
      </c>
      <c r="AL418">
        <v>0.57547478934981067</v>
      </c>
      <c r="AM418">
        <v>0.57549078675570486</v>
      </c>
      <c r="AN418">
        <v>0.95102534539415062</v>
      </c>
      <c r="AO418">
        <v>0.95102534539415062</v>
      </c>
      <c r="AP418">
        <v>0.95102534539415062</v>
      </c>
      <c r="AQ418">
        <v>0.95102534539415062</v>
      </c>
      <c r="AR418">
        <v>13.982356664353849</v>
      </c>
      <c r="AS418">
        <v>13.98235666435386</v>
      </c>
      <c r="AT418">
        <v>13.98235666435386</v>
      </c>
      <c r="AU418">
        <v>13.98235666435386</v>
      </c>
      <c r="AV418" t="str">
        <f>VLOOKUP(Sheet1[[#This Row],[NPDES ID2]],Combined_Sheet__Major_Only___2[[NPDES ID2]:[ECHO BFR]],3,FALSE)</f>
        <v>NC</v>
      </c>
      <c r="AW418" t="s">
        <v>41</v>
      </c>
      <c r="AX418" t="str">
        <f>VLOOKUP(Sheet1[[#This Row],[NPDES ID2]],Combined_Sheet__Major_Only___2[[NPDES ID2]:[ECHO BFR]],27,FALSE)</f>
        <v>-</v>
      </c>
      <c r="AY418" t="str">
        <f>VLOOKUP(Sheet1[[#This Row],[NPDES ID2]],Combined_Sheet__Major_Only___2[[NPDES ID2]:[ECHO BFR]],28,FALSE)</f>
        <v>-</v>
      </c>
      <c r="AZ418" t="str">
        <f>VLOOKUP(Sheet1[[#This Row],[NPDES ID2]],Combined_Sheet__Major_Only___2[[NPDES ID2]:[ECHO BFR]],29,FALSE)</f>
        <v>thickening</v>
      </c>
      <c r="BA418">
        <f>VLOOKUP(Sheet1[[#This Row],[NPDES ID2]],Combined_Sheet__Major_Only___2[[NPDES ID2]:[ECHO BFR]],17,FALSE)</f>
        <v>36.134799999999998</v>
      </c>
      <c r="BB418">
        <f>VLOOKUP(Sheet1[[#This Row],[NPDES ID2]],Combined_Sheet__Major_Only___2[[NPDES ID2]:[ECHO BFR]],18,FALSE)</f>
        <v>-78.779700000000005</v>
      </c>
      <c r="BC418" t="str">
        <f>IF(ISNUMBER(SEARCH("aerobic",$AW418)),"aerobic","")</f>
        <v>aerobic</v>
      </c>
      <c r="BD418" t="str">
        <f>IF(ISNUMBER(SEARCH("anaer",$AW418)),"anaer","")</f>
        <v/>
      </c>
      <c r="BE418" t="str">
        <f>IF(ISNUMBER(SEARCH("thickening",$AZ418)),"thickening","")</f>
        <v>thickening</v>
      </c>
      <c r="BF418" s="3" t="str">
        <f>IF(ISNUMBER(SEARCH("airDry",$AW418)),"airDry","")</f>
        <v/>
      </c>
      <c r="BG418" s="3" t="str">
        <f>IF(ISNUMBER(SEARCH("heatDry",$AY418)),"heatDry","")</f>
        <v/>
      </c>
      <c r="BH418" s="3" t="str">
        <f>IF(AND(ISNUMBER(SEARCH("aerobic",$AW418)),ISNUMBER(SEARCH("anaer",$AW418))),"Combined Aer and Anaer.","")</f>
        <v/>
      </c>
    </row>
    <row r="419" spans="1:60" x14ac:dyDescent="0.25">
      <c r="A419" s="4">
        <v>1912</v>
      </c>
      <c r="B419" t="s">
        <v>9026</v>
      </c>
      <c r="C419">
        <v>3422</v>
      </c>
      <c r="D419">
        <v>754.26334388174905</v>
      </c>
      <c r="E419">
        <v>752.39622472486747</v>
      </c>
      <c r="F419">
        <v>622.61602839994475</v>
      </c>
      <c r="G419">
        <v>885.96278474991811</v>
      </c>
      <c r="H419">
        <v>-111.1968051312479</v>
      </c>
      <c r="I419">
        <v>-113.8512464169072</v>
      </c>
      <c r="J419">
        <v>-129.84679086516499</v>
      </c>
      <c r="K419">
        <v>-88.084104001266283</v>
      </c>
      <c r="L419">
        <v>2324.9965585882142</v>
      </c>
      <c r="M419">
        <v>2315.7487053349432</v>
      </c>
      <c r="N419">
        <v>2284.9330539911698</v>
      </c>
      <c r="O419">
        <v>2390.222699043924</v>
      </c>
      <c r="P419">
        <v>79.891854633104955</v>
      </c>
      <c r="Q419">
        <v>80.971962685832494</v>
      </c>
      <c r="R419">
        <v>65.580472950724243</v>
      </c>
      <c r="S419">
        <v>91.756211385731888</v>
      </c>
      <c r="T419">
        <v>49227.894005872549</v>
      </c>
      <c r="U419">
        <v>49227.856566310613</v>
      </c>
      <c r="V419">
        <v>49194.325795324847</v>
      </c>
      <c r="W419">
        <v>49261.694231189147</v>
      </c>
      <c r="X419">
        <v>3261.182632630555</v>
      </c>
      <c r="Y419">
        <v>3272.8749417834551</v>
      </c>
      <c r="Z419">
        <v>3173.5751491473088</v>
      </c>
      <c r="AA419">
        <v>3317.626575084912</v>
      </c>
      <c r="AB419">
        <v>589.01693845782904</v>
      </c>
      <c r="AC419">
        <v>583.31082154044623</v>
      </c>
      <c r="AD419">
        <v>499.05587980982989</v>
      </c>
      <c r="AE419">
        <v>695.35931361613837</v>
      </c>
      <c r="AF419">
        <v>66.593677683081765</v>
      </c>
      <c r="AG419">
        <v>66.325027627939278</v>
      </c>
      <c r="AH419">
        <v>65.45400167537494</v>
      </c>
      <c r="AI419">
        <v>68.459068942291893</v>
      </c>
      <c r="AJ419">
        <v>0.590006865148481</v>
      </c>
      <c r="AK419">
        <v>0.59000720088868586</v>
      </c>
      <c r="AL419">
        <v>0.58992894264190632</v>
      </c>
      <c r="AM419">
        <v>0.59008434862434989</v>
      </c>
      <c r="AN419">
        <v>0.95104593588601138</v>
      </c>
      <c r="AO419">
        <v>0.9510459358860115</v>
      </c>
      <c r="AP419">
        <v>0.9510459358860115</v>
      </c>
      <c r="AQ419">
        <v>0.9510459358860115</v>
      </c>
      <c r="AR419">
        <v>14.40566435544093</v>
      </c>
      <c r="AS419">
        <v>14.40566435544094</v>
      </c>
      <c r="AT419">
        <v>14.40566435544094</v>
      </c>
      <c r="AU419">
        <v>14.40566435544094</v>
      </c>
      <c r="AV419" t="str">
        <f>VLOOKUP(Sheet1[[#This Row],[NPDES ID2]],Combined_Sheet__Major_Only___2[[NPDES ID2]:[ECHO BFR]],3,FALSE)</f>
        <v>FL</v>
      </c>
      <c r="AW419" t="s">
        <v>41</v>
      </c>
      <c r="AX419" t="str">
        <f>VLOOKUP(Sheet1[[#This Row],[NPDES ID2]],Combined_Sheet__Major_Only___2[[NPDES ID2]:[ECHO BFR]],27,FALSE)</f>
        <v>-</v>
      </c>
      <c r="AY419" t="str">
        <f>VLOOKUP(Sheet1[[#This Row],[NPDES ID2]],Combined_Sheet__Major_Only___2[[NPDES ID2]:[ECHO BFR]],28,FALSE)</f>
        <v>-</v>
      </c>
      <c r="AZ419" t="str">
        <f>VLOOKUP(Sheet1[[#This Row],[NPDES ID2]],Combined_Sheet__Major_Only___2[[NPDES ID2]:[ECHO BFR]],29,FALSE)</f>
        <v>thickening, preliminaryOps</v>
      </c>
      <c r="BA419">
        <f>VLOOKUP(Sheet1[[#This Row],[NPDES ID2]],Combined_Sheet__Major_Only___2[[NPDES ID2]:[ECHO BFR]],17,FALSE)</f>
        <v>29.620566</v>
      </c>
      <c r="BB419">
        <f>VLOOKUP(Sheet1[[#This Row],[NPDES ID2]],Combined_Sheet__Major_Only___2[[NPDES ID2]:[ECHO BFR]],18,FALSE)</f>
        <v>-82.411895000000001</v>
      </c>
      <c r="BC419" t="str">
        <f>IF(ISNUMBER(SEARCH("aerobic",$AW419)),"aerobic","")</f>
        <v>aerobic</v>
      </c>
      <c r="BD419" t="str">
        <f>IF(ISNUMBER(SEARCH("anaer",$AW419)),"anaer","")</f>
        <v/>
      </c>
      <c r="BE419" t="str">
        <f>IF(ISNUMBER(SEARCH("thickening",$AZ419)),"thickening","")</f>
        <v>thickening</v>
      </c>
      <c r="BF419" s="2" t="str">
        <f>IF(ISNUMBER(SEARCH("airDry",$AW419)),"airDry","")</f>
        <v/>
      </c>
      <c r="BG419" s="2" t="str">
        <f>IF(ISNUMBER(SEARCH("heatDry",$AY419)),"heatDry","")</f>
        <v/>
      </c>
      <c r="BH419" s="2" t="str">
        <f>IF(AND(ISNUMBER(SEARCH("aerobic",$AW419)),ISNUMBER(SEARCH("anaer",$AW419))),"Combined Aer and Anaer.","")</f>
        <v/>
      </c>
    </row>
    <row r="420" spans="1:60" x14ac:dyDescent="0.25">
      <c r="A420" s="4">
        <v>1446</v>
      </c>
      <c r="B420" t="s">
        <v>6836</v>
      </c>
      <c r="C420">
        <v>119.73</v>
      </c>
      <c r="D420">
        <v>937.47629277614828</v>
      </c>
      <c r="E420">
        <v>937.88810049087863</v>
      </c>
      <c r="F420">
        <v>666.68859173652584</v>
      </c>
      <c r="G420">
        <v>1228.795054769661</v>
      </c>
      <c r="H420">
        <v>-118.11303877074209</v>
      </c>
      <c r="I420">
        <v>-120.4067262577145</v>
      </c>
      <c r="J420">
        <v>-136.05395239738891</v>
      </c>
      <c r="K420">
        <v>-94.624460948558621</v>
      </c>
      <c r="L420">
        <v>77.446021353643275</v>
      </c>
      <c r="M420">
        <v>77.090209577977845</v>
      </c>
      <c r="N420">
        <v>75.912616847005793</v>
      </c>
      <c r="O420">
        <v>79.945220775888615</v>
      </c>
      <c r="P420">
        <v>2.804022622205971</v>
      </c>
      <c r="Q420">
        <v>2.8348737544156459</v>
      </c>
      <c r="R420">
        <v>2.331445971388304</v>
      </c>
      <c r="S420">
        <v>3.1960844488501792</v>
      </c>
      <c r="T420">
        <v>49231.067930951467</v>
      </c>
      <c r="U420">
        <v>49231.03048906257</v>
      </c>
      <c r="V420">
        <v>49197.497634049643</v>
      </c>
      <c r="W420">
        <v>49264.870257042538</v>
      </c>
      <c r="X420">
        <v>3425.9385145566011</v>
      </c>
      <c r="Y420">
        <v>3440.2516523231948</v>
      </c>
      <c r="Z420">
        <v>3320.0549044999711</v>
      </c>
      <c r="AA420">
        <v>3494.1072579726901</v>
      </c>
      <c r="AB420">
        <v>577.40707344113821</v>
      </c>
      <c r="AC420">
        <v>571.97757917549472</v>
      </c>
      <c r="AD420">
        <v>494.07791711969298</v>
      </c>
      <c r="AE420">
        <v>673.02268597019918</v>
      </c>
      <c r="AF420">
        <v>63.390544340791159</v>
      </c>
      <c r="AG420">
        <v>63.099181631653742</v>
      </c>
      <c r="AH420">
        <v>62.135695718724591</v>
      </c>
      <c r="AI420">
        <v>65.436074698763349</v>
      </c>
      <c r="AJ420">
        <v>0.55085796635854711</v>
      </c>
      <c r="AK420">
        <v>0.55085797753942023</v>
      </c>
      <c r="AL420">
        <v>0.55085540318898218</v>
      </c>
      <c r="AM420">
        <v>0.55086051471415909</v>
      </c>
      <c r="AN420">
        <v>0.95104887036605434</v>
      </c>
      <c r="AO420">
        <v>0.95104887036605434</v>
      </c>
      <c r="AP420">
        <v>0.95104887036605434</v>
      </c>
      <c r="AQ420">
        <v>0.95104887036605434</v>
      </c>
      <c r="AR420">
        <v>14.27615612618734</v>
      </c>
      <c r="AS420">
        <v>14.27615612618734</v>
      </c>
      <c r="AT420">
        <v>14.27615612618734</v>
      </c>
      <c r="AU420">
        <v>14.27615612618734</v>
      </c>
      <c r="AV420" t="str">
        <f>VLOOKUP(Sheet1[[#This Row],[NPDES ID2]],Combined_Sheet__Major_Only___2[[NPDES ID2]:[ECHO BFR]],3,FALSE)</f>
        <v>TX</v>
      </c>
      <c r="AW420" t="s">
        <v>41</v>
      </c>
      <c r="AX420" t="str">
        <f>VLOOKUP(Sheet1[[#This Row],[NPDES ID2]],Combined_Sheet__Major_Only___2[[NPDES ID2]:[ECHO BFR]],27,FALSE)</f>
        <v>-</v>
      </c>
      <c r="AY420" t="str">
        <f>VLOOKUP(Sheet1[[#This Row],[NPDES ID2]],Combined_Sheet__Major_Only___2[[NPDES ID2]:[ECHO BFR]],28,FALSE)</f>
        <v>-</v>
      </c>
      <c r="AZ420" t="str">
        <f>VLOOKUP(Sheet1[[#This Row],[NPDES ID2]],Combined_Sheet__Major_Only___2[[NPDES ID2]:[ECHO BFR]],29,FALSE)</f>
        <v>thickening</v>
      </c>
      <c r="BA420">
        <f>VLOOKUP(Sheet1[[#This Row],[NPDES ID2]],Combined_Sheet__Major_Only___2[[NPDES ID2]:[ECHO BFR]],17,FALSE)</f>
        <v>32.507387999999999</v>
      </c>
      <c r="BB420">
        <f>VLOOKUP(Sheet1[[#This Row],[NPDES ID2]],Combined_Sheet__Major_Only___2[[NPDES ID2]:[ECHO BFR]],18,FALSE)</f>
        <v>-94.848005999999998</v>
      </c>
      <c r="BC420" t="str">
        <f>IF(ISNUMBER(SEARCH("aerobic",$AW420)),"aerobic","")</f>
        <v>aerobic</v>
      </c>
      <c r="BD420" t="str">
        <f>IF(ISNUMBER(SEARCH("anaer",$AW420)),"anaer","")</f>
        <v/>
      </c>
      <c r="BE420" t="str">
        <f>IF(ISNUMBER(SEARCH("thickening",$AZ420)),"thickening","")</f>
        <v>thickening</v>
      </c>
      <c r="BF420" s="2" t="str">
        <f>IF(ISNUMBER(SEARCH("airDry",$AW420)),"airDry","")</f>
        <v/>
      </c>
      <c r="BG420" s="2" t="str">
        <f>IF(ISNUMBER(SEARCH("heatDry",$AY420)),"heatDry","")</f>
        <v/>
      </c>
      <c r="BH420" s="2" t="str">
        <f>IF(AND(ISNUMBER(SEARCH("aerobic",$AW420)),ISNUMBER(SEARCH("anaer",$AW420))),"Combined Aer and Anaer.","")</f>
        <v/>
      </c>
    </row>
    <row r="421" spans="1:60" x14ac:dyDescent="0.25">
      <c r="A421" s="4">
        <v>2100</v>
      </c>
      <c r="B421" t="s">
        <v>9871</v>
      </c>
      <c r="C421">
        <v>1009</v>
      </c>
      <c r="D421">
        <v>382.26197294282969</v>
      </c>
      <c r="E421">
        <v>383.66115301916352</v>
      </c>
      <c r="F421">
        <v>322.67033484921052</v>
      </c>
      <c r="G421">
        <v>453.756553329908</v>
      </c>
      <c r="H421">
        <v>-117.2541216348213</v>
      </c>
      <c r="I421">
        <v>-119.66580508455699</v>
      </c>
      <c r="J421">
        <v>-135.20525971856841</v>
      </c>
      <c r="K421">
        <v>-93.929198117006507</v>
      </c>
      <c r="L421">
        <v>655.90797784423614</v>
      </c>
      <c r="M421">
        <v>652.93818120155674</v>
      </c>
      <c r="N421">
        <v>643.09274573461164</v>
      </c>
      <c r="O421">
        <v>676.78909010329949</v>
      </c>
      <c r="P421">
        <v>23.62250625232431</v>
      </c>
      <c r="Q421">
        <v>23.895595003031239</v>
      </c>
      <c r="R421">
        <v>19.628411003468951</v>
      </c>
      <c r="S421">
        <v>26.919271388608841</v>
      </c>
      <c r="T421">
        <v>49298.207430433817</v>
      </c>
      <c r="U421">
        <v>49298.169939321473</v>
      </c>
      <c r="V421">
        <v>49264.592999921973</v>
      </c>
      <c r="W421">
        <v>49332.054195174998</v>
      </c>
      <c r="X421">
        <v>3413.598866354479</v>
      </c>
      <c r="Y421">
        <v>3427.6466588869498</v>
      </c>
      <c r="Z421">
        <v>3309.515818728476</v>
      </c>
      <c r="AA421">
        <v>3480.621795390055</v>
      </c>
      <c r="AB421">
        <v>577.46927163035934</v>
      </c>
      <c r="AC421">
        <v>572.06295301935074</v>
      </c>
      <c r="AD421">
        <v>493.90564610942818</v>
      </c>
      <c r="AE421">
        <v>673.6380299137619</v>
      </c>
      <c r="AF421">
        <v>63.708440998816258</v>
      </c>
      <c r="AG421">
        <v>63.418916098112049</v>
      </c>
      <c r="AH421">
        <v>62.465914387915291</v>
      </c>
      <c r="AI421">
        <v>65.73581620640131</v>
      </c>
      <c r="AJ421">
        <v>0.55474156437411726</v>
      </c>
      <c r="AK421">
        <v>0.55474165880645521</v>
      </c>
      <c r="AL421">
        <v>0.55471984404187857</v>
      </c>
      <c r="AM421">
        <v>0.55476316002746251</v>
      </c>
      <c r="AN421">
        <v>0.95111086244662435</v>
      </c>
      <c r="AO421">
        <v>0.95111086244662424</v>
      </c>
      <c r="AP421">
        <v>0.95111086244662424</v>
      </c>
      <c r="AQ421">
        <v>0.95111086244662424</v>
      </c>
      <c r="AR421">
        <v>14.31632977363784</v>
      </c>
      <c r="AS421">
        <v>14.316329773637831</v>
      </c>
      <c r="AT421">
        <v>14.316329773637831</v>
      </c>
      <c r="AU421">
        <v>14.316329773637831</v>
      </c>
      <c r="AV421" t="str">
        <f>VLOOKUP(Sheet1[[#This Row],[NPDES ID2]],Combined_Sheet__Major_Only___2[[NPDES ID2]:[ECHO BFR]],3,FALSE)</f>
        <v>GA</v>
      </c>
      <c r="AW421" t="s">
        <v>41</v>
      </c>
      <c r="AX421" t="str">
        <f>VLOOKUP(Sheet1[[#This Row],[NPDES ID2]],Combined_Sheet__Major_Only___2[[NPDES ID2]:[ECHO BFR]],27,FALSE)</f>
        <v>-</v>
      </c>
      <c r="AY421" t="str">
        <f>VLOOKUP(Sheet1[[#This Row],[NPDES ID2]],Combined_Sheet__Major_Only___2[[NPDES ID2]:[ECHO BFR]],28,FALSE)</f>
        <v>-</v>
      </c>
      <c r="AZ421" t="str">
        <f>VLOOKUP(Sheet1[[#This Row],[NPDES ID2]],Combined_Sheet__Major_Only___2[[NPDES ID2]:[ECHO BFR]],29,FALSE)</f>
        <v>thickening</v>
      </c>
      <c r="BA421">
        <f>VLOOKUP(Sheet1[[#This Row],[NPDES ID2]],Combined_Sheet__Major_Only___2[[NPDES ID2]:[ECHO BFR]],17,FALSE)</f>
        <v>34.136305999999998</v>
      </c>
      <c r="BB421">
        <f>VLOOKUP(Sheet1[[#This Row],[NPDES ID2]],Combined_Sheet__Major_Only___2[[NPDES ID2]:[ECHO BFR]],18,FALSE)</f>
        <v>-84.567306000000002</v>
      </c>
      <c r="BC421" t="str">
        <f>IF(ISNUMBER(SEARCH("aerobic",$AW421)),"aerobic","")</f>
        <v>aerobic</v>
      </c>
      <c r="BD421" t="str">
        <f>IF(ISNUMBER(SEARCH("anaer",$AW421)),"anaer","")</f>
        <v/>
      </c>
      <c r="BE421" t="str">
        <f>IF(ISNUMBER(SEARCH("thickening",$AZ421)),"thickening","")</f>
        <v>thickening</v>
      </c>
      <c r="BF421" s="2" t="str">
        <f>IF(ISNUMBER(SEARCH("airDry",$AW421)),"airDry","")</f>
        <v/>
      </c>
      <c r="BG421" s="2" t="str">
        <f>IF(ISNUMBER(SEARCH("heatDry",$AY421)),"heatDry","")</f>
        <v/>
      </c>
      <c r="BH421" s="2" t="str">
        <f>IF(AND(ISNUMBER(SEARCH("aerobic",$AW421)),ISNUMBER(SEARCH("anaer",$AW421))),"Combined Aer and Anaer.","")</f>
        <v/>
      </c>
    </row>
    <row r="422" spans="1:60" x14ac:dyDescent="0.25">
      <c r="A422" s="4">
        <v>1362</v>
      </c>
      <c r="B422" t="s">
        <v>6466</v>
      </c>
      <c r="C422">
        <v>158.80000000000001</v>
      </c>
      <c r="D422">
        <v>747.42616776767886</v>
      </c>
      <c r="E422">
        <v>746.06164528582372</v>
      </c>
      <c r="F422">
        <v>539.06733406868364</v>
      </c>
      <c r="G422">
        <v>974.42123763578877</v>
      </c>
      <c r="H422">
        <v>-119.0949961325709</v>
      </c>
      <c r="I422">
        <v>-121.4102130809534</v>
      </c>
      <c r="J422">
        <v>-137.15211562153601</v>
      </c>
      <c r="K422">
        <v>-95.66678550955649</v>
      </c>
      <c r="L422">
        <v>101.9233004843806</v>
      </c>
      <c r="M422">
        <v>101.4451062108769</v>
      </c>
      <c r="N422">
        <v>99.862368775971419</v>
      </c>
      <c r="O422">
        <v>105.28224661613891</v>
      </c>
      <c r="P422">
        <v>3.720688388280414</v>
      </c>
      <c r="Q422">
        <v>3.7583792868662518</v>
      </c>
      <c r="R422">
        <v>3.0968939139423259</v>
      </c>
      <c r="S422">
        <v>4.2426809862184376</v>
      </c>
      <c r="T422">
        <v>49303.947853867583</v>
      </c>
      <c r="U422">
        <v>49303.910358546629</v>
      </c>
      <c r="V422">
        <v>49270.329649934538</v>
      </c>
      <c r="W422">
        <v>49337.798418110848</v>
      </c>
      <c r="X422">
        <v>3457.8046192561678</v>
      </c>
      <c r="Y422">
        <v>3472.574607788888</v>
      </c>
      <c r="Z422">
        <v>3348.6716840975168</v>
      </c>
      <c r="AA422">
        <v>3528.0766479305839</v>
      </c>
      <c r="AB422">
        <v>569.61767707999707</v>
      </c>
      <c r="AC422">
        <v>564.40960558743245</v>
      </c>
      <c r="AD422">
        <v>489.02989679164199</v>
      </c>
      <c r="AE422">
        <v>661.42126894208525</v>
      </c>
      <c r="AF422">
        <v>62.900205447537409</v>
      </c>
      <c r="AG422">
        <v>62.60493054670679</v>
      </c>
      <c r="AH422">
        <v>61.628680766345923</v>
      </c>
      <c r="AI422">
        <v>64.972995303746714</v>
      </c>
      <c r="AJ422">
        <v>0.54486849623323264</v>
      </c>
      <c r="AK422">
        <v>0.54486851084420884</v>
      </c>
      <c r="AL422">
        <v>0.54486514624459448</v>
      </c>
      <c r="AM422">
        <v>0.54487182686617464</v>
      </c>
      <c r="AN422">
        <v>0.95111615548054773</v>
      </c>
      <c r="AO422">
        <v>0.95111615548054762</v>
      </c>
      <c r="AP422">
        <v>0.95111615548054762</v>
      </c>
      <c r="AQ422">
        <v>0.95111615548054762</v>
      </c>
      <c r="AR422">
        <v>14.35913710277072</v>
      </c>
      <c r="AS422">
        <v>14.35913710277071</v>
      </c>
      <c r="AT422">
        <v>14.35913710277071</v>
      </c>
      <c r="AU422">
        <v>14.35913710277071</v>
      </c>
      <c r="AV422" t="str">
        <f>VLOOKUP(Sheet1[[#This Row],[NPDES ID2]],Combined_Sheet__Major_Only___2[[NPDES ID2]:[ECHO BFR]],3,FALSE)</f>
        <v>MS</v>
      </c>
      <c r="AW422" t="s">
        <v>41</v>
      </c>
      <c r="AX422" t="str">
        <f>VLOOKUP(Sheet1[[#This Row],[NPDES ID2]],Combined_Sheet__Major_Only___2[[NPDES ID2]:[ECHO BFR]],27,FALSE)</f>
        <v>-</v>
      </c>
      <c r="AY422" t="str">
        <f>VLOOKUP(Sheet1[[#This Row],[NPDES ID2]],Combined_Sheet__Major_Only___2[[NPDES ID2]:[ECHO BFR]],28,FALSE)</f>
        <v>-</v>
      </c>
      <c r="AZ422" t="str">
        <f>VLOOKUP(Sheet1[[#This Row],[NPDES ID2]],Combined_Sheet__Major_Only___2[[NPDES ID2]:[ECHO BFR]],29,FALSE)</f>
        <v>thickening</v>
      </c>
      <c r="BA422">
        <f>VLOOKUP(Sheet1[[#This Row],[NPDES ID2]],Combined_Sheet__Major_Only___2[[NPDES ID2]:[ECHO BFR]],17,FALSE)</f>
        <v>30.535806000000001</v>
      </c>
      <c r="BB422">
        <f>VLOOKUP(Sheet1[[#This Row],[NPDES ID2]],Combined_Sheet__Major_Only___2[[NPDES ID2]:[ECHO BFR]],18,FALSE)</f>
        <v>-89.705805999999995</v>
      </c>
      <c r="BC422" t="str">
        <f>IF(ISNUMBER(SEARCH("aerobic",$AW422)),"aerobic","")</f>
        <v>aerobic</v>
      </c>
      <c r="BD422" t="str">
        <f>IF(ISNUMBER(SEARCH("anaer",$AW422)),"anaer","")</f>
        <v/>
      </c>
      <c r="BE422" t="str">
        <f>IF(ISNUMBER(SEARCH("thickening",$AZ422)),"thickening","")</f>
        <v>thickening</v>
      </c>
      <c r="BF422" s="2" t="str">
        <f>IF(ISNUMBER(SEARCH("airDry",$AW422)),"airDry","")</f>
        <v/>
      </c>
      <c r="BG422" s="2" t="str">
        <f>IF(ISNUMBER(SEARCH("heatDry",$AY422)),"heatDry","")</f>
        <v/>
      </c>
      <c r="BH422" s="2" t="str">
        <f>IF(AND(ISNUMBER(SEARCH("aerobic",$AW422)),ISNUMBER(SEARCH("anaer",$AW422))),"Combined Aer and Anaer.","")</f>
        <v/>
      </c>
    </row>
    <row r="423" spans="1:60" x14ac:dyDescent="0.25">
      <c r="A423" s="4">
        <v>2546</v>
      </c>
      <c r="B423" t="s">
        <v>11813</v>
      </c>
      <c r="C423">
        <v>121.46</v>
      </c>
      <c r="D423">
        <v>959.88468792022843</v>
      </c>
      <c r="E423">
        <v>959.4439015115845</v>
      </c>
      <c r="F423">
        <v>682.95270256806032</v>
      </c>
      <c r="G423">
        <v>1256.160453529742</v>
      </c>
      <c r="H423">
        <v>-122.74866205997181</v>
      </c>
      <c r="I423">
        <v>-125.1933119528165</v>
      </c>
      <c r="J423">
        <v>-141.23387878680899</v>
      </c>
      <c r="K423">
        <v>-99.502566280452186</v>
      </c>
      <c r="L423">
        <v>75.801025798115944</v>
      </c>
      <c r="M423">
        <v>75.418185443270119</v>
      </c>
      <c r="N423">
        <v>74.151147695587838</v>
      </c>
      <c r="O423">
        <v>78.490061163713705</v>
      </c>
      <c r="P423">
        <v>2.85030494113126</v>
      </c>
      <c r="Q423">
        <v>2.873977125922567</v>
      </c>
      <c r="R423">
        <v>2.3812968702420649</v>
      </c>
      <c r="S423">
        <v>3.2453286920531301</v>
      </c>
      <c r="T423">
        <v>49394.216452808359</v>
      </c>
      <c r="U423">
        <v>49394.17889130683</v>
      </c>
      <c r="V423">
        <v>49360.538911537791</v>
      </c>
      <c r="W423">
        <v>49428.126764513487</v>
      </c>
      <c r="X423">
        <v>3562.8410943189242</v>
      </c>
      <c r="Y423">
        <v>3579.2805497555009</v>
      </c>
      <c r="Z423">
        <v>3441.8363782636388</v>
      </c>
      <c r="AA423">
        <v>3640.8112866444289</v>
      </c>
      <c r="AB423">
        <v>583.71695131735635</v>
      </c>
      <c r="AC423">
        <v>578.0839598936692</v>
      </c>
      <c r="AD423">
        <v>501.36916448996811</v>
      </c>
      <c r="AE423">
        <v>676.41814988673093</v>
      </c>
      <c r="AF423">
        <v>61.160387424253223</v>
      </c>
      <c r="AG423">
        <v>60.851365504838391</v>
      </c>
      <c r="AH423">
        <v>59.829436397791511</v>
      </c>
      <c r="AI423">
        <v>63.329951698896622</v>
      </c>
      <c r="AJ423">
        <v>0.52362464132048325</v>
      </c>
      <c r="AK423">
        <v>0.52362465227405797</v>
      </c>
      <c r="AL423">
        <v>0.52362213022372728</v>
      </c>
      <c r="AM423">
        <v>0.52362713790465176</v>
      </c>
      <c r="AN423">
        <v>0.95119923838578457</v>
      </c>
      <c r="AO423">
        <v>0.95119923838578446</v>
      </c>
      <c r="AP423">
        <v>0.95119923838578446</v>
      </c>
      <c r="AQ423">
        <v>0.95119923838578446</v>
      </c>
      <c r="AR423">
        <v>14.00749710560552</v>
      </c>
      <c r="AS423">
        <v>14.00749710560552</v>
      </c>
      <c r="AT423">
        <v>14.00749710560552</v>
      </c>
      <c r="AU423">
        <v>14.00749710560552</v>
      </c>
      <c r="AV423" t="str">
        <f>VLOOKUP(Sheet1[[#This Row],[NPDES ID2]],Combined_Sheet__Major_Only___2[[NPDES ID2]:[ECHO BFR]],3,FALSE)</f>
        <v>TX</v>
      </c>
      <c r="AW423" t="s">
        <v>41</v>
      </c>
      <c r="AX423" t="str">
        <f>VLOOKUP(Sheet1[[#This Row],[NPDES ID2]],Combined_Sheet__Major_Only___2[[NPDES ID2]:[ECHO BFR]],27,FALSE)</f>
        <v>-</v>
      </c>
      <c r="AY423" t="str">
        <f>VLOOKUP(Sheet1[[#This Row],[NPDES ID2]],Combined_Sheet__Major_Only___2[[NPDES ID2]:[ECHO BFR]],28,FALSE)</f>
        <v>-</v>
      </c>
      <c r="AZ423" t="str">
        <f>VLOOKUP(Sheet1[[#This Row],[NPDES ID2]],Combined_Sheet__Major_Only___2[[NPDES ID2]:[ECHO BFR]],29,FALSE)</f>
        <v>thickening</v>
      </c>
      <c r="BA423">
        <f>VLOOKUP(Sheet1[[#This Row],[NPDES ID2]],Combined_Sheet__Major_Only___2[[NPDES ID2]:[ECHO BFR]],17,FALSE)</f>
        <v>29.859181</v>
      </c>
      <c r="BB423">
        <f>VLOOKUP(Sheet1[[#This Row],[NPDES ID2]],Combined_Sheet__Major_Only___2[[NPDES ID2]:[ECHO BFR]],18,FALSE)</f>
        <v>-95.581406999999999</v>
      </c>
      <c r="BC423" t="str">
        <f>IF(ISNUMBER(SEARCH("aerobic",$AW423)),"aerobic","")</f>
        <v>aerobic</v>
      </c>
      <c r="BD423" t="str">
        <f>IF(ISNUMBER(SEARCH("anaer",$AW423)),"anaer","")</f>
        <v/>
      </c>
      <c r="BE423" t="str">
        <f>IF(ISNUMBER(SEARCH("thickening",$AZ423)),"thickening","")</f>
        <v>thickening</v>
      </c>
      <c r="BF423" s="2" t="str">
        <f>IF(ISNUMBER(SEARCH("airDry",$AW423)),"airDry","")</f>
        <v/>
      </c>
      <c r="BG423" s="2" t="str">
        <f>IF(ISNUMBER(SEARCH("heatDry",$AY423)),"heatDry","")</f>
        <v/>
      </c>
      <c r="BH423" s="2" t="str">
        <f>IF(AND(ISNUMBER(SEARCH("aerobic",$AW423)),ISNUMBER(SEARCH("anaer",$AW423))),"Combined Aer and Anaer.","")</f>
        <v/>
      </c>
    </row>
    <row r="424" spans="1:60" x14ac:dyDescent="0.25">
      <c r="A424" s="4">
        <v>887</v>
      </c>
      <c r="B424" t="s">
        <v>4326</v>
      </c>
      <c r="C424">
        <v>800.37</v>
      </c>
      <c r="D424">
        <v>358.48407891545708</v>
      </c>
      <c r="E424">
        <v>359.83617551531432</v>
      </c>
      <c r="F424">
        <v>303.36482425395889</v>
      </c>
      <c r="G424">
        <v>423.19798586637461</v>
      </c>
      <c r="H424">
        <v>-114.50493715517079</v>
      </c>
      <c r="I424">
        <v>-116.9664614173012</v>
      </c>
      <c r="J424">
        <v>-132.71044477596229</v>
      </c>
      <c r="K424">
        <v>-90.975126721840326</v>
      </c>
      <c r="L424">
        <v>532.12112009648433</v>
      </c>
      <c r="M424">
        <v>529.85851240728948</v>
      </c>
      <c r="N424">
        <v>522.36059039967381</v>
      </c>
      <c r="O424">
        <v>548.02593693290498</v>
      </c>
      <c r="P424">
        <v>18.713188595470061</v>
      </c>
      <c r="Q424">
        <v>18.95221251063067</v>
      </c>
      <c r="R424">
        <v>15.466180736353859</v>
      </c>
      <c r="S424">
        <v>21.381324503094529</v>
      </c>
      <c r="T424">
        <v>49396.049743280353</v>
      </c>
      <c r="U424">
        <v>49396.012180434736</v>
      </c>
      <c r="V424">
        <v>49362.370996911028</v>
      </c>
      <c r="W424">
        <v>49429.961268413543</v>
      </c>
      <c r="X424">
        <v>3344.1934297401881</v>
      </c>
      <c r="Y424">
        <v>3357.0631563525872</v>
      </c>
      <c r="Z424">
        <v>3248.4590600472779</v>
      </c>
      <c r="AA424">
        <v>3405.818810014297</v>
      </c>
      <c r="AB424">
        <v>530.15535558742022</v>
      </c>
      <c r="AC424">
        <v>526.04799373183209</v>
      </c>
      <c r="AD424">
        <v>458.06665205081208</v>
      </c>
      <c r="AE424">
        <v>613.00552331831648</v>
      </c>
      <c r="AF424">
        <v>65.156873982129213</v>
      </c>
      <c r="AG424">
        <v>64.878998016382738</v>
      </c>
      <c r="AH424">
        <v>63.963438233547869</v>
      </c>
      <c r="AI424">
        <v>67.103753318709835</v>
      </c>
      <c r="AJ424">
        <v>0.57244140523329612</v>
      </c>
      <c r="AK424">
        <v>0.57244147891050345</v>
      </c>
      <c r="AL424">
        <v>0.57242447443251077</v>
      </c>
      <c r="AM424">
        <v>0.57245823866306234</v>
      </c>
      <c r="AN424">
        <v>0.95120092281400659</v>
      </c>
      <c r="AO424">
        <v>0.95120092281400637</v>
      </c>
      <c r="AP424">
        <v>0.95120092281400637</v>
      </c>
      <c r="AQ424">
        <v>0.95120092281400637</v>
      </c>
      <c r="AR424">
        <v>15.222058253776041</v>
      </c>
      <c r="AS424">
        <v>15.222058253776041</v>
      </c>
      <c r="AT424">
        <v>15.222058253776041</v>
      </c>
      <c r="AU424">
        <v>15.222058253776041</v>
      </c>
      <c r="AV424" t="str">
        <f>VLOOKUP(Sheet1[[#This Row],[NPDES ID2]],Combined_Sheet__Major_Only___2[[NPDES ID2]:[ECHO BFR]],3,FALSE)</f>
        <v>FL</v>
      </c>
      <c r="AW424" t="s">
        <v>41</v>
      </c>
      <c r="AX424" t="str">
        <f>VLOOKUP(Sheet1[[#This Row],[NPDES ID2]],Combined_Sheet__Major_Only___2[[NPDES ID2]:[ECHO BFR]],27,FALSE)</f>
        <v>-</v>
      </c>
      <c r="AY424" t="str">
        <f>VLOOKUP(Sheet1[[#This Row],[NPDES ID2]],Combined_Sheet__Major_Only___2[[NPDES ID2]:[ECHO BFR]],28,FALSE)</f>
        <v>-</v>
      </c>
      <c r="AZ424" t="str">
        <f>VLOOKUP(Sheet1[[#This Row],[NPDES ID2]],Combined_Sheet__Major_Only___2[[NPDES ID2]:[ECHO BFR]],29,FALSE)</f>
        <v>preliminaryOps, thickening</v>
      </c>
      <c r="BA424">
        <f>VLOOKUP(Sheet1[[#This Row],[NPDES ID2]],Combined_Sheet__Major_Only___2[[NPDES ID2]:[ECHO BFR]],17,FALSE)</f>
        <v>26.151903000000001</v>
      </c>
      <c r="BB424">
        <f>VLOOKUP(Sheet1[[#This Row],[NPDES ID2]],Combined_Sheet__Major_Only___2[[NPDES ID2]:[ECHO BFR]],18,FALSE)</f>
        <v>-81.78819</v>
      </c>
      <c r="BC424" t="str">
        <f>IF(ISNUMBER(SEARCH("aerobic",$AW424)),"aerobic","")</f>
        <v>aerobic</v>
      </c>
      <c r="BD424" t="str">
        <f>IF(ISNUMBER(SEARCH("anaer",$AW424)),"anaer","")</f>
        <v/>
      </c>
      <c r="BE424" t="str">
        <f>IF(ISNUMBER(SEARCH("thickening",$AZ424)),"thickening","")</f>
        <v>thickening</v>
      </c>
      <c r="BF424" s="3" t="str">
        <f>IF(ISNUMBER(SEARCH("airDry",$AW424)),"airDry","")</f>
        <v/>
      </c>
      <c r="BG424" s="3" t="str">
        <f>IF(ISNUMBER(SEARCH("heatDry",$AY424)),"heatDry","")</f>
        <v/>
      </c>
      <c r="BH424" s="3" t="str">
        <f>IF(AND(ISNUMBER(SEARCH("aerobic",$AW424)),ISNUMBER(SEARCH("anaer",$AW424))),"Combined Aer and Anaer.","")</f>
        <v/>
      </c>
    </row>
    <row r="425" spans="1:60" x14ac:dyDescent="0.25">
      <c r="A425" s="4">
        <v>1191</v>
      </c>
      <c r="B425" t="s">
        <v>5711</v>
      </c>
      <c r="C425">
        <v>255</v>
      </c>
      <c r="D425">
        <v>536.24561081191951</v>
      </c>
      <c r="E425">
        <v>539.8244968010365</v>
      </c>
      <c r="F425">
        <v>400.55540212211559</v>
      </c>
      <c r="G425">
        <v>690.3013449174374</v>
      </c>
      <c r="H425">
        <v>-120.7198324100998</v>
      </c>
      <c r="I425">
        <v>-123.0700007212367</v>
      </c>
      <c r="J425">
        <v>-138.96546083221239</v>
      </c>
      <c r="K425">
        <v>-97.399150727133019</v>
      </c>
      <c r="L425">
        <v>161.58771354712459</v>
      </c>
      <c r="M425">
        <v>160.80343922576009</v>
      </c>
      <c r="N425">
        <v>158.2072032987588</v>
      </c>
      <c r="O425">
        <v>167.0971891685808</v>
      </c>
      <c r="P425">
        <v>5.9789799102541421</v>
      </c>
      <c r="Q425">
        <v>6.0310418357482352</v>
      </c>
      <c r="R425">
        <v>4.9851352864313494</v>
      </c>
      <c r="S425">
        <v>6.8224156373590823</v>
      </c>
      <c r="T425">
        <v>49509.485376483557</v>
      </c>
      <c r="U425">
        <v>49509.447730472399</v>
      </c>
      <c r="V425">
        <v>49475.732064113043</v>
      </c>
      <c r="W425">
        <v>49543.471982998817</v>
      </c>
      <c r="X425">
        <v>3516.989311890602</v>
      </c>
      <c r="Y425">
        <v>3532.55775435435</v>
      </c>
      <c r="Z425">
        <v>3402.1615336155401</v>
      </c>
      <c r="AA425">
        <v>3590.9517082574112</v>
      </c>
      <c r="AB425">
        <v>557.56070116275498</v>
      </c>
      <c r="AC425">
        <v>552.69324367114245</v>
      </c>
      <c r="AD425">
        <v>481.27627609437582</v>
      </c>
      <c r="AE425">
        <v>643.43677962139179</v>
      </c>
      <c r="AF425">
        <v>62.101062659796561</v>
      </c>
      <c r="AG425">
        <v>61.799391092235354</v>
      </c>
      <c r="AH425">
        <v>60.802413120325802</v>
      </c>
      <c r="AI425">
        <v>64.218254768355195</v>
      </c>
      <c r="AJ425">
        <v>0.53510908685629455</v>
      </c>
      <c r="AK425">
        <v>0.53510910975136117</v>
      </c>
      <c r="AL425">
        <v>0.53510383564841824</v>
      </c>
      <c r="AM425">
        <v>0.53511430774548752</v>
      </c>
      <c r="AN425">
        <v>0.95130492182159898</v>
      </c>
      <c r="AO425">
        <v>0.95130492182159854</v>
      </c>
      <c r="AP425">
        <v>0.95130492182159854</v>
      </c>
      <c r="AQ425">
        <v>0.95130492182159854</v>
      </c>
      <c r="AR425">
        <v>14.507617384719961</v>
      </c>
      <c r="AS425">
        <v>14.507617384719961</v>
      </c>
      <c r="AT425">
        <v>14.507617384719961</v>
      </c>
      <c r="AU425">
        <v>14.507617384719961</v>
      </c>
      <c r="AV425" t="str">
        <f>VLOOKUP(Sheet1[[#This Row],[NPDES ID2]],Combined_Sheet__Major_Only___2[[NPDES ID2]:[ECHO BFR]],3,FALSE)</f>
        <v>IL</v>
      </c>
      <c r="AW425" t="s">
        <v>41</v>
      </c>
      <c r="AX425" t="str">
        <f>VLOOKUP(Sheet1[[#This Row],[NPDES ID2]],Combined_Sheet__Major_Only___2[[NPDES ID2]:[ECHO BFR]],27,FALSE)</f>
        <v>-</v>
      </c>
      <c r="AY425" t="str">
        <f>VLOOKUP(Sheet1[[#This Row],[NPDES ID2]],Combined_Sheet__Major_Only___2[[NPDES ID2]:[ECHO BFR]],28,FALSE)</f>
        <v>-</v>
      </c>
      <c r="AZ425" t="str">
        <f>VLOOKUP(Sheet1[[#This Row],[NPDES ID2]],Combined_Sheet__Major_Only___2[[NPDES ID2]:[ECHO BFR]],29,FALSE)</f>
        <v>thickening</v>
      </c>
      <c r="BA425">
        <f>VLOOKUP(Sheet1[[#This Row],[NPDES ID2]],Combined_Sheet__Major_Only___2[[NPDES ID2]:[ECHO BFR]],17,FALSE)</f>
        <v>38.510689999999997</v>
      </c>
      <c r="BB425">
        <f>VLOOKUP(Sheet1[[#This Row],[NPDES ID2]],Combined_Sheet__Major_Only___2[[NPDES ID2]:[ECHO BFR]],18,FALSE)</f>
        <v>-89.150459999999995</v>
      </c>
      <c r="BC425" t="str">
        <f>IF(ISNUMBER(SEARCH("aerobic",$AW425)),"aerobic","")</f>
        <v>aerobic</v>
      </c>
      <c r="BD425" t="str">
        <f>IF(ISNUMBER(SEARCH("anaer",$AW425)),"anaer","")</f>
        <v/>
      </c>
      <c r="BE425" t="str">
        <f>IF(ISNUMBER(SEARCH("thickening",$AZ425)),"thickening","")</f>
        <v>thickening</v>
      </c>
      <c r="BF425" s="3" t="str">
        <f>IF(ISNUMBER(SEARCH("airDry",$AW425)),"airDry","")</f>
        <v/>
      </c>
      <c r="BG425" s="3" t="str">
        <f>IF(ISNUMBER(SEARCH("heatDry",$AY425)),"heatDry","")</f>
        <v/>
      </c>
      <c r="BH425" s="3" t="str">
        <f>IF(AND(ISNUMBER(SEARCH("aerobic",$AW425)),ISNUMBER(SEARCH("anaer",$AW425))),"Combined Aer and Anaer.","")</f>
        <v/>
      </c>
    </row>
    <row r="426" spans="1:60" x14ac:dyDescent="0.25">
      <c r="A426" s="4">
        <v>2291</v>
      </c>
      <c r="B426" t="s">
        <v>10708</v>
      </c>
      <c r="C426">
        <v>439</v>
      </c>
      <c r="D426">
        <v>408.23835225005467</v>
      </c>
      <c r="E426">
        <v>413.45113757114439</v>
      </c>
      <c r="F426">
        <v>313.24083519231368</v>
      </c>
      <c r="G426">
        <v>498.29619190223627</v>
      </c>
      <c r="H426">
        <v>-121.00759212674301</v>
      </c>
      <c r="I426">
        <v>-123.3803099134707</v>
      </c>
      <c r="J426">
        <v>-139.28040994802009</v>
      </c>
      <c r="K426">
        <v>-97.745922287818985</v>
      </c>
      <c r="L426">
        <v>277.46589046649552</v>
      </c>
      <c r="M426">
        <v>276.11028701246528</v>
      </c>
      <c r="N426">
        <v>271.62127295299211</v>
      </c>
      <c r="O426">
        <v>286.99081251539673</v>
      </c>
      <c r="P426">
        <v>10.294633608361559</v>
      </c>
      <c r="Q426">
        <v>10.38132951279804</v>
      </c>
      <c r="R426">
        <v>8.5864229256713216</v>
      </c>
      <c r="S426">
        <v>11.74853901163466</v>
      </c>
      <c r="T426">
        <v>49538.174925398082</v>
      </c>
      <c r="U426">
        <v>49538.137258353127</v>
      </c>
      <c r="V426">
        <v>49504.402754183313</v>
      </c>
      <c r="W426">
        <v>49572.180521105052</v>
      </c>
      <c r="X426">
        <v>3528.15445860712</v>
      </c>
      <c r="Y426">
        <v>3543.8815354418739</v>
      </c>
      <c r="Z426">
        <v>3412.180568075054</v>
      </c>
      <c r="AA426">
        <v>3602.864086630475</v>
      </c>
      <c r="AB426">
        <v>556.06094292984767</v>
      </c>
      <c r="AC426">
        <v>551.23307194675613</v>
      </c>
      <c r="AD426">
        <v>480.3653278602718</v>
      </c>
      <c r="AE426">
        <v>641.10044620266774</v>
      </c>
      <c r="AF426">
        <v>61.941171956750651</v>
      </c>
      <c r="AG426">
        <v>61.638100892347452</v>
      </c>
      <c r="AH426">
        <v>60.637355065079987</v>
      </c>
      <c r="AI426">
        <v>64.067164207758026</v>
      </c>
      <c r="AJ426">
        <v>0.53315676073116014</v>
      </c>
      <c r="AK426">
        <v>0.53315679995678988</v>
      </c>
      <c r="AL426">
        <v>0.53314775781893753</v>
      </c>
      <c r="AM426">
        <v>0.53316571173626448</v>
      </c>
      <c r="AN426">
        <v>0.95133115451298711</v>
      </c>
      <c r="AO426">
        <v>0.95133115451298744</v>
      </c>
      <c r="AP426">
        <v>0.95133115451298744</v>
      </c>
      <c r="AQ426">
        <v>0.95133115451298744</v>
      </c>
      <c r="AR426">
        <v>14.521844622994641</v>
      </c>
      <c r="AS426">
        <v>14.521844622994641</v>
      </c>
      <c r="AT426">
        <v>14.521844622994641</v>
      </c>
      <c r="AU426">
        <v>14.521844622994641</v>
      </c>
      <c r="AV426" t="str">
        <f>VLOOKUP(Sheet1[[#This Row],[NPDES ID2]],Combined_Sheet__Major_Only___2[[NPDES ID2]:[ECHO BFR]],3,FALSE)</f>
        <v>TX</v>
      </c>
      <c r="AW426" t="s">
        <v>41</v>
      </c>
      <c r="AX426" t="str">
        <f>VLOOKUP(Sheet1[[#This Row],[NPDES ID2]],Combined_Sheet__Major_Only___2[[NPDES ID2]:[ECHO BFR]],27,FALSE)</f>
        <v>-</v>
      </c>
      <c r="AY426" t="str">
        <f>VLOOKUP(Sheet1[[#This Row],[NPDES ID2]],Combined_Sheet__Major_Only___2[[NPDES ID2]:[ECHO BFR]],28,FALSE)</f>
        <v>-</v>
      </c>
      <c r="AZ426" t="str">
        <f>VLOOKUP(Sheet1[[#This Row],[NPDES ID2]],Combined_Sheet__Major_Only___2[[NPDES ID2]:[ECHO BFR]],29,FALSE)</f>
        <v>thickening</v>
      </c>
      <c r="BA426">
        <f>VLOOKUP(Sheet1[[#This Row],[NPDES ID2]],Combined_Sheet__Major_Only___2[[NPDES ID2]:[ECHO BFR]],17,FALSE)</f>
        <v>30.631930000000001</v>
      </c>
      <c r="BB426">
        <f>VLOOKUP(Sheet1[[#This Row],[NPDES ID2]],Combined_Sheet__Major_Only___2[[NPDES ID2]:[ECHO BFR]],18,FALSE)</f>
        <v>-97.63373</v>
      </c>
      <c r="BC426" t="str">
        <f>IF(ISNUMBER(SEARCH("aerobic",$AW426)),"aerobic","")</f>
        <v>aerobic</v>
      </c>
      <c r="BD426" t="str">
        <f>IF(ISNUMBER(SEARCH("anaer",$AW426)),"anaer","")</f>
        <v/>
      </c>
      <c r="BE426" t="str">
        <f>IF(ISNUMBER(SEARCH("thickening",$AZ426)),"thickening","")</f>
        <v>thickening</v>
      </c>
      <c r="BF426" s="3" t="str">
        <f>IF(ISNUMBER(SEARCH("airDry",$AW426)),"airDry","")</f>
        <v/>
      </c>
      <c r="BG426" s="3" t="str">
        <f>IF(ISNUMBER(SEARCH("heatDry",$AY426)),"heatDry","")</f>
        <v/>
      </c>
      <c r="BH426" s="3" t="str">
        <f>IF(AND(ISNUMBER(SEARCH("aerobic",$AW426)),ISNUMBER(SEARCH("anaer",$AW426))),"Combined Aer and Anaer.","")</f>
        <v/>
      </c>
    </row>
    <row r="427" spans="1:60" x14ac:dyDescent="0.25">
      <c r="A427" s="4">
        <v>3</v>
      </c>
      <c r="B427" t="s">
        <v>69</v>
      </c>
      <c r="C427">
        <v>3859.7</v>
      </c>
      <c r="D427">
        <v>829.27505310550089</v>
      </c>
      <c r="E427">
        <v>826.14221666087155</v>
      </c>
      <c r="F427">
        <v>677.81160665318316</v>
      </c>
      <c r="G427">
        <v>977.15403119667928</v>
      </c>
      <c r="H427">
        <v>-110.4529253778678</v>
      </c>
      <c r="I427">
        <v>-113.16937192889471</v>
      </c>
      <c r="J427">
        <v>-129.1976154288279</v>
      </c>
      <c r="K427">
        <v>-87.409180455148501</v>
      </c>
      <c r="L427">
        <v>2635.9499272745002</v>
      </c>
      <c r="M427">
        <v>2625.6332703714029</v>
      </c>
      <c r="N427">
        <v>2591.2177849866571</v>
      </c>
      <c r="O427">
        <v>2708.763986445128</v>
      </c>
      <c r="P427">
        <v>90.079285608731666</v>
      </c>
      <c r="Q427">
        <v>91.318016198750428</v>
      </c>
      <c r="R427">
        <v>73.82093187402856</v>
      </c>
      <c r="S427">
        <v>103.58023176771439</v>
      </c>
      <c r="T427">
        <v>49583.272844852523</v>
      </c>
      <c r="U427">
        <v>49583.235144743958</v>
      </c>
      <c r="V427">
        <v>49549.471028883083</v>
      </c>
      <c r="W427">
        <v>49617.308290211011</v>
      </c>
      <c r="X427">
        <v>3267.7956983438289</v>
      </c>
      <c r="Y427">
        <v>3279.3110522674251</v>
      </c>
      <c r="Z427">
        <v>3181.365516822535</v>
      </c>
      <c r="AA427">
        <v>3323.4926637940248</v>
      </c>
      <c r="AB427">
        <v>613.41576813803761</v>
      </c>
      <c r="AC427">
        <v>606.9309413077799</v>
      </c>
      <c r="AD427">
        <v>516.46419101588162</v>
      </c>
      <c r="AE427">
        <v>728.93459864378087</v>
      </c>
      <c r="AF427">
        <v>66.939698468420744</v>
      </c>
      <c r="AG427">
        <v>66.673365155762596</v>
      </c>
      <c r="AH427">
        <v>65.81276901816598</v>
      </c>
      <c r="AI427">
        <v>68.785524811503919</v>
      </c>
      <c r="AJ427">
        <v>0.59423821316583503</v>
      </c>
      <c r="AK427">
        <v>0.59423860006110119</v>
      </c>
      <c r="AL427">
        <v>0.59414824859435444</v>
      </c>
      <c r="AM427">
        <v>0.59432767284273469</v>
      </c>
      <c r="AN427">
        <v>0.95137233334273441</v>
      </c>
      <c r="AO427">
        <v>0.95137233334273463</v>
      </c>
      <c r="AP427">
        <v>0.95137233334273463</v>
      </c>
      <c r="AQ427">
        <v>0.95137233334273463</v>
      </c>
      <c r="AR427">
        <v>14.16664161566033</v>
      </c>
      <c r="AS427">
        <v>14.166641615660319</v>
      </c>
      <c r="AT427">
        <v>14.166641615660319</v>
      </c>
      <c r="AU427">
        <v>14.166641615660319</v>
      </c>
      <c r="AV427" t="str">
        <f>VLOOKUP(Sheet1[[#This Row],[NPDES ID2]],Combined_Sheet__Major_Only___2[[NPDES ID2]:[ECHO BFR]],3,FALSE)</f>
        <v>MS</v>
      </c>
      <c r="AW427" t="s">
        <v>41</v>
      </c>
      <c r="AX427" t="str">
        <f>VLOOKUP(Sheet1[[#This Row],[NPDES ID2]],Combined_Sheet__Major_Only___2[[NPDES ID2]:[ECHO BFR]],27,FALSE)</f>
        <v>tempSludgeStore</v>
      </c>
      <c r="AY427" t="str">
        <f>VLOOKUP(Sheet1[[#This Row],[NPDES ID2]],Combined_Sheet__Major_Only___2[[NPDES ID2]:[ECHO BFR]],28,FALSE)</f>
        <v>-</v>
      </c>
      <c r="AZ427" t="str">
        <f>VLOOKUP(Sheet1[[#This Row],[NPDES ID2]],Combined_Sheet__Major_Only___2[[NPDES ID2]:[ECHO BFR]],29,FALSE)</f>
        <v>thickening</v>
      </c>
      <c r="BA427">
        <f>VLOOKUP(Sheet1[[#This Row],[NPDES ID2]],Combined_Sheet__Major_Only___2[[NPDES ID2]:[ECHO BFR]],17,FALSE)</f>
        <v>32.237372000000001</v>
      </c>
      <c r="BB427">
        <f>VLOOKUP(Sheet1[[#This Row],[NPDES ID2]],Combined_Sheet__Major_Only___2[[NPDES ID2]:[ECHO BFR]],18,FALSE)</f>
        <v>-90.208956000000001</v>
      </c>
      <c r="BC427" t="str">
        <f>IF(ISNUMBER(SEARCH("aerobic",$AW427)),"aerobic","")</f>
        <v>aerobic</v>
      </c>
      <c r="BD427" t="str">
        <f>IF(ISNUMBER(SEARCH("anaer",$AW427)),"anaer","")</f>
        <v/>
      </c>
      <c r="BE427" t="str">
        <f>IF(ISNUMBER(SEARCH("thickening",$AZ427)),"thickening","")</f>
        <v>thickening</v>
      </c>
      <c r="BF427" s="3" t="str">
        <f>IF(ISNUMBER(SEARCH("airDry",$AW427)),"airDry","")</f>
        <v/>
      </c>
      <c r="BG427" s="3" t="str">
        <f>IF(ISNUMBER(SEARCH("heatDry",$AY427)),"heatDry","")</f>
        <v/>
      </c>
      <c r="BH427" s="3" t="str">
        <f>IF(AND(ISNUMBER(SEARCH("aerobic",$AW427)),ISNUMBER(SEARCH("anaer",$AW427))),"Combined Aer and Anaer.","")</f>
        <v/>
      </c>
    </row>
    <row r="428" spans="1:60" x14ac:dyDescent="0.25">
      <c r="A428" s="4">
        <v>1777</v>
      </c>
      <c r="B428" t="s">
        <v>8316</v>
      </c>
      <c r="C428">
        <v>12.49</v>
      </c>
      <c r="D428">
        <v>8203.7631147158463</v>
      </c>
      <c r="E428">
        <v>8171.894219123461</v>
      </c>
      <c r="F428">
        <v>5634.061903966056</v>
      </c>
      <c r="G428">
        <v>10896.500091949791</v>
      </c>
      <c r="H428">
        <v>-121.0372486465034</v>
      </c>
      <c r="I428">
        <v>-123.3968179686488</v>
      </c>
      <c r="J428">
        <v>-139.3284335212735</v>
      </c>
      <c r="K428">
        <v>-97.675363180258316</v>
      </c>
      <c r="L428">
        <v>7.8991645680760918</v>
      </c>
      <c r="M428">
        <v>7.8606180155780123</v>
      </c>
      <c r="N428">
        <v>7.7330703263820473</v>
      </c>
      <c r="O428">
        <v>8.169879840963727</v>
      </c>
      <c r="P428">
        <v>0.29288822254951968</v>
      </c>
      <c r="Q428">
        <v>0.29537551781154781</v>
      </c>
      <c r="R428">
        <v>0.24426531754488581</v>
      </c>
      <c r="S428">
        <v>0.33423576297465152</v>
      </c>
      <c r="T428">
        <v>49588.460922488652</v>
      </c>
      <c r="U428">
        <v>49588.423218576427</v>
      </c>
      <c r="V428">
        <v>49554.655696178103</v>
      </c>
      <c r="W428">
        <v>49622.499801759637</v>
      </c>
      <c r="X428">
        <v>3529.5076457282698</v>
      </c>
      <c r="Y428">
        <v>3545.2188269801659</v>
      </c>
      <c r="Z428">
        <v>3413.6804515710392</v>
      </c>
      <c r="AA428">
        <v>3604.1118157459991</v>
      </c>
      <c r="AB428">
        <v>613.87825638830338</v>
      </c>
      <c r="AC428">
        <v>607.41107766858022</v>
      </c>
      <c r="AD428">
        <v>522.44948320777178</v>
      </c>
      <c r="AE428">
        <v>718.31898301540161</v>
      </c>
      <c r="AF428">
        <v>61.97906848593945</v>
      </c>
      <c r="AG428">
        <v>61.676608069541487</v>
      </c>
      <c r="AH428">
        <v>60.675873948363403</v>
      </c>
      <c r="AI428">
        <v>64.103166581949353</v>
      </c>
      <c r="AJ428">
        <v>0.53361948532156134</v>
      </c>
      <c r="AK428">
        <v>0.53361948649047419</v>
      </c>
      <c r="AL428">
        <v>0.53361921746005692</v>
      </c>
      <c r="AM428">
        <v>0.53361975163368014</v>
      </c>
      <c r="AN428">
        <v>0.95137706609831851</v>
      </c>
      <c r="AO428">
        <v>0.95137706609831862</v>
      </c>
      <c r="AP428">
        <v>0.95137706609831862</v>
      </c>
      <c r="AQ428">
        <v>0.95137706609831862</v>
      </c>
      <c r="AR428">
        <v>13.70270305973796</v>
      </c>
      <c r="AS428">
        <v>13.702703059737949</v>
      </c>
      <c r="AT428">
        <v>13.702703059737949</v>
      </c>
      <c r="AU428">
        <v>13.702703059737949</v>
      </c>
      <c r="AV428" t="str">
        <f>VLOOKUP(Sheet1[[#This Row],[NPDES ID2]],Combined_Sheet__Major_Only___2[[NPDES ID2]:[ECHO BFR]],3,FALSE)</f>
        <v>GA</v>
      </c>
      <c r="AW428" t="s">
        <v>41</v>
      </c>
      <c r="AX428" t="str">
        <f>VLOOKUP(Sheet1[[#This Row],[NPDES ID2]],Combined_Sheet__Major_Only___2[[NPDES ID2]:[ECHO BFR]],27,FALSE)</f>
        <v>-</v>
      </c>
      <c r="AY428" t="str">
        <f>VLOOKUP(Sheet1[[#This Row],[NPDES ID2]],Combined_Sheet__Major_Only___2[[NPDES ID2]:[ECHO BFR]],28,FALSE)</f>
        <v>-</v>
      </c>
      <c r="AZ428" t="str">
        <f>VLOOKUP(Sheet1[[#This Row],[NPDES ID2]],Combined_Sheet__Major_Only___2[[NPDES ID2]:[ECHO BFR]],29,FALSE)</f>
        <v>thickening</v>
      </c>
      <c r="BA428">
        <f>VLOOKUP(Sheet1[[#This Row],[NPDES ID2]],Combined_Sheet__Major_Only___2[[NPDES ID2]:[ECHO BFR]],17,FALSE)</f>
        <v>31.717167</v>
      </c>
      <c r="BB428">
        <f>VLOOKUP(Sheet1[[#This Row],[NPDES ID2]],Combined_Sheet__Major_Only___2[[NPDES ID2]:[ECHO BFR]],18,FALSE)</f>
        <v>-84.183361000000005</v>
      </c>
      <c r="BC428" t="str">
        <f>IF(ISNUMBER(SEARCH("aerobic",$AW428)),"aerobic","")</f>
        <v>aerobic</v>
      </c>
      <c r="BD428" t="str">
        <f>IF(ISNUMBER(SEARCH("anaer",$AW428)),"anaer","")</f>
        <v/>
      </c>
      <c r="BE428" t="str">
        <f>IF(ISNUMBER(SEARCH("thickening",$AZ428)),"thickening","")</f>
        <v>thickening</v>
      </c>
      <c r="BF428" s="3" t="str">
        <f>IF(ISNUMBER(SEARCH("airDry",$AW428)),"airDry","")</f>
        <v/>
      </c>
      <c r="BG428" s="3" t="str">
        <f>IF(ISNUMBER(SEARCH("heatDry",$AY428)),"heatDry","")</f>
        <v/>
      </c>
      <c r="BH428" s="3" t="str">
        <f>IF(AND(ISNUMBER(SEARCH("aerobic",$AW428)),ISNUMBER(SEARCH("anaer",$AW428))),"Combined Aer and Anaer.","")</f>
        <v/>
      </c>
    </row>
    <row r="429" spans="1:60" x14ac:dyDescent="0.25">
      <c r="A429" s="4">
        <v>1327</v>
      </c>
      <c r="B429" t="s">
        <v>6309</v>
      </c>
      <c r="C429">
        <v>170.6</v>
      </c>
      <c r="D429">
        <v>727.43524269403122</v>
      </c>
      <c r="E429">
        <v>725.46417298436972</v>
      </c>
      <c r="F429">
        <v>526.85907831174791</v>
      </c>
      <c r="G429">
        <v>947.65952052857813</v>
      </c>
      <c r="H429">
        <v>-122.9130452042422</v>
      </c>
      <c r="I429">
        <v>-125.3718276577283</v>
      </c>
      <c r="J429">
        <v>-141.41502030681809</v>
      </c>
      <c r="K429">
        <v>-99.690797779433879</v>
      </c>
      <c r="L429">
        <v>106.32189682546191</v>
      </c>
      <c r="M429">
        <v>105.7830433247982</v>
      </c>
      <c r="N429">
        <v>103.99947411849691</v>
      </c>
      <c r="O429">
        <v>110.1070055737609</v>
      </c>
      <c r="P429">
        <v>4.003765672903306</v>
      </c>
      <c r="Q429">
        <v>4.0375785036125604</v>
      </c>
      <c r="R429">
        <v>3.3455666567844662</v>
      </c>
      <c r="S429">
        <v>4.5571746425209181</v>
      </c>
      <c r="T429">
        <v>49612.214232976206</v>
      </c>
      <c r="U429">
        <v>49612.176511649202</v>
      </c>
      <c r="V429">
        <v>49578.393392618033</v>
      </c>
      <c r="W429">
        <v>49646.268834215058</v>
      </c>
      <c r="X429">
        <v>3583.5059831775088</v>
      </c>
      <c r="Y429">
        <v>3600.101137105376</v>
      </c>
      <c r="Z429">
        <v>3461.3710082080838</v>
      </c>
      <c r="AA429">
        <v>3662.208890935231</v>
      </c>
      <c r="AB429">
        <v>691.96049144196922</v>
      </c>
      <c r="AC429">
        <v>682.73446522244967</v>
      </c>
      <c r="AD429">
        <v>578.75540048550533</v>
      </c>
      <c r="AE429">
        <v>823.22804571218887</v>
      </c>
      <c r="AF429">
        <v>61.076380239583067</v>
      </c>
      <c r="AG429">
        <v>60.766648683805748</v>
      </c>
      <c r="AH429">
        <v>59.742660193343752</v>
      </c>
      <c r="AI429">
        <v>63.250584162071831</v>
      </c>
      <c r="AJ429">
        <v>0.52259920311407793</v>
      </c>
      <c r="AK429">
        <v>0.52259921953781829</v>
      </c>
      <c r="AL429">
        <v>0.52259543711342793</v>
      </c>
      <c r="AM429">
        <v>0.52260294735992641</v>
      </c>
      <c r="AN429">
        <v>0.95139872298407013</v>
      </c>
      <c r="AO429">
        <v>0.95139872298407047</v>
      </c>
      <c r="AP429">
        <v>0.95139872298407047</v>
      </c>
      <c r="AQ429">
        <v>0.95139872298407047</v>
      </c>
      <c r="AR429">
        <v>12.722635070666829</v>
      </c>
      <c r="AS429">
        <v>12.722635070666829</v>
      </c>
      <c r="AT429">
        <v>12.722635070666829</v>
      </c>
      <c r="AU429">
        <v>12.722635070666829</v>
      </c>
      <c r="AV429" t="str">
        <f>VLOOKUP(Sheet1[[#This Row],[NPDES ID2]],Combined_Sheet__Major_Only___2[[NPDES ID2]:[ECHO BFR]],3,FALSE)</f>
        <v>VA</v>
      </c>
      <c r="AW429" t="s">
        <v>41</v>
      </c>
      <c r="AX429" t="str">
        <f>VLOOKUP(Sheet1[[#This Row],[NPDES ID2]],Combined_Sheet__Major_Only___2[[NPDES ID2]:[ECHO BFR]],27,FALSE)</f>
        <v>-</v>
      </c>
      <c r="AY429" t="str">
        <f>VLOOKUP(Sheet1[[#This Row],[NPDES ID2]],Combined_Sheet__Major_Only___2[[NPDES ID2]:[ECHO BFR]],28,FALSE)</f>
        <v>-</v>
      </c>
      <c r="AZ429" t="str">
        <f>VLOOKUP(Sheet1[[#This Row],[NPDES ID2]],Combined_Sheet__Major_Only___2[[NPDES ID2]:[ECHO BFR]],29,FALSE)</f>
        <v>preliminaryOps, thickening</v>
      </c>
      <c r="BA429">
        <f>VLOOKUP(Sheet1[[#This Row],[NPDES ID2]],Combined_Sheet__Major_Only___2[[NPDES ID2]:[ECHO BFR]],17,FALSE)</f>
        <v>39.134639999999997</v>
      </c>
      <c r="BB429">
        <f>VLOOKUP(Sheet1[[#This Row],[NPDES ID2]],Combined_Sheet__Major_Only___2[[NPDES ID2]:[ECHO BFR]],18,FALSE)</f>
        <v>-77.71611</v>
      </c>
      <c r="BC429" t="str">
        <f>IF(ISNUMBER(SEARCH("aerobic",$AW429)),"aerobic","")</f>
        <v>aerobic</v>
      </c>
      <c r="BD429" t="str">
        <f>IF(ISNUMBER(SEARCH("anaer",$AW429)),"anaer","")</f>
        <v/>
      </c>
      <c r="BE429" t="str">
        <f>IF(ISNUMBER(SEARCH("thickening",$AZ429)),"thickening","")</f>
        <v>thickening</v>
      </c>
      <c r="BF429" s="3" t="str">
        <f>IF(ISNUMBER(SEARCH("airDry",$AW429)),"airDry","")</f>
        <v/>
      </c>
      <c r="BG429" s="3" t="str">
        <f>IF(ISNUMBER(SEARCH("heatDry",$AY429)),"heatDry","")</f>
        <v/>
      </c>
      <c r="BH429" s="3" t="str">
        <f>IF(AND(ISNUMBER(SEARCH("aerobic",$AW429)),ISNUMBER(SEARCH("anaer",$AW429))),"Combined Aer and Anaer.","")</f>
        <v/>
      </c>
    </row>
    <row r="430" spans="1:60" x14ac:dyDescent="0.25">
      <c r="A430" s="4">
        <v>2093</v>
      </c>
      <c r="B430" t="s">
        <v>9837</v>
      </c>
      <c r="C430">
        <v>1050.8</v>
      </c>
      <c r="D430">
        <v>418.87449516078232</v>
      </c>
      <c r="E430">
        <v>419.80555813977981</v>
      </c>
      <c r="F430">
        <v>355.35371735269462</v>
      </c>
      <c r="G430">
        <v>496.88684102176512</v>
      </c>
      <c r="H430">
        <v>-127.74447892216401</v>
      </c>
      <c r="I430">
        <v>-130.2770183494213</v>
      </c>
      <c r="J430">
        <v>-146.75119236275549</v>
      </c>
      <c r="K430">
        <v>-104.9977788457836</v>
      </c>
      <c r="L430">
        <v>630.58110473687009</v>
      </c>
      <c r="M430">
        <v>627.0728766860301</v>
      </c>
      <c r="N430">
        <v>615.44398189372021</v>
      </c>
      <c r="O430">
        <v>655.24603010386193</v>
      </c>
      <c r="P430">
        <v>24.709519440435081</v>
      </c>
      <c r="Q430">
        <v>24.916972304638911</v>
      </c>
      <c r="R430">
        <v>20.74822026727853</v>
      </c>
      <c r="S430">
        <v>28.225079214416599</v>
      </c>
      <c r="T430">
        <v>49761.243156067067</v>
      </c>
      <c r="U430">
        <v>49761.205325479234</v>
      </c>
      <c r="V430">
        <v>49727.324352744843</v>
      </c>
      <c r="W430">
        <v>49795.396397364602</v>
      </c>
      <c r="X430">
        <v>3733.0565573769031</v>
      </c>
      <c r="Y430">
        <v>3752.0196951170869</v>
      </c>
      <c r="Z430">
        <v>3593.3732927374422</v>
      </c>
      <c r="AA430">
        <v>3823.2084921162091</v>
      </c>
      <c r="AB430">
        <v>569.77016143812557</v>
      </c>
      <c r="AC430">
        <v>564.68088472004763</v>
      </c>
      <c r="AD430">
        <v>494.83374691947432</v>
      </c>
      <c r="AE430">
        <v>652.74194596375139</v>
      </c>
      <c r="AF430">
        <v>58.812179410844287</v>
      </c>
      <c r="AG430">
        <v>58.483934516589009</v>
      </c>
      <c r="AH430">
        <v>57.402552899009137</v>
      </c>
      <c r="AI430">
        <v>61.111795441763483</v>
      </c>
      <c r="AJ430">
        <v>0.49497289610501799</v>
      </c>
      <c r="AK430">
        <v>0.49497298542261597</v>
      </c>
      <c r="AL430">
        <v>0.49495234752842182</v>
      </c>
      <c r="AM430">
        <v>0.49499332678415298</v>
      </c>
      <c r="AN430">
        <v>0.95153415988502488</v>
      </c>
      <c r="AO430">
        <v>0.95153415988502443</v>
      </c>
      <c r="AP430">
        <v>0.95153415988502443</v>
      </c>
      <c r="AQ430">
        <v>0.95153415988502443</v>
      </c>
      <c r="AR430">
        <v>14.061252928568511</v>
      </c>
      <c r="AS430">
        <v>14.061252928568511</v>
      </c>
      <c r="AT430">
        <v>14.061252928568511</v>
      </c>
      <c r="AU430">
        <v>14.061252928568511</v>
      </c>
      <c r="AV430" t="str">
        <f>VLOOKUP(Sheet1[[#This Row],[NPDES ID2]],Combined_Sheet__Major_Only___2[[NPDES ID2]:[ECHO BFR]],3,FALSE)</f>
        <v>TX</v>
      </c>
      <c r="AW430" t="s">
        <v>41</v>
      </c>
      <c r="AX430" t="str">
        <f>VLOOKUP(Sheet1[[#This Row],[NPDES ID2]],Combined_Sheet__Major_Only___2[[NPDES ID2]:[ECHO BFR]],27,FALSE)</f>
        <v>-</v>
      </c>
      <c r="AY430" t="str">
        <f>VLOOKUP(Sheet1[[#This Row],[NPDES ID2]],Combined_Sheet__Major_Only___2[[NPDES ID2]:[ECHO BFR]],28,FALSE)</f>
        <v>-</v>
      </c>
      <c r="AZ430" t="str">
        <f>VLOOKUP(Sheet1[[#This Row],[NPDES ID2]],Combined_Sheet__Major_Only___2[[NPDES ID2]:[ECHO BFR]],29,FALSE)</f>
        <v>thickening</v>
      </c>
      <c r="BA430">
        <f>VLOOKUP(Sheet1[[#This Row],[NPDES ID2]],Combined_Sheet__Major_Only___2[[NPDES ID2]:[ECHO BFR]],17,FALSE)</f>
        <v>26.163722</v>
      </c>
      <c r="BB430">
        <f>VLOOKUP(Sheet1[[#This Row],[NPDES ID2]],Combined_Sheet__Major_Only___2[[NPDES ID2]:[ECHO BFR]],18,FALSE)</f>
        <v>-98.172278000000006</v>
      </c>
      <c r="BC430" t="str">
        <f>IF(ISNUMBER(SEARCH("aerobic",$AW430)),"aerobic","")</f>
        <v>aerobic</v>
      </c>
      <c r="BD430" t="str">
        <f>IF(ISNUMBER(SEARCH("anaer",$AW430)),"anaer","")</f>
        <v/>
      </c>
      <c r="BE430" t="str">
        <f>IF(ISNUMBER(SEARCH("thickening",$AZ430)),"thickening","")</f>
        <v>thickening</v>
      </c>
      <c r="BF430" s="3" t="str">
        <f>IF(ISNUMBER(SEARCH("airDry",$AW430)),"airDry","")</f>
        <v/>
      </c>
      <c r="BG430" s="3" t="str">
        <f>IF(ISNUMBER(SEARCH("heatDry",$AY430)),"heatDry","")</f>
        <v/>
      </c>
      <c r="BH430" s="3" t="str">
        <f>IF(AND(ISNUMBER(SEARCH("aerobic",$AW430)),ISNUMBER(SEARCH("anaer",$AW430))),"Combined Aer and Anaer.","")</f>
        <v/>
      </c>
    </row>
    <row r="431" spans="1:60" x14ac:dyDescent="0.25">
      <c r="A431" s="4">
        <v>669</v>
      </c>
      <c r="B431" t="s">
        <v>3282</v>
      </c>
      <c r="C431">
        <v>11.58</v>
      </c>
      <c r="D431">
        <v>8781.2086200603026</v>
      </c>
      <c r="E431">
        <v>8745.94649598248</v>
      </c>
      <c r="F431">
        <v>6029.2528392047616</v>
      </c>
      <c r="G431">
        <v>11663.1008575915</v>
      </c>
      <c r="H431">
        <v>-120.1582603253657</v>
      </c>
      <c r="I431">
        <v>-122.4984911421268</v>
      </c>
      <c r="J431">
        <v>-138.3463958202093</v>
      </c>
      <c r="K431">
        <v>-96.750498589758209</v>
      </c>
      <c r="L431">
        <v>7.3734868438451722</v>
      </c>
      <c r="M431">
        <v>7.3381433841239394</v>
      </c>
      <c r="N431">
        <v>7.2211946754504659</v>
      </c>
      <c r="O431">
        <v>7.6217063234598204</v>
      </c>
      <c r="P431">
        <v>0.27144497432519521</v>
      </c>
      <c r="Q431">
        <v>0.27395392170621441</v>
      </c>
      <c r="R431">
        <v>0.2261771581784274</v>
      </c>
      <c r="S431">
        <v>0.30965543344063262</v>
      </c>
      <c r="T431">
        <v>49765.736189144758</v>
      </c>
      <c r="U431">
        <v>49765.698355262837</v>
      </c>
      <c r="V431">
        <v>49731.814432363353</v>
      </c>
      <c r="W431">
        <v>49799.892404314982</v>
      </c>
      <c r="X431">
        <v>3518.1423977431032</v>
      </c>
      <c r="Y431">
        <v>3533.5123499297501</v>
      </c>
      <c r="Z431">
        <v>3404.7263366256639</v>
      </c>
      <c r="AA431">
        <v>3591.181295094374</v>
      </c>
      <c r="AB431">
        <v>608.8622406552854</v>
      </c>
      <c r="AC431">
        <v>602.60493135772458</v>
      </c>
      <c r="AD431">
        <v>518.6680915971674</v>
      </c>
      <c r="AE431">
        <v>712.11389336491061</v>
      </c>
      <c r="AF431">
        <v>62.400871115293803</v>
      </c>
      <c r="AG431">
        <v>62.101751594394699</v>
      </c>
      <c r="AH431">
        <v>61.112067740892563</v>
      </c>
      <c r="AI431">
        <v>64.501511255898919</v>
      </c>
      <c r="AJ431">
        <v>0.53877014673444068</v>
      </c>
      <c r="AK431">
        <v>0.53877014782286881</v>
      </c>
      <c r="AL431">
        <v>0.53876989731729596</v>
      </c>
      <c r="AM431">
        <v>0.53877039470887622</v>
      </c>
      <c r="AN431">
        <v>0.95153823141502547</v>
      </c>
      <c r="AO431">
        <v>0.95153823141502547</v>
      </c>
      <c r="AP431">
        <v>0.95153823141502547</v>
      </c>
      <c r="AQ431">
        <v>0.95153823141502547</v>
      </c>
      <c r="AR431">
        <v>13.83614601692304</v>
      </c>
      <c r="AS431">
        <v>13.83614601692304</v>
      </c>
      <c r="AT431">
        <v>13.83614601692304</v>
      </c>
      <c r="AU431">
        <v>13.83614601692304</v>
      </c>
      <c r="AV431" t="str">
        <f>VLOOKUP(Sheet1[[#This Row],[NPDES ID2]],Combined_Sheet__Major_Only___2[[NPDES ID2]:[ECHO BFR]],3,FALSE)</f>
        <v>TX</v>
      </c>
      <c r="AW431" t="s">
        <v>41</v>
      </c>
      <c r="AX431" t="str">
        <f>VLOOKUP(Sheet1[[#This Row],[NPDES ID2]],Combined_Sheet__Major_Only___2[[NPDES ID2]:[ECHO BFR]],27,FALSE)</f>
        <v>-</v>
      </c>
      <c r="AY431" t="str">
        <f>VLOOKUP(Sheet1[[#This Row],[NPDES ID2]],Combined_Sheet__Major_Only___2[[NPDES ID2]:[ECHO BFR]],28,FALSE)</f>
        <v>-</v>
      </c>
      <c r="AZ431" t="str">
        <f>VLOOKUP(Sheet1[[#This Row],[NPDES ID2]],Combined_Sheet__Major_Only___2[[NPDES ID2]:[ECHO BFR]],29,FALSE)</f>
        <v>thickening, preliminaryOps</v>
      </c>
      <c r="BA431">
        <f>VLOOKUP(Sheet1[[#This Row],[NPDES ID2]],Combined_Sheet__Major_Only___2[[NPDES ID2]:[ECHO BFR]],17,FALSE)</f>
        <v>33.051341000000001</v>
      </c>
      <c r="BB431">
        <f>VLOOKUP(Sheet1[[#This Row],[NPDES ID2]],Combined_Sheet__Major_Only___2[[NPDES ID2]:[ECHO BFR]],18,FALSE)</f>
        <v>-97.467336000000003</v>
      </c>
      <c r="BC431" t="str">
        <f>IF(ISNUMBER(SEARCH("aerobic",$AW431)),"aerobic","")</f>
        <v>aerobic</v>
      </c>
      <c r="BD431" t="str">
        <f>IF(ISNUMBER(SEARCH("anaer",$AW431)),"anaer","")</f>
        <v/>
      </c>
      <c r="BE431" t="str">
        <f>IF(ISNUMBER(SEARCH("thickening",$AZ431)),"thickening","")</f>
        <v>thickening</v>
      </c>
      <c r="BF431" s="3" t="str">
        <f>IF(ISNUMBER(SEARCH("airDry",$AW431)),"airDry","")</f>
        <v/>
      </c>
      <c r="BG431" s="3" t="str">
        <f>IF(ISNUMBER(SEARCH("heatDry",$AY431)),"heatDry","")</f>
        <v/>
      </c>
      <c r="BH431" s="3" t="str">
        <f>IF(AND(ISNUMBER(SEARCH("aerobic",$AW431)),ISNUMBER(SEARCH("anaer",$AW431))),"Combined Aer and Anaer.","")</f>
        <v/>
      </c>
    </row>
    <row r="432" spans="1:60" x14ac:dyDescent="0.25">
      <c r="A432" s="4">
        <v>491</v>
      </c>
      <c r="B432" t="s">
        <v>2437</v>
      </c>
      <c r="C432">
        <v>390.36</v>
      </c>
      <c r="D432">
        <v>448.83673665911209</v>
      </c>
      <c r="E432">
        <v>453.66596590255301</v>
      </c>
      <c r="F432">
        <v>342.52911606104732</v>
      </c>
      <c r="G432">
        <v>554.34813660994678</v>
      </c>
      <c r="H432">
        <v>-127.5852387316535</v>
      </c>
      <c r="I432">
        <v>-130.01061009339759</v>
      </c>
      <c r="J432">
        <v>-146.52333854074649</v>
      </c>
      <c r="K432">
        <v>-104.6631932734691</v>
      </c>
      <c r="L432">
        <v>234.84199411089119</v>
      </c>
      <c r="M432">
        <v>233.54252555412069</v>
      </c>
      <c r="N432">
        <v>229.2398187129223</v>
      </c>
      <c r="O432">
        <v>243.97195293426759</v>
      </c>
      <c r="P432">
        <v>9.1783898084014606</v>
      </c>
      <c r="Q432">
        <v>9.2575416972850153</v>
      </c>
      <c r="R432">
        <v>7.7043461837188856</v>
      </c>
      <c r="S432">
        <v>10.480974902939851</v>
      </c>
      <c r="T432">
        <v>49766.234462500062</v>
      </c>
      <c r="U432">
        <v>49766.196628252823</v>
      </c>
      <c r="V432">
        <v>49732.312378182673</v>
      </c>
      <c r="W432">
        <v>49800.391007470098</v>
      </c>
      <c r="X432">
        <v>3724.057729341358</v>
      </c>
      <c r="Y432">
        <v>3742.880472503974</v>
      </c>
      <c r="Z432">
        <v>3585.5487808280932</v>
      </c>
      <c r="AA432">
        <v>3813.4261290069981</v>
      </c>
      <c r="AB432">
        <v>620.79455311219738</v>
      </c>
      <c r="AC432">
        <v>614.21233723200635</v>
      </c>
      <c r="AD432">
        <v>532.27492241285506</v>
      </c>
      <c r="AE432">
        <v>720.04777562718061</v>
      </c>
      <c r="AF432">
        <v>58.958217901561447</v>
      </c>
      <c r="AG432">
        <v>58.631576828141213</v>
      </c>
      <c r="AH432">
        <v>57.552599581394517</v>
      </c>
      <c r="AI432">
        <v>61.250029915985337</v>
      </c>
      <c r="AJ432">
        <v>0.49675406334150302</v>
      </c>
      <c r="AK432">
        <v>0.49675409795182079</v>
      </c>
      <c r="AL432">
        <v>0.49674612040338417</v>
      </c>
      <c r="AM432">
        <v>0.49676196047576088</v>
      </c>
      <c r="AN432">
        <v>0.95153868290192767</v>
      </c>
      <c r="AO432">
        <v>0.95153868290192756</v>
      </c>
      <c r="AP432">
        <v>0.95153868290192756</v>
      </c>
      <c r="AQ432">
        <v>0.95153868290192756</v>
      </c>
      <c r="AR432">
        <v>13.36414474435154</v>
      </c>
      <c r="AS432">
        <v>13.364144744351551</v>
      </c>
      <c r="AT432">
        <v>13.364144744351551</v>
      </c>
      <c r="AU432">
        <v>13.364144744351551</v>
      </c>
      <c r="AV432" t="str">
        <f>VLOOKUP(Sheet1[[#This Row],[NPDES ID2]],Combined_Sheet__Major_Only___2[[NPDES ID2]:[ECHO BFR]],3,FALSE)</f>
        <v>NC</v>
      </c>
      <c r="AW432" t="s">
        <v>41</v>
      </c>
      <c r="AX432" t="str">
        <f>VLOOKUP(Sheet1[[#This Row],[NPDES ID2]],Combined_Sheet__Major_Only___2[[NPDES ID2]:[ECHO BFR]],27,FALSE)</f>
        <v>-</v>
      </c>
      <c r="AY432" t="str">
        <f>VLOOKUP(Sheet1[[#This Row],[NPDES ID2]],Combined_Sheet__Major_Only___2[[NPDES ID2]:[ECHO BFR]],28,FALSE)</f>
        <v>-</v>
      </c>
      <c r="AZ432" t="str">
        <f>VLOOKUP(Sheet1[[#This Row],[NPDES ID2]],Combined_Sheet__Major_Only___2[[NPDES ID2]:[ECHO BFR]],29,FALSE)</f>
        <v>thickening</v>
      </c>
      <c r="BA432">
        <f>VLOOKUP(Sheet1[[#This Row],[NPDES ID2]],Combined_Sheet__Major_Only___2[[NPDES ID2]:[ECHO BFR]],17,FALSE)</f>
        <v>36.349348999999997</v>
      </c>
      <c r="BB432">
        <f>VLOOKUP(Sheet1[[#This Row],[NPDES ID2]],Combined_Sheet__Major_Only___2[[NPDES ID2]:[ECHO BFR]],18,FALSE)</f>
        <v>-78.411438000000004</v>
      </c>
      <c r="BC432" t="str">
        <f>IF(ISNUMBER(SEARCH("aerobic",$AW432)),"aerobic","")</f>
        <v>aerobic</v>
      </c>
      <c r="BD432" t="str">
        <f>IF(ISNUMBER(SEARCH("anaer",$AW432)),"anaer","")</f>
        <v/>
      </c>
      <c r="BE432" t="str">
        <f>IF(ISNUMBER(SEARCH("thickening",$AZ432)),"thickening","")</f>
        <v>thickening</v>
      </c>
      <c r="BF432" s="3" t="str">
        <f>IF(ISNUMBER(SEARCH("airDry",$AW432)),"airDry","")</f>
        <v/>
      </c>
      <c r="BG432" s="3" t="str">
        <f>IF(ISNUMBER(SEARCH("heatDry",$AY432)),"heatDry","")</f>
        <v/>
      </c>
      <c r="BH432" s="3" t="str">
        <f>IF(AND(ISNUMBER(SEARCH("aerobic",$AW432)),ISNUMBER(SEARCH("anaer",$AW432))),"Combined Aer and Anaer.","")</f>
        <v/>
      </c>
    </row>
    <row r="433" spans="1:60" x14ac:dyDescent="0.25">
      <c r="A433" s="4">
        <v>453</v>
      </c>
      <c r="B433" t="s">
        <v>2264</v>
      </c>
      <c r="C433">
        <v>505</v>
      </c>
      <c r="D433">
        <v>412.85179064245398</v>
      </c>
      <c r="E433">
        <v>415.79831501731252</v>
      </c>
      <c r="F433">
        <v>321.59757226597583</v>
      </c>
      <c r="G433">
        <v>504.21690316184441</v>
      </c>
      <c r="H433">
        <v>-128.0628330790876</v>
      </c>
      <c r="I433">
        <v>-130.5007648585399</v>
      </c>
      <c r="J433">
        <v>-147.00848283230101</v>
      </c>
      <c r="K433">
        <v>-105.2053448369784</v>
      </c>
      <c r="L433">
        <v>302.65055451098561</v>
      </c>
      <c r="M433">
        <v>300.96055200753182</v>
      </c>
      <c r="N433">
        <v>295.3633224526061</v>
      </c>
      <c r="O433">
        <v>314.52619983099612</v>
      </c>
      <c r="P433">
        <v>11.87613042548147</v>
      </c>
      <c r="Q433">
        <v>11.97426029344463</v>
      </c>
      <c r="R433">
        <v>9.9737262533553217</v>
      </c>
      <c r="S433">
        <v>13.56761231344877</v>
      </c>
      <c r="T433">
        <v>49793.013438661219</v>
      </c>
      <c r="U433">
        <v>49792.975584780943</v>
      </c>
      <c r="V433">
        <v>49759.073751399221</v>
      </c>
      <c r="W433">
        <v>49827.187708242876</v>
      </c>
      <c r="X433">
        <v>3740.36274146405</v>
      </c>
      <c r="Y433">
        <v>3759.4304483723072</v>
      </c>
      <c r="Z433">
        <v>3599.9660391593002</v>
      </c>
      <c r="AA433">
        <v>3830.96677458771</v>
      </c>
      <c r="AB433">
        <v>732.81952383649275</v>
      </c>
      <c r="AC433">
        <v>722.2111864368477</v>
      </c>
      <c r="AD433">
        <v>611.99159021789035</v>
      </c>
      <c r="AE433">
        <v>872.75882330428783</v>
      </c>
      <c r="AF433">
        <v>58.733641116057903</v>
      </c>
      <c r="AG433">
        <v>58.405119924554299</v>
      </c>
      <c r="AH433">
        <v>57.320593359400107</v>
      </c>
      <c r="AI433">
        <v>61.037856500075627</v>
      </c>
      <c r="AJ433">
        <v>0.49401504720511868</v>
      </c>
      <c r="AK433">
        <v>0.49401509449732478</v>
      </c>
      <c r="AL433">
        <v>0.49400418755255132</v>
      </c>
      <c r="AM433">
        <v>0.49402584430848701</v>
      </c>
      <c r="AN433">
        <v>0.95156293503931821</v>
      </c>
      <c r="AO433">
        <v>0.95156293503931844</v>
      </c>
      <c r="AP433">
        <v>0.95156293503931844</v>
      </c>
      <c r="AQ433">
        <v>0.95156293503931844</v>
      </c>
      <c r="AR433">
        <v>12.136400883405971</v>
      </c>
      <c r="AS433">
        <v>12.136400883405971</v>
      </c>
      <c r="AT433">
        <v>12.136400883405971</v>
      </c>
      <c r="AU433">
        <v>12.136400883405971</v>
      </c>
      <c r="AV433" t="str">
        <f>VLOOKUP(Sheet1[[#This Row],[NPDES ID2]],Combined_Sheet__Major_Only___2[[NPDES ID2]:[ECHO BFR]],3,FALSE)</f>
        <v>PA</v>
      </c>
      <c r="AW433" t="s">
        <v>41</v>
      </c>
      <c r="AX433" t="str">
        <f>VLOOKUP(Sheet1[[#This Row],[NPDES ID2]],Combined_Sheet__Major_Only___2[[NPDES ID2]:[ECHO BFR]],27,FALSE)</f>
        <v>-</v>
      </c>
      <c r="AY433" t="str">
        <f>VLOOKUP(Sheet1[[#This Row],[NPDES ID2]],Combined_Sheet__Major_Only___2[[NPDES ID2]:[ECHO BFR]],28,FALSE)</f>
        <v>-</v>
      </c>
      <c r="AZ433" t="str">
        <f>VLOOKUP(Sheet1[[#This Row],[NPDES ID2]],Combined_Sheet__Major_Only___2[[NPDES ID2]:[ECHO BFR]],29,FALSE)</f>
        <v>thickening</v>
      </c>
      <c r="BA433">
        <f>VLOOKUP(Sheet1[[#This Row],[NPDES ID2]],Combined_Sheet__Major_Only___2[[NPDES ID2]:[ECHO BFR]],17,FALSE)</f>
        <v>41.244722000000003</v>
      </c>
      <c r="BB433">
        <f>VLOOKUP(Sheet1[[#This Row],[NPDES ID2]],Combined_Sheet__Major_Only___2[[NPDES ID2]:[ECHO BFR]],18,FALSE)</f>
        <v>-76.989444000000006</v>
      </c>
      <c r="BC433" t="str">
        <f>IF(ISNUMBER(SEARCH("aerobic",$AW433)),"aerobic","")</f>
        <v>aerobic</v>
      </c>
      <c r="BD433" t="str">
        <f>IF(ISNUMBER(SEARCH("anaer",$AW433)),"anaer","")</f>
        <v/>
      </c>
      <c r="BE433" t="str">
        <f>IF(ISNUMBER(SEARCH("thickening",$AZ433)),"thickening","")</f>
        <v>thickening</v>
      </c>
      <c r="BF433" s="3" t="str">
        <f>IF(ISNUMBER(SEARCH("airDry",$AW433)),"airDry","")</f>
        <v/>
      </c>
      <c r="BG433" s="3" t="str">
        <f>IF(ISNUMBER(SEARCH("heatDry",$AY433)),"heatDry","")</f>
        <v/>
      </c>
      <c r="BH433" s="3" t="str">
        <f>IF(AND(ISNUMBER(SEARCH("aerobic",$AW433)),ISNUMBER(SEARCH("anaer",$AW433))),"Combined Aer and Anaer.","")</f>
        <v/>
      </c>
    </row>
    <row r="434" spans="1:60" x14ac:dyDescent="0.25">
      <c r="A434" s="4">
        <v>1668</v>
      </c>
      <c r="B434" t="s">
        <v>7830</v>
      </c>
      <c r="C434">
        <v>56.25</v>
      </c>
      <c r="D434">
        <v>1868.1981763144181</v>
      </c>
      <c r="E434">
        <v>1868.101421102491</v>
      </c>
      <c r="F434">
        <v>1300.15286080788</v>
      </c>
      <c r="G434">
        <v>2469.009877403465</v>
      </c>
      <c r="H434">
        <v>-118.7763404471828</v>
      </c>
      <c r="I434">
        <v>-121.0854877623436</v>
      </c>
      <c r="J434">
        <v>-136.79884888372959</v>
      </c>
      <c r="K434">
        <v>-95.308490100568093</v>
      </c>
      <c r="L434">
        <v>36.200264204663043</v>
      </c>
      <c r="M434">
        <v>36.031629301462047</v>
      </c>
      <c r="N434">
        <v>35.473578323016618</v>
      </c>
      <c r="O434">
        <v>37.38466481711508</v>
      </c>
      <c r="P434">
        <v>1.317741161936149</v>
      </c>
      <c r="Q434">
        <v>1.3314868196463829</v>
      </c>
      <c r="R434">
        <v>1.0964122211441241</v>
      </c>
      <c r="S434">
        <v>1.5023927877447609</v>
      </c>
      <c r="T434">
        <v>50073.922777767562</v>
      </c>
      <c r="U434">
        <v>50073.884717938083</v>
      </c>
      <c r="V434">
        <v>50039.79843701065</v>
      </c>
      <c r="W434">
        <v>50108.282977121213</v>
      </c>
      <c r="X434">
        <v>3502.372148651134</v>
      </c>
      <c r="Y434">
        <v>3517.2209622584269</v>
      </c>
      <c r="Z434">
        <v>3392.626216934781</v>
      </c>
      <c r="AA434">
        <v>3573.0320573612148</v>
      </c>
      <c r="AB434">
        <v>707.20952730335807</v>
      </c>
      <c r="AC434">
        <v>697.52412259838104</v>
      </c>
      <c r="AD434">
        <v>586.98362634837849</v>
      </c>
      <c r="AE434">
        <v>849.58646449595767</v>
      </c>
      <c r="AF434">
        <v>63.0690734334448</v>
      </c>
      <c r="AG434">
        <v>62.775209060933243</v>
      </c>
      <c r="AH434">
        <v>61.803154881320417</v>
      </c>
      <c r="AI434">
        <v>65.132519331231322</v>
      </c>
      <c r="AJ434">
        <v>0.54693110393877409</v>
      </c>
      <c r="AK434">
        <v>0.54693110960476354</v>
      </c>
      <c r="AL434">
        <v>0.54692980531850965</v>
      </c>
      <c r="AM434">
        <v>0.54693239505022972</v>
      </c>
      <c r="AN434">
        <v>0.95181588284831586</v>
      </c>
      <c r="AO434">
        <v>0.95181588284831575</v>
      </c>
      <c r="AP434">
        <v>0.95181588284831575</v>
      </c>
      <c r="AQ434">
        <v>0.95181588284831575</v>
      </c>
      <c r="AR434">
        <v>12.818817477036029</v>
      </c>
      <c r="AS434">
        <v>12.818817477036029</v>
      </c>
      <c r="AT434">
        <v>12.818817477036029</v>
      </c>
      <c r="AU434">
        <v>12.818817477036029</v>
      </c>
      <c r="AV434" t="str">
        <f>VLOOKUP(Sheet1[[#This Row],[NPDES ID2]],Combined_Sheet__Major_Only___2[[NPDES ID2]:[ECHO BFR]],3,FALSE)</f>
        <v>TX</v>
      </c>
      <c r="AW434" t="s">
        <v>41</v>
      </c>
      <c r="AX434" t="str">
        <f>VLOOKUP(Sheet1[[#This Row],[NPDES ID2]],Combined_Sheet__Major_Only___2[[NPDES ID2]:[ECHO BFR]],27,FALSE)</f>
        <v>-</v>
      </c>
      <c r="AY434" t="str">
        <f>VLOOKUP(Sheet1[[#This Row],[NPDES ID2]],Combined_Sheet__Major_Only___2[[NPDES ID2]:[ECHO BFR]],28,FALSE)</f>
        <v>-</v>
      </c>
      <c r="AZ434" t="str">
        <f>VLOOKUP(Sheet1[[#This Row],[NPDES ID2]],Combined_Sheet__Major_Only___2[[NPDES ID2]:[ECHO BFR]],29,FALSE)</f>
        <v>thickening</v>
      </c>
      <c r="BA434">
        <f>VLOOKUP(Sheet1[[#This Row],[NPDES ID2]],Combined_Sheet__Major_Only___2[[NPDES ID2]:[ECHO BFR]],17,FALSE)</f>
        <v>26.394221999999999</v>
      </c>
      <c r="BB434">
        <f>VLOOKUP(Sheet1[[#This Row],[NPDES ID2]],Combined_Sheet__Major_Only___2[[NPDES ID2]:[ECHO BFR]],18,FALSE)</f>
        <v>-99.001971999999995</v>
      </c>
      <c r="BC434" t="str">
        <f>IF(ISNUMBER(SEARCH("aerobic",$AW434)),"aerobic","")</f>
        <v>aerobic</v>
      </c>
      <c r="BD434" t="str">
        <f>IF(ISNUMBER(SEARCH("anaer",$AW434)),"anaer","")</f>
        <v/>
      </c>
      <c r="BE434" t="str">
        <f>IF(ISNUMBER(SEARCH("thickening",$AZ434)),"thickening","")</f>
        <v>thickening</v>
      </c>
      <c r="BF434" s="2" t="str">
        <f>IF(ISNUMBER(SEARCH("airDry",$AW434)),"airDry","")</f>
        <v/>
      </c>
      <c r="BG434" s="2" t="str">
        <f>IF(ISNUMBER(SEARCH("heatDry",$AY434)),"heatDry","")</f>
        <v/>
      </c>
      <c r="BH434" s="2" t="str">
        <f>IF(AND(ISNUMBER(SEARCH("aerobic",$AW434)),ISNUMBER(SEARCH("anaer",$AW434))),"Combined Aer and Anaer.","")</f>
        <v/>
      </c>
    </row>
    <row r="435" spans="1:60" x14ac:dyDescent="0.25">
      <c r="A435" s="4">
        <v>1441</v>
      </c>
      <c r="B435" t="s">
        <v>6814</v>
      </c>
      <c r="C435">
        <v>122</v>
      </c>
      <c r="D435">
        <v>934.90957258044057</v>
      </c>
      <c r="E435">
        <v>934.9032423239637</v>
      </c>
      <c r="F435">
        <v>665.36816468842562</v>
      </c>
      <c r="G435">
        <v>1224.4831816162491</v>
      </c>
      <c r="H435">
        <v>-119.8131179403856</v>
      </c>
      <c r="I435">
        <v>-122.1446538186686</v>
      </c>
      <c r="J435">
        <v>-137.95650547367109</v>
      </c>
      <c r="K435">
        <v>-96.415724439492422</v>
      </c>
      <c r="L435">
        <v>77.871844889071639</v>
      </c>
      <c r="M435">
        <v>77.501033657843607</v>
      </c>
      <c r="N435">
        <v>76.273781950070074</v>
      </c>
      <c r="O435">
        <v>80.476421324654183</v>
      </c>
      <c r="P435">
        <v>2.8593719522778431</v>
      </c>
      <c r="Q435">
        <v>2.8865729292380329</v>
      </c>
      <c r="R435">
        <v>2.3817561944016452</v>
      </c>
      <c r="S435">
        <v>3.2614757823878469</v>
      </c>
      <c r="T435">
        <v>50083.082582703297</v>
      </c>
      <c r="U435">
        <v>50083.04451615829</v>
      </c>
      <c r="V435">
        <v>50048.952220822277</v>
      </c>
      <c r="W435">
        <v>50117.448844797524</v>
      </c>
      <c r="X435">
        <v>3531.961991032761</v>
      </c>
      <c r="Y435">
        <v>3547.2868810763539</v>
      </c>
      <c r="Z435">
        <v>3418.8306617545759</v>
      </c>
      <c r="AA435">
        <v>3604.8158234354428</v>
      </c>
      <c r="AB435">
        <v>666.19992100244406</v>
      </c>
      <c r="AC435">
        <v>658.11220543319087</v>
      </c>
      <c r="AD435">
        <v>559.5525051506952</v>
      </c>
      <c r="AE435">
        <v>790.35697075661744</v>
      </c>
      <c r="AF435">
        <v>62.553149462726068</v>
      </c>
      <c r="AG435">
        <v>62.255147710292249</v>
      </c>
      <c r="AH435">
        <v>61.269733104868322</v>
      </c>
      <c r="AI435">
        <v>64.645259281656948</v>
      </c>
      <c r="AJ435">
        <v>0.54062980747522238</v>
      </c>
      <c r="AK435">
        <v>0.54062981939054211</v>
      </c>
      <c r="AL435">
        <v>0.54062707583175151</v>
      </c>
      <c r="AM435">
        <v>0.54063252333228351</v>
      </c>
      <c r="AN435">
        <v>0.95182408642248606</v>
      </c>
      <c r="AO435">
        <v>0.95182408642248595</v>
      </c>
      <c r="AP435">
        <v>0.95182408642248595</v>
      </c>
      <c r="AQ435">
        <v>0.95182408642248595</v>
      </c>
      <c r="AR435">
        <v>13.202268780458359</v>
      </c>
      <c r="AS435">
        <v>13.202268780458359</v>
      </c>
      <c r="AT435">
        <v>13.202268780458359</v>
      </c>
      <c r="AU435">
        <v>13.202268780458359</v>
      </c>
      <c r="AV435" t="str">
        <f>VLOOKUP(Sheet1[[#This Row],[NPDES ID2]],Combined_Sheet__Major_Only___2[[NPDES ID2]:[ECHO BFR]],3,FALSE)</f>
        <v>NY</v>
      </c>
      <c r="AW435" t="s">
        <v>41</v>
      </c>
      <c r="AX435" t="str">
        <f>VLOOKUP(Sheet1[[#This Row],[NPDES ID2]],Combined_Sheet__Major_Only___2[[NPDES ID2]:[ECHO BFR]],27,FALSE)</f>
        <v>-</v>
      </c>
      <c r="AY435" t="str">
        <f>VLOOKUP(Sheet1[[#This Row],[NPDES ID2]],Combined_Sheet__Major_Only___2[[NPDES ID2]:[ECHO BFR]],28,FALSE)</f>
        <v>highTempCompost</v>
      </c>
      <c r="AZ435" t="str">
        <f>VLOOKUP(Sheet1[[#This Row],[NPDES ID2]],Combined_Sheet__Major_Only___2[[NPDES ID2]:[ECHO BFR]],29,FALSE)</f>
        <v>thickening</v>
      </c>
      <c r="BA435">
        <f>VLOOKUP(Sheet1[[#This Row],[NPDES ID2]],Combined_Sheet__Major_Only___2[[NPDES ID2]:[ECHO BFR]],17,FALSE)</f>
        <v>43.430900000000001</v>
      </c>
      <c r="BB435">
        <f>VLOOKUP(Sheet1[[#This Row],[NPDES ID2]],Combined_Sheet__Major_Only___2[[NPDES ID2]:[ECHO BFR]],18,FALSE)</f>
        <v>-73.716206</v>
      </c>
      <c r="BC435" t="str">
        <f>IF(ISNUMBER(SEARCH("aerobic",$AW435)),"aerobic","")</f>
        <v>aerobic</v>
      </c>
      <c r="BD435" t="str">
        <f>IF(ISNUMBER(SEARCH("anaer",$AW435)),"anaer","")</f>
        <v/>
      </c>
      <c r="BE435" t="str">
        <f>IF(ISNUMBER(SEARCH("thickening",$AZ435)),"thickening","")</f>
        <v>thickening</v>
      </c>
      <c r="BF435" s="3" t="str">
        <f>IF(ISNUMBER(SEARCH("airDry",$AW435)),"airDry","")</f>
        <v/>
      </c>
      <c r="BG435" s="3" t="str">
        <f>IF(ISNUMBER(SEARCH("heatDry",$AY435)),"heatDry","")</f>
        <v/>
      </c>
      <c r="BH435" s="3" t="str">
        <f>IF(AND(ISNUMBER(SEARCH("aerobic",$AW435)),ISNUMBER(SEARCH("anaer",$AW435))),"Combined Aer and Anaer.","")</f>
        <v/>
      </c>
    </row>
    <row r="436" spans="1:60" x14ac:dyDescent="0.25">
      <c r="A436" s="4">
        <v>1714</v>
      </c>
      <c r="B436" t="s">
        <v>8033</v>
      </c>
      <c r="C436">
        <v>41.88</v>
      </c>
      <c r="D436">
        <v>2382.7811157812498</v>
      </c>
      <c r="E436">
        <v>2378.869585782626</v>
      </c>
      <c r="F436">
        <v>1651.000164548552</v>
      </c>
      <c r="G436">
        <v>3152.225417290661</v>
      </c>
      <c r="H436">
        <v>-114.1368114498256</v>
      </c>
      <c r="I436">
        <v>-116.53046429223799</v>
      </c>
      <c r="J436">
        <v>-132.34303537461341</v>
      </c>
      <c r="K436">
        <v>-90.422566429688331</v>
      </c>
      <c r="L436">
        <v>27.967514210053</v>
      </c>
      <c r="M436">
        <v>27.850001764106441</v>
      </c>
      <c r="N436">
        <v>27.461139895250589</v>
      </c>
      <c r="O436">
        <v>28.79284100777712</v>
      </c>
      <c r="P436">
        <v>0.97895066302513301</v>
      </c>
      <c r="Q436">
        <v>0.99144941784521268</v>
      </c>
      <c r="R436">
        <v>0.80796525101818717</v>
      </c>
      <c r="S436">
        <v>1.1196525412953959</v>
      </c>
      <c r="T436">
        <v>50113.234956199303</v>
      </c>
      <c r="U436">
        <v>50113.196867548038</v>
      </c>
      <c r="V436">
        <v>50079.084773898059</v>
      </c>
      <c r="W436">
        <v>50147.621175707347</v>
      </c>
      <c r="X436">
        <v>3377.702969172326</v>
      </c>
      <c r="Y436">
        <v>3390.533753335319</v>
      </c>
      <c r="Z436">
        <v>3282.2369987775141</v>
      </c>
      <c r="AA436">
        <v>3439.138002722219</v>
      </c>
      <c r="AB436">
        <v>533.43977386891788</v>
      </c>
      <c r="AC436">
        <v>529.38507020511202</v>
      </c>
      <c r="AD436">
        <v>461.19271201902211</v>
      </c>
      <c r="AE436">
        <v>616.56209966085896</v>
      </c>
      <c r="AF436">
        <v>65.444631743204567</v>
      </c>
      <c r="AG436">
        <v>65.16960645153506</v>
      </c>
      <c r="AH436">
        <v>64.259794447486144</v>
      </c>
      <c r="AI436">
        <v>67.3758827104555</v>
      </c>
      <c r="AJ436">
        <v>0.5759587557660556</v>
      </c>
      <c r="AK436">
        <v>0.5759587596608331</v>
      </c>
      <c r="AL436">
        <v>0.5759578631707144</v>
      </c>
      <c r="AM436">
        <v>0.57595964319944271</v>
      </c>
      <c r="AN436">
        <v>0.95185107134094382</v>
      </c>
      <c r="AO436">
        <v>0.95185107134094427</v>
      </c>
      <c r="AP436">
        <v>0.95185107134094427</v>
      </c>
      <c r="AQ436">
        <v>0.95185107134094427</v>
      </c>
      <c r="AR436">
        <v>15.32456502675528</v>
      </c>
      <c r="AS436">
        <v>15.32456502675528</v>
      </c>
      <c r="AT436">
        <v>15.32456502675528</v>
      </c>
      <c r="AU436">
        <v>15.32456502675528</v>
      </c>
      <c r="AV436" t="str">
        <f>VLOOKUP(Sheet1[[#This Row],[NPDES ID2]],Combined_Sheet__Major_Only___2[[NPDES ID2]:[ECHO BFR]],3,FALSE)</f>
        <v>MO</v>
      </c>
      <c r="AW436" t="s">
        <v>41</v>
      </c>
      <c r="AX436" t="str">
        <f>VLOOKUP(Sheet1[[#This Row],[NPDES ID2]],Combined_Sheet__Major_Only___2[[NPDES ID2]:[ECHO BFR]],27,FALSE)</f>
        <v>tempSludgeStore</v>
      </c>
      <c r="AY436" t="str">
        <f>VLOOKUP(Sheet1[[#This Row],[NPDES ID2]],Combined_Sheet__Major_Only___2[[NPDES ID2]:[ECHO BFR]],28,FALSE)</f>
        <v>-</v>
      </c>
      <c r="AZ436" t="str">
        <f>VLOOKUP(Sheet1[[#This Row],[NPDES ID2]],Combined_Sheet__Major_Only___2[[NPDES ID2]:[ECHO BFR]],29,FALSE)</f>
        <v>thickening</v>
      </c>
      <c r="BA436">
        <f>VLOOKUP(Sheet1[[#This Row],[NPDES ID2]],Combined_Sheet__Major_Only___2[[NPDES ID2]:[ECHO BFR]],17,FALSE)</f>
        <v>38.363495</v>
      </c>
      <c r="BB436">
        <f>VLOOKUP(Sheet1[[#This Row],[NPDES ID2]],Combined_Sheet__Major_Only___2[[NPDES ID2]:[ECHO BFR]],18,FALSE)</f>
        <v>-90.998439000000005</v>
      </c>
      <c r="BC436" t="str">
        <f>IF(ISNUMBER(SEARCH("aerobic",$AW436)),"aerobic","")</f>
        <v>aerobic</v>
      </c>
      <c r="BD436" t="str">
        <f>IF(ISNUMBER(SEARCH("anaer",$AW436)),"anaer","")</f>
        <v/>
      </c>
      <c r="BE436" t="str">
        <f>IF(ISNUMBER(SEARCH("thickening",$AZ436)),"thickening","")</f>
        <v>thickening</v>
      </c>
      <c r="BF436" s="2" t="str">
        <f>IF(ISNUMBER(SEARCH("airDry",$AW436)),"airDry","")</f>
        <v/>
      </c>
      <c r="BG436" s="2" t="str">
        <f>IF(ISNUMBER(SEARCH("heatDry",$AY436)),"heatDry","")</f>
        <v/>
      </c>
      <c r="BH436" s="2" t="str">
        <f>IF(AND(ISNUMBER(SEARCH("aerobic",$AW436)),ISNUMBER(SEARCH("anaer",$AW436))),"Combined Aer and Anaer.","")</f>
        <v/>
      </c>
    </row>
    <row r="437" spans="1:60" x14ac:dyDescent="0.25">
      <c r="A437" s="4">
        <v>1744</v>
      </c>
      <c r="B437" t="s">
        <v>8170</v>
      </c>
      <c r="C437">
        <v>28.69</v>
      </c>
      <c r="D437">
        <v>3451.3075125992282</v>
      </c>
      <c r="E437">
        <v>3441.328274520321</v>
      </c>
      <c r="F437">
        <v>2381.7862478669322</v>
      </c>
      <c r="G437">
        <v>4572.7084318702946</v>
      </c>
      <c r="H437">
        <v>-114.77534737207191</v>
      </c>
      <c r="I437">
        <v>-117.17818609009301</v>
      </c>
      <c r="J437">
        <v>-132.91913767154631</v>
      </c>
      <c r="K437">
        <v>-91.091729455063458</v>
      </c>
      <c r="L437">
        <v>19.061008460149761</v>
      </c>
      <c r="M437">
        <v>18.979726701757869</v>
      </c>
      <c r="N437">
        <v>18.710762429118351</v>
      </c>
      <c r="O437">
        <v>19.63186778002736</v>
      </c>
      <c r="P437">
        <v>0.67084276885899319</v>
      </c>
      <c r="Q437">
        <v>0.67940983478583816</v>
      </c>
      <c r="R437">
        <v>0.55455976916519334</v>
      </c>
      <c r="S437">
        <v>0.76634396627628498</v>
      </c>
      <c r="T437">
        <v>50144.056300641561</v>
      </c>
      <c r="U437">
        <v>50144.018189393573</v>
      </c>
      <c r="V437">
        <v>50109.885858177433</v>
      </c>
      <c r="W437">
        <v>50178.462920345497</v>
      </c>
      <c r="X437">
        <v>3397.218226157474</v>
      </c>
      <c r="Y437">
        <v>3410.3293345144361</v>
      </c>
      <c r="Z437">
        <v>3299.7704552718069</v>
      </c>
      <c r="AA437">
        <v>3459.93071793533</v>
      </c>
      <c r="AB437">
        <v>585.94716242144318</v>
      </c>
      <c r="AC437">
        <v>580.51721912836945</v>
      </c>
      <c r="AD437">
        <v>499.87291313626918</v>
      </c>
      <c r="AE437">
        <v>686.24908052106082</v>
      </c>
      <c r="AF437">
        <v>65.109138090803597</v>
      </c>
      <c r="AG437">
        <v>64.831462487243016</v>
      </c>
      <c r="AH437">
        <v>63.912822228157999</v>
      </c>
      <c r="AI437">
        <v>67.059072182525668</v>
      </c>
      <c r="AJ437">
        <v>0.57185795261313632</v>
      </c>
      <c r="AK437">
        <v>0.57185795539133799</v>
      </c>
      <c r="AL437">
        <v>0.57185731593856193</v>
      </c>
      <c r="AM437">
        <v>0.57185858560545111</v>
      </c>
      <c r="AN437">
        <v>0.95187862373020327</v>
      </c>
      <c r="AO437">
        <v>0.95187862373020327</v>
      </c>
      <c r="AP437">
        <v>0.95187862373020327</v>
      </c>
      <c r="AQ437">
        <v>0.95187862373020327</v>
      </c>
      <c r="AR437">
        <v>14.465511603264421</v>
      </c>
      <c r="AS437">
        <v>14.465511603264421</v>
      </c>
      <c r="AT437">
        <v>14.465511603264421</v>
      </c>
      <c r="AU437">
        <v>14.465511603264421</v>
      </c>
      <c r="AV437" t="str">
        <f>VLOOKUP(Sheet1[[#This Row],[NPDES ID2]],Combined_Sheet__Major_Only___2[[NPDES ID2]:[ECHO BFR]],3,FALSE)</f>
        <v>PA</v>
      </c>
      <c r="AW437" t="s">
        <v>41</v>
      </c>
      <c r="AX437" t="str">
        <f>VLOOKUP(Sheet1[[#This Row],[NPDES ID2]],Combined_Sheet__Major_Only___2[[NPDES ID2]:[ECHO BFR]],27,FALSE)</f>
        <v>-</v>
      </c>
      <c r="AY437" t="str">
        <f>VLOOKUP(Sheet1[[#This Row],[NPDES ID2]],Combined_Sheet__Major_Only___2[[NPDES ID2]:[ECHO BFR]],28,FALSE)</f>
        <v>-</v>
      </c>
      <c r="AZ437" t="str">
        <f>VLOOKUP(Sheet1[[#This Row],[NPDES ID2]],Combined_Sheet__Major_Only___2[[NPDES ID2]:[ECHO BFR]],29,FALSE)</f>
        <v>preliminaryOps, thickening</v>
      </c>
      <c r="BA437">
        <f>VLOOKUP(Sheet1[[#This Row],[NPDES ID2]],Combined_Sheet__Major_Only___2[[NPDES ID2]:[ECHO BFR]],17,FALSE)</f>
        <v>40.336289999999998</v>
      </c>
      <c r="BB437">
        <f>VLOOKUP(Sheet1[[#This Row],[NPDES ID2]],Combined_Sheet__Major_Only___2[[NPDES ID2]:[ECHO BFR]],18,FALSE)</f>
        <v>-79.889240000000001</v>
      </c>
      <c r="BC437" t="str">
        <f>IF(ISNUMBER(SEARCH("aerobic",$AW437)),"aerobic","")</f>
        <v>aerobic</v>
      </c>
      <c r="BD437" t="str">
        <f>IF(ISNUMBER(SEARCH("anaer",$AW437)),"anaer","")</f>
        <v/>
      </c>
      <c r="BE437" t="str">
        <f>IF(ISNUMBER(SEARCH("thickening",$AZ437)),"thickening","")</f>
        <v>thickening</v>
      </c>
      <c r="BF437" s="2" t="str">
        <f>IF(ISNUMBER(SEARCH("airDry",$AW437)),"airDry","")</f>
        <v/>
      </c>
      <c r="BG437" s="2" t="str">
        <f>IF(ISNUMBER(SEARCH("heatDry",$AY437)),"heatDry","")</f>
        <v/>
      </c>
      <c r="BH437" s="2" t="str">
        <f>IF(AND(ISNUMBER(SEARCH("aerobic",$AW437)),ISNUMBER(SEARCH("anaer",$AW437))),"Combined Aer and Anaer.","")</f>
        <v/>
      </c>
    </row>
    <row r="438" spans="1:60" x14ac:dyDescent="0.25">
      <c r="A438" s="4">
        <v>516</v>
      </c>
      <c r="B438" t="s">
        <v>2548</v>
      </c>
      <c r="C438">
        <v>309.64999999999998</v>
      </c>
      <c r="D438">
        <v>452.47055350236059</v>
      </c>
      <c r="E438">
        <v>457.91154606642368</v>
      </c>
      <c r="F438">
        <v>344.60617635115898</v>
      </c>
      <c r="G438">
        <v>576.83814537108617</v>
      </c>
      <c r="H438">
        <v>-113.96383748649259</v>
      </c>
      <c r="I438">
        <v>-116.38325352768079</v>
      </c>
      <c r="J438">
        <v>-132.1999165928089</v>
      </c>
      <c r="K438">
        <v>-90.304784698381937</v>
      </c>
      <c r="L438">
        <v>206.95611332048409</v>
      </c>
      <c r="M438">
        <v>206.0889077394641</v>
      </c>
      <c r="N438">
        <v>203.2176142092533</v>
      </c>
      <c r="O438">
        <v>213.0488526360906</v>
      </c>
      <c r="P438">
        <v>7.2376496366191372</v>
      </c>
      <c r="Q438">
        <v>7.3300605061383894</v>
      </c>
      <c r="R438">
        <v>5.9719705572197848</v>
      </c>
      <c r="S438">
        <v>8.27959374410114</v>
      </c>
      <c r="T438">
        <v>50192.959852568449</v>
      </c>
      <c r="U438">
        <v>50192.921705466717</v>
      </c>
      <c r="V438">
        <v>50158.75726374775</v>
      </c>
      <c r="W438">
        <v>50227.39884081624</v>
      </c>
      <c r="X438">
        <v>3380.269618794031</v>
      </c>
      <c r="Y438">
        <v>3393.0741122442992</v>
      </c>
      <c r="Z438">
        <v>3284.9594958204111</v>
      </c>
      <c r="AA438">
        <v>3441.6097958414562</v>
      </c>
      <c r="AB438">
        <v>640.67257521679983</v>
      </c>
      <c r="AC438">
        <v>633.53353280654505</v>
      </c>
      <c r="AD438">
        <v>538.24382826922545</v>
      </c>
      <c r="AE438">
        <v>762.44709412152588</v>
      </c>
      <c r="AF438">
        <v>65.49970539219801</v>
      </c>
      <c r="AG438">
        <v>65.224893228065326</v>
      </c>
      <c r="AH438">
        <v>64.317231814177759</v>
      </c>
      <c r="AI438">
        <v>67.427736788680704</v>
      </c>
      <c r="AJ438">
        <v>0.57663196891512014</v>
      </c>
      <c r="AK438">
        <v>0.5766320002321359</v>
      </c>
      <c r="AL438">
        <v>0.57662478422034358</v>
      </c>
      <c r="AM438">
        <v>0.57663911214960584</v>
      </c>
      <c r="AN438">
        <v>0.951922275852498</v>
      </c>
      <c r="AO438">
        <v>0.95192227585249811</v>
      </c>
      <c r="AP438">
        <v>0.95192227585249811</v>
      </c>
      <c r="AQ438">
        <v>0.95192227585249811</v>
      </c>
      <c r="AR438">
        <v>13.78694530905571</v>
      </c>
      <c r="AS438">
        <v>13.786945309055721</v>
      </c>
      <c r="AT438">
        <v>13.786945309055721</v>
      </c>
      <c r="AU438">
        <v>13.786945309055721</v>
      </c>
      <c r="AV438" t="str">
        <f>VLOOKUP(Sheet1[[#This Row],[NPDES ID2]],Combined_Sheet__Major_Only___2[[NPDES ID2]:[ECHO BFR]],3,FALSE)</f>
        <v>TX</v>
      </c>
      <c r="AW438" t="s">
        <v>41</v>
      </c>
      <c r="AX438" t="str">
        <f>VLOOKUP(Sheet1[[#This Row],[NPDES ID2]],Combined_Sheet__Major_Only___2[[NPDES ID2]:[ECHO BFR]],27,FALSE)</f>
        <v>-</v>
      </c>
      <c r="AY438" t="str">
        <f>VLOOKUP(Sheet1[[#This Row],[NPDES ID2]],Combined_Sheet__Major_Only___2[[NPDES ID2]:[ECHO BFR]],28,FALSE)</f>
        <v>-</v>
      </c>
      <c r="AZ438" t="str">
        <f>VLOOKUP(Sheet1[[#This Row],[NPDES ID2]],Combined_Sheet__Major_Only___2[[NPDES ID2]:[ECHO BFR]],29,FALSE)</f>
        <v>thickening</v>
      </c>
      <c r="BA438">
        <f>VLOOKUP(Sheet1[[#This Row],[NPDES ID2]],Combined_Sheet__Major_Only___2[[NPDES ID2]:[ECHO BFR]],17,FALSE)</f>
        <v>26.174523000000001</v>
      </c>
      <c r="BB438">
        <f>VLOOKUP(Sheet1[[#This Row],[NPDES ID2]],Combined_Sheet__Major_Only___2[[NPDES ID2]:[ECHO BFR]],18,FALSE)</f>
        <v>-97.625013999999993</v>
      </c>
      <c r="BC438" t="str">
        <f>IF(ISNUMBER(SEARCH("aerobic",$AW438)),"aerobic","")</f>
        <v>aerobic</v>
      </c>
      <c r="BD438" t="str">
        <f>IF(ISNUMBER(SEARCH("anaer",$AW438)),"anaer","")</f>
        <v/>
      </c>
      <c r="BE438" t="str">
        <f>IF(ISNUMBER(SEARCH("thickening",$AZ438)),"thickening","")</f>
        <v>thickening</v>
      </c>
      <c r="BF438" s="2" t="str">
        <f>IF(ISNUMBER(SEARCH("airDry",$AW438)),"airDry","")</f>
        <v/>
      </c>
      <c r="BG438" s="2" t="str">
        <f>IF(ISNUMBER(SEARCH("heatDry",$AY438)),"heatDry","")</f>
        <v/>
      </c>
      <c r="BH438" s="2" t="str">
        <f>IF(AND(ISNUMBER(SEARCH("aerobic",$AW438)),ISNUMBER(SEARCH("anaer",$AW438))),"Combined Aer and Anaer.","")</f>
        <v/>
      </c>
    </row>
    <row r="439" spans="1:60" x14ac:dyDescent="0.25">
      <c r="A439" s="4">
        <v>1232</v>
      </c>
      <c r="B439" t="s">
        <v>5894</v>
      </c>
      <c r="C439">
        <v>225</v>
      </c>
      <c r="D439">
        <v>594.51570600990772</v>
      </c>
      <c r="E439">
        <v>594.24465231183569</v>
      </c>
      <c r="F439">
        <v>439.25159013089331</v>
      </c>
      <c r="G439">
        <v>768.93458920993021</v>
      </c>
      <c r="H439">
        <v>-123.2661295686011</v>
      </c>
      <c r="I439">
        <v>-125.748065129878</v>
      </c>
      <c r="J439">
        <v>-141.806628724988</v>
      </c>
      <c r="K439">
        <v>-100.0733136833565</v>
      </c>
      <c r="L439">
        <v>139.8382322617868</v>
      </c>
      <c r="M439">
        <v>139.12452269816001</v>
      </c>
      <c r="N439">
        <v>136.76200680896909</v>
      </c>
      <c r="O439">
        <v>144.85183405406741</v>
      </c>
      <c r="P439">
        <v>5.2812517595120418</v>
      </c>
      <c r="Q439">
        <v>5.3273250313102576</v>
      </c>
      <c r="R439">
        <v>4.4146340131060384</v>
      </c>
      <c r="S439">
        <v>6.0125225193058247</v>
      </c>
      <c r="T439">
        <v>50248.458101378907</v>
      </c>
      <c r="U439">
        <v>50248.419913588557</v>
      </c>
      <c r="V439">
        <v>50214.219031230692</v>
      </c>
      <c r="W439">
        <v>50282.933823103711</v>
      </c>
      <c r="X439">
        <v>3639.5247653782262</v>
      </c>
      <c r="Y439">
        <v>3656.5037686507749</v>
      </c>
      <c r="Z439">
        <v>3514.6056173081279</v>
      </c>
      <c r="AA439">
        <v>3720.0288475137531</v>
      </c>
      <c r="AB439">
        <v>593.76005060375337</v>
      </c>
      <c r="AC439">
        <v>588.0237818019508</v>
      </c>
      <c r="AD439">
        <v>510.36402183057191</v>
      </c>
      <c r="AE439">
        <v>687.50372096125091</v>
      </c>
      <c r="AF439">
        <v>60.907934035606829</v>
      </c>
      <c r="AG439">
        <v>60.596837066477931</v>
      </c>
      <c r="AH439">
        <v>59.568537922247607</v>
      </c>
      <c r="AI439">
        <v>63.091480138176408</v>
      </c>
      <c r="AJ439">
        <v>0.52054314789758593</v>
      </c>
      <c r="AK439">
        <v>0.52054316824646518</v>
      </c>
      <c r="AL439">
        <v>0.52053848106370548</v>
      </c>
      <c r="AM439">
        <v>0.52054778778224509</v>
      </c>
      <c r="AN439">
        <v>0.95197171867391195</v>
      </c>
      <c r="AO439">
        <v>0.95197171867391173</v>
      </c>
      <c r="AP439">
        <v>0.95197171867391173</v>
      </c>
      <c r="AQ439">
        <v>0.95197171867391173</v>
      </c>
      <c r="AR439">
        <v>13.98506390396731</v>
      </c>
      <c r="AS439">
        <v>13.98506390396731</v>
      </c>
      <c r="AT439">
        <v>13.98506390396731</v>
      </c>
      <c r="AU439">
        <v>13.98506390396731</v>
      </c>
      <c r="AV439" t="str">
        <f>VLOOKUP(Sheet1[[#This Row],[NPDES ID2]],Combined_Sheet__Major_Only___2[[NPDES ID2]:[ECHO BFR]],3,FALSE)</f>
        <v>MS</v>
      </c>
      <c r="AW439" t="s">
        <v>41</v>
      </c>
      <c r="AX439" t="str">
        <f>VLOOKUP(Sheet1[[#This Row],[NPDES ID2]],Combined_Sheet__Major_Only___2[[NPDES ID2]:[ECHO BFR]],27,FALSE)</f>
        <v>-</v>
      </c>
      <c r="AY439" t="str">
        <f>VLOOKUP(Sheet1[[#This Row],[NPDES ID2]],Combined_Sheet__Major_Only___2[[NPDES ID2]:[ECHO BFR]],28,FALSE)</f>
        <v>-</v>
      </c>
      <c r="AZ439" t="str">
        <f>VLOOKUP(Sheet1[[#This Row],[NPDES ID2]],Combined_Sheet__Major_Only___2[[NPDES ID2]:[ECHO BFR]],29,FALSE)</f>
        <v>thickening</v>
      </c>
      <c r="BA439">
        <f>VLOOKUP(Sheet1[[#This Row],[NPDES ID2]],Combined_Sheet__Major_Only___2[[NPDES ID2]:[ECHO BFR]],17,FALSE)</f>
        <v>30.405833000000001</v>
      </c>
      <c r="BB439">
        <f>VLOOKUP(Sheet1[[#This Row],[NPDES ID2]],Combined_Sheet__Major_Only___2[[NPDES ID2]:[ECHO BFR]],18,FALSE)</f>
        <v>-88.897138999999996</v>
      </c>
      <c r="BC439" t="str">
        <f>IF(ISNUMBER(SEARCH("aerobic",$AW439)),"aerobic","")</f>
        <v>aerobic</v>
      </c>
      <c r="BD439" t="str">
        <f>IF(ISNUMBER(SEARCH("anaer",$AW439)),"anaer","")</f>
        <v/>
      </c>
      <c r="BE439" t="str">
        <f>IF(ISNUMBER(SEARCH("thickening",$AZ439)),"thickening","")</f>
        <v>thickening</v>
      </c>
      <c r="BF439" s="2" t="str">
        <f>IF(ISNUMBER(SEARCH("airDry",$AW439)),"airDry","")</f>
        <v/>
      </c>
      <c r="BG439" s="2" t="str">
        <f>IF(ISNUMBER(SEARCH("heatDry",$AY439)),"heatDry","")</f>
        <v/>
      </c>
      <c r="BH439" s="2" t="str">
        <f>IF(AND(ISNUMBER(SEARCH("aerobic",$AW439)),ISNUMBER(SEARCH("anaer",$AW439))),"Combined Aer and Anaer.","")</f>
        <v/>
      </c>
    </row>
    <row r="440" spans="1:60" x14ac:dyDescent="0.25">
      <c r="A440" s="4">
        <v>1811</v>
      </c>
      <c r="B440" t="s">
        <v>8565</v>
      </c>
      <c r="C440">
        <v>913</v>
      </c>
      <c r="D440">
        <v>377.85349660023849</v>
      </c>
      <c r="E440">
        <v>377.01909898679901</v>
      </c>
      <c r="F440">
        <v>316.62757669324208</v>
      </c>
      <c r="G440">
        <v>450.28649359267712</v>
      </c>
      <c r="H440">
        <v>-118.7116693277198</v>
      </c>
      <c r="I440">
        <v>-121.06190508315851</v>
      </c>
      <c r="J440">
        <v>-136.69775055689411</v>
      </c>
      <c r="K440">
        <v>-95.434986815655961</v>
      </c>
      <c r="L440">
        <v>586.89150541051595</v>
      </c>
      <c r="M440">
        <v>584.15150744937762</v>
      </c>
      <c r="N440">
        <v>575.07036811110834</v>
      </c>
      <c r="O440">
        <v>606.1536781013798</v>
      </c>
      <c r="P440">
        <v>21.3890182129112</v>
      </c>
      <c r="Q440">
        <v>21.609304070918409</v>
      </c>
      <c r="R440">
        <v>17.799703321278841</v>
      </c>
      <c r="S440">
        <v>24.388547523072649</v>
      </c>
      <c r="T440">
        <v>50426.022924491648</v>
      </c>
      <c r="U440">
        <v>50425.984606519327</v>
      </c>
      <c r="V440">
        <v>50391.667133534989</v>
      </c>
      <c r="W440">
        <v>50460.61617376886</v>
      </c>
      <c r="X440">
        <v>3531.086293379743</v>
      </c>
      <c r="Y440">
        <v>3546.0966753697439</v>
      </c>
      <c r="Z440">
        <v>3420.093996142969</v>
      </c>
      <c r="AA440">
        <v>3602.5685402266172</v>
      </c>
      <c r="AB440">
        <v>535.21700426365601</v>
      </c>
      <c r="AC440">
        <v>531.09524681183166</v>
      </c>
      <c r="AD440">
        <v>465.08449493495709</v>
      </c>
      <c r="AE440">
        <v>614.11475669941774</v>
      </c>
      <c r="AF440">
        <v>62.998453088411161</v>
      </c>
      <c r="AG440">
        <v>62.703410402264502</v>
      </c>
      <c r="AH440">
        <v>61.731460658653717</v>
      </c>
      <c r="AI440">
        <v>65.065402588443277</v>
      </c>
      <c r="AJ440">
        <v>0.54606850362609483</v>
      </c>
      <c r="AK440">
        <v>0.54606858501733024</v>
      </c>
      <c r="AL440">
        <v>0.54604979169999301</v>
      </c>
      <c r="AM440">
        <v>0.54608710803782057</v>
      </c>
      <c r="AN440">
        <v>0.95212922841770353</v>
      </c>
      <c r="AO440">
        <v>0.95212922841770342</v>
      </c>
      <c r="AP440">
        <v>0.95212922841770342</v>
      </c>
      <c r="AQ440">
        <v>0.95212922841770342</v>
      </c>
      <c r="AR440">
        <v>15.1273857067525</v>
      </c>
      <c r="AS440">
        <v>15.127385706752509</v>
      </c>
      <c r="AT440">
        <v>15.127385706752509</v>
      </c>
      <c r="AU440">
        <v>15.127385706752509</v>
      </c>
      <c r="AV440" t="str">
        <f>VLOOKUP(Sheet1[[#This Row],[NPDES ID2]],Combined_Sheet__Major_Only___2[[NPDES ID2]:[ECHO BFR]],3,FALSE)</f>
        <v>TX</v>
      </c>
      <c r="AW440" t="s">
        <v>41</v>
      </c>
      <c r="AX440" t="str">
        <f>VLOOKUP(Sheet1[[#This Row],[NPDES ID2]],Combined_Sheet__Major_Only___2[[NPDES ID2]:[ECHO BFR]],27,FALSE)</f>
        <v>tempSludgeStore</v>
      </c>
      <c r="AY440" t="str">
        <f>VLOOKUP(Sheet1[[#This Row],[NPDES ID2]],Combined_Sheet__Major_Only___2[[NPDES ID2]:[ECHO BFR]],28,FALSE)</f>
        <v>-</v>
      </c>
      <c r="AZ440" t="str">
        <f>VLOOKUP(Sheet1[[#This Row],[NPDES ID2]],Combined_Sheet__Major_Only___2[[NPDES ID2]:[ECHO BFR]],29,FALSE)</f>
        <v>preliminaryOps, thickening, sludgeLagoon</v>
      </c>
      <c r="BA440">
        <f>VLOOKUP(Sheet1[[#This Row],[NPDES ID2]],Combined_Sheet__Major_Only___2[[NPDES ID2]:[ECHO BFR]],17,FALSE)</f>
        <v>31.576391000000001</v>
      </c>
      <c r="BB440">
        <f>VLOOKUP(Sheet1[[#This Row],[NPDES ID2]],Combined_Sheet__Major_Only___2[[NPDES ID2]:[ECHO BFR]],18,FALSE)</f>
        <v>-94.645011999999994</v>
      </c>
      <c r="BC440" t="str">
        <f>IF(ISNUMBER(SEARCH("aerobic",$AW440)),"aerobic","")</f>
        <v>aerobic</v>
      </c>
      <c r="BD440" t="str">
        <f>IF(ISNUMBER(SEARCH("anaer",$AW440)),"anaer","")</f>
        <v/>
      </c>
      <c r="BE440" t="str">
        <f>IF(ISNUMBER(SEARCH("thickening",$AZ440)),"thickening","")</f>
        <v>thickening</v>
      </c>
      <c r="BF440" s="3" t="str">
        <f>IF(ISNUMBER(SEARCH("airDry",$AW440)),"airDry","")</f>
        <v/>
      </c>
      <c r="BG440" s="3" t="str">
        <f>IF(ISNUMBER(SEARCH("heatDry",$AY440)),"heatDry","")</f>
        <v/>
      </c>
      <c r="BH440" s="3" t="str">
        <f>IF(AND(ISNUMBER(SEARCH("aerobic",$AW440)),ISNUMBER(SEARCH("anaer",$AW440))),"Combined Aer and Anaer.","")</f>
        <v/>
      </c>
    </row>
    <row r="441" spans="1:60" x14ac:dyDescent="0.25">
      <c r="A441" s="4">
        <v>1474</v>
      </c>
      <c r="B441" t="s">
        <v>6958</v>
      </c>
      <c r="C441">
        <v>113</v>
      </c>
      <c r="D441">
        <v>972.18664212414831</v>
      </c>
      <c r="E441">
        <v>973.34055941268366</v>
      </c>
      <c r="F441">
        <v>689.75938601901942</v>
      </c>
      <c r="G441">
        <v>1275.169097972079</v>
      </c>
      <c r="H441">
        <v>-116.4076090544596</v>
      </c>
      <c r="I441">
        <v>-118.7254269064495</v>
      </c>
      <c r="J441">
        <v>-134.39263273056679</v>
      </c>
      <c r="K441">
        <v>-92.829592801452577</v>
      </c>
      <c r="L441">
        <v>74.08578988378558</v>
      </c>
      <c r="M441">
        <v>73.757845160778544</v>
      </c>
      <c r="N441">
        <v>72.672479412684794</v>
      </c>
      <c r="O441">
        <v>76.389255023046147</v>
      </c>
      <c r="P441">
        <v>2.6443106626738269</v>
      </c>
      <c r="Q441">
        <v>2.6774529287096538</v>
      </c>
      <c r="R441">
        <v>2.1945655061993761</v>
      </c>
      <c r="S441">
        <v>3.0118484740774019</v>
      </c>
      <c r="T441">
        <v>50439.503324107733</v>
      </c>
      <c r="U441">
        <v>50439.464996252209</v>
      </c>
      <c r="V441">
        <v>50405.138671918787</v>
      </c>
      <c r="W441">
        <v>50474.105495863747</v>
      </c>
      <c r="X441">
        <v>3462.915644121259</v>
      </c>
      <c r="Y441">
        <v>3476.8249046043261</v>
      </c>
      <c r="Z441">
        <v>3359.7909427148688</v>
      </c>
      <c r="AA441">
        <v>3529.2927797185189</v>
      </c>
      <c r="AB441">
        <v>639.33125190520502</v>
      </c>
      <c r="AC441">
        <v>632.30307659952155</v>
      </c>
      <c r="AD441">
        <v>539.27549721567141</v>
      </c>
      <c r="AE441">
        <v>756.71603812381909</v>
      </c>
      <c r="AF441">
        <v>64.251723873077381</v>
      </c>
      <c r="AG441">
        <v>63.967184386114127</v>
      </c>
      <c r="AH441">
        <v>63.026276060152043</v>
      </c>
      <c r="AI441">
        <v>66.24933423568686</v>
      </c>
      <c r="AJ441">
        <v>0.56137954033913129</v>
      </c>
      <c r="AK441">
        <v>0.56137955153409591</v>
      </c>
      <c r="AL441">
        <v>0.56137697395927799</v>
      </c>
      <c r="AM441">
        <v>0.56138209188623933</v>
      </c>
      <c r="AN441">
        <v>0.9521411440892994</v>
      </c>
      <c r="AO441">
        <v>0.9521411440892994</v>
      </c>
      <c r="AP441">
        <v>0.9521411440892994</v>
      </c>
      <c r="AQ441">
        <v>0.9521411440892994</v>
      </c>
      <c r="AR441">
        <v>13.72597115601128</v>
      </c>
      <c r="AS441">
        <v>13.72597115601128</v>
      </c>
      <c r="AT441">
        <v>13.72597115601128</v>
      </c>
      <c r="AU441">
        <v>13.72597115601128</v>
      </c>
      <c r="AV441" t="str">
        <f>VLOOKUP(Sheet1[[#This Row],[NPDES ID2]],Combined_Sheet__Major_Only___2[[NPDES ID2]:[ECHO BFR]],3,FALSE)</f>
        <v>NE</v>
      </c>
      <c r="AW441" t="s">
        <v>41</v>
      </c>
      <c r="AX441" t="str">
        <f>VLOOKUP(Sheet1[[#This Row],[NPDES ID2]],Combined_Sheet__Major_Only___2[[NPDES ID2]:[ECHO BFR]],27,FALSE)</f>
        <v>tempSludgeStore</v>
      </c>
      <c r="AY441" t="str">
        <f>VLOOKUP(Sheet1[[#This Row],[NPDES ID2]],Combined_Sheet__Major_Only___2[[NPDES ID2]:[ECHO BFR]],28,FALSE)</f>
        <v>-</v>
      </c>
      <c r="AZ441" t="str">
        <f>VLOOKUP(Sheet1[[#This Row],[NPDES ID2]],Combined_Sheet__Major_Only___2[[NPDES ID2]:[ECHO BFR]],29,FALSE)</f>
        <v>thickening</v>
      </c>
      <c r="BA441">
        <f>VLOOKUP(Sheet1[[#This Row],[NPDES ID2]],Combined_Sheet__Major_Only___2[[NPDES ID2]:[ECHO BFR]],17,FALSE)</f>
        <v>41.134459999999997</v>
      </c>
      <c r="BB441">
        <f>VLOOKUP(Sheet1[[#This Row],[NPDES ID2]],Combined_Sheet__Major_Only___2[[NPDES ID2]:[ECHO BFR]],18,FALSE)</f>
        <v>-102.94671</v>
      </c>
      <c r="BC441" t="str">
        <f>IF(ISNUMBER(SEARCH("aerobic",$AW441)),"aerobic","")</f>
        <v>aerobic</v>
      </c>
      <c r="BD441" t="str">
        <f>IF(ISNUMBER(SEARCH("anaer",$AW441)),"anaer","")</f>
        <v/>
      </c>
      <c r="BE441" t="str">
        <f>IF(ISNUMBER(SEARCH("thickening",$AZ441)),"thickening","")</f>
        <v>thickening</v>
      </c>
      <c r="BF441" s="2" t="str">
        <f>IF(ISNUMBER(SEARCH("airDry",$AW441)),"airDry","")</f>
        <v/>
      </c>
      <c r="BG441" s="2" t="str">
        <f>IF(ISNUMBER(SEARCH("heatDry",$AY441)),"heatDry","")</f>
        <v/>
      </c>
      <c r="BH441" s="2" t="str">
        <f>IF(AND(ISNUMBER(SEARCH("aerobic",$AW441)),ISNUMBER(SEARCH("anaer",$AW441))),"Combined Aer and Anaer.","")</f>
        <v/>
      </c>
    </row>
    <row r="442" spans="1:60" x14ac:dyDescent="0.25">
      <c r="A442" s="4">
        <v>791</v>
      </c>
      <c r="B442" t="s">
        <v>3874</v>
      </c>
      <c r="C442">
        <v>1493.2</v>
      </c>
      <c r="D442">
        <v>450.13328685906839</v>
      </c>
      <c r="E442">
        <v>448.8796853888955</v>
      </c>
      <c r="F442">
        <v>384.73875804472323</v>
      </c>
      <c r="G442">
        <v>526.66815964411364</v>
      </c>
      <c r="H442">
        <v>-118.3190800873648</v>
      </c>
      <c r="I442">
        <v>-120.78665873766749</v>
      </c>
      <c r="J442">
        <v>-136.23722249755579</v>
      </c>
      <c r="K442">
        <v>-95.170621217690396</v>
      </c>
      <c r="L442">
        <v>961.56937894963335</v>
      </c>
      <c r="M442">
        <v>957.1048796486898</v>
      </c>
      <c r="N442">
        <v>942.29081155406982</v>
      </c>
      <c r="O442">
        <v>992.97730073573837</v>
      </c>
      <c r="P442">
        <v>34.976851697557407</v>
      </c>
      <c r="Q442">
        <v>35.344015263767517</v>
      </c>
      <c r="R442">
        <v>29.100805586110521</v>
      </c>
      <c r="S442">
        <v>39.879164879579562</v>
      </c>
      <c r="T442">
        <v>50440.138019090118</v>
      </c>
      <c r="U442">
        <v>50440.099690769282</v>
      </c>
      <c r="V442">
        <v>50405.772949689534</v>
      </c>
      <c r="W442">
        <v>50474.740610941437</v>
      </c>
      <c r="X442">
        <v>3525.7623904195102</v>
      </c>
      <c r="Y442">
        <v>3540.6665447899909</v>
      </c>
      <c r="Z442">
        <v>3415.4679565294418</v>
      </c>
      <c r="AA442">
        <v>3596.8068624249909</v>
      </c>
      <c r="AB442">
        <v>588.74530239147862</v>
      </c>
      <c r="AC442">
        <v>583.259806845188</v>
      </c>
      <c r="AD442">
        <v>504.4562596933722</v>
      </c>
      <c r="AE442">
        <v>685.14946680085598</v>
      </c>
      <c r="AF442">
        <v>63.112794817694628</v>
      </c>
      <c r="AG442">
        <v>62.818181699924907</v>
      </c>
      <c r="AH442">
        <v>61.850733265992247</v>
      </c>
      <c r="AI442">
        <v>65.173056400742354</v>
      </c>
      <c r="AJ442">
        <v>0.54746513671867458</v>
      </c>
      <c r="AK442">
        <v>0.54746527605566286</v>
      </c>
      <c r="AL442">
        <v>0.54743302745107936</v>
      </c>
      <c r="AM442">
        <v>0.54749706238697959</v>
      </c>
      <c r="AN442">
        <v>0.95214170496628336</v>
      </c>
      <c r="AO442">
        <v>0.95214170496628325</v>
      </c>
      <c r="AP442">
        <v>0.95214170496628325</v>
      </c>
      <c r="AQ442">
        <v>0.95214170496628325</v>
      </c>
      <c r="AR442">
        <v>14.291856079576579</v>
      </c>
      <c r="AS442">
        <v>14.29185607957659</v>
      </c>
      <c r="AT442">
        <v>14.29185607957659</v>
      </c>
      <c r="AU442">
        <v>14.29185607957659</v>
      </c>
      <c r="AV442" t="str">
        <f>VLOOKUP(Sheet1[[#This Row],[NPDES ID2]],Combined_Sheet__Major_Only___2[[NPDES ID2]:[ECHO BFR]],3,FALSE)</f>
        <v>FL</v>
      </c>
      <c r="AW442" t="s">
        <v>41</v>
      </c>
      <c r="AX442" t="str">
        <f>VLOOKUP(Sheet1[[#This Row],[NPDES ID2]],Combined_Sheet__Major_Only___2[[NPDES ID2]:[ECHO BFR]],27,FALSE)</f>
        <v>-</v>
      </c>
      <c r="AY442" t="str">
        <f>VLOOKUP(Sheet1[[#This Row],[NPDES ID2]],Combined_Sheet__Major_Only___2[[NPDES ID2]:[ECHO BFR]],28,FALSE)</f>
        <v>-</v>
      </c>
      <c r="AZ442" t="str">
        <f>VLOOKUP(Sheet1[[#This Row],[NPDES ID2]],Combined_Sheet__Major_Only___2[[NPDES ID2]:[ECHO BFR]],29,FALSE)</f>
        <v>thickening</v>
      </c>
      <c r="BA442">
        <f>VLOOKUP(Sheet1[[#This Row],[NPDES ID2]],Combined_Sheet__Major_Only___2[[NPDES ID2]:[ECHO BFR]],17,FALSE)</f>
        <v>30.216107000000001</v>
      </c>
      <c r="BB442">
        <f>VLOOKUP(Sheet1[[#This Row],[NPDES ID2]],Combined_Sheet__Major_Only___2[[NPDES ID2]:[ECHO BFR]],18,FALSE)</f>
        <v>-85.853669999999994</v>
      </c>
      <c r="BC442" t="str">
        <f>IF(ISNUMBER(SEARCH("aerobic",$AW442)),"aerobic","")</f>
        <v>aerobic</v>
      </c>
      <c r="BD442" t="str">
        <f>IF(ISNUMBER(SEARCH("anaer",$AW442)),"anaer","")</f>
        <v/>
      </c>
      <c r="BE442" t="str">
        <f>IF(ISNUMBER(SEARCH("thickening",$AZ442)),"thickening","")</f>
        <v>thickening</v>
      </c>
      <c r="BF442" s="3" t="str">
        <f>IF(ISNUMBER(SEARCH("airDry",$AW442)),"airDry","")</f>
        <v/>
      </c>
      <c r="BG442" s="3" t="str">
        <f>IF(ISNUMBER(SEARCH("heatDry",$AY442)),"heatDry","")</f>
        <v/>
      </c>
      <c r="BH442" s="3" t="str">
        <f>IF(AND(ISNUMBER(SEARCH("aerobic",$AW442)),ISNUMBER(SEARCH("anaer",$AW442))),"Combined Aer and Anaer.","")</f>
        <v/>
      </c>
    </row>
    <row r="443" spans="1:60" x14ac:dyDescent="0.25">
      <c r="A443" s="4">
        <v>2080</v>
      </c>
      <c r="B443" t="s">
        <v>9781</v>
      </c>
      <c r="C443">
        <v>1106.73</v>
      </c>
      <c r="D443">
        <v>385.9551670688432</v>
      </c>
      <c r="E443">
        <v>386.06094032675372</v>
      </c>
      <c r="F443">
        <v>325.02184946683673</v>
      </c>
      <c r="G443">
        <v>455.367536442225</v>
      </c>
      <c r="H443">
        <v>-115.01523427658201</v>
      </c>
      <c r="I443">
        <v>-117.5031360437893</v>
      </c>
      <c r="J443">
        <v>-133.18679263842449</v>
      </c>
      <c r="K443">
        <v>-91.585764250928619</v>
      </c>
      <c r="L443">
        <v>732.30852123235832</v>
      </c>
      <c r="M443">
        <v>729.1533291529538</v>
      </c>
      <c r="N443">
        <v>718.69116436859599</v>
      </c>
      <c r="O443">
        <v>754.49589879147823</v>
      </c>
      <c r="P443">
        <v>25.8831615747801</v>
      </c>
      <c r="Q443">
        <v>26.213873441865239</v>
      </c>
      <c r="R443">
        <v>21.423707711347969</v>
      </c>
      <c r="S443">
        <v>29.541367804566541</v>
      </c>
      <c r="T443">
        <v>50470.787561401477</v>
      </c>
      <c r="U443">
        <v>50470.749210609873</v>
      </c>
      <c r="V443">
        <v>50436.402344770737</v>
      </c>
      <c r="W443">
        <v>50505.41043973538</v>
      </c>
      <c r="X443">
        <v>3433.2817817301561</v>
      </c>
      <c r="Y443">
        <v>3446.685425355598</v>
      </c>
      <c r="Z443">
        <v>3333.6511836929558</v>
      </c>
      <c r="AA443">
        <v>3497.42346800219</v>
      </c>
      <c r="AB443">
        <v>554.15304678778421</v>
      </c>
      <c r="AC443">
        <v>549.64178895996088</v>
      </c>
      <c r="AD443">
        <v>477.50397514139468</v>
      </c>
      <c r="AE443">
        <v>642.33352023477676</v>
      </c>
      <c r="AF443">
        <v>64.848355982498532</v>
      </c>
      <c r="AG443">
        <v>64.56778998438017</v>
      </c>
      <c r="AH443">
        <v>63.644911885495702</v>
      </c>
      <c r="AI443">
        <v>66.812241008711467</v>
      </c>
      <c r="AJ443">
        <v>0.56867064435045134</v>
      </c>
      <c r="AK443">
        <v>0.5686707478704387</v>
      </c>
      <c r="AL443">
        <v>0.56864682750087758</v>
      </c>
      <c r="AM443">
        <v>0.56869432456081936</v>
      </c>
      <c r="AN443">
        <v>0.95216877418654799</v>
      </c>
      <c r="AO443">
        <v>0.95216877418654811</v>
      </c>
      <c r="AP443">
        <v>0.95216877418654811</v>
      </c>
      <c r="AQ443">
        <v>0.95216877418654811</v>
      </c>
      <c r="AR443">
        <v>14.986261498499569</v>
      </c>
      <c r="AS443">
        <v>14.98626149849958</v>
      </c>
      <c r="AT443">
        <v>14.98626149849958</v>
      </c>
      <c r="AU443">
        <v>14.98626149849958</v>
      </c>
      <c r="AV443" t="str">
        <f>VLOOKUP(Sheet1[[#This Row],[NPDES ID2]],Combined_Sheet__Major_Only___2[[NPDES ID2]:[ECHO BFR]],3,FALSE)</f>
        <v>HI</v>
      </c>
      <c r="AW443" t="s">
        <v>41</v>
      </c>
      <c r="AX443" t="str">
        <f>VLOOKUP(Sheet1[[#This Row],[NPDES ID2]],Combined_Sheet__Major_Only___2[[NPDES ID2]:[ECHO BFR]],27,FALSE)</f>
        <v>-</v>
      </c>
      <c r="AY443" t="str">
        <f>VLOOKUP(Sheet1[[#This Row],[NPDES ID2]],Combined_Sheet__Major_Only___2[[NPDES ID2]:[ECHO BFR]],28,FALSE)</f>
        <v>-</v>
      </c>
      <c r="AZ443" t="str">
        <f>VLOOKUP(Sheet1[[#This Row],[NPDES ID2]],Combined_Sheet__Major_Only___2[[NPDES ID2]:[ECHO BFR]],29,FALSE)</f>
        <v>thickening, preliminaryOps</v>
      </c>
      <c r="BA443">
        <f>VLOOKUP(Sheet1[[#This Row],[NPDES ID2]],Combined_Sheet__Major_Only___2[[NPDES ID2]:[ECHO BFR]],17,FALSE)</f>
        <v>20.898643</v>
      </c>
      <c r="BB443">
        <f>VLOOKUP(Sheet1[[#This Row],[NPDES ID2]],Combined_Sheet__Major_Only___2[[NPDES ID2]:[ECHO BFR]],18,FALSE)</f>
        <v>-156.45865000000001</v>
      </c>
      <c r="BC443" t="str">
        <f>IF(ISNUMBER(SEARCH("aerobic",$AW443)),"aerobic","")</f>
        <v>aerobic</v>
      </c>
      <c r="BD443" t="str">
        <f>IF(ISNUMBER(SEARCH("anaer",$AW443)),"anaer","")</f>
        <v/>
      </c>
      <c r="BE443" t="str">
        <f>IF(ISNUMBER(SEARCH("thickening",$AZ443)),"thickening","")</f>
        <v>thickening</v>
      </c>
      <c r="BF443" s="2" t="str">
        <f>IF(ISNUMBER(SEARCH("airDry",$AW443)),"airDry","")</f>
        <v/>
      </c>
      <c r="BG443" s="2" t="str">
        <f>IF(ISNUMBER(SEARCH("heatDry",$AY443)),"heatDry","")</f>
        <v/>
      </c>
      <c r="BH443" s="2" t="str">
        <f>IF(AND(ISNUMBER(SEARCH("aerobic",$AW443)),ISNUMBER(SEARCH("anaer",$AW443))),"Combined Aer and Anaer.","")</f>
        <v/>
      </c>
    </row>
    <row r="444" spans="1:60" x14ac:dyDescent="0.25">
      <c r="A444" s="4">
        <v>1265</v>
      </c>
      <c r="B444" t="s">
        <v>6038</v>
      </c>
      <c r="C444">
        <v>204.88</v>
      </c>
      <c r="D444">
        <v>609.64691237145496</v>
      </c>
      <c r="E444">
        <v>607.2628633781726</v>
      </c>
      <c r="F444">
        <v>447.19891994907817</v>
      </c>
      <c r="G444">
        <v>790.02979002157178</v>
      </c>
      <c r="H444">
        <v>-117.9245077610002</v>
      </c>
      <c r="I444">
        <v>-120.21315573365089</v>
      </c>
      <c r="J444">
        <v>-135.839570383167</v>
      </c>
      <c r="K444">
        <v>-94.448687827582674</v>
      </c>
      <c r="L444">
        <v>132.69488974445409</v>
      </c>
      <c r="M444">
        <v>132.08744723681841</v>
      </c>
      <c r="N444">
        <v>130.07669502781911</v>
      </c>
      <c r="O444">
        <v>136.96199718462401</v>
      </c>
      <c r="P444">
        <v>4.7978167076322702</v>
      </c>
      <c r="Q444">
        <v>4.8512989631886096</v>
      </c>
      <c r="R444">
        <v>3.9885246046875951</v>
      </c>
      <c r="S444">
        <v>5.4682987432201777</v>
      </c>
      <c r="T444">
        <v>50483.220827210673</v>
      </c>
      <c r="U444">
        <v>50483.182467303588</v>
      </c>
      <c r="V444">
        <v>50448.827437672648</v>
      </c>
      <c r="W444">
        <v>50517.851934940867</v>
      </c>
      <c r="X444">
        <v>3508.5526189969969</v>
      </c>
      <c r="Y444">
        <v>3523.157058323437</v>
      </c>
      <c r="Z444">
        <v>3400.4924892342269</v>
      </c>
      <c r="AA444">
        <v>3578.1218234803791</v>
      </c>
      <c r="AB444">
        <v>648.74302473397813</v>
      </c>
      <c r="AC444">
        <v>641.4018686162425</v>
      </c>
      <c r="AD444">
        <v>546.92248536750617</v>
      </c>
      <c r="AE444">
        <v>767.60191914465804</v>
      </c>
      <c r="AF444">
        <v>63.472382743014713</v>
      </c>
      <c r="AG444">
        <v>63.181595357095922</v>
      </c>
      <c r="AH444">
        <v>62.220485405369132</v>
      </c>
      <c r="AI444">
        <v>65.513309668084844</v>
      </c>
      <c r="AJ444">
        <v>0.55185771168518194</v>
      </c>
      <c r="AK444">
        <v>0.55185773182229725</v>
      </c>
      <c r="AL444">
        <v>0.551853093682942</v>
      </c>
      <c r="AM444">
        <v>0.55186230301703953</v>
      </c>
      <c r="AN444">
        <v>0.95217974633370706</v>
      </c>
      <c r="AO444">
        <v>0.95217974633370661</v>
      </c>
      <c r="AP444">
        <v>0.95217974633370661</v>
      </c>
      <c r="AQ444">
        <v>0.95217974633370661</v>
      </c>
      <c r="AR444">
        <v>13.547728008835239</v>
      </c>
      <c r="AS444">
        <v>13.547728008835231</v>
      </c>
      <c r="AT444">
        <v>13.547728008835231</v>
      </c>
      <c r="AU444">
        <v>13.547728008835231</v>
      </c>
      <c r="AV444" t="str">
        <f>VLOOKUP(Sheet1[[#This Row],[NPDES ID2]],Combined_Sheet__Major_Only___2[[NPDES ID2]:[ECHO BFR]],3,FALSE)</f>
        <v>MO</v>
      </c>
      <c r="AW444" t="s">
        <v>41</v>
      </c>
      <c r="AX444" t="str">
        <f>VLOOKUP(Sheet1[[#This Row],[NPDES ID2]],Combined_Sheet__Major_Only___2[[NPDES ID2]:[ECHO BFR]],27,FALSE)</f>
        <v>-</v>
      </c>
      <c r="AY444" t="str">
        <f>VLOOKUP(Sheet1[[#This Row],[NPDES ID2]],Combined_Sheet__Major_Only___2[[NPDES ID2]:[ECHO BFR]],28,FALSE)</f>
        <v>-</v>
      </c>
      <c r="AZ444" t="str">
        <f>VLOOKUP(Sheet1[[#This Row],[NPDES ID2]],Combined_Sheet__Major_Only___2[[NPDES ID2]:[ECHO BFR]],29,FALSE)</f>
        <v>sludgeLagoon, thickening</v>
      </c>
      <c r="BA444">
        <f>VLOOKUP(Sheet1[[#This Row],[NPDES ID2]],Combined_Sheet__Major_Only___2[[NPDES ID2]:[ECHO BFR]],17,FALSE)</f>
        <v>38.352687000000003</v>
      </c>
      <c r="BB444">
        <f>VLOOKUP(Sheet1[[#This Row],[NPDES ID2]],Combined_Sheet__Major_Only___2[[NPDES ID2]:[ECHO BFR]],18,FALSE)</f>
        <v>-93.753184000000005</v>
      </c>
      <c r="BC444" t="str">
        <f>IF(ISNUMBER(SEARCH("aerobic",$AW444)),"aerobic","")</f>
        <v>aerobic</v>
      </c>
      <c r="BD444" t="str">
        <f>IF(ISNUMBER(SEARCH("anaer",$AW444)),"anaer","")</f>
        <v/>
      </c>
      <c r="BE444" t="str">
        <f>IF(ISNUMBER(SEARCH("thickening",$AZ444)),"thickening","")</f>
        <v>thickening</v>
      </c>
      <c r="BF444" s="3" t="str">
        <f>IF(ISNUMBER(SEARCH("airDry",$AW444)),"airDry","")</f>
        <v/>
      </c>
      <c r="BG444" s="3" t="str">
        <f>IF(ISNUMBER(SEARCH("heatDry",$AY444)),"heatDry","")</f>
        <v/>
      </c>
      <c r="BH444" s="3" t="str">
        <f>IF(AND(ISNUMBER(SEARCH("aerobic",$AW444)),ISNUMBER(SEARCH("anaer",$AW444))),"Combined Aer and Anaer.","")</f>
        <v/>
      </c>
    </row>
    <row r="445" spans="1:60" x14ac:dyDescent="0.25">
      <c r="A445" s="4">
        <v>2607</v>
      </c>
      <c r="B445" t="s">
        <v>12060</v>
      </c>
      <c r="C445">
        <v>29.093189779999999</v>
      </c>
      <c r="D445">
        <v>3669.4255574482768</v>
      </c>
      <c r="E445">
        <v>3660.294831315633</v>
      </c>
      <c r="F445">
        <v>2531.903304188229</v>
      </c>
      <c r="G445">
        <v>4867.9103290193334</v>
      </c>
      <c r="H445">
        <v>-124.375677256397</v>
      </c>
      <c r="I445">
        <v>-126.8264247509737</v>
      </c>
      <c r="J445">
        <v>-143.04903472536361</v>
      </c>
      <c r="K445">
        <v>-101.19168387515511</v>
      </c>
      <c r="L445">
        <v>17.93824501424066</v>
      </c>
      <c r="M445">
        <v>17.844806957480781</v>
      </c>
      <c r="N445">
        <v>17.535617075781911</v>
      </c>
      <c r="O445">
        <v>18.59448061812958</v>
      </c>
      <c r="P445">
        <v>0.68318276984730331</v>
      </c>
      <c r="Q445">
        <v>0.68968242875806729</v>
      </c>
      <c r="R445">
        <v>0.57166161018132977</v>
      </c>
      <c r="S445">
        <v>0.7783335041088747</v>
      </c>
      <c r="T445">
        <v>50586.186719358368</v>
      </c>
      <c r="U445">
        <v>50586.148283961651</v>
      </c>
      <c r="V445">
        <v>50551.725646019229</v>
      </c>
      <c r="W445">
        <v>50620.885978702587</v>
      </c>
      <c r="X445">
        <v>3693.303050671208</v>
      </c>
      <c r="Y445">
        <v>3710.8999631338679</v>
      </c>
      <c r="Z445">
        <v>3563.9738292343759</v>
      </c>
      <c r="AA445">
        <v>3776.6648225120339</v>
      </c>
      <c r="AB445">
        <v>745.0601788960771</v>
      </c>
      <c r="AC445">
        <v>734.02304832450932</v>
      </c>
      <c r="AD445">
        <v>618.49499082026057</v>
      </c>
      <c r="AE445">
        <v>892.77716260678267</v>
      </c>
      <c r="AF445">
        <v>60.424811826103657</v>
      </c>
      <c r="AG445">
        <v>60.110033874827813</v>
      </c>
      <c r="AH445">
        <v>59.068631183880683</v>
      </c>
      <c r="AI445">
        <v>62.635310409013982</v>
      </c>
      <c r="AJ445">
        <v>0.51464684377312819</v>
      </c>
      <c r="AK445">
        <v>0.51464684661566173</v>
      </c>
      <c r="AL445">
        <v>0.51464619234616271</v>
      </c>
      <c r="AM445">
        <v>0.51464749143262567</v>
      </c>
      <c r="AN445">
        <v>0.95227041889918429</v>
      </c>
      <c r="AO445">
        <v>0.95227041889918373</v>
      </c>
      <c r="AP445">
        <v>0.95227041889918373</v>
      </c>
      <c r="AQ445">
        <v>0.95227041889918373</v>
      </c>
      <c r="AR445">
        <v>12.2875370920595</v>
      </c>
      <c r="AS445">
        <v>12.2875370920595</v>
      </c>
      <c r="AT445">
        <v>12.2875370920595</v>
      </c>
      <c r="AU445">
        <v>12.2875370920595</v>
      </c>
      <c r="AV445" t="str">
        <f>VLOOKUP(Sheet1[[#This Row],[NPDES ID2]],Combined_Sheet__Major_Only___2[[NPDES ID2]:[ECHO BFR]],3,FALSE)</f>
        <v>TX</v>
      </c>
      <c r="AW445" t="s">
        <v>41</v>
      </c>
      <c r="AX445" t="str">
        <f>VLOOKUP(Sheet1[[#This Row],[NPDES ID2]],Combined_Sheet__Major_Only___2[[NPDES ID2]:[ECHO BFR]],27,FALSE)</f>
        <v>-</v>
      </c>
      <c r="AY445" t="str">
        <f>VLOOKUP(Sheet1[[#This Row],[NPDES ID2]],Combined_Sheet__Major_Only___2[[NPDES ID2]:[ECHO BFR]],28,FALSE)</f>
        <v>-</v>
      </c>
      <c r="AZ445" t="str">
        <f>VLOOKUP(Sheet1[[#This Row],[NPDES ID2]],Combined_Sheet__Major_Only___2[[NPDES ID2]:[ECHO BFR]],29,FALSE)</f>
        <v>thickening</v>
      </c>
      <c r="BA445">
        <f>VLOOKUP(Sheet1[[#This Row],[NPDES ID2]],Combined_Sheet__Major_Only___2[[NPDES ID2]:[ECHO BFR]],17,FALSE)</f>
        <v>27.878498</v>
      </c>
      <c r="BB445">
        <f>VLOOKUP(Sheet1[[#This Row],[NPDES ID2]],Combined_Sheet__Major_Only___2[[NPDES ID2]:[ECHO BFR]],18,FALSE)</f>
        <v>-97.332087999999999</v>
      </c>
      <c r="BC445" t="str">
        <f>IF(ISNUMBER(SEARCH("aerobic",$AW445)),"aerobic","")</f>
        <v>aerobic</v>
      </c>
      <c r="BD445" t="str">
        <f>IF(ISNUMBER(SEARCH("anaer",$AW445)),"anaer","")</f>
        <v/>
      </c>
      <c r="BE445" t="str">
        <f>IF(ISNUMBER(SEARCH("thickening",$AZ445)),"thickening","")</f>
        <v>thickening</v>
      </c>
      <c r="BF445" s="3" t="str">
        <f>IF(ISNUMBER(SEARCH("airDry",$AW445)),"airDry","")</f>
        <v/>
      </c>
      <c r="BG445" s="3" t="str">
        <f>IF(ISNUMBER(SEARCH("heatDry",$AY445)),"heatDry","")</f>
        <v/>
      </c>
      <c r="BH445" s="3" t="str">
        <f>IF(AND(ISNUMBER(SEARCH("aerobic",$AW445)),ISNUMBER(SEARCH("anaer",$AW445))),"Combined Aer and Anaer.","")</f>
        <v/>
      </c>
    </row>
    <row r="446" spans="1:60" x14ac:dyDescent="0.25">
      <c r="A446" s="4">
        <v>2288</v>
      </c>
      <c r="B446" t="s">
        <v>10695</v>
      </c>
      <c r="C446">
        <v>444.71</v>
      </c>
      <c r="D446">
        <v>411.69632978736001</v>
      </c>
      <c r="E446">
        <v>417.02769127670979</v>
      </c>
      <c r="F446">
        <v>316.30720503035468</v>
      </c>
      <c r="G446">
        <v>502.79303787364682</v>
      </c>
      <c r="H446">
        <v>-122.67717085278539</v>
      </c>
      <c r="I446">
        <v>-125.1460508744489</v>
      </c>
      <c r="J446">
        <v>-141.14195249043971</v>
      </c>
      <c r="K446">
        <v>-99.512831701958788</v>
      </c>
      <c r="L446">
        <v>277.48738653222222</v>
      </c>
      <c r="M446">
        <v>276.0858039929314</v>
      </c>
      <c r="N446">
        <v>271.44429934312308</v>
      </c>
      <c r="O446">
        <v>287.33567419966153</v>
      </c>
      <c r="P446">
        <v>10.435952836885139</v>
      </c>
      <c r="Q446">
        <v>10.522896798114489</v>
      </c>
      <c r="R446">
        <v>8.7190353461986518</v>
      </c>
      <c r="S446">
        <v>11.88179033685712</v>
      </c>
      <c r="T446">
        <v>50590.611926029007</v>
      </c>
      <c r="U446">
        <v>50590.573487387963</v>
      </c>
      <c r="V446">
        <v>50556.147943815857</v>
      </c>
      <c r="W446">
        <v>50625.31411435263</v>
      </c>
      <c r="X446">
        <v>3649.7730684740632</v>
      </c>
      <c r="Y446">
        <v>3666.618526106804</v>
      </c>
      <c r="Z446">
        <v>3525.758396737046</v>
      </c>
      <c r="AA446">
        <v>3729.690266856448</v>
      </c>
      <c r="AB446">
        <v>647.34020770692382</v>
      </c>
      <c r="AC446">
        <v>640.0470779040088</v>
      </c>
      <c r="AD446">
        <v>549.2030010594475</v>
      </c>
      <c r="AE446">
        <v>759.35428844240778</v>
      </c>
      <c r="AF446">
        <v>61.150695863806718</v>
      </c>
      <c r="AG446">
        <v>60.841344902923652</v>
      </c>
      <c r="AH446">
        <v>59.819959115945132</v>
      </c>
      <c r="AI446">
        <v>63.320625654393012</v>
      </c>
      <c r="AJ446">
        <v>0.52350633635830712</v>
      </c>
      <c r="AK446">
        <v>0.52350637820517476</v>
      </c>
      <c r="AL446">
        <v>0.52349673047602285</v>
      </c>
      <c r="AM446">
        <v>0.52351588687302364</v>
      </c>
      <c r="AN446">
        <v>0.95227430806476265</v>
      </c>
      <c r="AO446">
        <v>0.9522743080647631</v>
      </c>
      <c r="AP446">
        <v>0.9522743080647631</v>
      </c>
      <c r="AQ446">
        <v>0.9522743080647631</v>
      </c>
      <c r="AR446">
        <v>13.366794492847349</v>
      </c>
      <c r="AS446">
        <v>13.36679449284736</v>
      </c>
      <c r="AT446">
        <v>13.36679449284736</v>
      </c>
      <c r="AU446">
        <v>13.36679449284736</v>
      </c>
      <c r="AV446" t="str">
        <f>VLOOKUP(Sheet1[[#This Row],[NPDES ID2]],Combined_Sheet__Major_Only___2[[NPDES ID2]:[ECHO BFR]],3,FALSE)</f>
        <v>PA</v>
      </c>
      <c r="AW446" t="s">
        <v>41</v>
      </c>
      <c r="AX446" t="str">
        <f>VLOOKUP(Sheet1[[#This Row],[NPDES ID2]],Combined_Sheet__Major_Only___2[[NPDES ID2]:[ECHO BFR]],27,FALSE)</f>
        <v>-</v>
      </c>
      <c r="AY446" t="str">
        <f>VLOOKUP(Sheet1[[#This Row],[NPDES ID2]],Combined_Sheet__Major_Only___2[[NPDES ID2]:[ECHO BFR]],28,FALSE)</f>
        <v>-</v>
      </c>
      <c r="AZ446" t="str">
        <f>VLOOKUP(Sheet1[[#This Row],[NPDES ID2]],Combined_Sheet__Major_Only___2[[NPDES ID2]:[ECHO BFR]],29,FALSE)</f>
        <v>preliminaryOps, thickening</v>
      </c>
      <c r="BA446">
        <f>VLOOKUP(Sheet1[[#This Row],[NPDES ID2]],Combined_Sheet__Major_Only___2[[NPDES ID2]:[ECHO BFR]],17,FALSE)</f>
        <v>39.996561</v>
      </c>
      <c r="BB446">
        <f>VLOOKUP(Sheet1[[#This Row],[NPDES ID2]],Combined_Sheet__Major_Only___2[[NPDES ID2]:[ECHO BFR]],18,FALSE)</f>
        <v>-76.854810000000001</v>
      </c>
      <c r="BC446" t="str">
        <f>IF(ISNUMBER(SEARCH("aerobic",$AW446)),"aerobic","")</f>
        <v>aerobic</v>
      </c>
      <c r="BD446" t="str">
        <f>IF(ISNUMBER(SEARCH("anaer",$AW446)),"anaer","")</f>
        <v/>
      </c>
      <c r="BE446" t="str">
        <f>IF(ISNUMBER(SEARCH("thickening",$AZ446)),"thickening","")</f>
        <v>thickening</v>
      </c>
      <c r="BF446" s="2" t="str">
        <f>IF(ISNUMBER(SEARCH("airDry",$AW446)),"airDry","")</f>
        <v/>
      </c>
      <c r="BG446" s="2" t="str">
        <f>IF(ISNUMBER(SEARCH("heatDry",$AY446)),"heatDry","")</f>
        <v/>
      </c>
      <c r="BH446" s="2" t="str">
        <f>IF(AND(ISNUMBER(SEARCH("aerobic",$AW446)),ISNUMBER(SEARCH("anaer",$AW446))),"Combined Aer and Anaer.","")</f>
        <v/>
      </c>
    </row>
    <row r="447" spans="1:60" x14ac:dyDescent="0.25">
      <c r="A447" s="4">
        <v>1298</v>
      </c>
      <c r="B447" t="s">
        <v>6180</v>
      </c>
      <c r="C447">
        <v>180.947</v>
      </c>
      <c r="D447">
        <v>664.26713048829038</v>
      </c>
      <c r="E447">
        <v>662.4041620504654</v>
      </c>
      <c r="F447">
        <v>483.01764408057318</v>
      </c>
      <c r="G447">
        <v>863.45203940204487</v>
      </c>
      <c r="H447">
        <v>-117.0777942809715</v>
      </c>
      <c r="I447">
        <v>-119.3822342020986</v>
      </c>
      <c r="J447">
        <v>-134.99954617709821</v>
      </c>
      <c r="K447">
        <v>-93.547934511470018</v>
      </c>
      <c r="L447">
        <v>117.99062277248549</v>
      </c>
      <c r="M447">
        <v>117.46042383733329</v>
      </c>
      <c r="N447">
        <v>115.7054913671293</v>
      </c>
      <c r="O447">
        <v>121.714950500757</v>
      </c>
      <c r="P447">
        <v>4.2356875788592063</v>
      </c>
      <c r="Q447">
        <v>4.286152557384006</v>
      </c>
      <c r="R447">
        <v>3.517933932751391</v>
      </c>
      <c r="S447">
        <v>4.8258465236506973</v>
      </c>
      <c r="T447">
        <v>50614.794494353417</v>
      </c>
      <c r="U447">
        <v>50614.756037982857</v>
      </c>
      <c r="V447">
        <v>50580.31461592346</v>
      </c>
      <c r="W447">
        <v>50649.512688764371</v>
      </c>
      <c r="X447">
        <v>3493.9160531153912</v>
      </c>
      <c r="Y447">
        <v>3508.1762848761482</v>
      </c>
      <c r="Z447">
        <v>3388.2870042840518</v>
      </c>
      <c r="AA447">
        <v>3561.911507599707</v>
      </c>
      <c r="AB447">
        <v>537.78901614018173</v>
      </c>
      <c r="AC447">
        <v>533.66841679815047</v>
      </c>
      <c r="AD447">
        <v>466.44170167803151</v>
      </c>
      <c r="AE447">
        <v>618.72797110391627</v>
      </c>
      <c r="AF447">
        <v>63.903625351145649</v>
      </c>
      <c r="AG447">
        <v>63.616284614349851</v>
      </c>
      <c r="AH447">
        <v>62.666385276578737</v>
      </c>
      <c r="AI447">
        <v>65.92057757970467</v>
      </c>
      <c r="AJ447">
        <v>0.55712625144280625</v>
      </c>
      <c r="AK447">
        <v>0.55712626790767594</v>
      </c>
      <c r="AL447">
        <v>0.55712247616731403</v>
      </c>
      <c r="AM447">
        <v>0.55713000490806808</v>
      </c>
      <c r="AN447">
        <v>0.95229555012165756</v>
      </c>
      <c r="AO447">
        <v>0.95229555012165734</v>
      </c>
      <c r="AP447">
        <v>0.95229555012165734</v>
      </c>
      <c r="AQ447">
        <v>0.95229555012165734</v>
      </c>
      <c r="AR447">
        <v>15.200277100713659</v>
      </c>
      <c r="AS447">
        <v>15.200277100713659</v>
      </c>
      <c r="AT447">
        <v>15.200277100713659</v>
      </c>
      <c r="AU447">
        <v>15.200277100713659</v>
      </c>
      <c r="AV447" t="str">
        <f>VLOOKUP(Sheet1[[#This Row],[NPDES ID2]],Combined_Sheet__Major_Only___2[[NPDES ID2]:[ECHO BFR]],3,FALSE)</f>
        <v>NJ</v>
      </c>
      <c r="AW447" t="s">
        <v>41</v>
      </c>
      <c r="AX447" t="str">
        <f>VLOOKUP(Sheet1[[#This Row],[NPDES ID2]],Combined_Sheet__Major_Only___2[[NPDES ID2]:[ECHO BFR]],27,FALSE)</f>
        <v>methaneBioCaptureRecover</v>
      </c>
      <c r="AY447" t="str">
        <f>VLOOKUP(Sheet1[[#This Row],[NPDES ID2]],Combined_Sheet__Major_Only___2[[NPDES ID2]:[ECHO BFR]],28,FALSE)</f>
        <v>highTempCompost</v>
      </c>
      <c r="AZ447" t="str">
        <f>VLOOKUP(Sheet1[[#This Row],[NPDES ID2]],Combined_Sheet__Major_Only___2[[NPDES ID2]:[ECHO BFR]],29,FALSE)</f>
        <v>thickening</v>
      </c>
      <c r="BA447">
        <f>VLOOKUP(Sheet1[[#This Row],[NPDES ID2]],Combined_Sheet__Major_Only___2[[NPDES ID2]:[ECHO BFR]],17,FALSE)</f>
        <v>39.962609999999998</v>
      </c>
      <c r="BB447">
        <f>VLOOKUP(Sheet1[[#This Row],[NPDES ID2]],Combined_Sheet__Major_Only___2[[NPDES ID2]:[ECHO BFR]],18,FALSE)</f>
        <v>-74.987425000000002</v>
      </c>
      <c r="BC447" t="str">
        <f>IF(ISNUMBER(SEARCH("aerobic",$AW447)),"aerobic","")</f>
        <v>aerobic</v>
      </c>
      <c r="BD447" t="str">
        <f>IF(ISNUMBER(SEARCH("anaer",$AW447)),"anaer","")</f>
        <v/>
      </c>
      <c r="BE447" t="str">
        <f>IF(ISNUMBER(SEARCH("thickening",$AZ447)),"thickening","")</f>
        <v>thickening</v>
      </c>
      <c r="BF447" s="2" t="str">
        <f>IF(ISNUMBER(SEARCH("airDry",$AW447)),"airDry","")</f>
        <v/>
      </c>
      <c r="BG447" s="2" t="str">
        <f>IF(ISNUMBER(SEARCH("heatDry",$AY447)),"heatDry","")</f>
        <v/>
      </c>
      <c r="BH447" s="2" t="str">
        <f>IF(AND(ISNUMBER(SEARCH("aerobic",$AW447)),ISNUMBER(SEARCH("anaer",$AW447))),"Combined Aer and Anaer.","")</f>
        <v/>
      </c>
    </row>
    <row r="448" spans="1:60" x14ac:dyDescent="0.25">
      <c r="A448" s="4">
        <v>836</v>
      </c>
      <c r="B448" t="s">
        <v>4086</v>
      </c>
      <c r="C448">
        <v>1042</v>
      </c>
      <c r="D448">
        <v>379.4907754143054</v>
      </c>
      <c r="E448">
        <v>379.95016703114811</v>
      </c>
      <c r="F448">
        <v>320.48623706899281</v>
      </c>
      <c r="G448">
        <v>449.41570150590718</v>
      </c>
      <c r="H448">
        <v>-115.2079599254067</v>
      </c>
      <c r="I448">
        <v>-117.69533189607181</v>
      </c>
      <c r="J448">
        <v>-133.3605519018312</v>
      </c>
      <c r="K448">
        <v>-91.795919705561047</v>
      </c>
      <c r="L448">
        <v>688.3556824837749</v>
      </c>
      <c r="M448">
        <v>685.37623462246358</v>
      </c>
      <c r="N448">
        <v>675.49634430595495</v>
      </c>
      <c r="O448">
        <v>709.30782755619703</v>
      </c>
      <c r="P448">
        <v>24.371674444048089</v>
      </c>
      <c r="Q448">
        <v>24.68309996371336</v>
      </c>
      <c r="R448">
        <v>20.1827890723733</v>
      </c>
      <c r="S448">
        <v>27.805816567736681</v>
      </c>
      <c r="T448">
        <v>50724.814154363878</v>
      </c>
      <c r="U448">
        <v>50724.775617332198</v>
      </c>
      <c r="V448">
        <v>50690.26195539521</v>
      </c>
      <c r="W448">
        <v>50759.605169174327</v>
      </c>
      <c r="X448">
        <v>3456.1936099991931</v>
      </c>
      <c r="Y448">
        <v>3469.7534256057011</v>
      </c>
      <c r="Z448">
        <v>3355.4336571512399</v>
      </c>
      <c r="AA448">
        <v>3521.0637257261928</v>
      </c>
      <c r="AB448">
        <v>674.22859712048069</v>
      </c>
      <c r="AC448">
        <v>666.05767088978541</v>
      </c>
      <c r="AD448">
        <v>563.45325727449006</v>
      </c>
      <c r="AE448">
        <v>806.03478973531935</v>
      </c>
      <c r="AF448">
        <v>64.742918318629805</v>
      </c>
      <c r="AG448">
        <v>64.461496986835073</v>
      </c>
      <c r="AH448">
        <v>63.53591595851303</v>
      </c>
      <c r="AI448">
        <v>66.712658667097244</v>
      </c>
      <c r="AJ448">
        <v>0.56738204982321994</v>
      </c>
      <c r="AK448">
        <v>0.56738215573575734</v>
      </c>
      <c r="AL448">
        <v>0.56735768000208009</v>
      </c>
      <c r="AM448">
        <v>0.56740627986244707</v>
      </c>
      <c r="AN448">
        <v>0.95239195357024808</v>
      </c>
      <c r="AO448">
        <v>0.95239195357024831</v>
      </c>
      <c r="AP448">
        <v>0.95239195357024831</v>
      </c>
      <c r="AQ448">
        <v>0.95239195357024831</v>
      </c>
      <c r="AR448">
        <v>13.410458414424919</v>
      </c>
      <c r="AS448">
        <v>13.410458414424919</v>
      </c>
      <c r="AT448">
        <v>13.410458414424919</v>
      </c>
      <c r="AU448">
        <v>13.410458414424919</v>
      </c>
      <c r="AV448" t="str">
        <f>VLOOKUP(Sheet1[[#This Row],[NPDES ID2]],Combined_Sheet__Major_Only___2[[NPDES ID2]:[ECHO BFR]],3,FALSE)</f>
        <v>TX</v>
      </c>
      <c r="AW448" t="s">
        <v>41</v>
      </c>
      <c r="AX448" t="str">
        <f>VLOOKUP(Sheet1[[#This Row],[NPDES ID2]],Combined_Sheet__Major_Only___2[[NPDES ID2]:[ECHO BFR]],27,FALSE)</f>
        <v>-</v>
      </c>
      <c r="AY448" t="str">
        <f>VLOOKUP(Sheet1[[#This Row],[NPDES ID2]],Combined_Sheet__Major_Only___2[[NPDES ID2]:[ECHO BFR]],28,FALSE)</f>
        <v>heatTreatment, pasteurize</v>
      </c>
      <c r="AZ448" t="str">
        <f>VLOOKUP(Sheet1[[#This Row],[NPDES ID2]],Combined_Sheet__Major_Only___2[[NPDES ID2]:[ECHO BFR]],29,FALSE)</f>
        <v>thickening</v>
      </c>
      <c r="BA448">
        <f>VLOOKUP(Sheet1[[#This Row],[NPDES ID2]],Combined_Sheet__Major_Only___2[[NPDES ID2]:[ECHO BFR]],17,FALSE)</f>
        <v>30.170200000000001</v>
      </c>
      <c r="BB448">
        <f>VLOOKUP(Sheet1[[#This Row],[NPDES ID2]],Combined_Sheet__Major_Only___2[[NPDES ID2]:[ECHO BFR]],18,FALSE)</f>
        <v>-96.377520000000004</v>
      </c>
      <c r="BC448" t="str">
        <f>IF(ISNUMBER(SEARCH("aerobic",$AW448)),"aerobic","")</f>
        <v>aerobic</v>
      </c>
      <c r="BD448" t="str">
        <f>IF(ISNUMBER(SEARCH("anaer",$AW448)),"anaer","")</f>
        <v/>
      </c>
      <c r="BE448" t="str">
        <f>IF(ISNUMBER(SEARCH("thickening",$AZ448)),"thickening","")</f>
        <v>thickening</v>
      </c>
      <c r="BF448" s="2" t="str">
        <f>IF(ISNUMBER(SEARCH("airDry",$AW448)),"airDry","")</f>
        <v/>
      </c>
      <c r="BG448" s="2" t="str">
        <f>IF(ISNUMBER(SEARCH("heatDry",$AY448)),"heatDry","")</f>
        <v/>
      </c>
      <c r="BH448" s="2" t="str">
        <f>IF(AND(ISNUMBER(SEARCH("aerobic",$AW448)),ISNUMBER(SEARCH("anaer",$AW448))),"Combined Aer and Anaer.","")</f>
        <v/>
      </c>
    </row>
    <row r="449" spans="1:60" x14ac:dyDescent="0.25">
      <c r="A449" s="4">
        <v>1361</v>
      </c>
      <c r="B449" t="s">
        <v>6461</v>
      </c>
      <c r="C449">
        <v>158.84</v>
      </c>
      <c r="D449">
        <v>788.34526635678924</v>
      </c>
      <c r="E449">
        <v>786.51149443861209</v>
      </c>
      <c r="F449">
        <v>568.47010267238295</v>
      </c>
      <c r="G449">
        <v>1026.5185305593809</v>
      </c>
      <c r="H449">
        <v>-126.1117235182849</v>
      </c>
      <c r="I449">
        <v>-128.53636221835791</v>
      </c>
      <c r="J449">
        <v>-144.97379091442221</v>
      </c>
      <c r="K449">
        <v>-103.051279645013</v>
      </c>
      <c r="L449">
        <v>96.651014649779114</v>
      </c>
      <c r="M449">
        <v>96.130763794218211</v>
      </c>
      <c r="N449">
        <v>94.408842191483345</v>
      </c>
      <c r="O449">
        <v>100.3053558389871</v>
      </c>
      <c r="P449">
        <v>3.7325747721772</v>
      </c>
      <c r="Q449">
        <v>3.7688103778604858</v>
      </c>
      <c r="R449">
        <v>3.1285633193421201</v>
      </c>
      <c r="S449">
        <v>4.2573659816657816</v>
      </c>
      <c r="T449">
        <v>50760.934027371339</v>
      </c>
      <c r="U449">
        <v>50760.895463858324</v>
      </c>
      <c r="V449">
        <v>50726.35808529464</v>
      </c>
      <c r="W449">
        <v>50795.74894939606</v>
      </c>
      <c r="X449">
        <v>3755.4801426500908</v>
      </c>
      <c r="Y449">
        <v>3773.9744746745791</v>
      </c>
      <c r="Z449">
        <v>3619.6002231805869</v>
      </c>
      <c r="AA449">
        <v>3843.1075069790791</v>
      </c>
      <c r="AB449">
        <v>622.75029298904326</v>
      </c>
      <c r="AC449">
        <v>616.24313665632758</v>
      </c>
      <c r="AD449">
        <v>534.2367133106751</v>
      </c>
      <c r="AE449">
        <v>722.1229448136354</v>
      </c>
      <c r="AF449">
        <v>59.63150835813078</v>
      </c>
      <c r="AG449">
        <v>59.310359435376519</v>
      </c>
      <c r="AH449">
        <v>58.248481742854622</v>
      </c>
      <c r="AI449">
        <v>61.88602828403134</v>
      </c>
      <c r="AJ449">
        <v>0.50496714785399677</v>
      </c>
      <c r="AK449">
        <v>0.5049671621696048</v>
      </c>
      <c r="AL449">
        <v>0.50496386547586747</v>
      </c>
      <c r="AM449">
        <v>0.50497041126839004</v>
      </c>
      <c r="AN449">
        <v>0.95242351828848371</v>
      </c>
      <c r="AO449">
        <v>0.95242351828848371</v>
      </c>
      <c r="AP449">
        <v>0.95242351828848371</v>
      </c>
      <c r="AQ449">
        <v>0.95242351828848371</v>
      </c>
      <c r="AR449">
        <v>13.55914813199794</v>
      </c>
      <c r="AS449">
        <v>13.559148131997929</v>
      </c>
      <c r="AT449">
        <v>13.559148131997929</v>
      </c>
      <c r="AU449">
        <v>13.559148131997929</v>
      </c>
      <c r="AV449" t="str">
        <f>VLOOKUP(Sheet1[[#This Row],[NPDES ID2]],Combined_Sheet__Major_Only___2[[NPDES ID2]:[ECHO BFR]],3,FALSE)</f>
        <v>CO</v>
      </c>
      <c r="AW449" t="s">
        <v>41</v>
      </c>
      <c r="AX449" t="str">
        <f>VLOOKUP(Sheet1[[#This Row],[NPDES ID2]],Combined_Sheet__Major_Only___2[[NPDES ID2]:[ECHO BFR]],27,FALSE)</f>
        <v>tempSludgeStore</v>
      </c>
      <c r="AY449" t="str">
        <f>VLOOKUP(Sheet1[[#This Row],[NPDES ID2]],Combined_Sheet__Major_Only___2[[NPDES ID2]:[ECHO BFR]],28,FALSE)</f>
        <v>-</v>
      </c>
      <c r="AZ449" t="str">
        <f>VLOOKUP(Sheet1[[#This Row],[NPDES ID2]],Combined_Sheet__Major_Only___2[[NPDES ID2]:[ECHO BFR]],29,FALSE)</f>
        <v>thickening</v>
      </c>
      <c r="BA449">
        <f>VLOOKUP(Sheet1[[#This Row],[NPDES ID2]],Combined_Sheet__Major_Only___2[[NPDES ID2]:[ECHO BFR]],17,FALSE)</f>
        <v>39.557271</v>
      </c>
      <c r="BB449">
        <f>VLOOKUP(Sheet1[[#This Row],[NPDES ID2]],Combined_Sheet__Major_Only___2[[NPDES ID2]:[ECHO BFR]],18,FALSE)</f>
        <v>-107.353458</v>
      </c>
      <c r="BC449" t="str">
        <f>IF(ISNUMBER(SEARCH("aerobic",$AW449)),"aerobic","")</f>
        <v>aerobic</v>
      </c>
      <c r="BD449" t="str">
        <f>IF(ISNUMBER(SEARCH("anaer",$AW449)),"anaer","")</f>
        <v/>
      </c>
      <c r="BE449" t="str">
        <f>IF(ISNUMBER(SEARCH("thickening",$AZ449)),"thickening","")</f>
        <v>thickening</v>
      </c>
      <c r="BF449" s="3" t="str">
        <f>IF(ISNUMBER(SEARCH("airDry",$AW449)),"airDry","")</f>
        <v/>
      </c>
      <c r="BG449" s="3" t="str">
        <f>IF(ISNUMBER(SEARCH("heatDry",$AY449)),"heatDry","")</f>
        <v/>
      </c>
      <c r="BH449" s="3" t="str">
        <f>IF(AND(ISNUMBER(SEARCH("aerobic",$AW449)),ISNUMBER(SEARCH("anaer",$AW449))),"Combined Aer and Anaer.","")</f>
        <v/>
      </c>
    </row>
    <row r="450" spans="1:60" x14ac:dyDescent="0.25">
      <c r="A450" s="4">
        <v>495</v>
      </c>
      <c r="B450" t="s">
        <v>2454</v>
      </c>
      <c r="C450">
        <v>375.78</v>
      </c>
      <c r="D450">
        <v>439.92833435200151</v>
      </c>
      <c r="E450">
        <v>445.14160468462302</v>
      </c>
      <c r="F450">
        <v>337.06102431827702</v>
      </c>
      <c r="G450">
        <v>546.53578932140908</v>
      </c>
      <c r="H450">
        <v>-122.70185672339061</v>
      </c>
      <c r="I450">
        <v>-125.1653572655908</v>
      </c>
      <c r="J450">
        <v>-141.1722656625256</v>
      </c>
      <c r="K450">
        <v>-99.518326632223165</v>
      </c>
      <c r="L450">
        <v>234.473592044996</v>
      </c>
      <c r="M450">
        <v>233.2891239385068</v>
      </c>
      <c r="N450">
        <v>229.3671975176286</v>
      </c>
      <c r="O450">
        <v>242.79556778588969</v>
      </c>
      <c r="P450">
        <v>8.8184219248876996</v>
      </c>
      <c r="Q450">
        <v>8.8918843281746902</v>
      </c>
      <c r="R450">
        <v>7.3676159881710879</v>
      </c>
      <c r="S450">
        <v>10.040126698012291</v>
      </c>
      <c r="T450">
        <v>50773.503104434683</v>
      </c>
      <c r="U450">
        <v>50773.464531706632</v>
      </c>
      <c r="V450">
        <v>50738.918900176257</v>
      </c>
      <c r="W450">
        <v>50808.326345747177</v>
      </c>
      <c r="X450">
        <v>3663.018804329929</v>
      </c>
      <c r="Y450">
        <v>3679.9273363349921</v>
      </c>
      <c r="Z450">
        <v>3538.54946339256</v>
      </c>
      <c r="AA450">
        <v>3743.226814882843</v>
      </c>
      <c r="AB450">
        <v>607.89214109175884</v>
      </c>
      <c r="AC450">
        <v>601.87574246891234</v>
      </c>
      <c r="AD450">
        <v>521.1243353251939</v>
      </c>
      <c r="AE450">
        <v>705.77840605000438</v>
      </c>
      <c r="AF450">
        <v>61.149617439045379</v>
      </c>
      <c r="AG450">
        <v>60.840318172962071</v>
      </c>
      <c r="AH450">
        <v>59.818713845017932</v>
      </c>
      <c r="AI450">
        <v>63.319648549176463</v>
      </c>
      <c r="AJ450">
        <v>0.52349317306478527</v>
      </c>
      <c r="AK450">
        <v>0.52349320754450135</v>
      </c>
      <c r="AL450">
        <v>0.52348526076634649</v>
      </c>
      <c r="AM450">
        <v>0.52350103972815154</v>
      </c>
      <c r="AN450">
        <v>0.95243449243781908</v>
      </c>
      <c r="AO450">
        <v>0.9524344924378193</v>
      </c>
      <c r="AP450">
        <v>0.9524344924378193</v>
      </c>
      <c r="AQ450">
        <v>0.9524344924378193</v>
      </c>
      <c r="AR450">
        <v>13.89807513734649</v>
      </c>
      <c r="AS450">
        <v>13.89807513734649</v>
      </c>
      <c r="AT450">
        <v>13.89807513734649</v>
      </c>
      <c r="AU450">
        <v>13.89807513734649</v>
      </c>
      <c r="AV450" t="str">
        <f>VLOOKUP(Sheet1[[#This Row],[NPDES ID2]],Combined_Sheet__Major_Only___2[[NPDES ID2]:[ECHO BFR]],3,FALSE)</f>
        <v>FL</v>
      </c>
      <c r="AW450" t="s">
        <v>41</v>
      </c>
      <c r="AX450" t="str">
        <f>VLOOKUP(Sheet1[[#This Row],[NPDES ID2]],Combined_Sheet__Major_Only___2[[NPDES ID2]:[ECHO BFR]],27,FALSE)</f>
        <v>-</v>
      </c>
      <c r="AY450" t="str">
        <f>VLOOKUP(Sheet1[[#This Row],[NPDES ID2]],Combined_Sheet__Major_Only___2[[NPDES ID2]:[ECHO BFR]],28,FALSE)</f>
        <v>-</v>
      </c>
      <c r="AZ450" t="str">
        <f>VLOOKUP(Sheet1[[#This Row],[NPDES ID2]],Combined_Sheet__Major_Only___2[[NPDES ID2]:[ECHO BFR]],29,FALSE)</f>
        <v>thickening</v>
      </c>
      <c r="BA450">
        <f>VLOOKUP(Sheet1[[#This Row],[NPDES ID2]],Combined_Sheet__Major_Only___2[[NPDES ID2]:[ECHO BFR]],17,FALSE)</f>
        <v>30.73621</v>
      </c>
      <c r="BB450">
        <f>VLOOKUP(Sheet1[[#This Row],[NPDES ID2]],Combined_Sheet__Major_Only___2[[NPDES ID2]:[ECHO BFR]],18,FALSE)</f>
        <v>-86.596249999999998</v>
      </c>
      <c r="BC450" t="str">
        <f>IF(ISNUMBER(SEARCH("aerobic",$AW450)),"aerobic","")</f>
        <v>aerobic</v>
      </c>
      <c r="BD450" t="str">
        <f>IF(ISNUMBER(SEARCH("anaer",$AW450)),"anaer","")</f>
        <v/>
      </c>
      <c r="BE450" t="str">
        <f>IF(ISNUMBER(SEARCH("thickening",$AZ450)),"thickening","")</f>
        <v>thickening</v>
      </c>
      <c r="BF450" s="3" t="str">
        <f>IF(ISNUMBER(SEARCH("airDry",$AW450)),"airDry","")</f>
        <v/>
      </c>
      <c r="BG450" s="3" t="str">
        <f>IF(ISNUMBER(SEARCH("heatDry",$AY450)),"heatDry","")</f>
        <v/>
      </c>
      <c r="BH450" s="3" t="str">
        <f>IF(AND(ISNUMBER(SEARCH("aerobic",$AW450)),ISNUMBER(SEARCH("anaer",$AW450))),"Combined Aer and Anaer.","")</f>
        <v/>
      </c>
    </row>
    <row r="451" spans="1:60" x14ac:dyDescent="0.25">
      <c r="A451" s="4">
        <v>835</v>
      </c>
      <c r="B451" t="s">
        <v>4082</v>
      </c>
      <c r="C451">
        <v>1055.5999999999999</v>
      </c>
      <c r="D451">
        <v>408.09300927396481</v>
      </c>
      <c r="E451">
        <v>408.50710211274111</v>
      </c>
      <c r="F451">
        <v>345.56270863095102</v>
      </c>
      <c r="G451">
        <v>483.64968721706907</v>
      </c>
      <c r="H451">
        <v>-124.0523514827306</v>
      </c>
      <c r="I451">
        <v>-126.6483858215765</v>
      </c>
      <c r="J451">
        <v>-142.6507253981209</v>
      </c>
      <c r="K451">
        <v>-101.1153997069476</v>
      </c>
      <c r="L451">
        <v>651.02170299145064</v>
      </c>
      <c r="M451">
        <v>647.63649037163975</v>
      </c>
      <c r="N451">
        <v>636.41393097982177</v>
      </c>
      <c r="O451">
        <v>674.82360082186335</v>
      </c>
      <c r="P451">
        <v>24.78665122282267</v>
      </c>
      <c r="Q451">
        <v>25.022504779640801</v>
      </c>
      <c r="R451">
        <v>20.740497198668489</v>
      </c>
      <c r="S451">
        <v>28.237659585647499</v>
      </c>
      <c r="T451">
        <v>50839.115619688673</v>
      </c>
      <c r="U451">
        <v>50839.076998856661</v>
      </c>
      <c r="V451">
        <v>50804.488285571009</v>
      </c>
      <c r="W451">
        <v>50873.98228896279</v>
      </c>
      <c r="X451">
        <v>3710.849012167077</v>
      </c>
      <c r="Y451">
        <v>3728.5043549023462</v>
      </c>
      <c r="Z451">
        <v>3580.9835888348111</v>
      </c>
      <c r="AA451">
        <v>3794.5819857295292</v>
      </c>
      <c r="AB451">
        <v>610.05817941666771</v>
      </c>
      <c r="AC451">
        <v>603.97430680701154</v>
      </c>
      <c r="AD451">
        <v>523.85320705006734</v>
      </c>
      <c r="AE451">
        <v>706.94461327265708</v>
      </c>
      <c r="AF451">
        <v>60.442585594498539</v>
      </c>
      <c r="AG451">
        <v>60.12718999026378</v>
      </c>
      <c r="AH451">
        <v>59.088648516292309</v>
      </c>
      <c r="AI451">
        <v>62.651575509199652</v>
      </c>
      <c r="AJ451">
        <v>0.5148637383126754</v>
      </c>
      <c r="AK451">
        <v>0.51486383378944867</v>
      </c>
      <c r="AL451">
        <v>0.51484177029837341</v>
      </c>
      <c r="AM451">
        <v>0.5148855803143858</v>
      </c>
      <c r="AN451">
        <v>0.95249169709109138</v>
      </c>
      <c r="AO451">
        <v>0.9524916970910916</v>
      </c>
      <c r="AP451">
        <v>0.9524916970910916</v>
      </c>
      <c r="AQ451">
        <v>0.9524916970910916</v>
      </c>
      <c r="AR451">
        <v>13.814613007000791</v>
      </c>
      <c r="AS451">
        <v>13.814613007000791</v>
      </c>
      <c r="AT451">
        <v>13.814613007000791</v>
      </c>
      <c r="AU451">
        <v>13.814613007000791</v>
      </c>
      <c r="AV451" t="str">
        <f>VLOOKUP(Sheet1[[#This Row],[NPDES ID2]],Combined_Sheet__Major_Only___2[[NPDES ID2]:[ECHO BFR]],3,FALSE)</f>
        <v>GA</v>
      </c>
      <c r="AW451" t="s">
        <v>41</v>
      </c>
      <c r="AX451" t="str">
        <f>VLOOKUP(Sheet1[[#This Row],[NPDES ID2]],Combined_Sheet__Major_Only___2[[NPDES ID2]:[ECHO BFR]],27,FALSE)</f>
        <v>-</v>
      </c>
      <c r="AY451" t="str">
        <f>VLOOKUP(Sheet1[[#This Row],[NPDES ID2]],Combined_Sheet__Major_Only___2[[NPDES ID2]:[ECHO BFR]],28,FALSE)</f>
        <v>-</v>
      </c>
      <c r="AZ451" t="str">
        <f>VLOOKUP(Sheet1[[#This Row],[NPDES ID2]],Combined_Sheet__Major_Only___2[[NPDES ID2]:[ECHO BFR]],29,FALSE)</f>
        <v>thickening</v>
      </c>
      <c r="BA451">
        <f>VLOOKUP(Sheet1[[#This Row],[NPDES ID2]],Combined_Sheet__Major_Only___2[[NPDES ID2]:[ECHO BFR]],17,FALSE)</f>
        <v>34.509692000000001</v>
      </c>
      <c r="BB451">
        <f>VLOOKUP(Sheet1[[#This Row],[NPDES ID2]],Combined_Sheet__Major_Only___2[[NPDES ID2]:[ECHO BFR]],18,FALSE)</f>
        <v>-84.962891999999997</v>
      </c>
      <c r="BC451" t="str">
        <f>IF(ISNUMBER(SEARCH("aerobic",$AW451)),"aerobic","")</f>
        <v>aerobic</v>
      </c>
      <c r="BD451" t="str">
        <f>IF(ISNUMBER(SEARCH("anaer",$AW451)),"anaer","")</f>
        <v/>
      </c>
      <c r="BE451" t="str">
        <f>IF(ISNUMBER(SEARCH("thickening",$AZ451)),"thickening","")</f>
        <v>thickening</v>
      </c>
      <c r="BF451" s="3" t="str">
        <f>IF(ISNUMBER(SEARCH("airDry",$AW451)),"airDry","")</f>
        <v/>
      </c>
      <c r="BG451" s="3" t="str">
        <f>IF(ISNUMBER(SEARCH("heatDry",$AY451)),"heatDry","")</f>
        <v/>
      </c>
      <c r="BH451" s="3" t="str">
        <f>IF(AND(ISNUMBER(SEARCH("aerobic",$AW451)),ISNUMBER(SEARCH("anaer",$AW451))),"Combined Aer and Anaer.","")</f>
        <v/>
      </c>
    </row>
    <row r="452" spans="1:60" x14ac:dyDescent="0.25">
      <c r="A452" s="4">
        <v>848</v>
      </c>
      <c r="B452" t="s">
        <v>4145</v>
      </c>
      <c r="C452">
        <v>975.25</v>
      </c>
      <c r="D452">
        <v>403.12878261355382</v>
      </c>
      <c r="E452">
        <v>404.69074383207789</v>
      </c>
      <c r="F452">
        <v>339.26181349888623</v>
      </c>
      <c r="G452">
        <v>480.13756480413213</v>
      </c>
      <c r="H452">
        <v>-125.2747327890378</v>
      </c>
      <c r="I452">
        <v>-127.8607203830127</v>
      </c>
      <c r="J452">
        <v>-144.0132529655541</v>
      </c>
      <c r="K452">
        <v>-102.37863853151561</v>
      </c>
      <c r="L452">
        <v>596.10919609948792</v>
      </c>
      <c r="M452">
        <v>592.9389348185</v>
      </c>
      <c r="N452">
        <v>582.43102973312011</v>
      </c>
      <c r="O452">
        <v>618.39708991602333</v>
      </c>
      <c r="P452">
        <v>22.911007531241541</v>
      </c>
      <c r="Q452">
        <v>23.143725262361379</v>
      </c>
      <c r="R452">
        <v>19.192945898832651</v>
      </c>
      <c r="S452">
        <v>26.121515141967109</v>
      </c>
      <c r="T452">
        <v>50849.995029535632</v>
      </c>
      <c r="U452">
        <v>50849.956400727373</v>
      </c>
      <c r="V452">
        <v>50815.360543925402</v>
      </c>
      <c r="W452">
        <v>50884.868899731577</v>
      </c>
      <c r="X452">
        <v>3745.0677843161911</v>
      </c>
      <c r="Y452">
        <v>3763.2994393013751</v>
      </c>
      <c r="Z452">
        <v>3611.0596518842208</v>
      </c>
      <c r="AA452">
        <v>3831.4951740909491</v>
      </c>
      <c r="AB452">
        <v>586.19605279339203</v>
      </c>
      <c r="AC452">
        <v>580.76358853329623</v>
      </c>
      <c r="AD452">
        <v>507.09073214507151</v>
      </c>
      <c r="AE452">
        <v>674.24768963810266</v>
      </c>
      <c r="AF452">
        <v>59.903877957180747</v>
      </c>
      <c r="AG452">
        <v>59.58429846893236</v>
      </c>
      <c r="AH452">
        <v>58.531401553814973</v>
      </c>
      <c r="AI452">
        <v>62.142860967496873</v>
      </c>
      <c r="AJ452">
        <v>0.50829020986728524</v>
      </c>
      <c r="AK452">
        <v>0.5082902956962565</v>
      </c>
      <c r="AL452">
        <v>0.50827046899347117</v>
      </c>
      <c r="AM452">
        <v>0.50830983741755942</v>
      </c>
      <c r="AN452">
        <v>0.95250116907155924</v>
      </c>
      <c r="AO452">
        <v>0.95250116907155946</v>
      </c>
      <c r="AP452">
        <v>0.95250116907155946</v>
      </c>
      <c r="AQ452">
        <v>0.95250116907155946</v>
      </c>
      <c r="AR452">
        <v>14.102939428572171</v>
      </c>
      <c r="AS452">
        <v>14.102939428572171</v>
      </c>
      <c r="AT452">
        <v>14.102939428572171</v>
      </c>
      <c r="AU452">
        <v>14.102939428572171</v>
      </c>
      <c r="AV452" t="str">
        <f>VLOOKUP(Sheet1[[#This Row],[NPDES ID2]],Combined_Sheet__Major_Only___2[[NPDES ID2]:[ECHO BFR]],3,FALSE)</f>
        <v>TX</v>
      </c>
      <c r="AW452" t="s">
        <v>544</v>
      </c>
      <c r="AX452" t="str">
        <f>VLOOKUP(Sheet1[[#This Row],[NPDES ID2]],Combined_Sheet__Major_Only___2[[NPDES ID2]:[ECHO BFR]],27,FALSE)</f>
        <v>-</v>
      </c>
      <c r="AY452" t="str">
        <f>VLOOKUP(Sheet1[[#This Row],[NPDES ID2]],Combined_Sheet__Major_Only___2[[NPDES ID2]:[ECHO BFR]],28,FALSE)</f>
        <v>pasteurize</v>
      </c>
      <c r="AZ452" t="str">
        <f>VLOOKUP(Sheet1[[#This Row],[NPDES ID2]],Combined_Sheet__Major_Only___2[[NPDES ID2]:[ECHO BFR]],29,FALSE)</f>
        <v>thickening</v>
      </c>
      <c r="BA452">
        <f>VLOOKUP(Sheet1[[#This Row],[NPDES ID2]],Combined_Sheet__Major_Only___2[[NPDES ID2]:[ECHO BFR]],17,FALSE)</f>
        <v>29.604351999999999</v>
      </c>
      <c r="BB452">
        <f>VLOOKUP(Sheet1[[#This Row],[NPDES ID2]],Combined_Sheet__Major_Only___2[[NPDES ID2]:[ECHO BFR]],18,FALSE)</f>
        <v>-95.554741000000007</v>
      </c>
      <c r="BC452" t="str">
        <f>IF(ISNUMBER(SEARCH("aerobic",$AW452)),"aerobic","")</f>
        <v>aerobic</v>
      </c>
      <c r="BD452" t="str">
        <f>IF(ISNUMBER(SEARCH("anaer",$AW452)),"anaer","")</f>
        <v/>
      </c>
      <c r="BE452" t="str">
        <f>IF(ISNUMBER(SEARCH("thickening",$AZ452)),"thickening","")</f>
        <v>thickening</v>
      </c>
      <c r="BF452" s="2" t="str">
        <f>IF(ISNUMBER(SEARCH("airDry",$AW452)),"airDry","")</f>
        <v/>
      </c>
      <c r="BG452" s="2" t="str">
        <f>IF(ISNUMBER(SEARCH("heatDry",$AY452)),"heatDry","")</f>
        <v/>
      </c>
      <c r="BH452" s="2" t="str">
        <f>IF(AND(ISNUMBER(SEARCH("aerobic",$AW452)),ISNUMBER(SEARCH("anaer",$AW452))),"Combined Aer and Anaer.","")</f>
        <v/>
      </c>
    </row>
    <row r="453" spans="1:60" x14ac:dyDescent="0.25">
      <c r="A453" s="4">
        <v>1688</v>
      </c>
      <c r="B453" t="s">
        <v>7918</v>
      </c>
      <c r="C453">
        <v>49.67</v>
      </c>
      <c r="D453">
        <v>2102.380512631893</v>
      </c>
      <c r="E453">
        <v>2102.5146997689421</v>
      </c>
      <c r="F453">
        <v>1460.0671862004101</v>
      </c>
      <c r="G453">
        <v>2780.644233997863</v>
      </c>
      <c r="H453">
        <v>-118.8394319165029</v>
      </c>
      <c r="I453">
        <v>-121.1500170300687</v>
      </c>
      <c r="J453">
        <v>-136.86982819597861</v>
      </c>
      <c r="K453">
        <v>-95.371843133148545</v>
      </c>
      <c r="L453">
        <v>31.950741576508289</v>
      </c>
      <c r="M453">
        <v>31.801713125793722</v>
      </c>
      <c r="N453">
        <v>31.30855589499712</v>
      </c>
      <c r="O453">
        <v>32.997422104241288</v>
      </c>
      <c r="P453">
        <v>1.1636266933194721</v>
      </c>
      <c r="Q453">
        <v>1.175703966954688</v>
      </c>
      <c r="R453">
        <v>0.96824387157201619</v>
      </c>
      <c r="S453">
        <v>1.3267148384574909</v>
      </c>
      <c r="T453">
        <v>50961.158926800097</v>
      </c>
      <c r="U453">
        <v>50961.120216491843</v>
      </c>
      <c r="V453">
        <v>50926.451368496033</v>
      </c>
      <c r="W453">
        <v>50996.106374749434</v>
      </c>
      <c r="X453">
        <v>3566.0934720742271</v>
      </c>
      <c r="Y453">
        <v>3581.2337770916301</v>
      </c>
      <c r="Z453">
        <v>3454.2091670521691</v>
      </c>
      <c r="AA453">
        <v>3638.1296165029898</v>
      </c>
      <c r="AB453">
        <v>548.68445096073617</v>
      </c>
      <c r="AC453">
        <v>544.33528247839149</v>
      </c>
      <c r="AD453">
        <v>475.78996304043159</v>
      </c>
      <c r="AE453">
        <v>630.8903655117864</v>
      </c>
      <c r="AF453">
        <v>63.039648308697537</v>
      </c>
      <c r="AG453">
        <v>62.745560342752647</v>
      </c>
      <c r="AH453">
        <v>61.77270494109581</v>
      </c>
      <c r="AI453">
        <v>65.104737664297986</v>
      </c>
      <c r="AJ453">
        <v>0.54657168803591549</v>
      </c>
      <c r="AK453">
        <v>0.54657169253701898</v>
      </c>
      <c r="AL453">
        <v>0.54657065645081715</v>
      </c>
      <c r="AM453">
        <v>0.54657271365566795</v>
      </c>
      <c r="AN453">
        <v>0.95259773608218834</v>
      </c>
      <c r="AO453">
        <v>0.95259773608218878</v>
      </c>
      <c r="AP453">
        <v>0.95259773608218878</v>
      </c>
      <c r="AQ453">
        <v>0.95259773608218878</v>
      </c>
      <c r="AR453">
        <v>14.99825400103007</v>
      </c>
      <c r="AS453">
        <v>14.998254001030061</v>
      </c>
      <c r="AT453">
        <v>14.998254001030061</v>
      </c>
      <c r="AU453">
        <v>14.998254001030061</v>
      </c>
      <c r="AV453" t="str">
        <f>VLOOKUP(Sheet1[[#This Row],[NPDES ID2]],Combined_Sheet__Major_Only___2[[NPDES ID2]:[ECHO BFR]],3,FALSE)</f>
        <v>WV</v>
      </c>
      <c r="AW453" t="s">
        <v>41</v>
      </c>
      <c r="AX453" t="str">
        <f>VLOOKUP(Sheet1[[#This Row],[NPDES ID2]],Combined_Sheet__Major_Only___2[[NPDES ID2]:[ECHO BFR]],27,FALSE)</f>
        <v>-</v>
      </c>
      <c r="AY453" t="str">
        <f>VLOOKUP(Sheet1[[#This Row],[NPDES ID2]],Combined_Sheet__Major_Only___2[[NPDES ID2]:[ECHO BFR]],28,FALSE)</f>
        <v>-</v>
      </c>
      <c r="AZ453" t="str">
        <f>VLOOKUP(Sheet1[[#This Row],[NPDES ID2]],Combined_Sheet__Major_Only___2[[NPDES ID2]:[ECHO BFR]],29,FALSE)</f>
        <v>thickening</v>
      </c>
      <c r="BA453">
        <f>VLOOKUP(Sheet1[[#This Row],[NPDES ID2]],Combined_Sheet__Major_Only___2[[NPDES ID2]:[ECHO BFR]],17,FALSE)</f>
        <v>39.222276000000001</v>
      </c>
      <c r="BB453">
        <f>VLOOKUP(Sheet1[[#This Row],[NPDES ID2]],Combined_Sheet__Major_Only___2[[NPDES ID2]:[ECHO BFR]],18,FALSE)</f>
        <v>-81.688451000000001</v>
      </c>
      <c r="BC453" t="str">
        <f>IF(ISNUMBER(SEARCH("aerobic",$AW453)),"aerobic","")</f>
        <v>aerobic</v>
      </c>
      <c r="BD453" t="str">
        <f>IF(ISNUMBER(SEARCH("anaer",$AW453)),"anaer","")</f>
        <v/>
      </c>
      <c r="BE453" t="str">
        <f>IF(ISNUMBER(SEARCH("thickening",$AZ453)),"thickening","")</f>
        <v>thickening</v>
      </c>
      <c r="BF453" s="2" t="str">
        <f>IF(ISNUMBER(SEARCH("airDry",$AW453)),"airDry","")</f>
        <v/>
      </c>
      <c r="BG453" s="2" t="str">
        <f>IF(ISNUMBER(SEARCH("heatDry",$AY453)),"heatDry","")</f>
        <v/>
      </c>
      <c r="BH453" s="2" t="str">
        <f>IF(AND(ISNUMBER(SEARCH("aerobic",$AW453)),ISNUMBER(SEARCH("anaer",$AW453))),"Combined Aer and Anaer.","")</f>
        <v/>
      </c>
    </row>
    <row r="454" spans="1:60" x14ac:dyDescent="0.25">
      <c r="A454" s="4">
        <v>19</v>
      </c>
      <c r="B454" t="s">
        <v>147</v>
      </c>
      <c r="C454">
        <v>446.45</v>
      </c>
      <c r="D454">
        <v>390.54264544271689</v>
      </c>
      <c r="E454">
        <v>395.32599095994851</v>
      </c>
      <c r="F454">
        <v>300.35650760828139</v>
      </c>
      <c r="G454">
        <v>475.69974098914707</v>
      </c>
      <c r="H454">
        <v>-116.0982192645229</v>
      </c>
      <c r="I454">
        <v>-118.4675669141061</v>
      </c>
      <c r="J454">
        <v>-134.13216622684359</v>
      </c>
      <c r="K454">
        <v>-92.577439591318054</v>
      </c>
      <c r="L454">
        <v>293.23983743074928</v>
      </c>
      <c r="M454">
        <v>291.94888255364168</v>
      </c>
      <c r="N454">
        <v>287.67371720928401</v>
      </c>
      <c r="O454">
        <v>302.31081577513169</v>
      </c>
      <c r="P454">
        <v>10.446078413563979</v>
      </c>
      <c r="Q454">
        <v>10.579175305589679</v>
      </c>
      <c r="R454">
        <v>8.6659054358311991</v>
      </c>
      <c r="S454">
        <v>11.90190905362938</v>
      </c>
      <c r="T454">
        <v>50984.431332996057</v>
      </c>
      <c r="U454">
        <v>50984.392605625588</v>
      </c>
      <c r="V454">
        <v>50949.708476762928</v>
      </c>
      <c r="W454">
        <v>51019.394184609759</v>
      </c>
      <c r="X454">
        <v>3493.9271590628091</v>
      </c>
      <c r="Y454">
        <v>3507.881812650086</v>
      </c>
      <c r="Z454">
        <v>3390.407494046879</v>
      </c>
      <c r="AA454">
        <v>3560.5632927576821</v>
      </c>
      <c r="AB454">
        <v>549.80850389115312</v>
      </c>
      <c r="AC454">
        <v>545.48152422280191</v>
      </c>
      <c r="AD454">
        <v>475.438823682639</v>
      </c>
      <c r="AE454">
        <v>634.73831836666943</v>
      </c>
      <c r="AF454">
        <v>64.370142520806738</v>
      </c>
      <c r="AG454">
        <v>64.086295330941425</v>
      </c>
      <c r="AH454">
        <v>63.149269585961257</v>
      </c>
      <c r="AI454">
        <v>66.360993502716894</v>
      </c>
      <c r="AJ454">
        <v>0.56282655834807604</v>
      </c>
      <c r="AK454">
        <v>0.56282659971275917</v>
      </c>
      <c r="AL454">
        <v>0.56281706450513425</v>
      </c>
      <c r="AM454">
        <v>0.56283599745319968</v>
      </c>
      <c r="AN454">
        <v>0.95261790291367432</v>
      </c>
      <c r="AO454">
        <v>0.95261790291367432</v>
      </c>
      <c r="AP454">
        <v>0.95261790291367432</v>
      </c>
      <c r="AQ454">
        <v>0.95261790291367432</v>
      </c>
      <c r="AR454">
        <v>15.10592428132969</v>
      </c>
      <c r="AS454">
        <v>15.10592428132969</v>
      </c>
      <c r="AT454">
        <v>15.10592428132969</v>
      </c>
      <c r="AU454">
        <v>15.10592428132969</v>
      </c>
      <c r="AV454" t="str">
        <f>VLOOKUP(Sheet1[[#This Row],[NPDES ID2]],Combined_Sheet__Major_Only___2[[NPDES ID2]:[ECHO BFR]],3,FALSE)</f>
        <v>IL</v>
      </c>
      <c r="AW454" t="s">
        <v>41</v>
      </c>
      <c r="AX454" t="str">
        <f>VLOOKUP(Sheet1[[#This Row],[NPDES ID2]],Combined_Sheet__Major_Only___2[[NPDES ID2]:[ECHO BFR]],27,FALSE)</f>
        <v>-</v>
      </c>
      <c r="AY454" t="str">
        <f>VLOOKUP(Sheet1[[#This Row],[NPDES ID2]],Combined_Sheet__Major_Only___2[[NPDES ID2]:[ECHO BFR]],28,FALSE)</f>
        <v>-</v>
      </c>
      <c r="AZ454" t="str">
        <f>VLOOKUP(Sheet1[[#This Row],[NPDES ID2]],Combined_Sheet__Major_Only___2[[NPDES ID2]:[ECHO BFR]],29,FALSE)</f>
        <v>thickening</v>
      </c>
      <c r="BA454">
        <f>VLOOKUP(Sheet1[[#This Row],[NPDES ID2]],Combined_Sheet__Major_Only___2[[NPDES ID2]:[ECHO BFR]],17,FALSE)</f>
        <v>41.443002</v>
      </c>
      <c r="BB454">
        <f>VLOOKUP(Sheet1[[#This Row],[NPDES ID2]],Combined_Sheet__Major_Only___2[[NPDES ID2]:[ECHO BFR]],18,FALSE)</f>
        <v>-87.670895000000002</v>
      </c>
      <c r="BC454" t="str">
        <f>IF(ISNUMBER(SEARCH("aerobic",$AW454)),"aerobic","")</f>
        <v>aerobic</v>
      </c>
      <c r="BD454" t="str">
        <f>IF(ISNUMBER(SEARCH("anaer",$AW454)),"anaer","")</f>
        <v/>
      </c>
      <c r="BE454" t="str">
        <f>IF(ISNUMBER(SEARCH("thickening",$AZ454)),"thickening","")</f>
        <v>thickening</v>
      </c>
      <c r="BF454" s="3" t="str">
        <f>IF(ISNUMBER(SEARCH("airDry",$AW454)),"airDry","")</f>
        <v/>
      </c>
      <c r="BG454" s="3" t="str">
        <f>IF(ISNUMBER(SEARCH("heatDry",$AY454)),"heatDry","")</f>
        <v/>
      </c>
      <c r="BH454" s="3" t="str">
        <f>IF(AND(ISNUMBER(SEARCH("aerobic",$AW454)),ISNUMBER(SEARCH("anaer",$AW454))),"Combined Aer and Anaer.","")</f>
        <v/>
      </c>
    </row>
    <row r="455" spans="1:60" x14ac:dyDescent="0.25">
      <c r="A455" s="4">
        <v>2552</v>
      </c>
      <c r="B455" t="s">
        <v>11837</v>
      </c>
      <c r="C455">
        <v>116.89</v>
      </c>
      <c r="D455">
        <v>1027.0824688411601</v>
      </c>
      <c r="E455">
        <v>1027.198330192088</v>
      </c>
      <c r="F455">
        <v>729.47510896567837</v>
      </c>
      <c r="G455">
        <v>1343.6845200844009</v>
      </c>
      <c r="H455">
        <v>-127.3885309481204</v>
      </c>
      <c r="I455">
        <v>-129.77158140549801</v>
      </c>
      <c r="J455">
        <v>-146.28267114283591</v>
      </c>
      <c r="K455">
        <v>-104.38437628518859</v>
      </c>
      <c r="L455">
        <v>70.463996770127281</v>
      </c>
      <c r="M455">
        <v>70.075898752852552</v>
      </c>
      <c r="N455">
        <v>68.791464961406007</v>
      </c>
      <c r="O455">
        <v>73.189955615414746</v>
      </c>
      <c r="P455">
        <v>2.748139045010404</v>
      </c>
      <c r="Q455">
        <v>2.7723561494168352</v>
      </c>
      <c r="R455">
        <v>2.3061737799019579</v>
      </c>
      <c r="S455">
        <v>3.1373862560316881</v>
      </c>
      <c r="T455">
        <v>51029.4613602299</v>
      </c>
      <c r="U455">
        <v>51029.422599845573</v>
      </c>
      <c r="V455">
        <v>50994.708903870509</v>
      </c>
      <c r="W455">
        <v>51064.454016558258</v>
      </c>
      <c r="X455">
        <v>3810.8460258817609</v>
      </c>
      <c r="Y455">
        <v>3830.024413080841</v>
      </c>
      <c r="Z455">
        <v>3669.797129438502</v>
      </c>
      <c r="AA455">
        <v>3901.8372506502919</v>
      </c>
      <c r="AB455">
        <v>685.86517404500989</v>
      </c>
      <c r="AC455">
        <v>677.42870636251337</v>
      </c>
      <c r="AD455">
        <v>581.00677574822203</v>
      </c>
      <c r="AE455">
        <v>805.04005255880645</v>
      </c>
      <c r="AF455">
        <v>59.076998975497617</v>
      </c>
      <c r="AG455">
        <v>58.751491881214108</v>
      </c>
      <c r="AH455">
        <v>57.675009200226981</v>
      </c>
      <c r="AI455">
        <v>61.362346089146037</v>
      </c>
      <c r="AJ455">
        <v>0.49820285533251651</v>
      </c>
      <c r="AK455">
        <v>0.49820286615212273</v>
      </c>
      <c r="AL455">
        <v>0.49820037490419689</v>
      </c>
      <c r="AM455">
        <v>0.49820532142601132</v>
      </c>
      <c r="AN455">
        <v>0.95265687524853648</v>
      </c>
      <c r="AO455">
        <v>0.95265687524853659</v>
      </c>
      <c r="AP455">
        <v>0.95265687524853659</v>
      </c>
      <c r="AQ455">
        <v>0.95265687524853659</v>
      </c>
      <c r="AR455">
        <v>12.80500072855625</v>
      </c>
      <c r="AS455">
        <v>12.80500072855626</v>
      </c>
      <c r="AT455">
        <v>12.80500072855626</v>
      </c>
      <c r="AU455">
        <v>12.80500072855626</v>
      </c>
      <c r="AV455" t="str">
        <f>VLOOKUP(Sheet1[[#This Row],[NPDES ID2]],Combined_Sheet__Major_Only___2[[NPDES ID2]:[ECHO BFR]],3,FALSE)</f>
        <v>TX</v>
      </c>
      <c r="AW455" t="s">
        <v>41</v>
      </c>
      <c r="AX455" t="str">
        <f>VLOOKUP(Sheet1[[#This Row],[NPDES ID2]],Combined_Sheet__Major_Only___2[[NPDES ID2]:[ECHO BFR]],27,FALSE)</f>
        <v>other</v>
      </c>
      <c r="AY455" t="str">
        <f>VLOOKUP(Sheet1[[#This Row],[NPDES ID2]],Combined_Sheet__Major_Only___2[[NPDES ID2]:[ECHO BFR]],28,FALSE)</f>
        <v>-</v>
      </c>
      <c r="AZ455" t="str">
        <f>VLOOKUP(Sheet1[[#This Row],[NPDES ID2]],Combined_Sheet__Major_Only___2[[NPDES ID2]:[ECHO BFR]],29,FALSE)</f>
        <v>thickening</v>
      </c>
      <c r="BA455">
        <f>VLOOKUP(Sheet1[[#This Row],[NPDES ID2]],Combined_Sheet__Major_Only___2[[NPDES ID2]:[ECHO BFR]],17,FALSE)</f>
        <v>27.467222</v>
      </c>
      <c r="BB455">
        <f>VLOOKUP(Sheet1[[#This Row],[NPDES ID2]],Combined_Sheet__Major_Only___2[[NPDES ID2]:[ECHO BFR]],18,FALSE)</f>
        <v>-97.83</v>
      </c>
      <c r="BC455" t="str">
        <f>IF(ISNUMBER(SEARCH("aerobic",$AW455)),"aerobic","")</f>
        <v>aerobic</v>
      </c>
      <c r="BD455" t="str">
        <f>IF(ISNUMBER(SEARCH("anaer",$AW455)),"anaer","")</f>
        <v/>
      </c>
      <c r="BE455" t="str">
        <f>IF(ISNUMBER(SEARCH("thickening",$AZ455)),"thickening","")</f>
        <v>thickening</v>
      </c>
      <c r="BF455" s="2" t="str">
        <f>IF(ISNUMBER(SEARCH("airDry",$AW455)),"airDry","")</f>
        <v/>
      </c>
      <c r="BG455" s="2" t="str">
        <f>IF(ISNUMBER(SEARCH("heatDry",$AY455)),"heatDry","")</f>
        <v/>
      </c>
      <c r="BH455" s="2" t="str">
        <f>IF(AND(ISNUMBER(SEARCH("aerobic",$AW455)),ISNUMBER(SEARCH("anaer",$AW455))),"Combined Aer and Anaer.","")</f>
        <v/>
      </c>
    </row>
    <row r="456" spans="1:60" x14ac:dyDescent="0.25">
      <c r="A456" s="4">
        <v>2124</v>
      </c>
      <c r="B456" t="s">
        <v>9980</v>
      </c>
      <c r="C456">
        <v>890.71</v>
      </c>
      <c r="D456">
        <v>403.4492157308639</v>
      </c>
      <c r="E456">
        <v>403.12501455492782</v>
      </c>
      <c r="F456">
        <v>338.37271991624931</v>
      </c>
      <c r="G456">
        <v>481.81190317690948</v>
      </c>
      <c r="H456">
        <v>-127.91789148009801</v>
      </c>
      <c r="I456">
        <v>-130.4307461299712</v>
      </c>
      <c r="J456">
        <v>-146.94738676620139</v>
      </c>
      <c r="K456">
        <v>-105.1604367755063</v>
      </c>
      <c r="L456">
        <v>533.9117904857859</v>
      </c>
      <c r="M456">
        <v>530.93305724235802</v>
      </c>
      <c r="N456">
        <v>521.06066395993309</v>
      </c>
      <c r="O456">
        <v>554.85229779946974</v>
      </c>
      <c r="P456">
        <v>20.946295828865559</v>
      </c>
      <c r="Q456">
        <v>21.119892973595231</v>
      </c>
      <c r="R456">
        <v>17.59076277478146</v>
      </c>
      <c r="S456">
        <v>23.929455380131621</v>
      </c>
      <c r="T456">
        <v>51049.372576180918</v>
      </c>
      <c r="U456">
        <v>51049.333801198649</v>
      </c>
      <c r="V456">
        <v>51014.607031343847</v>
      </c>
      <c r="W456">
        <v>51084.378411451107</v>
      </c>
      <c r="X456">
        <v>3834.003018522681</v>
      </c>
      <c r="Y456">
        <v>3853.5309114566462</v>
      </c>
      <c r="Z456">
        <v>3690.1544404909801</v>
      </c>
      <c r="AA456">
        <v>3926.843757421499</v>
      </c>
      <c r="AB456">
        <v>705.18989272940848</v>
      </c>
      <c r="AC456">
        <v>696.15704259506015</v>
      </c>
      <c r="AD456">
        <v>595.31718166146504</v>
      </c>
      <c r="AE456">
        <v>830.87462032168878</v>
      </c>
      <c r="AF456">
        <v>58.745963318759237</v>
      </c>
      <c r="AG456">
        <v>58.417251191168731</v>
      </c>
      <c r="AH456">
        <v>57.333958224383387</v>
      </c>
      <c r="AI456">
        <v>61.049296190820677</v>
      </c>
      <c r="AJ456">
        <v>0.49416532351465148</v>
      </c>
      <c r="AK456">
        <v>0.49416540595809899</v>
      </c>
      <c r="AL456">
        <v>0.49414636217514141</v>
      </c>
      <c r="AM456">
        <v>0.49418417599547182</v>
      </c>
      <c r="AN456">
        <v>0.95267408746174165</v>
      </c>
      <c r="AO456">
        <v>0.95267408746174187</v>
      </c>
      <c r="AP456">
        <v>0.95267408746174187</v>
      </c>
      <c r="AQ456">
        <v>0.95267408746174187</v>
      </c>
      <c r="AR456">
        <v>12.57614271604437</v>
      </c>
      <c r="AS456">
        <v>12.57614271604437</v>
      </c>
      <c r="AT456">
        <v>12.57614271604437</v>
      </c>
      <c r="AU456">
        <v>12.57614271604437</v>
      </c>
      <c r="AV456" t="str">
        <f>VLOOKUP(Sheet1[[#This Row],[NPDES ID2]],Combined_Sheet__Major_Only___2[[NPDES ID2]:[ECHO BFR]],3,FALSE)</f>
        <v>AR</v>
      </c>
      <c r="AW456" t="s">
        <v>41</v>
      </c>
      <c r="AX456" t="str">
        <f>VLOOKUP(Sheet1[[#This Row],[NPDES ID2]],Combined_Sheet__Major_Only___2[[NPDES ID2]:[ECHO BFR]],27,FALSE)</f>
        <v>-</v>
      </c>
      <c r="AY456" t="str">
        <f>VLOOKUP(Sheet1[[#This Row],[NPDES ID2]],Combined_Sheet__Major_Only___2[[NPDES ID2]:[ECHO BFR]],28,FALSE)</f>
        <v>-</v>
      </c>
      <c r="AZ456" t="str">
        <f>VLOOKUP(Sheet1[[#This Row],[NPDES ID2]],Combined_Sheet__Major_Only___2[[NPDES ID2]:[ECHO BFR]],29,FALSE)</f>
        <v>sludgeLagoon, thickening</v>
      </c>
      <c r="BA456">
        <f>VLOOKUP(Sheet1[[#This Row],[NPDES ID2]],Combined_Sheet__Major_Only___2[[NPDES ID2]:[ECHO BFR]],17,FALSE)</f>
        <v>34.738889999999998</v>
      </c>
      <c r="BB456">
        <f>VLOOKUP(Sheet1[[#This Row],[NPDES ID2]],Combined_Sheet__Major_Only___2[[NPDES ID2]:[ECHO BFR]],18,FALSE)</f>
        <v>-92.179140000000004</v>
      </c>
      <c r="BC456" t="str">
        <f>IF(ISNUMBER(SEARCH("aerobic",$AW456)),"aerobic","")</f>
        <v>aerobic</v>
      </c>
      <c r="BD456" t="str">
        <f>IF(ISNUMBER(SEARCH("anaer",$AW456)),"anaer","")</f>
        <v/>
      </c>
      <c r="BE456" t="str">
        <f>IF(ISNUMBER(SEARCH("thickening",$AZ456)),"thickening","")</f>
        <v>thickening</v>
      </c>
      <c r="BF456" s="2" t="str">
        <f>IF(ISNUMBER(SEARCH("airDry",$AW456)),"airDry","")</f>
        <v/>
      </c>
      <c r="BG456" s="2" t="str">
        <f>IF(ISNUMBER(SEARCH("heatDry",$AY456)),"heatDry","")</f>
        <v/>
      </c>
      <c r="BH456" s="2" t="str">
        <f>IF(AND(ISNUMBER(SEARCH("aerobic",$AW456)),ISNUMBER(SEARCH("anaer",$AW456))),"Combined Aer and Anaer.","")</f>
        <v/>
      </c>
    </row>
    <row r="457" spans="1:60" x14ac:dyDescent="0.25">
      <c r="A457" s="4">
        <v>2540</v>
      </c>
      <c r="B457" t="s">
        <v>11788</v>
      </c>
      <c r="C457">
        <v>132.19</v>
      </c>
      <c r="D457">
        <v>921.12209540845708</v>
      </c>
      <c r="E457">
        <v>919.77851851516948</v>
      </c>
      <c r="F457">
        <v>657.81427128919427</v>
      </c>
      <c r="G457">
        <v>1200.2849912067641</v>
      </c>
      <c r="H457">
        <v>-126.8089709433827</v>
      </c>
      <c r="I457">
        <v>-129.20966395329901</v>
      </c>
      <c r="J457">
        <v>-145.7313534129546</v>
      </c>
      <c r="K457">
        <v>-103.777350669387</v>
      </c>
      <c r="L457">
        <v>80.026260885697354</v>
      </c>
      <c r="M457">
        <v>79.590050538883375</v>
      </c>
      <c r="N457">
        <v>78.146359337008747</v>
      </c>
      <c r="O457">
        <v>83.090190118419599</v>
      </c>
      <c r="P457">
        <v>3.1071615156235262</v>
      </c>
      <c r="Q457">
        <v>3.1358041598073561</v>
      </c>
      <c r="R457">
        <v>2.6060393461531679</v>
      </c>
      <c r="S457">
        <v>3.5455937493932019</v>
      </c>
      <c r="T457">
        <v>51144.616819267001</v>
      </c>
      <c r="U457">
        <v>51144.577974456231</v>
      </c>
      <c r="V457">
        <v>51109.788666392713</v>
      </c>
      <c r="W457">
        <v>51179.685695304906</v>
      </c>
      <c r="X457">
        <v>3803.2309949939731</v>
      </c>
      <c r="Y457">
        <v>3822.1843533476399</v>
      </c>
      <c r="Z457">
        <v>3663.9028783067452</v>
      </c>
      <c r="AA457">
        <v>3893.097751092108</v>
      </c>
      <c r="AB457">
        <v>610.28116069062321</v>
      </c>
      <c r="AC457">
        <v>604.26260109911709</v>
      </c>
      <c r="AD457">
        <v>526.16027435128433</v>
      </c>
      <c r="AE457">
        <v>704.11800759297125</v>
      </c>
      <c r="AF457">
        <v>59.328398789116953</v>
      </c>
      <c r="AG457">
        <v>59.004872813400453</v>
      </c>
      <c r="AH457">
        <v>57.934994357759678</v>
      </c>
      <c r="AI457">
        <v>61.599774149752342</v>
      </c>
      <c r="AJ457">
        <v>0.50126943057899676</v>
      </c>
      <c r="AK457">
        <v>0.5012694423277948</v>
      </c>
      <c r="AL457">
        <v>0.50126673702829094</v>
      </c>
      <c r="AM457">
        <v>0.50127210856441928</v>
      </c>
      <c r="AN457">
        <v>0.9527562483504165</v>
      </c>
      <c r="AO457">
        <v>0.95275624835041695</v>
      </c>
      <c r="AP457">
        <v>0.95275624835041695</v>
      </c>
      <c r="AQ457">
        <v>0.95275624835041695</v>
      </c>
      <c r="AR457">
        <v>13.758431654556651</v>
      </c>
      <c r="AS457">
        <v>13.758431654556651</v>
      </c>
      <c r="AT457">
        <v>13.758431654556651</v>
      </c>
      <c r="AU457">
        <v>13.758431654556651</v>
      </c>
      <c r="AV457" t="str">
        <f>VLOOKUP(Sheet1[[#This Row],[NPDES ID2]],Combined_Sheet__Major_Only___2[[NPDES ID2]:[ECHO BFR]],3,FALSE)</f>
        <v>TX</v>
      </c>
      <c r="AW457" t="s">
        <v>41</v>
      </c>
      <c r="AX457" t="str">
        <f>VLOOKUP(Sheet1[[#This Row],[NPDES ID2]],Combined_Sheet__Major_Only___2[[NPDES ID2]:[ECHO BFR]],27,FALSE)</f>
        <v>other</v>
      </c>
      <c r="AY457" t="str">
        <f>VLOOKUP(Sheet1[[#This Row],[NPDES ID2]],Combined_Sheet__Major_Only___2[[NPDES ID2]:[ECHO BFR]],28,FALSE)</f>
        <v>highTempCompost</v>
      </c>
      <c r="AZ457" t="str">
        <f>VLOOKUP(Sheet1[[#This Row],[NPDES ID2]],Combined_Sheet__Major_Only___2[[NPDES ID2]:[ECHO BFR]],29,FALSE)</f>
        <v>thickening</v>
      </c>
      <c r="BA457">
        <f>VLOOKUP(Sheet1[[#This Row],[NPDES ID2]],Combined_Sheet__Major_Only___2[[NPDES ID2]:[ECHO BFR]],17,FALSE)</f>
        <v>30.588645</v>
      </c>
      <c r="BB457">
        <f>VLOOKUP(Sheet1[[#This Row],[NPDES ID2]],Combined_Sheet__Major_Only___2[[NPDES ID2]:[ECHO BFR]],18,FALSE)</f>
        <v>-96.423464999999993</v>
      </c>
      <c r="BC457" t="str">
        <f>IF(ISNUMBER(SEARCH("aerobic",$AW457)),"aerobic","")</f>
        <v>aerobic</v>
      </c>
      <c r="BD457" t="str">
        <f>IF(ISNUMBER(SEARCH("anaer",$AW457)),"anaer","")</f>
        <v/>
      </c>
      <c r="BE457" t="str">
        <f>IF(ISNUMBER(SEARCH("thickening",$AZ457)),"thickening","")</f>
        <v>thickening</v>
      </c>
      <c r="BF457" s="2" t="str">
        <f>IF(ISNUMBER(SEARCH("airDry",$AW457)),"airDry","")</f>
        <v/>
      </c>
      <c r="BG457" s="2" t="str">
        <f>IF(ISNUMBER(SEARCH("heatDry",$AY457)),"heatDry","")</f>
        <v/>
      </c>
      <c r="BH457" s="2" t="str">
        <f>IF(AND(ISNUMBER(SEARCH("aerobic",$AW457)),ISNUMBER(SEARCH("anaer",$AW457))),"Combined Aer and Anaer.","")</f>
        <v/>
      </c>
    </row>
    <row r="458" spans="1:60" x14ac:dyDescent="0.25">
      <c r="A458" s="4">
        <v>806</v>
      </c>
      <c r="B458" t="s">
        <v>3945</v>
      </c>
      <c r="C458">
        <v>1330.16</v>
      </c>
      <c r="D458">
        <v>435.56790493084429</v>
      </c>
      <c r="E458">
        <v>436.21838510506598</v>
      </c>
      <c r="F458">
        <v>370.49325688869112</v>
      </c>
      <c r="G458">
        <v>510.00637162893662</v>
      </c>
      <c r="H458">
        <v>-121.2312759747275</v>
      </c>
      <c r="I458">
        <v>-123.7071908144942</v>
      </c>
      <c r="J458">
        <v>-139.4966728671597</v>
      </c>
      <c r="K458">
        <v>-98.215842016487699</v>
      </c>
      <c r="L458">
        <v>837.60874427425483</v>
      </c>
      <c r="M458">
        <v>833.48099809449525</v>
      </c>
      <c r="N458">
        <v>819.78849445751086</v>
      </c>
      <c r="O458">
        <v>866.64223676220308</v>
      </c>
      <c r="P458">
        <v>31.197573419367149</v>
      </c>
      <c r="Q458">
        <v>31.44972839341947</v>
      </c>
      <c r="R458">
        <v>26.034358301764879</v>
      </c>
      <c r="S458">
        <v>35.596482049469188</v>
      </c>
      <c r="T458">
        <v>51195.546299990572</v>
      </c>
      <c r="U458">
        <v>51195.507417840767</v>
      </c>
      <c r="V458">
        <v>51160.684669031732</v>
      </c>
      <c r="W458">
        <v>51230.648885504903</v>
      </c>
      <c r="X458">
        <v>3659.739970204183</v>
      </c>
      <c r="Y458">
        <v>3676.2091647231541</v>
      </c>
      <c r="Z458">
        <v>3538.2732029498238</v>
      </c>
      <c r="AA458">
        <v>3738.0169401068788</v>
      </c>
      <c r="AB458">
        <v>635.73821929491339</v>
      </c>
      <c r="AC458">
        <v>628.99838382134203</v>
      </c>
      <c r="AD458">
        <v>541.11646147762758</v>
      </c>
      <c r="AE458">
        <v>743.62228955132935</v>
      </c>
      <c r="AF458">
        <v>61.714895894587983</v>
      </c>
      <c r="AG458">
        <v>61.409327554927238</v>
      </c>
      <c r="AH458">
        <v>60.404882763587977</v>
      </c>
      <c r="AI458">
        <v>63.852986256805032</v>
      </c>
      <c r="AJ458">
        <v>0.53039402087704079</v>
      </c>
      <c r="AK458">
        <v>0.53039414610453806</v>
      </c>
      <c r="AL458">
        <v>0.5303651749466437</v>
      </c>
      <c r="AM458">
        <v>0.5304227017274219</v>
      </c>
      <c r="AN458">
        <v>0.95280006488698576</v>
      </c>
      <c r="AO458">
        <v>0.95280006488698565</v>
      </c>
      <c r="AP458">
        <v>0.95280006488698565</v>
      </c>
      <c r="AQ458">
        <v>0.95280006488698565</v>
      </c>
      <c r="AR458">
        <v>13.65416733123042</v>
      </c>
      <c r="AS458">
        <v>13.65416733123042</v>
      </c>
      <c r="AT458">
        <v>13.65416733123042</v>
      </c>
      <c r="AU458">
        <v>13.65416733123042</v>
      </c>
      <c r="AV458" t="str">
        <f>VLOOKUP(Sheet1[[#This Row],[NPDES ID2]],Combined_Sheet__Major_Only___2[[NPDES ID2]:[ECHO BFR]],3,FALSE)</f>
        <v>PA</v>
      </c>
      <c r="AW458" t="s">
        <v>41</v>
      </c>
      <c r="AX458" t="str">
        <f>VLOOKUP(Sheet1[[#This Row],[NPDES ID2]],Combined_Sheet__Major_Only___2[[NPDES ID2]:[ECHO BFR]],27,FALSE)</f>
        <v>-</v>
      </c>
      <c r="AY458" t="str">
        <f>VLOOKUP(Sheet1[[#This Row],[NPDES ID2]],Combined_Sheet__Major_Only___2[[NPDES ID2]:[ECHO BFR]],28,FALSE)</f>
        <v>-</v>
      </c>
      <c r="AZ458" t="str">
        <f>VLOOKUP(Sheet1[[#This Row],[NPDES ID2]],Combined_Sheet__Major_Only___2[[NPDES ID2]:[ECHO BFR]],29,FALSE)</f>
        <v>thickening</v>
      </c>
      <c r="BA458">
        <f>VLOOKUP(Sheet1[[#This Row],[NPDES ID2]],Combined_Sheet__Major_Only___2[[NPDES ID2]:[ECHO BFR]],17,FALSE)</f>
        <v>42.214497999999999</v>
      </c>
      <c r="BB458">
        <f>VLOOKUP(Sheet1[[#This Row],[NPDES ID2]],Combined_Sheet__Major_Only___2[[NPDES ID2]:[ECHO BFR]],18,FALSE)</f>
        <v>-79.846626000000001</v>
      </c>
      <c r="BC458" t="str">
        <f>IF(ISNUMBER(SEARCH("aerobic",$AW458)),"aerobic","")</f>
        <v>aerobic</v>
      </c>
      <c r="BD458" t="str">
        <f>IF(ISNUMBER(SEARCH("anaer",$AW458)),"anaer","")</f>
        <v/>
      </c>
      <c r="BE458" t="str">
        <f>IF(ISNUMBER(SEARCH("thickening",$AZ458)),"thickening","")</f>
        <v>thickening</v>
      </c>
      <c r="BF458" s="2" t="str">
        <f>IF(ISNUMBER(SEARCH("airDry",$AW458)),"airDry","")</f>
        <v/>
      </c>
      <c r="BG458" s="2" t="str">
        <f>IF(ISNUMBER(SEARCH("heatDry",$AY458)),"heatDry","")</f>
        <v/>
      </c>
      <c r="BH458" s="2" t="str">
        <f>IF(AND(ISNUMBER(SEARCH("aerobic",$AW458)),ISNUMBER(SEARCH("anaer",$AW458))),"Combined Aer and Anaer.","")</f>
        <v/>
      </c>
    </row>
    <row r="459" spans="1:60" x14ac:dyDescent="0.25">
      <c r="A459" s="4">
        <v>2010</v>
      </c>
      <c r="B459" t="s">
        <v>9463</v>
      </c>
      <c r="C459">
        <v>1592.115</v>
      </c>
      <c r="D459">
        <v>501.98830892649278</v>
      </c>
      <c r="E459">
        <v>501.20887291301068</v>
      </c>
      <c r="F459">
        <v>426.00914532542708</v>
      </c>
      <c r="G459">
        <v>587.68479470684565</v>
      </c>
      <c r="H459">
        <v>-128.17529722407261</v>
      </c>
      <c r="I459">
        <v>-130.72770404321241</v>
      </c>
      <c r="J459">
        <v>-147.20597633177539</v>
      </c>
      <c r="K459">
        <v>-105.3396930820621</v>
      </c>
      <c r="L459">
        <v>951.23330498431233</v>
      </c>
      <c r="M459">
        <v>945.88790027479672</v>
      </c>
      <c r="N459">
        <v>928.15174212881971</v>
      </c>
      <c r="O459">
        <v>988.83725372757908</v>
      </c>
      <c r="P459">
        <v>37.445912992833463</v>
      </c>
      <c r="Q459">
        <v>37.745058557576748</v>
      </c>
      <c r="R459">
        <v>31.460867814516</v>
      </c>
      <c r="S459">
        <v>42.796025144753308</v>
      </c>
      <c r="T459">
        <v>51210.193703740333</v>
      </c>
      <c r="U459">
        <v>51210.15481085176</v>
      </c>
      <c r="V459">
        <v>51175.322444428442</v>
      </c>
      <c r="W459">
        <v>51245.305984156403</v>
      </c>
      <c r="X459">
        <v>3858.7078223340832</v>
      </c>
      <c r="Y459">
        <v>3878.4934625879191</v>
      </c>
      <c r="Z459">
        <v>3712.7969348164338</v>
      </c>
      <c r="AA459">
        <v>3952.9100713368689</v>
      </c>
      <c r="AB459">
        <v>609.19218240305361</v>
      </c>
      <c r="AC459">
        <v>603.38798573327426</v>
      </c>
      <c r="AD459">
        <v>526.59707699662954</v>
      </c>
      <c r="AE459">
        <v>701.43322252562791</v>
      </c>
      <c r="AF459">
        <v>58.555870589993347</v>
      </c>
      <c r="AG459">
        <v>58.22519348548726</v>
      </c>
      <c r="AH459">
        <v>57.13838421374318</v>
      </c>
      <c r="AI459">
        <v>60.869444836031072</v>
      </c>
      <c r="AJ459">
        <v>0.49184705699602149</v>
      </c>
      <c r="AK459">
        <v>0.49184719544946343</v>
      </c>
      <c r="AL459">
        <v>0.49181513201158328</v>
      </c>
      <c r="AM459">
        <v>0.49187879966277398</v>
      </c>
      <c r="AN459">
        <v>0.95281265155122863</v>
      </c>
      <c r="AO459">
        <v>0.95281265155122874</v>
      </c>
      <c r="AP459">
        <v>0.95281265155122874</v>
      </c>
      <c r="AQ459">
        <v>0.95281265155122874</v>
      </c>
      <c r="AR459">
        <v>13.713542087828129</v>
      </c>
      <c r="AS459">
        <v>13.71354208782814</v>
      </c>
      <c r="AT459">
        <v>13.71354208782814</v>
      </c>
      <c r="AU459">
        <v>13.71354208782814</v>
      </c>
      <c r="AV459" t="str">
        <f>VLOOKUP(Sheet1[[#This Row],[NPDES ID2]],Combined_Sheet__Major_Only___2[[NPDES ID2]:[ECHO BFR]],3,FALSE)</f>
        <v>TX</v>
      </c>
      <c r="AW459" t="s">
        <v>41</v>
      </c>
      <c r="AX459" t="str">
        <f>VLOOKUP(Sheet1[[#This Row],[NPDES ID2]],Combined_Sheet__Major_Only___2[[NPDES ID2]:[ECHO BFR]],27,FALSE)</f>
        <v>-</v>
      </c>
      <c r="AY459" t="str">
        <f>VLOOKUP(Sheet1[[#This Row],[NPDES ID2]],Combined_Sheet__Major_Only___2[[NPDES ID2]:[ECHO BFR]],28,FALSE)</f>
        <v>-</v>
      </c>
      <c r="AZ459" t="str">
        <f>VLOOKUP(Sheet1[[#This Row],[NPDES ID2]],Combined_Sheet__Major_Only___2[[NPDES ID2]:[ECHO BFR]],29,FALSE)</f>
        <v>thickening</v>
      </c>
      <c r="BA459">
        <f>VLOOKUP(Sheet1[[#This Row],[NPDES ID2]],Combined_Sheet__Major_Only___2[[NPDES ID2]:[ECHO BFR]],17,FALSE)</f>
        <v>29.518730000000001</v>
      </c>
      <c r="BB459">
        <f>VLOOKUP(Sheet1[[#This Row],[NPDES ID2]],Combined_Sheet__Major_Only___2[[NPDES ID2]:[ECHO BFR]],18,FALSE)</f>
        <v>-95.091239999999999</v>
      </c>
      <c r="BC459" t="str">
        <f>IF(ISNUMBER(SEARCH("aerobic",$AW459)),"aerobic","")</f>
        <v>aerobic</v>
      </c>
      <c r="BD459" t="str">
        <f>IF(ISNUMBER(SEARCH("anaer",$AW459)),"anaer","")</f>
        <v/>
      </c>
      <c r="BE459" t="str">
        <f>IF(ISNUMBER(SEARCH("thickening",$AZ459)),"thickening","")</f>
        <v>thickening</v>
      </c>
      <c r="BF459" s="2" t="str">
        <f>IF(ISNUMBER(SEARCH("airDry",$AW459)),"airDry","")</f>
        <v/>
      </c>
      <c r="BG459" s="2" t="str">
        <f>IF(ISNUMBER(SEARCH("heatDry",$AY459)),"heatDry","")</f>
        <v/>
      </c>
      <c r="BH459" s="2" t="str">
        <f>IF(AND(ISNUMBER(SEARCH("aerobic",$AW459)),ISNUMBER(SEARCH("anaer",$AW459))),"Combined Aer and Anaer.","")</f>
        <v/>
      </c>
    </row>
    <row r="460" spans="1:60" x14ac:dyDescent="0.25">
      <c r="A460" s="4">
        <v>1407</v>
      </c>
      <c r="B460" t="s">
        <v>6667</v>
      </c>
      <c r="C460">
        <v>138</v>
      </c>
      <c r="D460">
        <v>808.07757729040577</v>
      </c>
      <c r="E460">
        <v>807.82756149711213</v>
      </c>
      <c r="F460">
        <v>578.49985538151543</v>
      </c>
      <c r="G460">
        <v>1055.5430194669309</v>
      </c>
      <c r="H460">
        <v>-114.52216256250141</v>
      </c>
      <c r="I460">
        <v>-116.9326219510143</v>
      </c>
      <c r="J460">
        <v>-132.69583291150661</v>
      </c>
      <c r="K460">
        <v>-90.851659016374512</v>
      </c>
      <c r="L460">
        <v>91.850269262273343</v>
      </c>
      <c r="M460">
        <v>91.460670462330711</v>
      </c>
      <c r="N460">
        <v>90.171180704789833</v>
      </c>
      <c r="O460">
        <v>94.586884263586782</v>
      </c>
      <c r="P460">
        <v>3.2264077944816472</v>
      </c>
      <c r="Q460">
        <v>3.2676088522303242</v>
      </c>
      <c r="R460">
        <v>2.665647448998528</v>
      </c>
      <c r="S460">
        <v>3.6872868245924502</v>
      </c>
      <c r="T460">
        <v>51305.962875609512</v>
      </c>
      <c r="U460">
        <v>51305.923912507576</v>
      </c>
      <c r="V460">
        <v>51271.028663202676</v>
      </c>
      <c r="W460">
        <v>51341.138544235968</v>
      </c>
      <c r="X460">
        <v>3469.642299724072</v>
      </c>
      <c r="Y460">
        <v>3482.9588065431221</v>
      </c>
      <c r="Z460">
        <v>3370.630308012735</v>
      </c>
      <c r="AA460">
        <v>3533.3617811956951</v>
      </c>
      <c r="AB460">
        <v>639.24417978335146</v>
      </c>
      <c r="AC460">
        <v>632.47124612992593</v>
      </c>
      <c r="AD460">
        <v>539.57235811469752</v>
      </c>
      <c r="AE460">
        <v>756.88959069942268</v>
      </c>
      <c r="AF460">
        <v>65.227411526174905</v>
      </c>
      <c r="AG460">
        <v>64.950582774127042</v>
      </c>
      <c r="AH460">
        <v>64.03533096620211</v>
      </c>
      <c r="AI460">
        <v>67.170699321628504</v>
      </c>
      <c r="AJ460">
        <v>0.57330358256501024</v>
      </c>
      <c r="AK460">
        <v>0.5733035964746831</v>
      </c>
      <c r="AL460">
        <v>0.57330039355020446</v>
      </c>
      <c r="AM460">
        <v>0.57330675315207069</v>
      </c>
      <c r="AN460">
        <v>0.95289478183896448</v>
      </c>
      <c r="AO460">
        <v>0.9528947818389647</v>
      </c>
      <c r="AP460">
        <v>0.9528947818389647</v>
      </c>
      <c r="AQ460">
        <v>0.9528947818389647</v>
      </c>
      <c r="AR460">
        <v>13.950915687598449</v>
      </c>
      <c r="AS460">
        <v>13.950915687598449</v>
      </c>
      <c r="AT460">
        <v>13.950915687598449</v>
      </c>
      <c r="AU460">
        <v>13.950915687598449</v>
      </c>
      <c r="AV460" t="str">
        <f>VLOOKUP(Sheet1[[#This Row],[NPDES ID2]],Combined_Sheet__Major_Only___2[[NPDES ID2]:[ECHO BFR]],3,FALSE)</f>
        <v>PA</v>
      </c>
      <c r="AW460" t="s">
        <v>41</v>
      </c>
      <c r="AX460" t="str">
        <f>VLOOKUP(Sheet1[[#This Row],[NPDES ID2]],Combined_Sheet__Major_Only___2[[NPDES ID2]:[ECHO BFR]],27,FALSE)</f>
        <v>-</v>
      </c>
      <c r="AY460" t="str">
        <f>VLOOKUP(Sheet1[[#This Row],[NPDES ID2]],Combined_Sheet__Major_Only___2[[NPDES ID2]:[ECHO BFR]],28,FALSE)</f>
        <v>-</v>
      </c>
      <c r="AZ460" t="str">
        <f>VLOOKUP(Sheet1[[#This Row],[NPDES ID2]],Combined_Sheet__Major_Only___2[[NPDES ID2]:[ECHO BFR]],29,FALSE)</f>
        <v>thickening</v>
      </c>
      <c r="BA460">
        <f>VLOOKUP(Sheet1[[#This Row],[NPDES ID2]],Combined_Sheet__Major_Only___2[[NPDES ID2]:[ECHO BFR]],17,FALSE)</f>
        <v>40.430073</v>
      </c>
      <c r="BB460">
        <f>VLOOKUP(Sheet1[[#This Row],[NPDES ID2]],Combined_Sheet__Major_Only___2[[NPDES ID2]:[ECHO BFR]],18,FALSE)</f>
        <v>-78.361124000000004</v>
      </c>
      <c r="BC460" t="str">
        <f>IF(ISNUMBER(SEARCH("aerobic",$AW460)),"aerobic","")</f>
        <v>aerobic</v>
      </c>
      <c r="BD460" t="str">
        <f>IF(ISNUMBER(SEARCH("anaer",$AW460)),"anaer","")</f>
        <v/>
      </c>
      <c r="BE460" t="str">
        <f>IF(ISNUMBER(SEARCH("thickening",$AZ460)),"thickening","")</f>
        <v>thickening</v>
      </c>
      <c r="BF460" s="3" t="str">
        <f>IF(ISNUMBER(SEARCH("airDry",$AW460)),"airDry","")</f>
        <v/>
      </c>
      <c r="BG460" s="3" t="str">
        <f>IF(ISNUMBER(SEARCH("heatDry",$AY460)),"heatDry","")</f>
        <v/>
      </c>
      <c r="BH460" s="3" t="str">
        <f>IF(AND(ISNUMBER(SEARCH("aerobic",$AW460)),ISNUMBER(SEARCH("anaer",$AW460))),"Combined Aer and Anaer.","")</f>
        <v/>
      </c>
    </row>
    <row r="461" spans="1:60" x14ac:dyDescent="0.25">
      <c r="A461" s="4">
        <v>1332</v>
      </c>
      <c r="B461" t="s">
        <v>6332</v>
      </c>
      <c r="C461">
        <v>167.7</v>
      </c>
      <c r="D461">
        <v>729.168136550535</v>
      </c>
      <c r="E461">
        <v>727.37369247533923</v>
      </c>
      <c r="F461">
        <v>527.5761451134972</v>
      </c>
      <c r="G461">
        <v>950.07649857636511</v>
      </c>
      <c r="H461">
        <v>-121.4706196292546</v>
      </c>
      <c r="I461">
        <v>-123.8485894328562</v>
      </c>
      <c r="J461">
        <v>-139.80651625626419</v>
      </c>
      <c r="K461">
        <v>-98.171383677478502</v>
      </c>
      <c r="L461">
        <v>105.6719167319728</v>
      </c>
      <c r="M461">
        <v>105.15138197210401</v>
      </c>
      <c r="N461">
        <v>103.4284577872282</v>
      </c>
      <c r="O461">
        <v>109.3283332840962</v>
      </c>
      <c r="P461">
        <v>3.933311327340443</v>
      </c>
      <c r="Q461">
        <v>3.9653278379940371</v>
      </c>
      <c r="R461">
        <v>3.2819446378149721</v>
      </c>
      <c r="S461">
        <v>4.4886169935118163</v>
      </c>
      <c r="T461">
        <v>51340.148888248143</v>
      </c>
      <c r="U461">
        <v>51340.10990008268</v>
      </c>
      <c r="V461">
        <v>51305.192203940831</v>
      </c>
      <c r="W461">
        <v>51375.347184095022</v>
      </c>
      <c r="X461">
        <v>3667.6299568363088</v>
      </c>
      <c r="Y461">
        <v>3684.1205733295451</v>
      </c>
      <c r="Z461">
        <v>3546.1130905392092</v>
      </c>
      <c r="AA461">
        <v>3745.9083517432132</v>
      </c>
      <c r="AB461">
        <v>654.59590815958541</v>
      </c>
      <c r="AC461">
        <v>647.28231977438963</v>
      </c>
      <c r="AD461">
        <v>554.74504070132798</v>
      </c>
      <c r="AE461">
        <v>768.99686799286508</v>
      </c>
      <c r="AF461">
        <v>61.752705790215963</v>
      </c>
      <c r="AG461">
        <v>61.448331601220858</v>
      </c>
      <c r="AH461">
        <v>60.442050422891093</v>
      </c>
      <c r="AI461">
        <v>63.889308198247093</v>
      </c>
      <c r="AJ461">
        <v>0.5308556585526728</v>
      </c>
      <c r="AK461">
        <v>0.53085567461271277</v>
      </c>
      <c r="AL461">
        <v>0.5308519760448126</v>
      </c>
      <c r="AM461">
        <v>0.53085931978690715</v>
      </c>
      <c r="AN461">
        <v>0.95292403008071247</v>
      </c>
      <c r="AO461">
        <v>0.9529240300807128</v>
      </c>
      <c r="AP461">
        <v>0.9529240300807128</v>
      </c>
      <c r="AQ461">
        <v>0.9529240300807128</v>
      </c>
      <c r="AR461">
        <v>13.44972415225258</v>
      </c>
      <c r="AS461">
        <v>13.44972415225258</v>
      </c>
      <c r="AT461">
        <v>13.44972415225258</v>
      </c>
      <c r="AU461">
        <v>13.44972415225258</v>
      </c>
      <c r="AV461" t="str">
        <f>VLOOKUP(Sheet1[[#This Row],[NPDES ID2]],Combined_Sheet__Major_Only___2[[NPDES ID2]:[ECHO BFR]],3,FALSE)</f>
        <v>TN</v>
      </c>
      <c r="AW461" t="s">
        <v>41</v>
      </c>
      <c r="AX461" t="str">
        <f>VLOOKUP(Sheet1[[#This Row],[NPDES ID2]],Combined_Sheet__Major_Only___2[[NPDES ID2]:[ECHO BFR]],27,FALSE)</f>
        <v>-</v>
      </c>
      <c r="AY461" t="str">
        <f>VLOOKUP(Sheet1[[#This Row],[NPDES ID2]],Combined_Sheet__Major_Only___2[[NPDES ID2]:[ECHO BFR]],28,FALSE)</f>
        <v>-</v>
      </c>
      <c r="AZ461" t="str">
        <f>VLOOKUP(Sheet1[[#This Row],[NPDES ID2]],Combined_Sheet__Major_Only___2[[NPDES ID2]:[ECHO BFR]],29,FALSE)</f>
        <v>thickening</v>
      </c>
      <c r="BA461">
        <f>VLOOKUP(Sheet1[[#This Row],[NPDES ID2]],Combined_Sheet__Major_Only___2[[NPDES ID2]:[ECHO BFR]],17,FALSE)</f>
        <v>35.892752000000002</v>
      </c>
      <c r="BB461">
        <f>VLOOKUP(Sheet1[[#This Row],[NPDES ID2]],Combined_Sheet__Major_Only___2[[NPDES ID2]:[ECHO BFR]],18,FALSE)</f>
        <v>-84.531959000000001</v>
      </c>
      <c r="BC461" t="str">
        <f>IF(ISNUMBER(SEARCH("aerobic",$AW461)),"aerobic","")</f>
        <v>aerobic</v>
      </c>
      <c r="BD461" t="str">
        <f>IF(ISNUMBER(SEARCH("anaer",$AW461)),"anaer","")</f>
        <v/>
      </c>
      <c r="BE461" t="str">
        <f>IF(ISNUMBER(SEARCH("thickening",$AZ461)),"thickening","")</f>
        <v>thickening</v>
      </c>
      <c r="BF461" s="2" t="str">
        <f>IF(ISNUMBER(SEARCH("airDry",$AW461)),"airDry","")</f>
        <v/>
      </c>
      <c r="BG461" s="2" t="str">
        <f>IF(ISNUMBER(SEARCH("heatDry",$AY461)),"heatDry","")</f>
        <v/>
      </c>
      <c r="BH461" s="2" t="str">
        <f>IF(AND(ISNUMBER(SEARCH("aerobic",$AW461)),ISNUMBER(SEARCH("anaer",$AW461))),"Combined Aer and Anaer.","")</f>
        <v/>
      </c>
    </row>
    <row r="462" spans="1:60" x14ac:dyDescent="0.25">
      <c r="A462" s="4">
        <v>1167</v>
      </c>
      <c r="B462" t="s">
        <v>5600</v>
      </c>
      <c r="C462">
        <v>278.91000000000003</v>
      </c>
      <c r="D462">
        <v>515.23270402964113</v>
      </c>
      <c r="E462">
        <v>519.46141104794856</v>
      </c>
      <c r="F462">
        <v>388.12837793908898</v>
      </c>
      <c r="G462">
        <v>660.98780798589246</v>
      </c>
      <c r="H462">
        <v>-122.7928047582393</v>
      </c>
      <c r="I462">
        <v>-125.2528173634021</v>
      </c>
      <c r="J462">
        <v>-141.27729994423379</v>
      </c>
      <c r="K462">
        <v>-99.588159486062537</v>
      </c>
      <c r="L462">
        <v>173.94776275513721</v>
      </c>
      <c r="M462">
        <v>173.0678811021676</v>
      </c>
      <c r="N462">
        <v>170.15502492003</v>
      </c>
      <c r="O462">
        <v>180.12903496698129</v>
      </c>
      <c r="P462">
        <v>6.5453773548054199</v>
      </c>
      <c r="Q462">
        <v>6.6001988577889072</v>
      </c>
      <c r="R462">
        <v>5.468854136681303</v>
      </c>
      <c r="S462">
        <v>7.4513459626842709</v>
      </c>
      <c r="T462">
        <v>51371.336548906838</v>
      </c>
      <c r="U462">
        <v>51371.297537876068</v>
      </c>
      <c r="V462">
        <v>51336.359363641612</v>
      </c>
      <c r="W462">
        <v>51406.555487408943</v>
      </c>
      <c r="X462">
        <v>3707.9064091001642</v>
      </c>
      <c r="Y462">
        <v>3725.0459072680151</v>
      </c>
      <c r="Z462">
        <v>3581.7588980729829</v>
      </c>
      <c r="AA462">
        <v>3789.1937249355801</v>
      </c>
      <c r="AB462">
        <v>582.90047912028876</v>
      </c>
      <c r="AC462">
        <v>577.70223806781871</v>
      </c>
      <c r="AD462">
        <v>503.71327886864151</v>
      </c>
      <c r="AE462">
        <v>671.42712427115998</v>
      </c>
      <c r="AF462">
        <v>61.120405464372809</v>
      </c>
      <c r="AG462">
        <v>60.810951390057262</v>
      </c>
      <c r="AH462">
        <v>59.788340421865698</v>
      </c>
      <c r="AI462">
        <v>63.292113089196903</v>
      </c>
      <c r="AJ462">
        <v>0.52313659450198724</v>
      </c>
      <c r="AK462">
        <v>0.5231366196256183</v>
      </c>
      <c r="AL462">
        <v>0.52313083148367445</v>
      </c>
      <c r="AM462">
        <v>0.52314232425450502</v>
      </c>
      <c r="AN462">
        <v>0.95295068138290839</v>
      </c>
      <c r="AO462">
        <v>0.95295068138290873</v>
      </c>
      <c r="AP462">
        <v>0.95295068138290873</v>
      </c>
      <c r="AQ462">
        <v>0.95295068138290873</v>
      </c>
      <c r="AR462">
        <v>14.35158415003473</v>
      </c>
      <c r="AS462">
        <v>14.35158415003473</v>
      </c>
      <c r="AT462">
        <v>14.35158415003473</v>
      </c>
      <c r="AU462">
        <v>14.35158415003473</v>
      </c>
      <c r="AV462" t="str">
        <f>VLOOKUP(Sheet1[[#This Row],[NPDES ID2]],Combined_Sheet__Major_Only___2[[NPDES ID2]:[ECHO BFR]],3,FALSE)</f>
        <v>TX</v>
      </c>
      <c r="AW462" t="s">
        <v>544</v>
      </c>
      <c r="AX462" t="str">
        <f>VLOOKUP(Sheet1[[#This Row],[NPDES ID2]],Combined_Sheet__Major_Only___2[[NPDES ID2]:[ECHO BFR]],27,FALSE)</f>
        <v>-</v>
      </c>
      <c r="AY462" t="str">
        <f>VLOOKUP(Sheet1[[#This Row],[NPDES ID2]],Combined_Sheet__Major_Only___2[[NPDES ID2]:[ECHO BFR]],28,FALSE)</f>
        <v>-</v>
      </c>
      <c r="AZ462" t="str">
        <f>VLOOKUP(Sheet1[[#This Row],[NPDES ID2]],Combined_Sheet__Major_Only___2[[NPDES ID2]:[ECHO BFR]],29,FALSE)</f>
        <v>thickening</v>
      </c>
      <c r="BA462">
        <f>VLOOKUP(Sheet1[[#This Row],[NPDES ID2]],Combined_Sheet__Major_Only___2[[NPDES ID2]:[ECHO BFR]],17,FALSE)</f>
        <v>29.774609999999999</v>
      </c>
      <c r="BB462">
        <f>VLOOKUP(Sheet1[[#This Row],[NPDES ID2]],Combined_Sheet__Major_Only___2[[NPDES ID2]:[ECHO BFR]],18,FALSE)</f>
        <v>-95.754099999999994</v>
      </c>
      <c r="BC462" t="str">
        <f>IF(ISNUMBER(SEARCH("aerobic",$AW462)),"aerobic","")</f>
        <v>aerobic</v>
      </c>
      <c r="BD462" t="str">
        <f>IF(ISNUMBER(SEARCH("anaer",$AW462)),"anaer","")</f>
        <v/>
      </c>
      <c r="BE462" t="str">
        <f>IF(ISNUMBER(SEARCH("thickening",$AZ462)),"thickening","")</f>
        <v>thickening</v>
      </c>
      <c r="BF462" s="3" t="str">
        <f>IF(ISNUMBER(SEARCH("airDry",$AW462)),"airDry","")</f>
        <v/>
      </c>
      <c r="BG462" s="3" t="str">
        <f>IF(ISNUMBER(SEARCH("heatDry",$AY462)),"heatDry","")</f>
        <v/>
      </c>
      <c r="BH462" s="3" t="str">
        <f>IF(AND(ISNUMBER(SEARCH("aerobic",$AW462)),ISNUMBER(SEARCH("anaer",$AW462))),"Combined Aer and Anaer.","")</f>
        <v/>
      </c>
    </row>
    <row r="463" spans="1:60" x14ac:dyDescent="0.25">
      <c r="A463" s="4">
        <v>2163</v>
      </c>
      <c r="B463" t="s">
        <v>10158</v>
      </c>
      <c r="C463">
        <v>753.9</v>
      </c>
      <c r="D463">
        <v>382.38563052708457</v>
      </c>
      <c r="E463">
        <v>381.99744372191469</v>
      </c>
      <c r="F463">
        <v>321.4690999772601</v>
      </c>
      <c r="G463">
        <v>451.15669498878287</v>
      </c>
      <c r="H463">
        <v>-123.26785112756311</v>
      </c>
      <c r="I463">
        <v>-125.7979568027349</v>
      </c>
      <c r="J463">
        <v>-141.7878399823837</v>
      </c>
      <c r="K463">
        <v>-100.2209702569813</v>
      </c>
      <c r="L463">
        <v>467.97390505809079</v>
      </c>
      <c r="M463">
        <v>465.5794243384338</v>
      </c>
      <c r="N463">
        <v>457.64500062011962</v>
      </c>
      <c r="O463">
        <v>484.80506484567923</v>
      </c>
      <c r="P463">
        <v>17.69642139234006</v>
      </c>
      <c r="Q463">
        <v>17.853247917401021</v>
      </c>
      <c r="R463">
        <v>14.795172868828599</v>
      </c>
      <c r="S463">
        <v>20.148764681406679</v>
      </c>
      <c r="T463">
        <v>51567.502620959283</v>
      </c>
      <c r="U463">
        <v>51567.463466109017</v>
      </c>
      <c r="V463">
        <v>51532.396487504237</v>
      </c>
      <c r="W463">
        <v>51602.851398907711</v>
      </c>
      <c r="X463">
        <v>3739.680442251451</v>
      </c>
      <c r="Y463">
        <v>3757.177554934824</v>
      </c>
      <c r="Z463">
        <v>3610.9192630283942</v>
      </c>
      <c r="AA463">
        <v>3822.6769496730672</v>
      </c>
      <c r="AB463">
        <v>689.54310845259101</v>
      </c>
      <c r="AC463">
        <v>681.07546230875118</v>
      </c>
      <c r="AD463">
        <v>581.35678138145681</v>
      </c>
      <c r="AE463">
        <v>813.78766200690279</v>
      </c>
      <c r="AF463">
        <v>60.834451687931313</v>
      </c>
      <c r="AG463">
        <v>60.522348580184797</v>
      </c>
      <c r="AH463">
        <v>59.493466034805991</v>
      </c>
      <c r="AI463">
        <v>63.021791079885269</v>
      </c>
      <c r="AJ463">
        <v>0.51964625574840839</v>
      </c>
      <c r="AK463">
        <v>0.51964632797529586</v>
      </c>
      <c r="AL463">
        <v>0.51962965443047571</v>
      </c>
      <c r="AM463">
        <v>0.51966276163511105</v>
      </c>
      <c r="AN463">
        <v>0.95311762501468711</v>
      </c>
      <c r="AO463">
        <v>0.95311762501468711</v>
      </c>
      <c r="AP463">
        <v>0.95311762501468711</v>
      </c>
      <c r="AQ463">
        <v>0.95311762501468711</v>
      </c>
      <c r="AR463">
        <v>13.00515690066787</v>
      </c>
      <c r="AS463">
        <v>13.00515690066787</v>
      </c>
      <c r="AT463">
        <v>13.00515690066787</v>
      </c>
      <c r="AU463">
        <v>13.00515690066787</v>
      </c>
      <c r="AV463" t="str">
        <f>VLOOKUP(Sheet1[[#This Row],[NPDES ID2]],Combined_Sheet__Major_Only___2[[NPDES ID2]:[ECHO BFR]],3,FALSE)</f>
        <v>AR</v>
      </c>
      <c r="AW463" t="s">
        <v>41</v>
      </c>
      <c r="AX463" t="str">
        <f>VLOOKUP(Sheet1[[#This Row],[NPDES ID2]],Combined_Sheet__Major_Only___2[[NPDES ID2]:[ECHO BFR]],27,FALSE)</f>
        <v>-</v>
      </c>
      <c r="AY463" t="str">
        <f>VLOOKUP(Sheet1[[#This Row],[NPDES ID2]],Combined_Sheet__Major_Only___2[[NPDES ID2]:[ECHO BFR]],28,FALSE)</f>
        <v>-</v>
      </c>
      <c r="AZ463" t="str">
        <f>VLOOKUP(Sheet1[[#This Row],[NPDES ID2]],Combined_Sheet__Major_Only___2[[NPDES ID2]:[ECHO BFR]],29,FALSE)</f>
        <v>thickening</v>
      </c>
      <c r="BA463">
        <f>VLOOKUP(Sheet1[[#This Row],[NPDES ID2]],Combined_Sheet__Major_Only___2[[NPDES ID2]:[ECHO BFR]],17,FALSE)</f>
        <v>36.227482000000002</v>
      </c>
      <c r="BB463">
        <f>VLOOKUP(Sheet1[[#This Row],[NPDES ID2]],Combined_Sheet__Major_Only___2[[NPDES ID2]:[ECHO BFR]],18,FALSE)</f>
        <v>-94.288334000000006</v>
      </c>
      <c r="BC463" t="str">
        <f>IF(ISNUMBER(SEARCH("aerobic",$AW463)),"aerobic","")</f>
        <v>aerobic</v>
      </c>
      <c r="BD463" t="str">
        <f>IF(ISNUMBER(SEARCH("anaer",$AW463)),"anaer","")</f>
        <v/>
      </c>
      <c r="BE463" t="str">
        <f>IF(ISNUMBER(SEARCH("thickening",$AZ463)),"thickening","")</f>
        <v>thickening</v>
      </c>
      <c r="BF463" s="3" t="str">
        <f>IF(ISNUMBER(SEARCH("airDry",$AW463)),"airDry","")</f>
        <v/>
      </c>
      <c r="BG463" s="3" t="str">
        <f>IF(ISNUMBER(SEARCH("heatDry",$AY463)),"heatDry","")</f>
        <v/>
      </c>
      <c r="BH463" s="3" t="str">
        <f>IF(AND(ISNUMBER(SEARCH("aerobic",$AW463)),ISNUMBER(SEARCH("anaer",$AW463))),"Combined Aer and Anaer.","")</f>
        <v/>
      </c>
    </row>
    <row r="464" spans="1:60" x14ac:dyDescent="0.25">
      <c r="A464" s="4">
        <v>1511</v>
      </c>
      <c r="B464" t="s">
        <v>7119</v>
      </c>
      <c r="C464">
        <v>103.76</v>
      </c>
      <c r="D464">
        <v>1068.112126287946</v>
      </c>
      <c r="E464">
        <v>1067.6802111007919</v>
      </c>
      <c r="F464">
        <v>755.30938910134762</v>
      </c>
      <c r="G464">
        <v>1403.221648961551</v>
      </c>
      <c r="H464">
        <v>-118.8873321826941</v>
      </c>
      <c r="I464">
        <v>-121.1984405394186</v>
      </c>
      <c r="J464">
        <v>-136.9215362304345</v>
      </c>
      <c r="K464">
        <v>-95.4354609889659</v>
      </c>
      <c r="L464">
        <v>66.712142477390145</v>
      </c>
      <c r="M464">
        <v>66.400585471279797</v>
      </c>
      <c r="N464">
        <v>65.369490243961764</v>
      </c>
      <c r="O464">
        <v>68.900457681983951</v>
      </c>
      <c r="P464">
        <v>2.4308635056864909</v>
      </c>
      <c r="Q464">
        <v>2.4559600702868911</v>
      </c>
      <c r="R464">
        <v>2.022837874782454</v>
      </c>
      <c r="S464">
        <v>2.7716396264019112</v>
      </c>
      <c r="T464">
        <v>51569.36135190638</v>
      </c>
      <c r="U464">
        <v>51569.322195693378</v>
      </c>
      <c r="V464">
        <v>51534.253996629479</v>
      </c>
      <c r="W464">
        <v>51604.711360121553</v>
      </c>
      <c r="X464">
        <v>3610.4170433455101</v>
      </c>
      <c r="Y464">
        <v>3625.766865279315</v>
      </c>
      <c r="Z464">
        <v>3496.9923495242219</v>
      </c>
      <c r="AA464">
        <v>3683.4463332517589</v>
      </c>
      <c r="AB464">
        <v>580.20373141008213</v>
      </c>
      <c r="AC464">
        <v>575.17789782277714</v>
      </c>
      <c r="AD464">
        <v>499.97541175560713</v>
      </c>
      <c r="AE464">
        <v>671.29247275278271</v>
      </c>
      <c r="AF464">
        <v>63.009057497646651</v>
      </c>
      <c r="AG464">
        <v>62.714685214693503</v>
      </c>
      <c r="AH464">
        <v>61.741160729797329</v>
      </c>
      <c r="AI464">
        <v>65.075819781195804</v>
      </c>
      <c r="AJ464">
        <v>0.54619803683802981</v>
      </c>
      <c r="AK464">
        <v>0.54619804649350512</v>
      </c>
      <c r="AL464">
        <v>0.54619582348760132</v>
      </c>
      <c r="AM464">
        <v>0.54620023739478407</v>
      </c>
      <c r="AN464">
        <v>0.95311920118867421</v>
      </c>
      <c r="AO464">
        <v>0.95311920118867455</v>
      </c>
      <c r="AP464">
        <v>0.95311920118867455</v>
      </c>
      <c r="AQ464">
        <v>0.95311920118867455</v>
      </c>
      <c r="AR464">
        <v>14.599378672757689</v>
      </c>
      <c r="AS464">
        <v>14.599378672757689</v>
      </c>
      <c r="AT464">
        <v>14.599378672757689</v>
      </c>
      <c r="AU464">
        <v>14.599378672757689</v>
      </c>
      <c r="AV464" t="str">
        <f>VLOOKUP(Sheet1[[#This Row],[NPDES ID2]],Combined_Sheet__Major_Only___2[[NPDES ID2]:[ECHO BFR]],3,FALSE)</f>
        <v>PA</v>
      </c>
      <c r="AW464" t="s">
        <v>41</v>
      </c>
      <c r="AX464" t="str">
        <f>VLOOKUP(Sheet1[[#This Row],[NPDES ID2]],Combined_Sheet__Major_Only___2[[NPDES ID2]:[ECHO BFR]],27,FALSE)</f>
        <v>-</v>
      </c>
      <c r="AY464" t="str">
        <f>VLOOKUP(Sheet1[[#This Row],[NPDES ID2]],Combined_Sheet__Major_Only___2[[NPDES ID2]:[ECHO BFR]],28,FALSE)</f>
        <v>-</v>
      </c>
      <c r="AZ464" t="str">
        <f>VLOOKUP(Sheet1[[#This Row],[NPDES ID2]],Combined_Sheet__Major_Only___2[[NPDES ID2]:[ECHO BFR]],29,FALSE)</f>
        <v>preliminaryOps, thickening</v>
      </c>
      <c r="BA464">
        <f>VLOOKUP(Sheet1[[#This Row],[NPDES ID2]],Combined_Sheet__Major_Only___2[[NPDES ID2]:[ECHO BFR]],17,FALSE)</f>
        <v>40.147579</v>
      </c>
      <c r="BB464">
        <f>VLOOKUP(Sheet1[[#This Row],[NPDES ID2]],Combined_Sheet__Major_Only___2[[NPDES ID2]:[ECHO BFR]],18,FALSE)</f>
        <v>-77.095433999999997</v>
      </c>
      <c r="BC464" t="str">
        <f>IF(ISNUMBER(SEARCH("aerobic",$AW464)),"aerobic","")</f>
        <v>aerobic</v>
      </c>
      <c r="BD464" t="str">
        <f>IF(ISNUMBER(SEARCH("anaer",$AW464)),"anaer","")</f>
        <v/>
      </c>
      <c r="BE464" t="str">
        <f>IF(ISNUMBER(SEARCH("thickening",$AZ464)),"thickening","")</f>
        <v>thickening</v>
      </c>
      <c r="BF464" s="3" t="str">
        <f>IF(ISNUMBER(SEARCH("airDry",$AW464)),"airDry","")</f>
        <v/>
      </c>
      <c r="BG464" s="3" t="str">
        <f>IF(ISNUMBER(SEARCH("heatDry",$AY464)),"heatDry","")</f>
        <v/>
      </c>
      <c r="BH464" s="3" t="str">
        <f>IF(AND(ISNUMBER(SEARCH("aerobic",$AW464)),ISNUMBER(SEARCH("anaer",$AW464))),"Combined Aer and Anaer.","")</f>
        <v/>
      </c>
    </row>
    <row r="465" spans="1:60" x14ac:dyDescent="0.25">
      <c r="A465" s="4">
        <v>2284</v>
      </c>
      <c r="B465" t="s">
        <v>10678</v>
      </c>
      <c r="C465">
        <v>451.26</v>
      </c>
      <c r="D465">
        <v>391.39514235756718</v>
      </c>
      <c r="E465">
        <v>396.22013126067031</v>
      </c>
      <c r="F465">
        <v>301.356381355454</v>
      </c>
      <c r="G465">
        <v>476.82890620261639</v>
      </c>
      <c r="H465">
        <v>-116.8186949176372</v>
      </c>
      <c r="I465">
        <v>-119.166181342831</v>
      </c>
      <c r="J465">
        <v>-134.78118117417071</v>
      </c>
      <c r="K465">
        <v>-93.336537855708542</v>
      </c>
      <c r="L465">
        <v>294.70302965685022</v>
      </c>
      <c r="M465">
        <v>293.3847297553408</v>
      </c>
      <c r="N465">
        <v>289.01902317140571</v>
      </c>
      <c r="O465">
        <v>303.96612984004588</v>
      </c>
      <c r="P465">
        <v>10.56221667438985</v>
      </c>
      <c r="Q465">
        <v>10.689878196275499</v>
      </c>
      <c r="R465">
        <v>8.7706261703871942</v>
      </c>
      <c r="S465">
        <v>12.03299391996477</v>
      </c>
      <c r="T465">
        <v>51576.78605897884</v>
      </c>
      <c r="U465">
        <v>51576.746897322402</v>
      </c>
      <c r="V465">
        <v>51541.673823130463</v>
      </c>
      <c r="W465">
        <v>51612.140981498727</v>
      </c>
      <c r="X465">
        <v>3554.8936330342958</v>
      </c>
      <c r="Y465">
        <v>3569.3359547825748</v>
      </c>
      <c r="Z465">
        <v>3447.8708327842</v>
      </c>
      <c r="AA465">
        <v>3623.7895838472818</v>
      </c>
      <c r="AB465">
        <v>543.32052724511095</v>
      </c>
      <c r="AC465">
        <v>539.23442744543945</v>
      </c>
      <c r="AD465">
        <v>471.72213948602212</v>
      </c>
      <c r="AE465">
        <v>624.51149376676824</v>
      </c>
      <c r="AF465">
        <v>64.001793180499931</v>
      </c>
      <c r="AG465">
        <v>63.715027663414247</v>
      </c>
      <c r="AH465">
        <v>62.768342225924997</v>
      </c>
      <c r="AI465">
        <v>66.013143533423062</v>
      </c>
      <c r="AJ465">
        <v>0.55832567824833301</v>
      </c>
      <c r="AK465">
        <v>0.55832571954358468</v>
      </c>
      <c r="AL465">
        <v>0.558316200242715</v>
      </c>
      <c r="AM465">
        <v>0.55833510160860778</v>
      </c>
      <c r="AN465">
        <v>0.95312549616396336</v>
      </c>
      <c r="AO465">
        <v>0.95312549616396347</v>
      </c>
      <c r="AP465">
        <v>0.95312549616396347</v>
      </c>
      <c r="AQ465">
        <v>0.95312549616396347</v>
      </c>
      <c r="AR465">
        <v>15.289927674645019</v>
      </c>
      <c r="AS465">
        <v>15.289927674645019</v>
      </c>
      <c r="AT465">
        <v>15.289927674645019</v>
      </c>
      <c r="AU465">
        <v>15.289927674645019</v>
      </c>
      <c r="AV465" t="str">
        <f>VLOOKUP(Sheet1[[#This Row],[NPDES ID2]],Combined_Sheet__Major_Only___2[[NPDES ID2]:[ECHO BFR]],3,FALSE)</f>
        <v>TX</v>
      </c>
      <c r="AW465" t="s">
        <v>41</v>
      </c>
      <c r="AX465" t="str">
        <f>VLOOKUP(Sheet1[[#This Row],[NPDES ID2]],Combined_Sheet__Major_Only___2[[NPDES ID2]:[ECHO BFR]],27,FALSE)</f>
        <v>-</v>
      </c>
      <c r="AY465" t="str">
        <f>VLOOKUP(Sheet1[[#This Row],[NPDES ID2]],Combined_Sheet__Major_Only___2[[NPDES ID2]:[ECHO BFR]],28,FALSE)</f>
        <v>-</v>
      </c>
      <c r="AZ465" t="str">
        <f>VLOOKUP(Sheet1[[#This Row],[NPDES ID2]],Combined_Sheet__Major_Only___2[[NPDES ID2]:[ECHO BFR]],29,FALSE)</f>
        <v>thickening</v>
      </c>
      <c r="BA465">
        <f>VLOOKUP(Sheet1[[#This Row],[NPDES ID2]],Combined_Sheet__Major_Only___2[[NPDES ID2]:[ECHO BFR]],17,FALSE)</f>
        <v>27.796420000000001</v>
      </c>
      <c r="BB465">
        <f>VLOOKUP(Sheet1[[#This Row],[NPDES ID2]],Combined_Sheet__Major_Only___2[[NPDES ID2]:[ECHO BFR]],18,FALSE)</f>
        <v>-97.404110000000003</v>
      </c>
      <c r="BC465" t="str">
        <f>IF(ISNUMBER(SEARCH("aerobic",$AW465)),"aerobic","")</f>
        <v>aerobic</v>
      </c>
      <c r="BD465" t="str">
        <f>IF(ISNUMBER(SEARCH("anaer",$AW465)),"anaer","")</f>
        <v/>
      </c>
      <c r="BE465" t="str">
        <f>IF(ISNUMBER(SEARCH("thickening",$AZ465)),"thickening","")</f>
        <v>thickening</v>
      </c>
      <c r="BF465" s="2" t="str">
        <f>IF(ISNUMBER(SEARCH("airDry",$AW465)),"airDry","")</f>
        <v/>
      </c>
      <c r="BG465" s="2" t="str">
        <f>IF(ISNUMBER(SEARCH("heatDry",$AY465)),"heatDry","")</f>
        <v/>
      </c>
      <c r="BH465" s="2" t="str">
        <f>IF(AND(ISNUMBER(SEARCH("aerobic",$AW465)),ISNUMBER(SEARCH("anaer",$AW465))),"Combined Aer and Anaer.","")</f>
        <v/>
      </c>
    </row>
    <row r="466" spans="1:60" x14ac:dyDescent="0.25">
      <c r="A466" s="4">
        <v>1431</v>
      </c>
      <c r="B466" t="s">
        <v>6767</v>
      </c>
      <c r="C466">
        <v>129</v>
      </c>
      <c r="D466">
        <v>891.85011686112728</v>
      </c>
      <c r="E466">
        <v>891.39077465971161</v>
      </c>
      <c r="F466">
        <v>636.31282340336043</v>
      </c>
      <c r="G466">
        <v>1165.847606425732</v>
      </c>
      <c r="H466">
        <v>-119.83793750584969</v>
      </c>
      <c r="I466">
        <v>-122.1699464365979</v>
      </c>
      <c r="J466">
        <v>-137.98390598812071</v>
      </c>
      <c r="K466">
        <v>-96.444475632888313</v>
      </c>
      <c r="L466">
        <v>82.3221641678183</v>
      </c>
      <c r="M466">
        <v>81.92994113909333</v>
      </c>
      <c r="N466">
        <v>80.631798058647632</v>
      </c>
      <c r="O466">
        <v>85.077170583076949</v>
      </c>
      <c r="P466">
        <v>3.0234698481368238</v>
      </c>
      <c r="Q466">
        <v>3.0521592854749282</v>
      </c>
      <c r="R466">
        <v>2.5185176455286862</v>
      </c>
      <c r="S466">
        <v>3.448690930148969</v>
      </c>
      <c r="T466">
        <v>51671.912207917747</v>
      </c>
      <c r="U466">
        <v>51671.8729765194</v>
      </c>
      <c r="V466">
        <v>51636.7374416604</v>
      </c>
      <c r="W466">
        <v>51707.330093040589</v>
      </c>
      <c r="X466">
        <v>3644.795951842676</v>
      </c>
      <c r="Y466">
        <v>3660.6218112685988</v>
      </c>
      <c r="Z466">
        <v>3527.9811963409779</v>
      </c>
      <c r="AA466">
        <v>3720.0207522124401</v>
      </c>
      <c r="AB466">
        <v>708.50245135454111</v>
      </c>
      <c r="AC466">
        <v>699.3642121404971</v>
      </c>
      <c r="AD466">
        <v>591.96768755951746</v>
      </c>
      <c r="AE466">
        <v>844.94868363685487</v>
      </c>
      <c r="AF466">
        <v>62.539704449937688</v>
      </c>
      <c r="AG466">
        <v>62.241588066135961</v>
      </c>
      <c r="AH466">
        <v>61.25584686620288</v>
      </c>
      <c r="AI466">
        <v>64.632556502907619</v>
      </c>
      <c r="AJ466">
        <v>0.54046560965543944</v>
      </c>
      <c r="AK466">
        <v>0.54046562257001751</v>
      </c>
      <c r="AL466">
        <v>0.54046264880599626</v>
      </c>
      <c r="AM466">
        <v>0.5404685533953083</v>
      </c>
      <c r="AN466">
        <v>0.95320599874413192</v>
      </c>
      <c r="AO466">
        <v>0.95320599874413159</v>
      </c>
      <c r="AP466">
        <v>0.95320599874413159</v>
      </c>
      <c r="AQ466">
        <v>0.95320599874413159</v>
      </c>
      <c r="AR466">
        <v>12.979447704017691</v>
      </c>
      <c r="AS466">
        <v>12.979447704017691</v>
      </c>
      <c r="AT466">
        <v>12.979447704017691</v>
      </c>
      <c r="AU466">
        <v>12.979447704017691</v>
      </c>
      <c r="AV466" t="str">
        <f>VLOOKUP(Sheet1[[#This Row],[NPDES ID2]],Combined_Sheet__Major_Only___2[[NPDES ID2]:[ECHO BFR]],3,FALSE)</f>
        <v>NM</v>
      </c>
      <c r="AW466" t="s">
        <v>41</v>
      </c>
      <c r="AX466" t="str">
        <f>VLOOKUP(Sheet1[[#This Row],[NPDES ID2]],Combined_Sheet__Major_Only___2[[NPDES ID2]:[ECHO BFR]],27,FALSE)</f>
        <v>longTermSludgeStore</v>
      </c>
      <c r="AY466" t="str">
        <f>VLOOKUP(Sheet1[[#This Row],[NPDES ID2]],Combined_Sheet__Major_Only___2[[NPDES ID2]:[ECHO BFR]],28,FALSE)</f>
        <v>-</v>
      </c>
      <c r="AZ466" t="str">
        <f>VLOOKUP(Sheet1[[#This Row],[NPDES ID2]],Combined_Sheet__Major_Only___2[[NPDES ID2]:[ECHO BFR]],29,FALSE)</f>
        <v>thickening</v>
      </c>
      <c r="BA466">
        <f>VLOOKUP(Sheet1[[#This Row],[NPDES ID2]],Combined_Sheet__Major_Only___2[[NPDES ID2]:[ECHO BFR]],17,FALSE)</f>
        <v>34.053426999999999</v>
      </c>
      <c r="BB466">
        <f>VLOOKUP(Sheet1[[#This Row],[NPDES ID2]],Combined_Sheet__Major_Only___2[[NPDES ID2]:[ECHO BFR]],18,FALSE)</f>
        <v>-106.888943</v>
      </c>
      <c r="BC466" t="str">
        <f>IF(ISNUMBER(SEARCH("aerobic",$AW466)),"aerobic","")</f>
        <v>aerobic</v>
      </c>
      <c r="BD466" t="str">
        <f>IF(ISNUMBER(SEARCH("anaer",$AW466)),"anaer","")</f>
        <v/>
      </c>
      <c r="BE466" t="str">
        <f>IF(ISNUMBER(SEARCH("thickening",$AZ466)),"thickening","")</f>
        <v>thickening</v>
      </c>
      <c r="BF466" s="3" t="str">
        <f>IF(ISNUMBER(SEARCH("airDry",$AW466)),"airDry","")</f>
        <v/>
      </c>
      <c r="BG466" s="3" t="str">
        <f>IF(ISNUMBER(SEARCH("heatDry",$AY466)),"heatDry","")</f>
        <v/>
      </c>
      <c r="BH466" s="3" t="str">
        <f>IF(AND(ISNUMBER(SEARCH("aerobic",$AW466)),ISNUMBER(SEARCH("anaer",$AW466))),"Combined Aer and Anaer.","")</f>
        <v/>
      </c>
    </row>
    <row r="467" spans="1:60" x14ac:dyDescent="0.25">
      <c r="A467" s="4">
        <v>1387</v>
      </c>
      <c r="B467" t="s">
        <v>6579</v>
      </c>
      <c r="C467">
        <v>146.4</v>
      </c>
      <c r="D467">
        <v>820.13629240900229</v>
      </c>
      <c r="E467">
        <v>818.97251355005801</v>
      </c>
      <c r="F467">
        <v>588.78462543994158</v>
      </c>
      <c r="G467">
        <v>1068.01081914568</v>
      </c>
      <c r="H467">
        <v>-122.60893065953179</v>
      </c>
      <c r="I467">
        <v>-125.04780296131339</v>
      </c>
      <c r="J467">
        <v>-141.07720249856069</v>
      </c>
      <c r="K467">
        <v>-99.36150405932591</v>
      </c>
      <c r="L467">
        <v>91.458200590611781</v>
      </c>
      <c r="M467">
        <v>90.997494417368159</v>
      </c>
      <c r="N467">
        <v>89.472687476782966</v>
      </c>
      <c r="O467">
        <v>94.694244355861954</v>
      </c>
      <c r="P467">
        <v>3.4353774449406131</v>
      </c>
      <c r="Q467">
        <v>3.4635603178568268</v>
      </c>
      <c r="R467">
        <v>2.8697197834945398</v>
      </c>
      <c r="S467">
        <v>3.9124170842080641</v>
      </c>
      <c r="T467">
        <v>51753.619659418997</v>
      </c>
      <c r="U467">
        <v>51753.580368116702</v>
      </c>
      <c r="V467">
        <v>51718.391183425527</v>
      </c>
      <c r="W467">
        <v>51789.09162550576</v>
      </c>
      <c r="X467">
        <v>3729.2417626595338</v>
      </c>
      <c r="Y467">
        <v>3746.4052397236519</v>
      </c>
      <c r="Z467">
        <v>3602.9088188715641</v>
      </c>
      <c r="AA467">
        <v>3810.640838384259</v>
      </c>
      <c r="AB467">
        <v>575.29723881899292</v>
      </c>
      <c r="AC467">
        <v>570.37085773912781</v>
      </c>
      <c r="AD467">
        <v>498.46356708302591</v>
      </c>
      <c r="AE467">
        <v>660.95846114854214</v>
      </c>
      <c r="AF467">
        <v>61.222415712149221</v>
      </c>
      <c r="AG467">
        <v>60.913866990964891</v>
      </c>
      <c r="AH467">
        <v>59.893618966621567</v>
      </c>
      <c r="AI467">
        <v>63.388519247912313</v>
      </c>
      <c r="AJ467">
        <v>0.52438181182434118</v>
      </c>
      <c r="AK467">
        <v>0.52438182496418606</v>
      </c>
      <c r="AL467">
        <v>0.5243787992520228</v>
      </c>
      <c r="AM467">
        <v>0.52438480698911571</v>
      </c>
      <c r="AN467">
        <v>0.95327492502933708</v>
      </c>
      <c r="AO467">
        <v>0.95327492502933753</v>
      </c>
      <c r="AP467">
        <v>0.95327492502933753</v>
      </c>
      <c r="AQ467">
        <v>0.95327492502933753</v>
      </c>
      <c r="AR467">
        <v>14.542181586316209</v>
      </c>
      <c r="AS467">
        <v>14.542181586316209</v>
      </c>
      <c r="AT467">
        <v>14.542181586316209</v>
      </c>
      <c r="AU467">
        <v>14.542181586316209</v>
      </c>
      <c r="AV467" t="str">
        <f>VLOOKUP(Sheet1[[#This Row],[NPDES ID2]],Combined_Sheet__Major_Only___2[[NPDES ID2]:[ECHO BFR]],3,FALSE)</f>
        <v>TX</v>
      </c>
      <c r="AW467" t="s">
        <v>41</v>
      </c>
      <c r="AX467" t="str">
        <f>VLOOKUP(Sheet1[[#This Row],[NPDES ID2]],Combined_Sheet__Major_Only___2[[NPDES ID2]:[ECHO BFR]],27,FALSE)</f>
        <v>-</v>
      </c>
      <c r="AY467" t="str">
        <f>VLOOKUP(Sheet1[[#This Row],[NPDES ID2]],Combined_Sheet__Major_Only___2[[NPDES ID2]:[ECHO BFR]],28,FALSE)</f>
        <v>-</v>
      </c>
      <c r="AZ467" t="str">
        <f>VLOOKUP(Sheet1[[#This Row],[NPDES ID2]],Combined_Sheet__Major_Only___2[[NPDES ID2]:[ECHO BFR]],29,FALSE)</f>
        <v>thickening</v>
      </c>
      <c r="BA467">
        <f>VLOOKUP(Sheet1[[#This Row],[NPDES ID2]],Combined_Sheet__Major_Only___2[[NPDES ID2]:[ECHO BFR]],17,FALSE)</f>
        <v>30.34937</v>
      </c>
      <c r="BB467">
        <f>VLOOKUP(Sheet1[[#This Row],[NPDES ID2]],Combined_Sheet__Major_Only___2[[NPDES ID2]:[ECHO BFR]],18,FALSE)</f>
        <v>-97.540030000000002</v>
      </c>
      <c r="BC467" t="str">
        <f>IF(ISNUMBER(SEARCH("aerobic",$AW467)),"aerobic","")</f>
        <v>aerobic</v>
      </c>
      <c r="BD467" t="str">
        <f>IF(ISNUMBER(SEARCH("anaer",$AW467)),"anaer","")</f>
        <v/>
      </c>
      <c r="BE467" t="str">
        <f>IF(ISNUMBER(SEARCH("thickening",$AZ467)),"thickening","")</f>
        <v>thickening</v>
      </c>
      <c r="BF467" s="3" t="str">
        <f>IF(ISNUMBER(SEARCH("airDry",$AW467)),"airDry","")</f>
        <v/>
      </c>
      <c r="BG467" s="3" t="str">
        <f>IF(ISNUMBER(SEARCH("heatDry",$AY467)),"heatDry","")</f>
        <v/>
      </c>
      <c r="BH467" s="3" t="str">
        <f>IF(AND(ISNUMBER(SEARCH("aerobic",$AW467)),ISNUMBER(SEARCH("anaer",$AW467))),"Combined Aer and Anaer.","")</f>
        <v/>
      </c>
    </row>
    <row r="468" spans="1:60" x14ac:dyDescent="0.25">
      <c r="A468" s="4">
        <v>20</v>
      </c>
      <c r="B468" t="s">
        <v>152</v>
      </c>
      <c r="C468">
        <v>445</v>
      </c>
      <c r="D468">
        <v>387.20136994992828</v>
      </c>
      <c r="E468">
        <v>391.89327670070747</v>
      </c>
      <c r="F468">
        <v>297.70841586388559</v>
      </c>
      <c r="G468">
        <v>471.41857038106218</v>
      </c>
      <c r="H468">
        <v>-114.8872454622733</v>
      </c>
      <c r="I468">
        <v>-117.2966091864421</v>
      </c>
      <c r="J468">
        <v>-133.04047160150321</v>
      </c>
      <c r="K468">
        <v>-91.30674651897148</v>
      </c>
      <c r="L468">
        <v>295.12788381797873</v>
      </c>
      <c r="M468">
        <v>293.86365986368043</v>
      </c>
      <c r="N468">
        <v>289.67680801637721</v>
      </c>
      <c r="O468">
        <v>304.01130582762931</v>
      </c>
      <c r="P468">
        <v>10.406100548022341</v>
      </c>
      <c r="Q468">
        <v>10.5390208324498</v>
      </c>
      <c r="R468">
        <v>8.6070521902582762</v>
      </c>
      <c r="S468">
        <v>11.88286399534697</v>
      </c>
      <c r="T468">
        <v>51855.99332888292</v>
      </c>
      <c r="U468">
        <v>51855.953962525149</v>
      </c>
      <c r="V468">
        <v>51820.697558381122</v>
      </c>
      <c r="W468">
        <v>51891.533054600157</v>
      </c>
      <c r="X468">
        <v>3519.4038083799269</v>
      </c>
      <c r="Y468">
        <v>3533.056920996934</v>
      </c>
      <c r="Z468">
        <v>3417.9384950136669</v>
      </c>
      <c r="AA468">
        <v>3584.7102660555311</v>
      </c>
      <c r="AB468">
        <v>605.19121655155254</v>
      </c>
      <c r="AC468">
        <v>599.59682795330639</v>
      </c>
      <c r="AD468">
        <v>516.51720080345888</v>
      </c>
      <c r="AE468">
        <v>708.39931466102871</v>
      </c>
      <c r="AF468">
        <v>64.99574026839619</v>
      </c>
      <c r="AG468">
        <v>64.716832834464952</v>
      </c>
      <c r="AH468">
        <v>63.796270617694233</v>
      </c>
      <c r="AI468">
        <v>66.951758091408408</v>
      </c>
      <c r="AJ468">
        <v>0.57047196052763394</v>
      </c>
      <c r="AK468">
        <v>0.57047200414692489</v>
      </c>
      <c r="AL468">
        <v>0.57046194855889076</v>
      </c>
      <c r="AM468">
        <v>0.57048191477903643</v>
      </c>
      <c r="AN468">
        <v>0.95336099874231384</v>
      </c>
      <c r="AO468">
        <v>0.95336099874231406</v>
      </c>
      <c r="AP468">
        <v>0.95336099874231406</v>
      </c>
      <c r="AQ468">
        <v>0.95336099874231406</v>
      </c>
      <c r="AR468">
        <v>14.465862833186851</v>
      </c>
      <c r="AS468">
        <v>14.465862833186851</v>
      </c>
      <c r="AT468">
        <v>14.465862833186851</v>
      </c>
      <c r="AU468">
        <v>14.465862833186851</v>
      </c>
      <c r="AV468" t="str">
        <f>VLOOKUP(Sheet1[[#This Row],[NPDES ID2]],Combined_Sheet__Major_Only___2[[NPDES ID2]:[ECHO BFR]],3,FALSE)</f>
        <v>KY</v>
      </c>
      <c r="AW468" t="s">
        <v>41</v>
      </c>
      <c r="AX468" t="str">
        <f>VLOOKUP(Sheet1[[#This Row],[NPDES ID2]],Combined_Sheet__Major_Only___2[[NPDES ID2]:[ECHO BFR]],27,FALSE)</f>
        <v>-</v>
      </c>
      <c r="AY468" t="str">
        <f>VLOOKUP(Sheet1[[#This Row],[NPDES ID2]],Combined_Sheet__Major_Only___2[[NPDES ID2]:[ECHO BFR]],28,FALSE)</f>
        <v>-</v>
      </c>
      <c r="AZ468" t="str">
        <f>VLOOKUP(Sheet1[[#This Row],[NPDES ID2]],Combined_Sheet__Major_Only___2[[NPDES ID2]:[ECHO BFR]],29,FALSE)</f>
        <v>preliminaryOps, thickening</v>
      </c>
      <c r="BA468">
        <f>VLOOKUP(Sheet1[[#This Row],[NPDES ID2]],Combined_Sheet__Major_Only___2[[NPDES ID2]:[ECHO BFR]],17,FALSE)</f>
        <v>38.043332999999997</v>
      </c>
      <c r="BB468">
        <f>VLOOKUP(Sheet1[[#This Row],[NPDES ID2]],Combined_Sheet__Major_Only___2[[NPDES ID2]:[ECHO BFR]],18,FALSE)</f>
        <v>-84.922499999999999</v>
      </c>
      <c r="BC468" t="str">
        <f>IF(ISNUMBER(SEARCH("aerobic",$AW468)),"aerobic","")</f>
        <v>aerobic</v>
      </c>
      <c r="BD468" t="str">
        <f>IF(ISNUMBER(SEARCH("anaer",$AW468)),"anaer","")</f>
        <v/>
      </c>
      <c r="BE468" t="str">
        <f>IF(ISNUMBER(SEARCH("thickening",$AZ468)),"thickening","")</f>
        <v>thickening</v>
      </c>
      <c r="BF468" s="2" t="str">
        <f>IF(ISNUMBER(SEARCH("airDry",$AW468)),"airDry","")</f>
        <v/>
      </c>
      <c r="BG468" s="2" t="str">
        <f>IF(ISNUMBER(SEARCH("heatDry",$AY468)),"heatDry","")</f>
        <v/>
      </c>
      <c r="BH468" s="2" t="str">
        <f>IF(AND(ISNUMBER(SEARCH("aerobic",$AW468)),ISNUMBER(SEARCH("anaer",$AW468))),"Combined Aer and Anaer.","")</f>
        <v/>
      </c>
    </row>
    <row r="469" spans="1:60" x14ac:dyDescent="0.25">
      <c r="A469" s="4">
        <v>2519</v>
      </c>
      <c r="B469" t="s">
        <v>11698</v>
      </c>
      <c r="C469">
        <v>156.59</v>
      </c>
      <c r="D469">
        <v>814.91638863130856</v>
      </c>
      <c r="E469">
        <v>812.10056655174424</v>
      </c>
      <c r="F469">
        <v>587.09483337870199</v>
      </c>
      <c r="G469">
        <v>1060.4693652429021</v>
      </c>
      <c r="H469">
        <v>-129.06432560208799</v>
      </c>
      <c r="I469">
        <v>-131.40969478081621</v>
      </c>
      <c r="J469">
        <v>-147.8914374262869</v>
      </c>
      <c r="K469">
        <v>-106.1580573350013</v>
      </c>
      <c r="L469">
        <v>93.239598718915317</v>
      </c>
      <c r="M469">
        <v>92.710565399351722</v>
      </c>
      <c r="N469">
        <v>90.959576441319001</v>
      </c>
      <c r="O469">
        <v>96.95562867025653</v>
      </c>
      <c r="P469">
        <v>3.6838250224103199</v>
      </c>
      <c r="Q469">
        <v>3.7119825371800301</v>
      </c>
      <c r="R469">
        <v>3.0962210030761699</v>
      </c>
      <c r="S469">
        <v>4.211558238279915</v>
      </c>
      <c r="T469">
        <v>51878.598253334101</v>
      </c>
      <c r="U469">
        <v>51878.558870403504</v>
      </c>
      <c r="V469">
        <v>51843.287623667013</v>
      </c>
      <c r="W469">
        <v>51914.152940919354</v>
      </c>
      <c r="X469">
        <v>3922.4104981968708</v>
      </c>
      <c r="Y469">
        <v>3942.710838216633</v>
      </c>
      <c r="Z469">
        <v>3772.8911152972282</v>
      </c>
      <c r="AA469">
        <v>4018.9140484873692</v>
      </c>
      <c r="AB469">
        <v>686.36776705673924</v>
      </c>
      <c r="AC469">
        <v>678.34553157732466</v>
      </c>
      <c r="AD469">
        <v>584.24388211082999</v>
      </c>
      <c r="AE469">
        <v>802.8571892401269</v>
      </c>
      <c r="AF469">
        <v>58.353340955386983</v>
      </c>
      <c r="AG469">
        <v>58.022081952355506</v>
      </c>
      <c r="AH469">
        <v>56.926751364815281</v>
      </c>
      <c r="AI469">
        <v>60.678863904955698</v>
      </c>
      <c r="AJ469">
        <v>0.48937732281909108</v>
      </c>
      <c r="AK469">
        <v>0.48937733712431669</v>
      </c>
      <c r="AL469">
        <v>0.48937404275765678</v>
      </c>
      <c r="AM469">
        <v>0.48938058393093131</v>
      </c>
      <c r="AN469">
        <v>0.95337996178163165</v>
      </c>
      <c r="AO469">
        <v>0.95337996178163131</v>
      </c>
      <c r="AP469">
        <v>0.95337996178163131</v>
      </c>
      <c r="AQ469">
        <v>0.95337996178163131</v>
      </c>
      <c r="AR469">
        <v>12.855231322978829</v>
      </c>
      <c r="AS469">
        <v>12.855231322978829</v>
      </c>
      <c r="AT469">
        <v>12.855231322978829</v>
      </c>
      <c r="AU469">
        <v>12.855231322978829</v>
      </c>
      <c r="AV469" t="str">
        <f>VLOOKUP(Sheet1[[#This Row],[NPDES ID2]],Combined_Sheet__Major_Only___2[[NPDES ID2]:[ECHO BFR]],3,FALSE)</f>
        <v>GA</v>
      </c>
      <c r="AW469" t="s">
        <v>41</v>
      </c>
      <c r="AX469" t="str">
        <f>VLOOKUP(Sheet1[[#This Row],[NPDES ID2]],Combined_Sheet__Major_Only___2[[NPDES ID2]:[ECHO BFR]],27,FALSE)</f>
        <v>-</v>
      </c>
      <c r="AY469" t="str">
        <f>VLOOKUP(Sheet1[[#This Row],[NPDES ID2]],Combined_Sheet__Major_Only___2[[NPDES ID2]:[ECHO BFR]],28,FALSE)</f>
        <v>-</v>
      </c>
      <c r="AZ469" t="str">
        <f>VLOOKUP(Sheet1[[#This Row],[NPDES ID2]],Combined_Sheet__Major_Only___2[[NPDES ID2]:[ECHO BFR]],29,FALSE)</f>
        <v>thickening</v>
      </c>
      <c r="BA469">
        <f>VLOOKUP(Sheet1[[#This Row],[NPDES ID2]],Combined_Sheet__Major_Only___2[[NPDES ID2]:[ECHO BFR]],17,FALSE)</f>
        <v>33.51</v>
      </c>
      <c r="BB469">
        <f>VLOOKUP(Sheet1[[#This Row],[NPDES ID2]],Combined_Sheet__Major_Only___2[[NPDES ID2]:[ECHO BFR]],18,FALSE)</f>
        <v>-82.163556</v>
      </c>
      <c r="BC469" t="str">
        <f>IF(ISNUMBER(SEARCH("aerobic",$AW469)),"aerobic","")</f>
        <v>aerobic</v>
      </c>
      <c r="BD469" t="str">
        <f>IF(ISNUMBER(SEARCH("anaer",$AW469)),"anaer","")</f>
        <v/>
      </c>
      <c r="BE469" t="str">
        <f>IF(ISNUMBER(SEARCH("thickening",$AZ469)),"thickening","")</f>
        <v>thickening</v>
      </c>
      <c r="BF469" s="3" t="str">
        <f>IF(ISNUMBER(SEARCH("airDry",$AW469)),"airDry","")</f>
        <v/>
      </c>
      <c r="BG469" s="3" t="str">
        <f>IF(ISNUMBER(SEARCH("heatDry",$AY469)),"heatDry","")</f>
        <v/>
      </c>
      <c r="BH469" s="3" t="str">
        <f>IF(AND(ISNUMBER(SEARCH("aerobic",$AW469)),ISNUMBER(SEARCH("anaer",$AW469))),"Combined Aer and Anaer.","")</f>
        <v/>
      </c>
    </row>
    <row r="470" spans="1:60" x14ac:dyDescent="0.25">
      <c r="A470" s="4">
        <v>868</v>
      </c>
      <c r="B470" t="s">
        <v>4238</v>
      </c>
      <c r="C470">
        <v>896.68</v>
      </c>
      <c r="D470">
        <v>373.62177973652058</v>
      </c>
      <c r="E470">
        <v>373.55005379310882</v>
      </c>
      <c r="F470">
        <v>313.50790446339289</v>
      </c>
      <c r="G470">
        <v>444.66497255260248</v>
      </c>
      <c r="H470">
        <v>-117.67689858052999</v>
      </c>
      <c r="I470">
        <v>-120.07356186736661</v>
      </c>
      <c r="J470">
        <v>-135.58360542884881</v>
      </c>
      <c r="K470">
        <v>-94.368968796597429</v>
      </c>
      <c r="L470">
        <v>580.97212305462665</v>
      </c>
      <c r="M470">
        <v>578.31761568210902</v>
      </c>
      <c r="N470">
        <v>569.51796452241388</v>
      </c>
      <c r="O470">
        <v>599.63568814103769</v>
      </c>
      <c r="P470">
        <v>20.996972593484148</v>
      </c>
      <c r="Q470">
        <v>21.231870707951082</v>
      </c>
      <c r="R470">
        <v>17.45469688616571</v>
      </c>
      <c r="S470">
        <v>23.931533997524411</v>
      </c>
      <c r="T470">
        <v>51933.309162866302</v>
      </c>
      <c r="U470">
        <v>51933.269739824311</v>
      </c>
      <c r="V470">
        <v>51897.962569422838</v>
      </c>
      <c r="W470">
        <v>51968.900062800218</v>
      </c>
      <c r="X470">
        <v>3607.9747171131899</v>
      </c>
      <c r="Y470">
        <v>3622.9690791161602</v>
      </c>
      <c r="Z470">
        <v>3496.9627678127658</v>
      </c>
      <c r="AA470">
        <v>3679.4598865788148</v>
      </c>
      <c r="AB470">
        <v>718.54732777034849</v>
      </c>
      <c r="AC470">
        <v>709.10470668383255</v>
      </c>
      <c r="AD470">
        <v>597.99749437823687</v>
      </c>
      <c r="AE470">
        <v>861.3600941091471</v>
      </c>
      <c r="AF470">
        <v>63.498364072769327</v>
      </c>
      <c r="AG470">
        <v>63.207198572908609</v>
      </c>
      <c r="AH470">
        <v>62.248614617097893</v>
      </c>
      <c r="AI470">
        <v>65.537444420345295</v>
      </c>
      <c r="AJ470">
        <v>0.55217510101027367</v>
      </c>
      <c r="AK470">
        <v>0.55217519253745606</v>
      </c>
      <c r="AL470">
        <v>0.55215405098852799</v>
      </c>
      <c r="AM470">
        <v>0.55219603017605923</v>
      </c>
      <c r="AN470">
        <v>0.95342579443857101</v>
      </c>
      <c r="AO470">
        <v>0.95342579443857089</v>
      </c>
      <c r="AP470">
        <v>0.95342579443857089</v>
      </c>
      <c r="AQ470">
        <v>0.95342579443857089</v>
      </c>
      <c r="AR470">
        <v>13.00369920226923</v>
      </c>
      <c r="AS470">
        <v>13.00369920226923</v>
      </c>
      <c r="AT470">
        <v>13.00369920226923</v>
      </c>
      <c r="AU470">
        <v>13.00369920226923</v>
      </c>
      <c r="AV470" t="str">
        <f>VLOOKUP(Sheet1[[#This Row],[NPDES ID2]],Combined_Sheet__Major_Only___2[[NPDES ID2]:[ECHO BFR]],3,FALSE)</f>
        <v>PA</v>
      </c>
      <c r="AW470" t="s">
        <v>41</v>
      </c>
      <c r="AX470" t="str">
        <f>VLOOKUP(Sheet1[[#This Row],[NPDES ID2]],Combined_Sheet__Major_Only___2[[NPDES ID2]:[ECHO BFR]],27,FALSE)</f>
        <v>methaneBioCaptureRecover</v>
      </c>
      <c r="AY470" t="str">
        <f>VLOOKUP(Sheet1[[#This Row],[NPDES ID2]],Combined_Sheet__Major_Only___2[[NPDES ID2]:[ECHO BFR]],28,FALSE)</f>
        <v>-</v>
      </c>
      <c r="AZ470" t="str">
        <f>VLOOKUP(Sheet1[[#This Row],[NPDES ID2]],Combined_Sheet__Major_Only___2[[NPDES ID2]:[ECHO BFR]],29,FALSE)</f>
        <v>preliminaryOps, thickening</v>
      </c>
      <c r="BA470">
        <f>VLOOKUP(Sheet1[[#This Row],[NPDES ID2]],Combined_Sheet__Major_Only___2[[NPDES ID2]:[ECHO BFR]],17,FALSE)</f>
        <v>41.144734999999997</v>
      </c>
      <c r="BB470">
        <f>VLOOKUP(Sheet1[[#This Row],[NPDES ID2]],Combined_Sheet__Major_Only___2[[NPDES ID2]:[ECHO BFR]],18,FALSE)</f>
        <v>-80.094210000000004</v>
      </c>
      <c r="BC470" t="str">
        <f>IF(ISNUMBER(SEARCH("aerobic",$AW470)),"aerobic","")</f>
        <v>aerobic</v>
      </c>
      <c r="BD470" t="str">
        <f>IF(ISNUMBER(SEARCH("anaer",$AW470)),"anaer","")</f>
        <v/>
      </c>
      <c r="BE470" t="str">
        <f>IF(ISNUMBER(SEARCH("thickening",$AZ470)),"thickening","")</f>
        <v>thickening</v>
      </c>
      <c r="BF470" s="2" t="str">
        <f>IF(ISNUMBER(SEARCH("airDry",$AW470)),"airDry","")</f>
        <v/>
      </c>
      <c r="BG470" s="2" t="str">
        <f>IF(ISNUMBER(SEARCH("heatDry",$AY470)),"heatDry","")</f>
        <v/>
      </c>
      <c r="BH470" s="2" t="str">
        <f>IF(AND(ISNUMBER(SEARCH("aerobic",$AW470)),ISNUMBER(SEARCH("anaer",$AW470))),"Combined Aer and Anaer.","")</f>
        <v/>
      </c>
    </row>
    <row r="471" spans="1:60" x14ac:dyDescent="0.25">
      <c r="A471" s="4">
        <v>1479</v>
      </c>
      <c r="B471" t="s">
        <v>6977</v>
      </c>
      <c r="C471">
        <v>111.93</v>
      </c>
      <c r="D471">
        <v>948.8114677543407</v>
      </c>
      <c r="E471">
        <v>949.0316288060867</v>
      </c>
      <c r="F471">
        <v>672.99534915129391</v>
      </c>
      <c r="G471">
        <v>1243.995017481207</v>
      </c>
      <c r="H471">
        <v>-112.3863211064288</v>
      </c>
      <c r="I471">
        <v>-114.8304712624094</v>
      </c>
      <c r="J471">
        <v>-130.76698106076341</v>
      </c>
      <c r="K471">
        <v>-88.598698140344197</v>
      </c>
      <c r="L471">
        <v>75.810201448025111</v>
      </c>
      <c r="M471">
        <v>75.504592192042509</v>
      </c>
      <c r="N471">
        <v>74.493133176549946</v>
      </c>
      <c r="O471">
        <v>77.95680250397433</v>
      </c>
      <c r="P471">
        <v>2.614088531434291</v>
      </c>
      <c r="Q471">
        <v>2.6490107796759799</v>
      </c>
      <c r="R471">
        <v>2.147912927260391</v>
      </c>
      <c r="S471">
        <v>2.9999202093438422</v>
      </c>
      <c r="T471">
        <v>51941.731132161003</v>
      </c>
      <c r="U471">
        <v>51941.691702944423</v>
      </c>
      <c r="V471">
        <v>51906.379002603753</v>
      </c>
      <c r="W471">
        <v>51977.327606472893</v>
      </c>
      <c r="X471">
        <v>3451.7813674196041</v>
      </c>
      <c r="Y471">
        <v>3464.3232624695661</v>
      </c>
      <c r="Z471">
        <v>3358.1845188088118</v>
      </c>
      <c r="AA471">
        <v>3512.0137128994502</v>
      </c>
      <c r="AB471">
        <v>667.12941840566145</v>
      </c>
      <c r="AC471">
        <v>659.59640636578308</v>
      </c>
      <c r="AD471">
        <v>558.74813045632914</v>
      </c>
      <c r="AE471">
        <v>796.93574755694635</v>
      </c>
      <c r="AF471">
        <v>66.375752496146291</v>
      </c>
      <c r="AG471">
        <v>66.108045870580156</v>
      </c>
      <c r="AH471">
        <v>65.222861413488488</v>
      </c>
      <c r="AI471">
        <v>68.255114562811642</v>
      </c>
      <c r="AJ471">
        <v>0.58734219323374925</v>
      </c>
      <c r="AK471">
        <v>0.58734220493880163</v>
      </c>
      <c r="AL471">
        <v>0.58733950992005068</v>
      </c>
      <c r="AM471">
        <v>0.58734486103885797</v>
      </c>
      <c r="AN471">
        <v>0.95343284172404263</v>
      </c>
      <c r="AO471">
        <v>0.95343284172404297</v>
      </c>
      <c r="AP471">
        <v>0.95343284172404297</v>
      </c>
      <c r="AQ471">
        <v>0.95343284172404297</v>
      </c>
      <c r="AR471">
        <v>13.819897252722679</v>
      </c>
      <c r="AS471">
        <v>13.81989725272267</v>
      </c>
      <c r="AT471">
        <v>13.81989725272267</v>
      </c>
      <c r="AU471">
        <v>13.81989725272267</v>
      </c>
      <c r="AV471" t="str">
        <f>VLOOKUP(Sheet1[[#This Row],[NPDES ID2]],Combined_Sheet__Major_Only___2[[NPDES ID2]:[ECHO BFR]],3,FALSE)</f>
        <v>TX</v>
      </c>
      <c r="AW471" t="s">
        <v>544</v>
      </c>
      <c r="AX471" t="str">
        <f>VLOOKUP(Sheet1[[#This Row],[NPDES ID2]],Combined_Sheet__Major_Only___2[[NPDES ID2]:[ECHO BFR]],27,FALSE)</f>
        <v>-</v>
      </c>
      <c r="AY471" t="str">
        <f>VLOOKUP(Sheet1[[#This Row],[NPDES ID2]],Combined_Sheet__Major_Only___2[[NPDES ID2]:[ECHO BFR]],28,FALSE)</f>
        <v>-</v>
      </c>
      <c r="AZ471" t="str">
        <f>VLOOKUP(Sheet1[[#This Row],[NPDES ID2]],Combined_Sheet__Major_Only___2[[NPDES ID2]:[ECHO BFR]],29,FALSE)</f>
        <v>thickening</v>
      </c>
      <c r="BA471">
        <f>VLOOKUP(Sheet1[[#This Row],[NPDES ID2]],Combined_Sheet__Major_Only___2[[NPDES ID2]:[ECHO BFR]],17,FALSE)</f>
        <v>29.959240000000001</v>
      </c>
      <c r="BB471">
        <f>VLOOKUP(Sheet1[[#This Row],[NPDES ID2]],Combined_Sheet__Major_Only___2[[NPDES ID2]:[ECHO BFR]],18,FALSE)</f>
        <v>-95.717799999999997</v>
      </c>
      <c r="BC471" t="str">
        <f>IF(ISNUMBER(SEARCH("aerobic",$AW471)),"aerobic","")</f>
        <v>aerobic</v>
      </c>
      <c r="BD471" t="str">
        <f>IF(ISNUMBER(SEARCH("anaer",$AW471)),"anaer","")</f>
        <v/>
      </c>
      <c r="BE471" t="str">
        <f>IF(ISNUMBER(SEARCH("thickening",$AZ471)),"thickening","")</f>
        <v>thickening</v>
      </c>
      <c r="BF471" s="3" t="str">
        <f>IF(ISNUMBER(SEARCH("airDry",$AW471)),"airDry","")</f>
        <v/>
      </c>
      <c r="BG471" s="3" t="str">
        <f>IF(ISNUMBER(SEARCH("heatDry",$AY471)),"heatDry","")</f>
        <v/>
      </c>
      <c r="BH471" s="3" t="str">
        <f>IF(AND(ISNUMBER(SEARCH("aerobic",$AW471)),ISNUMBER(SEARCH("anaer",$AW471))),"Combined Aer and Anaer.","")</f>
        <v/>
      </c>
    </row>
    <row r="472" spans="1:60" x14ac:dyDescent="0.25">
      <c r="A472" s="4">
        <v>1724</v>
      </c>
      <c r="B472" t="s">
        <v>8080</v>
      </c>
      <c r="C472">
        <v>37</v>
      </c>
      <c r="D472">
        <v>2835.999434780947</v>
      </c>
      <c r="E472">
        <v>2830.6318572019231</v>
      </c>
      <c r="F472">
        <v>1961.6965524530351</v>
      </c>
      <c r="G472">
        <v>3757.4132020358852</v>
      </c>
      <c r="H472">
        <v>-121.10116407964679</v>
      </c>
      <c r="I472">
        <v>-123.4618761951785</v>
      </c>
      <c r="J472">
        <v>-139.39894655128231</v>
      </c>
      <c r="K472">
        <v>-97.748367619457454</v>
      </c>
      <c r="L472">
        <v>23.38761982245256</v>
      </c>
      <c r="M472">
        <v>23.27333365603565</v>
      </c>
      <c r="N472">
        <v>22.89515280970333</v>
      </c>
      <c r="O472">
        <v>24.19028112472018</v>
      </c>
      <c r="P472">
        <v>0.86766857130449149</v>
      </c>
      <c r="Q472">
        <v>0.87498535814852263</v>
      </c>
      <c r="R472">
        <v>0.72367769326622455</v>
      </c>
      <c r="S472">
        <v>0.99018769247083827</v>
      </c>
      <c r="T472">
        <v>51968.587130795517</v>
      </c>
      <c r="U472">
        <v>51968.547681889409</v>
      </c>
      <c r="V472">
        <v>51933.217347663543</v>
      </c>
      <c r="W472">
        <v>52004.201380699058</v>
      </c>
      <c r="X472">
        <v>3700.9159641394049</v>
      </c>
      <c r="Y472">
        <v>3717.4172971635612</v>
      </c>
      <c r="Z472">
        <v>3579.288640293003</v>
      </c>
      <c r="AA472">
        <v>3779.255063661215</v>
      </c>
      <c r="AB472">
        <v>563.74205755052174</v>
      </c>
      <c r="AC472">
        <v>559.16599208508978</v>
      </c>
      <c r="AD472">
        <v>489.36618484971558</v>
      </c>
      <c r="AE472">
        <v>646.85076108958333</v>
      </c>
      <c r="AF472">
        <v>61.945687613515076</v>
      </c>
      <c r="AG472">
        <v>61.642945237142072</v>
      </c>
      <c r="AH472">
        <v>60.641392243377531</v>
      </c>
      <c r="AI472">
        <v>64.071629918311544</v>
      </c>
      <c r="AJ472">
        <v>0.53321190049855094</v>
      </c>
      <c r="AK472">
        <v>0.53321190383210892</v>
      </c>
      <c r="AL472">
        <v>0.53321113653067687</v>
      </c>
      <c r="AM472">
        <v>0.53321266004823265</v>
      </c>
      <c r="AN472">
        <v>0.95345529989055633</v>
      </c>
      <c r="AO472">
        <v>0.95345529989055655</v>
      </c>
      <c r="AP472">
        <v>0.95345529989055655</v>
      </c>
      <c r="AQ472">
        <v>0.95345529989055655</v>
      </c>
      <c r="AR472">
        <v>14.829095667045999</v>
      </c>
      <c r="AS472">
        <v>14.829095667045999</v>
      </c>
      <c r="AT472">
        <v>14.829095667045999</v>
      </c>
      <c r="AU472">
        <v>14.829095667045999</v>
      </c>
      <c r="AV472" t="str">
        <f>VLOOKUP(Sheet1[[#This Row],[NPDES ID2]],Combined_Sheet__Major_Only___2[[NPDES ID2]:[ECHO BFR]],3,FALSE)</f>
        <v>NC</v>
      </c>
      <c r="AW472" t="s">
        <v>41</v>
      </c>
      <c r="AX472" t="str">
        <f>VLOOKUP(Sheet1[[#This Row],[NPDES ID2]],Combined_Sheet__Major_Only___2[[NPDES ID2]:[ECHO BFR]],27,FALSE)</f>
        <v>-</v>
      </c>
      <c r="AY472" t="str">
        <f>VLOOKUP(Sheet1[[#This Row],[NPDES ID2]],Combined_Sheet__Major_Only___2[[NPDES ID2]:[ECHO BFR]],28,FALSE)</f>
        <v>-</v>
      </c>
      <c r="AZ472" t="str">
        <f>VLOOKUP(Sheet1[[#This Row],[NPDES ID2]],Combined_Sheet__Major_Only___2[[NPDES ID2]:[ECHO BFR]],29,FALSE)</f>
        <v>thickening</v>
      </c>
      <c r="BA472">
        <f>VLOOKUP(Sheet1[[#This Row],[NPDES ID2]],Combined_Sheet__Major_Only___2[[NPDES ID2]:[ECHO BFR]],17,FALSE)</f>
        <v>36.4069</v>
      </c>
      <c r="BB472">
        <f>VLOOKUP(Sheet1[[#This Row],[NPDES ID2]],Combined_Sheet__Major_Only___2[[NPDES ID2]:[ECHO BFR]],18,FALSE)</f>
        <v>-79.965599999999995</v>
      </c>
      <c r="BC472" t="str">
        <f>IF(ISNUMBER(SEARCH("aerobic",$AW472)),"aerobic","")</f>
        <v>aerobic</v>
      </c>
      <c r="BD472" t="str">
        <f>IF(ISNUMBER(SEARCH("anaer",$AW472)),"anaer","")</f>
        <v/>
      </c>
      <c r="BE472" t="str">
        <f>IF(ISNUMBER(SEARCH("thickening",$AZ472)),"thickening","")</f>
        <v>thickening</v>
      </c>
      <c r="BF472" s="2" t="str">
        <f>IF(ISNUMBER(SEARCH("airDry",$AW472)),"airDry","")</f>
        <v/>
      </c>
      <c r="BG472" s="2" t="str">
        <f>IF(ISNUMBER(SEARCH("heatDry",$AY472)),"heatDry","")</f>
        <v/>
      </c>
      <c r="BH472" s="2" t="str">
        <f>IF(AND(ISNUMBER(SEARCH("aerobic",$AW472)),ISNUMBER(SEARCH("anaer",$AW472))),"Combined Aer and Anaer.","")</f>
        <v/>
      </c>
    </row>
    <row r="473" spans="1:60" x14ac:dyDescent="0.25">
      <c r="A473" s="4">
        <v>1466</v>
      </c>
      <c r="B473" t="s">
        <v>6922</v>
      </c>
      <c r="C473">
        <v>114.53</v>
      </c>
      <c r="D473">
        <v>955.2412943860993</v>
      </c>
      <c r="E473">
        <v>956.39667489696797</v>
      </c>
      <c r="F473">
        <v>678.11741768957768</v>
      </c>
      <c r="G473">
        <v>1252.5516896930981</v>
      </c>
      <c r="H473">
        <v>-115.66672592255451</v>
      </c>
      <c r="I473">
        <v>-118.0070117724468</v>
      </c>
      <c r="J473">
        <v>-133.72574603541011</v>
      </c>
      <c r="K473">
        <v>-92.0491616285221</v>
      </c>
      <c r="L473">
        <v>75.535118052469329</v>
      </c>
      <c r="M473">
        <v>75.20626780505367</v>
      </c>
      <c r="N473">
        <v>74.117910212601103</v>
      </c>
      <c r="O473">
        <v>77.844936980136382</v>
      </c>
      <c r="P473">
        <v>2.6791670871655691</v>
      </c>
      <c r="Q473">
        <v>2.7133942354285741</v>
      </c>
      <c r="R473">
        <v>2.2197957048385919</v>
      </c>
      <c r="S473">
        <v>3.0553935328717938</v>
      </c>
      <c r="T473">
        <v>51986.809943389591</v>
      </c>
      <c r="U473">
        <v>51986.770481123378</v>
      </c>
      <c r="V473">
        <v>51951.428181638301</v>
      </c>
      <c r="W473">
        <v>52022.436254705543</v>
      </c>
      <c r="X473">
        <v>3548.030556308252</v>
      </c>
      <c r="Y473">
        <v>3562.0333583447541</v>
      </c>
      <c r="Z473">
        <v>3444.110248968354</v>
      </c>
      <c r="AA473">
        <v>3614.9132555838319</v>
      </c>
      <c r="AB473">
        <v>577.6216102779731</v>
      </c>
      <c r="AC473">
        <v>572.79286567451277</v>
      </c>
      <c r="AD473">
        <v>497.05546326332342</v>
      </c>
      <c r="AE473">
        <v>670.29461592852545</v>
      </c>
      <c r="AF473">
        <v>64.633532670657573</v>
      </c>
      <c r="AG473">
        <v>64.352021063561324</v>
      </c>
      <c r="AH473">
        <v>63.421117757669393</v>
      </c>
      <c r="AI473">
        <v>66.609894733949886</v>
      </c>
      <c r="AJ473">
        <v>0.56604525925110205</v>
      </c>
      <c r="AK473">
        <v>0.56604527018600415</v>
      </c>
      <c r="AL473">
        <v>0.56604275252357417</v>
      </c>
      <c r="AM473">
        <v>0.56604775149024433</v>
      </c>
      <c r="AN473">
        <v>0.95347052627547368</v>
      </c>
      <c r="AO473">
        <v>0.95347052627547391</v>
      </c>
      <c r="AP473">
        <v>0.95347052627547391</v>
      </c>
      <c r="AQ473">
        <v>0.95347052627547391</v>
      </c>
      <c r="AR473">
        <v>14.859593452501411</v>
      </c>
      <c r="AS473">
        <v>14.859593452501411</v>
      </c>
      <c r="AT473">
        <v>14.859593452501411</v>
      </c>
      <c r="AU473">
        <v>14.859593452501411</v>
      </c>
      <c r="AV473" t="str">
        <f>VLOOKUP(Sheet1[[#This Row],[NPDES ID2]],Combined_Sheet__Major_Only___2[[NPDES ID2]:[ECHO BFR]],3,FALSE)</f>
        <v>WV</v>
      </c>
      <c r="AW473" t="s">
        <v>41</v>
      </c>
      <c r="AX473" t="str">
        <f>VLOOKUP(Sheet1[[#This Row],[NPDES ID2]],Combined_Sheet__Major_Only___2[[NPDES ID2]:[ECHO BFR]],27,FALSE)</f>
        <v>-</v>
      </c>
      <c r="AY473" t="str">
        <f>VLOOKUP(Sheet1[[#This Row],[NPDES ID2]],Combined_Sheet__Major_Only___2[[NPDES ID2]:[ECHO BFR]],28,FALSE)</f>
        <v>-</v>
      </c>
      <c r="AZ473" t="str">
        <f>VLOOKUP(Sheet1[[#This Row],[NPDES ID2]],Combined_Sheet__Major_Only___2[[NPDES ID2]:[ECHO BFR]],29,FALSE)</f>
        <v>thickening</v>
      </c>
      <c r="BA473">
        <f>VLOOKUP(Sheet1[[#This Row],[NPDES ID2]],Combined_Sheet__Major_Only___2[[NPDES ID2]:[ECHO BFR]],17,FALSE)</f>
        <v>38.403588999999997</v>
      </c>
      <c r="BB473">
        <f>VLOOKUP(Sheet1[[#This Row],[NPDES ID2]],Combined_Sheet__Major_Only___2[[NPDES ID2]:[ECHO BFR]],18,FALSE)</f>
        <v>-81.523713000000001</v>
      </c>
      <c r="BC473" t="str">
        <f>IF(ISNUMBER(SEARCH("aerobic",$AW473)),"aerobic","")</f>
        <v>aerobic</v>
      </c>
      <c r="BD473" t="str">
        <f>IF(ISNUMBER(SEARCH("anaer",$AW473)),"anaer","")</f>
        <v/>
      </c>
      <c r="BE473" t="str">
        <f>IF(ISNUMBER(SEARCH("thickening",$AZ473)),"thickening","")</f>
        <v>thickening</v>
      </c>
      <c r="BF473" s="2" t="str">
        <f>IF(ISNUMBER(SEARCH("airDry",$AW473)),"airDry","")</f>
        <v/>
      </c>
      <c r="BG473" s="2" t="str">
        <f>IF(ISNUMBER(SEARCH("heatDry",$AY473)),"heatDry","")</f>
        <v/>
      </c>
      <c r="BH473" s="2" t="str">
        <f>IF(AND(ISNUMBER(SEARCH("aerobic",$AW473)),ISNUMBER(SEARCH("anaer",$AW473))),"Combined Aer and Anaer.","")</f>
        <v/>
      </c>
    </row>
    <row r="474" spans="1:60" x14ac:dyDescent="0.25">
      <c r="A474" s="4">
        <v>830</v>
      </c>
      <c r="B474" t="s">
        <v>4060</v>
      </c>
      <c r="C474">
        <v>1102</v>
      </c>
      <c r="D474">
        <v>394.87749513581679</v>
      </c>
      <c r="E474">
        <v>394.71781790041018</v>
      </c>
      <c r="F474">
        <v>332.48878217188229</v>
      </c>
      <c r="G474">
        <v>466.26507451673069</v>
      </c>
      <c r="H474">
        <v>-118.0489936666783</v>
      </c>
      <c r="I474">
        <v>-120.45013141981011</v>
      </c>
      <c r="J474">
        <v>-135.94825710087409</v>
      </c>
      <c r="K474">
        <v>-94.790394031451939</v>
      </c>
      <c r="L474">
        <v>711.7445733555229</v>
      </c>
      <c r="M474">
        <v>708.46482642071601</v>
      </c>
      <c r="N474">
        <v>697.59004190969529</v>
      </c>
      <c r="O474">
        <v>734.80732702391924</v>
      </c>
      <c r="P474">
        <v>25.809421502055411</v>
      </c>
      <c r="Q474">
        <v>26.088933884750411</v>
      </c>
      <c r="R474">
        <v>21.464629934680751</v>
      </c>
      <c r="S474">
        <v>29.421717785314211</v>
      </c>
      <c r="T474">
        <v>52029.839118312368</v>
      </c>
      <c r="U474">
        <v>52029.799624499246</v>
      </c>
      <c r="V474">
        <v>51994.429071679013</v>
      </c>
      <c r="W474">
        <v>52065.493910008183</v>
      </c>
      <c r="X474">
        <v>3626.1631370291452</v>
      </c>
      <c r="Y474">
        <v>3641.3698015790019</v>
      </c>
      <c r="Z474">
        <v>3513.6264165942462</v>
      </c>
      <c r="AA474">
        <v>3698.637061571083</v>
      </c>
      <c r="AB474">
        <v>581.91455486296752</v>
      </c>
      <c r="AC474">
        <v>576.94577589027222</v>
      </c>
      <c r="AD474">
        <v>501.60565663872308</v>
      </c>
      <c r="AE474">
        <v>673.27140969402626</v>
      </c>
      <c r="AF474">
        <v>63.297958577357079</v>
      </c>
      <c r="AG474">
        <v>63.005112537091208</v>
      </c>
      <c r="AH474">
        <v>62.041568829229803</v>
      </c>
      <c r="AI474">
        <v>65.348125076961452</v>
      </c>
      <c r="AJ474">
        <v>0.54972695270899397</v>
      </c>
      <c r="AK474">
        <v>0.54972705554686918</v>
      </c>
      <c r="AL474">
        <v>0.54970329013636077</v>
      </c>
      <c r="AM474">
        <v>0.54975047955890055</v>
      </c>
      <c r="AN474">
        <v>0.9535064405397391</v>
      </c>
      <c r="AO474">
        <v>0.95350644053973899</v>
      </c>
      <c r="AP474">
        <v>0.95350644053973899</v>
      </c>
      <c r="AQ474">
        <v>0.95350644053973899</v>
      </c>
      <c r="AR474">
        <v>14.67880727279687</v>
      </c>
      <c r="AS474">
        <v>14.67880727279687</v>
      </c>
      <c r="AT474">
        <v>14.67880727279687</v>
      </c>
      <c r="AU474">
        <v>14.67880727279687</v>
      </c>
      <c r="AV474" t="str">
        <f>VLOOKUP(Sheet1[[#This Row],[NPDES ID2]],Combined_Sheet__Major_Only___2[[NPDES ID2]:[ECHO BFR]],3,FALSE)</f>
        <v>TX</v>
      </c>
      <c r="AW474" t="s">
        <v>41</v>
      </c>
      <c r="AX474" t="str">
        <f>VLOOKUP(Sheet1[[#This Row],[NPDES ID2]],Combined_Sheet__Major_Only___2[[NPDES ID2]:[ECHO BFR]],27,FALSE)</f>
        <v>-</v>
      </c>
      <c r="AY474" t="str">
        <f>VLOOKUP(Sheet1[[#This Row],[NPDES ID2]],Combined_Sheet__Major_Only___2[[NPDES ID2]:[ECHO BFR]],28,FALSE)</f>
        <v>-</v>
      </c>
      <c r="AZ474" t="str">
        <f>VLOOKUP(Sheet1[[#This Row],[NPDES ID2]],Combined_Sheet__Major_Only___2[[NPDES ID2]:[ECHO BFR]],29,FALSE)</f>
        <v>thickening</v>
      </c>
      <c r="BA474">
        <f>VLOOKUP(Sheet1[[#This Row],[NPDES ID2]],Combined_Sheet__Major_Only___2[[NPDES ID2]:[ECHO BFR]],17,FALSE)</f>
        <v>29.690729999999999</v>
      </c>
      <c r="BB474">
        <f>VLOOKUP(Sheet1[[#This Row],[NPDES ID2]],Combined_Sheet__Major_Only___2[[NPDES ID2]:[ECHO BFR]],18,FALSE)</f>
        <v>-95.449209999999994</v>
      </c>
      <c r="BC474" t="str">
        <f>IF(ISNUMBER(SEARCH("aerobic",$AW474)),"aerobic","")</f>
        <v>aerobic</v>
      </c>
      <c r="BD474" t="str">
        <f>IF(ISNUMBER(SEARCH("anaer",$AW474)),"anaer","")</f>
        <v/>
      </c>
      <c r="BE474" t="str">
        <f>IF(ISNUMBER(SEARCH("thickening",$AZ474)),"thickening","")</f>
        <v>thickening</v>
      </c>
      <c r="BF474" s="2" t="str">
        <f>IF(ISNUMBER(SEARCH("airDry",$AW474)),"airDry","")</f>
        <v/>
      </c>
      <c r="BG474" s="2" t="str">
        <f>IF(ISNUMBER(SEARCH("heatDry",$AY474)),"heatDry","")</f>
        <v/>
      </c>
      <c r="BH474" s="2" t="str">
        <f>IF(AND(ISNUMBER(SEARCH("aerobic",$AW474)),ISNUMBER(SEARCH("anaer",$AW474))),"Combined Aer and Anaer.","")</f>
        <v/>
      </c>
    </row>
    <row r="475" spans="1:60" x14ac:dyDescent="0.25">
      <c r="A475" s="4">
        <v>227</v>
      </c>
      <c r="B475" t="s">
        <v>1188</v>
      </c>
      <c r="C475">
        <v>2535.33</v>
      </c>
      <c r="D475">
        <v>657.10776380155789</v>
      </c>
      <c r="E475">
        <v>659.07531405302643</v>
      </c>
      <c r="F475">
        <v>559.4926888920379</v>
      </c>
      <c r="G475">
        <v>768.64879425773051</v>
      </c>
      <c r="H475">
        <v>-123.4748528259905</v>
      </c>
      <c r="I475">
        <v>-125.9924481969252</v>
      </c>
      <c r="J475">
        <v>-141.9496457065662</v>
      </c>
      <c r="K475">
        <v>-100.6612966987107</v>
      </c>
      <c r="L475">
        <v>1565.1009883034451</v>
      </c>
      <c r="M475">
        <v>1556.9961364070621</v>
      </c>
      <c r="N475">
        <v>1530.049849983121</v>
      </c>
      <c r="O475">
        <v>1622.1871609942109</v>
      </c>
      <c r="P475">
        <v>59.524782742575489</v>
      </c>
      <c r="Q475">
        <v>60.087971357951673</v>
      </c>
      <c r="R475">
        <v>49.804229653053618</v>
      </c>
      <c r="S475">
        <v>67.804586126261341</v>
      </c>
      <c r="T475">
        <v>52071.661466238678</v>
      </c>
      <c r="U475">
        <v>52071.621941763442</v>
      </c>
      <c r="V475">
        <v>52036.223928021267</v>
      </c>
      <c r="W475">
        <v>52107.343939533261</v>
      </c>
      <c r="X475">
        <v>3797.2058388343021</v>
      </c>
      <c r="Y475">
        <v>3815.2066588432072</v>
      </c>
      <c r="Z475">
        <v>3664.6285408335102</v>
      </c>
      <c r="AA475">
        <v>3882.725353338727</v>
      </c>
      <c r="AB475">
        <v>672.67379181367414</v>
      </c>
      <c r="AC475">
        <v>664.94859864862406</v>
      </c>
      <c r="AD475">
        <v>570.92265210217283</v>
      </c>
      <c r="AE475">
        <v>788.54420114514096</v>
      </c>
      <c r="AF475">
        <v>60.504286821753013</v>
      </c>
      <c r="AG475">
        <v>60.188203756348599</v>
      </c>
      <c r="AH475">
        <v>59.15499277005469</v>
      </c>
      <c r="AI475">
        <v>62.7090397718205</v>
      </c>
      <c r="AJ475">
        <v>0.51561671037576118</v>
      </c>
      <c r="AK475">
        <v>0.51561694801180469</v>
      </c>
      <c r="AL475">
        <v>0.51556169302002164</v>
      </c>
      <c r="AM475">
        <v>0.5156714161606113</v>
      </c>
      <c r="AN475">
        <v>0.95354129443572788</v>
      </c>
      <c r="AO475">
        <v>0.95354129443572788</v>
      </c>
      <c r="AP475">
        <v>0.95354129443572788</v>
      </c>
      <c r="AQ475">
        <v>0.95354129443572788</v>
      </c>
      <c r="AR475">
        <v>13.23470097629356</v>
      </c>
      <c r="AS475">
        <v>13.234700976293549</v>
      </c>
      <c r="AT475">
        <v>13.234700976293549</v>
      </c>
      <c r="AU475">
        <v>13.234700976293549</v>
      </c>
      <c r="AV475" t="str">
        <f>VLOOKUP(Sheet1[[#This Row],[NPDES ID2]],Combined_Sheet__Major_Only___2[[NPDES ID2]:[ECHO BFR]],3,FALSE)</f>
        <v>TX</v>
      </c>
      <c r="AW475" t="s">
        <v>41</v>
      </c>
      <c r="AX475" t="str">
        <f>VLOOKUP(Sheet1[[#This Row],[NPDES ID2]],Combined_Sheet__Major_Only___2[[NPDES ID2]:[ECHO BFR]],27,FALSE)</f>
        <v>-</v>
      </c>
      <c r="AY475" t="str">
        <f>VLOOKUP(Sheet1[[#This Row],[NPDES ID2]],Combined_Sheet__Major_Only___2[[NPDES ID2]:[ECHO BFR]],28,FALSE)</f>
        <v>-</v>
      </c>
      <c r="AZ475" t="str">
        <f>VLOOKUP(Sheet1[[#This Row],[NPDES ID2]],Combined_Sheet__Major_Only___2[[NPDES ID2]:[ECHO BFR]],29,FALSE)</f>
        <v>thickening</v>
      </c>
      <c r="BA475">
        <f>VLOOKUP(Sheet1[[#This Row],[NPDES ID2]],Combined_Sheet__Major_Only___2[[NPDES ID2]:[ECHO BFR]],17,FALSE)</f>
        <v>33.021059000000001</v>
      </c>
      <c r="BB475">
        <f>VLOOKUP(Sheet1[[#This Row],[NPDES ID2]],Combined_Sheet__Major_Only___2[[NPDES ID2]:[ECHO BFR]],18,FALSE)</f>
        <v>-97.214585</v>
      </c>
      <c r="BC475" t="str">
        <f>IF(ISNUMBER(SEARCH("aerobic",$AW475)),"aerobic","")</f>
        <v>aerobic</v>
      </c>
      <c r="BD475" t="str">
        <f>IF(ISNUMBER(SEARCH("anaer",$AW475)),"anaer","")</f>
        <v/>
      </c>
      <c r="BE475" t="str">
        <f>IF(ISNUMBER(SEARCH("thickening",$AZ475)),"thickening","")</f>
        <v>thickening</v>
      </c>
      <c r="BF475" s="3" t="str">
        <f>IF(ISNUMBER(SEARCH("airDry",$AW475)),"airDry","")</f>
        <v/>
      </c>
      <c r="BG475" s="3" t="str">
        <f>IF(ISNUMBER(SEARCH("heatDry",$AY475)),"heatDry","")</f>
        <v/>
      </c>
      <c r="BH475" s="3" t="str">
        <f>IF(AND(ISNUMBER(SEARCH("aerobic",$AW475)),ISNUMBER(SEARCH("anaer",$AW475))),"Combined Aer and Anaer.","")</f>
        <v/>
      </c>
    </row>
    <row r="476" spans="1:60" x14ac:dyDescent="0.25">
      <c r="A476" s="4">
        <v>1121</v>
      </c>
      <c r="B476" t="s">
        <v>5394</v>
      </c>
      <c r="C476">
        <v>324</v>
      </c>
      <c r="D476">
        <v>452.34633099276118</v>
      </c>
      <c r="E476">
        <v>457.73653837947228</v>
      </c>
      <c r="F476">
        <v>346.17435026159808</v>
      </c>
      <c r="G476">
        <v>573.82112282743776</v>
      </c>
      <c r="H476">
        <v>-116.9816637311414</v>
      </c>
      <c r="I476">
        <v>-119.3092600661803</v>
      </c>
      <c r="J476">
        <v>-134.92137797709881</v>
      </c>
      <c r="K476">
        <v>-93.481858816260399</v>
      </c>
      <c r="L476">
        <v>211.36805899155539</v>
      </c>
      <c r="M476">
        <v>210.41962289789231</v>
      </c>
      <c r="N476">
        <v>207.27944522451659</v>
      </c>
      <c r="O476">
        <v>218.03141340076681</v>
      </c>
      <c r="P476">
        <v>7.5840789937778794</v>
      </c>
      <c r="Q476">
        <v>7.6748273409642556</v>
      </c>
      <c r="R476">
        <v>6.2985569494160547</v>
      </c>
      <c r="S476">
        <v>8.6406113266498732</v>
      </c>
      <c r="T476">
        <v>52106.240840260252</v>
      </c>
      <c r="U476">
        <v>52106.201290433077</v>
      </c>
      <c r="V476">
        <v>52070.780571569412</v>
      </c>
      <c r="W476">
        <v>52141.94620113539</v>
      </c>
      <c r="X476">
        <v>3595.2259238961942</v>
      </c>
      <c r="Y476">
        <v>3609.879992592746</v>
      </c>
      <c r="Z476">
        <v>3486.668438832955</v>
      </c>
      <c r="AA476">
        <v>3665.107845551403</v>
      </c>
      <c r="AB476">
        <v>580.47233258678102</v>
      </c>
      <c r="AC476">
        <v>575.57317342025112</v>
      </c>
      <c r="AD476">
        <v>500.01221930486798</v>
      </c>
      <c r="AE476">
        <v>672.47324442227193</v>
      </c>
      <c r="AF476">
        <v>63.933221678948136</v>
      </c>
      <c r="AG476">
        <v>63.64599997397859</v>
      </c>
      <c r="AH476">
        <v>62.6972414068522</v>
      </c>
      <c r="AI476">
        <v>65.9484476843256</v>
      </c>
      <c r="AJ476">
        <v>0.55748785849096871</v>
      </c>
      <c r="AK476">
        <v>0.55748788911242908</v>
      </c>
      <c r="AL476">
        <v>0.55748083327337905</v>
      </c>
      <c r="AM476">
        <v>0.55749484316968967</v>
      </c>
      <c r="AN476">
        <v>0.95357007274359473</v>
      </c>
      <c r="AO476">
        <v>0.95357007274359484</v>
      </c>
      <c r="AP476">
        <v>0.95357007274359484</v>
      </c>
      <c r="AQ476">
        <v>0.95357007274359484</v>
      </c>
      <c r="AR476">
        <v>14.77191532471142</v>
      </c>
      <c r="AS476">
        <v>14.77191532471142</v>
      </c>
      <c r="AT476">
        <v>14.77191532471142</v>
      </c>
      <c r="AU476">
        <v>14.77191532471142</v>
      </c>
      <c r="AV476" t="str">
        <f>VLOOKUP(Sheet1[[#This Row],[NPDES ID2]],Combined_Sheet__Major_Only___2[[NPDES ID2]:[ECHO BFR]],3,FALSE)</f>
        <v>VA</v>
      </c>
      <c r="AW476" t="s">
        <v>41</v>
      </c>
      <c r="AX476" t="str">
        <f>VLOOKUP(Sheet1[[#This Row],[NPDES ID2]],Combined_Sheet__Major_Only___2[[NPDES ID2]:[ECHO BFR]],27,FALSE)</f>
        <v>-</v>
      </c>
      <c r="AY476" t="str">
        <f>VLOOKUP(Sheet1[[#This Row],[NPDES ID2]],Combined_Sheet__Major_Only___2[[NPDES ID2]:[ECHO BFR]],28,FALSE)</f>
        <v>-</v>
      </c>
      <c r="AZ476" t="str">
        <f>VLOOKUP(Sheet1[[#This Row],[NPDES ID2]],Combined_Sheet__Major_Only___2[[NPDES ID2]:[ECHO BFR]],29,FALSE)</f>
        <v>thickening</v>
      </c>
      <c r="BA476">
        <f>VLOOKUP(Sheet1[[#This Row],[NPDES ID2]],Combined_Sheet__Major_Only___2[[NPDES ID2]:[ECHO BFR]],17,FALSE)</f>
        <v>38.372064999999999</v>
      </c>
      <c r="BB476">
        <f>VLOOKUP(Sheet1[[#This Row],[NPDES ID2]],Combined_Sheet__Major_Only___2[[NPDES ID2]:[ECHO BFR]],18,FALSE)</f>
        <v>-77.749207999999996</v>
      </c>
      <c r="BC476" t="str">
        <f>IF(ISNUMBER(SEARCH("aerobic",$AW476)),"aerobic","")</f>
        <v>aerobic</v>
      </c>
      <c r="BD476" t="str">
        <f>IF(ISNUMBER(SEARCH("anaer",$AW476)),"anaer","")</f>
        <v/>
      </c>
      <c r="BE476" t="str">
        <f>IF(ISNUMBER(SEARCH("thickening",$AZ476)),"thickening","")</f>
        <v>thickening</v>
      </c>
      <c r="BF476" s="3" t="str">
        <f>IF(ISNUMBER(SEARCH("airDry",$AW476)),"airDry","")</f>
        <v/>
      </c>
      <c r="BG476" s="3" t="str">
        <f>IF(ISNUMBER(SEARCH("heatDry",$AY476)),"heatDry","")</f>
        <v/>
      </c>
      <c r="BH476" s="3" t="str">
        <f>IF(AND(ISNUMBER(SEARCH("aerobic",$AW476)),ISNUMBER(SEARCH("anaer",$AW476))),"Combined Aer and Anaer.","")</f>
        <v/>
      </c>
    </row>
    <row r="477" spans="1:60" x14ac:dyDescent="0.25">
      <c r="A477" s="4">
        <v>1426</v>
      </c>
      <c r="B477" t="s">
        <v>6745</v>
      </c>
      <c r="C477">
        <v>130.5</v>
      </c>
      <c r="D477">
        <v>875.30722115812114</v>
      </c>
      <c r="E477">
        <v>874.93037616767572</v>
      </c>
      <c r="F477">
        <v>624.86674523679937</v>
      </c>
      <c r="G477">
        <v>1144.1827552555401</v>
      </c>
      <c r="H477">
        <v>-118.6911721098388</v>
      </c>
      <c r="I477">
        <v>-120.99762662430609</v>
      </c>
      <c r="J477">
        <v>-136.70101579328741</v>
      </c>
      <c r="K477">
        <v>-95.235314181978936</v>
      </c>
      <c r="L477">
        <v>84.028846398642074</v>
      </c>
      <c r="M477">
        <v>83.637994248312751</v>
      </c>
      <c r="N477">
        <v>82.344408055977866</v>
      </c>
      <c r="O477">
        <v>86.774198225481754</v>
      </c>
      <c r="P477">
        <v>3.0570567314134962</v>
      </c>
      <c r="Q477">
        <v>3.089125526139187</v>
      </c>
      <c r="R477">
        <v>2.5434139097911581</v>
      </c>
      <c r="S477">
        <v>3.4853466907955162</v>
      </c>
      <c r="T477">
        <v>52191.176621713137</v>
      </c>
      <c r="U477">
        <v>52191.137009615151</v>
      </c>
      <c r="V477">
        <v>52155.660521169462</v>
      </c>
      <c r="W477">
        <v>52226.938200336437</v>
      </c>
      <c r="X477">
        <v>3648.5367515376752</v>
      </c>
      <c r="Y477">
        <v>3663.983819449375</v>
      </c>
      <c r="Z477">
        <v>3534.3694654545138</v>
      </c>
      <c r="AA477">
        <v>3722.041973348285</v>
      </c>
      <c r="AB477">
        <v>575.86023713621387</v>
      </c>
      <c r="AC477">
        <v>571.06742519077238</v>
      </c>
      <c r="AD477">
        <v>497.55237637084628</v>
      </c>
      <c r="AE477">
        <v>664.56734834367842</v>
      </c>
      <c r="AF477">
        <v>63.102483092358497</v>
      </c>
      <c r="AG477">
        <v>62.808830758831313</v>
      </c>
      <c r="AH477">
        <v>61.837818477360379</v>
      </c>
      <c r="AI477">
        <v>65.164034239358216</v>
      </c>
      <c r="AJ477">
        <v>0.54733919303087541</v>
      </c>
      <c r="AK477">
        <v>0.54733920515237955</v>
      </c>
      <c r="AL477">
        <v>0.54733641411207845</v>
      </c>
      <c r="AM477">
        <v>0.54734195589013124</v>
      </c>
      <c r="AN477">
        <v>0.95364060851746901</v>
      </c>
      <c r="AO477">
        <v>0.95364060851746857</v>
      </c>
      <c r="AP477">
        <v>0.95364060851746857</v>
      </c>
      <c r="AQ477">
        <v>0.95364060851746857</v>
      </c>
      <c r="AR477">
        <v>14.78135415107576</v>
      </c>
      <c r="AS477">
        <v>14.78135415107576</v>
      </c>
      <c r="AT477">
        <v>14.78135415107576</v>
      </c>
      <c r="AU477">
        <v>14.78135415107576</v>
      </c>
      <c r="AV477" t="str">
        <f>VLOOKUP(Sheet1[[#This Row],[NPDES ID2]],Combined_Sheet__Major_Only___2[[NPDES ID2]:[ECHO BFR]],3,FALSE)</f>
        <v>MN</v>
      </c>
      <c r="AW477" t="s">
        <v>41</v>
      </c>
      <c r="AX477" t="str">
        <f>VLOOKUP(Sheet1[[#This Row],[NPDES ID2]],Combined_Sheet__Major_Only___2[[NPDES ID2]:[ECHO BFR]],27,FALSE)</f>
        <v>other</v>
      </c>
      <c r="AY477" t="str">
        <f>VLOOKUP(Sheet1[[#This Row],[NPDES ID2]],Combined_Sheet__Major_Only___2[[NPDES ID2]:[ECHO BFR]],28,FALSE)</f>
        <v>-</v>
      </c>
      <c r="AZ477" t="str">
        <f>VLOOKUP(Sheet1[[#This Row],[NPDES ID2]],Combined_Sheet__Major_Only___2[[NPDES ID2]:[ECHO BFR]],29,FALSE)</f>
        <v>thickening</v>
      </c>
      <c r="BA477">
        <f>VLOOKUP(Sheet1[[#This Row],[NPDES ID2]],Combined_Sheet__Major_Only___2[[NPDES ID2]:[ECHO BFR]],17,FALSE)</f>
        <v>45.974980000000002</v>
      </c>
      <c r="BB477">
        <f>VLOOKUP(Sheet1[[#This Row],[NPDES ID2]],Combined_Sheet__Major_Only___2[[NPDES ID2]:[ECHO BFR]],18,FALSE)</f>
        <v>-94.860519999999994</v>
      </c>
      <c r="BC477" t="str">
        <f>IF(ISNUMBER(SEARCH("aerobic",$AW477)),"aerobic","")</f>
        <v>aerobic</v>
      </c>
      <c r="BD477" t="str">
        <f>IF(ISNUMBER(SEARCH("anaer",$AW477)),"anaer","")</f>
        <v/>
      </c>
      <c r="BE477" t="str">
        <f>IF(ISNUMBER(SEARCH("thickening",$AZ477)),"thickening","")</f>
        <v>thickening</v>
      </c>
      <c r="BF477" s="2" t="str">
        <f>IF(ISNUMBER(SEARCH("airDry",$AW477)),"airDry","")</f>
        <v/>
      </c>
      <c r="BG477" s="2" t="str">
        <f>IF(ISNUMBER(SEARCH("heatDry",$AY477)),"heatDry","")</f>
        <v/>
      </c>
      <c r="BH477" s="2" t="str">
        <f>IF(AND(ISNUMBER(SEARCH("aerobic",$AW477)),ISNUMBER(SEARCH("anaer",$AW477))),"Combined Aer and Anaer.","")</f>
        <v/>
      </c>
    </row>
    <row r="478" spans="1:60" x14ac:dyDescent="0.25">
      <c r="A478" s="4">
        <v>1643</v>
      </c>
      <c r="B478" t="s">
        <v>7713</v>
      </c>
      <c r="C478">
        <v>65</v>
      </c>
      <c r="D478">
        <v>1670.2254916582431</v>
      </c>
      <c r="E478">
        <v>1669.9580480545451</v>
      </c>
      <c r="F478">
        <v>1165.5727380722469</v>
      </c>
      <c r="G478">
        <v>2205.9901811378581</v>
      </c>
      <c r="H478">
        <v>-121.7894995516945</v>
      </c>
      <c r="I478">
        <v>-124.1765352440836</v>
      </c>
      <c r="J478">
        <v>-140.1661718864996</v>
      </c>
      <c r="K478">
        <v>-98.480390660670494</v>
      </c>
      <c r="L478">
        <v>40.867379565664592</v>
      </c>
      <c r="M478">
        <v>40.664879818046167</v>
      </c>
      <c r="N478">
        <v>39.994755337452453</v>
      </c>
      <c r="O478">
        <v>42.289637736800422</v>
      </c>
      <c r="P478">
        <v>1.5247352619223431</v>
      </c>
      <c r="Q478">
        <v>1.5368759509291321</v>
      </c>
      <c r="R478">
        <v>1.272603759765073</v>
      </c>
      <c r="S478">
        <v>1.7390848393505449</v>
      </c>
      <c r="T478">
        <v>52216.772600606157</v>
      </c>
      <c r="U478">
        <v>52216.732969742428</v>
      </c>
      <c r="V478">
        <v>52181.239674751603</v>
      </c>
      <c r="W478">
        <v>52252.551120832512</v>
      </c>
      <c r="X478">
        <v>3738.5496292212538</v>
      </c>
      <c r="Y478">
        <v>3755.4632365820571</v>
      </c>
      <c r="Z478">
        <v>3613.9686166631218</v>
      </c>
      <c r="AA478">
        <v>3818.8030437871562</v>
      </c>
      <c r="AB478">
        <v>658.31828438639434</v>
      </c>
      <c r="AC478">
        <v>651.1217338780209</v>
      </c>
      <c r="AD478">
        <v>559.09006694517666</v>
      </c>
      <c r="AE478">
        <v>771.61714033656381</v>
      </c>
      <c r="AF478">
        <v>61.615621177457207</v>
      </c>
      <c r="AG478">
        <v>61.310241747369943</v>
      </c>
      <c r="AH478">
        <v>60.300116023884549</v>
      </c>
      <c r="AI478">
        <v>63.759901214542722</v>
      </c>
      <c r="AJ478">
        <v>0.52918199926709686</v>
      </c>
      <c r="AK478">
        <v>0.52918200549998917</v>
      </c>
      <c r="AL478">
        <v>0.52918057067048385</v>
      </c>
      <c r="AM478">
        <v>0.52918341960388937</v>
      </c>
      <c r="AN478">
        <v>0.95366182295068924</v>
      </c>
      <c r="AO478">
        <v>0.95366182295068902</v>
      </c>
      <c r="AP478">
        <v>0.95366182295068902</v>
      </c>
      <c r="AQ478">
        <v>0.95366182295068902</v>
      </c>
      <c r="AR478">
        <v>13.52484113623407</v>
      </c>
      <c r="AS478">
        <v>13.52484113623407</v>
      </c>
      <c r="AT478">
        <v>13.52484113623407</v>
      </c>
      <c r="AU478">
        <v>13.52484113623407</v>
      </c>
      <c r="AV478" t="str">
        <f>VLOOKUP(Sheet1[[#This Row],[NPDES ID2]],Combined_Sheet__Major_Only___2[[NPDES ID2]:[ECHO BFR]],3,FALSE)</f>
        <v>IA</v>
      </c>
      <c r="AW478" t="s">
        <v>41</v>
      </c>
      <c r="AX478" t="str">
        <f>VLOOKUP(Sheet1[[#This Row],[NPDES ID2]],Combined_Sheet__Major_Only___2[[NPDES ID2]:[ECHO BFR]],27,FALSE)</f>
        <v>-</v>
      </c>
      <c r="AY478" t="str">
        <f>VLOOKUP(Sheet1[[#This Row],[NPDES ID2]],Combined_Sheet__Major_Only___2[[NPDES ID2]:[ECHO BFR]],28,FALSE)</f>
        <v>-</v>
      </c>
      <c r="AZ478" t="str">
        <f>VLOOKUP(Sheet1[[#This Row],[NPDES ID2]],Combined_Sheet__Major_Only___2[[NPDES ID2]:[ECHO BFR]],29,FALSE)</f>
        <v>thickening</v>
      </c>
      <c r="BA478">
        <f>VLOOKUP(Sheet1[[#This Row],[NPDES ID2]],Combined_Sheet__Major_Only___2[[NPDES ID2]:[ECHO BFR]],17,FALSE)</f>
        <v>41.660313400543899</v>
      </c>
      <c r="BB478">
        <f>VLOOKUP(Sheet1[[#This Row],[NPDES ID2]],Combined_Sheet__Major_Only___2[[NPDES ID2]:[ECHO BFR]],18,FALSE)</f>
        <v>-90.574798507444498</v>
      </c>
      <c r="BC478" t="str">
        <f>IF(ISNUMBER(SEARCH("aerobic",$AW478)),"aerobic","")</f>
        <v>aerobic</v>
      </c>
      <c r="BD478" t="str">
        <f>IF(ISNUMBER(SEARCH("anaer",$AW478)),"anaer","")</f>
        <v/>
      </c>
      <c r="BE478" t="str">
        <f>IF(ISNUMBER(SEARCH("thickening",$AZ478)),"thickening","")</f>
        <v>thickening</v>
      </c>
      <c r="BF478" s="3" t="str">
        <f>IF(ISNUMBER(SEARCH("airDry",$AW478)),"airDry","")</f>
        <v/>
      </c>
      <c r="BG478" s="3" t="str">
        <f>IF(ISNUMBER(SEARCH("heatDry",$AY478)),"heatDry","")</f>
        <v/>
      </c>
      <c r="BH478" s="3" t="str">
        <f>IF(AND(ISNUMBER(SEARCH("aerobic",$AW478)),ISNUMBER(SEARCH("anaer",$AW478))),"Combined Aer and Anaer.","")</f>
        <v/>
      </c>
    </row>
    <row r="479" spans="1:60" x14ac:dyDescent="0.25">
      <c r="A479" s="4">
        <v>1509</v>
      </c>
      <c r="B479" t="s">
        <v>7110</v>
      </c>
      <c r="C479">
        <v>105.4282</v>
      </c>
      <c r="D479">
        <v>1098.6588511847999</v>
      </c>
      <c r="E479">
        <v>1097.935027032182</v>
      </c>
      <c r="F479">
        <v>777.2376385526137</v>
      </c>
      <c r="G479">
        <v>1443.093280435364</v>
      </c>
      <c r="H479">
        <v>-124.38218056517741</v>
      </c>
      <c r="I479">
        <v>-126.8471443924671</v>
      </c>
      <c r="J479">
        <v>-143.05317311440851</v>
      </c>
      <c r="K479">
        <v>-101.2205680289031</v>
      </c>
      <c r="L479">
        <v>64.989684377269242</v>
      </c>
      <c r="M479">
        <v>64.650994283186066</v>
      </c>
      <c r="N479">
        <v>63.530083930972808</v>
      </c>
      <c r="O479">
        <v>67.368600868683174</v>
      </c>
      <c r="P479">
        <v>2.4757456159784068</v>
      </c>
      <c r="Q479">
        <v>2.4993620190609951</v>
      </c>
      <c r="R479">
        <v>2.0716778130990452</v>
      </c>
      <c r="S479">
        <v>2.8206102348543922</v>
      </c>
      <c r="T479">
        <v>52240.941293287578</v>
      </c>
      <c r="U479">
        <v>52240.901644704529</v>
      </c>
      <c r="V479">
        <v>52205.39248033725</v>
      </c>
      <c r="W479">
        <v>52276.73581041718</v>
      </c>
      <c r="X479">
        <v>3815.005377934192</v>
      </c>
      <c r="Y479">
        <v>3833.194088583658</v>
      </c>
      <c r="Z479">
        <v>3681.333977308012</v>
      </c>
      <c r="AA479">
        <v>3901.1671149160011</v>
      </c>
      <c r="AB479">
        <v>802.84153175765937</v>
      </c>
      <c r="AC479">
        <v>789.93112063071567</v>
      </c>
      <c r="AD479">
        <v>661.24662448573883</v>
      </c>
      <c r="AE479">
        <v>969.54071825902031</v>
      </c>
      <c r="AF479">
        <v>60.41099895390569</v>
      </c>
      <c r="AG479">
        <v>60.096048607539629</v>
      </c>
      <c r="AH479">
        <v>59.054483496284298</v>
      </c>
      <c r="AI479">
        <v>62.622221937538832</v>
      </c>
      <c r="AJ479">
        <v>0.51447827774504884</v>
      </c>
      <c r="AK479">
        <v>0.51447828832165454</v>
      </c>
      <c r="AL479">
        <v>0.51447585308735777</v>
      </c>
      <c r="AM479">
        <v>0.51448068838948779</v>
      </c>
      <c r="AN479">
        <v>0.95368183660771921</v>
      </c>
      <c r="AO479">
        <v>0.9536818366077191</v>
      </c>
      <c r="AP479">
        <v>0.9536818366077191</v>
      </c>
      <c r="AQ479">
        <v>0.9536818366077191</v>
      </c>
      <c r="AR479">
        <v>12.008155791770459</v>
      </c>
      <c r="AS479">
        <v>12.00815579177047</v>
      </c>
      <c r="AT479">
        <v>12.00815579177047</v>
      </c>
      <c r="AU479">
        <v>12.00815579177047</v>
      </c>
      <c r="AV479" t="str">
        <f>VLOOKUP(Sheet1[[#This Row],[NPDES ID2]],Combined_Sheet__Major_Only___2[[NPDES ID2]:[ECHO BFR]],3,FALSE)</f>
        <v>WA</v>
      </c>
      <c r="AW479" t="s">
        <v>41</v>
      </c>
      <c r="AX479" t="str">
        <f>VLOOKUP(Sheet1[[#This Row],[NPDES ID2]],Combined_Sheet__Major_Only___2[[NPDES ID2]:[ECHO BFR]],27,FALSE)</f>
        <v>tempSludgeStore</v>
      </c>
      <c r="AY479" t="str">
        <f>VLOOKUP(Sheet1[[#This Row],[NPDES ID2]],Combined_Sheet__Major_Only___2[[NPDES ID2]:[ECHO BFR]],28,FALSE)</f>
        <v>-</v>
      </c>
      <c r="AZ479" t="str">
        <f>VLOOKUP(Sheet1[[#This Row],[NPDES ID2]],Combined_Sheet__Major_Only___2[[NPDES ID2]:[ECHO BFR]],29,FALSE)</f>
        <v>thickening</v>
      </c>
      <c r="BA479">
        <f>VLOOKUP(Sheet1[[#This Row],[NPDES ID2]],Combined_Sheet__Major_Only___2[[NPDES ID2]:[ECHO BFR]],17,FALSE)</f>
        <v>48.400078999999998</v>
      </c>
      <c r="BB479">
        <f>VLOOKUP(Sheet1[[#This Row],[NPDES ID2]],Combined_Sheet__Major_Only___2[[NPDES ID2]:[ECHO BFR]],18,FALSE)</f>
        <v>-119.535764</v>
      </c>
      <c r="BC479" t="str">
        <f>IF(ISNUMBER(SEARCH("aerobic",$AW479)),"aerobic","")</f>
        <v>aerobic</v>
      </c>
      <c r="BD479" t="str">
        <f>IF(ISNUMBER(SEARCH("anaer",$AW479)),"anaer","")</f>
        <v/>
      </c>
      <c r="BE479" t="str">
        <f>IF(ISNUMBER(SEARCH("thickening",$AZ479)),"thickening","")</f>
        <v>thickening</v>
      </c>
      <c r="BF479" s="3" t="str">
        <f>IF(ISNUMBER(SEARCH("airDry",$AW479)),"airDry","")</f>
        <v/>
      </c>
      <c r="BG479" s="3" t="str">
        <f>IF(ISNUMBER(SEARCH("heatDry",$AY479)),"heatDry","")</f>
        <v/>
      </c>
      <c r="BH479" s="3" t="str">
        <f>IF(AND(ISNUMBER(SEARCH("aerobic",$AW479)),ISNUMBER(SEARCH("anaer",$AW479))),"Combined Aer and Anaer.","")</f>
        <v/>
      </c>
    </row>
    <row r="480" spans="1:60" x14ac:dyDescent="0.25">
      <c r="A480" s="4">
        <v>760</v>
      </c>
      <c r="B480" t="s">
        <v>3735</v>
      </c>
      <c r="C480">
        <v>2155.1</v>
      </c>
      <c r="D480">
        <v>590.59222613444115</v>
      </c>
      <c r="E480">
        <v>593.2624397594393</v>
      </c>
      <c r="F480">
        <v>504.40838224806203</v>
      </c>
      <c r="G480">
        <v>688.64640649509829</v>
      </c>
      <c r="H480">
        <v>-124.7066872371788</v>
      </c>
      <c r="I480">
        <v>-127.29059205511641</v>
      </c>
      <c r="J480">
        <v>-143.33201292593861</v>
      </c>
      <c r="K480">
        <v>-101.8898033990943</v>
      </c>
      <c r="L480">
        <v>1318.929836493252</v>
      </c>
      <c r="M480">
        <v>1311.947620762528</v>
      </c>
      <c r="N480">
        <v>1288.7477702267749</v>
      </c>
      <c r="O480">
        <v>1368.0907008820279</v>
      </c>
      <c r="P480">
        <v>50.621860726184487</v>
      </c>
      <c r="Q480">
        <v>51.14336317329041</v>
      </c>
      <c r="R480">
        <v>42.401744330677033</v>
      </c>
      <c r="S480">
        <v>57.707619945349911</v>
      </c>
      <c r="T480">
        <v>52255.921574216467</v>
      </c>
      <c r="U480">
        <v>52255.881914650578</v>
      </c>
      <c r="V480">
        <v>52220.362914098943</v>
      </c>
      <c r="W480">
        <v>52291.726006574332</v>
      </c>
      <c r="X480">
        <v>3843.7824597599661</v>
      </c>
      <c r="Y480">
        <v>3862.4098060657711</v>
      </c>
      <c r="Z480">
        <v>3706.6621699368188</v>
      </c>
      <c r="AA480">
        <v>3932.2489259115432</v>
      </c>
      <c r="AB480">
        <v>750.64628050059082</v>
      </c>
      <c r="AC480">
        <v>740.06373437284174</v>
      </c>
      <c r="AD480">
        <v>626.85664716944098</v>
      </c>
      <c r="AE480">
        <v>893.96667285091769</v>
      </c>
      <c r="AF480">
        <v>59.982778790400161</v>
      </c>
      <c r="AG480">
        <v>59.662813324479572</v>
      </c>
      <c r="AH480">
        <v>58.615174065142497</v>
      </c>
      <c r="AI480">
        <v>62.216683359689327</v>
      </c>
      <c r="AJ480">
        <v>0.50925289716109001</v>
      </c>
      <c r="AK480">
        <v>0.50925310531205958</v>
      </c>
      <c r="AL480">
        <v>0.50920476316769869</v>
      </c>
      <c r="AM480">
        <v>0.50930075789602436</v>
      </c>
      <c r="AN480">
        <v>0.95369423283101529</v>
      </c>
      <c r="AO480">
        <v>0.9536942328310154</v>
      </c>
      <c r="AP480">
        <v>0.9536942328310154</v>
      </c>
      <c r="AQ480">
        <v>0.9536942328310154</v>
      </c>
      <c r="AR480">
        <v>12.416798862295749</v>
      </c>
      <c r="AS480">
        <v>12.416798862295741</v>
      </c>
      <c r="AT480">
        <v>12.416798862295741</v>
      </c>
      <c r="AU480">
        <v>12.416798862295741</v>
      </c>
      <c r="AV480" t="str">
        <f>VLOOKUP(Sheet1[[#This Row],[NPDES ID2]],Combined_Sheet__Major_Only___2[[NPDES ID2]:[ECHO BFR]],3,FALSE)</f>
        <v>GA</v>
      </c>
      <c r="AW480" t="s">
        <v>41</v>
      </c>
      <c r="AX480" t="str">
        <f>VLOOKUP(Sheet1[[#This Row],[NPDES ID2]],Combined_Sheet__Major_Only___2[[NPDES ID2]:[ECHO BFR]],27,FALSE)</f>
        <v>-</v>
      </c>
      <c r="AY480" t="str">
        <f>VLOOKUP(Sheet1[[#This Row],[NPDES ID2]],Combined_Sheet__Major_Only___2[[NPDES ID2]:[ECHO BFR]],28,FALSE)</f>
        <v>highTempCompost</v>
      </c>
      <c r="AZ480" t="str">
        <f>VLOOKUP(Sheet1[[#This Row],[NPDES ID2]],Combined_Sheet__Major_Only___2[[NPDES ID2]:[ECHO BFR]],29,FALSE)</f>
        <v>thickening</v>
      </c>
      <c r="BA480">
        <f>VLOOKUP(Sheet1[[#This Row],[NPDES ID2]],Combined_Sheet__Major_Only___2[[NPDES ID2]:[ECHO BFR]],17,FALSE)</f>
        <v>33.959890000000001</v>
      </c>
      <c r="BB480">
        <f>VLOOKUP(Sheet1[[#This Row],[NPDES ID2]],Combined_Sheet__Major_Only___2[[NPDES ID2]:[ECHO BFR]],18,FALSE)</f>
        <v>-83.377260000000007</v>
      </c>
      <c r="BC480" t="str">
        <f>IF(ISNUMBER(SEARCH("aerobic",$AW480)),"aerobic","")</f>
        <v>aerobic</v>
      </c>
      <c r="BD480" t="str">
        <f>IF(ISNUMBER(SEARCH("anaer",$AW480)),"anaer","")</f>
        <v/>
      </c>
      <c r="BE480" t="str">
        <f>IF(ISNUMBER(SEARCH("thickening",$AZ480)),"thickening","")</f>
        <v>thickening</v>
      </c>
      <c r="BF480" s="2" t="str">
        <f>IF(ISNUMBER(SEARCH("airDry",$AW480)),"airDry","")</f>
        <v/>
      </c>
      <c r="BG480" s="2" t="str">
        <f>IF(ISNUMBER(SEARCH("heatDry",$AY480)),"heatDry","")</f>
        <v/>
      </c>
      <c r="BH480" s="2" t="str">
        <f>IF(AND(ISNUMBER(SEARCH("aerobic",$AW480)),ISNUMBER(SEARCH("anaer",$AW480))),"Combined Aer and Anaer.","")</f>
        <v/>
      </c>
    </row>
    <row r="481" spans="1:60" x14ac:dyDescent="0.25">
      <c r="A481" s="4">
        <v>545</v>
      </c>
      <c r="B481" t="s">
        <v>2681</v>
      </c>
      <c r="C481">
        <v>259.86</v>
      </c>
      <c r="D481">
        <v>538.0533567860399</v>
      </c>
      <c r="E481">
        <v>541.9300044987524</v>
      </c>
      <c r="F481">
        <v>402.58316976675098</v>
      </c>
      <c r="G481">
        <v>692.34638829857613</v>
      </c>
      <c r="H481">
        <v>-122.72005554986561</v>
      </c>
      <c r="I481">
        <v>-125.17716231516719</v>
      </c>
      <c r="J481">
        <v>-141.19617057632081</v>
      </c>
      <c r="K481">
        <v>-99.515086371212547</v>
      </c>
      <c r="L481">
        <v>162.15068798649929</v>
      </c>
      <c r="M481">
        <v>161.33157877067589</v>
      </c>
      <c r="N481">
        <v>158.6198459404105</v>
      </c>
      <c r="O481">
        <v>167.90510976502969</v>
      </c>
      <c r="P481">
        <v>6.0981407689898273</v>
      </c>
      <c r="Q481">
        <v>6.1489009054936492</v>
      </c>
      <c r="R481">
        <v>5.0948327617975613</v>
      </c>
      <c r="S481">
        <v>6.9430486984078748</v>
      </c>
      <c r="T481">
        <v>52271.676030811483</v>
      </c>
      <c r="U481">
        <v>52271.636359695192</v>
      </c>
      <c r="V481">
        <v>52236.107014628607</v>
      </c>
      <c r="W481">
        <v>52307.490890813118</v>
      </c>
      <c r="X481">
        <v>3770.9374428299989</v>
      </c>
      <c r="Y481">
        <v>3788.345210275304</v>
      </c>
      <c r="Z481">
        <v>3642.813172292565</v>
      </c>
      <c r="AA481">
        <v>3853.4966691910058</v>
      </c>
      <c r="AB481">
        <v>790.9072743529382</v>
      </c>
      <c r="AC481">
        <v>778.54374708012722</v>
      </c>
      <c r="AD481">
        <v>651.60935053017954</v>
      </c>
      <c r="AE481">
        <v>955.21585211907234</v>
      </c>
      <c r="AF481">
        <v>61.152057909854932</v>
      </c>
      <c r="AG481">
        <v>60.842844728108787</v>
      </c>
      <c r="AH481">
        <v>59.821093388797912</v>
      </c>
      <c r="AI481">
        <v>63.321999194498098</v>
      </c>
      <c r="AJ481">
        <v>0.52352296390104092</v>
      </c>
      <c r="AK481">
        <v>0.52352299020907811</v>
      </c>
      <c r="AL481">
        <v>0.52351692889894152</v>
      </c>
      <c r="AM481">
        <v>0.52352896407089677</v>
      </c>
      <c r="AN481">
        <v>0.95370726253032556</v>
      </c>
      <c r="AO481">
        <v>0.95370726253032534</v>
      </c>
      <c r="AP481">
        <v>0.95370726253032534</v>
      </c>
      <c r="AQ481">
        <v>0.95370726253032534</v>
      </c>
      <c r="AR481">
        <v>12.17728781536983</v>
      </c>
      <c r="AS481">
        <v>12.17728781536983</v>
      </c>
      <c r="AT481">
        <v>12.17728781536983</v>
      </c>
      <c r="AU481">
        <v>12.17728781536983</v>
      </c>
      <c r="AV481" t="str">
        <f>VLOOKUP(Sheet1[[#This Row],[NPDES ID2]],Combined_Sheet__Major_Only___2[[NPDES ID2]:[ECHO BFR]],3,FALSE)</f>
        <v>TX</v>
      </c>
      <c r="AW481" t="s">
        <v>41</v>
      </c>
      <c r="AX481" t="str">
        <f>VLOOKUP(Sheet1[[#This Row],[NPDES ID2]],Combined_Sheet__Major_Only___2[[NPDES ID2]:[ECHO BFR]],27,FALSE)</f>
        <v>-</v>
      </c>
      <c r="AY481" t="str">
        <f>VLOOKUP(Sheet1[[#This Row],[NPDES ID2]],Combined_Sheet__Major_Only___2[[NPDES ID2]:[ECHO BFR]],28,FALSE)</f>
        <v>-</v>
      </c>
      <c r="AZ481" t="str">
        <f>VLOOKUP(Sheet1[[#This Row],[NPDES ID2]],Combined_Sheet__Major_Only___2[[NPDES ID2]:[ECHO BFR]],29,FALSE)</f>
        <v>thickening</v>
      </c>
      <c r="BA481">
        <f>VLOOKUP(Sheet1[[#This Row],[NPDES ID2]],Combined_Sheet__Major_Only___2[[NPDES ID2]:[ECHO BFR]],17,FALSE)</f>
        <v>29.565277999999999</v>
      </c>
      <c r="BB481">
        <f>VLOOKUP(Sheet1[[#This Row],[NPDES ID2]],Combined_Sheet__Major_Only___2[[NPDES ID2]:[ECHO BFR]],18,FALSE)</f>
        <v>-95.019443999999993</v>
      </c>
      <c r="BC481" t="str">
        <f>IF(ISNUMBER(SEARCH("aerobic",$AW481)),"aerobic","")</f>
        <v>aerobic</v>
      </c>
      <c r="BD481" t="str">
        <f>IF(ISNUMBER(SEARCH("anaer",$AW481)),"anaer","")</f>
        <v/>
      </c>
      <c r="BE481" t="str">
        <f>IF(ISNUMBER(SEARCH("thickening",$AZ481)),"thickening","")</f>
        <v>thickening</v>
      </c>
      <c r="BF481" s="3" t="str">
        <f>IF(ISNUMBER(SEARCH("airDry",$AW481)),"airDry","")</f>
        <v/>
      </c>
      <c r="BG481" s="3" t="str">
        <f>IF(ISNUMBER(SEARCH("heatDry",$AY481)),"heatDry","")</f>
        <v/>
      </c>
      <c r="BH481" s="3" t="str">
        <f>IF(AND(ISNUMBER(SEARCH("aerobic",$AW481)),ISNUMBER(SEARCH("anaer",$AW481))),"Combined Aer and Anaer.","")</f>
        <v/>
      </c>
    </row>
    <row r="482" spans="1:60" x14ac:dyDescent="0.25">
      <c r="A482" s="4">
        <v>802</v>
      </c>
      <c r="B482" t="s">
        <v>3926</v>
      </c>
      <c r="C482">
        <v>1360.4770000000001</v>
      </c>
      <c r="D482">
        <v>438.03119432530622</v>
      </c>
      <c r="E482">
        <v>438.81208478065901</v>
      </c>
      <c r="F482">
        <v>373.04713933663089</v>
      </c>
      <c r="G482">
        <v>512.8050438656968</v>
      </c>
      <c r="H482">
        <v>-120.63363370073409</v>
      </c>
      <c r="I482">
        <v>-123.09918747074261</v>
      </c>
      <c r="J482">
        <v>-138.82814730562961</v>
      </c>
      <c r="K482">
        <v>-97.594062321568828</v>
      </c>
      <c r="L482">
        <v>860.58919163354153</v>
      </c>
      <c r="M482">
        <v>856.39832605468041</v>
      </c>
      <c r="N482">
        <v>842.49529274791837</v>
      </c>
      <c r="O482">
        <v>890.06813484160898</v>
      </c>
      <c r="P482">
        <v>31.90049040023273</v>
      </c>
      <c r="Q482">
        <v>32.17195020030195</v>
      </c>
      <c r="R482">
        <v>26.604996202077139</v>
      </c>
      <c r="S482">
        <v>36.405741466562738</v>
      </c>
      <c r="T482">
        <v>52310.430044569213</v>
      </c>
      <c r="U482">
        <v>52310.39034504036</v>
      </c>
      <c r="V482">
        <v>52274.835553747078</v>
      </c>
      <c r="W482">
        <v>52346.270555284238</v>
      </c>
      <c r="X482">
        <v>3722.5080264516691</v>
      </c>
      <c r="Y482">
        <v>3739.0543864476408</v>
      </c>
      <c r="Z482">
        <v>3600.4035389223941</v>
      </c>
      <c r="AA482">
        <v>3801.1865912846779</v>
      </c>
      <c r="AB482">
        <v>639.32960010154216</v>
      </c>
      <c r="AC482">
        <v>632.76806044448858</v>
      </c>
      <c r="AD482">
        <v>545.20681222091628</v>
      </c>
      <c r="AE482">
        <v>746.65069253208117</v>
      </c>
      <c r="AF482">
        <v>61.995195423626413</v>
      </c>
      <c r="AG482">
        <v>61.691814073859987</v>
      </c>
      <c r="AH482">
        <v>60.694815520078087</v>
      </c>
      <c r="AI482">
        <v>64.117676532512505</v>
      </c>
      <c r="AJ482">
        <v>0.53381638676988752</v>
      </c>
      <c r="AK482">
        <v>0.53381651595269797</v>
      </c>
      <c r="AL482">
        <v>0.53378662581095959</v>
      </c>
      <c r="AM482">
        <v>0.53384597745861162</v>
      </c>
      <c r="AN482">
        <v>0.9537392827961052</v>
      </c>
      <c r="AO482">
        <v>0.95373928279610509</v>
      </c>
      <c r="AP482">
        <v>0.95373928279610509</v>
      </c>
      <c r="AQ482">
        <v>0.95373928279610509</v>
      </c>
      <c r="AR482">
        <v>13.80771999670568</v>
      </c>
      <c r="AS482">
        <v>13.807719996705689</v>
      </c>
      <c r="AT482">
        <v>13.807719996705689</v>
      </c>
      <c r="AU482">
        <v>13.807719996705689</v>
      </c>
      <c r="AV482" t="str">
        <f>VLOOKUP(Sheet1[[#This Row],[NPDES ID2]],Combined_Sheet__Major_Only___2[[NPDES ID2]:[ECHO BFR]],3,FALSE)</f>
        <v>TX</v>
      </c>
      <c r="AW482" t="s">
        <v>41</v>
      </c>
      <c r="AX482" t="str">
        <f>VLOOKUP(Sheet1[[#This Row],[NPDES ID2]],Combined_Sheet__Major_Only___2[[NPDES ID2]:[ECHO BFR]],27,FALSE)</f>
        <v>other</v>
      </c>
      <c r="AY482" t="str">
        <f>VLOOKUP(Sheet1[[#This Row],[NPDES ID2]],Combined_Sheet__Major_Only___2[[NPDES ID2]:[ECHO BFR]],28,FALSE)</f>
        <v>-</v>
      </c>
      <c r="AZ482" t="str">
        <f>VLOOKUP(Sheet1[[#This Row],[NPDES ID2]],Combined_Sheet__Major_Only___2[[NPDES ID2]:[ECHO BFR]],29,FALSE)</f>
        <v>thickening</v>
      </c>
      <c r="BA482">
        <f>VLOOKUP(Sheet1[[#This Row],[NPDES ID2]],Combined_Sheet__Major_Only___2[[NPDES ID2]:[ECHO BFR]],17,FALSE)</f>
        <v>26.182167</v>
      </c>
      <c r="BB482">
        <f>VLOOKUP(Sheet1[[#This Row],[NPDES ID2]],Combined_Sheet__Major_Only___2[[NPDES ID2]:[ECHO BFR]],18,FALSE)</f>
        <v>-97.640360999999999</v>
      </c>
      <c r="BC482" t="str">
        <f>IF(ISNUMBER(SEARCH("aerobic",$AW482)),"aerobic","")</f>
        <v>aerobic</v>
      </c>
      <c r="BD482" t="str">
        <f>IF(ISNUMBER(SEARCH("anaer",$AW482)),"anaer","")</f>
        <v/>
      </c>
      <c r="BE482" t="str">
        <f>IF(ISNUMBER(SEARCH("thickening",$AZ482)),"thickening","")</f>
        <v>thickening</v>
      </c>
      <c r="BF482" s="2" t="str">
        <f>IF(ISNUMBER(SEARCH("airDry",$AW482)),"airDry","")</f>
        <v/>
      </c>
      <c r="BG482" s="2" t="str">
        <f>IF(ISNUMBER(SEARCH("heatDry",$AY482)),"heatDry","")</f>
        <v/>
      </c>
      <c r="BH482" s="2" t="str">
        <f>IF(AND(ISNUMBER(SEARCH("aerobic",$AW482)),ISNUMBER(SEARCH("anaer",$AW482))),"Combined Aer and Anaer.","")</f>
        <v/>
      </c>
    </row>
    <row r="483" spans="1:60" x14ac:dyDescent="0.25">
      <c r="A483" s="4">
        <v>2489</v>
      </c>
      <c r="B483" t="s">
        <v>11577</v>
      </c>
      <c r="C483">
        <v>190.4</v>
      </c>
      <c r="D483">
        <v>634.27902953939611</v>
      </c>
      <c r="E483">
        <v>632.2673579156326</v>
      </c>
      <c r="F483">
        <v>462.82674591060311</v>
      </c>
      <c r="G483">
        <v>823.32251250067281</v>
      </c>
      <c r="H483">
        <v>-116.1125418842643</v>
      </c>
      <c r="I483">
        <v>-118.44873345554559</v>
      </c>
      <c r="J483">
        <v>-134.1311425894398</v>
      </c>
      <c r="K483">
        <v>-92.535382186519158</v>
      </c>
      <c r="L483">
        <v>125.1076670698411</v>
      </c>
      <c r="M483">
        <v>124.5573298981796</v>
      </c>
      <c r="N483">
        <v>122.7356844186769</v>
      </c>
      <c r="O483">
        <v>128.97352660141971</v>
      </c>
      <c r="P483">
        <v>4.4549455841242001</v>
      </c>
      <c r="Q483">
        <v>4.5118696958629396</v>
      </c>
      <c r="R483">
        <v>3.695312524225284</v>
      </c>
      <c r="S483">
        <v>5.0762113464705543</v>
      </c>
      <c r="T483">
        <v>52311.690543411023</v>
      </c>
      <c r="U483">
        <v>52311.650842958014</v>
      </c>
      <c r="V483">
        <v>52276.095224010103</v>
      </c>
      <c r="W483">
        <v>52347.531888431738</v>
      </c>
      <c r="X483">
        <v>3583.5044323626871</v>
      </c>
      <c r="Y483">
        <v>3597.805011125613</v>
      </c>
      <c r="Z483">
        <v>3477.443258367749</v>
      </c>
      <c r="AA483">
        <v>3651.7693484225269</v>
      </c>
      <c r="AB483">
        <v>566.72998450453269</v>
      </c>
      <c r="AC483">
        <v>562.2274722370164</v>
      </c>
      <c r="AD483">
        <v>489.72076076094447</v>
      </c>
      <c r="AE483">
        <v>654.7547871348338</v>
      </c>
      <c r="AF483">
        <v>64.39418192873957</v>
      </c>
      <c r="AG483">
        <v>64.110716420774196</v>
      </c>
      <c r="AH483">
        <v>63.173717011473187</v>
      </c>
      <c r="AI483">
        <v>66.383826294908658</v>
      </c>
      <c r="AJ483">
        <v>0.56312031754407443</v>
      </c>
      <c r="AK483">
        <v>0.56312033547921125</v>
      </c>
      <c r="AL483">
        <v>0.56311620493843872</v>
      </c>
      <c r="AM483">
        <v>0.56312440639315342</v>
      </c>
      <c r="AN483">
        <v>0.95374032353173321</v>
      </c>
      <c r="AO483">
        <v>0.95374032353173332</v>
      </c>
      <c r="AP483">
        <v>0.95374032353173332</v>
      </c>
      <c r="AQ483">
        <v>0.95374032353173332</v>
      </c>
      <c r="AR483">
        <v>15.06574231408336</v>
      </c>
      <c r="AS483">
        <v>15.06574231408336</v>
      </c>
      <c r="AT483">
        <v>15.06574231408336</v>
      </c>
      <c r="AU483">
        <v>15.06574231408336</v>
      </c>
      <c r="AV483" t="str">
        <f>VLOOKUP(Sheet1[[#This Row],[NPDES ID2]],Combined_Sheet__Major_Only___2[[NPDES ID2]:[ECHO BFR]],3,FALSE)</f>
        <v>MO</v>
      </c>
      <c r="AW483" t="s">
        <v>41</v>
      </c>
      <c r="AX483" t="str">
        <f>VLOOKUP(Sheet1[[#This Row],[NPDES ID2]],Combined_Sheet__Major_Only___2[[NPDES ID2]:[ECHO BFR]],27,FALSE)</f>
        <v>-</v>
      </c>
      <c r="AY483" t="str">
        <f>VLOOKUP(Sheet1[[#This Row],[NPDES ID2]],Combined_Sheet__Major_Only___2[[NPDES ID2]:[ECHO BFR]],28,FALSE)</f>
        <v>-</v>
      </c>
      <c r="AZ483" t="str">
        <f>VLOOKUP(Sheet1[[#This Row],[NPDES ID2]],Combined_Sheet__Major_Only___2[[NPDES ID2]:[ECHO BFR]],29,FALSE)</f>
        <v>thickening</v>
      </c>
      <c r="BA483">
        <f>VLOOKUP(Sheet1[[#This Row],[NPDES ID2]],Combined_Sheet__Major_Only___2[[NPDES ID2]:[ECHO BFR]],17,FALSE)</f>
        <v>37.600216000000003</v>
      </c>
      <c r="BB483">
        <f>VLOOKUP(Sheet1[[#This Row],[NPDES ID2]],Combined_Sheet__Major_Only___2[[NPDES ID2]:[ECHO BFR]],18,FALSE)</f>
        <v>-93.395005999999995</v>
      </c>
      <c r="BC483" t="str">
        <f>IF(ISNUMBER(SEARCH("aerobic",$AW483)),"aerobic","")</f>
        <v>aerobic</v>
      </c>
      <c r="BD483" t="str">
        <f>IF(ISNUMBER(SEARCH("anaer",$AW483)),"anaer","")</f>
        <v/>
      </c>
      <c r="BE483" t="str">
        <f>IF(ISNUMBER(SEARCH("thickening",$AZ483)),"thickening","")</f>
        <v>thickening</v>
      </c>
      <c r="BF483" s="3" t="str">
        <f>IF(ISNUMBER(SEARCH("airDry",$AW483)),"airDry","")</f>
        <v/>
      </c>
      <c r="BG483" s="3" t="str">
        <f>IF(ISNUMBER(SEARCH("heatDry",$AY483)),"heatDry","")</f>
        <v/>
      </c>
      <c r="BH483" s="3" t="str">
        <f>IF(AND(ISNUMBER(SEARCH("aerobic",$AW483)),ISNUMBER(SEARCH("anaer",$AW483))),"Combined Aer and Anaer.","")</f>
        <v/>
      </c>
    </row>
    <row r="484" spans="1:60" x14ac:dyDescent="0.25">
      <c r="A484" s="4">
        <v>1008</v>
      </c>
      <c r="B484" t="s">
        <v>4875</v>
      </c>
      <c r="C484">
        <v>461.19</v>
      </c>
      <c r="D484">
        <v>401.87641700100221</v>
      </c>
      <c r="E484">
        <v>407.01600247356618</v>
      </c>
      <c r="F484">
        <v>310.07071315311981</v>
      </c>
      <c r="G484">
        <v>490.33345555740112</v>
      </c>
      <c r="H484">
        <v>-121.07826272595091</v>
      </c>
      <c r="I484">
        <v>-123.4583399460187</v>
      </c>
      <c r="J484">
        <v>-139.35783994432839</v>
      </c>
      <c r="K484">
        <v>-97.831486107308862</v>
      </c>
      <c r="L484">
        <v>291.30449254198089</v>
      </c>
      <c r="M484">
        <v>289.87896280254472</v>
      </c>
      <c r="N484">
        <v>285.15800414273968</v>
      </c>
      <c r="O484">
        <v>301.3212399076296</v>
      </c>
      <c r="P484">
        <v>10.815358164620269</v>
      </c>
      <c r="Q484">
        <v>10.9056753365932</v>
      </c>
      <c r="R484">
        <v>9.0215196939498075</v>
      </c>
      <c r="S484">
        <v>12.343239912712329</v>
      </c>
      <c r="T484">
        <v>52371.052350778948</v>
      </c>
      <c r="U484">
        <v>52371.012606804739</v>
      </c>
      <c r="V484">
        <v>52335.418010371373</v>
      </c>
      <c r="W484">
        <v>52406.932986509433</v>
      </c>
      <c r="X484">
        <v>3732.3050900052108</v>
      </c>
      <c r="Y484">
        <v>3748.9744038146141</v>
      </c>
      <c r="Z484">
        <v>3609.4112368876222</v>
      </c>
      <c r="AA484">
        <v>3811.4718405950139</v>
      </c>
      <c r="AB484">
        <v>620.12237684021386</v>
      </c>
      <c r="AC484">
        <v>614.13911071401776</v>
      </c>
      <c r="AD484">
        <v>531.51978954822539</v>
      </c>
      <c r="AE484">
        <v>720.4962125672912</v>
      </c>
      <c r="AF484">
        <v>61.901690359960668</v>
      </c>
      <c r="AG484">
        <v>61.598273216244621</v>
      </c>
      <c r="AH484">
        <v>60.596598656878562</v>
      </c>
      <c r="AI484">
        <v>64.029855190321271</v>
      </c>
      <c r="AJ484">
        <v>0.53267469187278282</v>
      </c>
      <c r="AK484">
        <v>0.53267473518999653</v>
      </c>
      <c r="AL484">
        <v>0.53266474816986242</v>
      </c>
      <c r="AM484">
        <v>0.53268457826457449</v>
      </c>
      <c r="AN484">
        <v>0.95378928285806286</v>
      </c>
      <c r="AO484">
        <v>0.95378928285806264</v>
      </c>
      <c r="AP484">
        <v>0.95378928285806264</v>
      </c>
      <c r="AQ484">
        <v>0.95378928285806264</v>
      </c>
      <c r="AR484">
        <v>14.059215649881001</v>
      </c>
      <c r="AS484">
        <v>14.059215649881001</v>
      </c>
      <c r="AT484">
        <v>14.059215649881001</v>
      </c>
      <c r="AU484">
        <v>14.059215649881001</v>
      </c>
      <c r="AV484" t="str">
        <f>VLOOKUP(Sheet1[[#This Row],[NPDES ID2]],Combined_Sheet__Major_Only___2[[NPDES ID2]:[ECHO BFR]],3,FALSE)</f>
        <v>CA</v>
      </c>
      <c r="AW484" t="s">
        <v>41</v>
      </c>
      <c r="AX484" t="str">
        <f>VLOOKUP(Sheet1[[#This Row],[NPDES ID2]],Combined_Sheet__Major_Only___2[[NPDES ID2]:[ECHO BFR]],27,FALSE)</f>
        <v>-</v>
      </c>
      <c r="AY484" t="str">
        <f>VLOOKUP(Sheet1[[#This Row],[NPDES ID2]],Combined_Sheet__Major_Only___2[[NPDES ID2]:[ECHO BFR]],28,FALSE)</f>
        <v>-</v>
      </c>
      <c r="AZ484" t="str">
        <f>VLOOKUP(Sheet1[[#This Row],[NPDES ID2]],Combined_Sheet__Major_Only___2[[NPDES ID2]:[ECHO BFR]],29,FALSE)</f>
        <v>thickening</v>
      </c>
      <c r="BA484">
        <f>VLOOKUP(Sheet1[[#This Row],[NPDES ID2]],Combined_Sheet__Major_Only___2[[NPDES ID2]:[ECHO BFR]],17,FALSE)</f>
        <v>38.523240000000001</v>
      </c>
      <c r="BB484">
        <f>VLOOKUP(Sheet1[[#This Row],[NPDES ID2]],Combined_Sheet__Major_Only___2[[NPDES ID2]:[ECHO BFR]],18,FALSE)</f>
        <v>-121.52467799999999</v>
      </c>
      <c r="BC484" t="str">
        <f>IF(ISNUMBER(SEARCH("aerobic",$AW484)),"aerobic","")</f>
        <v>aerobic</v>
      </c>
      <c r="BD484" t="str">
        <f>IF(ISNUMBER(SEARCH("anaer",$AW484)),"anaer","")</f>
        <v/>
      </c>
      <c r="BE484" t="str">
        <f>IF(ISNUMBER(SEARCH("thickening",$AZ484)),"thickening","")</f>
        <v>thickening</v>
      </c>
      <c r="BF484" s="2" t="str">
        <f>IF(ISNUMBER(SEARCH("airDry",$AW484)),"airDry","")</f>
        <v/>
      </c>
      <c r="BG484" s="2" t="str">
        <f>IF(ISNUMBER(SEARCH("heatDry",$AY484)),"heatDry","")</f>
        <v/>
      </c>
      <c r="BH484" s="2" t="str">
        <f>IF(AND(ISNUMBER(SEARCH("aerobic",$AW484)),ISNUMBER(SEARCH("anaer",$AW484))),"Combined Aer and Anaer.","")</f>
        <v/>
      </c>
    </row>
    <row r="485" spans="1:60" x14ac:dyDescent="0.25">
      <c r="A485" s="4">
        <v>2533</v>
      </c>
      <c r="B485" t="s">
        <v>11758</v>
      </c>
      <c r="C485">
        <v>141.1</v>
      </c>
      <c r="D485">
        <v>865.99329595905408</v>
      </c>
      <c r="E485">
        <v>863.88745414143091</v>
      </c>
      <c r="F485">
        <v>620.4537058592224</v>
      </c>
      <c r="G485">
        <v>1126.853449759828</v>
      </c>
      <c r="H485">
        <v>-125.80654284722149</v>
      </c>
      <c r="I485">
        <v>-128.23722568086251</v>
      </c>
      <c r="J485">
        <v>-144.63539003015751</v>
      </c>
      <c r="K485">
        <v>-102.7267665896572</v>
      </c>
      <c r="L485">
        <v>86.053612428205085</v>
      </c>
      <c r="M485">
        <v>85.593017991190848</v>
      </c>
      <c r="N485">
        <v>84.068581684995038</v>
      </c>
      <c r="O485">
        <v>89.288870333239302</v>
      </c>
      <c r="P485">
        <v>3.315304366516719</v>
      </c>
      <c r="Q485">
        <v>3.348220664588812</v>
      </c>
      <c r="R485">
        <v>2.778008097229467</v>
      </c>
      <c r="S485">
        <v>3.780672235611366</v>
      </c>
      <c r="T485">
        <v>52524.643996895058</v>
      </c>
      <c r="U485">
        <v>52524.604140314841</v>
      </c>
      <c r="V485">
        <v>52488.908694254133</v>
      </c>
      <c r="W485">
        <v>52560.626292683657</v>
      </c>
      <c r="X485">
        <v>3877.0510863757022</v>
      </c>
      <c r="Y485">
        <v>3896.042695171901</v>
      </c>
      <c r="Z485">
        <v>3737.5560695218551</v>
      </c>
      <c r="AA485">
        <v>3967.0000786664359</v>
      </c>
      <c r="AB485">
        <v>670.51477623536937</v>
      </c>
      <c r="AC485">
        <v>662.96350658041592</v>
      </c>
      <c r="AD485">
        <v>571.47256466737281</v>
      </c>
      <c r="AE485">
        <v>782.56125542038978</v>
      </c>
      <c r="AF485">
        <v>59.768324496832122</v>
      </c>
      <c r="AG485">
        <v>59.448267506832018</v>
      </c>
      <c r="AH485">
        <v>58.389941740155052</v>
      </c>
      <c r="AI485">
        <v>62.015248653767479</v>
      </c>
      <c r="AJ485">
        <v>0.50663634309666949</v>
      </c>
      <c r="AK485">
        <v>0.50663635625555559</v>
      </c>
      <c r="AL485">
        <v>0.50663332609776313</v>
      </c>
      <c r="AM485">
        <v>0.50663934266317623</v>
      </c>
      <c r="AN485">
        <v>0.95391547967285661</v>
      </c>
      <c r="AO485">
        <v>0.95391547967285673</v>
      </c>
      <c r="AP485">
        <v>0.95391547967285673</v>
      </c>
      <c r="AQ485">
        <v>0.95391547967285673</v>
      </c>
      <c r="AR485">
        <v>13.257489840347411</v>
      </c>
      <c r="AS485">
        <v>13.2574898403474</v>
      </c>
      <c r="AT485">
        <v>13.2574898403474</v>
      </c>
      <c r="AU485">
        <v>13.2574898403474</v>
      </c>
      <c r="AV485" t="str">
        <f>VLOOKUP(Sheet1[[#This Row],[NPDES ID2]],Combined_Sheet__Major_Only___2[[NPDES ID2]:[ECHO BFR]],3,FALSE)</f>
        <v>TX</v>
      </c>
      <c r="AW485" t="s">
        <v>41</v>
      </c>
      <c r="AX485" t="str">
        <f>VLOOKUP(Sheet1[[#This Row],[NPDES ID2]],Combined_Sheet__Major_Only___2[[NPDES ID2]:[ECHO BFR]],27,FALSE)</f>
        <v>-</v>
      </c>
      <c r="AY485" t="str">
        <f>VLOOKUP(Sheet1[[#This Row],[NPDES ID2]],Combined_Sheet__Major_Only___2[[NPDES ID2]:[ECHO BFR]],28,FALSE)</f>
        <v>-</v>
      </c>
      <c r="AZ485" t="str">
        <f>VLOOKUP(Sheet1[[#This Row],[NPDES ID2]],Combined_Sheet__Major_Only___2[[NPDES ID2]:[ECHO BFR]],29,FALSE)</f>
        <v>thickening</v>
      </c>
      <c r="BA485">
        <f>VLOOKUP(Sheet1[[#This Row],[NPDES ID2]],Combined_Sheet__Major_Only___2[[NPDES ID2]:[ECHO BFR]],17,FALSE)</f>
        <v>30.230471999999999</v>
      </c>
      <c r="BB485">
        <f>VLOOKUP(Sheet1[[#This Row],[NPDES ID2]],Combined_Sheet__Major_Only___2[[NPDES ID2]:[ECHO BFR]],18,FALSE)</f>
        <v>-94.215889000000004</v>
      </c>
      <c r="BC485" t="str">
        <f>IF(ISNUMBER(SEARCH("aerobic",$AW485)),"aerobic","")</f>
        <v>aerobic</v>
      </c>
      <c r="BD485" t="str">
        <f>IF(ISNUMBER(SEARCH("anaer",$AW485)),"anaer","")</f>
        <v/>
      </c>
      <c r="BE485" t="str">
        <f>IF(ISNUMBER(SEARCH("thickening",$AZ485)),"thickening","")</f>
        <v>thickening</v>
      </c>
      <c r="BF485" s="3" t="str">
        <f>IF(ISNUMBER(SEARCH("airDry",$AW485)),"airDry","")</f>
        <v/>
      </c>
      <c r="BG485" s="3" t="str">
        <f>IF(ISNUMBER(SEARCH("heatDry",$AY485)),"heatDry","")</f>
        <v/>
      </c>
      <c r="BH485" s="3" t="str">
        <f>IF(AND(ISNUMBER(SEARCH("aerobic",$AW485)),ISNUMBER(SEARCH("anaer",$AW485))),"Combined Aer and Anaer.","")</f>
        <v/>
      </c>
    </row>
    <row r="486" spans="1:60" x14ac:dyDescent="0.25">
      <c r="A486" s="4">
        <v>926</v>
      </c>
      <c r="B486" t="s">
        <v>4505</v>
      </c>
      <c r="C486">
        <v>675</v>
      </c>
      <c r="D486">
        <v>388.97666978528349</v>
      </c>
      <c r="E486">
        <v>387.26938876419962</v>
      </c>
      <c r="F486">
        <v>317.34359922488972</v>
      </c>
      <c r="G486">
        <v>460.45300976018711</v>
      </c>
      <c r="H486">
        <v>-125.6525190560324</v>
      </c>
      <c r="I486">
        <v>-128.18520277417781</v>
      </c>
      <c r="J486">
        <v>-144.44292375324019</v>
      </c>
      <c r="K486">
        <v>-102.7132388185985</v>
      </c>
      <c r="L486">
        <v>411.63571326286728</v>
      </c>
      <c r="M486">
        <v>409.43339280272272</v>
      </c>
      <c r="N486">
        <v>402.13696482009459</v>
      </c>
      <c r="O486">
        <v>427.11453970736591</v>
      </c>
      <c r="P486">
        <v>15.859521314321279</v>
      </c>
      <c r="Q486">
        <v>16.01702031789808</v>
      </c>
      <c r="R486">
        <v>13.289589670695671</v>
      </c>
      <c r="S486">
        <v>18.085640244513328</v>
      </c>
      <c r="T486">
        <v>52553.062391594751</v>
      </c>
      <c r="U486">
        <v>52553.022514179553</v>
      </c>
      <c r="V486">
        <v>52517.308408350618</v>
      </c>
      <c r="W486">
        <v>52589.063497102063</v>
      </c>
      <c r="X486">
        <v>3879.4422906727768</v>
      </c>
      <c r="Y486">
        <v>3898.4364400401091</v>
      </c>
      <c r="Z486">
        <v>3739.8342375900929</v>
      </c>
      <c r="AA486">
        <v>3969.4799882051798</v>
      </c>
      <c r="AB486">
        <v>700.64392972429448</v>
      </c>
      <c r="AC486">
        <v>692.07446357066476</v>
      </c>
      <c r="AD486">
        <v>593.00843152471521</v>
      </c>
      <c r="AE486">
        <v>823.35010244665546</v>
      </c>
      <c r="AF486">
        <v>59.765356701912303</v>
      </c>
      <c r="AG486">
        <v>59.444861586748971</v>
      </c>
      <c r="AH486">
        <v>58.3877681189337</v>
      </c>
      <c r="AI486">
        <v>62.012160998976817</v>
      </c>
      <c r="AJ486">
        <v>0.50660012947543165</v>
      </c>
      <c r="AK486">
        <v>0.50660019331835038</v>
      </c>
      <c r="AL486">
        <v>0.50658545943999489</v>
      </c>
      <c r="AM486">
        <v>0.50661471513142364</v>
      </c>
      <c r="AN486">
        <v>0.95393875379535198</v>
      </c>
      <c r="AO486">
        <v>0.95393875379535176</v>
      </c>
      <c r="AP486">
        <v>0.95393875379535176</v>
      </c>
      <c r="AQ486">
        <v>0.95393875379535176</v>
      </c>
      <c r="AR486">
        <v>12.928447491156749</v>
      </c>
      <c r="AS486">
        <v>12.92844749115676</v>
      </c>
      <c r="AT486">
        <v>12.92844749115676</v>
      </c>
      <c r="AU486">
        <v>12.92844749115676</v>
      </c>
      <c r="AV486" t="str">
        <f>VLOOKUP(Sheet1[[#This Row],[NPDES ID2]],Combined_Sheet__Major_Only___2[[NPDES ID2]:[ECHO BFR]],3,FALSE)</f>
        <v>MS</v>
      </c>
      <c r="AW486" t="s">
        <v>41</v>
      </c>
      <c r="AX486" t="str">
        <f>VLOOKUP(Sheet1[[#This Row],[NPDES ID2]],Combined_Sheet__Major_Only___2[[NPDES ID2]:[ECHO BFR]],27,FALSE)</f>
        <v>-</v>
      </c>
      <c r="AY486" t="str">
        <f>VLOOKUP(Sheet1[[#This Row],[NPDES ID2]],Combined_Sheet__Major_Only___2[[NPDES ID2]:[ECHO BFR]],28,FALSE)</f>
        <v>-</v>
      </c>
      <c r="AZ486" t="str">
        <f>VLOOKUP(Sheet1[[#This Row],[NPDES ID2]],Combined_Sheet__Major_Only___2[[NPDES ID2]:[ECHO BFR]],29,FALSE)</f>
        <v>thickening</v>
      </c>
      <c r="BA486">
        <f>VLOOKUP(Sheet1[[#This Row],[NPDES ID2]],Combined_Sheet__Major_Only___2[[NPDES ID2]:[ECHO BFR]],17,FALSE)</f>
        <v>30.407105000000001</v>
      </c>
      <c r="BB486">
        <f>VLOOKUP(Sheet1[[#This Row],[NPDES ID2]],Combined_Sheet__Major_Only___2[[NPDES ID2]:[ECHO BFR]],18,FALSE)</f>
        <v>-88.968923000000004</v>
      </c>
      <c r="BC486" t="str">
        <f>IF(ISNUMBER(SEARCH("aerobic",$AW486)),"aerobic","")</f>
        <v>aerobic</v>
      </c>
      <c r="BD486" t="str">
        <f>IF(ISNUMBER(SEARCH("anaer",$AW486)),"anaer","")</f>
        <v/>
      </c>
      <c r="BE486" t="str">
        <f>IF(ISNUMBER(SEARCH("thickening",$AZ486)),"thickening","")</f>
        <v>thickening</v>
      </c>
      <c r="BF486" s="2" t="str">
        <f>IF(ISNUMBER(SEARCH("airDry",$AW486)),"airDry","")</f>
        <v/>
      </c>
      <c r="BG486" s="2" t="str">
        <f>IF(ISNUMBER(SEARCH("heatDry",$AY486)),"heatDry","")</f>
        <v/>
      </c>
      <c r="BH486" s="2" t="str">
        <f>IF(AND(ISNUMBER(SEARCH("aerobic",$AW486)),ISNUMBER(SEARCH("anaer",$AW486))),"Combined Aer and Anaer.","")</f>
        <v/>
      </c>
    </row>
    <row r="487" spans="1:60" x14ac:dyDescent="0.25">
      <c r="A487" s="4">
        <v>1562</v>
      </c>
      <c r="B487" t="s">
        <v>7349</v>
      </c>
      <c r="C487">
        <v>88.9</v>
      </c>
      <c r="D487">
        <v>1254.8354621540791</v>
      </c>
      <c r="E487">
        <v>1254.173076344229</v>
      </c>
      <c r="F487">
        <v>882.72453763069518</v>
      </c>
      <c r="G487">
        <v>1652.4431581571439</v>
      </c>
      <c r="H487">
        <v>-121.9190272646581</v>
      </c>
      <c r="I487">
        <v>-124.315844918743</v>
      </c>
      <c r="J487">
        <v>-140.3096553672105</v>
      </c>
      <c r="K487">
        <v>-98.624440196637579</v>
      </c>
      <c r="L487">
        <v>55.834966523702498</v>
      </c>
      <c r="M487">
        <v>55.55755125416961</v>
      </c>
      <c r="N487">
        <v>54.639459698789963</v>
      </c>
      <c r="O487">
        <v>57.783461545131118</v>
      </c>
      <c r="P487">
        <v>2.0854880516296128</v>
      </c>
      <c r="Q487">
        <v>2.101917180476776</v>
      </c>
      <c r="R487">
        <v>1.7408739359568319</v>
      </c>
      <c r="S487">
        <v>2.378075402085269</v>
      </c>
      <c r="T487">
        <v>52555.123980820354</v>
      </c>
      <c r="U487">
        <v>52555.084101893677</v>
      </c>
      <c r="V487">
        <v>52519.368642407098</v>
      </c>
      <c r="W487">
        <v>52591.126450863318</v>
      </c>
      <c r="X487">
        <v>3766.7596840413789</v>
      </c>
      <c r="Y487">
        <v>3783.8497456078521</v>
      </c>
      <c r="Z487">
        <v>3640.8951223625741</v>
      </c>
      <c r="AA487">
        <v>3847.8427254724888</v>
      </c>
      <c r="AB487">
        <v>788.28905659806605</v>
      </c>
      <c r="AC487">
        <v>776.16173581235398</v>
      </c>
      <c r="AD487">
        <v>649.61127885569351</v>
      </c>
      <c r="AE487">
        <v>952.01524577215434</v>
      </c>
      <c r="AF487">
        <v>61.55062966541125</v>
      </c>
      <c r="AG487">
        <v>61.244712529239962</v>
      </c>
      <c r="AH487">
        <v>60.232957342826388</v>
      </c>
      <c r="AI487">
        <v>63.698507534487973</v>
      </c>
      <c r="AJ487">
        <v>0.52838854812079672</v>
      </c>
      <c r="AK487">
        <v>0.52838855719263411</v>
      </c>
      <c r="AL487">
        <v>0.52838646858261495</v>
      </c>
      <c r="AM487">
        <v>0.52839061563849299</v>
      </c>
      <c r="AN487">
        <v>0.9539404412830329</v>
      </c>
      <c r="AO487">
        <v>0.95394044128303268</v>
      </c>
      <c r="AP487">
        <v>0.95394044128303268</v>
      </c>
      <c r="AQ487">
        <v>0.95394044128303268</v>
      </c>
      <c r="AR487">
        <v>12.271136193002659</v>
      </c>
      <c r="AS487">
        <v>12.271136193002659</v>
      </c>
      <c r="AT487">
        <v>12.271136193002659</v>
      </c>
      <c r="AU487">
        <v>12.271136193002659</v>
      </c>
      <c r="AV487" t="str">
        <f>VLOOKUP(Sheet1[[#This Row],[NPDES ID2]],Combined_Sheet__Major_Only___2[[NPDES ID2]:[ECHO BFR]],3,FALSE)</f>
        <v>GA</v>
      </c>
      <c r="AW487" t="s">
        <v>41</v>
      </c>
      <c r="AX487" t="str">
        <f>VLOOKUP(Sheet1[[#This Row],[NPDES ID2]],Combined_Sheet__Major_Only___2[[NPDES ID2]:[ECHO BFR]],27,FALSE)</f>
        <v>-</v>
      </c>
      <c r="AY487" t="str">
        <f>VLOOKUP(Sheet1[[#This Row],[NPDES ID2]],Combined_Sheet__Major_Only___2[[NPDES ID2]:[ECHO BFR]],28,FALSE)</f>
        <v>-</v>
      </c>
      <c r="AZ487" t="str">
        <f>VLOOKUP(Sheet1[[#This Row],[NPDES ID2]],Combined_Sheet__Major_Only___2[[NPDES ID2]:[ECHO BFR]],29,FALSE)</f>
        <v>thickening</v>
      </c>
      <c r="BA487">
        <f>VLOOKUP(Sheet1[[#This Row],[NPDES ID2]],Combined_Sheet__Major_Only___2[[NPDES ID2]:[ECHO BFR]],17,FALSE)</f>
        <v>32.857125000000003</v>
      </c>
      <c r="BB487">
        <f>VLOOKUP(Sheet1[[#This Row],[NPDES ID2]],Combined_Sheet__Major_Only___2[[NPDES ID2]:[ECHO BFR]],18,FALSE)</f>
        <v>-85.177496000000005</v>
      </c>
      <c r="BC487" t="str">
        <f>IF(ISNUMBER(SEARCH("aerobic",$AW487)),"aerobic","")</f>
        <v>aerobic</v>
      </c>
      <c r="BD487" t="str">
        <f>IF(ISNUMBER(SEARCH("anaer",$AW487)),"anaer","")</f>
        <v/>
      </c>
      <c r="BE487" t="str">
        <f>IF(ISNUMBER(SEARCH("thickening",$AZ487)),"thickening","")</f>
        <v>thickening</v>
      </c>
      <c r="BF487" s="2" t="str">
        <f>IF(ISNUMBER(SEARCH("airDry",$AW487)),"airDry","")</f>
        <v/>
      </c>
      <c r="BG487" s="2" t="str">
        <f>IF(ISNUMBER(SEARCH("heatDry",$AY487)),"heatDry","")</f>
        <v/>
      </c>
      <c r="BH487" s="2" t="str">
        <f>IF(AND(ISNUMBER(SEARCH("aerobic",$AW487)),ISNUMBER(SEARCH("anaer",$AW487))),"Combined Aer and Anaer.","")</f>
        <v/>
      </c>
    </row>
    <row r="488" spans="1:60" x14ac:dyDescent="0.25">
      <c r="A488" s="4">
        <v>1308</v>
      </c>
      <c r="B488" t="s">
        <v>6223</v>
      </c>
      <c r="C488">
        <v>176.45</v>
      </c>
      <c r="D488">
        <v>728.35947891083492</v>
      </c>
      <c r="E488">
        <v>725.98822755548758</v>
      </c>
      <c r="F488">
        <v>528.60259909104036</v>
      </c>
      <c r="G488">
        <v>948.64039644739728</v>
      </c>
      <c r="H488">
        <v>-126.56582305095149</v>
      </c>
      <c r="I488">
        <v>-128.98237261276299</v>
      </c>
      <c r="J488">
        <v>-145.47699906539211</v>
      </c>
      <c r="K488">
        <v>-103.53575759648299</v>
      </c>
      <c r="L488">
        <v>107.0001560724194</v>
      </c>
      <c r="M488">
        <v>106.41934565392189</v>
      </c>
      <c r="N488">
        <v>104.49689972440611</v>
      </c>
      <c r="O488">
        <v>111.0799887356235</v>
      </c>
      <c r="P488">
        <v>4.1471302066251807</v>
      </c>
      <c r="Q488">
        <v>4.1860305067275156</v>
      </c>
      <c r="R488">
        <v>3.4775372631706052</v>
      </c>
      <c r="S488">
        <v>4.7316118115075128</v>
      </c>
      <c r="T488">
        <v>52643.64794758788</v>
      </c>
      <c r="U488">
        <v>52643.608003759698</v>
      </c>
      <c r="V488">
        <v>52607.834418657018</v>
      </c>
      <c r="W488">
        <v>52679.709010346232</v>
      </c>
      <c r="X488">
        <v>3908.1255015727438</v>
      </c>
      <c r="Y488">
        <v>3927.5251413388492</v>
      </c>
      <c r="Z488">
        <v>3765.5351490813691</v>
      </c>
      <c r="AA488">
        <v>4000.0904972523008</v>
      </c>
      <c r="AB488">
        <v>691.52466225137073</v>
      </c>
      <c r="AC488">
        <v>683.2939196547909</v>
      </c>
      <c r="AD488">
        <v>587.32467654522156</v>
      </c>
      <c r="AE488">
        <v>809.74110397197364</v>
      </c>
      <c r="AF488">
        <v>59.428191729078542</v>
      </c>
      <c r="AG488">
        <v>59.105416131544217</v>
      </c>
      <c r="AH488">
        <v>58.038273371308087</v>
      </c>
      <c r="AI488">
        <v>61.693995868901148</v>
      </c>
      <c r="AJ488">
        <v>0.50248678537123559</v>
      </c>
      <c r="AK488">
        <v>0.50248680190768624</v>
      </c>
      <c r="AL488">
        <v>0.50248299340174118</v>
      </c>
      <c r="AM488">
        <v>0.50249055543738697</v>
      </c>
      <c r="AN488">
        <v>0.95401278499144371</v>
      </c>
      <c r="AO488">
        <v>0.9540127849914436</v>
      </c>
      <c r="AP488">
        <v>0.9540127849914436</v>
      </c>
      <c r="AQ488">
        <v>0.9540127849914436</v>
      </c>
      <c r="AR488">
        <v>13.00788761707841</v>
      </c>
      <c r="AS488">
        <v>13.00788761707841</v>
      </c>
      <c r="AT488">
        <v>13.00788761707841</v>
      </c>
      <c r="AU488">
        <v>13.00788761707841</v>
      </c>
      <c r="AV488" t="str">
        <f>VLOOKUP(Sheet1[[#This Row],[NPDES ID2]],Combined_Sheet__Major_Only___2[[NPDES ID2]:[ECHO BFR]],3,FALSE)</f>
        <v>KY</v>
      </c>
      <c r="AW488" t="s">
        <v>41</v>
      </c>
      <c r="AX488" t="str">
        <f>VLOOKUP(Sheet1[[#This Row],[NPDES ID2]],Combined_Sheet__Major_Only___2[[NPDES ID2]:[ECHO BFR]],27,FALSE)</f>
        <v>-</v>
      </c>
      <c r="AY488" t="str">
        <f>VLOOKUP(Sheet1[[#This Row],[NPDES ID2]],Combined_Sheet__Major_Only___2[[NPDES ID2]:[ECHO BFR]],28,FALSE)</f>
        <v>-</v>
      </c>
      <c r="AZ488" t="str">
        <f>VLOOKUP(Sheet1[[#This Row],[NPDES ID2]],Combined_Sheet__Major_Only___2[[NPDES ID2]:[ECHO BFR]],29,FALSE)</f>
        <v>thickening, preliminaryOps</v>
      </c>
      <c r="BA488">
        <f>VLOOKUP(Sheet1[[#This Row],[NPDES ID2]],Combined_Sheet__Major_Only___2[[NPDES ID2]:[ECHO BFR]],17,FALSE)</f>
        <v>37.491857000000003</v>
      </c>
      <c r="BB488">
        <f>VLOOKUP(Sheet1[[#This Row],[NPDES ID2]],Combined_Sheet__Major_Only___2[[NPDES ID2]:[ECHO BFR]],18,FALSE)</f>
        <v>-82.539703000000003</v>
      </c>
      <c r="BC488" t="str">
        <f>IF(ISNUMBER(SEARCH("aerobic",$AW488)),"aerobic","")</f>
        <v>aerobic</v>
      </c>
      <c r="BD488" t="str">
        <f>IF(ISNUMBER(SEARCH("anaer",$AW488)),"anaer","")</f>
        <v/>
      </c>
      <c r="BE488" t="str">
        <f>IF(ISNUMBER(SEARCH("thickening",$AZ488)),"thickening","")</f>
        <v>thickening</v>
      </c>
      <c r="BF488" s="2" t="str">
        <f>IF(ISNUMBER(SEARCH("airDry",$AW488)),"airDry","")</f>
        <v/>
      </c>
      <c r="BG488" s="2" t="str">
        <f>IF(ISNUMBER(SEARCH("heatDry",$AY488)),"heatDry","")</f>
        <v/>
      </c>
      <c r="BH488" s="2" t="str">
        <f>IF(AND(ISNUMBER(SEARCH("aerobic",$AW488)),ISNUMBER(SEARCH("anaer",$AW488))),"Combined Aer and Anaer.","")</f>
        <v/>
      </c>
    </row>
    <row r="489" spans="1:60" x14ac:dyDescent="0.25">
      <c r="A489" s="4">
        <v>2248</v>
      </c>
      <c r="B489" t="s">
        <v>10529</v>
      </c>
      <c r="C489">
        <v>535</v>
      </c>
      <c r="D489">
        <v>378.66692853131542</v>
      </c>
      <c r="E489">
        <v>378.66061121291938</v>
      </c>
      <c r="F489">
        <v>297.26631855100572</v>
      </c>
      <c r="G489">
        <v>457.63011960123151</v>
      </c>
      <c r="H489">
        <v>-118.4247726647986</v>
      </c>
      <c r="I489">
        <v>-120.74449628878639</v>
      </c>
      <c r="J489">
        <v>-136.38764595637039</v>
      </c>
      <c r="K489">
        <v>-95.06293147491256</v>
      </c>
      <c r="L489">
        <v>344.88277902234262</v>
      </c>
      <c r="M489">
        <v>343.28439291815602</v>
      </c>
      <c r="N489">
        <v>337.9897799359901</v>
      </c>
      <c r="O489">
        <v>356.11568505684698</v>
      </c>
      <c r="P489">
        <v>12.531664203301711</v>
      </c>
      <c r="Q489">
        <v>12.664724199107811</v>
      </c>
      <c r="R489">
        <v>10.42461147518725</v>
      </c>
      <c r="S489">
        <v>14.286733348675019</v>
      </c>
      <c r="T489">
        <v>52661.779770317618</v>
      </c>
      <c r="U489">
        <v>52661.739813196073</v>
      </c>
      <c r="V489">
        <v>52625.954322578909</v>
      </c>
      <c r="W489">
        <v>52697.852834263547</v>
      </c>
      <c r="X489">
        <v>3677.1939277972579</v>
      </c>
      <c r="Y489">
        <v>3692.706095949437</v>
      </c>
      <c r="Z489">
        <v>3562.4853069924779</v>
      </c>
      <c r="AA489">
        <v>3751.0562314814629</v>
      </c>
      <c r="AB489">
        <v>712.2312193352592</v>
      </c>
      <c r="AC489">
        <v>703.29394941781607</v>
      </c>
      <c r="AD489">
        <v>595.60992942843609</v>
      </c>
      <c r="AE489">
        <v>849.31014433856831</v>
      </c>
      <c r="AF489">
        <v>63.176407700608493</v>
      </c>
      <c r="AG489">
        <v>62.88299664707354</v>
      </c>
      <c r="AH489">
        <v>61.915009813659509</v>
      </c>
      <c r="AI489">
        <v>65.233609805473478</v>
      </c>
      <c r="AJ489">
        <v>0.5482421734940629</v>
      </c>
      <c r="AK489">
        <v>0.54824222778166609</v>
      </c>
      <c r="AL489">
        <v>0.54822970658680237</v>
      </c>
      <c r="AM489">
        <v>0.54825456860546173</v>
      </c>
      <c r="AN489">
        <v>0.95402757467931409</v>
      </c>
      <c r="AO489">
        <v>0.95402757467931398</v>
      </c>
      <c r="AP489">
        <v>0.95402757467931398</v>
      </c>
      <c r="AQ489">
        <v>0.95402757467931398</v>
      </c>
      <c r="AR489">
        <v>13.137833594763819</v>
      </c>
      <c r="AS489">
        <v>13.137833594763819</v>
      </c>
      <c r="AT489">
        <v>13.137833594763819</v>
      </c>
      <c r="AU489">
        <v>13.137833594763819</v>
      </c>
      <c r="AV489" t="str">
        <f>VLOOKUP(Sheet1[[#This Row],[NPDES ID2]],Combined_Sheet__Major_Only___2[[NPDES ID2]:[ECHO BFR]],3,FALSE)</f>
        <v>TX</v>
      </c>
      <c r="AW489" t="s">
        <v>41</v>
      </c>
      <c r="AX489" t="str">
        <f>VLOOKUP(Sheet1[[#This Row],[NPDES ID2]],Combined_Sheet__Major_Only___2[[NPDES ID2]:[ECHO BFR]],27,FALSE)</f>
        <v>-</v>
      </c>
      <c r="AY489" t="str">
        <f>VLOOKUP(Sheet1[[#This Row],[NPDES ID2]],Combined_Sheet__Major_Only___2[[NPDES ID2]:[ECHO BFR]],28,FALSE)</f>
        <v>-</v>
      </c>
      <c r="AZ489" t="str">
        <f>VLOOKUP(Sheet1[[#This Row],[NPDES ID2]],Combined_Sheet__Major_Only___2[[NPDES ID2]:[ECHO BFR]],29,FALSE)</f>
        <v>thickening</v>
      </c>
      <c r="BA489">
        <f>VLOOKUP(Sheet1[[#This Row],[NPDES ID2]],Combined_Sheet__Major_Only___2[[NPDES ID2]:[ECHO BFR]],17,FALSE)</f>
        <v>29.578731000000001</v>
      </c>
      <c r="BB489">
        <f>VLOOKUP(Sheet1[[#This Row],[NPDES ID2]],Combined_Sheet__Major_Only___2[[NPDES ID2]:[ECHO BFR]],18,FALSE)</f>
        <v>-95.088541000000006</v>
      </c>
      <c r="BC489" t="str">
        <f>IF(ISNUMBER(SEARCH("aerobic",$AW489)),"aerobic","")</f>
        <v>aerobic</v>
      </c>
      <c r="BD489" t="str">
        <f>IF(ISNUMBER(SEARCH("anaer",$AW489)),"anaer","")</f>
        <v/>
      </c>
      <c r="BE489" t="str">
        <f>IF(ISNUMBER(SEARCH("thickening",$AZ489)),"thickening","")</f>
        <v>thickening</v>
      </c>
      <c r="BF489" s="2" t="str">
        <f>IF(ISNUMBER(SEARCH("airDry",$AW489)),"airDry","")</f>
        <v/>
      </c>
      <c r="BG489" s="2" t="str">
        <f>IF(ISNUMBER(SEARCH("heatDry",$AY489)),"heatDry","")</f>
        <v/>
      </c>
      <c r="BH489" s="2" t="str">
        <f>IF(AND(ISNUMBER(SEARCH("aerobic",$AW489)),ISNUMBER(SEARCH("anaer",$AW489))),"Combined Aer and Anaer.","")</f>
        <v/>
      </c>
    </row>
    <row r="490" spans="1:60" x14ac:dyDescent="0.25">
      <c r="A490" s="4">
        <v>1017</v>
      </c>
      <c r="B490" t="s">
        <v>4914</v>
      </c>
      <c r="C490">
        <v>444</v>
      </c>
      <c r="D490">
        <v>389.71270109521572</v>
      </c>
      <c r="E490">
        <v>394.46460228668911</v>
      </c>
      <c r="F490">
        <v>299.54562453899638</v>
      </c>
      <c r="G490">
        <v>474.61859134683681</v>
      </c>
      <c r="H490">
        <v>-115.6012568455799</v>
      </c>
      <c r="I490">
        <v>-117.9853676555331</v>
      </c>
      <c r="J490">
        <v>-133.6848266333046</v>
      </c>
      <c r="K490">
        <v>-92.05346074924833</v>
      </c>
      <c r="L490">
        <v>292.79432034483102</v>
      </c>
      <c r="M490">
        <v>291.51966747000989</v>
      </c>
      <c r="N490">
        <v>287.29848847861319</v>
      </c>
      <c r="O490">
        <v>301.75075135618857</v>
      </c>
      <c r="P490">
        <v>10.38628253032368</v>
      </c>
      <c r="Q490">
        <v>10.518983821323181</v>
      </c>
      <c r="R490">
        <v>8.6057698008883499</v>
      </c>
      <c r="S490">
        <v>11.84463379773967</v>
      </c>
      <c r="T490">
        <v>52714.226641251807</v>
      </c>
      <c r="U490">
        <v>52714.186645678739</v>
      </c>
      <c r="V490">
        <v>52678.366717984281</v>
      </c>
      <c r="W490">
        <v>52750.33441901247</v>
      </c>
      <c r="X490">
        <v>3598.0903130097022</v>
      </c>
      <c r="Y490">
        <v>3612.2926350915268</v>
      </c>
      <c r="Z490">
        <v>3492.6679832854088</v>
      </c>
      <c r="AA490">
        <v>3665.9461828699291</v>
      </c>
      <c r="AB490">
        <v>549.38770103764762</v>
      </c>
      <c r="AC490">
        <v>545.36821717317139</v>
      </c>
      <c r="AD490">
        <v>477.14355803769871</v>
      </c>
      <c r="AE490">
        <v>631.63507221112263</v>
      </c>
      <c r="AF490">
        <v>64.626992274365591</v>
      </c>
      <c r="AG490">
        <v>64.345181266315507</v>
      </c>
      <c r="AH490">
        <v>63.414888614183027</v>
      </c>
      <c r="AI490">
        <v>66.603548362475664</v>
      </c>
      <c r="AJ490">
        <v>0.56596532778248321</v>
      </c>
      <c r="AK490">
        <v>0.5659653690689388</v>
      </c>
      <c r="AL490">
        <v>0.56595585200850029</v>
      </c>
      <c r="AM490">
        <v>0.56597474892147015</v>
      </c>
      <c r="AN490">
        <v>0.95407030081528565</v>
      </c>
      <c r="AO490">
        <v>0.95407030081528577</v>
      </c>
      <c r="AP490">
        <v>0.95407030081528577</v>
      </c>
      <c r="AQ490">
        <v>0.95407030081528577</v>
      </c>
      <c r="AR490">
        <v>15.448616525305971</v>
      </c>
      <c r="AS490">
        <v>15.448616525305971</v>
      </c>
      <c r="AT490">
        <v>15.448616525305971</v>
      </c>
      <c r="AU490">
        <v>15.448616525305971</v>
      </c>
      <c r="AV490" t="str">
        <f>VLOOKUP(Sheet1[[#This Row],[NPDES ID2]],Combined_Sheet__Major_Only___2[[NPDES ID2]:[ECHO BFR]],3,FALSE)</f>
        <v>TX</v>
      </c>
      <c r="AW490" t="s">
        <v>41</v>
      </c>
      <c r="AX490" t="str">
        <f>VLOOKUP(Sheet1[[#This Row],[NPDES ID2]],Combined_Sheet__Major_Only___2[[NPDES ID2]:[ECHO BFR]],27,FALSE)</f>
        <v>-</v>
      </c>
      <c r="AY490" t="str">
        <f>VLOOKUP(Sheet1[[#This Row],[NPDES ID2]],Combined_Sheet__Major_Only___2[[NPDES ID2]:[ECHO BFR]],28,FALSE)</f>
        <v>-</v>
      </c>
      <c r="AZ490" t="str">
        <f>VLOOKUP(Sheet1[[#This Row],[NPDES ID2]],Combined_Sheet__Major_Only___2[[NPDES ID2]:[ECHO BFR]],29,FALSE)</f>
        <v>thickening</v>
      </c>
      <c r="BA490">
        <f>VLOOKUP(Sheet1[[#This Row],[NPDES ID2]],Combined_Sheet__Major_Only___2[[NPDES ID2]:[ECHO BFR]],17,FALSE)</f>
        <v>32.113391</v>
      </c>
      <c r="BB490">
        <f>VLOOKUP(Sheet1[[#This Row],[NPDES ID2]],Combined_Sheet__Major_Only___2[[NPDES ID2]:[ECHO BFR]],18,FALSE)</f>
        <v>-94.812736999999998</v>
      </c>
      <c r="BC490" t="str">
        <f>IF(ISNUMBER(SEARCH("aerobic",$AW490)),"aerobic","")</f>
        <v>aerobic</v>
      </c>
      <c r="BD490" t="str">
        <f>IF(ISNUMBER(SEARCH("anaer",$AW490)),"anaer","")</f>
        <v/>
      </c>
      <c r="BE490" t="str">
        <f>IF(ISNUMBER(SEARCH("thickening",$AZ490)),"thickening","")</f>
        <v>thickening</v>
      </c>
      <c r="BF490" s="3" t="str">
        <f>IF(ISNUMBER(SEARCH("airDry",$AW490)),"airDry","")</f>
        <v/>
      </c>
      <c r="BG490" s="3" t="str">
        <f>IF(ISNUMBER(SEARCH("heatDry",$AY490)),"heatDry","")</f>
        <v/>
      </c>
      <c r="BH490" s="3" t="str">
        <f>IF(AND(ISNUMBER(SEARCH("aerobic",$AW490)),ISNUMBER(SEARCH("anaer",$AW490))),"Combined Aer and Anaer.","")</f>
        <v/>
      </c>
    </row>
    <row r="491" spans="1:60" x14ac:dyDescent="0.25">
      <c r="A491" s="4">
        <v>2030</v>
      </c>
      <c r="B491" t="s">
        <v>9552</v>
      </c>
      <c r="C491">
        <v>1404.2055</v>
      </c>
      <c r="D491">
        <v>418.23994651757681</v>
      </c>
      <c r="E491">
        <v>418.97595698437118</v>
      </c>
      <c r="F491">
        <v>357.03054529631532</v>
      </c>
      <c r="G491">
        <v>488.14276930198758</v>
      </c>
      <c r="H491">
        <v>-112.9746220903944</v>
      </c>
      <c r="I491">
        <v>-115.5018060826383</v>
      </c>
      <c r="J491">
        <v>-131.35899756858601</v>
      </c>
      <c r="K491">
        <v>-89.510202688285432</v>
      </c>
      <c r="L491">
        <v>944.0205103427669</v>
      </c>
      <c r="M491">
        <v>940.13672787651262</v>
      </c>
      <c r="N491">
        <v>927.24920272447446</v>
      </c>
      <c r="O491">
        <v>971.34356009328883</v>
      </c>
      <c r="P491">
        <v>32.807939010932238</v>
      </c>
      <c r="Q491">
        <v>33.235777095516063</v>
      </c>
      <c r="R491">
        <v>27.02110208948967</v>
      </c>
      <c r="S491">
        <v>37.584171915354403</v>
      </c>
      <c r="T491">
        <v>52773.312783120658</v>
      </c>
      <c r="U491">
        <v>52773.272744228459</v>
      </c>
      <c r="V491">
        <v>52737.414020052951</v>
      </c>
      <c r="W491">
        <v>52809.459669132113</v>
      </c>
      <c r="X491">
        <v>3533.2619626956762</v>
      </c>
      <c r="Y491">
        <v>3546.3932865097672</v>
      </c>
      <c r="Z491">
        <v>3435.3191669602929</v>
      </c>
      <c r="AA491">
        <v>3596.3160889121441</v>
      </c>
      <c r="AB491">
        <v>594.05119358594209</v>
      </c>
      <c r="AC491">
        <v>588.98472749485654</v>
      </c>
      <c r="AD491">
        <v>508.92507886780328</v>
      </c>
      <c r="AE491">
        <v>693.27612998468112</v>
      </c>
      <c r="AF491">
        <v>65.887586490179359</v>
      </c>
      <c r="AG491">
        <v>65.61497513747112</v>
      </c>
      <c r="AH491">
        <v>64.720250722433605</v>
      </c>
      <c r="AI491">
        <v>67.793421533839194</v>
      </c>
      <c r="AJ491">
        <v>0.58137370186256132</v>
      </c>
      <c r="AK491">
        <v>0.58137383992680258</v>
      </c>
      <c r="AL491">
        <v>0.58134189803082947</v>
      </c>
      <c r="AM491">
        <v>0.58140532369831033</v>
      </c>
      <c r="AN491">
        <v>0.95411834063499723</v>
      </c>
      <c r="AO491">
        <v>0.95411834063499756</v>
      </c>
      <c r="AP491">
        <v>0.95411834063499756</v>
      </c>
      <c r="AQ491">
        <v>0.95411834063499756</v>
      </c>
      <c r="AR491">
        <v>14.860070254282039</v>
      </c>
      <c r="AS491">
        <v>14.86007025428205</v>
      </c>
      <c r="AT491">
        <v>14.86007025428205</v>
      </c>
      <c r="AU491">
        <v>14.86007025428205</v>
      </c>
      <c r="AV491" t="str">
        <f>VLOOKUP(Sheet1[[#This Row],[NPDES ID2]],Combined_Sheet__Major_Only___2[[NPDES ID2]:[ECHO BFR]],3,FALSE)</f>
        <v>IN</v>
      </c>
      <c r="AW491" t="s">
        <v>41</v>
      </c>
      <c r="AX491" t="str">
        <f>VLOOKUP(Sheet1[[#This Row],[NPDES ID2]],Combined_Sheet__Major_Only___2[[NPDES ID2]:[ECHO BFR]],27,FALSE)</f>
        <v>other</v>
      </c>
      <c r="AY491" t="str">
        <f>VLOOKUP(Sheet1[[#This Row],[NPDES ID2]],Combined_Sheet__Major_Only___2[[NPDES ID2]:[ECHO BFR]],28,FALSE)</f>
        <v>-</v>
      </c>
      <c r="AZ491" t="str">
        <f>VLOOKUP(Sheet1[[#This Row],[NPDES ID2]],Combined_Sheet__Major_Only___2[[NPDES ID2]:[ECHO BFR]],29,FALSE)</f>
        <v>thickening</v>
      </c>
      <c r="BA491">
        <f>VLOOKUP(Sheet1[[#This Row],[NPDES ID2]],Combined_Sheet__Major_Only___2[[NPDES ID2]:[ECHO BFR]],17,FALSE)</f>
        <v>39.197940000000003</v>
      </c>
      <c r="BB491">
        <f>VLOOKUP(Sheet1[[#This Row],[NPDES ID2]],Combined_Sheet__Major_Only___2[[NPDES ID2]:[ECHO BFR]],18,FALSE)</f>
        <v>-85.920159999999996</v>
      </c>
      <c r="BC491" t="str">
        <f>IF(ISNUMBER(SEARCH("aerobic",$AW491)),"aerobic","")</f>
        <v>aerobic</v>
      </c>
      <c r="BD491" t="str">
        <f>IF(ISNUMBER(SEARCH("anaer",$AW491)),"anaer","")</f>
        <v/>
      </c>
      <c r="BE491" t="str">
        <f>IF(ISNUMBER(SEARCH("thickening",$AZ491)),"thickening","")</f>
        <v>thickening</v>
      </c>
      <c r="BF491" s="2" t="str">
        <f>IF(ISNUMBER(SEARCH("airDry",$AW491)),"airDry","")</f>
        <v/>
      </c>
      <c r="BG491" s="2" t="str">
        <f>IF(ISNUMBER(SEARCH("heatDry",$AY491)),"heatDry","")</f>
        <v/>
      </c>
      <c r="BH491" s="2" t="str">
        <f>IF(AND(ISNUMBER(SEARCH("aerobic",$AW491)),ISNUMBER(SEARCH("anaer",$AW491))),"Combined Aer and Anaer.","")</f>
        <v/>
      </c>
    </row>
    <row r="492" spans="1:60" x14ac:dyDescent="0.25">
      <c r="A492" s="4">
        <v>572</v>
      </c>
      <c r="B492" t="s">
        <v>2806</v>
      </c>
      <c r="C492">
        <v>187.39</v>
      </c>
      <c r="D492">
        <v>680.84969898306417</v>
      </c>
      <c r="E492">
        <v>678.423823969561</v>
      </c>
      <c r="F492">
        <v>496.15265166461722</v>
      </c>
      <c r="G492">
        <v>885.10884164553249</v>
      </c>
      <c r="H492">
        <v>-123.6841567972977</v>
      </c>
      <c r="I492">
        <v>-126.18057787067301</v>
      </c>
      <c r="J492">
        <v>-142.27351747911331</v>
      </c>
      <c r="K492">
        <v>-100.5033906144613</v>
      </c>
      <c r="L492">
        <v>116.1058825804258</v>
      </c>
      <c r="M492">
        <v>115.5086182129663</v>
      </c>
      <c r="N492">
        <v>113.531698804077</v>
      </c>
      <c r="O492">
        <v>120.3013093817641</v>
      </c>
      <c r="P492">
        <v>4.3992053535921283</v>
      </c>
      <c r="Q492">
        <v>4.4389342781569372</v>
      </c>
      <c r="R492">
        <v>3.678788421348548</v>
      </c>
      <c r="S492">
        <v>5.0097213320019227</v>
      </c>
      <c r="T492">
        <v>52817.65847874376</v>
      </c>
      <c r="U492">
        <v>52817.61840733944</v>
      </c>
      <c r="V492">
        <v>52781.730565389669</v>
      </c>
      <c r="W492">
        <v>52853.834716520811</v>
      </c>
      <c r="X492">
        <v>3837.4177436241089</v>
      </c>
      <c r="Y492">
        <v>3855.469770284778</v>
      </c>
      <c r="Z492">
        <v>3704.674500321189</v>
      </c>
      <c r="AA492">
        <v>3922.96835959494</v>
      </c>
      <c r="AB492">
        <v>585.00740750065722</v>
      </c>
      <c r="AC492">
        <v>580.01356566892514</v>
      </c>
      <c r="AD492">
        <v>507.80906535668311</v>
      </c>
      <c r="AE492">
        <v>670.78981260142052</v>
      </c>
      <c r="AF492">
        <v>60.720805576818478</v>
      </c>
      <c r="AG492">
        <v>60.408256424163653</v>
      </c>
      <c r="AH492">
        <v>59.374964834634859</v>
      </c>
      <c r="AI492">
        <v>62.91477368342985</v>
      </c>
      <c r="AJ492">
        <v>0.51825920205709197</v>
      </c>
      <c r="AK492">
        <v>0.5182592188556806</v>
      </c>
      <c r="AL492">
        <v>0.51825535001899237</v>
      </c>
      <c r="AM492">
        <v>0.51826303184437794</v>
      </c>
      <c r="AN492">
        <v>0.95415432981342119</v>
      </c>
      <c r="AO492">
        <v>0.95415432981342119</v>
      </c>
      <c r="AP492">
        <v>0.95415432981342119</v>
      </c>
      <c r="AQ492">
        <v>0.95415432981342119</v>
      </c>
      <c r="AR492">
        <v>14.528455801881311</v>
      </c>
      <c r="AS492">
        <v>14.528455801881311</v>
      </c>
      <c r="AT492">
        <v>14.528455801881311</v>
      </c>
      <c r="AU492">
        <v>14.528455801881311</v>
      </c>
      <c r="AV492" t="str">
        <f>VLOOKUP(Sheet1[[#This Row],[NPDES ID2]],Combined_Sheet__Major_Only___2[[NPDES ID2]:[ECHO BFR]],3,FALSE)</f>
        <v>TX</v>
      </c>
      <c r="AW492" t="s">
        <v>41</v>
      </c>
      <c r="AX492" t="str">
        <f>VLOOKUP(Sheet1[[#This Row],[NPDES ID2]],Combined_Sheet__Major_Only___2[[NPDES ID2]:[ECHO BFR]],27,FALSE)</f>
        <v>-</v>
      </c>
      <c r="AY492" t="str">
        <f>VLOOKUP(Sheet1[[#This Row],[NPDES ID2]],Combined_Sheet__Major_Only___2[[NPDES ID2]:[ECHO BFR]],28,FALSE)</f>
        <v>-</v>
      </c>
      <c r="AZ492" t="str">
        <f>VLOOKUP(Sheet1[[#This Row],[NPDES ID2]],Combined_Sheet__Major_Only___2[[NPDES ID2]:[ECHO BFR]],29,FALSE)</f>
        <v>thickening</v>
      </c>
      <c r="BA492">
        <f>VLOOKUP(Sheet1[[#This Row],[NPDES ID2]],Combined_Sheet__Major_Only___2[[NPDES ID2]:[ECHO BFR]],17,FALSE)</f>
        <v>29.352250000000002</v>
      </c>
      <c r="BB492">
        <f>VLOOKUP(Sheet1[[#This Row],[NPDES ID2]],Combined_Sheet__Major_Only___2[[NPDES ID2]:[ECHO BFR]],18,FALSE)</f>
        <v>-94.983389000000003</v>
      </c>
      <c r="BC492" t="str">
        <f>IF(ISNUMBER(SEARCH("aerobic",$AW492)),"aerobic","")</f>
        <v>aerobic</v>
      </c>
      <c r="BD492" t="str">
        <f>IF(ISNUMBER(SEARCH("anaer",$AW492)),"anaer","")</f>
        <v/>
      </c>
      <c r="BE492" t="str">
        <f>IF(ISNUMBER(SEARCH("thickening",$AZ492)),"thickening","")</f>
        <v>thickening</v>
      </c>
      <c r="BF492" s="2" t="str">
        <f>IF(ISNUMBER(SEARCH("airDry",$AW492)),"airDry","")</f>
        <v/>
      </c>
      <c r="BG492" s="2" t="str">
        <f>IF(ISNUMBER(SEARCH("heatDry",$AY492)),"heatDry","")</f>
        <v/>
      </c>
      <c r="BH492" s="2" t="str">
        <f>IF(AND(ISNUMBER(SEARCH("aerobic",$AW492)),ISNUMBER(SEARCH("anaer",$AW492))),"Combined Aer and Anaer.","")</f>
        <v/>
      </c>
    </row>
    <row r="493" spans="1:60" x14ac:dyDescent="0.25">
      <c r="A493" s="4">
        <v>767</v>
      </c>
      <c r="B493" t="s">
        <v>3766</v>
      </c>
      <c r="C493">
        <v>1988.52</v>
      </c>
      <c r="D493">
        <v>535.19488104669699</v>
      </c>
      <c r="E493">
        <v>537.99720494068515</v>
      </c>
      <c r="F493">
        <v>456.16142030508632</v>
      </c>
      <c r="G493">
        <v>621.60050689895854</v>
      </c>
      <c r="H493">
        <v>-118.94149184987261</v>
      </c>
      <c r="I493">
        <v>-121.3982167878405</v>
      </c>
      <c r="J493">
        <v>-136.91452902652</v>
      </c>
      <c r="K493">
        <v>-95.961856853046356</v>
      </c>
      <c r="L493">
        <v>1272.8426332516931</v>
      </c>
      <c r="M493">
        <v>1266.8399753816491</v>
      </c>
      <c r="N493">
        <v>1246.901840518367</v>
      </c>
      <c r="O493">
        <v>1315.097591018399</v>
      </c>
      <c r="P493">
        <v>46.594208487097383</v>
      </c>
      <c r="Q493">
        <v>47.051805390101073</v>
      </c>
      <c r="R493">
        <v>38.798730134058808</v>
      </c>
      <c r="S493">
        <v>53.143040660302432</v>
      </c>
      <c r="T493">
        <v>52852.826808816033</v>
      </c>
      <c r="U493">
        <v>52852.786711628003</v>
      </c>
      <c r="V493">
        <v>52816.875777843023</v>
      </c>
      <c r="W493">
        <v>52889.026323995029</v>
      </c>
      <c r="X493">
        <v>3716.781572985326</v>
      </c>
      <c r="Y493">
        <v>3732.7599048990942</v>
      </c>
      <c r="Z493">
        <v>3598.6121111403659</v>
      </c>
      <c r="AA493">
        <v>3792.9186856342531</v>
      </c>
      <c r="AB493">
        <v>625.84523261414358</v>
      </c>
      <c r="AC493">
        <v>619.83442078791632</v>
      </c>
      <c r="AD493">
        <v>535.49333764220114</v>
      </c>
      <c r="AE493">
        <v>729.06927900070366</v>
      </c>
      <c r="AF493">
        <v>62.735046071983618</v>
      </c>
      <c r="AG493">
        <v>62.437028150994472</v>
      </c>
      <c r="AH493">
        <v>61.460983123148473</v>
      </c>
      <c r="AI493">
        <v>64.816037751589334</v>
      </c>
      <c r="AJ493">
        <v>0.54285128228030421</v>
      </c>
      <c r="AK493">
        <v>0.54285147157515956</v>
      </c>
      <c r="AL493">
        <v>0.54280756805402908</v>
      </c>
      <c r="AM493">
        <v>0.54289474764156131</v>
      </c>
      <c r="AN493">
        <v>0.95418283089513467</v>
      </c>
      <c r="AO493">
        <v>0.95418283089513445</v>
      </c>
      <c r="AP493">
        <v>0.95418283089513445</v>
      </c>
      <c r="AQ493">
        <v>0.95418283089513445</v>
      </c>
      <c r="AR493">
        <v>14.136208061102939</v>
      </c>
      <c r="AS493">
        <v>14.136208061102939</v>
      </c>
      <c r="AT493">
        <v>14.136208061102939</v>
      </c>
      <c r="AU493">
        <v>14.136208061102939</v>
      </c>
      <c r="AV493" t="str">
        <f>VLOOKUP(Sheet1[[#This Row],[NPDES ID2]],Combined_Sheet__Major_Only___2[[NPDES ID2]:[ECHO BFR]],3,FALSE)</f>
        <v>FL</v>
      </c>
      <c r="AW493" t="s">
        <v>41</v>
      </c>
      <c r="AX493" t="str">
        <f>VLOOKUP(Sheet1[[#This Row],[NPDES ID2]],Combined_Sheet__Major_Only___2[[NPDES ID2]:[ECHO BFR]],27,FALSE)</f>
        <v>-</v>
      </c>
      <c r="AY493" t="str">
        <f>VLOOKUP(Sheet1[[#This Row],[NPDES ID2]],Combined_Sheet__Major_Only___2[[NPDES ID2]:[ECHO BFR]],28,FALSE)</f>
        <v>-</v>
      </c>
      <c r="AZ493" t="str">
        <f>VLOOKUP(Sheet1[[#This Row],[NPDES ID2]],Combined_Sheet__Major_Only___2[[NPDES ID2]:[ECHO BFR]],29,FALSE)</f>
        <v>thickening</v>
      </c>
      <c r="BA493">
        <f>VLOOKUP(Sheet1[[#This Row],[NPDES ID2]],Combined_Sheet__Major_Only___2[[NPDES ID2]:[ECHO BFR]],17,FALSE)</f>
        <v>26.855833000000001</v>
      </c>
      <c r="BB493">
        <f>VLOOKUP(Sheet1[[#This Row],[NPDES ID2]],Combined_Sheet__Major_Only___2[[NPDES ID2]:[ECHO BFR]],18,FALSE)</f>
        <v>-80.143889000000001</v>
      </c>
      <c r="BC493" t="str">
        <f>IF(ISNUMBER(SEARCH("aerobic",$AW493)),"aerobic","")</f>
        <v>aerobic</v>
      </c>
      <c r="BD493" t="str">
        <f>IF(ISNUMBER(SEARCH("anaer",$AW493)),"anaer","")</f>
        <v/>
      </c>
      <c r="BE493" t="str">
        <f>IF(ISNUMBER(SEARCH("thickening",$AZ493)),"thickening","")</f>
        <v>thickening</v>
      </c>
      <c r="BF493" s="3" t="str">
        <f>IF(ISNUMBER(SEARCH("airDry",$AW493)),"airDry","")</f>
        <v/>
      </c>
      <c r="BG493" s="3" t="str">
        <f>IF(ISNUMBER(SEARCH("heatDry",$AY493)),"heatDry","")</f>
        <v/>
      </c>
      <c r="BH493" s="3" t="str">
        <f>IF(AND(ISNUMBER(SEARCH("aerobic",$AW493)),ISNUMBER(SEARCH("anaer",$AW493))),"Combined Aer and Anaer.","")</f>
        <v/>
      </c>
    </row>
    <row r="494" spans="1:60" x14ac:dyDescent="0.25">
      <c r="A494" s="4">
        <v>1945</v>
      </c>
      <c r="B494" t="s">
        <v>9171</v>
      </c>
      <c r="C494">
        <v>2477.2199999999998</v>
      </c>
      <c r="D494">
        <v>605.99507824954412</v>
      </c>
      <c r="E494">
        <v>607.66332252380789</v>
      </c>
      <c r="F494">
        <v>516.03374832234636</v>
      </c>
      <c r="G494">
        <v>706.65349735232758</v>
      </c>
      <c r="H494">
        <v>-115.3655333619042</v>
      </c>
      <c r="I494">
        <v>-117.8776612044899</v>
      </c>
      <c r="J494">
        <v>-133.57113318378219</v>
      </c>
      <c r="K494">
        <v>-92.273965694482442</v>
      </c>
      <c r="L494">
        <v>1629.980371275783</v>
      </c>
      <c r="M494">
        <v>1622.856837056217</v>
      </c>
      <c r="N494">
        <v>1599.1735577993111</v>
      </c>
      <c r="O494">
        <v>1680.1541135964351</v>
      </c>
      <c r="P494">
        <v>57.950695906835207</v>
      </c>
      <c r="Q494">
        <v>58.691637743688617</v>
      </c>
      <c r="R494">
        <v>48.049661495982882</v>
      </c>
      <c r="S494">
        <v>66.059415962244643</v>
      </c>
      <c r="T494">
        <v>52879.765842233333</v>
      </c>
      <c r="U494">
        <v>52879.725725294877</v>
      </c>
      <c r="V494">
        <v>52843.797103103338</v>
      </c>
      <c r="W494">
        <v>52915.983187963473</v>
      </c>
      <c r="X494">
        <v>3617.4035959520402</v>
      </c>
      <c r="Y494">
        <v>3631.7530595332942</v>
      </c>
      <c r="Z494">
        <v>3510.74918554638</v>
      </c>
      <c r="AA494">
        <v>3686.0998090178191</v>
      </c>
      <c r="AB494">
        <v>570.527292474869</v>
      </c>
      <c r="AC494">
        <v>566.04195250789292</v>
      </c>
      <c r="AD494">
        <v>493.22294635791991</v>
      </c>
      <c r="AE494">
        <v>658.94273361808428</v>
      </c>
      <c r="AF494">
        <v>64.489720730139695</v>
      </c>
      <c r="AG494">
        <v>64.205247883532692</v>
      </c>
      <c r="AH494">
        <v>63.27632838056342</v>
      </c>
      <c r="AI494">
        <v>66.472836122097291</v>
      </c>
      <c r="AJ494">
        <v>0.56428778491514386</v>
      </c>
      <c r="AK494">
        <v>0.56428801744919743</v>
      </c>
      <c r="AL494">
        <v>0.56423400836389059</v>
      </c>
      <c r="AM494">
        <v>0.56434125622284514</v>
      </c>
      <c r="AN494">
        <v>0.95420463884138373</v>
      </c>
      <c r="AO494">
        <v>0.9542046388413834</v>
      </c>
      <c r="AP494">
        <v>0.9542046388413834</v>
      </c>
      <c r="AQ494">
        <v>0.9542046388413834</v>
      </c>
      <c r="AR494">
        <v>15.11320952266701</v>
      </c>
      <c r="AS494">
        <v>15.11320952266701</v>
      </c>
      <c r="AT494">
        <v>15.11320952266701</v>
      </c>
      <c r="AU494">
        <v>15.11320952266701</v>
      </c>
      <c r="AV494" t="str">
        <f>VLOOKUP(Sheet1[[#This Row],[NPDES ID2]],Combined_Sheet__Major_Only___2[[NPDES ID2]:[ECHO BFR]],3,FALSE)</f>
        <v>TX</v>
      </c>
      <c r="AW494" t="s">
        <v>41</v>
      </c>
      <c r="AX494" t="str">
        <f>VLOOKUP(Sheet1[[#This Row],[NPDES ID2]],Combined_Sheet__Major_Only___2[[NPDES ID2]:[ECHO BFR]],27,FALSE)</f>
        <v>-</v>
      </c>
      <c r="AY494" t="str">
        <f>VLOOKUP(Sheet1[[#This Row],[NPDES ID2]],Combined_Sheet__Major_Only___2[[NPDES ID2]:[ECHO BFR]],28,FALSE)</f>
        <v>-</v>
      </c>
      <c r="AZ494" t="str">
        <f>VLOOKUP(Sheet1[[#This Row],[NPDES ID2]],Combined_Sheet__Major_Only___2[[NPDES ID2]:[ECHO BFR]],29,FALSE)</f>
        <v>thickening</v>
      </c>
      <c r="BA494">
        <f>VLOOKUP(Sheet1[[#This Row],[NPDES ID2]],Combined_Sheet__Major_Only___2[[NPDES ID2]:[ECHO BFR]],17,FALSE)</f>
        <v>27.708279999999998</v>
      </c>
      <c r="BB494">
        <f>VLOOKUP(Sheet1[[#This Row],[NPDES ID2]],Combined_Sheet__Major_Only___2[[NPDES ID2]:[ECHO BFR]],18,FALSE)</f>
        <v>-97.339110000000005</v>
      </c>
      <c r="BC494" t="str">
        <f>IF(ISNUMBER(SEARCH("aerobic",$AW494)),"aerobic","")</f>
        <v>aerobic</v>
      </c>
      <c r="BD494" t="str">
        <f>IF(ISNUMBER(SEARCH("anaer",$AW494)),"anaer","")</f>
        <v/>
      </c>
      <c r="BE494" t="str">
        <f>IF(ISNUMBER(SEARCH("thickening",$AZ494)),"thickening","")</f>
        <v>thickening</v>
      </c>
      <c r="BF494" s="3" t="str">
        <f>IF(ISNUMBER(SEARCH("airDry",$AW494)),"airDry","")</f>
        <v/>
      </c>
      <c r="BG494" s="3" t="str">
        <f>IF(ISNUMBER(SEARCH("heatDry",$AY494)),"heatDry","")</f>
        <v/>
      </c>
      <c r="BH494" s="3" t="str">
        <f>IF(AND(ISNUMBER(SEARCH("aerobic",$AW494)),ISNUMBER(SEARCH("anaer",$AW494))),"Combined Aer and Anaer.","")</f>
        <v/>
      </c>
    </row>
    <row r="495" spans="1:60" x14ac:dyDescent="0.25">
      <c r="A495" s="4">
        <v>1003</v>
      </c>
      <c r="B495" t="s">
        <v>4852</v>
      </c>
      <c r="C495">
        <v>473.11</v>
      </c>
      <c r="D495">
        <v>400.45733518468592</v>
      </c>
      <c r="E495">
        <v>405.54482346378842</v>
      </c>
      <c r="F495">
        <v>309.8476527624041</v>
      </c>
      <c r="G495">
        <v>488.60339325537132</v>
      </c>
      <c r="H495">
        <v>-121.63244081715401</v>
      </c>
      <c r="I495">
        <v>-124.0442362935618</v>
      </c>
      <c r="J495">
        <v>-139.97603081052111</v>
      </c>
      <c r="K495">
        <v>-98.41670061406262</v>
      </c>
      <c r="L495">
        <v>297.56179293026412</v>
      </c>
      <c r="M495">
        <v>296.08936069745738</v>
      </c>
      <c r="N495">
        <v>291.21303703745508</v>
      </c>
      <c r="O495">
        <v>307.90815712101079</v>
      </c>
      <c r="P495">
        <v>11.09753187284849</v>
      </c>
      <c r="Q495">
        <v>11.186191093245981</v>
      </c>
      <c r="R495">
        <v>9.2621173003595558</v>
      </c>
      <c r="S495">
        <v>12.65868916539188</v>
      </c>
      <c r="T495">
        <v>52894.721539913247</v>
      </c>
      <c r="U495">
        <v>52894.681412010017</v>
      </c>
      <c r="V495">
        <v>52858.742969775689</v>
      </c>
      <c r="W495">
        <v>52930.948784600369</v>
      </c>
      <c r="X495">
        <v>3785.764401921921</v>
      </c>
      <c r="Y495">
        <v>3802.8706921467451</v>
      </c>
      <c r="Z495">
        <v>3659.7220636712418</v>
      </c>
      <c r="AA495">
        <v>3866.9681188133118</v>
      </c>
      <c r="AB495">
        <v>604.26187571494643</v>
      </c>
      <c r="AC495">
        <v>598.82100314437434</v>
      </c>
      <c r="AD495">
        <v>520.9906060257556</v>
      </c>
      <c r="AE495">
        <v>697.79890738928259</v>
      </c>
      <c r="AF495">
        <v>61.638263121692752</v>
      </c>
      <c r="AG495">
        <v>61.332756718203257</v>
      </c>
      <c r="AH495">
        <v>60.324191680666686</v>
      </c>
      <c r="AI495">
        <v>63.781073867445237</v>
      </c>
      <c r="AJ495">
        <v>0.52945842479152316</v>
      </c>
      <c r="AK495">
        <v>0.52945846853101852</v>
      </c>
      <c r="AL495">
        <v>0.52944838386418691</v>
      </c>
      <c r="AM495">
        <v>0.52946840785077343</v>
      </c>
      <c r="AN495">
        <v>0.95421673696246689</v>
      </c>
      <c r="AO495">
        <v>0.95421673696246723</v>
      </c>
      <c r="AP495">
        <v>0.95421673696246723</v>
      </c>
      <c r="AQ495">
        <v>0.95421673696246723</v>
      </c>
      <c r="AR495">
        <v>14.34032572622432</v>
      </c>
      <c r="AS495">
        <v>14.34032572622432</v>
      </c>
      <c r="AT495">
        <v>14.34032572622432</v>
      </c>
      <c r="AU495">
        <v>14.34032572622432</v>
      </c>
      <c r="AV495" t="str">
        <f>VLOOKUP(Sheet1[[#This Row],[NPDES ID2]],Combined_Sheet__Major_Only___2[[NPDES ID2]:[ECHO BFR]],3,FALSE)</f>
        <v>TX</v>
      </c>
      <c r="AW495" t="s">
        <v>41</v>
      </c>
      <c r="AX495" t="str">
        <f>VLOOKUP(Sheet1[[#This Row],[NPDES ID2]],Combined_Sheet__Major_Only___2[[NPDES ID2]:[ECHO BFR]],27,FALSE)</f>
        <v>-</v>
      </c>
      <c r="AY495" t="str">
        <f>VLOOKUP(Sheet1[[#This Row],[NPDES ID2]],Combined_Sheet__Major_Only___2[[NPDES ID2]:[ECHO BFR]],28,FALSE)</f>
        <v>-</v>
      </c>
      <c r="AZ495" t="str">
        <f>VLOOKUP(Sheet1[[#This Row],[NPDES ID2]],Combined_Sheet__Major_Only___2[[NPDES ID2]:[ECHO BFR]],29,FALSE)</f>
        <v>thickening</v>
      </c>
      <c r="BA495">
        <f>VLOOKUP(Sheet1[[#This Row],[NPDES ID2]],Combined_Sheet__Major_Only___2[[NPDES ID2]:[ECHO BFR]],17,FALSE)</f>
        <v>30.456861</v>
      </c>
      <c r="BB495">
        <f>VLOOKUP(Sheet1[[#This Row],[NPDES ID2]],Combined_Sheet__Major_Only___2[[NPDES ID2]:[ECHO BFR]],18,FALSE)</f>
        <v>-97.640833000000001</v>
      </c>
      <c r="BC495" t="str">
        <f>IF(ISNUMBER(SEARCH("aerobic",$AW495)),"aerobic","")</f>
        <v>aerobic</v>
      </c>
      <c r="BD495" t="str">
        <f>IF(ISNUMBER(SEARCH("anaer",$AW495)),"anaer","")</f>
        <v/>
      </c>
      <c r="BE495" t="str">
        <f>IF(ISNUMBER(SEARCH("thickening",$AZ495)),"thickening","")</f>
        <v>thickening</v>
      </c>
      <c r="BF495" s="3" t="str">
        <f>IF(ISNUMBER(SEARCH("airDry",$AW495)),"airDry","")</f>
        <v/>
      </c>
      <c r="BG495" s="3" t="str">
        <f>IF(ISNUMBER(SEARCH("heatDry",$AY495)),"heatDry","")</f>
        <v/>
      </c>
      <c r="BH495" s="3" t="str">
        <f>IF(AND(ISNUMBER(SEARCH("aerobic",$AW495)),ISNUMBER(SEARCH("anaer",$AW495))),"Combined Aer and Anaer.","")</f>
        <v/>
      </c>
    </row>
    <row r="496" spans="1:60" x14ac:dyDescent="0.25">
      <c r="A496" s="4">
        <v>1523</v>
      </c>
      <c r="B496" t="s">
        <v>7170</v>
      </c>
      <c r="C496">
        <v>99.79</v>
      </c>
      <c r="D496">
        <v>1083.9570762712201</v>
      </c>
      <c r="E496">
        <v>1083.420593991993</v>
      </c>
      <c r="F496">
        <v>765.50902864383625</v>
      </c>
      <c r="G496">
        <v>1424.299831939571</v>
      </c>
      <c r="H496">
        <v>-116.3954250093411</v>
      </c>
      <c r="I496">
        <v>-118.7109177588858</v>
      </c>
      <c r="J496">
        <v>-134.38074748504101</v>
      </c>
      <c r="K496">
        <v>-92.812268603051621</v>
      </c>
      <c r="L496">
        <v>65.433984431477938</v>
      </c>
      <c r="M496">
        <v>65.144442399126191</v>
      </c>
      <c r="N496">
        <v>64.186209444290768</v>
      </c>
      <c r="O496">
        <v>67.467665725183792</v>
      </c>
      <c r="P496">
        <v>2.3351666625610359</v>
      </c>
      <c r="Q496">
        <v>2.364471196464708</v>
      </c>
      <c r="R496">
        <v>1.937962627506626</v>
      </c>
      <c r="S496">
        <v>2.659713877770407</v>
      </c>
      <c r="T496">
        <v>52936.353723214539</v>
      </c>
      <c r="U496">
        <v>52936.313564788579</v>
      </c>
      <c r="V496">
        <v>52900.347786496088</v>
      </c>
      <c r="W496">
        <v>52972.608523633236</v>
      </c>
      <c r="X496">
        <v>3633.8347677065208</v>
      </c>
      <c r="Y496">
        <v>3648.4278341451759</v>
      </c>
      <c r="Z496">
        <v>3525.6579633330521</v>
      </c>
      <c r="AA496">
        <v>3703.460598101085</v>
      </c>
      <c r="AB496">
        <v>566.39201605741232</v>
      </c>
      <c r="AC496">
        <v>562.00225325299152</v>
      </c>
      <c r="AD496">
        <v>490.42990544392552</v>
      </c>
      <c r="AE496">
        <v>652.94019072007927</v>
      </c>
      <c r="AF496">
        <v>64.260528472396075</v>
      </c>
      <c r="AG496">
        <v>63.976073542572713</v>
      </c>
      <c r="AH496">
        <v>63.0353493590966</v>
      </c>
      <c r="AI496">
        <v>66.257658993437573</v>
      </c>
      <c r="AJ496">
        <v>0.56148712676648627</v>
      </c>
      <c r="AK496">
        <v>0.56148713614658785</v>
      </c>
      <c r="AL496">
        <v>0.56148497658682883</v>
      </c>
      <c r="AM496">
        <v>0.5614892645170646</v>
      </c>
      <c r="AN496">
        <v>0.95425038087000713</v>
      </c>
      <c r="AO496">
        <v>0.95425038087000702</v>
      </c>
      <c r="AP496">
        <v>0.95425038087000702</v>
      </c>
      <c r="AQ496">
        <v>0.95425038087000702</v>
      </c>
      <c r="AR496">
        <v>15.168178530311859</v>
      </c>
      <c r="AS496">
        <v>15.168178530311859</v>
      </c>
      <c r="AT496">
        <v>15.168178530311859</v>
      </c>
      <c r="AU496">
        <v>15.168178530311859</v>
      </c>
      <c r="AV496" t="str">
        <f>VLOOKUP(Sheet1[[#This Row],[NPDES ID2]],Combined_Sheet__Major_Only___2[[NPDES ID2]:[ECHO BFR]],3,FALSE)</f>
        <v>TX</v>
      </c>
      <c r="AW496" t="s">
        <v>544</v>
      </c>
      <c r="AX496" t="str">
        <f>VLOOKUP(Sheet1[[#This Row],[NPDES ID2]],Combined_Sheet__Major_Only___2[[NPDES ID2]:[ECHO BFR]],27,FALSE)</f>
        <v>-</v>
      </c>
      <c r="AY496" t="str">
        <f>VLOOKUP(Sheet1[[#This Row],[NPDES ID2]],Combined_Sheet__Major_Only___2[[NPDES ID2]:[ECHO BFR]],28,FALSE)</f>
        <v>-</v>
      </c>
      <c r="AZ496" t="str">
        <f>VLOOKUP(Sheet1[[#This Row],[NPDES ID2]],Combined_Sheet__Major_Only___2[[NPDES ID2]:[ECHO BFR]],29,FALSE)</f>
        <v>thickening</v>
      </c>
      <c r="BA496">
        <f>VLOOKUP(Sheet1[[#This Row],[NPDES ID2]],Combined_Sheet__Major_Only___2[[NPDES ID2]:[ECHO BFR]],17,FALSE)</f>
        <v>29.985778</v>
      </c>
      <c r="BB496">
        <f>VLOOKUP(Sheet1[[#This Row],[NPDES ID2]],Combined_Sheet__Major_Only___2[[NPDES ID2]:[ECHO BFR]],18,FALSE)</f>
        <v>-95.726611000000005</v>
      </c>
      <c r="BC496" t="str">
        <f>IF(ISNUMBER(SEARCH("aerobic",$AW496)),"aerobic","")</f>
        <v>aerobic</v>
      </c>
      <c r="BD496" t="str">
        <f>IF(ISNUMBER(SEARCH("anaer",$AW496)),"anaer","")</f>
        <v/>
      </c>
      <c r="BE496" t="str">
        <f>IF(ISNUMBER(SEARCH("thickening",$AZ496)),"thickening","")</f>
        <v>thickening</v>
      </c>
      <c r="BF496" s="3" t="str">
        <f>IF(ISNUMBER(SEARCH("airDry",$AW496)),"airDry","")</f>
        <v/>
      </c>
      <c r="BG496" s="3" t="str">
        <f>IF(ISNUMBER(SEARCH("heatDry",$AY496)),"heatDry","")</f>
        <v/>
      </c>
      <c r="BH496" s="3" t="str">
        <f>IF(AND(ISNUMBER(SEARCH("aerobic",$AW496)),ISNUMBER(SEARCH("anaer",$AW496))),"Combined Aer and Anaer.","")</f>
        <v/>
      </c>
    </row>
    <row r="497" spans="1:60" x14ac:dyDescent="0.25">
      <c r="A497" s="4">
        <v>1250</v>
      </c>
      <c r="B497" t="s">
        <v>5972</v>
      </c>
      <c r="C497">
        <v>212.05</v>
      </c>
      <c r="D497">
        <v>584.85549185233504</v>
      </c>
      <c r="E497">
        <v>582.48777871915308</v>
      </c>
      <c r="F497">
        <v>430.16656653058692</v>
      </c>
      <c r="G497">
        <v>756.93769691093883</v>
      </c>
      <c r="H497">
        <v>-115.81375846364649</v>
      </c>
      <c r="I497">
        <v>-118.1654030158866</v>
      </c>
      <c r="J497">
        <v>-133.86426729849049</v>
      </c>
      <c r="K497">
        <v>-92.231192493430939</v>
      </c>
      <c r="L497">
        <v>139.6533574150879</v>
      </c>
      <c r="M497">
        <v>139.04300899965261</v>
      </c>
      <c r="N497">
        <v>137.02254920662</v>
      </c>
      <c r="O497">
        <v>143.9409921669708</v>
      </c>
      <c r="P497">
        <v>4.9608189546970074</v>
      </c>
      <c r="Q497">
        <v>5.0242012429017384</v>
      </c>
      <c r="R497">
        <v>4.112033099523881</v>
      </c>
      <c r="S497">
        <v>5.6556263299553544</v>
      </c>
      <c r="T497">
        <v>52969.794372856122</v>
      </c>
      <c r="U497">
        <v>52969.754189913103</v>
      </c>
      <c r="V497">
        <v>52933.766454195567</v>
      </c>
      <c r="W497">
        <v>53006.071307150407</v>
      </c>
      <c r="X497">
        <v>3620.2611934523652</v>
      </c>
      <c r="Y497">
        <v>3634.6098778329801</v>
      </c>
      <c r="Z497">
        <v>3513.798720159069</v>
      </c>
      <c r="AA497">
        <v>3688.7828170287962</v>
      </c>
      <c r="AB497">
        <v>718.56999903322969</v>
      </c>
      <c r="AC497">
        <v>709.48607674906998</v>
      </c>
      <c r="AD497">
        <v>598.61067789701588</v>
      </c>
      <c r="AE497">
        <v>861.58702128355549</v>
      </c>
      <c r="AF497">
        <v>64.54217233048837</v>
      </c>
      <c r="AG497">
        <v>64.259845286816329</v>
      </c>
      <c r="AH497">
        <v>63.326834979602431</v>
      </c>
      <c r="AI497">
        <v>66.523556570762977</v>
      </c>
      <c r="AJ497">
        <v>0.56492878039116745</v>
      </c>
      <c r="AK497">
        <v>0.56492880253867728</v>
      </c>
      <c r="AL497">
        <v>0.56492370104482992</v>
      </c>
      <c r="AM497">
        <v>0.56493383040632816</v>
      </c>
      <c r="AN497">
        <v>0.95427736922524853</v>
      </c>
      <c r="AO497">
        <v>0.95427736922524831</v>
      </c>
      <c r="AP497">
        <v>0.95427736922524831</v>
      </c>
      <c r="AQ497">
        <v>0.95427736922524831</v>
      </c>
      <c r="AR497">
        <v>13.24193944423914</v>
      </c>
      <c r="AS497">
        <v>13.241939444239151</v>
      </c>
      <c r="AT497">
        <v>13.241939444239151</v>
      </c>
      <c r="AU497">
        <v>13.241939444239151</v>
      </c>
      <c r="AV497" t="str">
        <f>VLOOKUP(Sheet1[[#This Row],[NPDES ID2]],Combined_Sheet__Major_Only___2[[NPDES ID2]:[ECHO BFR]],3,FALSE)</f>
        <v>TX</v>
      </c>
      <c r="AW497" t="s">
        <v>41</v>
      </c>
      <c r="AX497" t="str">
        <f>VLOOKUP(Sheet1[[#This Row],[NPDES ID2]],Combined_Sheet__Major_Only___2[[NPDES ID2]:[ECHO BFR]],27,FALSE)</f>
        <v>-</v>
      </c>
      <c r="AY497" t="str">
        <f>VLOOKUP(Sheet1[[#This Row],[NPDES ID2]],Combined_Sheet__Major_Only___2[[NPDES ID2]:[ECHO BFR]],28,FALSE)</f>
        <v>-</v>
      </c>
      <c r="AZ497" t="str">
        <f>VLOOKUP(Sheet1[[#This Row],[NPDES ID2]],Combined_Sheet__Major_Only___2[[NPDES ID2]:[ECHO BFR]],29,FALSE)</f>
        <v>thickening</v>
      </c>
      <c r="BA497">
        <f>VLOOKUP(Sheet1[[#This Row],[NPDES ID2]],Combined_Sheet__Major_Only___2[[NPDES ID2]:[ECHO BFR]],17,FALSE)</f>
        <v>29.758168999999999</v>
      </c>
      <c r="BB497">
        <f>VLOOKUP(Sheet1[[#This Row],[NPDES ID2]],Combined_Sheet__Major_Only___2[[NPDES ID2]:[ECHO BFR]],18,FALSE)</f>
        <v>-94.926222999999993</v>
      </c>
      <c r="BC497" t="str">
        <f>IF(ISNUMBER(SEARCH("aerobic",$AW497)),"aerobic","")</f>
        <v>aerobic</v>
      </c>
      <c r="BD497" t="str">
        <f>IF(ISNUMBER(SEARCH("anaer",$AW497)),"anaer","")</f>
        <v/>
      </c>
      <c r="BE497" t="str">
        <f>IF(ISNUMBER(SEARCH("thickening",$AZ497)),"thickening","")</f>
        <v>thickening</v>
      </c>
      <c r="BF497" s="2" t="str">
        <f>IF(ISNUMBER(SEARCH("airDry",$AW497)),"airDry","")</f>
        <v/>
      </c>
      <c r="BG497" s="2" t="str">
        <f>IF(ISNUMBER(SEARCH("heatDry",$AY497)),"heatDry","")</f>
        <v/>
      </c>
      <c r="BH497" s="2" t="str">
        <f>IF(AND(ISNUMBER(SEARCH("aerobic",$AW497)),ISNUMBER(SEARCH("anaer",$AW497))),"Combined Aer and Anaer.","")</f>
        <v/>
      </c>
    </row>
    <row r="498" spans="1:60" x14ac:dyDescent="0.25">
      <c r="A498" s="4">
        <v>635</v>
      </c>
      <c r="B498" t="s">
        <v>3135</v>
      </c>
      <c r="C498">
        <v>282</v>
      </c>
      <c r="D498">
        <v>509.31602561339969</v>
      </c>
      <c r="E498">
        <v>513.67213983947931</v>
      </c>
      <c r="F498">
        <v>384.09690562993973</v>
      </c>
      <c r="G498">
        <v>653.00950118443143</v>
      </c>
      <c r="H498">
        <v>-122.1460703133976</v>
      </c>
      <c r="I498">
        <v>-124.5705373349079</v>
      </c>
      <c r="J498">
        <v>-140.55607070351789</v>
      </c>
      <c r="K498">
        <v>-98.908763434139686</v>
      </c>
      <c r="L498">
        <v>176.74077753377631</v>
      </c>
      <c r="M498">
        <v>175.85800720755981</v>
      </c>
      <c r="N498">
        <v>172.9355504399534</v>
      </c>
      <c r="O498">
        <v>182.94239154265679</v>
      </c>
      <c r="P498">
        <v>6.6161007022508223</v>
      </c>
      <c r="Q498">
        <v>6.6682375299588008</v>
      </c>
      <c r="R498">
        <v>5.5243931246402056</v>
      </c>
      <c r="S498">
        <v>7.5405633460081338</v>
      </c>
      <c r="T498">
        <v>52996.339188650913</v>
      </c>
      <c r="U498">
        <v>52996.298986246496</v>
      </c>
      <c r="V498">
        <v>52960.293820969157</v>
      </c>
      <c r="W498">
        <v>53032.633692569478</v>
      </c>
      <c r="X498">
        <v>3806.4238446088948</v>
      </c>
      <c r="Y498">
        <v>3823.790590831371</v>
      </c>
      <c r="Z498">
        <v>3678.53968975117</v>
      </c>
      <c r="AA498">
        <v>3888.817007215278</v>
      </c>
      <c r="AB498">
        <v>591.78544188533385</v>
      </c>
      <c r="AC498">
        <v>586.68118098449713</v>
      </c>
      <c r="AD498">
        <v>512.14828805624347</v>
      </c>
      <c r="AE498">
        <v>680.73332186438972</v>
      </c>
      <c r="AF498">
        <v>61.421329395083333</v>
      </c>
      <c r="AG498">
        <v>61.114252546758621</v>
      </c>
      <c r="AH498">
        <v>60.099539955922999</v>
      </c>
      <c r="AI498">
        <v>63.576303092892672</v>
      </c>
      <c r="AJ498">
        <v>0.52681003346787159</v>
      </c>
      <c r="AK498">
        <v>0.52681005920953594</v>
      </c>
      <c r="AL498">
        <v>0.52680412857171932</v>
      </c>
      <c r="AM498">
        <v>0.52681590428056546</v>
      </c>
      <c r="AN498">
        <v>0.95429876962262672</v>
      </c>
      <c r="AO498">
        <v>0.95429876962262672</v>
      </c>
      <c r="AP498">
        <v>0.95429876962262672</v>
      </c>
      <c r="AQ498">
        <v>0.95429876962262672</v>
      </c>
      <c r="AR498">
        <v>14.520203734360949</v>
      </c>
      <c r="AS498">
        <v>14.52020373436096</v>
      </c>
      <c r="AT498">
        <v>14.52020373436096</v>
      </c>
      <c r="AU498">
        <v>14.52020373436096</v>
      </c>
      <c r="AV498" t="str">
        <f>VLOOKUP(Sheet1[[#This Row],[NPDES ID2]],Combined_Sheet__Major_Only___2[[NPDES ID2]:[ECHO BFR]],3,FALSE)</f>
        <v>GA</v>
      </c>
      <c r="AW498" t="s">
        <v>41</v>
      </c>
      <c r="AX498" t="str">
        <f>VLOOKUP(Sheet1[[#This Row],[NPDES ID2]],Combined_Sheet__Major_Only___2[[NPDES ID2]:[ECHO BFR]],27,FALSE)</f>
        <v>-</v>
      </c>
      <c r="AY498" t="str">
        <f>VLOOKUP(Sheet1[[#This Row],[NPDES ID2]],Combined_Sheet__Major_Only___2[[NPDES ID2]:[ECHO BFR]],28,FALSE)</f>
        <v>-</v>
      </c>
      <c r="AZ498" t="str">
        <f>VLOOKUP(Sheet1[[#This Row],[NPDES ID2]],Combined_Sheet__Major_Only___2[[NPDES ID2]:[ECHO BFR]],29,FALSE)</f>
        <v>thickening</v>
      </c>
      <c r="BA498">
        <f>VLOOKUP(Sheet1[[#This Row],[NPDES ID2]],Combined_Sheet__Major_Only___2[[NPDES ID2]:[ECHO BFR]],17,FALSE)</f>
        <v>33.452824</v>
      </c>
      <c r="BB498">
        <f>VLOOKUP(Sheet1[[#This Row],[NPDES ID2]],Combined_Sheet__Major_Only___2[[NPDES ID2]:[ECHO BFR]],18,FALSE)</f>
        <v>-82.506639000000007</v>
      </c>
      <c r="BC498" t="str">
        <f>IF(ISNUMBER(SEARCH("aerobic",$AW498)),"aerobic","")</f>
        <v>aerobic</v>
      </c>
      <c r="BD498" t="str">
        <f>IF(ISNUMBER(SEARCH("anaer",$AW498)),"anaer","")</f>
        <v/>
      </c>
      <c r="BE498" t="str">
        <f>IF(ISNUMBER(SEARCH("thickening",$AZ498)),"thickening","")</f>
        <v>thickening</v>
      </c>
      <c r="BF498" s="3" t="str">
        <f>IF(ISNUMBER(SEARCH("airDry",$AW498)),"airDry","")</f>
        <v/>
      </c>
      <c r="BG498" s="3" t="str">
        <f>IF(ISNUMBER(SEARCH("heatDry",$AY498)),"heatDry","")</f>
        <v/>
      </c>
      <c r="BH498" s="3" t="str">
        <f>IF(AND(ISNUMBER(SEARCH("aerobic",$AW498)),ISNUMBER(SEARCH("anaer",$AW498))),"Combined Aer and Anaer.","")</f>
        <v/>
      </c>
    </row>
    <row r="499" spans="1:60" x14ac:dyDescent="0.25">
      <c r="A499" s="4">
        <v>936</v>
      </c>
      <c r="B499" t="s">
        <v>4548</v>
      </c>
      <c r="C499">
        <v>655.02</v>
      </c>
      <c r="D499">
        <v>365.01775249687722</v>
      </c>
      <c r="E499">
        <v>364.67300356205152</v>
      </c>
      <c r="F499">
        <v>297.04305062995388</v>
      </c>
      <c r="G499">
        <v>432.61495593869182</v>
      </c>
      <c r="H499">
        <v>-117.2101845102478</v>
      </c>
      <c r="I499">
        <v>-119.5822353945407</v>
      </c>
      <c r="J499">
        <v>-135.1478917261509</v>
      </c>
      <c r="K499">
        <v>-93.811094320612384</v>
      </c>
      <c r="L499">
        <v>426.21218163162689</v>
      </c>
      <c r="M499">
        <v>424.28684435629401</v>
      </c>
      <c r="N499">
        <v>417.90768757658009</v>
      </c>
      <c r="O499">
        <v>439.74475815035851</v>
      </c>
      <c r="P499">
        <v>15.334545280787831</v>
      </c>
      <c r="Q499">
        <v>15.51351399543239</v>
      </c>
      <c r="R499">
        <v>12.73997574349881</v>
      </c>
      <c r="S499">
        <v>17.473505018242829</v>
      </c>
      <c r="T499">
        <v>53073.651672173291</v>
      </c>
      <c r="U499">
        <v>53073.611413087099</v>
      </c>
      <c r="V499">
        <v>53037.55548375228</v>
      </c>
      <c r="W499">
        <v>53109.997348090918</v>
      </c>
      <c r="X499">
        <v>3671.4713987863329</v>
      </c>
      <c r="Y499">
        <v>3686.5464092918592</v>
      </c>
      <c r="Z499">
        <v>3559.8168313047631</v>
      </c>
      <c r="AA499">
        <v>3743.3576916485299</v>
      </c>
      <c r="AB499">
        <v>675.99301997691816</v>
      </c>
      <c r="AC499">
        <v>668.48560167504058</v>
      </c>
      <c r="AD499">
        <v>570.36468408533301</v>
      </c>
      <c r="AE499">
        <v>799.46018769916623</v>
      </c>
      <c r="AF499">
        <v>63.769161215047383</v>
      </c>
      <c r="AG499">
        <v>63.480351350875686</v>
      </c>
      <c r="AH499">
        <v>62.528202341846161</v>
      </c>
      <c r="AI499">
        <v>65.793318423962106</v>
      </c>
      <c r="AJ499">
        <v>0.55548340496330606</v>
      </c>
      <c r="AK499">
        <v>0.55548347084965921</v>
      </c>
      <c r="AL499">
        <v>0.55546826787362491</v>
      </c>
      <c r="AM499">
        <v>0.55549845495764794</v>
      </c>
      <c r="AN499">
        <v>0.95436098486530174</v>
      </c>
      <c r="AO499">
        <v>0.95436098486530163</v>
      </c>
      <c r="AP499">
        <v>0.95436098486530163</v>
      </c>
      <c r="AQ499">
        <v>0.95436098486530163</v>
      </c>
      <c r="AR499">
        <v>13.6439201021019</v>
      </c>
      <c r="AS499">
        <v>13.6439201021019</v>
      </c>
      <c r="AT499">
        <v>13.6439201021019</v>
      </c>
      <c r="AU499">
        <v>13.6439201021019</v>
      </c>
      <c r="AV499" t="str">
        <f>VLOOKUP(Sheet1[[#This Row],[NPDES ID2]],Combined_Sheet__Major_Only___2[[NPDES ID2]:[ECHO BFR]],3,FALSE)</f>
        <v>GA</v>
      </c>
      <c r="AW499" t="s">
        <v>41</v>
      </c>
      <c r="AX499" t="str">
        <f>VLOOKUP(Sheet1[[#This Row],[NPDES ID2]],Combined_Sheet__Major_Only___2[[NPDES ID2]:[ECHO BFR]],27,FALSE)</f>
        <v>tempSludgeStore</v>
      </c>
      <c r="AY499" t="str">
        <f>VLOOKUP(Sheet1[[#This Row],[NPDES ID2]],Combined_Sheet__Major_Only___2[[NPDES ID2]:[ECHO BFR]],28,FALSE)</f>
        <v>-</v>
      </c>
      <c r="AZ499" t="str">
        <f>VLOOKUP(Sheet1[[#This Row],[NPDES ID2]],Combined_Sheet__Major_Only___2[[NPDES ID2]:[ECHO BFR]],29,FALSE)</f>
        <v>thickening</v>
      </c>
      <c r="BA499">
        <f>VLOOKUP(Sheet1[[#This Row],[NPDES ID2]],Combined_Sheet__Major_Only___2[[NPDES ID2]:[ECHO BFR]],17,FALSE)</f>
        <v>33.702553000000002</v>
      </c>
      <c r="BB499">
        <f>VLOOKUP(Sheet1[[#This Row],[NPDES ID2]],Combined_Sheet__Major_Only___2[[NPDES ID2]:[ECHO BFR]],18,FALSE)</f>
        <v>-84.629155999999995</v>
      </c>
      <c r="BC499" t="str">
        <f>IF(ISNUMBER(SEARCH("aerobic",$AW499)),"aerobic","")</f>
        <v>aerobic</v>
      </c>
      <c r="BD499" t="str">
        <f>IF(ISNUMBER(SEARCH("anaer",$AW499)),"anaer","")</f>
        <v/>
      </c>
      <c r="BE499" t="str">
        <f>IF(ISNUMBER(SEARCH("thickening",$AZ499)),"thickening","")</f>
        <v>thickening</v>
      </c>
      <c r="BF499" s="2" t="str">
        <f>IF(ISNUMBER(SEARCH("airDry",$AW499)),"airDry","")</f>
        <v/>
      </c>
      <c r="BG499" s="2" t="str">
        <f>IF(ISNUMBER(SEARCH("heatDry",$AY499)),"heatDry","")</f>
        <v/>
      </c>
      <c r="BH499" s="2" t="str">
        <f>IF(AND(ISNUMBER(SEARCH("aerobic",$AW499)),ISNUMBER(SEARCH("anaer",$AW499))),"Combined Aer and Anaer.","")</f>
        <v/>
      </c>
    </row>
    <row r="500" spans="1:60" x14ac:dyDescent="0.25">
      <c r="A500" s="4">
        <v>1994</v>
      </c>
      <c r="B500" t="s">
        <v>9390</v>
      </c>
      <c r="C500">
        <v>1791.61</v>
      </c>
      <c r="D500">
        <v>486.10094484080241</v>
      </c>
      <c r="E500">
        <v>486.27916672978728</v>
      </c>
      <c r="F500">
        <v>411.81430321106302</v>
      </c>
      <c r="G500">
        <v>563.34010611015162</v>
      </c>
      <c r="H500">
        <v>-115.09513628613411</v>
      </c>
      <c r="I500">
        <v>-117.5438345510991</v>
      </c>
      <c r="J500">
        <v>-133.29683276478019</v>
      </c>
      <c r="K500">
        <v>-91.860937191081575</v>
      </c>
      <c r="L500">
        <v>1182.7135163115061</v>
      </c>
      <c r="M500">
        <v>1177.5887697865271</v>
      </c>
      <c r="N500">
        <v>1160.568684351221</v>
      </c>
      <c r="O500">
        <v>1218.7859076019381</v>
      </c>
      <c r="P500">
        <v>41.904795526348913</v>
      </c>
      <c r="Q500">
        <v>42.440409048645478</v>
      </c>
      <c r="R500">
        <v>34.710219877513723</v>
      </c>
      <c r="S500">
        <v>47.803187747630517</v>
      </c>
      <c r="T500">
        <v>53091.239863443967</v>
      </c>
      <c r="U500">
        <v>53091.199591462952</v>
      </c>
      <c r="V500">
        <v>53055.13211356687</v>
      </c>
      <c r="W500">
        <v>53127.597180727462</v>
      </c>
      <c r="X500">
        <v>3620.0118370992609</v>
      </c>
      <c r="Y500">
        <v>3634.2381597669569</v>
      </c>
      <c r="Z500">
        <v>3514.258515053361</v>
      </c>
      <c r="AA500">
        <v>3688.1127121088848</v>
      </c>
      <c r="AB500">
        <v>666.62189999550037</v>
      </c>
      <c r="AC500">
        <v>659.44547788026512</v>
      </c>
      <c r="AD500">
        <v>562.63531207607502</v>
      </c>
      <c r="AE500">
        <v>788.96055112443753</v>
      </c>
      <c r="AF500">
        <v>64.699104252830423</v>
      </c>
      <c r="AG500">
        <v>64.416715046608857</v>
      </c>
      <c r="AH500">
        <v>63.491945864886588</v>
      </c>
      <c r="AI500">
        <v>66.670857100424229</v>
      </c>
      <c r="AJ500">
        <v>0.56684658644568431</v>
      </c>
      <c r="AK500">
        <v>0.56684676773826359</v>
      </c>
      <c r="AL500">
        <v>0.56680474744348419</v>
      </c>
      <c r="AM500">
        <v>0.56688818693792742</v>
      </c>
      <c r="AN500">
        <v>0.95437511486805993</v>
      </c>
      <c r="AO500">
        <v>0.95437511486805993</v>
      </c>
      <c r="AP500">
        <v>0.95437511486805993</v>
      </c>
      <c r="AQ500">
        <v>0.95437511486805993</v>
      </c>
      <c r="AR500">
        <v>13.841730637946579</v>
      </c>
      <c r="AS500">
        <v>13.841730637946579</v>
      </c>
      <c r="AT500">
        <v>13.841730637946579</v>
      </c>
      <c r="AU500">
        <v>13.841730637946579</v>
      </c>
      <c r="AV500" t="str">
        <f>VLOOKUP(Sheet1[[#This Row],[NPDES ID2]],Combined_Sheet__Major_Only___2[[NPDES ID2]:[ECHO BFR]],3,FALSE)</f>
        <v>TX</v>
      </c>
      <c r="AW500" t="s">
        <v>41</v>
      </c>
      <c r="AX500" t="str">
        <f>VLOOKUP(Sheet1[[#This Row],[NPDES ID2]],Combined_Sheet__Major_Only___2[[NPDES ID2]:[ECHO BFR]],27,FALSE)</f>
        <v>-</v>
      </c>
      <c r="AY500" t="str">
        <f>VLOOKUP(Sheet1[[#This Row],[NPDES ID2]],Combined_Sheet__Major_Only___2[[NPDES ID2]:[ECHO BFR]],28,FALSE)</f>
        <v>-</v>
      </c>
      <c r="AZ500" t="str">
        <f>VLOOKUP(Sheet1[[#This Row],[NPDES ID2]],Combined_Sheet__Major_Only___2[[NPDES ID2]:[ECHO BFR]],29,FALSE)</f>
        <v>thickening</v>
      </c>
      <c r="BA500">
        <f>VLOOKUP(Sheet1[[#This Row],[NPDES ID2]],Combined_Sheet__Major_Only___2[[NPDES ID2]:[ECHO BFR]],17,FALSE)</f>
        <v>30.273900000000001</v>
      </c>
      <c r="BB500">
        <f>VLOOKUP(Sheet1[[#This Row],[NPDES ID2]],Combined_Sheet__Major_Only___2[[NPDES ID2]:[ECHO BFR]],18,FALSE)</f>
        <v>-95.491900000000001</v>
      </c>
      <c r="BC500" t="str">
        <f>IF(ISNUMBER(SEARCH("aerobic",$AW500)),"aerobic","")</f>
        <v>aerobic</v>
      </c>
      <c r="BD500" t="str">
        <f>IF(ISNUMBER(SEARCH("anaer",$AW500)),"anaer","")</f>
        <v/>
      </c>
      <c r="BE500" t="str">
        <f>IF(ISNUMBER(SEARCH("thickening",$AZ500)),"thickening","")</f>
        <v>thickening</v>
      </c>
      <c r="BF500" s="2" t="str">
        <f>IF(ISNUMBER(SEARCH("airDry",$AW500)),"airDry","")</f>
        <v/>
      </c>
      <c r="BG500" s="2" t="str">
        <f>IF(ISNUMBER(SEARCH("heatDry",$AY500)),"heatDry","")</f>
        <v/>
      </c>
      <c r="BH500" s="2" t="str">
        <f>IF(AND(ISNUMBER(SEARCH("aerobic",$AW500)),ISNUMBER(SEARCH("anaer",$AW500))),"Combined Aer and Anaer.","")</f>
        <v/>
      </c>
    </row>
    <row r="501" spans="1:60" x14ac:dyDescent="0.25">
      <c r="A501" s="4">
        <v>860</v>
      </c>
      <c r="B501" t="s">
        <v>4203</v>
      </c>
      <c r="C501">
        <v>942</v>
      </c>
      <c r="D501">
        <v>410.23479854725821</v>
      </c>
      <c r="E501">
        <v>410.32814148303311</v>
      </c>
      <c r="F501">
        <v>343.89487684110361</v>
      </c>
      <c r="G501">
        <v>489.88164507609463</v>
      </c>
      <c r="H501">
        <v>-128.7094268836729</v>
      </c>
      <c r="I501">
        <v>-131.20454760931821</v>
      </c>
      <c r="J501">
        <v>-147.70754109286489</v>
      </c>
      <c r="K501">
        <v>-105.98172058680559</v>
      </c>
      <c r="L501">
        <v>561.40421738566477</v>
      </c>
      <c r="M501">
        <v>558.22826540687277</v>
      </c>
      <c r="N501">
        <v>547.70223471990221</v>
      </c>
      <c r="O501">
        <v>583.7311695968051</v>
      </c>
      <c r="P501">
        <v>22.158978873770291</v>
      </c>
      <c r="Q501">
        <v>22.330515085753479</v>
      </c>
      <c r="R501">
        <v>18.622780168511259</v>
      </c>
      <c r="S501">
        <v>25.331580261266151</v>
      </c>
      <c r="T501">
        <v>53134.433325134873</v>
      </c>
      <c r="U501">
        <v>53134.39302148651</v>
      </c>
      <c r="V501">
        <v>53098.29718238311</v>
      </c>
      <c r="W501">
        <v>53170.819231537243</v>
      </c>
      <c r="X501">
        <v>4013.7621634701418</v>
      </c>
      <c r="Y501">
        <v>4034.4753406538048</v>
      </c>
      <c r="Z501">
        <v>3861.0807397464851</v>
      </c>
      <c r="AA501">
        <v>4112.3245644975159</v>
      </c>
      <c r="AB501">
        <v>616.51922703721573</v>
      </c>
      <c r="AC501">
        <v>610.91836573104547</v>
      </c>
      <c r="AD501">
        <v>535.04357641046374</v>
      </c>
      <c r="AE501">
        <v>707.34448904426063</v>
      </c>
      <c r="AF501">
        <v>58.40765496529076</v>
      </c>
      <c r="AG501">
        <v>58.07626729620587</v>
      </c>
      <c r="AH501">
        <v>56.984121368937338</v>
      </c>
      <c r="AI501">
        <v>60.729778083761268</v>
      </c>
      <c r="AJ501">
        <v>0.49003962894305642</v>
      </c>
      <c r="AK501">
        <v>0.49003971137331298</v>
      </c>
      <c r="AL501">
        <v>0.49002067005526112</v>
      </c>
      <c r="AM501">
        <v>0.49005847899311528</v>
      </c>
      <c r="AN501">
        <v>0.9544097785360276</v>
      </c>
      <c r="AO501">
        <v>0.95440977853602749</v>
      </c>
      <c r="AP501">
        <v>0.95440977853602749</v>
      </c>
      <c r="AQ501">
        <v>0.95440977853602749</v>
      </c>
      <c r="AR501">
        <v>13.91000033613032</v>
      </c>
      <c r="AS501">
        <v>13.91000033613032</v>
      </c>
      <c r="AT501">
        <v>13.91000033613032</v>
      </c>
      <c r="AU501">
        <v>13.91000033613032</v>
      </c>
      <c r="AV501" t="str">
        <f>VLOOKUP(Sheet1[[#This Row],[NPDES ID2]],Combined_Sheet__Major_Only___2[[NPDES ID2]:[ECHO BFR]],3,FALSE)</f>
        <v>CA</v>
      </c>
      <c r="AW501" t="s">
        <v>41</v>
      </c>
      <c r="AX501" t="str">
        <f>VLOOKUP(Sheet1[[#This Row],[NPDES ID2]],Combined_Sheet__Major_Only___2[[NPDES ID2]:[ECHO BFR]],27,FALSE)</f>
        <v>-</v>
      </c>
      <c r="AY501" t="str">
        <f>VLOOKUP(Sheet1[[#This Row],[NPDES ID2]],Combined_Sheet__Major_Only___2[[NPDES ID2]:[ECHO BFR]],28,FALSE)</f>
        <v>-</v>
      </c>
      <c r="AZ501" t="str">
        <f>VLOOKUP(Sheet1[[#This Row],[NPDES ID2]],Combined_Sheet__Major_Only___2[[NPDES ID2]:[ECHO BFR]],29,FALSE)</f>
        <v>thickening</v>
      </c>
      <c r="BA501">
        <f>VLOOKUP(Sheet1[[#This Row],[NPDES ID2]],Combined_Sheet__Major_Only___2[[NPDES ID2]:[ECHO BFR]],17,FALSE)</f>
        <v>40.414340000000003</v>
      </c>
      <c r="BB501">
        <f>VLOOKUP(Sheet1[[#This Row],[NPDES ID2]],Combined_Sheet__Major_Only___2[[NPDES ID2]:[ECHO BFR]],18,FALSE)</f>
        <v>-120.629673</v>
      </c>
      <c r="BC501" t="str">
        <f>IF(ISNUMBER(SEARCH("aerobic",$AW501)),"aerobic","")</f>
        <v>aerobic</v>
      </c>
      <c r="BD501" t="str">
        <f>IF(ISNUMBER(SEARCH("anaer",$AW501)),"anaer","")</f>
        <v/>
      </c>
      <c r="BE501" t="str">
        <f>IF(ISNUMBER(SEARCH("thickening",$AZ501)),"thickening","")</f>
        <v>thickening</v>
      </c>
      <c r="BF501" s="2" t="str">
        <f>IF(ISNUMBER(SEARCH("airDry",$AW501)),"airDry","")</f>
        <v/>
      </c>
      <c r="BG501" s="2" t="str">
        <f>IF(ISNUMBER(SEARCH("heatDry",$AY501)),"heatDry","")</f>
        <v/>
      </c>
      <c r="BH501" s="2" t="str">
        <f>IF(AND(ISNUMBER(SEARCH("aerobic",$AW501)),ISNUMBER(SEARCH("anaer",$AW501))),"Combined Aer and Anaer.","")</f>
        <v/>
      </c>
    </row>
    <row r="502" spans="1:60" x14ac:dyDescent="0.25">
      <c r="A502" s="4">
        <v>2410</v>
      </c>
      <c r="B502" t="s">
        <v>11238</v>
      </c>
      <c r="C502">
        <v>265.60000000000002</v>
      </c>
      <c r="D502">
        <v>503.27822385776511</v>
      </c>
      <c r="E502">
        <v>507.28958393387882</v>
      </c>
      <c r="F502">
        <v>377.40951700854851</v>
      </c>
      <c r="G502">
        <v>646.28507007513929</v>
      </c>
      <c r="H502">
        <v>-115.935873554552</v>
      </c>
      <c r="I502">
        <v>-118.2884332903575</v>
      </c>
      <c r="J502">
        <v>-133.97662103413489</v>
      </c>
      <c r="K502">
        <v>-92.368344632951121</v>
      </c>
      <c r="L502">
        <v>174.73734939538349</v>
      </c>
      <c r="M502">
        <v>173.9714475548389</v>
      </c>
      <c r="N502">
        <v>171.4358692553356</v>
      </c>
      <c r="O502">
        <v>180.11796853399511</v>
      </c>
      <c r="P502">
        <v>6.2139768938541096</v>
      </c>
      <c r="Q502">
        <v>6.2933749409677944</v>
      </c>
      <c r="R502">
        <v>5.1524388685621583</v>
      </c>
      <c r="S502">
        <v>7.0826008319448022</v>
      </c>
      <c r="T502">
        <v>53154.290139596596</v>
      </c>
      <c r="U502">
        <v>53154.249821390171</v>
      </c>
      <c r="V502">
        <v>53118.140944127546</v>
      </c>
      <c r="W502">
        <v>53190.689188933247</v>
      </c>
      <c r="X502">
        <v>3636.6879046235431</v>
      </c>
      <c r="Y502">
        <v>3651.1468111315489</v>
      </c>
      <c r="Z502">
        <v>3529.4263931558589</v>
      </c>
      <c r="AA502">
        <v>3705.7253520620202</v>
      </c>
      <c r="AB502">
        <v>598.92072933176098</v>
      </c>
      <c r="AC502">
        <v>593.76227183352387</v>
      </c>
      <c r="AD502">
        <v>514.47239042234344</v>
      </c>
      <c r="AE502">
        <v>696.14811819048043</v>
      </c>
      <c r="AF502">
        <v>64.474631169853069</v>
      </c>
      <c r="AG502">
        <v>64.191739665374143</v>
      </c>
      <c r="AH502">
        <v>63.257050522483773</v>
      </c>
      <c r="AI502">
        <v>66.45975447258698</v>
      </c>
      <c r="AJ502">
        <v>0.56410340730068897</v>
      </c>
      <c r="AK502">
        <v>0.56410343302816823</v>
      </c>
      <c r="AL502">
        <v>0.56409750608319698</v>
      </c>
      <c r="AM502">
        <v>0.56410927445092496</v>
      </c>
      <c r="AN502">
        <v>0.95442569638352837</v>
      </c>
      <c r="AO502">
        <v>0.95442569638352837</v>
      </c>
      <c r="AP502">
        <v>0.95442569638352837</v>
      </c>
      <c r="AQ502">
        <v>0.95442569638352837</v>
      </c>
      <c r="AR502">
        <v>14.721142103628299</v>
      </c>
      <c r="AS502">
        <v>14.721142103628299</v>
      </c>
      <c r="AT502">
        <v>14.721142103628299</v>
      </c>
      <c r="AU502">
        <v>14.721142103628299</v>
      </c>
      <c r="AV502" t="str">
        <f>VLOOKUP(Sheet1[[#This Row],[NPDES ID2]],Combined_Sheet__Major_Only___2[[NPDES ID2]:[ECHO BFR]],3,FALSE)</f>
        <v>IL</v>
      </c>
      <c r="AW502" t="s">
        <v>41</v>
      </c>
      <c r="AX502" t="str">
        <f>VLOOKUP(Sheet1[[#This Row],[NPDES ID2]],Combined_Sheet__Major_Only___2[[NPDES ID2]:[ECHO BFR]],27,FALSE)</f>
        <v>-</v>
      </c>
      <c r="AY502" t="str">
        <f>VLOOKUP(Sheet1[[#This Row],[NPDES ID2]],Combined_Sheet__Major_Only___2[[NPDES ID2]:[ECHO BFR]],28,FALSE)</f>
        <v>-</v>
      </c>
      <c r="AZ502" t="str">
        <f>VLOOKUP(Sheet1[[#This Row],[NPDES ID2]],Combined_Sheet__Major_Only___2[[NPDES ID2]:[ECHO BFR]],29,FALSE)</f>
        <v>thickening</v>
      </c>
      <c r="BA502">
        <f>VLOOKUP(Sheet1[[#This Row],[NPDES ID2]],Combined_Sheet__Major_Only___2[[NPDES ID2]:[ECHO BFR]],17,FALSE)</f>
        <v>42.16</v>
      </c>
      <c r="BB502">
        <f>VLOOKUP(Sheet1[[#This Row],[NPDES ID2]],Combined_Sheet__Major_Only___2[[NPDES ID2]:[ECHO BFR]],18,FALSE)</f>
        <v>-87.854699999999994</v>
      </c>
      <c r="BC502" t="str">
        <f>IF(ISNUMBER(SEARCH("aerobic",$AW502)),"aerobic","")</f>
        <v>aerobic</v>
      </c>
      <c r="BD502" t="str">
        <f>IF(ISNUMBER(SEARCH("anaer",$AW502)),"anaer","")</f>
        <v/>
      </c>
      <c r="BE502" t="str">
        <f>IF(ISNUMBER(SEARCH("thickening",$AZ502)),"thickening","")</f>
        <v>thickening</v>
      </c>
      <c r="BF502" s="2" t="str">
        <f>IF(ISNUMBER(SEARCH("airDry",$AW502)),"airDry","")</f>
        <v/>
      </c>
      <c r="BG502" s="2" t="str">
        <f>IF(ISNUMBER(SEARCH("heatDry",$AY502)),"heatDry","")</f>
        <v/>
      </c>
      <c r="BH502" s="2" t="str">
        <f>IF(AND(ISNUMBER(SEARCH("aerobic",$AW502)),ISNUMBER(SEARCH("anaer",$AW502))),"Combined Aer and Anaer.","")</f>
        <v/>
      </c>
    </row>
    <row r="503" spans="1:60" x14ac:dyDescent="0.25">
      <c r="A503" s="4">
        <v>1433</v>
      </c>
      <c r="B503" t="s">
        <v>6777</v>
      </c>
      <c r="C503">
        <v>128.47999999999999</v>
      </c>
      <c r="D503">
        <v>880.67130488083637</v>
      </c>
      <c r="E503">
        <v>880.55591266669421</v>
      </c>
      <c r="F503">
        <v>628.25668258953374</v>
      </c>
      <c r="G503">
        <v>1152.1751653184749</v>
      </c>
      <c r="H503">
        <v>-117.79328799660721</v>
      </c>
      <c r="I503">
        <v>-120.0797117296067</v>
      </c>
      <c r="J503">
        <v>-135.69505791318079</v>
      </c>
      <c r="K503">
        <v>-94.292993020841379</v>
      </c>
      <c r="L503">
        <v>83.31152327022923</v>
      </c>
      <c r="M503">
        <v>82.931346683817324</v>
      </c>
      <c r="N503">
        <v>81.67306546142467</v>
      </c>
      <c r="O503">
        <v>85.98192522684792</v>
      </c>
      <c r="P503">
        <v>3.0085073176603738</v>
      </c>
      <c r="Q503">
        <v>3.0424472753599421</v>
      </c>
      <c r="R503">
        <v>2.500623148741663</v>
      </c>
      <c r="S503">
        <v>3.42870936751835</v>
      </c>
      <c r="T503">
        <v>53157.290573439619</v>
      </c>
      <c r="U503">
        <v>53157.250253033402</v>
      </c>
      <c r="V503">
        <v>53121.139405659502</v>
      </c>
      <c r="W503">
        <v>53193.691608719433</v>
      </c>
      <c r="X503">
        <v>3690.0144920484458</v>
      </c>
      <c r="Y503">
        <v>3705.325896019599</v>
      </c>
      <c r="Z503">
        <v>3576.728533574124</v>
      </c>
      <c r="AA503">
        <v>3762.942048399203</v>
      </c>
      <c r="AB503">
        <v>714.4065976846822</v>
      </c>
      <c r="AC503">
        <v>705.55316945291361</v>
      </c>
      <c r="AD503">
        <v>597.55529542496674</v>
      </c>
      <c r="AE503">
        <v>852.08983701614807</v>
      </c>
      <c r="AF503">
        <v>63.54747449650786</v>
      </c>
      <c r="AG503">
        <v>63.257338817137182</v>
      </c>
      <c r="AH503">
        <v>62.298017882167052</v>
      </c>
      <c r="AI503">
        <v>65.584262397304769</v>
      </c>
      <c r="AJ503">
        <v>0.55277506410324273</v>
      </c>
      <c r="AK503">
        <v>0.55277507727486563</v>
      </c>
      <c r="AL503">
        <v>0.55277204432709115</v>
      </c>
      <c r="AM503">
        <v>0.55277806642925287</v>
      </c>
      <c r="AN503">
        <v>0.95442810065910466</v>
      </c>
      <c r="AO503">
        <v>0.95442810065910499</v>
      </c>
      <c r="AP503">
        <v>0.95442810065910499</v>
      </c>
      <c r="AQ503">
        <v>0.95442810065910499</v>
      </c>
      <c r="AR503">
        <v>13.21818203191004</v>
      </c>
      <c r="AS503">
        <v>13.21818203191004</v>
      </c>
      <c r="AT503">
        <v>13.21818203191004</v>
      </c>
      <c r="AU503">
        <v>13.21818203191004</v>
      </c>
      <c r="AV503" t="str">
        <f>VLOOKUP(Sheet1[[#This Row],[NPDES ID2]],Combined_Sheet__Major_Only___2[[NPDES ID2]:[ECHO BFR]],3,FALSE)</f>
        <v>CA</v>
      </c>
      <c r="AW503" t="s">
        <v>41</v>
      </c>
      <c r="AX503" t="str">
        <f>VLOOKUP(Sheet1[[#This Row],[NPDES ID2]],Combined_Sheet__Major_Only___2[[NPDES ID2]:[ECHO BFR]],27,FALSE)</f>
        <v>other</v>
      </c>
      <c r="AY503" t="str">
        <f>VLOOKUP(Sheet1[[#This Row],[NPDES ID2]],Combined_Sheet__Major_Only___2[[NPDES ID2]:[ECHO BFR]],28,FALSE)</f>
        <v>-</v>
      </c>
      <c r="AZ503" t="str">
        <f>VLOOKUP(Sheet1[[#This Row],[NPDES ID2]],Combined_Sheet__Major_Only___2[[NPDES ID2]:[ECHO BFR]],29,FALSE)</f>
        <v>thickening</v>
      </c>
      <c r="BA503">
        <f>VLOOKUP(Sheet1[[#This Row],[NPDES ID2]],Combined_Sheet__Major_Only___2[[NPDES ID2]:[ECHO BFR]],17,FALSE)</f>
        <v>41.743333</v>
      </c>
      <c r="BB503">
        <f>VLOOKUP(Sheet1[[#This Row],[NPDES ID2]],Combined_Sheet__Major_Only___2[[NPDES ID2]:[ECHO BFR]],18,FALSE)</f>
        <v>-122.630944</v>
      </c>
      <c r="BC503" t="str">
        <f>IF(ISNUMBER(SEARCH("aerobic",$AW503)),"aerobic","")</f>
        <v>aerobic</v>
      </c>
      <c r="BD503" t="str">
        <f>IF(ISNUMBER(SEARCH("anaer",$AW503)),"anaer","")</f>
        <v/>
      </c>
      <c r="BE503" t="str">
        <f>IF(ISNUMBER(SEARCH("thickening",$AZ503)),"thickening","")</f>
        <v>thickening</v>
      </c>
      <c r="BF503" s="3" t="str">
        <f>IF(ISNUMBER(SEARCH("airDry",$AW503)),"airDry","")</f>
        <v/>
      </c>
      <c r="BG503" s="3" t="str">
        <f>IF(ISNUMBER(SEARCH("heatDry",$AY503)),"heatDry","")</f>
        <v/>
      </c>
      <c r="BH503" s="3" t="str">
        <f>IF(AND(ISNUMBER(SEARCH("aerobic",$AW503)),ISNUMBER(SEARCH("anaer",$AW503))),"Combined Aer and Anaer.","")</f>
        <v/>
      </c>
    </row>
    <row r="504" spans="1:60" x14ac:dyDescent="0.25">
      <c r="A504" s="4">
        <v>295</v>
      </c>
      <c r="B504" t="s">
        <v>1508</v>
      </c>
      <c r="C504">
        <v>1363</v>
      </c>
      <c r="D504">
        <v>423.79845216760538</v>
      </c>
      <c r="E504">
        <v>424.87227571261121</v>
      </c>
      <c r="F504">
        <v>361.1036777867136</v>
      </c>
      <c r="G504">
        <v>495.26258451464469</v>
      </c>
      <c r="H504">
        <v>-116.3123848303387</v>
      </c>
      <c r="I504">
        <v>-118.7972560513215</v>
      </c>
      <c r="J504">
        <v>-134.37692362492231</v>
      </c>
      <c r="K504">
        <v>-93.044512369280042</v>
      </c>
      <c r="L504">
        <v>891.82950075964391</v>
      </c>
      <c r="M504">
        <v>887.86584058338326</v>
      </c>
      <c r="N504">
        <v>874.7136518600073</v>
      </c>
      <c r="O504">
        <v>919.71399926885238</v>
      </c>
      <c r="P504">
        <v>31.897335957817251</v>
      </c>
      <c r="Q504">
        <v>32.28969268640779</v>
      </c>
      <c r="R504">
        <v>26.480599414828031</v>
      </c>
      <c r="S504">
        <v>36.336830591130017</v>
      </c>
      <c r="T504">
        <v>53167.756320042361</v>
      </c>
      <c r="U504">
        <v>53167.715991963152</v>
      </c>
      <c r="V504">
        <v>53131.598272687857</v>
      </c>
      <c r="W504">
        <v>53204.164282446342</v>
      </c>
      <c r="X504">
        <v>3657.5577414845102</v>
      </c>
      <c r="Y504">
        <v>3672.3229835078082</v>
      </c>
      <c r="Z504">
        <v>3548.0208713011689</v>
      </c>
      <c r="AA504">
        <v>3728.0922851690489</v>
      </c>
      <c r="AB504">
        <v>687.79692776395109</v>
      </c>
      <c r="AC504">
        <v>679.91676958714868</v>
      </c>
      <c r="AD504">
        <v>578.33753593272911</v>
      </c>
      <c r="AE504">
        <v>816.58295380878724</v>
      </c>
      <c r="AF504">
        <v>64.126854612845875</v>
      </c>
      <c r="AG504">
        <v>63.840283037203598</v>
      </c>
      <c r="AH504">
        <v>62.899394690138379</v>
      </c>
      <c r="AI504">
        <v>66.130698098906052</v>
      </c>
      <c r="AJ504">
        <v>0.55985374246179342</v>
      </c>
      <c r="AK504">
        <v>0.55985388095665245</v>
      </c>
      <c r="AL504">
        <v>0.55982183236125838</v>
      </c>
      <c r="AM504">
        <v>0.55988547004167577</v>
      </c>
      <c r="AN504">
        <v>0.95443648497405886</v>
      </c>
      <c r="AO504">
        <v>0.9544364849740592</v>
      </c>
      <c r="AP504">
        <v>0.9544364849740592</v>
      </c>
      <c r="AQ504">
        <v>0.9544364849740592</v>
      </c>
      <c r="AR504">
        <v>13.557662515713981</v>
      </c>
      <c r="AS504">
        <v>13.557662515713981</v>
      </c>
      <c r="AT504">
        <v>13.557662515713981</v>
      </c>
      <c r="AU504">
        <v>13.557662515713981</v>
      </c>
      <c r="AV504" t="str">
        <f>VLOOKUP(Sheet1[[#This Row],[NPDES ID2]],Combined_Sheet__Major_Only___2[[NPDES ID2]:[ECHO BFR]],3,FALSE)</f>
        <v>AR</v>
      </c>
      <c r="AW504" t="s">
        <v>41</v>
      </c>
      <c r="AX504" t="str">
        <f>VLOOKUP(Sheet1[[#This Row],[NPDES ID2]],Combined_Sheet__Major_Only___2[[NPDES ID2]:[ECHO BFR]],27,FALSE)</f>
        <v>-</v>
      </c>
      <c r="AY504" t="str">
        <f>VLOOKUP(Sheet1[[#This Row],[NPDES ID2]],Combined_Sheet__Major_Only___2[[NPDES ID2]:[ECHO BFR]],28,FALSE)</f>
        <v>-</v>
      </c>
      <c r="AZ504" t="str">
        <f>VLOOKUP(Sheet1[[#This Row],[NPDES ID2]],Combined_Sheet__Major_Only___2[[NPDES ID2]:[ECHO BFR]],29,FALSE)</f>
        <v>thickening</v>
      </c>
      <c r="BA504">
        <f>VLOOKUP(Sheet1[[#This Row],[NPDES ID2]],Combined_Sheet__Major_Only___2[[NPDES ID2]:[ECHO BFR]],17,FALSE)</f>
        <v>35.791400000000003</v>
      </c>
      <c r="BB504">
        <f>VLOOKUP(Sheet1[[#This Row],[NPDES ID2]],Combined_Sheet__Major_Only___2[[NPDES ID2]:[ECHO BFR]],18,FALSE)</f>
        <v>-90.630799999999994</v>
      </c>
      <c r="BC504" t="str">
        <f>IF(ISNUMBER(SEARCH("aerobic",$AW504)),"aerobic","")</f>
        <v>aerobic</v>
      </c>
      <c r="BD504" t="str">
        <f>IF(ISNUMBER(SEARCH("anaer",$AW504)),"anaer","")</f>
        <v/>
      </c>
      <c r="BE504" t="str">
        <f>IF(ISNUMBER(SEARCH("thickening",$AZ504)),"thickening","")</f>
        <v>thickening</v>
      </c>
      <c r="BF504" s="3" t="str">
        <f>IF(ISNUMBER(SEARCH("airDry",$AW504)),"airDry","")</f>
        <v/>
      </c>
      <c r="BG504" s="3" t="str">
        <f>IF(ISNUMBER(SEARCH("heatDry",$AY504)),"heatDry","")</f>
        <v/>
      </c>
      <c r="BH504" s="3" t="str">
        <f>IF(AND(ISNUMBER(SEARCH("aerobic",$AW504)),ISNUMBER(SEARCH("anaer",$AW504))),"Combined Aer and Anaer.","")</f>
        <v/>
      </c>
    </row>
    <row r="505" spans="1:60" x14ac:dyDescent="0.25">
      <c r="A505" s="4">
        <v>748</v>
      </c>
      <c r="B505" t="s">
        <v>3682</v>
      </c>
      <c r="C505">
        <v>2526.1799999999998</v>
      </c>
      <c r="D505">
        <v>619.93101764079938</v>
      </c>
      <c r="E505">
        <v>621.54193224979736</v>
      </c>
      <c r="F505">
        <v>526.96416028929673</v>
      </c>
      <c r="G505">
        <v>723.43363039423673</v>
      </c>
      <c r="H505">
        <v>-116.3915962372382</v>
      </c>
      <c r="I505">
        <v>-118.904389690315</v>
      </c>
      <c r="J505">
        <v>-134.5033454257682</v>
      </c>
      <c r="K505">
        <v>-93.376118736548662</v>
      </c>
      <c r="L505">
        <v>1648.3491428219791</v>
      </c>
      <c r="M505">
        <v>1640.975737264167</v>
      </c>
      <c r="N505">
        <v>1616.459920213794</v>
      </c>
      <c r="O505">
        <v>1700.285154699621</v>
      </c>
      <c r="P505">
        <v>59.125182906795111</v>
      </c>
      <c r="Q505">
        <v>59.833652784344238</v>
      </c>
      <c r="R505">
        <v>49.104931914447697</v>
      </c>
      <c r="S505">
        <v>67.367373604171831</v>
      </c>
      <c r="T505">
        <v>53177.421879702662</v>
      </c>
      <c r="U505">
        <v>53177.381544537151</v>
      </c>
      <c r="V505">
        <v>53141.257478770283</v>
      </c>
      <c r="W505">
        <v>53213.836239598852</v>
      </c>
      <c r="X505">
        <v>3668.3685712319711</v>
      </c>
      <c r="Y505">
        <v>3683.285531267054</v>
      </c>
      <c r="Z505">
        <v>3557.6611341879079</v>
      </c>
      <c r="AA505">
        <v>3739.6842046325928</v>
      </c>
      <c r="AB505">
        <v>580.35493238176161</v>
      </c>
      <c r="AC505">
        <v>575.66533877428174</v>
      </c>
      <c r="AD505">
        <v>501.41263477434109</v>
      </c>
      <c r="AE505">
        <v>670.37006576376814</v>
      </c>
      <c r="AF505">
        <v>63.952726944337698</v>
      </c>
      <c r="AG505">
        <v>63.66396182265477</v>
      </c>
      <c r="AH505">
        <v>62.721079240384732</v>
      </c>
      <c r="AI505">
        <v>65.965701478047706</v>
      </c>
      <c r="AJ505">
        <v>0.55772615631458933</v>
      </c>
      <c r="AK505">
        <v>0.557726393244803</v>
      </c>
      <c r="AL505">
        <v>0.557671347277232</v>
      </c>
      <c r="AM505">
        <v>0.55778065443370828</v>
      </c>
      <c r="AN505">
        <v>0.95444422550372865</v>
      </c>
      <c r="AO505">
        <v>0.95444422550372843</v>
      </c>
      <c r="AP505">
        <v>0.95444422550372843</v>
      </c>
      <c r="AQ505">
        <v>0.95444422550372843</v>
      </c>
      <c r="AR505">
        <v>14.95921902480926</v>
      </c>
      <c r="AS505">
        <v>14.95921902480926</v>
      </c>
      <c r="AT505">
        <v>14.95921902480926</v>
      </c>
      <c r="AU505">
        <v>14.95921902480926</v>
      </c>
      <c r="AV505" t="str">
        <f>VLOOKUP(Sheet1[[#This Row],[NPDES ID2]],Combined_Sheet__Major_Only___2[[NPDES ID2]:[ECHO BFR]],3,FALSE)</f>
        <v>FL</v>
      </c>
      <c r="AW505" t="s">
        <v>41</v>
      </c>
      <c r="AX505" t="str">
        <f>VLOOKUP(Sheet1[[#This Row],[NPDES ID2]],Combined_Sheet__Major_Only___2[[NPDES ID2]:[ECHO BFR]],27,FALSE)</f>
        <v>-</v>
      </c>
      <c r="AY505" t="str">
        <f>VLOOKUP(Sheet1[[#This Row],[NPDES ID2]],Combined_Sheet__Major_Only___2[[NPDES ID2]:[ECHO BFR]],28,FALSE)</f>
        <v>-</v>
      </c>
      <c r="AZ505" t="str">
        <f>VLOOKUP(Sheet1[[#This Row],[NPDES ID2]],Combined_Sheet__Major_Only___2[[NPDES ID2]:[ECHO BFR]],29,FALSE)</f>
        <v>preliminaryOps, thickening</v>
      </c>
      <c r="BA505">
        <f>VLOOKUP(Sheet1[[#This Row],[NPDES ID2]],Combined_Sheet__Major_Only___2[[NPDES ID2]:[ECHO BFR]],17,FALSE)</f>
        <v>26.592815999999999</v>
      </c>
      <c r="BB505">
        <f>VLOOKUP(Sheet1[[#This Row],[NPDES ID2]],Combined_Sheet__Major_Only___2[[NPDES ID2]:[ECHO BFR]],18,FALSE)</f>
        <v>-82.017581000000007</v>
      </c>
      <c r="BC505" t="str">
        <f>IF(ISNUMBER(SEARCH("aerobic",$AW505)),"aerobic","")</f>
        <v>aerobic</v>
      </c>
      <c r="BD505" t="str">
        <f>IF(ISNUMBER(SEARCH("anaer",$AW505)),"anaer","")</f>
        <v/>
      </c>
      <c r="BE505" t="str">
        <f>IF(ISNUMBER(SEARCH("thickening",$AZ505)),"thickening","")</f>
        <v>thickening</v>
      </c>
      <c r="BF505" s="2" t="str">
        <f>IF(ISNUMBER(SEARCH("airDry",$AW505)),"airDry","")</f>
        <v/>
      </c>
      <c r="BG505" s="2" t="str">
        <f>IF(ISNUMBER(SEARCH("heatDry",$AY505)),"heatDry","")</f>
        <v/>
      </c>
      <c r="BH505" s="2" t="str">
        <f>IF(AND(ISNUMBER(SEARCH("aerobic",$AW505)),ISNUMBER(SEARCH("anaer",$AW505))),"Combined Aer and Anaer.","")</f>
        <v/>
      </c>
    </row>
    <row r="506" spans="1:60" x14ac:dyDescent="0.25">
      <c r="A506" s="4">
        <v>978</v>
      </c>
      <c r="B506" t="s">
        <v>4743</v>
      </c>
      <c r="C506">
        <v>560.91999999999996</v>
      </c>
      <c r="D506">
        <v>371.02537779679818</v>
      </c>
      <c r="E506">
        <v>369.37657434217942</v>
      </c>
      <c r="F506">
        <v>293.00972127853669</v>
      </c>
      <c r="G506">
        <v>444.93790754054481</v>
      </c>
      <c r="H506">
        <v>-116.99552703269541</v>
      </c>
      <c r="I506">
        <v>-119.3607914635765</v>
      </c>
      <c r="J506">
        <v>-134.948965993108</v>
      </c>
      <c r="K506">
        <v>-93.561928070542393</v>
      </c>
      <c r="L506">
        <v>365.67716490037577</v>
      </c>
      <c r="M506">
        <v>364.03373880495383</v>
      </c>
      <c r="N506">
        <v>358.58962705601078</v>
      </c>
      <c r="O506">
        <v>377.22698986669451</v>
      </c>
      <c r="P506">
        <v>13.13018037352513</v>
      </c>
      <c r="Q506">
        <v>13.28625843249819</v>
      </c>
      <c r="R506">
        <v>10.90569569346774</v>
      </c>
      <c r="S506">
        <v>14.960065169595129</v>
      </c>
      <c r="T506">
        <v>53232.677538749696</v>
      </c>
      <c r="U506">
        <v>53232.637163073377</v>
      </c>
      <c r="V506">
        <v>53196.476815954207</v>
      </c>
      <c r="W506">
        <v>53269.12847155628</v>
      </c>
      <c r="X506">
        <v>3675.467851717332</v>
      </c>
      <c r="Y506">
        <v>3690.4769800301492</v>
      </c>
      <c r="Z506">
        <v>3564.2753139159272</v>
      </c>
      <c r="AA506">
        <v>3747.052123760363</v>
      </c>
      <c r="AB506">
        <v>683.41022197337338</v>
      </c>
      <c r="AC506">
        <v>675.69736100194609</v>
      </c>
      <c r="AD506">
        <v>575.6958728593728</v>
      </c>
      <c r="AE506">
        <v>809.65044738079496</v>
      </c>
      <c r="AF506">
        <v>63.890230128646643</v>
      </c>
      <c r="AG506">
        <v>63.602453777158289</v>
      </c>
      <c r="AH506">
        <v>62.653244208335508</v>
      </c>
      <c r="AI506">
        <v>65.90770148687686</v>
      </c>
      <c r="AJ506">
        <v>0.55696258571214396</v>
      </c>
      <c r="AK506">
        <v>0.55696264252608385</v>
      </c>
      <c r="AL506">
        <v>0.55694953777868239</v>
      </c>
      <c r="AM506">
        <v>0.55697555851389002</v>
      </c>
      <c r="AN506">
        <v>0.95448842578917559</v>
      </c>
      <c r="AO506">
        <v>0.95448842578917537</v>
      </c>
      <c r="AP506">
        <v>0.95448842578917537</v>
      </c>
      <c r="AQ506">
        <v>0.95448842578917537</v>
      </c>
      <c r="AR506">
        <v>13.59389414690474</v>
      </c>
      <c r="AS506">
        <v>13.59389414690474</v>
      </c>
      <c r="AT506">
        <v>13.59389414690474</v>
      </c>
      <c r="AU506">
        <v>13.59389414690474</v>
      </c>
      <c r="AV506" t="str">
        <f>VLOOKUP(Sheet1[[#This Row],[NPDES ID2]],Combined_Sheet__Major_Only___2[[NPDES ID2]:[ECHO BFR]],3,FALSE)</f>
        <v>GA</v>
      </c>
      <c r="AW506" t="s">
        <v>41</v>
      </c>
      <c r="AX506" t="str">
        <f>VLOOKUP(Sheet1[[#This Row],[NPDES ID2]],Combined_Sheet__Major_Only___2[[NPDES ID2]:[ECHO BFR]],27,FALSE)</f>
        <v>tempSludgeStore</v>
      </c>
      <c r="AY506" t="str">
        <f>VLOOKUP(Sheet1[[#This Row],[NPDES ID2]],Combined_Sheet__Major_Only___2[[NPDES ID2]:[ECHO BFR]],28,FALSE)</f>
        <v>-</v>
      </c>
      <c r="AZ506" t="str">
        <f>VLOOKUP(Sheet1[[#This Row],[NPDES ID2]],Combined_Sheet__Major_Only___2[[NPDES ID2]:[ECHO BFR]],29,FALSE)</f>
        <v>thickening</v>
      </c>
      <c r="BA506">
        <f>VLOOKUP(Sheet1[[#This Row],[NPDES ID2]],Combined_Sheet__Major_Only___2[[NPDES ID2]:[ECHO BFR]],17,FALSE)</f>
        <v>33.646607000000003</v>
      </c>
      <c r="BB506">
        <f>VLOOKUP(Sheet1[[#This Row],[NPDES ID2]],Combined_Sheet__Major_Only___2[[NPDES ID2]:[ECHO BFR]],18,FALSE)</f>
        <v>-84.753021000000004</v>
      </c>
      <c r="BC506" t="str">
        <f>IF(ISNUMBER(SEARCH("aerobic",$AW506)),"aerobic","")</f>
        <v>aerobic</v>
      </c>
      <c r="BD506" t="str">
        <f>IF(ISNUMBER(SEARCH("anaer",$AW506)),"anaer","")</f>
        <v/>
      </c>
      <c r="BE506" t="str">
        <f>IF(ISNUMBER(SEARCH("thickening",$AZ506)),"thickening","")</f>
        <v>thickening</v>
      </c>
      <c r="BF506" s="2" t="str">
        <f>IF(ISNUMBER(SEARCH("airDry",$AW506)),"airDry","")</f>
        <v/>
      </c>
      <c r="BG506" s="2" t="str">
        <f>IF(ISNUMBER(SEARCH("heatDry",$AY506)),"heatDry","")</f>
        <v/>
      </c>
      <c r="BH506" s="2" t="str">
        <f>IF(AND(ISNUMBER(SEARCH("aerobic",$AW506)),ISNUMBER(SEARCH("anaer",$AW506))),"Combined Aer and Anaer.","")</f>
        <v/>
      </c>
    </row>
    <row r="507" spans="1:60" x14ac:dyDescent="0.25">
      <c r="A507" s="4">
        <v>1393</v>
      </c>
      <c r="B507" t="s">
        <v>6604</v>
      </c>
      <c r="C507">
        <v>143.27000000000001</v>
      </c>
      <c r="D507">
        <v>766.91600749817803</v>
      </c>
      <c r="E507">
        <v>766.57736922812182</v>
      </c>
      <c r="F507">
        <v>550.11850029787263</v>
      </c>
      <c r="G507">
        <v>1001.036245727122</v>
      </c>
      <c r="H507">
        <v>-111.9163770294053</v>
      </c>
      <c r="I507">
        <v>-114.3794040524409</v>
      </c>
      <c r="J507">
        <v>-130.34473368393219</v>
      </c>
      <c r="K507">
        <v>-88.111235258537462</v>
      </c>
      <c r="L507">
        <v>97.406827757645331</v>
      </c>
      <c r="M507">
        <v>97.018598256281038</v>
      </c>
      <c r="N507">
        <v>95.73361050174617</v>
      </c>
      <c r="O507">
        <v>100.1338633518241</v>
      </c>
      <c r="P507">
        <v>3.3452222648814289</v>
      </c>
      <c r="Q507">
        <v>3.390474950627647</v>
      </c>
      <c r="R507">
        <v>2.7453254685674802</v>
      </c>
      <c r="S507">
        <v>3.842559821528714</v>
      </c>
      <c r="T507">
        <v>53343.636096131362</v>
      </c>
      <c r="U507">
        <v>53343.595639105602</v>
      </c>
      <c r="V507">
        <v>53307.362435620547</v>
      </c>
      <c r="W507">
        <v>53380.160470779869</v>
      </c>
      <c r="X507">
        <v>3531.4604665997649</v>
      </c>
      <c r="Y507">
        <v>3544.1364902320101</v>
      </c>
      <c r="Z507">
        <v>3436.7858059381601</v>
      </c>
      <c r="AA507">
        <v>3592.389125419726</v>
      </c>
      <c r="AB507">
        <v>645.00736205258772</v>
      </c>
      <c r="AC507">
        <v>638.60725040699003</v>
      </c>
      <c r="AD507">
        <v>545.47705237884679</v>
      </c>
      <c r="AE507">
        <v>762.97265092723455</v>
      </c>
      <c r="AF507">
        <v>66.628960650259046</v>
      </c>
      <c r="AG507">
        <v>66.363236166924764</v>
      </c>
      <c r="AH507">
        <v>65.484776738768474</v>
      </c>
      <c r="AI507">
        <v>68.494203826168985</v>
      </c>
      <c r="AJ507">
        <v>0.5904383379802175</v>
      </c>
      <c r="AK507">
        <v>0.59043835284569579</v>
      </c>
      <c r="AL507">
        <v>0.59043492976293876</v>
      </c>
      <c r="AM507">
        <v>0.59044172650390359</v>
      </c>
      <c r="AN507">
        <v>0.95457692557176088</v>
      </c>
      <c r="AO507">
        <v>0.95457692557176133</v>
      </c>
      <c r="AP507">
        <v>0.95457692557176133</v>
      </c>
      <c r="AQ507">
        <v>0.95457692557176133</v>
      </c>
      <c r="AR507">
        <v>14.32140409883926</v>
      </c>
      <c r="AS507">
        <v>14.321404098839251</v>
      </c>
      <c r="AT507">
        <v>14.321404098839251</v>
      </c>
      <c r="AU507">
        <v>14.321404098839251</v>
      </c>
      <c r="AV507" t="str">
        <f>VLOOKUP(Sheet1[[#This Row],[NPDES ID2]],Combined_Sheet__Major_Only___2[[NPDES ID2]:[ECHO BFR]],3,FALSE)</f>
        <v>TX</v>
      </c>
      <c r="AW507" t="s">
        <v>41</v>
      </c>
      <c r="AX507" t="str">
        <f>VLOOKUP(Sheet1[[#This Row],[NPDES ID2]],Combined_Sheet__Major_Only___2[[NPDES ID2]:[ECHO BFR]],27,FALSE)</f>
        <v>-</v>
      </c>
      <c r="AY507" t="str">
        <f>VLOOKUP(Sheet1[[#This Row],[NPDES ID2]],Combined_Sheet__Major_Only___2[[NPDES ID2]:[ECHO BFR]],28,FALSE)</f>
        <v>-</v>
      </c>
      <c r="AZ507" t="str">
        <f>VLOOKUP(Sheet1[[#This Row],[NPDES ID2]],Combined_Sheet__Major_Only___2[[NPDES ID2]:[ECHO BFR]],29,FALSE)</f>
        <v>thickening</v>
      </c>
      <c r="BA507">
        <f>VLOOKUP(Sheet1[[#This Row],[NPDES ID2]],Combined_Sheet__Major_Only___2[[NPDES ID2]:[ECHO BFR]],17,FALSE)</f>
        <v>30.033010000000001</v>
      </c>
      <c r="BB507">
        <f>VLOOKUP(Sheet1[[#This Row],[NPDES ID2]],Combined_Sheet__Major_Only___2[[NPDES ID2]:[ECHO BFR]],18,FALSE)</f>
        <v>-95.438294999999997</v>
      </c>
      <c r="BC507" t="str">
        <f>IF(ISNUMBER(SEARCH("aerobic",$AW507)),"aerobic","")</f>
        <v>aerobic</v>
      </c>
      <c r="BD507" t="str">
        <f>IF(ISNUMBER(SEARCH("anaer",$AW507)),"anaer","")</f>
        <v/>
      </c>
      <c r="BE507" t="str">
        <f>IF(ISNUMBER(SEARCH("thickening",$AZ507)),"thickening","")</f>
        <v>thickening</v>
      </c>
      <c r="BF507" s="3" t="str">
        <f>IF(ISNUMBER(SEARCH("airDry",$AW507)),"airDry","")</f>
        <v/>
      </c>
      <c r="BG507" s="3" t="str">
        <f>IF(ISNUMBER(SEARCH("heatDry",$AY507)),"heatDry","")</f>
        <v/>
      </c>
      <c r="BH507" s="3" t="str">
        <f>IF(AND(ISNUMBER(SEARCH("aerobic",$AW507)),ISNUMBER(SEARCH("anaer",$AW507))),"Combined Aer and Anaer.","")</f>
        <v/>
      </c>
    </row>
    <row r="508" spans="1:60" x14ac:dyDescent="0.25">
      <c r="A508" s="4">
        <v>1702</v>
      </c>
      <c r="B508" t="s">
        <v>7980</v>
      </c>
      <c r="C508">
        <v>45.537999999999997</v>
      </c>
      <c r="D508">
        <v>2222.913930356925</v>
      </c>
      <c r="E508">
        <v>2219.904281985016</v>
      </c>
      <c r="F508">
        <v>1541.9242023537199</v>
      </c>
      <c r="G508">
        <v>2940.0664253941532</v>
      </c>
      <c r="H508">
        <v>-115.448948495081</v>
      </c>
      <c r="I508">
        <v>-117.80304984009889</v>
      </c>
      <c r="J508">
        <v>-133.52604082445509</v>
      </c>
      <c r="K508">
        <v>-91.804489726360501</v>
      </c>
      <c r="L508">
        <v>30.089905912960631</v>
      </c>
      <c r="M508">
        <v>29.95959057858477</v>
      </c>
      <c r="N508">
        <v>29.528357518838892</v>
      </c>
      <c r="O508">
        <v>31.005157867568691</v>
      </c>
      <c r="P508">
        <v>1.06514021250618</v>
      </c>
      <c r="Q508">
        <v>1.078746236902804</v>
      </c>
      <c r="R508">
        <v>0.88199856745968697</v>
      </c>
      <c r="S508">
        <v>1.2152386969391911</v>
      </c>
      <c r="T508">
        <v>53630.168632501038</v>
      </c>
      <c r="U508">
        <v>53630.127965403422</v>
      </c>
      <c r="V508">
        <v>53593.706622131816</v>
      </c>
      <c r="W508">
        <v>53666.882658833347</v>
      </c>
      <c r="X508">
        <v>3653.2967330969541</v>
      </c>
      <c r="Y508">
        <v>3667.6361054097802</v>
      </c>
      <c r="Z508">
        <v>3546.8584717651152</v>
      </c>
      <c r="AA508">
        <v>3721.795410605429</v>
      </c>
      <c r="AB508">
        <v>613.33809729439179</v>
      </c>
      <c r="AC508">
        <v>607.89689504927628</v>
      </c>
      <c r="AD508">
        <v>525.36998942307912</v>
      </c>
      <c r="AE508">
        <v>715.13211237393216</v>
      </c>
      <c r="AF508">
        <v>64.755079203752672</v>
      </c>
      <c r="AG508">
        <v>64.474583429413286</v>
      </c>
      <c r="AH508">
        <v>63.546701597501936</v>
      </c>
      <c r="AI508">
        <v>66.724712072213265</v>
      </c>
      <c r="AJ508">
        <v>0.56753068015327035</v>
      </c>
      <c r="AK508">
        <v>0.56753068463909195</v>
      </c>
      <c r="AL508">
        <v>0.56752965207804607</v>
      </c>
      <c r="AM508">
        <v>0.56753170228335603</v>
      </c>
      <c r="AN508">
        <v>0.9548038779101059</v>
      </c>
      <c r="AO508">
        <v>0.95480387791010568</v>
      </c>
      <c r="AP508">
        <v>0.95480387791010568</v>
      </c>
      <c r="AQ508">
        <v>0.95480387791010568</v>
      </c>
      <c r="AR508">
        <v>14.61715244000937</v>
      </c>
      <c r="AS508">
        <v>14.61715244000937</v>
      </c>
      <c r="AT508">
        <v>14.61715244000937</v>
      </c>
      <c r="AU508">
        <v>14.61715244000937</v>
      </c>
      <c r="AV508" t="str">
        <f>VLOOKUP(Sheet1[[#This Row],[NPDES ID2]],Combined_Sheet__Major_Only___2[[NPDES ID2]:[ECHO BFR]],3,FALSE)</f>
        <v>MT</v>
      </c>
      <c r="AW508" t="s">
        <v>41</v>
      </c>
      <c r="AX508" t="str">
        <f>VLOOKUP(Sheet1[[#This Row],[NPDES ID2]],Combined_Sheet__Major_Only___2[[NPDES ID2]:[ECHO BFR]],27,FALSE)</f>
        <v>tempSludgeStore</v>
      </c>
      <c r="AY508" t="str">
        <f>VLOOKUP(Sheet1[[#This Row],[NPDES ID2]],Combined_Sheet__Major_Only___2[[NPDES ID2]:[ECHO BFR]],28,FALSE)</f>
        <v>-</v>
      </c>
      <c r="AZ508" t="str">
        <f>VLOOKUP(Sheet1[[#This Row],[NPDES ID2]],Combined_Sheet__Major_Only___2[[NPDES ID2]:[ECHO BFR]],29,FALSE)</f>
        <v>thickening</v>
      </c>
      <c r="BA508">
        <f>VLOOKUP(Sheet1[[#This Row],[NPDES ID2]],Combined_Sheet__Major_Only___2[[NPDES ID2]:[ECHO BFR]],17,FALSE)</f>
        <v>46.429220000000001</v>
      </c>
      <c r="BB508">
        <f>VLOOKUP(Sheet1[[#This Row],[NPDES ID2]],Combined_Sheet__Major_Only___2[[NPDES ID2]:[ECHO BFR]],18,FALSE)</f>
        <v>-112.73867</v>
      </c>
      <c r="BC508" t="str">
        <f>IF(ISNUMBER(SEARCH("aerobic",$AW508)),"aerobic","")</f>
        <v>aerobic</v>
      </c>
      <c r="BD508" t="str">
        <f>IF(ISNUMBER(SEARCH("anaer",$AW508)),"anaer","")</f>
        <v/>
      </c>
      <c r="BE508" t="str">
        <f>IF(ISNUMBER(SEARCH("thickening",$AZ508)),"thickening","")</f>
        <v>thickening</v>
      </c>
      <c r="BF508" s="2" t="str">
        <f>IF(ISNUMBER(SEARCH("airDry",$AW508)),"airDry","")</f>
        <v/>
      </c>
      <c r="BG508" s="2" t="str">
        <f>IF(ISNUMBER(SEARCH("heatDry",$AY508)),"heatDry","")</f>
        <v/>
      </c>
      <c r="BH508" s="2" t="str">
        <f>IF(AND(ISNUMBER(SEARCH("aerobic",$AW508)),ISNUMBER(SEARCH("anaer",$AW508))),"Combined Aer and Anaer.","")</f>
        <v/>
      </c>
    </row>
    <row r="509" spans="1:60" x14ac:dyDescent="0.25">
      <c r="A509" s="4">
        <v>576</v>
      </c>
      <c r="B509" t="s">
        <v>2823</v>
      </c>
      <c r="C509">
        <v>136.49</v>
      </c>
      <c r="D509">
        <v>807.91088315835225</v>
      </c>
      <c r="E509">
        <v>807.37750356029824</v>
      </c>
      <c r="F509">
        <v>578.08371305562287</v>
      </c>
      <c r="G509">
        <v>1055.784009996549</v>
      </c>
      <c r="H509">
        <v>-113.3717676273764</v>
      </c>
      <c r="I509">
        <v>-115.7632946872336</v>
      </c>
      <c r="J509">
        <v>-131.65724306470261</v>
      </c>
      <c r="K509">
        <v>-89.641293206481663</v>
      </c>
      <c r="L509">
        <v>91.697355587883465</v>
      </c>
      <c r="M509">
        <v>91.318774988921234</v>
      </c>
      <c r="N509">
        <v>90.065746144448397</v>
      </c>
      <c r="O509">
        <v>94.356585708790163</v>
      </c>
      <c r="P509">
        <v>3.1892808500221799</v>
      </c>
      <c r="Q509">
        <v>3.2307493747322842</v>
      </c>
      <c r="R509">
        <v>2.6272773760067438</v>
      </c>
      <c r="S509">
        <v>3.6528091983928519</v>
      </c>
      <c r="T509">
        <v>53705.384475617131</v>
      </c>
      <c r="U509">
        <v>53705.34375337488</v>
      </c>
      <c r="V509">
        <v>53668.873022718341</v>
      </c>
      <c r="W509">
        <v>53742.148286212963</v>
      </c>
      <c r="X509">
        <v>3598.110680809863</v>
      </c>
      <c r="Y509">
        <v>3611.5276768635872</v>
      </c>
      <c r="Z509">
        <v>3498.17356714586</v>
      </c>
      <c r="AA509">
        <v>3662.420881985207</v>
      </c>
      <c r="AB509">
        <v>658.31483201442472</v>
      </c>
      <c r="AC509">
        <v>651.5814444778506</v>
      </c>
      <c r="AD509">
        <v>556.42756942917083</v>
      </c>
      <c r="AE509">
        <v>778.8915267871281</v>
      </c>
      <c r="AF509">
        <v>65.839235324887042</v>
      </c>
      <c r="AG509">
        <v>65.567255163640297</v>
      </c>
      <c r="AH509">
        <v>64.66805698735682</v>
      </c>
      <c r="AI509">
        <v>67.748459226665403</v>
      </c>
      <c r="AJ509">
        <v>0.58078260340511856</v>
      </c>
      <c r="AK509">
        <v>0.58078261751440219</v>
      </c>
      <c r="AL509">
        <v>0.5807793686241024</v>
      </c>
      <c r="AM509">
        <v>0.58078581949395547</v>
      </c>
      <c r="AN509">
        <v>0.95486307842116569</v>
      </c>
      <c r="AO509">
        <v>0.95486307842116547</v>
      </c>
      <c r="AP509">
        <v>0.95486307842116547</v>
      </c>
      <c r="AQ509">
        <v>0.95486307842116547</v>
      </c>
      <c r="AR509">
        <v>14.13770177683042</v>
      </c>
      <c r="AS509">
        <v>14.13770177683042</v>
      </c>
      <c r="AT509">
        <v>14.13770177683042</v>
      </c>
      <c r="AU509">
        <v>14.13770177683042</v>
      </c>
      <c r="AV509" t="str">
        <f>VLOOKUP(Sheet1[[#This Row],[NPDES ID2]],Combined_Sheet__Major_Only___2[[NPDES ID2]:[ECHO BFR]],3,FALSE)</f>
        <v>PR</v>
      </c>
      <c r="AW509" t="s">
        <v>41</v>
      </c>
      <c r="AX509" t="str">
        <f>VLOOKUP(Sheet1[[#This Row],[NPDES ID2]],Combined_Sheet__Major_Only___2[[NPDES ID2]:[ECHO BFR]],27,FALSE)</f>
        <v>-</v>
      </c>
      <c r="AY509" t="str">
        <f>VLOOKUP(Sheet1[[#This Row],[NPDES ID2]],Combined_Sheet__Major_Only___2[[NPDES ID2]:[ECHO BFR]],28,FALSE)</f>
        <v>highTempCompost, thermoAerobicDigest</v>
      </c>
      <c r="AZ509" t="str">
        <f>VLOOKUP(Sheet1[[#This Row],[NPDES ID2]],Combined_Sheet__Major_Only___2[[NPDES ID2]:[ECHO BFR]],29,FALSE)</f>
        <v>thickening</v>
      </c>
      <c r="BA509">
        <f>VLOOKUP(Sheet1[[#This Row],[NPDES ID2]],Combined_Sheet__Major_Only___2[[NPDES ID2]:[ECHO BFR]],17,FALSE)</f>
        <v>18.488446</v>
      </c>
      <c r="BB509">
        <f>VLOOKUP(Sheet1[[#This Row],[NPDES ID2]],Combined_Sheet__Major_Only___2[[NPDES ID2]:[ECHO BFR]],18,FALSE)</f>
        <v>-66.875817999999995</v>
      </c>
      <c r="BC509" t="str">
        <f>IF(ISNUMBER(SEARCH("aerobic",$AW509)),"aerobic","")</f>
        <v>aerobic</v>
      </c>
      <c r="BD509" t="str">
        <f>IF(ISNUMBER(SEARCH("anaer",$AW509)),"anaer","")</f>
        <v/>
      </c>
      <c r="BE509" t="str">
        <f>IF(ISNUMBER(SEARCH("thickening",$AZ509)),"thickening","")</f>
        <v>thickening</v>
      </c>
      <c r="BF509" s="2" t="str">
        <f>IF(ISNUMBER(SEARCH("airDry",$AW509)),"airDry","")</f>
        <v/>
      </c>
      <c r="BG509" s="2" t="str">
        <f>IF(ISNUMBER(SEARCH("heatDry",$AY509)),"heatDry","")</f>
        <v/>
      </c>
      <c r="BH509" s="2" t="str">
        <f>IF(AND(ISNUMBER(SEARCH("aerobic",$AW509)),ISNUMBER(SEARCH("anaer",$AW509))),"Combined Aer and Anaer.","")</f>
        <v/>
      </c>
    </row>
    <row r="510" spans="1:60" x14ac:dyDescent="0.25">
      <c r="A510" s="4">
        <v>2225</v>
      </c>
      <c r="B510" t="s">
        <v>10425</v>
      </c>
      <c r="C510">
        <v>584.72</v>
      </c>
      <c r="D510">
        <v>385.5179292547283</v>
      </c>
      <c r="E510">
        <v>384.29634031051802</v>
      </c>
      <c r="F510">
        <v>305.85519417505162</v>
      </c>
      <c r="G510">
        <v>460.45156088740822</v>
      </c>
      <c r="H510">
        <v>-122.7782067272189</v>
      </c>
      <c r="I510">
        <v>-125.2639754752291</v>
      </c>
      <c r="J510">
        <v>-141.2492762085605</v>
      </c>
      <c r="K510">
        <v>-99.653323399869222</v>
      </c>
      <c r="L510">
        <v>364.46781105029908</v>
      </c>
      <c r="M510">
        <v>362.62221096468983</v>
      </c>
      <c r="N510">
        <v>356.50878618606077</v>
      </c>
      <c r="O510">
        <v>377.43795171604933</v>
      </c>
      <c r="P510">
        <v>13.7222501635366</v>
      </c>
      <c r="Q510">
        <v>13.83806718176484</v>
      </c>
      <c r="R510">
        <v>11.4662860251695</v>
      </c>
      <c r="S510">
        <v>15.619544050191861</v>
      </c>
      <c r="T510">
        <v>53741.742970052102</v>
      </c>
      <c r="U510">
        <v>53741.702221153551</v>
      </c>
      <c r="V510">
        <v>53705.207617189408</v>
      </c>
      <c r="W510">
        <v>53778.530845802197</v>
      </c>
      <c r="X510">
        <v>3881.1783400520471</v>
      </c>
      <c r="Y510">
        <v>3899.1440803452278</v>
      </c>
      <c r="Z510">
        <v>3748.9428411539452</v>
      </c>
      <c r="AA510">
        <v>3966.3960067289099</v>
      </c>
      <c r="AB510">
        <v>620.04150531085236</v>
      </c>
      <c r="AC510">
        <v>614.33039376337592</v>
      </c>
      <c r="AD510">
        <v>534.56390000954286</v>
      </c>
      <c r="AE510">
        <v>715.84207571989805</v>
      </c>
      <c r="AF510">
        <v>61.087020373731427</v>
      </c>
      <c r="AG510">
        <v>60.777064752634878</v>
      </c>
      <c r="AH510">
        <v>59.754328958225052</v>
      </c>
      <c r="AI510">
        <v>63.260421052472452</v>
      </c>
      <c r="AJ510">
        <v>0.52272907716911499</v>
      </c>
      <c r="AK510">
        <v>0.52272913130932941</v>
      </c>
      <c r="AL510">
        <v>0.52271664285360597</v>
      </c>
      <c r="AM510">
        <v>0.52274143989131205</v>
      </c>
      <c r="AN510">
        <v>0.95489163971561186</v>
      </c>
      <c r="AO510">
        <v>0.95489163971561186</v>
      </c>
      <c r="AP510">
        <v>0.95489163971561186</v>
      </c>
      <c r="AQ510">
        <v>0.95489163971561186</v>
      </c>
      <c r="AR510">
        <v>14.204380130943999</v>
      </c>
      <c r="AS510">
        <v>14.204380130943999</v>
      </c>
      <c r="AT510">
        <v>14.204380130943999</v>
      </c>
      <c r="AU510">
        <v>14.204380130943999</v>
      </c>
      <c r="AV510" t="str">
        <f>VLOOKUP(Sheet1[[#This Row],[NPDES ID2]],Combined_Sheet__Major_Only___2[[NPDES ID2]:[ECHO BFR]],3,FALSE)</f>
        <v>TX</v>
      </c>
      <c r="AW510" t="s">
        <v>41</v>
      </c>
      <c r="AX510" t="str">
        <f>VLOOKUP(Sheet1[[#This Row],[NPDES ID2]],Combined_Sheet__Major_Only___2[[NPDES ID2]:[ECHO BFR]],27,FALSE)</f>
        <v>-</v>
      </c>
      <c r="AY510" t="str">
        <f>VLOOKUP(Sheet1[[#This Row],[NPDES ID2]],Combined_Sheet__Major_Only___2[[NPDES ID2]:[ECHO BFR]],28,FALSE)</f>
        <v>-</v>
      </c>
      <c r="AZ510" t="str">
        <f>VLOOKUP(Sheet1[[#This Row],[NPDES ID2]],Combined_Sheet__Major_Only___2[[NPDES ID2]:[ECHO BFR]],29,FALSE)</f>
        <v>thickening</v>
      </c>
      <c r="BA510">
        <f>VLOOKUP(Sheet1[[#This Row],[NPDES ID2]],Combined_Sheet__Major_Only___2[[NPDES ID2]:[ECHO BFR]],17,FALSE)</f>
        <v>30.195277999999998</v>
      </c>
      <c r="BB510">
        <f>VLOOKUP(Sheet1[[#This Row],[NPDES ID2]],Combined_Sheet__Major_Only___2[[NPDES ID2]:[ECHO BFR]],18,FALSE)</f>
        <v>-95.488777999999996</v>
      </c>
      <c r="BC510" t="str">
        <f>IF(ISNUMBER(SEARCH("aerobic",$AW510)),"aerobic","")</f>
        <v>aerobic</v>
      </c>
      <c r="BD510" t="str">
        <f>IF(ISNUMBER(SEARCH("anaer",$AW510)),"anaer","")</f>
        <v/>
      </c>
      <c r="BE510" t="str">
        <f>IF(ISNUMBER(SEARCH("thickening",$AZ510)),"thickening","")</f>
        <v>thickening</v>
      </c>
      <c r="BF510" s="3" t="str">
        <f>IF(ISNUMBER(SEARCH("airDry",$AW510)),"airDry","")</f>
        <v/>
      </c>
      <c r="BG510" s="3" t="str">
        <f>IF(ISNUMBER(SEARCH("heatDry",$AY510)),"heatDry","")</f>
        <v/>
      </c>
      <c r="BH510" s="3" t="str">
        <f>IF(AND(ISNUMBER(SEARCH("aerobic",$AW510)),ISNUMBER(SEARCH("anaer",$AW510))),"Combined Aer and Anaer.","")</f>
        <v/>
      </c>
    </row>
    <row r="511" spans="1:60" x14ac:dyDescent="0.25">
      <c r="A511" s="4">
        <v>620</v>
      </c>
      <c r="B511" t="s">
        <v>3061</v>
      </c>
      <c r="C511">
        <v>651</v>
      </c>
      <c r="D511">
        <v>359.74691556254243</v>
      </c>
      <c r="E511">
        <v>359.70066137902791</v>
      </c>
      <c r="F511">
        <v>292.62608519314512</v>
      </c>
      <c r="G511">
        <v>426.45931900839179</v>
      </c>
      <c r="H511">
        <v>-115.3440085000569</v>
      </c>
      <c r="I511">
        <v>-117.7718638165864</v>
      </c>
      <c r="J511">
        <v>-133.46450838834579</v>
      </c>
      <c r="K511">
        <v>-91.843849300715462</v>
      </c>
      <c r="L511">
        <v>429.95128203316688</v>
      </c>
      <c r="M511">
        <v>428.08810431203818</v>
      </c>
      <c r="N511">
        <v>421.91475474084052</v>
      </c>
      <c r="O511">
        <v>443.04714438989299</v>
      </c>
      <c r="P511">
        <v>15.226964379063871</v>
      </c>
      <c r="Q511">
        <v>15.421515104732309</v>
      </c>
      <c r="R511">
        <v>12.610747544788159</v>
      </c>
      <c r="S511">
        <v>17.37126934133445</v>
      </c>
      <c r="T511">
        <v>53826.446774007592</v>
      </c>
      <c r="U511">
        <v>53826.405963008292</v>
      </c>
      <c r="V511">
        <v>53789.855741780579</v>
      </c>
      <c r="W511">
        <v>53863.290713963332</v>
      </c>
      <c r="X511">
        <v>3668.4313620079661</v>
      </c>
      <c r="Y511">
        <v>3682.8433298918708</v>
      </c>
      <c r="Z511">
        <v>3561.4054184145211</v>
      </c>
      <c r="AA511">
        <v>3737.323199959726</v>
      </c>
      <c r="AB511">
        <v>674.7215665820496</v>
      </c>
      <c r="AC511">
        <v>667.47964802138551</v>
      </c>
      <c r="AD511">
        <v>569.5840575144822</v>
      </c>
      <c r="AE511">
        <v>798.38274477975483</v>
      </c>
      <c r="AF511">
        <v>64.725815710363946</v>
      </c>
      <c r="AG511">
        <v>64.444581037785781</v>
      </c>
      <c r="AH511">
        <v>63.517533519546397</v>
      </c>
      <c r="AI511">
        <v>66.69672926483166</v>
      </c>
      <c r="AJ511">
        <v>0.5671730399664715</v>
      </c>
      <c r="AK511">
        <v>0.56717310656236042</v>
      </c>
      <c r="AL511">
        <v>0.56715774026980681</v>
      </c>
      <c r="AM511">
        <v>0.56718825162739583</v>
      </c>
      <c r="AN511">
        <v>0.95495803852140038</v>
      </c>
      <c r="AO511">
        <v>0.9549580385214006</v>
      </c>
      <c r="AP511">
        <v>0.9549580385214006</v>
      </c>
      <c r="AQ511">
        <v>0.9549580385214006</v>
      </c>
      <c r="AR511">
        <v>13.85697391527</v>
      </c>
      <c r="AS511">
        <v>13.85697391527</v>
      </c>
      <c r="AT511">
        <v>13.85697391527</v>
      </c>
      <c r="AU511">
        <v>13.85697391527</v>
      </c>
      <c r="AV511" t="str">
        <f>VLOOKUP(Sheet1[[#This Row],[NPDES ID2]],Combined_Sheet__Major_Only___2[[NPDES ID2]:[ECHO BFR]],3,FALSE)</f>
        <v>TX</v>
      </c>
      <c r="AW511" t="s">
        <v>41</v>
      </c>
      <c r="AX511" t="str">
        <f>VLOOKUP(Sheet1[[#This Row],[NPDES ID2]],Combined_Sheet__Major_Only___2[[NPDES ID2]:[ECHO BFR]],27,FALSE)</f>
        <v>-</v>
      </c>
      <c r="AY511" t="str">
        <f>VLOOKUP(Sheet1[[#This Row],[NPDES ID2]],Combined_Sheet__Major_Only___2[[NPDES ID2]:[ECHO BFR]],28,FALSE)</f>
        <v>-</v>
      </c>
      <c r="AZ511" t="str">
        <f>VLOOKUP(Sheet1[[#This Row],[NPDES ID2]],Combined_Sheet__Major_Only___2[[NPDES ID2]:[ECHO BFR]],29,FALSE)</f>
        <v>thickening</v>
      </c>
      <c r="BA511">
        <f>VLOOKUP(Sheet1[[#This Row],[NPDES ID2]],Combined_Sheet__Major_Only___2[[NPDES ID2]:[ECHO BFR]],17,FALSE)</f>
        <v>29.954319000000002</v>
      </c>
      <c r="BB511">
        <f>VLOOKUP(Sheet1[[#This Row],[NPDES ID2]],Combined_Sheet__Major_Only___2[[NPDES ID2]:[ECHO BFR]],18,FALSE)</f>
        <v>-93.942518000000007</v>
      </c>
      <c r="BC511" t="str">
        <f>IF(ISNUMBER(SEARCH("aerobic",$AW511)),"aerobic","")</f>
        <v>aerobic</v>
      </c>
      <c r="BD511" t="str">
        <f>IF(ISNUMBER(SEARCH("anaer",$AW511)),"anaer","")</f>
        <v/>
      </c>
      <c r="BE511" t="str">
        <f>IF(ISNUMBER(SEARCH("thickening",$AZ511)),"thickening","")</f>
        <v>thickening</v>
      </c>
      <c r="BF511" s="2" t="str">
        <f>IF(ISNUMBER(SEARCH("airDry",$AW511)),"airDry","")</f>
        <v/>
      </c>
      <c r="BG511" s="2" t="str">
        <f>IF(ISNUMBER(SEARCH("heatDry",$AY511)),"heatDry","")</f>
        <v/>
      </c>
      <c r="BH511" s="2" t="str">
        <f>IF(AND(ISNUMBER(SEARCH("aerobic",$AW511)),ISNUMBER(SEARCH("anaer",$AW511))),"Combined Aer and Anaer.","")</f>
        <v/>
      </c>
    </row>
    <row r="512" spans="1:60" x14ac:dyDescent="0.25">
      <c r="A512" s="4">
        <v>2547</v>
      </c>
      <c r="B512" t="s">
        <v>11817</v>
      </c>
      <c r="C512">
        <v>120.76</v>
      </c>
      <c r="D512">
        <v>926.33076010710681</v>
      </c>
      <c r="E512">
        <v>926.76258031156681</v>
      </c>
      <c r="F512">
        <v>659.01479469340904</v>
      </c>
      <c r="G512">
        <v>1213.914557450184</v>
      </c>
      <c r="H512">
        <v>-117.5264557950738</v>
      </c>
      <c r="I512">
        <v>-119.8103718053263</v>
      </c>
      <c r="J512">
        <v>-135.40079450183069</v>
      </c>
      <c r="K512">
        <v>-94.008300891638299</v>
      </c>
      <c r="L512">
        <v>78.473331257275817</v>
      </c>
      <c r="M512">
        <v>78.117320888935296</v>
      </c>
      <c r="N512">
        <v>76.939058795665247</v>
      </c>
      <c r="O512">
        <v>80.973941200029955</v>
      </c>
      <c r="P512">
        <v>2.827382770721941</v>
      </c>
      <c r="Q512">
        <v>2.859963940516224</v>
      </c>
      <c r="R512">
        <v>2.3493839388412501</v>
      </c>
      <c r="S512">
        <v>3.2219142224792949</v>
      </c>
      <c r="T512">
        <v>53833.65853430405</v>
      </c>
      <c r="U512">
        <v>53833.617718017442</v>
      </c>
      <c r="V512">
        <v>53797.062761484398</v>
      </c>
      <c r="W512">
        <v>53870.507247618167</v>
      </c>
      <c r="X512">
        <v>3728.9647033638489</v>
      </c>
      <c r="Y512">
        <v>3744.3428970045488</v>
      </c>
      <c r="Z512">
        <v>3615.1505051153749</v>
      </c>
      <c r="AA512">
        <v>3802.2285928291358</v>
      </c>
      <c r="AB512">
        <v>612.108888310162</v>
      </c>
      <c r="AC512">
        <v>606.71389409299786</v>
      </c>
      <c r="AD512">
        <v>525.92476088779813</v>
      </c>
      <c r="AE512">
        <v>710.75616386894649</v>
      </c>
      <c r="AF512">
        <v>63.683572889599212</v>
      </c>
      <c r="AG512">
        <v>63.394527725813298</v>
      </c>
      <c r="AH512">
        <v>62.438735909147773</v>
      </c>
      <c r="AI512">
        <v>65.71279656847102</v>
      </c>
      <c r="AJ512">
        <v>0.55443775492528347</v>
      </c>
      <c r="AK512">
        <v>0.55443776659456501</v>
      </c>
      <c r="AL512">
        <v>0.55443507974582784</v>
      </c>
      <c r="AM512">
        <v>0.55444041464394478</v>
      </c>
      <c r="AN512">
        <v>0.95496368274833043</v>
      </c>
      <c r="AO512">
        <v>0.95496368274833066</v>
      </c>
      <c r="AP512">
        <v>0.95496368274833066</v>
      </c>
      <c r="AQ512">
        <v>0.95496368274833066</v>
      </c>
      <c r="AR512">
        <v>14.568924838698109</v>
      </c>
      <c r="AS512">
        <v>14.568924838698109</v>
      </c>
      <c r="AT512">
        <v>14.568924838698109</v>
      </c>
      <c r="AU512">
        <v>14.568924838698109</v>
      </c>
      <c r="AV512" t="str">
        <f>VLOOKUP(Sheet1[[#This Row],[NPDES ID2]],Combined_Sheet__Major_Only___2[[NPDES ID2]:[ECHO BFR]],3,FALSE)</f>
        <v>AL</v>
      </c>
      <c r="AW512" t="s">
        <v>41</v>
      </c>
      <c r="AX512" t="str">
        <f>VLOOKUP(Sheet1[[#This Row],[NPDES ID2]],Combined_Sheet__Major_Only___2[[NPDES ID2]:[ECHO BFR]],27,FALSE)</f>
        <v>-</v>
      </c>
      <c r="AY512" t="str">
        <f>VLOOKUP(Sheet1[[#This Row],[NPDES ID2]],Combined_Sheet__Major_Only___2[[NPDES ID2]:[ECHO BFR]],28,FALSE)</f>
        <v>-</v>
      </c>
      <c r="AZ512" t="str">
        <f>VLOOKUP(Sheet1[[#This Row],[NPDES ID2]],Combined_Sheet__Major_Only___2[[NPDES ID2]:[ECHO BFR]],29,FALSE)</f>
        <v>thickening</v>
      </c>
      <c r="BA512">
        <f>VLOOKUP(Sheet1[[#This Row],[NPDES ID2]],Combined_Sheet__Major_Only___2[[NPDES ID2]:[ECHO BFR]],17,FALSE)</f>
        <v>32.5227</v>
      </c>
      <c r="BB512">
        <f>VLOOKUP(Sheet1[[#This Row],[NPDES ID2]],Combined_Sheet__Major_Only___2[[NPDES ID2]:[ECHO BFR]],18,FALSE)</f>
        <v>-86.2209</v>
      </c>
      <c r="BC512" t="str">
        <f>IF(ISNUMBER(SEARCH("aerobic",$AW512)),"aerobic","")</f>
        <v>aerobic</v>
      </c>
      <c r="BD512" t="str">
        <f>IF(ISNUMBER(SEARCH("anaer",$AW512)),"anaer","")</f>
        <v/>
      </c>
      <c r="BE512" t="str">
        <f>IF(ISNUMBER(SEARCH("thickening",$AZ512)),"thickening","")</f>
        <v>thickening</v>
      </c>
      <c r="BF512" s="3" t="str">
        <f>IF(ISNUMBER(SEARCH("airDry",$AW512)),"airDry","")</f>
        <v/>
      </c>
      <c r="BG512" s="3" t="str">
        <f>IF(ISNUMBER(SEARCH("heatDry",$AY512)),"heatDry","")</f>
        <v/>
      </c>
      <c r="BH512" s="3" t="str">
        <f>IF(AND(ISNUMBER(SEARCH("aerobic",$AW512)),ISNUMBER(SEARCH("anaer",$AW512))),"Combined Aer and Anaer.","")</f>
        <v/>
      </c>
    </row>
    <row r="513" spans="1:60" x14ac:dyDescent="0.25">
      <c r="A513" s="4">
        <v>1087</v>
      </c>
      <c r="B513" t="s">
        <v>5241</v>
      </c>
      <c r="C513">
        <v>351.13</v>
      </c>
      <c r="D513">
        <v>427.65974237754381</v>
      </c>
      <c r="E513">
        <v>432.8442391203518</v>
      </c>
      <c r="F513">
        <v>329.76122934843238</v>
      </c>
      <c r="G513">
        <v>536.60177523803475</v>
      </c>
      <c r="H513">
        <v>-115.05882950905639</v>
      </c>
      <c r="I513">
        <v>-117.4531063446546</v>
      </c>
      <c r="J513">
        <v>-133.19163578928499</v>
      </c>
      <c r="K513">
        <v>-91.470060592951114</v>
      </c>
      <c r="L513">
        <v>232.58599249148929</v>
      </c>
      <c r="M513">
        <v>231.586088924568</v>
      </c>
      <c r="N513">
        <v>228.27511133114771</v>
      </c>
      <c r="O513">
        <v>239.6114493587778</v>
      </c>
      <c r="P513">
        <v>8.2116373021478211</v>
      </c>
      <c r="Q513">
        <v>8.3165306793866556</v>
      </c>
      <c r="R513">
        <v>6.7945635647814981</v>
      </c>
      <c r="S513">
        <v>9.3742744191799936</v>
      </c>
      <c r="T513">
        <v>53990.68370583361</v>
      </c>
      <c r="U513">
        <v>53990.642774423701</v>
      </c>
      <c r="V513">
        <v>53953.984713780294</v>
      </c>
      <c r="W513">
        <v>54027.636351805988</v>
      </c>
      <c r="X513">
        <v>3668.8025633311609</v>
      </c>
      <c r="Y513">
        <v>3683.092137460128</v>
      </c>
      <c r="Z513">
        <v>3562.6554666373249</v>
      </c>
      <c r="AA513">
        <v>3737.1193036642112</v>
      </c>
      <c r="AB513">
        <v>683.38699468801769</v>
      </c>
      <c r="AC513">
        <v>675.90300148565905</v>
      </c>
      <c r="AD513">
        <v>575.71064544764272</v>
      </c>
      <c r="AE513">
        <v>810.48967041540732</v>
      </c>
      <c r="AF513">
        <v>64.915565454008345</v>
      </c>
      <c r="AG513">
        <v>64.63608255343388</v>
      </c>
      <c r="AH513">
        <v>63.713228093191958</v>
      </c>
      <c r="AI513">
        <v>66.876087362194482</v>
      </c>
      <c r="AJ513">
        <v>0.56949206550306353</v>
      </c>
      <c r="AK513">
        <v>0.56949210177214571</v>
      </c>
      <c r="AL513">
        <v>0.56948374298762394</v>
      </c>
      <c r="AM513">
        <v>0.569500340012707</v>
      </c>
      <c r="AN513">
        <v>0.95508622749541405</v>
      </c>
      <c r="AO513">
        <v>0.95508622749541394</v>
      </c>
      <c r="AP513">
        <v>0.95508622749541394</v>
      </c>
      <c r="AQ513">
        <v>0.95508622749541394</v>
      </c>
      <c r="AR513">
        <v>13.79821886174363</v>
      </c>
      <c r="AS513">
        <v>13.79821886174363</v>
      </c>
      <c r="AT513">
        <v>13.79821886174363</v>
      </c>
      <c r="AU513">
        <v>13.79821886174363</v>
      </c>
      <c r="AV513" t="str">
        <f>VLOOKUP(Sheet1[[#This Row],[NPDES ID2]],Combined_Sheet__Major_Only___2[[NPDES ID2]:[ECHO BFR]],3,FALSE)</f>
        <v>NM</v>
      </c>
      <c r="AW513" t="s">
        <v>41</v>
      </c>
      <c r="AX513" t="str">
        <f>VLOOKUP(Sheet1[[#This Row],[NPDES ID2]],Combined_Sheet__Major_Only___2[[NPDES ID2]:[ECHO BFR]],27,FALSE)</f>
        <v>-</v>
      </c>
      <c r="AY513" t="str">
        <f>VLOOKUP(Sheet1[[#This Row],[NPDES ID2]],Combined_Sheet__Major_Only___2[[NPDES ID2]:[ECHO BFR]],28,FALSE)</f>
        <v>-</v>
      </c>
      <c r="AZ513" t="str">
        <f>VLOOKUP(Sheet1[[#This Row],[NPDES ID2]],Combined_Sheet__Major_Only___2[[NPDES ID2]:[ECHO BFR]],29,FALSE)</f>
        <v>thickening</v>
      </c>
      <c r="BA513">
        <f>VLOOKUP(Sheet1[[#This Row],[NPDES ID2]],Combined_Sheet__Major_Only___2[[NPDES ID2]:[ECHO BFR]],17,FALSE)</f>
        <v>36.387222000000001</v>
      </c>
      <c r="BB513">
        <f>VLOOKUP(Sheet1[[#This Row],[NPDES ID2]],Combined_Sheet__Major_Only___2[[NPDES ID2]:[ECHO BFR]],18,FALSE)</f>
        <v>-105.63555599999999</v>
      </c>
      <c r="BC513" t="str">
        <f>IF(ISNUMBER(SEARCH("aerobic",$AW513)),"aerobic","")</f>
        <v>aerobic</v>
      </c>
      <c r="BD513" t="str">
        <f>IF(ISNUMBER(SEARCH("anaer",$AW513)),"anaer","")</f>
        <v/>
      </c>
      <c r="BE513" t="str">
        <f>IF(ISNUMBER(SEARCH("thickening",$AZ513)),"thickening","")</f>
        <v>thickening</v>
      </c>
      <c r="BF513" s="3" t="str">
        <f>IF(ISNUMBER(SEARCH("airDry",$AW513)),"airDry","")</f>
        <v/>
      </c>
      <c r="BG513" s="3" t="str">
        <f>IF(ISNUMBER(SEARCH("heatDry",$AY513)),"heatDry","")</f>
        <v/>
      </c>
      <c r="BH513" s="3" t="str">
        <f>IF(AND(ISNUMBER(SEARCH("aerobic",$AW513)),ISNUMBER(SEARCH("anaer",$AW513))),"Combined Aer and Anaer.","")</f>
        <v/>
      </c>
    </row>
    <row r="514" spans="1:60" x14ac:dyDescent="0.25">
      <c r="A514" s="4">
        <v>1399</v>
      </c>
      <c r="B514" t="s">
        <v>6631</v>
      </c>
      <c r="C514">
        <v>140.72</v>
      </c>
      <c r="D514">
        <v>842.79646365973383</v>
      </c>
      <c r="E514">
        <v>841.32275840041939</v>
      </c>
      <c r="F514">
        <v>603.82117919703137</v>
      </c>
      <c r="G514">
        <v>1097.393692398264</v>
      </c>
      <c r="H514">
        <v>-121.9172296151584</v>
      </c>
      <c r="I514">
        <v>-124.317847858251</v>
      </c>
      <c r="J514">
        <v>-140.30582195797669</v>
      </c>
      <c r="K514">
        <v>-98.63435346328788</v>
      </c>
      <c r="L514">
        <v>88.373870861348962</v>
      </c>
      <c r="M514">
        <v>87.934713921347111</v>
      </c>
      <c r="N514">
        <v>86.481219687429345</v>
      </c>
      <c r="O514">
        <v>91.458562580761452</v>
      </c>
      <c r="P514">
        <v>3.3011314401819338</v>
      </c>
      <c r="Q514">
        <v>3.327114531560484</v>
      </c>
      <c r="R514">
        <v>2.7556739396972558</v>
      </c>
      <c r="S514">
        <v>3.764195272066996</v>
      </c>
      <c r="T514">
        <v>54011.435842034407</v>
      </c>
      <c r="U514">
        <v>54011.394895410027</v>
      </c>
      <c r="V514">
        <v>53974.723208731251</v>
      </c>
      <c r="W514">
        <v>54048.402223541387</v>
      </c>
      <c r="X514">
        <v>3871.462710853491</v>
      </c>
      <c r="Y514">
        <v>3889.0329136092332</v>
      </c>
      <c r="Z514">
        <v>3742.06923515885</v>
      </c>
      <c r="AA514">
        <v>3954.8190446273179</v>
      </c>
      <c r="AB514">
        <v>650.56468545373673</v>
      </c>
      <c r="AC514">
        <v>644.06168762349421</v>
      </c>
      <c r="AD514">
        <v>556.5753397155255</v>
      </c>
      <c r="AE514">
        <v>756.96304658996326</v>
      </c>
      <c r="AF514">
        <v>61.545595818287183</v>
      </c>
      <c r="AG514">
        <v>61.239603202215783</v>
      </c>
      <c r="AH514">
        <v>60.227828699473349</v>
      </c>
      <c r="AI514">
        <v>63.693729115414293</v>
      </c>
      <c r="AJ514">
        <v>0.52832709257673405</v>
      </c>
      <c r="AK514">
        <v>0.52832710601672872</v>
      </c>
      <c r="AL514">
        <v>0.52832401116312</v>
      </c>
      <c r="AM514">
        <v>0.52833015618532542</v>
      </c>
      <c r="AN514">
        <v>0.95510237289326616</v>
      </c>
      <c r="AO514">
        <v>0.95510237289326605</v>
      </c>
      <c r="AP514">
        <v>0.95510237289326605</v>
      </c>
      <c r="AQ514">
        <v>0.95510237289326605</v>
      </c>
      <c r="AR514">
        <v>13.884777417866649</v>
      </c>
      <c r="AS514">
        <v>13.884777417866649</v>
      </c>
      <c r="AT514">
        <v>13.884777417866649</v>
      </c>
      <c r="AU514">
        <v>13.884777417866649</v>
      </c>
      <c r="AV514" t="str">
        <f>VLOOKUP(Sheet1[[#This Row],[NPDES ID2]],Combined_Sheet__Major_Only___2[[NPDES ID2]:[ECHO BFR]],3,FALSE)</f>
        <v>PA</v>
      </c>
      <c r="AW514" t="s">
        <v>41</v>
      </c>
      <c r="AX514" t="str">
        <f>VLOOKUP(Sheet1[[#This Row],[NPDES ID2]],Combined_Sheet__Major_Only___2[[NPDES ID2]:[ECHO BFR]],27,FALSE)</f>
        <v>-</v>
      </c>
      <c r="AY514" t="str">
        <f>VLOOKUP(Sheet1[[#This Row],[NPDES ID2]],Combined_Sheet__Major_Only___2[[NPDES ID2]:[ECHO BFR]],28,FALSE)</f>
        <v>-</v>
      </c>
      <c r="AZ514" t="str">
        <f>VLOOKUP(Sheet1[[#This Row],[NPDES ID2]],Combined_Sheet__Major_Only___2[[NPDES ID2]:[ECHO BFR]],29,FALSE)</f>
        <v>thickening</v>
      </c>
      <c r="BA514">
        <f>VLOOKUP(Sheet1[[#This Row],[NPDES ID2]],Combined_Sheet__Major_Only___2[[NPDES ID2]:[ECHO BFR]],17,FALSE)</f>
        <v>40.292243999999997</v>
      </c>
      <c r="BB514">
        <f>VLOOKUP(Sheet1[[#This Row],[NPDES ID2]],Combined_Sheet__Major_Only___2[[NPDES ID2]:[ECHO BFR]],18,FALSE)</f>
        <v>-80.108379999999997</v>
      </c>
      <c r="BC514" t="str">
        <f>IF(ISNUMBER(SEARCH("aerobic",$AW514)),"aerobic","")</f>
        <v>aerobic</v>
      </c>
      <c r="BD514" t="str">
        <f>IF(ISNUMBER(SEARCH("anaer",$AW514)),"anaer","")</f>
        <v/>
      </c>
      <c r="BE514" t="str">
        <f>IF(ISNUMBER(SEARCH("thickening",$AZ514)),"thickening","")</f>
        <v>thickening</v>
      </c>
      <c r="BF514" s="3" t="str">
        <f>IF(ISNUMBER(SEARCH("airDry",$AW514)),"airDry","")</f>
        <v/>
      </c>
      <c r="BG514" s="3" t="str">
        <f>IF(ISNUMBER(SEARCH("heatDry",$AY514)),"heatDry","")</f>
        <v/>
      </c>
      <c r="BH514" s="3" t="str">
        <f>IF(AND(ISNUMBER(SEARCH("aerobic",$AW514)),ISNUMBER(SEARCH("anaer",$AW514))),"Combined Aer and Anaer.","")</f>
        <v/>
      </c>
    </row>
    <row r="515" spans="1:60" x14ac:dyDescent="0.25">
      <c r="A515" s="4">
        <v>2047</v>
      </c>
      <c r="B515" t="s">
        <v>9630</v>
      </c>
      <c r="C515">
        <v>1265.2</v>
      </c>
      <c r="D515">
        <v>438.03704679887591</v>
      </c>
      <c r="E515">
        <v>438.03230420132411</v>
      </c>
      <c r="F515">
        <v>371.44046899094423</v>
      </c>
      <c r="G515">
        <v>513.70749294082896</v>
      </c>
      <c r="H515">
        <v>-124.81854064360181</v>
      </c>
      <c r="I515">
        <v>-127.4279543901646</v>
      </c>
      <c r="J515">
        <v>-143.4933085516335</v>
      </c>
      <c r="K515">
        <v>-101.9885810679209</v>
      </c>
      <c r="L515">
        <v>775.39639783054849</v>
      </c>
      <c r="M515">
        <v>771.30141575027267</v>
      </c>
      <c r="N515">
        <v>757.71994368231788</v>
      </c>
      <c r="O515">
        <v>804.19640959545666</v>
      </c>
      <c r="P515">
        <v>29.71794428666739</v>
      </c>
      <c r="Q515">
        <v>30.01946160866585</v>
      </c>
      <c r="R515">
        <v>24.88705110540177</v>
      </c>
      <c r="S515">
        <v>33.874169620859128</v>
      </c>
      <c r="T515">
        <v>54026.276866761109</v>
      </c>
      <c r="U515">
        <v>54026.235909256</v>
      </c>
      <c r="V515">
        <v>53989.554477829697</v>
      </c>
      <c r="W515">
        <v>54063.253071324711</v>
      </c>
      <c r="X515">
        <v>3968.4132166616678</v>
      </c>
      <c r="Y515">
        <v>3987.6042373433311</v>
      </c>
      <c r="Z515">
        <v>3827.3373027404209</v>
      </c>
      <c r="AA515">
        <v>4059.396854358059</v>
      </c>
      <c r="AB515">
        <v>653.72486727969806</v>
      </c>
      <c r="AC515">
        <v>647.08936882085573</v>
      </c>
      <c r="AD515">
        <v>561.25648371878754</v>
      </c>
      <c r="AE515">
        <v>757.5644539326529</v>
      </c>
      <c r="AF515">
        <v>60.064318280615979</v>
      </c>
      <c r="AG515">
        <v>59.745750296526943</v>
      </c>
      <c r="AH515">
        <v>58.697869269273617</v>
      </c>
      <c r="AI515">
        <v>62.294208195180929</v>
      </c>
      <c r="AJ515">
        <v>0.51024782943328884</v>
      </c>
      <c r="AK515">
        <v>0.51024794663766015</v>
      </c>
      <c r="AL515">
        <v>0.51022083548428021</v>
      </c>
      <c r="AM515">
        <v>0.51027466885519357</v>
      </c>
      <c r="AN515">
        <v>0.9551139122619674</v>
      </c>
      <c r="AO515">
        <v>0.9551139122619674</v>
      </c>
      <c r="AP515">
        <v>0.9551139122619674</v>
      </c>
      <c r="AQ515">
        <v>0.9551139122619674</v>
      </c>
      <c r="AR515">
        <v>13.711509925288031</v>
      </c>
      <c r="AS515">
        <v>13.71150992528802</v>
      </c>
      <c r="AT515">
        <v>13.71150992528802</v>
      </c>
      <c r="AU515">
        <v>13.71150992528802</v>
      </c>
      <c r="AV515" t="str">
        <f>VLOOKUP(Sheet1[[#This Row],[NPDES ID2]],Combined_Sheet__Major_Only___2[[NPDES ID2]:[ECHO BFR]],3,FALSE)</f>
        <v>KS</v>
      </c>
      <c r="AW515" t="s">
        <v>41</v>
      </c>
      <c r="AX515" t="str">
        <f>VLOOKUP(Sheet1[[#This Row],[NPDES ID2]],Combined_Sheet__Major_Only___2[[NPDES ID2]:[ECHO BFR]],27,FALSE)</f>
        <v>tempSludgeStore</v>
      </c>
      <c r="AY515" t="str">
        <f>VLOOKUP(Sheet1[[#This Row],[NPDES ID2]],Combined_Sheet__Major_Only___2[[NPDES ID2]:[ECHO BFR]],28,FALSE)</f>
        <v>-</v>
      </c>
      <c r="AZ515" t="str">
        <f>VLOOKUP(Sheet1[[#This Row],[NPDES ID2]],Combined_Sheet__Major_Only___2[[NPDES ID2]:[ECHO BFR]],29,FALSE)</f>
        <v>thickening</v>
      </c>
      <c r="BA515">
        <f>VLOOKUP(Sheet1[[#This Row],[NPDES ID2]],Combined_Sheet__Major_Only___2[[NPDES ID2]:[ECHO BFR]],17,FALSE)</f>
        <v>37.783929999999998</v>
      </c>
      <c r="BB515">
        <f>VLOOKUP(Sheet1[[#This Row],[NPDES ID2]],Combined_Sheet__Major_Only___2[[NPDES ID2]:[ECHO BFR]],18,FALSE)</f>
        <v>-97.33587</v>
      </c>
      <c r="BC515" t="str">
        <f>IF(ISNUMBER(SEARCH("aerobic",$AW515)),"aerobic","")</f>
        <v>aerobic</v>
      </c>
      <c r="BD515" t="str">
        <f>IF(ISNUMBER(SEARCH("anaer",$AW515)),"anaer","")</f>
        <v/>
      </c>
      <c r="BE515" t="str">
        <f>IF(ISNUMBER(SEARCH("thickening",$AZ515)),"thickening","")</f>
        <v>thickening</v>
      </c>
      <c r="BF515" s="3" t="str">
        <f>IF(ISNUMBER(SEARCH("airDry",$AW515)),"airDry","")</f>
        <v/>
      </c>
      <c r="BG515" s="3" t="str">
        <f>IF(ISNUMBER(SEARCH("heatDry",$AY515)),"heatDry","")</f>
        <v/>
      </c>
      <c r="BH515" s="3" t="str">
        <f>IF(AND(ISNUMBER(SEARCH("aerobic",$AW515)),ISNUMBER(SEARCH("anaer",$AW515))),"Combined Aer and Anaer.","")</f>
        <v/>
      </c>
    </row>
    <row r="516" spans="1:60" x14ac:dyDescent="0.25">
      <c r="A516" s="4">
        <v>2275</v>
      </c>
      <c r="B516" t="s">
        <v>10637</v>
      </c>
      <c r="C516">
        <v>468</v>
      </c>
      <c r="D516">
        <v>395.27781348364942</v>
      </c>
      <c r="E516">
        <v>400.26938231510383</v>
      </c>
      <c r="F516">
        <v>305.52277799574438</v>
      </c>
      <c r="G516">
        <v>481.92607692950543</v>
      </c>
      <c r="H516">
        <v>-119.53164212295491</v>
      </c>
      <c r="I516">
        <v>-121.8542110281542</v>
      </c>
      <c r="J516">
        <v>-137.62963067739449</v>
      </c>
      <c r="K516">
        <v>-96.200446560344986</v>
      </c>
      <c r="L516">
        <v>299.17017518423228</v>
      </c>
      <c r="M516">
        <v>297.75180519769469</v>
      </c>
      <c r="N516">
        <v>293.05456741447671</v>
      </c>
      <c r="O516">
        <v>309.13660040012297</v>
      </c>
      <c r="P516">
        <v>10.967627450070561</v>
      </c>
      <c r="Q516">
        <v>11.073783079446891</v>
      </c>
      <c r="R516">
        <v>9.1338907180220819</v>
      </c>
      <c r="S516">
        <v>12.50915708990726</v>
      </c>
      <c r="T516">
        <v>54026.820310281357</v>
      </c>
      <c r="U516">
        <v>54026.779352377853</v>
      </c>
      <c r="V516">
        <v>53990.097564121737</v>
      </c>
      <c r="W516">
        <v>54063.796874542277</v>
      </c>
      <c r="X516">
        <v>3804.35909273479</v>
      </c>
      <c r="Y516">
        <v>3820.7970832437281</v>
      </c>
      <c r="Z516">
        <v>3682.9809014387029</v>
      </c>
      <c r="AA516">
        <v>3882.525239455566</v>
      </c>
      <c r="AB516">
        <v>575.1984266967562</v>
      </c>
      <c r="AC516">
        <v>570.72757988253352</v>
      </c>
      <c r="AD516">
        <v>499.94292049133668</v>
      </c>
      <c r="AE516">
        <v>659.61600553632729</v>
      </c>
      <c r="AF516">
        <v>62.648033809156871</v>
      </c>
      <c r="AG516">
        <v>62.350529225701422</v>
      </c>
      <c r="AH516">
        <v>61.368404679634551</v>
      </c>
      <c r="AI516">
        <v>64.734691287508838</v>
      </c>
      <c r="AJ516">
        <v>0.54178860417409502</v>
      </c>
      <c r="AK516">
        <v>0.54178864724323761</v>
      </c>
      <c r="AL516">
        <v>0.54177871781723907</v>
      </c>
      <c r="AM516">
        <v>0.54179843354560497</v>
      </c>
      <c r="AN516">
        <v>0.9551143346940113</v>
      </c>
      <c r="AO516">
        <v>0.95511433469401108</v>
      </c>
      <c r="AP516">
        <v>0.95511433469401108</v>
      </c>
      <c r="AQ516">
        <v>0.95511433469401108</v>
      </c>
      <c r="AR516">
        <v>15.066441420996449</v>
      </c>
      <c r="AS516">
        <v>15.06644142099646</v>
      </c>
      <c r="AT516">
        <v>15.06644142099646</v>
      </c>
      <c r="AU516">
        <v>15.06644142099646</v>
      </c>
      <c r="AV516" t="str">
        <f>VLOOKUP(Sheet1[[#This Row],[NPDES ID2]],Combined_Sheet__Major_Only___2[[NPDES ID2]:[ECHO BFR]],3,FALSE)</f>
        <v>TX</v>
      </c>
      <c r="AW516" t="s">
        <v>41</v>
      </c>
      <c r="AX516" t="str">
        <f>VLOOKUP(Sheet1[[#This Row],[NPDES ID2]],Combined_Sheet__Major_Only___2[[NPDES ID2]:[ECHO BFR]],27,FALSE)</f>
        <v>-</v>
      </c>
      <c r="AY516" t="str">
        <f>VLOOKUP(Sheet1[[#This Row],[NPDES ID2]],Combined_Sheet__Major_Only___2[[NPDES ID2]:[ECHO BFR]],28,FALSE)</f>
        <v>-</v>
      </c>
      <c r="AZ516" t="str">
        <f>VLOOKUP(Sheet1[[#This Row],[NPDES ID2]],Combined_Sheet__Major_Only___2[[NPDES ID2]:[ECHO BFR]],29,FALSE)</f>
        <v>thickening</v>
      </c>
      <c r="BA516">
        <f>VLOOKUP(Sheet1[[#This Row],[NPDES ID2]],Combined_Sheet__Major_Only___2[[NPDES ID2]:[ECHO BFR]],17,FALSE)</f>
        <v>30.672944000000001</v>
      </c>
      <c r="BB516">
        <f>VLOOKUP(Sheet1[[#This Row],[NPDES ID2]],Combined_Sheet__Major_Only___2[[NPDES ID2]:[ECHO BFR]],18,FALSE)</f>
        <v>-97.609750000000005</v>
      </c>
      <c r="BC516" t="str">
        <f>IF(ISNUMBER(SEARCH("aerobic",$AW516)),"aerobic","")</f>
        <v>aerobic</v>
      </c>
      <c r="BD516" t="str">
        <f>IF(ISNUMBER(SEARCH("anaer",$AW516)),"anaer","")</f>
        <v/>
      </c>
      <c r="BE516" t="str">
        <f>IF(ISNUMBER(SEARCH("thickening",$AZ516)),"thickening","")</f>
        <v>thickening</v>
      </c>
      <c r="BF516" s="3" t="str">
        <f>IF(ISNUMBER(SEARCH("airDry",$AW516)),"airDry","")</f>
        <v/>
      </c>
      <c r="BG516" s="3" t="str">
        <f>IF(ISNUMBER(SEARCH("heatDry",$AY516)),"heatDry","")</f>
        <v/>
      </c>
      <c r="BH516" s="3" t="str">
        <f>IF(AND(ISNUMBER(SEARCH("aerobic",$AW516)),ISNUMBER(SEARCH("anaer",$AW516))),"Combined Aer and Anaer.","")</f>
        <v/>
      </c>
    </row>
    <row r="517" spans="1:60" x14ac:dyDescent="0.25">
      <c r="A517" s="4">
        <v>2610</v>
      </c>
      <c r="B517" t="s">
        <v>12072</v>
      </c>
      <c r="C517">
        <v>26.82</v>
      </c>
      <c r="D517">
        <v>4002.1482564341882</v>
      </c>
      <c r="E517">
        <v>3991.5008310645012</v>
      </c>
      <c r="F517">
        <v>2759.536792343265</v>
      </c>
      <c r="G517">
        <v>5311.302496855953</v>
      </c>
      <c r="H517">
        <v>-125.39304739124501</v>
      </c>
      <c r="I517">
        <v>-127.81466185330891</v>
      </c>
      <c r="J517">
        <v>-144.18046039751741</v>
      </c>
      <c r="K517">
        <v>-102.2606979478075</v>
      </c>
      <c r="L517">
        <v>16.41148107742065</v>
      </c>
      <c r="M517">
        <v>16.324352968094519</v>
      </c>
      <c r="N517">
        <v>16.036045025095799</v>
      </c>
      <c r="O517">
        <v>17.023397854477871</v>
      </c>
      <c r="P517">
        <v>0.63005860756160936</v>
      </c>
      <c r="Q517">
        <v>0.63651572623201158</v>
      </c>
      <c r="R517">
        <v>0.52772239566477819</v>
      </c>
      <c r="S517">
        <v>0.71829156358956048</v>
      </c>
      <c r="T517">
        <v>54276.861487746442</v>
      </c>
      <c r="U517">
        <v>54276.820346524757</v>
      </c>
      <c r="V517">
        <v>54239.974379029692</v>
      </c>
      <c r="W517">
        <v>54314.003550595837</v>
      </c>
      <c r="X517">
        <v>3993.0383598651879</v>
      </c>
      <c r="Y517">
        <v>4012.4459727195608</v>
      </c>
      <c r="Z517">
        <v>3850.541919610293</v>
      </c>
      <c r="AA517">
        <v>4084.9067285280398</v>
      </c>
      <c r="AB517">
        <v>645.29845267714927</v>
      </c>
      <c r="AC517">
        <v>638.95766644910373</v>
      </c>
      <c r="AD517">
        <v>555.63913234128222</v>
      </c>
      <c r="AE517">
        <v>745.63823685162572</v>
      </c>
      <c r="AF517">
        <v>59.967455927257127</v>
      </c>
      <c r="AG517">
        <v>59.649061686180303</v>
      </c>
      <c r="AH517">
        <v>58.595674130199278</v>
      </c>
      <c r="AI517">
        <v>62.203374395304742</v>
      </c>
      <c r="AJ517">
        <v>0.50906595447094116</v>
      </c>
      <c r="AK517">
        <v>0.50906595695069989</v>
      </c>
      <c r="AL517">
        <v>0.50906538618977537</v>
      </c>
      <c r="AM517">
        <v>0.50906651946540826</v>
      </c>
      <c r="AN517">
        <v>0.95530785805157381</v>
      </c>
      <c r="AO517">
        <v>0.95530785805157403</v>
      </c>
      <c r="AP517">
        <v>0.95530785805157403</v>
      </c>
      <c r="AQ517">
        <v>0.95530785805157403</v>
      </c>
      <c r="AR517">
        <v>13.847435360862651</v>
      </c>
      <c r="AS517">
        <v>13.847435360862651</v>
      </c>
      <c r="AT517">
        <v>13.847435360862651</v>
      </c>
      <c r="AU517">
        <v>13.847435360862651</v>
      </c>
      <c r="AV517" t="str">
        <f>VLOOKUP(Sheet1[[#This Row],[NPDES ID2]],Combined_Sheet__Major_Only___2[[NPDES ID2]:[ECHO BFR]],3,FALSE)</f>
        <v>WV</v>
      </c>
      <c r="AW517" t="s">
        <v>41</v>
      </c>
      <c r="AX517" t="str">
        <f>VLOOKUP(Sheet1[[#This Row],[NPDES ID2]],Combined_Sheet__Major_Only___2[[NPDES ID2]:[ECHO BFR]],27,FALSE)</f>
        <v>-</v>
      </c>
      <c r="AY517" t="str">
        <f>VLOOKUP(Sheet1[[#This Row],[NPDES ID2]],Combined_Sheet__Major_Only___2[[NPDES ID2]:[ECHO BFR]],28,FALSE)</f>
        <v>-</v>
      </c>
      <c r="AZ517" t="str">
        <f>VLOOKUP(Sheet1[[#This Row],[NPDES ID2]],Combined_Sheet__Major_Only___2[[NPDES ID2]:[ECHO BFR]],29,FALSE)</f>
        <v>thickening</v>
      </c>
      <c r="BA517">
        <f>VLOOKUP(Sheet1[[#This Row],[NPDES ID2]],Combined_Sheet__Major_Only___2[[NPDES ID2]:[ECHO BFR]],17,FALSE)</f>
        <v>38.432926999999999</v>
      </c>
      <c r="BB517">
        <f>VLOOKUP(Sheet1[[#This Row],[NPDES ID2]],Combined_Sheet__Major_Only___2[[NPDES ID2]:[ECHO BFR]],18,FALSE)</f>
        <v>-81.739138999999994</v>
      </c>
      <c r="BC517" t="str">
        <f>IF(ISNUMBER(SEARCH("aerobic",$AW517)),"aerobic","")</f>
        <v>aerobic</v>
      </c>
      <c r="BD517" t="str">
        <f>IF(ISNUMBER(SEARCH("anaer",$AW517)),"anaer","")</f>
        <v/>
      </c>
      <c r="BE517" t="str">
        <f>IF(ISNUMBER(SEARCH("thickening",$AZ517)),"thickening","")</f>
        <v>thickening</v>
      </c>
      <c r="BF517" s="2" t="str">
        <f>IF(ISNUMBER(SEARCH("airDry",$AW517)),"airDry","")</f>
        <v/>
      </c>
      <c r="BG517" s="2" t="str">
        <f>IF(ISNUMBER(SEARCH("heatDry",$AY517)),"heatDry","")</f>
        <v/>
      </c>
      <c r="BH517" s="2" t="str">
        <f>IF(AND(ISNUMBER(SEARCH("aerobic",$AW517)),ISNUMBER(SEARCH("anaer",$AW517))),"Combined Aer and Anaer.","")</f>
        <v/>
      </c>
    </row>
    <row r="518" spans="1:60" x14ac:dyDescent="0.25">
      <c r="A518" s="4">
        <v>1277</v>
      </c>
      <c r="B518" t="s">
        <v>6089</v>
      </c>
      <c r="C518">
        <v>194.7</v>
      </c>
      <c r="D518">
        <v>610.67704794724</v>
      </c>
      <c r="E518">
        <v>608.73538861943348</v>
      </c>
      <c r="F518">
        <v>446.34034113425412</v>
      </c>
      <c r="G518">
        <v>791.9244027985435</v>
      </c>
      <c r="H518">
        <v>-113.4774760079337</v>
      </c>
      <c r="I518">
        <v>-115.87626813674849</v>
      </c>
      <c r="J518">
        <v>-131.75536409946511</v>
      </c>
      <c r="K518">
        <v>-89.764932688818149</v>
      </c>
      <c r="L518">
        <v>130.6772997203384</v>
      </c>
      <c r="M518">
        <v>130.13629199611759</v>
      </c>
      <c r="N518">
        <v>128.3454635330267</v>
      </c>
      <c r="O518">
        <v>134.47770677438439</v>
      </c>
      <c r="P518">
        <v>4.5497000297313264</v>
      </c>
      <c r="Q518">
        <v>4.6086653642078437</v>
      </c>
      <c r="R518">
        <v>3.749116496220068</v>
      </c>
      <c r="S518">
        <v>5.2097771738794423</v>
      </c>
      <c r="T518">
        <v>54450.404828004081</v>
      </c>
      <c r="U518">
        <v>54450.363559548801</v>
      </c>
      <c r="V518">
        <v>54413.403641968311</v>
      </c>
      <c r="W518">
        <v>54487.661756645371</v>
      </c>
      <c r="X518">
        <v>3651.574327605651</v>
      </c>
      <c r="Y518">
        <v>3665.232472966828</v>
      </c>
      <c r="Z518">
        <v>3549.8621247164392</v>
      </c>
      <c r="AA518">
        <v>3717.0272550420741</v>
      </c>
      <c r="AB518">
        <v>611.32419721226859</v>
      </c>
      <c r="AC518">
        <v>606.13361273532416</v>
      </c>
      <c r="AD518">
        <v>524.03894941731971</v>
      </c>
      <c r="AE518">
        <v>712.94554829412243</v>
      </c>
      <c r="AF518">
        <v>65.775482609675464</v>
      </c>
      <c r="AG518">
        <v>65.502953272129176</v>
      </c>
      <c r="AH518">
        <v>64.602220869585366</v>
      </c>
      <c r="AI518">
        <v>67.688226150187987</v>
      </c>
      <c r="AJ518">
        <v>0.58000321629995399</v>
      </c>
      <c r="AK518">
        <v>0.5800032357773155</v>
      </c>
      <c r="AL518">
        <v>0.57999874988460109</v>
      </c>
      <c r="AM518">
        <v>0.58000765691698564</v>
      </c>
      <c r="AN518">
        <v>0.95544119658072968</v>
      </c>
      <c r="AO518">
        <v>0.95544119658072957</v>
      </c>
      <c r="AP518">
        <v>0.95544119658072957</v>
      </c>
      <c r="AQ518">
        <v>0.95544119658072957</v>
      </c>
      <c r="AR518">
        <v>14.87238086881684</v>
      </c>
      <c r="AS518">
        <v>14.872380868816849</v>
      </c>
      <c r="AT518">
        <v>14.872380868816849</v>
      </c>
      <c r="AU518">
        <v>14.872380868816849</v>
      </c>
      <c r="AV518" t="str">
        <f>VLOOKUP(Sheet1[[#This Row],[NPDES ID2]],Combined_Sheet__Major_Only___2[[NPDES ID2]:[ECHO BFR]],3,FALSE)</f>
        <v>TX</v>
      </c>
      <c r="AW518" t="s">
        <v>41</v>
      </c>
      <c r="AX518" t="str">
        <f>VLOOKUP(Sheet1[[#This Row],[NPDES ID2]],Combined_Sheet__Major_Only___2[[NPDES ID2]:[ECHO BFR]],27,FALSE)</f>
        <v>-</v>
      </c>
      <c r="AY518" t="str">
        <f>VLOOKUP(Sheet1[[#This Row],[NPDES ID2]],Combined_Sheet__Major_Only___2[[NPDES ID2]:[ECHO BFR]],28,FALSE)</f>
        <v>-</v>
      </c>
      <c r="AZ518" t="str">
        <f>VLOOKUP(Sheet1[[#This Row],[NPDES ID2]],Combined_Sheet__Major_Only___2[[NPDES ID2]:[ECHO BFR]],29,FALSE)</f>
        <v>thickening</v>
      </c>
      <c r="BA518">
        <f>VLOOKUP(Sheet1[[#This Row],[NPDES ID2]],Combined_Sheet__Major_Only___2[[NPDES ID2]:[ECHO BFR]],17,FALSE)</f>
        <v>30.009512999999998</v>
      </c>
      <c r="BB518">
        <f>VLOOKUP(Sheet1[[#This Row],[NPDES ID2]],Combined_Sheet__Major_Only___2[[NPDES ID2]:[ECHO BFR]],18,FALSE)</f>
        <v>-95.499568999999994</v>
      </c>
      <c r="BC518" t="str">
        <f>IF(ISNUMBER(SEARCH("aerobic",$AW518)),"aerobic","")</f>
        <v>aerobic</v>
      </c>
      <c r="BD518" t="str">
        <f>IF(ISNUMBER(SEARCH("anaer",$AW518)),"anaer","")</f>
        <v/>
      </c>
      <c r="BE518" t="str">
        <f>IF(ISNUMBER(SEARCH("thickening",$AZ518)),"thickening","")</f>
        <v>thickening</v>
      </c>
      <c r="BF518" s="3" t="str">
        <f>IF(ISNUMBER(SEARCH("airDry",$AW518)),"airDry","")</f>
        <v/>
      </c>
      <c r="BG518" s="3" t="str">
        <f>IF(ISNUMBER(SEARCH("heatDry",$AY518)),"heatDry","")</f>
        <v/>
      </c>
      <c r="BH518" s="3" t="str">
        <f>IF(AND(ISNUMBER(SEARCH("aerobic",$AW518)),ISNUMBER(SEARCH("anaer",$AW518))),"Combined Aer and Anaer.","")</f>
        <v/>
      </c>
    </row>
    <row r="519" spans="1:60" x14ac:dyDescent="0.25">
      <c r="A519" s="4">
        <v>1059</v>
      </c>
      <c r="B519" t="s">
        <v>5112</v>
      </c>
      <c r="C519">
        <v>388</v>
      </c>
      <c r="D519">
        <v>427.17362591857039</v>
      </c>
      <c r="E519">
        <v>432.60718570480589</v>
      </c>
      <c r="F519">
        <v>327.51220049283347</v>
      </c>
      <c r="G519">
        <v>528.060609740063</v>
      </c>
      <c r="H519">
        <v>-120.6828811193552</v>
      </c>
      <c r="I519">
        <v>-123.0413259323574</v>
      </c>
      <c r="J519">
        <v>-138.91882169625799</v>
      </c>
      <c r="K519">
        <v>-97.397260893337887</v>
      </c>
      <c r="L519">
        <v>245.8597802659385</v>
      </c>
      <c r="M519">
        <v>244.66659706270289</v>
      </c>
      <c r="N519">
        <v>240.71562098936371</v>
      </c>
      <c r="O519">
        <v>254.2432363757984</v>
      </c>
      <c r="P519">
        <v>9.0973784352425486</v>
      </c>
      <c r="Q519">
        <v>9.1765606400214601</v>
      </c>
      <c r="R519">
        <v>7.585245473125207</v>
      </c>
      <c r="S519">
        <v>10.380799296632921</v>
      </c>
      <c r="T519">
        <v>54507.757020739933</v>
      </c>
      <c r="U519">
        <v>54507.715710236771</v>
      </c>
      <c r="V519">
        <v>54470.718134701492</v>
      </c>
      <c r="W519">
        <v>54545.051909956514</v>
      </c>
      <c r="X519">
        <v>3872.1605585066668</v>
      </c>
      <c r="Y519">
        <v>3889.3068910303168</v>
      </c>
      <c r="Z519">
        <v>3745.7188939649109</v>
      </c>
      <c r="AA519">
        <v>3953.6021521739672</v>
      </c>
      <c r="AB519">
        <v>625.17216921238526</v>
      </c>
      <c r="AC519">
        <v>619.51489655605747</v>
      </c>
      <c r="AD519">
        <v>538.19440334688977</v>
      </c>
      <c r="AE519">
        <v>723.37688482318447</v>
      </c>
      <c r="AF519">
        <v>62.099707987552719</v>
      </c>
      <c r="AG519">
        <v>61.797912226173949</v>
      </c>
      <c r="AH519">
        <v>60.801257242303201</v>
      </c>
      <c r="AI519">
        <v>64.216897510885445</v>
      </c>
      <c r="AJ519">
        <v>0.53509254404667461</v>
      </c>
      <c r="AK519">
        <v>0.53509258083536104</v>
      </c>
      <c r="AL519">
        <v>0.53508410135326534</v>
      </c>
      <c r="AM519">
        <v>0.53510093805228864</v>
      </c>
      <c r="AN519">
        <v>0.95548508723874481</v>
      </c>
      <c r="AO519">
        <v>0.95548508723874459</v>
      </c>
      <c r="AP519">
        <v>0.95548508723874459</v>
      </c>
      <c r="AQ519">
        <v>0.95548508723874459</v>
      </c>
      <c r="AR519">
        <v>14.34824990407035</v>
      </c>
      <c r="AS519">
        <v>14.34824990407035</v>
      </c>
      <c r="AT519">
        <v>14.34824990407035</v>
      </c>
      <c r="AU519">
        <v>14.34824990407035</v>
      </c>
      <c r="AV519" t="str">
        <f>VLOOKUP(Sheet1[[#This Row],[NPDES ID2]],Combined_Sheet__Major_Only___2[[NPDES ID2]:[ECHO BFR]],3,FALSE)</f>
        <v>CO</v>
      </c>
      <c r="AW519" t="s">
        <v>41</v>
      </c>
      <c r="AX519" t="str">
        <f>VLOOKUP(Sheet1[[#This Row],[NPDES ID2]],Combined_Sheet__Major_Only___2[[NPDES ID2]:[ECHO BFR]],27,FALSE)</f>
        <v>other</v>
      </c>
      <c r="AY519" t="str">
        <f>VLOOKUP(Sheet1[[#This Row],[NPDES ID2]],Combined_Sheet__Major_Only___2[[NPDES ID2]:[ECHO BFR]],28,FALSE)</f>
        <v>-</v>
      </c>
      <c r="AZ519" t="str">
        <f>VLOOKUP(Sheet1[[#This Row],[NPDES ID2]],Combined_Sheet__Major_Only___2[[NPDES ID2]:[ECHO BFR]],29,FALSE)</f>
        <v>thickening</v>
      </c>
      <c r="BA519">
        <f>VLOOKUP(Sheet1[[#This Row],[NPDES ID2]],Combined_Sheet__Major_Only___2[[NPDES ID2]:[ECHO BFR]],17,FALSE)</f>
        <v>40.439149999999998</v>
      </c>
      <c r="BB519">
        <f>VLOOKUP(Sheet1[[#This Row],[NPDES ID2]],Combined_Sheet__Major_Only___2[[NPDES ID2]:[ECHO BFR]],18,FALSE)</f>
        <v>-104.87335299999999</v>
      </c>
      <c r="BC519" t="str">
        <f>IF(ISNUMBER(SEARCH("aerobic",$AW519)),"aerobic","")</f>
        <v>aerobic</v>
      </c>
      <c r="BD519" t="str">
        <f>IF(ISNUMBER(SEARCH("anaer",$AW519)),"anaer","")</f>
        <v/>
      </c>
      <c r="BE519" t="str">
        <f>IF(ISNUMBER(SEARCH("thickening",$AZ519)),"thickening","")</f>
        <v>thickening</v>
      </c>
      <c r="BF519" s="3" t="str">
        <f>IF(ISNUMBER(SEARCH("airDry",$AW519)),"airDry","")</f>
        <v/>
      </c>
      <c r="BG519" s="3" t="str">
        <f>IF(ISNUMBER(SEARCH("heatDry",$AY519)),"heatDry","")</f>
        <v/>
      </c>
      <c r="BH519" s="3" t="str">
        <f>IF(AND(ISNUMBER(SEARCH("aerobic",$AW519)),ISNUMBER(SEARCH("anaer",$AW519))),"Combined Aer and Anaer.","")</f>
        <v/>
      </c>
    </row>
    <row r="520" spans="1:60" x14ac:dyDescent="0.25">
      <c r="A520" s="4">
        <v>2169</v>
      </c>
      <c r="B520" t="s">
        <v>10185</v>
      </c>
      <c r="C520">
        <v>742.88</v>
      </c>
      <c r="D520">
        <v>370.31765705493962</v>
      </c>
      <c r="E520">
        <v>369.69772459466628</v>
      </c>
      <c r="F520">
        <v>310.94765739639598</v>
      </c>
      <c r="G520">
        <v>435.88675803293643</v>
      </c>
      <c r="H520">
        <v>-119.1951066067348</v>
      </c>
      <c r="I520">
        <v>-121.53617382424341</v>
      </c>
      <c r="J520">
        <v>-137.2425987934507</v>
      </c>
      <c r="K520">
        <v>-95.921396820265358</v>
      </c>
      <c r="L520">
        <v>475.82545058721217</v>
      </c>
      <c r="M520">
        <v>473.58221016817322</v>
      </c>
      <c r="N520">
        <v>466.14888449763242</v>
      </c>
      <c r="O520">
        <v>491.59359117305121</v>
      </c>
      <c r="P520">
        <v>17.407251303125442</v>
      </c>
      <c r="Q520">
        <v>17.579548786894499</v>
      </c>
      <c r="R520">
        <v>14.49311356431045</v>
      </c>
      <c r="S520">
        <v>19.85208244494876</v>
      </c>
      <c r="T520">
        <v>54526.25116535525</v>
      </c>
      <c r="U520">
        <v>54526.209841293072</v>
      </c>
      <c r="V520">
        <v>54489.200122339593</v>
      </c>
      <c r="W520">
        <v>54563.558295574927</v>
      </c>
      <c r="X520">
        <v>3831.949590724721</v>
      </c>
      <c r="Y520">
        <v>3848.4116115447</v>
      </c>
      <c r="Z520">
        <v>3710.3308692315331</v>
      </c>
      <c r="AA520">
        <v>3910.2745678519818</v>
      </c>
      <c r="AB520">
        <v>642.80735435228007</v>
      </c>
      <c r="AC520">
        <v>636.68589422028481</v>
      </c>
      <c r="AD520">
        <v>550.32459357620166</v>
      </c>
      <c r="AE520">
        <v>748.40148299209227</v>
      </c>
      <c r="AF520">
        <v>62.772581396595982</v>
      </c>
      <c r="AG520">
        <v>62.47582605192698</v>
      </c>
      <c r="AH520">
        <v>61.497715027291747</v>
      </c>
      <c r="AI520">
        <v>64.852148083630055</v>
      </c>
      <c r="AJ520">
        <v>0.54330972673385747</v>
      </c>
      <c r="AK520">
        <v>0.54330979879316543</v>
      </c>
      <c r="AL520">
        <v>0.54329316627721724</v>
      </c>
      <c r="AM520">
        <v>0.54332619196645116</v>
      </c>
      <c r="AN520">
        <v>0.95549922206249849</v>
      </c>
      <c r="AO520">
        <v>0.95549922206249849</v>
      </c>
      <c r="AP520">
        <v>0.95549922206249849</v>
      </c>
      <c r="AQ520">
        <v>0.95549922206249849</v>
      </c>
      <c r="AR520">
        <v>14.17628882522293</v>
      </c>
      <c r="AS520">
        <v>14.17628882522293</v>
      </c>
      <c r="AT520">
        <v>14.17628882522293</v>
      </c>
      <c r="AU520">
        <v>14.17628882522293</v>
      </c>
      <c r="AV520" t="str">
        <f>VLOOKUP(Sheet1[[#This Row],[NPDES ID2]],Combined_Sheet__Major_Only___2[[NPDES ID2]:[ECHO BFR]],3,FALSE)</f>
        <v>MD</v>
      </c>
      <c r="AW520" t="s">
        <v>41</v>
      </c>
      <c r="AX520" t="str">
        <f>VLOOKUP(Sheet1[[#This Row],[NPDES ID2]],Combined_Sheet__Major_Only___2[[NPDES ID2]:[ECHO BFR]],27,FALSE)</f>
        <v>-</v>
      </c>
      <c r="AY520" t="str">
        <f>VLOOKUP(Sheet1[[#This Row],[NPDES ID2]],Combined_Sheet__Major_Only___2[[NPDES ID2]:[ECHO BFR]],28,FALSE)</f>
        <v>-</v>
      </c>
      <c r="AZ520" t="str">
        <f>VLOOKUP(Sheet1[[#This Row],[NPDES ID2]],Combined_Sheet__Major_Only___2[[NPDES ID2]:[ECHO BFR]],29,FALSE)</f>
        <v>thickening</v>
      </c>
      <c r="BA520">
        <f>VLOOKUP(Sheet1[[#This Row],[NPDES ID2]],Combined_Sheet__Major_Only___2[[NPDES ID2]:[ECHO BFR]],17,FALSE)</f>
        <v>39.55979</v>
      </c>
      <c r="BB520">
        <f>VLOOKUP(Sheet1[[#This Row],[NPDES ID2]],Combined_Sheet__Major_Only___2[[NPDES ID2]:[ECHO BFR]],18,FALSE)</f>
        <v>-77.037710000000004</v>
      </c>
      <c r="BC520" t="str">
        <f>IF(ISNUMBER(SEARCH("aerobic",$AW520)),"aerobic","")</f>
        <v>aerobic</v>
      </c>
      <c r="BD520" t="str">
        <f>IF(ISNUMBER(SEARCH("anaer",$AW520)),"anaer","")</f>
        <v/>
      </c>
      <c r="BE520" t="str">
        <f>IF(ISNUMBER(SEARCH("thickening",$AZ520)),"thickening","")</f>
        <v>thickening</v>
      </c>
      <c r="BF520" s="3" t="str">
        <f>IF(ISNUMBER(SEARCH("airDry",$AW520)),"airDry","")</f>
        <v/>
      </c>
      <c r="BG520" s="3" t="str">
        <f>IF(ISNUMBER(SEARCH("heatDry",$AY520)),"heatDry","")</f>
        <v/>
      </c>
      <c r="BH520" s="3" t="str">
        <f>IF(AND(ISNUMBER(SEARCH("aerobic",$AW520)),ISNUMBER(SEARCH("anaer",$AW520))),"Combined Aer and Anaer.","")</f>
        <v/>
      </c>
    </row>
    <row r="521" spans="1:60" x14ac:dyDescent="0.25">
      <c r="A521" s="4">
        <v>1353</v>
      </c>
      <c r="B521" t="s">
        <v>6425</v>
      </c>
      <c r="C521">
        <v>161.13</v>
      </c>
      <c r="D521">
        <v>762.43898514750583</v>
      </c>
      <c r="E521">
        <v>760.73140057815931</v>
      </c>
      <c r="F521">
        <v>550.29751467815936</v>
      </c>
      <c r="G521">
        <v>993.38762940043353</v>
      </c>
      <c r="H521">
        <v>-123.18181651399971</v>
      </c>
      <c r="I521">
        <v>-125.6538942714671</v>
      </c>
      <c r="J521">
        <v>-141.71493849086951</v>
      </c>
      <c r="K521">
        <v>-99.968817287972243</v>
      </c>
      <c r="L521">
        <v>100.2199873948534</v>
      </c>
      <c r="M521">
        <v>99.709452435968274</v>
      </c>
      <c r="N521">
        <v>98.019673581827988</v>
      </c>
      <c r="O521">
        <v>103.80610138723409</v>
      </c>
      <c r="P521">
        <v>3.7819325573261291</v>
      </c>
      <c r="Q521">
        <v>3.8146276399769721</v>
      </c>
      <c r="R521">
        <v>3.1610206896428719</v>
      </c>
      <c r="S521">
        <v>4.3053079272105697</v>
      </c>
      <c r="T521">
        <v>54554.600084560763</v>
      </c>
      <c r="U521">
        <v>54554.558739714528</v>
      </c>
      <c r="V521">
        <v>54517.530406611048</v>
      </c>
      <c r="W521">
        <v>54591.925978514329</v>
      </c>
      <c r="X521">
        <v>3948.3731707145262</v>
      </c>
      <c r="Y521">
        <v>3966.7618566522528</v>
      </c>
      <c r="Z521">
        <v>3813.1110583403151</v>
      </c>
      <c r="AA521">
        <v>4035.5343698096981</v>
      </c>
      <c r="AB521">
        <v>601.62131156569308</v>
      </c>
      <c r="AC521">
        <v>596.53836568769668</v>
      </c>
      <c r="AD521">
        <v>522.22452699050552</v>
      </c>
      <c r="AE521">
        <v>689.89984476093537</v>
      </c>
      <c r="AF521">
        <v>60.95469740017851</v>
      </c>
      <c r="AG521">
        <v>60.644016576523278</v>
      </c>
      <c r="AH521">
        <v>59.616796923257908</v>
      </c>
      <c r="AI521">
        <v>63.135675493837731</v>
      </c>
      <c r="AJ521">
        <v>0.52111392988368621</v>
      </c>
      <c r="AK521">
        <v>0.52111394459824878</v>
      </c>
      <c r="AL521">
        <v>0.52111055603903766</v>
      </c>
      <c r="AM521">
        <v>0.5211172842360573</v>
      </c>
      <c r="AN521">
        <v>0.95552087133958141</v>
      </c>
      <c r="AO521">
        <v>0.95552087133958108</v>
      </c>
      <c r="AP521">
        <v>0.95552087133958108</v>
      </c>
      <c r="AQ521">
        <v>0.95552087133958108</v>
      </c>
      <c r="AR521">
        <v>14.588949962770061</v>
      </c>
      <c r="AS521">
        <v>14.588949962770061</v>
      </c>
      <c r="AT521">
        <v>14.588949962770061</v>
      </c>
      <c r="AU521">
        <v>14.588949962770061</v>
      </c>
      <c r="AV521" t="str">
        <f>VLOOKUP(Sheet1[[#This Row],[NPDES ID2]],Combined_Sheet__Major_Only___2[[NPDES ID2]:[ECHO BFR]],3,FALSE)</f>
        <v>TX</v>
      </c>
      <c r="AW521" t="s">
        <v>41</v>
      </c>
      <c r="AX521" t="str">
        <f>VLOOKUP(Sheet1[[#This Row],[NPDES ID2]],Combined_Sheet__Major_Only___2[[NPDES ID2]:[ECHO BFR]],27,FALSE)</f>
        <v>-</v>
      </c>
      <c r="AY521" t="str">
        <f>VLOOKUP(Sheet1[[#This Row],[NPDES ID2]],Combined_Sheet__Major_Only___2[[NPDES ID2]:[ECHO BFR]],28,FALSE)</f>
        <v>-</v>
      </c>
      <c r="AZ521" t="str">
        <f>VLOOKUP(Sheet1[[#This Row],[NPDES ID2]],Combined_Sheet__Major_Only___2[[NPDES ID2]:[ECHO BFR]],29,FALSE)</f>
        <v>thickening</v>
      </c>
      <c r="BA521">
        <f>VLOOKUP(Sheet1[[#This Row],[NPDES ID2]],Combined_Sheet__Major_Only___2[[NPDES ID2]:[ECHO BFR]],17,FALSE)</f>
        <v>29.578278000000001</v>
      </c>
      <c r="BB521">
        <f>VLOOKUP(Sheet1[[#This Row],[NPDES ID2]],Combined_Sheet__Major_Only___2[[NPDES ID2]:[ECHO BFR]],18,FALSE)</f>
        <v>-95.696055999999999</v>
      </c>
      <c r="BC521" t="str">
        <f>IF(ISNUMBER(SEARCH("aerobic",$AW521)),"aerobic","")</f>
        <v>aerobic</v>
      </c>
      <c r="BD521" t="str">
        <f>IF(ISNUMBER(SEARCH("anaer",$AW521)),"anaer","")</f>
        <v/>
      </c>
      <c r="BE521" t="str">
        <f>IF(ISNUMBER(SEARCH("thickening",$AZ521)),"thickening","")</f>
        <v>thickening</v>
      </c>
      <c r="BF521" s="3" t="str">
        <f>IF(ISNUMBER(SEARCH("airDry",$AW521)),"airDry","")</f>
        <v/>
      </c>
      <c r="BG521" s="3" t="str">
        <f>IF(ISNUMBER(SEARCH("heatDry",$AY521)),"heatDry","")</f>
        <v/>
      </c>
      <c r="BH521" s="3" t="str">
        <f>IF(AND(ISNUMBER(SEARCH("aerobic",$AW521)),ISNUMBER(SEARCH("anaer",$AW521))),"Combined Aer and Anaer.","")</f>
        <v/>
      </c>
    </row>
    <row r="522" spans="1:60" x14ac:dyDescent="0.25">
      <c r="A522" s="4">
        <v>2387</v>
      </c>
      <c r="B522" t="s">
        <v>11131</v>
      </c>
      <c r="C522">
        <v>303.81</v>
      </c>
      <c r="D522">
        <v>485.28292602966422</v>
      </c>
      <c r="E522">
        <v>490.02088252857988</v>
      </c>
      <c r="F522">
        <v>368.77604172131407</v>
      </c>
      <c r="G522">
        <v>619.97397502987997</v>
      </c>
      <c r="H522">
        <v>-121.4707411138744</v>
      </c>
      <c r="I522">
        <v>-123.86219987543581</v>
      </c>
      <c r="J522">
        <v>-139.80098781596379</v>
      </c>
      <c r="K522">
        <v>-98.212391455884955</v>
      </c>
      <c r="L522">
        <v>191.37139891920839</v>
      </c>
      <c r="M522">
        <v>190.42802570791989</v>
      </c>
      <c r="N522">
        <v>187.304600394066</v>
      </c>
      <c r="O522">
        <v>197.99919708546901</v>
      </c>
      <c r="P522">
        <v>7.1257800764370476</v>
      </c>
      <c r="Q522">
        <v>7.1835794930495984</v>
      </c>
      <c r="R522">
        <v>5.9460345467715241</v>
      </c>
      <c r="S522">
        <v>8.1311285104886615</v>
      </c>
      <c r="T522">
        <v>54695.168162665374</v>
      </c>
      <c r="U522">
        <v>54695.126714761391</v>
      </c>
      <c r="V522">
        <v>54658.006083419998</v>
      </c>
      <c r="W522">
        <v>54732.587096568393</v>
      </c>
      <c r="X522">
        <v>3908.671381242083</v>
      </c>
      <c r="Y522">
        <v>3926.2643568002641</v>
      </c>
      <c r="Z522">
        <v>3779.0455005672211</v>
      </c>
      <c r="AA522">
        <v>3992.1749678139022</v>
      </c>
      <c r="AB522">
        <v>780.00873262308608</v>
      </c>
      <c r="AC522">
        <v>769.14162343058695</v>
      </c>
      <c r="AD522">
        <v>648.44812590009758</v>
      </c>
      <c r="AE522">
        <v>933.9466946973273</v>
      </c>
      <c r="AF522">
        <v>61.731613656289667</v>
      </c>
      <c r="AG522">
        <v>61.426949373930277</v>
      </c>
      <c r="AH522">
        <v>60.420504500099369</v>
      </c>
      <c r="AI522">
        <v>63.869304383824037</v>
      </c>
      <c r="AJ522">
        <v>0.5305981390058484</v>
      </c>
      <c r="AK522">
        <v>0.53059817014363053</v>
      </c>
      <c r="AL522">
        <v>0.53059099473933768</v>
      </c>
      <c r="AM522">
        <v>0.53060524205355331</v>
      </c>
      <c r="AN522">
        <v>0.95562790882387494</v>
      </c>
      <c r="AO522">
        <v>0.95562790882387516</v>
      </c>
      <c r="AP522">
        <v>0.95562790882387516</v>
      </c>
      <c r="AQ522">
        <v>0.95562790882387516</v>
      </c>
      <c r="AR522">
        <v>12.62780686418826</v>
      </c>
      <c r="AS522">
        <v>12.62780686418826</v>
      </c>
      <c r="AT522">
        <v>12.62780686418826</v>
      </c>
      <c r="AU522">
        <v>12.62780686418826</v>
      </c>
      <c r="AV522" t="str">
        <f>VLOOKUP(Sheet1[[#This Row],[NPDES ID2]],Combined_Sheet__Major_Only___2[[NPDES ID2]:[ECHO BFR]],3,FALSE)</f>
        <v>IN</v>
      </c>
      <c r="AW522" t="s">
        <v>41</v>
      </c>
      <c r="AX522" t="str">
        <f>VLOOKUP(Sheet1[[#This Row],[NPDES ID2]],Combined_Sheet__Major_Only___2[[NPDES ID2]:[ECHO BFR]],27,FALSE)</f>
        <v>-</v>
      </c>
      <c r="AY522" t="str">
        <f>VLOOKUP(Sheet1[[#This Row],[NPDES ID2]],Combined_Sheet__Major_Only___2[[NPDES ID2]:[ECHO BFR]],28,FALSE)</f>
        <v>-</v>
      </c>
      <c r="AZ522" t="str">
        <f>VLOOKUP(Sheet1[[#This Row],[NPDES ID2]],Combined_Sheet__Major_Only___2[[NPDES ID2]:[ECHO BFR]],29,FALSE)</f>
        <v>thickening</v>
      </c>
      <c r="BA522">
        <f>VLOOKUP(Sheet1[[#This Row],[NPDES ID2]],Combined_Sheet__Major_Only___2[[NPDES ID2]:[ECHO BFR]],17,FALSE)</f>
        <v>41.499611000000002</v>
      </c>
      <c r="BB522">
        <f>VLOOKUP(Sheet1[[#This Row],[NPDES ID2]],Combined_Sheet__Major_Only___2[[NPDES ID2]:[ECHO BFR]],18,FALSE)</f>
        <v>-87.515861000000001</v>
      </c>
      <c r="BC522" t="str">
        <f>IF(ISNUMBER(SEARCH("aerobic",$AW522)),"aerobic","")</f>
        <v>aerobic</v>
      </c>
      <c r="BD522" t="str">
        <f>IF(ISNUMBER(SEARCH("anaer",$AW522)),"anaer","")</f>
        <v/>
      </c>
      <c r="BE522" t="str">
        <f>IF(ISNUMBER(SEARCH("thickening",$AZ522)),"thickening","")</f>
        <v>thickening</v>
      </c>
      <c r="BF522" s="3" t="str">
        <f>IF(ISNUMBER(SEARCH("airDry",$AW522)),"airDry","")</f>
        <v/>
      </c>
      <c r="BG522" s="3" t="str">
        <f>IF(ISNUMBER(SEARCH("heatDry",$AY522)),"heatDry","")</f>
        <v/>
      </c>
      <c r="BH522" s="3" t="str">
        <f>IF(AND(ISNUMBER(SEARCH("aerobic",$AW522)),ISNUMBER(SEARCH("anaer",$AW522))),"Combined Aer and Anaer.","")</f>
        <v/>
      </c>
    </row>
    <row r="523" spans="1:60" x14ac:dyDescent="0.25">
      <c r="A523" s="4">
        <v>473</v>
      </c>
      <c r="B523" t="s">
        <v>2357</v>
      </c>
      <c r="C523">
        <v>443</v>
      </c>
      <c r="D523">
        <v>393.71727898848752</v>
      </c>
      <c r="E523">
        <v>398.56753584697952</v>
      </c>
      <c r="F523">
        <v>302.51632964329389</v>
      </c>
      <c r="G523">
        <v>479.72996819982222</v>
      </c>
      <c r="H523">
        <v>-116.7666510332698</v>
      </c>
      <c r="I523">
        <v>-119.1241266932654</v>
      </c>
      <c r="J523">
        <v>-134.7364443664577</v>
      </c>
      <c r="K523">
        <v>-93.295072485924209</v>
      </c>
      <c r="L523">
        <v>289.39193837160968</v>
      </c>
      <c r="M523">
        <v>288.09851091762607</v>
      </c>
      <c r="N523">
        <v>283.81471600586269</v>
      </c>
      <c r="O523">
        <v>298.48086028725731</v>
      </c>
      <c r="P523">
        <v>10.36867991018382</v>
      </c>
      <c r="Q523">
        <v>10.494339861211049</v>
      </c>
      <c r="R523">
        <v>8.6095883256260848</v>
      </c>
      <c r="S523">
        <v>11.81235104325102</v>
      </c>
      <c r="T523">
        <v>54714.463093308339</v>
      </c>
      <c r="U523">
        <v>54714.42163125825</v>
      </c>
      <c r="V523">
        <v>54677.28833069549</v>
      </c>
      <c r="W523">
        <v>54751.894798243004</v>
      </c>
      <c r="X523">
        <v>3770.0694270774529</v>
      </c>
      <c r="Y523">
        <v>3785.3759967691772</v>
      </c>
      <c r="Z523">
        <v>3656.6541731063321</v>
      </c>
      <c r="AA523">
        <v>3843.0783561340741</v>
      </c>
      <c r="AB523">
        <v>743.65025860459423</v>
      </c>
      <c r="AC523">
        <v>734.21938247836329</v>
      </c>
      <c r="AD523">
        <v>620.07662824965018</v>
      </c>
      <c r="AE523">
        <v>890.27828693432468</v>
      </c>
      <c r="AF523">
        <v>64.020363464719992</v>
      </c>
      <c r="AG523">
        <v>63.733702267422522</v>
      </c>
      <c r="AH523">
        <v>62.787639015012168</v>
      </c>
      <c r="AI523">
        <v>66.03065101076146</v>
      </c>
      <c r="AJ523">
        <v>0.55855257646714218</v>
      </c>
      <c r="AK523">
        <v>0.5585526230044362</v>
      </c>
      <c r="AL523">
        <v>0.5585418931043834</v>
      </c>
      <c r="AM523">
        <v>0.55856319826129575</v>
      </c>
      <c r="AN523">
        <v>0.95564256101587641</v>
      </c>
      <c r="AO523">
        <v>0.95564256101587641</v>
      </c>
      <c r="AP523">
        <v>0.95564256101587641</v>
      </c>
      <c r="AQ523">
        <v>0.95564256101587641</v>
      </c>
      <c r="AR523">
        <v>13.17996325983548</v>
      </c>
      <c r="AS523">
        <v>13.17996325983548</v>
      </c>
      <c r="AT523">
        <v>13.17996325983548</v>
      </c>
      <c r="AU523">
        <v>13.17996325983548</v>
      </c>
      <c r="AV523" t="str">
        <f>VLOOKUP(Sheet1[[#This Row],[NPDES ID2]],Combined_Sheet__Major_Only___2[[NPDES ID2]:[ECHO BFR]],3,FALSE)</f>
        <v>KS</v>
      </c>
      <c r="AW523" t="s">
        <v>41</v>
      </c>
      <c r="AX523" t="str">
        <f>VLOOKUP(Sheet1[[#This Row],[NPDES ID2]],Combined_Sheet__Major_Only___2[[NPDES ID2]:[ECHO BFR]],27,FALSE)</f>
        <v>-</v>
      </c>
      <c r="AY523" t="str">
        <f>VLOOKUP(Sheet1[[#This Row],[NPDES ID2]],Combined_Sheet__Major_Only___2[[NPDES ID2]:[ECHO BFR]],28,FALSE)</f>
        <v>-</v>
      </c>
      <c r="AZ523" t="str">
        <f>VLOOKUP(Sheet1[[#This Row],[NPDES ID2]],Combined_Sheet__Major_Only___2[[NPDES ID2]:[ECHO BFR]],29,FALSE)</f>
        <v>preliminaryOps, thickening</v>
      </c>
      <c r="BA523">
        <f>VLOOKUP(Sheet1[[#This Row],[NPDES ID2]],Combined_Sheet__Major_Only___2[[NPDES ID2]:[ECHO BFR]],17,FALSE)</f>
        <v>38.910504000000003</v>
      </c>
      <c r="BB523">
        <f>VLOOKUP(Sheet1[[#This Row],[NPDES ID2]],Combined_Sheet__Major_Only___2[[NPDES ID2]:[ECHO BFR]],18,FALSE)</f>
        <v>-95.201504</v>
      </c>
      <c r="BC523" t="str">
        <f>IF(ISNUMBER(SEARCH("aerobic",$AW523)),"aerobic","")</f>
        <v>aerobic</v>
      </c>
      <c r="BD523" t="str">
        <f>IF(ISNUMBER(SEARCH("anaer",$AW523)),"anaer","")</f>
        <v/>
      </c>
      <c r="BE523" t="str">
        <f>IF(ISNUMBER(SEARCH("thickening",$AZ523)),"thickening","")</f>
        <v>thickening</v>
      </c>
      <c r="BF523" s="3" t="str">
        <f>IF(ISNUMBER(SEARCH("airDry",$AW523)),"airDry","")</f>
        <v/>
      </c>
      <c r="BG523" s="3" t="str">
        <f>IF(ISNUMBER(SEARCH("heatDry",$AY523)),"heatDry","")</f>
        <v/>
      </c>
      <c r="BH523" s="3" t="str">
        <f>IF(AND(ISNUMBER(SEARCH("aerobic",$AW523)),ISNUMBER(SEARCH("anaer",$AW523))),"Combined Aer and Anaer.","")</f>
        <v/>
      </c>
    </row>
    <row r="524" spans="1:60" x14ac:dyDescent="0.25">
      <c r="A524" s="4">
        <v>262</v>
      </c>
      <c r="B524" t="s">
        <v>1348</v>
      </c>
      <c r="C524">
        <v>1821.91</v>
      </c>
      <c r="D524">
        <v>542.42258640042996</v>
      </c>
      <c r="E524">
        <v>544.82777292144692</v>
      </c>
      <c r="F524">
        <v>456.63495066813817</v>
      </c>
      <c r="G524">
        <v>631.21259085004976</v>
      </c>
      <c r="H524">
        <v>-128.01108274818341</v>
      </c>
      <c r="I524">
        <v>-130.54444359998141</v>
      </c>
      <c r="J524">
        <v>-147.0124140267132</v>
      </c>
      <c r="K524">
        <v>-105.12138977686161</v>
      </c>
      <c r="L524">
        <v>1089.1280939498611</v>
      </c>
      <c r="M524">
        <v>1083.017828789702</v>
      </c>
      <c r="N524">
        <v>1062.7332410977449</v>
      </c>
      <c r="O524">
        <v>1132.126395874121</v>
      </c>
      <c r="P524">
        <v>42.848776217888798</v>
      </c>
      <c r="Q524">
        <v>43.193536007992478</v>
      </c>
      <c r="R524">
        <v>35.998011774981308</v>
      </c>
      <c r="S524">
        <v>48.968297598832713</v>
      </c>
      <c r="T524">
        <v>54761.169361106389</v>
      </c>
      <c r="U524">
        <v>54761.127864813519</v>
      </c>
      <c r="V524">
        <v>54723.963896504043</v>
      </c>
      <c r="W524">
        <v>54798.631980234757</v>
      </c>
      <c r="X524">
        <v>4123.9962647671546</v>
      </c>
      <c r="Y524">
        <v>4145.1094217974387</v>
      </c>
      <c r="Z524">
        <v>3968.2520130270441</v>
      </c>
      <c r="AA524">
        <v>4224.5499098292203</v>
      </c>
      <c r="AB524">
        <v>660.84602830310223</v>
      </c>
      <c r="AC524">
        <v>654.37137078257206</v>
      </c>
      <c r="AD524">
        <v>570.00798744491078</v>
      </c>
      <c r="AE524">
        <v>762.47114856363476</v>
      </c>
      <c r="AF524">
        <v>58.588966698965777</v>
      </c>
      <c r="AG524">
        <v>58.258336601084693</v>
      </c>
      <c r="AH524">
        <v>57.173071822451227</v>
      </c>
      <c r="AI524">
        <v>60.900555242473409</v>
      </c>
      <c r="AJ524">
        <v>0.49225066327472639</v>
      </c>
      <c r="AK524">
        <v>0.49225082769354561</v>
      </c>
      <c r="AL524">
        <v>0.49221270629623443</v>
      </c>
      <c r="AM524">
        <v>0.49228840401620327</v>
      </c>
      <c r="AN524">
        <v>0.95567798880954069</v>
      </c>
      <c r="AO524">
        <v>0.95567798880954069</v>
      </c>
      <c r="AP524">
        <v>0.95567798880954069</v>
      </c>
      <c r="AQ524">
        <v>0.95567798880954069</v>
      </c>
      <c r="AR524">
        <v>13.598087893333901</v>
      </c>
      <c r="AS524">
        <v>13.598087893333901</v>
      </c>
      <c r="AT524">
        <v>13.598087893333901</v>
      </c>
      <c r="AU524">
        <v>13.598087893333901</v>
      </c>
      <c r="AV524" t="str">
        <f>VLOOKUP(Sheet1[[#This Row],[NPDES ID2]],Combined_Sheet__Major_Only___2[[NPDES ID2]:[ECHO BFR]],3,FALSE)</f>
        <v>TX</v>
      </c>
      <c r="AW524" t="s">
        <v>41</v>
      </c>
      <c r="AX524" t="str">
        <f>VLOOKUP(Sheet1[[#This Row],[NPDES ID2]],Combined_Sheet__Major_Only___2[[NPDES ID2]:[ECHO BFR]],27,FALSE)</f>
        <v>-</v>
      </c>
      <c r="AY524" t="str">
        <f>VLOOKUP(Sheet1[[#This Row],[NPDES ID2]],Combined_Sheet__Major_Only___2[[NPDES ID2]:[ECHO BFR]],28,FALSE)</f>
        <v>-</v>
      </c>
      <c r="AZ524" t="str">
        <f>VLOOKUP(Sheet1[[#This Row],[NPDES ID2]],Combined_Sheet__Major_Only___2[[NPDES ID2]:[ECHO BFR]],29,FALSE)</f>
        <v>thickening</v>
      </c>
      <c r="BA524">
        <f>VLOOKUP(Sheet1[[#This Row],[NPDES ID2]],Combined_Sheet__Major_Only___2[[NPDES ID2]:[ECHO BFR]],17,FALSE)</f>
        <v>32.900289999999998</v>
      </c>
      <c r="BB524">
        <f>VLOOKUP(Sheet1[[#This Row],[NPDES ID2]],Combined_Sheet__Major_Only___2[[NPDES ID2]:[ECHO BFR]],18,FALSE)</f>
        <v>-96.600390000000004</v>
      </c>
      <c r="BC524" t="str">
        <f>IF(ISNUMBER(SEARCH("aerobic",$AW524)),"aerobic","")</f>
        <v>aerobic</v>
      </c>
      <c r="BD524" t="str">
        <f>IF(ISNUMBER(SEARCH("anaer",$AW524)),"anaer","")</f>
        <v/>
      </c>
      <c r="BE524" t="str">
        <f>IF(ISNUMBER(SEARCH("thickening",$AZ524)),"thickening","")</f>
        <v>thickening</v>
      </c>
      <c r="BF524" s="2" t="str">
        <f>IF(ISNUMBER(SEARCH("airDry",$AW524)),"airDry","")</f>
        <v/>
      </c>
      <c r="BG524" s="2" t="str">
        <f>IF(ISNUMBER(SEARCH("heatDry",$AY524)),"heatDry","")</f>
        <v/>
      </c>
      <c r="BH524" s="2" t="str">
        <f>IF(AND(ISNUMBER(SEARCH("aerobic",$AW524)),ISNUMBER(SEARCH("anaer",$AW524))),"Combined Aer and Anaer.","")</f>
        <v/>
      </c>
    </row>
    <row r="525" spans="1:60" x14ac:dyDescent="0.25">
      <c r="A525" s="4">
        <v>1391</v>
      </c>
      <c r="B525" t="s">
        <v>6597</v>
      </c>
      <c r="C525">
        <v>144.43</v>
      </c>
      <c r="D525">
        <v>855.70218496961706</v>
      </c>
      <c r="E525">
        <v>853.41025175862603</v>
      </c>
      <c r="F525">
        <v>613.80191833013191</v>
      </c>
      <c r="G525">
        <v>1113.425675185596</v>
      </c>
      <c r="H525">
        <v>-126.7834390065273</v>
      </c>
      <c r="I525">
        <v>-129.18751563212359</v>
      </c>
      <c r="J525">
        <v>-145.70991649473771</v>
      </c>
      <c r="K525">
        <v>-103.75447007489581</v>
      </c>
      <c r="L525">
        <v>87.449888491451915</v>
      </c>
      <c r="M525">
        <v>86.973403518170045</v>
      </c>
      <c r="N525">
        <v>85.396376304360544</v>
      </c>
      <c r="O525">
        <v>90.7967601151841</v>
      </c>
      <c r="P525">
        <v>3.3948358181836191</v>
      </c>
      <c r="Q525">
        <v>3.4261820539722532</v>
      </c>
      <c r="R525">
        <v>2.8472617384179499</v>
      </c>
      <c r="S525">
        <v>3.873806322106343</v>
      </c>
      <c r="T525">
        <v>54771.99631526853</v>
      </c>
      <c r="U525">
        <v>54771.954811037853</v>
      </c>
      <c r="V525">
        <v>54734.78373365492</v>
      </c>
      <c r="W525">
        <v>54809.466100599071</v>
      </c>
      <c r="X525">
        <v>4072.333028294966</v>
      </c>
      <c r="Y525">
        <v>4092.620623018895</v>
      </c>
      <c r="Z525">
        <v>3923.197340573548</v>
      </c>
      <c r="AA525">
        <v>4168.5215757689139</v>
      </c>
      <c r="AB525">
        <v>634.15865924548564</v>
      </c>
      <c r="AC525">
        <v>628.25622093297125</v>
      </c>
      <c r="AD525">
        <v>549.10817152910431</v>
      </c>
      <c r="AE525">
        <v>728.5833927714018</v>
      </c>
      <c r="AF525">
        <v>59.337719852302399</v>
      </c>
      <c r="AG525">
        <v>59.01425662594005</v>
      </c>
      <c r="AH525">
        <v>57.944656873361787</v>
      </c>
      <c r="AI525">
        <v>61.608569807809403</v>
      </c>
      <c r="AJ525">
        <v>0.50138313440518489</v>
      </c>
      <c r="AK525">
        <v>0.50138314750006852</v>
      </c>
      <c r="AL525">
        <v>0.50138013207086407</v>
      </c>
      <c r="AM525">
        <v>0.50138611939195243</v>
      </c>
      <c r="AN525">
        <v>0.95568619322861215</v>
      </c>
      <c r="AO525">
        <v>0.95568619322861192</v>
      </c>
      <c r="AP525">
        <v>0.95568619322861192</v>
      </c>
      <c r="AQ525">
        <v>0.95568619322861192</v>
      </c>
      <c r="AR525">
        <v>14.01337378033892</v>
      </c>
      <c r="AS525">
        <v>14.01337378033892</v>
      </c>
      <c r="AT525">
        <v>14.01337378033892</v>
      </c>
      <c r="AU525">
        <v>14.01337378033892</v>
      </c>
      <c r="AV525" t="str">
        <f>VLOOKUP(Sheet1[[#This Row],[NPDES ID2]],Combined_Sheet__Major_Only___2[[NPDES ID2]:[ECHO BFR]],3,FALSE)</f>
        <v>TX</v>
      </c>
      <c r="AW525" t="s">
        <v>41</v>
      </c>
      <c r="AX525" t="str">
        <f>VLOOKUP(Sheet1[[#This Row],[NPDES ID2]],Combined_Sheet__Major_Only___2[[NPDES ID2]:[ECHO BFR]],27,FALSE)</f>
        <v>-</v>
      </c>
      <c r="AY525" t="str">
        <f>VLOOKUP(Sheet1[[#This Row],[NPDES ID2]],Combined_Sheet__Major_Only___2[[NPDES ID2]:[ECHO BFR]],28,FALSE)</f>
        <v>-</v>
      </c>
      <c r="AZ525" t="str">
        <f>VLOOKUP(Sheet1[[#This Row],[NPDES ID2]],Combined_Sheet__Major_Only___2[[NPDES ID2]:[ECHO BFR]],29,FALSE)</f>
        <v>thickening</v>
      </c>
      <c r="BA525">
        <f>VLOOKUP(Sheet1[[#This Row],[NPDES ID2]],Combined_Sheet__Major_Only___2[[NPDES ID2]:[ECHO BFR]],17,FALSE)</f>
        <v>30.54025</v>
      </c>
      <c r="BB525">
        <f>VLOOKUP(Sheet1[[#This Row],[NPDES ID2]],Combined_Sheet__Major_Only___2[[NPDES ID2]:[ECHO BFR]],18,FALSE)</f>
        <v>-97.539582999999993</v>
      </c>
      <c r="BC525" t="str">
        <f>IF(ISNUMBER(SEARCH("aerobic",$AW525)),"aerobic","")</f>
        <v>aerobic</v>
      </c>
      <c r="BD525" t="str">
        <f>IF(ISNUMBER(SEARCH("anaer",$AW525)),"anaer","")</f>
        <v/>
      </c>
      <c r="BE525" t="str">
        <f>IF(ISNUMBER(SEARCH("thickening",$AZ525)),"thickening","")</f>
        <v>thickening</v>
      </c>
      <c r="BF525" s="3" t="str">
        <f>IF(ISNUMBER(SEARCH("airDry",$AW525)),"airDry","")</f>
        <v/>
      </c>
      <c r="BG525" s="3" t="str">
        <f>IF(ISNUMBER(SEARCH("heatDry",$AY525)),"heatDry","")</f>
        <v/>
      </c>
      <c r="BH525" s="3" t="str">
        <f>IF(AND(ISNUMBER(SEARCH("aerobic",$AW525)),ISNUMBER(SEARCH("anaer",$AW525))),"Combined Aer and Anaer.","")</f>
        <v/>
      </c>
    </row>
    <row r="526" spans="1:60" x14ac:dyDescent="0.25">
      <c r="A526" s="4">
        <v>1319</v>
      </c>
      <c r="B526" t="s">
        <v>6275</v>
      </c>
      <c r="C526">
        <v>172</v>
      </c>
      <c r="D526">
        <v>705.66059769962624</v>
      </c>
      <c r="E526">
        <v>703.85419649720109</v>
      </c>
      <c r="F526">
        <v>511.39703654218408</v>
      </c>
      <c r="G526">
        <v>918.70437210394164</v>
      </c>
      <c r="H526">
        <v>-119.7912448118015</v>
      </c>
      <c r="I526">
        <v>-122.1216877152988</v>
      </c>
      <c r="J526">
        <v>-137.9301862465328</v>
      </c>
      <c r="K526">
        <v>-96.404836247361814</v>
      </c>
      <c r="L526">
        <v>109.7939768997924</v>
      </c>
      <c r="M526">
        <v>109.27128216107219</v>
      </c>
      <c r="N526">
        <v>107.54118851425901</v>
      </c>
      <c r="O526">
        <v>113.4655918408684</v>
      </c>
      <c r="P526">
        <v>4.0312206542242146</v>
      </c>
      <c r="Q526">
        <v>4.0695990924880849</v>
      </c>
      <c r="R526">
        <v>3.3578391413580091</v>
      </c>
      <c r="S526">
        <v>4.5981110652312678</v>
      </c>
      <c r="T526">
        <v>54844.663959562269</v>
      </c>
      <c r="U526">
        <v>54844.622402055167</v>
      </c>
      <c r="V526">
        <v>54807.403610457099</v>
      </c>
      <c r="W526">
        <v>54882.181842540893</v>
      </c>
      <c r="X526">
        <v>3867.495930340961</v>
      </c>
      <c r="Y526">
        <v>3884.2787867395</v>
      </c>
      <c r="Z526">
        <v>3743.631891962656</v>
      </c>
      <c r="AA526">
        <v>3947.2574501457302</v>
      </c>
      <c r="AB526">
        <v>635.55667509317357</v>
      </c>
      <c r="AC526">
        <v>629.70087138156589</v>
      </c>
      <c r="AD526">
        <v>545.77621961678153</v>
      </c>
      <c r="AE526">
        <v>737.54674122609913</v>
      </c>
      <c r="AF526">
        <v>62.557528911118993</v>
      </c>
      <c r="AG526">
        <v>62.259523783803161</v>
      </c>
      <c r="AH526">
        <v>61.274344190957493</v>
      </c>
      <c r="AI526">
        <v>64.64936900158294</v>
      </c>
      <c r="AJ526">
        <v>0.54068329137242643</v>
      </c>
      <c r="AK526">
        <v>0.54068330795492003</v>
      </c>
      <c r="AL526">
        <v>0.54067948903287444</v>
      </c>
      <c r="AM526">
        <v>0.54068707174650632</v>
      </c>
      <c r="AN526">
        <v>0.95574118060325475</v>
      </c>
      <c r="AO526">
        <v>0.95574118060325475</v>
      </c>
      <c r="AP526">
        <v>0.95574118060325475</v>
      </c>
      <c r="AQ526">
        <v>0.95574118060325475</v>
      </c>
      <c r="AR526">
        <v>14.3016703076855</v>
      </c>
      <c r="AS526">
        <v>14.3016703076855</v>
      </c>
      <c r="AT526">
        <v>14.3016703076855</v>
      </c>
      <c r="AU526">
        <v>14.3016703076855</v>
      </c>
      <c r="AV526" t="str">
        <f>VLOOKUP(Sheet1[[#This Row],[NPDES ID2]],Combined_Sheet__Major_Only___2[[NPDES ID2]:[ECHO BFR]],3,FALSE)</f>
        <v>TX</v>
      </c>
      <c r="AW526" t="s">
        <v>41</v>
      </c>
      <c r="AX526" t="str">
        <f>VLOOKUP(Sheet1[[#This Row],[NPDES ID2]],Combined_Sheet__Major_Only___2[[NPDES ID2]:[ECHO BFR]],27,FALSE)</f>
        <v>-</v>
      </c>
      <c r="AY526" t="str">
        <f>VLOOKUP(Sheet1[[#This Row],[NPDES ID2]],Combined_Sheet__Major_Only___2[[NPDES ID2]:[ECHO BFR]],28,FALSE)</f>
        <v>-</v>
      </c>
      <c r="AZ526" t="str">
        <f>VLOOKUP(Sheet1[[#This Row],[NPDES ID2]],Combined_Sheet__Major_Only___2[[NPDES ID2]:[ECHO BFR]],29,FALSE)</f>
        <v>thickening</v>
      </c>
      <c r="BA526">
        <f>VLOOKUP(Sheet1[[#This Row],[NPDES ID2]],Combined_Sheet__Major_Only___2[[NPDES ID2]:[ECHO BFR]],17,FALSE)</f>
        <v>29.270882</v>
      </c>
      <c r="BB526">
        <f>VLOOKUP(Sheet1[[#This Row],[NPDES ID2]],Combined_Sheet__Major_Only___2[[NPDES ID2]:[ECHO BFR]],18,FALSE)</f>
        <v>-94.848427999999998</v>
      </c>
      <c r="BC526" t="str">
        <f>IF(ISNUMBER(SEARCH("aerobic",$AW526)),"aerobic","")</f>
        <v>aerobic</v>
      </c>
      <c r="BD526" t="str">
        <f>IF(ISNUMBER(SEARCH("anaer",$AW526)),"anaer","")</f>
        <v/>
      </c>
      <c r="BE526" t="str">
        <f>IF(ISNUMBER(SEARCH("thickening",$AZ526)),"thickening","")</f>
        <v>thickening</v>
      </c>
      <c r="BF526" s="3" t="str">
        <f>IF(ISNUMBER(SEARCH("airDry",$AW526)),"airDry","")</f>
        <v/>
      </c>
      <c r="BG526" s="3" t="str">
        <f>IF(ISNUMBER(SEARCH("heatDry",$AY526)),"heatDry","")</f>
        <v/>
      </c>
      <c r="BH526" s="3" t="str">
        <f>IF(AND(ISNUMBER(SEARCH("aerobic",$AW526)),ISNUMBER(SEARCH("anaer",$AW526))),"Combined Aer and Anaer.","")</f>
        <v/>
      </c>
    </row>
    <row r="527" spans="1:60" x14ac:dyDescent="0.25">
      <c r="A527" s="4">
        <v>2417</v>
      </c>
      <c r="B527" t="s">
        <v>11270</v>
      </c>
      <c r="C527">
        <v>261.89999999999998</v>
      </c>
      <c r="D527">
        <v>520.87853111880179</v>
      </c>
      <c r="E527">
        <v>525.0411768086874</v>
      </c>
      <c r="F527">
        <v>390.05713510600913</v>
      </c>
      <c r="G527">
        <v>669.63337376070297</v>
      </c>
      <c r="H527">
        <v>-119.1602676016054</v>
      </c>
      <c r="I527">
        <v>-121.4758408539852</v>
      </c>
      <c r="J527">
        <v>-137.220874377744</v>
      </c>
      <c r="K527">
        <v>-95.766138446505778</v>
      </c>
      <c r="L527">
        <v>167.9664046617944</v>
      </c>
      <c r="M527">
        <v>167.17682841300049</v>
      </c>
      <c r="N527">
        <v>164.5628505625765</v>
      </c>
      <c r="O527">
        <v>173.51337200138991</v>
      </c>
      <c r="P527">
        <v>6.1365605295114429</v>
      </c>
      <c r="Q527">
        <v>6.198190865932431</v>
      </c>
      <c r="R527">
        <v>5.1082844786983372</v>
      </c>
      <c r="S527">
        <v>6.9978118162800076</v>
      </c>
      <c r="T527">
        <v>55007.869897728393</v>
      </c>
      <c r="U527">
        <v>55007.828220566567</v>
      </c>
      <c r="V527">
        <v>54970.502266512318</v>
      </c>
      <c r="W527">
        <v>55045.495804324069</v>
      </c>
      <c r="X527">
        <v>3860.825467377158</v>
      </c>
      <c r="Y527">
        <v>3877.358641131786</v>
      </c>
      <c r="Z527">
        <v>3738.710538087334</v>
      </c>
      <c r="AA527">
        <v>3939.455071972975</v>
      </c>
      <c r="AB527">
        <v>702.62240050289165</v>
      </c>
      <c r="AC527">
        <v>694.76258091998716</v>
      </c>
      <c r="AD527">
        <v>593.78412418860898</v>
      </c>
      <c r="AE527">
        <v>828.75357642029815</v>
      </c>
      <c r="AF527">
        <v>62.851906225534123</v>
      </c>
      <c r="AG527">
        <v>62.556152292522157</v>
      </c>
      <c r="AH527">
        <v>61.578941422347953</v>
      </c>
      <c r="AI527">
        <v>64.927316598523802</v>
      </c>
      <c r="AJ527">
        <v>0.54427857432766347</v>
      </c>
      <c r="AK527">
        <v>0.54427860076269641</v>
      </c>
      <c r="AL527">
        <v>0.5442725104187458</v>
      </c>
      <c r="AM527">
        <v>0.54428460323482319</v>
      </c>
      <c r="AN527">
        <v>0.95586418198216849</v>
      </c>
      <c r="AO527">
        <v>0.95586418198216894</v>
      </c>
      <c r="AP527">
        <v>0.95586418198216894</v>
      </c>
      <c r="AQ527">
        <v>0.95586418198216894</v>
      </c>
      <c r="AR527">
        <v>13.53717253815981</v>
      </c>
      <c r="AS527">
        <v>13.537172538159799</v>
      </c>
      <c r="AT527">
        <v>13.537172538159799</v>
      </c>
      <c r="AU527">
        <v>13.537172538159799</v>
      </c>
      <c r="AV527" t="str">
        <f>VLOOKUP(Sheet1[[#This Row],[NPDES ID2]],Combined_Sheet__Major_Only___2[[NPDES ID2]:[ECHO BFR]],3,FALSE)</f>
        <v>WA</v>
      </c>
      <c r="AW527" t="s">
        <v>41</v>
      </c>
      <c r="AX527" t="str">
        <f>VLOOKUP(Sheet1[[#This Row],[NPDES ID2]],Combined_Sheet__Major_Only___2[[NPDES ID2]:[ECHO BFR]],27,FALSE)</f>
        <v>-</v>
      </c>
      <c r="AY527" t="str">
        <f>VLOOKUP(Sheet1[[#This Row],[NPDES ID2]],Combined_Sheet__Major_Only___2[[NPDES ID2]:[ECHO BFR]],28,FALSE)</f>
        <v>-</v>
      </c>
      <c r="AZ527" t="str">
        <f>VLOOKUP(Sheet1[[#This Row],[NPDES ID2]],Combined_Sheet__Major_Only___2[[NPDES ID2]:[ECHO BFR]],29,FALSE)</f>
        <v>thickening</v>
      </c>
      <c r="BA527">
        <f>VLOOKUP(Sheet1[[#This Row],[NPDES ID2]],Combined_Sheet__Major_Only___2[[NPDES ID2]:[ECHO BFR]],17,FALSE)</f>
        <v>47.188881000000002</v>
      </c>
      <c r="BB527">
        <f>VLOOKUP(Sheet1[[#This Row],[NPDES ID2]],Combined_Sheet__Major_Only___2[[NPDES ID2]:[ECHO BFR]],18,FALSE)</f>
        <v>-122.004636</v>
      </c>
      <c r="BC527" t="str">
        <f>IF(ISNUMBER(SEARCH("aerobic",$AW527)),"aerobic","")</f>
        <v>aerobic</v>
      </c>
      <c r="BD527" t="str">
        <f>IF(ISNUMBER(SEARCH("anaer",$AW527)),"anaer","")</f>
        <v/>
      </c>
      <c r="BE527" t="str">
        <f>IF(ISNUMBER(SEARCH("thickening",$AZ527)),"thickening","")</f>
        <v>thickening</v>
      </c>
      <c r="BF527" s="3" t="str">
        <f>IF(ISNUMBER(SEARCH("airDry",$AW527)),"airDry","")</f>
        <v/>
      </c>
      <c r="BG527" s="3" t="str">
        <f>IF(ISNUMBER(SEARCH("heatDry",$AY527)),"heatDry","")</f>
        <v/>
      </c>
      <c r="BH527" s="3" t="str">
        <f>IF(AND(ISNUMBER(SEARCH("aerobic",$AW527)),ISNUMBER(SEARCH("anaer",$AW527))),"Combined Aer and Anaer.","")</f>
        <v/>
      </c>
    </row>
    <row r="528" spans="1:60" x14ac:dyDescent="0.25">
      <c r="A528" s="4">
        <v>1241</v>
      </c>
      <c r="B528" t="s">
        <v>5933</v>
      </c>
      <c r="C528">
        <v>216.11</v>
      </c>
      <c r="D528">
        <v>567.05620855085294</v>
      </c>
      <c r="E528">
        <v>564.75656350103725</v>
      </c>
      <c r="F528">
        <v>417.71931724835912</v>
      </c>
      <c r="G528">
        <v>733.26622169967482</v>
      </c>
      <c r="H528">
        <v>-113.6571576406149</v>
      </c>
      <c r="I528">
        <v>-116.06278474207799</v>
      </c>
      <c r="J528">
        <v>-131.91901968199539</v>
      </c>
      <c r="K528">
        <v>-89.962502358936774</v>
      </c>
      <c r="L528">
        <v>144.82376377156621</v>
      </c>
      <c r="M528">
        <v>144.22152079922111</v>
      </c>
      <c r="N528">
        <v>142.22784764372949</v>
      </c>
      <c r="O528">
        <v>149.05451680037439</v>
      </c>
      <c r="P528">
        <v>5.0504733762901859</v>
      </c>
      <c r="Q528">
        <v>5.1154177024685126</v>
      </c>
      <c r="R528">
        <v>4.1637899873183963</v>
      </c>
      <c r="S528">
        <v>5.7811269028116001</v>
      </c>
      <c r="T528">
        <v>55047.656428440503</v>
      </c>
      <c r="U528">
        <v>55047.614722109109</v>
      </c>
      <c r="V528">
        <v>55010.262643868438</v>
      </c>
      <c r="W528">
        <v>55085.308669157377</v>
      </c>
      <c r="X528">
        <v>3697.3282049016689</v>
      </c>
      <c r="Y528">
        <v>3711.224613277006</v>
      </c>
      <c r="Z528">
        <v>3593.875963153132</v>
      </c>
      <c r="AA528">
        <v>3763.9011528766068</v>
      </c>
      <c r="AB528">
        <v>714.40818991876051</v>
      </c>
      <c r="AC528">
        <v>706.16540954972538</v>
      </c>
      <c r="AD528">
        <v>598.22639071351568</v>
      </c>
      <c r="AE528">
        <v>853.21008983874685</v>
      </c>
      <c r="AF528">
        <v>65.674308844935922</v>
      </c>
      <c r="AG528">
        <v>65.400948284538714</v>
      </c>
      <c r="AH528">
        <v>64.497653897207698</v>
      </c>
      <c r="AI528">
        <v>67.59266547658676</v>
      </c>
      <c r="AJ528">
        <v>0.57876638195693197</v>
      </c>
      <c r="AK528">
        <v>0.57876640500735776</v>
      </c>
      <c r="AL528">
        <v>0.57876109546160404</v>
      </c>
      <c r="AM528">
        <v>0.57877163792574327</v>
      </c>
      <c r="AN528">
        <v>0.95589406382072317</v>
      </c>
      <c r="AO528">
        <v>0.95589406382072306</v>
      </c>
      <c r="AP528">
        <v>0.95589406382072306</v>
      </c>
      <c r="AQ528">
        <v>0.95589406382072306</v>
      </c>
      <c r="AR528">
        <v>13.67571144766872</v>
      </c>
      <c r="AS528">
        <v>13.67571144766872</v>
      </c>
      <c r="AT528">
        <v>13.67571144766872</v>
      </c>
      <c r="AU528">
        <v>13.67571144766872</v>
      </c>
      <c r="AV528" t="str">
        <f>VLOOKUP(Sheet1[[#This Row],[NPDES ID2]],Combined_Sheet__Major_Only___2[[NPDES ID2]:[ECHO BFR]],3,FALSE)</f>
        <v>TX</v>
      </c>
      <c r="AW528" t="s">
        <v>41</v>
      </c>
      <c r="AX528" t="str">
        <f>VLOOKUP(Sheet1[[#This Row],[NPDES ID2]],Combined_Sheet__Major_Only___2[[NPDES ID2]:[ECHO BFR]],27,FALSE)</f>
        <v>-</v>
      </c>
      <c r="AY528" t="str">
        <f>VLOOKUP(Sheet1[[#This Row],[NPDES ID2]],Combined_Sheet__Major_Only___2[[NPDES ID2]:[ECHO BFR]],28,FALSE)</f>
        <v>-</v>
      </c>
      <c r="AZ528" t="str">
        <f>VLOOKUP(Sheet1[[#This Row],[NPDES ID2]],Combined_Sheet__Major_Only___2[[NPDES ID2]:[ECHO BFR]],29,FALSE)</f>
        <v>thickening</v>
      </c>
      <c r="BA528">
        <f>VLOOKUP(Sheet1[[#This Row],[NPDES ID2]],Combined_Sheet__Major_Only___2[[NPDES ID2]:[ECHO BFR]],17,FALSE)</f>
        <v>29.986068</v>
      </c>
      <c r="BB528">
        <f>VLOOKUP(Sheet1[[#This Row],[NPDES ID2]],Combined_Sheet__Major_Only___2[[NPDES ID2]:[ECHO BFR]],18,FALSE)</f>
        <v>-95.578855000000004</v>
      </c>
      <c r="BC528" t="str">
        <f>IF(ISNUMBER(SEARCH("aerobic",$AW528)),"aerobic","")</f>
        <v>aerobic</v>
      </c>
      <c r="BD528" t="str">
        <f>IF(ISNUMBER(SEARCH("anaer",$AW528)),"anaer","")</f>
        <v/>
      </c>
      <c r="BE528" t="str">
        <f>IF(ISNUMBER(SEARCH("thickening",$AZ528)),"thickening","")</f>
        <v>thickening</v>
      </c>
      <c r="BF528" s="3" t="str">
        <f>IF(ISNUMBER(SEARCH("airDry",$AW528)),"airDry","")</f>
        <v/>
      </c>
      <c r="BG528" s="3" t="str">
        <f>IF(ISNUMBER(SEARCH("heatDry",$AY528)),"heatDry","")</f>
        <v/>
      </c>
      <c r="BH528" s="3" t="str">
        <f>IF(AND(ISNUMBER(SEARCH("aerobic",$AW528)),ISNUMBER(SEARCH("anaer",$AW528))),"Combined Aer and Anaer.","")</f>
        <v/>
      </c>
    </row>
    <row r="529" spans="1:60" x14ac:dyDescent="0.25">
      <c r="A529" s="4">
        <v>2415</v>
      </c>
      <c r="B529" t="s">
        <v>11262</v>
      </c>
      <c r="C529">
        <v>262.95999999999998</v>
      </c>
      <c r="D529">
        <v>546.62946938279913</v>
      </c>
      <c r="E529">
        <v>550.16553345222223</v>
      </c>
      <c r="F529">
        <v>409.41623696042188</v>
      </c>
      <c r="G529">
        <v>703.38577243421355</v>
      </c>
      <c r="H529">
        <v>-125.8211653683743</v>
      </c>
      <c r="I529">
        <v>-128.27340919190021</v>
      </c>
      <c r="J529">
        <v>-144.6467428890725</v>
      </c>
      <c r="K529">
        <v>-102.77514461295441</v>
      </c>
      <c r="L529">
        <v>160.31263401227241</v>
      </c>
      <c r="M529">
        <v>159.45388726220759</v>
      </c>
      <c r="N529">
        <v>156.61104087616201</v>
      </c>
      <c r="O529">
        <v>166.34537629418631</v>
      </c>
      <c r="P529">
        <v>6.1786289980300477</v>
      </c>
      <c r="Q529">
        <v>6.2397621879139287</v>
      </c>
      <c r="R529">
        <v>5.1775540586862334</v>
      </c>
      <c r="S529">
        <v>7.046136335983074</v>
      </c>
      <c r="T529">
        <v>55053.492678062117</v>
      </c>
      <c r="U529">
        <v>55053.450967451878</v>
      </c>
      <c r="V529">
        <v>55016.09505707831</v>
      </c>
      <c r="W529">
        <v>55091.148781707037</v>
      </c>
      <c r="X529">
        <v>4065.2534371068841</v>
      </c>
      <c r="Y529">
        <v>4085.1822427285601</v>
      </c>
      <c r="Z529">
        <v>3918.8470071668462</v>
      </c>
      <c r="AA529">
        <v>4159.6612713189634</v>
      </c>
      <c r="AB529">
        <v>661.16729200180578</v>
      </c>
      <c r="AC529">
        <v>654.53755866136453</v>
      </c>
      <c r="AD529">
        <v>568.81265209869639</v>
      </c>
      <c r="AE529">
        <v>764.55907026606565</v>
      </c>
      <c r="AF529">
        <v>59.746098921442417</v>
      </c>
      <c r="AG529">
        <v>59.425773838815708</v>
      </c>
      <c r="AH529">
        <v>58.367157624760502</v>
      </c>
      <c r="AI529">
        <v>61.994194730787818</v>
      </c>
      <c r="AJ529">
        <v>0.50636517802370795</v>
      </c>
      <c r="AK529">
        <v>0.50636520247714967</v>
      </c>
      <c r="AL529">
        <v>0.50635956870455368</v>
      </c>
      <c r="AM529">
        <v>0.50637075496465489</v>
      </c>
      <c r="AN529">
        <v>0.9558984437574547</v>
      </c>
      <c r="AO529">
        <v>0.9558984437574547</v>
      </c>
      <c r="AP529">
        <v>0.9558984437574547</v>
      </c>
      <c r="AQ529">
        <v>0.9558984437574547</v>
      </c>
      <c r="AR529">
        <v>13.74359406858277</v>
      </c>
      <c r="AS529">
        <v>13.74359406858277</v>
      </c>
      <c r="AT529">
        <v>13.74359406858277</v>
      </c>
      <c r="AU529">
        <v>13.74359406858277</v>
      </c>
      <c r="AV529" t="str">
        <f>VLOOKUP(Sheet1[[#This Row],[NPDES ID2]],Combined_Sheet__Major_Only___2[[NPDES ID2]:[ECHO BFR]],3,FALSE)</f>
        <v>MD</v>
      </c>
      <c r="AW529" t="s">
        <v>41</v>
      </c>
      <c r="AX529" t="str">
        <f>VLOOKUP(Sheet1[[#This Row],[NPDES ID2]],Combined_Sheet__Major_Only___2[[NPDES ID2]:[ECHO BFR]],27,FALSE)</f>
        <v>longTermSludgeStore, tempSludgeStore</v>
      </c>
      <c r="AY529" t="str">
        <f>VLOOKUP(Sheet1[[#This Row],[NPDES ID2]],Combined_Sheet__Major_Only___2[[NPDES ID2]:[ECHO BFR]],28,FALSE)</f>
        <v>-</v>
      </c>
      <c r="AZ529" t="str">
        <f>VLOOKUP(Sheet1[[#This Row],[NPDES ID2]],Combined_Sheet__Major_Only___2[[NPDES ID2]:[ECHO BFR]],29,FALSE)</f>
        <v>thickening</v>
      </c>
      <c r="BA529">
        <f>VLOOKUP(Sheet1[[#This Row],[NPDES ID2]],Combined_Sheet__Major_Only___2[[NPDES ID2]:[ECHO BFR]],17,FALSE)</f>
        <v>39.531388999999997</v>
      </c>
      <c r="BB529">
        <f>VLOOKUP(Sheet1[[#This Row],[NPDES ID2]],Combined_Sheet__Major_Only___2[[NPDES ID2]:[ECHO BFR]],18,FALSE)</f>
        <v>-76.098611000000005</v>
      </c>
      <c r="BC529" t="str">
        <f>IF(ISNUMBER(SEARCH("aerobic",$AW529)),"aerobic","")</f>
        <v>aerobic</v>
      </c>
      <c r="BD529" t="str">
        <f>IF(ISNUMBER(SEARCH("anaer",$AW529)),"anaer","")</f>
        <v/>
      </c>
      <c r="BE529" t="str">
        <f>IF(ISNUMBER(SEARCH("thickening",$AZ529)),"thickening","")</f>
        <v>thickening</v>
      </c>
      <c r="BF529" s="3" t="str">
        <f>IF(ISNUMBER(SEARCH("airDry",$AW529)),"airDry","")</f>
        <v/>
      </c>
      <c r="BG529" s="3" t="str">
        <f>IF(ISNUMBER(SEARCH("heatDry",$AY529)),"heatDry","")</f>
        <v/>
      </c>
      <c r="BH529" s="3" t="str">
        <f>IF(AND(ISNUMBER(SEARCH("aerobic",$AW529)),ISNUMBER(SEARCH("anaer",$AW529))),"Combined Aer and Anaer.","")</f>
        <v/>
      </c>
    </row>
    <row r="530" spans="1:60" x14ac:dyDescent="0.25">
      <c r="A530" s="4">
        <v>2296</v>
      </c>
      <c r="B530" t="s">
        <v>10731</v>
      </c>
      <c r="C530">
        <v>432.45</v>
      </c>
      <c r="D530">
        <v>418.39156340396607</v>
      </c>
      <c r="E530">
        <v>423.70983172969699</v>
      </c>
      <c r="F530">
        <v>320.41955745364271</v>
      </c>
      <c r="G530">
        <v>511.26886678679517</v>
      </c>
      <c r="H530">
        <v>-123.5197410101038</v>
      </c>
      <c r="I530">
        <v>-126.0348640110363</v>
      </c>
      <c r="J530">
        <v>-142.08062586937751</v>
      </c>
      <c r="K530">
        <v>-100.3983921623412</v>
      </c>
      <c r="L530">
        <v>268.12466073776392</v>
      </c>
      <c r="M530">
        <v>266.7481521976797</v>
      </c>
      <c r="N530">
        <v>262.18976335383968</v>
      </c>
      <c r="O530">
        <v>277.79666112250908</v>
      </c>
      <c r="P530">
        <v>10.151782256845729</v>
      </c>
      <c r="Q530">
        <v>10.24284588600422</v>
      </c>
      <c r="R530">
        <v>8.4886433578848983</v>
      </c>
      <c r="S530">
        <v>11.559879908773629</v>
      </c>
      <c r="T530">
        <v>55236.493058951797</v>
      </c>
      <c r="U530">
        <v>55236.451214174493</v>
      </c>
      <c r="V530">
        <v>55198.975144139353</v>
      </c>
      <c r="W530">
        <v>55274.270287865111</v>
      </c>
      <c r="X530">
        <v>4010.4439437935439</v>
      </c>
      <c r="Y530">
        <v>4029.2754673540271</v>
      </c>
      <c r="Z530">
        <v>3871.9471094346818</v>
      </c>
      <c r="AA530">
        <v>4099.7056288174526</v>
      </c>
      <c r="AB530">
        <v>662.00281778004148</v>
      </c>
      <c r="AC530">
        <v>655.42649134298608</v>
      </c>
      <c r="AD530">
        <v>568.05050854642047</v>
      </c>
      <c r="AE530">
        <v>767.7753922921836</v>
      </c>
      <c r="AF530">
        <v>60.762524901981813</v>
      </c>
      <c r="AG530">
        <v>60.450108111528252</v>
      </c>
      <c r="AH530">
        <v>59.418534188659081</v>
      </c>
      <c r="AI530">
        <v>62.95403809922886</v>
      </c>
      <c r="AJ530">
        <v>0.51876838058432806</v>
      </c>
      <c r="AK530">
        <v>0.51876842159753989</v>
      </c>
      <c r="AL530">
        <v>0.51875896624933826</v>
      </c>
      <c r="AM530">
        <v>0.51877774065364912</v>
      </c>
      <c r="AN530">
        <v>0.95603534035137439</v>
      </c>
      <c r="AO530">
        <v>0.95603534035137461</v>
      </c>
      <c r="AP530">
        <v>0.95603534035137461</v>
      </c>
      <c r="AQ530">
        <v>0.95603534035137461</v>
      </c>
      <c r="AR530">
        <v>13.8540551223808</v>
      </c>
      <c r="AS530">
        <v>13.85405512238081</v>
      </c>
      <c r="AT530">
        <v>13.85405512238081</v>
      </c>
      <c r="AU530">
        <v>13.85405512238081</v>
      </c>
      <c r="AV530" t="str">
        <f>VLOOKUP(Sheet1[[#This Row],[NPDES ID2]],Combined_Sheet__Major_Only___2[[NPDES ID2]:[ECHO BFR]],3,FALSE)</f>
        <v>KY</v>
      </c>
      <c r="AW530" t="s">
        <v>41</v>
      </c>
      <c r="AX530" t="str">
        <f>VLOOKUP(Sheet1[[#This Row],[NPDES ID2]],Combined_Sheet__Major_Only___2[[NPDES ID2]:[ECHO BFR]],27,FALSE)</f>
        <v>-</v>
      </c>
      <c r="AY530" t="str">
        <f>VLOOKUP(Sheet1[[#This Row],[NPDES ID2]],Combined_Sheet__Major_Only___2[[NPDES ID2]:[ECHO BFR]],28,FALSE)</f>
        <v>thermoAerobicDigest</v>
      </c>
      <c r="AZ530" t="str">
        <f>VLOOKUP(Sheet1[[#This Row],[NPDES ID2]],Combined_Sheet__Major_Only___2[[NPDES ID2]:[ECHO BFR]],29,FALSE)</f>
        <v>thickening</v>
      </c>
      <c r="BA530">
        <f>VLOOKUP(Sheet1[[#This Row],[NPDES ID2]],Combined_Sheet__Major_Only___2[[NPDES ID2]:[ECHO BFR]],17,FALSE)</f>
        <v>38.151904999999999</v>
      </c>
      <c r="BB530">
        <f>VLOOKUP(Sheet1[[#This Row],[NPDES ID2]],Combined_Sheet__Major_Only___2[[NPDES ID2]:[ECHO BFR]],18,FALSE)</f>
        <v>-83.513848999999993</v>
      </c>
      <c r="BC530" t="str">
        <f>IF(ISNUMBER(SEARCH("aerobic",$AW530)),"aerobic","")</f>
        <v>aerobic</v>
      </c>
      <c r="BD530" t="str">
        <f>IF(ISNUMBER(SEARCH("anaer",$AW530)),"anaer","")</f>
        <v/>
      </c>
      <c r="BE530" t="str">
        <f>IF(ISNUMBER(SEARCH("thickening",$AZ530)),"thickening","")</f>
        <v>thickening</v>
      </c>
      <c r="BF530" s="2" t="str">
        <f>IF(ISNUMBER(SEARCH("airDry",$AW530)),"airDry","")</f>
        <v/>
      </c>
      <c r="BG530" s="2" t="str">
        <f>IF(ISNUMBER(SEARCH("heatDry",$AY530)),"heatDry","")</f>
        <v/>
      </c>
      <c r="BH530" s="2" t="str">
        <f>IF(AND(ISNUMBER(SEARCH("aerobic",$AW530)),ISNUMBER(SEARCH("anaer",$AW530))),"Combined Aer and Anaer.","")</f>
        <v/>
      </c>
    </row>
    <row r="531" spans="1:60" x14ac:dyDescent="0.25">
      <c r="A531" s="4">
        <v>1603</v>
      </c>
      <c r="B531" t="s">
        <v>7535</v>
      </c>
      <c r="C531">
        <v>77</v>
      </c>
      <c r="D531">
        <v>1399.502937347741</v>
      </c>
      <c r="E531">
        <v>1398.9205082362701</v>
      </c>
      <c r="F531">
        <v>980.61280286497663</v>
      </c>
      <c r="G531">
        <v>1845.036727162779</v>
      </c>
      <c r="H531">
        <v>-119.1570527558622</v>
      </c>
      <c r="I531">
        <v>-121.4744087929484</v>
      </c>
      <c r="J531">
        <v>-137.22422823610549</v>
      </c>
      <c r="K531">
        <v>-95.713639885192492</v>
      </c>
      <c r="L531">
        <v>49.405135737250063</v>
      </c>
      <c r="M531">
        <v>49.17311808582285</v>
      </c>
      <c r="N531">
        <v>48.405291805660639</v>
      </c>
      <c r="O531">
        <v>51.034738063986069</v>
      </c>
      <c r="P531">
        <v>1.804152386173806</v>
      </c>
      <c r="Q531">
        <v>1.822363240100584</v>
      </c>
      <c r="R531">
        <v>1.5017390000553159</v>
      </c>
      <c r="S531">
        <v>2.0572941116043508</v>
      </c>
      <c r="T531">
        <v>55262.760993724391</v>
      </c>
      <c r="U531">
        <v>55262.719129688703</v>
      </c>
      <c r="V531">
        <v>55225.225811896264</v>
      </c>
      <c r="W531">
        <v>55300.555608998511</v>
      </c>
      <c r="X531">
        <v>3876.9765303637869</v>
      </c>
      <c r="Y531">
        <v>3893.5608933541889</v>
      </c>
      <c r="Z531">
        <v>3754.4976582552472</v>
      </c>
      <c r="AA531">
        <v>3955.8343591278772</v>
      </c>
      <c r="AB531">
        <v>631.48013789134859</v>
      </c>
      <c r="AC531">
        <v>625.83302334394671</v>
      </c>
      <c r="AD531">
        <v>543.0548536228556</v>
      </c>
      <c r="AE531">
        <v>732.00665037858118</v>
      </c>
      <c r="AF531">
        <v>62.879485793787808</v>
      </c>
      <c r="AG531">
        <v>62.584105138934582</v>
      </c>
      <c r="AH531">
        <v>61.607127931956377</v>
      </c>
      <c r="AI531">
        <v>64.953468315732763</v>
      </c>
      <c r="AJ531">
        <v>0.54461542843903032</v>
      </c>
      <c r="AK531">
        <v>0.54461543589037809</v>
      </c>
      <c r="AL531">
        <v>0.54461372049721046</v>
      </c>
      <c r="AM531">
        <v>0.54461712650676897</v>
      </c>
      <c r="AN531">
        <v>0.95605492081246934</v>
      </c>
      <c r="AO531">
        <v>0.95605492081246946</v>
      </c>
      <c r="AP531">
        <v>0.95605492081246946</v>
      </c>
      <c r="AQ531">
        <v>0.95605492081246946</v>
      </c>
      <c r="AR531">
        <v>14.451942032320989</v>
      </c>
      <c r="AS531">
        <v>14.45194203232098</v>
      </c>
      <c r="AT531">
        <v>14.45194203232098</v>
      </c>
      <c r="AU531">
        <v>14.45194203232098</v>
      </c>
      <c r="AV531" t="str">
        <f>VLOOKUP(Sheet1[[#This Row],[NPDES ID2]],Combined_Sheet__Major_Only___2[[NPDES ID2]:[ECHO BFR]],3,FALSE)</f>
        <v>OR</v>
      </c>
      <c r="AW531" t="s">
        <v>41</v>
      </c>
      <c r="AX531" t="str">
        <f>VLOOKUP(Sheet1[[#This Row],[NPDES ID2]],Combined_Sheet__Major_Only___2[[NPDES ID2]:[ECHO BFR]],27,FALSE)</f>
        <v>-</v>
      </c>
      <c r="AY531" t="str">
        <f>VLOOKUP(Sheet1[[#This Row],[NPDES ID2]],Combined_Sheet__Major_Only___2[[NPDES ID2]:[ECHO BFR]],28,FALSE)</f>
        <v>-</v>
      </c>
      <c r="AZ531" t="str">
        <f>VLOOKUP(Sheet1[[#This Row],[NPDES ID2]],Combined_Sheet__Major_Only___2[[NPDES ID2]:[ECHO BFR]],29,FALSE)</f>
        <v>thickening</v>
      </c>
      <c r="BA531">
        <f>VLOOKUP(Sheet1[[#This Row],[NPDES ID2]],Combined_Sheet__Major_Only___2[[NPDES ID2]:[ECHO BFR]],17,FALSE)</f>
        <v>45.752634999999998</v>
      </c>
      <c r="BB531">
        <f>VLOOKUP(Sheet1[[#This Row],[NPDES ID2]],Combined_Sheet__Major_Only___2[[NPDES ID2]:[ECHO BFR]],18,FALSE)</f>
        <v>-122.856076</v>
      </c>
      <c r="BC531" t="str">
        <f>IF(ISNUMBER(SEARCH("aerobic",$AW531)),"aerobic","")</f>
        <v>aerobic</v>
      </c>
      <c r="BD531" t="str">
        <f>IF(ISNUMBER(SEARCH("anaer",$AW531)),"anaer","")</f>
        <v/>
      </c>
      <c r="BE531" t="str">
        <f>IF(ISNUMBER(SEARCH("thickening",$AZ531)),"thickening","")</f>
        <v>thickening</v>
      </c>
      <c r="BF531" s="3" t="str">
        <f>IF(ISNUMBER(SEARCH("airDry",$AW531)),"airDry","")</f>
        <v/>
      </c>
      <c r="BG531" s="3" t="str">
        <f>IF(ISNUMBER(SEARCH("heatDry",$AY531)),"heatDry","")</f>
        <v/>
      </c>
      <c r="BH531" s="3" t="str">
        <f>IF(AND(ISNUMBER(SEARCH("aerobic",$AW531)),ISNUMBER(SEARCH("anaer",$AW531))),"Combined Aer and Anaer.","")</f>
        <v/>
      </c>
    </row>
    <row r="532" spans="1:60" x14ac:dyDescent="0.25">
      <c r="A532" s="4">
        <v>2188</v>
      </c>
      <c r="B532" t="s">
        <v>10263</v>
      </c>
      <c r="C532">
        <v>681.43</v>
      </c>
      <c r="D532">
        <v>380.44492134480078</v>
      </c>
      <c r="E532">
        <v>379.37519571496819</v>
      </c>
      <c r="F532">
        <v>311.71485354057057</v>
      </c>
      <c r="G532">
        <v>449.56216019919958</v>
      </c>
      <c r="H532">
        <v>-122.7489491603953</v>
      </c>
      <c r="I532">
        <v>-125.2442131973437</v>
      </c>
      <c r="J532">
        <v>-141.2120965562232</v>
      </c>
      <c r="K532">
        <v>-99.656281150647317</v>
      </c>
      <c r="L532">
        <v>424.72189903992302</v>
      </c>
      <c r="M532">
        <v>422.57114204599912</v>
      </c>
      <c r="N532">
        <v>415.44518202050392</v>
      </c>
      <c r="O532">
        <v>439.83878648889652</v>
      </c>
      <c r="P532">
        <v>15.9918025569566</v>
      </c>
      <c r="Q532">
        <v>16.12693158034568</v>
      </c>
      <c r="R532">
        <v>13.3628827671333</v>
      </c>
      <c r="S532">
        <v>18.202622502463811</v>
      </c>
      <c r="T532">
        <v>55411.416083104254</v>
      </c>
      <c r="U532">
        <v>55411.374110081822</v>
      </c>
      <c r="V532">
        <v>55373.78318404864</v>
      </c>
      <c r="W532">
        <v>55449.309091001996</v>
      </c>
      <c r="X532">
        <v>4002.0173846107532</v>
      </c>
      <c r="Y532">
        <v>4020.5457109788831</v>
      </c>
      <c r="Z532">
        <v>3865.63978369705</v>
      </c>
      <c r="AA532">
        <v>4089.906487436218</v>
      </c>
      <c r="AB532">
        <v>694.20960379007045</v>
      </c>
      <c r="AC532">
        <v>686.70442388629476</v>
      </c>
      <c r="AD532">
        <v>591.07237295669734</v>
      </c>
      <c r="AE532">
        <v>811.43840657056001</v>
      </c>
      <c r="AF532">
        <v>61.083472691186188</v>
      </c>
      <c r="AG532">
        <v>60.773390141547281</v>
      </c>
      <c r="AH532">
        <v>59.750873711954988</v>
      </c>
      <c r="AI532">
        <v>63.2570027137469</v>
      </c>
      <c r="AJ532">
        <v>0.52268577157614082</v>
      </c>
      <c r="AK532">
        <v>0.52268583778318045</v>
      </c>
      <c r="AL532">
        <v>0.52267055808730056</v>
      </c>
      <c r="AM532">
        <v>0.52270089756226679</v>
      </c>
      <c r="AN532">
        <v>0.9561654024432511</v>
      </c>
      <c r="AO532">
        <v>0.95616540244325132</v>
      </c>
      <c r="AP532">
        <v>0.95616540244325132</v>
      </c>
      <c r="AQ532">
        <v>0.95616540244325132</v>
      </c>
      <c r="AR532">
        <v>13.52560049024336</v>
      </c>
      <c r="AS532">
        <v>13.52560049024336</v>
      </c>
      <c r="AT532">
        <v>13.52560049024336</v>
      </c>
      <c r="AU532">
        <v>13.52560049024336</v>
      </c>
      <c r="AV532" t="str">
        <f>VLOOKUP(Sheet1[[#This Row],[NPDES ID2]],Combined_Sheet__Major_Only___2[[NPDES ID2]:[ECHO BFR]],3,FALSE)</f>
        <v>LA</v>
      </c>
      <c r="AW532" t="s">
        <v>41</v>
      </c>
      <c r="AX532" t="str">
        <f>VLOOKUP(Sheet1[[#This Row],[NPDES ID2]],Combined_Sheet__Major_Only___2[[NPDES ID2]:[ECHO BFR]],27,FALSE)</f>
        <v>-</v>
      </c>
      <c r="AY532" t="str">
        <f>VLOOKUP(Sheet1[[#This Row],[NPDES ID2]],Combined_Sheet__Major_Only___2[[NPDES ID2]:[ECHO BFR]],28,FALSE)</f>
        <v>-</v>
      </c>
      <c r="AZ532" t="str">
        <f>VLOOKUP(Sheet1[[#This Row],[NPDES ID2]],Combined_Sheet__Major_Only___2[[NPDES ID2]:[ECHO BFR]],29,FALSE)</f>
        <v>thickening</v>
      </c>
      <c r="BA532">
        <f>VLOOKUP(Sheet1[[#This Row],[NPDES ID2]],Combined_Sheet__Major_Only___2[[NPDES ID2]:[ECHO BFR]],17,FALSE)</f>
        <v>30.205556000000001</v>
      </c>
      <c r="BB532">
        <f>VLOOKUP(Sheet1[[#This Row],[NPDES ID2]],Combined_Sheet__Major_Only___2[[NPDES ID2]:[ECHO BFR]],18,FALSE)</f>
        <v>-93.240278000000004</v>
      </c>
      <c r="BC532" t="str">
        <f>IF(ISNUMBER(SEARCH("aerobic",$AW532)),"aerobic","")</f>
        <v>aerobic</v>
      </c>
      <c r="BD532" t="str">
        <f>IF(ISNUMBER(SEARCH("anaer",$AW532)),"anaer","")</f>
        <v/>
      </c>
      <c r="BE532" t="str">
        <f>IF(ISNUMBER(SEARCH("thickening",$AZ532)),"thickening","")</f>
        <v>thickening</v>
      </c>
      <c r="BF532" s="2" t="str">
        <f>IF(ISNUMBER(SEARCH("airDry",$AW532)),"airDry","")</f>
        <v/>
      </c>
      <c r="BG532" s="2" t="str">
        <f>IF(ISNUMBER(SEARCH("heatDry",$AY532)),"heatDry","")</f>
        <v/>
      </c>
      <c r="BH532" s="2" t="str">
        <f>IF(AND(ISNUMBER(SEARCH("aerobic",$AW532)),ISNUMBER(SEARCH("anaer",$AW532))),"Combined Aer and Anaer.","")</f>
        <v/>
      </c>
    </row>
    <row r="533" spans="1:60" x14ac:dyDescent="0.25">
      <c r="A533" s="4">
        <v>2513</v>
      </c>
      <c r="B533" t="s">
        <v>11675</v>
      </c>
      <c r="C533">
        <v>160.57</v>
      </c>
      <c r="D533">
        <v>725.27095557932</v>
      </c>
      <c r="E533">
        <v>724.01521048614472</v>
      </c>
      <c r="F533">
        <v>523.46614354946905</v>
      </c>
      <c r="G533">
        <v>945.17138761720832</v>
      </c>
      <c r="H533">
        <v>-116.40477130794901</v>
      </c>
      <c r="I533">
        <v>-118.72801980934619</v>
      </c>
      <c r="J533">
        <v>-134.39266533024019</v>
      </c>
      <c r="K533">
        <v>-92.836228237533007</v>
      </c>
      <c r="L533">
        <v>105.2677270920456</v>
      </c>
      <c r="M533">
        <v>104.80169961203841</v>
      </c>
      <c r="N533">
        <v>103.2592110110368</v>
      </c>
      <c r="O533">
        <v>108.5412380435958</v>
      </c>
      <c r="P533">
        <v>3.7575011629256991</v>
      </c>
      <c r="Q533">
        <v>3.8045697111694192</v>
      </c>
      <c r="R533">
        <v>3.1184534758408029</v>
      </c>
      <c r="S533">
        <v>4.2797847306741694</v>
      </c>
      <c r="T533">
        <v>55420.318426231352</v>
      </c>
      <c r="U533">
        <v>55420.276446682139</v>
      </c>
      <c r="V533">
        <v>55382.679675292093</v>
      </c>
      <c r="W533">
        <v>55458.21732645946</v>
      </c>
      <c r="X533">
        <v>3805.0975848685448</v>
      </c>
      <c r="Y533">
        <v>3820.3894500912138</v>
      </c>
      <c r="Z533">
        <v>3691.756468254408</v>
      </c>
      <c r="AA533">
        <v>3878.0465288268369</v>
      </c>
      <c r="AB533">
        <v>571.6390740347133</v>
      </c>
      <c r="AC533">
        <v>567.5315214279517</v>
      </c>
      <c r="AD533">
        <v>497.52861828294567</v>
      </c>
      <c r="AE533">
        <v>655.58712787627974</v>
      </c>
      <c r="AF533">
        <v>64.248049053927332</v>
      </c>
      <c r="AG533">
        <v>63.963448095103693</v>
      </c>
      <c r="AH533">
        <v>63.022545625701063</v>
      </c>
      <c r="AI533">
        <v>66.245841712027882</v>
      </c>
      <c r="AJ533">
        <v>0.56133463624477986</v>
      </c>
      <c r="AK533">
        <v>0.56133465140956218</v>
      </c>
      <c r="AL533">
        <v>0.56133115926472887</v>
      </c>
      <c r="AM533">
        <v>0.56133809313558092</v>
      </c>
      <c r="AN533">
        <v>0.95617200110723444</v>
      </c>
      <c r="AO533">
        <v>0.95617200110723455</v>
      </c>
      <c r="AP533">
        <v>0.95617200110723455</v>
      </c>
      <c r="AQ533">
        <v>0.95617200110723455</v>
      </c>
      <c r="AR533">
        <v>15.512794455421201</v>
      </c>
      <c r="AS533">
        <v>15.512794455421201</v>
      </c>
      <c r="AT533">
        <v>15.512794455421201</v>
      </c>
      <c r="AU533">
        <v>15.512794455421201</v>
      </c>
      <c r="AV533" t="str">
        <f>VLOOKUP(Sheet1[[#This Row],[NPDES ID2]],Combined_Sheet__Major_Only___2[[NPDES ID2]:[ECHO BFR]],3,FALSE)</f>
        <v>PA</v>
      </c>
      <c r="AW533" t="s">
        <v>41</v>
      </c>
      <c r="AX533" t="str">
        <f>VLOOKUP(Sheet1[[#This Row],[NPDES ID2]],Combined_Sheet__Major_Only___2[[NPDES ID2]:[ECHO BFR]],27,FALSE)</f>
        <v>-</v>
      </c>
      <c r="AY533" t="str">
        <f>VLOOKUP(Sheet1[[#This Row],[NPDES ID2]],Combined_Sheet__Major_Only___2[[NPDES ID2]:[ECHO BFR]],28,FALSE)</f>
        <v>-</v>
      </c>
      <c r="AZ533" t="str">
        <f>VLOOKUP(Sheet1[[#This Row],[NPDES ID2]],Combined_Sheet__Major_Only___2[[NPDES ID2]:[ECHO BFR]],29,FALSE)</f>
        <v>preliminaryOps, thickening</v>
      </c>
      <c r="BA533">
        <f>VLOOKUP(Sheet1[[#This Row],[NPDES ID2]],Combined_Sheet__Major_Only___2[[NPDES ID2]:[ECHO BFR]],17,FALSE)</f>
        <v>39.725833000000002</v>
      </c>
      <c r="BB533">
        <f>VLOOKUP(Sheet1[[#This Row],[NPDES ID2]],Combined_Sheet__Major_Only___2[[NPDES ID2]:[ECHO BFR]],18,FALSE)</f>
        <v>-77.593333000000001</v>
      </c>
      <c r="BC533" t="str">
        <f>IF(ISNUMBER(SEARCH("aerobic",$AW533)),"aerobic","")</f>
        <v>aerobic</v>
      </c>
      <c r="BD533" t="str">
        <f>IF(ISNUMBER(SEARCH("anaer",$AW533)),"anaer","")</f>
        <v/>
      </c>
      <c r="BE533" t="str">
        <f>IF(ISNUMBER(SEARCH("thickening",$AZ533)),"thickening","")</f>
        <v>thickening</v>
      </c>
      <c r="BF533" s="3" t="str">
        <f>IF(ISNUMBER(SEARCH("airDry",$AW533)),"airDry","")</f>
        <v/>
      </c>
      <c r="BG533" s="3" t="str">
        <f>IF(ISNUMBER(SEARCH("heatDry",$AY533)),"heatDry","")</f>
        <v/>
      </c>
      <c r="BH533" s="3" t="str">
        <f>IF(AND(ISNUMBER(SEARCH("aerobic",$AW533)),ISNUMBER(SEARCH("anaer",$AW533))),"Combined Aer and Anaer.","")</f>
        <v/>
      </c>
    </row>
    <row r="534" spans="1:60" x14ac:dyDescent="0.25">
      <c r="A534" s="4">
        <v>396</v>
      </c>
      <c r="B534" t="s">
        <v>1994</v>
      </c>
      <c r="C534">
        <v>696</v>
      </c>
      <c r="D534">
        <v>374.58156287446201</v>
      </c>
      <c r="E534">
        <v>373.93471493970429</v>
      </c>
      <c r="F534">
        <v>308.98098714599791</v>
      </c>
      <c r="G534">
        <v>441.39388135306308</v>
      </c>
      <c r="H534">
        <v>-120.7822705822733</v>
      </c>
      <c r="I534">
        <v>-123.17724974859981</v>
      </c>
      <c r="J534">
        <v>-139.0180652564174</v>
      </c>
      <c r="K534">
        <v>-97.58358720567611</v>
      </c>
      <c r="L534">
        <v>440.3842010486016</v>
      </c>
      <c r="M534">
        <v>438.23955175006972</v>
      </c>
      <c r="N534">
        <v>431.13365304767058</v>
      </c>
      <c r="O534">
        <v>455.45838492255098</v>
      </c>
      <c r="P534">
        <v>16.320092408418589</v>
      </c>
      <c r="Q534">
        <v>16.459494183700851</v>
      </c>
      <c r="R534">
        <v>13.61019565279633</v>
      </c>
      <c r="S534">
        <v>18.624146188193912</v>
      </c>
      <c r="T534">
        <v>55428.447557954358</v>
      </c>
      <c r="U534">
        <v>55428.405572445248</v>
      </c>
      <c r="V534">
        <v>55390.803463395743</v>
      </c>
      <c r="W534">
        <v>55466.351838735543</v>
      </c>
      <c r="X534">
        <v>3943.3205643369429</v>
      </c>
      <c r="Y534">
        <v>3960.8486175658841</v>
      </c>
      <c r="Z534">
        <v>3814.0611620518121</v>
      </c>
      <c r="AA534">
        <v>4026.5879021067321</v>
      </c>
      <c r="AB534">
        <v>655.03525882195277</v>
      </c>
      <c r="AC534">
        <v>648.74439087324026</v>
      </c>
      <c r="AD534">
        <v>561.4856591755796</v>
      </c>
      <c r="AE534">
        <v>761.09669871238873</v>
      </c>
      <c r="AF534">
        <v>62.010140383936601</v>
      </c>
      <c r="AG534">
        <v>61.707386446905453</v>
      </c>
      <c r="AH534">
        <v>60.709171112171141</v>
      </c>
      <c r="AI534">
        <v>64.132139999463632</v>
      </c>
      <c r="AJ534">
        <v>0.53399887500439824</v>
      </c>
      <c r="AK534">
        <v>0.53399894221431587</v>
      </c>
      <c r="AL534">
        <v>0.53398343134408921</v>
      </c>
      <c r="AM534">
        <v>0.53401422983485691</v>
      </c>
      <c r="AN534">
        <v>0.95617802491035553</v>
      </c>
      <c r="AO534">
        <v>0.95617802491035531</v>
      </c>
      <c r="AP534">
        <v>0.95617802491035531</v>
      </c>
      <c r="AQ534">
        <v>0.95617802491035531</v>
      </c>
      <c r="AR534">
        <v>14.08574248889613</v>
      </c>
      <c r="AS534">
        <v>14.08574248889613</v>
      </c>
      <c r="AT534">
        <v>14.08574248889613</v>
      </c>
      <c r="AU534">
        <v>14.08574248889613</v>
      </c>
      <c r="AV534" t="str">
        <f>VLOOKUP(Sheet1[[#This Row],[NPDES ID2]],Combined_Sheet__Major_Only___2[[NPDES ID2]:[ECHO BFR]],3,FALSE)</f>
        <v>OR</v>
      </c>
      <c r="AW534" t="s">
        <v>41</v>
      </c>
      <c r="AX534" t="str">
        <f>VLOOKUP(Sheet1[[#This Row],[NPDES ID2]],Combined_Sheet__Major_Only___2[[NPDES ID2]:[ECHO BFR]],27,FALSE)</f>
        <v>-</v>
      </c>
      <c r="AY534" t="str">
        <f>VLOOKUP(Sheet1[[#This Row],[NPDES ID2]],Combined_Sheet__Major_Only___2[[NPDES ID2]:[ECHO BFR]],28,FALSE)</f>
        <v>pasteurize</v>
      </c>
      <c r="AZ534" t="str">
        <f>VLOOKUP(Sheet1[[#This Row],[NPDES ID2]],Combined_Sheet__Major_Only___2[[NPDES ID2]:[ECHO BFR]],29,FALSE)</f>
        <v>thickening</v>
      </c>
      <c r="BA534">
        <f>VLOOKUP(Sheet1[[#This Row],[NPDES ID2]],Combined_Sheet__Major_Only___2[[NPDES ID2]:[ECHO BFR]],17,FALSE)</f>
        <v>44.597769999999997</v>
      </c>
      <c r="BB534">
        <f>VLOOKUP(Sheet1[[#This Row],[NPDES ID2]],Combined_Sheet__Major_Only___2[[NPDES ID2]:[ECHO BFR]],18,FALSE)</f>
        <v>-124.04844</v>
      </c>
      <c r="BC534" t="str">
        <f>IF(ISNUMBER(SEARCH("aerobic",$AW534)),"aerobic","")</f>
        <v>aerobic</v>
      </c>
      <c r="BD534" t="str">
        <f>IF(ISNUMBER(SEARCH("anaer",$AW534)),"anaer","")</f>
        <v/>
      </c>
      <c r="BE534" t="str">
        <f>IF(ISNUMBER(SEARCH("thickening",$AZ534)),"thickening","")</f>
        <v>thickening</v>
      </c>
      <c r="BF534" s="2" t="str">
        <f>IF(ISNUMBER(SEARCH("airDry",$AW534)),"airDry","")</f>
        <v/>
      </c>
      <c r="BG534" s="2" t="str">
        <f>IF(ISNUMBER(SEARCH("heatDry",$AY534)),"heatDry","")</f>
        <v/>
      </c>
      <c r="BH534" s="2" t="str">
        <f>IF(AND(ISNUMBER(SEARCH("aerobic",$AW534)),ISNUMBER(SEARCH("anaer",$AW534))),"Combined Aer and Anaer.","")</f>
        <v/>
      </c>
    </row>
    <row r="535" spans="1:60" x14ac:dyDescent="0.25">
      <c r="A535" s="4">
        <v>2107</v>
      </c>
      <c r="B535" t="s">
        <v>9903</v>
      </c>
      <c r="C535">
        <v>959.5</v>
      </c>
      <c r="D535">
        <v>384.33294062791163</v>
      </c>
      <c r="E535">
        <v>385.34335217571561</v>
      </c>
      <c r="F535">
        <v>322.39792522257488</v>
      </c>
      <c r="G535">
        <v>457.7207589092597</v>
      </c>
      <c r="H535">
        <v>-119.51786991921141</v>
      </c>
      <c r="I535">
        <v>-121.8914553383609</v>
      </c>
      <c r="J535">
        <v>-137.59577562590169</v>
      </c>
      <c r="K535">
        <v>-96.313959280444735</v>
      </c>
      <c r="L535">
        <v>612.75828813911937</v>
      </c>
      <c r="M535">
        <v>609.84725940275575</v>
      </c>
      <c r="N535">
        <v>600.19727291818458</v>
      </c>
      <c r="O535">
        <v>633.22539189138865</v>
      </c>
      <c r="P535">
        <v>22.486689432713021</v>
      </c>
      <c r="Q535">
        <v>22.701829884858331</v>
      </c>
      <c r="R535">
        <v>18.72978515152753</v>
      </c>
      <c r="S535">
        <v>25.649165842423528</v>
      </c>
      <c r="T535">
        <v>55476.441382926081</v>
      </c>
      <c r="U535">
        <v>55476.399362230222</v>
      </c>
      <c r="V535">
        <v>55438.765740012597</v>
      </c>
      <c r="W535">
        <v>55514.377430116183</v>
      </c>
      <c r="X535">
        <v>3910.2956602228192</v>
      </c>
      <c r="Y535">
        <v>3927.232636892199</v>
      </c>
      <c r="Z535">
        <v>3785.2070614079748</v>
      </c>
      <c r="AA535">
        <v>3990.865104206152</v>
      </c>
      <c r="AB535">
        <v>627.70222653164944</v>
      </c>
      <c r="AC535">
        <v>622.19168276626783</v>
      </c>
      <c r="AD535">
        <v>540.92325058503332</v>
      </c>
      <c r="AE535">
        <v>725.93892411756076</v>
      </c>
      <c r="AF535">
        <v>62.587757034666573</v>
      </c>
      <c r="AG535">
        <v>62.289375686406871</v>
      </c>
      <c r="AH535">
        <v>61.306933255797468</v>
      </c>
      <c r="AI535">
        <v>64.677493003759764</v>
      </c>
      <c r="AJ535">
        <v>0.54105244957876653</v>
      </c>
      <c r="AK535">
        <v>0.54105254140504</v>
      </c>
      <c r="AL535">
        <v>0.54103132890602867</v>
      </c>
      <c r="AM535">
        <v>0.54107344901193688</v>
      </c>
      <c r="AN535">
        <v>0.95621355530350927</v>
      </c>
      <c r="AO535">
        <v>0.95621355530350927</v>
      </c>
      <c r="AP535">
        <v>0.95621355530350927</v>
      </c>
      <c r="AQ535">
        <v>0.95621355530350927</v>
      </c>
      <c r="AR535">
        <v>14.511363433206981</v>
      </c>
      <c r="AS535">
        <v>14.51136343320699</v>
      </c>
      <c r="AT535">
        <v>14.51136343320699</v>
      </c>
      <c r="AU535">
        <v>14.51136343320699</v>
      </c>
      <c r="AV535" t="str">
        <f>VLOOKUP(Sheet1[[#This Row],[NPDES ID2]],Combined_Sheet__Major_Only___2[[NPDES ID2]:[ECHO BFR]],3,FALSE)</f>
        <v>TX</v>
      </c>
      <c r="AW535" t="s">
        <v>41</v>
      </c>
      <c r="AX535" t="str">
        <f>VLOOKUP(Sheet1[[#This Row],[NPDES ID2]],Combined_Sheet__Major_Only___2[[NPDES ID2]:[ECHO BFR]],27,FALSE)</f>
        <v>-</v>
      </c>
      <c r="AY535" t="str">
        <f>VLOOKUP(Sheet1[[#This Row],[NPDES ID2]],Combined_Sheet__Major_Only___2[[NPDES ID2]:[ECHO BFR]],28,FALSE)</f>
        <v>-</v>
      </c>
      <c r="AZ535" t="str">
        <f>VLOOKUP(Sheet1[[#This Row],[NPDES ID2]],Combined_Sheet__Major_Only___2[[NPDES ID2]:[ECHO BFR]],29,FALSE)</f>
        <v>thickening</v>
      </c>
      <c r="BA535">
        <f>VLOOKUP(Sheet1[[#This Row],[NPDES ID2]],Combined_Sheet__Major_Only___2[[NPDES ID2]:[ECHO BFR]],17,FALSE)</f>
        <v>29.710068</v>
      </c>
      <c r="BB535">
        <f>VLOOKUP(Sheet1[[#This Row],[NPDES ID2]],Combined_Sheet__Major_Only___2[[NPDES ID2]:[ECHO BFR]],18,FALSE)</f>
        <v>-95.651953000000006</v>
      </c>
      <c r="BC535" t="str">
        <f>IF(ISNUMBER(SEARCH("aerobic",$AW535)),"aerobic","")</f>
        <v>aerobic</v>
      </c>
      <c r="BD535" t="str">
        <f>IF(ISNUMBER(SEARCH("anaer",$AW535)),"anaer","")</f>
        <v/>
      </c>
      <c r="BE535" t="str">
        <f>IF(ISNUMBER(SEARCH("thickening",$AZ535)),"thickening","")</f>
        <v>thickening</v>
      </c>
      <c r="BF535" s="3" t="str">
        <f>IF(ISNUMBER(SEARCH("airDry",$AW535)),"airDry","")</f>
        <v/>
      </c>
      <c r="BG535" s="3" t="str">
        <f>IF(ISNUMBER(SEARCH("heatDry",$AY535)),"heatDry","")</f>
        <v/>
      </c>
      <c r="BH535" s="3" t="str">
        <f>IF(AND(ISNUMBER(SEARCH("aerobic",$AW535)),ISNUMBER(SEARCH("anaer",$AW535))),"Combined Aer and Anaer.","")</f>
        <v/>
      </c>
    </row>
    <row r="536" spans="1:60" x14ac:dyDescent="0.25">
      <c r="A536" s="4">
        <v>729</v>
      </c>
      <c r="B536" t="s">
        <v>3593</v>
      </c>
      <c r="C536">
        <v>3332.59</v>
      </c>
      <c r="D536">
        <v>772.56507566508753</v>
      </c>
      <c r="E536">
        <v>771.22275807662459</v>
      </c>
      <c r="F536">
        <v>639.22315662572214</v>
      </c>
      <c r="G536">
        <v>907.23956971037046</v>
      </c>
      <c r="H536">
        <v>-116.7302040494769</v>
      </c>
      <c r="I536">
        <v>-119.3026096957003</v>
      </c>
      <c r="J536">
        <v>-134.8605770640599</v>
      </c>
      <c r="K536">
        <v>-93.998484149798117</v>
      </c>
      <c r="L536">
        <v>2163.637394838443</v>
      </c>
      <c r="M536">
        <v>2153.8363208627311</v>
      </c>
      <c r="N536">
        <v>2121.1812893496581</v>
      </c>
      <c r="O536">
        <v>2232.760269081416</v>
      </c>
      <c r="P536">
        <v>78.018204558994995</v>
      </c>
      <c r="Q536">
        <v>78.908331478846236</v>
      </c>
      <c r="R536">
        <v>64.842947573710845</v>
      </c>
      <c r="S536">
        <v>88.922376603347075</v>
      </c>
      <c r="T536">
        <v>55537.658349751298</v>
      </c>
      <c r="U536">
        <v>55537.616284174102</v>
      </c>
      <c r="V536">
        <v>55499.942466357003</v>
      </c>
      <c r="W536">
        <v>55575.634915553979</v>
      </c>
      <c r="X536">
        <v>3850.5152304532921</v>
      </c>
      <c r="Y536">
        <v>3866.3928165568668</v>
      </c>
      <c r="Z536">
        <v>3732.6883127115761</v>
      </c>
      <c r="AA536">
        <v>3926.447590988927</v>
      </c>
      <c r="AB536">
        <v>704.2754962097091</v>
      </c>
      <c r="AC536">
        <v>696.53280349640431</v>
      </c>
      <c r="AD536">
        <v>594.87531175059792</v>
      </c>
      <c r="AE536">
        <v>831.94038351648942</v>
      </c>
      <c r="AF536">
        <v>63.635272742997543</v>
      </c>
      <c r="AG536">
        <v>63.343154166656987</v>
      </c>
      <c r="AH536">
        <v>62.394597346441508</v>
      </c>
      <c r="AI536">
        <v>65.665336033090909</v>
      </c>
      <c r="AJ536">
        <v>0.55384764082028348</v>
      </c>
      <c r="AK536">
        <v>0.55384797825031862</v>
      </c>
      <c r="AL536">
        <v>0.55376925385399556</v>
      </c>
      <c r="AM536">
        <v>0.55392558698513583</v>
      </c>
      <c r="AN536">
        <v>0.95625879141732129</v>
      </c>
      <c r="AO536">
        <v>0.95625879141732106</v>
      </c>
      <c r="AP536">
        <v>0.95625879141732106</v>
      </c>
      <c r="AQ536">
        <v>0.95625879141732106</v>
      </c>
      <c r="AR536">
        <v>13.666715064183579</v>
      </c>
      <c r="AS536">
        <v>13.666715064183579</v>
      </c>
      <c r="AT536">
        <v>13.666715064183579</v>
      </c>
      <c r="AU536">
        <v>13.666715064183579</v>
      </c>
      <c r="AV536" t="str">
        <f>VLOOKUP(Sheet1[[#This Row],[NPDES ID2]],Combined_Sheet__Major_Only___2[[NPDES ID2]:[ECHO BFR]],3,FALSE)</f>
        <v>FL</v>
      </c>
      <c r="AW536" t="s">
        <v>41</v>
      </c>
      <c r="AX536" t="str">
        <f>VLOOKUP(Sheet1[[#This Row],[NPDES ID2]],Combined_Sheet__Major_Only___2[[NPDES ID2]:[ECHO BFR]],27,FALSE)</f>
        <v>-</v>
      </c>
      <c r="AY536" t="str">
        <f>VLOOKUP(Sheet1[[#This Row],[NPDES ID2]],Combined_Sheet__Major_Only___2[[NPDES ID2]:[ECHO BFR]],28,FALSE)</f>
        <v>-</v>
      </c>
      <c r="AZ536" t="str">
        <f>VLOOKUP(Sheet1[[#This Row],[NPDES ID2]],Combined_Sheet__Major_Only___2[[NPDES ID2]:[ECHO BFR]],29,FALSE)</f>
        <v>thickening</v>
      </c>
      <c r="BA536">
        <f>VLOOKUP(Sheet1[[#This Row],[NPDES ID2]],Combined_Sheet__Major_Only___2[[NPDES ID2]:[ECHO BFR]],17,FALSE)</f>
        <v>27.276067000000001</v>
      </c>
      <c r="BB536">
        <f>VLOOKUP(Sheet1[[#This Row],[NPDES ID2]],Combined_Sheet__Major_Only___2[[NPDES ID2]:[ECHO BFR]],18,FALSE)</f>
        <v>-82.550898000000004</v>
      </c>
      <c r="BC536" t="str">
        <f>IF(ISNUMBER(SEARCH("aerobic",$AW536)),"aerobic","")</f>
        <v>aerobic</v>
      </c>
      <c r="BD536" t="str">
        <f>IF(ISNUMBER(SEARCH("anaer",$AW536)),"anaer","")</f>
        <v/>
      </c>
      <c r="BE536" t="str">
        <f>IF(ISNUMBER(SEARCH("thickening",$AZ536)),"thickening","")</f>
        <v>thickening</v>
      </c>
      <c r="BF536" s="3" t="str">
        <f>IF(ISNUMBER(SEARCH("airDry",$AW536)),"airDry","")</f>
        <v/>
      </c>
      <c r="BG536" s="3" t="str">
        <f>IF(ISNUMBER(SEARCH("heatDry",$AY536)),"heatDry","")</f>
        <v/>
      </c>
      <c r="BH536" s="3" t="str">
        <f>IF(AND(ISNUMBER(SEARCH("aerobic",$AW536)),ISNUMBER(SEARCH("anaer",$AW536))),"Combined Aer and Anaer.","")</f>
        <v/>
      </c>
    </row>
    <row r="537" spans="1:60" x14ac:dyDescent="0.25">
      <c r="A537" s="4">
        <v>1418</v>
      </c>
      <c r="B537" t="s">
        <v>6710</v>
      </c>
      <c r="C537">
        <v>133</v>
      </c>
      <c r="D537">
        <v>895.59937824850158</v>
      </c>
      <c r="E537">
        <v>894.28642352155339</v>
      </c>
      <c r="F537">
        <v>639.8331449627359</v>
      </c>
      <c r="G537">
        <v>1167.951682644295</v>
      </c>
      <c r="H537">
        <v>-123.7319506163452</v>
      </c>
      <c r="I537">
        <v>-126.22014808280051</v>
      </c>
      <c r="J537">
        <v>-142.32836238646641</v>
      </c>
      <c r="K537">
        <v>-100.5438063990407</v>
      </c>
      <c r="L537">
        <v>82.382959045607748</v>
      </c>
      <c r="M537">
        <v>81.958849516979541</v>
      </c>
      <c r="N537">
        <v>80.555164823860636</v>
      </c>
      <c r="O537">
        <v>85.361947474180127</v>
      </c>
      <c r="P537">
        <v>3.1223882119181741</v>
      </c>
      <c r="Q537">
        <v>3.1506709258628312</v>
      </c>
      <c r="R537">
        <v>2.611155757613095</v>
      </c>
      <c r="S537">
        <v>3.555800811913739</v>
      </c>
      <c r="T537">
        <v>55691.052581773984</v>
      </c>
      <c r="U537">
        <v>55691.010403735527</v>
      </c>
      <c r="V537">
        <v>55653.235865914903</v>
      </c>
      <c r="W537">
        <v>55729.130676969318</v>
      </c>
      <c r="X537">
        <v>4047.3210063767629</v>
      </c>
      <c r="Y537">
        <v>4066.3786545285639</v>
      </c>
      <c r="Z537">
        <v>3907.2132768746078</v>
      </c>
      <c r="AA537">
        <v>4137.6146188798357</v>
      </c>
      <c r="AB537">
        <v>751.30019371086712</v>
      </c>
      <c r="AC537">
        <v>741.91145834492534</v>
      </c>
      <c r="AD537">
        <v>632.75485452090334</v>
      </c>
      <c r="AE537">
        <v>887.5581943391976</v>
      </c>
      <c r="AF537">
        <v>60.703633694313538</v>
      </c>
      <c r="AG537">
        <v>60.390977656835027</v>
      </c>
      <c r="AH537">
        <v>59.357144638585488</v>
      </c>
      <c r="AI537">
        <v>62.898576253557877</v>
      </c>
      <c r="AJ537">
        <v>0.51804962323464476</v>
      </c>
      <c r="AK537">
        <v>0.51804963647611579</v>
      </c>
      <c r="AL537">
        <v>0.51804658732875108</v>
      </c>
      <c r="AM537">
        <v>0.5180526415985649</v>
      </c>
      <c r="AN537">
        <v>0.95637173220099836</v>
      </c>
      <c r="AO537">
        <v>0.95637173220099858</v>
      </c>
      <c r="AP537">
        <v>0.95637173220099858</v>
      </c>
      <c r="AQ537">
        <v>0.95637173220099858</v>
      </c>
      <c r="AR537">
        <v>12.92782234049511</v>
      </c>
      <c r="AS537">
        <v>12.92782234049511</v>
      </c>
      <c r="AT537">
        <v>12.92782234049511</v>
      </c>
      <c r="AU537">
        <v>12.92782234049511</v>
      </c>
      <c r="AV537" t="str">
        <f>VLOOKUP(Sheet1[[#This Row],[NPDES ID2]],Combined_Sheet__Major_Only___2[[NPDES ID2]:[ECHO BFR]],3,FALSE)</f>
        <v>IA</v>
      </c>
      <c r="AW537" t="s">
        <v>41</v>
      </c>
      <c r="AX537" t="str">
        <f>VLOOKUP(Sheet1[[#This Row],[NPDES ID2]],Combined_Sheet__Major_Only___2[[NPDES ID2]:[ECHO BFR]],27,FALSE)</f>
        <v>tempSludgeStore</v>
      </c>
      <c r="AY537" t="str">
        <f>VLOOKUP(Sheet1[[#This Row],[NPDES ID2]],Combined_Sheet__Major_Only___2[[NPDES ID2]:[ECHO BFR]],28,FALSE)</f>
        <v>-</v>
      </c>
      <c r="AZ537" t="str">
        <f>VLOOKUP(Sheet1[[#This Row],[NPDES ID2]],Combined_Sheet__Major_Only___2[[NPDES ID2]:[ECHO BFR]],29,FALSE)</f>
        <v>thickening</v>
      </c>
      <c r="BA537">
        <f>VLOOKUP(Sheet1[[#This Row],[NPDES ID2]],Combined_Sheet__Major_Only___2[[NPDES ID2]:[ECHO BFR]],17,FALSE)</f>
        <v>42.105187000000001</v>
      </c>
      <c r="BB537">
        <f>VLOOKUP(Sheet1[[#This Row],[NPDES ID2]],Combined_Sheet__Major_Only___2[[NPDES ID2]:[ECHO BFR]],18,FALSE)</f>
        <v>-91.287251999999995</v>
      </c>
      <c r="BC537" t="str">
        <f>IF(ISNUMBER(SEARCH("aerobic",$AW537)),"aerobic","")</f>
        <v>aerobic</v>
      </c>
      <c r="BD537" t="str">
        <f>IF(ISNUMBER(SEARCH("anaer",$AW537)),"anaer","")</f>
        <v/>
      </c>
      <c r="BE537" t="str">
        <f>IF(ISNUMBER(SEARCH("thickening",$AZ537)),"thickening","")</f>
        <v>thickening</v>
      </c>
      <c r="BF537" s="2" t="str">
        <f>IF(ISNUMBER(SEARCH("airDry",$AW537)),"airDry","")</f>
        <v/>
      </c>
      <c r="BG537" s="2" t="str">
        <f>IF(ISNUMBER(SEARCH("heatDry",$AY537)),"heatDry","")</f>
        <v/>
      </c>
      <c r="BH537" s="2" t="str">
        <f>IF(AND(ISNUMBER(SEARCH("aerobic",$AW537)),ISNUMBER(SEARCH("anaer",$AW537))),"Combined Aer and Anaer.","")</f>
        <v/>
      </c>
    </row>
    <row r="538" spans="1:60" x14ac:dyDescent="0.25">
      <c r="A538" s="4">
        <v>1569</v>
      </c>
      <c r="B538" t="s">
        <v>7380</v>
      </c>
      <c r="C538">
        <v>85.67</v>
      </c>
      <c r="D538">
        <v>1353.812694228566</v>
      </c>
      <c r="E538">
        <v>1353.3193673678561</v>
      </c>
      <c r="F538">
        <v>951.13885221771704</v>
      </c>
      <c r="G538">
        <v>1784.907957876798</v>
      </c>
      <c r="H538">
        <v>-127.5878261460203</v>
      </c>
      <c r="I538">
        <v>-129.9596299377196</v>
      </c>
      <c r="J538">
        <v>-146.46632249310451</v>
      </c>
      <c r="K538">
        <v>-104.5849213278824</v>
      </c>
      <c r="L538">
        <v>51.572213322404011</v>
      </c>
      <c r="M538">
        <v>51.287195041115467</v>
      </c>
      <c r="N538">
        <v>50.343966290739843</v>
      </c>
      <c r="O538">
        <v>53.574078272222827</v>
      </c>
      <c r="P538">
        <v>2.0142901392484198</v>
      </c>
      <c r="Q538">
        <v>2.0317726552925479</v>
      </c>
      <c r="R538">
        <v>1.6906429118762469</v>
      </c>
      <c r="S538">
        <v>2.2999601679924111</v>
      </c>
      <c r="T538">
        <v>55762.133063689653</v>
      </c>
      <c r="U538">
        <v>55762.090833538401</v>
      </c>
      <c r="V538">
        <v>55724.269623647408</v>
      </c>
      <c r="W538">
        <v>55800.258206013546</v>
      </c>
      <c r="X538">
        <v>4170.0754146368654</v>
      </c>
      <c r="Y538">
        <v>4191.1305950955193</v>
      </c>
      <c r="Z538">
        <v>4015.205722769932</v>
      </c>
      <c r="AA538">
        <v>4269.9816198442204</v>
      </c>
      <c r="AB538">
        <v>650.81849727930012</v>
      </c>
      <c r="AC538">
        <v>644.73971055456229</v>
      </c>
      <c r="AD538">
        <v>563.43032477168742</v>
      </c>
      <c r="AE538">
        <v>747.76299287379186</v>
      </c>
      <c r="AF538">
        <v>58.994950466810863</v>
      </c>
      <c r="AG538">
        <v>58.668818924121268</v>
      </c>
      <c r="AH538">
        <v>57.590111218414819</v>
      </c>
      <c r="AI538">
        <v>61.284872370784832</v>
      </c>
      <c r="AJ538">
        <v>0.49720209120228431</v>
      </c>
      <c r="AK538">
        <v>0.49720209901333862</v>
      </c>
      <c r="AL538">
        <v>0.49720030073115418</v>
      </c>
      <c r="AM538">
        <v>0.49720387132315819</v>
      </c>
      <c r="AN538">
        <v>0.95642386967827919</v>
      </c>
      <c r="AO538">
        <v>0.95642386967827941</v>
      </c>
      <c r="AP538">
        <v>0.95642386967827941</v>
      </c>
      <c r="AQ538">
        <v>0.95642386967827941</v>
      </c>
      <c r="AR538">
        <v>13.91355485580217</v>
      </c>
      <c r="AS538">
        <v>13.913554855802159</v>
      </c>
      <c r="AT538">
        <v>13.913554855802159</v>
      </c>
      <c r="AU538">
        <v>13.913554855802159</v>
      </c>
      <c r="AV538" t="str">
        <f>VLOOKUP(Sheet1[[#This Row],[NPDES ID2]],Combined_Sheet__Major_Only___2[[NPDES ID2]:[ECHO BFR]],3,FALSE)</f>
        <v>NC</v>
      </c>
      <c r="AW538" t="s">
        <v>41</v>
      </c>
      <c r="AX538" t="str">
        <f>VLOOKUP(Sheet1[[#This Row],[NPDES ID2]],Combined_Sheet__Major_Only___2[[NPDES ID2]:[ECHO BFR]],27,FALSE)</f>
        <v>tempSludgeStore</v>
      </c>
      <c r="AY538" t="str">
        <f>VLOOKUP(Sheet1[[#This Row],[NPDES ID2]],Combined_Sheet__Major_Only___2[[NPDES ID2]:[ECHO BFR]],28,FALSE)</f>
        <v>-</v>
      </c>
      <c r="AZ538" t="str">
        <f>VLOOKUP(Sheet1[[#This Row],[NPDES ID2]],Combined_Sheet__Major_Only___2[[NPDES ID2]:[ECHO BFR]],29,FALSE)</f>
        <v>sludgeLagoon, thickening</v>
      </c>
      <c r="BA538">
        <f>VLOOKUP(Sheet1[[#This Row],[NPDES ID2]],Combined_Sheet__Major_Only___2[[NPDES ID2]:[ECHO BFR]],17,FALSE)</f>
        <v>35.236761000000001</v>
      </c>
      <c r="BB538">
        <f>VLOOKUP(Sheet1[[#This Row],[NPDES ID2]],Combined_Sheet__Major_Only___2[[NPDES ID2]:[ECHO BFR]],18,FALSE)</f>
        <v>-81.061509000000001</v>
      </c>
      <c r="BC538" t="str">
        <f>IF(ISNUMBER(SEARCH("aerobic",$AW538)),"aerobic","")</f>
        <v>aerobic</v>
      </c>
      <c r="BD538" t="str">
        <f>IF(ISNUMBER(SEARCH("anaer",$AW538)),"anaer","")</f>
        <v/>
      </c>
      <c r="BE538" t="str">
        <f>IF(ISNUMBER(SEARCH("thickening",$AZ538)),"thickening","")</f>
        <v>thickening</v>
      </c>
      <c r="BF538" s="3" t="str">
        <f>IF(ISNUMBER(SEARCH("airDry",$AW538)),"airDry","")</f>
        <v/>
      </c>
      <c r="BG538" s="3" t="str">
        <f>IF(ISNUMBER(SEARCH("heatDry",$AY538)),"heatDry","")</f>
        <v/>
      </c>
      <c r="BH538" s="3" t="str">
        <f>IF(AND(ISNUMBER(SEARCH("aerobic",$AW538)),ISNUMBER(SEARCH("anaer",$AW538))),"Combined Aer and Anaer.","")</f>
        <v/>
      </c>
    </row>
    <row r="539" spans="1:60" x14ac:dyDescent="0.25">
      <c r="A539" s="4">
        <v>1309</v>
      </c>
      <c r="B539" t="s">
        <v>6228</v>
      </c>
      <c r="C539">
        <v>176.4</v>
      </c>
      <c r="D539">
        <v>680.40644504347347</v>
      </c>
      <c r="E539">
        <v>678.61970658835639</v>
      </c>
      <c r="F539">
        <v>493.92112968725462</v>
      </c>
      <c r="G539">
        <v>885.03460150555827</v>
      </c>
      <c r="H539">
        <v>-117.6394505639544</v>
      </c>
      <c r="I539">
        <v>-119.9276960102256</v>
      </c>
      <c r="J539">
        <v>-135.52106637242031</v>
      </c>
      <c r="K539">
        <v>-94.14086078378871</v>
      </c>
      <c r="L539">
        <v>114.51415608437</v>
      </c>
      <c r="M539">
        <v>113.9932326078867</v>
      </c>
      <c r="N539">
        <v>112.2689798689283</v>
      </c>
      <c r="O539">
        <v>118.17335718621879</v>
      </c>
      <c r="P539">
        <v>4.1303283867165081</v>
      </c>
      <c r="Q539">
        <v>4.1774513980562133</v>
      </c>
      <c r="R539">
        <v>3.432534437933473</v>
      </c>
      <c r="S539">
        <v>4.7069391478732738</v>
      </c>
      <c r="T539">
        <v>55766.90170705528</v>
      </c>
      <c r="U539">
        <v>55766.859473407909</v>
      </c>
      <c r="V539">
        <v>55729.035132383688</v>
      </c>
      <c r="W539">
        <v>55805.030005674293</v>
      </c>
      <c r="X539">
        <v>3866.7843315399541</v>
      </c>
      <c r="Y539">
        <v>3882.779195673224</v>
      </c>
      <c r="Z539">
        <v>3748.4339427907598</v>
      </c>
      <c r="AA539">
        <v>3942.9690731810801</v>
      </c>
      <c r="AB539">
        <v>617.00099347457547</v>
      </c>
      <c r="AC539">
        <v>611.85614298500377</v>
      </c>
      <c r="AD539">
        <v>532.34245577311162</v>
      </c>
      <c r="AE539">
        <v>713.41022001406634</v>
      </c>
      <c r="AF539">
        <v>63.61948354708634</v>
      </c>
      <c r="AG539">
        <v>63.329886231592042</v>
      </c>
      <c r="AH539">
        <v>62.372554524580117</v>
      </c>
      <c r="AI539">
        <v>65.652242774242538</v>
      </c>
      <c r="AJ539">
        <v>0.5536547768370802</v>
      </c>
      <c r="AK539">
        <v>0.55365479395093753</v>
      </c>
      <c r="AL539">
        <v>0.55365085263582881</v>
      </c>
      <c r="AM539">
        <v>0.55365867836913318</v>
      </c>
      <c r="AN539">
        <v>0.95642736301434483</v>
      </c>
      <c r="AO539">
        <v>0.95642736301434483</v>
      </c>
      <c r="AP539">
        <v>0.95642736301434483</v>
      </c>
      <c r="AQ539">
        <v>0.95642736301434483</v>
      </c>
      <c r="AR539">
        <v>14.80430411280283</v>
      </c>
      <c r="AS539">
        <v>14.80430411280283</v>
      </c>
      <c r="AT539">
        <v>14.80430411280283</v>
      </c>
      <c r="AU539">
        <v>14.80430411280283</v>
      </c>
      <c r="AV539" t="str">
        <f>VLOOKUP(Sheet1[[#This Row],[NPDES ID2]],Combined_Sheet__Major_Only___2[[NPDES ID2]:[ECHO BFR]],3,FALSE)</f>
        <v>IL</v>
      </c>
      <c r="AW539" t="s">
        <v>41</v>
      </c>
      <c r="AX539" t="str">
        <f>VLOOKUP(Sheet1[[#This Row],[NPDES ID2]],Combined_Sheet__Major_Only___2[[NPDES ID2]:[ECHO BFR]],27,FALSE)</f>
        <v>-</v>
      </c>
      <c r="AY539" t="str">
        <f>VLOOKUP(Sheet1[[#This Row],[NPDES ID2]],Combined_Sheet__Major_Only___2[[NPDES ID2]:[ECHO BFR]],28,FALSE)</f>
        <v>-</v>
      </c>
      <c r="AZ539" t="str">
        <f>VLOOKUP(Sheet1[[#This Row],[NPDES ID2]],Combined_Sheet__Major_Only___2[[NPDES ID2]:[ECHO BFR]],29,FALSE)</f>
        <v>thickening, preliminaryOps</v>
      </c>
      <c r="BA539">
        <f>VLOOKUP(Sheet1[[#This Row],[NPDES ID2]],Combined_Sheet__Major_Only___2[[NPDES ID2]:[ECHO BFR]],17,FALSE)</f>
        <v>41.780332999999999</v>
      </c>
      <c r="BB539">
        <f>VLOOKUP(Sheet1[[#This Row],[NPDES ID2]],Combined_Sheet__Major_Only___2[[NPDES ID2]:[ECHO BFR]],18,FALSE)</f>
        <v>-89.706138999999993</v>
      </c>
      <c r="BC539" t="str">
        <f>IF(ISNUMBER(SEARCH("aerobic",$AW539)),"aerobic","")</f>
        <v>aerobic</v>
      </c>
      <c r="BD539" t="str">
        <f>IF(ISNUMBER(SEARCH("anaer",$AW539)),"anaer","")</f>
        <v/>
      </c>
      <c r="BE539" t="str">
        <f>IF(ISNUMBER(SEARCH("thickening",$AZ539)),"thickening","")</f>
        <v>thickening</v>
      </c>
      <c r="BF539" s="3" t="str">
        <f>IF(ISNUMBER(SEARCH("airDry",$AW539)),"airDry","")</f>
        <v/>
      </c>
      <c r="BG539" s="3" t="str">
        <f>IF(ISNUMBER(SEARCH("heatDry",$AY539)),"heatDry","")</f>
        <v/>
      </c>
      <c r="BH539" s="3" t="str">
        <f>IF(AND(ISNUMBER(SEARCH("aerobic",$AW539)),ISNUMBER(SEARCH("anaer",$AW539))),"Combined Aer and Anaer.","")</f>
        <v/>
      </c>
    </row>
    <row r="540" spans="1:60" x14ac:dyDescent="0.25">
      <c r="A540" s="4">
        <v>2572</v>
      </c>
      <c r="B540" t="s">
        <v>11921</v>
      </c>
      <c r="C540">
        <v>101.7</v>
      </c>
      <c r="D540">
        <v>1053.4134496702211</v>
      </c>
      <c r="E540">
        <v>1053.5251192338089</v>
      </c>
      <c r="F540">
        <v>744.46364061955785</v>
      </c>
      <c r="G540">
        <v>1383.532082896782</v>
      </c>
      <c r="H540">
        <v>-114.91912765189279</v>
      </c>
      <c r="I540">
        <v>-117.31253098617169</v>
      </c>
      <c r="J540">
        <v>-133.05290897185259</v>
      </c>
      <c r="K540">
        <v>-91.262199293270854</v>
      </c>
      <c r="L540">
        <v>67.477486426821244</v>
      </c>
      <c r="M540">
        <v>67.188676680560917</v>
      </c>
      <c r="N540">
        <v>66.23283766915192</v>
      </c>
      <c r="O540">
        <v>69.506062427792827</v>
      </c>
      <c r="P540">
        <v>2.3781784440928031</v>
      </c>
      <c r="Q540">
        <v>2.408551889433475</v>
      </c>
      <c r="R540">
        <v>1.9667609558090251</v>
      </c>
      <c r="S540">
        <v>2.715907514307081</v>
      </c>
      <c r="T540">
        <v>55852.243612551363</v>
      </c>
      <c r="U540">
        <v>55852.201316335377</v>
      </c>
      <c r="V540">
        <v>55814.320939064513</v>
      </c>
      <c r="W540">
        <v>55890.428397726049</v>
      </c>
      <c r="X540">
        <v>3788.9842438694782</v>
      </c>
      <c r="Y540">
        <v>3803.6727258407241</v>
      </c>
      <c r="Z540">
        <v>3679.8762010050768</v>
      </c>
      <c r="AA540">
        <v>3859.1976170661528</v>
      </c>
      <c r="AB540">
        <v>730.71065985770952</v>
      </c>
      <c r="AC540">
        <v>722.13818953771693</v>
      </c>
      <c r="AD540">
        <v>611.94085226491495</v>
      </c>
      <c r="AE540">
        <v>871.94675636987608</v>
      </c>
      <c r="AF540">
        <v>65.022872234614965</v>
      </c>
      <c r="AG540">
        <v>64.744447192456846</v>
      </c>
      <c r="AH540">
        <v>63.823751916241477</v>
      </c>
      <c r="AI540">
        <v>66.977563330647541</v>
      </c>
      <c r="AJ540">
        <v>0.57080357570607243</v>
      </c>
      <c r="AK540">
        <v>0.57080358654843044</v>
      </c>
      <c r="AL540">
        <v>0.57080109021113667</v>
      </c>
      <c r="AM540">
        <v>0.5708060468351327</v>
      </c>
      <c r="AN540">
        <v>0.95648978684402364</v>
      </c>
      <c r="AO540">
        <v>0.95648978684402364</v>
      </c>
      <c r="AP540">
        <v>0.95648978684402364</v>
      </c>
      <c r="AQ540">
        <v>0.95648978684402364</v>
      </c>
      <c r="AR540">
        <v>13.55451888928657</v>
      </c>
      <c r="AS540">
        <v>13.55451888928657</v>
      </c>
      <c r="AT540">
        <v>13.55451888928657</v>
      </c>
      <c r="AU540">
        <v>13.55451888928657</v>
      </c>
      <c r="AV540" t="str">
        <f>VLOOKUP(Sheet1[[#This Row],[NPDES ID2]],Combined_Sheet__Major_Only___2[[NPDES ID2]:[ECHO BFR]],3,FALSE)</f>
        <v>AR</v>
      </c>
      <c r="AW540" t="s">
        <v>41</v>
      </c>
      <c r="AX540" t="str">
        <f>VLOOKUP(Sheet1[[#This Row],[NPDES ID2]],Combined_Sheet__Major_Only___2[[NPDES ID2]:[ECHO BFR]],27,FALSE)</f>
        <v>-</v>
      </c>
      <c r="AY540" t="str">
        <f>VLOOKUP(Sheet1[[#This Row],[NPDES ID2]],Combined_Sheet__Major_Only___2[[NPDES ID2]:[ECHO BFR]],28,FALSE)</f>
        <v>-</v>
      </c>
      <c r="AZ540" t="str">
        <f>VLOOKUP(Sheet1[[#This Row],[NPDES ID2]],Combined_Sheet__Major_Only___2[[NPDES ID2]:[ECHO BFR]],29,FALSE)</f>
        <v>thickening</v>
      </c>
      <c r="BA540">
        <f>VLOOKUP(Sheet1[[#This Row],[NPDES ID2]],Combined_Sheet__Major_Only___2[[NPDES ID2]:[ECHO BFR]],17,FALSE)</f>
        <v>36.2408</v>
      </c>
      <c r="BB540">
        <f>VLOOKUP(Sheet1[[#This Row],[NPDES ID2]],Combined_Sheet__Major_Only___2[[NPDES ID2]:[ECHO BFR]],18,FALSE)</f>
        <v>-93.080799999999996</v>
      </c>
      <c r="BC540" t="str">
        <f>IF(ISNUMBER(SEARCH("aerobic",$AW540)),"aerobic","")</f>
        <v>aerobic</v>
      </c>
      <c r="BD540" t="str">
        <f>IF(ISNUMBER(SEARCH("anaer",$AW540)),"anaer","")</f>
        <v/>
      </c>
      <c r="BE540" t="str">
        <f>IF(ISNUMBER(SEARCH("thickening",$AZ540)),"thickening","")</f>
        <v>thickening</v>
      </c>
      <c r="BF540" s="2" t="str">
        <f>IF(ISNUMBER(SEARCH("airDry",$AW540)),"airDry","")</f>
        <v/>
      </c>
      <c r="BG540" s="2" t="str">
        <f>IF(ISNUMBER(SEARCH("heatDry",$AY540)),"heatDry","")</f>
        <v/>
      </c>
      <c r="BH540" s="2" t="str">
        <f>IF(AND(ISNUMBER(SEARCH("aerobic",$AW540)),ISNUMBER(SEARCH("anaer",$AW540))),"Combined Aer and Anaer.","")</f>
        <v/>
      </c>
    </row>
    <row r="541" spans="1:60" x14ac:dyDescent="0.25">
      <c r="A541" s="4">
        <v>2074</v>
      </c>
      <c r="B541" t="s">
        <v>9751</v>
      </c>
      <c r="C541">
        <v>1113.4100000000001</v>
      </c>
      <c r="D541">
        <v>395.59849008197568</v>
      </c>
      <c r="E541">
        <v>395.76376902865559</v>
      </c>
      <c r="F541">
        <v>333.23125494479871</v>
      </c>
      <c r="G541">
        <v>466.80987307079567</v>
      </c>
      <c r="H541">
        <v>-117.8345261128235</v>
      </c>
      <c r="I541">
        <v>-120.2508903278041</v>
      </c>
      <c r="J541">
        <v>-135.73802730259831</v>
      </c>
      <c r="K541">
        <v>-94.579452280170031</v>
      </c>
      <c r="L541">
        <v>720.23338490910771</v>
      </c>
      <c r="M541">
        <v>716.92878597572235</v>
      </c>
      <c r="N541">
        <v>705.97022374590563</v>
      </c>
      <c r="O541">
        <v>743.47266970084968</v>
      </c>
      <c r="P541">
        <v>26.07421595438586</v>
      </c>
      <c r="Q541">
        <v>26.36115973815598</v>
      </c>
      <c r="R541">
        <v>21.6802822711029</v>
      </c>
      <c r="S541">
        <v>29.72118130776985</v>
      </c>
      <c r="T541">
        <v>55861.077210998767</v>
      </c>
      <c r="U541">
        <v>55861.034908306458</v>
      </c>
      <c r="V541">
        <v>55823.148730817047</v>
      </c>
      <c r="W541">
        <v>55899.267843002774</v>
      </c>
      <c r="X541">
        <v>3887.1164498149492</v>
      </c>
      <c r="Y541">
        <v>3903.3483790398159</v>
      </c>
      <c r="Z541">
        <v>3766.983676123386</v>
      </c>
      <c r="AA541">
        <v>3964.47779234892</v>
      </c>
      <c r="AB541">
        <v>639.30615298312193</v>
      </c>
      <c r="AC541">
        <v>633.59082129190767</v>
      </c>
      <c r="AD541">
        <v>549.08736761552632</v>
      </c>
      <c r="AE541">
        <v>742.42337826792516</v>
      </c>
      <c r="AF541">
        <v>63.396673846712247</v>
      </c>
      <c r="AG541">
        <v>63.104559648454376</v>
      </c>
      <c r="AH541">
        <v>62.143762080149067</v>
      </c>
      <c r="AI541">
        <v>65.441313758972782</v>
      </c>
      <c r="AJ541">
        <v>0.55093283482981326</v>
      </c>
      <c r="AK541">
        <v>0.55093294378138657</v>
      </c>
      <c r="AL541">
        <v>0.55090775953848614</v>
      </c>
      <c r="AM541">
        <v>0.55095776636605365</v>
      </c>
      <c r="AN541">
        <v>0.95649623801715333</v>
      </c>
      <c r="AO541">
        <v>0.95649623801715322</v>
      </c>
      <c r="AP541">
        <v>0.95649623801715322</v>
      </c>
      <c r="AQ541">
        <v>0.95649623801715322</v>
      </c>
      <c r="AR541">
        <v>14.486491742353151</v>
      </c>
      <c r="AS541">
        <v>14.486491742353151</v>
      </c>
      <c r="AT541">
        <v>14.486491742353151</v>
      </c>
      <c r="AU541">
        <v>14.486491742353151</v>
      </c>
      <c r="AV541" t="str">
        <f>VLOOKUP(Sheet1[[#This Row],[NPDES ID2]],Combined_Sheet__Major_Only___2[[NPDES ID2]:[ECHO BFR]],3,FALSE)</f>
        <v>HI</v>
      </c>
      <c r="AW541" t="s">
        <v>41</v>
      </c>
      <c r="AX541" t="str">
        <f>VLOOKUP(Sheet1[[#This Row],[NPDES ID2]],Combined_Sheet__Major_Only___2[[NPDES ID2]:[ECHO BFR]],27,FALSE)</f>
        <v>-</v>
      </c>
      <c r="AY541" t="str">
        <f>VLOOKUP(Sheet1[[#This Row],[NPDES ID2]],Combined_Sheet__Major_Only___2[[NPDES ID2]:[ECHO BFR]],28,FALSE)</f>
        <v>-</v>
      </c>
      <c r="AZ541" t="str">
        <f>VLOOKUP(Sheet1[[#This Row],[NPDES ID2]],Combined_Sheet__Major_Only___2[[NPDES ID2]:[ECHO BFR]],29,FALSE)</f>
        <v>preliminaryOps, thickening</v>
      </c>
      <c r="BA541">
        <f>VLOOKUP(Sheet1[[#This Row],[NPDES ID2]],Combined_Sheet__Major_Only___2[[NPDES ID2]:[ECHO BFR]],17,FALSE)</f>
        <v>20.948889000000001</v>
      </c>
      <c r="BB541">
        <f>VLOOKUP(Sheet1[[#This Row],[NPDES ID2]],Combined_Sheet__Major_Only___2[[NPDES ID2]:[ECHO BFR]],18,FALSE)</f>
        <v>-156.69</v>
      </c>
      <c r="BC541" t="str">
        <f>IF(ISNUMBER(SEARCH("aerobic",$AW541)),"aerobic","")</f>
        <v>aerobic</v>
      </c>
      <c r="BD541" t="str">
        <f>IF(ISNUMBER(SEARCH("anaer",$AW541)),"anaer","")</f>
        <v/>
      </c>
      <c r="BE541" t="str">
        <f>IF(ISNUMBER(SEARCH("thickening",$AZ541)),"thickening","")</f>
        <v>thickening</v>
      </c>
      <c r="BF541" s="2" t="str">
        <f>IF(ISNUMBER(SEARCH("airDry",$AW541)),"airDry","")</f>
        <v/>
      </c>
      <c r="BG541" s="2" t="str">
        <f>IF(ISNUMBER(SEARCH("heatDry",$AY541)),"heatDry","")</f>
        <v/>
      </c>
      <c r="BH541" s="2" t="str">
        <f>IF(AND(ISNUMBER(SEARCH("aerobic",$AW541)),ISNUMBER(SEARCH("anaer",$AW541))),"Combined Aer and Anaer.","")</f>
        <v/>
      </c>
    </row>
    <row r="542" spans="1:60" x14ac:dyDescent="0.25">
      <c r="A542" s="4">
        <v>878</v>
      </c>
      <c r="B542" t="s">
        <v>4284</v>
      </c>
      <c r="C542">
        <v>842.09</v>
      </c>
      <c r="D542">
        <v>349.62161095804521</v>
      </c>
      <c r="E542">
        <v>350.92376792966371</v>
      </c>
      <c r="F542">
        <v>294.89854600020692</v>
      </c>
      <c r="G542">
        <v>413.50641931792057</v>
      </c>
      <c r="H542">
        <v>-110.72245889750251</v>
      </c>
      <c r="I542">
        <v>-113.2742346238615</v>
      </c>
      <c r="J542">
        <v>-129.30329715108141</v>
      </c>
      <c r="K542">
        <v>-87.02429531946936</v>
      </c>
      <c r="L542">
        <v>577.32082507783502</v>
      </c>
      <c r="M542">
        <v>575.07915408853455</v>
      </c>
      <c r="N542">
        <v>567.64760503953119</v>
      </c>
      <c r="O542">
        <v>593.08235033166181</v>
      </c>
      <c r="P542">
        <v>19.65097192745786</v>
      </c>
      <c r="Q542">
        <v>19.92417736415241</v>
      </c>
      <c r="R542">
        <v>16.083822105450182</v>
      </c>
      <c r="S542">
        <v>22.617589027378081</v>
      </c>
      <c r="T542">
        <v>55960.953817289788</v>
      </c>
      <c r="U542">
        <v>55960.911441372737</v>
      </c>
      <c r="V542">
        <v>55922.95968402415</v>
      </c>
      <c r="W542">
        <v>55999.21055615478</v>
      </c>
      <c r="X542">
        <v>3673.9029676002328</v>
      </c>
      <c r="Y542">
        <v>3686.7283613282102</v>
      </c>
      <c r="Z542">
        <v>3577.8655074853732</v>
      </c>
      <c r="AA542">
        <v>3735.7655439374098</v>
      </c>
      <c r="AB542">
        <v>707.49608873711406</v>
      </c>
      <c r="AC542">
        <v>699.56148818747647</v>
      </c>
      <c r="AD542">
        <v>593.09767046585443</v>
      </c>
      <c r="AE542">
        <v>844.61253849649631</v>
      </c>
      <c r="AF542">
        <v>67.189598812838767</v>
      </c>
      <c r="AG542">
        <v>66.927693607141734</v>
      </c>
      <c r="AH542">
        <v>66.065926922681498</v>
      </c>
      <c r="AI542">
        <v>69.023185705545444</v>
      </c>
      <c r="AJ542">
        <v>0.59729443835360119</v>
      </c>
      <c r="AK542">
        <v>0.59729452999582566</v>
      </c>
      <c r="AL542">
        <v>0.59727336766076022</v>
      </c>
      <c r="AM542">
        <v>0.59731538800342188</v>
      </c>
      <c r="AN542">
        <v>0.95656904499245055</v>
      </c>
      <c r="AO542">
        <v>0.95656904499245066</v>
      </c>
      <c r="AP542">
        <v>0.95656904499245066</v>
      </c>
      <c r="AQ542">
        <v>0.95656904499245066</v>
      </c>
      <c r="AR542">
        <v>14.017548852239569</v>
      </c>
      <c r="AS542">
        <v>14.017548852239569</v>
      </c>
      <c r="AT542">
        <v>14.017548852239569</v>
      </c>
      <c r="AU542">
        <v>14.017548852239569</v>
      </c>
      <c r="AV542" t="str">
        <f>VLOOKUP(Sheet1[[#This Row],[NPDES ID2]],Combined_Sheet__Major_Only___2[[NPDES ID2]:[ECHO BFR]],3,FALSE)</f>
        <v>TX</v>
      </c>
      <c r="AW542" t="s">
        <v>41</v>
      </c>
      <c r="AX542" t="str">
        <f>VLOOKUP(Sheet1[[#This Row],[NPDES ID2]],Combined_Sheet__Major_Only___2[[NPDES ID2]:[ECHO BFR]],27,FALSE)</f>
        <v>-</v>
      </c>
      <c r="AY542" t="str">
        <f>VLOOKUP(Sheet1[[#This Row],[NPDES ID2]],Combined_Sheet__Major_Only___2[[NPDES ID2]:[ECHO BFR]],28,FALSE)</f>
        <v>-</v>
      </c>
      <c r="AZ542" t="str">
        <f>VLOOKUP(Sheet1[[#This Row],[NPDES ID2]],Combined_Sheet__Major_Only___2[[NPDES ID2]:[ECHO BFR]],29,FALSE)</f>
        <v>thickening</v>
      </c>
      <c r="BA542">
        <f>VLOOKUP(Sheet1[[#This Row],[NPDES ID2]],Combined_Sheet__Major_Only___2[[NPDES ID2]:[ECHO BFR]],17,FALSE)</f>
        <v>29.594764000000001</v>
      </c>
      <c r="BB542">
        <f>VLOOKUP(Sheet1[[#This Row],[NPDES ID2]],Combined_Sheet__Major_Only___2[[NPDES ID2]:[ECHO BFR]],18,FALSE)</f>
        <v>-95.629577999999995</v>
      </c>
      <c r="BC542" t="str">
        <f>IF(ISNUMBER(SEARCH("aerobic",$AW542)),"aerobic","")</f>
        <v>aerobic</v>
      </c>
      <c r="BD542" t="str">
        <f>IF(ISNUMBER(SEARCH("anaer",$AW542)),"anaer","")</f>
        <v/>
      </c>
      <c r="BE542" t="str">
        <f>IF(ISNUMBER(SEARCH("thickening",$AZ542)),"thickening","")</f>
        <v>thickening</v>
      </c>
      <c r="BF542" s="2" t="str">
        <f>IF(ISNUMBER(SEARCH("airDry",$AW542)),"airDry","")</f>
        <v/>
      </c>
      <c r="BG542" s="2" t="str">
        <f>IF(ISNUMBER(SEARCH("heatDry",$AY542)),"heatDry","")</f>
        <v/>
      </c>
      <c r="BH542" s="2" t="str">
        <f>IF(AND(ISNUMBER(SEARCH("aerobic",$AW542)),ISNUMBER(SEARCH("anaer",$AW542))),"Combined Aer and Anaer.","")</f>
        <v/>
      </c>
    </row>
    <row r="543" spans="1:60" x14ac:dyDescent="0.25">
      <c r="A543" s="4">
        <v>1404</v>
      </c>
      <c r="B543" t="s">
        <v>6653</v>
      </c>
      <c r="C543">
        <v>139.01300000000001</v>
      </c>
      <c r="D543">
        <v>835.50640702641874</v>
      </c>
      <c r="E543">
        <v>834.49936133772235</v>
      </c>
      <c r="F543">
        <v>598.27127443918846</v>
      </c>
      <c r="G543">
        <v>1089.279329965502</v>
      </c>
      <c r="H543">
        <v>-119.48338643533459</v>
      </c>
      <c r="I543">
        <v>-121.80739526076979</v>
      </c>
      <c r="J543">
        <v>-137.58681343478631</v>
      </c>
      <c r="K543">
        <v>-96.075477749428458</v>
      </c>
      <c r="L543">
        <v>88.953585932782644</v>
      </c>
      <c r="M543">
        <v>88.532839604731521</v>
      </c>
      <c r="N543">
        <v>87.140247471143468</v>
      </c>
      <c r="O543">
        <v>91.909000812720151</v>
      </c>
      <c r="P543">
        <v>3.2576439018542449</v>
      </c>
      <c r="Q543">
        <v>3.2895421769398712</v>
      </c>
      <c r="R543">
        <v>2.712590517698771</v>
      </c>
      <c r="S543">
        <v>3.715269029483153</v>
      </c>
      <c r="T543">
        <v>56043.189890678383</v>
      </c>
      <c r="U543">
        <v>56043.147454469807</v>
      </c>
      <c r="V543">
        <v>56005.141700191263</v>
      </c>
      <c r="W543">
        <v>56081.501060394337</v>
      </c>
      <c r="X543">
        <v>3942.3814800114878</v>
      </c>
      <c r="Y543">
        <v>3959.374464898543</v>
      </c>
      <c r="Z543">
        <v>3816.9328174832258</v>
      </c>
      <c r="AA543">
        <v>4023.157292930629</v>
      </c>
      <c r="AB543">
        <v>773.35899459318705</v>
      </c>
      <c r="AC543">
        <v>763.25614765686032</v>
      </c>
      <c r="AD543">
        <v>645.15602708449933</v>
      </c>
      <c r="AE543">
        <v>923.92013703924852</v>
      </c>
      <c r="AF543">
        <v>62.710046442298101</v>
      </c>
      <c r="AG543">
        <v>62.413266085060187</v>
      </c>
      <c r="AH543">
        <v>61.432030344969171</v>
      </c>
      <c r="AI543">
        <v>64.793414599861123</v>
      </c>
      <c r="AJ543">
        <v>0.54254597203773536</v>
      </c>
      <c r="AK543">
        <v>0.54254598655994279</v>
      </c>
      <c r="AL543">
        <v>0.54254264240550176</v>
      </c>
      <c r="AM543">
        <v>0.54254928243184652</v>
      </c>
      <c r="AN543">
        <v>0.95662880987946475</v>
      </c>
      <c r="AO543">
        <v>0.95662880987946475</v>
      </c>
      <c r="AP543">
        <v>0.95662880987946475</v>
      </c>
      <c r="AQ543">
        <v>0.95662880987946475</v>
      </c>
      <c r="AR543">
        <v>12.949454249812121</v>
      </c>
      <c r="AS543">
        <v>12.949454249812129</v>
      </c>
      <c r="AT543">
        <v>12.949454249812129</v>
      </c>
      <c r="AU543">
        <v>12.949454249812129</v>
      </c>
      <c r="AV543" t="str">
        <f>VLOOKUP(Sheet1[[#This Row],[NPDES ID2]],Combined_Sheet__Major_Only___2[[NPDES ID2]:[ECHO BFR]],3,FALSE)</f>
        <v>PA</v>
      </c>
      <c r="AW543" t="s">
        <v>41</v>
      </c>
      <c r="AX543" t="str">
        <f>VLOOKUP(Sheet1[[#This Row],[NPDES ID2]],Combined_Sheet__Major_Only___2[[NPDES ID2]:[ECHO BFR]],27,FALSE)</f>
        <v>other</v>
      </c>
      <c r="AY543" t="str">
        <f>VLOOKUP(Sheet1[[#This Row],[NPDES ID2]],Combined_Sheet__Major_Only___2[[NPDES ID2]:[ECHO BFR]],28,FALSE)</f>
        <v>-</v>
      </c>
      <c r="AZ543" t="str">
        <f>VLOOKUP(Sheet1[[#This Row],[NPDES ID2]],Combined_Sheet__Major_Only___2[[NPDES ID2]:[ECHO BFR]],29,FALSE)</f>
        <v>thickening</v>
      </c>
      <c r="BA543">
        <f>VLOOKUP(Sheet1[[#This Row],[NPDES ID2]],Combined_Sheet__Major_Only___2[[NPDES ID2]:[ECHO BFR]],17,FALSE)</f>
        <v>40.425623999999999</v>
      </c>
      <c r="BB543">
        <f>VLOOKUP(Sheet1[[#This Row],[NPDES ID2]],Combined_Sheet__Major_Only___2[[NPDES ID2]:[ECHO BFR]],18,FALSE)</f>
        <v>-80.111722</v>
      </c>
      <c r="BC543" t="str">
        <f>IF(ISNUMBER(SEARCH("aerobic",$AW543)),"aerobic","")</f>
        <v>aerobic</v>
      </c>
      <c r="BD543" t="str">
        <f>IF(ISNUMBER(SEARCH("anaer",$AW543)),"anaer","")</f>
        <v/>
      </c>
      <c r="BE543" t="str">
        <f>IF(ISNUMBER(SEARCH("thickening",$AZ543)),"thickening","")</f>
        <v>thickening</v>
      </c>
      <c r="BF543" s="2" t="str">
        <f>IF(ISNUMBER(SEARCH("airDry",$AW543)),"airDry","")</f>
        <v/>
      </c>
      <c r="BG543" s="2" t="str">
        <f>IF(ISNUMBER(SEARCH("heatDry",$AY543)),"heatDry","")</f>
        <v/>
      </c>
      <c r="BH543" s="2" t="str">
        <f>IF(AND(ISNUMBER(SEARCH("aerobic",$AW543)),ISNUMBER(SEARCH("anaer",$AW543))),"Combined Aer and Anaer.","")</f>
        <v/>
      </c>
    </row>
    <row r="544" spans="1:60" x14ac:dyDescent="0.25">
      <c r="A544" s="4">
        <v>2308</v>
      </c>
      <c r="B544" t="s">
        <v>10785</v>
      </c>
      <c r="C544">
        <v>403.09</v>
      </c>
      <c r="D544">
        <v>399.45182960501921</v>
      </c>
      <c r="E544">
        <v>404.25713313870131</v>
      </c>
      <c r="F544">
        <v>307.33000265232539</v>
      </c>
      <c r="G544">
        <v>490.76176019105492</v>
      </c>
      <c r="H544">
        <v>-114.20054291046991</v>
      </c>
      <c r="I544">
        <v>-116.6357536552641</v>
      </c>
      <c r="J544">
        <v>-132.41919581297819</v>
      </c>
      <c r="K544">
        <v>-90.580646401241481</v>
      </c>
      <c r="L544">
        <v>268.82681978533037</v>
      </c>
      <c r="M544">
        <v>267.6934834430914</v>
      </c>
      <c r="N544">
        <v>263.94017533251508</v>
      </c>
      <c r="O544">
        <v>276.79043219254191</v>
      </c>
      <c r="P544">
        <v>9.4228732828368909</v>
      </c>
      <c r="Q544">
        <v>9.5432020847043972</v>
      </c>
      <c r="R544">
        <v>7.7803056591536874</v>
      </c>
      <c r="S544">
        <v>10.77403958172159</v>
      </c>
      <c r="T544">
        <v>56139.836001657437</v>
      </c>
      <c r="U544">
        <v>56139.79349459261</v>
      </c>
      <c r="V544">
        <v>56101.724281626543</v>
      </c>
      <c r="W544">
        <v>56178.211140016952</v>
      </c>
      <c r="X544">
        <v>3788.9385938253549</v>
      </c>
      <c r="Y544">
        <v>3803.393058418842</v>
      </c>
      <c r="Z544">
        <v>3681.4284144790922</v>
      </c>
      <c r="AA544">
        <v>3858.128149149391</v>
      </c>
      <c r="AB544">
        <v>703.48702952108874</v>
      </c>
      <c r="AC544">
        <v>695.94669240746839</v>
      </c>
      <c r="AD544">
        <v>593.05736528467298</v>
      </c>
      <c r="AE544">
        <v>834.13864555907605</v>
      </c>
      <c r="AF544">
        <v>65.358934110186752</v>
      </c>
      <c r="AG544">
        <v>65.082914142947573</v>
      </c>
      <c r="AH544">
        <v>64.171850611983089</v>
      </c>
      <c r="AI544">
        <v>67.29473949176581</v>
      </c>
      <c r="AJ544">
        <v>0.57491121366393916</v>
      </c>
      <c r="AK544">
        <v>0.5749112562376566</v>
      </c>
      <c r="AL544">
        <v>0.5749014422078762</v>
      </c>
      <c r="AM544">
        <v>0.57492092878300427</v>
      </c>
      <c r="AN544">
        <v>0.95669883732729133</v>
      </c>
      <c r="AO544">
        <v>0.95669883732729111</v>
      </c>
      <c r="AP544">
        <v>0.95669883732729111</v>
      </c>
      <c r="AQ544">
        <v>0.95669883732729111</v>
      </c>
      <c r="AR544">
        <v>13.917916051982219</v>
      </c>
      <c r="AS544">
        <v>13.91791605198221</v>
      </c>
      <c r="AT544">
        <v>13.91791605198221</v>
      </c>
      <c r="AU544">
        <v>13.91791605198221</v>
      </c>
      <c r="AV544" t="str">
        <f>VLOOKUP(Sheet1[[#This Row],[NPDES ID2]],Combined_Sheet__Major_Only___2[[NPDES ID2]:[ECHO BFR]],3,FALSE)</f>
        <v>MO</v>
      </c>
      <c r="AW544" t="s">
        <v>41</v>
      </c>
      <c r="AX544" t="str">
        <f>VLOOKUP(Sheet1[[#This Row],[NPDES ID2]],Combined_Sheet__Major_Only___2[[NPDES ID2]:[ECHO BFR]],27,FALSE)</f>
        <v>tempSludgeStore</v>
      </c>
      <c r="AY544" t="str">
        <f>VLOOKUP(Sheet1[[#This Row],[NPDES ID2]],Combined_Sheet__Major_Only___2[[NPDES ID2]:[ECHO BFR]],28,FALSE)</f>
        <v>-</v>
      </c>
      <c r="AZ544" t="str">
        <f>VLOOKUP(Sheet1[[#This Row],[NPDES ID2]],Combined_Sheet__Major_Only___2[[NPDES ID2]:[ECHO BFR]],29,FALSE)</f>
        <v>thickening</v>
      </c>
      <c r="BA544">
        <f>VLOOKUP(Sheet1[[#This Row],[NPDES ID2]],Combined_Sheet__Major_Only___2[[NPDES ID2]:[ECHO BFR]],17,FALSE)</f>
        <v>38.837027999999997</v>
      </c>
      <c r="BB544">
        <f>VLOOKUP(Sheet1[[#This Row],[NPDES ID2]],Combined_Sheet__Major_Only___2[[NPDES ID2]:[ECHO BFR]],18,FALSE)</f>
        <v>-91.931278000000006</v>
      </c>
      <c r="BC544" t="str">
        <f>IF(ISNUMBER(SEARCH("aerobic",$AW544)),"aerobic","")</f>
        <v>aerobic</v>
      </c>
      <c r="BD544" t="str">
        <f>IF(ISNUMBER(SEARCH("anaer",$AW544)),"anaer","")</f>
        <v/>
      </c>
      <c r="BE544" t="str">
        <f>IF(ISNUMBER(SEARCH("thickening",$AZ544)),"thickening","")</f>
        <v>thickening</v>
      </c>
      <c r="BF544" s="2" t="str">
        <f>IF(ISNUMBER(SEARCH("airDry",$AW544)),"airDry","")</f>
        <v/>
      </c>
      <c r="BG544" s="2" t="str">
        <f>IF(ISNUMBER(SEARCH("heatDry",$AY544)),"heatDry","")</f>
        <v/>
      </c>
      <c r="BH544" s="2" t="str">
        <f>IF(AND(ISNUMBER(SEARCH("aerobic",$AW544)),ISNUMBER(SEARCH("anaer",$AW544))),"Combined Aer and Anaer.","")</f>
        <v/>
      </c>
    </row>
    <row r="545" spans="1:60" x14ac:dyDescent="0.25">
      <c r="A545" s="4">
        <v>2307</v>
      </c>
      <c r="B545" t="s">
        <v>10780</v>
      </c>
      <c r="C545">
        <v>404</v>
      </c>
      <c r="D545">
        <v>437.52229729334618</v>
      </c>
      <c r="E545">
        <v>442.55166558443648</v>
      </c>
      <c r="F545">
        <v>334.00756881136198</v>
      </c>
      <c r="G545">
        <v>537.40591047054147</v>
      </c>
      <c r="H545">
        <v>-126.0292335646395</v>
      </c>
      <c r="I545">
        <v>-128.5066977884926</v>
      </c>
      <c r="J545">
        <v>-144.87131284291911</v>
      </c>
      <c r="K545">
        <v>-103.04210310260341</v>
      </c>
      <c r="L545">
        <v>245.8190382885378</v>
      </c>
      <c r="M545">
        <v>244.49617203301341</v>
      </c>
      <c r="N545">
        <v>240.11546518634611</v>
      </c>
      <c r="O545">
        <v>255.11406811794481</v>
      </c>
      <c r="P545">
        <v>9.4934595750590365</v>
      </c>
      <c r="Q545">
        <v>9.585642701419502</v>
      </c>
      <c r="R545">
        <v>7.957309812582877</v>
      </c>
      <c r="S545">
        <v>10.828183897834229</v>
      </c>
      <c r="T545">
        <v>56144.753801032843</v>
      </c>
      <c r="U545">
        <v>56144.711290362487</v>
      </c>
      <c r="V545">
        <v>56106.638848326053</v>
      </c>
      <c r="W545">
        <v>56183.132194411628</v>
      </c>
      <c r="X545">
        <v>4153.9135223949697</v>
      </c>
      <c r="Y545">
        <v>4174.3656449691407</v>
      </c>
      <c r="Z545">
        <v>4003.597756065356</v>
      </c>
      <c r="AA545">
        <v>4250.8532887230112</v>
      </c>
      <c r="AB545">
        <v>826.45339218810875</v>
      </c>
      <c r="AC545">
        <v>814.24006583783876</v>
      </c>
      <c r="AD545">
        <v>688.02056407220823</v>
      </c>
      <c r="AE545">
        <v>987.11457663919623</v>
      </c>
      <c r="AF545">
        <v>59.630611039181133</v>
      </c>
      <c r="AG545">
        <v>59.309240005441737</v>
      </c>
      <c r="AH545">
        <v>58.248018113956462</v>
      </c>
      <c r="AI545">
        <v>61.885033157168849</v>
      </c>
      <c r="AJ545">
        <v>0.50495619810713699</v>
      </c>
      <c r="AK545">
        <v>0.50495623872891637</v>
      </c>
      <c r="AL545">
        <v>0.50494687333647037</v>
      </c>
      <c r="AM545">
        <v>0.50496546913179019</v>
      </c>
      <c r="AN545">
        <v>0.95670239460083006</v>
      </c>
      <c r="AO545">
        <v>0.9567023946008304</v>
      </c>
      <c r="AP545">
        <v>0.9567023946008304</v>
      </c>
      <c r="AQ545">
        <v>0.9567023946008304</v>
      </c>
      <c r="AR545">
        <v>12.218057540027781</v>
      </c>
      <c r="AS545">
        <v>12.218057540027781</v>
      </c>
      <c r="AT545">
        <v>12.218057540027781</v>
      </c>
      <c r="AU545">
        <v>12.218057540027781</v>
      </c>
      <c r="AV545" t="str">
        <f>VLOOKUP(Sheet1[[#This Row],[NPDES ID2]],Combined_Sheet__Major_Only___2[[NPDES ID2]:[ECHO BFR]],3,FALSE)</f>
        <v>IA</v>
      </c>
      <c r="AW545" t="s">
        <v>41</v>
      </c>
      <c r="AX545" t="str">
        <f>VLOOKUP(Sheet1[[#This Row],[NPDES ID2]],Combined_Sheet__Major_Only___2[[NPDES ID2]:[ECHO BFR]],27,FALSE)</f>
        <v>-</v>
      </c>
      <c r="AY545" t="str">
        <f>VLOOKUP(Sheet1[[#This Row],[NPDES ID2]],Combined_Sheet__Major_Only___2[[NPDES ID2]:[ECHO BFR]],28,FALSE)</f>
        <v>-</v>
      </c>
      <c r="AZ545" t="str">
        <f>VLOOKUP(Sheet1[[#This Row],[NPDES ID2]],Combined_Sheet__Major_Only___2[[NPDES ID2]:[ECHO BFR]],29,FALSE)</f>
        <v>thickening</v>
      </c>
      <c r="BA545">
        <f>VLOOKUP(Sheet1[[#This Row],[NPDES ID2]],Combined_Sheet__Major_Only___2[[NPDES ID2]:[ECHO BFR]],17,FALSE)</f>
        <v>41.676389</v>
      </c>
      <c r="BB545">
        <f>VLOOKUP(Sheet1[[#This Row],[NPDES ID2]],Combined_Sheet__Major_Only___2[[NPDES ID2]:[ECHO BFR]],18,FALSE)</f>
        <v>-91.598611000000005</v>
      </c>
      <c r="BC545" t="str">
        <f>IF(ISNUMBER(SEARCH("aerobic",$AW545)),"aerobic","")</f>
        <v>aerobic</v>
      </c>
      <c r="BD545" t="str">
        <f>IF(ISNUMBER(SEARCH("anaer",$AW545)),"anaer","")</f>
        <v/>
      </c>
      <c r="BE545" t="str">
        <f>IF(ISNUMBER(SEARCH("thickening",$AZ545)),"thickening","")</f>
        <v>thickening</v>
      </c>
      <c r="BF545" s="3" t="str">
        <f>IF(ISNUMBER(SEARCH("airDry",$AW545)),"airDry","")</f>
        <v/>
      </c>
      <c r="BG545" s="3" t="str">
        <f>IF(ISNUMBER(SEARCH("heatDry",$AY545)),"heatDry","")</f>
        <v/>
      </c>
      <c r="BH545" s="3" t="str">
        <f>IF(AND(ISNUMBER(SEARCH("aerobic",$AW545)),ISNUMBER(SEARCH("anaer",$AW545))),"Combined Aer and Anaer.","")</f>
        <v/>
      </c>
    </row>
    <row r="546" spans="1:60" x14ac:dyDescent="0.25">
      <c r="A546" s="4">
        <v>2252</v>
      </c>
      <c r="B546" t="s">
        <v>10545</v>
      </c>
      <c r="C546">
        <v>528.29999999999995</v>
      </c>
      <c r="D546">
        <v>375.19572428499367</v>
      </c>
      <c r="E546">
        <v>375.91643640633498</v>
      </c>
      <c r="F546">
        <v>294.11739376019148</v>
      </c>
      <c r="G546">
        <v>454.23180591827781</v>
      </c>
      <c r="H546">
        <v>-116.9306776409374</v>
      </c>
      <c r="I546">
        <v>-119.2885212734198</v>
      </c>
      <c r="J546">
        <v>-134.8878207024492</v>
      </c>
      <c r="K546">
        <v>-93.478415999852714</v>
      </c>
      <c r="L546">
        <v>344.63701511277071</v>
      </c>
      <c r="M546">
        <v>343.0908365545115</v>
      </c>
      <c r="N546">
        <v>337.9694881086196</v>
      </c>
      <c r="O546">
        <v>355.50260026199618</v>
      </c>
      <c r="P546">
        <v>12.36616101697501</v>
      </c>
      <c r="Q546">
        <v>12.51407962888255</v>
      </c>
      <c r="R546">
        <v>10.270167720496829</v>
      </c>
      <c r="S546">
        <v>14.089032257004479</v>
      </c>
      <c r="T546">
        <v>56147.201853192768</v>
      </c>
      <c r="U546">
        <v>56147.15934072763</v>
      </c>
      <c r="V546">
        <v>56109.085291278578</v>
      </c>
      <c r="W546">
        <v>56185.581866901368</v>
      </c>
      <c r="X546">
        <v>3874.160565056407</v>
      </c>
      <c r="Y546">
        <v>3889.9549087345172</v>
      </c>
      <c r="Z546">
        <v>3757.164601122774</v>
      </c>
      <c r="AA546">
        <v>3949.4758454758498</v>
      </c>
      <c r="AB546">
        <v>602.11870664538253</v>
      </c>
      <c r="AC546">
        <v>597.41991102902853</v>
      </c>
      <c r="AD546">
        <v>521.52750809814756</v>
      </c>
      <c r="AE546">
        <v>693.70707824717545</v>
      </c>
      <c r="AF546">
        <v>63.931903906993867</v>
      </c>
      <c r="AG546">
        <v>63.644506253763673</v>
      </c>
      <c r="AH546">
        <v>62.696236040953373</v>
      </c>
      <c r="AI546">
        <v>65.947089584924811</v>
      </c>
      <c r="AJ546">
        <v>0.55747175594162679</v>
      </c>
      <c r="AK546">
        <v>0.5574718068252742</v>
      </c>
      <c r="AL546">
        <v>0.55746007274481479</v>
      </c>
      <c r="AM546">
        <v>0.55748337183214836</v>
      </c>
      <c r="AN546">
        <v>0.95670416517319623</v>
      </c>
      <c r="AO546">
        <v>0.95670416517319667</v>
      </c>
      <c r="AP546">
        <v>0.95670416517319667</v>
      </c>
      <c r="AQ546">
        <v>0.95670416517319667</v>
      </c>
      <c r="AR546">
        <v>15.11707789748524</v>
      </c>
      <c r="AS546">
        <v>15.117077897485251</v>
      </c>
      <c r="AT546">
        <v>15.117077897485251</v>
      </c>
      <c r="AU546">
        <v>15.117077897485251</v>
      </c>
      <c r="AV546" t="str">
        <f>VLOOKUP(Sheet1[[#This Row],[NPDES ID2]],Combined_Sheet__Major_Only___2[[NPDES ID2]:[ECHO BFR]],3,FALSE)</f>
        <v>IN</v>
      </c>
      <c r="AW546" t="s">
        <v>41</v>
      </c>
      <c r="AX546" t="str">
        <f>VLOOKUP(Sheet1[[#This Row],[NPDES ID2]],Combined_Sheet__Major_Only___2[[NPDES ID2]:[ECHO BFR]],27,FALSE)</f>
        <v>-</v>
      </c>
      <c r="AY546" t="str">
        <f>VLOOKUP(Sheet1[[#This Row],[NPDES ID2]],Combined_Sheet__Major_Only___2[[NPDES ID2]:[ECHO BFR]],28,FALSE)</f>
        <v>-</v>
      </c>
      <c r="AZ546" t="str">
        <f>VLOOKUP(Sheet1[[#This Row],[NPDES ID2]],Combined_Sheet__Major_Only___2[[NPDES ID2]:[ECHO BFR]],29,FALSE)</f>
        <v>thickening, preliminaryOps</v>
      </c>
      <c r="BA546">
        <f>VLOOKUP(Sheet1[[#This Row],[NPDES ID2]],Combined_Sheet__Major_Only___2[[NPDES ID2]:[ECHO BFR]],17,FALSE)</f>
        <v>38.296778000000003</v>
      </c>
      <c r="BB546">
        <f>VLOOKUP(Sheet1[[#This Row],[NPDES ID2]],Combined_Sheet__Major_Only___2[[NPDES ID2]:[ECHO BFR]],18,FALSE)</f>
        <v>-85.773527999999999</v>
      </c>
      <c r="BC546" t="str">
        <f>IF(ISNUMBER(SEARCH("aerobic",$AW546)),"aerobic","")</f>
        <v>aerobic</v>
      </c>
      <c r="BD546" t="str">
        <f>IF(ISNUMBER(SEARCH("anaer",$AW546)),"anaer","")</f>
        <v/>
      </c>
      <c r="BE546" t="str">
        <f>IF(ISNUMBER(SEARCH("thickening",$AZ546)),"thickening","")</f>
        <v>thickening</v>
      </c>
      <c r="BF546" s="2" t="str">
        <f>IF(ISNUMBER(SEARCH("airDry",$AW546)),"airDry","")</f>
        <v/>
      </c>
      <c r="BG546" s="2" t="str">
        <f>IF(ISNUMBER(SEARCH("heatDry",$AY546)),"heatDry","")</f>
        <v/>
      </c>
      <c r="BH546" s="2" t="str">
        <f>IF(AND(ISNUMBER(SEARCH("aerobic",$AW546)),ISNUMBER(SEARCH("anaer",$AW546))),"Combined Aer and Anaer.","")</f>
        <v/>
      </c>
    </row>
    <row r="547" spans="1:60" x14ac:dyDescent="0.25">
      <c r="A547" s="4">
        <v>2151</v>
      </c>
      <c r="B547" t="s">
        <v>10101</v>
      </c>
      <c r="C547">
        <v>794</v>
      </c>
      <c r="D547">
        <v>382.11418403014511</v>
      </c>
      <c r="E547">
        <v>382.42986810481767</v>
      </c>
      <c r="F547">
        <v>323.26837957527817</v>
      </c>
      <c r="G547">
        <v>452.27029690235838</v>
      </c>
      <c r="H547">
        <v>-122.7004368444874</v>
      </c>
      <c r="I547">
        <v>-125.20212322964279</v>
      </c>
      <c r="J547">
        <v>-141.15381299064219</v>
      </c>
      <c r="K547">
        <v>-99.632823049057933</v>
      </c>
      <c r="L547">
        <v>494.95412106664918</v>
      </c>
      <c r="M547">
        <v>492.44891744124999</v>
      </c>
      <c r="N547">
        <v>484.14692943456322</v>
      </c>
      <c r="O547">
        <v>512.5644328786193</v>
      </c>
      <c r="P547">
        <v>18.63335515262234</v>
      </c>
      <c r="Q547">
        <v>18.790593347954541</v>
      </c>
      <c r="R547">
        <v>15.56995013640981</v>
      </c>
      <c r="S547">
        <v>21.21006331389038</v>
      </c>
      <c r="T547">
        <v>56160.784812193458</v>
      </c>
      <c r="U547">
        <v>56160.742289769958</v>
      </c>
      <c r="V547">
        <v>56122.659321630417</v>
      </c>
      <c r="W547">
        <v>56199.173816263443</v>
      </c>
      <c r="X547">
        <v>4055.5685000081021</v>
      </c>
      <c r="Y547">
        <v>4074.3369775722849</v>
      </c>
      <c r="Z547">
        <v>3917.4141766745088</v>
      </c>
      <c r="AA547">
        <v>4144.6045550701856</v>
      </c>
      <c r="AB547">
        <v>671.19248740254227</v>
      </c>
      <c r="AC547">
        <v>664.57336391266847</v>
      </c>
      <c r="AD547">
        <v>575.63422235994051</v>
      </c>
      <c r="AE547">
        <v>778.92668145134201</v>
      </c>
      <c r="AF547">
        <v>61.092360749427833</v>
      </c>
      <c r="AG547">
        <v>60.782266703160722</v>
      </c>
      <c r="AH547">
        <v>59.760241681996931</v>
      </c>
      <c r="AI547">
        <v>63.265340439150208</v>
      </c>
      <c r="AJ547">
        <v>0.52279426196858547</v>
      </c>
      <c r="AK547">
        <v>0.52279433815905063</v>
      </c>
      <c r="AL547">
        <v>0.52277674699602561</v>
      </c>
      <c r="AM547">
        <v>0.52281167628892211</v>
      </c>
      <c r="AN547">
        <v>0.9567139865215859</v>
      </c>
      <c r="AO547">
        <v>0.9567139865215859</v>
      </c>
      <c r="AP547">
        <v>0.9567139865215859</v>
      </c>
      <c r="AQ547">
        <v>0.9567139865215859</v>
      </c>
      <c r="AR547">
        <v>13.90775750629917</v>
      </c>
      <c r="AS547">
        <v>13.90775750629917</v>
      </c>
      <c r="AT547">
        <v>13.90775750629917</v>
      </c>
      <c r="AU547">
        <v>13.90775750629917</v>
      </c>
      <c r="AV547" t="str">
        <f>VLOOKUP(Sheet1[[#This Row],[NPDES ID2]],Combined_Sheet__Major_Only___2[[NPDES ID2]:[ECHO BFR]],3,FALSE)</f>
        <v>TX</v>
      </c>
      <c r="AW547" t="s">
        <v>41</v>
      </c>
      <c r="AX547" t="str">
        <f>VLOOKUP(Sheet1[[#This Row],[NPDES ID2]],Combined_Sheet__Major_Only___2[[NPDES ID2]:[ECHO BFR]],27,FALSE)</f>
        <v>-</v>
      </c>
      <c r="AY547" t="str">
        <f>VLOOKUP(Sheet1[[#This Row],[NPDES ID2]],Combined_Sheet__Major_Only___2[[NPDES ID2]:[ECHO BFR]],28,FALSE)</f>
        <v>-</v>
      </c>
      <c r="AZ547" t="str">
        <f>VLOOKUP(Sheet1[[#This Row],[NPDES ID2]],Combined_Sheet__Major_Only___2[[NPDES ID2]:[ECHO BFR]],29,FALSE)</f>
        <v>thickening</v>
      </c>
      <c r="BA547">
        <f>VLOOKUP(Sheet1[[#This Row],[NPDES ID2]],Combined_Sheet__Major_Only___2[[NPDES ID2]:[ECHO BFR]],17,FALSE)</f>
        <v>32.747650999999998</v>
      </c>
      <c r="BB547">
        <f>VLOOKUP(Sheet1[[#This Row],[NPDES ID2]],Combined_Sheet__Major_Only___2[[NPDES ID2]:[ECHO BFR]],18,FALSE)</f>
        <v>-97.769408999999996</v>
      </c>
      <c r="BC547" t="str">
        <f>IF(ISNUMBER(SEARCH("aerobic",$AW547)),"aerobic","")</f>
        <v>aerobic</v>
      </c>
      <c r="BD547" t="str">
        <f>IF(ISNUMBER(SEARCH("anaer",$AW547)),"anaer","")</f>
        <v/>
      </c>
      <c r="BE547" t="str">
        <f>IF(ISNUMBER(SEARCH("thickening",$AZ547)),"thickening","")</f>
        <v>thickening</v>
      </c>
      <c r="BF547" s="3" t="str">
        <f>IF(ISNUMBER(SEARCH("airDry",$AW547)),"airDry","")</f>
        <v/>
      </c>
      <c r="BG547" s="3" t="str">
        <f>IF(ISNUMBER(SEARCH("heatDry",$AY547)),"heatDry","")</f>
        <v/>
      </c>
      <c r="BH547" s="3" t="str">
        <f>IF(AND(ISNUMBER(SEARCH("aerobic",$AW547)),ISNUMBER(SEARCH("anaer",$AW547))),"Combined Aer and Anaer.","")</f>
        <v/>
      </c>
    </row>
    <row r="548" spans="1:60" x14ac:dyDescent="0.25">
      <c r="A548" s="4">
        <v>2204</v>
      </c>
      <c r="B548" t="s">
        <v>10332</v>
      </c>
      <c r="C548">
        <v>641.73</v>
      </c>
      <c r="D548">
        <v>356.27416023012552</v>
      </c>
      <c r="E548">
        <v>356.78229652557508</v>
      </c>
      <c r="F548">
        <v>288.95786054774499</v>
      </c>
      <c r="G548">
        <v>422.87178987754788</v>
      </c>
      <c r="H548">
        <v>-114.0246347173936</v>
      </c>
      <c r="I548">
        <v>-116.4915659602175</v>
      </c>
      <c r="J548">
        <v>-132.27219458369839</v>
      </c>
      <c r="K548">
        <v>-90.452014238938233</v>
      </c>
      <c r="L548">
        <v>428.37506173162888</v>
      </c>
      <c r="M548">
        <v>426.57442955562072</v>
      </c>
      <c r="N548">
        <v>420.60826003504121</v>
      </c>
      <c r="O548">
        <v>441.0313758068815</v>
      </c>
      <c r="P548">
        <v>15.0004470890647</v>
      </c>
      <c r="Q548">
        <v>15.192006594080411</v>
      </c>
      <c r="R548">
        <v>12.38206033177039</v>
      </c>
      <c r="S548">
        <v>17.155261964749229</v>
      </c>
      <c r="T548">
        <v>56185.462163119228</v>
      </c>
      <c r="U548">
        <v>56185.419622603476</v>
      </c>
      <c r="V548">
        <v>56147.320451098007</v>
      </c>
      <c r="W548">
        <v>56223.867500765897</v>
      </c>
      <c r="X548">
        <v>3788.5110501845011</v>
      </c>
      <c r="Y548">
        <v>3802.9195734654818</v>
      </c>
      <c r="Z548">
        <v>3681.298850247254</v>
      </c>
      <c r="AA548">
        <v>3857.5141334920781</v>
      </c>
      <c r="AB548">
        <v>675.10470274546617</v>
      </c>
      <c r="AC548">
        <v>668.48118564973072</v>
      </c>
      <c r="AD548">
        <v>573.01103336867948</v>
      </c>
      <c r="AE548">
        <v>795.02621198677105</v>
      </c>
      <c r="AF548">
        <v>65.42005901997527</v>
      </c>
      <c r="AG548">
        <v>65.144326600857767</v>
      </c>
      <c r="AH548">
        <v>64.235488740671443</v>
      </c>
      <c r="AI548">
        <v>67.352326193179195</v>
      </c>
      <c r="AJ548">
        <v>0.57565837850303125</v>
      </c>
      <c r="AK548">
        <v>0.57565844518221776</v>
      </c>
      <c r="AL548">
        <v>0.57564306020927392</v>
      </c>
      <c r="AM548">
        <v>0.57567360864765593</v>
      </c>
      <c r="AN548">
        <v>0.95673181842854826</v>
      </c>
      <c r="AO548">
        <v>0.95673181842854826</v>
      </c>
      <c r="AP548">
        <v>0.95673181842854826</v>
      </c>
      <c r="AQ548">
        <v>0.95673181842854826</v>
      </c>
      <c r="AR548">
        <v>14.26174993533987</v>
      </c>
      <c r="AS548">
        <v>14.26174993533987</v>
      </c>
      <c r="AT548">
        <v>14.26174993533987</v>
      </c>
      <c r="AU548">
        <v>14.26174993533987</v>
      </c>
      <c r="AV548" t="str">
        <f>VLOOKUP(Sheet1[[#This Row],[NPDES ID2]],Combined_Sheet__Major_Only___2[[NPDES ID2]:[ECHO BFR]],3,FALSE)</f>
        <v>FL</v>
      </c>
      <c r="AW548" t="s">
        <v>41</v>
      </c>
      <c r="AX548" t="str">
        <f>VLOOKUP(Sheet1[[#This Row],[NPDES ID2]],Combined_Sheet__Major_Only___2[[NPDES ID2]:[ECHO BFR]],27,FALSE)</f>
        <v>-</v>
      </c>
      <c r="AY548" t="str">
        <f>VLOOKUP(Sheet1[[#This Row],[NPDES ID2]],Combined_Sheet__Major_Only___2[[NPDES ID2]:[ECHO BFR]],28,FALSE)</f>
        <v>-</v>
      </c>
      <c r="AZ548" t="str">
        <f>VLOOKUP(Sheet1[[#This Row],[NPDES ID2]],Combined_Sheet__Major_Only___2[[NPDES ID2]:[ECHO BFR]],29,FALSE)</f>
        <v>thickening</v>
      </c>
      <c r="BA548">
        <f>VLOOKUP(Sheet1[[#This Row],[NPDES ID2]],Combined_Sheet__Major_Only___2[[NPDES ID2]:[ECHO BFR]],17,FALSE)</f>
        <v>30.393056000000001</v>
      </c>
      <c r="BB548">
        <f>VLOOKUP(Sheet1[[#This Row],[NPDES ID2]],Combined_Sheet__Major_Only___2[[NPDES ID2]:[ECHO BFR]],18,FALSE)</f>
        <v>-86.444999999999993</v>
      </c>
      <c r="BC548" t="str">
        <f>IF(ISNUMBER(SEARCH("aerobic",$AW548)),"aerobic","")</f>
        <v>aerobic</v>
      </c>
      <c r="BD548" t="str">
        <f>IF(ISNUMBER(SEARCH("anaer",$AW548)),"anaer","")</f>
        <v/>
      </c>
      <c r="BE548" t="str">
        <f>IF(ISNUMBER(SEARCH("thickening",$AZ548)),"thickening","")</f>
        <v>thickening</v>
      </c>
      <c r="BF548" s="2" t="str">
        <f>IF(ISNUMBER(SEARCH("airDry",$AW548)),"airDry","")</f>
        <v/>
      </c>
      <c r="BG548" s="2" t="str">
        <f>IF(ISNUMBER(SEARCH("heatDry",$AY548)),"heatDry","")</f>
        <v/>
      </c>
      <c r="BH548" s="2" t="str">
        <f>IF(AND(ISNUMBER(SEARCH("aerobic",$AW548)),ISNUMBER(SEARCH("anaer",$AW548))),"Combined Aer and Anaer.","")</f>
        <v/>
      </c>
    </row>
    <row r="549" spans="1:60" x14ac:dyDescent="0.25">
      <c r="A549" s="4">
        <v>2198</v>
      </c>
      <c r="B549" t="s">
        <v>10307</v>
      </c>
      <c r="C549">
        <v>660</v>
      </c>
      <c r="D549">
        <v>370.43821131395117</v>
      </c>
      <c r="E549">
        <v>369.79251812596391</v>
      </c>
      <c r="F549">
        <v>301.68616931626252</v>
      </c>
      <c r="G549">
        <v>438.88280516565152</v>
      </c>
      <c r="H549">
        <v>-119.1214986614485</v>
      </c>
      <c r="I549">
        <v>-121.45830010727551</v>
      </c>
      <c r="J549">
        <v>-137.16193416710539</v>
      </c>
      <c r="K549">
        <v>-95.836984954946885</v>
      </c>
      <c r="L549">
        <v>423.00321218388831</v>
      </c>
      <c r="M549">
        <v>421.01226123489391</v>
      </c>
      <c r="N549">
        <v>414.41529797053232</v>
      </c>
      <c r="O549">
        <v>436.99749719500562</v>
      </c>
      <c r="P549">
        <v>15.464666665301481</v>
      </c>
      <c r="Q549">
        <v>15.618814684450831</v>
      </c>
      <c r="R549">
        <v>12.87464111671572</v>
      </c>
      <c r="S549">
        <v>17.636059476458239</v>
      </c>
      <c r="T549">
        <v>56222.55373918105</v>
      </c>
      <c r="U549">
        <v>56222.511171471553</v>
      </c>
      <c r="V549">
        <v>56184.38764531062</v>
      </c>
      <c r="W549">
        <v>56260.983627197973</v>
      </c>
      <c r="X549">
        <v>3948.694677688145</v>
      </c>
      <c r="Y549">
        <v>3965.6307856792728</v>
      </c>
      <c r="Z549">
        <v>3823.5768411547078</v>
      </c>
      <c r="AA549">
        <v>4029.2696720125541</v>
      </c>
      <c r="AB549">
        <v>786.12566123234183</v>
      </c>
      <c r="AC549">
        <v>775.58255059559667</v>
      </c>
      <c r="AD549">
        <v>654.10164301124473</v>
      </c>
      <c r="AE549">
        <v>941.75940777430003</v>
      </c>
      <c r="AF549">
        <v>62.811640723597137</v>
      </c>
      <c r="AG549">
        <v>62.515217124833462</v>
      </c>
      <c r="AH549">
        <v>61.538059076394532</v>
      </c>
      <c r="AI549">
        <v>64.889050066349526</v>
      </c>
      <c r="AJ549">
        <v>0.5437867795626018</v>
      </c>
      <c r="AK549">
        <v>0.5437868488918477</v>
      </c>
      <c r="AL549">
        <v>0.54377084834002221</v>
      </c>
      <c r="AM549">
        <v>0.54380261915777173</v>
      </c>
      <c r="AN549">
        <v>0.95675859326111024</v>
      </c>
      <c r="AO549">
        <v>0.9567585932611099</v>
      </c>
      <c r="AP549">
        <v>0.9567585932611099</v>
      </c>
      <c r="AQ549">
        <v>0.9567585932611099</v>
      </c>
      <c r="AR549">
        <v>12.86552115651696</v>
      </c>
      <c r="AS549">
        <v>12.865521156516969</v>
      </c>
      <c r="AT549">
        <v>12.865521156516969</v>
      </c>
      <c r="AU549">
        <v>12.865521156516969</v>
      </c>
      <c r="AV549" t="str">
        <f>VLOOKUP(Sheet1[[#This Row],[NPDES ID2]],Combined_Sheet__Major_Only___2[[NPDES ID2]:[ECHO BFR]],3,FALSE)</f>
        <v>TX</v>
      </c>
      <c r="AW549" t="s">
        <v>41</v>
      </c>
      <c r="AX549" t="str">
        <f>VLOOKUP(Sheet1[[#This Row],[NPDES ID2]],Combined_Sheet__Major_Only___2[[NPDES ID2]:[ECHO BFR]],27,FALSE)</f>
        <v>-</v>
      </c>
      <c r="AY549" t="str">
        <f>VLOOKUP(Sheet1[[#This Row],[NPDES ID2]],Combined_Sheet__Major_Only___2[[NPDES ID2]:[ECHO BFR]],28,FALSE)</f>
        <v>-</v>
      </c>
      <c r="AZ549" t="str">
        <f>VLOOKUP(Sheet1[[#This Row],[NPDES ID2]],Combined_Sheet__Major_Only___2[[NPDES ID2]:[ECHO BFR]],29,FALSE)</f>
        <v>thickening</v>
      </c>
      <c r="BA549">
        <f>VLOOKUP(Sheet1[[#This Row],[NPDES ID2]],Combined_Sheet__Major_Only___2[[NPDES ID2]:[ECHO BFR]],17,FALSE)</f>
        <v>33.102651000000002</v>
      </c>
      <c r="BB549">
        <f>VLOOKUP(Sheet1[[#This Row],[NPDES ID2]],Combined_Sheet__Major_Only___2[[NPDES ID2]:[ECHO BFR]],18,FALSE)</f>
        <v>-94.953010000000006</v>
      </c>
      <c r="BC549" t="str">
        <f>IF(ISNUMBER(SEARCH("aerobic",$AW549)),"aerobic","")</f>
        <v>aerobic</v>
      </c>
      <c r="BD549" t="str">
        <f>IF(ISNUMBER(SEARCH("anaer",$AW549)),"anaer","")</f>
        <v/>
      </c>
      <c r="BE549" t="str">
        <f>IF(ISNUMBER(SEARCH("thickening",$AZ549)),"thickening","")</f>
        <v>thickening</v>
      </c>
      <c r="BF549" s="2" t="str">
        <f>IF(ISNUMBER(SEARCH("airDry",$AW549)),"airDry","")</f>
        <v/>
      </c>
      <c r="BG549" s="2" t="str">
        <f>IF(ISNUMBER(SEARCH("heatDry",$AY549)),"heatDry","")</f>
        <v/>
      </c>
      <c r="BH549" s="2" t="str">
        <f>IF(AND(ISNUMBER(SEARCH("aerobic",$AW549)),ISNUMBER(SEARCH("anaer",$AW549))),"Combined Aer and Anaer.","")</f>
        <v/>
      </c>
    </row>
    <row r="550" spans="1:60" x14ac:dyDescent="0.25">
      <c r="A550" s="4">
        <v>933</v>
      </c>
      <c r="B550" t="s">
        <v>4537</v>
      </c>
      <c r="C550">
        <v>666.08</v>
      </c>
      <c r="D550">
        <v>361.91643192579522</v>
      </c>
      <c r="E550">
        <v>361.90322684125948</v>
      </c>
      <c r="F550">
        <v>295.98522389988563</v>
      </c>
      <c r="G550">
        <v>428.04732398800201</v>
      </c>
      <c r="H550">
        <v>-116.2461849957261</v>
      </c>
      <c r="I550">
        <v>-118.6489040628346</v>
      </c>
      <c r="J550">
        <v>-134.2805882676235</v>
      </c>
      <c r="K550">
        <v>-92.798587629852619</v>
      </c>
      <c r="L550">
        <v>436.73082172770017</v>
      </c>
      <c r="M550">
        <v>434.79932724641162</v>
      </c>
      <c r="N550">
        <v>428.39949245699682</v>
      </c>
      <c r="O550">
        <v>450.30703329370129</v>
      </c>
      <c r="P550">
        <v>15.58642806161008</v>
      </c>
      <c r="Q550">
        <v>15.78187783525261</v>
      </c>
      <c r="R550">
        <v>12.9355722459673</v>
      </c>
      <c r="S550">
        <v>17.75319354402524</v>
      </c>
      <c r="T550">
        <v>56229.01459451019</v>
      </c>
      <c r="U550">
        <v>56228.972022063899</v>
      </c>
      <c r="V550">
        <v>56190.844253648458</v>
      </c>
      <c r="W550">
        <v>56267.448758872488</v>
      </c>
      <c r="X550">
        <v>3860.1176966216722</v>
      </c>
      <c r="Y550">
        <v>3875.6183602012979</v>
      </c>
      <c r="Z550">
        <v>3745.1774209965811</v>
      </c>
      <c r="AA550">
        <v>3934.108441279895</v>
      </c>
      <c r="AB550">
        <v>673.68397274776771</v>
      </c>
      <c r="AC550">
        <v>667.09237475676969</v>
      </c>
      <c r="AD550">
        <v>573.49479082565529</v>
      </c>
      <c r="AE550">
        <v>790.03905511054882</v>
      </c>
      <c r="AF550">
        <v>64.257984421493077</v>
      </c>
      <c r="AG550">
        <v>63.973032257678987</v>
      </c>
      <c r="AH550">
        <v>63.033748640599079</v>
      </c>
      <c r="AI550">
        <v>66.254928911032536</v>
      </c>
      <c r="AJ550">
        <v>0.5614560346202917</v>
      </c>
      <c r="AK550">
        <v>0.56145610242352284</v>
      </c>
      <c r="AL550">
        <v>0.56144045639179863</v>
      </c>
      <c r="AM550">
        <v>0.56147152322404414</v>
      </c>
      <c r="AN550">
        <v>0.95676325368965665</v>
      </c>
      <c r="AO550">
        <v>0.95676325368965676</v>
      </c>
      <c r="AP550">
        <v>0.95676325368965676</v>
      </c>
      <c r="AQ550">
        <v>0.95676325368965676</v>
      </c>
      <c r="AR550">
        <v>14.178433240147781</v>
      </c>
      <c r="AS550">
        <v>14.178433240147781</v>
      </c>
      <c r="AT550">
        <v>14.178433240147781</v>
      </c>
      <c r="AU550">
        <v>14.178433240147781</v>
      </c>
      <c r="AV550" t="str">
        <f>VLOOKUP(Sheet1[[#This Row],[NPDES ID2]],Combined_Sheet__Major_Only___2[[NPDES ID2]:[ECHO BFR]],3,FALSE)</f>
        <v>VA</v>
      </c>
      <c r="AW550" t="s">
        <v>41</v>
      </c>
      <c r="AX550" t="str">
        <f>VLOOKUP(Sheet1[[#This Row],[NPDES ID2]],Combined_Sheet__Major_Only___2[[NPDES ID2]:[ECHO BFR]],27,FALSE)</f>
        <v>-</v>
      </c>
      <c r="AY550" t="str">
        <f>VLOOKUP(Sheet1[[#This Row],[NPDES ID2]],Combined_Sheet__Major_Only___2[[NPDES ID2]:[ECHO BFR]],28,FALSE)</f>
        <v>-</v>
      </c>
      <c r="AZ550" t="str">
        <f>VLOOKUP(Sheet1[[#This Row],[NPDES ID2]],Combined_Sheet__Major_Only___2[[NPDES ID2]:[ECHO BFR]],29,FALSE)</f>
        <v>thickening</v>
      </c>
      <c r="BA550">
        <f>VLOOKUP(Sheet1[[#This Row],[NPDES ID2]],Combined_Sheet__Major_Only___2[[NPDES ID2]:[ECHO BFR]],17,FALSE)</f>
        <v>38.646132999999999</v>
      </c>
      <c r="BB550">
        <f>VLOOKUP(Sheet1[[#This Row],[NPDES ID2]],Combined_Sheet__Major_Only___2[[NPDES ID2]:[ECHO BFR]],18,FALSE)</f>
        <v>-77.347059999999999</v>
      </c>
      <c r="BC550" t="str">
        <f>IF(ISNUMBER(SEARCH("aerobic",$AW550)),"aerobic","")</f>
        <v>aerobic</v>
      </c>
      <c r="BD550" t="str">
        <f>IF(ISNUMBER(SEARCH("anaer",$AW550)),"anaer","")</f>
        <v/>
      </c>
      <c r="BE550" t="str">
        <f>IF(ISNUMBER(SEARCH("thickening",$AZ550)),"thickening","")</f>
        <v>thickening</v>
      </c>
      <c r="BF550" s="3" t="str">
        <f>IF(ISNUMBER(SEARCH("airDry",$AW550)),"airDry","")</f>
        <v/>
      </c>
      <c r="BG550" s="3" t="str">
        <f>IF(ISNUMBER(SEARCH("heatDry",$AY550)),"heatDry","")</f>
        <v/>
      </c>
      <c r="BH550" s="3" t="str">
        <f>IF(AND(ISNUMBER(SEARCH("aerobic",$AW550)),ISNUMBER(SEARCH("anaer",$AW550))),"Combined Aer and Anaer.","")</f>
        <v/>
      </c>
    </row>
    <row r="551" spans="1:60" x14ac:dyDescent="0.25">
      <c r="A551" s="4">
        <v>1267</v>
      </c>
      <c r="B551" t="s">
        <v>6045</v>
      </c>
      <c r="C551">
        <v>204.62</v>
      </c>
      <c r="D551">
        <v>635.260190283116</v>
      </c>
      <c r="E551">
        <v>632.55463231145995</v>
      </c>
      <c r="F551">
        <v>465.87303363108327</v>
      </c>
      <c r="G551">
        <v>823.87748257703538</v>
      </c>
      <c r="H551">
        <v>-123.12025691899851</v>
      </c>
      <c r="I551">
        <v>-125.5939777651288</v>
      </c>
      <c r="J551">
        <v>-141.6443007005326</v>
      </c>
      <c r="K551">
        <v>-99.919363153604081</v>
      </c>
      <c r="L551">
        <v>127.3127840836881</v>
      </c>
      <c r="M551">
        <v>126.66483370674671</v>
      </c>
      <c r="N551">
        <v>124.51999988473639</v>
      </c>
      <c r="O551">
        <v>131.8644383270412</v>
      </c>
      <c r="P551">
        <v>4.802597997859003</v>
      </c>
      <c r="Q551">
        <v>4.8439620408866864</v>
      </c>
      <c r="R551">
        <v>4.0139462835192878</v>
      </c>
      <c r="S551">
        <v>5.4670508844610861</v>
      </c>
      <c r="T551">
        <v>56239.200988189063</v>
      </c>
      <c r="U551">
        <v>56239.158408274583</v>
      </c>
      <c r="V551">
        <v>56201.023951383351</v>
      </c>
      <c r="W551">
        <v>56277.641894775938</v>
      </c>
      <c r="X551">
        <v>4068.925119093185</v>
      </c>
      <c r="Y551">
        <v>4087.859457610833</v>
      </c>
      <c r="Z551">
        <v>3929.6494386059899</v>
      </c>
      <c r="AA551">
        <v>4158.6716852507234</v>
      </c>
      <c r="AB551">
        <v>720.74878082489579</v>
      </c>
      <c r="AC551">
        <v>712.60055925762185</v>
      </c>
      <c r="AD551">
        <v>611.65661872486714</v>
      </c>
      <c r="AE551">
        <v>845.17160258655542</v>
      </c>
      <c r="AF551">
        <v>60.975357616539867</v>
      </c>
      <c r="AG551">
        <v>60.664795619413887</v>
      </c>
      <c r="AH551">
        <v>59.638258347685877</v>
      </c>
      <c r="AI551">
        <v>63.155156481293972</v>
      </c>
      <c r="AJ551">
        <v>0.52136610560522012</v>
      </c>
      <c r="AK551">
        <v>0.52136612579801356</v>
      </c>
      <c r="AL551">
        <v>0.52136147460514393</v>
      </c>
      <c r="AM551">
        <v>0.52137070986256417</v>
      </c>
      <c r="AN551">
        <v>0.95677059943203735</v>
      </c>
      <c r="AO551">
        <v>0.95677059943203757</v>
      </c>
      <c r="AP551">
        <v>0.95677059943203757</v>
      </c>
      <c r="AQ551">
        <v>0.95677059943203757</v>
      </c>
      <c r="AR551">
        <v>13.338433819561491</v>
      </c>
      <c r="AS551">
        <v>13.33843381956148</v>
      </c>
      <c r="AT551">
        <v>13.33843381956148</v>
      </c>
      <c r="AU551">
        <v>13.33843381956148</v>
      </c>
      <c r="AV551" t="str">
        <f>VLOOKUP(Sheet1[[#This Row],[NPDES ID2]],Combined_Sheet__Major_Only___2[[NPDES ID2]:[ECHO BFR]],3,FALSE)</f>
        <v>OR</v>
      </c>
      <c r="AW551" t="s">
        <v>41</v>
      </c>
      <c r="AX551" t="str">
        <f>VLOOKUP(Sheet1[[#This Row],[NPDES ID2]],Combined_Sheet__Major_Only___2[[NPDES ID2]:[ECHO BFR]],27,FALSE)</f>
        <v>tempSludgeStore</v>
      </c>
      <c r="AY551" t="str">
        <f>VLOOKUP(Sheet1[[#This Row],[NPDES ID2]],Combined_Sheet__Major_Only___2[[NPDES ID2]:[ECHO BFR]],28,FALSE)</f>
        <v>-</v>
      </c>
      <c r="AZ551" t="str">
        <f>VLOOKUP(Sheet1[[#This Row],[NPDES ID2]],Combined_Sheet__Major_Only___2[[NPDES ID2]:[ECHO BFR]],29,FALSE)</f>
        <v>thickening</v>
      </c>
      <c r="BA551">
        <f>VLOOKUP(Sheet1[[#This Row],[NPDES ID2]],Combined_Sheet__Major_Only___2[[NPDES ID2]:[ECHO BFR]],17,FALSE)</f>
        <v>45.423633000000002</v>
      </c>
      <c r="BB551">
        <f>VLOOKUP(Sheet1[[#This Row],[NPDES ID2]],Combined_Sheet__Major_Only___2[[NPDES ID2]:[ECHO BFR]],18,FALSE)</f>
        <v>-122.652298</v>
      </c>
      <c r="BC551" t="str">
        <f>IF(ISNUMBER(SEARCH("aerobic",$AW551)),"aerobic","")</f>
        <v>aerobic</v>
      </c>
      <c r="BD551" t="str">
        <f>IF(ISNUMBER(SEARCH("anaer",$AW551)),"anaer","")</f>
        <v/>
      </c>
      <c r="BE551" t="str">
        <f>IF(ISNUMBER(SEARCH("thickening",$AZ551)),"thickening","")</f>
        <v>thickening</v>
      </c>
      <c r="BF551" s="3" t="str">
        <f>IF(ISNUMBER(SEARCH("airDry",$AW551)),"airDry","")</f>
        <v/>
      </c>
      <c r="BG551" s="3" t="str">
        <f>IF(ISNUMBER(SEARCH("heatDry",$AY551)),"heatDry","")</f>
        <v/>
      </c>
      <c r="BH551" s="3" t="str">
        <f>IF(AND(ISNUMBER(SEARCH("aerobic",$AW551)),ISNUMBER(SEARCH("anaer",$AW551))),"Combined Aer and Anaer.","")</f>
        <v/>
      </c>
    </row>
    <row r="552" spans="1:60" x14ac:dyDescent="0.25">
      <c r="A552" s="4">
        <v>1354</v>
      </c>
      <c r="B552" t="s">
        <v>6428</v>
      </c>
      <c r="C552">
        <v>161</v>
      </c>
      <c r="D552">
        <v>726.68847596769672</v>
      </c>
      <c r="E552">
        <v>725.38737128052287</v>
      </c>
      <c r="F552">
        <v>524.56404958485257</v>
      </c>
      <c r="G552">
        <v>947.03739497659001</v>
      </c>
      <c r="H552">
        <v>-116.9128591700557</v>
      </c>
      <c r="I552">
        <v>-119.22262213919259</v>
      </c>
      <c r="J552">
        <v>-134.8507836803966</v>
      </c>
      <c r="K552">
        <v>-93.374485662624934</v>
      </c>
      <c r="L552">
        <v>105.1207494650202</v>
      </c>
      <c r="M552">
        <v>104.6500836843275</v>
      </c>
      <c r="N552">
        <v>103.09220148034591</v>
      </c>
      <c r="O552">
        <v>108.4268946954636</v>
      </c>
      <c r="P552">
        <v>3.7684694668420891</v>
      </c>
      <c r="Q552">
        <v>3.813926622516099</v>
      </c>
      <c r="R552">
        <v>3.1293237142979899</v>
      </c>
      <c r="S552">
        <v>4.2932281548439484</v>
      </c>
      <c r="T552">
        <v>56317.225695860041</v>
      </c>
      <c r="U552">
        <v>56317.183058741633</v>
      </c>
      <c r="V552">
        <v>56278.997370140278</v>
      </c>
      <c r="W552">
        <v>56355.718245856711</v>
      </c>
      <c r="X552">
        <v>3882.4773086272512</v>
      </c>
      <c r="Y552">
        <v>3898.2697565171211</v>
      </c>
      <c r="Z552">
        <v>3765.514782559419</v>
      </c>
      <c r="AA552">
        <v>3957.7609844445019</v>
      </c>
      <c r="AB552">
        <v>689.76990972030774</v>
      </c>
      <c r="AC552">
        <v>682.70094207413058</v>
      </c>
      <c r="AD552">
        <v>585.45687565013463</v>
      </c>
      <c r="AE552">
        <v>811.06991180887178</v>
      </c>
      <c r="AF552">
        <v>63.987031884126473</v>
      </c>
      <c r="AG552">
        <v>63.70035169701751</v>
      </c>
      <c r="AH552">
        <v>62.752640118704157</v>
      </c>
      <c r="AI552">
        <v>65.999342586336539</v>
      </c>
      <c r="AJ552">
        <v>0.55814532248063808</v>
      </c>
      <c r="AK552">
        <v>0.55814533898579377</v>
      </c>
      <c r="AL552">
        <v>0.55814153796637112</v>
      </c>
      <c r="AM552">
        <v>0.55814908513131944</v>
      </c>
      <c r="AN552">
        <v>0.95682678293247536</v>
      </c>
      <c r="AO552">
        <v>0.95682678293247503</v>
      </c>
      <c r="AP552">
        <v>0.95682678293247503</v>
      </c>
      <c r="AQ552">
        <v>0.95682678293247503</v>
      </c>
      <c r="AR552">
        <v>13.97349042904059</v>
      </c>
      <c r="AS552">
        <v>13.97349042904059</v>
      </c>
      <c r="AT552">
        <v>13.97349042904059</v>
      </c>
      <c r="AU552">
        <v>13.97349042904059</v>
      </c>
      <c r="AV552" t="str">
        <f>VLOOKUP(Sheet1[[#This Row],[NPDES ID2]],Combined_Sheet__Major_Only___2[[NPDES ID2]:[ECHO BFR]],3,FALSE)</f>
        <v>TX</v>
      </c>
      <c r="AW552" t="s">
        <v>41</v>
      </c>
      <c r="AX552" t="str">
        <f>VLOOKUP(Sheet1[[#This Row],[NPDES ID2]],Combined_Sheet__Major_Only___2[[NPDES ID2]:[ECHO BFR]],27,FALSE)</f>
        <v>-</v>
      </c>
      <c r="AY552" t="str">
        <f>VLOOKUP(Sheet1[[#This Row],[NPDES ID2]],Combined_Sheet__Major_Only___2[[NPDES ID2]:[ECHO BFR]],28,FALSE)</f>
        <v>-</v>
      </c>
      <c r="AZ552" t="str">
        <f>VLOOKUP(Sheet1[[#This Row],[NPDES ID2]],Combined_Sheet__Major_Only___2[[NPDES ID2]:[ECHO BFR]],29,FALSE)</f>
        <v>preliminaryOps, thickening</v>
      </c>
      <c r="BA552">
        <f>VLOOKUP(Sheet1[[#This Row],[NPDES ID2]],Combined_Sheet__Major_Only___2[[NPDES ID2]:[ECHO BFR]],17,FALSE)</f>
        <v>29.913129999999999</v>
      </c>
      <c r="BB552">
        <f>VLOOKUP(Sheet1[[#This Row],[NPDES ID2]],Combined_Sheet__Major_Only___2[[NPDES ID2]:[ECHO BFR]],18,FALSE)</f>
        <v>-93.894850000000005</v>
      </c>
      <c r="BC552" t="str">
        <f>IF(ISNUMBER(SEARCH("aerobic",$AW552)),"aerobic","")</f>
        <v>aerobic</v>
      </c>
      <c r="BD552" t="str">
        <f>IF(ISNUMBER(SEARCH("anaer",$AW552)),"anaer","")</f>
        <v/>
      </c>
      <c r="BE552" t="str">
        <f>IF(ISNUMBER(SEARCH("thickening",$AZ552)),"thickening","")</f>
        <v>thickening</v>
      </c>
      <c r="BF552" s="2" t="str">
        <f>IF(ISNUMBER(SEARCH("airDry",$AW552)),"airDry","")</f>
        <v/>
      </c>
      <c r="BG552" s="2" t="str">
        <f>IF(ISNUMBER(SEARCH("heatDry",$AY552)),"heatDry","")</f>
        <v/>
      </c>
      <c r="BH552" s="2" t="str">
        <f>IF(AND(ISNUMBER(SEARCH("aerobic",$AW552)),ISNUMBER(SEARCH("anaer",$AW552))),"Combined Aer and Anaer.","")</f>
        <v/>
      </c>
    </row>
    <row r="553" spans="1:60" x14ac:dyDescent="0.25">
      <c r="A553" s="4">
        <v>400</v>
      </c>
      <c r="B553" t="s">
        <v>2011</v>
      </c>
      <c r="C553">
        <v>681.39</v>
      </c>
      <c r="D553">
        <v>367.63686100467748</v>
      </c>
      <c r="E553">
        <v>367.43628136448802</v>
      </c>
      <c r="F553">
        <v>302.05163368792091</v>
      </c>
      <c r="G553">
        <v>433.95381130976591</v>
      </c>
      <c r="H553">
        <v>-118.33807392460351</v>
      </c>
      <c r="I553">
        <v>-120.6743012133048</v>
      </c>
      <c r="J553">
        <v>-136.2859618125693</v>
      </c>
      <c r="K553">
        <v>-94.997404553949565</v>
      </c>
      <c r="L553">
        <v>439.45835944512129</v>
      </c>
      <c r="M553">
        <v>437.42450328717177</v>
      </c>
      <c r="N553">
        <v>430.68600129562373</v>
      </c>
      <c r="O553">
        <v>453.75341359420048</v>
      </c>
      <c r="P553">
        <v>15.96013915634343</v>
      </c>
      <c r="Q553">
        <v>16.130440357314551</v>
      </c>
      <c r="R553">
        <v>13.275820001816371</v>
      </c>
      <c r="S553">
        <v>18.19499778424672</v>
      </c>
      <c r="T553">
        <v>56322.583777686297</v>
      </c>
      <c r="U553">
        <v>56322.541136639593</v>
      </c>
      <c r="V553">
        <v>56284.351929874523</v>
      </c>
      <c r="W553">
        <v>56361.079874118732</v>
      </c>
      <c r="X553">
        <v>3930.963416257915</v>
      </c>
      <c r="Y553">
        <v>3947.526644466875</v>
      </c>
      <c r="Z553">
        <v>3808.4886942855478</v>
      </c>
      <c r="AA553">
        <v>4009.8248175443618</v>
      </c>
      <c r="AB553">
        <v>598.49188551416262</v>
      </c>
      <c r="AC553">
        <v>593.88101272236713</v>
      </c>
      <c r="AD553">
        <v>519.77633836796349</v>
      </c>
      <c r="AE553">
        <v>687.22891969974364</v>
      </c>
      <c r="AF553">
        <v>63.206433105917966</v>
      </c>
      <c r="AG553">
        <v>62.91317559935672</v>
      </c>
      <c r="AH553">
        <v>61.946242118371877</v>
      </c>
      <c r="AI553">
        <v>65.26190690775752</v>
      </c>
      <c r="AJ553">
        <v>0.54860893720463344</v>
      </c>
      <c r="AK553">
        <v>0.54860900179486838</v>
      </c>
      <c r="AL553">
        <v>0.54859409818103599</v>
      </c>
      <c r="AM553">
        <v>0.54862369084447893</v>
      </c>
      <c r="AN553">
        <v>0.95683063578534089</v>
      </c>
      <c r="AO553">
        <v>0.956830635785341</v>
      </c>
      <c r="AP553">
        <v>0.956830635785341</v>
      </c>
      <c r="AQ553">
        <v>0.956830635785341</v>
      </c>
      <c r="AR553">
        <v>15.135629917289871</v>
      </c>
      <c r="AS553">
        <v>15.135629917289871</v>
      </c>
      <c r="AT553">
        <v>15.135629917289871</v>
      </c>
      <c r="AU553">
        <v>15.135629917289871</v>
      </c>
      <c r="AV553" t="str">
        <f>VLOOKUP(Sheet1[[#This Row],[NPDES ID2]],Combined_Sheet__Major_Only___2[[NPDES ID2]:[ECHO BFR]],3,FALSE)</f>
        <v>PR</v>
      </c>
      <c r="AW553" t="s">
        <v>41</v>
      </c>
      <c r="AX553" t="str">
        <f>VLOOKUP(Sheet1[[#This Row],[NPDES ID2]],Combined_Sheet__Major_Only___2[[NPDES ID2]:[ECHO BFR]],27,FALSE)</f>
        <v>-</v>
      </c>
      <c r="AY553" t="str">
        <f>VLOOKUP(Sheet1[[#This Row],[NPDES ID2]],Combined_Sheet__Major_Only___2[[NPDES ID2]:[ECHO BFR]],28,FALSE)</f>
        <v>highTempCompost, thermoAerobicDigest</v>
      </c>
      <c r="AZ553" t="str">
        <f>VLOOKUP(Sheet1[[#This Row],[NPDES ID2]],Combined_Sheet__Major_Only___2[[NPDES ID2]:[ECHO BFR]],29,FALSE)</f>
        <v>preliminaryOps, thickening</v>
      </c>
      <c r="BA553">
        <f>VLOOKUP(Sheet1[[#This Row],[NPDES ID2]],Combined_Sheet__Major_Only___2[[NPDES ID2]:[ECHO BFR]],17,FALSE)</f>
        <v>18.248432000000001</v>
      </c>
      <c r="BB553">
        <f>VLOOKUP(Sheet1[[#This Row],[NPDES ID2]],Combined_Sheet__Major_Only___2[[NPDES ID2]:[ECHO BFR]],18,FALSE)</f>
        <v>-67.155454000000006</v>
      </c>
      <c r="BC553" t="str">
        <f>IF(ISNUMBER(SEARCH("aerobic",$AW553)),"aerobic","")</f>
        <v>aerobic</v>
      </c>
      <c r="BD553" t="str">
        <f>IF(ISNUMBER(SEARCH("anaer",$AW553)),"anaer","")</f>
        <v/>
      </c>
      <c r="BE553" t="str">
        <f>IF(ISNUMBER(SEARCH("thickening",$AZ553)),"thickening","")</f>
        <v>thickening</v>
      </c>
      <c r="BF553" s="2" t="str">
        <f>IF(ISNUMBER(SEARCH("airDry",$AW553)),"airDry","")</f>
        <v/>
      </c>
      <c r="BG553" s="2" t="str">
        <f>IF(ISNUMBER(SEARCH("heatDry",$AY553)),"heatDry","")</f>
        <v/>
      </c>
      <c r="BH553" s="2" t="str">
        <f>IF(AND(ISNUMBER(SEARCH("aerobic",$AW553)),ISNUMBER(SEARCH("anaer",$AW553))),"Combined Aer and Anaer.","")</f>
        <v/>
      </c>
    </row>
    <row r="554" spans="1:60" x14ac:dyDescent="0.25">
      <c r="A554" s="4">
        <v>1287</v>
      </c>
      <c r="B554" t="s">
        <v>6132</v>
      </c>
      <c r="C554">
        <v>188.6</v>
      </c>
      <c r="D554">
        <v>646.59067376928863</v>
      </c>
      <c r="E554">
        <v>644.52397144347833</v>
      </c>
      <c r="F554">
        <v>471.47884559165431</v>
      </c>
      <c r="G554">
        <v>839.692453372204</v>
      </c>
      <c r="H554">
        <v>-117.62992044235401</v>
      </c>
      <c r="I554">
        <v>-119.9211585272153</v>
      </c>
      <c r="J554">
        <v>-135.50979685175241</v>
      </c>
      <c r="K554">
        <v>-94.135393928571204</v>
      </c>
      <c r="L554">
        <v>122.4383192027134</v>
      </c>
      <c r="M554">
        <v>121.8814139768896</v>
      </c>
      <c r="N554">
        <v>120.0379946990638</v>
      </c>
      <c r="O554">
        <v>126.35035910796179</v>
      </c>
      <c r="P554">
        <v>4.4159731239541369</v>
      </c>
      <c r="Q554">
        <v>4.4663721373184213</v>
      </c>
      <c r="R554">
        <v>3.6699057239398369</v>
      </c>
      <c r="S554">
        <v>5.0324557563145049</v>
      </c>
      <c r="T554">
        <v>56374.904630886827</v>
      </c>
      <c r="U554">
        <v>56374.861951481013</v>
      </c>
      <c r="V554">
        <v>56336.638390382999</v>
      </c>
      <c r="W554">
        <v>56413.435357724738</v>
      </c>
      <c r="X554">
        <v>3908.806354266992</v>
      </c>
      <c r="Y554">
        <v>3924.9738307604612</v>
      </c>
      <c r="Z554">
        <v>3789.1802844738522</v>
      </c>
      <c r="AA554">
        <v>3985.8121391001732</v>
      </c>
      <c r="AB554">
        <v>664.30691721304913</v>
      </c>
      <c r="AC554">
        <v>658.00841482668682</v>
      </c>
      <c r="AD554">
        <v>567.74813248028772</v>
      </c>
      <c r="AE554">
        <v>775.4380730457151</v>
      </c>
      <c r="AF554">
        <v>63.621745413048941</v>
      </c>
      <c r="AG554">
        <v>63.332151307014499</v>
      </c>
      <c r="AH554">
        <v>62.374925371644572</v>
      </c>
      <c r="AI554">
        <v>65.654368685719106</v>
      </c>
      <c r="AJ554">
        <v>0.55368240953990588</v>
      </c>
      <c r="AK554">
        <v>0.55368242845782234</v>
      </c>
      <c r="AL554">
        <v>0.55367807135648839</v>
      </c>
      <c r="AM554">
        <v>0.55368672266634344</v>
      </c>
      <c r="AN554">
        <v>0.95686822219543499</v>
      </c>
      <c r="AO554">
        <v>0.95686822219543477</v>
      </c>
      <c r="AP554">
        <v>0.95686822219543477</v>
      </c>
      <c r="AQ554">
        <v>0.95686822219543477</v>
      </c>
      <c r="AR554">
        <v>14.25792377191868</v>
      </c>
      <c r="AS554">
        <v>14.257923771918669</v>
      </c>
      <c r="AT554">
        <v>14.257923771918669</v>
      </c>
      <c r="AU554">
        <v>14.257923771918669</v>
      </c>
      <c r="AV554" t="str">
        <f>VLOOKUP(Sheet1[[#This Row],[NPDES ID2]],Combined_Sheet__Major_Only___2[[NPDES ID2]:[ECHO BFR]],3,FALSE)</f>
        <v>IN</v>
      </c>
      <c r="AW554" t="s">
        <v>41</v>
      </c>
      <c r="AX554" t="str">
        <f>VLOOKUP(Sheet1[[#This Row],[NPDES ID2]],Combined_Sheet__Major_Only___2[[NPDES ID2]:[ECHO BFR]],27,FALSE)</f>
        <v>-</v>
      </c>
      <c r="AY554" t="str">
        <f>VLOOKUP(Sheet1[[#This Row],[NPDES ID2]],Combined_Sheet__Major_Only___2[[NPDES ID2]:[ECHO BFR]],28,FALSE)</f>
        <v>thermoAerobicDigest</v>
      </c>
      <c r="AZ554" t="str">
        <f>VLOOKUP(Sheet1[[#This Row],[NPDES ID2]],Combined_Sheet__Major_Only___2[[NPDES ID2]:[ECHO BFR]],29,FALSE)</f>
        <v>thickening</v>
      </c>
      <c r="BA554">
        <f>VLOOKUP(Sheet1[[#This Row],[NPDES ID2]],Combined_Sheet__Major_Only___2[[NPDES ID2]:[ECHO BFR]],17,FALSE)</f>
        <v>40.848056</v>
      </c>
      <c r="BB554">
        <f>VLOOKUP(Sheet1[[#This Row],[NPDES ID2]],Combined_Sheet__Major_Only___2[[NPDES ID2]:[ECHO BFR]],18,FALSE)</f>
        <v>-84.929638999999995</v>
      </c>
      <c r="BC554" t="str">
        <f>IF(ISNUMBER(SEARCH("aerobic",$AW554)),"aerobic","")</f>
        <v>aerobic</v>
      </c>
      <c r="BD554" t="str">
        <f>IF(ISNUMBER(SEARCH("anaer",$AW554)),"anaer","")</f>
        <v/>
      </c>
      <c r="BE554" t="str">
        <f>IF(ISNUMBER(SEARCH("thickening",$AZ554)),"thickening","")</f>
        <v>thickening</v>
      </c>
      <c r="BF554" s="3" t="str">
        <f>IF(ISNUMBER(SEARCH("airDry",$AW554)),"airDry","")</f>
        <v/>
      </c>
      <c r="BG554" s="3" t="str">
        <f>IF(ISNUMBER(SEARCH("heatDry",$AY554)),"heatDry","")</f>
        <v/>
      </c>
      <c r="BH554" s="3" t="str">
        <f>IF(AND(ISNUMBER(SEARCH("aerobic",$AW554)),ISNUMBER(SEARCH("anaer",$AW554))),"Combined Aer and Anaer.","")</f>
        <v/>
      </c>
    </row>
    <row r="555" spans="1:60" x14ac:dyDescent="0.25">
      <c r="A555" s="4">
        <v>2311</v>
      </c>
      <c r="B555" t="s">
        <v>10799</v>
      </c>
      <c r="C555">
        <v>400.83</v>
      </c>
      <c r="D555">
        <v>428.99749517180538</v>
      </c>
      <c r="E555">
        <v>434.28613856979882</v>
      </c>
      <c r="F555">
        <v>328.20185825950227</v>
      </c>
      <c r="G555">
        <v>527.59147268276558</v>
      </c>
      <c r="H555">
        <v>-123.0037349238075</v>
      </c>
      <c r="I555">
        <v>-125.4867156585497</v>
      </c>
      <c r="J555">
        <v>-141.50727042716571</v>
      </c>
      <c r="K555">
        <v>-99.844324617756172</v>
      </c>
      <c r="L555">
        <v>249.51517172275169</v>
      </c>
      <c r="M555">
        <v>248.24713065408949</v>
      </c>
      <c r="N555">
        <v>244.04824158941949</v>
      </c>
      <c r="O555">
        <v>258.42463651094317</v>
      </c>
      <c r="P555">
        <v>9.407470085276147</v>
      </c>
      <c r="Q555">
        <v>9.4880771736863423</v>
      </c>
      <c r="R555">
        <v>7.8621774498474526</v>
      </c>
      <c r="S555">
        <v>10.70851193661224</v>
      </c>
      <c r="T555">
        <v>56456.479302977721</v>
      </c>
      <c r="U555">
        <v>56456.436563765252</v>
      </c>
      <c r="V555">
        <v>56418.159440019212</v>
      </c>
      <c r="W555">
        <v>56495.06402289476</v>
      </c>
      <c r="X555">
        <v>4082.640678888401</v>
      </c>
      <c r="Y555">
        <v>4101.61158763599</v>
      </c>
      <c r="Z555">
        <v>3943.0686418530831</v>
      </c>
      <c r="AA555">
        <v>4172.5819437514047</v>
      </c>
      <c r="AB555">
        <v>627.33357587399018</v>
      </c>
      <c r="AC555">
        <v>621.95833223764907</v>
      </c>
      <c r="AD555">
        <v>543.8903021839202</v>
      </c>
      <c r="AE555">
        <v>720.24772256165238</v>
      </c>
      <c r="AF555">
        <v>61.005762217385247</v>
      </c>
      <c r="AG555">
        <v>60.695300530278963</v>
      </c>
      <c r="AH555">
        <v>59.670003063887187</v>
      </c>
      <c r="AI555">
        <v>63.183774447701509</v>
      </c>
      <c r="AJ555">
        <v>0.52173722242113552</v>
      </c>
      <c r="AK555">
        <v>0.52173725979514252</v>
      </c>
      <c r="AL555">
        <v>0.52172864485434312</v>
      </c>
      <c r="AM555">
        <v>0.52174575052881811</v>
      </c>
      <c r="AN555">
        <v>0.95692669365360883</v>
      </c>
      <c r="AO555">
        <v>0.95692669365360894</v>
      </c>
      <c r="AP555">
        <v>0.95692669365360894</v>
      </c>
      <c r="AQ555">
        <v>0.95692669365360894</v>
      </c>
      <c r="AR555">
        <v>14.52583326736872</v>
      </c>
      <c r="AS555">
        <v>14.52583326736873</v>
      </c>
      <c r="AT555">
        <v>14.52583326736873</v>
      </c>
      <c r="AU555">
        <v>14.52583326736873</v>
      </c>
      <c r="AV555" t="str">
        <f>VLOOKUP(Sheet1[[#This Row],[NPDES ID2]],Combined_Sheet__Major_Only___2[[NPDES ID2]:[ECHO BFR]],3,FALSE)</f>
        <v>CO</v>
      </c>
      <c r="AW555" t="s">
        <v>41</v>
      </c>
      <c r="AX555" t="str">
        <f>VLOOKUP(Sheet1[[#This Row],[NPDES ID2]],Combined_Sheet__Major_Only___2[[NPDES ID2]:[ECHO BFR]],27,FALSE)</f>
        <v>-</v>
      </c>
      <c r="AY555" t="str">
        <f>VLOOKUP(Sheet1[[#This Row],[NPDES ID2]],Combined_Sheet__Major_Only___2[[NPDES ID2]:[ECHO BFR]],28,FALSE)</f>
        <v>-</v>
      </c>
      <c r="AZ555" t="str">
        <f>VLOOKUP(Sheet1[[#This Row],[NPDES ID2]],Combined_Sheet__Major_Only___2[[NPDES ID2]:[ECHO BFR]],29,FALSE)</f>
        <v>thickening</v>
      </c>
      <c r="BA555">
        <f>VLOOKUP(Sheet1[[#This Row],[NPDES ID2]],Combined_Sheet__Major_Only___2[[NPDES ID2]:[ECHO BFR]],17,FALSE)</f>
        <v>39.978287999999999</v>
      </c>
      <c r="BB555">
        <f>VLOOKUP(Sheet1[[#This Row],[NPDES ID2]],Combined_Sheet__Major_Only___2[[NPDES ID2]:[ECHO BFR]],18,FALSE)</f>
        <v>-105.12222300000001</v>
      </c>
      <c r="BC555" t="str">
        <f>IF(ISNUMBER(SEARCH("aerobic",$AW555)),"aerobic","")</f>
        <v>aerobic</v>
      </c>
      <c r="BD555" t="str">
        <f>IF(ISNUMBER(SEARCH("anaer",$AW555)),"anaer","")</f>
        <v/>
      </c>
      <c r="BE555" t="str">
        <f>IF(ISNUMBER(SEARCH("thickening",$AZ555)),"thickening","")</f>
        <v>thickening</v>
      </c>
      <c r="BF555" s="3" t="str">
        <f>IF(ISNUMBER(SEARCH("airDry",$AW555)),"airDry","")</f>
        <v/>
      </c>
      <c r="BG555" s="3" t="str">
        <f>IF(ISNUMBER(SEARCH("heatDry",$AY555)),"heatDry","")</f>
        <v/>
      </c>
      <c r="BH555" s="3" t="str">
        <f>IF(AND(ISNUMBER(SEARCH("aerobic",$AW555)),ISNUMBER(SEARCH("anaer",$AW555))),"Combined Aer and Anaer.","")</f>
        <v/>
      </c>
    </row>
    <row r="556" spans="1:60" x14ac:dyDescent="0.25">
      <c r="A556" s="4">
        <v>1335</v>
      </c>
      <c r="B556" t="s">
        <v>6344</v>
      </c>
      <c r="C556">
        <v>166.8</v>
      </c>
      <c r="D556">
        <v>752.28286305258359</v>
      </c>
      <c r="E556">
        <v>750.27692909219093</v>
      </c>
      <c r="F556">
        <v>544.06383642362914</v>
      </c>
      <c r="G556">
        <v>980.07512562621218</v>
      </c>
      <c r="H556">
        <v>-125.02802553750929</v>
      </c>
      <c r="I556">
        <v>-127.4845468151141</v>
      </c>
      <c r="J556">
        <v>-143.76920686102471</v>
      </c>
      <c r="K556">
        <v>-101.9138848250292</v>
      </c>
      <c r="L556">
        <v>102.3140899794609</v>
      </c>
      <c r="M556">
        <v>101.7742583858181</v>
      </c>
      <c r="N556">
        <v>99.987489794207917</v>
      </c>
      <c r="O556">
        <v>106.1060201412544</v>
      </c>
      <c r="P556">
        <v>3.9179535971289612</v>
      </c>
      <c r="Q556">
        <v>3.9572563417612572</v>
      </c>
      <c r="R556">
        <v>3.2805874836447968</v>
      </c>
      <c r="S556">
        <v>4.4656591734341964</v>
      </c>
      <c r="T556">
        <v>56471.670038438308</v>
      </c>
      <c r="U556">
        <v>56471.627288088763</v>
      </c>
      <c r="V556">
        <v>56433.340189972041</v>
      </c>
      <c r="W556">
        <v>56510.264812880407</v>
      </c>
      <c r="X556">
        <v>4144.4510300768488</v>
      </c>
      <c r="Y556">
        <v>4164.4699722786627</v>
      </c>
      <c r="Z556">
        <v>3997.430269901311</v>
      </c>
      <c r="AA556">
        <v>4239.2302676566933</v>
      </c>
      <c r="AB556">
        <v>635.57857235050324</v>
      </c>
      <c r="AC556">
        <v>629.9582618651433</v>
      </c>
      <c r="AD556">
        <v>551.36905427198985</v>
      </c>
      <c r="AE556">
        <v>729.07228973787107</v>
      </c>
      <c r="AF556">
        <v>60.113062741731937</v>
      </c>
      <c r="AG556">
        <v>59.795715311630047</v>
      </c>
      <c r="AH556">
        <v>58.746473044526773</v>
      </c>
      <c r="AI556">
        <v>62.3408171108603</v>
      </c>
      <c r="AJ556">
        <v>0.51084262049561691</v>
      </c>
      <c r="AK556">
        <v>0.51084263589080092</v>
      </c>
      <c r="AL556">
        <v>0.51083909044582232</v>
      </c>
      <c r="AM556">
        <v>0.51084613015241931</v>
      </c>
      <c r="AN556">
        <v>0.95693756463160584</v>
      </c>
      <c r="AO556">
        <v>0.95693756463160617</v>
      </c>
      <c r="AP556">
        <v>0.95693756463160617</v>
      </c>
      <c r="AQ556">
        <v>0.95693756463160617</v>
      </c>
      <c r="AR556">
        <v>14.33046855630106</v>
      </c>
      <c r="AS556">
        <v>14.33046855630106</v>
      </c>
      <c r="AT556">
        <v>14.33046855630106</v>
      </c>
      <c r="AU556">
        <v>14.33046855630106</v>
      </c>
      <c r="AV556" t="str">
        <f>VLOOKUP(Sheet1[[#This Row],[NPDES ID2]],Combined_Sheet__Major_Only___2[[NPDES ID2]:[ECHO BFR]],3,FALSE)</f>
        <v>IA</v>
      </c>
      <c r="AW556" t="s">
        <v>41</v>
      </c>
      <c r="AX556" t="str">
        <f>VLOOKUP(Sheet1[[#This Row],[NPDES ID2]],Combined_Sheet__Major_Only___2[[NPDES ID2]:[ECHO BFR]],27,FALSE)</f>
        <v>-</v>
      </c>
      <c r="AY556" t="str">
        <f>VLOOKUP(Sheet1[[#This Row],[NPDES ID2]],Combined_Sheet__Major_Only___2[[NPDES ID2]:[ECHO BFR]],28,FALSE)</f>
        <v>-</v>
      </c>
      <c r="AZ556" t="str">
        <f>VLOOKUP(Sheet1[[#This Row],[NPDES ID2]],Combined_Sheet__Major_Only___2[[NPDES ID2]:[ECHO BFR]],29,FALSE)</f>
        <v>thickening, preliminaryOps</v>
      </c>
      <c r="BA556">
        <f>VLOOKUP(Sheet1[[#This Row],[NPDES ID2]],Combined_Sheet__Major_Only___2[[NPDES ID2]:[ECHO BFR]],17,FALSE)</f>
        <v>43.056699999999999</v>
      </c>
      <c r="BB556">
        <f>VLOOKUP(Sheet1[[#This Row],[NPDES ID2]],Combined_Sheet__Major_Only___2[[NPDES ID2]:[ECHO BFR]],18,FALSE)</f>
        <v>-96.150300000000001</v>
      </c>
      <c r="BC556" t="str">
        <f>IF(ISNUMBER(SEARCH("aerobic",$AW556)),"aerobic","")</f>
        <v>aerobic</v>
      </c>
      <c r="BD556" t="str">
        <f>IF(ISNUMBER(SEARCH("anaer",$AW556)),"anaer","")</f>
        <v/>
      </c>
      <c r="BE556" t="str">
        <f>IF(ISNUMBER(SEARCH("thickening",$AZ556)),"thickening","")</f>
        <v>thickening</v>
      </c>
      <c r="BF556" s="3" t="str">
        <f>IF(ISNUMBER(SEARCH("airDry",$AW556)),"airDry","")</f>
        <v/>
      </c>
      <c r="BG556" s="3" t="str">
        <f>IF(ISNUMBER(SEARCH("heatDry",$AY556)),"heatDry","")</f>
        <v/>
      </c>
      <c r="BH556" s="3" t="str">
        <f>IF(AND(ISNUMBER(SEARCH("aerobic",$AW556)),ISNUMBER(SEARCH("anaer",$AW556))),"Combined Aer and Anaer.","")</f>
        <v/>
      </c>
    </row>
    <row r="557" spans="1:60" x14ac:dyDescent="0.25">
      <c r="A557" s="4">
        <v>667</v>
      </c>
      <c r="B557" t="s">
        <v>3274</v>
      </c>
      <c r="C557">
        <v>19.2</v>
      </c>
      <c r="D557">
        <v>5423.139954816209</v>
      </c>
      <c r="E557">
        <v>5404.2313551401749</v>
      </c>
      <c r="F557">
        <v>3731.3856200421692</v>
      </c>
      <c r="G557">
        <v>7199.6965910972167</v>
      </c>
      <c r="H557">
        <v>-122.32229715717131</v>
      </c>
      <c r="I557">
        <v>-124.7351915242662</v>
      </c>
      <c r="J557">
        <v>-140.76215343721239</v>
      </c>
      <c r="K557">
        <v>-99.029427831774626</v>
      </c>
      <c r="L557">
        <v>12.023764306552881</v>
      </c>
      <c r="M557">
        <v>11.96356729628835</v>
      </c>
      <c r="N557">
        <v>11.764376513368051</v>
      </c>
      <c r="O557">
        <v>12.44653663847231</v>
      </c>
      <c r="P557">
        <v>0.45048342004566649</v>
      </c>
      <c r="Q557">
        <v>0.45406695633772859</v>
      </c>
      <c r="R557">
        <v>0.37618698632086101</v>
      </c>
      <c r="S557">
        <v>0.51333195150610655</v>
      </c>
      <c r="T557">
        <v>56516.21508934239</v>
      </c>
      <c r="U557">
        <v>56516.172306334527</v>
      </c>
      <c r="V557">
        <v>56477.855959545122</v>
      </c>
      <c r="W557">
        <v>56554.839347500398</v>
      </c>
      <c r="X557">
        <v>4062.5001039600902</v>
      </c>
      <c r="Y557">
        <v>4081.0833087440501</v>
      </c>
      <c r="Z557">
        <v>3925.7262010750028</v>
      </c>
      <c r="AA557">
        <v>4150.6120072203003</v>
      </c>
      <c r="AB557">
        <v>835.77845319645598</v>
      </c>
      <c r="AC557">
        <v>823.27927840391862</v>
      </c>
      <c r="AD557">
        <v>691.01242260836227</v>
      </c>
      <c r="AE557">
        <v>1005.977122049251</v>
      </c>
      <c r="AF557">
        <v>61.371357473701387</v>
      </c>
      <c r="AG557">
        <v>61.06407861539644</v>
      </c>
      <c r="AH557">
        <v>60.047445309812431</v>
      </c>
      <c r="AI557">
        <v>63.529242544498487</v>
      </c>
      <c r="AJ557">
        <v>0.5261999915974771</v>
      </c>
      <c r="AK557">
        <v>0.52619999360673675</v>
      </c>
      <c r="AL557">
        <v>0.52619953115027729</v>
      </c>
      <c r="AM557">
        <v>0.52620044938151789</v>
      </c>
      <c r="AN557">
        <v>0.95696941088581711</v>
      </c>
      <c r="AO557">
        <v>0.95696941088581733</v>
      </c>
      <c r="AP557">
        <v>0.95696941088581733</v>
      </c>
      <c r="AQ557">
        <v>0.95696941088581733</v>
      </c>
      <c r="AR557">
        <v>12.34812397864687</v>
      </c>
      <c r="AS557">
        <v>12.34812397864687</v>
      </c>
      <c r="AT557">
        <v>12.34812397864687</v>
      </c>
      <c r="AU557">
        <v>12.34812397864687</v>
      </c>
      <c r="AV557" t="str">
        <f>VLOOKUP(Sheet1[[#This Row],[NPDES ID2]],Combined_Sheet__Major_Only___2[[NPDES ID2]:[ECHO BFR]],3,FALSE)</f>
        <v>TX</v>
      </c>
      <c r="AW557" t="s">
        <v>41</v>
      </c>
      <c r="AX557" t="str">
        <f>VLOOKUP(Sheet1[[#This Row],[NPDES ID2]],Combined_Sheet__Major_Only___2[[NPDES ID2]:[ECHO BFR]],27,FALSE)</f>
        <v>other</v>
      </c>
      <c r="AY557" t="str">
        <f>VLOOKUP(Sheet1[[#This Row],[NPDES ID2]],Combined_Sheet__Major_Only___2[[NPDES ID2]:[ECHO BFR]],28,FALSE)</f>
        <v>-</v>
      </c>
      <c r="AZ557" t="str">
        <f>VLOOKUP(Sheet1[[#This Row],[NPDES ID2]],Combined_Sheet__Major_Only___2[[NPDES ID2]:[ECHO BFR]],29,FALSE)</f>
        <v>thickening</v>
      </c>
      <c r="BA557">
        <f>VLOOKUP(Sheet1[[#This Row],[NPDES ID2]],Combined_Sheet__Major_Only___2[[NPDES ID2]:[ECHO BFR]],17,FALSE)</f>
        <v>29.209700000000002</v>
      </c>
      <c r="BB557">
        <f>VLOOKUP(Sheet1[[#This Row],[NPDES ID2]],Combined_Sheet__Major_Only___2[[NPDES ID2]:[ECHO BFR]],18,FALSE)</f>
        <v>-94.947800000000001</v>
      </c>
      <c r="BC557" t="str">
        <f>IF(ISNUMBER(SEARCH("aerobic",$AW557)),"aerobic","")</f>
        <v>aerobic</v>
      </c>
      <c r="BD557" t="str">
        <f>IF(ISNUMBER(SEARCH("anaer",$AW557)),"anaer","")</f>
        <v/>
      </c>
      <c r="BE557" t="str">
        <f>IF(ISNUMBER(SEARCH("thickening",$AZ557)),"thickening","")</f>
        <v>thickening</v>
      </c>
      <c r="BF557" s="3" t="str">
        <f>IF(ISNUMBER(SEARCH("airDry",$AW557)),"airDry","")</f>
        <v/>
      </c>
      <c r="BG557" s="3" t="str">
        <f>IF(ISNUMBER(SEARCH("heatDry",$AY557)),"heatDry","")</f>
        <v/>
      </c>
      <c r="BH557" s="3" t="str">
        <f>IF(AND(ISNUMBER(SEARCH("aerobic",$AW557)),ISNUMBER(SEARCH("anaer",$AW557))),"Combined Aer and Anaer.","")</f>
        <v/>
      </c>
    </row>
    <row r="558" spans="1:60" x14ac:dyDescent="0.25">
      <c r="A558" s="4">
        <v>1703</v>
      </c>
      <c r="B558" t="s">
        <v>7985</v>
      </c>
      <c r="C558">
        <v>45.4</v>
      </c>
      <c r="D558">
        <v>2266.049816443825</v>
      </c>
      <c r="E558">
        <v>2263.6822317098558</v>
      </c>
      <c r="F558">
        <v>1571.686337289613</v>
      </c>
      <c r="G558">
        <v>2998.0123745227979</v>
      </c>
      <c r="H558">
        <v>-117.49550100316669</v>
      </c>
      <c r="I558">
        <v>-119.77600488729151</v>
      </c>
      <c r="J558">
        <v>-135.36851831396419</v>
      </c>
      <c r="K558">
        <v>-93.957446716143849</v>
      </c>
      <c r="L558">
        <v>29.514121490869609</v>
      </c>
      <c r="M558">
        <v>29.380360934144541</v>
      </c>
      <c r="N558">
        <v>28.93772856656468</v>
      </c>
      <c r="O558">
        <v>30.453568623005051</v>
      </c>
      <c r="P558">
        <v>1.062939779517017</v>
      </c>
      <c r="Q558">
        <v>1.0752372669522721</v>
      </c>
      <c r="R558">
        <v>0.88318774377221931</v>
      </c>
      <c r="S558">
        <v>1.2112315752317571</v>
      </c>
      <c r="T558">
        <v>56617.221095324923</v>
      </c>
      <c r="U558">
        <v>56617.178238264307</v>
      </c>
      <c r="V558">
        <v>56578.795570041941</v>
      </c>
      <c r="W558">
        <v>56655.912207877031</v>
      </c>
      <c r="X558">
        <v>3920.1947237464519</v>
      </c>
      <c r="Y558">
        <v>3936.34681912214</v>
      </c>
      <c r="Z558">
        <v>3800.6721913709148</v>
      </c>
      <c r="AA558">
        <v>3997.1279956457979</v>
      </c>
      <c r="AB558">
        <v>599.47102421821739</v>
      </c>
      <c r="AC558">
        <v>594.9039276474798</v>
      </c>
      <c r="AD558">
        <v>520.38499035231393</v>
      </c>
      <c r="AE558">
        <v>688.97860865555117</v>
      </c>
      <c r="AF558">
        <v>63.709025760733077</v>
      </c>
      <c r="AG558">
        <v>63.420241842361158</v>
      </c>
      <c r="AH558">
        <v>62.464929038127423</v>
      </c>
      <c r="AI558">
        <v>65.736874100487029</v>
      </c>
      <c r="AJ558">
        <v>0.55474871705940676</v>
      </c>
      <c r="AK558">
        <v>0.5547487214154676</v>
      </c>
      <c r="AL558">
        <v>0.55474771872428352</v>
      </c>
      <c r="AM558">
        <v>0.55474970962135839</v>
      </c>
      <c r="AN558">
        <v>0.95704144813852854</v>
      </c>
      <c r="AO558">
        <v>0.95704144813852843</v>
      </c>
      <c r="AP558">
        <v>0.95704144813852843</v>
      </c>
      <c r="AQ558">
        <v>0.95704144813852843</v>
      </c>
      <c r="AR558">
        <v>15.214966699760939</v>
      </c>
      <c r="AS558">
        <v>15.214966699760939</v>
      </c>
      <c r="AT558">
        <v>15.214966699760939</v>
      </c>
      <c r="AU558">
        <v>15.214966699760939</v>
      </c>
      <c r="AV558" t="str">
        <f>VLOOKUP(Sheet1[[#This Row],[NPDES ID2]],Combined_Sheet__Major_Only___2[[NPDES ID2]:[ECHO BFR]],3,FALSE)</f>
        <v>FL</v>
      </c>
      <c r="AW558" t="s">
        <v>41</v>
      </c>
      <c r="AX558" t="str">
        <f>VLOOKUP(Sheet1[[#This Row],[NPDES ID2]],Combined_Sheet__Major_Only___2[[NPDES ID2]:[ECHO BFR]],27,FALSE)</f>
        <v>-</v>
      </c>
      <c r="AY558" t="str">
        <f>VLOOKUP(Sheet1[[#This Row],[NPDES ID2]],Combined_Sheet__Major_Only___2[[NPDES ID2]:[ECHO BFR]],28,FALSE)</f>
        <v>-</v>
      </c>
      <c r="AZ558" t="str">
        <f>VLOOKUP(Sheet1[[#This Row],[NPDES ID2]],Combined_Sheet__Major_Only___2[[NPDES ID2]:[ECHO BFR]],29,FALSE)</f>
        <v>thickening</v>
      </c>
      <c r="BA558">
        <f>VLOOKUP(Sheet1[[#This Row],[NPDES ID2]],Combined_Sheet__Major_Only___2[[NPDES ID2]:[ECHO BFR]],17,FALSE)</f>
        <v>30.726980000000001</v>
      </c>
      <c r="BB558">
        <f>VLOOKUP(Sheet1[[#This Row],[NPDES ID2]],Combined_Sheet__Major_Only___2[[NPDES ID2]:[ECHO BFR]],18,FALSE)</f>
        <v>-86.108900000000006</v>
      </c>
      <c r="BC558" t="str">
        <f>IF(ISNUMBER(SEARCH("aerobic",$AW558)),"aerobic","")</f>
        <v>aerobic</v>
      </c>
      <c r="BD558" t="str">
        <f>IF(ISNUMBER(SEARCH("anaer",$AW558)),"anaer","")</f>
        <v/>
      </c>
      <c r="BE558" t="str">
        <f>IF(ISNUMBER(SEARCH("thickening",$AZ558)),"thickening","")</f>
        <v>thickening</v>
      </c>
      <c r="BF558" s="3" t="str">
        <f>IF(ISNUMBER(SEARCH("airDry",$AW558)),"airDry","")</f>
        <v/>
      </c>
      <c r="BG558" s="3" t="str">
        <f>IF(ISNUMBER(SEARCH("heatDry",$AY558)),"heatDry","")</f>
        <v/>
      </c>
      <c r="BH558" s="3" t="str">
        <f>IF(AND(ISNUMBER(SEARCH("aerobic",$AW558)),ISNUMBER(SEARCH("anaer",$AW558))),"Combined Aer and Anaer.","")</f>
        <v/>
      </c>
    </row>
    <row r="559" spans="1:60" x14ac:dyDescent="0.25">
      <c r="A559" s="4">
        <v>1116</v>
      </c>
      <c r="B559" t="s">
        <v>5370</v>
      </c>
      <c r="C559">
        <v>327.55</v>
      </c>
      <c r="D559">
        <v>444.1315918635209</v>
      </c>
      <c r="E559">
        <v>449.53597654687621</v>
      </c>
      <c r="F559">
        <v>340.310630636582</v>
      </c>
      <c r="G559">
        <v>562.59174330004532</v>
      </c>
      <c r="H559">
        <v>-115.4071410347308</v>
      </c>
      <c r="I559">
        <v>-117.7832436623829</v>
      </c>
      <c r="J559">
        <v>-133.5042782396846</v>
      </c>
      <c r="K559">
        <v>-91.824712355661134</v>
      </c>
      <c r="L559">
        <v>216.3846110726542</v>
      </c>
      <c r="M559">
        <v>215.4471856987235</v>
      </c>
      <c r="N559">
        <v>212.3434121267012</v>
      </c>
      <c r="O559">
        <v>222.9706744334035</v>
      </c>
      <c r="P559">
        <v>7.6614456558165251</v>
      </c>
      <c r="Q559">
        <v>7.7593217171585813</v>
      </c>
      <c r="R559">
        <v>6.3445814123033273</v>
      </c>
      <c r="S559">
        <v>8.7407331638751042</v>
      </c>
      <c r="T559">
        <v>56621.057445293533</v>
      </c>
      <c r="U559">
        <v>56621.014585420329</v>
      </c>
      <c r="V559">
        <v>56582.629398216777</v>
      </c>
      <c r="W559">
        <v>56659.751097069449</v>
      </c>
      <c r="X559">
        <v>3857.90923249149</v>
      </c>
      <c r="Y559">
        <v>3873.0618528771502</v>
      </c>
      <c r="Z559">
        <v>3745.4329702038572</v>
      </c>
      <c r="AA559">
        <v>3930.2976722947978</v>
      </c>
      <c r="AB559">
        <v>574.38858157467473</v>
      </c>
      <c r="AC559">
        <v>570.42067296832101</v>
      </c>
      <c r="AD559">
        <v>500.60916644331411</v>
      </c>
      <c r="AE559">
        <v>658.11791068148227</v>
      </c>
      <c r="AF559">
        <v>64.741242035972959</v>
      </c>
      <c r="AG559">
        <v>64.460418366512272</v>
      </c>
      <c r="AH559">
        <v>63.532863136148521</v>
      </c>
      <c r="AI559">
        <v>66.711495234591098</v>
      </c>
      <c r="AJ559">
        <v>0.56736157075266336</v>
      </c>
      <c r="AK559">
        <v>0.56736160201159658</v>
      </c>
      <c r="AL559">
        <v>0.56735439925853248</v>
      </c>
      <c r="AM559">
        <v>0.56736870086415447</v>
      </c>
      <c r="AN559">
        <v>0.95704417946044318</v>
      </c>
      <c r="AO559">
        <v>0.95704417946044351</v>
      </c>
      <c r="AP559">
        <v>0.95704417946044351</v>
      </c>
      <c r="AQ559">
        <v>0.95704417946044351</v>
      </c>
      <c r="AR559">
        <v>15.719391301202201</v>
      </c>
      <c r="AS559">
        <v>15.719391301202201</v>
      </c>
      <c r="AT559">
        <v>15.719391301202201</v>
      </c>
      <c r="AU559">
        <v>15.719391301202201</v>
      </c>
      <c r="AV559" t="str">
        <f>VLOOKUP(Sheet1[[#This Row],[NPDES ID2]],Combined_Sheet__Major_Only___2[[NPDES ID2]:[ECHO BFR]],3,FALSE)</f>
        <v>FL</v>
      </c>
      <c r="AW559" t="s">
        <v>41</v>
      </c>
      <c r="AX559" t="str">
        <f>VLOOKUP(Sheet1[[#This Row],[NPDES ID2]],Combined_Sheet__Major_Only___2[[NPDES ID2]:[ECHO BFR]],27,FALSE)</f>
        <v>-</v>
      </c>
      <c r="AY559" t="str">
        <f>VLOOKUP(Sheet1[[#This Row],[NPDES ID2]],Combined_Sheet__Major_Only___2[[NPDES ID2]:[ECHO BFR]],28,FALSE)</f>
        <v>-</v>
      </c>
      <c r="AZ559" t="str">
        <f>VLOOKUP(Sheet1[[#This Row],[NPDES ID2]],Combined_Sheet__Major_Only___2[[NPDES ID2]:[ECHO BFR]],29,FALSE)</f>
        <v>thickening</v>
      </c>
      <c r="BA559">
        <f>VLOOKUP(Sheet1[[#This Row],[NPDES ID2]],Combined_Sheet__Major_Only___2[[NPDES ID2]:[ECHO BFR]],17,FALSE)</f>
        <v>28.985493000000002</v>
      </c>
      <c r="BB559">
        <f>VLOOKUP(Sheet1[[#This Row],[NPDES ID2]],Combined_Sheet__Major_Only___2[[NPDES ID2]:[ECHO BFR]],18,FALSE)</f>
        <v>-80.911928000000003</v>
      </c>
      <c r="BC559" t="str">
        <f>IF(ISNUMBER(SEARCH("aerobic",$AW559)),"aerobic","")</f>
        <v>aerobic</v>
      </c>
      <c r="BD559" t="str">
        <f>IF(ISNUMBER(SEARCH("anaer",$AW559)),"anaer","")</f>
        <v/>
      </c>
      <c r="BE559" t="str">
        <f>IF(ISNUMBER(SEARCH("thickening",$AZ559)),"thickening","")</f>
        <v>thickening</v>
      </c>
      <c r="BF559" s="2" t="str">
        <f>IF(ISNUMBER(SEARCH("airDry",$AW559)),"airDry","")</f>
        <v/>
      </c>
      <c r="BG559" s="2" t="str">
        <f>IF(ISNUMBER(SEARCH("heatDry",$AY559)),"heatDry","")</f>
        <v/>
      </c>
      <c r="BH559" s="2" t="str">
        <f>IF(AND(ISNUMBER(SEARCH("aerobic",$AW559)),ISNUMBER(SEARCH("anaer",$AW559))),"Combined Aer and Anaer.","")</f>
        <v/>
      </c>
    </row>
    <row r="560" spans="1:60" x14ac:dyDescent="0.25">
      <c r="A560" s="4">
        <v>1781</v>
      </c>
      <c r="B560" t="s">
        <v>8333</v>
      </c>
      <c r="C560">
        <v>10.97</v>
      </c>
      <c r="D560">
        <v>9038.1723342004043</v>
      </c>
      <c r="E560">
        <v>8997.7293674926768</v>
      </c>
      <c r="F560">
        <v>6204.4675242268677</v>
      </c>
      <c r="G560">
        <v>11999.90754774472</v>
      </c>
      <c r="H560">
        <v>-117.0094946395661</v>
      </c>
      <c r="I560">
        <v>-119.2944025706728</v>
      </c>
      <c r="J560">
        <v>-134.92875672408451</v>
      </c>
      <c r="K560">
        <v>-93.438221888387162</v>
      </c>
      <c r="L560">
        <v>7.159456881075779</v>
      </c>
      <c r="M560">
        <v>7.1273566146906404</v>
      </c>
      <c r="N560">
        <v>7.0211391908023142</v>
      </c>
      <c r="O560">
        <v>7.3848994358329154</v>
      </c>
      <c r="P560">
        <v>0.25677939476646111</v>
      </c>
      <c r="Q560">
        <v>0.25986420833728707</v>
      </c>
      <c r="R560">
        <v>0.21324056645310629</v>
      </c>
      <c r="S560">
        <v>0.29254076717900862</v>
      </c>
      <c r="T560">
        <v>56780.254760224903</v>
      </c>
      <c r="U560">
        <v>56780.211783635859</v>
      </c>
      <c r="V560">
        <v>56741.722066073453</v>
      </c>
      <c r="W560">
        <v>56819.053782368886</v>
      </c>
      <c r="X560">
        <v>3916.1058347894259</v>
      </c>
      <c r="Y560">
        <v>3932.058123178756</v>
      </c>
      <c r="Z560">
        <v>3797.9877074048291</v>
      </c>
      <c r="AA560">
        <v>3992.1293870538211</v>
      </c>
      <c r="AB560">
        <v>755.67493223838346</v>
      </c>
      <c r="AC560">
        <v>746.49378641880719</v>
      </c>
      <c r="AD560">
        <v>632.53563387939198</v>
      </c>
      <c r="AE560">
        <v>901.08039176874547</v>
      </c>
      <c r="AF560">
        <v>63.958719474193259</v>
      </c>
      <c r="AG560">
        <v>63.671939929951648</v>
      </c>
      <c r="AH560">
        <v>62.723091197919423</v>
      </c>
      <c r="AI560">
        <v>65.97269150874979</v>
      </c>
      <c r="AJ560">
        <v>0.55779939646588206</v>
      </c>
      <c r="AK560">
        <v>0.5577993976309441</v>
      </c>
      <c r="AL560">
        <v>0.55779912948737975</v>
      </c>
      <c r="AM560">
        <v>0.557799661900099</v>
      </c>
      <c r="AN560">
        <v>0.95715721589798808</v>
      </c>
      <c r="AO560">
        <v>0.95715721589798752</v>
      </c>
      <c r="AP560">
        <v>0.95715721589798752</v>
      </c>
      <c r="AQ560">
        <v>0.95715721589798752</v>
      </c>
      <c r="AR560">
        <v>13.328224226052891</v>
      </c>
      <c r="AS560">
        <v>13.328224226052891</v>
      </c>
      <c r="AT560">
        <v>13.328224226052891</v>
      </c>
      <c r="AU560">
        <v>13.328224226052891</v>
      </c>
      <c r="AV560" t="str">
        <f>VLOOKUP(Sheet1[[#This Row],[NPDES ID2]],Combined_Sheet__Major_Only___2[[NPDES ID2]:[ECHO BFR]],3,FALSE)</f>
        <v>TX</v>
      </c>
      <c r="AW560" t="s">
        <v>41</v>
      </c>
      <c r="AX560" t="str">
        <f>VLOOKUP(Sheet1[[#This Row],[NPDES ID2]],Combined_Sheet__Major_Only___2[[NPDES ID2]:[ECHO BFR]],27,FALSE)</f>
        <v>-</v>
      </c>
      <c r="AY560" t="str">
        <f>VLOOKUP(Sheet1[[#This Row],[NPDES ID2]],Combined_Sheet__Major_Only___2[[NPDES ID2]:[ECHO BFR]],28,FALSE)</f>
        <v>-</v>
      </c>
      <c r="AZ560" t="str">
        <f>VLOOKUP(Sheet1[[#This Row],[NPDES ID2]],Combined_Sheet__Major_Only___2[[NPDES ID2]:[ECHO BFR]],29,FALSE)</f>
        <v>thickening</v>
      </c>
      <c r="BA560">
        <f>VLOOKUP(Sheet1[[#This Row],[NPDES ID2]],Combined_Sheet__Major_Only___2[[NPDES ID2]:[ECHO BFR]],17,FALSE)</f>
        <v>29.654629</v>
      </c>
      <c r="BB560">
        <f>VLOOKUP(Sheet1[[#This Row],[NPDES ID2]],Combined_Sheet__Major_Only___2[[NPDES ID2]:[ECHO BFR]],18,FALSE)</f>
        <v>-95.587073000000004</v>
      </c>
      <c r="BC560" t="str">
        <f>IF(ISNUMBER(SEARCH("aerobic",$AW560)),"aerobic","")</f>
        <v>aerobic</v>
      </c>
      <c r="BD560" t="str">
        <f>IF(ISNUMBER(SEARCH("anaer",$AW560)),"anaer","")</f>
        <v/>
      </c>
      <c r="BE560" t="str">
        <f>IF(ISNUMBER(SEARCH("thickening",$AZ560)),"thickening","")</f>
        <v>thickening</v>
      </c>
      <c r="BF560" s="3" t="str">
        <f>IF(ISNUMBER(SEARCH("airDry",$AW560)),"airDry","")</f>
        <v/>
      </c>
      <c r="BG560" s="3" t="str">
        <f>IF(ISNUMBER(SEARCH("heatDry",$AY560)),"heatDry","")</f>
        <v/>
      </c>
      <c r="BH560" s="3" t="str">
        <f>IF(AND(ISNUMBER(SEARCH("aerobic",$AW560)),ISNUMBER(SEARCH("anaer",$AW560))),"Combined Aer and Anaer.","")</f>
        <v/>
      </c>
    </row>
    <row r="561" spans="1:60" x14ac:dyDescent="0.25">
      <c r="A561" s="4">
        <v>2044</v>
      </c>
      <c r="B561" t="s">
        <v>9617</v>
      </c>
      <c r="C561">
        <v>1280.6400000000001</v>
      </c>
      <c r="D561">
        <v>430.10764187288049</v>
      </c>
      <c r="E561">
        <v>429.54563292600818</v>
      </c>
      <c r="F561">
        <v>365.07231948112769</v>
      </c>
      <c r="G561">
        <v>503.79869992036453</v>
      </c>
      <c r="H561">
        <v>-121.69585628850319</v>
      </c>
      <c r="I561">
        <v>-124.2029887198307</v>
      </c>
      <c r="J561">
        <v>-140.01236587177021</v>
      </c>
      <c r="K561">
        <v>-98.734649599680424</v>
      </c>
      <c r="L561">
        <v>803.3469642128365</v>
      </c>
      <c r="M561">
        <v>799.34900390701466</v>
      </c>
      <c r="N561">
        <v>786.08451225644365</v>
      </c>
      <c r="O561">
        <v>831.47082079488746</v>
      </c>
      <c r="P561">
        <v>30.04235763675285</v>
      </c>
      <c r="Q561">
        <v>30.277285246700899</v>
      </c>
      <c r="R561">
        <v>25.083053924015179</v>
      </c>
      <c r="S561">
        <v>34.247413555796228</v>
      </c>
      <c r="T561">
        <v>56817.393123083653</v>
      </c>
      <c r="U561">
        <v>56817.350119266572</v>
      </c>
      <c r="V561">
        <v>56778.836016328067</v>
      </c>
      <c r="W561">
        <v>56856.216726565399</v>
      </c>
      <c r="X561">
        <v>4077.213255277944</v>
      </c>
      <c r="Y561">
        <v>4095.757752059259</v>
      </c>
      <c r="Z561">
        <v>3940.538130771366</v>
      </c>
      <c r="AA561">
        <v>4165.2970765654409</v>
      </c>
      <c r="AB561">
        <v>857.92113862249334</v>
      </c>
      <c r="AC561">
        <v>844.55878722745285</v>
      </c>
      <c r="AD561">
        <v>706.2613001200076</v>
      </c>
      <c r="AE561">
        <v>1037.136481015724</v>
      </c>
      <c r="AF561">
        <v>61.479589516535007</v>
      </c>
      <c r="AG561">
        <v>61.172079932306268</v>
      </c>
      <c r="AH561">
        <v>60.161717933277323</v>
      </c>
      <c r="AI561">
        <v>63.63070996539782</v>
      </c>
      <c r="AJ561">
        <v>0.52752126082658779</v>
      </c>
      <c r="AK561">
        <v>0.52752139553669797</v>
      </c>
      <c r="AL561">
        <v>0.52749021719930256</v>
      </c>
      <c r="AM561">
        <v>0.52755212695485132</v>
      </c>
      <c r="AN561">
        <v>0.95718350008942199</v>
      </c>
      <c r="AO561">
        <v>0.95718350008942188</v>
      </c>
      <c r="AP561">
        <v>0.95718350008942188</v>
      </c>
      <c r="AQ561">
        <v>0.95718350008942188</v>
      </c>
      <c r="AR561">
        <v>12.22136698234686</v>
      </c>
      <c r="AS561">
        <v>12.22136698234686</v>
      </c>
      <c r="AT561">
        <v>12.22136698234686</v>
      </c>
      <c r="AU561">
        <v>12.22136698234686</v>
      </c>
      <c r="AV561" t="str">
        <f>VLOOKUP(Sheet1[[#This Row],[NPDES ID2]],Combined_Sheet__Major_Only___2[[NPDES ID2]:[ECHO BFR]],3,FALSE)</f>
        <v>TX</v>
      </c>
      <c r="AW561" t="s">
        <v>41</v>
      </c>
      <c r="AX561" t="str">
        <f>VLOOKUP(Sheet1[[#This Row],[NPDES ID2]],Combined_Sheet__Major_Only___2[[NPDES ID2]:[ECHO BFR]],27,FALSE)</f>
        <v>-</v>
      </c>
      <c r="AY561" t="str">
        <f>VLOOKUP(Sheet1[[#This Row],[NPDES ID2]],Combined_Sheet__Major_Only___2[[NPDES ID2]:[ECHO BFR]],28,FALSE)</f>
        <v>-</v>
      </c>
      <c r="AZ561" t="str">
        <f>VLOOKUP(Sheet1[[#This Row],[NPDES ID2]],Combined_Sheet__Major_Only___2[[NPDES ID2]:[ECHO BFR]],29,FALSE)</f>
        <v>preliminaryOps, thickening</v>
      </c>
      <c r="BA561">
        <f>VLOOKUP(Sheet1[[#This Row],[NPDES ID2]],Combined_Sheet__Major_Only___2[[NPDES ID2]:[ECHO BFR]],17,FALSE)</f>
        <v>30.616019999999999</v>
      </c>
      <c r="BB561">
        <f>VLOOKUP(Sheet1[[#This Row],[NPDES ID2]],Combined_Sheet__Major_Only___2[[NPDES ID2]:[ECHO BFR]],18,FALSE)</f>
        <v>-96.281819999999996</v>
      </c>
      <c r="BC561" t="str">
        <f>IF(ISNUMBER(SEARCH("aerobic",$AW561)),"aerobic","")</f>
        <v>aerobic</v>
      </c>
      <c r="BD561" t="str">
        <f>IF(ISNUMBER(SEARCH("anaer",$AW561)),"anaer","")</f>
        <v/>
      </c>
      <c r="BE561" t="str">
        <f>IF(ISNUMBER(SEARCH("thickening",$AZ561)),"thickening","")</f>
        <v>thickening</v>
      </c>
      <c r="BF561" s="2" t="str">
        <f>IF(ISNUMBER(SEARCH("airDry",$AW561)),"airDry","")</f>
        <v/>
      </c>
      <c r="BG561" s="2" t="str">
        <f>IF(ISNUMBER(SEARCH("heatDry",$AY561)),"heatDry","")</f>
        <v/>
      </c>
      <c r="BH561" s="2" t="str">
        <f>IF(AND(ISNUMBER(SEARCH("aerobic",$AW561)),ISNUMBER(SEARCH("anaer",$AW561))),"Combined Aer and Anaer.","")</f>
        <v/>
      </c>
    </row>
    <row r="562" spans="1:60" x14ac:dyDescent="0.25">
      <c r="A562" s="4">
        <v>925</v>
      </c>
      <c r="B562" t="s">
        <v>4500</v>
      </c>
      <c r="C562">
        <v>676.65</v>
      </c>
      <c r="D562">
        <v>360.95513974689487</v>
      </c>
      <c r="E562">
        <v>361.12915413642691</v>
      </c>
      <c r="F562">
        <v>296.45834408320383</v>
      </c>
      <c r="G562">
        <v>426.14546434184382</v>
      </c>
      <c r="H562">
        <v>-115.97820951382469</v>
      </c>
      <c r="I562">
        <v>-118.39681022491069</v>
      </c>
      <c r="J562">
        <v>-134.0408447321866</v>
      </c>
      <c r="K562">
        <v>-92.528740100863075</v>
      </c>
      <c r="L562">
        <v>444.55948867068048</v>
      </c>
      <c r="M562">
        <v>442.60457947547781</v>
      </c>
      <c r="N562">
        <v>436.12647571663661</v>
      </c>
      <c r="O562">
        <v>458.30116516783198</v>
      </c>
      <c r="P562">
        <v>15.831824802716779</v>
      </c>
      <c r="Q562">
        <v>16.034009542594209</v>
      </c>
      <c r="R562">
        <v>13.13279798766845</v>
      </c>
      <c r="S562">
        <v>18.039597852832379</v>
      </c>
      <c r="T562">
        <v>56862.854931003181</v>
      </c>
      <c r="U562">
        <v>56862.811893855702</v>
      </c>
      <c r="V562">
        <v>56824.267940293787</v>
      </c>
      <c r="W562">
        <v>56901.708624988903</v>
      </c>
      <c r="X562">
        <v>3895.732208458378</v>
      </c>
      <c r="Y562">
        <v>3911.2819974534441</v>
      </c>
      <c r="Z562">
        <v>3780.3842564287061</v>
      </c>
      <c r="AA562">
        <v>3969.984138453749</v>
      </c>
      <c r="AB562">
        <v>777.66020344824017</v>
      </c>
      <c r="AC562">
        <v>767.66891344497787</v>
      </c>
      <c r="AD562">
        <v>647.13857933718123</v>
      </c>
      <c r="AE562">
        <v>933.30087186160245</v>
      </c>
      <c r="AF562">
        <v>64.388222621860223</v>
      </c>
      <c r="AG562">
        <v>64.104260536664498</v>
      </c>
      <c r="AH562">
        <v>63.168524553431013</v>
      </c>
      <c r="AI562">
        <v>66.377890074539224</v>
      </c>
      <c r="AJ562">
        <v>0.56304749053331349</v>
      </c>
      <c r="AK562">
        <v>0.56304756346939722</v>
      </c>
      <c r="AL562">
        <v>0.56303072973089763</v>
      </c>
      <c r="AM562">
        <v>0.56306415494605255</v>
      </c>
      <c r="AN562">
        <v>0.9572156312204243</v>
      </c>
      <c r="AO562">
        <v>0.95721563122042419</v>
      </c>
      <c r="AP562">
        <v>0.95721563122042419</v>
      </c>
      <c r="AQ562">
        <v>0.95721563122042419</v>
      </c>
      <c r="AR562">
        <v>13.169218253522761</v>
      </c>
      <c r="AS562">
        <v>13.16921825352275</v>
      </c>
      <c r="AT562">
        <v>13.16921825352275</v>
      </c>
      <c r="AU562">
        <v>13.16921825352275</v>
      </c>
      <c r="AV562" t="str">
        <f>VLOOKUP(Sheet1[[#This Row],[NPDES ID2]],Combined_Sheet__Major_Only___2[[NPDES ID2]:[ECHO BFR]],3,FALSE)</f>
        <v>TX</v>
      </c>
      <c r="AW562" t="s">
        <v>41</v>
      </c>
      <c r="AX562" t="str">
        <f>VLOOKUP(Sheet1[[#This Row],[NPDES ID2]],Combined_Sheet__Major_Only___2[[NPDES ID2]:[ECHO BFR]],27,FALSE)</f>
        <v>-</v>
      </c>
      <c r="AY562" t="str">
        <f>VLOOKUP(Sheet1[[#This Row],[NPDES ID2]],Combined_Sheet__Major_Only___2[[NPDES ID2]:[ECHO BFR]],28,FALSE)</f>
        <v>-</v>
      </c>
      <c r="AZ562" t="str">
        <f>VLOOKUP(Sheet1[[#This Row],[NPDES ID2]],Combined_Sheet__Major_Only___2[[NPDES ID2]:[ECHO BFR]],29,FALSE)</f>
        <v>preliminaryOps, sludgeLagoon, thickening</v>
      </c>
      <c r="BA562">
        <f>VLOOKUP(Sheet1[[#This Row],[NPDES ID2]],Combined_Sheet__Major_Only___2[[NPDES ID2]:[ECHO BFR]],17,FALSE)</f>
        <v>32.711944000000003</v>
      </c>
      <c r="BB562">
        <f>VLOOKUP(Sheet1[[#This Row],[NPDES ID2]],Combined_Sheet__Major_Only___2[[NPDES ID2]:[ECHO BFR]],18,FALSE)</f>
        <v>-101.946111</v>
      </c>
      <c r="BC562" t="str">
        <f>IF(ISNUMBER(SEARCH("aerobic",$AW562)),"aerobic","")</f>
        <v>aerobic</v>
      </c>
      <c r="BD562" t="str">
        <f>IF(ISNUMBER(SEARCH("anaer",$AW562)),"anaer","")</f>
        <v/>
      </c>
      <c r="BE562" t="str">
        <f>IF(ISNUMBER(SEARCH("thickening",$AZ562)),"thickening","")</f>
        <v>thickening</v>
      </c>
      <c r="BF562" s="3" t="str">
        <f>IF(ISNUMBER(SEARCH("airDry",$AW562)),"airDry","")</f>
        <v/>
      </c>
      <c r="BG562" s="3" t="str">
        <f>IF(ISNUMBER(SEARCH("heatDry",$AY562)),"heatDry","")</f>
        <v/>
      </c>
      <c r="BH562" s="3" t="str">
        <f>IF(AND(ISNUMBER(SEARCH("aerobic",$AW562)),ISNUMBER(SEARCH("anaer",$AW562))),"Combined Aer and Anaer.","")</f>
        <v/>
      </c>
    </row>
    <row r="563" spans="1:60" x14ac:dyDescent="0.25">
      <c r="A563" s="4">
        <v>1674</v>
      </c>
      <c r="B563" t="s">
        <v>7858</v>
      </c>
      <c r="C563">
        <v>54.3</v>
      </c>
      <c r="D563">
        <v>2014.603263739881</v>
      </c>
      <c r="E563">
        <v>2014.7918648539901</v>
      </c>
      <c r="F563">
        <v>1400.9392008920529</v>
      </c>
      <c r="G563">
        <v>2665.1132322132012</v>
      </c>
      <c r="H563">
        <v>-124.2670648304413</v>
      </c>
      <c r="I563">
        <v>-126.72598582647331</v>
      </c>
      <c r="J563">
        <v>-142.92707720920961</v>
      </c>
      <c r="K563">
        <v>-101.0852402956718</v>
      </c>
      <c r="L563">
        <v>33.505366047087612</v>
      </c>
      <c r="M563">
        <v>33.331176378788577</v>
      </c>
      <c r="N563">
        <v>32.754744982798407</v>
      </c>
      <c r="O563">
        <v>34.728778338772557</v>
      </c>
      <c r="P563">
        <v>1.275049974352461</v>
      </c>
      <c r="Q563">
        <v>1.287086259404377</v>
      </c>
      <c r="R563">
        <v>1.0668116795218781</v>
      </c>
      <c r="S563">
        <v>1.4525359799687541</v>
      </c>
      <c r="T563">
        <v>57053.986132039347</v>
      </c>
      <c r="U563">
        <v>57053.942954763668</v>
      </c>
      <c r="V563">
        <v>57015.27350277207</v>
      </c>
      <c r="W563">
        <v>57092.966332964083</v>
      </c>
      <c r="X563">
        <v>4162.3871402420882</v>
      </c>
      <c r="Y563">
        <v>4182.1880842201281</v>
      </c>
      <c r="Z563">
        <v>4016.8948859264269</v>
      </c>
      <c r="AA563">
        <v>4256.1586630752481</v>
      </c>
      <c r="AB563">
        <v>834.11578298417214</v>
      </c>
      <c r="AC563">
        <v>821.93629309019661</v>
      </c>
      <c r="AD563">
        <v>693.24647880259511</v>
      </c>
      <c r="AE563">
        <v>998.33450746535289</v>
      </c>
      <c r="AF563">
        <v>60.470259088408007</v>
      </c>
      <c r="AG563">
        <v>60.155818420118607</v>
      </c>
      <c r="AH563">
        <v>59.115676587397601</v>
      </c>
      <c r="AI563">
        <v>62.678216300282571</v>
      </c>
      <c r="AJ563">
        <v>0.51520146483513696</v>
      </c>
      <c r="AK563">
        <v>0.5152014704239084</v>
      </c>
      <c r="AL563">
        <v>0.51520018389914024</v>
      </c>
      <c r="AM563">
        <v>0.51520273836474118</v>
      </c>
      <c r="AN563">
        <v>0.95735019148184108</v>
      </c>
      <c r="AO563">
        <v>0.95735019148184108</v>
      </c>
      <c r="AP563">
        <v>0.95735019148184108</v>
      </c>
      <c r="AQ563">
        <v>0.95735019148184108</v>
      </c>
      <c r="AR563">
        <v>12.34151142165555</v>
      </c>
      <c r="AS563">
        <v>12.341511421655561</v>
      </c>
      <c r="AT563">
        <v>12.341511421655561</v>
      </c>
      <c r="AU563">
        <v>12.341511421655561</v>
      </c>
      <c r="AV563" t="str">
        <f>VLOOKUP(Sheet1[[#This Row],[NPDES ID2]],Combined_Sheet__Major_Only___2[[NPDES ID2]:[ECHO BFR]],3,FALSE)</f>
        <v>NY</v>
      </c>
      <c r="AW563" t="s">
        <v>41</v>
      </c>
      <c r="AX563" t="str">
        <f>VLOOKUP(Sheet1[[#This Row],[NPDES ID2]],Combined_Sheet__Major_Only___2[[NPDES ID2]:[ECHO BFR]],27,FALSE)</f>
        <v>-</v>
      </c>
      <c r="AY563" t="str">
        <f>VLOOKUP(Sheet1[[#This Row],[NPDES ID2]],Combined_Sheet__Major_Only___2[[NPDES ID2]:[ECHO BFR]],28,FALSE)</f>
        <v>-</v>
      </c>
      <c r="AZ563" t="str">
        <f>VLOOKUP(Sheet1[[#This Row],[NPDES ID2]],Combined_Sheet__Major_Only___2[[NPDES ID2]:[ECHO BFR]],29,FALSE)</f>
        <v>thickening</v>
      </c>
      <c r="BA563">
        <f>VLOOKUP(Sheet1[[#This Row],[NPDES ID2]],Combined_Sheet__Major_Only___2[[NPDES ID2]:[ECHO BFR]],17,FALSE)</f>
        <v>41.528241000000001</v>
      </c>
      <c r="BB563">
        <f>VLOOKUP(Sheet1[[#This Row],[NPDES ID2]],Combined_Sheet__Major_Only___2[[NPDES ID2]:[ECHO BFR]],18,FALSE)</f>
        <v>-74.242238</v>
      </c>
      <c r="BC563" t="str">
        <f>IF(ISNUMBER(SEARCH("aerobic",$AW563)),"aerobic","")</f>
        <v>aerobic</v>
      </c>
      <c r="BD563" t="str">
        <f>IF(ISNUMBER(SEARCH("anaer",$AW563)),"anaer","")</f>
        <v/>
      </c>
      <c r="BE563" t="str">
        <f>IF(ISNUMBER(SEARCH("thickening",$AZ563)),"thickening","")</f>
        <v>thickening</v>
      </c>
      <c r="BF563" s="2" t="str">
        <f>IF(ISNUMBER(SEARCH("airDry",$AW563)),"airDry","")</f>
        <v/>
      </c>
      <c r="BG563" s="2" t="str">
        <f>IF(ISNUMBER(SEARCH("heatDry",$AY563)),"heatDry","")</f>
        <v/>
      </c>
      <c r="BH563" s="2" t="str">
        <f>IF(AND(ISNUMBER(SEARCH("aerobic",$AW563)),ISNUMBER(SEARCH("anaer",$AW563))),"Combined Aer and Anaer.","")</f>
        <v/>
      </c>
    </row>
    <row r="564" spans="1:60" x14ac:dyDescent="0.25">
      <c r="A564" s="4">
        <v>2567</v>
      </c>
      <c r="B564" t="s">
        <v>11900</v>
      </c>
      <c r="C564">
        <v>103.64</v>
      </c>
      <c r="D564">
        <v>1120.521125917543</v>
      </c>
      <c r="E564">
        <v>1119.8178444077701</v>
      </c>
      <c r="F564">
        <v>792.1936409512283</v>
      </c>
      <c r="G564">
        <v>1472.1845585091121</v>
      </c>
      <c r="H564">
        <v>-125.00720028422759</v>
      </c>
      <c r="I564">
        <v>-127.4533048636026</v>
      </c>
      <c r="J564">
        <v>-143.748499911663</v>
      </c>
      <c r="K564">
        <v>-101.87547003717221</v>
      </c>
      <c r="L564">
        <v>63.590630533865678</v>
      </c>
      <c r="M564">
        <v>63.255333328567858</v>
      </c>
      <c r="N564">
        <v>62.145672405895098</v>
      </c>
      <c r="O564">
        <v>65.945689322974047</v>
      </c>
      <c r="P564">
        <v>2.4343623799359131</v>
      </c>
      <c r="Q564">
        <v>2.4587084631846778</v>
      </c>
      <c r="R564">
        <v>2.038264789146909</v>
      </c>
      <c r="S564">
        <v>2.7746034101253971</v>
      </c>
      <c r="T564">
        <v>57063.000791722239</v>
      </c>
      <c r="U564">
        <v>57062.957607837438</v>
      </c>
      <c r="V564">
        <v>57024.282236740917</v>
      </c>
      <c r="W564">
        <v>57101.986959318012</v>
      </c>
      <c r="X564">
        <v>4186.6285060011114</v>
      </c>
      <c r="Y564">
        <v>4206.8376826595359</v>
      </c>
      <c r="Z564">
        <v>4038.2179106209442</v>
      </c>
      <c r="AA564">
        <v>4282.3003154964481</v>
      </c>
      <c r="AB564">
        <v>647.28847428075585</v>
      </c>
      <c r="AC564">
        <v>641.47925325948449</v>
      </c>
      <c r="AD564">
        <v>560.88378476716696</v>
      </c>
      <c r="AE564">
        <v>743.34744921476965</v>
      </c>
      <c r="AF564">
        <v>60.130376240057267</v>
      </c>
      <c r="AG564">
        <v>59.813212662367803</v>
      </c>
      <c r="AH564">
        <v>58.764275718098361</v>
      </c>
      <c r="AI564">
        <v>62.357200599591287</v>
      </c>
      <c r="AJ564">
        <v>0.51105388343114444</v>
      </c>
      <c r="AK564">
        <v>0.51105389308605131</v>
      </c>
      <c r="AL564">
        <v>0.51105167015173592</v>
      </c>
      <c r="AM564">
        <v>0.51105608391799229</v>
      </c>
      <c r="AN564">
        <v>0.95735651708742198</v>
      </c>
      <c r="AO564">
        <v>0.95735651708742198</v>
      </c>
      <c r="AP564">
        <v>0.95735651708742198</v>
      </c>
      <c r="AQ564">
        <v>0.95735651708742198</v>
      </c>
      <c r="AR564">
        <v>14.263258491857201</v>
      </c>
      <c r="AS564">
        <v>14.263258491857201</v>
      </c>
      <c r="AT564">
        <v>14.263258491857201</v>
      </c>
      <c r="AU564">
        <v>14.263258491857201</v>
      </c>
      <c r="AV564" t="str">
        <f>VLOOKUP(Sheet1[[#This Row],[NPDES ID2]],Combined_Sheet__Major_Only___2[[NPDES ID2]:[ECHO BFR]],3,FALSE)</f>
        <v>CA</v>
      </c>
      <c r="AW564" t="s">
        <v>41</v>
      </c>
      <c r="AX564" t="str">
        <f>VLOOKUP(Sheet1[[#This Row],[NPDES ID2]],Combined_Sheet__Major_Only___2[[NPDES ID2]:[ECHO BFR]],27,FALSE)</f>
        <v>-</v>
      </c>
      <c r="AY564" t="str">
        <f>VLOOKUP(Sheet1[[#This Row],[NPDES ID2]],Combined_Sheet__Major_Only___2[[NPDES ID2]:[ECHO BFR]],28,FALSE)</f>
        <v>-</v>
      </c>
      <c r="AZ564" t="str">
        <f>VLOOKUP(Sheet1[[#This Row],[NPDES ID2]],Combined_Sheet__Major_Only___2[[NPDES ID2]:[ECHO BFR]],29,FALSE)</f>
        <v>thickening</v>
      </c>
      <c r="BA564">
        <f>VLOOKUP(Sheet1[[#This Row],[NPDES ID2]],Combined_Sheet__Major_Only___2[[NPDES ID2]:[ECHO BFR]],17,FALSE)</f>
        <v>34.413330000000002</v>
      </c>
      <c r="BB564">
        <f>VLOOKUP(Sheet1[[#This Row],[NPDES ID2]],Combined_Sheet__Major_Only___2[[NPDES ID2]:[ECHO BFR]],18,FALSE)</f>
        <v>-119.647631</v>
      </c>
      <c r="BC564" t="str">
        <f>IF(ISNUMBER(SEARCH("aerobic",$AW564)),"aerobic","")</f>
        <v>aerobic</v>
      </c>
      <c r="BD564" t="str">
        <f>IF(ISNUMBER(SEARCH("anaer",$AW564)),"anaer","")</f>
        <v/>
      </c>
      <c r="BE564" t="str">
        <f>IF(ISNUMBER(SEARCH("thickening",$AZ564)),"thickening","")</f>
        <v>thickening</v>
      </c>
      <c r="BF564" s="3" t="str">
        <f>IF(ISNUMBER(SEARCH("airDry",$AW564)),"airDry","")</f>
        <v/>
      </c>
      <c r="BG564" s="3" t="str">
        <f>IF(ISNUMBER(SEARCH("heatDry",$AY564)),"heatDry","")</f>
        <v/>
      </c>
      <c r="BH564" s="3" t="str">
        <f>IF(AND(ISNUMBER(SEARCH("aerobic",$AW564)),ISNUMBER(SEARCH("anaer",$AW564))),"Combined Aer and Anaer.","")</f>
        <v/>
      </c>
    </row>
    <row r="565" spans="1:60" x14ac:dyDescent="0.25">
      <c r="A565" s="4">
        <v>1150</v>
      </c>
      <c r="B565" t="s">
        <v>5524</v>
      </c>
      <c r="C565">
        <v>295</v>
      </c>
      <c r="D565">
        <v>476.33129715645077</v>
      </c>
      <c r="E565">
        <v>481.43260042555693</v>
      </c>
      <c r="F565">
        <v>360.91465103483858</v>
      </c>
      <c r="G565">
        <v>608.95970005685672</v>
      </c>
      <c r="H565">
        <v>-116.94373752604869</v>
      </c>
      <c r="I565">
        <v>-119.2745473182091</v>
      </c>
      <c r="J565">
        <v>-134.8873059519608</v>
      </c>
      <c r="K565">
        <v>-93.444787736239732</v>
      </c>
      <c r="L565">
        <v>192.50140577445529</v>
      </c>
      <c r="M565">
        <v>191.63828447251771</v>
      </c>
      <c r="N565">
        <v>188.7805131812743</v>
      </c>
      <c r="O565">
        <v>198.56545120572289</v>
      </c>
      <c r="P565">
        <v>6.9051433117753387</v>
      </c>
      <c r="Q565">
        <v>6.9879799404263716</v>
      </c>
      <c r="R565">
        <v>5.734490093745177</v>
      </c>
      <c r="S565">
        <v>7.8669822775373452</v>
      </c>
      <c r="T565">
        <v>57116.147069078339</v>
      </c>
      <c r="U565">
        <v>57116.103846229264</v>
      </c>
      <c r="V565">
        <v>57077.393578819007</v>
      </c>
      <c r="W565">
        <v>57155.168413415697</v>
      </c>
      <c r="X565">
        <v>3939.8313484617411</v>
      </c>
      <c r="Y565">
        <v>3955.8830228646962</v>
      </c>
      <c r="Z565">
        <v>3820.950011949586</v>
      </c>
      <c r="AA565">
        <v>4016.3540104507661</v>
      </c>
      <c r="AB565">
        <v>782.63682559760457</v>
      </c>
      <c r="AC565">
        <v>772.54574506177005</v>
      </c>
      <c r="AD565">
        <v>651.74140415885051</v>
      </c>
      <c r="AE565">
        <v>938.0944814505275</v>
      </c>
      <c r="AF565">
        <v>63.950558846567837</v>
      </c>
      <c r="AG565">
        <v>63.663465750412207</v>
      </c>
      <c r="AH565">
        <v>62.715189409495927</v>
      </c>
      <c r="AI565">
        <v>65.964814078350543</v>
      </c>
      <c r="AJ565">
        <v>0.55769968575489093</v>
      </c>
      <c r="AK565">
        <v>0.5576997174501368</v>
      </c>
      <c r="AL565">
        <v>0.5576924138815621</v>
      </c>
      <c r="AM565">
        <v>0.55770691566965735</v>
      </c>
      <c r="AN565">
        <v>0.95739377183504037</v>
      </c>
      <c r="AO565">
        <v>0.95739377183504015</v>
      </c>
      <c r="AP565">
        <v>0.95739377183504015</v>
      </c>
      <c r="AQ565">
        <v>0.95739377183504015</v>
      </c>
      <c r="AR565">
        <v>13.114673389635771</v>
      </c>
      <c r="AS565">
        <v>13.114673389635771</v>
      </c>
      <c r="AT565">
        <v>13.114673389635771</v>
      </c>
      <c r="AU565">
        <v>13.114673389635771</v>
      </c>
      <c r="AV565" t="str">
        <f>VLOOKUP(Sheet1[[#This Row],[NPDES ID2]],Combined_Sheet__Major_Only___2[[NPDES ID2]:[ECHO BFR]],3,FALSE)</f>
        <v>CT</v>
      </c>
      <c r="AW565" t="s">
        <v>41</v>
      </c>
      <c r="AX565" t="str">
        <f>VLOOKUP(Sheet1[[#This Row],[NPDES ID2]],Combined_Sheet__Major_Only___2[[NPDES ID2]:[ECHO BFR]],27,FALSE)</f>
        <v>methaneBioCaptureRecover</v>
      </c>
      <c r="AY565" t="str">
        <f>VLOOKUP(Sheet1[[#This Row],[NPDES ID2]],Combined_Sheet__Major_Only___2[[NPDES ID2]:[ECHO BFR]],28,FALSE)</f>
        <v>-</v>
      </c>
      <c r="AZ565" t="str">
        <f>VLOOKUP(Sheet1[[#This Row],[NPDES ID2]],Combined_Sheet__Major_Only___2[[NPDES ID2]:[ECHO BFR]],29,FALSE)</f>
        <v>preliminaryOps, thickening</v>
      </c>
      <c r="BA565">
        <f>VLOOKUP(Sheet1[[#This Row],[NPDES ID2]],Combined_Sheet__Major_Only___2[[NPDES ID2]:[ECHO BFR]],17,FALSE)</f>
        <v>41.526190999999997</v>
      </c>
      <c r="BB565">
        <f>VLOOKUP(Sheet1[[#This Row],[NPDES ID2]],Combined_Sheet__Major_Only___2[[NPDES ID2]:[ECHO BFR]],18,FALSE)</f>
        <v>-72.084582999999995</v>
      </c>
      <c r="BC565" t="str">
        <f>IF(ISNUMBER(SEARCH("aerobic",$AW565)),"aerobic","")</f>
        <v>aerobic</v>
      </c>
      <c r="BD565" t="str">
        <f>IF(ISNUMBER(SEARCH("anaer",$AW565)),"anaer","")</f>
        <v/>
      </c>
      <c r="BE565" t="str">
        <f>IF(ISNUMBER(SEARCH("thickening",$AZ565)),"thickening","")</f>
        <v>thickening</v>
      </c>
      <c r="BF565" s="2" t="str">
        <f>IF(ISNUMBER(SEARCH("airDry",$AW565)),"airDry","")</f>
        <v/>
      </c>
      <c r="BG565" s="2" t="str">
        <f>IF(ISNUMBER(SEARCH("heatDry",$AY565)),"heatDry","")</f>
        <v/>
      </c>
      <c r="BH565" s="2" t="str">
        <f>IF(AND(ISNUMBER(SEARCH("aerobic",$AW565)),ISNUMBER(SEARCH("anaer",$AW565))),"Combined Aer and Anaer.","")</f>
        <v/>
      </c>
    </row>
    <row r="566" spans="1:60" x14ac:dyDescent="0.25">
      <c r="A566" s="4">
        <v>2322</v>
      </c>
      <c r="B566" t="s">
        <v>10844</v>
      </c>
      <c r="C566">
        <v>389.52</v>
      </c>
      <c r="D566">
        <v>413.02821612627281</v>
      </c>
      <c r="E566">
        <v>418.10234257704718</v>
      </c>
      <c r="F566">
        <v>317.48948195914448</v>
      </c>
      <c r="G566">
        <v>510.23819595825182</v>
      </c>
      <c r="H566">
        <v>-116.6046832626115</v>
      </c>
      <c r="I566">
        <v>-118.95415725666579</v>
      </c>
      <c r="J566">
        <v>-134.5863596926101</v>
      </c>
      <c r="K566">
        <v>-93.103120701049846</v>
      </c>
      <c r="L566">
        <v>254.83325914172559</v>
      </c>
      <c r="M566">
        <v>253.69884970875461</v>
      </c>
      <c r="N566">
        <v>249.94236034551881</v>
      </c>
      <c r="O566">
        <v>262.80393114673961</v>
      </c>
      <c r="P566">
        <v>9.1161874848249269</v>
      </c>
      <c r="Q566">
        <v>9.2282093449888212</v>
      </c>
      <c r="R566">
        <v>7.5680137990066383</v>
      </c>
      <c r="S566">
        <v>10.38459588053952</v>
      </c>
      <c r="T566">
        <v>57158.710137700291</v>
      </c>
      <c r="U566">
        <v>57158.666883646023</v>
      </c>
      <c r="V566">
        <v>57119.92866895011</v>
      </c>
      <c r="W566">
        <v>57197.759653908579</v>
      </c>
      <c r="X566">
        <v>3932.6475472495531</v>
      </c>
      <c r="Y566">
        <v>3948.5484779615408</v>
      </c>
      <c r="Z566">
        <v>3814.8234222909769</v>
      </c>
      <c r="AA566">
        <v>4008.4884266433251</v>
      </c>
      <c r="AB566">
        <v>615.72194089195432</v>
      </c>
      <c r="AC566">
        <v>610.87905863860374</v>
      </c>
      <c r="AD566">
        <v>532.77985419258994</v>
      </c>
      <c r="AE566">
        <v>710.20469400973798</v>
      </c>
      <c r="AF566">
        <v>64.115061511653437</v>
      </c>
      <c r="AG566">
        <v>63.829219694507962</v>
      </c>
      <c r="AH566">
        <v>62.885421287092463</v>
      </c>
      <c r="AI566">
        <v>66.120126602234294</v>
      </c>
      <c r="AJ566">
        <v>0.55970965443227461</v>
      </c>
      <c r="AK566">
        <v>0.55970969252329472</v>
      </c>
      <c r="AL566">
        <v>0.55970091299915736</v>
      </c>
      <c r="AM566">
        <v>0.55971834545321064</v>
      </c>
      <c r="AN566">
        <v>0.95742356100304915</v>
      </c>
      <c r="AO566">
        <v>0.95742356100304926</v>
      </c>
      <c r="AP566">
        <v>0.95742356100304926</v>
      </c>
      <c r="AQ566">
        <v>0.95742356100304926</v>
      </c>
      <c r="AR566">
        <v>15.092474067300049</v>
      </c>
      <c r="AS566">
        <v>15.092474067300049</v>
      </c>
      <c r="AT566">
        <v>15.092474067300049</v>
      </c>
      <c r="AU566">
        <v>15.092474067300049</v>
      </c>
      <c r="AV566" t="str">
        <f>VLOOKUP(Sheet1[[#This Row],[NPDES ID2]],Combined_Sheet__Major_Only___2[[NPDES ID2]:[ECHO BFR]],3,FALSE)</f>
        <v>TX</v>
      </c>
      <c r="AW566" t="s">
        <v>41</v>
      </c>
      <c r="AX566" t="str">
        <f>VLOOKUP(Sheet1[[#This Row],[NPDES ID2]],Combined_Sheet__Major_Only___2[[NPDES ID2]:[ECHO BFR]],27,FALSE)</f>
        <v>-</v>
      </c>
      <c r="AY566" t="str">
        <f>VLOOKUP(Sheet1[[#This Row],[NPDES ID2]],Combined_Sheet__Major_Only___2[[NPDES ID2]:[ECHO BFR]],28,FALSE)</f>
        <v>-</v>
      </c>
      <c r="AZ566" t="str">
        <f>VLOOKUP(Sheet1[[#This Row],[NPDES ID2]],Combined_Sheet__Major_Only___2[[NPDES ID2]:[ECHO BFR]],29,FALSE)</f>
        <v>preliminaryOps, thickening</v>
      </c>
      <c r="BA566">
        <f>VLOOKUP(Sheet1[[#This Row],[NPDES ID2]],Combined_Sheet__Major_Only___2[[NPDES ID2]:[ECHO BFR]],17,FALSE)</f>
        <v>30.571138000000001</v>
      </c>
      <c r="BB566">
        <f>VLOOKUP(Sheet1[[#This Row],[NPDES ID2]],Combined_Sheet__Major_Only___2[[NPDES ID2]:[ECHO BFR]],18,FALSE)</f>
        <v>-96.217744999999994</v>
      </c>
      <c r="BC566" t="str">
        <f>IF(ISNUMBER(SEARCH("aerobic",$AW566)),"aerobic","")</f>
        <v>aerobic</v>
      </c>
      <c r="BD566" t="str">
        <f>IF(ISNUMBER(SEARCH("anaer",$AW566)),"anaer","")</f>
        <v/>
      </c>
      <c r="BE566" t="str">
        <f>IF(ISNUMBER(SEARCH("thickening",$AZ566)),"thickening","")</f>
        <v>thickening</v>
      </c>
      <c r="BF566" s="2" t="str">
        <f>IF(ISNUMBER(SEARCH("airDry",$AW566)),"airDry","")</f>
        <v/>
      </c>
      <c r="BG566" s="2" t="str">
        <f>IF(ISNUMBER(SEARCH("heatDry",$AY566)),"heatDry","")</f>
        <v/>
      </c>
      <c r="BH566" s="2" t="str">
        <f>IF(AND(ISNUMBER(SEARCH("aerobic",$AW566)),ISNUMBER(SEARCH("anaer",$AW566))),"Combined Aer and Anaer.","")</f>
        <v/>
      </c>
    </row>
    <row r="567" spans="1:60" x14ac:dyDescent="0.25">
      <c r="A567" s="4">
        <v>622</v>
      </c>
      <c r="B567" t="s">
        <v>3071</v>
      </c>
      <c r="C567">
        <v>452.27</v>
      </c>
      <c r="D567">
        <v>413.00899433142808</v>
      </c>
      <c r="E567">
        <v>418.107500514143</v>
      </c>
      <c r="F567">
        <v>317.88549569413829</v>
      </c>
      <c r="G567">
        <v>504.55281237790189</v>
      </c>
      <c r="H567">
        <v>-123.8307964421615</v>
      </c>
      <c r="I567">
        <v>-126.3659802936547</v>
      </c>
      <c r="J567">
        <v>-142.4257229011759</v>
      </c>
      <c r="K567">
        <v>-100.7346230872957</v>
      </c>
      <c r="L567">
        <v>279.73552529773121</v>
      </c>
      <c r="M567">
        <v>278.29061776025452</v>
      </c>
      <c r="N567">
        <v>273.50544022019568</v>
      </c>
      <c r="O567">
        <v>289.88849282735401</v>
      </c>
      <c r="P567">
        <v>10.61843382949985</v>
      </c>
      <c r="Q567">
        <v>10.71626085659859</v>
      </c>
      <c r="R567">
        <v>8.8816335704134808</v>
      </c>
      <c r="S567">
        <v>12.093855363376431</v>
      </c>
      <c r="T567">
        <v>57251.281303279371</v>
      </c>
      <c r="U567">
        <v>57251.237981356382</v>
      </c>
      <c r="V567">
        <v>57212.438983617991</v>
      </c>
      <c r="W567">
        <v>57290.392090984598</v>
      </c>
      <c r="X567">
        <v>4166.8175157737232</v>
      </c>
      <c r="Y567">
        <v>4186.5100401635327</v>
      </c>
      <c r="Z567">
        <v>4022.037686470821</v>
      </c>
      <c r="AA567">
        <v>4260.1347061373817</v>
      </c>
      <c r="AB567">
        <v>703.96127485182819</v>
      </c>
      <c r="AC567">
        <v>696.60872100747429</v>
      </c>
      <c r="AD567">
        <v>601.95900268444052</v>
      </c>
      <c r="AE567">
        <v>819.20037192172708</v>
      </c>
      <c r="AF567">
        <v>60.615748222118093</v>
      </c>
      <c r="AG567">
        <v>60.302145510039217</v>
      </c>
      <c r="AH567">
        <v>59.26680414990664</v>
      </c>
      <c r="AI567">
        <v>62.815403457489033</v>
      </c>
      <c r="AJ567">
        <v>0.51697701710429778</v>
      </c>
      <c r="AK567">
        <v>0.51697706107460584</v>
      </c>
      <c r="AL567">
        <v>0.51696692264511701</v>
      </c>
      <c r="AM567">
        <v>0.51698705339334061</v>
      </c>
      <c r="AN567">
        <v>0.95748820638629795</v>
      </c>
      <c r="AO567">
        <v>0.95748820638629784</v>
      </c>
      <c r="AP567">
        <v>0.95748820638629784</v>
      </c>
      <c r="AQ567">
        <v>0.95748820638629784</v>
      </c>
      <c r="AR567">
        <v>13.631625627935129</v>
      </c>
      <c r="AS567">
        <v>13.631625627935129</v>
      </c>
      <c r="AT567">
        <v>13.631625627935129</v>
      </c>
      <c r="AU567">
        <v>13.631625627935129</v>
      </c>
      <c r="AV567" t="str">
        <f>VLOOKUP(Sheet1[[#This Row],[NPDES ID2]],Combined_Sheet__Major_Only___2[[NPDES ID2]:[ECHO BFR]],3,FALSE)</f>
        <v>IL</v>
      </c>
      <c r="AW567" t="s">
        <v>41</v>
      </c>
      <c r="AX567" t="str">
        <f>VLOOKUP(Sheet1[[#This Row],[NPDES ID2]],Combined_Sheet__Major_Only___2[[NPDES ID2]:[ECHO BFR]],27,FALSE)</f>
        <v>tempSludgeStore</v>
      </c>
      <c r="AY567" t="str">
        <f>VLOOKUP(Sheet1[[#This Row],[NPDES ID2]],Combined_Sheet__Major_Only___2[[NPDES ID2]:[ECHO BFR]],28,FALSE)</f>
        <v>-</v>
      </c>
      <c r="AZ567" t="str">
        <f>VLOOKUP(Sheet1[[#This Row],[NPDES ID2]],Combined_Sheet__Major_Only___2[[NPDES ID2]:[ECHO BFR]],29,FALSE)</f>
        <v>thickening</v>
      </c>
      <c r="BA567">
        <f>VLOOKUP(Sheet1[[#This Row],[NPDES ID2]],Combined_Sheet__Major_Only___2[[NPDES ID2]:[ECHO BFR]],17,FALSE)</f>
        <v>42.162500000000001</v>
      </c>
      <c r="BB567">
        <f>VLOOKUP(Sheet1[[#This Row],[NPDES ID2]],Combined_Sheet__Major_Only___2[[NPDES ID2]:[ECHO BFR]],18,FALSE)</f>
        <v>-88.441699999999997</v>
      </c>
      <c r="BC567" t="str">
        <f>IF(ISNUMBER(SEARCH("aerobic",$AW567)),"aerobic","")</f>
        <v>aerobic</v>
      </c>
      <c r="BD567" t="str">
        <f>IF(ISNUMBER(SEARCH("anaer",$AW567)),"anaer","")</f>
        <v/>
      </c>
      <c r="BE567" t="str">
        <f>IF(ISNUMBER(SEARCH("thickening",$AZ567)),"thickening","")</f>
        <v>thickening</v>
      </c>
      <c r="BF567" s="2" t="str">
        <f>IF(ISNUMBER(SEARCH("airDry",$AW567)),"airDry","")</f>
        <v/>
      </c>
      <c r="BG567" s="2" t="str">
        <f>IF(ISNUMBER(SEARCH("heatDry",$AY567)),"heatDry","")</f>
        <v/>
      </c>
      <c r="BH567" s="2" t="str">
        <f>IF(AND(ISNUMBER(SEARCH("aerobic",$AW567)),ISNUMBER(SEARCH("anaer",$AW567))),"Combined Aer and Anaer.","")</f>
        <v/>
      </c>
    </row>
    <row r="568" spans="1:60" x14ac:dyDescent="0.25">
      <c r="A568" s="4">
        <v>419</v>
      </c>
      <c r="B568" t="s">
        <v>2103</v>
      </c>
      <c r="C568">
        <v>640.38</v>
      </c>
      <c r="D568">
        <v>363.26973999523977</v>
      </c>
      <c r="E568">
        <v>363.42627929970098</v>
      </c>
      <c r="F568">
        <v>294.02890043767309</v>
      </c>
      <c r="G568">
        <v>431.52549045186561</v>
      </c>
      <c r="H568">
        <v>-116.4078626695523</v>
      </c>
      <c r="I568">
        <v>-118.80796409981021</v>
      </c>
      <c r="J568">
        <v>-134.42617136152481</v>
      </c>
      <c r="K568">
        <v>-92.971983183015553</v>
      </c>
      <c r="L568">
        <v>419.32530329132072</v>
      </c>
      <c r="M568">
        <v>417.46396377711898</v>
      </c>
      <c r="N568">
        <v>411.29645789840077</v>
      </c>
      <c r="O568">
        <v>432.40856441521572</v>
      </c>
      <c r="P568">
        <v>14.98620955926167</v>
      </c>
      <c r="Q568">
        <v>15.171871055622031</v>
      </c>
      <c r="R568">
        <v>12.43972412053192</v>
      </c>
      <c r="S568">
        <v>17.070769615425409</v>
      </c>
      <c r="T568">
        <v>57255.221513594537</v>
      </c>
      <c r="U568">
        <v>57255.178188782767</v>
      </c>
      <c r="V568">
        <v>57216.376603867568</v>
      </c>
      <c r="W568">
        <v>57294.334909267178</v>
      </c>
      <c r="X568">
        <v>3935.7740700986969</v>
      </c>
      <c r="Y568">
        <v>3951.6415718546368</v>
      </c>
      <c r="Z568">
        <v>3818.1472468075699</v>
      </c>
      <c r="AA568">
        <v>4011.494931510274</v>
      </c>
      <c r="AB568">
        <v>777.00479337374384</v>
      </c>
      <c r="AC568">
        <v>767.18141812643239</v>
      </c>
      <c r="AD568">
        <v>647.82720239401635</v>
      </c>
      <c r="AE568">
        <v>930.47418690177028</v>
      </c>
      <c r="AF568">
        <v>64.17312526292487</v>
      </c>
      <c r="AG568">
        <v>63.88749228172076</v>
      </c>
      <c r="AH568">
        <v>62.946010116477169</v>
      </c>
      <c r="AI568">
        <v>66.174786542592059</v>
      </c>
      <c r="AJ568">
        <v>0.56041912621366652</v>
      </c>
      <c r="AK568">
        <v>0.56041919503795368</v>
      </c>
      <c r="AL568">
        <v>0.56040331267238908</v>
      </c>
      <c r="AM568">
        <v>0.56043484878490035</v>
      </c>
      <c r="AN568">
        <v>0.95749095360486747</v>
      </c>
      <c r="AO568">
        <v>0.9574909536048678</v>
      </c>
      <c r="AP568">
        <v>0.9574909536048678</v>
      </c>
      <c r="AQ568">
        <v>0.9574909536048678</v>
      </c>
      <c r="AR568">
        <v>13.20515974808402</v>
      </c>
      <c r="AS568">
        <v>13.205159748084011</v>
      </c>
      <c r="AT568">
        <v>13.205159748084011</v>
      </c>
      <c r="AU568">
        <v>13.205159748084011</v>
      </c>
      <c r="AV568" t="str">
        <f>VLOOKUP(Sheet1[[#This Row],[NPDES ID2]],Combined_Sheet__Major_Only___2[[NPDES ID2]:[ECHO BFR]],3,FALSE)</f>
        <v>NC</v>
      </c>
      <c r="AW568" t="s">
        <v>41</v>
      </c>
      <c r="AX568" t="str">
        <f>VLOOKUP(Sheet1[[#This Row],[NPDES ID2]],Combined_Sheet__Major_Only___2[[NPDES ID2]:[ECHO BFR]],27,FALSE)</f>
        <v>-</v>
      </c>
      <c r="AY568" t="str">
        <f>VLOOKUP(Sheet1[[#This Row],[NPDES ID2]],Combined_Sheet__Major_Only___2[[NPDES ID2]:[ECHO BFR]],28,FALSE)</f>
        <v>thermoAerobicDigest</v>
      </c>
      <c r="AZ568" t="str">
        <f>VLOOKUP(Sheet1[[#This Row],[NPDES ID2]],Combined_Sheet__Major_Only___2[[NPDES ID2]:[ECHO BFR]],29,FALSE)</f>
        <v>thickening, preliminaryOps</v>
      </c>
      <c r="BA568">
        <f>VLOOKUP(Sheet1[[#This Row],[NPDES ID2]],Combined_Sheet__Major_Only___2[[NPDES ID2]:[ECHO BFR]],17,FALSE)</f>
        <v>34.027540999999999</v>
      </c>
      <c r="BB568">
        <f>VLOOKUP(Sheet1[[#This Row],[NPDES ID2]],Combined_Sheet__Major_Only___2[[NPDES ID2]:[ECHO BFR]],18,FALSE)</f>
        <v>-78.280216999999993</v>
      </c>
      <c r="BC568" t="str">
        <f>IF(ISNUMBER(SEARCH("aerobic",$AW568)),"aerobic","")</f>
        <v>aerobic</v>
      </c>
      <c r="BD568" t="str">
        <f>IF(ISNUMBER(SEARCH("anaer",$AW568)),"anaer","")</f>
        <v/>
      </c>
      <c r="BE568" t="str">
        <f>IF(ISNUMBER(SEARCH("thickening",$AZ568)),"thickening","")</f>
        <v>thickening</v>
      </c>
      <c r="BF568" s="3" t="str">
        <f>IF(ISNUMBER(SEARCH("airDry",$AW568)),"airDry","")</f>
        <v/>
      </c>
      <c r="BG568" s="3" t="str">
        <f>IF(ISNUMBER(SEARCH("heatDry",$AY568)),"heatDry","")</f>
        <v/>
      </c>
      <c r="BH568" s="3" t="str">
        <f>IF(AND(ISNUMBER(SEARCH("aerobic",$AW568)),ISNUMBER(SEARCH("anaer",$AW568))),"Combined Aer and Anaer.","")</f>
        <v/>
      </c>
    </row>
    <row r="569" spans="1:60" x14ac:dyDescent="0.25">
      <c r="A569" s="4">
        <v>2396</v>
      </c>
      <c r="B569" t="s">
        <v>11172</v>
      </c>
      <c r="C569">
        <v>288.81</v>
      </c>
      <c r="D569">
        <v>466.93959306095212</v>
      </c>
      <c r="E569">
        <v>472.35964848317963</v>
      </c>
      <c r="F569">
        <v>353.07268383954261</v>
      </c>
      <c r="G569">
        <v>597.16658161866451</v>
      </c>
      <c r="H569">
        <v>-112.9548658307915</v>
      </c>
      <c r="I569">
        <v>-115.3825442156196</v>
      </c>
      <c r="J569">
        <v>-131.2886723789963</v>
      </c>
      <c r="K569">
        <v>-89.238486722606197</v>
      </c>
      <c r="L569">
        <v>194.629106397073</v>
      </c>
      <c r="M569">
        <v>193.83294397500461</v>
      </c>
      <c r="N569">
        <v>191.19694536156419</v>
      </c>
      <c r="O569">
        <v>200.22262242433251</v>
      </c>
      <c r="P569">
        <v>6.7471160970273862</v>
      </c>
      <c r="Q569">
        <v>6.8357659323719187</v>
      </c>
      <c r="R569">
        <v>5.5527590878146933</v>
      </c>
      <c r="S569">
        <v>7.7333856428956862</v>
      </c>
      <c r="T569">
        <v>57379.236238735823</v>
      </c>
      <c r="U569">
        <v>57379.192823002442</v>
      </c>
      <c r="V569">
        <v>57340.309808926657</v>
      </c>
      <c r="W569">
        <v>57418.431717936357</v>
      </c>
      <c r="X569">
        <v>3832.393335848918</v>
      </c>
      <c r="Y569">
        <v>3846.5474866067639</v>
      </c>
      <c r="Z569">
        <v>3726.9043411422399</v>
      </c>
      <c r="AA569">
        <v>3900.2762627493148</v>
      </c>
      <c r="AB569">
        <v>645.25332201174569</v>
      </c>
      <c r="AC569">
        <v>639.76359455440775</v>
      </c>
      <c r="AD569">
        <v>552.68995221868909</v>
      </c>
      <c r="AE569">
        <v>753.22578393473123</v>
      </c>
      <c r="AF569">
        <v>66.043088717665938</v>
      </c>
      <c r="AG569">
        <v>65.772596725182993</v>
      </c>
      <c r="AH569">
        <v>64.879151031260349</v>
      </c>
      <c r="AI569">
        <v>67.940873916693462</v>
      </c>
      <c r="AJ569">
        <v>0.58327484012191011</v>
      </c>
      <c r="AK569">
        <v>0.58327486994538713</v>
      </c>
      <c r="AL569">
        <v>0.5832679985532051</v>
      </c>
      <c r="AM569">
        <v>0.5832816422046837</v>
      </c>
      <c r="AN569">
        <v>0.95757723885611479</v>
      </c>
      <c r="AO569">
        <v>0.95757723885611501</v>
      </c>
      <c r="AP569">
        <v>0.95757723885611501</v>
      </c>
      <c r="AQ569">
        <v>0.95757723885611501</v>
      </c>
      <c r="AR569">
        <v>14.88274363380008</v>
      </c>
      <c r="AS569">
        <v>14.88274363380008</v>
      </c>
      <c r="AT569">
        <v>14.88274363380008</v>
      </c>
      <c r="AU569">
        <v>14.88274363380008</v>
      </c>
      <c r="AV569" t="str">
        <f>VLOOKUP(Sheet1[[#This Row],[NPDES ID2]],Combined_Sheet__Major_Only___2[[NPDES ID2]:[ECHO BFR]],3,FALSE)</f>
        <v>TX</v>
      </c>
      <c r="AW569" t="s">
        <v>41</v>
      </c>
      <c r="AX569" t="str">
        <f>VLOOKUP(Sheet1[[#This Row],[NPDES ID2]],Combined_Sheet__Major_Only___2[[NPDES ID2]:[ECHO BFR]],27,FALSE)</f>
        <v>-</v>
      </c>
      <c r="AY569" t="str">
        <f>VLOOKUP(Sheet1[[#This Row],[NPDES ID2]],Combined_Sheet__Major_Only___2[[NPDES ID2]:[ECHO BFR]],28,FALSE)</f>
        <v>-</v>
      </c>
      <c r="AZ569" t="str">
        <f>VLOOKUP(Sheet1[[#This Row],[NPDES ID2]],Combined_Sheet__Major_Only___2[[NPDES ID2]:[ECHO BFR]],29,FALSE)</f>
        <v>thickening</v>
      </c>
      <c r="BA569">
        <f>VLOOKUP(Sheet1[[#This Row],[NPDES ID2]],Combined_Sheet__Major_Only___2[[NPDES ID2]:[ECHO BFR]],17,FALSE)</f>
        <v>32.417639000000001</v>
      </c>
      <c r="BB569">
        <f>VLOOKUP(Sheet1[[#This Row],[NPDES ID2]],Combined_Sheet__Major_Only___2[[NPDES ID2]:[ECHO BFR]],18,FALSE)</f>
        <v>-97.775306999999998</v>
      </c>
      <c r="BC569" t="str">
        <f>IF(ISNUMBER(SEARCH("aerobic",$AW569)),"aerobic","")</f>
        <v>aerobic</v>
      </c>
      <c r="BD569" t="str">
        <f>IF(ISNUMBER(SEARCH("anaer",$AW569)),"anaer","")</f>
        <v/>
      </c>
      <c r="BE569" t="str">
        <f>IF(ISNUMBER(SEARCH("thickening",$AZ569)),"thickening","")</f>
        <v>thickening</v>
      </c>
      <c r="BF569" s="2" t="str">
        <f>IF(ISNUMBER(SEARCH("airDry",$AW569)),"airDry","")</f>
        <v/>
      </c>
      <c r="BG569" s="2" t="str">
        <f>IF(ISNUMBER(SEARCH("heatDry",$AY569)),"heatDry","")</f>
        <v/>
      </c>
      <c r="BH569" s="2" t="str">
        <f>IF(AND(ISNUMBER(SEARCH("aerobic",$AW569)),ISNUMBER(SEARCH("anaer",$AW569))),"Combined Aer and Anaer.","")</f>
        <v/>
      </c>
    </row>
    <row r="570" spans="1:60" x14ac:dyDescent="0.25">
      <c r="A570" s="4">
        <v>1472</v>
      </c>
      <c r="B570" t="s">
        <v>6948</v>
      </c>
      <c r="C570">
        <v>113.3</v>
      </c>
      <c r="D570">
        <v>959.87146130678639</v>
      </c>
      <c r="E570">
        <v>961.04701842244208</v>
      </c>
      <c r="F570">
        <v>681.11876502140683</v>
      </c>
      <c r="G570">
        <v>1258.736685993593</v>
      </c>
      <c r="H570">
        <v>-115.10363048240239</v>
      </c>
      <c r="I570">
        <v>-117.4829819858323</v>
      </c>
      <c r="J570">
        <v>-133.2195733557605</v>
      </c>
      <c r="K570">
        <v>-91.458542195872099</v>
      </c>
      <c r="L570">
        <v>75.061076118978121</v>
      </c>
      <c r="M570">
        <v>74.73843286383979</v>
      </c>
      <c r="N570">
        <v>73.67059926179607</v>
      </c>
      <c r="O570">
        <v>77.327321582277364</v>
      </c>
      <c r="P570">
        <v>2.6496753548026</v>
      </c>
      <c r="Q570">
        <v>2.683518771309255</v>
      </c>
      <c r="R570">
        <v>2.1923113564260972</v>
      </c>
      <c r="S570">
        <v>3.0249071637251599</v>
      </c>
      <c r="T570">
        <v>57397.28979348237</v>
      </c>
      <c r="U570">
        <v>57397.246364512983</v>
      </c>
      <c r="V570">
        <v>57358.351496314172</v>
      </c>
      <c r="W570">
        <v>57436.49722206602</v>
      </c>
      <c r="X570">
        <v>3899.667251966473</v>
      </c>
      <c r="Y570">
        <v>3914.855777671396</v>
      </c>
      <c r="Z570">
        <v>3786.8875146927271</v>
      </c>
      <c r="AA570">
        <v>3972.2432798456521</v>
      </c>
      <c r="AB570">
        <v>680.87882372267211</v>
      </c>
      <c r="AC570">
        <v>674.36510893541367</v>
      </c>
      <c r="AD570">
        <v>579.70494686770371</v>
      </c>
      <c r="AE570">
        <v>798.89259729005869</v>
      </c>
      <c r="AF570">
        <v>64.925195870144393</v>
      </c>
      <c r="AG570">
        <v>64.645989125934179</v>
      </c>
      <c r="AH570">
        <v>63.722755897027419</v>
      </c>
      <c r="AI570">
        <v>66.885318933904642</v>
      </c>
      <c r="AJ570">
        <v>0.56960976938459584</v>
      </c>
      <c r="AK570">
        <v>0.56960978114859662</v>
      </c>
      <c r="AL570">
        <v>0.56960707251422171</v>
      </c>
      <c r="AM570">
        <v>0.56961245066853827</v>
      </c>
      <c r="AN570">
        <v>0.9575897707092953</v>
      </c>
      <c r="AO570">
        <v>0.95758977070929541</v>
      </c>
      <c r="AP570">
        <v>0.95758977070929541</v>
      </c>
      <c r="AQ570">
        <v>0.95758977070929541</v>
      </c>
      <c r="AR570">
        <v>14.322126798406069</v>
      </c>
      <c r="AS570">
        <v>14.322126798406069</v>
      </c>
      <c r="AT570">
        <v>14.322126798406069</v>
      </c>
      <c r="AU570">
        <v>14.322126798406069</v>
      </c>
      <c r="AV570" t="str">
        <f>VLOOKUP(Sheet1[[#This Row],[NPDES ID2]],Combined_Sheet__Major_Only___2[[NPDES ID2]:[ECHO BFR]],3,FALSE)</f>
        <v>MO</v>
      </c>
      <c r="AW570" t="s">
        <v>41</v>
      </c>
      <c r="AX570" t="str">
        <f>VLOOKUP(Sheet1[[#This Row],[NPDES ID2]],Combined_Sheet__Major_Only___2[[NPDES ID2]:[ECHO BFR]],27,FALSE)</f>
        <v>other</v>
      </c>
      <c r="AY570" t="str">
        <f>VLOOKUP(Sheet1[[#This Row],[NPDES ID2]],Combined_Sheet__Major_Only___2[[NPDES ID2]:[ECHO BFR]],28,FALSE)</f>
        <v>-</v>
      </c>
      <c r="AZ570" t="str">
        <f>VLOOKUP(Sheet1[[#This Row],[NPDES ID2]],Combined_Sheet__Major_Only___2[[NPDES ID2]:[ECHO BFR]],29,FALSE)</f>
        <v>thickening</v>
      </c>
      <c r="BA570">
        <f>VLOOKUP(Sheet1[[#This Row],[NPDES ID2]],Combined_Sheet__Major_Only___2[[NPDES ID2]:[ECHO BFR]],17,FALSE)</f>
        <v>38.084860999999997</v>
      </c>
      <c r="BB570">
        <f>VLOOKUP(Sheet1[[#This Row],[NPDES ID2]],Combined_Sheet__Major_Only___2[[NPDES ID2]:[ECHO BFR]],18,FALSE)</f>
        <v>-91.414162000000005</v>
      </c>
      <c r="BC570" t="str">
        <f>IF(ISNUMBER(SEARCH("aerobic",$AW570)),"aerobic","")</f>
        <v>aerobic</v>
      </c>
      <c r="BD570" t="str">
        <f>IF(ISNUMBER(SEARCH("anaer",$AW570)),"anaer","")</f>
        <v/>
      </c>
      <c r="BE570" t="str">
        <f>IF(ISNUMBER(SEARCH("thickening",$AZ570)),"thickening","")</f>
        <v>thickening</v>
      </c>
      <c r="BF570" s="2" t="str">
        <f>IF(ISNUMBER(SEARCH("airDry",$AW570)),"airDry","")</f>
        <v/>
      </c>
      <c r="BG570" s="2" t="str">
        <f>IF(ISNUMBER(SEARCH("heatDry",$AY570)),"heatDry","")</f>
        <v/>
      </c>
      <c r="BH570" s="2" t="str">
        <f>IF(AND(ISNUMBER(SEARCH("aerobic",$AW570)),ISNUMBER(SEARCH("anaer",$AW570))),"Combined Aer and Anaer.","")</f>
        <v/>
      </c>
    </row>
    <row r="571" spans="1:60" x14ac:dyDescent="0.25">
      <c r="A571" s="4">
        <v>1450</v>
      </c>
      <c r="B571" t="s">
        <v>6856</v>
      </c>
      <c r="C571">
        <v>118.6</v>
      </c>
      <c r="D571">
        <v>939.3978284597556</v>
      </c>
      <c r="E571">
        <v>940.00629048483313</v>
      </c>
      <c r="F571">
        <v>667.80144123754803</v>
      </c>
      <c r="G571">
        <v>1231.37454897614</v>
      </c>
      <c r="H571">
        <v>-117.3388424400457</v>
      </c>
      <c r="I571">
        <v>-119.62975203146929</v>
      </c>
      <c r="J571">
        <v>-135.23208361752509</v>
      </c>
      <c r="K571">
        <v>-93.812810193808588</v>
      </c>
      <c r="L571">
        <v>77.182638082598885</v>
      </c>
      <c r="M571">
        <v>76.833893535813871</v>
      </c>
      <c r="N571">
        <v>75.679660436675107</v>
      </c>
      <c r="O571">
        <v>79.632236501140753</v>
      </c>
      <c r="P571">
        <v>2.7765706308569809</v>
      </c>
      <c r="Q571">
        <v>2.8090268623821948</v>
      </c>
      <c r="R571">
        <v>2.3066978657904169</v>
      </c>
      <c r="S571">
        <v>3.1637634065923659</v>
      </c>
      <c r="T571">
        <v>57402.885114387413</v>
      </c>
      <c r="U571">
        <v>57402.841681315811</v>
      </c>
      <c r="V571">
        <v>57363.943139180032</v>
      </c>
      <c r="W571">
        <v>57442.096246431916</v>
      </c>
      <c r="X571">
        <v>3970.3718958978939</v>
      </c>
      <c r="Y571">
        <v>3986.6799026890271</v>
      </c>
      <c r="Z571">
        <v>3849.670665533723</v>
      </c>
      <c r="AA571">
        <v>4048.0639326433311</v>
      </c>
      <c r="AB571">
        <v>734.9800146042852</v>
      </c>
      <c r="AC571">
        <v>726.72861487247314</v>
      </c>
      <c r="AD571">
        <v>619.57064063246628</v>
      </c>
      <c r="AE571">
        <v>870.01049781844119</v>
      </c>
      <c r="AF571">
        <v>63.776916311214443</v>
      </c>
      <c r="AG571">
        <v>63.488604417857601</v>
      </c>
      <c r="AH571">
        <v>62.535279556680351</v>
      </c>
      <c r="AI571">
        <v>65.800941770207075</v>
      </c>
      <c r="AJ571">
        <v>0.55557815750077555</v>
      </c>
      <c r="AK571">
        <v>0.55557816994199971</v>
      </c>
      <c r="AL571">
        <v>0.55557530526894261</v>
      </c>
      <c r="AM571">
        <v>0.55558099324957122</v>
      </c>
      <c r="AN571">
        <v>0.9575936531917274</v>
      </c>
      <c r="AO571">
        <v>0.95759365319172796</v>
      </c>
      <c r="AP571">
        <v>0.95759365319172796</v>
      </c>
      <c r="AQ571">
        <v>0.95759365319172796</v>
      </c>
      <c r="AR571">
        <v>13.60387311762965</v>
      </c>
      <c r="AS571">
        <v>13.60387311762965</v>
      </c>
      <c r="AT571">
        <v>13.60387311762965</v>
      </c>
      <c r="AU571">
        <v>13.60387311762965</v>
      </c>
      <c r="AV571" t="str">
        <f>VLOOKUP(Sheet1[[#This Row],[NPDES ID2]],Combined_Sheet__Major_Only___2[[NPDES ID2]:[ECHO BFR]],3,FALSE)</f>
        <v>MN</v>
      </c>
      <c r="AW571" t="s">
        <v>41</v>
      </c>
      <c r="AX571" t="str">
        <f>VLOOKUP(Sheet1[[#This Row],[NPDES ID2]],Combined_Sheet__Major_Only___2[[NPDES ID2]:[ECHO BFR]],27,FALSE)</f>
        <v>-</v>
      </c>
      <c r="AY571" t="str">
        <f>VLOOKUP(Sheet1[[#This Row],[NPDES ID2]],Combined_Sheet__Major_Only___2[[NPDES ID2]:[ECHO BFR]],28,FALSE)</f>
        <v>-</v>
      </c>
      <c r="AZ571" t="str">
        <f>VLOOKUP(Sheet1[[#This Row],[NPDES ID2]],Combined_Sheet__Major_Only___2[[NPDES ID2]:[ECHO BFR]],29,FALSE)</f>
        <v>thickening, preliminaryOps, sludgeLagoon</v>
      </c>
      <c r="BA571">
        <f>VLOOKUP(Sheet1[[#This Row],[NPDES ID2]],Combined_Sheet__Major_Only___2[[NPDES ID2]:[ECHO BFR]],17,FALSE)</f>
        <v>47.371659999999999</v>
      </c>
      <c r="BB571">
        <f>VLOOKUP(Sheet1[[#This Row],[NPDES ID2]],Combined_Sheet__Major_Only___2[[NPDES ID2]:[ECHO BFR]],18,FALSE)</f>
        <v>-92.915580000000006</v>
      </c>
      <c r="BC571" t="str">
        <f>IF(ISNUMBER(SEARCH("aerobic",$AW571)),"aerobic","")</f>
        <v>aerobic</v>
      </c>
      <c r="BD571" t="str">
        <f>IF(ISNUMBER(SEARCH("anaer",$AW571)),"anaer","")</f>
        <v/>
      </c>
      <c r="BE571" t="str">
        <f>IF(ISNUMBER(SEARCH("thickening",$AZ571)),"thickening","")</f>
        <v>thickening</v>
      </c>
      <c r="BF571" s="2" t="str">
        <f>IF(ISNUMBER(SEARCH("airDry",$AW571)),"airDry","")</f>
        <v/>
      </c>
      <c r="BG571" s="2" t="str">
        <f>IF(ISNUMBER(SEARCH("heatDry",$AY571)),"heatDry","")</f>
        <v/>
      </c>
      <c r="BH571" s="2" t="str">
        <f>IF(AND(ISNUMBER(SEARCH("aerobic",$AW571)),ISNUMBER(SEARCH("anaer",$AW571))),"Combined Aer and Anaer.","")</f>
        <v/>
      </c>
    </row>
    <row r="572" spans="1:60" x14ac:dyDescent="0.25">
      <c r="A572" s="4">
        <v>1641</v>
      </c>
      <c r="B572" t="s">
        <v>7704</v>
      </c>
      <c r="C572">
        <v>66.057605100000004</v>
      </c>
      <c r="D572">
        <v>1696.3449542049941</v>
      </c>
      <c r="E572">
        <v>1696.1780621044461</v>
      </c>
      <c r="F572">
        <v>1184.065957881852</v>
      </c>
      <c r="G572">
        <v>2241.4426348427301</v>
      </c>
      <c r="H572">
        <v>-125.828433146366</v>
      </c>
      <c r="I572">
        <v>-128.24592844751109</v>
      </c>
      <c r="J572">
        <v>-144.66249899619399</v>
      </c>
      <c r="K572">
        <v>-102.730853574392</v>
      </c>
      <c r="L572">
        <v>40.28668035656856</v>
      </c>
      <c r="M572">
        <v>40.071028481442859</v>
      </c>
      <c r="N572">
        <v>39.357374493335413</v>
      </c>
      <c r="O572">
        <v>41.801319929480748</v>
      </c>
      <c r="P572">
        <v>1.5521043251923929</v>
      </c>
      <c r="Q572">
        <v>1.5675114487670181</v>
      </c>
      <c r="R572">
        <v>1.3005603884374961</v>
      </c>
      <c r="S572">
        <v>1.769976213383696</v>
      </c>
      <c r="T572">
        <v>57450.020228268797</v>
      </c>
      <c r="U572">
        <v>57449.976760639998</v>
      </c>
      <c r="V572">
        <v>57411.047269173381</v>
      </c>
      <c r="W572">
        <v>57489.262558353963</v>
      </c>
      <c r="X572">
        <v>4240.6461604198194</v>
      </c>
      <c r="Y572">
        <v>4261.4221087800797</v>
      </c>
      <c r="Z572">
        <v>4088.0585785087492</v>
      </c>
      <c r="AA572">
        <v>4339.0301086097434</v>
      </c>
      <c r="AB572">
        <v>815.03751459885427</v>
      </c>
      <c r="AC572">
        <v>803.81075432618036</v>
      </c>
      <c r="AD572">
        <v>682.63821351109823</v>
      </c>
      <c r="AE572">
        <v>967.74320462168373</v>
      </c>
      <c r="AF572">
        <v>59.767653959305093</v>
      </c>
      <c r="AG572">
        <v>59.447644664159412</v>
      </c>
      <c r="AH572">
        <v>58.389133897702067</v>
      </c>
      <c r="AI572">
        <v>62.014651775306611</v>
      </c>
      <c r="AJ572">
        <v>0.50662816275728917</v>
      </c>
      <c r="AK572">
        <v>0.50662816942128064</v>
      </c>
      <c r="AL572">
        <v>0.50662663530515462</v>
      </c>
      <c r="AM572">
        <v>0.50662968137859199</v>
      </c>
      <c r="AN572">
        <v>0.95762633111951401</v>
      </c>
      <c r="AO572">
        <v>0.95762633111951412</v>
      </c>
      <c r="AP572">
        <v>0.95762633111951412</v>
      </c>
      <c r="AQ572">
        <v>0.95762633111951412</v>
      </c>
      <c r="AR572">
        <v>12.482309845110921</v>
      </c>
      <c r="AS572">
        <v>12.482309845110921</v>
      </c>
      <c r="AT572">
        <v>12.482309845110921</v>
      </c>
      <c r="AU572">
        <v>12.482309845110921</v>
      </c>
      <c r="AV572" t="str">
        <f>VLOOKUP(Sheet1[[#This Row],[NPDES ID2]],Combined_Sheet__Major_Only___2[[NPDES ID2]:[ECHO BFR]],3,FALSE)</f>
        <v>TX</v>
      </c>
      <c r="AW572" t="s">
        <v>41</v>
      </c>
      <c r="AX572" t="str">
        <f>VLOOKUP(Sheet1[[#This Row],[NPDES ID2]],Combined_Sheet__Major_Only___2[[NPDES ID2]:[ECHO BFR]],27,FALSE)</f>
        <v>-</v>
      </c>
      <c r="AY572" t="str">
        <f>VLOOKUP(Sheet1[[#This Row],[NPDES ID2]],Combined_Sheet__Major_Only___2[[NPDES ID2]:[ECHO BFR]],28,FALSE)</f>
        <v>-</v>
      </c>
      <c r="AZ572" t="str">
        <f>VLOOKUP(Sheet1[[#This Row],[NPDES ID2]],Combined_Sheet__Major_Only___2[[NPDES ID2]:[ECHO BFR]],29,FALSE)</f>
        <v>thickening</v>
      </c>
      <c r="BA572">
        <f>VLOOKUP(Sheet1[[#This Row],[NPDES ID2]],Combined_Sheet__Major_Only___2[[NPDES ID2]:[ECHO BFR]],17,FALSE)</f>
        <v>30.035114</v>
      </c>
      <c r="BB572">
        <f>VLOOKUP(Sheet1[[#This Row],[NPDES ID2]],Combined_Sheet__Major_Only___2[[NPDES ID2]:[ECHO BFR]],18,FALSE)</f>
        <v>-95.362508000000005</v>
      </c>
      <c r="BC572" t="str">
        <f>IF(ISNUMBER(SEARCH("aerobic",$AW572)),"aerobic","")</f>
        <v>aerobic</v>
      </c>
      <c r="BD572" t="str">
        <f>IF(ISNUMBER(SEARCH("anaer",$AW572)),"anaer","")</f>
        <v/>
      </c>
      <c r="BE572" t="str">
        <f>IF(ISNUMBER(SEARCH("thickening",$AZ572)),"thickening","")</f>
        <v>thickening</v>
      </c>
      <c r="BF572" s="3" t="str">
        <f>IF(ISNUMBER(SEARCH("airDry",$AW572)),"airDry","")</f>
        <v/>
      </c>
      <c r="BG572" s="3" t="str">
        <f>IF(ISNUMBER(SEARCH("heatDry",$AY572)),"heatDry","")</f>
        <v/>
      </c>
      <c r="BH572" s="3" t="str">
        <f>IF(AND(ISNUMBER(SEARCH("aerobic",$AW572)),ISNUMBER(SEARCH("anaer",$AW572))),"Combined Aer and Anaer.","")</f>
        <v/>
      </c>
    </row>
    <row r="573" spans="1:60" x14ac:dyDescent="0.25">
      <c r="A573" s="4">
        <v>1274</v>
      </c>
      <c r="B573" t="s">
        <v>6076</v>
      </c>
      <c r="C573">
        <v>199</v>
      </c>
      <c r="D573">
        <v>608.52469219834313</v>
      </c>
      <c r="E573">
        <v>606.41335479880718</v>
      </c>
      <c r="F573">
        <v>445.450416018856</v>
      </c>
      <c r="G573">
        <v>788.86077469315524</v>
      </c>
      <c r="H573">
        <v>-115.02960331372989</v>
      </c>
      <c r="I573">
        <v>-117.4136642206764</v>
      </c>
      <c r="J573">
        <v>-133.15743695466691</v>
      </c>
      <c r="K573">
        <v>-91.399761918819578</v>
      </c>
      <c r="L573">
        <v>131.8936853656015</v>
      </c>
      <c r="M573">
        <v>131.3274984794642</v>
      </c>
      <c r="N573">
        <v>129.4533151109832</v>
      </c>
      <c r="O573">
        <v>135.8709778149059</v>
      </c>
      <c r="P573">
        <v>4.6537486492044451</v>
      </c>
      <c r="Q573">
        <v>4.7131897355826169</v>
      </c>
      <c r="R573">
        <v>3.8499503657057099</v>
      </c>
      <c r="S573">
        <v>5.3133312416747414</v>
      </c>
      <c r="T573">
        <v>57453.521227660378</v>
      </c>
      <c r="U573">
        <v>57453.477757464803</v>
      </c>
      <c r="V573">
        <v>57414.545967211161</v>
      </c>
      <c r="W573">
        <v>57492.76587500568</v>
      </c>
      <c r="X573">
        <v>3901.813440120065</v>
      </c>
      <c r="Y573">
        <v>3916.9895067284988</v>
      </c>
      <c r="Z573">
        <v>3789.1089627404308</v>
      </c>
      <c r="AA573">
        <v>3974.3427005171452</v>
      </c>
      <c r="AB573">
        <v>619.10895674846506</v>
      </c>
      <c r="AC573">
        <v>614.26507444128674</v>
      </c>
      <c r="AD573">
        <v>534.81761964859845</v>
      </c>
      <c r="AE573">
        <v>715.8603981220341</v>
      </c>
      <c r="AF573">
        <v>64.953252321628767</v>
      </c>
      <c r="AG573">
        <v>64.674202396587972</v>
      </c>
      <c r="AH573">
        <v>63.751912094192733</v>
      </c>
      <c r="AI573">
        <v>66.91176863077601</v>
      </c>
      <c r="AJ573">
        <v>0.56995267253771931</v>
      </c>
      <c r="AK573">
        <v>0.56995269234643575</v>
      </c>
      <c r="AL573">
        <v>0.56994813002057887</v>
      </c>
      <c r="AM573">
        <v>0.56995718881836455</v>
      </c>
      <c r="AN573">
        <v>0.95762875629033539</v>
      </c>
      <c r="AO573">
        <v>0.95762875629033573</v>
      </c>
      <c r="AP573">
        <v>0.95762875629033573</v>
      </c>
      <c r="AQ573">
        <v>0.95762875629033573</v>
      </c>
      <c r="AR573">
        <v>15.16623109768849</v>
      </c>
      <c r="AS573">
        <v>15.166231097688479</v>
      </c>
      <c r="AT573">
        <v>15.166231097688479</v>
      </c>
      <c r="AU573">
        <v>15.166231097688479</v>
      </c>
      <c r="AV573" t="str">
        <f>VLOOKUP(Sheet1[[#This Row],[NPDES ID2]],Combined_Sheet__Major_Only___2[[NPDES ID2]:[ECHO BFR]],3,FALSE)</f>
        <v>CO</v>
      </c>
      <c r="AW573" t="s">
        <v>41</v>
      </c>
      <c r="AX573" t="str">
        <f>VLOOKUP(Sheet1[[#This Row],[NPDES ID2]],Combined_Sheet__Major_Only___2[[NPDES ID2]:[ECHO BFR]],27,FALSE)</f>
        <v>tempSludgeStore</v>
      </c>
      <c r="AY573" t="str">
        <f>VLOOKUP(Sheet1[[#This Row],[NPDES ID2]],Combined_Sheet__Major_Only___2[[NPDES ID2]:[ECHO BFR]],28,FALSE)</f>
        <v>highTempCompost</v>
      </c>
      <c r="AZ573" t="str">
        <f>VLOOKUP(Sheet1[[#This Row],[NPDES ID2]],Combined_Sheet__Major_Only___2[[NPDES ID2]:[ECHO BFR]],29,FALSE)</f>
        <v>thickening</v>
      </c>
      <c r="BA573">
        <f>VLOOKUP(Sheet1[[#This Row],[NPDES ID2]],Combined_Sheet__Major_Only___2[[NPDES ID2]:[ECHO BFR]],17,FALSE)</f>
        <v>38.762790000000003</v>
      </c>
      <c r="BB573">
        <f>VLOOKUP(Sheet1[[#This Row],[NPDES ID2]],Combined_Sheet__Major_Only___2[[NPDES ID2]:[ECHO BFR]],18,FALSE)</f>
        <v>-108.10172</v>
      </c>
      <c r="BC573" t="str">
        <f>IF(ISNUMBER(SEARCH("aerobic",$AW573)),"aerobic","")</f>
        <v>aerobic</v>
      </c>
      <c r="BD573" t="str">
        <f>IF(ISNUMBER(SEARCH("anaer",$AW573)),"anaer","")</f>
        <v/>
      </c>
      <c r="BE573" t="str">
        <f>IF(ISNUMBER(SEARCH("thickening",$AZ573)),"thickening","")</f>
        <v>thickening</v>
      </c>
      <c r="BF573" s="2" t="str">
        <f>IF(ISNUMBER(SEARCH("airDry",$AW573)),"airDry","")</f>
        <v/>
      </c>
      <c r="BG573" s="2" t="str">
        <f>IF(ISNUMBER(SEARCH("heatDry",$AY573)),"heatDry","")</f>
        <v/>
      </c>
      <c r="BH573" s="2" t="str">
        <f>IF(AND(ISNUMBER(SEARCH("aerobic",$AW573)),ISNUMBER(SEARCH("anaer",$AW573))),"Combined Aer and Anaer.","")</f>
        <v/>
      </c>
    </row>
    <row r="574" spans="1:60" x14ac:dyDescent="0.25">
      <c r="A574" s="4">
        <v>2459</v>
      </c>
      <c r="B574" t="s">
        <v>11453</v>
      </c>
      <c r="C574">
        <v>217.48</v>
      </c>
      <c r="D574">
        <v>623.08737195907895</v>
      </c>
      <c r="E574">
        <v>622.1223499335706</v>
      </c>
      <c r="F574">
        <v>459.05736508810901</v>
      </c>
      <c r="G574">
        <v>807.07216988666357</v>
      </c>
      <c r="H574">
        <v>-126.35244646391099</v>
      </c>
      <c r="I574">
        <v>-128.7829804965312</v>
      </c>
      <c r="J574">
        <v>-145.23829097928311</v>
      </c>
      <c r="K574">
        <v>-103.3233508334784</v>
      </c>
      <c r="L574">
        <v>132.07634423763841</v>
      </c>
      <c r="M574">
        <v>131.36205848969689</v>
      </c>
      <c r="N574">
        <v>128.99762287789849</v>
      </c>
      <c r="O574">
        <v>137.09400972444161</v>
      </c>
      <c r="P574">
        <v>5.1110563412396637</v>
      </c>
      <c r="Q574">
        <v>5.1597287819383189</v>
      </c>
      <c r="R574">
        <v>4.2850341502811844</v>
      </c>
      <c r="S574">
        <v>5.8306343943949264</v>
      </c>
      <c r="T574">
        <v>57683.224239240073</v>
      </c>
      <c r="U574">
        <v>57683.180600637308</v>
      </c>
      <c r="V574">
        <v>57644.097985363522</v>
      </c>
      <c r="W574">
        <v>57722.620923640119</v>
      </c>
      <c r="X574">
        <v>4275.9029389627649</v>
      </c>
      <c r="Y574">
        <v>4297.0553258054924</v>
      </c>
      <c r="Z574">
        <v>4120.447967634168</v>
      </c>
      <c r="AA574">
        <v>4376.1556614866986</v>
      </c>
      <c r="AB574">
        <v>698.7689069616622</v>
      </c>
      <c r="AC574">
        <v>691.63799011188428</v>
      </c>
      <c r="AD574">
        <v>600.78854784732573</v>
      </c>
      <c r="AE574">
        <v>808.46237020199351</v>
      </c>
      <c r="AF574">
        <v>59.516364744740052</v>
      </c>
      <c r="AG574">
        <v>59.194252940757877</v>
      </c>
      <c r="AH574">
        <v>58.129524995352369</v>
      </c>
      <c r="AI574">
        <v>61.77724673103922</v>
      </c>
      <c r="AJ574">
        <v>0.50356242895758563</v>
      </c>
      <c r="AK574">
        <v>0.50356244962919017</v>
      </c>
      <c r="AL574">
        <v>0.50355768790433719</v>
      </c>
      <c r="AM574">
        <v>0.50356714263545577</v>
      </c>
      <c r="AN574">
        <v>0.9577872691017949</v>
      </c>
      <c r="AO574">
        <v>0.95778726910179468</v>
      </c>
      <c r="AP574">
        <v>0.95778726910179468</v>
      </c>
      <c r="AQ574">
        <v>0.95778726910179468</v>
      </c>
      <c r="AR574">
        <v>13.65143707784233</v>
      </c>
      <c r="AS574">
        <v>13.651437077842321</v>
      </c>
      <c r="AT574">
        <v>13.651437077842321</v>
      </c>
      <c r="AU574">
        <v>13.651437077842321</v>
      </c>
      <c r="AV574" t="str">
        <f>VLOOKUP(Sheet1[[#This Row],[NPDES ID2]],Combined_Sheet__Major_Only___2[[NPDES ID2]:[ECHO BFR]],3,FALSE)</f>
        <v>TX</v>
      </c>
      <c r="AW574" t="s">
        <v>41</v>
      </c>
      <c r="AX574" t="str">
        <f>VLOOKUP(Sheet1[[#This Row],[NPDES ID2]],Combined_Sheet__Major_Only___2[[NPDES ID2]:[ECHO BFR]],27,FALSE)</f>
        <v>-</v>
      </c>
      <c r="AY574" t="str">
        <f>VLOOKUP(Sheet1[[#This Row],[NPDES ID2]],Combined_Sheet__Major_Only___2[[NPDES ID2]:[ECHO BFR]],28,FALSE)</f>
        <v>-</v>
      </c>
      <c r="AZ574" t="str">
        <f>VLOOKUP(Sheet1[[#This Row],[NPDES ID2]],Combined_Sheet__Major_Only___2[[NPDES ID2]:[ECHO BFR]],29,FALSE)</f>
        <v>thickening</v>
      </c>
      <c r="BA574">
        <f>VLOOKUP(Sheet1[[#This Row],[NPDES ID2]],Combined_Sheet__Major_Only___2[[NPDES ID2]:[ECHO BFR]],17,FALSE)</f>
        <v>29.848697999999999</v>
      </c>
      <c r="BB574">
        <f>VLOOKUP(Sheet1[[#This Row],[NPDES ID2]],Combined_Sheet__Major_Only___2[[NPDES ID2]:[ECHO BFR]],18,FALSE)</f>
        <v>-95.702392000000003</v>
      </c>
      <c r="BC574" t="str">
        <f>IF(ISNUMBER(SEARCH("aerobic",$AW574)),"aerobic","")</f>
        <v>aerobic</v>
      </c>
      <c r="BD574" t="str">
        <f>IF(ISNUMBER(SEARCH("anaer",$AW574)),"anaer","")</f>
        <v/>
      </c>
      <c r="BE574" t="str">
        <f>IF(ISNUMBER(SEARCH("thickening",$AZ574)),"thickening","")</f>
        <v>thickening</v>
      </c>
      <c r="BF574" s="3" t="str">
        <f>IF(ISNUMBER(SEARCH("airDry",$AW574)),"airDry","")</f>
        <v/>
      </c>
      <c r="BG574" s="3" t="str">
        <f>IF(ISNUMBER(SEARCH("heatDry",$AY574)),"heatDry","")</f>
        <v/>
      </c>
      <c r="BH574" s="3" t="str">
        <f>IF(AND(ISNUMBER(SEARCH("aerobic",$AW574)),ISNUMBER(SEARCH("anaer",$AW574))),"Combined Aer and Anaer.","")</f>
        <v/>
      </c>
    </row>
    <row r="575" spans="1:60" x14ac:dyDescent="0.25">
      <c r="A575" s="4">
        <v>1295</v>
      </c>
      <c r="B575" t="s">
        <v>6167</v>
      </c>
      <c r="C575">
        <v>183.08</v>
      </c>
      <c r="D575">
        <v>648.28238332682963</v>
      </c>
      <c r="E575">
        <v>646.48585937705025</v>
      </c>
      <c r="F575">
        <v>471.78862072234512</v>
      </c>
      <c r="G575">
        <v>842.19739197282547</v>
      </c>
      <c r="H575">
        <v>-115.145919748914</v>
      </c>
      <c r="I575">
        <v>-117.5213702891528</v>
      </c>
      <c r="J575">
        <v>-133.2614524121486</v>
      </c>
      <c r="K575">
        <v>-91.518299087818548</v>
      </c>
      <c r="L575">
        <v>121.2328556529351</v>
      </c>
      <c r="M575">
        <v>120.71108683176701</v>
      </c>
      <c r="N575">
        <v>118.9839935290444</v>
      </c>
      <c r="O575">
        <v>124.89804962422291</v>
      </c>
      <c r="P575">
        <v>4.2816850605127641</v>
      </c>
      <c r="Q575">
        <v>4.336375903443118</v>
      </c>
      <c r="R575">
        <v>3.543138159570828</v>
      </c>
      <c r="S575">
        <v>4.8875108054140179</v>
      </c>
      <c r="T575">
        <v>57870.728907707773</v>
      </c>
      <c r="U575">
        <v>57870.685131635633</v>
      </c>
      <c r="V575">
        <v>57831.479399145377</v>
      </c>
      <c r="W575">
        <v>57910.249698698128</v>
      </c>
      <c r="X575">
        <v>3933.6965298260061</v>
      </c>
      <c r="Y575">
        <v>3949.0392641475141</v>
      </c>
      <c r="Z575">
        <v>3819.7787196677368</v>
      </c>
      <c r="AA575">
        <v>4007.0064713567649</v>
      </c>
      <c r="AB575">
        <v>615.96043193364665</v>
      </c>
      <c r="AC575">
        <v>611.26203559301325</v>
      </c>
      <c r="AD575">
        <v>533.10191624097683</v>
      </c>
      <c r="AE575">
        <v>710.82823903447581</v>
      </c>
      <c r="AF575">
        <v>64.89467888302454</v>
      </c>
      <c r="AG575">
        <v>64.615178066125381</v>
      </c>
      <c r="AH575">
        <v>63.691309420219433</v>
      </c>
      <c r="AI575">
        <v>66.856464788313062</v>
      </c>
      <c r="AJ575">
        <v>0.56923679574588137</v>
      </c>
      <c r="AK575">
        <v>0.5692368139153271</v>
      </c>
      <c r="AL575">
        <v>0.56923262940580643</v>
      </c>
      <c r="AM575">
        <v>0.56924093801907727</v>
      </c>
      <c r="AN575">
        <v>0.9579157852737249</v>
      </c>
      <c r="AO575">
        <v>0.95791578527372478</v>
      </c>
      <c r="AP575">
        <v>0.95791578527372478</v>
      </c>
      <c r="AQ575">
        <v>0.95791578527372478</v>
      </c>
      <c r="AR575">
        <v>15.27496073667149</v>
      </c>
      <c r="AS575">
        <v>15.27496073667149</v>
      </c>
      <c r="AT575">
        <v>15.27496073667149</v>
      </c>
      <c r="AU575">
        <v>15.27496073667149</v>
      </c>
      <c r="AV575" t="str">
        <f>VLOOKUP(Sheet1[[#This Row],[NPDES ID2]],Combined_Sheet__Major_Only___2[[NPDES ID2]:[ECHO BFR]],3,FALSE)</f>
        <v>TX</v>
      </c>
      <c r="AW575" t="s">
        <v>41</v>
      </c>
      <c r="AX575" t="str">
        <f>VLOOKUP(Sheet1[[#This Row],[NPDES ID2]],Combined_Sheet__Major_Only___2[[NPDES ID2]:[ECHO BFR]],27,FALSE)</f>
        <v>-</v>
      </c>
      <c r="AY575" t="str">
        <f>VLOOKUP(Sheet1[[#This Row],[NPDES ID2]],Combined_Sheet__Major_Only___2[[NPDES ID2]:[ECHO BFR]],28,FALSE)</f>
        <v>-</v>
      </c>
      <c r="AZ575" t="str">
        <f>VLOOKUP(Sheet1[[#This Row],[NPDES ID2]],Combined_Sheet__Major_Only___2[[NPDES ID2]:[ECHO BFR]],29,FALSE)</f>
        <v>preliminaryOps, thickening</v>
      </c>
      <c r="BA575">
        <f>VLOOKUP(Sheet1[[#This Row],[NPDES ID2]],Combined_Sheet__Major_Only___2[[NPDES ID2]:[ECHO BFR]],17,FALSE)</f>
        <v>29.746805999999999</v>
      </c>
      <c r="BB575">
        <f>VLOOKUP(Sheet1[[#This Row],[NPDES ID2]],Combined_Sheet__Major_Only___2[[NPDES ID2]:[ECHO BFR]],18,FALSE)</f>
        <v>-95.507166999999995</v>
      </c>
      <c r="BC575" t="str">
        <f>IF(ISNUMBER(SEARCH("aerobic",$AW575)),"aerobic","")</f>
        <v>aerobic</v>
      </c>
      <c r="BD575" t="str">
        <f>IF(ISNUMBER(SEARCH("anaer",$AW575)),"anaer","")</f>
        <v/>
      </c>
      <c r="BE575" t="str">
        <f>IF(ISNUMBER(SEARCH("thickening",$AZ575)),"thickening","")</f>
        <v>thickening</v>
      </c>
      <c r="BF575" s="3" t="str">
        <f>IF(ISNUMBER(SEARCH("airDry",$AW575)),"airDry","")</f>
        <v/>
      </c>
      <c r="BG575" s="3" t="str">
        <f>IF(ISNUMBER(SEARCH("heatDry",$AY575)),"heatDry","")</f>
        <v/>
      </c>
      <c r="BH575" s="3" t="str">
        <f>IF(AND(ISNUMBER(SEARCH("aerobic",$AW575)),ISNUMBER(SEARCH("anaer",$AW575))),"Combined Aer and Anaer.","")</f>
        <v/>
      </c>
    </row>
    <row r="576" spans="1:60" x14ac:dyDescent="0.25">
      <c r="A576" s="4">
        <v>1081</v>
      </c>
      <c r="B576" t="s">
        <v>5213</v>
      </c>
      <c r="C576">
        <v>355.61</v>
      </c>
      <c r="D576">
        <v>457.65893955648488</v>
      </c>
      <c r="E576">
        <v>462.57666541941143</v>
      </c>
      <c r="F576">
        <v>350.61284421496453</v>
      </c>
      <c r="G576">
        <v>573.25344703781923</v>
      </c>
      <c r="H576">
        <v>-124.5450880709006</v>
      </c>
      <c r="I576">
        <v>-127.0537697140431</v>
      </c>
      <c r="J576">
        <v>-143.22388443315671</v>
      </c>
      <c r="K576">
        <v>-101.4653070103243</v>
      </c>
      <c r="L576">
        <v>218.80996007328349</v>
      </c>
      <c r="M576">
        <v>217.66473654489229</v>
      </c>
      <c r="N576">
        <v>213.8726310363289</v>
      </c>
      <c r="O576">
        <v>226.85636554999161</v>
      </c>
      <c r="P576">
        <v>8.3514135290059386</v>
      </c>
      <c r="Q576">
        <v>8.4326578706961399</v>
      </c>
      <c r="R576">
        <v>6.9900754336032609</v>
      </c>
      <c r="S576">
        <v>9.5162311620157762</v>
      </c>
      <c r="T576">
        <v>57874.415095450633</v>
      </c>
      <c r="U576">
        <v>57874.37131667597</v>
      </c>
      <c r="V576">
        <v>57835.163163802383</v>
      </c>
      <c r="W576">
        <v>57913.938326274612</v>
      </c>
      <c r="X576">
        <v>4234.1549551842354</v>
      </c>
      <c r="Y576">
        <v>4254.4408920448914</v>
      </c>
      <c r="Z576">
        <v>4085.1088938549719</v>
      </c>
      <c r="AA576">
        <v>4330.2351336756547</v>
      </c>
      <c r="AB576">
        <v>810.38719757907234</v>
      </c>
      <c r="AC576">
        <v>799.50292491183325</v>
      </c>
      <c r="AD576">
        <v>679.07417106534251</v>
      </c>
      <c r="AE576">
        <v>961.99805397410444</v>
      </c>
      <c r="AF576">
        <v>60.301360915374048</v>
      </c>
      <c r="AG576">
        <v>59.985333761325137</v>
      </c>
      <c r="AH576">
        <v>58.941558454480358</v>
      </c>
      <c r="AI576">
        <v>62.518533824891477</v>
      </c>
      <c r="AJ576">
        <v>0.51314033814893145</v>
      </c>
      <c r="AK576">
        <v>0.51314037433008064</v>
      </c>
      <c r="AL576">
        <v>0.5131320345571645</v>
      </c>
      <c r="AM576">
        <v>0.51314859385890765</v>
      </c>
      <c r="AN576">
        <v>0.95791830395336941</v>
      </c>
      <c r="AO576">
        <v>0.95791830395336952</v>
      </c>
      <c r="AP576">
        <v>0.95791830395336952</v>
      </c>
      <c r="AQ576">
        <v>0.95791830395336952</v>
      </c>
      <c r="AR576">
        <v>12.62326903040343</v>
      </c>
      <c r="AS576">
        <v>12.62326903040343</v>
      </c>
      <c r="AT576">
        <v>12.62326903040343</v>
      </c>
      <c r="AU576">
        <v>12.62326903040343</v>
      </c>
      <c r="AV576" t="str">
        <f>VLOOKUP(Sheet1[[#This Row],[NPDES ID2]],Combined_Sheet__Major_Only___2[[NPDES ID2]:[ECHO BFR]],3,FALSE)</f>
        <v>GA</v>
      </c>
      <c r="AW576" t="s">
        <v>41</v>
      </c>
      <c r="AX576" t="str">
        <f>VLOOKUP(Sheet1[[#This Row],[NPDES ID2]],Combined_Sheet__Major_Only___2[[NPDES ID2]:[ECHO BFR]],27,FALSE)</f>
        <v>-</v>
      </c>
      <c r="AY576" t="str">
        <f>VLOOKUP(Sheet1[[#This Row],[NPDES ID2]],Combined_Sheet__Major_Only___2[[NPDES ID2]:[ECHO BFR]],28,FALSE)</f>
        <v>-</v>
      </c>
      <c r="AZ576" t="str">
        <f>VLOOKUP(Sheet1[[#This Row],[NPDES ID2]],Combined_Sheet__Major_Only___2[[NPDES ID2]:[ECHO BFR]],29,FALSE)</f>
        <v>thickening, preliminaryOps</v>
      </c>
      <c r="BA576">
        <f>VLOOKUP(Sheet1[[#This Row],[NPDES ID2]],Combined_Sheet__Major_Only___2[[NPDES ID2]:[ECHO BFR]],17,FALSE)</f>
        <v>34.012199000000003</v>
      </c>
      <c r="BB576">
        <f>VLOOKUP(Sheet1[[#This Row],[NPDES ID2]],Combined_Sheet__Major_Only___2[[NPDES ID2]:[ECHO BFR]],18,FALSE)</f>
        <v>-85.049932999999996</v>
      </c>
      <c r="BC576" t="str">
        <f>IF(ISNUMBER(SEARCH("aerobic",$AW576)),"aerobic","")</f>
        <v>aerobic</v>
      </c>
      <c r="BD576" t="str">
        <f>IF(ISNUMBER(SEARCH("anaer",$AW576)),"anaer","")</f>
        <v/>
      </c>
      <c r="BE576" t="str">
        <f>IF(ISNUMBER(SEARCH("thickening",$AZ576)),"thickening","")</f>
        <v>thickening</v>
      </c>
      <c r="BF576" s="3" t="str">
        <f>IF(ISNUMBER(SEARCH("airDry",$AW576)),"airDry","")</f>
        <v/>
      </c>
      <c r="BG576" s="3" t="str">
        <f>IF(ISNUMBER(SEARCH("heatDry",$AY576)),"heatDry","")</f>
        <v/>
      </c>
      <c r="BH576" s="3" t="str">
        <f>IF(AND(ISNUMBER(SEARCH("aerobic",$AW576)),ISNUMBER(SEARCH("anaer",$AW576))),"Combined Aer and Anaer.","")</f>
        <v/>
      </c>
    </row>
    <row r="577" spans="1:60" x14ac:dyDescent="0.25">
      <c r="A577" s="4">
        <v>422</v>
      </c>
      <c r="B577" t="s">
        <v>2118</v>
      </c>
      <c r="C577">
        <v>623.69000000000005</v>
      </c>
      <c r="D577">
        <v>376.92588435203243</v>
      </c>
      <c r="E577">
        <v>377.1113476401523</v>
      </c>
      <c r="F577">
        <v>302.15093952782962</v>
      </c>
      <c r="G577">
        <v>448.66906653255779</v>
      </c>
      <c r="H577">
        <v>-120.8248999620069</v>
      </c>
      <c r="I577">
        <v>-123.21870286330849</v>
      </c>
      <c r="J577">
        <v>-139.06729472053121</v>
      </c>
      <c r="K577">
        <v>-97.620029201000975</v>
      </c>
      <c r="L577">
        <v>394.52760405681181</v>
      </c>
      <c r="M577">
        <v>392.60487589391732</v>
      </c>
      <c r="N577">
        <v>386.23469036421568</v>
      </c>
      <c r="O577">
        <v>408.04142138364989</v>
      </c>
      <c r="P577">
        <v>14.624777600210731</v>
      </c>
      <c r="Q577">
        <v>14.749276982249119</v>
      </c>
      <c r="R577">
        <v>12.1967948594066</v>
      </c>
      <c r="S577">
        <v>16.68969144215453</v>
      </c>
      <c r="T577">
        <v>57932.000969429348</v>
      </c>
      <c r="U577">
        <v>57931.957148435496</v>
      </c>
      <c r="V577">
        <v>57892.711184169952</v>
      </c>
      <c r="W577">
        <v>57971.562315498799</v>
      </c>
      <c r="X577">
        <v>4122.5123638029272</v>
      </c>
      <c r="Y577">
        <v>4140.8535055541251</v>
      </c>
      <c r="Z577">
        <v>3987.283061319878</v>
      </c>
      <c r="AA577">
        <v>4209.6226165101116</v>
      </c>
      <c r="AB577">
        <v>756.16172113081586</v>
      </c>
      <c r="AC577">
        <v>747.3203042072364</v>
      </c>
      <c r="AD577">
        <v>637.99352590163892</v>
      </c>
      <c r="AE577">
        <v>892.47521652201272</v>
      </c>
      <c r="AF577">
        <v>61.993785341150378</v>
      </c>
      <c r="AG577">
        <v>61.690928601512582</v>
      </c>
      <c r="AH577">
        <v>60.692200380441207</v>
      </c>
      <c r="AI577">
        <v>64.116712817631509</v>
      </c>
      <c r="AJ577">
        <v>0.53379917549911704</v>
      </c>
      <c r="AK577">
        <v>0.53379923944870933</v>
      </c>
      <c r="AL577">
        <v>0.53378448298305992</v>
      </c>
      <c r="AM577">
        <v>0.53381378348240338</v>
      </c>
      <c r="AN577">
        <v>0.95795761183087169</v>
      </c>
      <c r="AO577">
        <v>0.95795761183087147</v>
      </c>
      <c r="AP577">
        <v>0.95795761183087147</v>
      </c>
      <c r="AQ577">
        <v>0.95795761183087147</v>
      </c>
      <c r="AR577">
        <v>13.292611418622769</v>
      </c>
      <c r="AS577">
        <v>13.292611418622769</v>
      </c>
      <c r="AT577">
        <v>13.292611418622769</v>
      </c>
      <c r="AU577">
        <v>13.292611418622769</v>
      </c>
      <c r="AV577" t="str">
        <f>VLOOKUP(Sheet1[[#This Row],[NPDES ID2]],Combined_Sheet__Major_Only___2[[NPDES ID2]:[ECHO BFR]],3,FALSE)</f>
        <v>SC</v>
      </c>
      <c r="AW577" t="s">
        <v>41</v>
      </c>
      <c r="AX577" t="str">
        <f>VLOOKUP(Sheet1[[#This Row],[NPDES ID2]],Combined_Sheet__Major_Only___2[[NPDES ID2]:[ECHO BFR]],27,FALSE)</f>
        <v>-</v>
      </c>
      <c r="AY577" t="str">
        <f>VLOOKUP(Sheet1[[#This Row],[NPDES ID2]],Combined_Sheet__Major_Only___2[[NPDES ID2]:[ECHO BFR]],28,FALSE)</f>
        <v>-</v>
      </c>
      <c r="AZ577" t="str">
        <f>VLOOKUP(Sheet1[[#This Row],[NPDES ID2]],Combined_Sheet__Major_Only___2[[NPDES ID2]:[ECHO BFR]],29,FALSE)</f>
        <v>thickening</v>
      </c>
      <c r="BA577">
        <f>VLOOKUP(Sheet1[[#This Row],[NPDES ID2]],Combined_Sheet__Major_Only___2[[NPDES ID2]:[ECHO BFR]],17,FALSE)</f>
        <v>34.930579999999999</v>
      </c>
      <c r="BB577">
        <f>VLOOKUP(Sheet1[[#This Row],[NPDES ID2]],Combined_Sheet__Major_Only___2[[NPDES ID2]:[ECHO BFR]],18,FALSE)</f>
        <v>-82.184970000000007</v>
      </c>
      <c r="BC577" t="str">
        <f>IF(ISNUMBER(SEARCH("aerobic",$AW577)),"aerobic","")</f>
        <v>aerobic</v>
      </c>
      <c r="BD577" t="str">
        <f>IF(ISNUMBER(SEARCH("anaer",$AW577)),"anaer","")</f>
        <v/>
      </c>
      <c r="BE577" t="str">
        <f>IF(ISNUMBER(SEARCH("thickening",$AZ577)),"thickening","")</f>
        <v>thickening</v>
      </c>
      <c r="BF577" s="2" t="str">
        <f>IF(ISNUMBER(SEARCH("airDry",$AW577)),"airDry","")</f>
        <v/>
      </c>
      <c r="BG577" s="2" t="str">
        <f>IF(ISNUMBER(SEARCH("heatDry",$AY577)),"heatDry","")</f>
        <v/>
      </c>
      <c r="BH577" s="2" t="str">
        <f>IF(AND(ISNUMBER(SEARCH("aerobic",$AW577)),ISNUMBER(SEARCH("anaer",$AW577))),"Combined Aer and Anaer.","")</f>
        <v/>
      </c>
    </row>
    <row r="578" spans="1:60" x14ac:dyDescent="0.25">
      <c r="A578" s="4">
        <v>2292</v>
      </c>
      <c r="B578" t="s">
        <v>10712</v>
      </c>
      <c r="C578">
        <v>437.9</v>
      </c>
      <c r="D578">
        <v>400.36184214412941</v>
      </c>
      <c r="E578">
        <v>405.36208698265563</v>
      </c>
      <c r="F578">
        <v>307.1795476387</v>
      </c>
      <c r="G578">
        <v>488.18785410471679</v>
      </c>
      <c r="H578">
        <v>-118.38248586489431</v>
      </c>
      <c r="I578">
        <v>-120.6873860382853</v>
      </c>
      <c r="J578">
        <v>-136.34370003350429</v>
      </c>
      <c r="K578">
        <v>-94.991348137216235</v>
      </c>
      <c r="L578">
        <v>282.44947540976477</v>
      </c>
      <c r="M578">
        <v>281.14230079616152</v>
      </c>
      <c r="N578">
        <v>276.81323039203238</v>
      </c>
      <c r="O578">
        <v>291.6346700643337</v>
      </c>
      <c r="P578">
        <v>10.256940052881269</v>
      </c>
      <c r="Q578">
        <v>10.36650940272413</v>
      </c>
      <c r="R578">
        <v>8.5316649986024693</v>
      </c>
      <c r="S578">
        <v>11.693020574505431</v>
      </c>
      <c r="T578">
        <v>58035.808072699903</v>
      </c>
      <c r="U578">
        <v>58035.764175599666</v>
      </c>
      <c r="V578">
        <v>57996.450050676023</v>
      </c>
      <c r="W578">
        <v>58075.438127168673</v>
      </c>
      <c r="X578">
        <v>4050.1261755621199</v>
      </c>
      <c r="Y578">
        <v>4067.1915597977991</v>
      </c>
      <c r="Z578">
        <v>3923.9712489436779</v>
      </c>
      <c r="AA578">
        <v>4131.349703276278</v>
      </c>
      <c r="AB578">
        <v>670.96267494919095</v>
      </c>
      <c r="AC578">
        <v>664.83218196394375</v>
      </c>
      <c r="AD578">
        <v>575.60702192217548</v>
      </c>
      <c r="AE578">
        <v>779.93216845730785</v>
      </c>
      <c r="AF578">
        <v>63.212196148248552</v>
      </c>
      <c r="AG578">
        <v>62.919153890595382</v>
      </c>
      <c r="AH578">
        <v>61.951835646682078</v>
      </c>
      <c r="AI578">
        <v>65.267465799120004</v>
      </c>
      <c r="AJ578">
        <v>0.54867933598106633</v>
      </c>
      <c r="AK578">
        <v>0.54867937983735005</v>
      </c>
      <c r="AL578">
        <v>0.54866926884163492</v>
      </c>
      <c r="AM578">
        <v>0.54868934509426603</v>
      </c>
      <c r="AN578">
        <v>0.95802828493784076</v>
      </c>
      <c r="AO578">
        <v>0.95802828493784054</v>
      </c>
      <c r="AP578">
        <v>0.95802828493784054</v>
      </c>
      <c r="AQ578">
        <v>0.95802828493784054</v>
      </c>
      <c r="AR578">
        <v>14.382014528425</v>
      </c>
      <c r="AS578">
        <v>14.382014528425</v>
      </c>
      <c r="AT578">
        <v>14.382014528425</v>
      </c>
      <c r="AU578">
        <v>14.382014528425</v>
      </c>
      <c r="AV578" t="str">
        <f>VLOOKUP(Sheet1[[#This Row],[NPDES ID2]],Combined_Sheet__Major_Only___2[[NPDES ID2]:[ECHO BFR]],3,FALSE)</f>
        <v>KS</v>
      </c>
      <c r="AW578" t="s">
        <v>41</v>
      </c>
      <c r="AX578" t="str">
        <f>VLOOKUP(Sheet1[[#This Row],[NPDES ID2]],Combined_Sheet__Major_Only___2[[NPDES ID2]:[ECHO BFR]],27,FALSE)</f>
        <v>-</v>
      </c>
      <c r="AY578" t="str">
        <f>VLOOKUP(Sheet1[[#This Row],[NPDES ID2]],Combined_Sheet__Major_Only___2[[NPDES ID2]:[ECHO BFR]],28,FALSE)</f>
        <v>-</v>
      </c>
      <c r="AZ578" t="str">
        <f>VLOOKUP(Sheet1[[#This Row],[NPDES ID2]],Combined_Sheet__Major_Only___2[[NPDES ID2]:[ECHO BFR]],29,FALSE)</f>
        <v>thickening</v>
      </c>
      <c r="BA578">
        <f>VLOOKUP(Sheet1[[#This Row],[NPDES ID2]],Combined_Sheet__Major_Only___2[[NPDES ID2]:[ECHO BFR]],17,FALSE)</f>
        <v>37.52599</v>
      </c>
      <c r="BB578">
        <f>VLOOKUP(Sheet1[[#This Row],[NPDES ID2]],Combined_Sheet__Major_Only___2[[NPDES ID2]:[ECHO BFR]],18,FALSE)</f>
        <v>-97.269810000000007</v>
      </c>
      <c r="BC578" t="str">
        <f>IF(ISNUMBER(SEARCH("aerobic",$AW578)),"aerobic","")</f>
        <v>aerobic</v>
      </c>
      <c r="BD578" t="str">
        <f>IF(ISNUMBER(SEARCH("anaer",$AW578)),"anaer","")</f>
        <v/>
      </c>
      <c r="BE578" t="str">
        <f>IF(ISNUMBER(SEARCH("thickening",$AZ578)),"thickening","")</f>
        <v>thickening</v>
      </c>
      <c r="BF578" s="2" t="str">
        <f>IF(ISNUMBER(SEARCH("airDry",$AW578)),"airDry","")</f>
        <v/>
      </c>
      <c r="BG578" s="2" t="str">
        <f>IF(ISNUMBER(SEARCH("heatDry",$AY578)),"heatDry","")</f>
        <v/>
      </c>
      <c r="BH578" s="2" t="str">
        <f>IF(AND(ISNUMBER(SEARCH("aerobic",$AW578)),ISNUMBER(SEARCH("anaer",$AW578))),"Combined Aer and Anaer.","")</f>
        <v/>
      </c>
    </row>
    <row r="579" spans="1:60" x14ac:dyDescent="0.25">
      <c r="A579" s="4">
        <v>994</v>
      </c>
      <c r="B579" t="s">
        <v>4813</v>
      </c>
      <c r="C579">
        <v>493</v>
      </c>
      <c r="D579">
        <v>381.00316342000872</v>
      </c>
      <c r="E579">
        <v>385.08592481390571</v>
      </c>
      <c r="F579">
        <v>296.28185235578781</v>
      </c>
      <c r="G579">
        <v>463.81301515936809</v>
      </c>
      <c r="H579">
        <v>-116.7491897374606</v>
      </c>
      <c r="I579">
        <v>-119.107263447378</v>
      </c>
      <c r="J579">
        <v>-134.72236631506729</v>
      </c>
      <c r="K579">
        <v>-93.278304685862679</v>
      </c>
      <c r="L579">
        <v>322.09841306030728</v>
      </c>
      <c r="M579">
        <v>320.659361715572</v>
      </c>
      <c r="N579">
        <v>315.89318254514262</v>
      </c>
      <c r="O579">
        <v>332.21074083191269</v>
      </c>
      <c r="P579">
        <v>11.538862516706409</v>
      </c>
      <c r="Q579">
        <v>11.67888209993149</v>
      </c>
      <c r="R579">
        <v>9.5810667388127584</v>
      </c>
      <c r="S579">
        <v>13.1453709697414</v>
      </c>
      <c r="T579">
        <v>58058.523805897952</v>
      </c>
      <c r="U579">
        <v>58058.479892143638</v>
      </c>
      <c r="V579">
        <v>58019.150851869526</v>
      </c>
      <c r="W579">
        <v>58098.168895577393</v>
      </c>
      <c r="X579">
        <v>3999.9461487020681</v>
      </c>
      <c r="Y579">
        <v>4016.1831634605091</v>
      </c>
      <c r="Z579">
        <v>3879.6560019564022</v>
      </c>
      <c r="AA579">
        <v>4077.3775420792349</v>
      </c>
      <c r="AB579">
        <v>595.92292848600073</v>
      </c>
      <c r="AC579">
        <v>591.67641642125477</v>
      </c>
      <c r="AD579">
        <v>519.22430095129153</v>
      </c>
      <c r="AE579">
        <v>682.57273342264591</v>
      </c>
      <c r="AF579">
        <v>64.02908080555143</v>
      </c>
      <c r="AG579">
        <v>63.742481776670722</v>
      </c>
      <c r="AH579">
        <v>62.796668896515769</v>
      </c>
      <c r="AI579">
        <v>66.038878505461398</v>
      </c>
      <c r="AJ579">
        <v>0.55865908859737923</v>
      </c>
      <c r="AK579">
        <v>0.55865913597983086</v>
      </c>
      <c r="AL579">
        <v>0.55864821085462901</v>
      </c>
      <c r="AM579">
        <v>0.55866990365557723</v>
      </c>
      <c r="AN579">
        <v>0.95804371840439884</v>
      </c>
      <c r="AO579">
        <v>0.95804371840439873</v>
      </c>
      <c r="AP579">
        <v>0.95804371840439873</v>
      </c>
      <c r="AQ579">
        <v>0.95804371840439873</v>
      </c>
      <c r="AR579">
        <v>15.54010394406466</v>
      </c>
      <c r="AS579">
        <v>15.54010394406466</v>
      </c>
      <c r="AT579">
        <v>15.54010394406466</v>
      </c>
      <c r="AU579">
        <v>15.54010394406466</v>
      </c>
      <c r="AV579" t="str">
        <f>VLOOKUP(Sheet1[[#This Row],[NPDES ID2]],Combined_Sheet__Major_Only___2[[NPDES ID2]:[ECHO BFR]],3,FALSE)</f>
        <v>IL</v>
      </c>
      <c r="AW579" t="s">
        <v>41</v>
      </c>
      <c r="AX579" t="str">
        <f>VLOOKUP(Sheet1[[#This Row],[NPDES ID2]],Combined_Sheet__Major_Only___2[[NPDES ID2]:[ECHO BFR]],27,FALSE)</f>
        <v>-</v>
      </c>
      <c r="AY579" t="str">
        <f>VLOOKUP(Sheet1[[#This Row],[NPDES ID2]],Combined_Sheet__Major_Only___2[[NPDES ID2]:[ECHO BFR]],28,FALSE)</f>
        <v>-</v>
      </c>
      <c r="AZ579" t="str">
        <f>VLOOKUP(Sheet1[[#This Row],[NPDES ID2]],Combined_Sheet__Major_Only___2[[NPDES ID2]:[ECHO BFR]],29,FALSE)</f>
        <v>thickening</v>
      </c>
      <c r="BA579">
        <f>VLOOKUP(Sheet1[[#This Row],[NPDES ID2]],Combined_Sheet__Major_Only___2[[NPDES ID2]:[ECHO BFR]],17,FALSE)</f>
        <v>37.759279999999997</v>
      </c>
      <c r="BB579">
        <f>VLOOKUP(Sheet1[[#This Row],[NPDES ID2]],Combined_Sheet__Major_Only___2[[NPDES ID2]:[ECHO BFR]],18,FALSE)</f>
        <v>-89.361400000000003</v>
      </c>
      <c r="BC579" t="str">
        <f>IF(ISNUMBER(SEARCH("aerobic",$AW579)),"aerobic","")</f>
        <v>aerobic</v>
      </c>
      <c r="BD579" t="str">
        <f>IF(ISNUMBER(SEARCH("anaer",$AW579)),"anaer","")</f>
        <v/>
      </c>
      <c r="BE579" t="str">
        <f>IF(ISNUMBER(SEARCH("thickening",$AZ579)),"thickening","")</f>
        <v>thickening</v>
      </c>
      <c r="BF579" s="2" t="str">
        <f>IF(ISNUMBER(SEARCH("airDry",$AW579)),"airDry","")</f>
        <v/>
      </c>
      <c r="BG579" s="2" t="str">
        <f>IF(ISNUMBER(SEARCH("heatDry",$AY579)),"heatDry","")</f>
        <v/>
      </c>
      <c r="BH579" s="2" t="str">
        <f>IF(AND(ISNUMBER(SEARCH("aerobic",$AW579)),ISNUMBER(SEARCH("anaer",$AW579))),"Combined Aer and Anaer.","")</f>
        <v/>
      </c>
    </row>
    <row r="580" spans="1:60" x14ac:dyDescent="0.25">
      <c r="A580" s="4">
        <v>2558</v>
      </c>
      <c r="B580" t="s">
        <v>11862</v>
      </c>
      <c r="C580">
        <v>113.44</v>
      </c>
      <c r="D580">
        <v>936.7920792718312</v>
      </c>
      <c r="E580">
        <v>936.87332858473451</v>
      </c>
      <c r="F580">
        <v>664.82661318275291</v>
      </c>
      <c r="G580">
        <v>1227.9599232915759</v>
      </c>
      <c r="H580">
        <v>-112.24817791739299</v>
      </c>
      <c r="I580">
        <v>-114.6975550737282</v>
      </c>
      <c r="J580">
        <v>-130.6427459683033</v>
      </c>
      <c r="K580">
        <v>-88.454864783025769</v>
      </c>
      <c r="L580">
        <v>76.919208210583491</v>
      </c>
      <c r="M580">
        <v>76.610162857068076</v>
      </c>
      <c r="N580">
        <v>75.587316883691969</v>
      </c>
      <c r="O580">
        <v>79.089963389875109</v>
      </c>
      <c r="P580">
        <v>2.6491675511781221</v>
      </c>
      <c r="Q580">
        <v>2.6846897424611078</v>
      </c>
      <c r="R580">
        <v>2.1759579985756008</v>
      </c>
      <c r="S580">
        <v>3.041046244138367</v>
      </c>
      <c r="T580">
        <v>58152.67821821852</v>
      </c>
      <c r="U580">
        <v>58152.634235434729</v>
      </c>
      <c r="V580">
        <v>58113.24337254437</v>
      </c>
      <c r="W580">
        <v>58192.385627322677</v>
      </c>
      <c r="X580">
        <v>3860.188470247138</v>
      </c>
      <c r="Y580">
        <v>3874.1707516795741</v>
      </c>
      <c r="Z580">
        <v>3755.8580630171082</v>
      </c>
      <c r="AA580">
        <v>3927.322248102616</v>
      </c>
      <c r="AB580">
        <v>722.98277153979086</v>
      </c>
      <c r="AC580">
        <v>715.36801704893537</v>
      </c>
      <c r="AD580">
        <v>608.82031110744981</v>
      </c>
      <c r="AE580">
        <v>858.89301055131784</v>
      </c>
      <c r="AF580">
        <v>66.450312162501419</v>
      </c>
      <c r="AG580">
        <v>66.18319117097235</v>
      </c>
      <c r="AH580">
        <v>65.299980633681159</v>
      </c>
      <c r="AI580">
        <v>68.32551825468822</v>
      </c>
      <c r="AJ580">
        <v>0.58825386010146763</v>
      </c>
      <c r="AK580">
        <v>0.58825387249303929</v>
      </c>
      <c r="AL580">
        <v>0.5882510193360162</v>
      </c>
      <c r="AM580">
        <v>0.58825668444915868</v>
      </c>
      <c r="AN580">
        <v>0.95810756772250738</v>
      </c>
      <c r="AO580">
        <v>0.9581075677225076</v>
      </c>
      <c r="AP580">
        <v>0.9581075677225076</v>
      </c>
      <c r="AQ580">
        <v>0.9581075677225076</v>
      </c>
      <c r="AR580">
        <v>14.0809549321903</v>
      </c>
      <c r="AS580">
        <v>14.0809549321903</v>
      </c>
      <c r="AT580">
        <v>14.0809549321903</v>
      </c>
      <c r="AU580">
        <v>14.0809549321903</v>
      </c>
      <c r="AV580" t="str">
        <f>VLOOKUP(Sheet1[[#This Row],[NPDES ID2]],Combined_Sheet__Major_Only___2[[NPDES ID2]:[ECHO BFR]],3,FALSE)</f>
        <v>TX</v>
      </c>
      <c r="AW580" t="s">
        <v>41</v>
      </c>
      <c r="AX580" t="str">
        <f>VLOOKUP(Sheet1[[#This Row],[NPDES ID2]],Combined_Sheet__Major_Only___2[[NPDES ID2]:[ECHO BFR]],27,FALSE)</f>
        <v>-</v>
      </c>
      <c r="AY580" t="str">
        <f>VLOOKUP(Sheet1[[#This Row],[NPDES ID2]],Combined_Sheet__Major_Only___2[[NPDES ID2]:[ECHO BFR]],28,FALSE)</f>
        <v>-</v>
      </c>
      <c r="AZ580" t="str">
        <f>VLOOKUP(Sheet1[[#This Row],[NPDES ID2]],Combined_Sheet__Major_Only___2[[NPDES ID2]:[ECHO BFR]],29,FALSE)</f>
        <v>thickening</v>
      </c>
      <c r="BA580">
        <f>VLOOKUP(Sheet1[[#This Row],[NPDES ID2]],Combined_Sheet__Major_Only___2[[NPDES ID2]:[ECHO BFR]],17,FALSE)</f>
        <v>27.671721999999999</v>
      </c>
      <c r="BB580">
        <f>VLOOKUP(Sheet1[[#This Row],[NPDES ID2]],Combined_Sheet__Major_Only___2[[NPDES ID2]:[ECHO BFR]],18,FALSE)</f>
        <v>-97.270036000000005</v>
      </c>
      <c r="BC580" t="str">
        <f>IF(ISNUMBER(SEARCH("aerobic",$AW580)),"aerobic","")</f>
        <v>aerobic</v>
      </c>
      <c r="BD580" t="str">
        <f>IF(ISNUMBER(SEARCH("anaer",$AW580)),"anaer","")</f>
        <v/>
      </c>
      <c r="BE580" t="str">
        <f>IF(ISNUMBER(SEARCH("thickening",$AZ580)),"thickening","")</f>
        <v>thickening</v>
      </c>
      <c r="BF580" s="2" t="str">
        <f>IF(ISNUMBER(SEARCH("airDry",$AW580)),"airDry","")</f>
        <v/>
      </c>
      <c r="BG580" s="2" t="str">
        <f>IF(ISNUMBER(SEARCH("heatDry",$AY580)),"heatDry","")</f>
        <v/>
      </c>
      <c r="BH580" s="2" t="str">
        <f>IF(AND(ISNUMBER(SEARCH("aerobic",$AW580)),ISNUMBER(SEARCH("anaer",$AW580))),"Combined Aer and Anaer.","")</f>
        <v/>
      </c>
    </row>
    <row r="581" spans="1:60" x14ac:dyDescent="0.25">
      <c r="A581" s="4">
        <v>2377</v>
      </c>
      <c r="B581" t="s">
        <v>11086</v>
      </c>
      <c r="C581">
        <v>314.05</v>
      </c>
      <c r="D581">
        <v>460.82809074471822</v>
      </c>
      <c r="E581">
        <v>466.10793632717127</v>
      </c>
      <c r="F581">
        <v>351.47023755255361</v>
      </c>
      <c r="G581">
        <v>586.9204342735195</v>
      </c>
      <c r="H581">
        <v>-117.19977395764261</v>
      </c>
      <c r="I581">
        <v>-119.52519178591049</v>
      </c>
      <c r="J581">
        <v>-135.11912717411329</v>
      </c>
      <c r="K581">
        <v>-93.718723737908007</v>
      </c>
      <c r="L581">
        <v>204.50950319801379</v>
      </c>
      <c r="M581">
        <v>203.58731382194739</v>
      </c>
      <c r="N581">
        <v>200.533865988315</v>
      </c>
      <c r="O581">
        <v>210.98867812660629</v>
      </c>
      <c r="P581">
        <v>7.3519395157456957</v>
      </c>
      <c r="Q581">
        <v>7.4384107980203726</v>
      </c>
      <c r="R581">
        <v>6.107283593239198</v>
      </c>
      <c r="S581">
        <v>8.3769552058229557</v>
      </c>
      <c r="T581">
        <v>58175.951211456333</v>
      </c>
      <c r="U581">
        <v>58175.907211609912</v>
      </c>
      <c r="V581">
        <v>58136.501067467238</v>
      </c>
      <c r="W581">
        <v>58215.674024613421</v>
      </c>
      <c r="X581">
        <v>4021.2471373282742</v>
      </c>
      <c r="Y581">
        <v>4037.730863364467</v>
      </c>
      <c r="Z581">
        <v>3899.2142947702851</v>
      </c>
      <c r="AA581">
        <v>4099.8004310808519</v>
      </c>
      <c r="AB581">
        <v>759.84600490833736</v>
      </c>
      <c r="AC581">
        <v>750.96316401647891</v>
      </c>
      <c r="AD581">
        <v>638.31268794185814</v>
      </c>
      <c r="AE581">
        <v>902.64344347379279</v>
      </c>
      <c r="AF581">
        <v>63.818635377849468</v>
      </c>
      <c r="AG581">
        <v>63.530483079547778</v>
      </c>
      <c r="AH581">
        <v>62.57879205253645</v>
      </c>
      <c r="AI581">
        <v>65.840222019901503</v>
      </c>
      <c r="AJ581">
        <v>0.55608786005015498</v>
      </c>
      <c r="AK581">
        <v>0.55608789344947407</v>
      </c>
      <c r="AL581">
        <v>0.55608019666215447</v>
      </c>
      <c r="AM581">
        <v>0.55609547922704605</v>
      </c>
      <c r="AN581">
        <v>0.95812331999013223</v>
      </c>
      <c r="AO581">
        <v>0.95812331999013178</v>
      </c>
      <c r="AP581">
        <v>0.95812331999013178</v>
      </c>
      <c r="AQ581">
        <v>0.95812331999013178</v>
      </c>
      <c r="AR581">
        <v>13.45592642940785</v>
      </c>
      <c r="AS581">
        <v>13.45592642940785</v>
      </c>
      <c r="AT581">
        <v>13.45592642940785</v>
      </c>
      <c r="AU581">
        <v>13.45592642940785</v>
      </c>
      <c r="AV581" t="str">
        <f>VLOOKUP(Sheet1[[#This Row],[NPDES ID2]],Combined_Sheet__Major_Only___2[[NPDES ID2]:[ECHO BFR]],3,FALSE)</f>
        <v>CO</v>
      </c>
      <c r="AW581" t="s">
        <v>41</v>
      </c>
      <c r="AX581" t="str">
        <f>VLOOKUP(Sheet1[[#This Row],[NPDES ID2]],Combined_Sheet__Major_Only___2[[NPDES ID2]:[ECHO BFR]],27,FALSE)</f>
        <v>tempSludgeStore, other</v>
      </c>
      <c r="AY581" t="str">
        <f>VLOOKUP(Sheet1[[#This Row],[NPDES ID2]],Combined_Sheet__Major_Only___2[[NPDES ID2]:[ECHO BFR]],28,FALSE)</f>
        <v>-</v>
      </c>
      <c r="AZ581" t="str">
        <f>VLOOKUP(Sheet1[[#This Row],[NPDES ID2]],Combined_Sheet__Major_Only___2[[NPDES ID2]:[ECHO BFR]],29,FALSE)</f>
        <v>preliminaryOps, thickening</v>
      </c>
      <c r="BA581">
        <f>VLOOKUP(Sheet1[[#This Row],[NPDES ID2]],Combined_Sheet__Major_Only___2[[NPDES ID2]:[ECHO BFR]],17,FALSE)</f>
        <v>39.090446999999998</v>
      </c>
      <c r="BB581">
        <f>VLOOKUP(Sheet1[[#This Row],[NPDES ID2]],Combined_Sheet__Major_Only___2[[NPDES ID2]:[ECHO BFR]],18,FALSE)</f>
        <v>-108.455583</v>
      </c>
      <c r="BC581" t="str">
        <f>IF(ISNUMBER(SEARCH("aerobic",$AW581)),"aerobic","")</f>
        <v>aerobic</v>
      </c>
      <c r="BD581" t="str">
        <f>IF(ISNUMBER(SEARCH("anaer",$AW581)),"anaer","")</f>
        <v/>
      </c>
      <c r="BE581" t="str">
        <f>IF(ISNUMBER(SEARCH("thickening",$AZ581)),"thickening","")</f>
        <v>thickening</v>
      </c>
      <c r="BF581" s="3" t="str">
        <f>IF(ISNUMBER(SEARCH("airDry",$AW581)),"airDry","")</f>
        <v/>
      </c>
      <c r="BG581" s="3" t="str">
        <f>IF(ISNUMBER(SEARCH("heatDry",$AY581)),"heatDry","")</f>
        <v/>
      </c>
      <c r="BH581" s="3" t="str">
        <f>IF(AND(ISNUMBER(SEARCH("aerobic",$AW581)),ISNUMBER(SEARCH("anaer",$AW581))),"Combined Aer and Anaer.","")</f>
        <v/>
      </c>
    </row>
    <row r="582" spans="1:60" x14ac:dyDescent="0.25">
      <c r="A582" s="4">
        <v>68</v>
      </c>
      <c r="B582" t="s">
        <v>379</v>
      </c>
      <c r="C582">
        <v>54</v>
      </c>
      <c r="D582">
        <v>1876.6580130782161</v>
      </c>
      <c r="E582">
        <v>1877.615311851991</v>
      </c>
      <c r="F582">
        <v>1305.2589085041529</v>
      </c>
      <c r="G582">
        <v>2479.380305323376</v>
      </c>
      <c r="H582">
        <v>-114.51228677693059</v>
      </c>
      <c r="I582">
        <v>-116.9140919333236</v>
      </c>
      <c r="J582">
        <v>-132.68298117803329</v>
      </c>
      <c r="K582">
        <v>-90.822165568200489</v>
      </c>
      <c r="L582">
        <v>35.9503775301283</v>
      </c>
      <c r="M582">
        <v>35.79798180687397</v>
      </c>
      <c r="N582">
        <v>35.29366748423147</v>
      </c>
      <c r="O582">
        <v>37.020726065147542</v>
      </c>
      <c r="P582">
        <v>1.2624931185357771</v>
      </c>
      <c r="Q582">
        <v>1.278614489286519</v>
      </c>
      <c r="R582">
        <v>1.0429859594846</v>
      </c>
      <c r="S582">
        <v>1.4429137897452931</v>
      </c>
      <c r="T582">
        <v>58185.857907066456</v>
      </c>
      <c r="U582">
        <v>58185.813899956913</v>
      </c>
      <c r="V582">
        <v>58146.40125099069</v>
      </c>
      <c r="W582">
        <v>58225.58727732009</v>
      </c>
      <c r="X582">
        <v>3933.9225716358992</v>
      </c>
      <c r="Y582">
        <v>3949.018567228019</v>
      </c>
      <c r="Z582">
        <v>3821.7319818405481</v>
      </c>
      <c r="AA582">
        <v>4006.1141516699022</v>
      </c>
      <c r="AB582">
        <v>735.22365906056177</v>
      </c>
      <c r="AC582">
        <v>727.20268837928938</v>
      </c>
      <c r="AD582">
        <v>619.09737077001341</v>
      </c>
      <c r="AE582">
        <v>872.67525675121226</v>
      </c>
      <c r="AF582">
        <v>65.243448715236951</v>
      </c>
      <c r="AG582">
        <v>64.966812964051186</v>
      </c>
      <c r="AH582">
        <v>64.051773646892954</v>
      </c>
      <c r="AI582">
        <v>67.185888972234707</v>
      </c>
      <c r="AJ582">
        <v>0.57349960649807985</v>
      </c>
      <c r="AK582">
        <v>0.57349961231917268</v>
      </c>
      <c r="AL582">
        <v>0.57349827233496264</v>
      </c>
      <c r="AM582">
        <v>0.57350093294680149</v>
      </c>
      <c r="AN582">
        <v>0.95813002171843376</v>
      </c>
      <c r="AO582">
        <v>0.95813002171843387</v>
      </c>
      <c r="AP582">
        <v>0.95813002171843387</v>
      </c>
      <c r="AQ582">
        <v>0.95813002171843387</v>
      </c>
      <c r="AR582">
        <v>13.84178151001597</v>
      </c>
      <c r="AS582">
        <v>13.841781510015959</v>
      </c>
      <c r="AT582">
        <v>13.841781510015959</v>
      </c>
      <c r="AU582">
        <v>13.841781510015959</v>
      </c>
      <c r="AV582" t="str">
        <f>VLOOKUP(Sheet1[[#This Row],[NPDES ID2]],Combined_Sheet__Major_Only___2[[NPDES ID2]:[ECHO BFR]],3,FALSE)</f>
        <v>KY</v>
      </c>
      <c r="AW582" t="s">
        <v>41</v>
      </c>
      <c r="AX582" t="str">
        <f>VLOOKUP(Sheet1[[#This Row],[NPDES ID2]],Combined_Sheet__Major_Only___2[[NPDES ID2]:[ECHO BFR]],27,FALSE)</f>
        <v>-</v>
      </c>
      <c r="AY582" t="str">
        <f>VLOOKUP(Sheet1[[#This Row],[NPDES ID2]],Combined_Sheet__Major_Only___2[[NPDES ID2]:[ECHO BFR]],28,FALSE)</f>
        <v>-</v>
      </c>
      <c r="AZ582" t="str">
        <f>VLOOKUP(Sheet1[[#This Row],[NPDES ID2]],Combined_Sheet__Major_Only___2[[NPDES ID2]:[ECHO BFR]],29,FALSE)</f>
        <v>thickening, preliminaryOps</v>
      </c>
      <c r="BA582">
        <f>VLOOKUP(Sheet1[[#This Row],[NPDES ID2]],Combined_Sheet__Major_Only___2[[NPDES ID2]:[ECHO BFR]],17,FALSE)</f>
        <v>38.421495999999998</v>
      </c>
      <c r="BB582">
        <f>VLOOKUP(Sheet1[[#This Row],[NPDES ID2]],Combined_Sheet__Major_Only___2[[NPDES ID2]:[ECHO BFR]],18,FALSE)</f>
        <v>-83.734424000000004</v>
      </c>
      <c r="BC582" t="str">
        <f>IF(ISNUMBER(SEARCH("aerobic",$AW582)),"aerobic","")</f>
        <v>aerobic</v>
      </c>
      <c r="BD582" t="str">
        <f>IF(ISNUMBER(SEARCH("anaer",$AW582)),"anaer","")</f>
        <v/>
      </c>
      <c r="BE582" t="str">
        <f>IF(ISNUMBER(SEARCH("thickening",$AZ582)),"thickening","")</f>
        <v>thickening</v>
      </c>
      <c r="BF582" s="2" t="str">
        <f>IF(ISNUMBER(SEARCH("airDry",$AW582)),"airDry","")</f>
        <v/>
      </c>
      <c r="BG582" s="2" t="str">
        <f>IF(ISNUMBER(SEARCH("heatDry",$AY582)),"heatDry","")</f>
        <v/>
      </c>
      <c r="BH582" s="2" t="str">
        <f>IF(AND(ISNUMBER(SEARCH("aerobic",$AW582)),ISNUMBER(SEARCH("anaer",$AW582))),"Combined Aer and Anaer.","")</f>
        <v/>
      </c>
    </row>
    <row r="583" spans="1:60" x14ac:dyDescent="0.25">
      <c r="A583" s="4">
        <v>1117</v>
      </c>
      <c r="B583" t="s">
        <v>5374</v>
      </c>
      <c r="C583">
        <v>326</v>
      </c>
      <c r="D583">
        <v>449.98671152156248</v>
      </c>
      <c r="E583">
        <v>455.41592713819239</v>
      </c>
      <c r="F583">
        <v>344.60404293164203</v>
      </c>
      <c r="G583">
        <v>570.36874416197622</v>
      </c>
      <c r="H583">
        <v>-116.7274430795979</v>
      </c>
      <c r="I583">
        <v>-119.0655850566571</v>
      </c>
      <c r="J583">
        <v>-134.693570737177</v>
      </c>
      <c r="K583">
        <v>-93.219031448809602</v>
      </c>
      <c r="L583">
        <v>213.0934616911124</v>
      </c>
      <c r="M583">
        <v>212.14252656991059</v>
      </c>
      <c r="N583">
        <v>208.99394464300599</v>
      </c>
      <c r="O583">
        <v>219.77454143370741</v>
      </c>
      <c r="P583">
        <v>7.6299968321210327</v>
      </c>
      <c r="Q583">
        <v>7.7230092486225193</v>
      </c>
      <c r="R583">
        <v>6.334963588006012</v>
      </c>
      <c r="S583">
        <v>8.6920040718543721</v>
      </c>
      <c r="T583">
        <v>58281.056523273757</v>
      </c>
      <c r="U583">
        <v>58281.012446369168</v>
      </c>
      <c r="V583">
        <v>58241.537289153232</v>
      </c>
      <c r="W583">
        <v>58320.848904095357</v>
      </c>
      <c r="X583">
        <v>4013.3256644322519</v>
      </c>
      <c r="Y583">
        <v>4029.596054822468</v>
      </c>
      <c r="Z583">
        <v>3892.795427216156</v>
      </c>
      <c r="AA583">
        <v>4090.906902802054</v>
      </c>
      <c r="AB583">
        <v>646.86568877269133</v>
      </c>
      <c r="AC583">
        <v>641.45297698896456</v>
      </c>
      <c r="AD583">
        <v>557.36480756427932</v>
      </c>
      <c r="AE583">
        <v>749.26168027911376</v>
      </c>
      <c r="AF583">
        <v>64.059737196128822</v>
      </c>
      <c r="AG583">
        <v>63.773501539580387</v>
      </c>
      <c r="AH583">
        <v>62.828111852188627</v>
      </c>
      <c r="AI583">
        <v>66.067911634022721</v>
      </c>
      <c r="AJ583">
        <v>0.55903366527027343</v>
      </c>
      <c r="AK583">
        <v>0.5590336979045758</v>
      </c>
      <c r="AL583">
        <v>0.55902617769251917</v>
      </c>
      <c r="AM583">
        <v>0.55904110964788489</v>
      </c>
      <c r="AN583">
        <v>0.95819431295145363</v>
      </c>
      <c r="AO583">
        <v>0.95819431295145385</v>
      </c>
      <c r="AP583">
        <v>0.95819431295145385</v>
      </c>
      <c r="AQ583">
        <v>0.95819431295145385</v>
      </c>
      <c r="AR583">
        <v>14.816467978081871</v>
      </c>
      <c r="AS583">
        <v>14.816467978081871</v>
      </c>
      <c r="AT583">
        <v>14.816467978081871</v>
      </c>
      <c r="AU583">
        <v>14.816467978081871</v>
      </c>
      <c r="AV583" t="str">
        <f>VLOOKUP(Sheet1[[#This Row],[NPDES ID2]],Combined_Sheet__Major_Only___2[[NPDES ID2]:[ECHO BFR]],3,FALSE)</f>
        <v>SC</v>
      </c>
      <c r="AW583" t="s">
        <v>41</v>
      </c>
      <c r="AX583" t="str">
        <f>VLOOKUP(Sheet1[[#This Row],[NPDES ID2]],Combined_Sheet__Major_Only___2[[NPDES ID2]:[ECHO BFR]],27,FALSE)</f>
        <v>-</v>
      </c>
      <c r="AY583" t="str">
        <f>VLOOKUP(Sheet1[[#This Row],[NPDES ID2]],Combined_Sheet__Major_Only___2[[NPDES ID2]:[ECHO BFR]],28,FALSE)</f>
        <v>-</v>
      </c>
      <c r="AZ583" t="str">
        <f>VLOOKUP(Sheet1[[#This Row],[NPDES ID2]],Combined_Sheet__Major_Only___2[[NPDES ID2]:[ECHO BFR]],29,FALSE)</f>
        <v>thickening</v>
      </c>
      <c r="BA583">
        <f>VLOOKUP(Sheet1[[#This Row],[NPDES ID2]],Combined_Sheet__Major_Only___2[[NPDES ID2]:[ECHO BFR]],17,FALSE)</f>
        <v>35.066099999999999</v>
      </c>
      <c r="BB583">
        <f>VLOOKUP(Sheet1[[#This Row],[NPDES ID2]],Combined_Sheet__Major_Only___2[[NPDES ID2]:[ECHO BFR]],18,FALSE)</f>
        <v>-81.553899999999999</v>
      </c>
      <c r="BC583" t="str">
        <f>IF(ISNUMBER(SEARCH("aerobic",$AW583)),"aerobic","")</f>
        <v>aerobic</v>
      </c>
      <c r="BD583" t="str">
        <f>IF(ISNUMBER(SEARCH("anaer",$AW583)),"anaer","")</f>
        <v/>
      </c>
      <c r="BE583" t="str">
        <f>IF(ISNUMBER(SEARCH("thickening",$AZ583)),"thickening","")</f>
        <v>thickening</v>
      </c>
      <c r="BF583" s="3" t="str">
        <f>IF(ISNUMBER(SEARCH("airDry",$AW583)),"airDry","")</f>
        <v/>
      </c>
      <c r="BG583" s="3" t="str">
        <f>IF(ISNUMBER(SEARCH("heatDry",$AY583)),"heatDry","")</f>
        <v/>
      </c>
      <c r="BH583" s="3" t="str">
        <f>IF(AND(ISNUMBER(SEARCH("aerobic",$AW583)),ISNUMBER(SEARCH("anaer",$AW583))),"Combined Aer and Anaer.","")</f>
        <v/>
      </c>
    </row>
    <row r="584" spans="1:60" x14ac:dyDescent="0.25">
      <c r="A584" s="4">
        <v>1080</v>
      </c>
      <c r="B584" t="s">
        <v>5208</v>
      </c>
      <c r="C584">
        <v>356</v>
      </c>
      <c r="D584">
        <v>463.66761473992898</v>
      </c>
      <c r="E584">
        <v>468.40761188031519</v>
      </c>
      <c r="F584">
        <v>354.78574304071071</v>
      </c>
      <c r="G584">
        <v>580.69720946308848</v>
      </c>
      <c r="H584">
        <v>-126.3695761997412</v>
      </c>
      <c r="I584">
        <v>-128.82502050327611</v>
      </c>
      <c r="J584">
        <v>-145.2516480892603</v>
      </c>
      <c r="K584">
        <v>-103.3794901376635</v>
      </c>
      <c r="L584">
        <v>216.1056930120547</v>
      </c>
      <c r="M584">
        <v>214.9358900010389</v>
      </c>
      <c r="N584">
        <v>211.06260166353249</v>
      </c>
      <c r="O584">
        <v>224.32452993168059</v>
      </c>
      <c r="P584">
        <v>8.3665855710136992</v>
      </c>
      <c r="Q584">
        <v>8.4459301365095989</v>
      </c>
      <c r="R584">
        <v>7.0148379684960824</v>
      </c>
      <c r="S584">
        <v>9.5448408735394246</v>
      </c>
      <c r="T584">
        <v>58302.003849206332</v>
      </c>
      <c r="U584">
        <v>58301.959756944183</v>
      </c>
      <c r="V584">
        <v>58262.470845529569</v>
      </c>
      <c r="W584">
        <v>58341.810094755783</v>
      </c>
      <c r="X584">
        <v>4323.6612439374603</v>
      </c>
      <c r="Y584">
        <v>4345.0681437761559</v>
      </c>
      <c r="Z584">
        <v>4166.3013783391998</v>
      </c>
      <c r="AA584">
        <v>4425.1479419833222</v>
      </c>
      <c r="AB584">
        <v>684.99792558745787</v>
      </c>
      <c r="AC584">
        <v>678.40648120753804</v>
      </c>
      <c r="AD584">
        <v>591.63221782895209</v>
      </c>
      <c r="AE584">
        <v>788.99034390270799</v>
      </c>
      <c r="AF584">
        <v>59.490795141471182</v>
      </c>
      <c r="AG584">
        <v>59.168375638033737</v>
      </c>
      <c r="AH584">
        <v>58.103311362077847</v>
      </c>
      <c r="AI584">
        <v>61.753025418411127</v>
      </c>
      <c r="AJ584">
        <v>0.50325049429279789</v>
      </c>
      <c r="AK584">
        <v>0.50325052786031699</v>
      </c>
      <c r="AL584">
        <v>0.5032427911798113</v>
      </c>
      <c r="AM584">
        <v>0.50325815297890197</v>
      </c>
      <c r="AN584">
        <v>0.95820843298179159</v>
      </c>
      <c r="AO584">
        <v>0.95820843298179126</v>
      </c>
      <c r="AP584">
        <v>0.95820843298179126</v>
      </c>
      <c r="AQ584">
        <v>0.95820843298179126</v>
      </c>
      <c r="AR584">
        <v>13.902976985254311</v>
      </c>
      <c r="AS584">
        <v>13.902976985254311</v>
      </c>
      <c r="AT584">
        <v>13.902976985254311</v>
      </c>
      <c r="AU584">
        <v>13.902976985254311</v>
      </c>
      <c r="AV584" t="str">
        <f>VLOOKUP(Sheet1[[#This Row],[NPDES ID2]],Combined_Sheet__Major_Only___2[[NPDES ID2]:[ECHO BFR]],3,FALSE)</f>
        <v>IL</v>
      </c>
      <c r="AW584" t="s">
        <v>41</v>
      </c>
      <c r="AX584" t="str">
        <f>VLOOKUP(Sheet1[[#This Row],[NPDES ID2]],Combined_Sheet__Major_Only___2[[NPDES ID2]:[ECHO BFR]],27,FALSE)</f>
        <v>tempSludgeStore</v>
      </c>
      <c r="AY584" t="str">
        <f>VLOOKUP(Sheet1[[#This Row],[NPDES ID2]],Combined_Sheet__Major_Only___2[[NPDES ID2]:[ECHO BFR]],28,FALSE)</f>
        <v>-</v>
      </c>
      <c r="AZ584" t="str">
        <f>VLOOKUP(Sheet1[[#This Row],[NPDES ID2]],Combined_Sheet__Major_Only___2[[NPDES ID2]:[ECHO BFR]],29,FALSE)</f>
        <v>thickening</v>
      </c>
      <c r="BA584">
        <f>VLOOKUP(Sheet1[[#This Row],[NPDES ID2]],Combined_Sheet__Major_Only___2[[NPDES ID2]:[ECHO BFR]],17,FALSE)</f>
        <v>42.337710000000001</v>
      </c>
      <c r="BB584">
        <f>VLOOKUP(Sheet1[[#This Row],[NPDES ID2]],Combined_Sheet__Major_Only___2[[NPDES ID2]:[ECHO BFR]],18,FALSE)</f>
        <v>-88.44802</v>
      </c>
      <c r="BC584" t="str">
        <f>IF(ISNUMBER(SEARCH("aerobic",$AW584)),"aerobic","")</f>
        <v>aerobic</v>
      </c>
      <c r="BD584" t="str">
        <f>IF(ISNUMBER(SEARCH("anaer",$AW584)),"anaer","")</f>
        <v/>
      </c>
      <c r="BE584" t="str">
        <f>IF(ISNUMBER(SEARCH("thickening",$AZ584)),"thickening","")</f>
        <v>thickening</v>
      </c>
      <c r="BF584" s="2" t="str">
        <f>IF(ISNUMBER(SEARCH("airDry",$AW584)),"airDry","")</f>
        <v/>
      </c>
      <c r="BG584" s="2" t="str">
        <f>IF(ISNUMBER(SEARCH("heatDry",$AY584)),"heatDry","")</f>
        <v/>
      </c>
      <c r="BH584" s="2" t="str">
        <f>IF(AND(ISNUMBER(SEARCH("aerobic",$AW584)),ISNUMBER(SEARCH("anaer",$AW584))),"Combined Aer and Anaer.","")</f>
        <v/>
      </c>
    </row>
    <row r="585" spans="1:60" x14ac:dyDescent="0.25">
      <c r="A585" s="4">
        <v>1073</v>
      </c>
      <c r="B585" t="s">
        <v>5175</v>
      </c>
      <c r="C585">
        <v>371.35</v>
      </c>
      <c r="D585">
        <v>458.58111663580951</v>
      </c>
      <c r="E585">
        <v>463.31009284845618</v>
      </c>
      <c r="F585">
        <v>350.32536221632461</v>
      </c>
      <c r="G585">
        <v>570.75944275285974</v>
      </c>
      <c r="H585">
        <v>-127.5196376592336</v>
      </c>
      <c r="I585">
        <v>-129.95244079814381</v>
      </c>
      <c r="J585">
        <v>-146.4676745299877</v>
      </c>
      <c r="K585">
        <v>-104.6039366975633</v>
      </c>
      <c r="L585">
        <v>223.4940748202288</v>
      </c>
      <c r="M585">
        <v>222.25863561169811</v>
      </c>
      <c r="N585">
        <v>218.1676800586286</v>
      </c>
      <c r="O585">
        <v>232.17450202612761</v>
      </c>
      <c r="P585">
        <v>8.7312209273676942</v>
      </c>
      <c r="Q585">
        <v>8.8068514456821134</v>
      </c>
      <c r="R585">
        <v>7.3286301342688907</v>
      </c>
      <c r="S585">
        <v>9.9699026081355679</v>
      </c>
      <c r="T585">
        <v>58321.352095329203</v>
      </c>
      <c r="U585">
        <v>58321.307988881847</v>
      </c>
      <c r="V585">
        <v>58281.806373238462</v>
      </c>
      <c r="W585">
        <v>58361.17114719902</v>
      </c>
      <c r="X585">
        <v>4362.512949223712</v>
      </c>
      <c r="Y585">
        <v>4384.5438806548054</v>
      </c>
      <c r="Z585">
        <v>4200.3981507328645</v>
      </c>
      <c r="AA585">
        <v>4467.1020722144258</v>
      </c>
      <c r="AB585">
        <v>879.65119782600038</v>
      </c>
      <c r="AC585">
        <v>866.18454139697792</v>
      </c>
      <c r="AD585">
        <v>730.7580963601813</v>
      </c>
      <c r="AE585">
        <v>1052.48394459783</v>
      </c>
      <c r="AF585">
        <v>58.981687634347871</v>
      </c>
      <c r="AG585">
        <v>58.655206310569348</v>
      </c>
      <c r="AH585">
        <v>57.576925117924553</v>
      </c>
      <c r="AI585">
        <v>61.272178118442611</v>
      </c>
      <c r="AJ585">
        <v>0.49704032151766753</v>
      </c>
      <c r="AK585">
        <v>0.49704035929263768</v>
      </c>
      <c r="AL585">
        <v>0.49703165108900882</v>
      </c>
      <c r="AM585">
        <v>0.49704894196169142</v>
      </c>
      <c r="AN585">
        <v>0.95822146664419006</v>
      </c>
      <c r="AO585">
        <v>0.95822146664419039</v>
      </c>
      <c r="AP585">
        <v>0.95822146664419039</v>
      </c>
      <c r="AQ585">
        <v>0.95822146664419039</v>
      </c>
      <c r="AR585">
        <v>11.997037925073959</v>
      </c>
      <c r="AS585">
        <v>11.997037925073959</v>
      </c>
      <c r="AT585">
        <v>11.997037925073959</v>
      </c>
      <c r="AU585">
        <v>11.997037925073959</v>
      </c>
      <c r="AV585" t="str">
        <f>VLOOKUP(Sheet1[[#This Row],[NPDES ID2]],Combined_Sheet__Major_Only___2[[NPDES ID2]:[ECHO BFR]],3,FALSE)</f>
        <v>TX</v>
      </c>
      <c r="AW585" t="s">
        <v>544</v>
      </c>
      <c r="AX585" t="str">
        <f>VLOOKUP(Sheet1[[#This Row],[NPDES ID2]],Combined_Sheet__Major_Only___2[[NPDES ID2]:[ECHO BFR]],27,FALSE)</f>
        <v>-</v>
      </c>
      <c r="AY585" t="str">
        <f>VLOOKUP(Sheet1[[#This Row],[NPDES ID2]],Combined_Sheet__Major_Only___2[[NPDES ID2]:[ECHO BFR]],28,FALSE)</f>
        <v>-</v>
      </c>
      <c r="AZ585" t="str">
        <f>VLOOKUP(Sheet1[[#This Row],[NPDES ID2]],Combined_Sheet__Major_Only___2[[NPDES ID2]:[ECHO BFR]],29,FALSE)</f>
        <v>thickening</v>
      </c>
      <c r="BA585">
        <f>VLOOKUP(Sheet1[[#This Row],[NPDES ID2]],Combined_Sheet__Major_Only___2[[NPDES ID2]:[ECHO BFR]],17,FALSE)</f>
        <v>29.728000000000002</v>
      </c>
      <c r="BB585">
        <f>VLOOKUP(Sheet1[[#This Row],[NPDES ID2]],Combined_Sheet__Major_Only___2[[NPDES ID2]:[ECHO BFR]],18,FALSE)</f>
        <v>-95.761611000000002</v>
      </c>
      <c r="BC585" t="str">
        <f>IF(ISNUMBER(SEARCH("aerobic",$AW585)),"aerobic","")</f>
        <v>aerobic</v>
      </c>
      <c r="BD585" t="str">
        <f>IF(ISNUMBER(SEARCH("anaer",$AW585)),"anaer","")</f>
        <v/>
      </c>
      <c r="BE585" t="str">
        <f>IF(ISNUMBER(SEARCH("thickening",$AZ585)),"thickening","")</f>
        <v>thickening</v>
      </c>
      <c r="BF585" s="3" t="str">
        <f>IF(ISNUMBER(SEARCH("airDry",$AW585)),"airDry","")</f>
        <v/>
      </c>
      <c r="BG585" s="3" t="str">
        <f>IF(ISNUMBER(SEARCH("heatDry",$AY585)),"heatDry","")</f>
        <v/>
      </c>
      <c r="BH585" s="3" t="str">
        <f>IF(AND(ISNUMBER(SEARCH("aerobic",$AW585)),ISNUMBER(SEARCH("anaer",$AW585))),"Combined Aer and Anaer.","")</f>
        <v/>
      </c>
    </row>
    <row r="586" spans="1:60" x14ac:dyDescent="0.25">
      <c r="A586" s="4">
        <v>579</v>
      </c>
      <c r="B586" t="s">
        <v>2837</v>
      </c>
      <c r="C586">
        <v>112.32</v>
      </c>
      <c r="D586">
        <v>1000.917665773487</v>
      </c>
      <c r="E586">
        <v>1001.6422730659571</v>
      </c>
      <c r="F586">
        <v>709.91221833507552</v>
      </c>
      <c r="G586">
        <v>1313.5262826640301</v>
      </c>
      <c r="H586">
        <v>-119.4359521534233</v>
      </c>
      <c r="I586">
        <v>-121.75908533624801</v>
      </c>
      <c r="J586">
        <v>-137.53496055734041</v>
      </c>
      <c r="K586">
        <v>-96.015768931683994</v>
      </c>
      <c r="L586">
        <v>71.905649457231732</v>
      </c>
      <c r="M586">
        <v>71.565938148452531</v>
      </c>
      <c r="N586">
        <v>70.441640977423987</v>
      </c>
      <c r="O586">
        <v>74.291747909681192</v>
      </c>
      <c r="P586">
        <v>2.6320539142394468</v>
      </c>
      <c r="Q586">
        <v>2.6579606730035632</v>
      </c>
      <c r="R586">
        <v>2.1915341005311939</v>
      </c>
      <c r="S586">
        <v>3.0017204304599572</v>
      </c>
      <c r="T586">
        <v>58334.636522818553</v>
      </c>
      <c r="U586">
        <v>58334.592406631687</v>
      </c>
      <c r="V586">
        <v>58295.082068316216</v>
      </c>
      <c r="W586">
        <v>58374.464367456087</v>
      </c>
      <c r="X586">
        <v>4101.702000532192</v>
      </c>
      <c r="Y586">
        <v>4119.3621940152934</v>
      </c>
      <c r="Z586">
        <v>3971.3390036791161</v>
      </c>
      <c r="AA586">
        <v>4185.6380511696807</v>
      </c>
      <c r="AB586">
        <v>622.02784835256864</v>
      </c>
      <c r="AC586">
        <v>617.18159664813891</v>
      </c>
      <c r="AD586">
        <v>540.43149129203914</v>
      </c>
      <c r="AE586">
        <v>713.65171142692532</v>
      </c>
      <c r="AF586">
        <v>62.738513553525237</v>
      </c>
      <c r="AG586">
        <v>62.441989026829219</v>
      </c>
      <c r="AH586">
        <v>61.461403415137909</v>
      </c>
      <c r="AI586">
        <v>64.82031908758195</v>
      </c>
      <c r="AJ586">
        <v>0.54289364869429957</v>
      </c>
      <c r="AK586">
        <v>0.54289365949295643</v>
      </c>
      <c r="AL586">
        <v>0.54289117316844238</v>
      </c>
      <c r="AM586">
        <v>0.54289610991248138</v>
      </c>
      <c r="AN586">
        <v>0.95823041079792248</v>
      </c>
      <c r="AO586">
        <v>0.95823041079792259</v>
      </c>
      <c r="AP586">
        <v>0.95823041079792259</v>
      </c>
      <c r="AQ586">
        <v>0.95823041079792259</v>
      </c>
      <c r="AR586">
        <v>15.06013279705167</v>
      </c>
      <c r="AS586">
        <v>15.06013279705167</v>
      </c>
      <c r="AT586">
        <v>15.06013279705167</v>
      </c>
      <c r="AU586">
        <v>15.06013279705167</v>
      </c>
      <c r="AV586" t="str">
        <f>VLOOKUP(Sheet1[[#This Row],[NPDES ID2]],Combined_Sheet__Major_Only___2[[NPDES ID2]:[ECHO BFR]],3,FALSE)</f>
        <v>PR</v>
      </c>
      <c r="AW586" t="s">
        <v>41</v>
      </c>
      <c r="AX586" t="str">
        <f>VLOOKUP(Sheet1[[#This Row],[NPDES ID2]],Combined_Sheet__Major_Only___2[[NPDES ID2]:[ECHO BFR]],27,FALSE)</f>
        <v>-</v>
      </c>
      <c r="AY586" t="str">
        <f>VLOOKUP(Sheet1[[#This Row],[NPDES ID2]],Combined_Sheet__Major_Only___2[[NPDES ID2]:[ECHO BFR]],28,FALSE)</f>
        <v>highTempCompost, thermoAerobicDigest</v>
      </c>
      <c r="AZ586" t="str">
        <f>VLOOKUP(Sheet1[[#This Row],[NPDES ID2]],Combined_Sheet__Major_Only___2[[NPDES ID2]:[ECHO BFR]],29,FALSE)</f>
        <v>preliminaryOps, thickening</v>
      </c>
      <c r="BA586">
        <f>VLOOKUP(Sheet1[[#This Row],[NPDES ID2]],Combined_Sheet__Major_Only___2[[NPDES ID2]:[ECHO BFR]],17,FALSE)</f>
        <v>18.479389999999999</v>
      </c>
      <c r="BB586">
        <f>VLOOKUP(Sheet1[[#This Row],[NPDES ID2]],Combined_Sheet__Major_Only___2[[NPDES ID2]:[ECHO BFR]],18,FALSE)</f>
        <v>-66.545171999999994</v>
      </c>
      <c r="BC586" t="str">
        <f>IF(ISNUMBER(SEARCH("aerobic",$AW586)),"aerobic","")</f>
        <v>aerobic</v>
      </c>
      <c r="BD586" t="str">
        <f>IF(ISNUMBER(SEARCH("anaer",$AW586)),"anaer","")</f>
        <v/>
      </c>
      <c r="BE586" t="str">
        <f>IF(ISNUMBER(SEARCH("thickening",$AZ586)),"thickening","")</f>
        <v>thickening</v>
      </c>
      <c r="BF586" s="3" t="str">
        <f>IF(ISNUMBER(SEARCH("airDry",$AW586)),"airDry","")</f>
        <v/>
      </c>
      <c r="BG586" s="3" t="str">
        <f>IF(ISNUMBER(SEARCH("heatDry",$AY586)),"heatDry","")</f>
        <v/>
      </c>
      <c r="BH586" s="3" t="str">
        <f>IF(AND(ISNUMBER(SEARCH("aerobic",$AW586)),ISNUMBER(SEARCH("anaer",$AW586))),"Combined Aer and Anaer.","")</f>
        <v/>
      </c>
    </row>
    <row r="587" spans="1:60" x14ac:dyDescent="0.25">
      <c r="A587" s="4">
        <v>1322</v>
      </c>
      <c r="B587" t="s">
        <v>6286</v>
      </c>
      <c r="C587">
        <v>171.31</v>
      </c>
      <c r="D587">
        <v>670.99881173773497</v>
      </c>
      <c r="E587">
        <v>669.61793824792449</v>
      </c>
      <c r="F587">
        <v>486.2453050656847</v>
      </c>
      <c r="G587">
        <v>872.7952303321623</v>
      </c>
      <c r="H587">
        <v>-113.0846214863338</v>
      </c>
      <c r="I587">
        <v>-115.49447188068029</v>
      </c>
      <c r="J587">
        <v>-131.40025647362569</v>
      </c>
      <c r="K587">
        <v>-89.349828498809075</v>
      </c>
      <c r="L587">
        <v>115.3492375343007</v>
      </c>
      <c r="M587">
        <v>114.8761571440707</v>
      </c>
      <c r="N587">
        <v>113.31020112399131</v>
      </c>
      <c r="O587">
        <v>118.67244917807641</v>
      </c>
      <c r="P587">
        <v>4.0023348872203481</v>
      </c>
      <c r="Q587">
        <v>4.0547710827231924</v>
      </c>
      <c r="R587">
        <v>3.294721363592056</v>
      </c>
      <c r="S587">
        <v>4.586458754864883</v>
      </c>
      <c r="T587">
        <v>58359.278173448758</v>
      </c>
      <c r="U587">
        <v>58359.234039195828</v>
      </c>
      <c r="V587">
        <v>58319.707520955577</v>
      </c>
      <c r="W587">
        <v>58399.122328033503</v>
      </c>
      <c r="X587">
        <v>3901.1195516510202</v>
      </c>
      <c r="Y587">
        <v>3915.5682172187012</v>
      </c>
      <c r="Z587">
        <v>3793.472512934407</v>
      </c>
      <c r="AA587">
        <v>3970.387646276547</v>
      </c>
      <c r="AB587">
        <v>744.03437231102464</v>
      </c>
      <c r="AC587">
        <v>735.76610901582342</v>
      </c>
      <c r="AD587">
        <v>624.51041633891566</v>
      </c>
      <c r="AE587">
        <v>886.69916951533367</v>
      </c>
      <c r="AF587">
        <v>65.987504531136452</v>
      </c>
      <c r="AG587">
        <v>65.716661859153504</v>
      </c>
      <c r="AH587">
        <v>64.821473516242023</v>
      </c>
      <c r="AI587">
        <v>67.888446600675749</v>
      </c>
      <c r="AJ587">
        <v>0.58259527389638188</v>
      </c>
      <c r="AK587">
        <v>0.58259529267564925</v>
      </c>
      <c r="AL587">
        <v>0.58259096769139651</v>
      </c>
      <c r="AM587">
        <v>0.58259955522691298</v>
      </c>
      <c r="AN587">
        <v>0.9582469914189603</v>
      </c>
      <c r="AO587">
        <v>0.95824699141896064</v>
      </c>
      <c r="AP587">
        <v>0.95824699141896064</v>
      </c>
      <c r="AQ587">
        <v>0.95824699141896064</v>
      </c>
      <c r="AR587">
        <v>13.841042269708099</v>
      </c>
      <c r="AS587">
        <v>13.841042269708099</v>
      </c>
      <c r="AT587">
        <v>13.841042269708099</v>
      </c>
      <c r="AU587">
        <v>13.841042269708099</v>
      </c>
      <c r="AV587" t="str">
        <f>VLOOKUP(Sheet1[[#This Row],[NPDES ID2]],Combined_Sheet__Major_Only___2[[NPDES ID2]:[ECHO BFR]],3,FALSE)</f>
        <v>TX</v>
      </c>
      <c r="AW587" t="s">
        <v>41</v>
      </c>
      <c r="AX587" t="str">
        <f>VLOOKUP(Sheet1[[#This Row],[NPDES ID2]],Combined_Sheet__Major_Only___2[[NPDES ID2]:[ECHO BFR]],27,FALSE)</f>
        <v>-</v>
      </c>
      <c r="AY587" t="str">
        <f>VLOOKUP(Sheet1[[#This Row],[NPDES ID2]],Combined_Sheet__Major_Only___2[[NPDES ID2]:[ECHO BFR]],28,FALSE)</f>
        <v>-</v>
      </c>
      <c r="AZ587" t="str">
        <f>VLOOKUP(Sheet1[[#This Row],[NPDES ID2]],Combined_Sheet__Major_Only___2[[NPDES ID2]:[ECHO BFR]],29,FALSE)</f>
        <v>thickening</v>
      </c>
      <c r="BA587">
        <f>VLOOKUP(Sheet1[[#This Row],[NPDES ID2]],Combined_Sheet__Major_Only___2[[NPDES ID2]:[ECHO BFR]],17,FALSE)</f>
        <v>29.941624999999998</v>
      </c>
      <c r="BB587">
        <f>VLOOKUP(Sheet1[[#This Row],[NPDES ID2]],Combined_Sheet__Major_Only___2[[NPDES ID2]:[ECHO BFR]],18,FALSE)</f>
        <v>-95.466628999999998</v>
      </c>
      <c r="BC587" t="str">
        <f>IF(ISNUMBER(SEARCH("aerobic",$AW587)),"aerobic","")</f>
        <v>aerobic</v>
      </c>
      <c r="BD587" t="str">
        <f>IF(ISNUMBER(SEARCH("anaer",$AW587)),"anaer","")</f>
        <v/>
      </c>
      <c r="BE587" t="str">
        <f>IF(ISNUMBER(SEARCH("thickening",$AZ587)),"thickening","")</f>
        <v>thickening</v>
      </c>
      <c r="BF587" s="2" t="str">
        <f>IF(ISNUMBER(SEARCH("airDry",$AW587)),"airDry","")</f>
        <v/>
      </c>
      <c r="BG587" s="2" t="str">
        <f>IF(ISNUMBER(SEARCH("heatDry",$AY587)),"heatDry","")</f>
        <v/>
      </c>
      <c r="BH587" s="2" t="str">
        <f>IF(AND(ISNUMBER(SEARCH("aerobic",$AW587)),ISNUMBER(SEARCH("anaer",$AW587))),"Combined Aer and Anaer.","")</f>
        <v/>
      </c>
    </row>
    <row r="588" spans="1:60" x14ac:dyDescent="0.25">
      <c r="A588" s="4">
        <v>2224</v>
      </c>
      <c r="B588" t="s">
        <v>10422</v>
      </c>
      <c r="C588">
        <v>586</v>
      </c>
      <c r="D588">
        <v>391.43692121217322</v>
      </c>
      <c r="E588">
        <v>390.24789187086401</v>
      </c>
      <c r="F588">
        <v>310.57874192556449</v>
      </c>
      <c r="G588">
        <v>467.64490389655811</v>
      </c>
      <c r="H588">
        <v>-124.8145947498612</v>
      </c>
      <c r="I588">
        <v>-127.3602585667868</v>
      </c>
      <c r="J588">
        <v>-143.51392322076521</v>
      </c>
      <c r="K588">
        <v>-101.81647082141551</v>
      </c>
      <c r="L588">
        <v>359.64332271764908</v>
      </c>
      <c r="M588">
        <v>357.74933002376241</v>
      </c>
      <c r="N588">
        <v>351.47496104857021</v>
      </c>
      <c r="O588">
        <v>372.95438326519962</v>
      </c>
      <c r="P588">
        <v>13.763792904130479</v>
      </c>
      <c r="Q588">
        <v>13.90129847705864</v>
      </c>
      <c r="R588">
        <v>11.52408994369253</v>
      </c>
      <c r="S588">
        <v>15.68699232881621</v>
      </c>
      <c r="T588">
        <v>58507.365367057901</v>
      </c>
      <c r="U588">
        <v>58507.321124234579</v>
      </c>
      <c r="V588">
        <v>58467.697370638947</v>
      </c>
      <c r="W588">
        <v>58547.307538384382</v>
      </c>
      <c r="X588">
        <v>4291.5233697213816</v>
      </c>
      <c r="Y588">
        <v>4312.2183157580184</v>
      </c>
      <c r="Z588">
        <v>4139.4856056523131</v>
      </c>
      <c r="AA588">
        <v>4389.5478394860802</v>
      </c>
      <c r="AB588">
        <v>808.15599417606757</v>
      </c>
      <c r="AC588">
        <v>797.58365330759216</v>
      </c>
      <c r="AD588">
        <v>679.13488085350548</v>
      </c>
      <c r="AE588">
        <v>956.58180456335594</v>
      </c>
      <c r="AF588">
        <v>60.14693814116324</v>
      </c>
      <c r="AG588">
        <v>59.829498673519232</v>
      </c>
      <c r="AH588">
        <v>58.782281068568153</v>
      </c>
      <c r="AI588">
        <v>62.372562598345382</v>
      </c>
      <c r="AJ588">
        <v>0.51125597124815181</v>
      </c>
      <c r="AK588">
        <v>0.51125603067230185</v>
      </c>
      <c r="AL588">
        <v>0.51124231954166599</v>
      </c>
      <c r="AM588">
        <v>0.51126954439731898</v>
      </c>
      <c r="AN588">
        <v>0.95834635821212488</v>
      </c>
      <c r="AO588">
        <v>0.95834635821212466</v>
      </c>
      <c r="AP588">
        <v>0.95834635821212466</v>
      </c>
      <c r="AQ588">
        <v>0.95834635821212466</v>
      </c>
      <c r="AR588">
        <v>12.70583086280755</v>
      </c>
      <c r="AS588">
        <v>12.70583086280755</v>
      </c>
      <c r="AT588">
        <v>12.70583086280755</v>
      </c>
      <c r="AU588">
        <v>12.70583086280755</v>
      </c>
      <c r="AV588" t="str">
        <f>VLOOKUP(Sheet1[[#This Row],[NPDES ID2]],Combined_Sheet__Major_Only___2[[NPDES ID2]:[ECHO BFR]],3,FALSE)</f>
        <v>NC</v>
      </c>
      <c r="AW588" t="s">
        <v>544</v>
      </c>
      <c r="AX588" t="str">
        <f>VLOOKUP(Sheet1[[#This Row],[NPDES ID2]],Combined_Sheet__Major_Only___2[[NPDES ID2]:[ECHO BFR]],27,FALSE)</f>
        <v>-</v>
      </c>
      <c r="AY588" t="str">
        <f>VLOOKUP(Sheet1[[#This Row],[NPDES ID2]],Combined_Sheet__Major_Only___2[[NPDES ID2]:[ECHO BFR]],28,FALSE)</f>
        <v>-</v>
      </c>
      <c r="AZ588" t="str">
        <f>VLOOKUP(Sheet1[[#This Row],[NPDES ID2]],Combined_Sheet__Major_Only___2[[NPDES ID2]:[ECHO BFR]],29,FALSE)</f>
        <v>thickening</v>
      </c>
      <c r="BA588">
        <f>VLOOKUP(Sheet1[[#This Row],[NPDES ID2]],Combined_Sheet__Major_Only___2[[NPDES ID2]:[ECHO BFR]],17,FALSE)</f>
        <v>35.773060999999998</v>
      </c>
      <c r="BB588">
        <f>VLOOKUP(Sheet1[[#This Row],[NPDES ID2]],Combined_Sheet__Major_Only___2[[NPDES ID2]:[ECHO BFR]],18,FALSE)</f>
        <v>-80.788606999999999</v>
      </c>
      <c r="BC588" t="str">
        <f>IF(ISNUMBER(SEARCH("aerobic",$AW588)),"aerobic","")</f>
        <v>aerobic</v>
      </c>
      <c r="BD588" t="str">
        <f>IF(ISNUMBER(SEARCH("anaer",$AW588)),"anaer","")</f>
        <v/>
      </c>
      <c r="BE588" t="str">
        <f>IF(ISNUMBER(SEARCH("thickening",$AZ588)),"thickening","")</f>
        <v>thickening</v>
      </c>
      <c r="BF588" s="2" t="str">
        <f>IF(ISNUMBER(SEARCH("airDry",$AW588)),"airDry","")</f>
        <v/>
      </c>
      <c r="BG588" s="2" t="str">
        <f>IF(ISNUMBER(SEARCH("heatDry",$AY588)),"heatDry","")</f>
        <v/>
      </c>
      <c r="BH588" s="2" t="str">
        <f>IF(AND(ISNUMBER(SEARCH("aerobic",$AW588)),ISNUMBER(SEARCH("anaer",$AW588))),"Combined Aer and Anaer.","")</f>
        <v/>
      </c>
    </row>
    <row r="589" spans="1:60" x14ac:dyDescent="0.25">
      <c r="A589" s="4">
        <v>1164</v>
      </c>
      <c r="B589" t="s">
        <v>5586</v>
      </c>
      <c r="C589">
        <v>282</v>
      </c>
      <c r="D589">
        <v>485.63204690786552</v>
      </c>
      <c r="E589">
        <v>490.65997351667329</v>
      </c>
      <c r="F589">
        <v>366.29867722352901</v>
      </c>
      <c r="G589">
        <v>622.05081775583085</v>
      </c>
      <c r="H589">
        <v>-116.0475321061643</v>
      </c>
      <c r="I589">
        <v>-118.40432608670631</v>
      </c>
      <c r="J589">
        <v>-134.07969336149881</v>
      </c>
      <c r="K589">
        <v>-92.498647364384283</v>
      </c>
      <c r="L589">
        <v>185.3398691797999</v>
      </c>
      <c r="M589">
        <v>184.52524476222149</v>
      </c>
      <c r="N589">
        <v>181.82808542011179</v>
      </c>
      <c r="O589">
        <v>191.0631374616662</v>
      </c>
      <c r="P589">
        <v>6.5980517269315158</v>
      </c>
      <c r="Q589">
        <v>6.6823624542158262</v>
      </c>
      <c r="R589">
        <v>5.4725964237221589</v>
      </c>
      <c r="S589">
        <v>7.5186360918910822</v>
      </c>
      <c r="T589">
        <v>58738.20739421223</v>
      </c>
      <c r="U589">
        <v>58738.162982146649</v>
      </c>
      <c r="V589">
        <v>58698.387655643222</v>
      </c>
      <c r="W589">
        <v>58778.302356491156</v>
      </c>
      <c r="X589">
        <v>4022.7863211204972</v>
      </c>
      <c r="Y589">
        <v>4038.8342584490092</v>
      </c>
      <c r="Z589">
        <v>3903.7929093019939</v>
      </c>
      <c r="AA589">
        <v>4099.3717204983823</v>
      </c>
      <c r="AB589">
        <v>797.67931568128347</v>
      </c>
      <c r="AC589">
        <v>787.57630633525423</v>
      </c>
      <c r="AD589">
        <v>664.59727793988611</v>
      </c>
      <c r="AE589">
        <v>956.17056853197846</v>
      </c>
      <c r="AF589">
        <v>64.409802773445335</v>
      </c>
      <c r="AG589">
        <v>64.126355594311178</v>
      </c>
      <c r="AH589">
        <v>63.190098983366028</v>
      </c>
      <c r="AI589">
        <v>66.398505343399179</v>
      </c>
      <c r="AJ589">
        <v>0.56331120125173084</v>
      </c>
      <c r="AK589">
        <v>0.56331123211724021</v>
      </c>
      <c r="AL589">
        <v>0.56330412006514519</v>
      </c>
      <c r="AM589">
        <v>0.56331824157623012</v>
      </c>
      <c r="AN589">
        <v>0.95850031388206824</v>
      </c>
      <c r="AO589">
        <v>0.95850031388206836</v>
      </c>
      <c r="AP589">
        <v>0.95850031388206836</v>
      </c>
      <c r="AQ589">
        <v>0.95850031388206836</v>
      </c>
      <c r="AR589">
        <v>13.22192032929577</v>
      </c>
      <c r="AS589">
        <v>13.22192032929577</v>
      </c>
      <c r="AT589">
        <v>13.22192032929577</v>
      </c>
      <c r="AU589">
        <v>13.22192032929577</v>
      </c>
      <c r="AV589" t="str">
        <f>VLOOKUP(Sheet1[[#This Row],[NPDES ID2]],Combined_Sheet__Major_Only___2[[NPDES ID2]:[ECHO BFR]],3,FALSE)</f>
        <v>NC</v>
      </c>
      <c r="AW589" t="s">
        <v>41</v>
      </c>
      <c r="AX589" t="str">
        <f>VLOOKUP(Sheet1[[#This Row],[NPDES ID2]],Combined_Sheet__Major_Only___2[[NPDES ID2]:[ECHO BFR]],27,FALSE)</f>
        <v>-</v>
      </c>
      <c r="AY589" t="str">
        <f>VLOOKUP(Sheet1[[#This Row],[NPDES ID2]],Combined_Sheet__Major_Only___2[[NPDES ID2]:[ECHO BFR]],28,FALSE)</f>
        <v>-</v>
      </c>
      <c r="AZ589" t="str">
        <f>VLOOKUP(Sheet1[[#This Row],[NPDES ID2]],Combined_Sheet__Major_Only___2[[NPDES ID2]:[ECHO BFR]],29,FALSE)</f>
        <v>thickening</v>
      </c>
      <c r="BA589">
        <f>VLOOKUP(Sheet1[[#This Row],[NPDES ID2]],Combined_Sheet__Major_Only___2[[NPDES ID2]:[ECHO BFR]],17,FALSE)</f>
        <v>35.741810000000001</v>
      </c>
      <c r="BB589">
        <f>VLOOKUP(Sheet1[[#This Row],[NPDES ID2]],Combined_Sheet__Major_Only___2[[NPDES ID2]:[ECHO BFR]],18,FALSE)</f>
        <v>-80.841123999999994</v>
      </c>
      <c r="BC589" t="str">
        <f>IF(ISNUMBER(SEARCH("aerobic",$AW589)),"aerobic","")</f>
        <v>aerobic</v>
      </c>
      <c r="BD589" t="str">
        <f>IF(ISNUMBER(SEARCH("anaer",$AW589)),"anaer","")</f>
        <v/>
      </c>
      <c r="BE589" t="str">
        <f>IF(ISNUMBER(SEARCH("thickening",$AZ589)),"thickening","")</f>
        <v>thickening</v>
      </c>
      <c r="BF589" s="2" t="str">
        <f>IF(ISNUMBER(SEARCH("airDry",$AW589)),"airDry","")</f>
        <v/>
      </c>
      <c r="BG589" s="2" t="str">
        <f>IF(ISNUMBER(SEARCH("heatDry",$AY589)),"heatDry","")</f>
        <v/>
      </c>
      <c r="BH589" s="2" t="str">
        <f>IF(AND(ISNUMBER(SEARCH("aerobic",$AW589)),ISNUMBER(SEARCH("anaer",$AW589))),"Combined Aer and Anaer.","")</f>
        <v/>
      </c>
    </row>
    <row r="590" spans="1:60" x14ac:dyDescent="0.25">
      <c r="A590" s="4">
        <v>2472</v>
      </c>
      <c r="B590" t="s">
        <v>11507</v>
      </c>
      <c r="C590">
        <v>205.62</v>
      </c>
      <c r="D590">
        <v>654.43849200460409</v>
      </c>
      <c r="E590">
        <v>651.57115811443009</v>
      </c>
      <c r="F590">
        <v>480.04926408602478</v>
      </c>
      <c r="G590">
        <v>849.18654171023002</v>
      </c>
      <c r="H590">
        <v>-127.5714674645892</v>
      </c>
      <c r="I590">
        <v>-129.96786965545849</v>
      </c>
      <c r="J590">
        <v>-146.47766297561549</v>
      </c>
      <c r="K590">
        <v>-104.6044594466553</v>
      </c>
      <c r="L590">
        <v>123.758452233246</v>
      </c>
      <c r="M590">
        <v>123.0742930912391</v>
      </c>
      <c r="N590">
        <v>120.8096145786083</v>
      </c>
      <c r="O590">
        <v>128.56444548514909</v>
      </c>
      <c r="P590">
        <v>4.8345909665290492</v>
      </c>
      <c r="Q590">
        <v>4.8764806360633193</v>
      </c>
      <c r="R590">
        <v>4.0579002581757093</v>
      </c>
      <c r="S590">
        <v>5.5203833140798224</v>
      </c>
      <c r="T590">
        <v>58761.008235047637</v>
      </c>
      <c r="U590">
        <v>58760.963806265587</v>
      </c>
      <c r="V590">
        <v>58721.173508529289</v>
      </c>
      <c r="W590">
        <v>58801.11828886874</v>
      </c>
      <c r="X590">
        <v>4395.1267985741006</v>
      </c>
      <c r="Y590">
        <v>4417.3245168423118</v>
      </c>
      <c r="Z590">
        <v>4231.8242006936889</v>
      </c>
      <c r="AA590">
        <v>4500.4751406344103</v>
      </c>
      <c r="AB590">
        <v>758.00271779231582</v>
      </c>
      <c r="AC590">
        <v>749.41855587551026</v>
      </c>
      <c r="AD590">
        <v>646.52424491235831</v>
      </c>
      <c r="AE590">
        <v>883.71626557189632</v>
      </c>
      <c r="AF590">
        <v>58.984798401159097</v>
      </c>
      <c r="AG590">
        <v>58.658487203143181</v>
      </c>
      <c r="AH590">
        <v>57.579827682980813</v>
      </c>
      <c r="AI590">
        <v>61.275216023275291</v>
      </c>
      <c r="AJ590">
        <v>0.49707826516871789</v>
      </c>
      <c r="AK590">
        <v>0.49707828514692248</v>
      </c>
      <c r="AL590">
        <v>0.49707368323442258</v>
      </c>
      <c r="AM590">
        <v>0.49708282064537451</v>
      </c>
      <c r="AN590">
        <v>0.9585154587323933</v>
      </c>
      <c r="AO590">
        <v>0.95851545873239352</v>
      </c>
      <c r="AP590">
        <v>0.95851545873239352</v>
      </c>
      <c r="AQ590">
        <v>0.95851545873239352</v>
      </c>
      <c r="AR590">
        <v>13.10488841535498</v>
      </c>
      <c r="AS590">
        <v>13.10488841535498</v>
      </c>
      <c r="AT590">
        <v>13.10488841535498</v>
      </c>
      <c r="AU590">
        <v>13.10488841535498</v>
      </c>
      <c r="AV590" t="str">
        <f>VLOOKUP(Sheet1[[#This Row],[NPDES ID2]],Combined_Sheet__Major_Only___2[[NPDES ID2]:[ECHO BFR]],3,FALSE)</f>
        <v>WV</v>
      </c>
      <c r="AW590" t="s">
        <v>41</v>
      </c>
      <c r="AX590" t="str">
        <f>VLOOKUP(Sheet1[[#This Row],[NPDES ID2]],Combined_Sheet__Major_Only___2[[NPDES ID2]:[ECHO BFR]],27,FALSE)</f>
        <v>-</v>
      </c>
      <c r="AY590" t="str">
        <f>VLOOKUP(Sheet1[[#This Row],[NPDES ID2]],Combined_Sheet__Major_Only___2[[NPDES ID2]:[ECHO BFR]],28,FALSE)</f>
        <v>thermoAerobicDigest</v>
      </c>
      <c r="AZ590" t="str">
        <f>VLOOKUP(Sheet1[[#This Row],[NPDES ID2]],Combined_Sheet__Major_Only___2[[NPDES ID2]:[ECHO BFR]],29,FALSE)</f>
        <v>thickening</v>
      </c>
      <c r="BA590">
        <f>VLOOKUP(Sheet1[[#This Row],[NPDES ID2]],Combined_Sheet__Major_Only___2[[NPDES ID2]:[ECHO BFR]],17,FALSE)</f>
        <v>40.381830000000001</v>
      </c>
      <c r="BB590">
        <f>VLOOKUP(Sheet1[[#This Row],[NPDES ID2]],Combined_Sheet__Major_Only___2[[NPDES ID2]:[ECHO BFR]],18,FALSE)</f>
        <v>-80.611140000000006</v>
      </c>
      <c r="BC590" t="str">
        <f>IF(ISNUMBER(SEARCH("aerobic",$AW590)),"aerobic","")</f>
        <v>aerobic</v>
      </c>
      <c r="BD590" t="str">
        <f>IF(ISNUMBER(SEARCH("anaer",$AW590)),"anaer","")</f>
        <v/>
      </c>
      <c r="BE590" t="str">
        <f>IF(ISNUMBER(SEARCH("thickening",$AZ590)),"thickening","")</f>
        <v>thickening</v>
      </c>
      <c r="BF590" s="2" t="str">
        <f>IF(ISNUMBER(SEARCH("airDry",$AW590)),"airDry","")</f>
        <v/>
      </c>
      <c r="BG590" s="2" t="str">
        <f>IF(ISNUMBER(SEARCH("heatDry",$AY590)),"heatDry","")</f>
        <v/>
      </c>
      <c r="BH590" s="2" t="str">
        <f>IF(AND(ISNUMBER(SEARCH("aerobic",$AW590)),ISNUMBER(SEARCH("anaer",$AW590))),"Combined Aer and Anaer.","")</f>
        <v/>
      </c>
    </row>
    <row r="591" spans="1:60" x14ac:dyDescent="0.25">
      <c r="A591" s="4">
        <v>665</v>
      </c>
      <c r="B591" t="s">
        <v>3267</v>
      </c>
      <c r="C591">
        <v>27.3</v>
      </c>
      <c r="D591">
        <v>3615.0783204972422</v>
      </c>
      <c r="E591">
        <v>3604.1281826325021</v>
      </c>
      <c r="F591">
        <v>2493.7961338714872</v>
      </c>
      <c r="G591">
        <v>4790.226851002918</v>
      </c>
      <c r="H591">
        <v>-114.53134051274149</v>
      </c>
      <c r="I591">
        <v>-116.9304829486663</v>
      </c>
      <c r="J591">
        <v>-132.69881381203609</v>
      </c>
      <c r="K591">
        <v>-90.835530287363454</v>
      </c>
      <c r="L591">
        <v>18.173193696719409</v>
      </c>
      <c r="M591">
        <v>18.096132892239432</v>
      </c>
      <c r="N591">
        <v>17.841134796616029</v>
      </c>
      <c r="O591">
        <v>18.71440978216091</v>
      </c>
      <c r="P591">
        <v>0.63826494342817186</v>
      </c>
      <c r="Q591">
        <v>0.64641521458905205</v>
      </c>
      <c r="R591">
        <v>0.52730652190372596</v>
      </c>
      <c r="S591">
        <v>0.72946133799903912</v>
      </c>
      <c r="T591">
        <v>58823.045838878243</v>
      </c>
      <c r="U591">
        <v>58823.001364613199</v>
      </c>
      <c r="V591">
        <v>58783.170332439942</v>
      </c>
      <c r="W591">
        <v>58863.196954479543</v>
      </c>
      <c r="X591">
        <v>3977.3793926323251</v>
      </c>
      <c r="Y591">
        <v>3992.647635481982</v>
      </c>
      <c r="Z591">
        <v>3863.9178483075229</v>
      </c>
      <c r="AA591">
        <v>4050.38757589033</v>
      </c>
      <c r="AB591">
        <v>763.7771335508445</v>
      </c>
      <c r="AC591">
        <v>754.95684811679212</v>
      </c>
      <c r="AD591">
        <v>640.15562965995264</v>
      </c>
      <c r="AE591">
        <v>910.86399648405302</v>
      </c>
      <c r="AF591">
        <v>65.23719335890182</v>
      </c>
      <c r="AG591">
        <v>64.960531080830862</v>
      </c>
      <c r="AH591">
        <v>64.045254847143241</v>
      </c>
      <c r="AI591">
        <v>67.179997680363428</v>
      </c>
      <c r="AJ591">
        <v>0.57342314719442466</v>
      </c>
      <c r="AK591">
        <v>0.5734231501832604</v>
      </c>
      <c r="AL591">
        <v>0.57342246224391846</v>
      </c>
      <c r="AM591">
        <v>0.57342382818352666</v>
      </c>
      <c r="AN591">
        <v>0.95855660965742173</v>
      </c>
      <c r="AO591">
        <v>0.95855660965742207</v>
      </c>
      <c r="AP591">
        <v>0.95855660965742207</v>
      </c>
      <c r="AQ591">
        <v>0.95855660965742207</v>
      </c>
      <c r="AR591">
        <v>13.631553126383331</v>
      </c>
      <c r="AS591">
        <v>13.631553126383331</v>
      </c>
      <c r="AT591">
        <v>13.631553126383331</v>
      </c>
      <c r="AU591">
        <v>13.631553126383331</v>
      </c>
      <c r="AV591" t="str">
        <f>VLOOKUP(Sheet1[[#This Row],[NPDES ID2]],Combined_Sheet__Major_Only___2[[NPDES ID2]:[ECHO BFR]],3,FALSE)</f>
        <v>TX</v>
      </c>
      <c r="AW591" t="s">
        <v>41</v>
      </c>
      <c r="AX591" t="str">
        <f>VLOOKUP(Sheet1[[#This Row],[NPDES ID2]],Combined_Sheet__Major_Only___2[[NPDES ID2]:[ECHO BFR]],27,FALSE)</f>
        <v>other</v>
      </c>
      <c r="AY591" t="str">
        <f>VLOOKUP(Sheet1[[#This Row],[NPDES ID2]],Combined_Sheet__Major_Only___2[[NPDES ID2]:[ECHO BFR]],28,FALSE)</f>
        <v>-</v>
      </c>
      <c r="AZ591" t="str">
        <f>VLOOKUP(Sheet1[[#This Row],[NPDES ID2]],Combined_Sheet__Major_Only___2[[NPDES ID2]:[ECHO BFR]],29,FALSE)</f>
        <v>thickening</v>
      </c>
      <c r="BA591">
        <f>VLOOKUP(Sheet1[[#This Row],[NPDES ID2]],Combined_Sheet__Major_Only___2[[NPDES ID2]:[ECHO BFR]],17,FALSE)</f>
        <v>29.138556000000001</v>
      </c>
      <c r="BB591">
        <f>VLOOKUP(Sheet1[[#This Row],[NPDES ID2]],Combined_Sheet__Major_Only___2[[NPDES ID2]:[ECHO BFR]],18,FALSE)</f>
        <v>-95.059916999999999</v>
      </c>
      <c r="BC591" t="str">
        <f>IF(ISNUMBER(SEARCH("aerobic",$AW591)),"aerobic","")</f>
        <v>aerobic</v>
      </c>
      <c r="BD591" t="str">
        <f>IF(ISNUMBER(SEARCH("anaer",$AW591)),"anaer","")</f>
        <v/>
      </c>
      <c r="BE591" t="str">
        <f>IF(ISNUMBER(SEARCH("thickening",$AZ591)),"thickening","")</f>
        <v>thickening</v>
      </c>
      <c r="BF591" s="3" t="str">
        <f>IF(ISNUMBER(SEARCH("airDry",$AW591)),"airDry","")</f>
        <v/>
      </c>
      <c r="BG591" s="3" t="str">
        <f>IF(ISNUMBER(SEARCH("heatDry",$AY591)),"heatDry","")</f>
        <v/>
      </c>
      <c r="BH591" s="3" t="str">
        <f>IF(AND(ISNUMBER(SEARCH("aerobic",$AW591)),ISNUMBER(SEARCH("anaer",$AW591))),"Combined Aer and Anaer.","")</f>
        <v/>
      </c>
    </row>
    <row r="592" spans="1:60" x14ac:dyDescent="0.25">
      <c r="A592" s="4">
        <v>1636</v>
      </c>
      <c r="B592" t="s">
        <v>7684</v>
      </c>
      <c r="C592">
        <v>67.400000000000006</v>
      </c>
      <c r="D592">
        <v>1627.90503516935</v>
      </c>
      <c r="E592">
        <v>1627.6091602272741</v>
      </c>
      <c r="F592">
        <v>1136.898219274904</v>
      </c>
      <c r="G592">
        <v>2149.7806104044212</v>
      </c>
      <c r="H592">
        <v>-122.8410546317937</v>
      </c>
      <c r="I592">
        <v>-125.2867345749867</v>
      </c>
      <c r="J592">
        <v>-141.33863453500541</v>
      </c>
      <c r="K592">
        <v>-99.587384725891525</v>
      </c>
      <c r="L592">
        <v>42.038009577365393</v>
      </c>
      <c r="M592">
        <v>41.82535530058567</v>
      </c>
      <c r="N592">
        <v>41.121623715156311</v>
      </c>
      <c r="O592">
        <v>43.53159217507217</v>
      </c>
      <c r="P592">
        <v>1.5817331146667679</v>
      </c>
      <c r="Q592">
        <v>1.594962838066158</v>
      </c>
      <c r="R592">
        <v>1.3215655157816839</v>
      </c>
      <c r="S592">
        <v>1.8006927581547001</v>
      </c>
      <c r="T592">
        <v>58842.060485623973</v>
      </c>
      <c r="U592">
        <v>58842.015997418312</v>
      </c>
      <c r="V592">
        <v>58802.172480060537</v>
      </c>
      <c r="W592">
        <v>58882.224186741092</v>
      </c>
      <c r="X592">
        <v>4246.8629278909702</v>
      </c>
      <c r="Y592">
        <v>4266.5029057286556</v>
      </c>
      <c r="Z592">
        <v>4102.3914448472497</v>
      </c>
      <c r="AA592">
        <v>4339.9438713393401</v>
      </c>
      <c r="AB592">
        <v>659.18575512389793</v>
      </c>
      <c r="AC592">
        <v>653.45233129352391</v>
      </c>
      <c r="AD592">
        <v>570.67333464899684</v>
      </c>
      <c r="AE592">
        <v>757.93827999268387</v>
      </c>
      <c r="AF592">
        <v>61.123710437376793</v>
      </c>
      <c r="AG592">
        <v>60.81443477927391</v>
      </c>
      <c r="AH592">
        <v>59.79142935460122</v>
      </c>
      <c r="AI592">
        <v>63.29533888649037</v>
      </c>
      <c r="AJ592">
        <v>0.52317693862639836</v>
      </c>
      <c r="AK592">
        <v>0.52317694509196055</v>
      </c>
      <c r="AL592">
        <v>0.52317545668223675</v>
      </c>
      <c r="AM592">
        <v>0.52317841200252069</v>
      </c>
      <c r="AN592">
        <v>0.95856920615510943</v>
      </c>
      <c r="AO592">
        <v>0.95856920615510965</v>
      </c>
      <c r="AP592">
        <v>0.95856920615510965</v>
      </c>
      <c r="AQ592">
        <v>0.95856920615510965</v>
      </c>
      <c r="AR592">
        <v>14.464205793685579</v>
      </c>
      <c r="AS592">
        <v>14.46420579368557</v>
      </c>
      <c r="AT592">
        <v>14.46420579368557</v>
      </c>
      <c r="AU592">
        <v>14.46420579368557</v>
      </c>
      <c r="AV592" t="str">
        <f>VLOOKUP(Sheet1[[#This Row],[NPDES ID2]],Combined_Sheet__Major_Only___2[[NPDES ID2]:[ECHO BFR]],3,FALSE)</f>
        <v>IA</v>
      </c>
      <c r="AW592" t="s">
        <v>41</v>
      </c>
      <c r="AX592" t="str">
        <f>VLOOKUP(Sheet1[[#This Row],[NPDES ID2]],Combined_Sheet__Major_Only___2[[NPDES ID2]:[ECHO BFR]],27,FALSE)</f>
        <v>-</v>
      </c>
      <c r="AY592" t="str">
        <f>VLOOKUP(Sheet1[[#This Row],[NPDES ID2]],Combined_Sheet__Major_Only___2[[NPDES ID2]:[ECHO BFR]],28,FALSE)</f>
        <v>-</v>
      </c>
      <c r="AZ592" t="str">
        <f>VLOOKUP(Sheet1[[#This Row],[NPDES ID2]],Combined_Sheet__Major_Only___2[[NPDES ID2]:[ECHO BFR]],29,FALSE)</f>
        <v>thickening</v>
      </c>
      <c r="BA592">
        <f>VLOOKUP(Sheet1[[#This Row],[NPDES ID2]],Combined_Sheet__Major_Only___2[[NPDES ID2]:[ECHO BFR]],17,FALSE)</f>
        <v>43.261408000000003</v>
      </c>
      <c r="BB592">
        <f>VLOOKUP(Sheet1[[#This Row],[NPDES ID2]],Combined_Sheet__Major_Only___2[[NPDES ID2]:[ECHO BFR]],18,FALSE)</f>
        <v>-91.473506999999998</v>
      </c>
      <c r="BC592" t="str">
        <f>IF(ISNUMBER(SEARCH("aerobic",$AW592)),"aerobic","")</f>
        <v>aerobic</v>
      </c>
      <c r="BD592" t="str">
        <f>IF(ISNUMBER(SEARCH("anaer",$AW592)),"anaer","")</f>
        <v/>
      </c>
      <c r="BE592" t="str">
        <f>IF(ISNUMBER(SEARCH("thickening",$AZ592)),"thickening","")</f>
        <v>thickening</v>
      </c>
      <c r="BF592" s="2" t="str">
        <f>IF(ISNUMBER(SEARCH("airDry",$AW592)),"airDry","")</f>
        <v/>
      </c>
      <c r="BG592" s="2" t="str">
        <f>IF(ISNUMBER(SEARCH("heatDry",$AY592)),"heatDry","")</f>
        <v/>
      </c>
      <c r="BH592" s="2" t="str">
        <f>IF(AND(ISNUMBER(SEARCH("aerobic",$AW592)),ISNUMBER(SEARCH("anaer",$AW592))),"Combined Aer and Anaer.","")</f>
        <v/>
      </c>
    </row>
    <row r="593" spans="1:60" x14ac:dyDescent="0.25">
      <c r="A593" s="4">
        <v>1894</v>
      </c>
      <c r="B593" t="s">
        <v>8940</v>
      </c>
      <c r="C593">
        <v>4377</v>
      </c>
      <c r="D593">
        <v>966.48111383587923</v>
      </c>
      <c r="E593">
        <v>963.55679151199047</v>
      </c>
      <c r="F593">
        <v>782.94075152360983</v>
      </c>
      <c r="G593">
        <v>1142.9556953304609</v>
      </c>
      <c r="H593">
        <v>-115.76451976599149</v>
      </c>
      <c r="I593">
        <v>-118.13717683992</v>
      </c>
      <c r="J593">
        <v>-134.0477742961927</v>
      </c>
      <c r="K593">
        <v>-92.887271349111217</v>
      </c>
      <c r="L593">
        <v>2856.0488878927358</v>
      </c>
      <c r="M593">
        <v>2843.308850621313</v>
      </c>
      <c r="N593">
        <v>2800.7539928218321</v>
      </c>
      <c r="O593">
        <v>2946.038269585842</v>
      </c>
      <c r="P593">
        <v>102.4321257535958</v>
      </c>
      <c r="Q593">
        <v>103.6588748002372</v>
      </c>
      <c r="R593">
        <v>85.078061939279792</v>
      </c>
      <c r="S593">
        <v>116.7231885887781</v>
      </c>
      <c r="T593">
        <v>58851.312106520083</v>
      </c>
      <c r="U593">
        <v>58851.26761153157</v>
      </c>
      <c r="V593">
        <v>58811.418019478057</v>
      </c>
      <c r="W593">
        <v>58891.481931149392</v>
      </c>
      <c r="X593">
        <v>4059.734118365252</v>
      </c>
      <c r="Y593">
        <v>4076.215595431865</v>
      </c>
      <c r="Z593">
        <v>3937.206309142734</v>
      </c>
      <c r="AA593">
        <v>4138.7202077833572</v>
      </c>
      <c r="AB593">
        <v>754.25422052689635</v>
      </c>
      <c r="AC593">
        <v>745.78922653875122</v>
      </c>
      <c r="AD593">
        <v>635.50516638868748</v>
      </c>
      <c r="AE593">
        <v>893.57327388549083</v>
      </c>
      <c r="AF593">
        <v>63.960075646673161</v>
      </c>
      <c r="AG593">
        <v>63.669515629122031</v>
      </c>
      <c r="AH593">
        <v>62.732680608682827</v>
      </c>
      <c r="AI593">
        <v>65.971368525740104</v>
      </c>
      <c r="AJ593">
        <v>0.55781592251496026</v>
      </c>
      <c r="AK593">
        <v>0.55781638064592176</v>
      </c>
      <c r="AL593">
        <v>0.55770897237129813</v>
      </c>
      <c r="AM593">
        <v>0.55792227736058486</v>
      </c>
      <c r="AN593">
        <v>0.9585753322417645</v>
      </c>
      <c r="AO593">
        <v>0.9585753322417645</v>
      </c>
      <c r="AP593">
        <v>0.9585753322417645</v>
      </c>
      <c r="AQ593">
        <v>0.9585753322417645</v>
      </c>
      <c r="AR593">
        <v>13.614938940116719</v>
      </c>
      <c r="AS593">
        <v>13.614938940116719</v>
      </c>
      <c r="AT593">
        <v>13.614938940116719</v>
      </c>
      <c r="AU593">
        <v>13.614938940116719</v>
      </c>
      <c r="AV593" t="str">
        <f>VLOOKUP(Sheet1[[#This Row],[NPDES ID2]],Combined_Sheet__Major_Only___2[[NPDES ID2]:[ECHO BFR]],3,FALSE)</f>
        <v>NY</v>
      </c>
      <c r="AW593" t="s">
        <v>41</v>
      </c>
      <c r="AX593" t="str">
        <f>VLOOKUP(Sheet1[[#This Row],[NPDES ID2]],Combined_Sheet__Major_Only___2[[NPDES ID2]:[ECHO BFR]],27,FALSE)</f>
        <v>other</v>
      </c>
      <c r="AY593" t="str">
        <f>VLOOKUP(Sheet1[[#This Row],[NPDES ID2]],Combined_Sheet__Major_Only___2[[NPDES ID2]:[ECHO BFR]],28,FALSE)</f>
        <v>-</v>
      </c>
      <c r="AZ593" t="str">
        <f>VLOOKUP(Sheet1[[#This Row],[NPDES ID2]],Combined_Sheet__Major_Only___2[[NPDES ID2]:[ECHO BFR]],29,FALSE)</f>
        <v>preliminaryOps, thickening</v>
      </c>
      <c r="BA593">
        <f>VLOOKUP(Sheet1[[#This Row],[NPDES ID2]],Combined_Sheet__Major_Only___2[[NPDES ID2]:[ECHO BFR]],17,FALSE)</f>
        <v>43.05021</v>
      </c>
      <c r="BB593">
        <f>VLOOKUP(Sheet1[[#This Row],[NPDES ID2]],Combined_Sheet__Major_Only___2[[NPDES ID2]:[ECHO BFR]],18,FALSE)</f>
        <v>-78.813599999999994</v>
      </c>
      <c r="BC593" t="str">
        <f>IF(ISNUMBER(SEARCH("aerobic",$AW593)),"aerobic","")</f>
        <v>aerobic</v>
      </c>
      <c r="BD593" t="str">
        <f>IF(ISNUMBER(SEARCH("anaer",$AW593)),"anaer","")</f>
        <v/>
      </c>
      <c r="BE593" t="str">
        <f>IF(ISNUMBER(SEARCH("thickening",$AZ593)),"thickening","")</f>
        <v>thickening</v>
      </c>
      <c r="BF593" s="2" t="str">
        <f>IF(ISNUMBER(SEARCH("airDry",$AW593)),"airDry","")</f>
        <v/>
      </c>
      <c r="BG593" s="2" t="str">
        <f>IF(ISNUMBER(SEARCH("heatDry",$AY593)),"heatDry","")</f>
        <v/>
      </c>
      <c r="BH593" s="2" t="str">
        <f>IF(AND(ISNUMBER(SEARCH("aerobic",$AW593)),ISNUMBER(SEARCH("anaer",$AW593))),"Combined Aer and Anaer.","")</f>
        <v/>
      </c>
    </row>
    <row r="594" spans="1:60" x14ac:dyDescent="0.25">
      <c r="A594" s="4">
        <v>1333</v>
      </c>
      <c r="B594" t="s">
        <v>6336</v>
      </c>
      <c r="C594">
        <v>167.29</v>
      </c>
      <c r="D594">
        <v>686.04503714210387</v>
      </c>
      <c r="E594">
        <v>684.75267732261159</v>
      </c>
      <c r="F594">
        <v>496.41170704578388</v>
      </c>
      <c r="G594">
        <v>892.89348777763553</v>
      </c>
      <c r="H594">
        <v>-113.5256191450524</v>
      </c>
      <c r="I594">
        <v>-115.92399997668019</v>
      </c>
      <c r="J594">
        <v>-131.79804760759291</v>
      </c>
      <c r="K594">
        <v>-89.812777641970541</v>
      </c>
      <c r="L594">
        <v>112.2390855851931</v>
      </c>
      <c r="M594">
        <v>111.77390617809139</v>
      </c>
      <c r="N594">
        <v>110.23412217032551</v>
      </c>
      <c r="O594">
        <v>115.5067715918177</v>
      </c>
      <c r="P594">
        <v>3.9092810961689071</v>
      </c>
      <c r="Q594">
        <v>3.9598829804155851</v>
      </c>
      <c r="R594">
        <v>3.221761607647867</v>
      </c>
      <c r="S594">
        <v>4.476056674570362</v>
      </c>
      <c r="T594">
        <v>59076.782754069987</v>
      </c>
      <c r="U594">
        <v>59076.738093777269</v>
      </c>
      <c r="V594">
        <v>59036.740455711108</v>
      </c>
      <c r="W594">
        <v>59117.101814414367</v>
      </c>
      <c r="X594">
        <v>3963.292695592846</v>
      </c>
      <c r="Y594">
        <v>3978.1391686684419</v>
      </c>
      <c r="Z594">
        <v>3852.7719575358519</v>
      </c>
      <c r="AA594">
        <v>4034.4091462278489</v>
      </c>
      <c r="AB594">
        <v>736.6030493709527</v>
      </c>
      <c r="AC594">
        <v>728.79293944735059</v>
      </c>
      <c r="AD594">
        <v>620.95012693291005</v>
      </c>
      <c r="AE594">
        <v>873.80088120444532</v>
      </c>
      <c r="AF594">
        <v>65.751208768658415</v>
      </c>
      <c r="AG594">
        <v>65.478497185093801</v>
      </c>
      <c r="AH594">
        <v>64.577095802891264</v>
      </c>
      <c r="AI594">
        <v>67.665310831253919</v>
      </c>
      <c r="AJ594">
        <v>0.57970646894998912</v>
      </c>
      <c r="AK594">
        <v>0.57970648717590278</v>
      </c>
      <c r="AL594">
        <v>0.57970228970574078</v>
      </c>
      <c r="AM594">
        <v>0.57971062405229346</v>
      </c>
      <c r="AN594">
        <v>0.95872407262779358</v>
      </c>
      <c r="AO594">
        <v>0.95872407262779391</v>
      </c>
      <c r="AP594">
        <v>0.95872407262779391</v>
      </c>
      <c r="AQ594">
        <v>0.95872407262779391</v>
      </c>
      <c r="AR594">
        <v>13.993469035259981</v>
      </c>
      <c r="AS594">
        <v>13.993469035259981</v>
      </c>
      <c r="AT594">
        <v>13.993469035259981</v>
      </c>
      <c r="AU594">
        <v>13.993469035259981</v>
      </c>
      <c r="AV594" t="str">
        <f>VLOOKUP(Sheet1[[#This Row],[NPDES ID2]],Combined_Sheet__Major_Only___2[[NPDES ID2]:[ECHO BFR]],3,FALSE)</f>
        <v>VA</v>
      </c>
      <c r="AW594" t="s">
        <v>41</v>
      </c>
      <c r="AX594" t="str">
        <f>VLOOKUP(Sheet1[[#This Row],[NPDES ID2]],Combined_Sheet__Major_Only___2[[NPDES ID2]:[ECHO BFR]],27,FALSE)</f>
        <v>-</v>
      </c>
      <c r="AY594" t="str">
        <f>VLOOKUP(Sheet1[[#This Row],[NPDES ID2]],Combined_Sheet__Major_Only___2[[NPDES ID2]:[ECHO BFR]],28,FALSE)</f>
        <v>-</v>
      </c>
      <c r="AZ594" t="str">
        <f>VLOOKUP(Sheet1[[#This Row],[NPDES ID2]],Combined_Sheet__Major_Only___2[[NPDES ID2]:[ECHO BFR]],29,FALSE)</f>
        <v>thickening</v>
      </c>
      <c r="BA594">
        <f>VLOOKUP(Sheet1[[#This Row],[NPDES ID2]],Combined_Sheet__Major_Only___2[[NPDES ID2]:[ECHO BFR]],17,FALSE)</f>
        <v>36.680480000000003</v>
      </c>
      <c r="BB594">
        <f>VLOOKUP(Sheet1[[#This Row],[NPDES ID2]],Combined_Sheet__Major_Only___2[[NPDES ID2]:[ECHO BFR]],18,FALSE)</f>
        <v>-77.541619999999995</v>
      </c>
      <c r="BC594" t="str">
        <f>IF(ISNUMBER(SEARCH("aerobic",$AW594)),"aerobic","")</f>
        <v>aerobic</v>
      </c>
      <c r="BD594" t="str">
        <f>IF(ISNUMBER(SEARCH("anaer",$AW594)),"anaer","")</f>
        <v/>
      </c>
      <c r="BE594" t="str">
        <f>IF(ISNUMBER(SEARCH("thickening",$AZ594)),"thickening","")</f>
        <v>thickening</v>
      </c>
      <c r="BF594" s="3" t="str">
        <f>IF(ISNUMBER(SEARCH("airDry",$AW594)),"airDry","")</f>
        <v/>
      </c>
      <c r="BG594" s="3" t="str">
        <f>IF(ISNUMBER(SEARCH("heatDry",$AY594)),"heatDry","")</f>
        <v/>
      </c>
      <c r="BH594" s="3" t="str">
        <f>IF(AND(ISNUMBER(SEARCH("aerobic",$AW594)),ISNUMBER(SEARCH("anaer",$AW594))),"Combined Aer and Anaer.","")</f>
        <v/>
      </c>
    </row>
    <row r="595" spans="1:60" x14ac:dyDescent="0.25">
      <c r="A595" s="4">
        <v>1113</v>
      </c>
      <c r="B595" t="s">
        <v>5357</v>
      </c>
      <c r="C595">
        <v>332.1</v>
      </c>
      <c r="D595">
        <v>448.07398117908917</v>
      </c>
      <c r="E595">
        <v>453.48977538732692</v>
      </c>
      <c r="F595">
        <v>343.83879548623901</v>
      </c>
      <c r="G595">
        <v>566.55751753939012</v>
      </c>
      <c r="H595">
        <v>-117.4072364830923</v>
      </c>
      <c r="I595">
        <v>-119.72516246422779</v>
      </c>
      <c r="J595">
        <v>-135.30635270640079</v>
      </c>
      <c r="K595">
        <v>-93.935858562324995</v>
      </c>
      <c r="L595">
        <v>215.91263389223249</v>
      </c>
      <c r="M595">
        <v>214.93465555171241</v>
      </c>
      <c r="N595">
        <v>211.69651900436469</v>
      </c>
      <c r="O595">
        <v>222.7837313669537</v>
      </c>
      <c r="P595">
        <v>7.775234856840906</v>
      </c>
      <c r="Q595">
        <v>7.8652530169577579</v>
      </c>
      <c r="R595">
        <v>6.4603606436253864</v>
      </c>
      <c r="S595">
        <v>8.860040635745877</v>
      </c>
      <c r="T595">
        <v>59176.428103079481</v>
      </c>
      <c r="U595">
        <v>59176.383369731593</v>
      </c>
      <c r="V595">
        <v>59136.320303651788</v>
      </c>
      <c r="W595">
        <v>59216.81311721907</v>
      </c>
      <c r="X595">
        <v>4097.0626499131431</v>
      </c>
      <c r="Y595">
        <v>4113.9380649532686</v>
      </c>
      <c r="Z595">
        <v>3972.1712965783099</v>
      </c>
      <c r="AA595">
        <v>4177.4570907762891</v>
      </c>
      <c r="AB595">
        <v>639.68375690472965</v>
      </c>
      <c r="AC595">
        <v>634.60127256136207</v>
      </c>
      <c r="AD595">
        <v>553.66459642974803</v>
      </c>
      <c r="AE595">
        <v>737.3665252719926</v>
      </c>
      <c r="AF595">
        <v>63.715033263565481</v>
      </c>
      <c r="AG595">
        <v>63.426064077447712</v>
      </c>
      <c r="AH595">
        <v>62.471644477052457</v>
      </c>
      <c r="AI595">
        <v>65.742387417835729</v>
      </c>
      <c r="AJ595">
        <v>0.55482210927026654</v>
      </c>
      <c r="AK595">
        <v>0.55482214218331372</v>
      </c>
      <c r="AL595">
        <v>0.55481455757962028</v>
      </c>
      <c r="AM595">
        <v>0.55482961739273673</v>
      </c>
      <c r="AN595">
        <v>0.95878946771374329</v>
      </c>
      <c r="AO595">
        <v>0.95878946771374363</v>
      </c>
      <c r="AP595">
        <v>0.95878946771374363</v>
      </c>
      <c r="AQ595">
        <v>0.95878946771374363</v>
      </c>
      <c r="AR595">
        <v>15.02370267330345</v>
      </c>
      <c r="AS595">
        <v>15.02370267330345</v>
      </c>
      <c r="AT595">
        <v>15.02370267330345</v>
      </c>
      <c r="AU595">
        <v>15.02370267330345</v>
      </c>
      <c r="AV595" t="str">
        <f>VLOOKUP(Sheet1[[#This Row],[NPDES ID2]],Combined_Sheet__Major_Only___2[[NPDES ID2]:[ECHO BFR]],3,FALSE)</f>
        <v>MO</v>
      </c>
      <c r="AW595" t="s">
        <v>41</v>
      </c>
      <c r="AX595" t="str">
        <f>VLOOKUP(Sheet1[[#This Row],[NPDES ID2]],Combined_Sheet__Major_Only___2[[NPDES ID2]:[ECHO BFR]],27,FALSE)</f>
        <v>-</v>
      </c>
      <c r="AY595" t="str">
        <f>VLOOKUP(Sheet1[[#This Row],[NPDES ID2]],Combined_Sheet__Major_Only___2[[NPDES ID2]:[ECHO BFR]],28,FALSE)</f>
        <v>highTempCompost</v>
      </c>
      <c r="AZ595" t="str">
        <f>VLOOKUP(Sheet1[[#This Row],[NPDES ID2]],Combined_Sheet__Major_Only___2[[NPDES ID2]:[ECHO BFR]],29,FALSE)</f>
        <v>thickening</v>
      </c>
      <c r="BA595">
        <f>VLOOKUP(Sheet1[[#This Row],[NPDES ID2]],Combined_Sheet__Major_Only___2[[NPDES ID2]:[ECHO BFR]],17,FALSE)</f>
        <v>37.015422000000001</v>
      </c>
      <c r="BB595">
        <f>VLOOKUP(Sheet1[[#This Row],[NPDES ID2]],Combined_Sheet__Major_Only___2[[NPDES ID2]:[ECHO BFR]],18,FALSE)</f>
        <v>-93.272959999999998</v>
      </c>
      <c r="BC595" t="str">
        <f>IF(ISNUMBER(SEARCH("aerobic",$AW595)),"aerobic","")</f>
        <v>aerobic</v>
      </c>
      <c r="BD595" t="str">
        <f>IF(ISNUMBER(SEARCH("anaer",$AW595)),"anaer","")</f>
        <v/>
      </c>
      <c r="BE595" t="str">
        <f>IF(ISNUMBER(SEARCH("thickening",$AZ595)),"thickening","")</f>
        <v>thickening</v>
      </c>
      <c r="BF595" s="3" t="str">
        <f>IF(ISNUMBER(SEARCH("airDry",$AW595)),"airDry","")</f>
        <v/>
      </c>
      <c r="BG595" s="3" t="str">
        <f>IF(ISNUMBER(SEARCH("heatDry",$AY595)),"heatDry","")</f>
        <v/>
      </c>
      <c r="BH595" s="3" t="str">
        <f>IF(AND(ISNUMBER(SEARCH("aerobic",$AW595)),ISNUMBER(SEARCH("anaer",$AW595))),"Combined Aer and Anaer.","")</f>
        <v/>
      </c>
    </row>
    <row r="596" spans="1:60" x14ac:dyDescent="0.25">
      <c r="A596" s="4">
        <v>391</v>
      </c>
      <c r="B596" t="s">
        <v>1972</v>
      </c>
      <c r="C596">
        <v>714.8</v>
      </c>
      <c r="D596">
        <v>390.59208977449953</v>
      </c>
      <c r="E596">
        <v>388.75271387287228</v>
      </c>
      <c r="F596">
        <v>323.29385165797862</v>
      </c>
      <c r="G596">
        <v>459.91526103592281</v>
      </c>
      <c r="H596">
        <v>-126.3043091605757</v>
      </c>
      <c r="I596">
        <v>-128.82962013152371</v>
      </c>
      <c r="J596">
        <v>-145.16413276926741</v>
      </c>
      <c r="K596">
        <v>-103.4135719278981</v>
      </c>
      <c r="L596">
        <v>433.75746838875421</v>
      </c>
      <c r="M596">
        <v>431.40842148718349</v>
      </c>
      <c r="N596">
        <v>423.62520495831069</v>
      </c>
      <c r="O596">
        <v>450.26842071507139</v>
      </c>
      <c r="P596">
        <v>16.798972501215601</v>
      </c>
      <c r="Q596">
        <v>16.957825203535791</v>
      </c>
      <c r="R596">
        <v>14.0856368929437</v>
      </c>
      <c r="S596">
        <v>19.165198008126509</v>
      </c>
      <c r="T596">
        <v>59290.945744110577</v>
      </c>
      <c r="U596">
        <v>59290.900926803879</v>
      </c>
      <c r="V596">
        <v>59250.762667432551</v>
      </c>
      <c r="W596">
        <v>59331.406555797374</v>
      </c>
      <c r="X596">
        <v>4398.5610979600924</v>
      </c>
      <c r="Y596">
        <v>4420.3471296203679</v>
      </c>
      <c r="Z596">
        <v>4238.3347762734857</v>
      </c>
      <c r="AA596">
        <v>4501.9091363883008</v>
      </c>
      <c r="AB596">
        <v>705.86517663001814</v>
      </c>
      <c r="AC596">
        <v>698.90635826056405</v>
      </c>
      <c r="AD596">
        <v>608.5197088028491</v>
      </c>
      <c r="AE596">
        <v>814.50599353108066</v>
      </c>
      <c r="AF596">
        <v>59.470794718395673</v>
      </c>
      <c r="AG596">
        <v>59.147933289504863</v>
      </c>
      <c r="AH596">
        <v>58.083241743696071</v>
      </c>
      <c r="AI596">
        <v>61.733941397508517</v>
      </c>
      <c r="AJ596">
        <v>0.50300650022786797</v>
      </c>
      <c r="AK596">
        <v>0.50300656842986868</v>
      </c>
      <c r="AL596">
        <v>0.50299082521502525</v>
      </c>
      <c r="AM596">
        <v>0.50302208512023494</v>
      </c>
      <c r="AN596">
        <v>0.95886436771295958</v>
      </c>
      <c r="AO596">
        <v>0.95886436771295969</v>
      </c>
      <c r="AP596">
        <v>0.95886436771295969</v>
      </c>
      <c r="AQ596">
        <v>0.95886436771295969</v>
      </c>
      <c r="AR596">
        <v>13.790824655341259</v>
      </c>
      <c r="AS596">
        <v>13.79082465534125</v>
      </c>
      <c r="AT596">
        <v>13.79082465534125</v>
      </c>
      <c r="AU596">
        <v>13.79082465534125</v>
      </c>
      <c r="AV596" t="str">
        <f>VLOOKUP(Sheet1[[#This Row],[NPDES ID2]],Combined_Sheet__Major_Only___2[[NPDES ID2]:[ECHO BFR]],3,FALSE)</f>
        <v>LA</v>
      </c>
      <c r="AW596" t="s">
        <v>41</v>
      </c>
      <c r="AX596" t="str">
        <f>VLOOKUP(Sheet1[[#This Row],[NPDES ID2]],Combined_Sheet__Major_Only___2[[NPDES ID2]:[ECHO BFR]],27,FALSE)</f>
        <v>-</v>
      </c>
      <c r="AY596" t="str">
        <f>VLOOKUP(Sheet1[[#This Row],[NPDES ID2]],Combined_Sheet__Major_Only___2[[NPDES ID2]:[ECHO BFR]],28,FALSE)</f>
        <v>-</v>
      </c>
      <c r="AZ596" t="str">
        <f>VLOOKUP(Sheet1[[#This Row],[NPDES ID2]],Combined_Sheet__Major_Only___2[[NPDES ID2]:[ECHO BFR]],29,FALSE)</f>
        <v>thickening</v>
      </c>
      <c r="BA596">
        <f>VLOOKUP(Sheet1[[#This Row],[NPDES ID2]],Combined_Sheet__Major_Only___2[[NPDES ID2]:[ECHO BFR]],17,FALSE)</f>
        <v>30.195039000000001</v>
      </c>
      <c r="BB596">
        <f>VLOOKUP(Sheet1[[#This Row],[NPDES ID2]],Combined_Sheet__Major_Only___2[[NPDES ID2]:[ECHO BFR]],18,FALSE)</f>
        <v>-92.028118000000006</v>
      </c>
      <c r="BC596" t="str">
        <f>IF(ISNUMBER(SEARCH("aerobic",$AW596)),"aerobic","")</f>
        <v>aerobic</v>
      </c>
      <c r="BD596" t="str">
        <f>IF(ISNUMBER(SEARCH("anaer",$AW596)),"anaer","")</f>
        <v/>
      </c>
      <c r="BE596" t="str">
        <f>IF(ISNUMBER(SEARCH("thickening",$AZ596)),"thickening","")</f>
        <v>thickening</v>
      </c>
      <c r="BF596" s="3" t="str">
        <f>IF(ISNUMBER(SEARCH("airDry",$AW596)),"airDry","")</f>
        <v/>
      </c>
      <c r="BG596" s="3" t="str">
        <f>IF(ISNUMBER(SEARCH("heatDry",$AY596)),"heatDry","")</f>
        <v/>
      </c>
      <c r="BH596" s="3" t="str">
        <f>IF(AND(ISNUMBER(SEARCH("aerobic",$AW596)),ISNUMBER(SEARCH("anaer",$AW596))),"Combined Aer and Anaer.","")</f>
        <v/>
      </c>
    </row>
    <row r="597" spans="1:60" x14ac:dyDescent="0.25">
      <c r="A597" s="4">
        <v>1601</v>
      </c>
      <c r="B597" t="s">
        <v>7526</v>
      </c>
      <c r="C597">
        <v>79.22</v>
      </c>
      <c r="D597">
        <v>1470.767329092957</v>
      </c>
      <c r="E597">
        <v>1470.4127440796469</v>
      </c>
      <c r="F597">
        <v>1031.0025035026781</v>
      </c>
      <c r="G597">
        <v>1941.1164019764451</v>
      </c>
      <c r="H597">
        <v>-129.1909879208466</v>
      </c>
      <c r="I597">
        <v>-131.51910449771881</v>
      </c>
      <c r="J597">
        <v>-147.99692502232881</v>
      </c>
      <c r="K597">
        <v>-106.2700937838096</v>
      </c>
      <c r="L597">
        <v>47.135275782088719</v>
      </c>
      <c r="M597">
        <v>46.867333105311907</v>
      </c>
      <c r="N597">
        <v>45.980619603449362</v>
      </c>
      <c r="O597">
        <v>49.017200288305418</v>
      </c>
      <c r="P597">
        <v>1.8637511775661819</v>
      </c>
      <c r="Q597">
        <v>1.877862841204007</v>
      </c>
      <c r="R597">
        <v>1.5666093950220461</v>
      </c>
      <c r="S597">
        <v>2.130921536076821</v>
      </c>
      <c r="T597">
        <v>59301.616275088949</v>
      </c>
      <c r="U597">
        <v>59301.571449959119</v>
      </c>
      <c r="V597">
        <v>59261.426184223194</v>
      </c>
      <c r="W597">
        <v>59342.084149443697</v>
      </c>
      <c r="X597">
        <v>4487.0114283621051</v>
      </c>
      <c r="Y597">
        <v>4510.2768449515443</v>
      </c>
      <c r="Z597">
        <v>4315.6547904305689</v>
      </c>
      <c r="AA597">
        <v>4597.6020065536231</v>
      </c>
      <c r="AB597">
        <v>724.46898116783211</v>
      </c>
      <c r="AC597">
        <v>717.19919083816569</v>
      </c>
      <c r="AD597">
        <v>624.29393604157406</v>
      </c>
      <c r="AE597">
        <v>837.26038486090965</v>
      </c>
      <c r="AF597">
        <v>58.309458118665013</v>
      </c>
      <c r="AG597">
        <v>57.977907842480647</v>
      </c>
      <c r="AH597">
        <v>56.881252910655213</v>
      </c>
      <c r="AI597">
        <v>60.637456451725868</v>
      </c>
      <c r="AJ597">
        <v>0.48884222036303998</v>
      </c>
      <c r="AK597">
        <v>0.48884222784138681</v>
      </c>
      <c r="AL597">
        <v>0.48884050617164893</v>
      </c>
      <c r="AM597">
        <v>0.48884392464494419</v>
      </c>
      <c r="AN597">
        <v>0.95887133288522497</v>
      </c>
      <c r="AO597">
        <v>0.95887133288522486</v>
      </c>
      <c r="AP597">
        <v>0.95887133288522486</v>
      </c>
      <c r="AQ597">
        <v>0.95887133288522486</v>
      </c>
      <c r="AR597">
        <v>13.471704137492949</v>
      </c>
      <c r="AS597">
        <v>13.471704137492949</v>
      </c>
      <c r="AT597">
        <v>13.471704137492949</v>
      </c>
      <c r="AU597">
        <v>13.471704137492949</v>
      </c>
      <c r="AV597" t="str">
        <f>VLOOKUP(Sheet1[[#This Row],[NPDES ID2]],Combined_Sheet__Major_Only___2[[NPDES ID2]:[ECHO BFR]],3,FALSE)</f>
        <v>TX</v>
      </c>
      <c r="AW597" t="s">
        <v>41</v>
      </c>
      <c r="AX597" t="str">
        <f>VLOOKUP(Sheet1[[#This Row],[NPDES ID2]],Combined_Sheet__Major_Only___2[[NPDES ID2]:[ECHO BFR]],27,FALSE)</f>
        <v>-</v>
      </c>
      <c r="AY597" t="str">
        <f>VLOOKUP(Sheet1[[#This Row],[NPDES ID2]],Combined_Sheet__Major_Only___2[[NPDES ID2]:[ECHO BFR]],28,FALSE)</f>
        <v>-</v>
      </c>
      <c r="AZ597" t="str">
        <f>VLOOKUP(Sheet1[[#This Row],[NPDES ID2]],Combined_Sheet__Major_Only___2[[NPDES ID2]:[ECHO BFR]],29,FALSE)</f>
        <v>thickening</v>
      </c>
      <c r="BA597">
        <f>VLOOKUP(Sheet1[[#This Row],[NPDES ID2]],Combined_Sheet__Major_Only___2[[NPDES ID2]:[ECHO BFR]],17,FALSE)</f>
        <v>29.533581999999999</v>
      </c>
      <c r="BB597">
        <f>VLOOKUP(Sheet1[[#This Row],[NPDES ID2]],Combined_Sheet__Major_Only___2[[NPDES ID2]:[ECHO BFR]],18,FALSE)</f>
        <v>-95.090506000000005</v>
      </c>
      <c r="BC597" t="str">
        <f>IF(ISNUMBER(SEARCH("aerobic",$AW597)),"aerobic","")</f>
        <v>aerobic</v>
      </c>
      <c r="BD597" t="str">
        <f>IF(ISNUMBER(SEARCH("anaer",$AW597)),"anaer","")</f>
        <v/>
      </c>
      <c r="BE597" t="str">
        <f>IF(ISNUMBER(SEARCH("thickening",$AZ597)),"thickening","")</f>
        <v>thickening</v>
      </c>
      <c r="BF597" s="3" t="str">
        <f>IF(ISNUMBER(SEARCH("airDry",$AW597)),"airDry","")</f>
        <v/>
      </c>
      <c r="BG597" s="3" t="str">
        <f>IF(ISNUMBER(SEARCH("heatDry",$AY597)),"heatDry","")</f>
        <v/>
      </c>
      <c r="BH597" s="3" t="str">
        <f>IF(AND(ISNUMBER(SEARCH("aerobic",$AW597)),ISNUMBER(SEARCH("anaer",$AW597))),"Combined Aer and Anaer.","")</f>
        <v/>
      </c>
    </row>
    <row r="598" spans="1:60" x14ac:dyDescent="0.25">
      <c r="A598" s="4">
        <v>2078</v>
      </c>
      <c r="B598" t="s">
        <v>9771</v>
      </c>
      <c r="C598">
        <v>1109.1600000000001</v>
      </c>
      <c r="D598">
        <v>382.1747916993869</v>
      </c>
      <c r="E598">
        <v>382.40097267255959</v>
      </c>
      <c r="F598">
        <v>321.89122454276833</v>
      </c>
      <c r="G598">
        <v>450.74403151308218</v>
      </c>
      <c r="H598">
        <v>-113.6839932367956</v>
      </c>
      <c r="I598">
        <v>-116.22714766461939</v>
      </c>
      <c r="J598">
        <v>-131.98894504299699</v>
      </c>
      <c r="K598">
        <v>-90.208160065443067</v>
      </c>
      <c r="L598">
        <v>741.69430555380541</v>
      </c>
      <c r="M598">
        <v>738.59425264963261</v>
      </c>
      <c r="N598">
        <v>728.31219562404863</v>
      </c>
      <c r="O598">
        <v>763.49746120550969</v>
      </c>
      <c r="P598">
        <v>25.92325400143249</v>
      </c>
      <c r="Q598">
        <v>26.25432305811303</v>
      </c>
      <c r="R598">
        <v>21.386626573919109</v>
      </c>
      <c r="S598">
        <v>29.659835536700321</v>
      </c>
      <c r="T598">
        <v>59310.541260427482</v>
      </c>
      <c r="U598">
        <v>59310.496428754283</v>
      </c>
      <c r="V598">
        <v>59270.345302794383</v>
      </c>
      <c r="W598">
        <v>59351.015042099127</v>
      </c>
      <c r="X598">
        <v>3992.2389526771449</v>
      </c>
      <c r="Y598">
        <v>4007.3368429707671</v>
      </c>
      <c r="Z598">
        <v>3879.826278230179</v>
      </c>
      <c r="AA598">
        <v>4064.5978726472731</v>
      </c>
      <c r="AB598">
        <v>674.84197202441123</v>
      </c>
      <c r="AC598">
        <v>668.94488465685959</v>
      </c>
      <c r="AD598">
        <v>577.59613202244975</v>
      </c>
      <c r="AE598">
        <v>788.09624424470599</v>
      </c>
      <c r="AF598">
        <v>65.535922350330324</v>
      </c>
      <c r="AG598">
        <v>65.260705913988176</v>
      </c>
      <c r="AH598">
        <v>64.35617885874646</v>
      </c>
      <c r="AI598">
        <v>67.46146263315751</v>
      </c>
      <c r="AJ598">
        <v>0.57707468011677787</v>
      </c>
      <c r="AK598">
        <v>0.57707479591105115</v>
      </c>
      <c r="AL598">
        <v>0.57704802824708279</v>
      </c>
      <c r="AM598">
        <v>0.5771011792133347</v>
      </c>
      <c r="AN598">
        <v>0.95887715684408581</v>
      </c>
      <c r="AO598">
        <v>0.95887715684408603</v>
      </c>
      <c r="AP598">
        <v>0.95887715684408603</v>
      </c>
      <c r="AQ598">
        <v>0.95887715684408603</v>
      </c>
      <c r="AR598">
        <v>14.733787511200591</v>
      </c>
      <c r="AS598">
        <v>14.733787511200591</v>
      </c>
      <c r="AT598">
        <v>14.733787511200591</v>
      </c>
      <c r="AU598">
        <v>14.733787511200591</v>
      </c>
      <c r="AV598" t="str">
        <f>VLOOKUP(Sheet1[[#This Row],[NPDES ID2]],Combined_Sheet__Major_Only___2[[NPDES ID2]:[ECHO BFR]],3,FALSE)</f>
        <v>WA</v>
      </c>
      <c r="AW598" t="s">
        <v>41</v>
      </c>
      <c r="AX598" t="str">
        <f>VLOOKUP(Sheet1[[#This Row],[NPDES ID2]],Combined_Sheet__Major_Only___2[[NPDES ID2]:[ECHO BFR]],27,FALSE)</f>
        <v>methaneBioCaptureRecover</v>
      </c>
      <c r="AY598" t="str">
        <f>VLOOKUP(Sheet1[[#This Row],[NPDES ID2]],Combined_Sheet__Major_Only___2[[NPDES ID2]:[ECHO BFR]],28,FALSE)</f>
        <v>-</v>
      </c>
      <c r="AZ598" t="str">
        <f>VLOOKUP(Sheet1[[#This Row],[NPDES ID2]],Combined_Sheet__Major_Only___2[[NPDES ID2]:[ECHO BFR]],29,FALSE)</f>
        <v>preliminaryOps, thickening</v>
      </c>
      <c r="BA598">
        <f>VLOOKUP(Sheet1[[#This Row],[NPDES ID2]],Combined_Sheet__Major_Only___2[[NPDES ID2]:[ECHO BFR]],17,FALSE)</f>
        <v>46.222213000000004</v>
      </c>
      <c r="BB598">
        <f>VLOOKUP(Sheet1[[#This Row],[NPDES ID2]],Combined_Sheet__Major_Only___2[[NPDES ID2]:[ECHO BFR]],18,FALSE)</f>
        <v>-119.08484199999999</v>
      </c>
      <c r="BC598" t="str">
        <f>IF(ISNUMBER(SEARCH("aerobic",$AW598)),"aerobic","")</f>
        <v>aerobic</v>
      </c>
      <c r="BD598" t="str">
        <f>IF(ISNUMBER(SEARCH("anaer",$AW598)),"anaer","")</f>
        <v/>
      </c>
      <c r="BE598" t="str">
        <f>IF(ISNUMBER(SEARCH("thickening",$AZ598)),"thickening","")</f>
        <v>thickening</v>
      </c>
      <c r="BF598" s="2" t="str">
        <f>IF(ISNUMBER(SEARCH("airDry",$AW598)),"airDry","")</f>
        <v/>
      </c>
      <c r="BG598" s="2" t="str">
        <f>IF(ISNUMBER(SEARCH("heatDry",$AY598)),"heatDry","")</f>
        <v/>
      </c>
      <c r="BH598" s="2" t="str">
        <f>IF(AND(ISNUMBER(SEARCH("aerobic",$AW598)),ISNUMBER(SEARCH("anaer",$AW598))),"Combined Aer and Anaer.","")</f>
        <v/>
      </c>
    </row>
    <row r="599" spans="1:60" x14ac:dyDescent="0.25">
      <c r="A599" s="4">
        <v>787</v>
      </c>
      <c r="B599" t="s">
        <v>3855</v>
      </c>
      <c r="C599">
        <v>1550.36</v>
      </c>
      <c r="D599">
        <v>485.19362924762362</v>
      </c>
      <c r="E599">
        <v>484.42488248653439</v>
      </c>
      <c r="F599">
        <v>412.95078595462451</v>
      </c>
      <c r="G599">
        <v>568.1830901820183</v>
      </c>
      <c r="H599">
        <v>-125.47525903306069</v>
      </c>
      <c r="I599">
        <v>-128.07866361340061</v>
      </c>
      <c r="J599">
        <v>-144.2080083543583</v>
      </c>
      <c r="K599">
        <v>-102.7467909212546</v>
      </c>
      <c r="L599">
        <v>944.68374152945808</v>
      </c>
      <c r="M599">
        <v>939.62465702765508</v>
      </c>
      <c r="N599">
        <v>922.8338524587698</v>
      </c>
      <c r="O599">
        <v>980.27949674975287</v>
      </c>
      <c r="P599">
        <v>36.426451520981161</v>
      </c>
      <c r="Q599">
        <v>36.78593679226698</v>
      </c>
      <c r="R599">
        <v>30.52784403679232</v>
      </c>
      <c r="S599">
        <v>41.541629717503447</v>
      </c>
      <c r="T599">
        <v>59410.006196471972</v>
      </c>
      <c r="U599">
        <v>59409.961291875858</v>
      </c>
      <c r="V599">
        <v>59369.74485636309</v>
      </c>
      <c r="W599">
        <v>59450.545812526143</v>
      </c>
      <c r="X599">
        <v>4389.21544709102</v>
      </c>
      <c r="Y599">
        <v>4410.7233946047063</v>
      </c>
      <c r="Z599">
        <v>4230.9319352862894</v>
      </c>
      <c r="AA599">
        <v>4491.3242702499256</v>
      </c>
      <c r="AB599">
        <v>757.07828555911703</v>
      </c>
      <c r="AC599">
        <v>748.58647799937694</v>
      </c>
      <c r="AD599">
        <v>645.50617068161091</v>
      </c>
      <c r="AE599">
        <v>883.21513683225282</v>
      </c>
      <c r="AF599">
        <v>59.719187297130418</v>
      </c>
      <c r="AG599">
        <v>59.397600071927641</v>
      </c>
      <c r="AH599">
        <v>58.341594149911742</v>
      </c>
      <c r="AI599">
        <v>61.968057881103881</v>
      </c>
      <c r="AJ599">
        <v>0.50603683256370169</v>
      </c>
      <c r="AK599">
        <v>0.5060369846966839</v>
      </c>
      <c r="AL599">
        <v>0.50600173822036143</v>
      </c>
      <c r="AM599">
        <v>0.50607172666759914</v>
      </c>
      <c r="AN599">
        <v>0.95894195079619171</v>
      </c>
      <c r="AO599">
        <v>0.95894195079619193</v>
      </c>
      <c r="AP599">
        <v>0.95894195079619193</v>
      </c>
      <c r="AQ599">
        <v>0.95894195079619193</v>
      </c>
      <c r="AR599">
        <v>13.26716029027469</v>
      </c>
      <c r="AS599">
        <v>13.26716029027469</v>
      </c>
      <c r="AT599">
        <v>13.26716029027469</v>
      </c>
      <c r="AU599">
        <v>13.26716029027469</v>
      </c>
      <c r="AV599" t="str">
        <f>VLOOKUP(Sheet1[[#This Row],[NPDES ID2]],Combined_Sheet__Major_Only___2[[NPDES ID2]:[ECHO BFR]],3,FALSE)</f>
        <v>TN</v>
      </c>
      <c r="AW599" t="s">
        <v>41</v>
      </c>
      <c r="AX599" t="str">
        <f>VLOOKUP(Sheet1[[#This Row],[NPDES ID2]],Combined_Sheet__Major_Only___2[[NPDES ID2]:[ECHO BFR]],27,FALSE)</f>
        <v>-</v>
      </c>
      <c r="AY599" t="str">
        <f>VLOOKUP(Sheet1[[#This Row],[NPDES ID2]],Combined_Sheet__Major_Only___2[[NPDES ID2]:[ECHO BFR]],28,FALSE)</f>
        <v>-</v>
      </c>
      <c r="AZ599" t="str">
        <f>VLOOKUP(Sheet1[[#This Row],[NPDES ID2]],Combined_Sheet__Major_Only___2[[NPDES ID2]:[ECHO BFR]],29,FALSE)</f>
        <v>thickening</v>
      </c>
      <c r="BA599">
        <f>VLOOKUP(Sheet1[[#This Row],[NPDES ID2]],Combined_Sheet__Major_Only___2[[NPDES ID2]:[ECHO BFR]],17,FALSE)</f>
        <v>35.926091</v>
      </c>
      <c r="BB599">
        <f>VLOOKUP(Sheet1[[#This Row],[NPDES ID2]],Combined_Sheet__Major_Only___2[[NPDES ID2]:[ECHO BFR]],18,FALSE)</f>
        <v>-83.601215999999994</v>
      </c>
      <c r="BC599" t="str">
        <f>IF(ISNUMBER(SEARCH("aerobic",$AW599)),"aerobic","")</f>
        <v>aerobic</v>
      </c>
      <c r="BD599" t="str">
        <f>IF(ISNUMBER(SEARCH("anaer",$AW599)),"anaer","")</f>
        <v/>
      </c>
      <c r="BE599" t="str">
        <f>IF(ISNUMBER(SEARCH("thickening",$AZ599)),"thickening","")</f>
        <v>thickening</v>
      </c>
      <c r="BF599" s="3" t="str">
        <f>IF(ISNUMBER(SEARCH("airDry",$AW599)),"airDry","")</f>
        <v/>
      </c>
      <c r="BG599" s="3" t="str">
        <f>IF(ISNUMBER(SEARCH("heatDry",$AY599)),"heatDry","")</f>
        <v/>
      </c>
      <c r="BH599" s="3" t="str">
        <f>IF(AND(ISNUMBER(SEARCH("aerobic",$AW599)),ISNUMBER(SEARCH("anaer",$AW599))),"Combined Aer and Anaer.","")</f>
        <v/>
      </c>
    </row>
    <row r="600" spans="1:60" x14ac:dyDescent="0.25">
      <c r="A600" s="4">
        <v>1438</v>
      </c>
      <c r="B600" t="s">
        <v>6800</v>
      </c>
      <c r="C600">
        <v>124.038</v>
      </c>
      <c r="D600">
        <v>894.15068184283484</v>
      </c>
      <c r="E600">
        <v>894.59888234297182</v>
      </c>
      <c r="F600">
        <v>636.89291218729602</v>
      </c>
      <c r="G600">
        <v>1170.9553433211181</v>
      </c>
      <c r="H600">
        <v>-115.95229048407521</v>
      </c>
      <c r="I600">
        <v>-118.2871814659115</v>
      </c>
      <c r="J600">
        <v>-133.98399377979479</v>
      </c>
      <c r="K600">
        <v>-92.355555588397266</v>
      </c>
      <c r="L600">
        <v>81.614857223346178</v>
      </c>
      <c r="M600">
        <v>81.257203494129072</v>
      </c>
      <c r="N600">
        <v>80.073461177986218</v>
      </c>
      <c r="O600">
        <v>84.127063416686426</v>
      </c>
      <c r="P600">
        <v>2.9019874965919041</v>
      </c>
      <c r="Q600">
        <v>2.9390654722306682</v>
      </c>
      <c r="R600">
        <v>2.4061400720028572</v>
      </c>
      <c r="S600">
        <v>3.3077251605481122</v>
      </c>
      <c r="T600">
        <v>59410.343123373532</v>
      </c>
      <c r="U600">
        <v>59410.298218530399</v>
      </c>
      <c r="V600">
        <v>59370.081561788451</v>
      </c>
      <c r="W600">
        <v>59450.882962434662</v>
      </c>
      <c r="X600">
        <v>4064.1796298940039</v>
      </c>
      <c r="Y600">
        <v>4080.3407980579</v>
      </c>
      <c r="Z600">
        <v>3944.344767549208</v>
      </c>
      <c r="AA600">
        <v>4141.3002284833337</v>
      </c>
      <c r="AB600">
        <v>749.32829695473765</v>
      </c>
      <c r="AC600">
        <v>741.17877680125162</v>
      </c>
      <c r="AD600">
        <v>632.2498636097389</v>
      </c>
      <c r="AE600">
        <v>886.8616651217975</v>
      </c>
      <c r="AF600">
        <v>64.482697153658506</v>
      </c>
      <c r="AG600">
        <v>64.199970692710394</v>
      </c>
      <c r="AH600">
        <v>63.26517357289503</v>
      </c>
      <c r="AI600">
        <v>66.467440975824189</v>
      </c>
      <c r="AJ600">
        <v>0.56420197623955726</v>
      </c>
      <c r="AK600">
        <v>0.56420198956378931</v>
      </c>
      <c r="AL600">
        <v>0.56419892148998152</v>
      </c>
      <c r="AM600">
        <v>0.5642050133367239</v>
      </c>
      <c r="AN600">
        <v>0.9589421699318289</v>
      </c>
      <c r="AO600">
        <v>0.9589421699318289</v>
      </c>
      <c r="AP600">
        <v>0.9589421699318289</v>
      </c>
      <c r="AQ600">
        <v>0.9589421699318289</v>
      </c>
      <c r="AR600">
        <v>13.785864740237249</v>
      </c>
      <c r="AS600">
        <v>13.785864740237249</v>
      </c>
      <c r="AT600">
        <v>13.785864740237249</v>
      </c>
      <c r="AU600">
        <v>13.785864740237249</v>
      </c>
      <c r="AV600" t="str">
        <f>VLOOKUP(Sheet1[[#This Row],[NPDES ID2]],Combined_Sheet__Major_Only___2[[NPDES ID2]:[ECHO BFR]],3,FALSE)</f>
        <v>AR</v>
      </c>
      <c r="AW600" t="s">
        <v>41</v>
      </c>
      <c r="AX600" t="str">
        <f>VLOOKUP(Sheet1[[#This Row],[NPDES ID2]],Combined_Sheet__Major_Only___2[[NPDES ID2]:[ECHO BFR]],27,FALSE)</f>
        <v>-</v>
      </c>
      <c r="AY600" t="str">
        <f>VLOOKUP(Sheet1[[#This Row],[NPDES ID2]],Combined_Sheet__Major_Only___2[[NPDES ID2]:[ECHO BFR]],28,FALSE)</f>
        <v>-</v>
      </c>
      <c r="AZ600" t="str">
        <f>VLOOKUP(Sheet1[[#This Row],[NPDES ID2]],Combined_Sheet__Major_Only___2[[NPDES ID2]:[ECHO BFR]],29,FALSE)</f>
        <v>thickening</v>
      </c>
      <c r="BA600">
        <f>VLOOKUP(Sheet1[[#This Row],[NPDES ID2]],Combined_Sheet__Major_Only___2[[NPDES ID2]:[ECHO BFR]],17,FALSE)</f>
        <v>36.300634000000002</v>
      </c>
      <c r="BB600">
        <f>VLOOKUP(Sheet1[[#This Row],[NPDES ID2]],Combined_Sheet__Major_Only___2[[NPDES ID2]:[ECHO BFR]],18,FALSE)</f>
        <v>-92.381545000000003</v>
      </c>
      <c r="BC600" t="str">
        <f>IF(ISNUMBER(SEARCH("aerobic",$AW600)),"aerobic","")</f>
        <v>aerobic</v>
      </c>
      <c r="BD600" t="str">
        <f>IF(ISNUMBER(SEARCH("anaer",$AW600)),"anaer","")</f>
        <v/>
      </c>
      <c r="BE600" t="str">
        <f>IF(ISNUMBER(SEARCH("thickening",$AZ600)),"thickening","")</f>
        <v>thickening</v>
      </c>
      <c r="BF600" s="2" t="str">
        <f>IF(ISNUMBER(SEARCH("airDry",$AW600)),"airDry","")</f>
        <v/>
      </c>
      <c r="BG600" s="2" t="str">
        <f>IF(ISNUMBER(SEARCH("heatDry",$AY600)),"heatDry","")</f>
        <v/>
      </c>
      <c r="BH600" s="2" t="str">
        <f>IF(AND(ISNUMBER(SEARCH("aerobic",$AW600)),ISNUMBER(SEARCH("anaer",$AW600))),"Combined Aer and Anaer.","")</f>
        <v/>
      </c>
    </row>
    <row r="601" spans="1:60" x14ac:dyDescent="0.25">
      <c r="A601" s="4">
        <v>1312</v>
      </c>
      <c r="B601" t="s">
        <v>6242</v>
      </c>
      <c r="C601">
        <v>175.81</v>
      </c>
      <c r="D601">
        <v>665.40904120731238</v>
      </c>
      <c r="E601">
        <v>663.82461506700406</v>
      </c>
      <c r="F601">
        <v>482.97141041254213</v>
      </c>
      <c r="G601">
        <v>865.19775488610537</v>
      </c>
      <c r="H601">
        <v>-114.52948609703471</v>
      </c>
      <c r="I601">
        <v>-116.94429437829351</v>
      </c>
      <c r="J601">
        <v>-132.7046538069774</v>
      </c>
      <c r="K601">
        <v>-90.868977385698102</v>
      </c>
      <c r="L601">
        <v>116.9992282271684</v>
      </c>
      <c r="M601">
        <v>116.50277769144721</v>
      </c>
      <c r="N601">
        <v>114.85949368278391</v>
      </c>
      <c r="O601">
        <v>120.486567450956</v>
      </c>
      <c r="P601">
        <v>4.1104243533214584</v>
      </c>
      <c r="Q601">
        <v>4.1629152864740853</v>
      </c>
      <c r="R601">
        <v>3.396170836250028</v>
      </c>
      <c r="S601">
        <v>4.6974339661858888</v>
      </c>
      <c r="T601">
        <v>59411.177411944933</v>
      </c>
      <c r="U601">
        <v>59411.132506490147</v>
      </c>
      <c r="V601">
        <v>59370.915301946981</v>
      </c>
      <c r="W601">
        <v>59451.717803209438</v>
      </c>
      <c r="X601">
        <v>4018.343249544479</v>
      </c>
      <c r="Y601">
        <v>4033.7813957172762</v>
      </c>
      <c r="Z601">
        <v>3903.614122004431</v>
      </c>
      <c r="AA601">
        <v>4092.170575320938</v>
      </c>
      <c r="AB601">
        <v>648.65461732577887</v>
      </c>
      <c r="AC601">
        <v>643.44743643054358</v>
      </c>
      <c r="AD601">
        <v>558.98175157560343</v>
      </c>
      <c r="AE601">
        <v>752.04890679684036</v>
      </c>
      <c r="AF601">
        <v>65.218232226320737</v>
      </c>
      <c r="AG601">
        <v>64.941297327529014</v>
      </c>
      <c r="AH601">
        <v>64.025910240935573</v>
      </c>
      <c r="AI601">
        <v>67.162008098193752</v>
      </c>
      <c r="AJ601">
        <v>0.57319138368006817</v>
      </c>
      <c r="AK601">
        <v>0.57319140168681038</v>
      </c>
      <c r="AL601">
        <v>0.57318725469463916</v>
      </c>
      <c r="AM601">
        <v>0.57319548881385274</v>
      </c>
      <c r="AN601">
        <v>0.95894271253903796</v>
      </c>
      <c r="AO601">
        <v>0.95894271253903784</v>
      </c>
      <c r="AP601">
        <v>0.95894271253903784</v>
      </c>
      <c r="AQ601">
        <v>0.95894271253903784</v>
      </c>
      <c r="AR601">
        <v>15.07081221368275</v>
      </c>
      <c r="AS601">
        <v>15.07081221368275</v>
      </c>
      <c r="AT601">
        <v>15.07081221368275</v>
      </c>
      <c r="AU601">
        <v>15.07081221368275</v>
      </c>
      <c r="AV601" t="str">
        <f>VLOOKUP(Sheet1[[#This Row],[NPDES ID2]],Combined_Sheet__Major_Only___2[[NPDES ID2]:[ECHO BFR]],3,FALSE)</f>
        <v>CO</v>
      </c>
      <c r="AW601" t="s">
        <v>41</v>
      </c>
      <c r="AX601" t="str">
        <f>VLOOKUP(Sheet1[[#This Row],[NPDES ID2]],Combined_Sheet__Major_Only___2[[NPDES ID2]:[ECHO BFR]],27,FALSE)</f>
        <v>-</v>
      </c>
      <c r="AY601" t="str">
        <f>VLOOKUP(Sheet1[[#This Row],[NPDES ID2]],Combined_Sheet__Major_Only___2[[NPDES ID2]:[ECHO BFR]],28,FALSE)</f>
        <v>-</v>
      </c>
      <c r="AZ601" t="str">
        <f>VLOOKUP(Sheet1[[#This Row],[NPDES ID2]],Combined_Sheet__Major_Only___2[[NPDES ID2]:[ECHO BFR]],29,FALSE)</f>
        <v>thickening</v>
      </c>
      <c r="BA601">
        <f>VLOOKUP(Sheet1[[#This Row],[NPDES ID2]],Combined_Sheet__Major_Only___2[[NPDES ID2]:[ECHO BFR]],17,FALSE)</f>
        <v>40.3733</v>
      </c>
      <c r="BB601">
        <f>VLOOKUP(Sheet1[[#This Row],[NPDES ID2]],Combined_Sheet__Major_Only___2[[NPDES ID2]:[ECHO BFR]],18,FALSE)</f>
        <v>-105.48397</v>
      </c>
      <c r="BC601" t="str">
        <f>IF(ISNUMBER(SEARCH("aerobic",$AW601)),"aerobic","")</f>
        <v>aerobic</v>
      </c>
      <c r="BD601" t="str">
        <f>IF(ISNUMBER(SEARCH("anaer",$AW601)),"anaer","")</f>
        <v/>
      </c>
      <c r="BE601" t="str">
        <f>IF(ISNUMBER(SEARCH("thickening",$AZ601)),"thickening","")</f>
        <v>thickening</v>
      </c>
      <c r="BF601" s="2" t="str">
        <f>IF(ISNUMBER(SEARCH("airDry",$AW601)),"airDry","")</f>
        <v/>
      </c>
      <c r="BG601" s="2" t="str">
        <f>IF(ISNUMBER(SEARCH("heatDry",$AY601)),"heatDry","")</f>
        <v/>
      </c>
      <c r="BH601" s="2" t="str">
        <f>IF(AND(ISNUMBER(SEARCH("aerobic",$AW601)),ISNUMBER(SEARCH("anaer",$AW601))),"Combined Aer and Anaer.","")</f>
        <v/>
      </c>
    </row>
    <row r="602" spans="1:60" x14ac:dyDescent="0.25">
      <c r="A602" s="4">
        <v>1514</v>
      </c>
      <c r="B602" t="s">
        <v>7130</v>
      </c>
      <c r="C602">
        <v>103</v>
      </c>
      <c r="D602">
        <v>1045.4278615214271</v>
      </c>
      <c r="E602">
        <v>1045.649322152578</v>
      </c>
      <c r="F602">
        <v>739.14583996012141</v>
      </c>
      <c r="G602">
        <v>1372.8907611829959</v>
      </c>
      <c r="H602">
        <v>-115.3649165518882</v>
      </c>
      <c r="I602">
        <v>-117.7246302126135</v>
      </c>
      <c r="J602">
        <v>-133.45409671819041</v>
      </c>
      <c r="K602">
        <v>-91.731381932696522</v>
      </c>
      <c r="L602">
        <v>68.095485653682658</v>
      </c>
      <c r="M602">
        <v>67.801046167269988</v>
      </c>
      <c r="N602">
        <v>66.826575013248871</v>
      </c>
      <c r="O602">
        <v>70.16360457731075</v>
      </c>
      <c r="P602">
        <v>2.409098917992567</v>
      </c>
      <c r="Q602">
        <v>2.4398724262599711</v>
      </c>
      <c r="R602">
        <v>1.9945440631021361</v>
      </c>
      <c r="S602">
        <v>2.748936807502449</v>
      </c>
      <c r="T602">
        <v>59477.872516217147</v>
      </c>
      <c r="U602">
        <v>59477.827561864731</v>
      </c>
      <c r="V602">
        <v>59437.56656472879</v>
      </c>
      <c r="W602">
        <v>59518.4570519931</v>
      </c>
      <c r="X602">
        <v>4049.455739698632</v>
      </c>
      <c r="Y602">
        <v>4065.329866590288</v>
      </c>
      <c r="Z602">
        <v>3931.6471051457361</v>
      </c>
      <c r="AA602">
        <v>4125.2674701427077</v>
      </c>
      <c r="AB602">
        <v>705.29157648795717</v>
      </c>
      <c r="AC602">
        <v>698.54706235561048</v>
      </c>
      <c r="AD602">
        <v>600.6974983195837</v>
      </c>
      <c r="AE602">
        <v>827.13338285523901</v>
      </c>
      <c r="AF602">
        <v>64.790199621490217</v>
      </c>
      <c r="AG602">
        <v>64.509930241245499</v>
      </c>
      <c r="AH602">
        <v>63.583133578498213</v>
      </c>
      <c r="AI602">
        <v>66.7578419658998</v>
      </c>
      <c r="AJ602">
        <v>0.56795989664573676</v>
      </c>
      <c r="AK602">
        <v>0.56795990751100889</v>
      </c>
      <c r="AL602">
        <v>0.5679574058905601</v>
      </c>
      <c r="AM602">
        <v>0.56796237300472241</v>
      </c>
      <c r="AN602">
        <v>0.95898604355718542</v>
      </c>
      <c r="AO602">
        <v>0.9589860435571852</v>
      </c>
      <c r="AP602">
        <v>0.9589860435571852</v>
      </c>
      <c r="AQ602">
        <v>0.9589860435571852</v>
      </c>
      <c r="AR602">
        <v>14.312860497696549</v>
      </c>
      <c r="AS602">
        <v>14.312860497696549</v>
      </c>
      <c r="AT602">
        <v>14.312860497696549</v>
      </c>
      <c r="AU602">
        <v>14.312860497696549</v>
      </c>
      <c r="AV602" t="str">
        <f>VLOOKUP(Sheet1[[#This Row],[NPDES ID2]],Combined_Sheet__Major_Only___2[[NPDES ID2]:[ECHO BFR]],3,FALSE)</f>
        <v>GA</v>
      </c>
      <c r="AW602" t="s">
        <v>41</v>
      </c>
      <c r="AX602" t="str">
        <f>VLOOKUP(Sheet1[[#This Row],[NPDES ID2]],Combined_Sheet__Major_Only___2[[NPDES ID2]:[ECHO BFR]],27,FALSE)</f>
        <v>-</v>
      </c>
      <c r="AY602" t="str">
        <f>VLOOKUP(Sheet1[[#This Row],[NPDES ID2]],Combined_Sheet__Major_Only___2[[NPDES ID2]:[ECHO BFR]],28,FALSE)</f>
        <v>-</v>
      </c>
      <c r="AZ602" t="str">
        <f>VLOOKUP(Sheet1[[#This Row],[NPDES ID2]],Combined_Sheet__Major_Only___2[[NPDES ID2]:[ECHO BFR]],29,FALSE)</f>
        <v>thickening</v>
      </c>
      <c r="BA602">
        <f>VLOOKUP(Sheet1[[#This Row],[NPDES ID2]],Combined_Sheet__Major_Only___2[[NPDES ID2]:[ECHO BFR]],17,FALSE)</f>
        <v>34.373874000000001</v>
      </c>
      <c r="BB602">
        <f>VLOOKUP(Sheet1[[#This Row],[NPDES ID2]],Combined_Sheet__Major_Only___2[[NPDES ID2]:[ECHO BFR]],18,FALSE)</f>
        <v>-84.942255000000003</v>
      </c>
      <c r="BC602" t="str">
        <f>IF(ISNUMBER(SEARCH("aerobic",$AW602)),"aerobic","")</f>
        <v>aerobic</v>
      </c>
      <c r="BD602" t="str">
        <f>IF(ISNUMBER(SEARCH("anaer",$AW602)),"anaer","")</f>
        <v/>
      </c>
      <c r="BE602" t="str">
        <f>IF(ISNUMBER(SEARCH("thickening",$AZ602)),"thickening","")</f>
        <v>thickening</v>
      </c>
      <c r="BF602" s="2" t="str">
        <f>IF(ISNUMBER(SEARCH("airDry",$AW602)),"airDry","")</f>
        <v/>
      </c>
      <c r="BG602" s="2" t="str">
        <f>IF(ISNUMBER(SEARCH("heatDry",$AY602)),"heatDry","")</f>
        <v/>
      </c>
      <c r="BH602" s="2" t="str">
        <f>IF(AND(ISNUMBER(SEARCH("aerobic",$AW602)),ISNUMBER(SEARCH("anaer",$AW602))),"Combined Aer and Anaer.","")</f>
        <v/>
      </c>
    </row>
    <row r="603" spans="1:60" x14ac:dyDescent="0.25">
      <c r="A603" s="4">
        <v>1184</v>
      </c>
      <c r="B603" t="s">
        <v>5679</v>
      </c>
      <c r="C603">
        <v>260.79000000000002</v>
      </c>
      <c r="D603">
        <v>502.18126793030098</v>
      </c>
      <c r="E603">
        <v>505.30697690937512</v>
      </c>
      <c r="F603">
        <v>375.95776530612591</v>
      </c>
      <c r="G603">
        <v>645.16706455646909</v>
      </c>
      <c r="H603">
        <v>-114.2324476329505</v>
      </c>
      <c r="I603">
        <v>-116.65272308650469</v>
      </c>
      <c r="J603">
        <v>-132.4410106356049</v>
      </c>
      <c r="K603">
        <v>-90.579530340011601</v>
      </c>
      <c r="L603">
        <v>173.93377144358951</v>
      </c>
      <c r="M603">
        <v>173.2004674130942</v>
      </c>
      <c r="N603">
        <v>170.7726915703424</v>
      </c>
      <c r="O603">
        <v>179.08553279990019</v>
      </c>
      <c r="P603">
        <v>6.0964068064738441</v>
      </c>
      <c r="Q603">
        <v>6.1742533164547746</v>
      </c>
      <c r="R603">
        <v>5.0336125035108976</v>
      </c>
      <c r="S603">
        <v>6.9706240697721293</v>
      </c>
      <c r="T603">
        <v>59534.772227293033</v>
      </c>
      <c r="U603">
        <v>59534.72723122449</v>
      </c>
      <c r="V603">
        <v>59494.428873237193</v>
      </c>
      <c r="W603">
        <v>59575.394424153303</v>
      </c>
      <c r="X603">
        <v>4017.858960530622</v>
      </c>
      <c r="Y603">
        <v>4033.1899417195568</v>
      </c>
      <c r="Z603">
        <v>3903.8658758556098</v>
      </c>
      <c r="AA603">
        <v>4091.21380984902</v>
      </c>
      <c r="AB603">
        <v>711.89126723361687</v>
      </c>
      <c r="AC603">
        <v>704.97594799861417</v>
      </c>
      <c r="AD603">
        <v>604.77693978054344</v>
      </c>
      <c r="AE603">
        <v>837.52342555187602</v>
      </c>
      <c r="AF603">
        <v>65.361873879953293</v>
      </c>
      <c r="AG603">
        <v>65.085997226657923</v>
      </c>
      <c r="AH603">
        <v>64.174631640159532</v>
      </c>
      <c r="AI603">
        <v>67.297598011666636</v>
      </c>
      <c r="AJ603">
        <v>0.57494714934131963</v>
      </c>
      <c r="AK603">
        <v>0.57494717720851318</v>
      </c>
      <c r="AL603">
        <v>0.57494075692440927</v>
      </c>
      <c r="AM603">
        <v>0.57495350486010921</v>
      </c>
      <c r="AN603">
        <v>0.95902293839098929</v>
      </c>
      <c r="AO603">
        <v>0.95902293839098951</v>
      </c>
      <c r="AP603">
        <v>0.95902293839098951</v>
      </c>
      <c r="AQ603">
        <v>0.95902293839098951</v>
      </c>
      <c r="AR603">
        <v>14.29619742075306</v>
      </c>
      <c r="AS603">
        <v>14.296197420753071</v>
      </c>
      <c r="AT603">
        <v>14.296197420753071</v>
      </c>
      <c r="AU603">
        <v>14.296197420753071</v>
      </c>
      <c r="AV603" t="str">
        <f>VLOOKUP(Sheet1[[#This Row],[NPDES ID2]],Combined_Sheet__Major_Only___2[[NPDES ID2]:[ECHO BFR]],3,FALSE)</f>
        <v>TX</v>
      </c>
      <c r="AW603" t="s">
        <v>41</v>
      </c>
      <c r="AX603" t="str">
        <f>VLOOKUP(Sheet1[[#This Row],[NPDES ID2]],Combined_Sheet__Major_Only___2[[NPDES ID2]:[ECHO BFR]],27,FALSE)</f>
        <v>-</v>
      </c>
      <c r="AY603" t="str">
        <f>VLOOKUP(Sheet1[[#This Row],[NPDES ID2]],Combined_Sheet__Major_Only___2[[NPDES ID2]:[ECHO BFR]],28,FALSE)</f>
        <v>-</v>
      </c>
      <c r="AZ603" t="str">
        <f>VLOOKUP(Sheet1[[#This Row],[NPDES ID2]],Combined_Sheet__Major_Only___2[[NPDES ID2]:[ECHO BFR]],29,FALSE)</f>
        <v>thickening</v>
      </c>
      <c r="BA603">
        <f>VLOOKUP(Sheet1[[#This Row],[NPDES ID2]],Combined_Sheet__Major_Only___2[[NPDES ID2]:[ECHO BFR]],17,FALSE)</f>
        <v>29.695799999999998</v>
      </c>
      <c r="BB603">
        <f>VLOOKUP(Sheet1[[#This Row],[NPDES ID2]],Combined_Sheet__Major_Only___2[[NPDES ID2]:[ECHO BFR]],18,FALSE)</f>
        <v>-95.877600000000001</v>
      </c>
      <c r="BC603" t="str">
        <f>IF(ISNUMBER(SEARCH("aerobic",$AW603)),"aerobic","")</f>
        <v>aerobic</v>
      </c>
      <c r="BD603" t="str">
        <f>IF(ISNUMBER(SEARCH("anaer",$AW603)),"anaer","")</f>
        <v/>
      </c>
      <c r="BE603" t="str">
        <f>IF(ISNUMBER(SEARCH("thickening",$AZ603)),"thickening","")</f>
        <v>thickening</v>
      </c>
      <c r="BF603" s="2" t="str">
        <f>IF(ISNUMBER(SEARCH("airDry",$AW603)),"airDry","")</f>
        <v/>
      </c>
      <c r="BG603" s="2" t="str">
        <f>IF(ISNUMBER(SEARCH("heatDry",$AY603)),"heatDry","")</f>
        <v/>
      </c>
      <c r="BH603" s="2" t="str">
        <f>IF(AND(ISNUMBER(SEARCH("aerobic",$AW603)),ISNUMBER(SEARCH("anaer",$AW603))),"Combined Aer and Anaer.","")</f>
        <v/>
      </c>
    </row>
    <row r="604" spans="1:60" x14ac:dyDescent="0.25">
      <c r="A604" s="4">
        <v>1104</v>
      </c>
      <c r="B604" t="s">
        <v>5319</v>
      </c>
      <c r="C604">
        <v>337.19</v>
      </c>
      <c r="D604">
        <v>445.04504363722941</v>
      </c>
      <c r="E604">
        <v>450.4871369347062</v>
      </c>
      <c r="F604">
        <v>342.09592164552129</v>
      </c>
      <c r="G604">
        <v>561.57915546839592</v>
      </c>
      <c r="H604">
        <v>-117.53192288417129</v>
      </c>
      <c r="I604">
        <v>-119.8475647990994</v>
      </c>
      <c r="J604">
        <v>-135.41924816467221</v>
      </c>
      <c r="K604">
        <v>-94.069681515636333</v>
      </c>
      <c r="L604">
        <v>219.00104238560701</v>
      </c>
      <c r="M604">
        <v>218.00633755658461</v>
      </c>
      <c r="N604">
        <v>214.71275501739569</v>
      </c>
      <c r="O604">
        <v>225.98973940859031</v>
      </c>
      <c r="P604">
        <v>7.8948658622662853</v>
      </c>
      <c r="Q604">
        <v>7.9853679500111756</v>
      </c>
      <c r="R604">
        <v>6.5606715566102984</v>
      </c>
      <c r="S604">
        <v>8.9968544670187711</v>
      </c>
      <c r="T604">
        <v>59566.339363035069</v>
      </c>
      <c r="U604">
        <v>59566.294343823029</v>
      </c>
      <c r="V604">
        <v>59525.975258576422</v>
      </c>
      <c r="W604">
        <v>59606.982453719553</v>
      </c>
      <c r="X604">
        <v>4128.2227161591472</v>
      </c>
      <c r="Y604">
        <v>4145.2766501204424</v>
      </c>
      <c r="Z604">
        <v>4002.0327703588928</v>
      </c>
      <c r="AA604">
        <v>4209.4543881328291</v>
      </c>
      <c r="AB604">
        <v>660.28015411942454</v>
      </c>
      <c r="AC604">
        <v>654.75558426225007</v>
      </c>
      <c r="AD604">
        <v>569.49222810140009</v>
      </c>
      <c r="AE604">
        <v>763.73448288734221</v>
      </c>
      <c r="AF604">
        <v>63.650883483486858</v>
      </c>
      <c r="AG604">
        <v>63.361398129115912</v>
      </c>
      <c r="AH604">
        <v>62.405321821857378</v>
      </c>
      <c r="AI604">
        <v>65.681801627629085</v>
      </c>
      <c r="AJ604">
        <v>0.55403838531223437</v>
      </c>
      <c r="AK604">
        <v>0.55403841919438879</v>
      </c>
      <c r="AL604">
        <v>0.5540306109508214</v>
      </c>
      <c r="AM604">
        <v>0.55404611482454569</v>
      </c>
      <c r="AN604">
        <v>0.9590433784965251</v>
      </c>
      <c r="AO604">
        <v>0.95904337849652499</v>
      </c>
      <c r="AP604">
        <v>0.95904337849652499</v>
      </c>
      <c r="AQ604">
        <v>0.95904337849652499</v>
      </c>
      <c r="AR604">
        <v>14.79041071028762</v>
      </c>
      <c r="AS604">
        <v>14.79041071028761</v>
      </c>
      <c r="AT604">
        <v>14.79041071028761</v>
      </c>
      <c r="AU604">
        <v>14.79041071028761</v>
      </c>
      <c r="AV604" t="str">
        <f>VLOOKUP(Sheet1[[#This Row],[NPDES ID2]],Combined_Sheet__Major_Only___2[[NPDES ID2]:[ECHO BFR]],3,FALSE)</f>
        <v>TX</v>
      </c>
      <c r="AW604" t="s">
        <v>41</v>
      </c>
      <c r="AX604" t="str">
        <f>VLOOKUP(Sheet1[[#This Row],[NPDES ID2]],Combined_Sheet__Major_Only___2[[NPDES ID2]:[ECHO BFR]],27,FALSE)</f>
        <v>-</v>
      </c>
      <c r="AY604" t="str">
        <f>VLOOKUP(Sheet1[[#This Row],[NPDES ID2]],Combined_Sheet__Major_Only___2[[NPDES ID2]:[ECHO BFR]],28,FALSE)</f>
        <v>-</v>
      </c>
      <c r="AZ604" t="str">
        <f>VLOOKUP(Sheet1[[#This Row],[NPDES ID2]],Combined_Sheet__Major_Only___2[[NPDES ID2]:[ECHO BFR]],29,FALSE)</f>
        <v>thickening</v>
      </c>
      <c r="BA604">
        <f>VLOOKUP(Sheet1[[#This Row],[NPDES ID2]],Combined_Sheet__Major_Only___2[[NPDES ID2]:[ECHO BFR]],17,FALSE)</f>
        <v>30.000209000000002</v>
      </c>
      <c r="BB604">
        <f>VLOOKUP(Sheet1[[#This Row],[NPDES ID2]],Combined_Sheet__Major_Only___2[[NPDES ID2]:[ECHO BFR]],18,FALSE)</f>
        <v>-95.402806999999996</v>
      </c>
      <c r="BC604" t="str">
        <f>IF(ISNUMBER(SEARCH("aerobic",$AW604)),"aerobic","")</f>
        <v>aerobic</v>
      </c>
      <c r="BD604" t="str">
        <f>IF(ISNUMBER(SEARCH("anaer",$AW604)),"anaer","")</f>
        <v/>
      </c>
      <c r="BE604" t="str">
        <f>IF(ISNUMBER(SEARCH("thickening",$AZ604)),"thickening","")</f>
        <v>thickening</v>
      </c>
      <c r="BF604" s="2" t="str">
        <f>IF(ISNUMBER(SEARCH("airDry",$AW604)),"airDry","")</f>
        <v/>
      </c>
      <c r="BG604" s="2" t="str">
        <f>IF(ISNUMBER(SEARCH("heatDry",$AY604)),"heatDry","")</f>
        <v/>
      </c>
      <c r="BH604" s="2" t="str">
        <f>IF(AND(ISNUMBER(SEARCH("aerobic",$AW604)),ISNUMBER(SEARCH("anaer",$AW604))),"Combined Aer and Anaer.","")</f>
        <v/>
      </c>
    </row>
    <row r="605" spans="1:60" x14ac:dyDescent="0.25">
      <c r="A605" s="4">
        <v>1321</v>
      </c>
      <c r="B605" t="s">
        <v>6283</v>
      </c>
      <c r="C605">
        <v>171.66</v>
      </c>
      <c r="D605">
        <v>721.48515446764668</v>
      </c>
      <c r="E605">
        <v>719.51457934050825</v>
      </c>
      <c r="F605">
        <v>522.75936669776922</v>
      </c>
      <c r="G605">
        <v>939.71667120124278</v>
      </c>
      <c r="H605">
        <v>-122.4688737373002</v>
      </c>
      <c r="I605">
        <v>-124.9031155488324</v>
      </c>
      <c r="J605">
        <v>-140.91967019327831</v>
      </c>
      <c r="K605">
        <v>-99.22366084965067</v>
      </c>
      <c r="L605">
        <v>107.34423646696349</v>
      </c>
      <c r="M605">
        <v>106.8048991364695</v>
      </c>
      <c r="N605">
        <v>105.0197209873438</v>
      </c>
      <c r="O605">
        <v>111.132753490577</v>
      </c>
      <c r="P605">
        <v>4.0278950010725749</v>
      </c>
      <c r="Q605">
        <v>4.0605422027137479</v>
      </c>
      <c r="R605">
        <v>3.3642450970355928</v>
      </c>
      <c r="S605">
        <v>4.5882755409898639</v>
      </c>
      <c r="T605">
        <v>59675.885384960529</v>
      </c>
      <c r="U605">
        <v>59675.84028543462</v>
      </c>
      <c r="V605">
        <v>59635.449271305377</v>
      </c>
      <c r="W605">
        <v>59716.60098255043</v>
      </c>
      <c r="X605">
        <v>4295.8576691522057</v>
      </c>
      <c r="Y605">
        <v>4315.58604790347</v>
      </c>
      <c r="Z605">
        <v>4150.6839479275704</v>
      </c>
      <c r="AA605">
        <v>4389.3863895558607</v>
      </c>
      <c r="AB605">
        <v>667.84009849703443</v>
      </c>
      <c r="AC605">
        <v>662.05023205621478</v>
      </c>
      <c r="AD605">
        <v>578.0025696524358</v>
      </c>
      <c r="AE605">
        <v>768.14209860824053</v>
      </c>
      <c r="AF605">
        <v>61.282891697527951</v>
      </c>
      <c r="AG605">
        <v>60.974793311483523</v>
      </c>
      <c r="AH605">
        <v>59.956219185333502</v>
      </c>
      <c r="AI605">
        <v>63.44561345381431</v>
      </c>
      <c r="AJ605">
        <v>0.52512004934630852</v>
      </c>
      <c r="AK605">
        <v>0.52512006596931715</v>
      </c>
      <c r="AL605">
        <v>0.52511623763377158</v>
      </c>
      <c r="AM605">
        <v>0.52512383904021132</v>
      </c>
      <c r="AN605">
        <v>0.95911415298736657</v>
      </c>
      <c r="AO605">
        <v>0.9591141529873668</v>
      </c>
      <c r="AP605">
        <v>0.9591141529873668</v>
      </c>
      <c r="AQ605">
        <v>0.9591141529873668</v>
      </c>
      <c r="AR605">
        <v>14.487957346993481</v>
      </c>
      <c r="AS605">
        <v>14.48795734699349</v>
      </c>
      <c r="AT605">
        <v>14.48795734699349</v>
      </c>
      <c r="AU605">
        <v>14.48795734699349</v>
      </c>
      <c r="AV605" t="str">
        <f>VLOOKUP(Sheet1[[#This Row],[NPDES ID2]],Combined_Sheet__Major_Only___2[[NPDES ID2]:[ECHO BFR]],3,FALSE)</f>
        <v>TX</v>
      </c>
      <c r="AW605" t="s">
        <v>41</v>
      </c>
      <c r="AX605" t="str">
        <f>VLOOKUP(Sheet1[[#This Row],[NPDES ID2]],Combined_Sheet__Major_Only___2[[NPDES ID2]:[ECHO BFR]],27,FALSE)</f>
        <v>-</v>
      </c>
      <c r="AY605" t="str">
        <f>VLOOKUP(Sheet1[[#This Row],[NPDES ID2]],Combined_Sheet__Major_Only___2[[NPDES ID2]:[ECHO BFR]],28,FALSE)</f>
        <v>-</v>
      </c>
      <c r="AZ605" t="str">
        <f>VLOOKUP(Sheet1[[#This Row],[NPDES ID2]],Combined_Sheet__Major_Only___2[[NPDES ID2]:[ECHO BFR]],29,FALSE)</f>
        <v>thickening</v>
      </c>
      <c r="BA605">
        <f>VLOOKUP(Sheet1[[#This Row],[NPDES ID2]],Combined_Sheet__Major_Only___2[[NPDES ID2]:[ECHO BFR]],17,FALSE)</f>
        <v>29.755844</v>
      </c>
      <c r="BB605">
        <f>VLOOKUP(Sheet1[[#This Row],[NPDES ID2]],Combined_Sheet__Major_Only___2[[NPDES ID2]:[ECHO BFR]],18,FALSE)</f>
        <v>-95.366590000000002</v>
      </c>
      <c r="BC605" t="str">
        <f>IF(ISNUMBER(SEARCH("aerobic",$AW605)),"aerobic","")</f>
        <v>aerobic</v>
      </c>
      <c r="BD605" t="str">
        <f>IF(ISNUMBER(SEARCH("anaer",$AW605)),"anaer","")</f>
        <v/>
      </c>
      <c r="BE605" t="str">
        <f>IF(ISNUMBER(SEARCH("thickening",$AZ605)),"thickening","")</f>
        <v>thickening</v>
      </c>
      <c r="BF605" s="3" t="str">
        <f>IF(ISNUMBER(SEARCH("airDry",$AW605)),"airDry","")</f>
        <v/>
      </c>
      <c r="BG605" s="3" t="str">
        <f>IF(ISNUMBER(SEARCH("heatDry",$AY605)),"heatDry","")</f>
        <v/>
      </c>
      <c r="BH605" s="3" t="str">
        <f>IF(AND(ISNUMBER(SEARCH("aerobic",$AW605)),ISNUMBER(SEARCH("anaer",$AW605))),"Combined Aer and Anaer.","")</f>
        <v/>
      </c>
    </row>
    <row r="606" spans="1:60" x14ac:dyDescent="0.25">
      <c r="A606" s="4">
        <v>2227</v>
      </c>
      <c r="B606" t="s">
        <v>10433</v>
      </c>
      <c r="C606">
        <v>577.61</v>
      </c>
      <c r="D606">
        <v>357.86058975547638</v>
      </c>
      <c r="E606">
        <v>357.14140133412371</v>
      </c>
      <c r="F606">
        <v>283.72051286305322</v>
      </c>
      <c r="G606">
        <v>426.92196525468711</v>
      </c>
      <c r="H606">
        <v>-113.10251694262639</v>
      </c>
      <c r="I606">
        <v>-115.5525668146872</v>
      </c>
      <c r="J606">
        <v>-131.4377054929254</v>
      </c>
      <c r="K606">
        <v>-89.472968378903431</v>
      </c>
      <c r="L606">
        <v>388.50458320951378</v>
      </c>
      <c r="M606">
        <v>386.90703890223699</v>
      </c>
      <c r="N606">
        <v>381.61404604372518</v>
      </c>
      <c r="O606">
        <v>399.73308048760799</v>
      </c>
      <c r="P606">
        <v>13.495384061217459</v>
      </c>
      <c r="Q606">
        <v>13.671591998923009</v>
      </c>
      <c r="R606">
        <v>11.11323632288088</v>
      </c>
      <c r="S606">
        <v>15.46133880761926</v>
      </c>
      <c r="T606">
        <v>59737.16105731859</v>
      </c>
      <c r="U606">
        <v>59737.115912868299</v>
      </c>
      <c r="V606">
        <v>59696.684664592998</v>
      </c>
      <c r="W606">
        <v>59777.917212377397</v>
      </c>
      <c r="X606">
        <v>3997.56113851895</v>
      </c>
      <c r="Y606">
        <v>4012.4131265315782</v>
      </c>
      <c r="Z606">
        <v>3886.897435353224</v>
      </c>
      <c r="AA606">
        <v>4068.7798778788651</v>
      </c>
      <c r="AB606">
        <v>762.74965877652585</v>
      </c>
      <c r="AC606">
        <v>754.24834963974445</v>
      </c>
      <c r="AD606">
        <v>640.16021518158709</v>
      </c>
      <c r="AE606">
        <v>909.05542293446081</v>
      </c>
      <c r="AF606">
        <v>65.917369186257176</v>
      </c>
      <c r="AG606">
        <v>65.645602000919467</v>
      </c>
      <c r="AH606">
        <v>64.749737820790983</v>
      </c>
      <c r="AI606">
        <v>67.821963464302755</v>
      </c>
      <c r="AJ606">
        <v>0.5817378172434795</v>
      </c>
      <c r="AK606">
        <v>0.58173788116127878</v>
      </c>
      <c r="AL606">
        <v>0.58172313526889829</v>
      </c>
      <c r="AM606">
        <v>0.58175241470765238</v>
      </c>
      <c r="AN606">
        <v>0.95915363483960159</v>
      </c>
      <c r="AO606">
        <v>0.95915363483960192</v>
      </c>
      <c r="AP606">
        <v>0.95915363483960192</v>
      </c>
      <c r="AQ606">
        <v>0.95915363483960192</v>
      </c>
      <c r="AR606">
        <v>13.82306683308985</v>
      </c>
      <c r="AS606">
        <v>13.823066833089859</v>
      </c>
      <c r="AT606">
        <v>13.823066833089859</v>
      </c>
      <c r="AU606">
        <v>13.823066833089859</v>
      </c>
      <c r="AV606" t="str">
        <f>VLOOKUP(Sheet1[[#This Row],[NPDES ID2]],Combined_Sheet__Major_Only___2[[NPDES ID2]:[ECHO BFR]],3,FALSE)</f>
        <v>IN</v>
      </c>
      <c r="AW606" t="s">
        <v>41</v>
      </c>
      <c r="AX606" t="str">
        <f>VLOOKUP(Sheet1[[#This Row],[NPDES ID2]],Combined_Sheet__Major_Only___2[[NPDES ID2]:[ECHO BFR]],27,FALSE)</f>
        <v>-</v>
      </c>
      <c r="AY606" t="str">
        <f>VLOOKUP(Sheet1[[#This Row],[NPDES ID2]],Combined_Sheet__Major_Only___2[[NPDES ID2]:[ECHO BFR]],28,FALSE)</f>
        <v>-</v>
      </c>
      <c r="AZ606" t="str">
        <f>VLOOKUP(Sheet1[[#This Row],[NPDES ID2]],Combined_Sheet__Major_Only___2[[NPDES ID2]:[ECHO BFR]],29,FALSE)</f>
        <v>thickening</v>
      </c>
      <c r="BA606">
        <f>VLOOKUP(Sheet1[[#This Row],[NPDES ID2]],Combined_Sheet__Major_Only___2[[NPDES ID2]:[ECHO BFR]],17,FALSE)</f>
        <v>37.941972</v>
      </c>
      <c r="BB606">
        <f>VLOOKUP(Sheet1[[#This Row],[NPDES ID2]],Combined_Sheet__Major_Only___2[[NPDES ID2]:[ECHO BFR]],18,FALSE)</f>
        <v>-87.349056000000004</v>
      </c>
      <c r="BC606" t="str">
        <f>IF(ISNUMBER(SEARCH("aerobic",$AW606)),"aerobic","")</f>
        <v>aerobic</v>
      </c>
      <c r="BD606" t="str">
        <f>IF(ISNUMBER(SEARCH("anaer",$AW606)),"anaer","")</f>
        <v/>
      </c>
      <c r="BE606" t="str">
        <f>IF(ISNUMBER(SEARCH("thickening",$AZ606)),"thickening","")</f>
        <v>thickening</v>
      </c>
      <c r="BF606" s="3" t="str">
        <f>IF(ISNUMBER(SEARCH("airDry",$AW606)),"airDry","")</f>
        <v/>
      </c>
      <c r="BG606" s="3" t="str">
        <f>IF(ISNUMBER(SEARCH("heatDry",$AY606)),"heatDry","")</f>
        <v/>
      </c>
      <c r="BH606" s="3" t="str">
        <f>IF(AND(ISNUMBER(SEARCH("aerobic",$AW606)),ISNUMBER(SEARCH("anaer",$AW606))),"Combined Aer and Anaer.","")</f>
        <v/>
      </c>
    </row>
    <row r="607" spans="1:60" x14ac:dyDescent="0.25">
      <c r="A607" s="4">
        <v>566</v>
      </c>
      <c r="B607" t="s">
        <v>2782</v>
      </c>
      <c r="C607">
        <v>204</v>
      </c>
      <c r="D607">
        <v>661.67528729325784</v>
      </c>
      <c r="E607">
        <v>658.56869831992844</v>
      </c>
      <c r="F607">
        <v>485.05893710690901</v>
      </c>
      <c r="G607">
        <v>858.85291875472171</v>
      </c>
      <c r="H607">
        <v>-128.28961686261459</v>
      </c>
      <c r="I607">
        <v>-130.66586585565449</v>
      </c>
      <c r="J607">
        <v>-147.1624694542252</v>
      </c>
      <c r="K607">
        <v>-105.358357179742</v>
      </c>
      <c r="L607">
        <v>122.1415556335192</v>
      </c>
      <c r="M607">
        <v>121.4577062128011</v>
      </c>
      <c r="N607">
        <v>119.1940809608752</v>
      </c>
      <c r="O607">
        <v>126.9453370130755</v>
      </c>
      <c r="P607">
        <v>4.7977960049454564</v>
      </c>
      <c r="Q607">
        <v>4.8369766079857843</v>
      </c>
      <c r="R607">
        <v>4.0297004816319344</v>
      </c>
      <c r="S607">
        <v>5.4816684316033442</v>
      </c>
      <c r="T607">
        <v>59809.547379097727</v>
      </c>
      <c r="U607">
        <v>59809.502181577293</v>
      </c>
      <c r="V607">
        <v>59769.023403805673</v>
      </c>
      <c r="W607">
        <v>59850.35144560138</v>
      </c>
      <c r="X607">
        <v>4497.1099294482756</v>
      </c>
      <c r="Y607">
        <v>4520.096344471759</v>
      </c>
      <c r="Z607">
        <v>4327.9046874156093</v>
      </c>
      <c r="AA607">
        <v>4606.2877170785014</v>
      </c>
      <c r="AB607">
        <v>719.3555866847222</v>
      </c>
      <c r="AC607">
        <v>712.31044646666669</v>
      </c>
      <c r="AD607">
        <v>620.64009438684707</v>
      </c>
      <c r="AE607">
        <v>829.74549758506339</v>
      </c>
      <c r="AF607">
        <v>58.676440175224897</v>
      </c>
      <c r="AG607">
        <v>58.347695103062662</v>
      </c>
      <c r="AH607">
        <v>57.260949644315687</v>
      </c>
      <c r="AI607">
        <v>60.983989707937774</v>
      </c>
      <c r="AJ607">
        <v>0.49331744556371582</v>
      </c>
      <c r="AK607">
        <v>0.49331746492230211</v>
      </c>
      <c r="AL607">
        <v>0.49331300582997167</v>
      </c>
      <c r="AM607">
        <v>0.49332185965983139</v>
      </c>
      <c r="AN607">
        <v>0.95920017750137443</v>
      </c>
      <c r="AO607">
        <v>0.95920017750137454</v>
      </c>
      <c r="AP607">
        <v>0.95920017750137454</v>
      </c>
      <c r="AQ607">
        <v>0.95920017750137454</v>
      </c>
      <c r="AR607">
        <v>13.63302860123637</v>
      </c>
      <c r="AS607">
        <v>13.63302860123637</v>
      </c>
      <c r="AT607">
        <v>13.63302860123637</v>
      </c>
      <c r="AU607">
        <v>13.63302860123637</v>
      </c>
      <c r="AV607" t="str">
        <f>VLOOKUP(Sheet1[[#This Row],[NPDES ID2]],Combined_Sheet__Major_Only___2[[NPDES ID2]:[ECHO BFR]],3,FALSE)</f>
        <v>NM</v>
      </c>
      <c r="AW607" t="s">
        <v>41</v>
      </c>
      <c r="AX607" t="str">
        <f>VLOOKUP(Sheet1[[#This Row],[NPDES ID2]],Combined_Sheet__Major_Only___2[[NPDES ID2]:[ECHO BFR]],27,FALSE)</f>
        <v>-</v>
      </c>
      <c r="AY607" t="str">
        <f>VLOOKUP(Sheet1[[#This Row],[NPDES ID2]],Combined_Sheet__Major_Only___2[[NPDES ID2]:[ECHO BFR]],28,FALSE)</f>
        <v>highTempCompost</v>
      </c>
      <c r="AZ607" t="str">
        <f>VLOOKUP(Sheet1[[#This Row],[NPDES ID2]],Combined_Sheet__Major_Only___2[[NPDES ID2]:[ECHO BFR]],29,FALSE)</f>
        <v>thickening</v>
      </c>
      <c r="BA607">
        <f>VLOOKUP(Sheet1[[#This Row],[NPDES ID2]],Combined_Sheet__Major_Only___2[[NPDES ID2]:[ECHO BFR]],17,FALSE)</f>
        <v>35.881270000000001</v>
      </c>
      <c r="BB607">
        <f>VLOOKUP(Sheet1[[#This Row],[NPDES ID2]],Combined_Sheet__Major_Only___2[[NPDES ID2]:[ECHO BFR]],18,FALSE)</f>
        <v>-106.29626</v>
      </c>
      <c r="BC607" t="str">
        <f>IF(ISNUMBER(SEARCH("aerobic",$AW607)),"aerobic","")</f>
        <v>aerobic</v>
      </c>
      <c r="BD607" t="str">
        <f>IF(ISNUMBER(SEARCH("anaer",$AW607)),"anaer","")</f>
        <v/>
      </c>
      <c r="BE607" t="str">
        <f>IF(ISNUMBER(SEARCH("thickening",$AZ607)),"thickening","")</f>
        <v>thickening</v>
      </c>
      <c r="BF607" s="2" t="str">
        <f>IF(ISNUMBER(SEARCH("airDry",$AW607)),"airDry","")</f>
        <v/>
      </c>
      <c r="BG607" s="2" t="str">
        <f>IF(ISNUMBER(SEARCH("heatDry",$AY607)),"heatDry","")</f>
        <v/>
      </c>
      <c r="BH607" s="2" t="str">
        <f>IF(AND(ISNUMBER(SEARCH("aerobic",$AW607)),ISNUMBER(SEARCH("anaer",$AW607))),"Combined Aer and Anaer.","")</f>
        <v/>
      </c>
    </row>
    <row r="608" spans="1:60" x14ac:dyDescent="0.25">
      <c r="A608" s="4">
        <v>996</v>
      </c>
      <c r="B608" t="s">
        <v>4822</v>
      </c>
      <c r="C608">
        <v>488.61</v>
      </c>
      <c r="D608">
        <v>416.85906134190702</v>
      </c>
      <c r="E608">
        <v>420.94733311202992</v>
      </c>
      <c r="F608">
        <v>323.52070276939571</v>
      </c>
      <c r="G608">
        <v>509.79366254018288</v>
      </c>
      <c r="H608">
        <v>-128.2007889505746</v>
      </c>
      <c r="I608">
        <v>-130.63360703505219</v>
      </c>
      <c r="J608">
        <v>-147.13765112756931</v>
      </c>
      <c r="K608">
        <v>-105.3465364285819</v>
      </c>
      <c r="L608">
        <v>292.54485163213627</v>
      </c>
      <c r="M608">
        <v>290.90743722393029</v>
      </c>
      <c r="N608">
        <v>285.48451213859721</v>
      </c>
      <c r="O608">
        <v>304.05078676382402</v>
      </c>
      <c r="P608">
        <v>11.491262427704051</v>
      </c>
      <c r="Q608">
        <v>11.585155598754371</v>
      </c>
      <c r="R608">
        <v>9.6516886682914524</v>
      </c>
      <c r="S608">
        <v>13.129377409428511</v>
      </c>
      <c r="T608">
        <v>59861.825883173951</v>
      </c>
      <c r="U608">
        <v>59861.780647325417</v>
      </c>
      <c r="V608">
        <v>59821.267543027672</v>
      </c>
      <c r="W608">
        <v>59902.664552052789</v>
      </c>
      <c r="X608">
        <v>4501.0735910933236</v>
      </c>
      <c r="Y608">
        <v>4524.0726528697714</v>
      </c>
      <c r="Z608">
        <v>4331.7155351187457</v>
      </c>
      <c r="AA608">
        <v>4610.3599504170243</v>
      </c>
      <c r="AB608">
        <v>708.8700385557554</v>
      </c>
      <c r="AC608">
        <v>702.13776298033747</v>
      </c>
      <c r="AD608">
        <v>612.96309209014555</v>
      </c>
      <c r="AE608">
        <v>815.82906614313345</v>
      </c>
      <c r="AF608">
        <v>58.676833541727071</v>
      </c>
      <c r="AG608">
        <v>58.347873230426387</v>
      </c>
      <c r="AH608">
        <v>57.261827901646257</v>
      </c>
      <c r="AI608">
        <v>60.984211261846447</v>
      </c>
      <c r="AJ608">
        <v>0.49332224036027761</v>
      </c>
      <c r="AK608">
        <v>0.49332228640970349</v>
      </c>
      <c r="AL608">
        <v>0.49331166664506509</v>
      </c>
      <c r="AM608">
        <v>0.49333275316660891</v>
      </c>
      <c r="AN608">
        <v>0.95923372541141005</v>
      </c>
      <c r="AO608">
        <v>0.95923372541141017</v>
      </c>
      <c r="AP608">
        <v>0.95923372541141017</v>
      </c>
      <c r="AQ608">
        <v>0.95923372541141017</v>
      </c>
      <c r="AR608">
        <v>13.762324355711661</v>
      </c>
      <c r="AS608">
        <v>13.762324355711661</v>
      </c>
      <c r="AT608">
        <v>13.762324355711661</v>
      </c>
      <c r="AU608">
        <v>13.762324355711661</v>
      </c>
      <c r="AV608" t="str">
        <f>VLOOKUP(Sheet1[[#This Row],[NPDES ID2]],Combined_Sheet__Major_Only___2[[NPDES ID2]:[ECHO BFR]],3,FALSE)</f>
        <v>TX</v>
      </c>
      <c r="AW608" t="s">
        <v>41</v>
      </c>
      <c r="AX608" t="str">
        <f>VLOOKUP(Sheet1[[#This Row],[NPDES ID2]],Combined_Sheet__Major_Only___2[[NPDES ID2]:[ECHO BFR]],27,FALSE)</f>
        <v>-</v>
      </c>
      <c r="AY608" t="str">
        <f>VLOOKUP(Sheet1[[#This Row],[NPDES ID2]],Combined_Sheet__Major_Only___2[[NPDES ID2]:[ECHO BFR]],28,FALSE)</f>
        <v>-</v>
      </c>
      <c r="AZ608" t="str">
        <f>VLOOKUP(Sheet1[[#This Row],[NPDES ID2]],Combined_Sheet__Major_Only___2[[NPDES ID2]:[ECHO BFR]],29,FALSE)</f>
        <v>thickening</v>
      </c>
      <c r="BA608">
        <f>VLOOKUP(Sheet1[[#This Row],[NPDES ID2]],Combined_Sheet__Major_Only___2[[NPDES ID2]:[ECHO BFR]],17,FALSE)</f>
        <v>29.925236000000002</v>
      </c>
      <c r="BB608">
        <f>VLOOKUP(Sheet1[[#This Row],[NPDES ID2]],Combined_Sheet__Major_Only___2[[NPDES ID2]:[ECHO BFR]],18,FALSE)</f>
        <v>-95.609966</v>
      </c>
      <c r="BC608" t="str">
        <f>IF(ISNUMBER(SEARCH("aerobic",$AW608)),"aerobic","")</f>
        <v>aerobic</v>
      </c>
      <c r="BD608" t="str">
        <f>IF(ISNUMBER(SEARCH("anaer",$AW608)),"anaer","")</f>
        <v/>
      </c>
      <c r="BE608" t="str">
        <f>IF(ISNUMBER(SEARCH("thickening",$AZ608)),"thickening","")</f>
        <v>thickening</v>
      </c>
      <c r="BF608" s="2" t="str">
        <f>IF(ISNUMBER(SEARCH("airDry",$AW608)),"airDry","")</f>
        <v/>
      </c>
      <c r="BG608" s="2" t="str">
        <f>IF(ISNUMBER(SEARCH("heatDry",$AY608)),"heatDry","")</f>
        <v/>
      </c>
      <c r="BH608" s="2" t="str">
        <f>IF(AND(ISNUMBER(SEARCH("aerobic",$AW608)),ISNUMBER(SEARCH("anaer",$AW608))),"Combined Aer and Anaer.","")</f>
        <v/>
      </c>
    </row>
    <row r="609" spans="1:60" x14ac:dyDescent="0.25">
      <c r="A609" s="4">
        <v>2330</v>
      </c>
      <c r="B609" t="s">
        <v>10877</v>
      </c>
      <c r="C609">
        <v>377.23</v>
      </c>
      <c r="D609">
        <v>435.0110301207506</v>
      </c>
      <c r="E609">
        <v>440.3417382991031</v>
      </c>
      <c r="F609">
        <v>333.53964163211879</v>
      </c>
      <c r="G609">
        <v>540.10252974700859</v>
      </c>
      <c r="H609">
        <v>-121.4485528135842</v>
      </c>
      <c r="I609">
        <v>-123.8445020129372</v>
      </c>
      <c r="J609">
        <v>-139.773336123571</v>
      </c>
      <c r="K609">
        <v>-98.206357295376378</v>
      </c>
      <c r="L609">
        <v>237.62595434598171</v>
      </c>
      <c r="M609">
        <v>236.45474789755099</v>
      </c>
      <c r="N609">
        <v>232.5764824120661</v>
      </c>
      <c r="O609">
        <v>245.85507761823629</v>
      </c>
      <c r="P609">
        <v>8.8477820933387381</v>
      </c>
      <c r="Q609">
        <v>8.9195678706644088</v>
      </c>
      <c r="R609">
        <v>7.3829280867575786</v>
      </c>
      <c r="S609">
        <v>10.096151563954651</v>
      </c>
      <c r="T609">
        <v>59949.429021545191</v>
      </c>
      <c r="U609">
        <v>59949.383721470273</v>
      </c>
      <c r="V609">
        <v>59908.813096180449</v>
      </c>
      <c r="W609">
        <v>59990.325673656611</v>
      </c>
      <c r="X609">
        <v>4284.0303793533594</v>
      </c>
      <c r="Y609">
        <v>4303.3163547459517</v>
      </c>
      <c r="Z609">
        <v>4141.9591601327948</v>
      </c>
      <c r="AA609">
        <v>4375.5478906848584</v>
      </c>
      <c r="AB609">
        <v>702.88965005460977</v>
      </c>
      <c r="AC609">
        <v>696.2340177301254</v>
      </c>
      <c r="AD609">
        <v>603.57203631600305</v>
      </c>
      <c r="AE609">
        <v>815.02907407924806</v>
      </c>
      <c r="AF609">
        <v>61.733611903524633</v>
      </c>
      <c r="AG609">
        <v>61.428910430124361</v>
      </c>
      <c r="AH609">
        <v>60.422685393715078</v>
      </c>
      <c r="AI609">
        <v>63.871155110104979</v>
      </c>
      <c r="AJ609">
        <v>0.53062253531581238</v>
      </c>
      <c r="AK609">
        <v>0.53062257294142123</v>
      </c>
      <c r="AL609">
        <v>0.53061390014348142</v>
      </c>
      <c r="AM609">
        <v>0.53063112069523155</v>
      </c>
      <c r="AN609">
        <v>0.95928981816386927</v>
      </c>
      <c r="AO609">
        <v>0.95928981816386938</v>
      </c>
      <c r="AP609">
        <v>0.95928981816386938</v>
      </c>
      <c r="AQ609">
        <v>0.95928981816386938</v>
      </c>
      <c r="AR609">
        <v>14.12661674525611</v>
      </c>
      <c r="AS609">
        <v>14.12661674525611</v>
      </c>
      <c r="AT609">
        <v>14.12661674525611</v>
      </c>
      <c r="AU609">
        <v>14.12661674525611</v>
      </c>
      <c r="AV609" t="str">
        <f>VLOOKUP(Sheet1[[#This Row],[NPDES ID2]],Combined_Sheet__Major_Only___2[[NPDES ID2]:[ECHO BFR]],3,FALSE)</f>
        <v>LA</v>
      </c>
      <c r="AW609" t="s">
        <v>41</v>
      </c>
      <c r="AX609" t="str">
        <f>VLOOKUP(Sheet1[[#This Row],[NPDES ID2]],Combined_Sheet__Major_Only___2[[NPDES ID2]:[ECHO BFR]],27,FALSE)</f>
        <v>-</v>
      </c>
      <c r="AY609" t="str">
        <f>VLOOKUP(Sheet1[[#This Row],[NPDES ID2]],Combined_Sheet__Major_Only___2[[NPDES ID2]:[ECHO BFR]],28,FALSE)</f>
        <v>-</v>
      </c>
      <c r="AZ609" t="str">
        <f>VLOOKUP(Sheet1[[#This Row],[NPDES ID2]],Combined_Sheet__Major_Only___2[[NPDES ID2]:[ECHO BFR]],29,FALSE)</f>
        <v>thickening, preliminaryOps</v>
      </c>
      <c r="BA609">
        <f>VLOOKUP(Sheet1[[#This Row],[NPDES ID2]],Combined_Sheet__Major_Only___2[[NPDES ID2]:[ECHO BFR]],17,FALSE)</f>
        <v>30.187221999999998</v>
      </c>
      <c r="BB609">
        <f>VLOOKUP(Sheet1[[#This Row],[NPDES ID2]],Combined_Sheet__Major_Only___2[[NPDES ID2]:[ECHO BFR]],18,FALSE)</f>
        <v>-93.305194</v>
      </c>
      <c r="BC609" t="str">
        <f>IF(ISNUMBER(SEARCH("aerobic",$AW609)),"aerobic","")</f>
        <v>aerobic</v>
      </c>
      <c r="BD609" t="str">
        <f>IF(ISNUMBER(SEARCH("anaer",$AW609)),"anaer","")</f>
        <v/>
      </c>
      <c r="BE609" t="str">
        <f>IF(ISNUMBER(SEARCH("thickening",$AZ609)),"thickening","")</f>
        <v>thickening</v>
      </c>
      <c r="BF609" s="2" t="str">
        <f>IF(ISNUMBER(SEARCH("airDry",$AW609)),"airDry","")</f>
        <v/>
      </c>
      <c r="BG609" s="2" t="str">
        <f>IF(ISNUMBER(SEARCH("heatDry",$AY609)),"heatDry","")</f>
        <v/>
      </c>
      <c r="BH609" s="2" t="str">
        <f>IF(AND(ISNUMBER(SEARCH("aerobic",$AW609)),ISNUMBER(SEARCH("anaer",$AW609))),"Combined Aer and Anaer.","")</f>
        <v/>
      </c>
    </row>
    <row r="610" spans="1:60" x14ac:dyDescent="0.25">
      <c r="A610" s="4">
        <v>1200</v>
      </c>
      <c r="B610" t="s">
        <v>5756</v>
      </c>
      <c r="C610">
        <v>251.65</v>
      </c>
      <c r="D610">
        <v>545.61690586762711</v>
      </c>
      <c r="E610">
        <v>548.9700086948144</v>
      </c>
      <c r="F610">
        <v>407.05139425504188</v>
      </c>
      <c r="G610">
        <v>702.86205959513393</v>
      </c>
      <c r="H610">
        <v>-121.85094157293381</v>
      </c>
      <c r="I610">
        <v>-124.25891670387399</v>
      </c>
      <c r="J610">
        <v>-140.22708506151241</v>
      </c>
      <c r="K610">
        <v>-98.598109378951307</v>
      </c>
      <c r="L610">
        <v>158.07464809124889</v>
      </c>
      <c r="M610">
        <v>157.28969856398001</v>
      </c>
      <c r="N610">
        <v>154.69108118372031</v>
      </c>
      <c r="O610">
        <v>163.58905591352959</v>
      </c>
      <c r="P610">
        <v>5.9033124811281219</v>
      </c>
      <c r="Q610">
        <v>5.9498803466995973</v>
      </c>
      <c r="R610">
        <v>4.9277612806932511</v>
      </c>
      <c r="S610">
        <v>6.7317521577132897</v>
      </c>
      <c r="T610">
        <v>60062.034504306583</v>
      </c>
      <c r="U610">
        <v>60061.989121674727</v>
      </c>
      <c r="V610">
        <v>60021.344558633333</v>
      </c>
      <c r="W610">
        <v>60103.005688335659</v>
      </c>
      <c r="X610">
        <v>4304.1955015372787</v>
      </c>
      <c r="Y610">
        <v>4323.7228684756883</v>
      </c>
      <c r="Z610">
        <v>4160.4128883952581</v>
      </c>
      <c r="AA610">
        <v>4396.8186948980156</v>
      </c>
      <c r="AB610">
        <v>756.20321337583152</v>
      </c>
      <c r="AC610">
        <v>747.95975877586829</v>
      </c>
      <c r="AD610">
        <v>642.44196728806469</v>
      </c>
      <c r="AE610">
        <v>885.99532803529416</v>
      </c>
      <c r="AF610">
        <v>61.55974803187965</v>
      </c>
      <c r="AG610">
        <v>61.25376694376979</v>
      </c>
      <c r="AH610">
        <v>60.242680759115103</v>
      </c>
      <c r="AI610">
        <v>63.707025399505753</v>
      </c>
      <c r="AJ610">
        <v>0.52849986732457466</v>
      </c>
      <c r="AK610">
        <v>0.52849989308082845</v>
      </c>
      <c r="AL610">
        <v>0.52849395909853281</v>
      </c>
      <c r="AM610">
        <v>0.52850574144773899</v>
      </c>
      <c r="AN610">
        <v>0.95936169371650226</v>
      </c>
      <c r="AO610">
        <v>0.95936169371650193</v>
      </c>
      <c r="AP610">
        <v>0.95936169371650193</v>
      </c>
      <c r="AQ610">
        <v>0.95936169371650193</v>
      </c>
      <c r="AR610">
        <v>13.53038208747301</v>
      </c>
      <c r="AS610">
        <v>13.53038208747301</v>
      </c>
      <c r="AT610">
        <v>13.53038208747301</v>
      </c>
      <c r="AU610">
        <v>13.53038208747301</v>
      </c>
      <c r="AV610" t="str">
        <f>VLOOKUP(Sheet1[[#This Row],[NPDES ID2]],Combined_Sheet__Major_Only___2[[NPDES ID2]:[ECHO BFR]],3,FALSE)</f>
        <v>CA</v>
      </c>
      <c r="AW610" t="s">
        <v>4408</v>
      </c>
      <c r="AX610" t="str">
        <f>VLOOKUP(Sheet1[[#This Row],[NPDES ID2]],Combined_Sheet__Major_Only___2[[NPDES ID2]:[ECHO BFR]],27,FALSE)</f>
        <v>-</v>
      </c>
      <c r="AY610" t="str">
        <f>VLOOKUP(Sheet1[[#This Row],[NPDES ID2]],Combined_Sheet__Major_Only___2[[NPDES ID2]:[ECHO BFR]],28,FALSE)</f>
        <v>-</v>
      </c>
      <c r="AZ610" t="str">
        <f>VLOOKUP(Sheet1[[#This Row],[NPDES ID2]],Combined_Sheet__Major_Only___2[[NPDES ID2]:[ECHO BFR]],29,FALSE)</f>
        <v>thickening</v>
      </c>
      <c r="BA610">
        <f>VLOOKUP(Sheet1[[#This Row],[NPDES ID2]],Combined_Sheet__Major_Only___2[[NPDES ID2]:[ECHO BFR]],17,FALSE)</f>
        <v>37.780340000000002</v>
      </c>
      <c r="BB610">
        <f>VLOOKUP(Sheet1[[#This Row],[NPDES ID2]],Combined_Sheet__Major_Only___2[[NPDES ID2]:[ECHO BFR]],18,FALSE)</f>
        <v>-121.51779000000001</v>
      </c>
      <c r="BC610" t="str">
        <f>IF(ISNUMBER(SEARCH("aerobic",$AW610)),"aerobic","")</f>
        <v>aerobic</v>
      </c>
      <c r="BD610" t="str">
        <f>IF(ISNUMBER(SEARCH("anaer",$AW610)),"anaer","")</f>
        <v/>
      </c>
      <c r="BE610" t="str">
        <f>IF(ISNUMBER(SEARCH("thickening",$AZ610)),"thickening","")</f>
        <v>thickening</v>
      </c>
      <c r="BF610" s="2" t="str">
        <f>IF(ISNUMBER(SEARCH("airDry",$AW610)),"airDry","")</f>
        <v/>
      </c>
      <c r="BG610" s="2" t="str">
        <f>IF(ISNUMBER(SEARCH("heatDry",$AY610)),"heatDry","")</f>
        <v/>
      </c>
      <c r="BH610" s="2" t="str">
        <f>IF(AND(ISNUMBER(SEARCH("aerobic",$AW610)),ISNUMBER(SEARCH("anaer",$AW610))),"Combined Aer and Anaer.","")</f>
        <v/>
      </c>
    </row>
    <row r="611" spans="1:60" x14ac:dyDescent="0.25">
      <c r="A611" s="4">
        <v>1432</v>
      </c>
      <c r="B611" t="s">
        <v>6772</v>
      </c>
      <c r="C611">
        <v>128.77000000000001</v>
      </c>
      <c r="D611">
        <v>897.66936241090616</v>
      </c>
      <c r="E611">
        <v>897.12460453425206</v>
      </c>
      <c r="F611">
        <v>640.39992850014255</v>
      </c>
      <c r="G611">
        <v>1173.2796907586451</v>
      </c>
      <c r="H611">
        <v>-120.4810067982328</v>
      </c>
      <c r="I611">
        <v>-122.8270821078911</v>
      </c>
      <c r="J611">
        <v>-138.70246921155541</v>
      </c>
      <c r="K611">
        <v>-97.122217766559231</v>
      </c>
      <c r="L611">
        <v>81.766731905563958</v>
      </c>
      <c r="M611">
        <v>81.371973923637995</v>
      </c>
      <c r="N611">
        <v>80.065432197627416</v>
      </c>
      <c r="O611">
        <v>84.539555272236981</v>
      </c>
      <c r="P611">
        <v>3.01893204214208</v>
      </c>
      <c r="Q611">
        <v>3.045907733571366</v>
      </c>
      <c r="R611">
        <v>2.5164176213765121</v>
      </c>
      <c r="S611">
        <v>3.444417071539251</v>
      </c>
      <c r="T611">
        <v>60147.354599384533</v>
      </c>
      <c r="U611">
        <v>60147.309154200113</v>
      </c>
      <c r="V611">
        <v>60106.608569232958</v>
      </c>
      <c r="W611">
        <v>60188.382255533332</v>
      </c>
      <c r="X611">
        <v>4263.8694390974524</v>
      </c>
      <c r="Y611">
        <v>4282.6522144155933</v>
      </c>
      <c r="Z611">
        <v>4125.3894906133519</v>
      </c>
      <c r="AA611">
        <v>4353.0476366179328</v>
      </c>
      <c r="AB611">
        <v>742.8152725443307</v>
      </c>
      <c r="AC611">
        <v>735.03580578080937</v>
      </c>
      <c r="AD611">
        <v>632.07427052435685</v>
      </c>
      <c r="AE611">
        <v>869.58228609989089</v>
      </c>
      <c r="AF611">
        <v>62.228709162702742</v>
      </c>
      <c r="AG611">
        <v>61.928126987668982</v>
      </c>
      <c r="AH611">
        <v>60.934245421122029</v>
      </c>
      <c r="AI611">
        <v>64.338856275029386</v>
      </c>
      <c r="AJ611">
        <v>0.53666777500286011</v>
      </c>
      <c r="AK611">
        <v>0.53666778826798067</v>
      </c>
      <c r="AL611">
        <v>0.53666473373140999</v>
      </c>
      <c r="AM611">
        <v>0.53667079870066348</v>
      </c>
      <c r="AN611">
        <v>0.95941598435699904</v>
      </c>
      <c r="AO611">
        <v>0.95941598435699915</v>
      </c>
      <c r="AP611">
        <v>0.95941598435699915</v>
      </c>
      <c r="AQ611">
        <v>0.95941598435699915</v>
      </c>
      <c r="AR611">
        <v>13.74484064305148</v>
      </c>
      <c r="AS611">
        <v>13.74484064305148</v>
      </c>
      <c r="AT611">
        <v>13.74484064305148</v>
      </c>
      <c r="AU611">
        <v>13.74484064305148</v>
      </c>
      <c r="AV611" t="str">
        <f>VLOOKUP(Sheet1[[#This Row],[NPDES ID2]],Combined_Sheet__Major_Only___2[[NPDES ID2]:[ECHO BFR]],3,FALSE)</f>
        <v>IL</v>
      </c>
      <c r="AW611" t="s">
        <v>41</v>
      </c>
      <c r="AX611" t="str">
        <f>VLOOKUP(Sheet1[[#This Row],[NPDES ID2]],Combined_Sheet__Major_Only___2[[NPDES ID2]:[ECHO BFR]],27,FALSE)</f>
        <v>-</v>
      </c>
      <c r="AY611" t="str">
        <f>VLOOKUP(Sheet1[[#This Row],[NPDES ID2]],Combined_Sheet__Major_Only___2[[NPDES ID2]:[ECHO BFR]],28,FALSE)</f>
        <v>-</v>
      </c>
      <c r="AZ611" t="str">
        <f>VLOOKUP(Sheet1[[#This Row],[NPDES ID2]],Combined_Sheet__Major_Only___2[[NPDES ID2]:[ECHO BFR]],29,FALSE)</f>
        <v>thickening</v>
      </c>
      <c r="BA611">
        <f>VLOOKUP(Sheet1[[#This Row],[NPDES ID2]],Combined_Sheet__Major_Only___2[[NPDES ID2]:[ECHO BFR]],17,FALSE)</f>
        <v>42.191555000000001</v>
      </c>
      <c r="BB611">
        <f>VLOOKUP(Sheet1[[#This Row],[NPDES ID2]],Combined_Sheet__Major_Only___2[[NPDES ID2]:[ECHO BFR]],18,FALSE)</f>
        <v>-88.233818999999997</v>
      </c>
      <c r="BC611" t="str">
        <f>IF(ISNUMBER(SEARCH("aerobic",$AW611)),"aerobic","")</f>
        <v>aerobic</v>
      </c>
      <c r="BD611" t="str">
        <f>IF(ISNUMBER(SEARCH("anaer",$AW611)),"anaer","")</f>
        <v/>
      </c>
      <c r="BE611" t="str">
        <f>IF(ISNUMBER(SEARCH("thickening",$AZ611)),"thickening","")</f>
        <v>thickening</v>
      </c>
      <c r="BF611" s="2" t="str">
        <f>IF(ISNUMBER(SEARCH("airDry",$AW611)),"airDry","")</f>
        <v/>
      </c>
      <c r="BG611" s="2" t="str">
        <f>IF(ISNUMBER(SEARCH("heatDry",$AY611)),"heatDry","")</f>
        <v/>
      </c>
      <c r="BH611" s="2" t="str">
        <f>IF(AND(ISNUMBER(SEARCH("aerobic",$AW611)),ISNUMBER(SEARCH("anaer",$AW611))),"Combined Aer and Anaer.","")</f>
        <v/>
      </c>
    </row>
    <row r="612" spans="1:60" x14ac:dyDescent="0.25">
      <c r="A612" s="4">
        <v>2360</v>
      </c>
      <c r="B612" t="s">
        <v>11007</v>
      </c>
      <c r="C612">
        <v>337.16</v>
      </c>
      <c r="D612">
        <v>449.82388201010122</v>
      </c>
      <c r="E612">
        <v>455.14366792670012</v>
      </c>
      <c r="F612">
        <v>345.75273966477351</v>
      </c>
      <c r="G612">
        <v>567.62122253767768</v>
      </c>
      <c r="H612">
        <v>-118.87246666108631</v>
      </c>
      <c r="I612">
        <v>-121.1808029324696</v>
      </c>
      <c r="J612">
        <v>-136.8952114161695</v>
      </c>
      <c r="K612">
        <v>-95.489593425978569</v>
      </c>
      <c r="L612">
        <v>216.67014220947439</v>
      </c>
      <c r="M612">
        <v>215.65725548712189</v>
      </c>
      <c r="N612">
        <v>212.30328886615811</v>
      </c>
      <c r="O612">
        <v>223.78681815910849</v>
      </c>
      <c r="P612">
        <v>7.8990158886753647</v>
      </c>
      <c r="Q612">
        <v>7.980127300561767</v>
      </c>
      <c r="R612">
        <v>6.5736381573083484</v>
      </c>
      <c r="S612">
        <v>9.0067018683006417</v>
      </c>
      <c r="T612">
        <v>60161.821403550188</v>
      </c>
      <c r="U612">
        <v>60161.775947759379</v>
      </c>
      <c r="V612">
        <v>60121.065863761229</v>
      </c>
      <c r="W612">
        <v>60202.858635064476</v>
      </c>
      <c r="X612">
        <v>4214.0416659492857</v>
      </c>
      <c r="Y612">
        <v>4231.9888413104673</v>
      </c>
      <c r="Z612">
        <v>4081.466195044341</v>
      </c>
      <c r="AA612">
        <v>4299.4012508661208</v>
      </c>
      <c r="AB612">
        <v>838.37933584399866</v>
      </c>
      <c r="AC612">
        <v>827.20823213918459</v>
      </c>
      <c r="AD612">
        <v>697.70804366688628</v>
      </c>
      <c r="AE612">
        <v>1004.371750622575</v>
      </c>
      <c r="AF612">
        <v>62.979128621689142</v>
      </c>
      <c r="AG612">
        <v>62.684298592778497</v>
      </c>
      <c r="AH612">
        <v>61.710686883722893</v>
      </c>
      <c r="AI612">
        <v>65.047404291676756</v>
      </c>
      <c r="AJ612">
        <v>0.54583247240312904</v>
      </c>
      <c r="AK612">
        <v>0.54583250910365244</v>
      </c>
      <c r="AL612">
        <v>0.5458240502247439</v>
      </c>
      <c r="AM612">
        <v>0.54584084600868277</v>
      </c>
      <c r="AN612">
        <v>0.95942517545270622</v>
      </c>
      <c r="AO612">
        <v>0.95942517545270611</v>
      </c>
      <c r="AP612">
        <v>0.95942517545270611</v>
      </c>
      <c r="AQ612">
        <v>0.95942517545270611</v>
      </c>
      <c r="AR612">
        <v>12.904665806775849</v>
      </c>
      <c r="AS612">
        <v>12.90466580677584</v>
      </c>
      <c r="AT612">
        <v>12.90466580677584</v>
      </c>
      <c r="AU612">
        <v>12.90466580677584</v>
      </c>
      <c r="AV612" t="str">
        <f>VLOOKUP(Sheet1[[#This Row],[NPDES ID2]],Combined_Sheet__Major_Only___2[[NPDES ID2]:[ECHO BFR]],3,FALSE)</f>
        <v>TX</v>
      </c>
      <c r="AW612" t="s">
        <v>41</v>
      </c>
      <c r="AX612" t="str">
        <f>VLOOKUP(Sheet1[[#This Row],[NPDES ID2]],Combined_Sheet__Major_Only___2[[NPDES ID2]:[ECHO BFR]],27,FALSE)</f>
        <v>other</v>
      </c>
      <c r="AY612" t="str">
        <f>VLOOKUP(Sheet1[[#This Row],[NPDES ID2]],Combined_Sheet__Major_Only___2[[NPDES ID2]:[ECHO BFR]],28,FALSE)</f>
        <v>-</v>
      </c>
      <c r="AZ612" t="str">
        <f>VLOOKUP(Sheet1[[#This Row],[NPDES ID2]],Combined_Sheet__Major_Only___2[[NPDES ID2]:[ECHO BFR]],29,FALSE)</f>
        <v>thickening</v>
      </c>
      <c r="BA612">
        <f>VLOOKUP(Sheet1[[#This Row],[NPDES ID2]],Combined_Sheet__Major_Only___2[[NPDES ID2]:[ECHO BFR]],17,FALSE)</f>
        <v>35.841388000000002</v>
      </c>
      <c r="BB612">
        <f>VLOOKUP(Sheet1[[#This Row],[NPDES ID2]],Combined_Sheet__Major_Only___2[[NPDES ID2]:[ECHO BFR]],18,FALSE)</f>
        <v>-101.962222</v>
      </c>
      <c r="BC612" t="str">
        <f>IF(ISNUMBER(SEARCH("aerobic",$AW612)),"aerobic","")</f>
        <v>aerobic</v>
      </c>
      <c r="BD612" t="str">
        <f>IF(ISNUMBER(SEARCH("anaer",$AW612)),"anaer","")</f>
        <v/>
      </c>
      <c r="BE612" t="str">
        <f>IF(ISNUMBER(SEARCH("thickening",$AZ612)),"thickening","")</f>
        <v>thickening</v>
      </c>
      <c r="BF612" s="2" t="str">
        <f>IF(ISNUMBER(SEARCH("airDry",$AW612)),"airDry","")</f>
        <v/>
      </c>
      <c r="BG612" s="2" t="str">
        <f>IF(ISNUMBER(SEARCH("heatDry",$AY612)),"heatDry","")</f>
        <v/>
      </c>
      <c r="BH612" s="2" t="str">
        <f>IF(AND(ISNUMBER(SEARCH("aerobic",$AW612)),ISNUMBER(SEARCH("anaer",$AW612))),"Combined Aer and Anaer.","")</f>
        <v/>
      </c>
    </row>
    <row r="613" spans="1:60" x14ac:dyDescent="0.25">
      <c r="A613" s="4">
        <v>315</v>
      </c>
      <c r="B613" t="s">
        <v>1603</v>
      </c>
      <c r="C613">
        <v>1178</v>
      </c>
      <c r="D613">
        <v>418.35160958554502</v>
      </c>
      <c r="E613">
        <v>418.58151463014548</v>
      </c>
      <c r="F613">
        <v>353.45450858979967</v>
      </c>
      <c r="G613">
        <v>492.41536473025621</v>
      </c>
      <c r="H613">
        <v>-122.4331917934863</v>
      </c>
      <c r="I613">
        <v>-124.9622551704516</v>
      </c>
      <c r="J613">
        <v>-140.83825566658021</v>
      </c>
      <c r="K613">
        <v>-99.479653344741735</v>
      </c>
      <c r="L613">
        <v>735.02315348739398</v>
      </c>
      <c r="M613">
        <v>731.31392948476594</v>
      </c>
      <c r="N613">
        <v>719.01055271091229</v>
      </c>
      <c r="O613">
        <v>761.11182423446667</v>
      </c>
      <c r="P613">
        <v>27.642851816343541</v>
      </c>
      <c r="Q613">
        <v>27.873836183829059</v>
      </c>
      <c r="R613">
        <v>23.09573002086934</v>
      </c>
      <c r="S613">
        <v>31.472443975122339</v>
      </c>
      <c r="T613">
        <v>60164.768419895903</v>
      </c>
      <c r="U613">
        <v>60164.722961944477</v>
      </c>
      <c r="V613">
        <v>60124.010942909437</v>
      </c>
      <c r="W613">
        <v>60205.80760199709</v>
      </c>
      <c r="X613">
        <v>4340.5902845771361</v>
      </c>
      <c r="Y613">
        <v>4360.6237308687487</v>
      </c>
      <c r="Z613">
        <v>4193.0762764855344</v>
      </c>
      <c r="AA613">
        <v>4435.6668275710572</v>
      </c>
      <c r="AB613">
        <v>812.13636359560337</v>
      </c>
      <c r="AC613">
        <v>801.98556701660141</v>
      </c>
      <c r="AD613">
        <v>682.93145428520302</v>
      </c>
      <c r="AE613">
        <v>961.08347029418678</v>
      </c>
      <c r="AF613">
        <v>61.151639775161833</v>
      </c>
      <c r="AG613">
        <v>60.84163686414373</v>
      </c>
      <c r="AH613">
        <v>59.822359158049672</v>
      </c>
      <c r="AI613">
        <v>63.321064215290129</v>
      </c>
      <c r="AJ613">
        <v>0.52351785076182378</v>
      </c>
      <c r="AK613">
        <v>0.5235179729609003</v>
      </c>
      <c r="AL613">
        <v>0.523489704113831</v>
      </c>
      <c r="AM613">
        <v>0.52354583631171558</v>
      </c>
      <c r="AN613">
        <v>0.95942704725006023</v>
      </c>
      <c r="AO613">
        <v>0.95942704725006034</v>
      </c>
      <c r="AP613">
        <v>0.95942704725006034</v>
      </c>
      <c r="AQ613">
        <v>0.95942704725006034</v>
      </c>
      <c r="AR613">
        <v>12.965202055810259</v>
      </c>
      <c r="AS613">
        <v>12.965202055810259</v>
      </c>
      <c r="AT613">
        <v>12.965202055810259</v>
      </c>
      <c r="AU613">
        <v>12.965202055810259</v>
      </c>
      <c r="AV613" t="str">
        <f>VLOOKUP(Sheet1[[#This Row],[NPDES ID2]],Combined_Sheet__Major_Only___2[[NPDES ID2]:[ECHO BFR]],3,FALSE)</f>
        <v>MN</v>
      </c>
      <c r="AW613" t="s">
        <v>41</v>
      </c>
      <c r="AX613" t="str">
        <f>VLOOKUP(Sheet1[[#This Row],[NPDES ID2]],Combined_Sheet__Major_Only___2[[NPDES ID2]:[ECHO BFR]],27,FALSE)</f>
        <v>tempSludgeStore</v>
      </c>
      <c r="AY613" t="str">
        <f>VLOOKUP(Sheet1[[#This Row],[NPDES ID2]],Combined_Sheet__Major_Only___2[[NPDES ID2]:[ECHO BFR]],28,FALSE)</f>
        <v>-</v>
      </c>
      <c r="AZ613" t="str">
        <f>VLOOKUP(Sheet1[[#This Row],[NPDES ID2]],Combined_Sheet__Major_Only___2[[NPDES ID2]:[ECHO BFR]],29,FALSE)</f>
        <v>thickening</v>
      </c>
      <c r="BA613">
        <f>VLOOKUP(Sheet1[[#This Row],[NPDES ID2]],Combined_Sheet__Major_Only___2[[NPDES ID2]:[ECHO BFR]],17,FALSE)</f>
        <v>45.867851999999999</v>
      </c>
      <c r="BB613">
        <f>VLOOKUP(Sheet1[[#This Row],[NPDES ID2]],Combined_Sheet__Major_Only___2[[NPDES ID2]:[ECHO BFR]],18,FALSE)</f>
        <v>-95.405750999999995</v>
      </c>
      <c r="BC613" t="str">
        <f>IF(ISNUMBER(SEARCH("aerobic",$AW613)),"aerobic","")</f>
        <v>aerobic</v>
      </c>
      <c r="BD613" t="str">
        <f>IF(ISNUMBER(SEARCH("anaer",$AW613)),"anaer","")</f>
        <v/>
      </c>
      <c r="BE613" t="str">
        <f>IF(ISNUMBER(SEARCH("thickening",$AZ613)),"thickening","")</f>
        <v>thickening</v>
      </c>
      <c r="BF613" s="3" t="str">
        <f>IF(ISNUMBER(SEARCH("airDry",$AW613)),"airDry","")</f>
        <v/>
      </c>
      <c r="BG613" s="3" t="str">
        <f>IF(ISNUMBER(SEARCH("heatDry",$AY613)),"heatDry","")</f>
        <v/>
      </c>
      <c r="BH613" s="3" t="str">
        <f>IF(AND(ISNUMBER(SEARCH("aerobic",$AW613)),ISNUMBER(SEARCH("anaer",$AW613))),"Combined Aer and Anaer.","")</f>
        <v/>
      </c>
    </row>
    <row r="614" spans="1:60" x14ac:dyDescent="0.25">
      <c r="A614" s="4">
        <v>1031</v>
      </c>
      <c r="B614" t="s">
        <v>4981</v>
      </c>
      <c r="C614">
        <v>424.6</v>
      </c>
      <c r="D614">
        <v>420.64742430676392</v>
      </c>
      <c r="E614">
        <v>425.96637508086093</v>
      </c>
      <c r="F614">
        <v>321.48996944201519</v>
      </c>
      <c r="G614">
        <v>514.07765815049561</v>
      </c>
      <c r="H614">
        <v>-123.3395633324841</v>
      </c>
      <c r="I614">
        <v>-125.84750935496599</v>
      </c>
      <c r="J614">
        <v>-141.8790921176597</v>
      </c>
      <c r="K614">
        <v>-100.21721521319959</v>
      </c>
      <c r="L614">
        <v>263.59636702925872</v>
      </c>
      <c r="M614">
        <v>262.24757498253382</v>
      </c>
      <c r="N614">
        <v>257.78069939454531</v>
      </c>
      <c r="O614">
        <v>273.07396883460041</v>
      </c>
      <c r="P614">
        <v>9.9667903455546405</v>
      </c>
      <c r="Q614">
        <v>10.05491934394518</v>
      </c>
      <c r="R614">
        <v>8.3325763496712568</v>
      </c>
      <c r="S614">
        <v>11.34791969778354</v>
      </c>
      <c r="T614">
        <v>60179.918457040243</v>
      </c>
      <c r="U614">
        <v>60179.872987981573</v>
      </c>
      <c r="V614">
        <v>60139.15102129872</v>
      </c>
      <c r="W614">
        <v>60220.967666728873</v>
      </c>
      <c r="X614">
        <v>4363.7350235128679</v>
      </c>
      <c r="Y614">
        <v>4384.1613069864252</v>
      </c>
      <c r="Z614">
        <v>4213.51917830396</v>
      </c>
      <c r="AA614">
        <v>4460.5418740177456</v>
      </c>
      <c r="AB614">
        <v>818.44349274058686</v>
      </c>
      <c r="AC614">
        <v>808.05760312634254</v>
      </c>
      <c r="AD614">
        <v>688.05551751785026</v>
      </c>
      <c r="AE614">
        <v>968.67422595777657</v>
      </c>
      <c r="AF614">
        <v>60.840815077791319</v>
      </c>
      <c r="AG614">
        <v>60.528993189957461</v>
      </c>
      <c r="AH614">
        <v>59.499547959878448</v>
      </c>
      <c r="AI614">
        <v>63.027959281275223</v>
      </c>
      <c r="AJ614">
        <v>0.51972392571115977</v>
      </c>
      <c r="AK614">
        <v>0.51972396975440494</v>
      </c>
      <c r="AL614">
        <v>0.51971381457680876</v>
      </c>
      <c r="AM614">
        <v>0.51973397857846104</v>
      </c>
      <c r="AN614">
        <v>0.95943666707045205</v>
      </c>
      <c r="AO614">
        <v>0.95943666707045194</v>
      </c>
      <c r="AP614">
        <v>0.95943666707045194</v>
      </c>
      <c r="AQ614">
        <v>0.95943666707045194</v>
      </c>
      <c r="AR614">
        <v>12.881706552037</v>
      </c>
      <c r="AS614">
        <v>12.881706552037</v>
      </c>
      <c r="AT614">
        <v>12.881706552037</v>
      </c>
      <c r="AU614">
        <v>12.881706552037</v>
      </c>
      <c r="AV614" t="str">
        <f>VLOOKUP(Sheet1[[#This Row],[NPDES ID2]],Combined_Sheet__Major_Only___2[[NPDES ID2]:[ECHO BFR]],3,FALSE)</f>
        <v>CO</v>
      </c>
      <c r="AW614" t="s">
        <v>41</v>
      </c>
      <c r="AX614" t="str">
        <f>VLOOKUP(Sheet1[[#This Row],[NPDES ID2]],Combined_Sheet__Major_Only___2[[NPDES ID2]:[ECHO BFR]],27,FALSE)</f>
        <v>other</v>
      </c>
      <c r="AY614" t="str">
        <f>VLOOKUP(Sheet1[[#This Row],[NPDES ID2]],Combined_Sheet__Major_Only___2[[NPDES ID2]:[ECHO BFR]],28,FALSE)</f>
        <v>-</v>
      </c>
      <c r="AZ614" t="str">
        <f>VLOOKUP(Sheet1[[#This Row],[NPDES ID2]],Combined_Sheet__Major_Only___2[[NPDES ID2]:[ECHO BFR]],29,FALSE)</f>
        <v>thickening</v>
      </c>
      <c r="BA614">
        <f>VLOOKUP(Sheet1[[#This Row],[NPDES ID2]],Combined_Sheet__Major_Only___2[[NPDES ID2]:[ECHO BFR]],17,FALSE)</f>
        <v>38.511383000000002</v>
      </c>
      <c r="BB614">
        <f>VLOOKUP(Sheet1[[#This Row],[NPDES ID2]],Combined_Sheet__Major_Only___2[[NPDES ID2]:[ECHO BFR]],18,FALSE)</f>
        <v>-107.921763</v>
      </c>
      <c r="BC614" t="str">
        <f>IF(ISNUMBER(SEARCH("aerobic",$AW614)),"aerobic","")</f>
        <v>aerobic</v>
      </c>
      <c r="BD614" t="str">
        <f>IF(ISNUMBER(SEARCH("anaer",$AW614)),"anaer","")</f>
        <v/>
      </c>
      <c r="BE614" t="str">
        <f>IF(ISNUMBER(SEARCH("thickening",$AZ614)),"thickening","")</f>
        <v>thickening</v>
      </c>
      <c r="BF614" s="3" t="str">
        <f>IF(ISNUMBER(SEARCH("airDry",$AW614)),"airDry","")</f>
        <v/>
      </c>
      <c r="BG614" s="3" t="str">
        <f>IF(ISNUMBER(SEARCH("heatDry",$AY614)),"heatDry","")</f>
        <v/>
      </c>
      <c r="BH614" s="3" t="str">
        <f>IF(AND(ISNUMBER(SEARCH("aerobic",$AW614)),ISNUMBER(SEARCH("anaer",$AW614))),"Combined Aer and Anaer.","")</f>
        <v/>
      </c>
    </row>
    <row r="615" spans="1:60" x14ac:dyDescent="0.25">
      <c r="A615" s="4">
        <v>2481</v>
      </c>
      <c r="B615" t="s">
        <v>11545</v>
      </c>
      <c r="C615">
        <v>200.79</v>
      </c>
      <c r="D615">
        <v>615.39026009410816</v>
      </c>
      <c r="E615">
        <v>613.11506588580346</v>
      </c>
      <c r="F615">
        <v>450.74411566131658</v>
      </c>
      <c r="G615">
        <v>797.83115712898382</v>
      </c>
      <c r="H615">
        <v>-117.25079357210581</v>
      </c>
      <c r="I615">
        <v>-119.55592974193119</v>
      </c>
      <c r="J615">
        <v>-135.15777985433539</v>
      </c>
      <c r="K615">
        <v>-93.74036037505212</v>
      </c>
      <c r="L615">
        <v>130.73861436390229</v>
      </c>
      <c r="M615">
        <v>130.1487884411309</v>
      </c>
      <c r="N615">
        <v>128.19633113817599</v>
      </c>
      <c r="O615">
        <v>134.88199542988181</v>
      </c>
      <c r="P615">
        <v>4.7005757023155939</v>
      </c>
      <c r="Q615">
        <v>4.7557994742497209</v>
      </c>
      <c r="R615">
        <v>3.904836383043035</v>
      </c>
      <c r="S615">
        <v>5.3559396883024846</v>
      </c>
      <c r="T615">
        <v>60228.297820839827</v>
      </c>
      <c r="U615">
        <v>60228.252316311737</v>
      </c>
      <c r="V615">
        <v>60187.498583312597</v>
      </c>
      <c r="W615">
        <v>60269.379052119868</v>
      </c>
      <c r="X615">
        <v>4163.6176689110071</v>
      </c>
      <c r="Y615">
        <v>4180.6951641826936</v>
      </c>
      <c r="Z615">
        <v>4037.219457989946</v>
      </c>
      <c r="AA615">
        <v>4244.9757059759368</v>
      </c>
      <c r="AB615">
        <v>684.51817032175609</v>
      </c>
      <c r="AC615">
        <v>678.49608603175693</v>
      </c>
      <c r="AD615">
        <v>588.0256068454903</v>
      </c>
      <c r="AE615">
        <v>795.08932688966536</v>
      </c>
      <c r="AF615">
        <v>63.810482388881567</v>
      </c>
      <c r="AG615">
        <v>63.522370043362997</v>
      </c>
      <c r="AH615">
        <v>62.570134955062073</v>
      </c>
      <c r="AI615">
        <v>65.832594496163466</v>
      </c>
      <c r="AJ615">
        <v>0.55598825122537432</v>
      </c>
      <c r="AK615">
        <v>0.55598827181139654</v>
      </c>
      <c r="AL615">
        <v>0.55598353022034308</v>
      </c>
      <c r="AM615">
        <v>0.55599294496581331</v>
      </c>
      <c r="AN615">
        <v>0.95946735599984478</v>
      </c>
      <c r="AO615">
        <v>0.95946735599984456</v>
      </c>
      <c r="AP615">
        <v>0.95946735599984456</v>
      </c>
      <c r="AQ615">
        <v>0.95946735599984456</v>
      </c>
      <c r="AR615">
        <v>14.584446874984691</v>
      </c>
      <c r="AS615">
        <v>14.584446874984691</v>
      </c>
      <c r="AT615">
        <v>14.584446874984691</v>
      </c>
      <c r="AU615">
        <v>14.584446874984691</v>
      </c>
      <c r="AV615" t="str">
        <f>VLOOKUP(Sheet1[[#This Row],[NPDES ID2]],Combined_Sheet__Major_Only___2[[NPDES ID2]:[ECHO BFR]],3,FALSE)</f>
        <v>GA</v>
      </c>
      <c r="AW615" t="s">
        <v>41</v>
      </c>
      <c r="AX615" t="str">
        <f>VLOOKUP(Sheet1[[#This Row],[NPDES ID2]],Combined_Sheet__Major_Only___2[[NPDES ID2]:[ECHO BFR]],27,FALSE)</f>
        <v>-</v>
      </c>
      <c r="AY615" t="str">
        <f>VLOOKUP(Sheet1[[#This Row],[NPDES ID2]],Combined_Sheet__Major_Only___2[[NPDES ID2]:[ECHO BFR]],28,FALSE)</f>
        <v>-</v>
      </c>
      <c r="AZ615" t="str">
        <f>VLOOKUP(Sheet1[[#This Row],[NPDES ID2]],Combined_Sheet__Major_Only___2[[NPDES ID2]:[ECHO BFR]],29,FALSE)</f>
        <v>thickening</v>
      </c>
      <c r="BA615">
        <f>VLOOKUP(Sheet1[[#This Row],[NPDES ID2]],Combined_Sheet__Major_Only___2[[NPDES ID2]:[ECHO BFR]],17,FALSE)</f>
        <v>34.102682999999999</v>
      </c>
      <c r="BB615">
        <f>VLOOKUP(Sheet1[[#This Row],[NPDES ID2]],Combined_Sheet__Major_Only___2[[NPDES ID2]:[ECHO BFR]],18,FALSE)</f>
        <v>-84.429545000000005</v>
      </c>
      <c r="BC615" t="str">
        <f>IF(ISNUMBER(SEARCH("aerobic",$AW615)),"aerobic","")</f>
        <v>aerobic</v>
      </c>
      <c r="BD615" t="str">
        <f>IF(ISNUMBER(SEARCH("anaer",$AW615)),"anaer","")</f>
        <v/>
      </c>
      <c r="BE615" t="str">
        <f>IF(ISNUMBER(SEARCH("thickening",$AZ615)),"thickening","")</f>
        <v>thickening</v>
      </c>
      <c r="BF615" s="3" t="str">
        <f>IF(ISNUMBER(SEARCH("airDry",$AW615)),"airDry","")</f>
        <v/>
      </c>
      <c r="BG615" s="3" t="str">
        <f>IF(ISNUMBER(SEARCH("heatDry",$AY615)),"heatDry","")</f>
        <v/>
      </c>
      <c r="BH615" s="3" t="str">
        <f>IF(AND(ISNUMBER(SEARCH("aerobic",$AW615)),ISNUMBER(SEARCH("anaer",$AW615))),"Combined Aer and Anaer.","")</f>
        <v/>
      </c>
    </row>
    <row r="616" spans="1:60" x14ac:dyDescent="0.25">
      <c r="A616" s="4">
        <v>1142</v>
      </c>
      <c r="B616" t="s">
        <v>5486</v>
      </c>
      <c r="C616">
        <v>303</v>
      </c>
      <c r="D616">
        <v>480.90975311274161</v>
      </c>
      <c r="E616">
        <v>485.78228652936502</v>
      </c>
      <c r="F616">
        <v>365.36475260764308</v>
      </c>
      <c r="G616">
        <v>614.33489560467865</v>
      </c>
      <c r="H616">
        <v>-120.1065113709744</v>
      </c>
      <c r="I616">
        <v>-122.4424258327879</v>
      </c>
      <c r="J616">
        <v>-138.27722349683901</v>
      </c>
      <c r="K616">
        <v>-96.774399582706465</v>
      </c>
      <c r="L616">
        <v>192.88187235183409</v>
      </c>
      <c r="M616">
        <v>191.9570075168061</v>
      </c>
      <c r="N616">
        <v>188.8948721804409</v>
      </c>
      <c r="O616">
        <v>199.3796238835167</v>
      </c>
      <c r="P616">
        <v>7.1025758796610248</v>
      </c>
      <c r="Q616">
        <v>7.1680073038207048</v>
      </c>
      <c r="R616">
        <v>5.9183723977538563</v>
      </c>
      <c r="S616">
        <v>8.1026079219019511</v>
      </c>
      <c r="T616">
        <v>60228.642168754639</v>
      </c>
      <c r="U616">
        <v>60228.59666397408</v>
      </c>
      <c r="V616">
        <v>60187.842704873066</v>
      </c>
      <c r="W616">
        <v>60269.723627953506</v>
      </c>
      <c r="X616">
        <v>4258.9427401338544</v>
      </c>
      <c r="Y616">
        <v>4277.5713005900516</v>
      </c>
      <c r="Z616">
        <v>4121.5313365487809</v>
      </c>
      <c r="AA616">
        <v>4347.4327446070674</v>
      </c>
      <c r="AB616">
        <v>718.46030081642903</v>
      </c>
      <c r="AC616">
        <v>711.44258684623912</v>
      </c>
      <c r="AD616">
        <v>614.47576151965177</v>
      </c>
      <c r="AE616">
        <v>836.96739614506043</v>
      </c>
      <c r="AF616">
        <v>62.385160461436342</v>
      </c>
      <c r="AG616">
        <v>62.085673501011257</v>
      </c>
      <c r="AH616">
        <v>61.096345746066582</v>
      </c>
      <c r="AI616">
        <v>64.486507514578307</v>
      </c>
      <c r="AJ616">
        <v>0.53857828684840703</v>
      </c>
      <c r="AK616">
        <v>0.53857831773130871</v>
      </c>
      <c r="AL616">
        <v>0.53857120127226288</v>
      </c>
      <c r="AM616">
        <v>0.53858533154186616</v>
      </c>
      <c r="AN616">
        <v>0.95946757426680807</v>
      </c>
      <c r="AO616">
        <v>0.95946757426680784</v>
      </c>
      <c r="AP616">
        <v>0.95946757426680784</v>
      </c>
      <c r="AQ616">
        <v>0.95946757426680784</v>
      </c>
      <c r="AR616">
        <v>14.042017481636639</v>
      </c>
      <c r="AS616">
        <v>14.04201748163665</v>
      </c>
      <c r="AT616">
        <v>14.04201748163665</v>
      </c>
      <c r="AU616">
        <v>14.04201748163665</v>
      </c>
      <c r="AV616" t="str">
        <f>VLOOKUP(Sheet1[[#This Row],[NPDES ID2]],Combined_Sheet__Major_Only___2[[NPDES ID2]:[ECHO BFR]],3,FALSE)</f>
        <v>MO</v>
      </c>
      <c r="AW616" t="s">
        <v>41</v>
      </c>
      <c r="AX616" t="str">
        <f>VLOOKUP(Sheet1[[#This Row],[NPDES ID2]],Combined_Sheet__Major_Only___2[[NPDES ID2]:[ECHO BFR]],27,FALSE)</f>
        <v>-</v>
      </c>
      <c r="AY616" t="str">
        <f>VLOOKUP(Sheet1[[#This Row],[NPDES ID2]],Combined_Sheet__Major_Only___2[[NPDES ID2]:[ECHO BFR]],28,FALSE)</f>
        <v>-</v>
      </c>
      <c r="AZ616" t="str">
        <f>VLOOKUP(Sheet1[[#This Row],[NPDES ID2]],Combined_Sheet__Major_Only___2[[NPDES ID2]:[ECHO BFR]],29,FALSE)</f>
        <v>thickening</v>
      </c>
      <c r="BA616">
        <f>VLOOKUP(Sheet1[[#This Row],[NPDES ID2]],Combined_Sheet__Major_Only___2[[NPDES ID2]:[ECHO BFR]],17,FALSE)</f>
        <v>39.405861000000002</v>
      </c>
      <c r="BB616">
        <f>VLOOKUP(Sheet1[[#This Row],[NPDES ID2]],Combined_Sheet__Major_Only___2[[NPDES ID2]:[ECHO BFR]],18,FALSE)</f>
        <v>-92.458917</v>
      </c>
      <c r="BC616" t="str">
        <f>IF(ISNUMBER(SEARCH("aerobic",$AW616)),"aerobic","")</f>
        <v>aerobic</v>
      </c>
      <c r="BD616" t="str">
        <f>IF(ISNUMBER(SEARCH("anaer",$AW616)),"anaer","")</f>
        <v/>
      </c>
      <c r="BE616" t="str">
        <f>IF(ISNUMBER(SEARCH("thickening",$AZ616)),"thickening","")</f>
        <v>thickening</v>
      </c>
      <c r="BF616" s="2" t="str">
        <f>IF(ISNUMBER(SEARCH("airDry",$AW616)),"airDry","")</f>
        <v/>
      </c>
      <c r="BG616" s="2" t="str">
        <f>IF(ISNUMBER(SEARCH("heatDry",$AY616)),"heatDry","")</f>
        <v/>
      </c>
      <c r="BH616" s="2" t="str">
        <f>IF(AND(ISNUMBER(SEARCH("aerobic",$AW616)),ISNUMBER(SEARCH("anaer",$AW616))),"Combined Aer and Anaer.","")</f>
        <v/>
      </c>
    </row>
    <row r="617" spans="1:60" x14ac:dyDescent="0.25">
      <c r="A617" s="4">
        <v>1576</v>
      </c>
      <c r="B617" t="s">
        <v>7413</v>
      </c>
      <c r="C617">
        <v>85</v>
      </c>
      <c r="D617">
        <v>1290.360049417546</v>
      </c>
      <c r="E617">
        <v>1289.701362456673</v>
      </c>
      <c r="F617">
        <v>906.55219090969229</v>
      </c>
      <c r="G617">
        <v>1699.693561055851</v>
      </c>
      <c r="H617">
        <v>-120.288763059589</v>
      </c>
      <c r="I617">
        <v>-122.63104061820491</v>
      </c>
      <c r="J617">
        <v>-138.48947939633689</v>
      </c>
      <c r="K617">
        <v>-96.906557858673068</v>
      </c>
      <c r="L617">
        <v>54.0599850159807</v>
      </c>
      <c r="M617">
        <v>53.800077368080167</v>
      </c>
      <c r="N617">
        <v>52.939940323848283</v>
      </c>
      <c r="O617">
        <v>55.885492903923513</v>
      </c>
      <c r="P617">
        <v>1.9925964996046259</v>
      </c>
      <c r="Q617">
        <v>2.010755122150317</v>
      </c>
      <c r="R617">
        <v>1.6605623209464331</v>
      </c>
      <c r="S617">
        <v>2.2732349484061651</v>
      </c>
      <c r="T617">
        <v>60302.734176031401</v>
      </c>
      <c r="U617">
        <v>60302.688616930143</v>
      </c>
      <c r="V617">
        <v>60261.886008364723</v>
      </c>
      <c r="W617">
        <v>60343.864675643323</v>
      </c>
      <c r="X617">
        <v>4268.0369787889658</v>
      </c>
      <c r="Y617">
        <v>4286.7559123421433</v>
      </c>
      <c r="Z617">
        <v>4130.0043779455118</v>
      </c>
      <c r="AA617">
        <v>4356.9219800770934</v>
      </c>
      <c r="AB617">
        <v>639.12428797267262</v>
      </c>
      <c r="AC617">
        <v>634.18714811603286</v>
      </c>
      <c r="AD617">
        <v>556.18481764036005</v>
      </c>
      <c r="AE617">
        <v>731.81117697071363</v>
      </c>
      <c r="AF617">
        <v>62.328229108544853</v>
      </c>
      <c r="AG617">
        <v>62.02847606835941</v>
      </c>
      <c r="AH617">
        <v>61.037072679160111</v>
      </c>
      <c r="AI617">
        <v>64.432869455131836</v>
      </c>
      <c r="AJ617">
        <v>0.53788305701001515</v>
      </c>
      <c r="AK617">
        <v>0.53788306524481178</v>
      </c>
      <c r="AL617">
        <v>0.53788116942420305</v>
      </c>
      <c r="AM617">
        <v>0.53788493368397872</v>
      </c>
      <c r="AN617">
        <v>0.9595144833193382</v>
      </c>
      <c r="AO617">
        <v>0.95951448331933797</v>
      </c>
      <c r="AP617">
        <v>0.95951448331933797</v>
      </c>
      <c r="AQ617">
        <v>0.95951448331933797</v>
      </c>
      <c r="AR617">
        <v>15.07908613439872</v>
      </c>
      <c r="AS617">
        <v>15.07908613439872</v>
      </c>
      <c r="AT617">
        <v>15.07908613439872</v>
      </c>
      <c r="AU617">
        <v>15.07908613439872</v>
      </c>
      <c r="AV617" t="str">
        <f>VLOOKUP(Sheet1[[#This Row],[NPDES ID2]],Combined_Sheet__Major_Only___2[[NPDES ID2]:[ECHO BFR]],3,FALSE)</f>
        <v>KS</v>
      </c>
      <c r="AW617" t="s">
        <v>41</v>
      </c>
      <c r="AX617" t="str">
        <f>VLOOKUP(Sheet1[[#This Row],[NPDES ID2]],Combined_Sheet__Major_Only___2[[NPDES ID2]:[ECHO BFR]],27,FALSE)</f>
        <v>-</v>
      </c>
      <c r="AY617" t="str">
        <f>VLOOKUP(Sheet1[[#This Row],[NPDES ID2]],Combined_Sheet__Major_Only___2[[NPDES ID2]:[ECHO BFR]],28,FALSE)</f>
        <v>-</v>
      </c>
      <c r="AZ617" t="str">
        <f>VLOOKUP(Sheet1[[#This Row],[NPDES ID2]],Combined_Sheet__Major_Only___2[[NPDES ID2]:[ECHO BFR]],29,FALSE)</f>
        <v>thickening</v>
      </c>
      <c r="BA617">
        <f>VLOOKUP(Sheet1[[#This Row],[NPDES ID2]],Combined_Sheet__Major_Only___2[[NPDES ID2]:[ECHO BFR]],17,FALSE)</f>
        <v>37.952911999999998</v>
      </c>
      <c r="BB617">
        <f>VLOOKUP(Sheet1[[#This Row],[NPDES ID2]],Combined_Sheet__Major_Only___2[[NPDES ID2]:[ECHO BFR]],18,FALSE)</f>
        <v>-100.83076</v>
      </c>
      <c r="BC617" t="str">
        <f>IF(ISNUMBER(SEARCH("aerobic",$AW617)),"aerobic","")</f>
        <v>aerobic</v>
      </c>
      <c r="BD617" t="str">
        <f>IF(ISNUMBER(SEARCH("anaer",$AW617)),"anaer","")</f>
        <v/>
      </c>
      <c r="BE617" t="str">
        <f>IF(ISNUMBER(SEARCH("thickening",$AZ617)),"thickening","")</f>
        <v>thickening</v>
      </c>
      <c r="BF617" s="2" t="str">
        <f>IF(ISNUMBER(SEARCH("airDry",$AW617)),"airDry","")</f>
        <v/>
      </c>
      <c r="BG617" s="2" t="str">
        <f>IF(ISNUMBER(SEARCH("heatDry",$AY617)),"heatDry","")</f>
        <v/>
      </c>
      <c r="BH617" s="2" t="str">
        <f>IF(AND(ISNUMBER(SEARCH("aerobic",$AW617)),ISNUMBER(SEARCH("anaer",$AW617))),"Combined Aer and Anaer.","")</f>
        <v/>
      </c>
    </row>
    <row r="618" spans="1:60" x14ac:dyDescent="0.25">
      <c r="A618" s="4">
        <v>779</v>
      </c>
      <c r="B618" t="s">
        <v>3818</v>
      </c>
      <c r="C618">
        <v>1660.59</v>
      </c>
      <c r="D618">
        <v>450.38113265837222</v>
      </c>
      <c r="E618">
        <v>450.15778090839223</v>
      </c>
      <c r="F618">
        <v>380.7739509184608</v>
      </c>
      <c r="G618">
        <v>522.92213714345985</v>
      </c>
      <c r="H618">
        <v>-111.20776915065009</v>
      </c>
      <c r="I618">
        <v>-113.7342999523469</v>
      </c>
      <c r="J618">
        <v>-129.78448226317721</v>
      </c>
      <c r="K618">
        <v>-87.750164136861699</v>
      </c>
      <c r="L618">
        <v>1131.6735614703209</v>
      </c>
      <c r="M618">
        <v>1127.2044633572059</v>
      </c>
      <c r="N618">
        <v>1112.3594161889289</v>
      </c>
      <c r="O618">
        <v>1163.1341171525789</v>
      </c>
      <c r="P618">
        <v>38.764405225332808</v>
      </c>
      <c r="Q618">
        <v>39.29328729071571</v>
      </c>
      <c r="R618">
        <v>31.789143840467101</v>
      </c>
      <c r="S618">
        <v>44.552188360342932</v>
      </c>
      <c r="T618">
        <v>60343.559759044612</v>
      </c>
      <c r="U618">
        <v>60343.514170012</v>
      </c>
      <c r="V618">
        <v>60302.68475500925</v>
      </c>
      <c r="W618">
        <v>60384.717280511199</v>
      </c>
      <c r="X618">
        <v>3985.4439280799179</v>
      </c>
      <c r="Y618">
        <v>3999.6256945535879</v>
      </c>
      <c r="Z618">
        <v>3879.3397726607768</v>
      </c>
      <c r="AA618">
        <v>4053.7591187338371</v>
      </c>
      <c r="AB618">
        <v>764.44333104594568</v>
      </c>
      <c r="AC618">
        <v>756.00477442049169</v>
      </c>
      <c r="AD618">
        <v>641.1991929842261</v>
      </c>
      <c r="AE618">
        <v>911.91186656856428</v>
      </c>
      <c r="AF618">
        <v>66.791357083802154</v>
      </c>
      <c r="AG618">
        <v>66.525517832925999</v>
      </c>
      <c r="AH618">
        <v>65.655751137366209</v>
      </c>
      <c r="AI618">
        <v>68.646592653926902</v>
      </c>
      <c r="AJ618">
        <v>0.59242417168064487</v>
      </c>
      <c r="AK618">
        <v>0.59242435766115964</v>
      </c>
      <c r="AL618">
        <v>0.59238125648510631</v>
      </c>
      <c r="AM618">
        <v>0.5924668421641397</v>
      </c>
      <c r="AN618">
        <v>0.95954028440174899</v>
      </c>
      <c r="AO618">
        <v>0.95954028440174843</v>
      </c>
      <c r="AP618">
        <v>0.95954028440174843</v>
      </c>
      <c r="AQ618">
        <v>0.95954028440174843</v>
      </c>
      <c r="AR618">
        <v>13.96536388476283</v>
      </c>
      <c r="AS618">
        <v>13.96536388476283</v>
      </c>
      <c r="AT618">
        <v>13.96536388476283</v>
      </c>
      <c r="AU618">
        <v>13.96536388476283</v>
      </c>
      <c r="AV618" t="str">
        <f>VLOOKUP(Sheet1[[#This Row],[NPDES ID2]],Combined_Sheet__Major_Only___2[[NPDES ID2]:[ECHO BFR]],3,FALSE)</f>
        <v>TX</v>
      </c>
      <c r="AW618" t="s">
        <v>41</v>
      </c>
      <c r="AX618" t="str">
        <f>VLOOKUP(Sheet1[[#This Row],[NPDES ID2]],Combined_Sheet__Major_Only___2[[NPDES ID2]:[ECHO BFR]],27,FALSE)</f>
        <v>-</v>
      </c>
      <c r="AY618" t="str">
        <f>VLOOKUP(Sheet1[[#This Row],[NPDES ID2]],Combined_Sheet__Major_Only___2[[NPDES ID2]:[ECHO BFR]],28,FALSE)</f>
        <v>-</v>
      </c>
      <c r="AZ618" t="str">
        <f>VLOOKUP(Sheet1[[#This Row],[NPDES ID2]],Combined_Sheet__Major_Only___2[[NPDES ID2]:[ECHO BFR]],29,FALSE)</f>
        <v>thickening</v>
      </c>
      <c r="BA618">
        <f>VLOOKUP(Sheet1[[#This Row],[NPDES ID2]],Combined_Sheet__Major_Only___2[[NPDES ID2]:[ECHO BFR]],17,FALSE)</f>
        <v>31.10821</v>
      </c>
      <c r="BB618">
        <f>VLOOKUP(Sheet1[[#This Row],[NPDES ID2]],Combined_Sheet__Major_Only___2[[NPDES ID2]:[ECHO BFR]],18,FALSE)</f>
        <v>-97.701660000000004</v>
      </c>
      <c r="BC618" t="str">
        <f>IF(ISNUMBER(SEARCH("aerobic",$AW618)),"aerobic","")</f>
        <v>aerobic</v>
      </c>
      <c r="BD618" t="str">
        <f>IF(ISNUMBER(SEARCH("anaer",$AW618)),"anaer","")</f>
        <v/>
      </c>
      <c r="BE618" t="str">
        <f>IF(ISNUMBER(SEARCH("thickening",$AZ618)),"thickening","")</f>
        <v>thickening</v>
      </c>
      <c r="BF618" s="3" t="str">
        <f>IF(ISNUMBER(SEARCH("airDry",$AW618)),"airDry","")</f>
        <v/>
      </c>
      <c r="BG618" s="3" t="str">
        <f>IF(ISNUMBER(SEARCH("heatDry",$AY618)),"heatDry","")</f>
        <v/>
      </c>
      <c r="BH618" s="3" t="str">
        <f>IF(AND(ISNUMBER(SEARCH("aerobic",$AW618)),ISNUMBER(SEARCH("anaer",$AW618))),"Combined Aer and Anaer.","")</f>
        <v/>
      </c>
    </row>
    <row r="619" spans="1:60" x14ac:dyDescent="0.25">
      <c r="A619" s="4">
        <v>2592</v>
      </c>
      <c r="B619" t="s">
        <v>12003</v>
      </c>
      <c r="C619">
        <v>59</v>
      </c>
      <c r="D619">
        <v>1918.228800833552</v>
      </c>
      <c r="E619">
        <v>1918.3763520310231</v>
      </c>
      <c r="F619">
        <v>1335.7741252600549</v>
      </c>
      <c r="G619">
        <v>2537.579738336934</v>
      </c>
      <c r="H619">
        <v>-128.18550992608201</v>
      </c>
      <c r="I619">
        <v>-130.5368583888951</v>
      </c>
      <c r="J619">
        <v>-147.0323199415636</v>
      </c>
      <c r="K619">
        <v>-105.2070919249428</v>
      </c>
      <c r="L619">
        <v>35.363996186526883</v>
      </c>
      <c r="M619">
        <v>35.166490310722672</v>
      </c>
      <c r="N619">
        <v>34.512899611891811</v>
      </c>
      <c r="O619">
        <v>36.751169868665308</v>
      </c>
      <c r="P619">
        <v>1.3875303322094821</v>
      </c>
      <c r="Q619">
        <v>1.3990020270353569</v>
      </c>
      <c r="R619">
        <v>1.1652281390850781</v>
      </c>
      <c r="S619">
        <v>1.585098707263461</v>
      </c>
      <c r="T619">
        <v>60399.259843154912</v>
      </c>
      <c r="U619">
        <v>60399.214213285697</v>
      </c>
      <c r="V619">
        <v>60358.348225117217</v>
      </c>
      <c r="W619">
        <v>60440.454231690353</v>
      </c>
      <c r="X619">
        <v>4536.4653873433572</v>
      </c>
      <c r="Y619">
        <v>4559.599491650908</v>
      </c>
      <c r="Z619">
        <v>4366.2252369901744</v>
      </c>
      <c r="AA619">
        <v>4646.3003744176003</v>
      </c>
      <c r="AB619">
        <v>738.32685168670446</v>
      </c>
      <c r="AC619">
        <v>730.85349119504531</v>
      </c>
      <c r="AD619">
        <v>635.38003361706103</v>
      </c>
      <c r="AE619">
        <v>853.68144203880468</v>
      </c>
      <c r="AF619">
        <v>58.740371156542032</v>
      </c>
      <c r="AG619">
        <v>58.412243473230014</v>
      </c>
      <c r="AH619">
        <v>57.326817984020998</v>
      </c>
      <c r="AI619">
        <v>61.044446422894303</v>
      </c>
      <c r="AJ619">
        <v>0.49409712955936141</v>
      </c>
      <c r="AK619">
        <v>0.4940971352317482</v>
      </c>
      <c r="AL619">
        <v>0.49409582944072578</v>
      </c>
      <c r="AM619">
        <v>0.49409842216090522</v>
      </c>
      <c r="AN619">
        <v>0.95957543292417502</v>
      </c>
      <c r="AO619">
        <v>0.95957543292417513</v>
      </c>
      <c r="AP619">
        <v>0.95957543292417513</v>
      </c>
      <c r="AQ619">
        <v>0.95957543292417513</v>
      </c>
      <c r="AR619">
        <v>13.50636989311421</v>
      </c>
      <c r="AS619">
        <v>13.50636989311421</v>
      </c>
      <c r="AT619">
        <v>13.50636989311421</v>
      </c>
      <c r="AU619">
        <v>13.50636989311421</v>
      </c>
      <c r="AV619" t="str">
        <f>VLOOKUP(Sheet1[[#This Row],[NPDES ID2]],Combined_Sheet__Major_Only___2[[NPDES ID2]:[ECHO BFR]],3,FALSE)</f>
        <v>TX</v>
      </c>
      <c r="AW619" t="s">
        <v>41</v>
      </c>
      <c r="AX619" t="str">
        <f>VLOOKUP(Sheet1[[#This Row],[NPDES ID2]],Combined_Sheet__Major_Only___2[[NPDES ID2]:[ECHO BFR]],27,FALSE)</f>
        <v>-</v>
      </c>
      <c r="AY619" t="str">
        <f>VLOOKUP(Sheet1[[#This Row],[NPDES ID2]],Combined_Sheet__Major_Only___2[[NPDES ID2]:[ECHO BFR]],28,FALSE)</f>
        <v>-</v>
      </c>
      <c r="AZ619" t="str">
        <f>VLOOKUP(Sheet1[[#This Row],[NPDES ID2]],Combined_Sheet__Major_Only___2[[NPDES ID2]:[ECHO BFR]],29,FALSE)</f>
        <v>thickening</v>
      </c>
      <c r="BA619">
        <f>VLOOKUP(Sheet1[[#This Row],[NPDES ID2]],Combined_Sheet__Major_Only___2[[NPDES ID2]:[ECHO BFR]],17,FALSE)</f>
        <v>30.702560999999999</v>
      </c>
      <c r="BB619">
        <f>VLOOKUP(Sheet1[[#This Row],[NPDES ID2]],Combined_Sheet__Major_Only___2[[NPDES ID2]:[ECHO BFR]],18,FALSE)</f>
        <v>-97.657821999999996</v>
      </c>
      <c r="BC619" t="str">
        <f>IF(ISNUMBER(SEARCH("aerobic",$AW619)),"aerobic","")</f>
        <v>aerobic</v>
      </c>
      <c r="BD619" t="str">
        <f>IF(ISNUMBER(SEARCH("anaer",$AW619)),"anaer","")</f>
        <v/>
      </c>
      <c r="BE619" t="str">
        <f>IF(ISNUMBER(SEARCH("thickening",$AZ619)),"thickening","")</f>
        <v>thickening</v>
      </c>
      <c r="BF619" s="2" t="str">
        <f>IF(ISNUMBER(SEARCH("airDry",$AW619)),"airDry","")</f>
        <v/>
      </c>
      <c r="BG619" s="2" t="str">
        <f>IF(ISNUMBER(SEARCH("heatDry",$AY619)),"heatDry","")</f>
        <v/>
      </c>
      <c r="BH619" s="2" t="str">
        <f>IF(AND(ISNUMBER(SEARCH("aerobic",$AW619)),ISNUMBER(SEARCH("anaer",$AW619))),"Combined Aer and Anaer.","")</f>
        <v/>
      </c>
    </row>
    <row r="620" spans="1:60" x14ac:dyDescent="0.25">
      <c r="A620" s="4">
        <v>502</v>
      </c>
      <c r="B620" t="s">
        <v>2485</v>
      </c>
      <c r="C620">
        <v>355.39400000000001</v>
      </c>
      <c r="D620">
        <v>463.99817855615191</v>
      </c>
      <c r="E620">
        <v>468.73492974470429</v>
      </c>
      <c r="F620">
        <v>355.0542610597235</v>
      </c>
      <c r="G620">
        <v>581.25456935447994</v>
      </c>
      <c r="H620">
        <v>-126.3523175126905</v>
      </c>
      <c r="I620">
        <v>-128.8101172426353</v>
      </c>
      <c r="J620">
        <v>-145.23212043357611</v>
      </c>
      <c r="K620">
        <v>-103.364380857466</v>
      </c>
      <c r="L620">
        <v>215.7597920837452</v>
      </c>
      <c r="M620">
        <v>214.59216833093251</v>
      </c>
      <c r="N620">
        <v>210.72601689641951</v>
      </c>
      <c r="O620">
        <v>223.96341960618221</v>
      </c>
      <c r="P620">
        <v>8.3522943867426722</v>
      </c>
      <c r="Q620">
        <v>8.4315866997074043</v>
      </c>
      <c r="R620">
        <v>7.0027681400174044</v>
      </c>
      <c r="S620">
        <v>9.5284506170673264</v>
      </c>
      <c r="T620">
        <v>60513.669110648007</v>
      </c>
      <c r="U620">
        <v>60513.62339689942</v>
      </c>
      <c r="V620">
        <v>60472.68228659845</v>
      </c>
      <c r="W620">
        <v>60554.939224999769</v>
      </c>
      <c r="X620">
        <v>4487.2200261125327</v>
      </c>
      <c r="Y620">
        <v>4509.4316327938404</v>
      </c>
      <c r="Z620">
        <v>4323.9448126867201</v>
      </c>
      <c r="AA620">
        <v>4592.5195804606492</v>
      </c>
      <c r="AB620">
        <v>734.49759125102264</v>
      </c>
      <c r="AC620">
        <v>726.97450258899846</v>
      </c>
      <c r="AD620">
        <v>631.35690022678546</v>
      </c>
      <c r="AE620">
        <v>849.99168610030154</v>
      </c>
      <c r="AF620">
        <v>59.496883037264404</v>
      </c>
      <c r="AG620">
        <v>59.174503343942533</v>
      </c>
      <c r="AH620">
        <v>58.109624824813949</v>
      </c>
      <c r="AI620">
        <v>61.758769326224161</v>
      </c>
      <c r="AJ620">
        <v>0.50332476251257829</v>
      </c>
      <c r="AK620">
        <v>0.50332479710153943</v>
      </c>
      <c r="AL620">
        <v>0.50331682464302441</v>
      </c>
      <c r="AM620">
        <v>0.50333265460551857</v>
      </c>
      <c r="AN620">
        <v>0.95964743760323357</v>
      </c>
      <c r="AO620">
        <v>0.95964743760323323</v>
      </c>
      <c r="AP620">
        <v>0.95964743760323323</v>
      </c>
      <c r="AQ620">
        <v>0.95964743760323323</v>
      </c>
      <c r="AR620">
        <v>13.63367014004703</v>
      </c>
      <c r="AS620">
        <v>13.63367014004702</v>
      </c>
      <c r="AT620">
        <v>13.63367014004702</v>
      </c>
      <c r="AU620">
        <v>13.63367014004702</v>
      </c>
      <c r="AV620" t="str">
        <f>VLOOKUP(Sheet1[[#This Row],[NPDES ID2]],Combined_Sheet__Major_Only___2[[NPDES ID2]:[ECHO BFR]],3,FALSE)</f>
        <v>TX</v>
      </c>
      <c r="AW620" t="s">
        <v>41</v>
      </c>
      <c r="AX620" t="str">
        <f>VLOOKUP(Sheet1[[#This Row],[NPDES ID2]],Combined_Sheet__Major_Only___2[[NPDES ID2]:[ECHO BFR]],27,FALSE)</f>
        <v>tempSludgeStore</v>
      </c>
      <c r="AY620" t="str">
        <f>VLOOKUP(Sheet1[[#This Row],[NPDES ID2]],Combined_Sheet__Major_Only___2[[NPDES ID2]:[ECHO BFR]],28,FALSE)</f>
        <v>-</v>
      </c>
      <c r="AZ620" t="str">
        <f>VLOOKUP(Sheet1[[#This Row],[NPDES ID2]],Combined_Sheet__Major_Only___2[[NPDES ID2]:[ECHO BFR]],29,FALSE)</f>
        <v>thickening</v>
      </c>
      <c r="BA620">
        <f>VLOOKUP(Sheet1[[#This Row],[NPDES ID2]],Combined_Sheet__Major_Only___2[[NPDES ID2]:[ECHO BFR]],17,FALSE)</f>
        <v>33.642049999999998</v>
      </c>
      <c r="BB620">
        <f>VLOOKUP(Sheet1[[#This Row],[NPDES ID2]],Combined_Sheet__Major_Only___2[[NPDES ID2]:[ECHO BFR]],18,FALSE)</f>
        <v>-97.147989999999993</v>
      </c>
      <c r="BC620" t="str">
        <f>IF(ISNUMBER(SEARCH("aerobic",$AW620)),"aerobic","")</f>
        <v>aerobic</v>
      </c>
      <c r="BD620" t="str">
        <f>IF(ISNUMBER(SEARCH("anaer",$AW620)),"anaer","")</f>
        <v/>
      </c>
      <c r="BE620" t="str">
        <f>IF(ISNUMBER(SEARCH("thickening",$AZ620)),"thickening","")</f>
        <v>thickening</v>
      </c>
      <c r="BF620" s="2" t="str">
        <f>IF(ISNUMBER(SEARCH("airDry",$AW620)),"airDry","")</f>
        <v/>
      </c>
      <c r="BG620" s="2" t="str">
        <f>IF(ISNUMBER(SEARCH("heatDry",$AY620)),"heatDry","")</f>
        <v/>
      </c>
      <c r="BH620" s="2" t="str">
        <f>IF(AND(ISNUMBER(SEARCH("aerobic",$AW620)),ISNUMBER(SEARCH("anaer",$AW620))),"Combined Aer and Anaer.","")</f>
        <v/>
      </c>
    </row>
    <row r="621" spans="1:60" x14ac:dyDescent="0.25">
      <c r="A621" s="4">
        <v>2279</v>
      </c>
      <c r="B621" t="s">
        <v>10656</v>
      </c>
      <c r="C621">
        <v>460.48</v>
      </c>
      <c r="D621">
        <v>429.11549849600999</v>
      </c>
      <c r="E621">
        <v>433.36253730936659</v>
      </c>
      <c r="F621">
        <v>330.77856128263988</v>
      </c>
      <c r="G621">
        <v>525.38437559919805</v>
      </c>
      <c r="H621">
        <v>-129.77515954805401</v>
      </c>
      <c r="I621">
        <v>-132.1646511076905</v>
      </c>
      <c r="J621">
        <v>-148.64087412612591</v>
      </c>
      <c r="K621">
        <v>-107.00096771667781</v>
      </c>
      <c r="L621">
        <v>272.57193270252787</v>
      </c>
      <c r="M621">
        <v>271.00401442264717</v>
      </c>
      <c r="N621">
        <v>265.81141211425938</v>
      </c>
      <c r="O621">
        <v>283.58931996406801</v>
      </c>
      <c r="P621">
        <v>10.83597207611993</v>
      </c>
      <c r="Q621">
        <v>10.91284006000701</v>
      </c>
      <c r="R621">
        <v>9.1143868314906413</v>
      </c>
      <c r="S621">
        <v>12.396774445068781</v>
      </c>
      <c r="T621">
        <v>60557.924799308763</v>
      </c>
      <c r="U621">
        <v>60557.879053114033</v>
      </c>
      <c r="V621">
        <v>60516.908884138167</v>
      </c>
      <c r="W621">
        <v>60599.224205851831</v>
      </c>
      <c r="X621">
        <v>4605.8220478323519</v>
      </c>
      <c r="Y621">
        <v>4629.9695099233022</v>
      </c>
      <c r="Z621">
        <v>4427.7749928677467</v>
      </c>
      <c r="AA621">
        <v>4720.769179015585</v>
      </c>
      <c r="AB621">
        <v>783.81971854229164</v>
      </c>
      <c r="AC621">
        <v>775.08079437397532</v>
      </c>
      <c r="AD621">
        <v>670.19583003190428</v>
      </c>
      <c r="AE621">
        <v>913.4162856664143</v>
      </c>
      <c r="AF621">
        <v>58.010517436715098</v>
      </c>
      <c r="AG621">
        <v>57.676300550997567</v>
      </c>
      <c r="AH621">
        <v>56.572780749069231</v>
      </c>
      <c r="AI621">
        <v>60.354908793789548</v>
      </c>
      <c r="AJ621">
        <v>0.48519720905408897</v>
      </c>
      <c r="AK621">
        <v>0.48519725355657622</v>
      </c>
      <c r="AL621">
        <v>0.48518699090998763</v>
      </c>
      <c r="AM621">
        <v>0.4852073683331849</v>
      </c>
      <c r="AN621">
        <v>0.95967522163255647</v>
      </c>
      <c r="AO621">
        <v>0.95967522163255681</v>
      </c>
      <c r="AP621">
        <v>0.95967522163255681</v>
      </c>
      <c r="AQ621">
        <v>0.95967522163255681</v>
      </c>
      <c r="AR621">
        <v>12.989524143583269</v>
      </c>
      <c r="AS621">
        <v>12.989524143583269</v>
      </c>
      <c r="AT621">
        <v>12.989524143583269</v>
      </c>
      <c r="AU621">
        <v>12.989524143583269</v>
      </c>
      <c r="AV621" t="str">
        <f>VLOOKUP(Sheet1[[#This Row],[NPDES ID2]],Combined_Sheet__Major_Only___2[[NPDES ID2]:[ECHO BFR]],3,FALSE)</f>
        <v>IN</v>
      </c>
      <c r="AW621" t="s">
        <v>41</v>
      </c>
      <c r="AX621" t="str">
        <f>VLOOKUP(Sheet1[[#This Row],[NPDES ID2]],Combined_Sheet__Major_Only___2[[NPDES ID2]:[ECHO BFR]],27,FALSE)</f>
        <v>methaneBioCaptureRecover, tempSludgeStore</v>
      </c>
      <c r="AY621" t="str">
        <f>VLOOKUP(Sheet1[[#This Row],[NPDES ID2]],Combined_Sheet__Major_Only___2[[NPDES ID2]:[ECHO BFR]],28,FALSE)</f>
        <v>-</v>
      </c>
      <c r="AZ621" t="str">
        <f>VLOOKUP(Sheet1[[#This Row],[NPDES ID2]],Combined_Sheet__Major_Only___2[[NPDES ID2]:[ECHO BFR]],29,FALSE)</f>
        <v>thickening</v>
      </c>
      <c r="BA621">
        <f>VLOOKUP(Sheet1[[#This Row],[NPDES ID2]],Combined_Sheet__Major_Only___2[[NPDES ID2]:[ECHO BFR]],17,FALSE)</f>
        <v>39.528306000000001</v>
      </c>
      <c r="BB621">
        <f>VLOOKUP(Sheet1[[#This Row],[NPDES ID2]],Combined_Sheet__Major_Only___2[[NPDES ID2]:[ECHO BFR]],18,FALSE)</f>
        <v>-85.792444000000003</v>
      </c>
      <c r="BC621" t="str">
        <f>IF(ISNUMBER(SEARCH("aerobic",$AW621)),"aerobic","")</f>
        <v>aerobic</v>
      </c>
      <c r="BD621" t="str">
        <f>IF(ISNUMBER(SEARCH("anaer",$AW621)),"anaer","")</f>
        <v/>
      </c>
      <c r="BE621" t="str">
        <f>IF(ISNUMBER(SEARCH("thickening",$AZ621)),"thickening","")</f>
        <v>thickening</v>
      </c>
      <c r="BF621" s="3" t="str">
        <f>IF(ISNUMBER(SEARCH("airDry",$AW621)),"airDry","")</f>
        <v/>
      </c>
      <c r="BG621" s="3" t="str">
        <f>IF(ISNUMBER(SEARCH("heatDry",$AY621)),"heatDry","")</f>
        <v/>
      </c>
      <c r="BH621" s="3" t="str">
        <f>IF(AND(ISNUMBER(SEARCH("aerobic",$AW621)),ISNUMBER(SEARCH("anaer",$AW621))),"Combined Aer and Anaer.","")</f>
        <v/>
      </c>
    </row>
    <row r="622" spans="1:60" x14ac:dyDescent="0.25">
      <c r="A622" s="4">
        <v>595</v>
      </c>
      <c r="B622" t="s">
        <v>2914</v>
      </c>
      <c r="C622">
        <v>1</v>
      </c>
      <c r="D622">
        <v>99893.576883213973</v>
      </c>
      <c r="E622">
        <v>99477.260921977839</v>
      </c>
      <c r="F622">
        <v>68125.813581883063</v>
      </c>
      <c r="G622">
        <v>132789.39416161439</v>
      </c>
      <c r="H622">
        <v>-119.08869455240701</v>
      </c>
      <c r="I622">
        <v>-121.40532096030719</v>
      </c>
      <c r="J622">
        <v>-137.15047750824189</v>
      </c>
      <c r="K622">
        <v>-95.622812807559285</v>
      </c>
      <c r="L622">
        <v>0.64207124183050301</v>
      </c>
      <c r="M622">
        <v>0.63906129232324571</v>
      </c>
      <c r="N622">
        <v>0.62910180411642969</v>
      </c>
      <c r="O622">
        <v>0.66321006491804024</v>
      </c>
      <c r="P622">
        <v>2.3429700709903991E-2</v>
      </c>
      <c r="Q622">
        <v>2.3668024578965361E-2</v>
      </c>
      <c r="R622">
        <v>1.950051869909036E-2</v>
      </c>
      <c r="S622">
        <v>2.671606236737583E-2</v>
      </c>
      <c r="T622">
        <v>60577.042335783713</v>
      </c>
      <c r="U622">
        <v>60576.996575572921</v>
      </c>
      <c r="V622">
        <v>60536.013853854267</v>
      </c>
      <c r="W622">
        <v>60618.35439594381</v>
      </c>
      <c r="X622">
        <v>4246.8442485796832</v>
      </c>
      <c r="Y622">
        <v>4264.982235652149</v>
      </c>
      <c r="Z622">
        <v>4112.9230505825526</v>
      </c>
      <c r="AA622">
        <v>4333.0606811830576</v>
      </c>
      <c r="AB622">
        <v>754.7615066871972</v>
      </c>
      <c r="AC622">
        <v>746.73140472142472</v>
      </c>
      <c r="AD622">
        <v>640.34319641366562</v>
      </c>
      <c r="AE622">
        <v>886.84734079946838</v>
      </c>
      <c r="AF622">
        <v>62.922984830902969</v>
      </c>
      <c r="AG622">
        <v>62.62800857438512</v>
      </c>
      <c r="AH622">
        <v>61.651982342721617</v>
      </c>
      <c r="AI622">
        <v>64.994588692549343</v>
      </c>
      <c r="AJ622">
        <v>0.54514672547449161</v>
      </c>
      <c r="AK622">
        <v>0.54514672557959987</v>
      </c>
      <c r="AL622">
        <v>0.54514670138951249</v>
      </c>
      <c r="AM622">
        <v>0.54514674942014385</v>
      </c>
      <c r="AN622">
        <v>0.95968721192486217</v>
      </c>
      <c r="AO622">
        <v>0.95968721192486228</v>
      </c>
      <c r="AP622">
        <v>0.95968721192486228</v>
      </c>
      <c r="AQ622">
        <v>0.95968721192486228</v>
      </c>
      <c r="AR622">
        <v>13.738329883146839</v>
      </c>
      <c r="AS622">
        <v>13.738329883146831</v>
      </c>
      <c r="AT622">
        <v>13.738329883146831</v>
      </c>
      <c r="AU622">
        <v>13.738329883146831</v>
      </c>
      <c r="AV622" t="str">
        <f>VLOOKUP(Sheet1[[#This Row],[NPDES ID2]],Combined_Sheet__Major_Only___2[[NPDES ID2]:[ECHO BFR]],3,FALSE)</f>
        <v>IL</v>
      </c>
      <c r="AW622" t="s">
        <v>41</v>
      </c>
      <c r="AX622" t="str">
        <f>VLOOKUP(Sheet1[[#This Row],[NPDES ID2]],Combined_Sheet__Major_Only___2[[NPDES ID2]:[ECHO BFR]],27,FALSE)</f>
        <v>-</v>
      </c>
      <c r="AY622" t="str">
        <f>VLOOKUP(Sheet1[[#This Row],[NPDES ID2]],Combined_Sheet__Major_Only___2[[NPDES ID2]:[ECHO BFR]],28,FALSE)</f>
        <v>-</v>
      </c>
      <c r="AZ622" t="str">
        <f>VLOOKUP(Sheet1[[#This Row],[NPDES ID2]],Combined_Sheet__Major_Only___2[[NPDES ID2]:[ECHO BFR]],29,FALSE)</f>
        <v>thickening</v>
      </c>
      <c r="BA622">
        <f>VLOOKUP(Sheet1[[#This Row],[NPDES ID2]],Combined_Sheet__Major_Only___2[[NPDES ID2]:[ECHO BFR]],17,FALSE)</f>
        <v>41.616219999999998</v>
      </c>
      <c r="BB622">
        <f>VLOOKUP(Sheet1[[#This Row],[NPDES ID2]],Combined_Sheet__Major_Only___2[[NPDES ID2]:[ECHO BFR]],18,FALSE)</f>
        <v>-88.2119</v>
      </c>
      <c r="BC622" t="str">
        <f>IF(ISNUMBER(SEARCH("aerobic",$AW622)),"aerobic","")</f>
        <v>aerobic</v>
      </c>
      <c r="BD622" t="str">
        <f>IF(ISNUMBER(SEARCH("anaer",$AW622)),"anaer","")</f>
        <v/>
      </c>
      <c r="BE622" t="str">
        <f>IF(ISNUMBER(SEARCH("thickening",$AZ622)),"thickening","")</f>
        <v>thickening</v>
      </c>
      <c r="BF622" s="3" t="str">
        <f>IF(ISNUMBER(SEARCH("airDry",$AW622)),"airDry","")</f>
        <v/>
      </c>
      <c r="BG622" s="3" t="str">
        <f>IF(ISNUMBER(SEARCH("heatDry",$AY622)),"heatDry","")</f>
        <v/>
      </c>
      <c r="BH622" s="3" t="str">
        <f>IF(AND(ISNUMBER(SEARCH("aerobic",$AW622)),ISNUMBER(SEARCH("anaer",$AW622))),"Combined Aer and Anaer.","")</f>
        <v/>
      </c>
    </row>
    <row r="623" spans="1:60" x14ac:dyDescent="0.25">
      <c r="A623" s="4">
        <v>1414</v>
      </c>
      <c r="B623" t="s">
        <v>6694</v>
      </c>
      <c r="C623">
        <v>134.30000000000001</v>
      </c>
      <c r="D623">
        <v>846.45962264479601</v>
      </c>
      <c r="E623">
        <v>846.02888962783868</v>
      </c>
      <c r="F623">
        <v>605.119567478617</v>
      </c>
      <c r="G623">
        <v>1105.7444104194869</v>
      </c>
      <c r="H623">
        <v>-117.4879323754196</v>
      </c>
      <c r="I623">
        <v>-119.77686137075329</v>
      </c>
      <c r="J623">
        <v>-135.36754907853711</v>
      </c>
      <c r="K623">
        <v>-93.974289479483204</v>
      </c>
      <c r="L623">
        <v>87.293546897771122</v>
      </c>
      <c r="M623">
        <v>86.897802548219829</v>
      </c>
      <c r="N623">
        <v>85.587966900687107</v>
      </c>
      <c r="O623">
        <v>90.073336427363913</v>
      </c>
      <c r="P623">
        <v>3.1443485503957831</v>
      </c>
      <c r="Q623">
        <v>3.1806698263652251</v>
      </c>
      <c r="R623">
        <v>2.6126767283319201</v>
      </c>
      <c r="S623">
        <v>3.583065849033586</v>
      </c>
      <c r="T623">
        <v>60752.792837905239</v>
      </c>
      <c r="U623">
        <v>60752.746948842658</v>
      </c>
      <c r="V623">
        <v>60711.648827796656</v>
      </c>
      <c r="W623">
        <v>60794.221224745314</v>
      </c>
      <c r="X623">
        <v>4207.2015671033014</v>
      </c>
      <c r="Y623">
        <v>4224.5470867747345</v>
      </c>
      <c r="Z623">
        <v>4078.8676155799139</v>
      </c>
      <c r="AA623">
        <v>4289.8056991991371</v>
      </c>
      <c r="AB623">
        <v>748.85020091597198</v>
      </c>
      <c r="AC623">
        <v>741.07036352111209</v>
      </c>
      <c r="AD623">
        <v>635.34713749578441</v>
      </c>
      <c r="AE623">
        <v>880.62311794837615</v>
      </c>
      <c r="AF623">
        <v>63.699362878270833</v>
      </c>
      <c r="AG623">
        <v>63.410421634638617</v>
      </c>
      <c r="AH623">
        <v>62.455110685489103</v>
      </c>
      <c r="AI623">
        <v>65.727693420693484</v>
      </c>
      <c r="AJ623">
        <v>0.55463066297729646</v>
      </c>
      <c r="AK623">
        <v>0.55463067724545012</v>
      </c>
      <c r="AL623">
        <v>0.55462739166939945</v>
      </c>
      <c r="AM623">
        <v>0.55463391538316964</v>
      </c>
      <c r="AN623">
        <v>0.9597971073796252</v>
      </c>
      <c r="AO623">
        <v>0.95979710737962487</v>
      </c>
      <c r="AP623">
        <v>0.95979710737962487</v>
      </c>
      <c r="AQ623">
        <v>0.95979710737962487</v>
      </c>
      <c r="AR623">
        <v>13.89574464332199</v>
      </c>
      <c r="AS623">
        <v>13.89574464332199</v>
      </c>
      <c r="AT623">
        <v>13.89574464332199</v>
      </c>
      <c r="AU623">
        <v>13.89574464332199</v>
      </c>
      <c r="AV623" t="str">
        <f>VLOOKUP(Sheet1[[#This Row],[NPDES ID2]],Combined_Sheet__Major_Only___2[[NPDES ID2]:[ECHO BFR]],3,FALSE)</f>
        <v>WV</v>
      </c>
      <c r="AW623" t="s">
        <v>544</v>
      </c>
      <c r="AX623" t="str">
        <f>VLOOKUP(Sheet1[[#This Row],[NPDES ID2]],Combined_Sheet__Major_Only___2[[NPDES ID2]:[ECHO BFR]],27,FALSE)</f>
        <v>-</v>
      </c>
      <c r="AY623" t="str">
        <f>VLOOKUP(Sheet1[[#This Row],[NPDES ID2]],Combined_Sheet__Major_Only___2[[NPDES ID2]:[ECHO BFR]],28,FALSE)</f>
        <v>-</v>
      </c>
      <c r="AZ623" t="str">
        <f>VLOOKUP(Sheet1[[#This Row],[NPDES ID2]],Combined_Sheet__Major_Only___2[[NPDES ID2]:[ECHO BFR]],29,FALSE)</f>
        <v>thickening</v>
      </c>
      <c r="BA623">
        <f>VLOOKUP(Sheet1[[#This Row],[NPDES ID2]],Combined_Sheet__Major_Only___2[[NPDES ID2]:[ECHO BFR]],17,FALSE)</f>
        <v>38.436950000000003</v>
      </c>
      <c r="BB623">
        <f>VLOOKUP(Sheet1[[#This Row],[NPDES ID2]],Combined_Sheet__Major_Only___2[[NPDES ID2]:[ECHO BFR]],18,FALSE)</f>
        <v>-81.834029999999998</v>
      </c>
      <c r="BC623" t="str">
        <f>IF(ISNUMBER(SEARCH("aerobic",$AW623)),"aerobic","")</f>
        <v>aerobic</v>
      </c>
      <c r="BD623" t="str">
        <f>IF(ISNUMBER(SEARCH("anaer",$AW623)),"anaer","")</f>
        <v/>
      </c>
      <c r="BE623" t="str">
        <f>IF(ISNUMBER(SEARCH("thickening",$AZ623)),"thickening","")</f>
        <v>thickening</v>
      </c>
      <c r="BF623" s="2" t="str">
        <f>IF(ISNUMBER(SEARCH("airDry",$AW623)),"airDry","")</f>
        <v/>
      </c>
      <c r="BG623" s="2" t="str">
        <f>IF(ISNUMBER(SEARCH("heatDry",$AY623)),"heatDry","")</f>
        <v/>
      </c>
      <c r="BH623" s="2" t="str">
        <f>IF(AND(ISNUMBER(SEARCH("aerobic",$AW623)),ISNUMBER(SEARCH("anaer",$AW623))),"Combined Aer and Anaer.","")</f>
        <v/>
      </c>
    </row>
    <row r="624" spans="1:60" x14ac:dyDescent="0.25">
      <c r="A624" s="4">
        <v>486</v>
      </c>
      <c r="B624" t="s">
        <v>2417</v>
      </c>
      <c r="C624">
        <v>398</v>
      </c>
      <c r="D624">
        <v>436.73039556596552</v>
      </c>
      <c r="E624">
        <v>441.83368173196362</v>
      </c>
      <c r="F624">
        <v>333.7301607154098</v>
      </c>
      <c r="G624">
        <v>537.72413519314284</v>
      </c>
      <c r="H624">
        <v>-124.9672351144029</v>
      </c>
      <c r="I624">
        <v>-127.47616309390339</v>
      </c>
      <c r="J624">
        <v>-143.69087217130161</v>
      </c>
      <c r="K624">
        <v>-101.92831967123151</v>
      </c>
      <c r="L624">
        <v>244.0819559429149</v>
      </c>
      <c r="M624">
        <v>242.79389934550531</v>
      </c>
      <c r="N624">
        <v>238.5283082998034</v>
      </c>
      <c r="O624">
        <v>253.13260109590971</v>
      </c>
      <c r="P624">
        <v>9.3485593491079868</v>
      </c>
      <c r="Q624">
        <v>9.4425958721442314</v>
      </c>
      <c r="R624">
        <v>7.8280202824849372</v>
      </c>
      <c r="S624">
        <v>10.655556498259291</v>
      </c>
      <c r="T624">
        <v>60762.454479025393</v>
      </c>
      <c r="U624">
        <v>60762.408582879361</v>
      </c>
      <c r="V624">
        <v>60721.304117914733</v>
      </c>
      <c r="W624">
        <v>60803.889260764023</v>
      </c>
      <c r="X624">
        <v>4460.2442264442443</v>
      </c>
      <c r="Y624">
        <v>4481.7996252280682</v>
      </c>
      <c r="Z624">
        <v>4301.9357113714377</v>
      </c>
      <c r="AA624">
        <v>4562.3062120603636</v>
      </c>
      <c r="AB624">
        <v>934.83849473872488</v>
      </c>
      <c r="AC624">
        <v>919.78976345160595</v>
      </c>
      <c r="AD624">
        <v>770.65677720646704</v>
      </c>
      <c r="AE624">
        <v>1127.7517232968121</v>
      </c>
      <c r="AF624">
        <v>60.101873538488718</v>
      </c>
      <c r="AG624">
        <v>59.78421655473241</v>
      </c>
      <c r="AH624">
        <v>58.735379566220438</v>
      </c>
      <c r="AI624">
        <v>62.330097949113892</v>
      </c>
      <c r="AJ624">
        <v>0.51070608599908551</v>
      </c>
      <c r="AK624">
        <v>0.51070612843646557</v>
      </c>
      <c r="AL624">
        <v>0.51069634388357033</v>
      </c>
      <c r="AM624">
        <v>0.5107157719698695</v>
      </c>
      <c r="AN624">
        <v>0.95980313135856477</v>
      </c>
      <c r="AO624">
        <v>0.95980313135856465</v>
      </c>
      <c r="AP624">
        <v>0.95980313135856465</v>
      </c>
      <c r="AQ624">
        <v>0.95980313135856465</v>
      </c>
      <c r="AR624">
        <v>11.97250962919702</v>
      </c>
      <c r="AS624">
        <v>11.97250962919702</v>
      </c>
      <c r="AT624">
        <v>11.97250962919702</v>
      </c>
      <c r="AU624">
        <v>11.97250962919702</v>
      </c>
      <c r="AV624" t="str">
        <f>VLOOKUP(Sheet1[[#This Row],[NPDES ID2]],Combined_Sheet__Major_Only___2[[NPDES ID2]:[ECHO BFR]],3,FALSE)</f>
        <v>WY</v>
      </c>
      <c r="AW624" t="s">
        <v>41</v>
      </c>
      <c r="AX624" t="str">
        <f>VLOOKUP(Sheet1[[#This Row],[NPDES ID2]],Combined_Sheet__Major_Only___2[[NPDES ID2]:[ECHO BFR]],27,FALSE)</f>
        <v>tempSludgeStore</v>
      </c>
      <c r="AY624" t="str">
        <f>VLOOKUP(Sheet1[[#This Row],[NPDES ID2]],Combined_Sheet__Major_Only___2[[NPDES ID2]:[ECHO BFR]],28,FALSE)</f>
        <v>-</v>
      </c>
      <c r="AZ624" t="str">
        <f>VLOOKUP(Sheet1[[#This Row],[NPDES ID2]],Combined_Sheet__Major_Only___2[[NPDES ID2]:[ECHO BFR]],29,FALSE)</f>
        <v>thickening</v>
      </c>
      <c r="BA624">
        <f>VLOOKUP(Sheet1[[#This Row],[NPDES ID2]],Combined_Sheet__Major_Only___2[[NPDES ID2]:[ECHO BFR]],17,FALSE)</f>
        <v>41.569380000000002</v>
      </c>
      <c r="BB624">
        <f>VLOOKUP(Sheet1[[#This Row],[NPDES ID2]],Combined_Sheet__Major_Only___2[[NPDES ID2]:[ECHO BFR]],18,FALSE)</f>
        <v>-109.2783</v>
      </c>
      <c r="BC624" t="str">
        <f>IF(ISNUMBER(SEARCH("aerobic",$AW624)),"aerobic","")</f>
        <v>aerobic</v>
      </c>
      <c r="BD624" t="str">
        <f>IF(ISNUMBER(SEARCH("anaer",$AW624)),"anaer","")</f>
        <v/>
      </c>
      <c r="BE624" t="str">
        <f>IF(ISNUMBER(SEARCH("thickening",$AZ624)),"thickening","")</f>
        <v>thickening</v>
      </c>
      <c r="BF624" s="2" t="str">
        <f>IF(ISNUMBER(SEARCH("airDry",$AW624)),"airDry","")</f>
        <v/>
      </c>
      <c r="BG624" s="2" t="str">
        <f>IF(ISNUMBER(SEARCH("heatDry",$AY624)),"heatDry","")</f>
        <v/>
      </c>
      <c r="BH624" s="2" t="str">
        <f>IF(AND(ISNUMBER(SEARCH("aerobic",$AW624)),ISNUMBER(SEARCH("anaer",$AW624))),"Combined Aer and Anaer.","")</f>
        <v/>
      </c>
    </row>
    <row r="625" spans="1:60" x14ac:dyDescent="0.25">
      <c r="A625" s="4">
        <v>1613</v>
      </c>
      <c r="B625" t="s">
        <v>7579</v>
      </c>
      <c r="C625">
        <v>74.3</v>
      </c>
      <c r="D625">
        <v>1459.278147321794</v>
      </c>
      <c r="E625">
        <v>1458.768762616671</v>
      </c>
      <c r="F625">
        <v>1021.539526181964</v>
      </c>
      <c r="G625">
        <v>1924.7977275197611</v>
      </c>
      <c r="H625">
        <v>-120.3218255126863</v>
      </c>
      <c r="I625">
        <v>-122.66497137830559</v>
      </c>
      <c r="J625">
        <v>-138.52672075661479</v>
      </c>
      <c r="K625">
        <v>-96.939835302299798</v>
      </c>
      <c r="L625">
        <v>47.243268577299538</v>
      </c>
      <c r="M625">
        <v>47.015985893427867</v>
      </c>
      <c r="N625">
        <v>46.263826648747248</v>
      </c>
      <c r="O625">
        <v>48.839617686143868</v>
      </c>
      <c r="P625">
        <v>1.741788326788382</v>
      </c>
      <c r="Q625">
        <v>1.7576142720429671</v>
      </c>
      <c r="R625">
        <v>1.451594366301671</v>
      </c>
      <c r="S625">
        <v>1.9871276704374441</v>
      </c>
      <c r="T625">
        <v>60784.049425826481</v>
      </c>
      <c r="U625">
        <v>60784.003513848082</v>
      </c>
      <c r="V625">
        <v>60742.88486945122</v>
      </c>
      <c r="W625">
        <v>60825.498500943722</v>
      </c>
      <c r="X625">
        <v>4303.1535730751984</v>
      </c>
      <c r="Y625">
        <v>4322.0398916279428</v>
      </c>
      <c r="Z625">
        <v>4163.8951955647253</v>
      </c>
      <c r="AA625">
        <v>4392.8278208618249</v>
      </c>
      <c r="AB625">
        <v>734.51936333651156</v>
      </c>
      <c r="AC625">
        <v>727.15474421372505</v>
      </c>
      <c r="AD625">
        <v>627.04600978323754</v>
      </c>
      <c r="AE625">
        <v>857.18182166215399</v>
      </c>
      <c r="AF625">
        <v>62.313019062197618</v>
      </c>
      <c r="AG625">
        <v>62.013150378976121</v>
      </c>
      <c r="AH625">
        <v>61.021333231948731</v>
      </c>
      <c r="AI625">
        <v>64.418508650915911</v>
      </c>
      <c r="AJ625">
        <v>0.53769731790010056</v>
      </c>
      <c r="AK625">
        <v>0.53769732554475524</v>
      </c>
      <c r="AL625">
        <v>0.53769556562926868</v>
      </c>
      <c r="AM625">
        <v>0.53769906004081869</v>
      </c>
      <c r="AN625">
        <v>0.95981658916189827</v>
      </c>
      <c r="AO625">
        <v>0.95981658916189838</v>
      </c>
      <c r="AP625">
        <v>0.95981658916189838</v>
      </c>
      <c r="AQ625">
        <v>0.95981658916189838</v>
      </c>
      <c r="AR625">
        <v>13.928763515040041</v>
      </c>
      <c r="AS625">
        <v>13.928763515040041</v>
      </c>
      <c r="AT625">
        <v>13.928763515040041</v>
      </c>
      <c r="AU625">
        <v>13.928763515040041</v>
      </c>
      <c r="AV625" t="str">
        <f>VLOOKUP(Sheet1[[#This Row],[NPDES ID2]],Combined_Sheet__Major_Only___2[[NPDES ID2]:[ECHO BFR]],3,FALSE)</f>
        <v>TX</v>
      </c>
      <c r="AW625" t="s">
        <v>41</v>
      </c>
      <c r="AX625" t="str">
        <f>VLOOKUP(Sheet1[[#This Row],[NPDES ID2]],Combined_Sheet__Major_Only___2[[NPDES ID2]:[ECHO BFR]],27,FALSE)</f>
        <v>-</v>
      </c>
      <c r="AY625" t="str">
        <f>VLOOKUP(Sheet1[[#This Row],[NPDES ID2]],Combined_Sheet__Major_Only___2[[NPDES ID2]:[ECHO BFR]],28,FALSE)</f>
        <v>-</v>
      </c>
      <c r="AZ625" t="str">
        <f>VLOOKUP(Sheet1[[#This Row],[NPDES ID2]],Combined_Sheet__Major_Only___2[[NPDES ID2]:[ECHO BFR]],29,FALSE)</f>
        <v>thickening</v>
      </c>
      <c r="BA625">
        <f>VLOOKUP(Sheet1[[#This Row],[NPDES ID2]],Combined_Sheet__Major_Only___2[[NPDES ID2]:[ECHO BFR]],17,FALSE)</f>
        <v>30.109711000000001</v>
      </c>
      <c r="BB625">
        <f>VLOOKUP(Sheet1[[#This Row],[NPDES ID2]],Combined_Sheet__Major_Only___2[[NPDES ID2]:[ECHO BFR]],18,FALSE)</f>
        <v>-95.607494000000003</v>
      </c>
      <c r="BC625" t="str">
        <f>IF(ISNUMBER(SEARCH("aerobic",$AW625)),"aerobic","")</f>
        <v>aerobic</v>
      </c>
      <c r="BD625" t="str">
        <f>IF(ISNUMBER(SEARCH("anaer",$AW625)),"anaer","")</f>
        <v/>
      </c>
      <c r="BE625" t="str">
        <f>IF(ISNUMBER(SEARCH("thickening",$AZ625)),"thickening","")</f>
        <v>thickening</v>
      </c>
      <c r="BF625" s="3" t="str">
        <f>IF(ISNUMBER(SEARCH("airDry",$AW625)),"airDry","")</f>
        <v/>
      </c>
      <c r="BG625" s="3" t="str">
        <f>IF(ISNUMBER(SEARCH("heatDry",$AY625)),"heatDry","")</f>
        <v/>
      </c>
      <c r="BH625" s="3" t="str">
        <f>IF(AND(ISNUMBER(SEARCH("aerobic",$AW625)),ISNUMBER(SEARCH("anaer",$AW625))),"Combined Aer and Anaer.","")</f>
        <v/>
      </c>
    </row>
    <row r="626" spans="1:60" x14ac:dyDescent="0.25">
      <c r="A626" s="4">
        <v>538</v>
      </c>
      <c r="B626" t="s">
        <v>2651</v>
      </c>
      <c r="C626">
        <v>270</v>
      </c>
      <c r="D626">
        <v>522.19669094168216</v>
      </c>
      <c r="E626">
        <v>526.36944292841133</v>
      </c>
      <c r="F626">
        <v>392.14381932465028</v>
      </c>
      <c r="G626">
        <v>670.78780067698096</v>
      </c>
      <c r="H626">
        <v>-121.9390336912618</v>
      </c>
      <c r="I626">
        <v>-124.3549549160214</v>
      </c>
      <c r="J626">
        <v>-140.32426085888741</v>
      </c>
      <c r="K626">
        <v>-98.700027159632853</v>
      </c>
      <c r="L626">
        <v>169.47347882040961</v>
      </c>
      <c r="M626">
        <v>168.63031387228821</v>
      </c>
      <c r="N626">
        <v>165.83878686450601</v>
      </c>
      <c r="O626">
        <v>175.39709823001851</v>
      </c>
      <c r="P626">
        <v>6.334028530794753</v>
      </c>
      <c r="Q626">
        <v>6.3836116082379739</v>
      </c>
      <c r="R626">
        <v>5.287829517542816</v>
      </c>
      <c r="S626">
        <v>7.2216277948813801</v>
      </c>
      <c r="T626">
        <v>60823.788132429887</v>
      </c>
      <c r="U626">
        <v>60823.742191316982</v>
      </c>
      <c r="V626">
        <v>60782.597454135423</v>
      </c>
      <c r="W626">
        <v>60865.263510014258</v>
      </c>
      <c r="X626">
        <v>4362.0765902551939</v>
      </c>
      <c r="Y626">
        <v>4381.9071447502929</v>
      </c>
      <c r="Z626">
        <v>4216.0759485749732</v>
      </c>
      <c r="AA626">
        <v>4456.1309619833864</v>
      </c>
      <c r="AB626">
        <v>876.09911517365481</v>
      </c>
      <c r="AC626">
        <v>863.65639478559342</v>
      </c>
      <c r="AD626">
        <v>727.50718812550758</v>
      </c>
      <c r="AE626">
        <v>1050.0160409713669</v>
      </c>
      <c r="AF626">
        <v>61.513471032464139</v>
      </c>
      <c r="AG626">
        <v>61.207096580365338</v>
      </c>
      <c r="AH626">
        <v>60.194883328259358</v>
      </c>
      <c r="AI626">
        <v>63.663302973649543</v>
      </c>
      <c r="AJ626">
        <v>0.52793490195461312</v>
      </c>
      <c r="AK626">
        <v>0.52793493101399969</v>
      </c>
      <c r="AL626">
        <v>0.52792823509306597</v>
      </c>
      <c r="AM626">
        <v>0.52794153034538016</v>
      </c>
      <c r="AN626">
        <v>0.95984133048153486</v>
      </c>
      <c r="AO626">
        <v>0.95984133048153486</v>
      </c>
      <c r="AP626">
        <v>0.95984133048153486</v>
      </c>
      <c r="AQ626">
        <v>0.95984133048153486</v>
      </c>
      <c r="AR626">
        <v>12.5390914971249</v>
      </c>
      <c r="AS626">
        <v>12.5390914971249</v>
      </c>
      <c r="AT626">
        <v>12.5390914971249</v>
      </c>
      <c r="AU626">
        <v>12.5390914971249</v>
      </c>
      <c r="AV626" t="str">
        <f>VLOOKUP(Sheet1[[#This Row],[NPDES ID2]],Combined_Sheet__Major_Only___2[[NPDES ID2]:[ECHO BFR]],3,FALSE)</f>
        <v>MO</v>
      </c>
      <c r="AW626" t="s">
        <v>41</v>
      </c>
      <c r="AX626" t="str">
        <f>VLOOKUP(Sheet1[[#This Row],[NPDES ID2]],Combined_Sheet__Major_Only___2[[NPDES ID2]:[ECHO BFR]],27,FALSE)</f>
        <v>tempSludgeStore</v>
      </c>
      <c r="AY626" t="str">
        <f>VLOOKUP(Sheet1[[#This Row],[NPDES ID2]],Combined_Sheet__Major_Only___2[[NPDES ID2]:[ECHO BFR]],28,FALSE)</f>
        <v>-</v>
      </c>
      <c r="AZ626" t="str">
        <f>VLOOKUP(Sheet1[[#This Row],[NPDES ID2]],Combined_Sheet__Major_Only___2[[NPDES ID2]:[ECHO BFR]],29,FALSE)</f>
        <v>thickening</v>
      </c>
      <c r="BA626">
        <f>VLOOKUP(Sheet1[[#This Row],[NPDES ID2]],Combined_Sheet__Major_Only___2[[NPDES ID2]:[ECHO BFR]],17,FALSE)</f>
        <v>38.366388999999998</v>
      </c>
      <c r="BB626">
        <f>VLOOKUP(Sheet1[[#This Row],[NPDES ID2]],Combined_Sheet__Major_Only___2[[NPDES ID2]:[ECHO BFR]],18,FALSE)</f>
        <v>-90.361666999999997</v>
      </c>
      <c r="BC626" t="str">
        <f>IF(ISNUMBER(SEARCH("aerobic",$AW626)),"aerobic","")</f>
        <v>aerobic</v>
      </c>
      <c r="BD626" t="str">
        <f>IF(ISNUMBER(SEARCH("anaer",$AW626)),"anaer","")</f>
        <v/>
      </c>
      <c r="BE626" t="str">
        <f>IF(ISNUMBER(SEARCH("thickening",$AZ626)),"thickening","")</f>
        <v>thickening</v>
      </c>
      <c r="BF626" s="2" t="str">
        <f>IF(ISNUMBER(SEARCH("airDry",$AW626)),"airDry","")</f>
        <v/>
      </c>
      <c r="BG626" s="2" t="str">
        <f>IF(ISNUMBER(SEARCH("heatDry",$AY626)),"heatDry","")</f>
        <v/>
      </c>
      <c r="BH626" s="2" t="str">
        <f>IF(AND(ISNUMBER(SEARCH("aerobic",$AW626)),ISNUMBER(SEARCH("anaer",$AW626))),"Combined Aer and Anaer.","")</f>
        <v/>
      </c>
    </row>
    <row r="627" spans="1:60" x14ac:dyDescent="0.25">
      <c r="A627" s="4">
        <v>1687</v>
      </c>
      <c r="B627" t="s">
        <v>7914</v>
      </c>
      <c r="C627">
        <v>50.73</v>
      </c>
      <c r="D627">
        <v>2098.977084824036</v>
      </c>
      <c r="E627">
        <v>2099.207020072628</v>
      </c>
      <c r="F627">
        <v>1458.090564487446</v>
      </c>
      <c r="G627">
        <v>2776.7109732838012</v>
      </c>
      <c r="H627">
        <v>-121.2072780049954</v>
      </c>
      <c r="I627">
        <v>-123.5701550876768</v>
      </c>
      <c r="J627">
        <v>-139.5166993791164</v>
      </c>
      <c r="K627">
        <v>-97.865407505131415</v>
      </c>
      <c r="L627">
        <v>32.038705572294013</v>
      </c>
      <c r="M627">
        <v>31.881795074685719</v>
      </c>
      <c r="N627">
        <v>31.36254652063813</v>
      </c>
      <c r="O627">
        <v>33.140755486638213</v>
      </c>
      <c r="P627">
        <v>1.1897001878551281</v>
      </c>
      <c r="Q627">
        <v>1.1996195127904281</v>
      </c>
      <c r="R627">
        <v>0.99238174465492968</v>
      </c>
      <c r="S627">
        <v>1.357753934664383</v>
      </c>
      <c r="T627">
        <v>60830.476823440593</v>
      </c>
      <c r="U627">
        <v>60830.43087742386</v>
      </c>
      <c r="V627">
        <v>60789.281748388887</v>
      </c>
      <c r="W627">
        <v>60871.956628171451</v>
      </c>
      <c r="X627">
        <v>4335.751363954585</v>
      </c>
      <c r="Y627">
        <v>4355.1394148807467</v>
      </c>
      <c r="Z627">
        <v>4192.9267642859077</v>
      </c>
      <c r="AA627">
        <v>4427.7369316870381</v>
      </c>
      <c r="AB627">
        <v>797.99455106602477</v>
      </c>
      <c r="AC627">
        <v>788.56753082977093</v>
      </c>
      <c r="AD627">
        <v>672.87255862222264</v>
      </c>
      <c r="AE627">
        <v>942.29842567081653</v>
      </c>
      <c r="AF627">
        <v>61.892396496690942</v>
      </c>
      <c r="AG627">
        <v>61.589215795006453</v>
      </c>
      <c r="AH627">
        <v>60.586318230032937</v>
      </c>
      <c r="AI627">
        <v>64.021291064129841</v>
      </c>
      <c r="AJ627">
        <v>0.53256121876966889</v>
      </c>
      <c r="AK627">
        <v>0.53256122410978235</v>
      </c>
      <c r="AL627">
        <v>0.53255999484777894</v>
      </c>
      <c r="AM627">
        <v>0.53256243561456063</v>
      </c>
      <c r="AN627">
        <v>0.95984549186539925</v>
      </c>
      <c r="AO627">
        <v>0.95984549186539936</v>
      </c>
      <c r="AP627">
        <v>0.95984549186539936</v>
      </c>
      <c r="AQ627">
        <v>0.95984549186539936</v>
      </c>
      <c r="AR627">
        <v>13.245116454613241</v>
      </c>
      <c r="AS627">
        <v>13.245116454613241</v>
      </c>
      <c r="AT627">
        <v>13.245116454613241</v>
      </c>
      <c r="AU627">
        <v>13.245116454613241</v>
      </c>
      <c r="AV627" t="str">
        <f>VLOOKUP(Sheet1[[#This Row],[NPDES ID2]],Combined_Sheet__Major_Only___2[[NPDES ID2]:[ECHO BFR]],3,FALSE)</f>
        <v>FL</v>
      </c>
      <c r="AW627" t="s">
        <v>41</v>
      </c>
      <c r="AX627" t="str">
        <f>VLOOKUP(Sheet1[[#This Row],[NPDES ID2]],Combined_Sheet__Major_Only___2[[NPDES ID2]:[ECHO BFR]],27,FALSE)</f>
        <v>-</v>
      </c>
      <c r="AY627" t="str">
        <f>VLOOKUP(Sheet1[[#This Row],[NPDES ID2]],Combined_Sheet__Major_Only___2[[NPDES ID2]:[ECHO BFR]],28,FALSE)</f>
        <v>-</v>
      </c>
      <c r="AZ627" t="str">
        <f>VLOOKUP(Sheet1[[#This Row],[NPDES ID2]],Combined_Sheet__Major_Only___2[[NPDES ID2]:[ECHO BFR]],29,FALSE)</f>
        <v>thickening</v>
      </c>
      <c r="BA627">
        <f>VLOOKUP(Sheet1[[#This Row],[NPDES ID2]],Combined_Sheet__Major_Only___2[[NPDES ID2]:[ECHO BFR]],17,FALSE)</f>
        <v>30.505711000000002</v>
      </c>
      <c r="BB627">
        <f>VLOOKUP(Sheet1[[#This Row],[NPDES ID2]],Combined_Sheet__Major_Only___2[[NPDES ID2]:[ECHO BFR]],18,FALSE)</f>
        <v>-82.949460999999999</v>
      </c>
      <c r="BC627" t="str">
        <f>IF(ISNUMBER(SEARCH("aerobic",$AW627)),"aerobic","")</f>
        <v>aerobic</v>
      </c>
      <c r="BD627" t="str">
        <f>IF(ISNUMBER(SEARCH("anaer",$AW627)),"anaer","")</f>
        <v/>
      </c>
      <c r="BE627" t="str">
        <f>IF(ISNUMBER(SEARCH("thickening",$AZ627)),"thickening","")</f>
        <v>thickening</v>
      </c>
      <c r="BF627" s="3" t="str">
        <f>IF(ISNUMBER(SEARCH("airDry",$AW627)),"airDry","")</f>
        <v/>
      </c>
      <c r="BG627" s="3" t="str">
        <f>IF(ISNUMBER(SEARCH("heatDry",$AY627)),"heatDry","")</f>
        <v/>
      </c>
      <c r="BH627" s="3" t="str">
        <f>IF(AND(ISNUMBER(SEARCH("aerobic",$AW627)),ISNUMBER(SEARCH("anaer",$AW627))),"Combined Aer and Anaer.","")</f>
        <v/>
      </c>
    </row>
    <row r="628" spans="1:60" x14ac:dyDescent="0.25">
      <c r="A628" s="4">
        <v>2022</v>
      </c>
      <c r="B628" t="s">
        <v>9515</v>
      </c>
      <c r="C628">
        <v>1469</v>
      </c>
      <c r="D628">
        <v>473.99878259026292</v>
      </c>
      <c r="E628">
        <v>473.37275008048931</v>
      </c>
      <c r="F628">
        <v>403.68011426176542</v>
      </c>
      <c r="G628">
        <v>556.35330041936049</v>
      </c>
      <c r="H628">
        <v>-126.1074842403939</v>
      </c>
      <c r="I628">
        <v>-128.72780386576221</v>
      </c>
      <c r="J628">
        <v>-144.91293814435971</v>
      </c>
      <c r="K628">
        <v>-103.3657305599458</v>
      </c>
      <c r="L628">
        <v>891.0812675244141</v>
      </c>
      <c r="M628">
        <v>886.25537435053684</v>
      </c>
      <c r="N628">
        <v>870.24126278807239</v>
      </c>
      <c r="O628">
        <v>925.03274336455388</v>
      </c>
      <c r="P628">
        <v>34.523185993541709</v>
      </c>
      <c r="Q628">
        <v>34.848865590628208</v>
      </c>
      <c r="R628">
        <v>28.949259909871159</v>
      </c>
      <c r="S628">
        <v>39.386860242952217</v>
      </c>
      <c r="T628">
        <v>60887.741982381747</v>
      </c>
      <c r="U628">
        <v>60887.695994380963</v>
      </c>
      <c r="V628">
        <v>60846.509264538363</v>
      </c>
      <c r="W628">
        <v>60929.259690081497</v>
      </c>
      <c r="X628">
        <v>4518.7604324521662</v>
      </c>
      <c r="Y628">
        <v>4541.1399617290062</v>
      </c>
      <c r="Z628">
        <v>4353.9973548049038</v>
      </c>
      <c r="AA628">
        <v>4625.0623469937163</v>
      </c>
      <c r="AB628">
        <v>754.00765932732213</v>
      </c>
      <c r="AC628">
        <v>746.00105388285533</v>
      </c>
      <c r="AD628">
        <v>646.25145929315875</v>
      </c>
      <c r="AE628">
        <v>875.03195555146749</v>
      </c>
      <c r="AF628">
        <v>59.450270163860999</v>
      </c>
      <c r="AG628">
        <v>59.126625088867883</v>
      </c>
      <c r="AH628">
        <v>58.063359076251203</v>
      </c>
      <c r="AI628">
        <v>61.714130503186126</v>
      </c>
      <c r="AJ628">
        <v>0.50275611014115629</v>
      </c>
      <c r="AK628">
        <v>0.50275625381469113</v>
      </c>
      <c r="AL628">
        <v>0.50272297831169221</v>
      </c>
      <c r="AM628">
        <v>0.50278905279835906</v>
      </c>
      <c r="AN628">
        <v>0.95988108424191421</v>
      </c>
      <c r="AO628">
        <v>0.95988108424191454</v>
      </c>
      <c r="AP628">
        <v>0.95988108424191454</v>
      </c>
      <c r="AQ628">
        <v>0.95988108424191454</v>
      </c>
      <c r="AR628">
        <v>13.46791758313392</v>
      </c>
      <c r="AS628">
        <v>13.46791758313392</v>
      </c>
      <c r="AT628">
        <v>13.46791758313392</v>
      </c>
      <c r="AU628">
        <v>13.46791758313392</v>
      </c>
      <c r="AV628" t="str">
        <f>VLOOKUP(Sheet1[[#This Row],[NPDES ID2]],Combined_Sheet__Major_Only___2[[NPDES ID2]:[ECHO BFR]],3,FALSE)</f>
        <v>IN</v>
      </c>
      <c r="AW628" t="s">
        <v>41</v>
      </c>
      <c r="AX628" t="str">
        <f>VLOOKUP(Sheet1[[#This Row],[NPDES ID2]],Combined_Sheet__Major_Only___2[[NPDES ID2]:[ECHO BFR]],27,FALSE)</f>
        <v>other</v>
      </c>
      <c r="AY628" t="str">
        <f>VLOOKUP(Sheet1[[#This Row],[NPDES ID2]],Combined_Sheet__Major_Only___2[[NPDES ID2]:[ECHO BFR]],28,FALSE)</f>
        <v>-</v>
      </c>
      <c r="AZ628" t="str">
        <f>VLOOKUP(Sheet1[[#This Row],[NPDES ID2]],Combined_Sheet__Major_Only___2[[NPDES ID2]:[ECHO BFR]],29,FALSE)</f>
        <v>thickening</v>
      </c>
      <c r="BA628">
        <f>VLOOKUP(Sheet1[[#This Row],[NPDES ID2]],Combined_Sheet__Major_Only___2[[NPDES ID2]:[ECHO BFR]],17,FALSE)</f>
        <v>38.048361</v>
      </c>
      <c r="BB628">
        <f>VLOOKUP(Sheet1[[#This Row],[NPDES ID2]],Combined_Sheet__Major_Only___2[[NPDES ID2]:[ECHO BFR]],18,FALSE)</f>
        <v>-87.289083000000005</v>
      </c>
      <c r="BC628" t="str">
        <f>IF(ISNUMBER(SEARCH("aerobic",$AW628)),"aerobic","")</f>
        <v>aerobic</v>
      </c>
      <c r="BD628" t="str">
        <f>IF(ISNUMBER(SEARCH("anaer",$AW628)),"anaer","")</f>
        <v/>
      </c>
      <c r="BE628" t="str">
        <f>IF(ISNUMBER(SEARCH("thickening",$AZ628)),"thickening","")</f>
        <v>thickening</v>
      </c>
      <c r="BF628" s="2" t="str">
        <f>IF(ISNUMBER(SEARCH("airDry",$AW628)),"airDry","")</f>
        <v/>
      </c>
      <c r="BG628" s="2" t="str">
        <f>IF(ISNUMBER(SEARCH("heatDry",$AY628)),"heatDry","")</f>
        <v/>
      </c>
      <c r="BH628" s="2" t="str">
        <f>IF(AND(ISNUMBER(SEARCH("aerobic",$AW628)),ISNUMBER(SEARCH("anaer",$AW628))),"Combined Aer and Anaer.","")</f>
        <v/>
      </c>
    </row>
    <row r="629" spans="1:60" x14ac:dyDescent="0.25">
      <c r="A629" s="4">
        <v>805</v>
      </c>
      <c r="B629" t="s">
        <v>3941</v>
      </c>
      <c r="C629">
        <v>1342.3</v>
      </c>
      <c r="D629">
        <v>437.20529485910112</v>
      </c>
      <c r="E629">
        <v>438.03884389188858</v>
      </c>
      <c r="F629">
        <v>372.06470435293011</v>
      </c>
      <c r="G629">
        <v>511.9310652750134</v>
      </c>
      <c r="H629">
        <v>-121.1244954449451</v>
      </c>
      <c r="I629">
        <v>-123.6393835495094</v>
      </c>
      <c r="J629">
        <v>-139.37076790724279</v>
      </c>
      <c r="K629">
        <v>-98.160689436120961</v>
      </c>
      <c r="L629">
        <v>845.51962173666504</v>
      </c>
      <c r="M629">
        <v>841.35735684236352</v>
      </c>
      <c r="N629">
        <v>827.54454900793507</v>
      </c>
      <c r="O629">
        <v>874.80339796829765</v>
      </c>
      <c r="P629">
        <v>31.48141437394673</v>
      </c>
      <c r="Q629">
        <v>31.73663495039229</v>
      </c>
      <c r="R629">
        <v>26.270301977665131</v>
      </c>
      <c r="S629">
        <v>35.923031295299033</v>
      </c>
      <c r="T629">
        <v>60985.315752273338</v>
      </c>
      <c r="U629">
        <v>60985.269692736169</v>
      </c>
      <c r="V629">
        <v>60944.018895097033</v>
      </c>
      <c r="W629">
        <v>61026.89804262048</v>
      </c>
      <c r="X629">
        <v>4358.1914536119084</v>
      </c>
      <c r="Y629">
        <v>4377.7955787087958</v>
      </c>
      <c r="Z629">
        <v>4213.6453732935142</v>
      </c>
      <c r="AA629">
        <v>4451.3370062425756</v>
      </c>
      <c r="AB629">
        <v>907.89579946878769</v>
      </c>
      <c r="AC629">
        <v>894.13629896700968</v>
      </c>
      <c r="AD629">
        <v>748.79636225532727</v>
      </c>
      <c r="AE629">
        <v>1095.7408990209831</v>
      </c>
      <c r="AF629">
        <v>61.734964752771937</v>
      </c>
      <c r="AG629">
        <v>61.429384278850463</v>
      </c>
      <c r="AH629">
        <v>60.426005622851363</v>
      </c>
      <c r="AI629">
        <v>63.871821707942523</v>
      </c>
      <c r="AJ629">
        <v>0.5306390421844891</v>
      </c>
      <c r="AK629">
        <v>0.53063918816503508</v>
      </c>
      <c r="AL629">
        <v>0.53060538641134991</v>
      </c>
      <c r="AM629">
        <v>0.53067250569877888</v>
      </c>
      <c r="AN629">
        <v>0.95994158475461744</v>
      </c>
      <c r="AO629">
        <v>0.95994158475461777</v>
      </c>
      <c r="AP629">
        <v>0.95994158475461777</v>
      </c>
      <c r="AQ629">
        <v>0.95994158475461777</v>
      </c>
      <c r="AR629">
        <v>12.33807922959663</v>
      </c>
      <c r="AS629">
        <v>12.33807922959663</v>
      </c>
      <c r="AT629">
        <v>12.33807922959663</v>
      </c>
      <c r="AU629">
        <v>12.33807922959663</v>
      </c>
      <c r="AV629" t="str">
        <f>VLOOKUP(Sheet1[[#This Row],[NPDES ID2]],Combined_Sheet__Major_Only___2[[NPDES ID2]:[ECHO BFR]],3,FALSE)</f>
        <v>NM</v>
      </c>
      <c r="AW629" t="s">
        <v>41</v>
      </c>
      <c r="AX629" t="str">
        <f>VLOOKUP(Sheet1[[#This Row],[NPDES ID2]],Combined_Sheet__Major_Only___2[[NPDES ID2]:[ECHO BFR]],27,FALSE)</f>
        <v>tempSludgeStore</v>
      </c>
      <c r="AY629" t="str">
        <f>VLOOKUP(Sheet1[[#This Row],[NPDES ID2]],Combined_Sheet__Major_Only___2[[NPDES ID2]:[ECHO BFR]],28,FALSE)</f>
        <v>highTempCompost</v>
      </c>
      <c r="AZ629" t="str">
        <f>VLOOKUP(Sheet1[[#This Row],[NPDES ID2]],Combined_Sheet__Major_Only___2[[NPDES ID2]:[ECHO BFR]],29,FALSE)</f>
        <v>thickening</v>
      </c>
      <c r="BA629">
        <f>VLOOKUP(Sheet1[[#This Row],[NPDES ID2]],Combined_Sheet__Major_Only___2[[NPDES ID2]:[ECHO BFR]],17,FALSE)</f>
        <v>34.572984099999999</v>
      </c>
      <c r="BB629">
        <f>VLOOKUP(Sheet1[[#This Row],[NPDES ID2]],Combined_Sheet__Major_Only___2[[NPDES ID2]:[ECHO BFR]],18,FALSE)</f>
        <v>-103.3460546</v>
      </c>
      <c r="BC629" t="str">
        <f>IF(ISNUMBER(SEARCH("aerobic",$AW629)),"aerobic","")</f>
        <v>aerobic</v>
      </c>
      <c r="BD629" t="str">
        <f>IF(ISNUMBER(SEARCH("anaer",$AW629)),"anaer","")</f>
        <v/>
      </c>
      <c r="BE629" t="str">
        <f>IF(ISNUMBER(SEARCH("thickening",$AZ629)),"thickening","")</f>
        <v>thickening</v>
      </c>
      <c r="BF629" s="3" t="str">
        <f>IF(ISNUMBER(SEARCH("airDry",$AW629)),"airDry","")</f>
        <v/>
      </c>
      <c r="BG629" s="3" t="str">
        <f>IF(ISNUMBER(SEARCH("heatDry",$AY629)),"heatDry","")</f>
        <v/>
      </c>
      <c r="BH629" s="3" t="str">
        <f>IF(AND(ISNUMBER(SEARCH("aerobic",$AW629)),ISNUMBER(SEARCH("anaer",$AW629))),"Combined Aer and Anaer.","")</f>
        <v/>
      </c>
    </row>
    <row r="630" spans="1:60" x14ac:dyDescent="0.25">
      <c r="A630" s="4">
        <v>311</v>
      </c>
      <c r="B630" t="s">
        <v>1585</v>
      </c>
      <c r="C630">
        <v>1215</v>
      </c>
      <c r="D630">
        <v>392.46423336167868</v>
      </c>
      <c r="E630">
        <v>392.24083295969717</v>
      </c>
      <c r="F630">
        <v>332.36457954348452</v>
      </c>
      <c r="G630">
        <v>460.34627016893808</v>
      </c>
      <c r="H630">
        <v>-112.8800525769424</v>
      </c>
      <c r="I630">
        <v>-115.4014864301413</v>
      </c>
      <c r="J630">
        <v>-131.27055586470181</v>
      </c>
      <c r="K630">
        <v>-89.401721562536082</v>
      </c>
      <c r="L630">
        <v>817.50882555153396</v>
      </c>
      <c r="M630">
        <v>814.15363824027509</v>
      </c>
      <c r="N630">
        <v>803.0210058702279</v>
      </c>
      <c r="O630">
        <v>841.11201146581891</v>
      </c>
      <c r="P630">
        <v>28.385908805450509</v>
      </c>
      <c r="Q630">
        <v>28.75712098553857</v>
      </c>
      <c r="R630">
        <v>23.372838769211452</v>
      </c>
      <c r="S630">
        <v>32.524741240355183</v>
      </c>
      <c r="T630">
        <v>61080.972702794548</v>
      </c>
      <c r="U630">
        <v>61080.9265731263</v>
      </c>
      <c r="V630">
        <v>61039.612966291119</v>
      </c>
      <c r="W630">
        <v>61122.618307074423</v>
      </c>
      <c r="X630">
        <v>4086.0297811316768</v>
      </c>
      <c r="Y630">
        <v>4101.185093625325</v>
      </c>
      <c r="Z630">
        <v>3973.031348563266</v>
      </c>
      <c r="AA630">
        <v>4158.7671441892107</v>
      </c>
      <c r="AB630">
        <v>758.5051949598959</v>
      </c>
      <c r="AC630">
        <v>750.53790190728637</v>
      </c>
      <c r="AD630">
        <v>639.59163688261265</v>
      </c>
      <c r="AE630">
        <v>899.66139573015676</v>
      </c>
      <c r="AF630">
        <v>65.942930400618764</v>
      </c>
      <c r="AG630">
        <v>65.670788996562152</v>
      </c>
      <c r="AH630">
        <v>64.777418000627165</v>
      </c>
      <c r="AI630">
        <v>67.845705263984684</v>
      </c>
      <c r="AJ630">
        <v>0.58205031173426658</v>
      </c>
      <c r="AK630">
        <v>0.58205044601177192</v>
      </c>
      <c r="AL630">
        <v>0.5820193848931392</v>
      </c>
      <c r="AM630">
        <v>0.58208106154255235</v>
      </c>
      <c r="AN630">
        <v>0.96000071987562496</v>
      </c>
      <c r="AO630">
        <v>0.96000071987562496</v>
      </c>
      <c r="AP630">
        <v>0.96000071987562496</v>
      </c>
      <c r="AQ630">
        <v>0.96000071987562496</v>
      </c>
      <c r="AR630">
        <v>14.043803656403069</v>
      </c>
      <c r="AS630">
        <v>14.043803656403069</v>
      </c>
      <c r="AT630">
        <v>14.043803656403069</v>
      </c>
      <c r="AU630">
        <v>14.043803656403069</v>
      </c>
      <c r="AV630" t="str">
        <f>VLOOKUP(Sheet1[[#This Row],[NPDES ID2]],Combined_Sheet__Major_Only___2[[NPDES ID2]:[ECHO BFR]],3,FALSE)</f>
        <v>AL</v>
      </c>
      <c r="AW630" t="s">
        <v>544</v>
      </c>
      <c r="AX630" t="str">
        <f>VLOOKUP(Sheet1[[#This Row],[NPDES ID2]],Combined_Sheet__Major_Only___2[[NPDES ID2]:[ECHO BFR]],27,FALSE)</f>
        <v>-</v>
      </c>
      <c r="AY630" t="str">
        <f>VLOOKUP(Sheet1[[#This Row],[NPDES ID2]],Combined_Sheet__Major_Only___2[[NPDES ID2]:[ECHO BFR]],28,FALSE)</f>
        <v>-</v>
      </c>
      <c r="AZ630" t="str">
        <f>VLOOKUP(Sheet1[[#This Row],[NPDES ID2]],Combined_Sheet__Major_Only___2[[NPDES ID2]:[ECHO BFR]],29,FALSE)</f>
        <v>thickening</v>
      </c>
      <c r="BA630">
        <f>VLOOKUP(Sheet1[[#This Row],[NPDES ID2]],Combined_Sheet__Major_Only___2[[NPDES ID2]:[ECHO BFR]],17,FALSE)</f>
        <v>30.53</v>
      </c>
      <c r="BB630">
        <f>VLOOKUP(Sheet1[[#This Row],[NPDES ID2]],Combined_Sheet__Major_Only___2[[NPDES ID2]:[ECHO BFR]],18,FALSE)</f>
        <v>-87.904300000000006</v>
      </c>
      <c r="BC630" t="str">
        <f>IF(ISNUMBER(SEARCH("aerobic",$AW630)),"aerobic","")</f>
        <v>aerobic</v>
      </c>
      <c r="BD630" t="str">
        <f>IF(ISNUMBER(SEARCH("anaer",$AW630)),"anaer","")</f>
        <v/>
      </c>
      <c r="BE630" t="str">
        <f>IF(ISNUMBER(SEARCH("thickening",$AZ630)),"thickening","")</f>
        <v>thickening</v>
      </c>
      <c r="BF630" s="3" t="str">
        <f>IF(ISNUMBER(SEARCH("airDry",$AW630)),"airDry","")</f>
        <v/>
      </c>
      <c r="BG630" s="3" t="str">
        <f>IF(ISNUMBER(SEARCH("heatDry",$AY630)),"heatDry","")</f>
        <v/>
      </c>
      <c r="BH630" s="3" t="str">
        <f>IF(AND(ISNUMBER(SEARCH("aerobic",$AW630)),ISNUMBER(SEARCH("anaer",$AW630))),"Combined Aer and Anaer.","")</f>
        <v/>
      </c>
    </row>
    <row r="631" spans="1:60" x14ac:dyDescent="0.25">
      <c r="A631" s="4">
        <v>1579</v>
      </c>
      <c r="B631" t="s">
        <v>7426</v>
      </c>
      <c r="C631">
        <v>83.6</v>
      </c>
      <c r="D631">
        <v>1298.290823994178</v>
      </c>
      <c r="E631">
        <v>1297.621999960581</v>
      </c>
      <c r="F631">
        <v>911.72107646822451</v>
      </c>
      <c r="G631">
        <v>1710.175390722105</v>
      </c>
      <c r="H631">
        <v>-119.1423253316072</v>
      </c>
      <c r="I631">
        <v>-121.4592266345761</v>
      </c>
      <c r="J631">
        <v>-137.20740565388309</v>
      </c>
      <c r="K631">
        <v>-95.70024753391391</v>
      </c>
      <c r="L631">
        <v>53.645084028449808</v>
      </c>
      <c r="M631">
        <v>53.393223017359261</v>
      </c>
      <c r="N631">
        <v>52.55971439508204</v>
      </c>
      <c r="O631">
        <v>55.414076307277867</v>
      </c>
      <c r="P631">
        <v>1.9587822572109801</v>
      </c>
      <c r="Q631">
        <v>1.9785751979076001</v>
      </c>
      <c r="R631">
        <v>1.630428631669145</v>
      </c>
      <c r="S631">
        <v>2.2336095104932001</v>
      </c>
      <c r="T631">
        <v>61081.742302103557</v>
      </c>
      <c r="U631">
        <v>61081.696171871074</v>
      </c>
      <c r="V631">
        <v>61040.38205971018</v>
      </c>
      <c r="W631">
        <v>61123.388415769899</v>
      </c>
      <c r="X631">
        <v>4284.7911870036178</v>
      </c>
      <c r="Y631">
        <v>4303.1214437798353</v>
      </c>
      <c r="Z631">
        <v>4149.4559137205233</v>
      </c>
      <c r="AA631">
        <v>4371.9210715542513</v>
      </c>
      <c r="AB631">
        <v>653.91093973473846</v>
      </c>
      <c r="AC631">
        <v>648.78235788939332</v>
      </c>
      <c r="AD631">
        <v>567.6572485218245</v>
      </c>
      <c r="AE631">
        <v>750.95677584014925</v>
      </c>
      <c r="AF631">
        <v>62.885632306754559</v>
      </c>
      <c r="AG631">
        <v>62.59029361307266</v>
      </c>
      <c r="AH631">
        <v>61.613498742409682</v>
      </c>
      <c r="AI631">
        <v>64.959268295551738</v>
      </c>
      <c r="AJ631">
        <v>0.54469050128005181</v>
      </c>
      <c r="AK631">
        <v>0.54469050955650022</v>
      </c>
      <c r="AL631">
        <v>0.54468860415159681</v>
      </c>
      <c r="AM631">
        <v>0.54469238744143622</v>
      </c>
      <c r="AN631">
        <v>0.96000119493389202</v>
      </c>
      <c r="AO631">
        <v>0.96000119493389224</v>
      </c>
      <c r="AP631">
        <v>0.96000119493389224</v>
      </c>
      <c r="AQ631">
        <v>0.96000119493389224</v>
      </c>
      <c r="AR631">
        <v>15.03678472729729</v>
      </c>
      <c r="AS631">
        <v>15.03678472729729</v>
      </c>
      <c r="AT631">
        <v>15.03678472729729</v>
      </c>
      <c r="AU631">
        <v>15.03678472729729</v>
      </c>
      <c r="AV631" t="str">
        <f>VLOOKUP(Sheet1[[#This Row],[NPDES ID2]],Combined_Sheet__Major_Only___2[[NPDES ID2]:[ECHO BFR]],3,FALSE)</f>
        <v>PA</v>
      </c>
      <c r="AW631" t="s">
        <v>41</v>
      </c>
      <c r="AX631" t="str">
        <f>VLOOKUP(Sheet1[[#This Row],[NPDES ID2]],Combined_Sheet__Major_Only___2[[NPDES ID2]:[ECHO BFR]],27,FALSE)</f>
        <v>-</v>
      </c>
      <c r="AY631" t="str">
        <f>VLOOKUP(Sheet1[[#This Row],[NPDES ID2]],Combined_Sheet__Major_Only___2[[NPDES ID2]:[ECHO BFR]],28,FALSE)</f>
        <v>-</v>
      </c>
      <c r="AZ631" t="str">
        <f>VLOOKUP(Sheet1[[#This Row],[NPDES ID2]],Combined_Sheet__Major_Only___2[[NPDES ID2]:[ECHO BFR]],29,FALSE)</f>
        <v>thickening</v>
      </c>
      <c r="BA631">
        <f>VLOOKUP(Sheet1[[#This Row],[NPDES ID2]],Combined_Sheet__Major_Only___2[[NPDES ID2]:[ECHO BFR]],17,FALSE)</f>
        <v>40.533099999999997</v>
      </c>
      <c r="BB631">
        <f>VLOOKUP(Sheet1[[#This Row],[NPDES ID2]],Combined_Sheet__Major_Only___2[[NPDES ID2]:[ECHO BFR]],18,FALSE)</f>
        <v>-76.968000000000004</v>
      </c>
      <c r="BC631" t="str">
        <f>IF(ISNUMBER(SEARCH("aerobic",$AW631)),"aerobic","")</f>
        <v>aerobic</v>
      </c>
      <c r="BD631" t="str">
        <f>IF(ISNUMBER(SEARCH("anaer",$AW631)),"anaer","")</f>
        <v/>
      </c>
      <c r="BE631" t="str">
        <f>IF(ISNUMBER(SEARCH("thickening",$AZ631)),"thickening","")</f>
        <v>thickening</v>
      </c>
      <c r="BF631" s="3" t="str">
        <f>IF(ISNUMBER(SEARCH("airDry",$AW631)),"airDry","")</f>
        <v/>
      </c>
      <c r="BG631" s="3" t="str">
        <f>IF(ISNUMBER(SEARCH("heatDry",$AY631)),"heatDry","")</f>
        <v/>
      </c>
      <c r="BH631" s="3" t="str">
        <f>IF(AND(ISNUMBER(SEARCH("aerobic",$AW631)),ISNUMBER(SEARCH("anaer",$AW631))),"Combined Aer and Anaer.","")</f>
        <v/>
      </c>
    </row>
    <row r="632" spans="1:60" x14ac:dyDescent="0.25">
      <c r="A632" s="4">
        <v>890</v>
      </c>
      <c r="B632" t="s">
        <v>4339</v>
      </c>
      <c r="C632">
        <v>784.3</v>
      </c>
      <c r="D632">
        <v>405.21398253099898</v>
      </c>
      <c r="E632">
        <v>403.75669212094499</v>
      </c>
      <c r="F632">
        <v>342.48430457462388</v>
      </c>
      <c r="G632">
        <v>480.69538610939497</v>
      </c>
      <c r="H632">
        <v>-130.75687307977799</v>
      </c>
      <c r="I632">
        <v>-133.18385914171569</v>
      </c>
      <c r="J632">
        <v>-149.6493936008944</v>
      </c>
      <c r="K632">
        <v>-107.95318096636611</v>
      </c>
      <c r="L632">
        <v>460.63932479930043</v>
      </c>
      <c r="M632">
        <v>457.94120766896418</v>
      </c>
      <c r="N632">
        <v>449.00048036292759</v>
      </c>
      <c r="O632">
        <v>479.60500597677259</v>
      </c>
      <c r="P632">
        <v>18.462954642524469</v>
      </c>
      <c r="Q632">
        <v>18.580559866770631</v>
      </c>
      <c r="R632">
        <v>15.54487517602262</v>
      </c>
      <c r="S632">
        <v>21.141199679852871</v>
      </c>
      <c r="T632">
        <v>61090.901187955031</v>
      </c>
      <c r="U632">
        <v>61090.855051007689</v>
      </c>
      <c r="V632">
        <v>61049.534925041698</v>
      </c>
      <c r="W632">
        <v>61132.553363753606</v>
      </c>
      <c r="X632">
        <v>4682.8635447183206</v>
      </c>
      <c r="Y632">
        <v>4707.8338890053556</v>
      </c>
      <c r="Z632">
        <v>4498.5093472544659</v>
      </c>
      <c r="AA632">
        <v>4801.9349992409816</v>
      </c>
      <c r="AB632">
        <v>735.38421969428816</v>
      </c>
      <c r="AC632">
        <v>728.2214521372955</v>
      </c>
      <c r="AD632">
        <v>636.29151867836663</v>
      </c>
      <c r="AE632">
        <v>847.45830422381528</v>
      </c>
      <c r="AF632">
        <v>57.56016990809313</v>
      </c>
      <c r="AG632">
        <v>57.22215583798166</v>
      </c>
      <c r="AH632">
        <v>56.107602636910727</v>
      </c>
      <c r="AI632">
        <v>59.929403992618603</v>
      </c>
      <c r="AJ632">
        <v>0.47970690176083047</v>
      </c>
      <c r="AK632">
        <v>0.47970697510039439</v>
      </c>
      <c r="AL632">
        <v>0.47969003948266969</v>
      </c>
      <c r="AM632">
        <v>0.47972366716927628</v>
      </c>
      <c r="AN632">
        <v>0.96000684766490285</v>
      </c>
      <c r="AO632">
        <v>0.96000684766490274</v>
      </c>
      <c r="AP632">
        <v>0.96000684766490274</v>
      </c>
      <c r="AQ632">
        <v>0.96000684766490274</v>
      </c>
      <c r="AR632">
        <v>13.523851555778389</v>
      </c>
      <c r="AS632">
        <v>13.523851555778389</v>
      </c>
      <c r="AT632">
        <v>13.523851555778389</v>
      </c>
      <c r="AU632">
        <v>13.523851555778389</v>
      </c>
      <c r="AV632" t="str">
        <f>VLOOKUP(Sheet1[[#This Row],[NPDES ID2]],Combined_Sheet__Major_Only___2[[NPDES ID2]:[ECHO BFR]],3,FALSE)</f>
        <v>NE</v>
      </c>
      <c r="AW632" t="s">
        <v>544</v>
      </c>
      <c r="AX632" t="str">
        <f>VLOOKUP(Sheet1[[#This Row],[NPDES ID2]],Combined_Sheet__Major_Only___2[[NPDES ID2]:[ECHO BFR]],27,FALSE)</f>
        <v>tempSludgeStore, other</v>
      </c>
      <c r="AY632" t="str">
        <f>VLOOKUP(Sheet1[[#This Row],[NPDES ID2]],Combined_Sheet__Major_Only___2[[NPDES ID2]:[ECHO BFR]],28,FALSE)</f>
        <v>pasteurize</v>
      </c>
      <c r="AZ632" t="str">
        <f>VLOOKUP(Sheet1[[#This Row],[NPDES ID2]],Combined_Sheet__Major_Only___2[[NPDES ID2]:[ECHO BFR]],29,FALSE)</f>
        <v>preliminaryOps, thickening</v>
      </c>
      <c r="BA632">
        <f>VLOOKUP(Sheet1[[#This Row],[NPDES ID2]],Combined_Sheet__Major_Only___2[[NPDES ID2]:[ECHO BFR]],17,FALSE)</f>
        <v>41.424627000000001</v>
      </c>
      <c r="BB632">
        <f>VLOOKUP(Sheet1[[#This Row],[NPDES ID2]],Combined_Sheet__Major_Only___2[[NPDES ID2]:[ECHO BFR]],18,FALSE)</f>
        <v>-97.344443999999996</v>
      </c>
      <c r="BC632" t="str">
        <f>IF(ISNUMBER(SEARCH("aerobic",$AW632)),"aerobic","")</f>
        <v>aerobic</v>
      </c>
      <c r="BD632" t="str">
        <f>IF(ISNUMBER(SEARCH("anaer",$AW632)),"anaer","")</f>
        <v/>
      </c>
      <c r="BE632" t="str">
        <f>IF(ISNUMBER(SEARCH("thickening",$AZ632)),"thickening","")</f>
        <v>thickening</v>
      </c>
      <c r="BF632" s="2" t="str">
        <f>IF(ISNUMBER(SEARCH("airDry",$AW632)),"airDry","")</f>
        <v/>
      </c>
      <c r="BG632" s="2" t="str">
        <f>IF(ISNUMBER(SEARCH("heatDry",$AY632)),"heatDry","")</f>
        <v/>
      </c>
      <c r="BH632" s="2" t="str">
        <f>IF(AND(ISNUMBER(SEARCH("aerobic",$AW632)),ISNUMBER(SEARCH("anaer",$AW632))),"Combined Aer and Anaer.","")</f>
        <v/>
      </c>
    </row>
    <row r="633" spans="1:60" x14ac:dyDescent="0.25">
      <c r="A633" s="4">
        <v>1718</v>
      </c>
      <c r="B633" t="s">
        <v>8052</v>
      </c>
      <c r="C633">
        <v>40</v>
      </c>
      <c r="D633">
        <v>2544.1721285838498</v>
      </c>
      <c r="E633">
        <v>2539.6201010288792</v>
      </c>
      <c r="F633">
        <v>1761.6722430640959</v>
      </c>
      <c r="G633">
        <v>3367.67605822418</v>
      </c>
      <c r="H633">
        <v>-116.8084405935063</v>
      </c>
      <c r="I633">
        <v>-119.1036824908258</v>
      </c>
      <c r="J633">
        <v>-134.7494554967094</v>
      </c>
      <c r="K633">
        <v>-93.233858539900751</v>
      </c>
      <c r="L633">
        <v>26.145631203086509</v>
      </c>
      <c r="M633">
        <v>26.028905163999131</v>
      </c>
      <c r="N633">
        <v>25.642644533789621</v>
      </c>
      <c r="O633">
        <v>26.96543620286192</v>
      </c>
      <c r="P633">
        <v>0.93621070503507187</v>
      </c>
      <c r="Q633">
        <v>0.94762103544230558</v>
      </c>
      <c r="R633">
        <v>0.77730513802861789</v>
      </c>
      <c r="S633">
        <v>1.0665086028999211</v>
      </c>
      <c r="T633">
        <v>61119.840724290407</v>
      </c>
      <c r="U633">
        <v>61119.794566125987</v>
      </c>
      <c r="V633">
        <v>61078.455438205623</v>
      </c>
      <c r="W633">
        <v>61161.512054743689</v>
      </c>
      <c r="X633">
        <v>4208.9388220922092</v>
      </c>
      <c r="Y633">
        <v>4226.0110724518199</v>
      </c>
      <c r="Z633">
        <v>4082.5198378051718</v>
      </c>
      <c r="AA633">
        <v>4290.2999496942266</v>
      </c>
      <c r="AB633">
        <v>664.35791960933943</v>
      </c>
      <c r="AC633">
        <v>659.03198346459521</v>
      </c>
      <c r="AD633">
        <v>574.18018351554053</v>
      </c>
      <c r="AE633">
        <v>767.17036275568319</v>
      </c>
      <c r="AF633">
        <v>64.056916932424485</v>
      </c>
      <c r="AG633">
        <v>63.770891797713311</v>
      </c>
      <c r="AH633">
        <v>62.824692439628457</v>
      </c>
      <c r="AI633">
        <v>66.065408228608391</v>
      </c>
      <c r="AJ633">
        <v>0.55899920841065898</v>
      </c>
      <c r="AK633">
        <v>0.55899921248337625</v>
      </c>
      <c r="AL633">
        <v>0.55899827502475385</v>
      </c>
      <c r="AM633">
        <v>0.55900013639884261</v>
      </c>
      <c r="AN633">
        <v>0.96002469823026215</v>
      </c>
      <c r="AO633">
        <v>0.96002469823026249</v>
      </c>
      <c r="AP633">
        <v>0.96002469823026249</v>
      </c>
      <c r="AQ633">
        <v>0.96002469823026249</v>
      </c>
      <c r="AR633">
        <v>15.00438422264523</v>
      </c>
      <c r="AS633">
        <v>15.00438422264523</v>
      </c>
      <c r="AT633">
        <v>15.00438422264523</v>
      </c>
      <c r="AU633">
        <v>15.00438422264523</v>
      </c>
      <c r="AV633" t="str">
        <f>VLOOKUP(Sheet1[[#This Row],[NPDES ID2]],Combined_Sheet__Major_Only___2[[NPDES ID2]:[ECHO BFR]],3,FALSE)</f>
        <v>MN</v>
      </c>
      <c r="AW633" t="s">
        <v>41</v>
      </c>
      <c r="AX633" t="str">
        <f>VLOOKUP(Sheet1[[#This Row],[NPDES ID2]],Combined_Sheet__Major_Only___2[[NPDES ID2]:[ECHO BFR]],27,FALSE)</f>
        <v>other</v>
      </c>
      <c r="AY633" t="str">
        <f>VLOOKUP(Sheet1[[#This Row],[NPDES ID2]],Combined_Sheet__Major_Only___2[[NPDES ID2]:[ECHO BFR]],28,FALSE)</f>
        <v>-</v>
      </c>
      <c r="AZ633" t="str">
        <f>VLOOKUP(Sheet1[[#This Row],[NPDES ID2]],Combined_Sheet__Major_Only___2[[NPDES ID2]:[ECHO BFR]],29,FALSE)</f>
        <v>preliminaryOps, thickening</v>
      </c>
      <c r="BA633">
        <f>VLOOKUP(Sheet1[[#This Row],[NPDES ID2]],Combined_Sheet__Major_Only___2[[NPDES ID2]:[ECHO BFR]],17,FALSE)</f>
        <v>43.769182000000001</v>
      </c>
      <c r="BB633">
        <f>VLOOKUP(Sheet1[[#This Row],[NPDES ID2]],Combined_Sheet__Major_Only___2[[NPDES ID2]:[ECHO BFR]],18,FALSE)</f>
        <v>-94.185182999999995</v>
      </c>
      <c r="BC633" t="str">
        <f>IF(ISNUMBER(SEARCH("aerobic",$AW633)),"aerobic","")</f>
        <v>aerobic</v>
      </c>
      <c r="BD633" t="str">
        <f>IF(ISNUMBER(SEARCH("anaer",$AW633)),"anaer","")</f>
        <v/>
      </c>
      <c r="BE633" t="str">
        <f>IF(ISNUMBER(SEARCH("thickening",$AZ633)),"thickening","")</f>
        <v>thickening</v>
      </c>
      <c r="BF633" s="2" t="str">
        <f>IF(ISNUMBER(SEARCH("airDry",$AW633)),"airDry","")</f>
        <v/>
      </c>
      <c r="BG633" s="2" t="str">
        <f>IF(ISNUMBER(SEARCH("heatDry",$AY633)),"heatDry","")</f>
        <v/>
      </c>
      <c r="BH633" s="2" t="str">
        <f>IF(AND(ISNUMBER(SEARCH("aerobic",$AW633)),ISNUMBER(SEARCH("anaer",$AW633))),"Combined Aer and Anaer.","")</f>
        <v/>
      </c>
    </row>
    <row r="634" spans="1:60" x14ac:dyDescent="0.25">
      <c r="A634" s="4">
        <v>1664</v>
      </c>
      <c r="B634" t="s">
        <v>7812</v>
      </c>
      <c r="C634">
        <v>58.3</v>
      </c>
      <c r="D634">
        <v>1900.4362763386059</v>
      </c>
      <c r="E634">
        <v>1900.5055703404551</v>
      </c>
      <c r="F634">
        <v>1323.199101368911</v>
      </c>
      <c r="G634">
        <v>2513.2985162244731</v>
      </c>
      <c r="H634">
        <v>-125.4115438135716</v>
      </c>
      <c r="I634">
        <v>-127.8386924630537</v>
      </c>
      <c r="J634">
        <v>-144.19966846931499</v>
      </c>
      <c r="K634">
        <v>-102.2892290902975</v>
      </c>
      <c r="L634">
        <v>35.666910379012343</v>
      </c>
      <c r="M634">
        <v>35.477462836396498</v>
      </c>
      <c r="N634">
        <v>34.850539500471299</v>
      </c>
      <c r="O634">
        <v>36.997485997713483</v>
      </c>
      <c r="P634">
        <v>1.369603623093411</v>
      </c>
      <c r="Q634">
        <v>1.3836126421946171</v>
      </c>
      <c r="R634">
        <v>1.147180215282245</v>
      </c>
      <c r="S634">
        <v>1.5614299547753101</v>
      </c>
      <c r="T634">
        <v>61130.851070737837</v>
      </c>
      <c r="U634">
        <v>61130.804904501179</v>
      </c>
      <c r="V634">
        <v>61089.458547090362</v>
      </c>
      <c r="W634">
        <v>61172.529688777977</v>
      </c>
      <c r="X634">
        <v>4498.2277312687693</v>
      </c>
      <c r="Y634">
        <v>4520.1053020362824</v>
      </c>
      <c r="Z634">
        <v>4337.6084977024711</v>
      </c>
      <c r="AA634">
        <v>4601.7748454049151</v>
      </c>
      <c r="AB634">
        <v>697.07308921226695</v>
      </c>
      <c r="AC634">
        <v>690.74696330520896</v>
      </c>
      <c r="AD634">
        <v>603.86522311072599</v>
      </c>
      <c r="AE634">
        <v>800.67945572990413</v>
      </c>
      <c r="AF634">
        <v>59.954840205256851</v>
      </c>
      <c r="AG634">
        <v>59.636320522882578</v>
      </c>
      <c r="AH634">
        <v>58.58268359277303</v>
      </c>
      <c r="AI634">
        <v>62.191442147360178</v>
      </c>
      <c r="AJ634">
        <v>0.50891202395884561</v>
      </c>
      <c r="AK634">
        <v>0.50891202957959725</v>
      </c>
      <c r="AL634">
        <v>0.50891073568747902</v>
      </c>
      <c r="AM634">
        <v>0.50891330478147301</v>
      </c>
      <c r="AN634">
        <v>0.96003148547893946</v>
      </c>
      <c r="AO634">
        <v>0.96003148547893957</v>
      </c>
      <c r="AP634">
        <v>0.96003148547893957</v>
      </c>
      <c r="AQ634">
        <v>0.96003148547893957</v>
      </c>
      <c r="AR634">
        <v>14.2014880651769</v>
      </c>
      <c r="AS634">
        <v>14.20148806517691</v>
      </c>
      <c r="AT634">
        <v>14.20148806517691</v>
      </c>
      <c r="AU634">
        <v>14.20148806517691</v>
      </c>
      <c r="AV634" t="str">
        <f>VLOOKUP(Sheet1[[#This Row],[NPDES ID2]],Combined_Sheet__Major_Only___2[[NPDES ID2]:[ECHO BFR]],3,FALSE)</f>
        <v>TX</v>
      </c>
      <c r="AW634" t="s">
        <v>41</v>
      </c>
      <c r="AX634" t="str">
        <f>VLOOKUP(Sheet1[[#This Row],[NPDES ID2]],Combined_Sheet__Major_Only___2[[NPDES ID2]:[ECHO BFR]],27,FALSE)</f>
        <v>other</v>
      </c>
      <c r="AY634" t="str">
        <f>VLOOKUP(Sheet1[[#This Row],[NPDES ID2]],Combined_Sheet__Major_Only___2[[NPDES ID2]:[ECHO BFR]],28,FALSE)</f>
        <v>-</v>
      </c>
      <c r="AZ634" t="str">
        <f>VLOOKUP(Sheet1[[#This Row],[NPDES ID2]],Combined_Sheet__Major_Only___2[[NPDES ID2]:[ECHO BFR]],29,FALSE)</f>
        <v>thickening</v>
      </c>
      <c r="BA634">
        <f>VLOOKUP(Sheet1[[#This Row],[NPDES ID2]],Combined_Sheet__Major_Only___2[[NPDES ID2]:[ECHO BFR]],17,FALSE)</f>
        <v>29.925242000000001</v>
      </c>
      <c r="BB634">
        <f>VLOOKUP(Sheet1[[#This Row],[NPDES ID2]],Combined_Sheet__Major_Only___2[[NPDES ID2]:[ECHO BFR]],18,FALSE)</f>
        <v>-93.883866999999995</v>
      </c>
      <c r="BC634" t="str">
        <f>IF(ISNUMBER(SEARCH("aerobic",$AW634)),"aerobic","")</f>
        <v>aerobic</v>
      </c>
      <c r="BD634" t="str">
        <f>IF(ISNUMBER(SEARCH("anaer",$AW634)),"anaer","")</f>
        <v/>
      </c>
      <c r="BE634" t="str">
        <f>IF(ISNUMBER(SEARCH("thickening",$AZ634)),"thickening","")</f>
        <v>thickening</v>
      </c>
      <c r="BF634" s="2" t="str">
        <f>IF(ISNUMBER(SEARCH("airDry",$AW634)),"airDry","")</f>
        <v/>
      </c>
      <c r="BG634" s="2" t="str">
        <f>IF(ISNUMBER(SEARCH("heatDry",$AY634)),"heatDry","")</f>
        <v/>
      </c>
      <c r="BH634" s="2" t="str">
        <f>IF(AND(ISNUMBER(SEARCH("aerobic",$AW634)),ISNUMBER(SEARCH("anaer",$AW634))),"Combined Aer and Anaer.","")</f>
        <v/>
      </c>
    </row>
    <row r="635" spans="1:60" x14ac:dyDescent="0.25">
      <c r="A635" s="4">
        <v>975</v>
      </c>
      <c r="B635" t="s">
        <v>4730</v>
      </c>
      <c r="C635">
        <v>579.91</v>
      </c>
      <c r="D635">
        <v>404.36500997383553</v>
      </c>
      <c r="E635">
        <v>403.04038645755509</v>
      </c>
      <c r="F635">
        <v>320.31397935497989</v>
      </c>
      <c r="G635">
        <v>483.68315751185833</v>
      </c>
      <c r="H635">
        <v>-129.01047407725429</v>
      </c>
      <c r="I635">
        <v>-131.44162437918291</v>
      </c>
      <c r="J635">
        <v>-147.93346216112749</v>
      </c>
      <c r="K635">
        <v>-106.2284450891662</v>
      </c>
      <c r="L635">
        <v>345.08486544142119</v>
      </c>
      <c r="M635">
        <v>343.12491699192532</v>
      </c>
      <c r="N635">
        <v>336.63260977560333</v>
      </c>
      <c r="O635">
        <v>358.85874592378599</v>
      </c>
      <c r="P635">
        <v>13.6426721153356</v>
      </c>
      <c r="Q635">
        <v>13.7462562630304</v>
      </c>
      <c r="R635">
        <v>11.46761115950885</v>
      </c>
      <c r="S635">
        <v>15.5984666294709</v>
      </c>
      <c r="T635">
        <v>61148.962827551768</v>
      </c>
      <c r="U635">
        <v>61148.916648036422</v>
      </c>
      <c r="V635">
        <v>61107.558398286586</v>
      </c>
      <c r="W635">
        <v>61190.653433498097</v>
      </c>
      <c r="X635">
        <v>4626.2117504602238</v>
      </c>
      <c r="Y635">
        <v>4650.177669999629</v>
      </c>
      <c r="Z635">
        <v>4449.5873149158606</v>
      </c>
      <c r="AA635">
        <v>4740.21834692024</v>
      </c>
      <c r="AB635">
        <v>737.61922092600219</v>
      </c>
      <c r="AC635">
        <v>730.40685658631037</v>
      </c>
      <c r="AD635">
        <v>636.77883713808797</v>
      </c>
      <c r="AE635">
        <v>850.87325935780302</v>
      </c>
      <c r="AF635">
        <v>58.318195851448763</v>
      </c>
      <c r="AG635">
        <v>57.986324155172952</v>
      </c>
      <c r="AH635">
        <v>56.891131609724567</v>
      </c>
      <c r="AI635">
        <v>60.64544071526182</v>
      </c>
      <c r="AJ635">
        <v>0.48894876219390249</v>
      </c>
      <c r="AK635">
        <v>0.48894881740641472</v>
      </c>
      <c r="AL635">
        <v>0.48893607897341951</v>
      </c>
      <c r="AM635">
        <v>0.48896137241908738</v>
      </c>
      <c r="AN635">
        <v>0.96004264532831496</v>
      </c>
      <c r="AO635">
        <v>0.96004264532831529</v>
      </c>
      <c r="AP635">
        <v>0.96004264532831529</v>
      </c>
      <c r="AQ635">
        <v>0.96004264532831529</v>
      </c>
      <c r="AR635">
        <v>13.57623167474207</v>
      </c>
      <c r="AS635">
        <v>13.576231674742059</v>
      </c>
      <c r="AT635">
        <v>13.576231674742059</v>
      </c>
      <c r="AU635">
        <v>13.576231674742059</v>
      </c>
      <c r="AV635" t="str">
        <f>VLOOKUP(Sheet1[[#This Row],[NPDES ID2]],Combined_Sheet__Major_Only___2[[NPDES ID2]:[ECHO BFR]],3,FALSE)</f>
        <v>FL</v>
      </c>
      <c r="AW635" t="s">
        <v>41</v>
      </c>
      <c r="AX635" t="str">
        <f>VLOOKUP(Sheet1[[#This Row],[NPDES ID2]],Combined_Sheet__Major_Only___2[[NPDES ID2]:[ECHO BFR]],27,FALSE)</f>
        <v>-</v>
      </c>
      <c r="AY635" t="str">
        <f>VLOOKUP(Sheet1[[#This Row],[NPDES ID2]],Combined_Sheet__Major_Only___2[[NPDES ID2]:[ECHO BFR]],28,FALSE)</f>
        <v>-</v>
      </c>
      <c r="AZ635" t="str">
        <f>VLOOKUP(Sheet1[[#This Row],[NPDES ID2]],Combined_Sheet__Major_Only___2[[NPDES ID2]:[ECHO BFR]],29,FALSE)</f>
        <v>thickening</v>
      </c>
      <c r="BA635">
        <f>VLOOKUP(Sheet1[[#This Row],[NPDES ID2]],Combined_Sheet__Major_Only___2[[NPDES ID2]:[ECHO BFR]],17,FALSE)</f>
        <v>30.249798999999999</v>
      </c>
      <c r="BB635">
        <f>VLOOKUP(Sheet1[[#This Row],[NPDES ID2]],Combined_Sheet__Major_Only___2[[NPDES ID2]:[ECHO BFR]],18,FALSE)</f>
        <v>-85.660394999999994</v>
      </c>
      <c r="BC635" t="str">
        <f>IF(ISNUMBER(SEARCH("aerobic",$AW635)),"aerobic","")</f>
        <v>aerobic</v>
      </c>
      <c r="BD635" t="str">
        <f>IF(ISNUMBER(SEARCH("anaer",$AW635)),"anaer","")</f>
        <v/>
      </c>
      <c r="BE635" t="str">
        <f>IF(ISNUMBER(SEARCH("thickening",$AZ635)),"thickening","")</f>
        <v>thickening</v>
      </c>
      <c r="BF635" s="3" t="str">
        <f>IF(ISNUMBER(SEARCH("airDry",$AW635)),"airDry","")</f>
        <v/>
      </c>
      <c r="BG635" s="3" t="str">
        <f>IF(ISNUMBER(SEARCH("heatDry",$AY635)),"heatDry","")</f>
        <v/>
      </c>
      <c r="BH635" s="3" t="str">
        <f>IF(AND(ISNUMBER(SEARCH("aerobic",$AW635)),ISNUMBER(SEARCH("anaer",$AW635))),"Combined Aer and Anaer.","")</f>
        <v/>
      </c>
    </row>
    <row r="636" spans="1:60" x14ac:dyDescent="0.25">
      <c r="A636" s="4">
        <v>1516</v>
      </c>
      <c r="B636" t="s">
        <v>7140</v>
      </c>
      <c r="C636">
        <v>100.73</v>
      </c>
      <c r="D636">
        <v>1144.7767304777749</v>
      </c>
      <c r="E636">
        <v>1144.079244303188</v>
      </c>
      <c r="F636">
        <v>808.5335238161033</v>
      </c>
      <c r="G636">
        <v>1505.41883952488</v>
      </c>
      <c r="H636">
        <v>-124.509665651021</v>
      </c>
      <c r="I636">
        <v>-126.97122505895361</v>
      </c>
      <c r="J636">
        <v>-143.19493738666449</v>
      </c>
      <c r="K636">
        <v>-101.35482917775791</v>
      </c>
      <c r="L636">
        <v>62.034159030874733</v>
      </c>
      <c r="M636">
        <v>61.710092242103528</v>
      </c>
      <c r="N636">
        <v>60.637577376166689</v>
      </c>
      <c r="O636">
        <v>64.310364577539957</v>
      </c>
      <c r="P636">
        <v>2.3655405395452931</v>
      </c>
      <c r="Q636">
        <v>2.3883308278900999</v>
      </c>
      <c r="R636">
        <v>1.9797028969410499</v>
      </c>
      <c r="S636">
        <v>2.6952820863738922</v>
      </c>
      <c r="T636">
        <v>61287.914948931968</v>
      </c>
      <c r="U636">
        <v>61287.868667543633</v>
      </c>
      <c r="V636">
        <v>61246.419180607307</v>
      </c>
      <c r="W636">
        <v>61329.697525249721</v>
      </c>
      <c r="X636">
        <v>4479.9724788334206</v>
      </c>
      <c r="Y636">
        <v>4501.3960823944426</v>
      </c>
      <c r="Z636">
        <v>4322.6119943821386</v>
      </c>
      <c r="AA636">
        <v>4581.3973580416141</v>
      </c>
      <c r="AB636">
        <v>876.68432062461648</v>
      </c>
      <c r="AC636">
        <v>864.41422933410024</v>
      </c>
      <c r="AD636">
        <v>731.76740392816134</v>
      </c>
      <c r="AE636">
        <v>1044.758054176601</v>
      </c>
      <c r="AF636">
        <v>60.353221994977773</v>
      </c>
      <c r="AG636">
        <v>60.037814005657623</v>
      </c>
      <c r="AH636">
        <v>58.994737205707359</v>
      </c>
      <c r="AI636">
        <v>62.567655914541483</v>
      </c>
      <c r="AJ636">
        <v>0.51377320612924915</v>
      </c>
      <c r="AK636">
        <v>0.513773216754567</v>
      </c>
      <c r="AL636">
        <v>0.51377077029785212</v>
      </c>
      <c r="AM636">
        <v>0.51377562788289433</v>
      </c>
      <c r="AN636">
        <v>0.96012805603967688</v>
      </c>
      <c r="AO636">
        <v>0.96012805603967688</v>
      </c>
      <c r="AP636">
        <v>0.96012805603967688</v>
      </c>
      <c r="AQ636">
        <v>0.96012805603967688</v>
      </c>
      <c r="AR636">
        <v>12.47934970099503</v>
      </c>
      <c r="AS636">
        <v>12.479349700995019</v>
      </c>
      <c r="AT636">
        <v>12.479349700995019</v>
      </c>
      <c r="AU636">
        <v>12.479349700995019</v>
      </c>
      <c r="AV636" t="str">
        <f>VLOOKUP(Sheet1[[#This Row],[NPDES ID2]],Combined_Sheet__Major_Only___2[[NPDES ID2]:[ECHO BFR]],3,FALSE)</f>
        <v>SC</v>
      </c>
      <c r="AW636" t="s">
        <v>41</v>
      </c>
      <c r="AX636" t="str">
        <f>VLOOKUP(Sheet1[[#This Row],[NPDES ID2]],Combined_Sheet__Major_Only___2[[NPDES ID2]:[ECHO BFR]],27,FALSE)</f>
        <v>-</v>
      </c>
      <c r="AY636" t="str">
        <f>VLOOKUP(Sheet1[[#This Row],[NPDES ID2]],Combined_Sheet__Major_Only___2[[NPDES ID2]:[ECHO BFR]],28,FALSE)</f>
        <v>-</v>
      </c>
      <c r="AZ636" t="str">
        <f>VLOOKUP(Sheet1[[#This Row],[NPDES ID2]],Combined_Sheet__Major_Only___2[[NPDES ID2]:[ECHO BFR]],29,FALSE)</f>
        <v>thickening, preliminaryOps</v>
      </c>
      <c r="BA636">
        <f>VLOOKUP(Sheet1[[#This Row],[NPDES ID2]],Combined_Sheet__Major_Only___2[[NPDES ID2]:[ECHO BFR]],17,FALSE)</f>
        <v>34.235278000000001</v>
      </c>
      <c r="BB636">
        <f>VLOOKUP(Sheet1[[#This Row],[NPDES ID2]],Combined_Sheet__Major_Only___2[[NPDES ID2]:[ECHO BFR]],18,FALSE)</f>
        <v>-80.628332999999998</v>
      </c>
      <c r="BC636" t="str">
        <f>IF(ISNUMBER(SEARCH("aerobic",$AW636)),"aerobic","")</f>
        <v>aerobic</v>
      </c>
      <c r="BD636" t="str">
        <f>IF(ISNUMBER(SEARCH("anaer",$AW636)),"anaer","")</f>
        <v/>
      </c>
      <c r="BE636" t="str">
        <f>IF(ISNUMBER(SEARCH("thickening",$AZ636)),"thickening","")</f>
        <v>thickening</v>
      </c>
      <c r="BF636" s="2" t="str">
        <f>IF(ISNUMBER(SEARCH("airDry",$AW636)),"airDry","")</f>
        <v/>
      </c>
      <c r="BG636" s="2" t="str">
        <f>IF(ISNUMBER(SEARCH("heatDry",$AY636)),"heatDry","")</f>
        <v/>
      </c>
      <c r="BH636" s="2" t="str">
        <f>IF(AND(ISNUMBER(SEARCH("aerobic",$AW636)),ISNUMBER(SEARCH("anaer",$AW636))),"Combined Aer and Anaer.","")</f>
        <v/>
      </c>
    </row>
    <row r="637" spans="1:60" x14ac:dyDescent="0.25">
      <c r="A637" s="4">
        <v>1270</v>
      </c>
      <c r="B637" t="s">
        <v>6058</v>
      </c>
      <c r="C637">
        <v>202.56</v>
      </c>
      <c r="D637">
        <v>613.42579861714853</v>
      </c>
      <c r="E637">
        <v>611.09593721628721</v>
      </c>
      <c r="F637">
        <v>449.5917488293166</v>
      </c>
      <c r="G637">
        <v>795.14318607720793</v>
      </c>
      <c r="H637">
        <v>-117.6536939698517</v>
      </c>
      <c r="I637">
        <v>-119.94829199012131</v>
      </c>
      <c r="J637">
        <v>-135.5355146172968</v>
      </c>
      <c r="K637">
        <v>-94.167383963311792</v>
      </c>
      <c r="L637">
        <v>131.46836368608831</v>
      </c>
      <c r="M637">
        <v>130.86999756596401</v>
      </c>
      <c r="N637">
        <v>128.8892278364707</v>
      </c>
      <c r="O637">
        <v>135.67179233083351</v>
      </c>
      <c r="P637">
        <v>4.7429020246724969</v>
      </c>
      <c r="Q637">
        <v>4.7968982815905923</v>
      </c>
      <c r="R637">
        <v>3.9417387628111569</v>
      </c>
      <c r="S637">
        <v>5.4051038722627007</v>
      </c>
      <c r="T637">
        <v>61294.02541821773</v>
      </c>
      <c r="U637">
        <v>61293.979132349486</v>
      </c>
      <c r="V637">
        <v>61252.525633225217</v>
      </c>
      <c r="W637">
        <v>61335.812038965501</v>
      </c>
      <c r="X637">
        <v>4250.9377615282419</v>
      </c>
      <c r="Y637">
        <v>4268.5380233182714</v>
      </c>
      <c r="Z637">
        <v>4120.7455397051353</v>
      </c>
      <c r="AA637">
        <v>4334.7417699706393</v>
      </c>
      <c r="AB637">
        <v>764.52223671938964</v>
      </c>
      <c r="AC637">
        <v>756.38418148080041</v>
      </c>
      <c r="AD637">
        <v>647.52874905375018</v>
      </c>
      <c r="AE637">
        <v>900.51875813191657</v>
      </c>
      <c r="AF637">
        <v>63.605993142969417</v>
      </c>
      <c r="AG637">
        <v>63.316251771343907</v>
      </c>
      <c r="AH637">
        <v>62.358683866930143</v>
      </c>
      <c r="AI637">
        <v>65.639477457972561</v>
      </c>
      <c r="AJ637">
        <v>0.55348996660398531</v>
      </c>
      <c r="AK637">
        <v>0.55348998827631257</v>
      </c>
      <c r="AL637">
        <v>0.55348499624207392</v>
      </c>
      <c r="AM637">
        <v>0.55349490826399805</v>
      </c>
      <c r="AN637">
        <v>0.96013180362546324</v>
      </c>
      <c r="AO637">
        <v>0.96013180362546324</v>
      </c>
      <c r="AP637">
        <v>0.96013180362546324</v>
      </c>
      <c r="AQ637">
        <v>0.96013180362546324</v>
      </c>
      <c r="AR637">
        <v>13.79277781266536</v>
      </c>
      <c r="AS637">
        <v>13.79277781266536</v>
      </c>
      <c r="AT637">
        <v>13.79277781266536</v>
      </c>
      <c r="AU637">
        <v>13.79277781266536</v>
      </c>
      <c r="AV637" t="str">
        <f>VLOOKUP(Sheet1[[#This Row],[NPDES ID2]],Combined_Sheet__Major_Only___2[[NPDES ID2]:[ECHO BFR]],3,FALSE)</f>
        <v>NC</v>
      </c>
      <c r="AW637" t="s">
        <v>41</v>
      </c>
      <c r="AX637" t="str">
        <f>VLOOKUP(Sheet1[[#This Row],[NPDES ID2]],Combined_Sheet__Major_Only___2[[NPDES ID2]:[ECHO BFR]],27,FALSE)</f>
        <v>-</v>
      </c>
      <c r="AY637" t="str">
        <f>VLOOKUP(Sheet1[[#This Row],[NPDES ID2]],Combined_Sheet__Major_Only___2[[NPDES ID2]:[ECHO BFR]],28,FALSE)</f>
        <v>-</v>
      </c>
      <c r="AZ637" t="str">
        <f>VLOOKUP(Sheet1[[#This Row],[NPDES ID2]],Combined_Sheet__Major_Only___2[[NPDES ID2]:[ECHO BFR]],29,FALSE)</f>
        <v>thickening, preliminaryOps</v>
      </c>
      <c r="BA637">
        <f>VLOOKUP(Sheet1[[#This Row],[NPDES ID2]],Combined_Sheet__Major_Only___2[[NPDES ID2]:[ECHO BFR]],17,FALSE)</f>
        <v>34.734036000000003</v>
      </c>
      <c r="BB637">
        <f>VLOOKUP(Sheet1[[#This Row],[NPDES ID2]],Combined_Sheet__Major_Only___2[[NPDES ID2]:[ECHO BFR]],18,FALSE)</f>
        <v>-76.736873000000003</v>
      </c>
      <c r="BC637" t="str">
        <f>IF(ISNUMBER(SEARCH("aerobic",$AW637)),"aerobic","")</f>
        <v>aerobic</v>
      </c>
      <c r="BD637" t="str">
        <f>IF(ISNUMBER(SEARCH("anaer",$AW637)),"anaer","")</f>
        <v/>
      </c>
      <c r="BE637" t="str">
        <f>IF(ISNUMBER(SEARCH("thickening",$AZ637)),"thickening","")</f>
        <v>thickening</v>
      </c>
      <c r="BF637" s="2" t="str">
        <f>IF(ISNUMBER(SEARCH("airDry",$AW637)),"airDry","")</f>
        <v/>
      </c>
      <c r="BG637" s="2" t="str">
        <f>IF(ISNUMBER(SEARCH("heatDry",$AY637)),"heatDry","")</f>
        <v/>
      </c>
      <c r="BH637" s="2" t="str">
        <f>IF(AND(ISNUMBER(SEARCH("aerobic",$AW637)),ISNUMBER(SEARCH("anaer",$AW637))),"Combined Aer and Anaer.","")</f>
        <v/>
      </c>
    </row>
    <row r="638" spans="1:60" x14ac:dyDescent="0.25">
      <c r="A638" s="4">
        <v>2461</v>
      </c>
      <c r="B638" t="s">
        <v>11461</v>
      </c>
      <c r="C638">
        <v>215.82</v>
      </c>
      <c r="D638">
        <v>573.45075202447708</v>
      </c>
      <c r="E638">
        <v>571.08210751244667</v>
      </c>
      <c r="F638">
        <v>422.37052231530822</v>
      </c>
      <c r="G638">
        <v>741.70264910053902</v>
      </c>
      <c r="H638">
        <v>-114.9217465236988</v>
      </c>
      <c r="I638">
        <v>-117.3135748799147</v>
      </c>
      <c r="J638">
        <v>-133.0614516569853</v>
      </c>
      <c r="K638">
        <v>-91.29416639620527</v>
      </c>
      <c r="L638">
        <v>143.1557315745838</v>
      </c>
      <c r="M638">
        <v>142.54261775124829</v>
      </c>
      <c r="N638">
        <v>140.51295987773679</v>
      </c>
      <c r="O638">
        <v>147.46284934786641</v>
      </c>
      <c r="P638">
        <v>5.0468445582989654</v>
      </c>
      <c r="Q638">
        <v>5.1113048112029196</v>
      </c>
      <c r="R638">
        <v>4.1741203070220534</v>
      </c>
      <c r="S638">
        <v>5.7632136261498461</v>
      </c>
      <c r="T638">
        <v>61297.105192957701</v>
      </c>
      <c r="U638">
        <v>61297.058904831523</v>
      </c>
      <c r="V638">
        <v>61255.603383500042</v>
      </c>
      <c r="W638">
        <v>61338.893852163201</v>
      </c>
      <c r="X638">
        <v>4159.5198393348774</v>
      </c>
      <c r="Y638">
        <v>4175.6625843129941</v>
      </c>
      <c r="Z638">
        <v>4039.6389624779622</v>
      </c>
      <c r="AA638">
        <v>4236.6642248178368</v>
      </c>
      <c r="AB638">
        <v>720.92528046344125</v>
      </c>
      <c r="AC638">
        <v>714.15396364670846</v>
      </c>
      <c r="AD638">
        <v>614.53129530675335</v>
      </c>
      <c r="AE638">
        <v>844.93262521869406</v>
      </c>
      <c r="AF638">
        <v>65.005136599535277</v>
      </c>
      <c r="AG638">
        <v>64.72647089472197</v>
      </c>
      <c r="AH638">
        <v>63.805626689768843</v>
      </c>
      <c r="AI638">
        <v>66.960746227051374</v>
      </c>
      <c r="AJ638">
        <v>0.57058680590990274</v>
      </c>
      <c r="AK638">
        <v>0.57058682903320379</v>
      </c>
      <c r="AL638">
        <v>0.57058150261912755</v>
      </c>
      <c r="AM638">
        <v>0.57059207857814687</v>
      </c>
      <c r="AN638">
        <v>0.96013369220193756</v>
      </c>
      <c r="AO638">
        <v>0.96013369220193789</v>
      </c>
      <c r="AP638">
        <v>0.96013369220193789</v>
      </c>
      <c r="AQ638">
        <v>0.96013369220193789</v>
      </c>
      <c r="AR638">
        <v>14.40140109490914</v>
      </c>
      <c r="AS638">
        <v>14.40140109490914</v>
      </c>
      <c r="AT638">
        <v>14.40140109490914</v>
      </c>
      <c r="AU638">
        <v>14.40140109490914</v>
      </c>
      <c r="AV638" t="str">
        <f>VLOOKUP(Sheet1[[#This Row],[NPDES ID2]],Combined_Sheet__Major_Only___2[[NPDES ID2]:[ECHO BFR]],3,FALSE)</f>
        <v>MO</v>
      </c>
      <c r="AW638" t="s">
        <v>41</v>
      </c>
      <c r="AX638" t="str">
        <f>VLOOKUP(Sheet1[[#This Row],[NPDES ID2]],Combined_Sheet__Major_Only___2[[NPDES ID2]:[ECHO BFR]],27,FALSE)</f>
        <v>-</v>
      </c>
      <c r="AY638" t="str">
        <f>VLOOKUP(Sheet1[[#This Row],[NPDES ID2]],Combined_Sheet__Major_Only___2[[NPDES ID2]:[ECHO BFR]],28,FALSE)</f>
        <v>-</v>
      </c>
      <c r="AZ638" t="str">
        <f>VLOOKUP(Sheet1[[#This Row],[NPDES ID2]],Combined_Sheet__Major_Only___2[[NPDES ID2]:[ECHO BFR]],29,FALSE)</f>
        <v>thickening</v>
      </c>
      <c r="BA638">
        <f>VLOOKUP(Sheet1[[#This Row],[NPDES ID2]],Combined_Sheet__Major_Only___2[[NPDES ID2]:[ECHO BFR]],17,FALSE)</f>
        <v>37.361725999999997</v>
      </c>
      <c r="BB638">
        <f>VLOOKUP(Sheet1[[#This Row],[NPDES ID2]],Combined_Sheet__Major_Only___2[[NPDES ID2]:[ECHO BFR]],18,FALSE)</f>
        <v>-89.678725</v>
      </c>
      <c r="BC638" t="str">
        <f>IF(ISNUMBER(SEARCH("aerobic",$AW638)),"aerobic","")</f>
        <v>aerobic</v>
      </c>
      <c r="BD638" t="str">
        <f>IF(ISNUMBER(SEARCH("anaer",$AW638)),"anaer","")</f>
        <v/>
      </c>
      <c r="BE638" t="str">
        <f>IF(ISNUMBER(SEARCH("thickening",$AZ638)),"thickening","")</f>
        <v>thickening</v>
      </c>
      <c r="BF638" s="3" t="str">
        <f>IF(ISNUMBER(SEARCH("airDry",$AW638)),"airDry","")</f>
        <v/>
      </c>
      <c r="BG638" s="3" t="str">
        <f>IF(ISNUMBER(SEARCH("heatDry",$AY638)),"heatDry","")</f>
        <v/>
      </c>
      <c r="BH638" s="3" t="str">
        <f>IF(AND(ISNUMBER(SEARCH("aerobic",$AW638)),ISNUMBER(SEARCH("anaer",$AW638))),"Combined Aer and Anaer.","")</f>
        <v/>
      </c>
    </row>
    <row r="639" spans="1:60" x14ac:dyDescent="0.25">
      <c r="A639" s="4">
        <v>1473</v>
      </c>
      <c r="B639" t="s">
        <v>6953</v>
      </c>
      <c r="C639">
        <v>113.24</v>
      </c>
      <c r="D639">
        <v>969.19365197050934</v>
      </c>
      <c r="E639">
        <v>970.35382453049351</v>
      </c>
      <c r="F639">
        <v>687.69711827434514</v>
      </c>
      <c r="G639">
        <v>1271.174290893058</v>
      </c>
      <c r="H639">
        <v>-116.24839345929379</v>
      </c>
      <c r="I639">
        <v>-118.5729407730162</v>
      </c>
      <c r="J639">
        <v>-134.25000268197499</v>
      </c>
      <c r="K639">
        <v>-92.665121356069534</v>
      </c>
      <c r="L639">
        <v>74.335368208493435</v>
      </c>
      <c r="M639">
        <v>74.007462785895683</v>
      </c>
      <c r="N639">
        <v>72.922199121580405</v>
      </c>
      <c r="O639">
        <v>76.638593432444935</v>
      </c>
      <c r="P639">
        <v>2.6497296720332231</v>
      </c>
      <c r="Q639">
        <v>2.6833156196086869</v>
      </c>
      <c r="R639">
        <v>2.198564399920818</v>
      </c>
      <c r="S639">
        <v>3.018568251835394</v>
      </c>
      <c r="T639">
        <v>61346.225619854573</v>
      </c>
      <c r="U639">
        <v>61346.179295715672</v>
      </c>
      <c r="V639">
        <v>61304.691521479348</v>
      </c>
      <c r="W639">
        <v>61388.046791150293</v>
      </c>
      <c r="X639">
        <v>4206.481697887004</v>
      </c>
      <c r="Y639">
        <v>4223.3283545715622</v>
      </c>
      <c r="Z639">
        <v>4081.6306240725348</v>
      </c>
      <c r="AA639">
        <v>4286.8310131341414</v>
      </c>
      <c r="AB639">
        <v>796.13223091309385</v>
      </c>
      <c r="AC639">
        <v>786.94824963352687</v>
      </c>
      <c r="AD639">
        <v>668.73200403464477</v>
      </c>
      <c r="AE639">
        <v>946.38553294262329</v>
      </c>
      <c r="AF639">
        <v>64.331576879491735</v>
      </c>
      <c r="AG639">
        <v>64.047659880395372</v>
      </c>
      <c r="AH639">
        <v>63.108877892466801</v>
      </c>
      <c r="AI639">
        <v>66.324736120444058</v>
      </c>
      <c r="AJ639">
        <v>0.56235530093919717</v>
      </c>
      <c r="AK639">
        <v>0.56235531339846634</v>
      </c>
      <c r="AL639">
        <v>0.56235244458544476</v>
      </c>
      <c r="AM639">
        <v>0.56235814078591417</v>
      </c>
      <c r="AN639">
        <v>0.96016378961606463</v>
      </c>
      <c r="AO639">
        <v>0.96016378961606474</v>
      </c>
      <c r="AP639">
        <v>0.96016378961606474</v>
      </c>
      <c r="AQ639">
        <v>0.96016378961606474</v>
      </c>
      <c r="AR639">
        <v>13.55182055989418</v>
      </c>
      <c r="AS639">
        <v>13.55182055989418</v>
      </c>
      <c r="AT639">
        <v>13.55182055989418</v>
      </c>
      <c r="AU639">
        <v>13.55182055989418</v>
      </c>
      <c r="AV639" t="str">
        <f>VLOOKUP(Sheet1[[#This Row],[NPDES ID2]],Combined_Sheet__Major_Only___2[[NPDES ID2]:[ECHO BFR]],3,FALSE)</f>
        <v>NC</v>
      </c>
      <c r="AW639" t="s">
        <v>41</v>
      </c>
      <c r="AX639" t="str">
        <f>VLOOKUP(Sheet1[[#This Row],[NPDES ID2]],Combined_Sheet__Major_Only___2[[NPDES ID2]:[ECHO BFR]],27,FALSE)</f>
        <v>-</v>
      </c>
      <c r="AY639" t="str">
        <f>VLOOKUP(Sheet1[[#This Row],[NPDES ID2]],Combined_Sheet__Major_Only___2[[NPDES ID2]:[ECHO BFR]],28,FALSE)</f>
        <v>-</v>
      </c>
      <c r="AZ639" t="str">
        <f>VLOOKUP(Sheet1[[#This Row],[NPDES ID2]],Combined_Sheet__Major_Only___2[[NPDES ID2]:[ECHO BFR]],29,FALSE)</f>
        <v>thickening</v>
      </c>
      <c r="BA639">
        <f>VLOOKUP(Sheet1[[#This Row],[NPDES ID2]],Combined_Sheet__Major_Only___2[[NPDES ID2]:[ECHO BFR]],17,FALSE)</f>
        <v>35.292000000000002</v>
      </c>
      <c r="BB639">
        <f>VLOOKUP(Sheet1[[#This Row],[NPDES ID2]],Combined_Sheet__Major_Only___2[[NPDES ID2]:[ECHO BFR]],18,FALSE)</f>
        <v>-78.685541000000001</v>
      </c>
      <c r="BC639" t="str">
        <f>IF(ISNUMBER(SEARCH("aerobic",$AW639)),"aerobic","")</f>
        <v>aerobic</v>
      </c>
      <c r="BD639" t="str">
        <f>IF(ISNUMBER(SEARCH("anaer",$AW639)),"anaer","")</f>
        <v/>
      </c>
      <c r="BE639" t="str">
        <f>IF(ISNUMBER(SEARCH("thickening",$AZ639)),"thickening","")</f>
        <v>thickening</v>
      </c>
      <c r="BF639" s="3" t="str">
        <f>IF(ISNUMBER(SEARCH("airDry",$AW639)),"airDry","")</f>
        <v/>
      </c>
      <c r="BG639" s="3" t="str">
        <f>IF(ISNUMBER(SEARCH("heatDry",$AY639)),"heatDry","")</f>
        <v/>
      </c>
      <c r="BH639" s="3" t="str">
        <f>IF(AND(ISNUMBER(SEARCH("aerobic",$AW639)),ISNUMBER(SEARCH("anaer",$AW639))),"Combined Aer and Anaer.","")</f>
        <v/>
      </c>
    </row>
    <row r="640" spans="1:60" x14ac:dyDescent="0.25">
      <c r="A640" s="4">
        <v>397</v>
      </c>
      <c r="B640" t="s">
        <v>1999</v>
      </c>
      <c r="C640">
        <v>693.93</v>
      </c>
      <c r="D640">
        <v>366.47804908562381</v>
      </c>
      <c r="E640">
        <v>366.44046557340278</v>
      </c>
      <c r="F640">
        <v>302.59496308787249</v>
      </c>
      <c r="G640">
        <v>431.68485498539633</v>
      </c>
      <c r="H640">
        <v>-117.9654600126501</v>
      </c>
      <c r="I640">
        <v>-120.3247483640275</v>
      </c>
      <c r="J640">
        <v>-135.8662594306229</v>
      </c>
      <c r="K640">
        <v>-94.624611594740173</v>
      </c>
      <c r="L640">
        <v>448.77911796625642</v>
      </c>
      <c r="M640">
        <v>446.71779176242239</v>
      </c>
      <c r="N640">
        <v>439.88717831795799</v>
      </c>
      <c r="O640">
        <v>463.26866500427991</v>
      </c>
      <c r="P640">
        <v>16.25120544921295</v>
      </c>
      <c r="Q640">
        <v>16.429641393052769</v>
      </c>
      <c r="R640">
        <v>13.51289111493471</v>
      </c>
      <c r="S640">
        <v>18.524163370622261</v>
      </c>
      <c r="T640">
        <v>61399.624176250472</v>
      </c>
      <c r="U640">
        <v>61399.5778129623</v>
      </c>
      <c r="V640">
        <v>61358.054976763618</v>
      </c>
      <c r="W640">
        <v>61441.480691267563</v>
      </c>
      <c r="X640">
        <v>4273.5154634543906</v>
      </c>
      <c r="Y640">
        <v>4291.3847839551809</v>
      </c>
      <c r="Z640">
        <v>4141.3502667054672</v>
      </c>
      <c r="AA640">
        <v>4358.6096976255803</v>
      </c>
      <c r="AB640">
        <v>728.7289583962297</v>
      </c>
      <c r="AC640">
        <v>721.71403593445689</v>
      </c>
      <c r="AD640">
        <v>622.43433920911139</v>
      </c>
      <c r="AE640">
        <v>850.94736398926568</v>
      </c>
      <c r="AF640">
        <v>63.380818833347767</v>
      </c>
      <c r="AG640">
        <v>63.0888783549441</v>
      </c>
      <c r="AH640">
        <v>62.126719488185167</v>
      </c>
      <c r="AI640">
        <v>65.426546426277497</v>
      </c>
      <c r="AJ640">
        <v>0.55073915454235922</v>
      </c>
      <c r="AK640">
        <v>0.55073922700549871</v>
      </c>
      <c r="AL640">
        <v>0.55072250166933012</v>
      </c>
      <c r="AM640">
        <v>0.55075571165531678</v>
      </c>
      <c r="AN640">
        <v>0.96019645684417865</v>
      </c>
      <c r="AO640">
        <v>0.96019645684417898</v>
      </c>
      <c r="AP640">
        <v>0.96019645684417898</v>
      </c>
      <c r="AQ640">
        <v>0.96019645684417898</v>
      </c>
      <c r="AR640">
        <v>14.17591103842415</v>
      </c>
      <c r="AS640">
        <v>14.17591103842415</v>
      </c>
      <c r="AT640">
        <v>14.17591103842415</v>
      </c>
      <c r="AU640">
        <v>14.17591103842415</v>
      </c>
      <c r="AV640" t="str">
        <f>VLOOKUP(Sheet1[[#This Row],[NPDES ID2]],Combined_Sheet__Major_Only___2[[NPDES ID2]:[ECHO BFR]],3,FALSE)</f>
        <v>NC</v>
      </c>
      <c r="AW640" t="s">
        <v>41</v>
      </c>
      <c r="AX640" t="str">
        <f>VLOOKUP(Sheet1[[#This Row],[NPDES ID2]],Combined_Sheet__Major_Only___2[[NPDES ID2]:[ECHO BFR]],27,FALSE)</f>
        <v>-</v>
      </c>
      <c r="AY640" t="str">
        <f>VLOOKUP(Sheet1[[#This Row],[NPDES ID2]],Combined_Sheet__Major_Only___2[[NPDES ID2]:[ECHO BFR]],28,FALSE)</f>
        <v>-</v>
      </c>
      <c r="AZ640" t="str">
        <f>VLOOKUP(Sheet1[[#This Row],[NPDES ID2]],Combined_Sheet__Major_Only___2[[NPDES ID2]:[ECHO BFR]],29,FALSE)</f>
        <v>thickening</v>
      </c>
      <c r="BA640">
        <f>VLOOKUP(Sheet1[[#This Row],[NPDES ID2]],Combined_Sheet__Major_Only___2[[NPDES ID2]:[ECHO BFR]],17,FALSE)</f>
        <v>34.995555000000003</v>
      </c>
      <c r="BB640">
        <f>VLOOKUP(Sheet1[[#This Row],[NPDES ID2]],Combined_Sheet__Major_Only___2[[NPDES ID2]:[ECHO BFR]],18,FALSE)</f>
        <v>-80.489999999999995</v>
      </c>
      <c r="BC640" t="str">
        <f>IF(ISNUMBER(SEARCH("aerobic",$AW640)),"aerobic","")</f>
        <v>aerobic</v>
      </c>
      <c r="BD640" t="str">
        <f>IF(ISNUMBER(SEARCH("anaer",$AW640)),"anaer","")</f>
        <v/>
      </c>
      <c r="BE640" t="str">
        <f>IF(ISNUMBER(SEARCH("thickening",$AZ640)),"thickening","")</f>
        <v>thickening</v>
      </c>
      <c r="BF640" s="3" t="str">
        <f>IF(ISNUMBER(SEARCH("airDry",$AW640)),"airDry","")</f>
        <v/>
      </c>
      <c r="BG640" s="3" t="str">
        <f>IF(ISNUMBER(SEARCH("heatDry",$AY640)),"heatDry","")</f>
        <v/>
      </c>
      <c r="BH640" s="3" t="str">
        <f>IF(AND(ISNUMBER(SEARCH("aerobic",$AW640)),ISNUMBER(SEARCH("anaer",$AW640))),"Combined Aer and Anaer.","")</f>
        <v/>
      </c>
    </row>
    <row r="641" spans="1:60" x14ac:dyDescent="0.25">
      <c r="A641" s="4">
        <v>2178</v>
      </c>
      <c r="B641" t="s">
        <v>10221</v>
      </c>
      <c r="C641">
        <v>704</v>
      </c>
      <c r="D641">
        <v>364.27903295537328</v>
      </c>
      <c r="E641">
        <v>364.23588374503521</v>
      </c>
      <c r="F641">
        <v>302.04450729904102</v>
      </c>
      <c r="G641">
        <v>428.3405108146377</v>
      </c>
      <c r="H641">
        <v>-117.2262357769539</v>
      </c>
      <c r="I641">
        <v>-119.6053280057411</v>
      </c>
      <c r="J641">
        <v>-135.16674671139239</v>
      </c>
      <c r="K641">
        <v>-93.84224335433683</v>
      </c>
      <c r="L641">
        <v>457.97190646733628</v>
      </c>
      <c r="M641">
        <v>455.90186783327073</v>
      </c>
      <c r="N641">
        <v>449.04247021448481</v>
      </c>
      <c r="O641">
        <v>472.52258367882462</v>
      </c>
      <c r="P641">
        <v>16.48139334373321</v>
      </c>
      <c r="Q641">
        <v>16.673291495266621</v>
      </c>
      <c r="R641">
        <v>13.69325995685322</v>
      </c>
      <c r="S641">
        <v>18.780616805145812</v>
      </c>
      <c r="T641">
        <v>61431.451743017788</v>
      </c>
      <c r="U641">
        <v>61431.405356395197</v>
      </c>
      <c r="V641">
        <v>61389.86162193591</v>
      </c>
      <c r="W641">
        <v>61473.329324234583</v>
      </c>
      <c r="X641">
        <v>4250.6684983628393</v>
      </c>
      <c r="Y641">
        <v>4268.1428322567817</v>
      </c>
      <c r="Z641">
        <v>4121.3013887080078</v>
      </c>
      <c r="AA641">
        <v>4333.9523591390871</v>
      </c>
      <c r="AB641">
        <v>675.56193556081985</v>
      </c>
      <c r="AC641">
        <v>670.00585427204976</v>
      </c>
      <c r="AD641">
        <v>583.23326889852979</v>
      </c>
      <c r="AE641">
        <v>780.74419204230969</v>
      </c>
      <c r="AF641">
        <v>63.753901424009342</v>
      </c>
      <c r="AG641">
        <v>63.464923201002449</v>
      </c>
      <c r="AH641">
        <v>62.512524065723312</v>
      </c>
      <c r="AI641">
        <v>65.778875152453381</v>
      </c>
      <c r="AJ641">
        <v>0.55529696941175144</v>
      </c>
      <c r="AK641">
        <v>0.55529704109378875</v>
      </c>
      <c r="AL641">
        <v>0.55528049695565151</v>
      </c>
      <c r="AM641">
        <v>0.555313347134475</v>
      </c>
      <c r="AN641">
        <v>0.96021590228095155</v>
      </c>
      <c r="AO641">
        <v>0.96021590228095144</v>
      </c>
      <c r="AP641">
        <v>0.96021590228095144</v>
      </c>
      <c r="AQ641">
        <v>0.96021590228095144</v>
      </c>
      <c r="AR641">
        <v>14.87137075679383</v>
      </c>
      <c r="AS641">
        <v>14.871370756793841</v>
      </c>
      <c r="AT641">
        <v>14.871370756793841</v>
      </c>
      <c r="AU641">
        <v>14.871370756793841</v>
      </c>
      <c r="AV641" t="str">
        <f>VLOOKUP(Sheet1[[#This Row],[NPDES ID2]],Combined_Sheet__Major_Only___2[[NPDES ID2]:[ECHO BFR]],3,FALSE)</f>
        <v>NC</v>
      </c>
      <c r="AW641" t="s">
        <v>41</v>
      </c>
      <c r="AX641" t="str">
        <f>VLOOKUP(Sheet1[[#This Row],[NPDES ID2]],Combined_Sheet__Major_Only___2[[NPDES ID2]:[ECHO BFR]],27,FALSE)</f>
        <v>-</v>
      </c>
      <c r="AY641" t="str">
        <f>VLOOKUP(Sheet1[[#This Row],[NPDES ID2]],Combined_Sheet__Major_Only___2[[NPDES ID2]:[ECHO BFR]],28,FALSE)</f>
        <v>-</v>
      </c>
      <c r="AZ641" t="str">
        <f>VLOOKUP(Sheet1[[#This Row],[NPDES ID2]],Combined_Sheet__Major_Only___2[[NPDES ID2]:[ECHO BFR]],29,FALSE)</f>
        <v>thickening</v>
      </c>
      <c r="BA641">
        <f>VLOOKUP(Sheet1[[#This Row],[NPDES ID2]],Combined_Sheet__Major_Only___2[[NPDES ID2]:[ECHO BFR]],17,FALSE)</f>
        <v>35.2303</v>
      </c>
      <c r="BB641">
        <f>VLOOKUP(Sheet1[[#This Row],[NPDES ID2]],Combined_Sheet__Major_Only___2[[NPDES ID2]:[ECHO BFR]],18,FALSE)</f>
        <v>-78.883300000000006</v>
      </c>
      <c r="BC641" t="str">
        <f>IF(ISNUMBER(SEARCH("aerobic",$AW641)),"aerobic","")</f>
        <v>aerobic</v>
      </c>
      <c r="BD641" t="str">
        <f>IF(ISNUMBER(SEARCH("anaer",$AW641)),"anaer","")</f>
        <v/>
      </c>
      <c r="BE641" t="str">
        <f>IF(ISNUMBER(SEARCH("thickening",$AZ641)),"thickening","")</f>
        <v>thickening</v>
      </c>
      <c r="BF641" s="2" t="str">
        <f>IF(ISNUMBER(SEARCH("airDry",$AW641)),"airDry","")</f>
        <v/>
      </c>
      <c r="BG641" s="2" t="str">
        <f>IF(ISNUMBER(SEARCH("heatDry",$AY641)),"heatDry","")</f>
        <v/>
      </c>
      <c r="BH641" s="2" t="str">
        <f>IF(AND(ISNUMBER(SEARCH("aerobic",$AW641)),ISNUMBER(SEARCH("anaer",$AW641))),"Combined Aer and Anaer.","")</f>
        <v/>
      </c>
    </row>
    <row r="642" spans="1:60" x14ac:dyDescent="0.25">
      <c r="A642" s="4">
        <v>2500</v>
      </c>
      <c r="B642" t="s">
        <v>11622</v>
      </c>
      <c r="C642">
        <v>175.44</v>
      </c>
      <c r="D642">
        <v>714.39597003755796</v>
      </c>
      <c r="E642">
        <v>712.26515080378317</v>
      </c>
      <c r="F642">
        <v>518.32609008019472</v>
      </c>
      <c r="G642">
        <v>930.14727736262034</v>
      </c>
      <c r="H642">
        <v>-123.38477871237799</v>
      </c>
      <c r="I642">
        <v>-125.8719303982698</v>
      </c>
      <c r="J642">
        <v>-141.9396161914365</v>
      </c>
      <c r="K642">
        <v>-100.194155235976</v>
      </c>
      <c r="L642">
        <v>108.9420196006581</v>
      </c>
      <c r="M642">
        <v>108.3847584769197</v>
      </c>
      <c r="N642">
        <v>106.54017263608721</v>
      </c>
      <c r="O642">
        <v>112.8565448411936</v>
      </c>
      <c r="P642">
        <v>4.1181659209290018</v>
      </c>
      <c r="Q642">
        <v>4.1544488181094508</v>
      </c>
      <c r="R642">
        <v>3.4427887973579332</v>
      </c>
      <c r="S642">
        <v>4.6887542050972364</v>
      </c>
      <c r="T642">
        <v>61498.600245865317</v>
      </c>
      <c r="U642">
        <v>61498.553810012672</v>
      </c>
      <c r="V642">
        <v>61456.965985255098</v>
      </c>
      <c r="W642">
        <v>61540.522271691392</v>
      </c>
      <c r="X642">
        <v>4458.2503384109468</v>
      </c>
      <c r="Y642">
        <v>4479.1113554717685</v>
      </c>
      <c r="Z642">
        <v>4304.8756789168519</v>
      </c>
      <c r="AA642">
        <v>4557.0824221026514</v>
      </c>
      <c r="AB642">
        <v>899.99411156035922</v>
      </c>
      <c r="AC642">
        <v>886.82158212981778</v>
      </c>
      <c r="AD642">
        <v>746.87116470758212</v>
      </c>
      <c r="AE642">
        <v>1079.0018638577501</v>
      </c>
      <c r="AF642">
        <v>60.855095017811948</v>
      </c>
      <c r="AG642">
        <v>60.543592111508893</v>
      </c>
      <c r="AH642">
        <v>59.51387020501258</v>
      </c>
      <c r="AI642">
        <v>63.04158685828132</v>
      </c>
      <c r="AJ642">
        <v>0.51989822015817833</v>
      </c>
      <c r="AK642">
        <v>0.51989823899963505</v>
      </c>
      <c r="AL642">
        <v>0.51989389931039642</v>
      </c>
      <c r="AM642">
        <v>0.51990251605145477</v>
      </c>
      <c r="AN642">
        <v>0.96025686520830744</v>
      </c>
      <c r="AO642">
        <v>0.96025686520830733</v>
      </c>
      <c r="AP642">
        <v>0.96025686520830733</v>
      </c>
      <c r="AQ642">
        <v>0.96025686520830733</v>
      </c>
      <c r="AR642">
        <v>12.37042692272369</v>
      </c>
      <c r="AS642">
        <v>12.37042692272369</v>
      </c>
      <c r="AT642">
        <v>12.37042692272369</v>
      </c>
      <c r="AU642">
        <v>12.37042692272369</v>
      </c>
      <c r="AV642" t="str">
        <f>VLOOKUP(Sheet1[[#This Row],[NPDES ID2]],Combined_Sheet__Major_Only___2[[NPDES ID2]:[ECHO BFR]],3,FALSE)</f>
        <v>IL</v>
      </c>
      <c r="AW642" t="s">
        <v>41</v>
      </c>
      <c r="AX642" t="str">
        <f>VLOOKUP(Sheet1[[#This Row],[NPDES ID2]],Combined_Sheet__Major_Only___2[[NPDES ID2]:[ECHO BFR]],27,FALSE)</f>
        <v>other</v>
      </c>
      <c r="AY642" t="str">
        <f>VLOOKUP(Sheet1[[#This Row],[NPDES ID2]],Combined_Sheet__Major_Only___2[[NPDES ID2]:[ECHO BFR]],28,FALSE)</f>
        <v>-</v>
      </c>
      <c r="AZ642" t="str">
        <f>VLOOKUP(Sheet1[[#This Row],[NPDES ID2]],Combined_Sheet__Major_Only___2[[NPDES ID2]:[ECHO BFR]],29,FALSE)</f>
        <v>thickening</v>
      </c>
      <c r="BA642">
        <f>VLOOKUP(Sheet1[[#This Row],[NPDES ID2]],Combined_Sheet__Major_Only___2[[NPDES ID2]:[ECHO BFR]],17,FALSE)</f>
        <v>42.430058000000002</v>
      </c>
      <c r="BB642">
        <f>VLOOKUP(Sheet1[[#This Row],[NPDES ID2]],Combined_Sheet__Major_Only___2[[NPDES ID2]:[ECHO BFR]],18,FALSE)</f>
        <v>-88.032258999999996</v>
      </c>
      <c r="BC642" t="str">
        <f>IF(ISNUMBER(SEARCH("aerobic",$AW642)),"aerobic","")</f>
        <v>aerobic</v>
      </c>
      <c r="BD642" t="str">
        <f>IF(ISNUMBER(SEARCH("anaer",$AW642)),"anaer","")</f>
        <v/>
      </c>
      <c r="BE642" t="str">
        <f>IF(ISNUMBER(SEARCH("thickening",$AZ642)),"thickening","")</f>
        <v>thickening</v>
      </c>
      <c r="BF642" s="2" t="str">
        <f>IF(ISNUMBER(SEARCH("airDry",$AW642)),"airDry","")</f>
        <v/>
      </c>
      <c r="BG642" s="2" t="str">
        <f>IF(ISNUMBER(SEARCH("heatDry",$AY642)),"heatDry","")</f>
        <v/>
      </c>
      <c r="BH642" s="2" t="str">
        <f>IF(AND(ISNUMBER(SEARCH("aerobic",$AW642)),ISNUMBER(SEARCH("anaer",$AW642))),"Combined Aer and Anaer.","")</f>
        <v/>
      </c>
    </row>
    <row r="643" spans="1:60" x14ac:dyDescent="0.25">
      <c r="A643" s="4">
        <v>33</v>
      </c>
      <c r="B643" t="s">
        <v>219</v>
      </c>
      <c r="C643">
        <v>218.6</v>
      </c>
      <c r="D643">
        <v>618.00897255460779</v>
      </c>
      <c r="E643">
        <v>617.12477352852545</v>
      </c>
      <c r="F643">
        <v>455.51060823110231</v>
      </c>
      <c r="G643">
        <v>800.30164380272913</v>
      </c>
      <c r="H643">
        <v>-125.7331626968553</v>
      </c>
      <c r="I643">
        <v>-128.1834257416977</v>
      </c>
      <c r="J643">
        <v>-144.55005417609971</v>
      </c>
      <c r="K643">
        <v>-102.67631551700219</v>
      </c>
      <c r="L643">
        <v>133.362412805345</v>
      </c>
      <c r="M643">
        <v>132.64925509151129</v>
      </c>
      <c r="N643">
        <v>130.28847602883101</v>
      </c>
      <c r="O643">
        <v>138.3722541925238</v>
      </c>
      <c r="P643">
        <v>5.1361412008729239</v>
      </c>
      <c r="Q643">
        <v>5.1873057921491963</v>
      </c>
      <c r="R643">
        <v>4.3035855046889173</v>
      </c>
      <c r="S643">
        <v>5.8569212285950298</v>
      </c>
      <c r="T643">
        <v>61506.056475062411</v>
      </c>
      <c r="U643">
        <v>61506.010033743209</v>
      </c>
      <c r="V643">
        <v>61464.417313159887</v>
      </c>
      <c r="W643">
        <v>61547.983436057242</v>
      </c>
      <c r="X643">
        <v>4538.5259603089007</v>
      </c>
      <c r="Y643">
        <v>4560.7402814238103</v>
      </c>
      <c r="Z643">
        <v>4375.3474219964237</v>
      </c>
      <c r="AA643">
        <v>4643.7390767221896</v>
      </c>
      <c r="AB643">
        <v>818.76184991812363</v>
      </c>
      <c r="AC643">
        <v>808.77729323452058</v>
      </c>
      <c r="AD643">
        <v>693.10940171152572</v>
      </c>
      <c r="AE643">
        <v>961.9945980116679</v>
      </c>
      <c r="AF643">
        <v>59.788037905114578</v>
      </c>
      <c r="AG643">
        <v>59.468062156495208</v>
      </c>
      <c r="AH643">
        <v>58.410488603804851</v>
      </c>
      <c r="AI643">
        <v>62.033815318320691</v>
      </c>
      <c r="AJ643">
        <v>0.50687685831639084</v>
      </c>
      <c r="AK643">
        <v>0.5068768806274947</v>
      </c>
      <c r="AL643">
        <v>0.50687174090686182</v>
      </c>
      <c r="AM643">
        <v>0.50688194618139204</v>
      </c>
      <c r="AN643">
        <v>0.96026140856523856</v>
      </c>
      <c r="AO643">
        <v>0.96026140856523834</v>
      </c>
      <c r="AP643">
        <v>0.96026140856523834</v>
      </c>
      <c r="AQ643">
        <v>0.96026140856523834</v>
      </c>
      <c r="AR643">
        <v>12.941645092059829</v>
      </c>
      <c r="AS643">
        <v>12.941645092059829</v>
      </c>
      <c r="AT643">
        <v>12.941645092059829</v>
      </c>
      <c r="AU643">
        <v>12.941645092059829</v>
      </c>
      <c r="AV643" t="str">
        <f>VLOOKUP(Sheet1[[#This Row],[NPDES ID2]],Combined_Sheet__Major_Only___2[[NPDES ID2]:[ECHO BFR]],3,FALSE)</f>
        <v>IL</v>
      </c>
      <c r="AW643" t="s">
        <v>41</v>
      </c>
      <c r="AX643" t="str">
        <f>VLOOKUP(Sheet1[[#This Row],[NPDES ID2]],Combined_Sheet__Major_Only___2[[NPDES ID2]:[ECHO BFR]],27,FALSE)</f>
        <v>-</v>
      </c>
      <c r="AY643" t="str">
        <f>VLOOKUP(Sheet1[[#This Row],[NPDES ID2]],Combined_Sheet__Major_Only___2[[NPDES ID2]:[ECHO BFR]],28,FALSE)</f>
        <v>-</v>
      </c>
      <c r="AZ643" t="str">
        <f>VLOOKUP(Sheet1[[#This Row],[NPDES ID2]],Combined_Sheet__Major_Only___2[[NPDES ID2]:[ECHO BFR]],29,FALSE)</f>
        <v>preliminaryOps, thickening</v>
      </c>
      <c r="BA643">
        <f>VLOOKUP(Sheet1[[#This Row],[NPDES ID2]],Combined_Sheet__Major_Only___2[[NPDES ID2]:[ECHO BFR]],17,FALSE)</f>
        <v>38.616700000000002</v>
      </c>
      <c r="BB643">
        <f>VLOOKUP(Sheet1[[#This Row],[NPDES ID2]],Combined_Sheet__Major_Only___2[[NPDES ID2]:[ECHO BFR]],18,FALSE)</f>
        <v>-88.943799999999996</v>
      </c>
      <c r="BC643" t="str">
        <f>IF(ISNUMBER(SEARCH("aerobic",$AW643)),"aerobic","")</f>
        <v>aerobic</v>
      </c>
      <c r="BD643" t="str">
        <f>IF(ISNUMBER(SEARCH("anaer",$AW643)),"anaer","")</f>
        <v/>
      </c>
      <c r="BE643" t="str">
        <f>IF(ISNUMBER(SEARCH("thickening",$AZ643)),"thickening","")</f>
        <v>thickening</v>
      </c>
      <c r="BF643" s="3" t="str">
        <f>IF(ISNUMBER(SEARCH("airDry",$AW643)),"airDry","")</f>
        <v/>
      </c>
      <c r="BG643" s="3" t="str">
        <f>IF(ISNUMBER(SEARCH("heatDry",$AY643)),"heatDry","")</f>
        <v/>
      </c>
      <c r="BH643" s="3" t="str">
        <f>IF(AND(ISNUMBER(SEARCH("aerobic",$AW643)),ISNUMBER(SEARCH("anaer",$AW643))),"Combined Aer and Anaer.","")</f>
        <v/>
      </c>
    </row>
    <row r="644" spans="1:60" x14ac:dyDescent="0.25">
      <c r="A644" s="4">
        <v>668</v>
      </c>
      <c r="B644" t="s">
        <v>3278</v>
      </c>
      <c r="C644">
        <v>16</v>
      </c>
      <c r="D644">
        <v>6508.8296966327007</v>
      </c>
      <c r="E644">
        <v>6485.140954837505</v>
      </c>
      <c r="F644">
        <v>4474.2435992970231</v>
      </c>
      <c r="G644">
        <v>8644.2801602997879</v>
      </c>
      <c r="H644">
        <v>-122.7339295685254</v>
      </c>
      <c r="I644">
        <v>-125.16929095393181</v>
      </c>
      <c r="J644">
        <v>-141.2212062994364</v>
      </c>
      <c r="K644">
        <v>-99.461383819085668</v>
      </c>
      <c r="L644">
        <v>9.9885742040664756</v>
      </c>
      <c r="M644">
        <v>9.9381625814818335</v>
      </c>
      <c r="N644">
        <v>9.7713527164234684</v>
      </c>
      <c r="O644">
        <v>10.342620721828981</v>
      </c>
      <c r="P644">
        <v>0.37546749664543477</v>
      </c>
      <c r="Q644">
        <v>0.37857250013952798</v>
      </c>
      <c r="R644">
        <v>0.31367128638570568</v>
      </c>
      <c r="S644">
        <v>0.42753625934903849</v>
      </c>
      <c r="T644">
        <v>61698.497593589607</v>
      </c>
      <c r="U644">
        <v>61698.451011181867</v>
      </c>
      <c r="V644">
        <v>61656.731932065522</v>
      </c>
      <c r="W644">
        <v>61740.551928538647</v>
      </c>
      <c r="X644">
        <v>4448.9035056477369</v>
      </c>
      <c r="Y644">
        <v>4469.431148765173</v>
      </c>
      <c r="Z644">
        <v>4297.9114045213373</v>
      </c>
      <c r="AA644">
        <v>4546.1786818007349</v>
      </c>
      <c r="AB644">
        <v>757.22481279525266</v>
      </c>
      <c r="AC644">
        <v>749.36190633095464</v>
      </c>
      <c r="AD644">
        <v>646.63028171960184</v>
      </c>
      <c r="AE644">
        <v>882.55201330975729</v>
      </c>
      <c r="AF644">
        <v>61.180066264527213</v>
      </c>
      <c r="AG644">
        <v>60.871276111776169</v>
      </c>
      <c r="AH644">
        <v>59.849622395832363</v>
      </c>
      <c r="AI644">
        <v>63.348588676002109</v>
      </c>
      <c r="AJ644">
        <v>0.52386485728593035</v>
      </c>
      <c r="AK644">
        <v>0.52386485892012025</v>
      </c>
      <c r="AL644">
        <v>0.52386448279646003</v>
      </c>
      <c r="AM644">
        <v>0.52386522960934001</v>
      </c>
      <c r="AN644">
        <v>0.96037831174843025</v>
      </c>
      <c r="AO644">
        <v>0.96037831174843025</v>
      </c>
      <c r="AP644">
        <v>0.96037831174843025</v>
      </c>
      <c r="AQ644">
        <v>0.96037831174843025</v>
      </c>
      <c r="AR644">
        <v>13.69846377275721</v>
      </c>
      <c r="AS644">
        <v>13.69846377275721</v>
      </c>
      <c r="AT644">
        <v>13.69846377275721</v>
      </c>
      <c r="AU644">
        <v>13.69846377275721</v>
      </c>
      <c r="AV644" t="str">
        <f>VLOOKUP(Sheet1[[#This Row],[NPDES ID2]],Combined_Sheet__Major_Only___2[[NPDES ID2]:[ECHO BFR]],3,FALSE)</f>
        <v>MS</v>
      </c>
      <c r="AW644" t="s">
        <v>41</v>
      </c>
      <c r="AX644" t="str">
        <f>VLOOKUP(Sheet1[[#This Row],[NPDES ID2]],Combined_Sheet__Major_Only___2[[NPDES ID2]:[ECHO BFR]],27,FALSE)</f>
        <v>-</v>
      </c>
      <c r="AY644" t="str">
        <f>VLOOKUP(Sheet1[[#This Row],[NPDES ID2]],Combined_Sheet__Major_Only___2[[NPDES ID2]:[ECHO BFR]],28,FALSE)</f>
        <v>-</v>
      </c>
      <c r="AZ644" t="str">
        <f>VLOOKUP(Sheet1[[#This Row],[NPDES ID2]],Combined_Sheet__Major_Only___2[[NPDES ID2]:[ECHO BFR]],29,FALSE)</f>
        <v>thickening</v>
      </c>
      <c r="BA644">
        <f>VLOOKUP(Sheet1[[#This Row],[NPDES ID2]],Combined_Sheet__Major_Only___2[[NPDES ID2]:[ECHO BFR]],17,FALSE)</f>
        <v>30.456250000000001</v>
      </c>
      <c r="BB644">
        <f>VLOOKUP(Sheet1[[#This Row],[NPDES ID2]],Combined_Sheet__Major_Only___2[[NPDES ID2]:[ECHO BFR]],18,FALSE)</f>
        <v>-89.000249999999994</v>
      </c>
      <c r="BC644" t="str">
        <f>IF(ISNUMBER(SEARCH("aerobic",$AW644)),"aerobic","")</f>
        <v>aerobic</v>
      </c>
      <c r="BD644" t="str">
        <f>IF(ISNUMBER(SEARCH("anaer",$AW644)),"anaer","")</f>
        <v/>
      </c>
      <c r="BE644" t="str">
        <f>IF(ISNUMBER(SEARCH("thickening",$AZ644)),"thickening","")</f>
        <v>thickening</v>
      </c>
      <c r="BF644" s="2" t="str">
        <f>IF(ISNUMBER(SEARCH("airDry",$AW644)),"airDry","")</f>
        <v/>
      </c>
      <c r="BG644" s="2" t="str">
        <f>IF(ISNUMBER(SEARCH("heatDry",$AY644)),"heatDry","")</f>
        <v/>
      </c>
      <c r="BH644" s="2" t="str">
        <f>IF(AND(ISNUMBER(SEARCH("aerobic",$AW644)),ISNUMBER(SEARCH("anaer",$AW644))),"Combined Aer and Anaer.","")</f>
        <v/>
      </c>
    </row>
    <row r="645" spans="1:60" x14ac:dyDescent="0.25">
      <c r="A645" s="4">
        <v>743</v>
      </c>
      <c r="B645" t="s">
        <v>3658</v>
      </c>
      <c r="C645">
        <v>2808.96</v>
      </c>
      <c r="D645">
        <v>690.05255121106745</v>
      </c>
      <c r="E645">
        <v>691.19404503406872</v>
      </c>
      <c r="F645">
        <v>580.75069085103212</v>
      </c>
      <c r="G645">
        <v>807.7518732939659</v>
      </c>
      <c r="H645">
        <v>-119.6934147177742</v>
      </c>
      <c r="I645">
        <v>-122.1672085694947</v>
      </c>
      <c r="J645">
        <v>-137.71413671557741</v>
      </c>
      <c r="K645">
        <v>-97.00634689244599</v>
      </c>
      <c r="L645">
        <v>1783.644545916261</v>
      </c>
      <c r="M645">
        <v>1775.061504355436</v>
      </c>
      <c r="N645">
        <v>1746.498875042178</v>
      </c>
      <c r="O645">
        <v>1844.133027138997</v>
      </c>
      <c r="P645">
        <v>65.845230431226156</v>
      </c>
      <c r="Q645">
        <v>66.432977536441101</v>
      </c>
      <c r="R645">
        <v>54.889597279326033</v>
      </c>
      <c r="S645">
        <v>75.134821130882514</v>
      </c>
      <c r="T645">
        <v>61703.711801248981</v>
      </c>
      <c r="U645">
        <v>61703.665215018438</v>
      </c>
      <c r="V645">
        <v>61661.942712207419</v>
      </c>
      <c r="W645">
        <v>61745.769587405601</v>
      </c>
      <c r="X645">
        <v>4374.1911596335212</v>
      </c>
      <c r="Y645">
        <v>4393.4161695013099</v>
      </c>
      <c r="Z645">
        <v>4232.1209907887769</v>
      </c>
      <c r="AA645">
        <v>4465.7648482597679</v>
      </c>
      <c r="AB645">
        <v>708.04439745358104</v>
      </c>
      <c r="AC645">
        <v>701.64623929436721</v>
      </c>
      <c r="AD645">
        <v>609.34934725436483</v>
      </c>
      <c r="AE645">
        <v>819.68926617074953</v>
      </c>
      <c r="AF645">
        <v>62.2369566681637</v>
      </c>
      <c r="AG645">
        <v>61.934226179193629</v>
      </c>
      <c r="AH645">
        <v>60.94755445558156</v>
      </c>
      <c r="AI645">
        <v>64.345124830743828</v>
      </c>
      <c r="AJ645">
        <v>0.536768461723509</v>
      </c>
      <c r="AK645">
        <v>0.53676874336684433</v>
      </c>
      <c r="AL645">
        <v>0.5367031609184113</v>
      </c>
      <c r="AM645">
        <v>0.53683339383512119</v>
      </c>
      <c r="AN645">
        <v>0.96038146967974247</v>
      </c>
      <c r="AO645">
        <v>0.96038146967974247</v>
      </c>
      <c r="AP645">
        <v>0.96038146967974247</v>
      </c>
      <c r="AQ645">
        <v>0.96038146967974247</v>
      </c>
      <c r="AR645">
        <v>14.35775724812785</v>
      </c>
      <c r="AS645">
        <v>14.357757248127839</v>
      </c>
      <c r="AT645">
        <v>14.357757248127839</v>
      </c>
      <c r="AU645">
        <v>14.357757248127839</v>
      </c>
      <c r="AV645" t="str">
        <f>VLOOKUP(Sheet1[[#This Row],[NPDES ID2]],Combined_Sheet__Major_Only___2[[NPDES ID2]:[ECHO BFR]],3,FALSE)</f>
        <v>IL</v>
      </c>
      <c r="AW645" t="s">
        <v>41</v>
      </c>
      <c r="AX645" t="str">
        <f>VLOOKUP(Sheet1[[#This Row],[NPDES ID2]],Combined_Sheet__Major_Only___2[[NPDES ID2]:[ECHO BFR]],27,FALSE)</f>
        <v>-</v>
      </c>
      <c r="AY645" t="str">
        <f>VLOOKUP(Sheet1[[#This Row],[NPDES ID2]],Combined_Sheet__Major_Only___2[[NPDES ID2]:[ECHO BFR]],28,FALSE)</f>
        <v>-</v>
      </c>
      <c r="AZ645" t="str">
        <f>VLOOKUP(Sheet1[[#This Row],[NPDES ID2]],Combined_Sheet__Major_Only___2[[NPDES ID2]:[ECHO BFR]],29,FALSE)</f>
        <v>preliminaryOps, thickening</v>
      </c>
      <c r="BA645">
        <f>VLOOKUP(Sheet1[[#This Row],[NPDES ID2]],Combined_Sheet__Major_Only___2[[NPDES ID2]:[ECHO BFR]],17,FALSE)</f>
        <v>41.505940000000002</v>
      </c>
      <c r="BB645">
        <f>VLOOKUP(Sheet1[[#This Row],[NPDES ID2]],Combined_Sheet__Major_Only___2[[NPDES ID2]:[ECHO BFR]],18,FALSE)</f>
        <v>-88.090609999999998</v>
      </c>
      <c r="BC645" t="str">
        <f>IF(ISNUMBER(SEARCH("aerobic",$AW645)),"aerobic","")</f>
        <v>aerobic</v>
      </c>
      <c r="BD645" t="str">
        <f>IF(ISNUMBER(SEARCH("anaer",$AW645)),"anaer","")</f>
        <v/>
      </c>
      <c r="BE645" t="str">
        <f>IF(ISNUMBER(SEARCH("thickening",$AZ645)),"thickening","")</f>
        <v>thickening</v>
      </c>
      <c r="BF645" s="3" t="str">
        <f>IF(ISNUMBER(SEARCH("airDry",$AW645)),"airDry","")</f>
        <v/>
      </c>
      <c r="BG645" s="3" t="str">
        <f>IF(ISNUMBER(SEARCH("heatDry",$AY645)),"heatDry","")</f>
        <v/>
      </c>
      <c r="BH645" s="3" t="str">
        <f>IF(AND(ISNUMBER(SEARCH("aerobic",$AW645)),ISNUMBER(SEARCH("anaer",$AW645))),"Combined Aer and Anaer.","")</f>
        <v/>
      </c>
    </row>
    <row r="646" spans="1:60" x14ac:dyDescent="0.25">
      <c r="A646" s="4">
        <v>1602</v>
      </c>
      <c r="B646" t="s">
        <v>7531</v>
      </c>
      <c r="C646">
        <v>78</v>
      </c>
      <c r="D646">
        <v>1398.513624673152</v>
      </c>
      <c r="E646">
        <v>1397.951510789326</v>
      </c>
      <c r="F646">
        <v>980.20748281977546</v>
      </c>
      <c r="G646">
        <v>1843.8643734010971</v>
      </c>
      <c r="H646">
        <v>-120.5820326945711</v>
      </c>
      <c r="I646">
        <v>-122.9308798216173</v>
      </c>
      <c r="J646">
        <v>-138.8172621868226</v>
      </c>
      <c r="K646">
        <v>-97.215384551872688</v>
      </c>
      <c r="L646">
        <v>49.495555149507418</v>
      </c>
      <c r="M646">
        <v>49.256161544106952</v>
      </c>
      <c r="N646">
        <v>48.463912724735707</v>
      </c>
      <c r="O646">
        <v>51.176980077490313</v>
      </c>
      <c r="P646">
        <v>1.828734812417252</v>
      </c>
      <c r="Q646">
        <v>1.8449404626543171</v>
      </c>
      <c r="R646">
        <v>1.5244675802545149</v>
      </c>
      <c r="S646">
        <v>2.0865429259478061</v>
      </c>
      <c r="T646">
        <v>61716.82555855668</v>
      </c>
      <c r="U646">
        <v>61716.778962711753</v>
      </c>
      <c r="V646">
        <v>61675.047849292197</v>
      </c>
      <c r="W646">
        <v>61758.892024516943</v>
      </c>
      <c r="X646">
        <v>4378.0606888521588</v>
      </c>
      <c r="Y646">
        <v>4397.3846386970636</v>
      </c>
      <c r="Z646">
        <v>4235.6201528016854</v>
      </c>
      <c r="AA646">
        <v>4469.7879721520158</v>
      </c>
      <c r="AB646">
        <v>803.57295498933786</v>
      </c>
      <c r="AC646">
        <v>794.22409123788975</v>
      </c>
      <c r="AD646">
        <v>677.96371998853965</v>
      </c>
      <c r="AE646">
        <v>948.67523568027048</v>
      </c>
      <c r="AF646">
        <v>62.18697150038183</v>
      </c>
      <c r="AG646">
        <v>61.886099342360133</v>
      </c>
      <c r="AH646">
        <v>60.890996057642198</v>
      </c>
      <c r="AI646">
        <v>64.299467691465352</v>
      </c>
      <c r="AJ646">
        <v>0.53615811082640485</v>
      </c>
      <c r="AK646">
        <v>0.53615811911952105</v>
      </c>
      <c r="AL646">
        <v>0.53615620986588397</v>
      </c>
      <c r="AM646">
        <v>0.53616000079783843</v>
      </c>
      <c r="AN646">
        <v>0.96038940966757014</v>
      </c>
      <c r="AO646">
        <v>0.96038940966757014</v>
      </c>
      <c r="AP646">
        <v>0.96038940966757014</v>
      </c>
      <c r="AQ646">
        <v>0.96038940966757014</v>
      </c>
      <c r="AR646">
        <v>13.32896941848013</v>
      </c>
      <c r="AS646">
        <v>13.32896941848014</v>
      </c>
      <c r="AT646">
        <v>13.32896941848014</v>
      </c>
      <c r="AU646">
        <v>13.32896941848014</v>
      </c>
      <c r="AV646" t="str">
        <f>VLOOKUP(Sheet1[[#This Row],[NPDES ID2]],Combined_Sheet__Major_Only___2[[NPDES ID2]:[ECHO BFR]],3,FALSE)</f>
        <v>KS</v>
      </c>
      <c r="AW646" t="s">
        <v>41</v>
      </c>
      <c r="AX646" t="str">
        <f>VLOOKUP(Sheet1[[#This Row],[NPDES ID2]],Combined_Sheet__Major_Only___2[[NPDES ID2]:[ECHO BFR]],27,FALSE)</f>
        <v>-</v>
      </c>
      <c r="AY646" t="str">
        <f>VLOOKUP(Sheet1[[#This Row],[NPDES ID2]],Combined_Sheet__Major_Only___2[[NPDES ID2]:[ECHO BFR]],28,FALSE)</f>
        <v>-</v>
      </c>
      <c r="AZ646" t="str">
        <f>VLOOKUP(Sheet1[[#This Row],[NPDES ID2]],Combined_Sheet__Major_Only___2[[NPDES ID2]:[ECHO BFR]],29,FALSE)</f>
        <v>thickening</v>
      </c>
      <c r="BA646">
        <f>VLOOKUP(Sheet1[[#This Row],[NPDES ID2]],Combined_Sheet__Major_Only___2[[NPDES ID2]:[ECHO BFR]],17,FALSE)</f>
        <v>37.228839999999998</v>
      </c>
      <c r="BB646">
        <f>VLOOKUP(Sheet1[[#This Row],[NPDES ID2]],Combined_Sheet__Major_Only___2[[NPDES ID2]:[ECHO BFR]],18,FALSE)</f>
        <v>-95.692941000000005</v>
      </c>
      <c r="BC646" t="str">
        <f>IF(ISNUMBER(SEARCH("aerobic",$AW646)),"aerobic","")</f>
        <v>aerobic</v>
      </c>
      <c r="BD646" t="str">
        <f>IF(ISNUMBER(SEARCH("anaer",$AW646)),"anaer","")</f>
        <v/>
      </c>
      <c r="BE646" t="str">
        <f>IF(ISNUMBER(SEARCH("thickening",$AZ646)),"thickening","")</f>
        <v>thickening</v>
      </c>
      <c r="BF646" s="2" t="str">
        <f>IF(ISNUMBER(SEARCH("airDry",$AW646)),"airDry","")</f>
        <v/>
      </c>
      <c r="BG646" s="2" t="str">
        <f>IF(ISNUMBER(SEARCH("heatDry",$AY646)),"heatDry","")</f>
        <v/>
      </c>
      <c r="BH646" s="2" t="str">
        <f>IF(AND(ISNUMBER(SEARCH("aerobic",$AW646)),ISNUMBER(SEARCH("anaer",$AW646))),"Combined Aer and Anaer.","")</f>
        <v/>
      </c>
    </row>
    <row r="647" spans="1:60" x14ac:dyDescent="0.25">
      <c r="A647" s="4">
        <v>977</v>
      </c>
      <c r="B647" t="s">
        <v>4740</v>
      </c>
      <c r="C647">
        <v>573</v>
      </c>
      <c r="D647">
        <v>361.4686140536935</v>
      </c>
      <c r="E647">
        <v>360.46933569253662</v>
      </c>
      <c r="F647">
        <v>286.27538685051138</v>
      </c>
      <c r="G647">
        <v>431.81498392927227</v>
      </c>
      <c r="H647">
        <v>-114.1787075777312</v>
      </c>
      <c r="I647">
        <v>-116.636650868258</v>
      </c>
      <c r="J647">
        <v>-132.40956356735921</v>
      </c>
      <c r="K647">
        <v>-90.606676129744514</v>
      </c>
      <c r="L647">
        <v>382.04330739575232</v>
      </c>
      <c r="M647">
        <v>380.43187492010088</v>
      </c>
      <c r="N647">
        <v>375.09296792311233</v>
      </c>
      <c r="O647">
        <v>393.3692899284498</v>
      </c>
      <c r="P647">
        <v>13.39487015158052</v>
      </c>
      <c r="Q647">
        <v>13.565934057671869</v>
      </c>
      <c r="R647">
        <v>11.06082784825394</v>
      </c>
      <c r="S647">
        <v>15.314800299906491</v>
      </c>
      <c r="T647">
        <v>61798.534737353148</v>
      </c>
      <c r="U647">
        <v>61798.488081602998</v>
      </c>
      <c r="V647">
        <v>61756.703317217129</v>
      </c>
      <c r="W647">
        <v>61840.655285420587</v>
      </c>
      <c r="X647">
        <v>4171.9332637815614</v>
      </c>
      <c r="Y647">
        <v>4187.8646776642117</v>
      </c>
      <c r="Z647">
        <v>4053.4591454491651</v>
      </c>
      <c r="AA647">
        <v>4248.1792812584936</v>
      </c>
      <c r="AB647">
        <v>769.98798196591588</v>
      </c>
      <c r="AC647">
        <v>761.83489360982708</v>
      </c>
      <c r="AD647">
        <v>649.76604458545398</v>
      </c>
      <c r="AE647">
        <v>912.05418541585766</v>
      </c>
      <c r="AF647">
        <v>65.34260303111347</v>
      </c>
      <c r="AG647">
        <v>65.066284066421844</v>
      </c>
      <c r="AH647">
        <v>64.155327836259488</v>
      </c>
      <c r="AI647">
        <v>67.279201157746911</v>
      </c>
      <c r="AJ647">
        <v>0.5747115892862561</v>
      </c>
      <c r="AK647">
        <v>0.57471165260714097</v>
      </c>
      <c r="AL647">
        <v>0.57469704432504198</v>
      </c>
      <c r="AM647">
        <v>0.57472605052688386</v>
      </c>
      <c r="AN647">
        <v>0.96043881052879043</v>
      </c>
      <c r="AO647">
        <v>0.96043881052879065</v>
      </c>
      <c r="AP647">
        <v>0.96043881052879065</v>
      </c>
      <c r="AQ647">
        <v>0.96043881052879065</v>
      </c>
      <c r="AR647">
        <v>13.9615950327638</v>
      </c>
      <c r="AS647">
        <v>13.9615950327638</v>
      </c>
      <c r="AT647">
        <v>13.9615950327638</v>
      </c>
      <c r="AU647">
        <v>13.9615950327638</v>
      </c>
      <c r="AV647" t="str">
        <f>VLOOKUP(Sheet1[[#This Row],[NPDES ID2]],Combined_Sheet__Major_Only___2[[NPDES ID2]:[ECHO BFR]],3,FALSE)</f>
        <v>NY</v>
      </c>
      <c r="AW647" t="s">
        <v>41</v>
      </c>
      <c r="AX647" t="str">
        <f>VLOOKUP(Sheet1[[#This Row],[NPDES ID2]],Combined_Sheet__Major_Only___2[[NPDES ID2]:[ECHO BFR]],27,FALSE)</f>
        <v>-</v>
      </c>
      <c r="AY647" t="str">
        <f>VLOOKUP(Sheet1[[#This Row],[NPDES ID2]],Combined_Sheet__Major_Only___2[[NPDES ID2]:[ECHO BFR]],28,FALSE)</f>
        <v>-</v>
      </c>
      <c r="AZ647" t="str">
        <f>VLOOKUP(Sheet1[[#This Row],[NPDES ID2]],Combined_Sheet__Major_Only___2[[NPDES ID2]:[ECHO BFR]],29,FALSE)</f>
        <v>thickening, preliminaryOps</v>
      </c>
      <c r="BA647">
        <f>VLOOKUP(Sheet1[[#This Row],[NPDES ID2]],Combined_Sheet__Major_Only___2[[NPDES ID2]:[ECHO BFR]],17,FALSE)</f>
        <v>41.401833000000003</v>
      </c>
      <c r="BB647">
        <f>VLOOKUP(Sheet1[[#This Row],[NPDES ID2]],Combined_Sheet__Major_Only___2[[NPDES ID2]:[ECHO BFR]],18,FALSE)</f>
        <v>-74.353082999999998</v>
      </c>
      <c r="BC647" t="str">
        <f>IF(ISNUMBER(SEARCH("aerobic",$AW647)),"aerobic","")</f>
        <v>aerobic</v>
      </c>
      <c r="BD647" t="str">
        <f>IF(ISNUMBER(SEARCH("anaer",$AW647)),"anaer","")</f>
        <v/>
      </c>
      <c r="BE647" t="str">
        <f>IF(ISNUMBER(SEARCH("thickening",$AZ647)),"thickening","")</f>
        <v>thickening</v>
      </c>
      <c r="BF647" s="3" t="str">
        <f>IF(ISNUMBER(SEARCH("airDry",$AW647)),"airDry","")</f>
        <v/>
      </c>
      <c r="BG647" s="3" t="str">
        <f>IF(ISNUMBER(SEARCH("heatDry",$AY647)),"heatDry","")</f>
        <v/>
      </c>
      <c r="BH647" s="3" t="str">
        <f>IF(AND(ISNUMBER(SEARCH("aerobic",$AW647)),ISNUMBER(SEARCH("anaer",$AW647))),"Combined Aer and Anaer.","")</f>
        <v/>
      </c>
    </row>
    <row r="648" spans="1:60" x14ac:dyDescent="0.25">
      <c r="A648" s="4">
        <v>891</v>
      </c>
      <c r="B648" t="s">
        <v>4344</v>
      </c>
      <c r="C648">
        <v>782.88</v>
      </c>
      <c r="D648">
        <v>391.52769291245181</v>
      </c>
      <c r="E648">
        <v>391.01714166856698</v>
      </c>
      <c r="F648">
        <v>331.44571644043731</v>
      </c>
      <c r="G648">
        <v>463.57805404971629</v>
      </c>
      <c r="H648">
        <v>-126.0791209017129</v>
      </c>
      <c r="I648">
        <v>-128.62685788401319</v>
      </c>
      <c r="J648">
        <v>-144.91055108143459</v>
      </c>
      <c r="K648">
        <v>-103.2013309286952</v>
      </c>
      <c r="L648">
        <v>475.76624357982678</v>
      </c>
      <c r="M648">
        <v>473.19923233159523</v>
      </c>
      <c r="N648">
        <v>464.69236944915201</v>
      </c>
      <c r="O648">
        <v>493.811098682715</v>
      </c>
      <c r="P648">
        <v>18.397466529838528</v>
      </c>
      <c r="Q648">
        <v>18.574052584640729</v>
      </c>
      <c r="R648">
        <v>15.423137047432441</v>
      </c>
      <c r="S648">
        <v>20.986135737786761</v>
      </c>
      <c r="T648">
        <v>61842.386853536758</v>
      </c>
      <c r="U648">
        <v>61842.340165636328</v>
      </c>
      <c r="V648">
        <v>61800.526607564832</v>
      </c>
      <c r="W648">
        <v>61884.536426676801</v>
      </c>
      <c r="X648">
        <v>4581.1156473612946</v>
      </c>
      <c r="Y648">
        <v>4603.7266933025649</v>
      </c>
      <c r="Z648">
        <v>4414.8308674313021</v>
      </c>
      <c r="AA648">
        <v>4688.3663899883659</v>
      </c>
      <c r="AB648">
        <v>744.2038829565688</v>
      </c>
      <c r="AC648">
        <v>736.70852862827701</v>
      </c>
      <c r="AD648">
        <v>640.39714071081073</v>
      </c>
      <c r="AE648">
        <v>860.32070860934391</v>
      </c>
      <c r="AF648">
        <v>59.55820839377153</v>
      </c>
      <c r="AG648">
        <v>59.235968499886823</v>
      </c>
      <c r="AH648">
        <v>58.173786493082297</v>
      </c>
      <c r="AI648">
        <v>61.816450127411159</v>
      </c>
      <c r="AJ648">
        <v>0.50407289689794643</v>
      </c>
      <c r="AK648">
        <v>0.50407297363615777</v>
      </c>
      <c r="AL648">
        <v>0.50405525345513924</v>
      </c>
      <c r="AM648">
        <v>0.5040904389804286</v>
      </c>
      <c r="AN648">
        <v>0.96046527246789426</v>
      </c>
      <c r="AO648">
        <v>0.96046527246789382</v>
      </c>
      <c r="AP648">
        <v>0.96046527246789382</v>
      </c>
      <c r="AQ648">
        <v>0.96046527246789382</v>
      </c>
      <c r="AR648">
        <v>13.70987310353626</v>
      </c>
      <c r="AS648">
        <v>13.70987310353626</v>
      </c>
      <c r="AT648">
        <v>13.70987310353626</v>
      </c>
      <c r="AU648">
        <v>13.70987310353626</v>
      </c>
      <c r="AV648" t="str">
        <f>VLOOKUP(Sheet1[[#This Row],[NPDES ID2]],Combined_Sheet__Major_Only___2[[NPDES ID2]:[ECHO BFR]],3,FALSE)</f>
        <v>MO</v>
      </c>
      <c r="AW648" t="s">
        <v>41</v>
      </c>
      <c r="AX648" t="str">
        <f>VLOOKUP(Sheet1[[#This Row],[NPDES ID2]],Combined_Sheet__Major_Only___2[[NPDES ID2]:[ECHO BFR]],27,FALSE)</f>
        <v>-</v>
      </c>
      <c r="AY648" t="str">
        <f>VLOOKUP(Sheet1[[#This Row],[NPDES ID2]],Combined_Sheet__Major_Only___2[[NPDES ID2]:[ECHO BFR]],28,FALSE)</f>
        <v>highTempCompost</v>
      </c>
      <c r="AZ648" t="str">
        <f>VLOOKUP(Sheet1[[#This Row],[NPDES ID2]],Combined_Sheet__Major_Only___2[[NPDES ID2]:[ECHO BFR]],29,FALSE)</f>
        <v>thickening</v>
      </c>
      <c r="BA648">
        <f>VLOOKUP(Sheet1[[#This Row],[NPDES ID2]],Combined_Sheet__Major_Only___2[[NPDES ID2]:[ECHO BFR]],17,FALSE)</f>
        <v>38.801912999999999</v>
      </c>
      <c r="BB648">
        <f>VLOOKUP(Sheet1[[#This Row],[NPDES ID2]],Combined_Sheet__Major_Only___2[[NPDES ID2]:[ECHO BFR]],18,FALSE)</f>
        <v>-90.605776000000006</v>
      </c>
      <c r="BC648" t="str">
        <f>IF(ISNUMBER(SEARCH("aerobic",$AW648)),"aerobic","")</f>
        <v>aerobic</v>
      </c>
      <c r="BD648" t="str">
        <f>IF(ISNUMBER(SEARCH("anaer",$AW648)),"anaer","")</f>
        <v/>
      </c>
      <c r="BE648" t="str">
        <f>IF(ISNUMBER(SEARCH("thickening",$AZ648)),"thickening","")</f>
        <v>thickening</v>
      </c>
      <c r="BF648" s="3" t="str">
        <f>IF(ISNUMBER(SEARCH("airDry",$AW648)),"airDry","")</f>
        <v/>
      </c>
      <c r="BG648" s="3" t="str">
        <f>IF(ISNUMBER(SEARCH("heatDry",$AY648)),"heatDry","")</f>
        <v/>
      </c>
      <c r="BH648" s="3" t="str">
        <f>IF(AND(ISNUMBER(SEARCH("aerobic",$AW648)),ISNUMBER(SEARCH("anaer",$AW648))),"Combined Aer and Anaer.","")</f>
        <v/>
      </c>
    </row>
    <row r="649" spans="1:60" x14ac:dyDescent="0.25">
      <c r="A649" s="4">
        <v>2195</v>
      </c>
      <c r="B649" t="s">
        <v>10295</v>
      </c>
      <c r="C649">
        <v>668</v>
      </c>
      <c r="D649">
        <v>359.53635623441369</v>
      </c>
      <c r="E649">
        <v>359.69757234435889</v>
      </c>
      <c r="F649">
        <v>294.40811383623219</v>
      </c>
      <c r="G649">
        <v>425.0123735269658</v>
      </c>
      <c r="H649">
        <v>-115.424569625768</v>
      </c>
      <c r="I649">
        <v>-117.860036499315</v>
      </c>
      <c r="J649">
        <v>-133.54077696905441</v>
      </c>
      <c r="K649">
        <v>-91.946040812871829</v>
      </c>
      <c r="L649">
        <v>440.82587273349128</v>
      </c>
      <c r="M649">
        <v>438.91141017345382</v>
      </c>
      <c r="N649">
        <v>432.5672241320118</v>
      </c>
      <c r="O649">
        <v>454.28338245385697</v>
      </c>
      <c r="P649">
        <v>15.625293336090079</v>
      </c>
      <c r="Q649">
        <v>15.8249452776505</v>
      </c>
      <c r="R649">
        <v>12.94383836247694</v>
      </c>
      <c r="S649">
        <v>17.822453002036081</v>
      </c>
      <c r="T649">
        <v>61910.979005963643</v>
      </c>
      <c r="U649">
        <v>61910.93226777474</v>
      </c>
      <c r="V649">
        <v>61869.07367149194</v>
      </c>
      <c r="W649">
        <v>61953.173979243453</v>
      </c>
      <c r="X649">
        <v>4222.79989652524</v>
      </c>
      <c r="Y649">
        <v>4239.4379806519928</v>
      </c>
      <c r="Z649">
        <v>4099.3096365612682</v>
      </c>
      <c r="AA649">
        <v>4302.2845771476714</v>
      </c>
      <c r="AB649">
        <v>789.90448843238585</v>
      </c>
      <c r="AC649">
        <v>781.11126223138456</v>
      </c>
      <c r="AD649">
        <v>664.91507334515472</v>
      </c>
      <c r="AE649">
        <v>937.3363361781071</v>
      </c>
      <c r="AF649">
        <v>64.674235757978266</v>
      </c>
      <c r="AG649">
        <v>64.392534500701373</v>
      </c>
      <c r="AH649">
        <v>63.46431693925912</v>
      </c>
      <c r="AI649">
        <v>66.647980564431734</v>
      </c>
      <c r="AJ649">
        <v>0.56654267952715298</v>
      </c>
      <c r="AK649">
        <v>0.56654275318255443</v>
      </c>
      <c r="AL649">
        <v>0.56652575324758203</v>
      </c>
      <c r="AM649">
        <v>0.56655950846749803</v>
      </c>
      <c r="AN649">
        <v>0.96050659251483084</v>
      </c>
      <c r="AO649">
        <v>0.96050659251483095</v>
      </c>
      <c r="AP649">
        <v>0.96050659251483095</v>
      </c>
      <c r="AQ649">
        <v>0.96050659251483095</v>
      </c>
      <c r="AR649">
        <v>13.71420195454216</v>
      </c>
      <c r="AS649">
        <v>13.71420195454216</v>
      </c>
      <c r="AT649">
        <v>13.71420195454216</v>
      </c>
      <c r="AU649">
        <v>13.71420195454216</v>
      </c>
      <c r="AV649" t="str">
        <f>VLOOKUP(Sheet1[[#This Row],[NPDES ID2]],Combined_Sheet__Major_Only___2[[NPDES ID2]:[ECHO BFR]],3,FALSE)</f>
        <v>KS</v>
      </c>
      <c r="AW649" t="s">
        <v>41</v>
      </c>
      <c r="AX649" t="str">
        <f>VLOOKUP(Sheet1[[#This Row],[NPDES ID2]],Combined_Sheet__Major_Only___2[[NPDES ID2]:[ECHO BFR]],27,FALSE)</f>
        <v>-</v>
      </c>
      <c r="AY649" t="str">
        <f>VLOOKUP(Sheet1[[#This Row],[NPDES ID2]],Combined_Sheet__Major_Only___2[[NPDES ID2]:[ECHO BFR]],28,FALSE)</f>
        <v>-</v>
      </c>
      <c r="AZ649" t="str">
        <f>VLOOKUP(Sheet1[[#This Row],[NPDES ID2]],Combined_Sheet__Major_Only___2[[NPDES ID2]:[ECHO BFR]],29,FALSE)</f>
        <v>thickening</v>
      </c>
      <c r="BA649">
        <f>VLOOKUP(Sheet1[[#This Row],[NPDES ID2]],Combined_Sheet__Major_Only___2[[NPDES ID2]:[ECHO BFR]],17,FALSE)</f>
        <v>38.879443999999999</v>
      </c>
      <c r="BB649">
        <f>VLOOKUP(Sheet1[[#This Row],[NPDES ID2]],Combined_Sheet__Major_Only___2[[NPDES ID2]:[ECHO BFR]],18,FALSE)</f>
        <v>-99.322221999999996</v>
      </c>
      <c r="BC649" t="str">
        <f>IF(ISNUMBER(SEARCH("aerobic",$AW649)),"aerobic","")</f>
        <v>aerobic</v>
      </c>
      <c r="BD649" t="str">
        <f>IF(ISNUMBER(SEARCH("anaer",$AW649)),"anaer","")</f>
        <v/>
      </c>
      <c r="BE649" t="str">
        <f>IF(ISNUMBER(SEARCH("thickening",$AZ649)),"thickening","")</f>
        <v>thickening</v>
      </c>
      <c r="BF649" s="3" t="str">
        <f>IF(ISNUMBER(SEARCH("airDry",$AW649)),"airDry","")</f>
        <v/>
      </c>
      <c r="BG649" s="3" t="str">
        <f>IF(ISNUMBER(SEARCH("heatDry",$AY649)),"heatDry","")</f>
        <v/>
      </c>
      <c r="BH649" s="3" t="str">
        <f>IF(AND(ISNUMBER(SEARCH("aerobic",$AW649)),ISNUMBER(SEARCH("anaer",$AW649))),"Combined Aer and Anaer.","")</f>
        <v/>
      </c>
    </row>
    <row r="650" spans="1:60" x14ac:dyDescent="0.25">
      <c r="A650" s="4">
        <v>1908</v>
      </c>
      <c r="B650" t="s">
        <v>9007</v>
      </c>
      <c r="C650">
        <v>3563</v>
      </c>
      <c r="D650">
        <v>797.91375913664012</v>
      </c>
      <c r="E650">
        <v>795.34549322416092</v>
      </c>
      <c r="F650">
        <v>656.36709497697348</v>
      </c>
      <c r="G650">
        <v>938.42923865455577</v>
      </c>
      <c r="H650">
        <v>-113.9025435962581</v>
      </c>
      <c r="I650">
        <v>-116.58531188445821</v>
      </c>
      <c r="J650">
        <v>-132.31450677445019</v>
      </c>
      <c r="K650">
        <v>-91.040971234372009</v>
      </c>
      <c r="L650">
        <v>2365.7388697999099</v>
      </c>
      <c r="M650">
        <v>2355.6783322827068</v>
      </c>
      <c r="N650">
        <v>2322.1379278512131</v>
      </c>
      <c r="O650">
        <v>2436.7185867047838</v>
      </c>
      <c r="P650">
        <v>83.300186707409708</v>
      </c>
      <c r="Q650">
        <v>84.365232623530986</v>
      </c>
      <c r="R650">
        <v>68.875939043162361</v>
      </c>
      <c r="S650">
        <v>95.160210829270483</v>
      </c>
      <c r="T650">
        <v>61933.226835203357</v>
      </c>
      <c r="U650">
        <v>61933.180080703431</v>
      </c>
      <c r="V650">
        <v>61891.306876300026</v>
      </c>
      <c r="W650">
        <v>61975.436533995089</v>
      </c>
      <c r="X650">
        <v>4198.4821823491247</v>
      </c>
      <c r="Y650">
        <v>4214.6772754781614</v>
      </c>
      <c r="Z650">
        <v>4077.8156351475768</v>
      </c>
      <c r="AA650">
        <v>4276.2236661767338</v>
      </c>
      <c r="AB650">
        <v>662.44683012438645</v>
      </c>
      <c r="AC650">
        <v>657.35967644893435</v>
      </c>
      <c r="AD650">
        <v>572.76269344668458</v>
      </c>
      <c r="AE650">
        <v>765.446988075523</v>
      </c>
      <c r="AF650">
        <v>65.080288726961101</v>
      </c>
      <c r="AG650">
        <v>64.799402223348991</v>
      </c>
      <c r="AH650">
        <v>63.88942754053042</v>
      </c>
      <c r="AI650">
        <v>67.029780756083241</v>
      </c>
      <c r="AJ650">
        <v>0.57150530635638619</v>
      </c>
      <c r="AK650">
        <v>0.57150567024964216</v>
      </c>
      <c r="AL650">
        <v>0.57142071839074704</v>
      </c>
      <c r="AM650">
        <v>0.57158941927500218</v>
      </c>
      <c r="AN650">
        <v>0.96051997610638584</v>
      </c>
      <c r="AO650">
        <v>0.96051997610638573</v>
      </c>
      <c r="AP650">
        <v>0.96051997610638573</v>
      </c>
      <c r="AQ650">
        <v>0.96051997610638573</v>
      </c>
      <c r="AR650">
        <v>15.24784899494747</v>
      </c>
      <c r="AS650">
        <v>15.24784899494748</v>
      </c>
      <c r="AT650">
        <v>15.24784899494748</v>
      </c>
      <c r="AU650">
        <v>15.24784899494748</v>
      </c>
      <c r="AV650" t="str">
        <f>VLOOKUP(Sheet1[[#This Row],[NPDES ID2]],Combined_Sheet__Major_Only___2[[NPDES ID2]:[ECHO BFR]],3,FALSE)</f>
        <v>AR</v>
      </c>
      <c r="AW650" t="s">
        <v>41</v>
      </c>
      <c r="AX650" t="str">
        <f>VLOOKUP(Sheet1[[#This Row],[NPDES ID2]],Combined_Sheet__Major_Only___2[[NPDES ID2]:[ECHO BFR]],27,FALSE)</f>
        <v>other</v>
      </c>
      <c r="AY650" t="str">
        <f>VLOOKUP(Sheet1[[#This Row],[NPDES ID2]],Combined_Sheet__Major_Only___2[[NPDES ID2]:[ECHO BFR]],28,FALSE)</f>
        <v>-</v>
      </c>
      <c r="AZ650" t="str">
        <f>VLOOKUP(Sheet1[[#This Row],[NPDES ID2]],Combined_Sheet__Major_Only___2[[NPDES ID2]:[ECHO BFR]],29,FALSE)</f>
        <v>preliminaryOps, thickening</v>
      </c>
      <c r="BA650">
        <f>VLOOKUP(Sheet1[[#This Row],[NPDES ID2]],Combined_Sheet__Major_Only___2[[NPDES ID2]:[ECHO BFR]],17,FALSE)</f>
        <v>34.844000000000001</v>
      </c>
      <c r="BB650">
        <f>VLOOKUP(Sheet1[[#This Row],[NPDES ID2]],Combined_Sheet__Major_Only___2[[NPDES ID2]:[ECHO BFR]],18,FALSE)</f>
        <v>-92.128500000000003</v>
      </c>
      <c r="BC650" t="str">
        <f>IF(ISNUMBER(SEARCH("aerobic",$AW650)),"aerobic","")</f>
        <v>aerobic</v>
      </c>
      <c r="BD650" t="str">
        <f>IF(ISNUMBER(SEARCH("anaer",$AW650)),"anaer","")</f>
        <v/>
      </c>
      <c r="BE650" t="str">
        <f>IF(ISNUMBER(SEARCH("thickening",$AZ650)),"thickening","")</f>
        <v>thickening</v>
      </c>
      <c r="BF650" s="2" t="str">
        <f>IF(ISNUMBER(SEARCH("airDry",$AW650)),"airDry","")</f>
        <v/>
      </c>
      <c r="BG650" s="2" t="str">
        <f>IF(ISNUMBER(SEARCH("heatDry",$AY650)),"heatDry","")</f>
        <v/>
      </c>
      <c r="BH650" s="2" t="str">
        <f>IF(AND(ISNUMBER(SEARCH("aerobic",$AW650)),ISNUMBER(SEARCH("anaer",$AW650))),"Combined Aer and Anaer.","")</f>
        <v/>
      </c>
    </row>
    <row r="651" spans="1:60" x14ac:dyDescent="0.25">
      <c r="A651" s="4">
        <v>726</v>
      </c>
      <c r="B651" t="s">
        <v>3579</v>
      </c>
      <c r="C651">
        <v>3529.8</v>
      </c>
      <c r="D651">
        <v>850.62470541170057</v>
      </c>
      <c r="E651">
        <v>848.49756948740264</v>
      </c>
      <c r="F651">
        <v>700.2589693002293</v>
      </c>
      <c r="G651">
        <v>1000.915511401667</v>
      </c>
      <c r="H651">
        <v>-122.9856528255318</v>
      </c>
      <c r="I651">
        <v>-125.34736244969611</v>
      </c>
      <c r="J651">
        <v>-141.36006024946599</v>
      </c>
      <c r="K651">
        <v>-99.97548768733175</v>
      </c>
      <c r="L651">
        <v>2181.910414100475</v>
      </c>
      <c r="M651">
        <v>2170.66338087642</v>
      </c>
      <c r="N651">
        <v>2133.1929566980762</v>
      </c>
      <c r="O651">
        <v>2261.2282156939068</v>
      </c>
      <c r="P651">
        <v>82.862611639997425</v>
      </c>
      <c r="Q651">
        <v>83.637991347954909</v>
      </c>
      <c r="R651">
        <v>69.321306191546114</v>
      </c>
      <c r="S651">
        <v>94.375468290554849</v>
      </c>
      <c r="T651">
        <v>61961.237123127139</v>
      </c>
      <c r="U651">
        <v>61961.190348091433</v>
      </c>
      <c r="V651">
        <v>61919.298751886323</v>
      </c>
      <c r="W651">
        <v>62003.465361517687</v>
      </c>
      <c r="X651">
        <v>4512.3496812559861</v>
      </c>
      <c r="Y651">
        <v>4533.6595507718202</v>
      </c>
      <c r="Z651">
        <v>4355.3116127040876</v>
      </c>
      <c r="AA651">
        <v>4613.6686029151424</v>
      </c>
      <c r="AB651">
        <v>690.34257940803582</v>
      </c>
      <c r="AC651">
        <v>684.38886250410769</v>
      </c>
      <c r="AD651">
        <v>598.92348464297152</v>
      </c>
      <c r="AE651">
        <v>791.93293945463699</v>
      </c>
      <c r="AF651">
        <v>60.588117818023072</v>
      </c>
      <c r="AG651">
        <v>60.271853936560333</v>
      </c>
      <c r="AH651">
        <v>59.243505738229622</v>
      </c>
      <c r="AI651">
        <v>62.787631324183508</v>
      </c>
      <c r="AJ651">
        <v>0.51663977904013558</v>
      </c>
      <c r="AK651">
        <v>0.51664011766628626</v>
      </c>
      <c r="AL651">
        <v>0.51656103054763425</v>
      </c>
      <c r="AM651">
        <v>0.5167180856768675</v>
      </c>
      <c r="AN651">
        <v>0.96053681331723351</v>
      </c>
      <c r="AO651">
        <v>0.96053681331723384</v>
      </c>
      <c r="AP651">
        <v>0.96053681331723384</v>
      </c>
      <c r="AQ651">
        <v>0.96053681331723384</v>
      </c>
      <c r="AR651">
        <v>14.465079522864871</v>
      </c>
      <c r="AS651">
        <v>14.465079522864871</v>
      </c>
      <c r="AT651">
        <v>14.465079522864871</v>
      </c>
      <c r="AU651">
        <v>14.465079522864871</v>
      </c>
      <c r="AV651" t="str">
        <f>VLOOKUP(Sheet1[[#This Row],[NPDES ID2]],Combined_Sheet__Major_Only___2[[NPDES ID2]:[ECHO BFR]],3,FALSE)</f>
        <v>TX</v>
      </c>
      <c r="AW651" t="s">
        <v>41</v>
      </c>
      <c r="AX651" t="str">
        <f>VLOOKUP(Sheet1[[#This Row],[NPDES ID2]],Combined_Sheet__Major_Only___2[[NPDES ID2]:[ECHO BFR]],27,FALSE)</f>
        <v>-</v>
      </c>
      <c r="AY651" t="str">
        <f>VLOOKUP(Sheet1[[#This Row],[NPDES ID2]],Combined_Sheet__Major_Only___2[[NPDES ID2]:[ECHO BFR]],28,FALSE)</f>
        <v>-</v>
      </c>
      <c r="AZ651" t="str">
        <f>VLOOKUP(Sheet1[[#This Row],[NPDES ID2]],Combined_Sheet__Major_Only___2[[NPDES ID2]:[ECHO BFR]],29,FALSE)</f>
        <v>thickening, preliminaryOps</v>
      </c>
      <c r="BA651">
        <f>VLOOKUP(Sheet1[[#This Row],[NPDES ID2]],Combined_Sheet__Major_Only___2[[NPDES ID2]:[ECHO BFR]],17,FALSE)</f>
        <v>30.035340999999999</v>
      </c>
      <c r="BB651">
        <f>VLOOKUP(Sheet1[[#This Row],[NPDES ID2]],Combined_Sheet__Major_Only___2[[NPDES ID2]:[ECHO BFR]],18,FALSE)</f>
        <v>-94.133574999999993</v>
      </c>
      <c r="BC651" t="str">
        <f>IF(ISNUMBER(SEARCH("aerobic",$AW651)),"aerobic","")</f>
        <v>aerobic</v>
      </c>
      <c r="BD651" t="str">
        <f>IF(ISNUMBER(SEARCH("anaer",$AW651)),"anaer","")</f>
        <v/>
      </c>
      <c r="BE651" t="str">
        <f>IF(ISNUMBER(SEARCH("thickening",$AZ651)),"thickening","")</f>
        <v>thickening</v>
      </c>
      <c r="BF651" s="2" t="str">
        <f>IF(ISNUMBER(SEARCH("airDry",$AW651)),"airDry","")</f>
        <v/>
      </c>
      <c r="BG651" s="2" t="str">
        <f>IF(ISNUMBER(SEARCH("heatDry",$AY651)),"heatDry","")</f>
        <v/>
      </c>
      <c r="BH651" s="2" t="str">
        <f>IF(AND(ISNUMBER(SEARCH("aerobic",$AW651)),ISNUMBER(SEARCH("anaer",$AW651))),"Combined Aer and Anaer.","")</f>
        <v/>
      </c>
    </row>
    <row r="652" spans="1:60" x14ac:dyDescent="0.25">
      <c r="A652" s="4">
        <v>2479</v>
      </c>
      <c r="B652" t="s">
        <v>11537</v>
      </c>
      <c r="C652">
        <v>201.27</v>
      </c>
      <c r="D652">
        <v>624.44802355452589</v>
      </c>
      <c r="E652">
        <v>622.03750271631111</v>
      </c>
      <c r="F652">
        <v>457.43213093468307</v>
      </c>
      <c r="G652">
        <v>809.76944342650415</v>
      </c>
      <c r="H652">
        <v>-119.329221614926</v>
      </c>
      <c r="I652">
        <v>-121.6489717394247</v>
      </c>
      <c r="J652">
        <v>-137.41194283085119</v>
      </c>
      <c r="K652">
        <v>-95.928555098228259</v>
      </c>
      <c r="L652">
        <v>128.92956990159209</v>
      </c>
      <c r="M652">
        <v>128.3215296919571</v>
      </c>
      <c r="N652">
        <v>126.30878778580499</v>
      </c>
      <c r="O652">
        <v>133.20089051114331</v>
      </c>
      <c r="P652">
        <v>4.7162769574027781</v>
      </c>
      <c r="Q652">
        <v>4.7630211175249357</v>
      </c>
      <c r="R652">
        <v>3.92661147679366</v>
      </c>
      <c r="S652">
        <v>5.3785169170953431</v>
      </c>
      <c r="T652">
        <v>62000.537315662579</v>
      </c>
      <c r="U652">
        <v>62000.490511813863</v>
      </c>
      <c r="V652">
        <v>61958.573110756261</v>
      </c>
      <c r="W652">
        <v>62042.791566274223</v>
      </c>
      <c r="X652">
        <v>4356.7742843226624</v>
      </c>
      <c r="Y652">
        <v>4375.5025466824136</v>
      </c>
      <c r="Z652">
        <v>4218.5267715002874</v>
      </c>
      <c r="AA652">
        <v>4445.785313094756</v>
      </c>
      <c r="AB652">
        <v>698.01140416421981</v>
      </c>
      <c r="AC652">
        <v>691.95090994634461</v>
      </c>
      <c r="AD652">
        <v>601.71573703955926</v>
      </c>
      <c r="AE652">
        <v>807.11507627436879</v>
      </c>
      <c r="AF652">
        <v>62.777467794576843</v>
      </c>
      <c r="AG652">
        <v>62.481172761923091</v>
      </c>
      <c r="AH652">
        <v>61.501857772480619</v>
      </c>
      <c r="AI652">
        <v>64.857052208297276</v>
      </c>
      <c r="AJ652">
        <v>0.54336941148611007</v>
      </c>
      <c r="AK652">
        <v>0.54336943197721654</v>
      </c>
      <c r="AL652">
        <v>0.54336471217704096</v>
      </c>
      <c r="AM652">
        <v>0.5433740836567279</v>
      </c>
      <c r="AN652">
        <v>0.96056041278505189</v>
      </c>
      <c r="AO652">
        <v>0.960560412785052</v>
      </c>
      <c r="AP652">
        <v>0.960560412785052</v>
      </c>
      <c r="AQ652">
        <v>0.960560412785052</v>
      </c>
      <c r="AR652">
        <v>14.572506855434639</v>
      </c>
      <c r="AS652">
        <v>14.572506855434639</v>
      </c>
      <c r="AT652">
        <v>14.572506855434639</v>
      </c>
      <c r="AU652">
        <v>14.572506855434639</v>
      </c>
      <c r="AV652" t="str">
        <f>VLOOKUP(Sheet1[[#This Row],[NPDES ID2]],Combined_Sheet__Major_Only___2[[NPDES ID2]:[ECHO BFR]],3,FALSE)</f>
        <v>TX</v>
      </c>
      <c r="AW652" t="s">
        <v>41</v>
      </c>
      <c r="AX652" t="str">
        <f>VLOOKUP(Sheet1[[#This Row],[NPDES ID2]],Combined_Sheet__Major_Only___2[[NPDES ID2]:[ECHO BFR]],27,FALSE)</f>
        <v>-</v>
      </c>
      <c r="AY652" t="str">
        <f>VLOOKUP(Sheet1[[#This Row],[NPDES ID2]],Combined_Sheet__Major_Only___2[[NPDES ID2]:[ECHO BFR]],28,FALSE)</f>
        <v>-</v>
      </c>
      <c r="AZ652" t="str">
        <f>VLOOKUP(Sheet1[[#This Row],[NPDES ID2]],Combined_Sheet__Major_Only___2[[NPDES ID2]:[ECHO BFR]],29,FALSE)</f>
        <v>thickening</v>
      </c>
      <c r="BA652">
        <f>VLOOKUP(Sheet1[[#This Row],[NPDES ID2]],Combined_Sheet__Major_Only___2[[NPDES ID2]:[ECHO BFR]],17,FALSE)</f>
        <v>29.565556000000001</v>
      </c>
      <c r="BB652">
        <f>VLOOKUP(Sheet1[[#This Row],[NPDES ID2]],Combined_Sheet__Major_Only___2[[NPDES ID2]:[ECHO BFR]],18,FALSE)</f>
        <v>-95.798610999999994</v>
      </c>
      <c r="BC652" t="str">
        <f>IF(ISNUMBER(SEARCH("aerobic",$AW652)),"aerobic","")</f>
        <v>aerobic</v>
      </c>
      <c r="BD652" t="str">
        <f>IF(ISNUMBER(SEARCH("anaer",$AW652)),"anaer","")</f>
        <v/>
      </c>
      <c r="BE652" t="str">
        <f>IF(ISNUMBER(SEARCH("thickening",$AZ652)),"thickening","")</f>
        <v>thickening</v>
      </c>
      <c r="BF652" s="3" t="str">
        <f>IF(ISNUMBER(SEARCH("airDry",$AW652)),"airDry","")</f>
        <v/>
      </c>
      <c r="BG652" s="3" t="str">
        <f>IF(ISNUMBER(SEARCH("heatDry",$AY652)),"heatDry","")</f>
        <v/>
      </c>
      <c r="BH652" s="3" t="str">
        <f>IF(AND(ISNUMBER(SEARCH("aerobic",$AW652)),ISNUMBER(SEARCH("anaer",$AW652))),"Combined Aer and Anaer.","")</f>
        <v/>
      </c>
    </row>
    <row r="653" spans="1:60" x14ac:dyDescent="0.25">
      <c r="A653" s="4">
        <v>2468</v>
      </c>
      <c r="B653" t="s">
        <v>11489</v>
      </c>
      <c r="C653">
        <v>208</v>
      </c>
      <c r="D653">
        <v>632.9393225133183</v>
      </c>
      <c r="E653">
        <v>630.111171312951</v>
      </c>
      <c r="F653">
        <v>464.73123919915389</v>
      </c>
      <c r="G653">
        <v>820.6244350697641</v>
      </c>
      <c r="H653">
        <v>-124.2014200111588</v>
      </c>
      <c r="I653">
        <v>-126.690743705426</v>
      </c>
      <c r="J653">
        <v>-142.84768652006699</v>
      </c>
      <c r="K653">
        <v>-101.0590369732486</v>
      </c>
      <c r="L653">
        <v>128.36264314551201</v>
      </c>
      <c r="M653">
        <v>127.69566008645</v>
      </c>
      <c r="N653">
        <v>125.487802541172</v>
      </c>
      <c r="O653">
        <v>133.04802473142499</v>
      </c>
      <c r="P653">
        <v>4.8840934986375526</v>
      </c>
      <c r="Q653">
        <v>4.9301513544842086</v>
      </c>
      <c r="R653">
        <v>4.0863805986648334</v>
      </c>
      <c r="S653">
        <v>5.5638690079075959</v>
      </c>
      <c r="T653">
        <v>62117.913214273947</v>
      </c>
      <c r="U653">
        <v>62117.866324370872</v>
      </c>
      <c r="V653">
        <v>62075.871853264653</v>
      </c>
      <c r="W653">
        <v>62160.245154271557</v>
      </c>
      <c r="X653">
        <v>4531.1917595798941</v>
      </c>
      <c r="Y653">
        <v>4552.7422510350752</v>
      </c>
      <c r="Z653">
        <v>4372.8562042086933</v>
      </c>
      <c r="AA653">
        <v>4633.2408600410108</v>
      </c>
      <c r="AB653">
        <v>734.78008808569825</v>
      </c>
      <c r="AC653">
        <v>727.65279549691445</v>
      </c>
      <c r="AD653">
        <v>632.24401239131942</v>
      </c>
      <c r="AE653">
        <v>849.77696800441311</v>
      </c>
      <c r="AF653">
        <v>60.479181278285267</v>
      </c>
      <c r="AG653">
        <v>60.164687738958207</v>
      </c>
      <c r="AH653">
        <v>59.125169675928298</v>
      </c>
      <c r="AI653">
        <v>62.686557779317518</v>
      </c>
      <c r="AJ653">
        <v>0.51531034753074367</v>
      </c>
      <c r="AK653">
        <v>0.51531036825159005</v>
      </c>
      <c r="AL653">
        <v>0.51530559527203423</v>
      </c>
      <c r="AM653">
        <v>0.51531507234832763</v>
      </c>
      <c r="AN653">
        <v>0.96063072838546915</v>
      </c>
      <c r="AO653">
        <v>0.96063072838546892</v>
      </c>
      <c r="AP653">
        <v>0.96063072838546892</v>
      </c>
      <c r="AQ653">
        <v>0.96063072838546892</v>
      </c>
      <c r="AR653">
        <v>13.93693957048489</v>
      </c>
      <c r="AS653">
        <v>13.936939570484901</v>
      </c>
      <c r="AT653">
        <v>13.936939570484901</v>
      </c>
      <c r="AU653">
        <v>13.936939570484901</v>
      </c>
      <c r="AV653" t="str">
        <f>VLOOKUP(Sheet1[[#This Row],[NPDES ID2]],Combined_Sheet__Major_Only___2[[NPDES ID2]:[ECHO BFR]],3,FALSE)</f>
        <v>CO</v>
      </c>
      <c r="AW653" t="s">
        <v>41</v>
      </c>
      <c r="AX653" t="str">
        <f>VLOOKUP(Sheet1[[#This Row],[NPDES ID2]],Combined_Sheet__Major_Only___2[[NPDES ID2]:[ECHO BFR]],27,FALSE)</f>
        <v>-</v>
      </c>
      <c r="AY653" t="str">
        <f>VLOOKUP(Sheet1[[#This Row],[NPDES ID2]],Combined_Sheet__Major_Only___2[[NPDES ID2]:[ECHO BFR]],28,FALSE)</f>
        <v>-</v>
      </c>
      <c r="AZ653" t="str">
        <f>VLOOKUP(Sheet1[[#This Row],[NPDES ID2]],Combined_Sheet__Major_Only___2[[NPDES ID2]:[ECHO BFR]],29,FALSE)</f>
        <v>thickening, preliminaryOps</v>
      </c>
      <c r="BA653">
        <f>VLOOKUP(Sheet1[[#This Row],[NPDES ID2]],Combined_Sheet__Major_Only___2[[NPDES ID2]:[ECHO BFR]],17,FALSE)</f>
        <v>39.22</v>
      </c>
      <c r="BB653">
        <f>VLOOKUP(Sheet1[[#This Row],[NPDES ID2]],Combined_Sheet__Major_Only___2[[NPDES ID2]:[ECHO BFR]],18,FALSE)</f>
        <v>-106.85</v>
      </c>
      <c r="BC653" t="str">
        <f>IF(ISNUMBER(SEARCH("aerobic",$AW653)),"aerobic","")</f>
        <v>aerobic</v>
      </c>
      <c r="BD653" t="str">
        <f>IF(ISNUMBER(SEARCH("anaer",$AW653)),"anaer","")</f>
        <v/>
      </c>
      <c r="BE653" t="str">
        <f>IF(ISNUMBER(SEARCH("thickening",$AZ653)),"thickening","")</f>
        <v>thickening</v>
      </c>
      <c r="BF653" s="2" t="str">
        <f>IF(ISNUMBER(SEARCH("airDry",$AW653)),"airDry","")</f>
        <v/>
      </c>
      <c r="BG653" s="2" t="str">
        <f>IF(ISNUMBER(SEARCH("heatDry",$AY653)),"heatDry","")</f>
        <v/>
      </c>
      <c r="BH653" s="2" t="str">
        <f>IF(AND(ISNUMBER(SEARCH("aerobic",$AW653)),ISNUMBER(SEARCH("anaer",$AW653))),"Combined Aer and Anaer.","")</f>
        <v/>
      </c>
    </row>
    <row r="654" spans="1:60" x14ac:dyDescent="0.25">
      <c r="A654" s="4">
        <v>461</v>
      </c>
      <c r="B654" t="s">
        <v>2302</v>
      </c>
      <c r="C654">
        <v>470</v>
      </c>
      <c r="D654">
        <v>409.77059370310388</v>
      </c>
      <c r="E654">
        <v>414.57473773332902</v>
      </c>
      <c r="F654">
        <v>316.74307531310649</v>
      </c>
      <c r="G654">
        <v>500.54225029543687</v>
      </c>
      <c r="H654">
        <v>-124.3820143312477</v>
      </c>
      <c r="I654">
        <v>-126.9168161680828</v>
      </c>
      <c r="J654">
        <v>-143.03756070699791</v>
      </c>
      <c r="K654">
        <v>-101.3255639080686</v>
      </c>
      <c r="L654">
        <v>289.47384879362289</v>
      </c>
      <c r="M654">
        <v>287.96264702263329</v>
      </c>
      <c r="N654">
        <v>282.95757451617658</v>
      </c>
      <c r="O654">
        <v>300.09309300366328</v>
      </c>
      <c r="P654">
        <v>11.037197997007301</v>
      </c>
      <c r="Q654">
        <v>11.14354882719968</v>
      </c>
      <c r="R654">
        <v>9.2369494470231466</v>
      </c>
      <c r="S654">
        <v>12.575516064894201</v>
      </c>
      <c r="T654">
        <v>62244.367684516212</v>
      </c>
      <c r="U654">
        <v>62244.320701902812</v>
      </c>
      <c r="V654">
        <v>62202.243199677861</v>
      </c>
      <c r="W654">
        <v>62286.783322873198</v>
      </c>
      <c r="X654">
        <v>4549.4726684223169</v>
      </c>
      <c r="Y654">
        <v>4571.2176378110235</v>
      </c>
      <c r="Z654">
        <v>4389.7050113917348</v>
      </c>
      <c r="AA654">
        <v>4652.460842678337</v>
      </c>
      <c r="AB654">
        <v>767.03795594034966</v>
      </c>
      <c r="AC654">
        <v>758.98510498934968</v>
      </c>
      <c r="AD654">
        <v>656.16646541370824</v>
      </c>
      <c r="AE654">
        <v>892.15451334973477</v>
      </c>
      <c r="AF654">
        <v>60.359818369659763</v>
      </c>
      <c r="AG654">
        <v>60.044161701354703</v>
      </c>
      <c r="AH654">
        <v>59.002208220853753</v>
      </c>
      <c r="AI654">
        <v>62.573679032519102</v>
      </c>
      <c r="AJ654">
        <v>0.51385369967561856</v>
      </c>
      <c r="AK654">
        <v>0.51385374711945997</v>
      </c>
      <c r="AL654">
        <v>0.51384280602478538</v>
      </c>
      <c r="AM654">
        <v>0.51386453057170678</v>
      </c>
      <c r="AN654">
        <v>0.9607062025973323</v>
      </c>
      <c r="AO654">
        <v>0.96070620259733186</v>
      </c>
      <c r="AP654">
        <v>0.96070620259733186</v>
      </c>
      <c r="AQ654">
        <v>0.96070620259733186</v>
      </c>
      <c r="AR654">
        <v>13.590451278622769</v>
      </c>
      <c r="AS654">
        <v>13.590451278622769</v>
      </c>
      <c r="AT654">
        <v>13.590451278622769</v>
      </c>
      <c r="AU654">
        <v>13.590451278622769</v>
      </c>
      <c r="AV654" t="str">
        <f>VLOOKUP(Sheet1[[#This Row],[NPDES ID2]],Combined_Sheet__Major_Only___2[[NPDES ID2]:[ECHO BFR]],3,FALSE)</f>
        <v>MN</v>
      </c>
      <c r="AW654" t="s">
        <v>41</v>
      </c>
      <c r="AX654" t="str">
        <f>VLOOKUP(Sheet1[[#This Row],[NPDES ID2]],Combined_Sheet__Major_Only___2[[NPDES ID2]:[ECHO BFR]],27,FALSE)</f>
        <v>-</v>
      </c>
      <c r="AY654" t="str">
        <f>VLOOKUP(Sheet1[[#This Row],[NPDES ID2]],Combined_Sheet__Major_Only___2[[NPDES ID2]:[ECHO BFR]],28,FALSE)</f>
        <v>thermoAerobicDigest</v>
      </c>
      <c r="AZ654" t="str">
        <f>VLOOKUP(Sheet1[[#This Row],[NPDES ID2]],Combined_Sheet__Major_Only___2[[NPDES ID2]:[ECHO BFR]],29,FALSE)</f>
        <v>thickening</v>
      </c>
      <c r="BA654">
        <f>VLOOKUP(Sheet1[[#This Row],[NPDES ID2]],Combined_Sheet__Major_Only___2[[NPDES ID2]:[ECHO BFR]],17,FALSE)</f>
        <v>44.287036999999998</v>
      </c>
      <c r="BB654">
        <f>VLOOKUP(Sheet1[[#This Row],[NPDES ID2]],Combined_Sheet__Major_Only___2[[NPDES ID2]:[ECHO BFR]],18,FALSE)</f>
        <v>-94.432370000000006</v>
      </c>
      <c r="BC654" t="str">
        <f>IF(ISNUMBER(SEARCH("aerobic",$AW654)),"aerobic","")</f>
        <v>aerobic</v>
      </c>
      <c r="BD654" t="str">
        <f>IF(ISNUMBER(SEARCH("anaer",$AW654)),"anaer","")</f>
        <v/>
      </c>
      <c r="BE654" t="str">
        <f>IF(ISNUMBER(SEARCH("thickening",$AZ654)),"thickening","")</f>
        <v>thickening</v>
      </c>
      <c r="BF654" s="3" t="str">
        <f>IF(ISNUMBER(SEARCH("airDry",$AW654)),"airDry","")</f>
        <v/>
      </c>
      <c r="BG654" s="3" t="str">
        <f>IF(ISNUMBER(SEARCH("heatDry",$AY654)),"heatDry","")</f>
        <v/>
      </c>
      <c r="BH654" s="3" t="str">
        <f>IF(AND(ISNUMBER(SEARCH("aerobic",$AW654)),ISNUMBER(SEARCH("anaer",$AW654))),"Combined Aer and Anaer.","")</f>
        <v/>
      </c>
    </row>
    <row r="655" spans="1:60" x14ac:dyDescent="0.25">
      <c r="A655" s="4">
        <v>1500</v>
      </c>
      <c r="B655" t="s">
        <v>7067</v>
      </c>
      <c r="C655">
        <v>107.57</v>
      </c>
      <c r="D655">
        <v>1021.918291843554</v>
      </c>
      <c r="E655">
        <v>1022.432055239001</v>
      </c>
      <c r="F655">
        <v>723.6411213090521</v>
      </c>
      <c r="G655">
        <v>1341.55160851663</v>
      </c>
      <c r="H655">
        <v>-117.28867856925569</v>
      </c>
      <c r="I655">
        <v>-119.5787925944467</v>
      </c>
      <c r="J655">
        <v>-135.18617218438601</v>
      </c>
      <c r="K655">
        <v>-93.756190655014905</v>
      </c>
      <c r="L655">
        <v>70.034754356227793</v>
      </c>
      <c r="M655">
        <v>69.71867737742231</v>
      </c>
      <c r="N655">
        <v>68.672595285165031</v>
      </c>
      <c r="O655">
        <v>72.254853170104269</v>
      </c>
      <c r="P655">
        <v>2.518282870492579</v>
      </c>
      <c r="Q655">
        <v>2.5478433231114082</v>
      </c>
      <c r="R655">
        <v>2.0919941881506299</v>
      </c>
      <c r="S655">
        <v>2.8693886968773379</v>
      </c>
      <c r="T655">
        <v>62308.129292602513</v>
      </c>
      <c r="U655">
        <v>62308.082263242177</v>
      </c>
      <c r="V655">
        <v>62265.962894583878</v>
      </c>
      <c r="W655">
        <v>62350.587133832843</v>
      </c>
      <c r="X655">
        <v>4307.7886289342296</v>
      </c>
      <c r="Y655">
        <v>4325.4657568663351</v>
      </c>
      <c r="Z655">
        <v>4176.9786114916897</v>
      </c>
      <c r="AA655">
        <v>4391.9819144990834</v>
      </c>
      <c r="AB655">
        <v>666.53101582290128</v>
      </c>
      <c r="AC655">
        <v>661.35064211208123</v>
      </c>
      <c r="AD655">
        <v>577.65768470466378</v>
      </c>
      <c r="AE655">
        <v>767.366423991087</v>
      </c>
      <c r="AF655">
        <v>63.804413820956917</v>
      </c>
      <c r="AG655">
        <v>63.516332057759442</v>
      </c>
      <c r="AH655">
        <v>62.563689339115463</v>
      </c>
      <c r="AI655">
        <v>65.826917629771643</v>
      </c>
      <c r="AJ655">
        <v>0.55591410891210125</v>
      </c>
      <c r="AK655">
        <v>0.55591411984863648</v>
      </c>
      <c r="AL655">
        <v>0.55591160179050991</v>
      </c>
      <c r="AM655">
        <v>0.55591660154326206</v>
      </c>
      <c r="AN655">
        <v>0.96074414900588923</v>
      </c>
      <c r="AO655">
        <v>0.96074414900588934</v>
      </c>
      <c r="AP655">
        <v>0.96074414900588934</v>
      </c>
      <c r="AQ655">
        <v>0.96074414900588934</v>
      </c>
      <c r="AR655">
        <v>15.128181423213039</v>
      </c>
      <c r="AS655">
        <v>15.128181423213039</v>
      </c>
      <c r="AT655">
        <v>15.128181423213039</v>
      </c>
      <c r="AU655">
        <v>15.128181423213039</v>
      </c>
      <c r="AV655" t="str">
        <f>VLOOKUP(Sheet1[[#This Row],[NPDES ID2]],Combined_Sheet__Major_Only___2[[NPDES ID2]:[ECHO BFR]],3,FALSE)</f>
        <v>PA</v>
      </c>
      <c r="AW655" t="s">
        <v>41</v>
      </c>
      <c r="AX655" t="str">
        <f>VLOOKUP(Sheet1[[#This Row],[NPDES ID2]],Combined_Sheet__Major_Only___2[[NPDES ID2]:[ECHO BFR]],27,FALSE)</f>
        <v>-</v>
      </c>
      <c r="AY655" t="str">
        <f>VLOOKUP(Sheet1[[#This Row],[NPDES ID2]],Combined_Sheet__Major_Only___2[[NPDES ID2]:[ECHO BFR]],28,FALSE)</f>
        <v>-</v>
      </c>
      <c r="AZ655" t="str">
        <f>VLOOKUP(Sheet1[[#This Row],[NPDES ID2]],Combined_Sheet__Major_Only___2[[NPDES ID2]:[ECHO BFR]],29,FALSE)</f>
        <v>thickening</v>
      </c>
      <c r="BA655">
        <f>VLOOKUP(Sheet1[[#This Row],[NPDES ID2]],Combined_Sheet__Major_Only___2[[NPDES ID2]:[ECHO BFR]],17,FALSE)</f>
        <v>40.551943999999999</v>
      </c>
      <c r="BB655">
        <f>VLOOKUP(Sheet1[[#This Row],[NPDES ID2]],Combined_Sheet__Major_Only___2[[NPDES ID2]:[ECHO BFR]],18,FALSE)</f>
        <v>-75.991944000000004</v>
      </c>
      <c r="BC655" t="str">
        <f>IF(ISNUMBER(SEARCH("aerobic",$AW655)),"aerobic","")</f>
        <v>aerobic</v>
      </c>
      <c r="BD655" t="str">
        <f>IF(ISNUMBER(SEARCH("anaer",$AW655)),"anaer","")</f>
        <v/>
      </c>
      <c r="BE655" t="str">
        <f>IF(ISNUMBER(SEARCH("thickening",$AZ655)),"thickening","")</f>
        <v>thickening</v>
      </c>
      <c r="BF655" s="2" t="str">
        <f>IF(ISNUMBER(SEARCH("airDry",$AW655)),"airDry","")</f>
        <v/>
      </c>
      <c r="BG655" s="2" t="str">
        <f>IF(ISNUMBER(SEARCH("heatDry",$AY655)),"heatDry","")</f>
        <v/>
      </c>
      <c r="BH655" s="2" t="str">
        <f>IF(AND(ISNUMBER(SEARCH("aerobic",$AW655)),ISNUMBER(SEARCH("anaer",$AW655))),"Combined Aer and Anaer.","")</f>
        <v/>
      </c>
    </row>
    <row r="656" spans="1:60" x14ac:dyDescent="0.25">
      <c r="A656" s="4">
        <v>1178</v>
      </c>
      <c r="B656" t="s">
        <v>5651</v>
      </c>
      <c r="C656">
        <v>268</v>
      </c>
      <c r="D656">
        <v>536.02558516597207</v>
      </c>
      <c r="E656">
        <v>539.80320582987861</v>
      </c>
      <c r="F656">
        <v>402.20877798082819</v>
      </c>
      <c r="G656">
        <v>689.07607760134454</v>
      </c>
      <c r="H656">
        <v>-124.78140728767301</v>
      </c>
      <c r="I656">
        <v>-127.2676186231071</v>
      </c>
      <c r="J656">
        <v>-143.49009478815461</v>
      </c>
      <c r="K656">
        <v>-101.6894618315048</v>
      </c>
      <c r="L656">
        <v>164.6449061441505</v>
      </c>
      <c r="M656">
        <v>163.7796974010009</v>
      </c>
      <c r="N656">
        <v>160.9152785006107</v>
      </c>
      <c r="O656">
        <v>170.72327712039731</v>
      </c>
      <c r="P656">
        <v>6.2944704880964126</v>
      </c>
      <c r="Q656">
        <v>6.3566667501102501</v>
      </c>
      <c r="R656">
        <v>5.2694707813010746</v>
      </c>
      <c r="S656">
        <v>7.1733987440094999</v>
      </c>
      <c r="T656">
        <v>62308.846555592252</v>
      </c>
      <c r="U656">
        <v>62308.799525706039</v>
      </c>
      <c r="V656">
        <v>62266.679686086551</v>
      </c>
      <c r="W656">
        <v>62351.304871568413</v>
      </c>
      <c r="X656">
        <v>4565.7352699441226</v>
      </c>
      <c r="Y656">
        <v>4587.7053279503089</v>
      </c>
      <c r="Z656">
        <v>4404.3840266768302</v>
      </c>
      <c r="AA656">
        <v>4669.7459867560347</v>
      </c>
      <c r="AB656">
        <v>815.15808933129154</v>
      </c>
      <c r="AC656">
        <v>805.55180731239693</v>
      </c>
      <c r="AD656">
        <v>691.10659192351568</v>
      </c>
      <c r="AE656">
        <v>956.49727208332581</v>
      </c>
      <c r="AF656">
        <v>60.206811566566167</v>
      </c>
      <c r="AG656">
        <v>59.890106405867471</v>
      </c>
      <c r="AH656">
        <v>58.843633501230308</v>
      </c>
      <c r="AI656">
        <v>62.429287453040523</v>
      </c>
      <c r="AJ656">
        <v>0.51198657520355118</v>
      </c>
      <c r="AK656">
        <v>0.5119866027936788</v>
      </c>
      <c r="AL656">
        <v>0.51198024558395538</v>
      </c>
      <c r="AM656">
        <v>0.51199286829648794</v>
      </c>
      <c r="AN656">
        <v>0.96074457545333347</v>
      </c>
      <c r="AO656">
        <v>0.96074457545333358</v>
      </c>
      <c r="AP656">
        <v>0.96074457545333358</v>
      </c>
      <c r="AQ656">
        <v>0.96074457545333358</v>
      </c>
      <c r="AR656">
        <v>13.110390360260251</v>
      </c>
      <c r="AS656">
        <v>13.110390360260251</v>
      </c>
      <c r="AT656">
        <v>13.110390360260251</v>
      </c>
      <c r="AU656">
        <v>13.110390360260251</v>
      </c>
      <c r="AV656" t="str">
        <f>VLOOKUP(Sheet1[[#This Row],[NPDES ID2]],Combined_Sheet__Major_Only___2[[NPDES ID2]:[ECHO BFR]],3,FALSE)</f>
        <v>AL</v>
      </c>
      <c r="AW656" t="s">
        <v>41</v>
      </c>
      <c r="AX656" t="str">
        <f>VLOOKUP(Sheet1[[#This Row],[NPDES ID2]],Combined_Sheet__Major_Only___2[[NPDES ID2]:[ECHO BFR]],27,FALSE)</f>
        <v>-</v>
      </c>
      <c r="AY656" t="str">
        <f>VLOOKUP(Sheet1[[#This Row],[NPDES ID2]],Combined_Sheet__Major_Only___2[[NPDES ID2]:[ECHO BFR]],28,FALSE)</f>
        <v>-</v>
      </c>
      <c r="AZ656" t="str">
        <f>VLOOKUP(Sheet1[[#This Row],[NPDES ID2]],Combined_Sheet__Major_Only___2[[NPDES ID2]:[ECHO BFR]],29,FALSE)</f>
        <v>thickening</v>
      </c>
      <c r="BA656">
        <f>VLOOKUP(Sheet1[[#This Row],[NPDES ID2]],Combined_Sheet__Major_Only___2[[NPDES ID2]:[ECHO BFR]],17,FALSE)</f>
        <v>34.758200000000002</v>
      </c>
      <c r="BB656">
        <f>VLOOKUP(Sheet1[[#This Row],[NPDES ID2]],Combined_Sheet__Major_Only___2[[NPDES ID2]:[ECHO BFR]],18,FALSE)</f>
        <v>-87.641000000000005</v>
      </c>
      <c r="BC656" t="str">
        <f>IF(ISNUMBER(SEARCH("aerobic",$AW656)),"aerobic","")</f>
        <v>aerobic</v>
      </c>
      <c r="BD656" t="str">
        <f>IF(ISNUMBER(SEARCH("anaer",$AW656)),"anaer","")</f>
        <v/>
      </c>
      <c r="BE656" t="str">
        <f>IF(ISNUMBER(SEARCH("thickening",$AZ656)),"thickening","")</f>
        <v>thickening</v>
      </c>
      <c r="BF656" s="2" t="str">
        <f>IF(ISNUMBER(SEARCH("airDry",$AW656)),"airDry","")</f>
        <v/>
      </c>
      <c r="BG656" s="2" t="str">
        <f>IF(ISNUMBER(SEARCH("heatDry",$AY656)),"heatDry","")</f>
        <v/>
      </c>
      <c r="BH656" s="2" t="str">
        <f>IF(AND(ISNUMBER(SEARCH("aerobic",$AW656)),ISNUMBER(SEARCH("anaer",$AW656))),"Combined Aer and Anaer.","")</f>
        <v/>
      </c>
    </row>
    <row r="657" spans="1:60" x14ac:dyDescent="0.25">
      <c r="A657" s="4">
        <v>2255</v>
      </c>
      <c r="B657" t="s">
        <v>10558</v>
      </c>
      <c r="C657">
        <v>523.298</v>
      </c>
      <c r="D657">
        <v>376.34857064706279</v>
      </c>
      <c r="E657">
        <v>377.64184963382559</v>
      </c>
      <c r="F657">
        <v>294.66867414278738</v>
      </c>
      <c r="G657">
        <v>456.31994970196439</v>
      </c>
      <c r="H657">
        <v>-117.0361663531731</v>
      </c>
      <c r="I657">
        <v>-119.3981398688441</v>
      </c>
      <c r="J657">
        <v>-134.9852471920039</v>
      </c>
      <c r="K657">
        <v>-93.601642196623558</v>
      </c>
      <c r="L657">
        <v>341.05098932067449</v>
      </c>
      <c r="M657">
        <v>339.51698070070393</v>
      </c>
      <c r="N657">
        <v>334.43545636457338</v>
      </c>
      <c r="O657">
        <v>351.83167906127142</v>
      </c>
      <c r="P657">
        <v>12.249731000312149</v>
      </c>
      <c r="Q657">
        <v>12.39493790490042</v>
      </c>
      <c r="R657">
        <v>10.17481596485025</v>
      </c>
      <c r="S657">
        <v>13.95712457535658</v>
      </c>
      <c r="T657">
        <v>62354.43252491067</v>
      </c>
      <c r="U657">
        <v>62354.385461603029</v>
      </c>
      <c r="V657">
        <v>62312.235689834677</v>
      </c>
      <c r="W657">
        <v>62396.921013571417</v>
      </c>
      <c r="X657">
        <v>4306.5403262773707</v>
      </c>
      <c r="Y657">
        <v>4324.1522684978881</v>
      </c>
      <c r="Z657">
        <v>4176.1380970879136</v>
      </c>
      <c r="AA657">
        <v>4390.4826168839036</v>
      </c>
      <c r="AB657">
        <v>740.28021336572817</v>
      </c>
      <c r="AC657">
        <v>733.16290219917971</v>
      </c>
      <c r="AD657">
        <v>631.61208966586344</v>
      </c>
      <c r="AE657">
        <v>865.81633203499507</v>
      </c>
      <c r="AF657">
        <v>63.87156203714639</v>
      </c>
      <c r="AG657">
        <v>63.58364758262131</v>
      </c>
      <c r="AH657">
        <v>62.633917590536349</v>
      </c>
      <c r="AI657">
        <v>65.890078930307922</v>
      </c>
      <c r="AJ657">
        <v>0.55673450153073745</v>
      </c>
      <c r="AK657">
        <v>0.55673455714468045</v>
      </c>
      <c r="AL657">
        <v>0.55672172978841394</v>
      </c>
      <c r="AM657">
        <v>0.5567471997246034</v>
      </c>
      <c r="AN657">
        <v>0.96077165951707566</v>
      </c>
      <c r="AO657">
        <v>0.96077165951707577</v>
      </c>
      <c r="AP657">
        <v>0.96077165951707577</v>
      </c>
      <c r="AQ657">
        <v>0.96077165951707577</v>
      </c>
      <c r="AR657">
        <v>14.21854993896155</v>
      </c>
      <c r="AS657">
        <v>14.218549938961541</v>
      </c>
      <c r="AT657">
        <v>14.218549938961541</v>
      </c>
      <c r="AU657">
        <v>14.218549938961541</v>
      </c>
      <c r="AV657" t="str">
        <f>VLOOKUP(Sheet1[[#This Row],[NPDES ID2]],Combined_Sheet__Major_Only___2[[NPDES ID2]:[ECHO BFR]],3,FALSE)</f>
        <v>PA</v>
      </c>
      <c r="AW657" t="s">
        <v>41</v>
      </c>
      <c r="AX657" t="str">
        <f>VLOOKUP(Sheet1[[#This Row],[NPDES ID2]],Combined_Sheet__Major_Only___2[[NPDES ID2]:[ECHO BFR]],27,FALSE)</f>
        <v>-</v>
      </c>
      <c r="AY657" t="str">
        <f>VLOOKUP(Sheet1[[#This Row],[NPDES ID2]],Combined_Sheet__Major_Only___2[[NPDES ID2]:[ECHO BFR]],28,FALSE)</f>
        <v>-</v>
      </c>
      <c r="AZ657" t="str">
        <f>VLOOKUP(Sheet1[[#This Row],[NPDES ID2]],Combined_Sheet__Major_Only___2[[NPDES ID2]:[ECHO BFR]],29,FALSE)</f>
        <v>thickening</v>
      </c>
      <c r="BA657">
        <f>VLOOKUP(Sheet1[[#This Row],[NPDES ID2]],Combined_Sheet__Major_Only___2[[NPDES ID2]:[ECHO BFR]],17,FALSE)</f>
        <v>40.129519999999999</v>
      </c>
      <c r="BB657">
        <f>VLOOKUP(Sheet1[[#This Row],[NPDES ID2]],Combined_Sheet__Major_Only___2[[NPDES ID2]:[ECHO BFR]],18,FALSE)</f>
        <v>-76.626953999999998</v>
      </c>
      <c r="BC657" t="str">
        <f>IF(ISNUMBER(SEARCH("aerobic",$AW657)),"aerobic","")</f>
        <v>aerobic</v>
      </c>
      <c r="BD657" t="str">
        <f>IF(ISNUMBER(SEARCH("anaer",$AW657)),"anaer","")</f>
        <v/>
      </c>
      <c r="BE657" t="str">
        <f>IF(ISNUMBER(SEARCH("thickening",$AZ657)),"thickening","")</f>
        <v>thickening</v>
      </c>
      <c r="BF657" s="3" t="str">
        <f>IF(ISNUMBER(SEARCH("airDry",$AW657)),"airDry","")</f>
        <v/>
      </c>
      <c r="BG657" s="3" t="str">
        <f>IF(ISNUMBER(SEARCH("heatDry",$AY657)),"heatDry","")</f>
        <v/>
      </c>
      <c r="BH657" s="3" t="str">
        <f>IF(AND(ISNUMBER(SEARCH("aerobic",$AW657)),ISNUMBER(SEARCH("anaer",$AW657))),"Combined Aer and Anaer.","")</f>
        <v/>
      </c>
    </row>
    <row r="658" spans="1:60" x14ac:dyDescent="0.25">
      <c r="A658" s="4">
        <v>2509</v>
      </c>
      <c r="B658" t="s">
        <v>11658</v>
      </c>
      <c r="C658">
        <v>169.06</v>
      </c>
      <c r="D658">
        <v>702.82760448547413</v>
      </c>
      <c r="E658">
        <v>701.2421064512655</v>
      </c>
      <c r="F658">
        <v>508.82809111247548</v>
      </c>
      <c r="G658">
        <v>915.06884179292729</v>
      </c>
      <c r="H658">
        <v>-117.5617799766612</v>
      </c>
      <c r="I658">
        <v>-119.8528396614892</v>
      </c>
      <c r="J658">
        <v>-135.43615035463159</v>
      </c>
      <c r="K658">
        <v>-94.059862819642845</v>
      </c>
      <c r="L658">
        <v>109.8158047663795</v>
      </c>
      <c r="M658">
        <v>109.3170861786311</v>
      </c>
      <c r="N658">
        <v>107.6663210360297</v>
      </c>
      <c r="O658">
        <v>113.3190421763709</v>
      </c>
      <c r="P658">
        <v>3.958324427666454</v>
      </c>
      <c r="Q658">
        <v>4.0037566227927659</v>
      </c>
      <c r="R658">
        <v>3.2893158145093842</v>
      </c>
      <c r="S658">
        <v>4.5107762866792784</v>
      </c>
      <c r="T658">
        <v>62468.024976392997</v>
      </c>
      <c r="U658">
        <v>62467.977829804848</v>
      </c>
      <c r="V658">
        <v>62425.753472232558</v>
      </c>
      <c r="W658">
        <v>62510.588650231533</v>
      </c>
      <c r="X658">
        <v>4328.7989935722362</v>
      </c>
      <c r="Y658">
        <v>4346.6808300688299</v>
      </c>
      <c r="Z658">
        <v>4196.5182694627138</v>
      </c>
      <c r="AA658">
        <v>4413.9439074779229</v>
      </c>
      <c r="AB658">
        <v>690.83513625795047</v>
      </c>
      <c r="AC658">
        <v>685.08252639014199</v>
      </c>
      <c r="AD658">
        <v>596.03763223402166</v>
      </c>
      <c r="AE658">
        <v>798.82134442371978</v>
      </c>
      <c r="AF658">
        <v>63.658087458345022</v>
      </c>
      <c r="AG658">
        <v>63.36879348204755</v>
      </c>
      <c r="AH658">
        <v>62.412481714628989</v>
      </c>
      <c r="AI658">
        <v>65.688696990199887</v>
      </c>
      <c r="AJ658">
        <v>0.55412639769766603</v>
      </c>
      <c r="AK658">
        <v>0.55412641511959571</v>
      </c>
      <c r="AL658">
        <v>0.55412240280879566</v>
      </c>
      <c r="AM658">
        <v>0.55413036950954597</v>
      </c>
      <c r="AN658">
        <v>0.960838986066189</v>
      </c>
      <c r="AO658">
        <v>0.96083898606618867</v>
      </c>
      <c r="AP658">
        <v>0.96083898606618867</v>
      </c>
      <c r="AQ658">
        <v>0.96083898606618867</v>
      </c>
      <c r="AR658">
        <v>14.811825305449119</v>
      </c>
      <c r="AS658">
        <v>14.811825305449119</v>
      </c>
      <c r="AT658">
        <v>14.811825305449119</v>
      </c>
      <c r="AU658">
        <v>14.811825305449119</v>
      </c>
      <c r="AV658" t="str">
        <f>VLOOKUP(Sheet1[[#This Row],[NPDES ID2]],Combined_Sheet__Major_Only___2[[NPDES ID2]:[ECHO BFR]],3,FALSE)</f>
        <v>TX</v>
      </c>
      <c r="AW658" t="s">
        <v>41</v>
      </c>
      <c r="AX658" t="str">
        <f>VLOOKUP(Sheet1[[#This Row],[NPDES ID2]],Combined_Sheet__Major_Only___2[[NPDES ID2]:[ECHO BFR]],27,FALSE)</f>
        <v>-</v>
      </c>
      <c r="AY658" t="str">
        <f>VLOOKUP(Sheet1[[#This Row],[NPDES ID2]],Combined_Sheet__Major_Only___2[[NPDES ID2]:[ECHO BFR]],28,FALSE)</f>
        <v>-</v>
      </c>
      <c r="AZ658" t="str">
        <f>VLOOKUP(Sheet1[[#This Row],[NPDES ID2]],Combined_Sheet__Major_Only___2[[NPDES ID2]:[ECHO BFR]],29,FALSE)</f>
        <v>thickening</v>
      </c>
      <c r="BA658">
        <f>VLOOKUP(Sheet1[[#This Row],[NPDES ID2]],Combined_Sheet__Major_Only___2[[NPDES ID2]:[ECHO BFR]],17,FALSE)</f>
        <v>29.741188999999999</v>
      </c>
      <c r="BB658">
        <f>VLOOKUP(Sheet1[[#This Row],[NPDES ID2]],Combined_Sheet__Major_Only___2[[NPDES ID2]:[ECHO BFR]],18,FALSE)</f>
        <v>-95.727085000000002</v>
      </c>
      <c r="BC658" t="str">
        <f>IF(ISNUMBER(SEARCH("aerobic",$AW658)),"aerobic","")</f>
        <v>aerobic</v>
      </c>
      <c r="BD658" t="str">
        <f>IF(ISNUMBER(SEARCH("anaer",$AW658)),"anaer","")</f>
        <v/>
      </c>
      <c r="BE658" t="str">
        <f>IF(ISNUMBER(SEARCH("thickening",$AZ658)),"thickening","")</f>
        <v>thickening</v>
      </c>
      <c r="BF658" s="3" t="str">
        <f>IF(ISNUMBER(SEARCH("airDry",$AW658)),"airDry","")</f>
        <v/>
      </c>
      <c r="BG658" s="3" t="str">
        <f>IF(ISNUMBER(SEARCH("heatDry",$AY658)),"heatDry","")</f>
        <v/>
      </c>
      <c r="BH658" s="3" t="str">
        <f>IF(AND(ISNUMBER(SEARCH("aerobic",$AW658)),ISNUMBER(SEARCH("anaer",$AW658))),"Combined Aer and Anaer.","")</f>
        <v/>
      </c>
    </row>
    <row r="659" spans="1:60" x14ac:dyDescent="0.25">
      <c r="A659" s="4">
        <v>1584</v>
      </c>
      <c r="B659" t="s">
        <v>7449</v>
      </c>
      <c r="C659">
        <v>82.52</v>
      </c>
      <c r="D659">
        <v>1387.3965732550421</v>
      </c>
      <c r="E659">
        <v>1386.913150973015</v>
      </c>
      <c r="F659">
        <v>973.73082168943495</v>
      </c>
      <c r="G659">
        <v>1829.6006881933611</v>
      </c>
      <c r="H659">
        <v>-126.3051775796019</v>
      </c>
      <c r="I659">
        <v>-128.71319593126881</v>
      </c>
      <c r="J659">
        <v>-145.19112280839141</v>
      </c>
      <c r="K659">
        <v>-103.23785766214669</v>
      </c>
      <c r="L659">
        <v>50.146786774362788</v>
      </c>
      <c r="M659">
        <v>49.875974940540416</v>
      </c>
      <c r="N659">
        <v>48.979747509830197</v>
      </c>
      <c r="O659">
        <v>52.048887526869251</v>
      </c>
      <c r="P659">
        <v>1.939272321178088</v>
      </c>
      <c r="Q659">
        <v>1.9578548686057979</v>
      </c>
      <c r="R659">
        <v>1.6257192525822151</v>
      </c>
      <c r="S659">
        <v>2.2121819490930821</v>
      </c>
      <c r="T659">
        <v>62652.579749671437</v>
      </c>
      <c r="U659">
        <v>62652.532467776633</v>
      </c>
      <c r="V659">
        <v>62610.186929915042</v>
      </c>
      <c r="W659">
        <v>62695.265577607919</v>
      </c>
      <c r="X659">
        <v>4641.2884603842595</v>
      </c>
      <c r="Y659">
        <v>4664.2188231256396</v>
      </c>
      <c r="Z659">
        <v>4472.8063679287252</v>
      </c>
      <c r="AA659">
        <v>4749.9304755411231</v>
      </c>
      <c r="AB659">
        <v>855.01437902913722</v>
      </c>
      <c r="AC659">
        <v>844.07725047477834</v>
      </c>
      <c r="AD659">
        <v>721.37416744021618</v>
      </c>
      <c r="AE659">
        <v>1007.8104194334639</v>
      </c>
      <c r="AF659">
        <v>59.554127347783627</v>
      </c>
      <c r="AG659">
        <v>59.232413401405417</v>
      </c>
      <c r="AH659">
        <v>58.168360913411007</v>
      </c>
      <c r="AI659">
        <v>61.812979224702431</v>
      </c>
      <c r="AJ659">
        <v>0.50402311611669426</v>
      </c>
      <c r="AK659">
        <v>0.50402312465054422</v>
      </c>
      <c r="AL659">
        <v>0.50402115991166496</v>
      </c>
      <c r="AM659">
        <v>0.504025061014027</v>
      </c>
      <c r="AN659">
        <v>0.96094788078930193</v>
      </c>
      <c r="AO659">
        <v>0.96094788078930149</v>
      </c>
      <c r="AP659">
        <v>0.96094788078930149</v>
      </c>
      <c r="AQ659">
        <v>0.96094788078930149</v>
      </c>
      <c r="AR659">
        <v>12.73786920492239</v>
      </c>
      <c r="AS659">
        <v>12.73786920492239</v>
      </c>
      <c r="AT659">
        <v>12.73786920492239</v>
      </c>
      <c r="AU659">
        <v>12.73786920492239</v>
      </c>
      <c r="AV659" t="str">
        <f>VLOOKUP(Sheet1[[#This Row],[NPDES ID2]],Combined_Sheet__Major_Only___2[[NPDES ID2]:[ECHO BFR]],3,FALSE)</f>
        <v>KS</v>
      </c>
      <c r="AW659" t="s">
        <v>41</v>
      </c>
      <c r="AX659" t="str">
        <f>VLOOKUP(Sheet1[[#This Row],[NPDES ID2]],Combined_Sheet__Major_Only___2[[NPDES ID2]:[ECHO BFR]],27,FALSE)</f>
        <v>tempSludgeStore</v>
      </c>
      <c r="AY659" t="str">
        <f>VLOOKUP(Sheet1[[#This Row],[NPDES ID2]],Combined_Sheet__Major_Only___2[[NPDES ID2]:[ECHO BFR]],28,FALSE)</f>
        <v>-</v>
      </c>
      <c r="AZ659" t="str">
        <f>VLOOKUP(Sheet1[[#This Row],[NPDES ID2]],Combined_Sheet__Major_Only___2[[NPDES ID2]:[ECHO BFR]],29,FALSE)</f>
        <v>thickening, preliminaryOps</v>
      </c>
      <c r="BA659">
        <f>VLOOKUP(Sheet1[[#This Row],[NPDES ID2]],Combined_Sheet__Major_Only___2[[NPDES ID2]:[ECHO BFR]],17,FALSE)</f>
        <v>38.592514165896901</v>
      </c>
      <c r="BB659">
        <f>VLOOKUP(Sheet1[[#This Row],[NPDES ID2]],Combined_Sheet__Major_Only___2[[NPDES ID2]:[ECHO BFR]],18,FALSE)</f>
        <v>-94.851476784025706</v>
      </c>
      <c r="BC659" t="str">
        <f>IF(ISNUMBER(SEARCH("aerobic",$AW659)),"aerobic","")</f>
        <v>aerobic</v>
      </c>
      <c r="BD659" t="str">
        <f>IF(ISNUMBER(SEARCH("anaer",$AW659)),"anaer","")</f>
        <v/>
      </c>
      <c r="BE659" t="str">
        <f>IF(ISNUMBER(SEARCH("thickening",$AZ659)),"thickening","")</f>
        <v>thickening</v>
      </c>
      <c r="BF659" s="2" t="str">
        <f>IF(ISNUMBER(SEARCH("airDry",$AW659)),"airDry","")</f>
        <v/>
      </c>
      <c r="BG659" s="2" t="str">
        <f>IF(ISNUMBER(SEARCH("heatDry",$AY659)),"heatDry","")</f>
        <v/>
      </c>
      <c r="BH659" s="2" t="str">
        <f>IF(AND(ISNUMBER(SEARCH("aerobic",$AW659)),ISNUMBER(SEARCH("anaer",$AW659))),"Combined Aer and Anaer.","")</f>
        <v/>
      </c>
    </row>
    <row r="660" spans="1:60" x14ac:dyDescent="0.25">
      <c r="A660" s="4">
        <v>884</v>
      </c>
      <c r="B660" t="s">
        <v>4312</v>
      </c>
      <c r="C660">
        <v>805.2</v>
      </c>
      <c r="D660">
        <v>360.40503008352039</v>
      </c>
      <c r="E660">
        <v>361.8797248590252</v>
      </c>
      <c r="F660">
        <v>304.84105263145773</v>
      </c>
      <c r="G660">
        <v>425.72944354769942</v>
      </c>
      <c r="H660">
        <v>-115.0506704447277</v>
      </c>
      <c r="I660">
        <v>-117.51876877948661</v>
      </c>
      <c r="J660">
        <v>-133.21043359060229</v>
      </c>
      <c r="K660">
        <v>-91.589045661225228</v>
      </c>
      <c r="L660">
        <v>532.79223100015668</v>
      </c>
      <c r="M660">
        <v>530.4962878570675</v>
      </c>
      <c r="N660">
        <v>522.885501573346</v>
      </c>
      <c r="O660">
        <v>548.93447007399686</v>
      </c>
      <c r="P660">
        <v>18.83138699337205</v>
      </c>
      <c r="Q660">
        <v>19.07198663819867</v>
      </c>
      <c r="R660">
        <v>15.58685949441505</v>
      </c>
      <c r="S660">
        <v>21.49281518153688</v>
      </c>
      <c r="T660">
        <v>62728.250358223617</v>
      </c>
      <c r="U660">
        <v>62728.203020850757</v>
      </c>
      <c r="V660">
        <v>62685.807797001253</v>
      </c>
      <c r="W660">
        <v>62770.986271426184</v>
      </c>
      <c r="X660">
        <v>4267.0804715144104</v>
      </c>
      <c r="Y660">
        <v>4283.7559406034561</v>
      </c>
      <c r="Z660">
        <v>4143.2369499527586</v>
      </c>
      <c r="AA660">
        <v>4346.7938366533517</v>
      </c>
      <c r="AB660">
        <v>791.08022013658194</v>
      </c>
      <c r="AC660">
        <v>782.48602283003993</v>
      </c>
      <c r="AD660">
        <v>666.95272962754552</v>
      </c>
      <c r="AE660">
        <v>937.41897998708157</v>
      </c>
      <c r="AF660">
        <v>64.84818762303118</v>
      </c>
      <c r="AG660">
        <v>64.567737543544695</v>
      </c>
      <c r="AH660">
        <v>63.644484576590408</v>
      </c>
      <c r="AI660">
        <v>66.812162540608881</v>
      </c>
      <c r="AJ660">
        <v>0.56866858809073439</v>
      </c>
      <c r="AK660">
        <v>0.56866867731405457</v>
      </c>
      <c r="AL660">
        <v>0.568648071975564</v>
      </c>
      <c r="AM660">
        <v>0.56868898636745413</v>
      </c>
      <c r="AN660">
        <v>0.96099235462500632</v>
      </c>
      <c r="AO660">
        <v>0.96099235462500643</v>
      </c>
      <c r="AP660">
        <v>0.96099235462500643</v>
      </c>
      <c r="AQ660">
        <v>0.96099235462500643</v>
      </c>
      <c r="AR660">
        <v>13.82080945618366</v>
      </c>
      <c r="AS660">
        <v>13.82080945618365</v>
      </c>
      <c r="AT660">
        <v>13.82080945618365</v>
      </c>
      <c r="AU660">
        <v>13.82080945618365</v>
      </c>
      <c r="AV660" t="str">
        <f>VLOOKUP(Sheet1[[#This Row],[NPDES ID2]],Combined_Sheet__Major_Only___2[[NPDES ID2]:[ECHO BFR]],3,FALSE)</f>
        <v>IN</v>
      </c>
      <c r="AW660" t="s">
        <v>41</v>
      </c>
      <c r="AX660" t="str">
        <f>VLOOKUP(Sheet1[[#This Row],[NPDES ID2]],Combined_Sheet__Major_Only___2[[NPDES ID2]:[ECHO BFR]],27,FALSE)</f>
        <v>-</v>
      </c>
      <c r="AY660" t="str">
        <f>VLOOKUP(Sheet1[[#This Row],[NPDES ID2]],Combined_Sheet__Major_Only___2[[NPDES ID2]:[ECHO BFR]],28,FALSE)</f>
        <v>-</v>
      </c>
      <c r="AZ660" t="str">
        <f>VLOOKUP(Sheet1[[#This Row],[NPDES ID2]],Combined_Sheet__Major_Only___2[[NPDES ID2]:[ECHO BFR]],29,FALSE)</f>
        <v>thickening</v>
      </c>
      <c r="BA660">
        <f>VLOOKUP(Sheet1[[#This Row],[NPDES ID2]],Combined_Sheet__Major_Only___2[[NPDES ID2]:[ECHO BFR]],17,FALSE)</f>
        <v>39.758499999999998</v>
      </c>
      <c r="BB660">
        <f>VLOOKUP(Sheet1[[#This Row],[NPDES ID2]],Combined_Sheet__Major_Only___2[[NPDES ID2]:[ECHO BFR]],18,FALSE)</f>
        <v>-86.414299999999997</v>
      </c>
      <c r="BC660" t="str">
        <f>IF(ISNUMBER(SEARCH("aerobic",$AW660)),"aerobic","")</f>
        <v>aerobic</v>
      </c>
      <c r="BD660" t="str">
        <f>IF(ISNUMBER(SEARCH("anaer",$AW660)),"anaer","")</f>
        <v/>
      </c>
      <c r="BE660" t="str">
        <f>IF(ISNUMBER(SEARCH("thickening",$AZ660)),"thickening","")</f>
        <v>thickening</v>
      </c>
      <c r="BF660" s="2" t="str">
        <f>IF(ISNUMBER(SEARCH("airDry",$AW660)),"airDry","")</f>
        <v/>
      </c>
      <c r="BG660" s="2" t="str">
        <f>IF(ISNUMBER(SEARCH("heatDry",$AY660)),"heatDry","")</f>
        <v/>
      </c>
      <c r="BH660" s="2" t="str">
        <f>IF(AND(ISNUMBER(SEARCH("aerobic",$AW660)),ISNUMBER(SEARCH("anaer",$AW660))),"Combined Aer and Anaer.","")</f>
        <v/>
      </c>
    </row>
    <row r="661" spans="1:60" x14ac:dyDescent="0.25">
      <c r="A661" s="4">
        <v>1621</v>
      </c>
      <c r="B661" t="s">
        <v>7614</v>
      </c>
      <c r="C661">
        <v>72.78</v>
      </c>
      <c r="D661">
        <v>1560.8117581291019</v>
      </c>
      <c r="E661">
        <v>1560.5089393234989</v>
      </c>
      <c r="F661">
        <v>1091.8542499818909</v>
      </c>
      <c r="G661">
        <v>2060.9079902192238</v>
      </c>
      <c r="H661">
        <v>-126.6917024433789</v>
      </c>
      <c r="I661">
        <v>-129.08695373255571</v>
      </c>
      <c r="J661">
        <v>-145.60991270745851</v>
      </c>
      <c r="K661">
        <v>-103.64107315640921</v>
      </c>
      <c r="L661">
        <v>44.102898707731207</v>
      </c>
      <c r="M661">
        <v>43.8630595433103</v>
      </c>
      <c r="N661">
        <v>43.06935145141636</v>
      </c>
      <c r="O661">
        <v>45.787433422015077</v>
      </c>
      <c r="P661">
        <v>1.7106308518320881</v>
      </c>
      <c r="Q661">
        <v>1.7265574636604091</v>
      </c>
      <c r="R661">
        <v>1.4345596765873669</v>
      </c>
      <c r="S661">
        <v>1.951844905537961</v>
      </c>
      <c r="T661">
        <v>62824.197411833717</v>
      </c>
      <c r="U661">
        <v>62824.150004117088</v>
      </c>
      <c r="V661">
        <v>62781.691780587273</v>
      </c>
      <c r="W661">
        <v>62866.996830983982</v>
      </c>
      <c r="X661">
        <v>4667.2143272468466</v>
      </c>
      <c r="Y661">
        <v>4690.4252619789077</v>
      </c>
      <c r="Z661">
        <v>4496.6185851865939</v>
      </c>
      <c r="AA661">
        <v>4777.2302988919528</v>
      </c>
      <c r="AB661">
        <v>816.32776324496342</v>
      </c>
      <c r="AC661">
        <v>806.81963047242471</v>
      </c>
      <c r="AD661">
        <v>694.61932126079478</v>
      </c>
      <c r="AE661">
        <v>954.10885172708731</v>
      </c>
      <c r="AF661">
        <v>59.385827201914253</v>
      </c>
      <c r="AG661">
        <v>59.062791109054913</v>
      </c>
      <c r="AH661">
        <v>57.99430353116265</v>
      </c>
      <c r="AI661">
        <v>61.654036361836212</v>
      </c>
      <c r="AJ661">
        <v>0.50196998377428426</v>
      </c>
      <c r="AK661">
        <v>0.50196999116499286</v>
      </c>
      <c r="AL661">
        <v>0.50196828969278995</v>
      </c>
      <c r="AM661">
        <v>0.5019716680622891</v>
      </c>
      <c r="AN661">
        <v>0.96104860008435722</v>
      </c>
      <c r="AO661">
        <v>0.96104860008435766</v>
      </c>
      <c r="AP661">
        <v>0.96104860008435766</v>
      </c>
      <c r="AQ661">
        <v>0.96104860008435766</v>
      </c>
      <c r="AR661">
        <v>13.086257202341571</v>
      </c>
      <c r="AS661">
        <v>13.086257202341571</v>
      </c>
      <c r="AT661">
        <v>13.086257202341571</v>
      </c>
      <c r="AU661">
        <v>13.086257202341571</v>
      </c>
      <c r="AV661" t="str">
        <f>VLOOKUP(Sheet1[[#This Row],[NPDES ID2]],Combined_Sheet__Major_Only___2[[NPDES ID2]:[ECHO BFR]],3,FALSE)</f>
        <v>GA</v>
      </c>
      <c r="AW661" t="s">
        <v>41</v>
      </c>
      <c r="AX661" t="str">
        <f>VLOOKUP(Sheet1[[#This Row],[NPDES ID2]],Combined_Sheet__Major_Only___2[[NPDES ID2]:[ECHO BFR]],27,FALSE)</f>
        <v>-</v>
      </c>
      <c r="AY661" t="str">
        <f>VLOOKUP(Sheet1[[#This Row],[NPDES ID2]],Combined_Sheet__Major_Only___2[[NPDES ID2]:[ECHO BFR]],28,FALSE)</f>
        <v>-</v>
      </c>
      <c r="AZ661" t="str">
        <f>VLOOKUP(Sheet1[[#This Row],[NPDES ID2]],Combined_Sheet__Major_Only___2[[NPDES ID2]:[ECHO BFR]],29,FALSE)</f>
        <v>thickening</v>
      </c>
      <c r="BA661">
        <f>VLOOKUP(Sheet1[[#This Row],[NPDES ID2]],Combined_Sheet__Major_Only___2[[NPDES ID2]:[ECHO BFR]],17,FALSE)</f>
        <v>33.154316000000001</v>
      </c>
      <c r="BB661">
        <f>VLOOKUP(Sheet1[[#This Row],[NPDES ID2]],Combined_Sheet__Major_Only___2[[NPDES ID2]:[ECHO BFR]],18,FALSE)</f>
        <v>-84.938434000000001</v>
      </c>
      <c r="BC661" t="str">
        <f>IF(ISNUMBER(SEARCH("aerobic",$AW661)),"aerobic","")</f>
        <v>aerobic</v>
      </c>
      <c r="BD661" t="str">
        <f>IF(ISNUMBER(SEARCH("anaer",$AW661)),"anaer","")</f>
        <v/>
      </c>
      <c r="BE661" t="str">
        <f>IF(ISNUMBER(SEARCH("thickening",$AZ661)),"thickening","")</f>
        <v>thickening</v>
      </c>
      <c r="BF661" s="3" t="str">
        <f>IF(ISNUMBER(SEARCH("airDry",$AW661)),"airDry","")</f>
        <v/>
      </c>
      <c r="BG661" s="3" t="str">
        <f>IF(ISNUMBER(SEARCH("heatDry",$AY661)),"heatDry","")</f>
        <v/>
      </c>
      <c r="BH661" s="3" t="str">
        <f>IF(AND(ISNUMBER(SEARCH("aerobic",$AW661)),ISNUMBER(SEARCH("anaer",$AW661))),"Combined Aer and Anaer.","")</f>
        <v/>
      </c>
    </row>
    <row r="662" spans="1:60" x14ac:dyDescent="0.25">
      <c r="A662" s="4">
        <v>2545</v>
      </c>
      <c r="B662" t="s">
        <v>11809</v>
      </c>
      <c r="C662">
        <v>123</v>
      </c>
      <c r="D662">
        <v>940.0773958554397</v>
      </c>
      <c r="E662">
        <v>939.74981833937568</v>
      </c>
      <c r="F662">
        <v>669.2531333786211</v>
      </c>
      <c r="G662">
        <v>1230.2632789222559</v>
      </c>
      <c r="H662">
        <v>-121.4229586283458</v>
      </c>
      <c r="I662">
        <v>-123.7956081985192</v>
      </c>
      <c r="J662">
        <v>-139.75448625809031</v>
      </c>
      <c r="K662">
        <v>-98.113195366337706</v>
      </c>
      <c r="L662">
        <v>77.538917776184903</v>
      </c>
      <c r="M662">
        <v>77.157382384585105</v>
      </c>
      <c r="N662">
        <v>75.894609055273364</v>
      </c>
      <c r="O662">
        <v>80.21885749748526</v>
      </c>
      <c r="P662">
        <v>2.884832066127708</v>
      </c>
      <c r="Q662">
        <v>2.9084146739984358</v>
      </c>
      <c r="R662">
        <v>2.406956170051413</v>
      </c>
      <c r="S662">
        <v>3.2924508778786779</v>
      </c>
      <c r="T662">
        <v>62870.281290114748</v>
      </c>
      <c r="U662">
        <v>62870.23384861165</v>
      </c>
      <c r="V662">
        <v>62827.745366001538</v>
      </c>
      <c r="W662">
        <v>62913.111211508221</v>
      </c>
      <c r="X662">
        <v>4489.3697210385772</v>
      </c>
      <c r="Y662">
        <v>4509.5460992899516</v>
      </c>
      <c r="Z662">
        <v>4340.7759872095839</v>
      </c>
      <c r="AA662">
        <v>4585.0762288728902</v>
      </c>
      <c r="AB662">
        <v>816.12731259080192</v>
      </c>
      <c r="AC662">
        <v>806.68339280024747</v>
      </c>
      <c r="AD662">
        <v>689.55239501854373</v>
      </c>
      <c r="AE662">
        <v>961.65746656847477</v>
      </c>
      <c r="AF662">
        <v>61.779368135195497</v>
      </c>
      <c r="AG662">
        <v>61.475229332192768</v>
      </c>
      <c r="AH662">
        <v>60.469569972131197</v>
      </c>
      <c r="AI662">
        <v>63.91450461402588</v>
      </c>
      <c r="AJ662">
        <v>0.53118118746432563</v>
      </c>
      <c r="AK662">
        <v>0.53118120054824702</v>
      </c>
      <c r="AL662">
        <v>0.53117818774178471</v>
      </c>
      <c r="AM662">
        <v>0.53118416985323791</v>
      </c>
      <c r="AN662">
        <v>0.96107555745388662</v>
      </c>
      <c r="AO662">
        <v>0.96107555745388717</v>
      </c>
      <c r="AP662">
        <v>0.96107555745388717</v>
      </c>
      <c r="AQ662">
        <v>0.96107555745388717</v>
      </c>
      <c r="AR662">
        <v>13.31429824420583</v>
      </c>
      <c r="AS662">
        <v>13.31429824420583</v>
      </c>
      <c r="AT662">
        <v>13.31429824420583</v>
      </c>
      <c r="AU662">
        <v>13.31429824420583</v>
      </c>
      <c r="AV662" t="str">
        <f>VLOOKUP(Sheet1[[#This Row],[NPDES ID2]],Combined_Sheet__Major_Only___2[[NPDES ID2]:[ECHO BFR]],3,FALSE)</f>
        <v>KS</v>
      </c>
      <c r="AW662" t="s">
        <v>41</v>
      </c>
      <c r="AX662" t="str">
        <f>VLOOKUP(Sheet1[[#This Row],[NPDES ID2]],Combined_Sheet__Major_Only___2[[NPDES ID2]:[ECHO BFR]],27,FALSE)</f>
        <v>-</v>
      </c>
      <c r="AY662" t="str">
        <f>VLOOKUP(Sheet1[[#This Row],[NPDES ID2]],Combined_Sheet__Major_Only___2[[NPDES ID2]:[ECHO BFR]],28,FALSE)</f>
        <v>-</v>
      </c>
      <c r="AZ662" t="str">
        <f>VLOOKUP(Sheet1[[#This Row],[NPDES ID2]],Combined_Sheet__Major_Only___2[[NPDES ID2]:[ECHO BFR]],29,FALSE)</f>
        <v>thickening</v>
      </c>
      <c r="BA662">
        <f>VLOOKUP(Sheet1[[#This Row],[NPDES ID2]],Combined_Sheet__Major_Only___2[[NPDES ID2]:[ECHO BFR]],17,FALSE)</f>
        <v>37.541979298007099</v>
      </c>
      <c r="BB662">
        <f>VLOOKUP(Sheet1[[#This Row],[NPDES ID2]],Combined_Sheet__Major_Only___2[[NPDES ID2]:[ECHO BFR]],18,FALSE)</f>
        <v>-97.330239238549396</v>
      </c>
      <c r="BC662" t="str">
        <f>IF(ISNUMBER(SEARCH("aerobic",$AW662)),"aerobic","")</f>
        <v>aerobic</v>
      </c>
      <c r="BD662" t="str">
        <f>IF(ISNUMBER(SEARCH("anaer",$AW662)),"anaer","")</f>
        <v/>
      </c>
      <c r="BE662" t="str">
        <f>IF(ISNUMBER(SEARCH("thickening",$AZ662)),"thickening","")</f>
        <v>thickening</v>
      </c>
      <c r="BF662" s="3" t="str">
        <f>IF(ISNUMBER(SEARCH("airDry",$AW662)),"airDry","")</f>
        <v/>
      </c>
      <c r="BG662" s="3" t="str">
        <f>IF(ISNUMBER(SEARCH("heatDry",$AY662)),"heatDry","")</f>
        <v/>
      </c>
      <c r="BH662" s="3" t="str">
        <f>IF(AND(ISNUMBER(SEARCH("aerobic",$AW662)),ISNUMBER(SEARCH("anaer",$AW662))),"Combined Aer and Anaer.","")</f>
        <v/>
      </c>
    </row>
    <row r="663" spans="1:60" x14ac:dyDescent="0.25">
      <c r="A663" s="4">
        <v>180</v>
      </c>
      <c r="B663" t="s">
        <v>968</v>
      </c>
      <c r="C663">
        <v>3641</v>
      </c>
      <c r="D663">
        <v>828.45399122837625</v>
      </c>
      <c r="E663">
        <v>826.23327667952572</v>
      </c>
      <c r="F663">
        <v>680.26519469676725</v>
      </c>
      <c r="G663">
        <v>975.0763760065305</v>
      </c>
      <c r="H663">
        <v>-116.22726856951159</v>
      </c>
      <c r="I663">
        <v>-118.7205709741951</v>
      </c>
      <c r="J663">
        <v>-134.43246661112821</v>
      </c>
      <c r="K663">
        <v>-93.48467108347019</v>
      </c>
      <c r="L663">
        <v>2370.6881679824578</v>
      </c>
      <c r="M663">
        <v>2360.0408326222469</v>
      </c>
      <c r="N663">
        <v>2324.5276828237511</v>
      </c>
      <c r="O663">
        <v>2445.8291518475721</v>
      </c>
      <c r="P663">
        <v>85.221719274967469</v>
      </c>
      <c r="Q663">
        <v>86.221702857324374</v>
      </c>
      <c r="R663">
        <v>70.803008599963945</v>
      </c>
      <c r="S663">
        <v>97.119884000938569</v>
      </c>
      <c r="T663">
        <v>62913.050499237281</v>
      </c>
      <c r="U663">
        <v>62913.003026377861</v>
      </c>
      <c r="V663">
        <v>62870.486461128407</v>
      </c>
      <c r="W663">
        <v>62955.908728943068</v>
      </c>
      <c r="X663">
        <v>4349.2958438161731</v>
      </c>
      <c r="Y663">
        <v>4367.0800640036286</v>
      </c>
      <c r="Z663">
        <v>4217.2429092006023</v>
      </c>
      <c r="AA663">
        <v>4434.4006099366816</v>
      </c>
      <c r="AB663">
        <v>777.97925521490686</v>
      </c>
      <c r="AC663">
        <v>769.86109159563591</v>
      </c>
      <c r="AD663">
        <v>659.58806906305574</v>
      </c>
      <c r="AE663">
        <v>915.75928146245496</v>
      </c>
      <c r="AF663">
        <v>63.820402667778929</v>
      </c>
      <c r="AG663">
        <v>63.529316725539879</v>
      </c>
      <c r="AH663">
        <v>62.586984945256283</v>
      </c>
      <c r="AI663">
        <v>65.839866628060889</v>
      </c>
      <c r="AJ663">
        <v>0.55610941800758706</v>
      </c>
      <c r="AK663">
        <v>0.55610980722438619</v>
      </c>
      <c r="AL663">
        <v>0.55601881158137745</v>
      </c>
      <c r="AM663">
        <v>0.5561995171294285</v>
      </c>
      <c r="AN663">
        <v>0.96110054250166554</v>
      </c>
      <c r="AO663">
        <v>0.96110054250166554</v>
      </c>
      <c r="AP663">
        <v>0.96110054250166554</v>
      </c>
      <c r="AQ663">
        <v>0.96110054250166554</v>
      </c>
      <c r="AR663">
        <v>13.8825317268955</v>
      </c>
      <c r="AS663">
        <v>13.8825317268955</v>
      </c>
      <c r="AT663">
        <v>13.8825317268955</v>
      </c>
      <c r="AU663">
        <v>13.8825317268955</v>
      </c>
      <c r="AV663" t="str">
        <f>VLOOKUP(Sheet1[[#This Row],[NPDES ID2]],Combined_Sheet__Major_Only___2[[NPDES ID2]:[ECHO BFR]],3,FALSE)</f>
        <v>TX</v>
      </c>
      <c r="AW663" t="s">
        <v>41</v>
      </c>
      <c r="AX663" t="str">
        <f>VLOOKUP(Sheet1[[#This Row],[NPDES ID2]],Combined_Sheet__Major_Only___2[[NPDES ID2]:[ECHO BFR]],27,FALSE)</f>
        <v>-</v>
      </c>
      <c r="AY663" t="str">
        <f>VLOOKUP(Sheet1[[#This Row],[NPDES ID2]],Combined_Sheet__Major_Only___2[[NPDES ID2]:[ECHO BFR]],28,FALSE)</f>
        <v>-</v>
      </c>
      <c r="AZ663" t="str">
        <f>VLOOKUP(Sheet1[[#This Row],[NPDES ID2]],Combined_Sheet__Major_Only___2[[NPDES ID2]:[ECHO BFR]],29,FALSE)</f>
        <v>thickening, preliminaryOps</v>
      </c>
      <c r="BA663">
        <f>VLOOKUP(Sheet1[[#This Row],[NPDES ID2]],Combined_Sheet__Major_Only___2[[NPDES ID2]:[ECHO BFR]],17,FALSE)</f>
        <v>33.561416999999999</v>
      </c>
      <c r="BB663">
        <f>VLOOKUP(Sheet1[[#This Row],[NPDES ID2]],Combined_Sheet__Major_Only___2[[NPDES ID2]:[ECHO BFR]],18,FALSE)</f>
        <v>-101.800639</v>
      </c>
      <c r="BC663" t="str">
        <f>IF(ISNUMBER(SEARCH("aerobic",$AW663)),"aerobic","")</f>
        <v>aerobic</v>
      </c>
      <c r="BD663" t="str">
        <f>IF(ISNUMBER(SEARCH("anaer",$AW663)),"anaer","")</f>
        <v/>
      </c>
      <c r="BE663" t="str">
        <f>IF(ISNUMBER(SEARCH("thickening",$AZ663)),"thickening","")</f>
        <v>thickening</v>
      </c>
      <c r="BF663" s="2" t="str">
        <f>IF(ISNUMBER(SEARCH("airDry",$AW663)),"airDry","")</f>
        <v/>
      </c>
      <c r="BG663" s="2" t="str">
        <f>IF(ISNUMBER(SEARCH("heatDry",$AY663)),"heatDry","")</f>
        <v/>
      </c>
      <c r="BH663" s="2" t="str">
        <f>IF(AND(ISNUMBER(SEARCH("aerobic",$AW663)),ISNUMBER(SEARCH("anaer",$AW663))),"Combined Aer and Anaer.","")</f>
        <v/>
      </c>
    </row>
    <row r="664" spans="1:60" x14ac:dyDescent="0.25">
      <c r="A664" s="4">
        <v>1455</v>
      </c>
      <c r="B664" t="s">
        <v>6877</v>
      </c>
      <c r="C664">
        <v>117.68</v>
      </c>
      <c r="D664">
        <v>970.1555184716168</v>
      </c>
      <c r="E664">
        <v>970.31408725773179</v>
      </c>
      <c r="F664">
        <v>689.37676659936415</v>
      </c>
      <c r="G664">
        <v>1271.7929626629921</v>
      </c>
      <c r="H664">
        <v>-120.5987297357547</v>
      </c>
      <c r="I664">
        <v>-122.9474791272883</v>
      </c>
      <c r="J664">
        <v>-138.8343499674227</v>
      </c>
      <c r="K664">
        <v>-97.243540168684575</v>
      </c>
      <c r="L664">
        <v>74.658543496046804</v>
      </c>
      <c r="M664">
        <v>74.297254456390192</v>
      </c>
      <c r="N664">
        <v>73.101509209006906</v>
      </c>
      <c r="O664">
        <v>77.196247169282202</v>
      </c>
      <c r="P664">
        <v>2.759073384384235</v>
      </c>
      <c r="Q664">
        <v>2.7834563993367749</v>
      </c>
      <c r="R664">
        <v>2.300085006737552</v>
      </c>
      <c r="S664">
        <v>3.1480788702957709</v>
      </c>
      <c r="T664">
        <v>62927.689417688278</v>
      </c>
      <c r="U664">
        <v>62927.641934096297</v>
      </c>
      <c r="V664">
        <v>62885.115756804087</v>
      </c>
      <c r="W664">
        <v>62970.557336679492</v>
      </c>
      <c r="X664">
        <v>4464.9323519420604</v>
      </c>
      <c r="Y664">
        <v>4484.6521694965322</v>
      </c>
      <c r="Z664">
        <v>4319.5805738231429</v>
      </c>
      <c r="AA664">
        <v>4558.5351179346217</v>
      </c>
      <c r="AB664">
        <v>760.55041464245596</v>
      </c>
      <c r="AC664">
        <v>752.91862723928239</v>
      </c>
      <c r="AD664">
        <v>649.44681934393361</v>
      </c>
      <c r="AE664">
        <v>887.18588391977221</v>
      </c>
      <c r="AF664">
        <v>62.173526513535741</v>
      </c>
      <c r="AG664">
        <v>61.872515267940337</v>
      </c>
      <c r="AH664">
        <v>60.877162741139138</v>
      </c>
      <c r="AI664">
        <v>64.286748040721363</v>
      </c>
      <c r="AJ664">
        <v>0.53599393330059175</v>
      </c>
      <c r="AK664">
        <v>0.53599394559422397</v>
      </c>
      <c r="AL664">
        <v>0.53599111487139761</v>
      </c>
      <c r="AM664">
        <v>0.53599673544249438</v>
      </c>
      <c r="AN664">
        <v>0.96110908694342856</v>
      </c>
      <c r="AO664">
        <v>0.96110908694342856</v>
      </c>
      <c r="AP664">
        <v>0.96110908694342856</v>
      </c>
      <c r="AQ664">
        <v>0.96110908694342856</v>
      </c>
      <c r="AR664">
        <v>13.914575298294061</v>
      </c>
      <c r="AS664">
        <v>13.914575298294061</v>
      </c>
      <c r="AT664">
        <v>13.914575298294061</v>
      </c>
      <c r="AU664">
        <v>13.914575298294061</v>
      </c>
      <c r="AV664" t="str">
        <f>VLOOKUP(Sheet1[[#This Row],[NPDES ID2]],Combined_Sheet__Major_Only___2[[NPDES ID2]:[ECHO BFR]],3,FALSE)</f>
        <v>CO</v>
      </c>
      <c r="AW664" t="s">
        <v>41</v>
      </c>
      <c r="AX664" t="str">
        <f>VLOOKUP(Sheet1[[#This Row],[NPDES ID2]],Combined_Sheet__Major_Only___2[[NPDES ID2]:[ECHO BFR]],27,FALSE)</f>
        <v>-</v>
      </c>
      <c r="AY664" t="str">
        <f>VLOOKUP(Sheet1[[#This Row],[NPDES ID2]],Combined_Sheet__Major_Only___2[[NPDES ID2]:[ECHO BFR]],28,FALSE)</f>
        <v>-</v>
      </c>
      <c r="AZ664" t="str">
        <f>VLOOKUP(Sheet1[[#This Row],[NPDES ID2]],Combined_Sheet__Major_Only___2[[NPDES ID2]:[ECHO BFR]],29,FALSE)</f>
        <v>thickening</v>
      </c>
      <c r="BA664">
        <f>VLOOKUP(Sheet1[[#This Row],[NPDES ID2]],Combined_Sheet__Major_Only___2[[NPDES ID2]:[ECHO BFR]],17,FALSE)</f>
        <v>39.660006993828603</v>
      </c>
      <c r="BB664">
        <f>VLOOKUP(Sheet1[[#This Row],[NPDES ID2]],Combined_Sheet__Major_Only___2[[NPDES ID2]:[ECHO BFR]],18,FALSE)</f>
        <v>-106.824227965747</v>
      </c>
      <c r="BC664" t="str">
        <f>IF(ISNUMBER(SEARCH("aerobic",$AW664)),"aerobic","")</f>
        <v>aerobic</v>
      </c>
      <c r="BD664" t="str">
        <f>IF(ISNUMBER(SEARCH("anaer",$AW664)),"anaer","")</f>
        <v/>
      </c>
      <c r="BE664" t="str">
        <f>IF(ISNUMBER(SEARCH("thickening",$AZ664)),"thickening","")</f>
        <v>thickening</v>
      </c>
      <c r="BF664" s="3" t="str">
        <f>IF(ISNUMBER(SEARCH("airDry",$AW664)),"airDry","")</f>
        <v/>
      </c>
      <c r="BG664" s="3" t="str">
        <f>IF(ISNUMBER(SEARCH("heatDry",$AY664)),"heatDry","")</f>
        <v/>
      </c>
      <c r="BH664" s="3" t="str">
        <f>IF(AND(ISNUMBER(SEARCH("aerobic",$AW664)),ISNUMBER(SEARCH("anaer",$AW664))),"Combined Aer and Anaer.","")</f>
        <v/>
      </c>
    </row>
    <row r="665" spans="1:60" x14ac:dyDescent="0.25">
      <c r="A665" s="4">
        <v>2374</v>
      </c>
      <c r="B665" t="s">
        <v>11070</v>
      </c>
      <c r="C665">
        <v>316.60000000000002</v>
      </c>
      <c r="D665">
        <v>484.74935541181441</v>
      </c>
      <c r="E665">
        <v>489.33317773161627</v>
      </c>
      <c r="F665">
        <v>369.96186018529841</v>
      </c>
      <c r="G665">
        <v>616.78128976931657</v>
      </c>
      <c r="H665">
        <v>-124.31770855494879</v>
      </c>
      <c r="I665">
        <v>-126.82463846795881</v>
      </c>
      <c r="J665">
        <v>-142.9724826926367</v>
      </c>
      <c r="K665">
        <v>-101.2128514593756</v>
      </c>
      <c r="L665">
        <v>195.16147452850171</v>
      </c>
      <c r="M665">
        <v>194.14463260838869</v>
      </c>
      <c r="N665">
        <v>190.7779269494564</v>
      </c>
      <c r="O665">
        <v>202.30547866318989</v>
      </c>
      <c r="P665">
        <v>7.4345642461669081</v>
      </c>
      <c r="Q665">
        <v>7.5055353407217567</v>
      </c>
      <c r="R665">
        <v>6.2212156548251212</v>
      </c>
      <c r="S665">
        <v>8.4701488685993116</v>
      </c>
      <c r="T665">
        <v>62957.208061492049</v>
      </c>
      <c r="U665">
        <v>62957.160556258423</v>
      </c>
      <c r="V665">
        <v>62914.614996764751</v>
      </c>
      <c r="W665">
        <v>63000.095518440707</v>
      </c>
      <c r="X665">
        <v>4597.6306553740642</v>
      </c>
      <c r="Y665">
        <v>4619.5606284001278</v>
      </c>
      <c r="Z665">
        <v>4436.5160228475097</v>
      </c>
      <c r="AA665">
        <v>4701.4779450097549</v>
      </c>
      <c r="AB665">
        <v>746.88343185159829</v>
      </c>
      <c r="AC665">
        <v>739.59580798807724</v>
      </c>
      <c r="AD665">
        <v>642.50348511063396</v>
      </c>
      <c r="AE665">
        <v>863.95822506600916</v>
      </c>
      <c r="AF665">
        <v>60.41102171204443</v>
      </c>
      <c r="AG665">
        <v>60.095898724928567</v>
      </c>
      <c r="AH665">
        <v>59.0548802093288</v>
      </c>
      <c r="AI665">
        <v>62.622124742677023</v>
      </c>
      <c r="AJ665">
        <v>0.51447855347417404</v>
      </c>
      <c r="AK665">
        <v>0.51447858521358802</v>
      </c>
      <c r="AL665">
        <v>0.51447127068426446</v>
      </c>
      <c r="AM665">
        <v>0.51448579425180851</v>
      </c>
      <c r="AN665">
        <v>0.96112630497031926</v>
      </c>
      <c r="AO665">
        <v>0.96112630497031926</v>
      </c>
      <c r="AP665">
        <v>0.96112630497031926</v>
      </c>
      <c r="AQ665">
        <v>0.96112630497031926</v>
      </c>
      <c r="AR665">
        <v>13.90633750230381</v>
      </c>
      <c r="AS665">
        <v>13.90633750230381</v>
      </c>
      <c r="AT665">
        <v>13.90633750230381</v>
      </c>
      <c r="AU665">
        <v>13.90633750230381</v>
      </c>
      <c r="AV665" t="str">
        <f>VLOOKUP(Sheet1[[#This Row],[NPDES ID2]],Combined_Sheet__Major_Only___2[[NPDES ID2]:[ECHO BFR]],3,FALSE)</f>
        <v>GA</v>
      </c>
      <c r="AW665" t="s">
        <v>41</v>
      </c>
      <c r="AX665" t="str">
        <f>VLOOKUP(Sheet1[[#This Row],[NPDES ID2]],Combined_Sheet__Major_Only___2[[NPDES ID2]:[ECHO BFR]],27,FALSE)</f>
        <v>-</v>
      </c>
      <c r="AY665" t="str">
        <f>VLOOKUP(Sheet1[[#This Row],[NPDES ID2]],Combined_Sheet__Major_Only___2[[NPDES ID2]:[ECHO BFR]],28,FALSE)</f>
        <v>-</v>
      </c>
      <c r="AZ665" t="str">
        <f>VLOOKUP(Sheet1[[#This Row],[NPDES ID2]],Combined_Sheet__Major_Only___2[[NPDES ID2]:[ECHO BFR]],29,FALSE)</f>
        <v>thickening</v>
      </c>
      <c r="BA665">
        <f>VLOOKUP(Sheet1[[#This Row],[NPDES ID2]],Combined_Sheet__Major_Only___2[[NPDES ID2]:[ECHO BFR]],17,FALSE)</f>
        <v>32.037472000000001</v>
      </c>
      <c r="BB665">
        <f>VLOOKUP(Sheet1[[#This Row],[NPDES ID2]],Combined_Sheet__Major_Only___2[[NPDES ID2]:[ECHO BFR]],18,FALSE)</f>
        <v>-84.231667000000002</v>
      </c>
      <c r="BC665" t="str">
        <f>IF(ISNUMBER(SEARCH("aerobic",$AW665)),"aerobic","")</f>
        <v>aerobic</v>
      </c>
      <c r="BD665" t="str">
        <f>IF(ISNUMBER(SEARCH("anaer",$AW665)),"anaer","")</f>
        <v/>
      </c>
      <c r="BE665" t="str">
        <f>IF(ISNUMBER(SEARCH("thickening",$AZ665)),"thickening","")</f>
        <v>thickening</v>
      </c>
      <c r="BF665" s="2" t="str">
        <f>IF(ISNUMBER(SEARCH("airDry",$AW665)),"airDry","")</f>
        <v/>
      </c>
      <c r="BG665" s="2" t="str">
        <f>IF(ISNUMBER(SEARCH("heatDry",$AY665)),"heatDry","")</f>
        <v/>
      </c>
      <c r="BH665" s="2" t="str">
        <f>IF(AND(ISNUMBER(SEARCH("aerobic",$AW665)),ISNUMBER(SEARCH("anaer",$AW665))),"Combined Aer and Anaer.","")</f>
        <v/>
      </c>
    </row>
    <row r="666" spans="1:60" x14ac:dyDescent="0.25">
      <c r="A666" s="4">
        <v>2561</v>
      </c>
      <c r="B666" t="s">
        <v>11875</v>
      </c>
      <c r="C666">
        <v>108</v>
      </c>
      <c r="D666">
        <v>1103.3516501241149</v>
      </c>
      <c r="E666">
        <v>1103.32809586641</v>
      </c>
      <c r="F666">
        <v>781.18004317825785</v>
      </c>
      <c r="G666">
        <v>1446.655452738431</v>
      </c>
      <c r="H666">
        <v>-127.79469968829341</v>
      </c>
      <c r="I666">
        <v>-130.16640699760049</v>
      </c>
      <c r="J666">
        <v>-146.66997855147599</v>
      </c>
      <c r="K666">
        <v>-104.8108442286993</v>
      </c>
      <c r="L666">
        <v>64.9116850266428</v>
      </c>
      <c r="M666">
        <v>64.551574362681151</v>
      </c>
      <c r="N666">
        <v>63.359772573348678</v>
      </c>
      <c r="O666">
        <v>67.441055741196436</v>
      </c>
      <c r="P666">
        <v>2.5395213821022282</v>
      </c>
      <c r="Q666">
        <v>2.5611808688526421</v>
      </c>
      <c r="R666">
        <v>2.1319148195456852</v>
      </c>
      <c r="S666">
        <v>2.900213093873528</v>
      </c>
      <c r="T666">
        <v>62995.136434969187</v>
      </c>
      <c r="U666">
        <v>62995.088901928277</v>
      </c>
      <c r="V666">
        <v>62952.518438330597</v>
      </c>
      <c r="W666">
        <v>63038.048996152007</v>
      </c>
      <c r="X666">
        <v>4718.4657129643956</v>
      </c>
      <c r="Y666">
        <v>4742.3770686698736</v>
      </c>
      <c r="Z666">
        <v>4542.550335313098</v>
      </c>
      <c r="AA666">
        <v>4831.9492669585343</v>
      </c>
      <c r="AB666">
        <v>754.9172652305956</v>
      </c>
      <c r="AC666">
        <v>747.52221860802069</v>
      </c>
      <c r="AD666">
        <v>651.24705748965584</v>
      </c>
      <c r="AE666">
        <v>870.49119899487607</v>
      </c>
      <c r="AF666">
        <v>58.901667623105013</v>
      </c>
      <c r="AG666">
        <v>58.574775794279297</v>
      </c>
      <c r="AH666">
        <v>57.493697594562967</v>
      </c>
      <c r="AI666">
        <v>61.196755950695483</v>
      </c>
      <c r="AJ666">
        <v>0.49606433690341739</v>
      </c>
      <c r="AK666">
        <v>0.49606434746393963</v>
      </c>
      <c r="AL666">
        <v>0.49606191589378029</v>
      </c>
      <c r="AM666">
        <v>0.49606674392134908</v>
      </c>
      <c r="AN666">
        <v>0.96114840596920714</v>
      </c>
      <c r="AO666">
        <v>0.96114840596920714</v>
      </c>
      <c r="AP666">
        <v>0.96114840596920714</v>
      </c>
      <c r="AQ666">
        <v>0.96114840596920714</v>
      </c>
      <c r="AR666">
        <v>13.683709038584681</v>
      </c>
      <c r="AS666">
        <v>13.68370903858467</v>
      </c>
      <c r="AT666">
        <v>13.68370903858467</v>
      </c>
      <c r="AU666">
        <v>13.68370903858467</v>
      </c>
      <c r="AV666" t="str">
        <f>VLOOKUP(Sheet1[[#This Row],[NPDES ID2]],Combined_Sheet__Major_Only___2[[NPDES ID2]:[ECHO BFR]],3,FALSE)</f>
        <v>IL</v>
      </c>
      <c r="AW666" t="s">
        <v>41</v>
      </c>
      <c r="AX666" t="str">
        <f>VLOOKUP(Sheet1[[#This Row],[NPDES ID2]],Combined_Sheet__Major_Only___2[[NPDES ID2]:[ECHO BFR]],27,FALSE)</f>
        <v>-</v>
      </c>
      <c r="AY666" t="str">
        <f>VLOOKUP(Sheet1[[#This Row],[NPDES ID2]],Combined_Sheet__Major_Only___2[[NPDES ID2]:[ECHO BFR]],28,FALSE)</f>
        <v>-</v>
      </c>
      <c r="AZ666" t="str">
        <f>VLOOKUP(Sheet1[[#This Row],[NPDES ID2]],Combined_Sheet__Major_Only___2[[NPDES ID2]:[ECHO BFR]],29,FALSE)</f>
        <v>thickening</v>
      </c>
      <c r="BA666">
        <f>VLOOKUP(Sheet1[[#This Row],[NPDES ID2]],Combined_Sheet__Major_Only___2[[NPDES ID2]:[ECHO BFR]],17,FALSE)</f>
        <v>38.597439999999999</v>
      </c>
      <c r="BB666">
        <f>VLOOKUP(Sheet1[[#This Row],[NPDES ID2]],Combined_Sheet__Major_Only___2[[NPDES ID2]:[ECHO BFR]],18,FALSE)</f>
        <v>-89.962159999999997</v>
      </c>
      <c r="BC666" t="str">
        <f>IF(ISNUMBER(SEARCH("aerobic",$AW666)),"aerobic","")</f>
        <v>aerobic</v>
      </c>
      <c r="BD666" t="str">
        <f>IF(ISNUMBER(SEARCH("anaer",$AW666)),"anaer","")</f>
        <v/>
      </c>
      <c r="BE666" t="str">
        <f>IF(ISNUMBER(SEARCH("thickening",$AZ666)),"thickening","")</f>
        <v>thickening</v>
      </c>
      <c r="BF666" s="3" t="str">
        <f>IF(ISNUMBER(SEARCH("airDry",$AW666)),"airDry","")</f>
        <v/>
      </c>
      <c r="BG666" s="3" t="str">
        <f>IF(ISNUMBER(SEARCH("heatDry",$AY666)),"heatDry","")</f>
        <v/>
      </c>
      <c r="BH666" s="3" t="str">
        <f>IF(AND(ISNUMBER(SEARCH("aerobic",$AW666)),ISNUMBER(SEARCH("anaer",$AW666))),"Combined Aer and Anaer.","")</f>
        <v/>
      </c>
    </row>
    <row r="667" spans="1:60" x14ac:dyDescent="0.25">
      <c r="A667" s="4">
        <v>591</v>
      </c>
      <c r="B667" t="s">
        <v>2897</v>
      </c>
      <c r="C667">
        <v>66.2</v>
      </c>
      <c r="D667">
        <v>1696.7932011056571</v>
      </c>
      <c r="E667">
        <v>1696.6323266243221</v>
      </c>
      <c r="F667">
        <v>1184.423016421204</v>
      </c>
      <c r="G667">
        <v>2242.0896838240051</v>
      </c>
      <c r="H667">
        <v>-126.1311287534147</v>
      </c>
      <c r="I667">
        <v>-128.541242784313</v>
      </c>
      <c r="J667">
        <v>-144.998499122281</v>
      </c>
      <c r="K667">
        <v>-103.0508563278254</v>
      </c>
      <c r="L667">
        <v>40.282399624718771</v>
      </c>
      <c r="M667">
        <v>40.065563348036612</v>
      </c>
      <c r="N667">
        <v>39.347982282118707</v>
      </c>
      <c r="O667">
        <v>41.805367644121112</v>
      </c>
      <c r="P667">
        <v>1.555635054381949</v>
      </c>
      <c r="Q667">
        <v>1.570738694913788</v>
      </c>
      <c r="R667">
        <v>1.303892446870802</v>
      </c>
      <c r="S667">
        <v>1.774352509454012</v>
      </c>
      <c r="T667">
        <v>62999.345223586643</v>
      </c>
      <c r="U667">
        <v>62999.297687460057</v>
      </c>
      <c r="V667">
        <v>62956.724460334714</v>
      </c>
      <c r="W667">
        <v>63042.260570504928</v>
      </c>
      <c r="X667">
        <v>4660.8065861740624</v>
      </c>
      <c r="Y667">
        <v>4683.7630475767464</v>
      </c>
      <c r="Z667">
        <v>4492.160920056258</v>
      </c>
      <c r="AA667">
        <v>4769.5479986213468</v>
      </c>
      <c r="AB667">
        <v>1005.682364290533</v>
      </c>
      <c r="AC667">
        <v>988.32811780348379</v>
      </c>
      <c r="AD667">
        <v>824.65146767801946</v>
      </c>
      <c r="AE667">
        <v>1219.3205141254739</v>
      </c>
      <c r="AF667">
        <v>59.63277469042265</v>
      </c>
      <c r="AG667">
        <v>59.311693904898974</v>
      </c>
      <c r="AH667">
        <v>58.249665749019073</v>
      </c>
      <c r="AI667">
        <v>61.887264168177367</v>
      </c>
      <c r="AJ667">
        <v>0.5049825977440644</v>
      </c>
      <c r="AK667">
        <v>0.50498260493850422</v>
      </c>
      <c r="AL667">
        <v>0.50498094866824061</v>
      </c>
      <c r="AM667">
        <v>0.50498423728637143</v>
      </c>
      <c r="AN667">
        <v>0.96115085689644897</v>
      </c>
      <c r="AO667">
        <v>0.96115085689644886</v>
      </c>
      <c r="AP667">
        <v>0.96115085689644886</v>
      </c>
      <c r="AQ667">
        <v>0.96115085689644886</v>
      </c>
      <c r="AR667">
        <v>11.697385516937761</v>
      </c>
      <c r="AS667">
        <v>11.69738551693775</v>
      </c>
      <c r="AT667">
        <v>11.69738551693775</v>
      </c>
      <c r="AU667">
        <v>11.69738551693775</v>
      </c>
      <c r="AV667" t="str">
        <f>VLOOKUP(Sheet1[[#This Row],[NPDES ID2]],Combined_Sheet__Major_Only___2[[NPDES ID2]:[ECHO BFR]],3,FALSE)</f>
        <v>MD</v>
      </c>
      <c r="AW667" t="s">
        <v>41</v>
      </c>
      <c r="AX667" t="str">
        <f>VLOOKUP(Sheet1[[#This Row],[NPDES ID2]],Combined_Sheet__Major_Only___2[[NPDES ID2]:[ECHO BFR]],27,FALSE)</f>
        <v>other</v>
      </c>
      <c r="AY667" t="str">
        <f>VLOOKUP(Sheet1[[#This Row],[NPDES ID2]],Combined_Sheet__Major_Only___2[[NPDES ID2]:[ECHO BFR]],28,FALSE)</f>
        <v>highTempCompost</v>
      </c>
      <c r="AZ667" t="str">
        <f>VLOOKUP(Sheet1[[#This Row],[NPDES ID2]],Combined_Sheet__Major_Only___2[[NPDES ID2]:[ECHO BFR]],29,FALSE)</f>
        <v>thickening</v>
      </c>
      <c r="BA667">
        <f>VLOOKUP(Sheet1[[#This Row],[NPDES ID2]],Combined_Sheet__Major_Only___2[[NPDES ID2]:[ECHO BFR]],17,FALSE)</f>
        <v>39.521472777347697</v>
      </c>
      <c r="BB667">
        <f>VLOOKUP(Sheet1[[#This Row],[NPDES ID2]],Combined_Sheet__Major_Only___2[[NPDES ID2]:[ECHO BFR]],18,FALSE)</f>
        <v>-76.195739220388006</v>
      </c>
      <c r="BC667" t="str">
        <f>IF(ISNUMBER(SEARCH("aerobic",$AW667)),"aerobic","")</f>
        <v>aerobic</v>
      </c>
      <c r="BD667" t="str">
        <f>IF(ISNUMBER(SEARCH("anaer",$AW667)),"anaer","")</f>
        <v/>
      </c>
      <c r="BE667" t="str">
        <f>IF(ISNUMBER(SEARCH("thickening",$AZ667)),"thickening","")</f>
        <v>thickening</v>
      </c>
      <c r="BF667" s="3" t="str">
        <f>IF(ISNUMBER(SEARCH("airDry",$AW667)),"airDry","")</f>
        <v/>
      </c>
      <c r="BG667" s="3" t="str">
        <f>IF(ISNUMBER(SEARCH("heatDry",$AY667)),"heatDry","")</f>
        <v/>
      </c>
      <c r="BH667" s="3" t="str">
        <f>IF(AND(ISNUMBER(SEARCH("aerobic",$AW667)),ISNUMBER(SEARCH("anaer",$AW667))),"Combined Aer and Anaer.","")</f>
        <v/>
      </c>
    </row>
    <row r="668" spans="1:60" x14ac:dyDescent="0.25">
      <c r="A668" s="4">
        <v>1365</v>
      </c>
      <c r="B668" t="s">
        <v>6481</v>
      </c>
      <c r="C668">
        <v>158</v>
      </c>
      <c r="D668">
        <v>719.48232227270637</v>
      </c>
      <c r="E668">
        <v>718.46691225118821</v>
      </c>
      <c r="F668">
        <v>518.83834177366248</v>
      </c>
      <c r="G668">
        <v>937.58106665211812</v>
      </c>
      <c r="H668">
        <v>-113.8090406524675</v>
      </c>
      <c r="I668">
        <v>-116.2109344580084</v>
      </c>
      <c r="J668">
        <v>-132.05351304544689</v>
      </c>
      <c r="K668">
        <v>-90.108380884725406</v>
      </c>
      <c r="L668">
        <v>105.7647322619555</v>
      </c>
      <c r="M668">
        <v>105.3234651389859</v>
      </c>
      <c r="N668">
        <v>103.86286825285789</v>
      </c>
      <c r="O668">
        <v>108.864399029285</v>
      </c>
      <c r="P668">
        <v>3.6927088211444641</v>
      </c>
      <c r="Q668">
        <v>3.7398519308967431</v>
      </c>
      <c r="R668">
        <v>3.0454583365203418</v>
      </c>
      <c r="S668">
        <v>4.2258288358308542</v>
      </c>
      <c r="T668">
        <v>63224.670837435042</v>
      </c>
      <c r="U668">
        <v>63224.623136110597</v>
      </c>
      <c r="V668">
        <v>63181.901958203009</v>
      </c>
      <c r="W668">
        <v>63267.735324072753</v>
      </c>
      <c r="X668">
        <v>4251.2591766755486</v>
      </c>
      <c r="Y668">
        <v>4267.3026613650954</v>
      </c>
      <c r="Z668">
        <v>4131.9118994075843</v>
      </c>
      <c r="AA668">
        <v>4328.0515921295282</v>
      </c>
      <c r="AB668">
        <v>711.08069416951957</v>
      </c>
      <c r="AC668">
        <v>705.01698241755469</v>
      </c>
      <c r="AD668">
        <v>609.60062712032311</v>
      </c>
      <c r="AE668">
        <v>829.07899440122105</v>
      </c>
      <c r="AF668">
        <v>65.601410350120887</v>
      </c>
      <c r="AG668">
        <v>65.327520625500185</v>
      </c>
      <c r="AH668">
        <v>64.422159969834325</v>
      </c>
      <c r="AI668">
        <v>67.523859152493486</v>
      </c>
      <c r="AJ668">
        <v>0.57787523274852526</v>
      </c>
      <c r="AK668">
        <v>0.57787524981656957</v>
      </c>
      <c r="AL668">
        <v>0.57787131917093082</v>
      </c>
      <c r="AM668">
        <v>0.57787912371688321</v>
      </c>
      <c r="AN668">
        <v>0.96128162209570289</v>
      </c>
      <c r="AO668">
        <v>0.96128162209570323</v>
      </c>
      <c r="AP668">
        <v>0.96128162209570323</v>
      </c>
      <c r="AQ668">
        <v>0.96128162209570323</v>
      </c>
      <c r="AR668">
        <v>14.84090763926659</v>
      </c>
      <c r="AS668">
        <v>14.84090763926659</v>
      </c>
      <c r="AT668">
        <v>14.84090763926659</v>
      </c>
      <c r="AU668">
        <v>14.84090763926659</v>
      </c>
      <c r="AV668" t="str">
        <f>VLOOKUP(Sheet1[[#This Row],[NPDES ID2]],Combined_Sheet__Major_Only___2[[NPDES ID2]:[ECHO BFR]],3,FALSE)</f>
        <v>IN</v>
      </c>
      <c r="AW668" t="s">
        <v>41</v>
      </c>
      <c r="AX668" t="str">
        <f>VLOOKUP(Sheet1[[#This Row],[NPDES ID2]],Combined_Sheet__Major_Only___2[[NPDES ID2]:[ECHO BFR]],27,FALSE)</f>
        <v>tempSludgeStore</v>
      </c>
      <c r="AY668" t="str">
        <f>VLOOKUP(Sheet1[[#This Row],[NPDES ID2]],Combined_Sheet__Major_Only___2[[NPDES ID2]:[ECHO BFR]],28,FALSE)</f>
        <v>-</v>
      </c>
      <c r="AZ668" t="str">
        <f>VLOOKUP(Sheet1[[#This Row],[NPDES ID2]],Combined_Sheet__Major_Only___2[[NPDES ID2]:[ECHO BFR]],29,FALSE)</f>
        <v>thickening</v>
      </c>
      <c r="BA668">
        <f>VLOOKUP(Sheet1[[#This Row],[NPDES ID2]],Combined_Sheet__Major_Only___2[[NPDES ID2]:[ECHO BFR]],17,FALSE)</f>
        <v>39.031999999999996</v>
      </c>
      <c r="BB668">
        <f>VLOOKUP(Sheet1[[#This Row],[NPDES ID2]],Combined_Sheet__Major_Only___2[[NPDES ID2]:[ECHO BFR]],18,FALSE)</f>
        <v>-87.146528000000004</v>
      </c>
      <c r="BC668" t="str">
        <f>IF(ISNUMBER(SEARCH("aerobic",$AW668)),"aerobic","")</f>
        <v>aerobic</v>
      </c>
      <c r="BD668" t="str">
        <f>IF(ISNUMBER(SEARCH("anaer",$AW668)),"anaer","")</f>
        <v/>
      </c>
      <c r="BE668" t="str">
        <f>IF(ISNUMBER(SEARCH("thickening",$AZ668)),"thickening","")</f>
        <v>thickening</v>
      </c>
      <c r="BF668" s="3" t="str">
        <f>IF(ISNUMBER(SEARCH("airDry",$AW668)),"airDry","")</f>
        <v/>
      </c>
      <c r="BG668" s="3" t="str">
        <f>IF(ISNUMBER(SEARCH("heatDry",$AY668)),"heatDry","")</f>
        <v/>
      </c>
      <c r="BH668" s="3" t="str">
        <f>IF(AND(ISNUMBER(SEARCH("aerobic",$AW668)),ISNUMBER(SEARCH("anaer",$AW668))),"Combined Aer and Anaer.","")</f>
        <v/>
      </c>
    </row>
    <row r="669" spans="1:60" x14ac:dyDescent="0.25">
      <c r="A669" s="4">
        <v>759</v>
      </c>
      <c r="B669" t="s">
        <v>3730</v>
      </c>
      <c r="C669">
        <v>2161.2800000000002</v>
      </c>
      <c r="D669">
        <v>575.9371047270655</v>
      </c>
      <c r="E669">
        <v>579.16906086990525</v>
      </c>
      <c r="F669">
        <v>492.45536328073649</v>
      </c>
      <c r="G669">
        <v>670.83067800083916</v>
      </c>
      <c r="H669">
        <v>-121.1611741166892</v>
      </c>
      <c r="I669">
        <v>-123.70051461514279</v>
      </c>
      <c r="J669">
        <v>-139.38153072567471</v>
      </c>
      <c r="K669">
        <v>-98.386874290095548</v>
      </c>
      <c r="L669">
        <v>1358.9238161326491</v>
      </c>
      <c r="M669">
        <v>1352.2080523579059</v>
      </c>
      <c r="N669">
        <v>1329.890364319841</v>
      </c>
      <c r="O669">
        <v>1406.2127208355821</v>
      </c>
      <c r="P669">
        <v>50.6925479941535</v>
      </c>
      <c r="Q669">
        <v>51.095998540509342</v>
      </c>
      <c r="R669">
        <v>42.312504129136201</v>
      </c>
      <c r="S669">
        <v>57.819759343168023</v>
      </c>
      <c r="T669">
        <v>63306.877750504536</v>
      </c>
      <c r="U669">
        <v>63306.829988909943</v>
      </c>
      <c r="V669">
        <v>63264.054833219307</v>
      </c>
      <c r="W669">
        <v>63349.996648692417</v>
      </c>
      <c r="X669">
        <v>4532.3482889335592</v>
      </c>
      <c r="Y669">
        <v>4552.8269294106294</v>
      </c>
      <c r="Z669">
        <v>4381.3120062701164</v>
      </c>
      <c r="AA669">
        <v>4629.7018840683531</v>
      </c>
      <c r="AB669">
        <v>698.95504263845544</v>
      </c>
      <c r="AC669">
        <v>693.07578408700294</v>
      </c>
      <c r="AD669">
        <v>605.63717496461129</v>
      </c>
      <c r="AE669">
        <v>803.23508872658181</v>
      </c>
      <c r="AF669">
        <v>61.624860172607463</v>
      </c>
      <c r="AG669">
        <v>61.3178427352223</v>
      </c>
      <c r="AH669">
        <v>60.313365246435808</v>
      </c>
      <c r="AI669">
        <v>63.76745130904898</v>
      </c>
      <c r="AJ669">
        <v>0.52929477547626869</v>
      </c>
      <c r="AK669">
        <v>0.52929498975806921</v>
      </c>
      <c r="AL669">
        <v>0.5292452281259854</v>
      </c>
      <c r="AM669">
        <v>0.52934404149305214</v>
      </c>
      <c r="AN669">
        <v>0.96132911105682195</v>
      </c>
      <c r="AO669">
        <v>0.96132911105682195</v>
      </c>
      <c r="AP669">
        <v>0.96132911105682195</v>
      </c>
      <c r="AQ669">
        <v>0.96132911105682195</v>
      </c>
      <c r="AR669">
        <v>14.64084321697765</v>
      </c>
      <c r="AS669">
        <v>14.64084321697765</v>
      </c>
      <c r="AT669">
        <v>14.64084321697765</v>
      </c>
      <c r="AU669">
        <v>14.64084321697765</v>
      </c>
      <c r="AV669" t="str">
        <f>VLOOKUP(Sheet1[[#This Row],[NPDES ID2]],Combined_Sheet__Major_Only___2[[NPDES ID2]:[ECHO BFR]],3,FALSE)</f>
        <v>GA</v>
      </c>
      <c r="AW669" t="s">
        <v>41</v>
      </c>
      <c r="AX669" t="str">
        <f>VLOOKUP(Sheet1[[#This Row],[NPDES ID2]],Combined_Sheet__Major_Only___2[[NPDES ID2]:[ECHO BFR]],27,FALSE)</f>
        <v>-</v>
      </c>
      <c r="AY669" t="str">
        <f>VLOOKUP(Sheet1[[#This Row],[NPDES ID2]],Combined_Sheet__Major_Only___2[[NPDES ID2]:[ECHO BFR]],28,FALSE)</f>
        <v>-</v>
      </c>
      <c r="AZ669" t="str">
        <f>VLOOKUP(Sheet1[[#This Row],[NPDES ID2]],Combined_Sheet__Major_Only___2[[NPDES ID2]:[ECHO BFR]],29,FALSE)</f>
        <v>preliminaryOps, thickening</v>
      </c>
      <c r="BA669">
        <f>VLOOKUP(Sheet1[[#This Row],[NPDES ID2]],Combined_Sheet__Major_Only___2[[NPDES ID2]:[ECHO BFR]],17,FALSE)</f>
        <v>34.143152999999998</v>
      </c>
      <c r="BB669">
        <f>VLOOKUP(Sheet1[[#This Row],[NPDES ID2]],Combined_Sheet__Major_Only___2[[NPDES ID2]:[ECHO BFR]],18,FALSE)</f>
        <v>-84.830772999999994</v>
      </c>
      <c r="BC669" t="str">
        <f>IF(ISNUMBER(SEARCH("aerobic",$AW669)),"aerobic","")</f>
        <v>aerobic</v>
      </c>
      <c r="BD669" t="str">
        <f>IF(ISNUMBER(SEARCH("anaer",$AW669)),"anaer","")</f>
        <v/>
      </c>
      <c r="BE669" t="str">
        <f>IF(ISNUMBER(SEARCH("thickening",$AZ669)),"thickening","")</f>
        <v>thickening</v>
      </c>
      <c r="BF669" s="3" t="str">
        <f>IF(ISNUMBER(SEARCH("airDry",$AW669)),"airDry","")</f>
        <v/>
      </c>
      <c r="BG669" s="3" t="str">
        <f>IF(ISNUMBER(SEARCH("heatDry",$AY669)),"heatDry","")</f>
        <v/>
      </c>
      <c r="BH669" s="3" t="str">
        <f>IF(AND(ISNUMBER(SEARCH("aerobic",$AW669)),ISNUMBER(SEARCH("anaer",$AW669))),"Combined Aer and Anaer.","")</f>
        <v/>
      </c>
    </row>
    <row r="670" spans="1:60" x14ac:dyDescent="0.25">
      <c r="A670" s="4">
        <v>2549</v>
      </c>
      <c r="B670" t="s">
        <v>11826</v>
      </c>
      <c r="C670">
        <v>120.04</v>
      </c>
      <c r="D670">
        <v>976.15275933330338</v>
      </c>
      <c r="E670">
        <v>975.65800713867111</v>
      </c>
      <c r="F670">
        <v>694.15790995400766</v>
      </c>
      <c r="G670">
        <v>1277.564168466344</v>
      </c>
      <c r="H670">
        <v>-123.6291559508234</v>
      </c>
      <c r="I670">
        <v>-126.1200824978375</v>
      </c>
      <c r="J670">
        <v>-142.2140054582801</v>
      </c>
      <c r="K670">
        <v>-100.4356500154923</v>
      </c>
      <c r="L670">
        <v>74.412844878911599</v>
      </c>
      <c r="M670">
        <v>74.030517735115581</v>
      </c>
      <c r="N670">
        <v>72.765121329590045</v>
      </c>
      <c r="O670">
        <v>77.098349326008616</v>
      </c>
      <c r="P670">
        <v>2.8180130432629058</v>
      </c>
      <c r="Q670">
        <v>2.843320556624211</v>
      </c>
      <c r="R670">
        <v>2.3563801341141288</v>
      </c>
      <c r="S670">
        <v>3.2089546548367229</v>
      </c>
      <c r="T670">
        <v>63312.373941748461</v>
      </c>
      <c r="U670">
        <v>63312.32617612429</v>
      </c>
      <c r="V670">
        <v>63269.547411586107</v>
      </c>
      <c r="W670">
        <v>63355.496477784713</v>
      </c>
      <c r="X670">
        <v>4597.6302511709482</v>
      </c>
      <c r="Y670">
        <v>4619.2439460685837</v>
      </c>
      <c r="Z670">
        <v>4438.77147198072</v>
      </c>
      <c r="AA670">
        <v>4699.9981327290916</v>
      </c>
      <c r="AB670">
        <v>972.77718155322736</v>
      </c>
      <c r="AC670">
        <v>957.1287428926596</v>
      </c>
      <c r="AD670">
        <v>800.26404735417645</v>
      </c>
      <c r="AE670">
        <v>1176.358977066415</v>
      </c>
      <c r="AF670">
        <v>60.750640189596012</v>
      </c>
      <c r="AG670">
        <v>60.438356286496131</v>
      </c>
      <c r="AH670">
        <v>59.405754078482211</v>
      </c>
      <c r="AI670">
        <v>62.942969886172079</v>
      </c>
      <c r="AJ670">
        <v>0.51862333053238852</v>
      </c>
      <c r="AK670">
        <v>0.51862334376411923</v>
      </c>
      <c r="AL670">
        <v>0.5186202968628959</v>
      </c>
      <c r="AM670">
        <v>0.51862634667279262</v>
      </c>
      <c r="AN670">
        <v>0.96133228192037179</v>
      </c>
      <c r="AO670">
        <v>0.96133228192037146</v>
      </c>
      <c r="AP670">
        <v>0.96133228192037146</v>
      </c>
      <c r="AQ670">
        <v>0.96133228192037146</v>
      </c>
      <c r="AR670">
        <v>12.04102525343961</v>
      </c>
      <c r="AS670">
        <v>12.041025253439621</v>
      </c>
      <c r="AT670">
        <v>12.041025253439621</v>
      </c>
      <c r="AU670">
        <v>12.041025253439621</v>
      </c>
      <c r="AV670" t="str">
        <f>VLOOKUP(Sheet1[[#This Row],[NPDES ID2]],Combined_Sheet__Major_Only___2[[NPDES ID2]:[ECHO BFR]],3,FALSE)</f>
        <v>TX</v>
      </c>
      <c r="AW670" t="s">
        <v>41</v>
      </c>
      <c r="AX670" t="str">
        <f>VLOOKUP(Sheet1[[#This Row],[NPDES ID2]],Combined_Sheet__Major_Only___2[[NPDES ID2]:[ECHO BFR]],27,FALSE)</f>
        <v>-</v>
      </c>
      <c r="AY670" t="str">
        <f>VLOOKUP(Sheet1[[#This Row],[NPDES ID2]],Combined_Sheet__Major_Only___2[[NPDES ID2]:[ECHO BFR]],28,FALSE)</f>
        <v>-</v>
      </c>
      <c r="AZ670" t="str">
        <f>VLOOKUP(Sheet1[[#This Row],[NPDES ID2]],Combined_Sheet__Major_Only___2[[NPDES ID2]:[ECHO BFR]],29,FALSE)</f>
        <v>thickening</v>
      </c>
      <c r="BA670">
        <f>VLOOKUP(Sheet1[[#This Row],[NPDES ID2]],Combined_Sheet__Major_Only___2[[NPDES ID2]:[ECHO BFR]],17,FALSE)</f>
        <v>30.646305999999999</v>
      </c>
      <c r="BB670">
        <f>VLOOKUP(Sheet1[[#This Row],[NPDES ID2]],Combined_Sheet__Major_Only___2[[NPDES ID2]:[ECHO BFR]],18,FALSE)</f>
        <v>-95.595500000000001</v>
      </c>
      <c r="BC670" t="str">
        <f>IF(ISNUMBER(SEARCH("aerobic",$AW670)),"aerobic","")</f>
        <v>aerobic</v>
      </c>
      <c r="BD670" t="str">
        <f>IF(ISNUMBER(SEARCH("anaer",$AW670)),"anaer","")</f>
        <v/>
      </c>
      <c r="BE670" t="str">
        <f>IF(ISNUMBER(SEARCH("thickening",$AZ670)),"thickening","")</f>
        <v>thickening</v>
      </c>
      <c r="BF670" s="3" t="str">
        <f>IF(ISNUMBER(SEARCH("airDry",$AW670)),"airDry","")</f>
        <v/>
      </c>
      <c r="BG670" s="3" t="str">
        <f>IF(ISNUMBER(SEARCH("heatDry",$AY670)),"heatDry","")</f>
        <v/>
      </c>
      <c r="BH670" s="3" t="str">
        <f>IF(AND(ISNUMBER(SEARCH("aerobic",$AW670)),ISNUMBER(SEARCH("anaer",$AW670))),"Combined Aer and Anaer.","")</f>
        <v/>
      </c>
    </row>
    <row r="671" spans="1:60" x14ac:dyDescent="0.25">
      <c r="A671" s="4">
        <v>2052</v>
      </c>
      <c r="B671" t="s">
        <v>9655</v>
      </c>
      <c r="C671">
        <v>1220</v>
      </c>
      <c r="D671">
        <v>424.85851450432949</v>
      </c>
      <c r="E671">
        <v>425.32839687372029</v>
      </c>
      <c r="F671">
        <v>359.60300638321382</v>
      </c>
      <c r="G671">
        <v>499.09032423012758</v>
      </c>
      <c r="H671">
        <v>-122.67679629905351</v>
      </c>
      <c r="I671">
        <v>-125.2290047435262</v>
      </c>
      <c r="J671">
        <v>-141.10608735678741</v>
      </c>
      <c r="K671">
        <v>-99.765264546583367</v>
      </c>
      <c r="L671">
        <v>759.63280949855471</v>
      </c>
      <c r="M671">
        <v>755.77917133852111</v>
      </c>
      <c r="N671">
        <v>742.99427278453777</v>
      </c>
      <c r="O671">
        <v>786.74044568471049</v>
      </c>
      <c r="P671">
        <v>28.631563280335541</v>
      </c>
      <c r="Q671">
        <v>28.87693709116358</v>
      </c>
      <c r="R671">
        <v>23.928432340703711</v>
      </c>
      <c r="S671">
        <v>32.589910637330348</v>
      </c>
      <c r="T671">
        <v>63374.582143692976</v>
      </c>
      <c r="U671">
        <v>63374.534332460782</v>
      </c>
      <c r="V671">
        <v>63331.714721469412</v>
      </c>
      <c r="W671">
        <v>63417.745854425833</v>
      </c>
      <c r="X671">
        <v>4581.7892532180576</v>
      </c>
      <c r="Y671">
        <v>4603.0561000068537</v>
      </c>
      <c r="Z671">
        <v>4425.2390118423828</v>
      </c>
      <c r="AA671">
        <v>4682.6967072998377</v>
      </c>
      <c r="AB671">
        <v>909.25046866205787</v>
      </c>
      <c r="AC671">
        <v>896.45010530411491</v>
      </c>
      <c r="AD671">
        <v>756.81252848362567</v>
      </c>
      <c r="AE671">
        <v>1086.941295119</v>
      </c>
      <c r="AF671">
        <v>61.023689293396153</v>
      </c>
      <c r="AG671">
        <v>60.712593031447838</v>
      </c>
      <c r="AH671">
        <v>59.690218297417267</v>
      </c>
      <c r="AI671">
        <v>63.200171652425702</v>
      </c>
      <c r="AJ671">
        <v>0.52195603313230321</v>
      </c>
      <c r="AK671">
        <v>0.52195616509452292</v>
      </c>
      <c r="AL671">
        <v>0.52192562448267721</v>
      </c>
      <c r="AM671">
        <v>0.52198626789310365</v>
      </c>
      <c r="AN671">
        <v>0.96136813486968709</v>
      </c>
      <c r="AO671">
        <v>0.96136813486968709</v>
      </c>
      <c r="AP671">
        <v>0.96136813486968709</v>
      </c>
      <c r="AQ671">
        <v>0.96136813486968709</v>
      </c>
      <c r="AR671">
        <v>12.52115092747977</v>
      </c>
      <c r="AS671">
        <v>12.52115092747977</v>
      </c>
      <c r="AT671">
        <v>12.52115092747977</v>
      </c>
      <c r="AU671">
        <v>12.52115092747977</v>
      </c>
      <c r="AV671" t="str">
        <f>VLOOKUP(Sheet1[[#This Row],[NPDES ID2]],Combined_Sheet__Major_Only___2[[NPDES ID2]:[ECHO BFR]],3,FALSE)</f>
        <v>NM</v>
      </c>
      <c r="AW671" t="s">
        <v>41</v>
      </c>
      <c r="AX671" t="str">
        <f>VLOOKUP(Sheet1[[#This Row],[NPDES ID2]],Combined_Sheet__Major_Only___2[[NPDES ID2]:[ECHO BFR]],27,FALSE)</f>
        <v>other</v>
      </c>
      <c r="AY671" t="str">
        <f>VLOOKUP(Sheet1[[#This Row],[NPDES ID2]],Combined_Sheet__Major_Only___2[[NPDES ID2]:[ECHO BFR]],28,FALSE)</f>
        <v>-</v>
      </c>
      <c r="AZ671" t="str">
        <f>VLOOKUP(Sheet1[[#This Row],[NPDES ID2]],Combined_Sheet__Major_Only___2[[NPDES ID2]:[ECHO BFR]],29,FALSE)</f>
        <v>thickening</v>
      </c>
      <c r="BA671">
        <f>VLOOKUP(Sheet1[[#This Row],[NPDES ID2]],Combined_Sheet__Major_Only___2[[NPDES ID2]:[ECHO BFR]],17,FALSE)</f>
        <v>35.258560000000003</v>
      </c>
      <c r="BB671">
        <f>VLOOKUP(Sheet1[[#This Row],[NPDES ID2]],Combined_Sheet__Major_Only___2[[NPDES ID2]:[ECHO BFR]],18,FALSE)</f>
        <v>-106.63226</v>
      </c>
      <c r="BC671" t="str">
        <f>IF(ISNUMBER(SEARCH("aerobic",$AW671)),"aerobic","")</f>
        <v>aerobic</v>
      </c>
      <c r="BD671" t="str">
        <f>IF(ISNUMBER(SEARCH("anaer",$AW671)),"anaer","")</f>
        <v/>
      </c>
      <c r="BE671" t="str">
        <f>IF(ISNUMBER(SEARCH("thickening",$AZ671)),"thickening","")</f>
        <v>thickening</v>
      </c>
      <c r="BF671" s="2" t="str">
        <f>IF(ISNUMBER(SEARCH("airDry",$AW671)),"airDry","")</f>
        <v/>
      </c>
      <c r="BG671" s="2" t="str">
        <f>IF(ISNUMBER(SEARCH("heatDry",$AY671)),"heatDry","")</f>
        <v/>
      </c>
      <c r="BH671" s="2" t="str">
        <f>IF(AND(ISNUMBER(SEARCH("aerobic",$AW671)),ISNUMBER(SEARCH("anaer",$AW671))),"Combined Aer and Anaer.","")</f>
        <v/>
      </c>
    </row>
    <row r="672" spans="1:60" x14ac:dyDescent="0.25">
      <c r="A672" s="4">
        <v>2273</v>
      </c>
      <c r="B672" t="s">
        <v>10631</v>
      </c>
      <c r="C672">
        <v>470.89</v>
      </c>
      <c r="D672">
        <v>416.85883363183268</v>
      </c>
      <c r="E672">
        <v>421.36123372588031</v>
      </c>
      <c r="F672">
        <v>322.22391415403752</v>
      </c>
      <c r="G672">
        <v>509.67159279616021</v>
      </c>
      <c r="H672">
        <v>-126.75426340690881</v>
      </c>
      <c r="I672">
        <v>-129.22626734730409</v>
      </c>
      <c r="J672">
        <v>-145.67270227183531</v>
      </c>
      <c r="K672">
        <v>-103.825446978857</v>
      </c>
      <c r="L672">
        <v>284.941233447098</v>
      </c>
      <c r="M672">
        <v>283.38698581024522</v>
      </c>
      <c r="N672">
        <v>278.23938140140223</v>
      </c>
      <c r="O672">
        <v>295.86291670482569</v>
      </c>
      <c r="P672">
        <v>11.06844680528938</v>
      </c>
      <c r="Q672">
        <v>11.17006992744018</v>
      </c>
      <c r="R672">
        <v>9.2839912041230743</v>
      </c>
      <c r="S672">
        <v>12.63084098650495</v>
      </c>
      <c r="T672">
        <v>63536.536750531777</v>
      </c>
      <c r="U672">
        <v>63536.488820562263</v>
      </c>
      <c r="V672">
        <v>63493.562868749861</v>
      </c>
      <c r="W672">
        <v>63579.80765664381</v>
      </c>
      <c r="X672">
        <v>4726.882213026337</v>
      </c>
      <c r="Y672">
        <v>4750.4555476801243</v>
      </c>
      <c r="Z672">
        <v>4553.5041141913744</v>
      </c>
      <c r="AA672">
        <v>4838.7131083863133</v>
      </c>
      <c r="AB672">
        <v>789.52220170109081</v>
      </c>
      <c r="AC672">
        <v>781.11462076070916</v>
      </c>
      <c r="AD672">
        <v>676.64636303898214</v>
      </c>
      <c r="AE672">
        <v>916.25981756565818</v>
      </c>
      <c r="AF672">
        <v>59.302429696207867</v>
      </c>
      <c r="AG672">
        <v>58.978408591307158</v>
      </c>
      <c r="AH672">
        <v>57.908765606658612</v>
      </c>
      <c r="AI672">
        <v>61.575048876876409</v>
      </c>
      <c r="AJ672">
        <v>0.50095264267496209</v>
      </c>
      <c r="AK672">
        <v>0.50095268985547048</v>
      </c>
      <c r="AL672">
        <v>0.50094180904349594</v>
      </c>
      <c r="AM672">
        <v>0.50096341390270116</v>
      </c>
      <c r="AN672">
        <v>0.96146116434905149</v>
      </c>
      <c r="AO672">
        <v>0.96146116434905193</v>
      </c>
      <c r="AP672">
        <v>0.96146116434905193</v>
      </c>
      <c r="AQ672">
        <v>0.96146116434905193</v>
      </c>
      <c r="AR672">
        <v>13.42646044148759</v>
      </c>
      <c r="AS672">
        <v>13.426460441487601</v>
      </c>
      <c r="AT672">
        <v>13.426460441487601</v>
      </c>
      <c r="AU672">
        <v>13.426460441487601</v>
      </c>
      <c r="AV672" t="str">
        <f>VLOOKUP(Sheet1[[#This Row],[NPDES ID2]],Combined_Sheet__Major_Only___2[[NPDES ID2]:[ECHO BFR]],3,FALSE)</f>
        <v>VA</v>
      </c>
      <c r="AW672" t="s">
        <v>41</v>
      </c>
      <c r="AX672" t="str">
        <f>VLOOKUP(Sheet1[[#This Row],[NPDES ID2]],Combined_Sheet__Major_Only___2[[NPDES ID2]:[ECHO BFR]],27,FALSE)</f>
        <v>-</v>
      </c>
      <c r="AY672" t="str">
        <f>VLOOKUP(Sheet1[[#This Row],[NPDES ID2]],Combined_Sheet__Major_Only___2[[NPDES ID2]:[ECHO BFR]],28,FALSE)</f>
        <v>-</v>
      </c>
      <c r="AZ672" t="str">
        <f>VLOOKUP(Sheet1[[#This Row],[NPDES ID2]],Combined_Sheet__Major_Only___2[[NPDES ID2]:[ECHO BFR]],29,FALSE)</f>
        <v>thickening</v>
      </c>
      <c r="BA672">
        <f>VLOOKUP(Sheet1[[#This Row],[NPDES ID2]],Combined_Sheet__Major_Only___2[[NPDES ID2]:[ECHO BFR]],17,FALSE)</f>
        <v>39.109020000000001</v>
      </c>
      <c r="BB672">
        <f>VLOOKUP(Sheet1[[#This Row],[NPDES ID2]],Combined_Sheet__Major_Only___2[[NPDES ID2]:[ECHO BFR]],18,FALSE)</f>
        <v>-78.151939999999996</v>
      </c>
      <c r="BC672" t="str">
        <f>IF(ISNUMBER(SEARCH("aerobic",$AW672)),"aerobic","")</f>
        <v>aerobic</v>
      </c>
      <c r="BD672" t="str">
        <f>IF(ISNUMBER(SEARCH("anaer",$AW672)),"anaer","")</f>
        <v/>
      </c>
      <c r="BE672" t="str">
        <f>IF(ISNUMBER(SEARCH("thickening",$AZ672)),"thickening","")</f>
        <v>thickening</v>
      </c>
      <c r="BF672" s="3" t="str">
        <f>IF(ISNUMBER(SEARCH("airDry",$AW672)),"airDry","")</f>
        <v/>
      </c>
      <c r="BG672" s="3" t="str">
        <f>IF(ISNUMBER(SEARCH("heatDry",$AY672)),"heatDry","")</f>
        <v/>
      </c>
      <c r="BH672" s="3" t="str">
        <f>IF(AND(ISNUMBER(SEARCH("aerobic",$AW672)),ISNUMBER(SEARCH("anaer",$AW672))),"Combined Aer and Anaer.","")</f>
        <v/>
      </c>
    </row>
    <row r="673" spans="1:60" x14ac:dyDescent="0.25">
      <c r="A673" s="4">
        <v>1119</v>
      </c>
      <c r="B673" t="s">
        <v>5384</v>
      </c>
      <c r="C673">
        <v>325.89999999999998</v>
      </c>
      <c r="D673">
        <v>467.93798891698759</v>
      </c>
      <c r="E673">
        <v>472.89122570322138</v>
      </c>
      <c r="F673">
        <v>358.28878253754459</v>
      </c>
      <c r="G673">
        <v>593.16467913571682</v>
      </c>
      <c r="H673">
        <v>-121.7029302279556</v>
      </c>
      <c r="I673">
        <v>-124.1101961391213</v>
      </c>
      <c r="J673">
        <v>-140.05862657329479</v>
      </c>
      <c r="K673">
        <v>-98.465249670762773</v>
      </c>
      <c r="L673">
        <v>204.90734255759801</v>
      </c>
      <c r="M673">
        <v>203.8924173966939</v>
      </c>
      <c r="N673">
        <v>200.5318826445469</v>
      </c>
      <c r="O673">
        <v>212.03810641986871</v>
      </c>
      <c r="P673">
        <v>7.6446683533280426</v>
      </c>
      <c r="Q673">
        <v>7.7055449737149999</v>
      </c>
      <c r="R673">
        <v>6.3805768046533604</v>
      </c>
      <c r="S673">
        <v>8.7194160468676838</v>
      </c>
      <c r="T673">
        <v>63614.169930665812</v>
      </c>
      <c r="U673">
        <v>63614.121943779377</v>
      </c>
      <c r="V673">
        <v>63571.14501733728</v>
      </c>
      <c r="W673">
        <v>63657.49222104127</v>
      </c>
      <c r="X673">
        <v>4554.4636476762489</v>
      </c>
      <c r="Y673">
        <v>4575.0762370266839</v>
      </c>
      <c r="Z673">
        <v>4402.6843173970974</v>
      </c>
      <c r="AA673">
        <v>4652.235338595945</v>
      </c>
      <c r="AB673">
        <v>791.98488676399199</v>
      </c>
      <c r="AC673">
        <v>783.54232819826802</v>
      </c>
      <c r="AD673">
        <v>673.96208065637461</v>
      </c>
      <c r="AE673">
        <v>926.45473410833995</v>
      </c>
      <c r="AF673">
        <v>61.617843824017733</v>
      </c>
      <c r="AG673">
        <v>61.312253493306322</v>
      </c>
      <c r="AH673">
        <v>60.302907905909258</v>
      </c>
      <c r="AI673">
        <v>63.761843352539813</v>
      </c>
      <c r="AJ673">
        <v>0.52920913218683507</v>
      </c>
      <c r="AK673">
        <v>0.52920916641598859</v>
      </c>
      <c r="AL673">
        <v>0.52920127759269076</v>
      </c>
      <c r="AM673">
        <v>0.52921694147628351</v>
      </c>
      <c r="AN673">
        <v>0.9615055994883015</v>
      </c>
      <c r="AO673">
        <v>0.96150559948830105</v>
      </c>
      <c r="AP673">
        <v>0.96150559948830105</v>
      </c>
      <c r="AQ673">
        <v>0.96150559948830105</v>
      </c>
      <c r="AR673">
        <v>13.624423041208431</v>
      </c>
      <c r="AS673">
        <v>13.624423041208431</v>
      </c>
      <c r="AT673">
        <v>13.624423041208431</v>
      </c>
      <c r="AU673">
        <v>13.624423041208431</v>
      </c>
      <c r="AV673" t="str">
        <f>VLOOKUP(Sheet1[[#This Row],[NPDES ID2]],Combined_Sheet__Major_Only___2[[NPDES ID2]:[ECHO BFR]],3,FALSE)</f>
        <v>DE</v>
      </c>
      <c r="AW673" t="s">
        <v>41</v>
      </c>
      <c r="AX673" t="str">
        <f>VLOOKUP(Sheet1[[#This Row],[NPDES ID2]],Combined_Sheet__Major_Only___2[[NPDES ID2]:[ECHO BFR]],27,FALSE)</f>
        <v>-</v>
      </c>
      <c r="AY673" t="str">
        <f>VLOOKUP(Sheet1[[#This Row],[NPDES ID2]],Combined_Sheet__Major_Only___2[[NPDES ID2]:[ECHO BFR]],28,FALSE)</f>
        <v>-</v>
      </c>
      <c r="AZ673" t="str">
        <f>VLOOKUP(Sheet1[[#This Row],[NPDES ID2]],Combined_Sheet__Major_Only___2[[NPDES ID2]:[ECHO BFR]],29,FALSE)</f>
        <v>preliminaryOps, thickening</v>
      </c>
      <c r="BA673">
        <f>VLOOKUP(Sheet1[[#This Row],[NPDES ID2]],Combined_Sheet__Major_Only___2[[NPDES ID2]:[ECHO BFR]],17,FALSE)</f>
        <v>38.700111</v>
      </c>
      <c r="BB673">
        <f>VLOOKUP(Sheet1[[#This Row],[NPDES ID2]],Combined_Sheet__Major_Only___2[[NPDES ID2]:[ECHO BFR]],18,FALSE)</f>
        <v>-75.093277999999998</v>
      </c>
      <c r="BC673" t="str">
        <f>IF(ISNUMBER(SEARCH("aerobic",$AW673)),"aerobic","")</f>
        <v>aerobic</v>
      </c>
      <c r="BD673" t="str">
        <f>IF(ISNUMBER(SEARCH("anaer",$AW673)),"anaer","")</f>
        <v/>
      </c>
      <c r="BE673" t="str">
        <f>IF(ISNUMBER(SEARCH("thickening",$AZ673)),"thickening","")</f>
        <v>thickening</v>
      </c>
      <c r="BF673" s="3" t="str">
        <f>IF(ISNUMBER(SEARCH("airDry",$AW673)),"airDry","")</f>
        <v/>
      </c>
      <c r="BG673" s="3" t="str">
        <f>IF(ISNUMBER(SEARCH("heatDry",$AY673)),"heatDry","")</f>
        <v/>
      </c>
      <c r="BH673" s="3" t="str">
        <f>IF(AND(ISNUMBER(SEARCH("aerobic",$AW673)),ISNUMBER(SEARCH("anaer",$AW673))),"Combined Aer and Anaer.","")</f>
        <v/>
      </c>
    </row>
    <row r="674" spans="1:60" x14ac:dyDescent="0.25">
      <c r="A674" s="4">
        <v>1201</v>
      </c>
      <c r="B674" t="s">
        <v>5761</v>
      </c>
      <c r="C674">
        <v>251.3</v>
      </c>
      <c r="D674">
        <v>529.29554928474204</v>
      </c>
      <c r="E674">
        <v>531.86225290078846</v>
      </c>
      <c r="F674">
        <v>394.8704931012569</v>
      </c>
      <c r="G674">
        <v>681.41035098172938</v>
      </c>
      <c r="H674">
        <v>-117.82462566223791</v>
      </c>
      <c r="I674">
        <v>-120.12430447679159</v>
      </c>
      <c r="J674">
        <v>-135.72477502259341</v>
      </c>
      <c r="K674">
        <v>-94.364821666000196</v>
      </c>
      <c r="L674">
        <v>162.85749261296581</v>
      </c>
      <c r="M674">
        <v>162.1132705262074</v>
      </c>
      <c r="N674">
        <v>159.64933277158431</v>
      </c>
      <c r="O674">
        <v>168.0859774848827</v>
      </c>
      <c r="P674">
        <v>5.8846355941908293</v>
      </c>
      <c r="Q674">
        <v>5.9506298764849301</v>
      </c>
      <c r="R674">
        <v>4.8916300557410191</v>
      </c>
      <c r="S674">
        <v>6.7068072958769411</v>
      </c>
      <c r="T674">
        <v>63750.898851490347</v>
      </c>
      <c r="U674">
        <v>63750.850764360846</v>
      </c>
      <c r="V674">
        <v>63707.784060505313</v>
      </c>
      <c r="W674">
        <v>63794.311640733336</v>
      </c>
      <c r="X674">
        <v>4427.9858825343581</v>
      </c>
      <c r="Y674">
        <v>4446.4004539230746</v>
      </c>
      <c r="Z674">
        <v>4291.8104141994927</v>
      </c>
      <c r="AA674">
        <v>4515.6435568099087</v>
      </c>
      <c r="AB674">
        <v>899.60837284567856</v>
      </c>
      <c r="AC674">
        <v>887.30409154990616</v>
      </c>
      <c r="AD674">
        <v>745.96435755437153</v>
      </c>
      <c r="AE674">
        <v>1082.3621410603221</v>
      </c>
      <c r="AF674">
        <v>63.510733803887959</v>
      </c>
      <c r="AG674">
        <v>63.220181679378967</v>
      </c>
      <c r="AH674">
        <v>62.260293700699307</v>
      </c>
      <c r="AI674">
        <v>65.549479839165542</v>
      </c>
      <c r="AJ674">
        <v>0.5523262204453292</v>
      </c>
      <c r="AK674">
        <v>0.55232624898721083</v>
      </c>
      <c r="AL674">
        <v>0.55231967279843674</v>
      </c>
      <c r="AM674">
        <v>0.55233273030358643</v>
      </c>
      <c r="AN674">
        <v>0.96158361078701649</v>
      </c>
      <c r="AO674">
        <v>0.96158361078701649</v>
      </c>
      <c r="AP674">
        <v>0.96158361078701649</v>
      </c>
      <c r="AQ674">
        <v>0.96158361078701649</v>
      </c>
      <c r="AR674">
        <v>12.86569971732855</v>
      </c>
      <c r="AS674">
        <v>12.865699717328541</v>
      </c>
      <c r="AT674">
        <v>12.865699717328541</v>
      </c>
      <c r="AU674">
        <v>12.865699717328541</v>
      </c>
      <c r="AV674" t="str">
        <f>VLOOKUP(Sheet1[[#This Row],[NPDES ID2]],Combined_Sheet__Major_Only___2[[NPDES ID2]:[ECHO BFR]],3,FALSE)</f>
        <v>PA</v>
      </c>
      <c r="AW674" t="s">
        <v>41</v>
      </c>
      <c r="AX674" t="str">
        <f>VLOOKUP(Sheet1[[#This Row],[NPDES ID2]],Combined_Sheet__Major_Only___2[[NPDES ID2]:[ECHO BFR]],27,FALSE)</f>
        <v>-</v>
      </c>
      <c r="AY674" t="str">
        <f>VLOOKUP(Sheet1[[#This Row],[NPDES ID2]],Combined_Sheet__Major_Only___2[[NPDES ID2]:[ECHO BFR]],28,FALSE)</f>
        <v>-</v>
      </c>
      <c r="AZ674" t="str">
        <f>VLOOKUP(Sheet1[[#This Row],[NPDES ID2]],Combined_Sheet__Major_Only___2[[NPDES ID2]:[ECHO BFR]],29,FALSE)</f>
        <v>preliminaryOps, thickening</v>
      </c>
      <c r="BA674">
        <f>VLOOKUP(Sheet1[[#This Row],[NPDES ID2]],Combined_Sheet__Major_Only___2[[NPDES ID2]:[ECHO BFR]],17,FALSE)</f>
        <v>39.827520999999997</v>
      </c>
      <c r="BB674">
        <f>VLOOKUP(Sheet1[[#This Row],[NPDES ID2]],Combined_Sheet__Major_Only___2[[NPDES ID2]:[ECHO BFR]],18,FALSE)</f>
        <v>-77.155787000000004</v>
      </c>
      <c r="BC674" t="str">
        <f>IF(ISNUMBER(SEARCH("aerobic",$AW674)),"aerobic","")</f>
        <v>aerobic</v>
      </c>
      <c r="BD674" t="str">
        <f>IF(ISNUMBER(SEARCH("anaer",$AW674)),"anaer","")</f>
        <v/>
      </c>
      <c r="BE674" t="str">
        <f>IF(ISNUMBER(SEARCH("thickening",$AZ674)),"thickening","")</f>
        <v>thickening</v>
      </c>
      <c r="BF674" s="3" t="str">
        <f>IF(ISNUMBER(SEARCH("airDry",$AW674)),"airDry","")</f>
        <v/>
      </c>
      <c r="BG674" s="3" t="str">
        <f>IF(ISNUMBER(SEARCH("heatDry",$AY674)),"heatDry","")</f>
        <v/>
      </c>
      <c r="BH674" s="3" t="str">
        <f>IF(AND(ISNUMBER(SEARCH("aerobic",$AW674)),ISNUMBER(SEARCH("anaer",$AW674))),"Combined Aer and Anaer.","")</f>
        <v/>
      </c>
    </row>
    <row r="675" spans="1:60" x14ac:dyDescent="0.25">
      <c r="A675" s="4">
        <v>615</v>
      </c>
      <c r="B675" t="s">
        <v>3038</v>
      </c>
      <c r="C675">
        <v>850.34</v>
      </c>
      <c r="D675">
        <v>370.51761989583872</v>
      </c>
      <c r="E675">
        <v>371.32310294890209</v>
      </c>
      <c r="F675">
        <v>312.07754496520698</v>
      </c>
      <c r="G675">
        <v>439.66138220130819</v>
      </c>
      <c r="H675">
        <v>-117.68169375588531</v>
      </c>
      <c r="I675">
        <v>-120.0825008813902</v>
      </c>
      <c r="J675">
        <v>-135.5900284676716</v>
      </c>
      <c r="K675">
        <v>-94.381759803836246</v>
      </c>
      <c r="L675">
        <v>550.89124082114586</v>
      </c>
      <c r="M675">
        <v>548.3735639347799</v>
      </c>
      <c r="N675">
        <v>540.02698402318731</v>
      </c>
      <c r="O675">
        <v>568.59343601225203</v>
      </c>
      <c r="P675">
        <v>19.911947563895659</v>
      </c>
      <c r="Q675">
        <v>20.134474572924219</v>
      </c>
      <c r="R675">
        <v>16.55296800551173</v>
      </c>
      <c r="S675">
        <v>22.695021117753711</v>
      </c>
      <c r="T675">
        <v>63752.081740531241</v>
      </c>
      <c r="U675">
        <v>63752.033652534519</v>
      </c>
      <c r="V675">
        <v>63708.966171983629</v>
      </c>
      <c r="W675">
        <v>63795.495312711188</v>
      </c>
      <c r="X675">
        <v>4429.5181166202856</v>
      </c>
      <c r="Y675">
        <v>4447.9457797178911</v>
      </c>
      <c r="Z675">
        <v>4293.1726014264004</v>
      </c>
      <c r="AA675">
        <v>4517.3057346346768</v>
      </c>
      <c r="AB675">
        <v>851.02242496006829</v>
      </c>
      <c r="AC675">
        <v>840.62599553228529</v>
      </c>
      <c r="AD675">
        <v>712.77167642314078</v>
      </c>
      <c r="AE675">
        <v>1013.636348526357</v>
      </c>
      <c r="AF675">
        <v>63.491942506282697</v>
      </c>
      <c r="AG675">
        <v>63.200700960725982</v>
      </c>
      <c r="AH675">
        <v>62.242028197283233</v>
      </c>
      <c r="AI675">
        <v>65.531362855176482</v>
      </c>
      <c r="AJ675">
        <v>0.55209665259511675</v>
      </c>
      <c r="AK675">
        <v>0.55209674719005297</v>
      </c>
      <c r="AL675">
        <v>0.55207489432541224</v>
      </c>
      <c r="AM675">
        <v>0.55211828597452017</v>
      </c>
      <c r="AN675">
        <v>0.96158428431012066</v>
      </c>
      <c r="AO675">
        <v>0.96158428431012077</v>
      </c>
      <c r="AP675">
        <v>0.96158428431012077</v>
      </c>
      <c r="AQ675">
        <v>0.96158428431012077</v>
      </c>
      <c r="AR675">
        <v>13.263116116392039</v>
      </c>
      <c r="AS675">
        <v>13.263116116392039</v>
      </c>
      <c r="AT675">
        <v>13.263116116392039</v>
      </c>
      <c r="AU675">
        <v>13.263116116392039</v>
      </c>
      <c r="AV675" t="str">
        <f>VLOOKUP(Sheet1[[#This Row],[NPDES ID2]],Combined_Sheet__Major_Only___2[[NPDES ID2]:[ECHO BFR]],3,FALSE)</f>
        <v>IN</v>
      </c>
      <c r="AW675" t="s">
        <v>41</v>
      </c>
      <c r="AX675" t="str">
        <f>VLOOKUP(Sheet1[[#This Row],[NPDES ID2]],Combined_Sheet__Major_Only___2[[NPDES ID2]:[ECHO BFR]],27,FALSE)</f>
        <v>tempSludgeStore</v>
      </c>
      <c r="AY675" t="str">
        <f>VLOOKUP(Sheet1[[#This Row],[NPDES ID2]],Combined_Sheet__Major_Only___2[[NPDES ID2]:[ECHO BFR]],28,FALSE)</f>
        <v>-</v>
      </c>
      <c r="AZ675" t="str">
        <f>VLOOKUP(Sheet1[[#This Row],[NPDES ID2]],Combined_Sheet__Major_Only___2[[NPDES ID2]:[ECHO BFR]],29,FALSE)</f>
        <v>thickening</v>
      </c>
      <c r="BA675">
        <f>VLOOKUP(Sheet1[[#This Row],[NPDES ID2]],Combined_Sheet__Major_Only___2[[NPDES ID2]:[ECHO BFR]],17,FALSE)</f>
        <v>38.956443999999998</v>
      </c>
      <c r="BB675">
        <f>VLOOKUP(Sheet1[[#This Row],[NPDES ID2]],Combined_Sheet__Major_Only___2[[NPDES ID2]:[ECHO BFR]],18,FALSE)</f>
        <v>-85.930833000000007</v>
      </c>
      <c r="BC675" t="str">
        <f>IF(ISNUMBER(SEARCH("aerobic",$AW675)),"aerobic","")</f>
        <v>aerobic</v>
      </c>
      <c r="BD675" t="str">
        <f>IF(ISNUMBER(SEARCH("anaer",$AW675)),"anaer","")</f>
        <v/>
      </c>
      <c r="BE675" t="str">
        <f>IF(ISNUMBER(SEARCH("thickening",$AZ675)),"thickening","")</f>
        <v>thickening</v>
      </c>
      <c r="BF675" s="3" t="str">
        <f>IF(ISNUMBER(SEARCH("airDry",$AW675)),"airDry","")</f>
        <v/>
      </c>
      <c r="BG675" s="3" t="str">
        <f>IF(ISNUMBER(SEARCH("heatDry",$AY675)),"heatDry","")</f>
        <v/>
      </c>
      <c r="BH675" s="3" t="str">
        <f>IF(AND(ISNUMBER(SEARCH("aerobic",$AW675)),ISNUMBER(SEARCH("anaer",$AW675))),"Combined Aer and Anaer.","")</f>
        <v/>
      </c>
    </row>
    <row r="676" spans="1:60" x14ac:dyDescent="0.25">
      <c r="A676" s="4">
        <v>2317</v>
      </c>
      <c r="B676" t="s">
        <v>10823</v>
      </c>
      <c r="C676">
        <v>394.17</v>
      </c>
      <c r="D676">
        <v>413.57934166088262</v>
      </c>
      <c r="E676">
        <v>418.69531549144688</v>
      </c>
      <c r="F676">
        <v>317.67336321375228</v>
      </c>
      <c r="G676">
        <v>509.9658197315552</v>
      </c>
      <c r="H676">
        <v>-117.38082325182241</v>
      </c>
      <c r="I676">
        <v>-119.71717700371789</v>
      </c>
      <c r="J676">
        <v>-135.28873507961529</v>
      </c>
      <c r="K676">
        <v>-93.937588475735112</v>
      </c>
      <c r="L676">
        <v>256.25282376483119</v>
      </c>
      <c r="M676">
        <v>255.09211155816351</v>
      </c>
      <c r="N676">
        <v>251.248026155406</v>
      </c>
      <c r="O676">
        <v>264.40894790271147</v>
      </c>
      <c r="P676">
        <v>9.2284151489677946</v>
      </c>
      <c r="Q676">
        <v>9.3351960423141804</v>
      </c>
      <c r="R676">
        <v>7.6678781131553988</v>
      </c>
      <c r="S676">
        <v>10.516056107629201</v>
      </c>
      <c r="T676">
        <v>63753.056230980248</v>
      </c>
      <c r="U676">
        <v>63753.0081422691</v>
      </c>
      <c r="V676">
        <v>63709.940021859191</v>
      </c>
      <c r="W676">
        <v>63796.470448161141</v>
      </c>
      <c r="X676">
        <v>4414.1693199260244</v>
      </c>
      <c r="Y676">
        <v>4432.3567139728002</v>
      </c>
      <c r="Z676">
        <v>4279.5848282123698</v>
      </c>
      <c r="AA676">
        <v>4500.8028827858434</v>
      </c>
      <c r="AB676">
        <v>878.58411138538099</v>
      </c>
      <c r="AC676">
        <v>867.12873178037648</v>
      </c>
      <c r="AD676">
        <v>731.31627388063646</v>
      </c>
      <c r="AE676">
        <v>1053.271866630334</v>
      </c>
      <c r="AF676">
        <v>63.711846241882519</v>
      </c>
      <c r="AG676">
        <v>63.422756586786207</v>
      </c>
      <c r="AH676">
        <v>62.468554268974721</v>
      </c>
      <c r="AI676">
        <v>65.73931234179382</v>
      </c>
      <c r="AJ676">
        <v>0.55478317164269797</v>
      </c>
      <c r="AK676">
        <v>0.55478321621372695</v>
      </c>
      <c r="AL676">
        <v>0.55477294034197078</v>
      </c>
      <c r="AM676">
        <v>0.55479334397207769</v>
      </c>
      <c r="AN676">
        <v>0.96158483915577631</v>
      </c>
      <c r="AO676">
        <v>0.96158483915577653</v>
      </c>
      <c r="AP676">
        <v>0.96158483915577653</v>
      </c>
      <c r="AQ676">
        <v>0.96158483915577653</v>
      </c>
      <c r="AR676">
        <v>13.051668510062051</v>
      </c>
      <c r="AS676">
        <v>13.051668510062051</v>
      </c>
      <c r="AT676">
        <v>13.051668510062051</v>
      </c>
      <c r="AU676">
        <v>13.051668510062051</v>
      </c>
      <c r="AV676" t="str">
        <f>VLOOKUP(Sheet1[[#This Row],[NPDES ID2]],Combined_Sheet__Major_Only___2[[NPDES ID2]:[ECHO BFR]],3,FALSE)</f>
        <v>CA</v>
      </c>
      <c r="AW676" t="s">
        <v>41</v>
      </c>
      <c r="AX676" t="str">
        <f>VLOOKUP(Sheet1[[#This Row],[NPDES ID2]],Combined_Sheet__Major_Only___2[[NPDES ID2]:[ECHO BFR]],27,FALSE)</f>
        <v>-</v>
      </c>
      <c r="AY676" t="str">
        <f>VLOOKUP(Sheet1[[#This Row],[NPDES ID2]],Combined_Sheet__Major_Only___2[[NPDES ID2]:[ECHO BFR]],28,FALSE)</f>
        <v>-</v>
      </c>
      <c r="AZ676" t="str">
        <f>VLOOKUP(Sheet1[[#This Row],[NPDES ID2]],Combined_Sheet__Major_Only___2[[NPDES ID2]:[ECHO BFR]],29,FALSE)</f>
        <v>thickening, sludgeLagoon</v>
      </c>
      <c r="BA676">
        <f>VLOOKUP(Sheet1[[#This Row],[NPDES ID2]],Combined_Sheet__Major_Only___2[[NPDES ID2]:[ECHO BFR]],17,FALSE)</f>
        <v>38.541080000000001</v>
      </c>
      <c r="BB676">
        <f>VLOOKUP(Sheet1[[#This Row],[NPDES ID2]],Combined_Sheet__Major_Only___2[[NPDES ID2]:[ECHO BFR]],18,FALSE)</f>
        <v>-122.81684</v>
      </c>
      <c r="BC676" t="str">
        <f>IF(ISNUMBER(SEARCH("aerobic",$AW676)),"aerobic","")</f>
        <v>aerobic</v>
      </c>
      <c r="BD676" t="str">
        <f>IF(ISNUMBER(SEARCH("anaer",$AW676)),"anaer","")</f>
        <v/>
      </c>
      <c r="BE676" t="str">
        <f>IF(ISNUMBER(SEARCH("thickening",$AZ676)),"thickening","")</f>
        <v>thickening</v>
      </c>
      <c r="BF676" s="3" t="str">
        <f>IF(ISNUMBER(SEARCH("airDry",$AW676)),"airDry","")</f>
        <v/>
      </c>
      <c r="BG676" s="3" t="str">
        <f>IF(ISNUMBER(SEARCH("heatDry",$AY676)),"heatDry","")</f>
        <v/>
      </c>
      <c r="BH676" s="3" t="str">
        <f>IF(AND(ISNUMBER(SEARCH("aerobic",$AW676)),ISNUMBER(SEARCH("anaer",$AW676))),"Combined Aer and Anaer.","")</f>
        <v/>
      </c>
    </row>
    <row r="677" spans="1:60" x14ac:dyDescent="0.25">
      <c r="A677" s="4">
        <v>1993</v>
      </c>
      <c r="B677" t="s">
        <v>9387</v>
      </c>
      <c r="C677">
        <v>1794</v>
      </c>
      <c r="D677">
        <v>525.46115395184654</v>
      </c>
      <c r="E677">
        <v>527.14094805163597</v>
      </c>
      <c r="F677">
        <v>442.58453313937349</v>
      </c>
      <c r="G677">
        <v>611.17726151377724</v>
      </c>
      <c r="H677">
        <v>-124.9024702105875</v>
      </c>
      <c r="I677">
        <v>-127.4947051583309</v>
      </c>
      <c r="J677">
        <v>-143.55599058789369</v>
      </c>
      <c r="K677">
        <v>-102.1051667095355</v>
      </c>
      <c r="L677">
        <v>1096.664939783989</v>
      </c>
      <c r="M677">
        <v>1090.8416477263711</v>
      </c>
      <c r="N677">
        <v>1071.4978866658321</v>
      </c>
      <c r="O677">
        <v>1137.6590963028959</v>
      </c>
      <c r="P677">
        <v>42.142757362772251</v>
      </c>
      <c r="Q677">
        <v>42.572083046990087</v>
      </c>
      <c r="R677">
        <v>35.304551019828303</v>
      </c>
      <c r="S677">
        <v>48.046678173921123</v>
      </c>
      <c r="T677">
        <v>63808.528265220979</v>
      </c>
      <c r="U677">
        <v>63808.480135840378</v>
      </c>
      <c r="V677">
        <v>63765.375592004311</v>
      </c>
      <c r="W677">
        <v>63851.979198527813</v>
      </c>
      <c r="X677">
        <v>4699.0029718550604</v>
      </c>
      <c r="Y677">
        <v>4721.8437833823882</v>
      </c>
      <c r="Z677">
        <v>4530.8767090333768</v>
      </c>
      <c r="AA677">
        <v>4807.4606887887376</v>
      </c>
      <c r="AB677">
        <v>997.50013210201757</v>
      </c>
      <c r="AC677">
        <v>980.96129681550724</v>
      </c>
      <c r="AD677">
        <v>820.3631955882546</v>
      </c>
      <c r="AE677">
        <v>1206.040387444431</v>
      </c>
      <c r="AF677">
        <v>59.912972601993687</v>
      </c>
      <c r="AG677">
        <v>59.592567364771831</v>
      </c>
      <c r="AH677">
        <v>58.542744752282211</v>
      </c>
      <c r="AI677">
        <v>62.150833667020109</v>
      </c>
      <c r="AJ677">
        <v>0.50840116527612145</v>
      </c>
      <c r="AK677">
        <v>0.50840135985506651</v>
      </c>
      <c r="AL677">
        <v>0.50835619623785544</v>
      </c>
      <c r="AM677">
        <v>0.50844587871226232</v>
      </c>
      <c r="AN677">
        <v>0.96161639686768818</v>
      </c>
      <c r="AO677">
        <v>0.96161639686768863</v>
      </c>
      <c r="AP677">
        <v>0.96161639686768863</v>
      </c>
      <c r="AQ677">
        <v>0.96161639686768863</v>
      </c>
      <c r="AR677">
        <v>11.85423912028722</v>
      </c>
      <c r="AS677">
        <v>11.85423912028722</v>
      </c>
      <c r="AT677">
        <v>11.85423912028722</v>
      </c>
      <c r="AU677">
        <v>11.85423912028722</v>
      </c>
      <c r="AV677" t="str">
        <f>VLOOKUP(Sheet1[[#This Row],[NPDES ID2]],Combined_Sheet__Major_Only___2[[NPDES ID2]:[ECHO BFR]],3,FALSE)</f>
        <v>GA</v>
      </c>
      <c r="AW677" t="s">
        <v>41</v>
      </c>
      <c r="AX677" t="str">
        <f>VLOOKUP(Sheet1[[#This Row],[NPDES ID2]],Combined_Sheet__Major_Only___2[[NPDES ID2]:[ECHO BFR]],27,FALSE)</f>
        <v>-</v>
      </c>
      <c r="AY677" t="str">
        <f>VLOOKUP(Sheet1[[#This Row],[NPDES ID2]],Combined_Sheet__Major_Only___2[[NPDES ID2]:[ECHO BFR]],28,FALSE)</f>
        <v>-</v>
      </c>
      <c r="AZ677" t="str">
        <f>VLOOKUP(Sheet1[[#This Row],[NPDES ID2]],Combined_Sheet__Major_Only___2[[NPDES ID2]:[ECHO BFR]],29,FALSE)</f>
        <v>thickening</v>
      </c>
      <c r="BA677">
        <f>VLOOKUP(Sheet1[[#This Row],[NPDES ID2]],Combined_Sheet__Major_Only___2[[NPDES ID2]:[ECHO BFR]],17,FALSE)</f>
        <v>33.977594000000003</v>
      </c>
      <c r="BB677">
        <f>VLOOKUP(Sheet1[[#This Row],[NPDES ID2]],Combined_Sheet__Major_Only___2[[NPDES ID2]:[ECHO BFR]],18,FALSE)</f>
        <v>-84.265494000000004</v>
      </c>
      <c r="BC677" t="str">
        <f>IF(ISNUMBER(SEARCH("aerobic",$AW677)),"aerobic","")</f>
        <v>aerobic</v>
      </c>
      <c r="BD677" t="str">
        <f>IF(ISNUMBER(SEARCH("anaer",$AW677)),"anaer","")</f>
        <v/>
      </c>
      <c r="BE677" t="str">
        <f>IF(ISNUMBER(SEARCH("thickening",$AZ677)),"thickening","")</f>
        <v>thickening</v>
      </c>
      <c r="BF677" s="3" t="str">
        <f>IF(ISNUMBER(SEARCH("airDry",$AW677)),"airDry","")</f>
        <v/>
      </c>
      <c r="BG677" s="3" t="str">
        <f>IF(ISNUMBER(SEARCH("heatDry",$AY677)),"heatDry","")</f>
        <v/>
      </c>
      <c r="BH677" s="3" t="str">
        <f>IF(AND(ISNUMBER(SEARCH("aerobic",$AW677)),ISNUMBER(SEARCH("anaer",$AW677))),"Combined Aer and Anaer.","")</f>
        <v/>
      </c>
    </row>
    <row r="678" spans="1:60" x14ac:dyDescent="0.25">
      <c r="A678" s="4">
        <v>1763</v>
      </c>
      <c r="B678" t="s">
        <v>8253</v>
      </c>
      <c r="C678">
        <v>20.100000000000001</v>
      </c>
      <c r="D678">
        <v>5063.5314915893159</v>
      </c>
      <c r="E678">
        <v>5045.7212988872998</v>
      </c>
      <c r="F678">
        <v>3485.1766887029839</v>
      </c>
      <c r="G678">
        <v>6718.8558482469052</v>
      </c>
      <c r="H678">
        <v>-119.26091509012819</v>
      </c>
      <c r="I678">
        <v>-121.58115949740601</v>
      </c>
      <c r="J678">
        <v>-137.34244075325381</v>
      </c>
      <c r="K678">
        <v>-95.809247194179335</v>
      </c>
      <c r="L678">
        <v>12.88773320461503</v>
      </c>
      <c r="M678">
        <v>12.82709293842257</v>
      </c>
      <c r="N678">
        <v>12.62643482539305</v>
      </c>
      <c r="O678">
        <v>13.313619366864319</v>
      </c>
      <c r="P678">
        <v>0.4709740458228307</v>
      </c>
      <c r="Q678">
        <v>0.47569159061930949</v>
      </c>
      <c r="R678">
        <v>0.3920651133135285</v>
      </c>
      <c r="S678">
        <v>0.53707511304109923</v>
      </c>
      <c r="T678">
        <v>63820.234258304663</v>
      </c>
      <c r="U678">
        <v>63820.186120341808</v>
      </c>
      <c r="V678">
        <v>63777.073890247593</v>
      </c>
      <c r="W678">
        <v>63863.692939636647</v>
      </c>
      <c r="X678">
        <v>4480.4368754457082</v>
      </c>
      <c r="Y678">
        <v>4499.6507786823831</v>
      </c>
      <c r="Z678">
        <v>4338.6190853591479</v>
      </c>
      <c r="AA678">
        <v>4571.7374963779203</v>
      </c>
      <c r="AB678">
        <v>775.55933475141853</v>
      </c>
      <c r="AC678">
        <v>767.71069568492476</v>
      </c>
      <c r="AD678">
        <v>660.74811297876045</v>
      </c>
      <c r="AE678">
        <v>907.39952610187004</v>
      </c>
      <c r="AF678">
        <v>62.835778124062948</v>
      </c>
      <c r="AG678">
        <v>62.540094494002354</v>
      </c>
      <c r="AH678">
        <v>61.561835220854441</v>
      </c>
      <c r="AI678">
        <v>64.912221658352607</v>
      </c>
      <c r="AJ678">
        <v>0.54408159206521534</v>
      </c>
      <c r="AK678">
        <v>0.54408159421169511</v>
      </c>
      <c r="AL678">
        <v>0.5440811001709227</v>
      </c>
      <c r="AM678">
        <v>0.54408208111447975</v>
      </c>
      <c r="AN678">
        <v>0.96162304971385926</v>
      </c>
      <c r="AO678">
        <v>0.96162304971385892</v>
      </c>
      <c r="AP678">
        <v>0.96162304971385892</v>
      </c>
      <c r="AQ678">
        <v>0.96162304971385892</v>
      </c>
      <c r="AR678">
        <v>13.930950942320131</v>
      </c>
      <c r="AS678">
        <v>13.930950942320131</v>
      </c>
      <c r="AT678">
        <v>13.930950942320131</v>
      </c>
      <c r="AU678">
        <v>13.930950942320131</v>
      </c>
      <c r="AV678" t="str">
        <f>VLOOKUP(Sheet1[[#This Row],[NPDES ID2]],Combined_Sheet__Major_Only___2[[NPDES ID2]:[ECHO BFR]],3,FALSE)</f>
        <v>NC</v>
      </c>
      <c r="AW678" t="s">
        <v>41</v>
      </c>
      <c r="AX678" t="str">
        <f>VLOOKUP(Sheet1[[#This Row],[NPDES ID2]],Combined_Sheet__Major_Only___2[[NPDES ID2]:[ECHO BFR]],27,FALSE)</f>
        <v>-</v>
      </c>
      <c r="AY678" t="str">
        <f>VLOOKUP(Sheet1[[#This Row],[NPDES ID2]],Combined_Sheet__Major_Only___2[[NPDES ID2]:[ECHO BFR]],28,FALSE)</f>
        <v>-</v>
      </c>
      <c r="AZ678" t="str">
        <f>VLOOKUP(Sheet1[[#This Row],[NPDES ID2]],Combined_Sheet__Major_Only___2[[NPDES ID2]:[ECHO BFR]],29,FALSE)</f>
        <v>thickening</v>
      </c>
      <c r="BA678">
        <f>VLOOKUP(Sheet1[[#This Row],[NPDES ID2]],Combined_Sheet__Major_Only___2[[NPDES ID2]:[ECHO BFR]],17,FALSE)</f>
        <v>36.189619999999998</v>
      </c>
      <c r="BB678">
        <f>VLOOKUP(Sheet1[[#This Row],[NPDES ID2]],Combined_Sheet__Major_Only___2[[NPDES ID2]:[ECHO BFR]],18,FALSE)</f>
        <v>-77.655528000000004</v>
      </c>
      <c r="BC678" t="str">
        <f>IF(ISNUMBER(SEARCH("aerobic",$AW678)),"aerobic","")</f>
        <v>aerobic</v>
      </c>
      <c r="BD678" t="str">
        <f>IF(ISNUMBER(SEARCH("anaer",$AW678)),"anaer","")</f>
        <v/>
      </c>
      <c r="BE678" t="str">
        <f>IF(ISNUMBER(SEARCH("thickening",$AZ678)),"thickening","")</f>
        <v>thickening</v>
      </c>
      <c r="BF678" s="3" t="str">
        <f>IF(ISNUMBER(SEARCH("airDry",$AW678)),"airDry","")</f>
        <v/>
      </c>
      <c r="BG678" s="3" t="str">
        <f>IF(ISNUMBER(SEARCH("heatDry",$AY678)),"heatDry","")</f>
        <v/>
      </c>
      <c r="BH678" s="3" t="str">
        <f>IF(AND(ISNUMBER(SEARCH("aerobic",$AW678)),ISNUMBER(SEARCH("anaer",$AW678))),"Combined Aer and Anaer.","")</f>
        <v/>
      </c>
    </row>
    <row r="679" spans="1:60" x14ac:dyDescent="0.25">
      <c r="A679" s="4">
        <v>1310</v>
      </c>
      <c r="B679" t="s">
        <v>6233</v>
      </c>
      <c r="C679">
        <v>176.12100000000001</v>
      </c>
      <c r="D679">
        <v>683.54587327742786</v>
      </c>
      <c r="E679">
        <v>681.73961769320749</v>
      </c>
      <c r="F679">
        <v>496.143292567456</v>
      </c>
      <c r="G679">
        <v>889.20689796958345</v>
      </c>
      <c r="H679">
        <v>-118.06155845370949</v>
      </c>
      <c r="I679">
        <v>-120.3533335635835</v>
      </c>
      <c r="J679">
        <v>-135.99341585431381</v>
      </c>
      <c r="K679">
        <v>-94.590651763781622</v>
      </c>
      <c r="L679">
        <v>113.9478810414881</v>
      </c>
      <c r="M679">
        <v>113.4247439395084</v>
      </c>
      <c r="N679">
        <v>111.6930912385704</v>
      </c>
      <c r="O679">
        <v>117.62272574964599</v>
      </c>
      <c r="P679">
        <v>4.124603303509172</v>
      </c>
      <c r="Q679">
        <v>4.1700889338070866</v>
      </c>
      <c r="R679">
        <v>3.4293637304000302</v>
      </c>
      <c r="S679">
        <v>4.7012700478400102</v>
      </c>
      <c r="T679">
        <v>64028.294472569112</v>
      </c>
      <c r="U679">
        <v>64028.246182066519</v>
      </c>
      <c r="V679">
        <v>63984.997337803477</v>
      </c>
      <c r="W679">
        <v>64071.890865905712</v>
      </c>
      <c r="X679">
        <v>4454.6450740723822</v>
      </c>
      <c r="Y679">
        <v>4473.2611273910134</v>
      </c>
      <c r="Z679">
        <v>4317.0294940742551</v>
      </c>
      <c r="AA679">
        <v>4543.2293789934456</v>
      </c>
      <c r="AB679">
        <v>800.31634460002886</v>
      </c>
      <c r="AC679">
        <v>791.75738276980246</v>
      </c>
      <c r="AD679">
        <v>677.91309558008516</v>
      </c>
      <c r="AE679">
        <v>942.37729041194427</v>
      </c>
      <c r="AF679">
        <v>63.405232552013011</v>
      </c>
      <c r="AG679">
        <v>63.113920654222248</v>
      </c>
      <c r="AH679">
        <v>62.151026865789262</v>
      </c>
      <c r="AI679">
        <v>65.449900687559577</v>
      </c>
      <c r="AJ679">
        <v>0.55103739631229898</v>
      </c>
      <c r="AK679">
        <v>0.55103741553328167</v>
      </c>
      <c r="AL679">
        <v>0.55103298856138117</v>
      </c>
      <c r="AM679">
        <v>0.55104177860524484</v>
      </c>
      <c r="AN679">
        <v>0.96174091261475592</v>
      </c>
      <c r="AO679">
        <v>0.96174091261475592</v>
      </c>
      <c r="AP679">
        <v>0.96174091261475592</v>
      </c>
      <c r="AQ679">
        <v>0.96174091261475592</v>
      </c>
      <c r="AR679">
        <v>13.75753794199929</v>
      </c>
      <c r="AS679">
        <v>13.75753794199928</v>
      </c>
      <c r="AT679">
        <v>13.75753794199928</v>
      </c>
      <c r="AU679">
        <v>13.75753794199928</v>
      </c>
      <c r="AV679" t="str">
        <f>VLOOKUP(Sheet1[[#This Row],[NPDES ID2]],Combined_Sheet__Major_Only___2[[NPDES ID2]:[ECHO BFR]],3,FALSE)</f>
        <v>IN</v>
      </c>
      <c r="AW679" t="s">
        <v>41</v>
      </c>
      <c r="AX679" t="str">
        <f>VLOOKUP(Sheet1[[#This Row],[NPDES ID2]],Combined_Sheet__Major_Only___2[[NPDES ID2]:[ECHO BFR]],27,FALSE)</f>
        <v>-</v>
      </c>
      <c r="AY679" t="str">
        <f>VLOOKUP(Sheet1[[#This Row],[NPDES ID2]],Combined_Sheet__Major_Only___2[[NPDES ID2]:[ECHO BFR]],28,FALSE)</f>
        <v>-</v>
      </c>
      <c r="AZ679" t="str">
        <f>VLOOKUP(Sheet1[[#This Row],[NPDES ID2]],Combined_Sheet__Major_Only___2[[NPDES ID2]:[ECHO BFR]],29,FALSE)</f>
        <v>thickening</v>
      </c>
      <c r="BA679">
        <f>VLOOKUP(Sheet1[[#This Row],[NPDES ID2]],Combined_Sheet__Major_Only___2[[NPDES ID2]:[ECHO BFR]],17,FALSE)</f>
        <v>37.957278000000002</v>
      </c>
      <c r="BB679">
        <f>VLOOKUP(Sheet1[[#This Row],[NPDES ID2]],Combined_Sheet__Major_Only___2[[NPDES ID2]:[ECHO BFR]],18,FALSE)</f>
        <v>-86.774666999999994</v>
      </c>
      <c r="BC679" t="str">
        <f>IF(ISNUMBER(SEARCH("aerobic",$AW679)),"aerobic","")</f>
        <v>aerobic</v>
      </c>
      <c r="BD679" t="str">
        <f>IF(ISNUMBER(SEARCH("anaer",$AW679)),"anaer","")</f>
        <v/>
      </c>
      <c r="BE679" t="str">
        <f>IF(ISNUMBER(SEARCH("thickening",$AZ679)),"thickening","")</f>
        <v>thickening</v>
      </c>
      <c r="BF679" s="2" t="str">
        <f>IF(ISNUMBER(SEARCH("airDry",$AW679)),"airDry","")</f>
        <v/>
      </c>
      <c r="BG679" s="2" t="str">
        <f>IF(ISNUMBER(SEARCH("heatDry",$AY679)),"heatDry","")</f>
        <v/>
      </c>
      <c r="BH679" s="2" t="str">
        <f>IF(AND(ISNUMBER(SEARCH("aerobic",$AW679)),ISNUMBER(SEARCH("anaer",$AW679))),"Combined Aer and Anaer.","")</f>
        <v/>
      </c>
    </row>
    <row r="680" spans="1:60" x14ac:dyDescent="0.25">
      <c r="A680" s="4">
        <v>832</v>
      </c>
      <c r="B680" t="s">
        <v>4070</v>
      </c>
      <c r="C680">
        <v>1091.81</v>
      </c>
      <c r="D680">
        <v>387.2402032991439</v>
      </c>
      <c r="E680">
        <v>387.02909509686162</v>
      </c>
      <c r="F680">
        <v>325.99807810445918</v>
      </c>
      <c r="G680">
        <v>457.33751010713678</v>
      </c>
      <c r="H680">
        <v>-115.9255104672454</v>
      </c>
      <c r="I680">
        <v>-118.4119557580354</v>
      </c>
      <c r="J680">
        <v>-134.0177320227956</v>
      </c>
      <c r="K680">
        <v>-92.588954283926398</v>
      </c>
      <c r="L680">
        <v>716.89799784025081</v>
      </c>
      <c r="M680">
        <v>713.74213143612701</v>
      </c>
      <c r="N680">
        <v>703.27427596698237</v>
      </c>
      <c r="O680">
        <v>739.09457825952836</v>
      </c>
      <c r="P680">
        <v>25.545780104408891</v>
      </c>
      <c r="Q680">
        <v>25.870261520789231</v>
      </c>
      <c r="R680">
        <v>21.194603347772439</v>
      </c>
      <c r="S680">
        <v>29.104841427933291</v>
      </c>
      <c r="T680">
        <v>64046.855438811093</v>
      </c>
      <c r="U680">
        <v>64046.807134700503</v>
      </c>
      <c r="V680">
        <v>64003.54610314357</v>
      </c>
      <c r="W680">
        <v>64090.464117379051</v>
      </c>
      <c r="X680">
        <v>4390.5012759138181</v>
      </c>
      <c r="Y680">
        <v>4408.0570667473976</v>
      </c>
      <c r="Z680">
        <v>4260.2789266413247</v>
      </c>
      <c r="AA680">
        <v>4474.3359308964418</v>
      </c>
      <c r="AB680">
        <v>788.28380890539518</v>
      </c>
      <c r="AC680">
        <v>780.13626582372615</v>
      </c>
      <c r="AD680">
        <v>668.01985295977397</v>
      </c>
      <c r="AE680">
        <v>928.76955398994346</v>
      </c>
      <c r="AF680">
        <v>64.351756357511704</v>
      </c>
      <c r="AG680">
        <v>64.067118999267052</v>
      </c>
      <c r="AH680">
        <v>63.131647284764227</v>
      </c>
      <c r="AI680">
        <v>66.343188034333821</v>
      </c>
      <c r="AJ680">
        <v>0.5626018769659521</v>
      </c>
      <c r="AK680">
        <v>0.56260199699009505</v>
      </c>
      <c r="AL680">
        <v>0.56257424369658215</v>
      </c>
      <c r="AM680">
        <v>0.56262935192906394</v>
      </c>
      <c r="AN680">
        <v>0.96175139195257298</v>
      </c>
      <c r="AO680">
        <v>0.96175139195257275</v>
      </c>
      <c r="AP680">
        <v>0.96175139195257275</v>
      </c>
      <c r="AQ680">
        <v>0.96175139195257275</v>
      </c>
      <c r="AR680">
        <v>13.96816313979293</v>
      </c>
      <c r="AS680">
        <v>13.968163139792919</v>
      </c>
      <c r="AT680">
        <v>13.968163139792919</v>
      </c>
      <c r="AU680">
        <v>13.968163139792919</v>
      </c>
      <c r="AV680" t="str">
        <f>VLOOKUP(Sheet1[[#This Row],[NPDES ID2]],Combined_Sheet__Major_Only___2[[NPDES ID2]:[ECHO BFR]],3,FALSE)</f>
        <v>GA</v>
      </c>
      <c r="AW680" t="s">
        <v>41</v>
      </c>
      <c r="AX680" t="str">
        <f>VLOOKUP(Sheet1[[#This Row],[NPDES ID2]],Combined_Sheet__Major_Only___2[[NPDES ID2]:[ECHO BFR]],27,FALSE)</f>
        <v>-</v>
      </c>
      <c r="AY680" t="str">
        <f>VLOOKUP(Sheet1[[#This Row],[NPDES ID2]],Combined_Sheet__Major_Only___2[[NPDES ID2]:[ECHO BFR]],28,FALSE)</f>
        <v>-</v>
      </c>
      <c r="AZ680" t="str">
        <f>VLOOKUP(Sheet1[[#This Row],[NPDES ID2]],Combined_Sheet__Major_Only___2[[NPDES ID2]:[ECHO BFR]],29,FALSE)</f>
        <v>thickening</v>
      </c>
      <c r="BA680">
        <f>VLOOKUP(Sheet1[[#This Row],[NPDES ID2]],Combined_Sheet__Major_Only___2[[NPDES ID2]:[ECHO BFR]],17,FALSE)</f>
        <v>32.578623999999998</v>
      </c>
      <c r="BB680">
        <f>VLOOKUP(Sheet1[[#This Row],[NPDES ID2]],Combined_Sheet__Major_Only___2[[NPDES ID2]:[ECHO BFR]],18,FALSE)</f>
        <v>-83.594864999999999</v>
      </c>
      <c r="BC680" t="str">
        <f>IF(ISNUMBER(SEARCH("aerobic",$AW680)),"aerobic","")</f>
        <v>aerobic</v>
      </c>
      <c r="BD680" t="str">
        <f>IF(ISNUMBER(SEARCH("anaer",$AW680)),"anaer","")</f>
        <v/>
      </c>
      <c r="BE680" t="str">
        <f>IF(ISNUMBER(SEARCH("thickening",$AZ680)),"thickening","")</f>
        <v>thickening</v>
      </c>
      <c r="BF680" s="2" t="str">
        <f>IF(ISNUMBER(SEARCH("airDry",$AW680)),"airDry","")</f>
        <v/>
      </c>
      <c r="BG680" s="2" t="str">
        <f>IF(ISNUMBER(SEARCH("heatDry",$AY680)),"heatDry","")</f>
        <v/>
      </c>
      <c r="BH680" s="2" t="str">
        <f>IF(AND(ISNUMBER(SEARCH("aerobic",$AW680)),ISNUMBER(SEARCH("anaer",$AW680))),"Combined Aer and Anaer.","")</f>
        <v/>
      </c>
    </row>
    <row r="681" spans="1:60" x14ac:dyDescent="0.25">
      <c r="A681" s="4">
        <v>2507</v>
      </c>
      <c r="B681" t="s">
        <v>11650</v>
      </c>
      <c r="C681">
        <v>172.75</v>
      </c>
      <c r="D681">
        <v>675.1787781642596</v>
      </c>
      <c r="E681">
        <v>673.6672910910205</v>
      </c>
      <c r="F681">
        <v>489.51164107680609</v>
      </c>
      <c r="G681">
        <v>878.26937925818459</v>
      </c>
      <c r="H681">
        <v>-114.6442616133679</v>
      </c>
      <c r="I681">
        <v>-117.0574555756851</v>
      </c>
      <c r="J681">
        <v>-132.80893505928319</v>
      </c>
      <c r="K681">
        <v>-90.994432793133356</v>
      </c>
      <c r="L681">
        <v>114.8512165646337</v>
      </c>
      <c r="M681">
        <v>114.3625335559429</v>
      </c>
      <c r="N681">
        <v>112.7448980715145</v>
      </c>
      <c r="O681">
        <v>118.2840731367334</v>
      </c>
      <c r="P681">
        <v>4.039116368072543</v>
      </c>
      <c r="Q681">
        <v>4.0906993801235556</v>
      </c>
      <c r="R681">
        <v>3.338263271424275</v>
      </c>
      <c r="S681">
        <v>4.6149044039243137</v>
      </c>
      <c r="T681">
        <v>64100.016371536673</v>
      </c>
      <c r="U681">
        <v>64099.968028451032</v>
      </c>
      <c r="V681">
        <v>64056.672090957552</v>
      </c>
      <c r="W681">
        <v>64143.66023654637</v>
      </c>
      <c r="X681">
        <v>4339.697729713499</v>
      </c>
      <c r="Y681">
        <v>4356.4247617531928</v>
      </c>
      <c r="Z681">
        <v>4215.4417004526276</v>
      </c>
      <c r="AA681">
        <v>4419.6526680235038</v>
      </c>
      <c r="AB681">
        <v>856.24418140880425</v>
      </c>
      <c r="AC681">
        <v>845.7555804470926</v>
      </c>
      <c r="AD681">
        <v>714.2211537161437</v>
      </c>
      <c r="AE681">
        <v>1026.051353342604</v>
      </c>
      <c r="AF681">
        <v>65.154965780409228</v>
      </c>
      <c r="AG681">
        <v>64.877513903087703</v>
      </c>
      <c r="AH681">
        <v>63.960516409239148</v>
      </c>
      <c r="AI681">
        <v>67.102252952228753</v>
      </c>
      <c r="AJ681">
        <v>0.57241808687388873</v>
      </c>
      <c r="AK681">
        <v>0.57241810678080873</v>
      </c>
      <c r="AL681">
        <v>0.57241352183459182</v>
      </c>
      <c r="AM681">
        <v>0.57242262554663403</v>
      </c>
      <c r="AN681">
        <v>0.96178137434687772</v>
      </c>
      <c r="AO681">
        <v>0.96178137434687772</v>
      </c>
      <c r="AP681">
        <v>0.96178137434687772</v>
      </c>
      <c r="AQ681">
        <v>0.96178137434687772</v>
      </c>
      <c r="AR681">
        <v>13.411586160214011</v>
      </c>
      <c r="AS681">
        <v>13.411586160214011</v>
      </c>
      <c r="AT681">
        <v>13.411586160214011</v>
      </c>
      <c r="AU681">
        <v>13.411586160214011</v>
      </c>
      <c r="AV681" t="str">
        <f>VLOOKUP(Sheet1[[#This Row],[NPDES ID2]],Combined_Sheet__Major_Only___2[[NPDES ID2]:[ECHO BFR]],3,FALSE)</f>
        <v>TX</v>
      </c>
      <c r="AW681" t="s">
        <v>41</v>
      </c>
      <c r="AX681" t="str">
        <f>VLOOKUP(Sheet1[[#This Row],[NPDES ID2]],Combined_Sheet__Major_Only___2[[NPDES ID2]:[ECHO BFR]],27,FALSE)</f>
        <v>-</v>
      </c>
      <c r="AY681" t="str">
        <f>VLOOKUP(Sheet1[[#This Row],[NPDES ID2]],Combined_Sheet__Major_Only___2[[NPDES ID2]:[ECHO BFR]],28,FALSE)</f>
        <v>-</v>
      </c>
      <c r="AZ681" t="str">
        <f>VLOOKUP(Sheet1[[#This Row],[NPDES ID2]],Combined_Sheet__Major_Only___2[[NPDES ID2]:[ECHO BFR]],29,FALSE)</f>
        <v>thickening</v>
      </c>
      <c r="BA681">
        <f>VLOOKUP(Sheet1[[#This Row],[NPDES ID2]],Combined_Sheet__Major_Only___2[[NPDES ID2]:[ECHO BFR]],17,FALSE)</f>
        <v>29.158593</v>
      </c>
      <c r="BB681">
        <f>VLOOKUP(Sheet1[[#This Row],[NPDES ID2]],Combined_Sheet__Major_Only___2[[NPDES ID2]:[ECHO BFR]],18,FALSE)</f>
        <v>-95.460294000000005</v>
      </c>
      <c r="BC681" t="str">
        <f>IF(ISNUMBER(SEARCH("aerobic",$AW681)),"aerobic","")</f>
        <v>aerobic</v>
      </c>
      <c r="BD681" t="str">
        <f>IF(ISNUMBER(SEARCH("anaer",$AW681)),"anaer","")</f>
        <v/>
      </c>
      <c r="BE681" t="str">
        <f>IF(ISNUMBER(SEARCH("thickening",$AZ681)),"thickening","")</f>
        <v>thickening</v>
      </c>
      <c r="BF681" s="3" t="str">
        <f>IF(ISNUMBER(SEARCH("airDry",$AW681)),"airDry","")</f>
        <v/>
      </c>
      <c r="BG681" s="3" t="str">
        <f>IF(ISNUMBER(SEARCH("heatDry",$AY681)),"heatDry","")</f>
        <v/>
      </c>
      <c r="BH681" s="3" t="str">
        <f>IF(AND(ISNUMBER(SEARCH("aerobic",$AW681)),ISNUMBER(SEARCH("anaer",$AW681))),"Combined Aer and Anaer.","")</f>
        <v/>
      </c>
    </row>
    <row r="682" spans="1:60" x14ac:dyDescent="0.25">
      <c r="A682" s="4">
        <v>1077</v>
      </c>
      <c r="B682" t="s">
        <v>5193</v>
      </c>
      <c r="C682">
        <v>362</v>
      </c>
      <c r="D682">
        <v>431.6354375214251</v>
      </c>
      <c r="E682">
        <v>437.00444519847048</v>
      </c>
      <c r="F682">
        <v>331.96884276262631</v>
      </c>
      <c r="G682">
        <v>539.21688454047091</v>
      </c>
      <c r="H682">
        <v>-118.02666351568951</v>
      </c>
      <c r="I682">
        <v>-120.33850402986261</v>
      </c>
      <c r="J682">
        <v>-135.94668422752741</v>
      </c>
      <c r="K682">
        <v>-94.609173119928684</v>
      </c>
      <c r="L682">
        <v>234.16058521599561</v>
      </c>
      <c r="M682">
        <v>233.0852257992909</v>
      </c>
      <c r="N682">
        <v>229.52408118045699</v>
      </c>
      <c r="O682">
        <v>241.71660594828171</v>
      </c>
      <c r="P682">
        <v>8.4777413084219511</v>
      </c>
      <c r="Q682">
        <v>8.5710288437529236</v>
      </c>
      <c r="R682">
        <v>7.0489861821772806</v>
      </c>
      <c r="S682">
        <v>9.6632286146940558</v>
      </c>
      <c r="T682">
        <v>64194.235487741797</v>
      </c>
      <c r="U682">
        <v>64194.187075579262</v>
      </c>
      <c r="V682">
        <v>64150.829272984382</v>
      </c>
      <c r="W682">
        <v>64237.941715002802</v>
      </c>
      <c r="X682">
        <v>4467.1159360631773</v>
      </c>
      <c r="Y682">
        <v>4485.7918407053221</v>
      </c>
      <c r="Z682">
        <v>4329.03674845364</v>
      </c>
      <c r="AA682">
        <v>4556.0055092339553</v>
      </c>
      <c r="AB682">
        <v>892.21489913160417</v>
      </c>
      <c r="AC682">
        <v>880.38429651623233</v>
      </c>
      <c r="AD682">
        <v>742.10490301849518</v>
      </c>
      <c r="AE682">
        <v>1070.0028749681389</v>
      </c>
      <c r="AF682">
        <v>63.392758151574142</v>
      </c>
      <c r="AG682">
        <v>63.10117000867595</v>
      </c>
      <c r="AH682">
        <v>62.138509769976253</v>
      </c>
      <c r="AI682">
        <v>65.437998485463552</v>
      </c>
      <c r="AJ682">
        <v>0.55088500732861923</v>
      </c>
      <c r="AK682">
        <v>0.55088504828457352</v>
      </c>
      <c r="AL682">
        <v>0.55087560711811889</v>
      </c>
      <c r="AM682">
        <v>0.55089435334324766</v>
      </c>
      <c r="AN682">
        <v>0.96183439794903114</v>
      </c>
      <c r="AO682">
        <v>0.96183439794903092</v>
      </c>
      <c r="AP682">
        <v>0.96183439794903092</v>
      </c>
      <c r="AQ682">
        <v>0.96183439794903092</v>
      </c>
      <c r="AR682">
        <v>12.961625425267311</v>
      </c>
      <c r="AS682">
        <v>12.961625425267311</v>
      </c>
      <c r="AT682">
        <v>12.961625425267311</v>
      </c>
      <c r="AU682">
        <v>12.961625425267311</v>
      </c>
      <c r="AV682" t="str">
        <f>VLOOKUP(Sheet1[[#This Row],[NPDES ID2]],Combined_Sheet__Major_Only___2[[NPDES ID2]:[ECHO BFR]],3,FALSE)</f>
        <v>PA</v>
      </c>
      <c r="AW682" t="s">
        <v>41</v>
      </c>
      <c r="AX682" t="str">
        <f>VLOOKUP(Sheet1[[#This Row],[NPDES ID2]],Combined_Sheet__Major_Only___2[[NPDES ID2]:[ECHO BFR]],27,FALSE)</f>
        <v>-</v>
      </c>
      <c r="AY682" t="str">
        <f>VLOOKUP(Sheet1[[#This Row],[NPDES ID2]],Combined_Sheet__Major_Only___2[[NPDES ID2]:[ECHO BFR]],28,FALSE)</f>
        <v>-</v>
      </c>
      <c r="AZ682" t="str">
        <f>VLOOKUP(Sheet1[[#This Row],[NPDES ID2]],Combined_Sheet__Major_Only___2[[NPDES ID2]:[ECHO BFR]],29,FALSE)</f>
        <v>thickening</v>
      </c>
      <c r="BA682">
        <f>VLOOKUP(Sheet1[[#This Row],[NPDES ID2]],Combined_Sheet__Major_Only___2[[NPDES ID2]:[ECHO BFR]],17,FALSE)</f>
        <v>41.625841999999999</v>
      </c>
      <c r="BB682">
        <f>VLOOKUP(Sheet1[[#This Row],[NPDES ID2]],Combined_Sheet__Major_Only___2[[NPDES ID2]:[ECHO BFR]],18,FALSE)</f>
        <v>-80.157544000000001</v>
      </c>
      <c r="BC682" t="str">
        <f>IF(ISNUMBER(SEARCH("aerobic",$AW682)),"aerobic","")</f>
        <v>aerobic</v>
      </c>
      <c r="BD682" t="str">
        <f>IF(ISNUMBER(SEARCH("anaer",$AW682)),"anaer","")</f>
        <v/>
      </c>
      <c r="BE682" t="str">
        <f>IF(ISNUMBER(SEARCH("thickening",$AZ682)),"thickening","")</f>
        <v>thickening</v>
      </c>
      <c r="BF682" s="3" t="str">
        <f>IF(ISNUMBER(SEARCH("airDry",$AW682)),"airDry","")</f>
        <v/>
      </c>
      <c r="BG682" s="3" t="str">
        <f>IF(ISNUMBER(SEARCH("heatDry",$AY682)),"heatDry","")</f>
        <v/>
      </c>
      <c r="BH682" s="3" t="str">
        <f>IF(AND(ISNUMBER(SEARCH("aerobic",$AW682)),ISNUMBER(SEARCH("anaer",$AW682))),"Combined Aer and Anaer.","")</f>
        <v/>
      </c>
    </row>
    <row r="683" spans="1:60" x14ac:dyDescent="0.25">
      <c r="A683" s="4">
        <v>1888</v>
      </c>
      <c r="B683" t="s">
        <v>8912</v>
      </c>
      <c r="C683">
        <v>4927.78</v>
      </c>
      <c r="D683">
        <v>1081.5051957746191</v>
      </c>
      <c r="E683">
        <v>1078.6066506974889</v>
      </c>
      <c r="F683">
        <v>869.85943947628334</v>
      </c>
      <c r="G683">
        <v>1282.6841372164911</v>
      </c>
      <c r="H683">
        <v>-116.639812884796</v>
      </c>
      <c r="I683">
        <v>-119.0074528835204</v>
      </c>
      <c r="J683">
        <v>-134.88424388709649</v>
      </c>
      <c r="K683">
        <v>-93.6247120175547</v>
      </c>
      <c r="L683">
        <v>3187.232904709886</v>
      </c>
      <c r="M683">
        <v>3172.6808016750379</v>
      </c>
      <c r="N683">
        <v>3123.9994277665519</v>
      </c>
      <c r="O683">
        <v>3290.117096223209</v>
      </c>
      <c r="P683">
        <v>115.3765162862946</v>
      </c>
      <c r="Q683">
        <v>116.64288333606289</v>
      </c>
      <c r="R683">
        <v>95.947889210919953</v>
      </c>
      <c r="S683">
        <v>131.5407370828087</v>
      </c>
      <c r="T683">
        <v>64197.674112829947</v>
      </c>
      <c r="U683">
        <v>64197.625698146367</v>
      </c>
      <c r="V683">
        <v>64154.265637719982</v>
      </c>
      <c r="W683">
        <v>64241.382616066468</v>
      </c>
      <c r="X683">
        <v>4467.7940185490361</v>
      </c>
      <c r="Y683">
        <v>4486.3961415524554</v>
      </c>
      <c r="Z683">
        <v>4329.6461226933561</v>
      </c>
      <c r="AA683">
        <v>4556.8810040890512</v>
      </c>
      <c r="AB683">
        <v>821.83307259605431</v>
      </c>
      <c r="AC683">
        <v>812.62977415176329</v>
      </c>
      <c r="AD683">
        <v>693.47092176336582</v>
      </c>
      <c r="AE683">
        <v>971.59736338056678</v>
      </c>
      <c r="AF683">
        <v>63.401445008722469</v>
      </c>
      <c r="AG683">
        <v>63.105832716929129</v>
      </c>
      <c r="AH683">
        <v>62.156366778533943</v>
      </c>
      <c r="AI683">
        <v>65.443391015670386</v>
      </c>
      <c r="AJ683">
        <v>0.55099107830451677</v>
      </c>
      <c r="AK683">
        <v>0.55099161002347419</v>
      </c>
      <c r="AL683">
        <v>0.55086653019487852</v>
      </c>
      <c r="AM683">
        <v>0.55111493804028955</v>
      </c>
      <c r="AN683">
        <v>0.96183633031816573</v>
      </c>
      <c r="AO683">
        <v>0.96183633031816573</v>
      </c>
      <c r="AP683">
        <v>0.96183633031816573</v>
      </c>
      <c r="AQ683">
        <v>0.96183633031816573</v>
      </c>
      <c r="AR683">
        <v>13.572521168753379</v>
      </c>
      <c r="AS683">
        <v>13.572521168753379</v>
      </c>
      <c r="AT683">
        <v>13.572521168753379</v>
      </c>
      <c r="AU683">
        <v>13.572521168753379</v>
      </c>
      <c r="AV683" t="str">
        <f>VLOOKUP(Sheet1[[#This Row],[NPDES ID2]],Combined_Sheet__Major_Only___2[[NPDES ID2]:[ECHO BFR]],3,FALSE)</f>
        <v>CA</v>
      </c>
      <c r="AW683" t="s">
        <v>41</v>
      </c>
      <c r="AX683" t="str">
        <f>VLOOKUP(Sheet1[[#This Row],[NPDES ID2]],Combined_Sheet__Major_Only___2[[NPDES ID2]:[ECHO BFR]],27,FALSE)</f>
        <v>methaneBioCaptureRecover</v>
      </c>
      <c r="AY683" t="str">
        <f>VLOOKUP(Sheet1[[#This Row],[NPDES ID2]],Combined_Sheet__Major_Only___2[[NPDES ID2]:[ECHO BFR]],28,FALSE)</f>
        <v>-</v>
      </c>
      <c r="AZ683" t="str">
        <f>VLOOKUP(Sheet1[[#This Row],[NPDES ID2]],Combined_Sheet__Major_Only___2[[NPDES ID2]:[ECHO BFR]],29,FALSE)</f>
        <v>thickening</v>
      </c>
      <c r="BA683">
        <f>VLOOKUP(Sheet1[[#This Row],[NPDES ID2]],Combined_Sheet__Major_Only___2[[NPDES ID2]:[ECHO BFR]],17,FALSE)</f>
        <v>37.458333000000003</v>
      </c>
      <c r="BB683">
        <f>VLOOKUP(Sheet1[[#This Row],[NPDES ID2]],Combined_Sheet__Major_Only___2[[NPDES ID2]:[ECHO BFR]],18,FALSE)</f>
        <v>-122.110833</v>
      </c>
      <c r="BC683" t="str">
        <f>IF(ISNUMBER(SEARCH("aerobic",$AW683)),"aerobic","")</f>
        <v>aerobic</v>
      </c>
      <c r="BD683" t="str">
        <f>IF(ISNUMBER(SEARCH("anaer",$AW683)),"anaer","")</f>
        <v/>
      </c>
      <c r="BE683" t="str">
        <f>IF(ISNUMBER(SEARCH("thickening",$AZ683)),"thickening","")</f>
        <v>thickening</v>
      </c>
      <c r="BF683" s="2" t="str">
        <f>IF(ISNUMBER(SEARCH("airDry",$AW683)),"airDry","")</f>
        <v/>
      </c>
      <c r="BG683" s="2" t="str">
        <f>IF(ISNUMBER(SEARCH("heatDry",$AY683)),"heatDry","")</f>
        <v/>
      </c>
      <c r="BH683" s="2" t="str">
        <f>IF(AND(ISNUMBER(SEARCH("aerobic",$AW683)),ISNUMBER(SEARCH("anaer",$AW683))),"Combined Aer and Anaer.","")</f>
        <v/>
      </c>
    </row>
    <row r="684" spans="1:60" x14ac:dyDescent="0.25">
      <c r="A684" s="4">
        <v>1501</v>
      </c>
      <c r="B684" t="s">
        <v>7071</v>
      </c>
      <c r="C684">
        <v>107.55</v>
      </c>
      <c r="D684">
        <v>1041.9260999455539</v>
      </c>
      <c r="E684">
        <v>1041.917585058424</v>
      </c>
      <c r="F684">
        <v>737.75213378595356</v>
      </c>
      <c r="G684">
        <v>1368.2841475166331</v>
      </c>
      <c r="H684">
        <v>-119.73534810168231</v>
      </c>
      <c r="I684">
        <v>-122.06511447153279</v>
      </c>
      <c r="J684">
        <v>-137.86974000173879</v>
      </c>
      <c r="K684">
        <v>-96.331601033504839</v>
      </c>
      <c r="L684">
        <v>68.691418015419941</v>
      </c>
      <c r="M684">
        <v>68.364863203854782</v>
      </c>
      <c r="N684">
        <v>67.284102541597221</v>
      </c>
      <c r="O684">
        <v>70.985114023020245</v>
      </c>
      <c r="P684">
        <v>2.520611730870761</v>
      </c>
      <c r="Q684">
        <v>2.544765561420876</v>
      </c>
      <c r="R684">
        <v>2.099403899468653</v>
      </c>
      <c r="S684">
        <v>2.8749810520475978</v>
      </c>
      <c r="T684">
        <v>64403.843555763997</v>
      </c>
      <c r="U684">
        <v>64403.794989926901</v>
      </c>
      <c r="V684">
        <v>64360.299556828773</v>
      </c>
      <c r="W684">
        <v>64447.688519531301</v>
      </c>
      <c r="X684">
        <v>4539.049143414798</v>
      </c>
      <c r="Y684">
        <v>4558.7273672829897</v>
      </c>
      <c r="Z684">
        <v>4393.8786065778449</v>
      </c>
      <c r="AA684">
        <v>4632.5186324919332</v>
      </c>
      <c r="AB684">
        <v>714.42186846918105</v>
      </c>
      <c r="AC684">
        <v>708.39246868543114</v>
      </c>
      <c r="AD684">
        <v>617.41562664238336</v>
      </c>
      <c r="AE684">
        <v>823.87382552217082</v>
      </c>
      <c r="AF684">
        <v>62.592231896585133</v>
      </c>
      <c r="AG684">
        <v>62.294546541184602</v>
      </c>
      <c r="AH684">
        <v>61.310134442302832</v>
      </c>
      <c r="AI684">
        <v>64.682172593548586</v>
      </c>
      <c r="AJ684">
        <v>0.54110710744575985</v>
      </c>
      <c r="AK684">
        <v>0.54110711851922233</v>
      </c>
      <c r="AL684">
        <v>0.54110456889026259</v>
      </c>
      <c r="AM684">
        <v>0.54110963132967338</v>
      </c>
      <c r="AN684">
        <v>0.96195183276543805</v>
      </c>
      <c r="AO684">
        <v>0.96195183276543827</v>
      </c>
      <c r="AP684">
        <v>0.96195183276543827</v>
      </c>
      <c r="AQ684">
        <v>0.96195183276543827</v>
      </c>
      <c r="AR684">
        <v>14.686589318228449</v>
      </c>
      <c r="AS684">
        <v>14.686589318228449</v>
      </c>
      <c r="AT684">
        <v>14.686589318228449</v>
      </c>
      <c r="AU684">
        <v>14.686589318228449</v>
      </c>
      <c r="AV684" t="str">
        <f>VLOOKUP(Sheet1[[#This Row],[NPDES ID2]],Combined_Sheet__Major_Only___2[[NPDES ID2]:[ECHO BFR]],3,FALSE)</f>
        <v>TX</v>
      </c>
      <c r="AW684" t="s">
        <v>41</v>
      </c>
      <c r="AX684" t="str">
        <f>VLOOKUP(Sheet1[[#This Row],[NPDES ID2]],Combined_Sheet__Major_Only___2[[NPDES ID2]:[ECHO BFR]],27,FALSE)</f>
        <v>-</v>
      </c>
      <c r="AY684" t="str">
        <f>VLOOKUP(Sheet1[[#This Row],[NPDES ID2]],Combined_Sheet__Major_Only___2[[NPDES ID2]:[ECHO BFR]],28,FALSE)</f>
        <v>-</v>
      </c>
      <c r="AZ684" t="str">
        <f>VLOOKUP(Sheet1[[#This Row],[NPDES ID2]],Combined_Sheet__Major_Only___2[[NPDES ID2]:[ECHO BFR]],29,FALSE)</f>
        <v>thickening</v>
      </c>
      <c r="BA684">
        <f>VLOOKUP(Sheet1[[#This Row],[NPDES ID2]],Combined_Sheet__Major_Only___2[[NPDES ID2]:[ECHO BFR]],17,FALSE)</f>
        <v>29.910630000000001</v>
      </c>
      <c r="BB684">
        <f>VLOOKUP(Sheet1[[#This Row],[NPDES ID2]],Combined_Sheet__Major_Only___2[[NPDES ID2]:[ECHO BFR]],18,FALSE)</f>
        <v>-95.092119999999994</v>
      </c>
      <c r="BC684" t="str">
        <f>IF(ISNUMBER(SEARCH("aerobic",$AW684)),"aerobic","")</f>
        <v>aerobic</v>
      </c>
      <c r="BD684" t="str">
        <f>IF(ISNUMBER(SEARCH("anaer",$AW684)),"anaer","")</f>
        <v/>
      </c>
      <c r="BE684" t="str">
        <f>IF(ISNUMBER(SEARCH("thickening",$AZ684)),"thickening","")</f>
        <v>thickening</v>
      </c>
      <c r="BF684" s="3" t="str">
        <f>IF(ISNUMBER(SEARCH("airDry",$AW684)),"airDry","")</f>
        <v/>
      </c>
      <c r="BG684" s="3" t="str">
        <f>IF(ISNUMBER(SEARCH("heatDry",$AY684)),"heatDry","")</f>
        <v/>
      </c>
      <c r="BH684" s="3" t="str">
        <f>IF(AND(ISNUMBER(SEARCH("aerobic",$AW684)),ISNUMBER(SEARCH("anaer",$AW684))),"Combined Aer and Anaer.","")</f>
        <v/>
      </c>
    </row>
    <row r="685" spans="1:60" x14ac:dyDescent="0.25">
      <c r="A685" s="4">
        <v>1273</v>
      </c>
      <c r="B685" t="s">
        <v>6072</v>
      </c>
      <c r="C685">
        <v>200</v>
      </c>
      <c r="D685">
        <v>619.14098677812206</v>
      </c>
      <c r="E685">
        <v>616.85499261670225</v>
      </c>
      <c r="F685">
        <v>453.35481554737459</v>
      </c>
      <c r="G685">
        <v>802.82637165432743</v>
      </c>
      <c r="H685">
        <v>-117.6463130875275</v>
      </c>
      <c r="I685">
        <v>-119.94298586283089</v>
      </c>
      <c r="J685">
        <v>-135.52696557133041</v>
      </c>
      <c r="K685">
        <v>-94.162554209865078</v>
      </c>
      <c r="L685">
        <v>129.81082839388671</v>
      </c>
      <c r="M685">
        <v>129.22006433531249</v>
      </c>
      <c r="N685">
        <v>127.2644146770774</v>
      </c>
      <c r="O685">
        <v>133.96091185765499</v>
      </c>
      <c r="P685">
        <v>4.6829490833563732</v>
      </c>
      <c r="Q685">
        <v>4.7362789084343913</v>
      </c>
      <c r="R685">
        <v>3.891897874554703</v>
      </c>
      <c r="S685">
        <v>5.3367742433472314</v>
      </c>
      <c r="T685">
        <v>64437.68225186866</v>
      </c>
      <c r="U685">
        <v>64437.633661222673</v>
      </c>
      <c r="V685">
        <v>64394.116009338701</v>
      </c>
      <c r="W685">
        <v>64481.549612972653</v>
      </c>
      <c r="X685">
        <v>4468.8228248695077</v>
      </c>
      <c r="Y685">
        <v>4487.3265365852367</v>
      </c>
      <c r="Z685">
        <v>4331.9650052385032</v>
      </c>
      <c r="AA685">
        <v>4556.9150476096547</v>
      </c>
      <c r="AB685">
        <v>900.00461238518119</v>
      </c>
      <c r="AC685">
        <v>887.94662530685559</v>
      </c>
      <c r="AD685">
        <v>747.51579363043379</v>
      </c>
      <c r="AE685">
        <v>1081.180906333683</v>
      </c>
      <c r="AF685">
        <v>63.607983141213737</v>
      </c>
      <c r="AG685">
        <v>63.318248250992497</v>
      </c>
      <c r="AH685">
        <v>62.360761848283239</v>
      </c>
      <c r="AI685">
        <v>65.641350355285823</v>
      </c>
      <c r="AJ685">
        <v>0.55351427789621088</v>
      </c>
      <c r="AK685">
        <v>0.55351430070679242</v>
      </c>
      <c r="AL685">
        <v>0.55350904624792796</v>
      </c>
      <c r="AM685">
        <v>0.55351947933658285</v>
      </c>
      <c r="AN685">
        <v>0.96197072348252499</v>
      </c>
      <c r="AO685">
        <v>0.96197072348252533</v>
      </c>
      <c r="AP685">
        <v>0.96197072348252533</v>
      </c>
      <c r="AQ685">
        <v>0.96197072348252533</v>
      </c>
      <c r="AR685">
        <v>12.946772488642489</v>
      </c>
      <c r="AS685">
        <v>12.946772488642489</v>
      </c>
      <c r="AT685">
        <v>12.946772488642489</v>
      </c>
      <c r="AU685">
        <v>12.946772488642489</v>
      </c>
      <c r="AV685" t="str">
        <f>VLOOKUP(Sheet1[[#This Row],[NPDES ID2]],Combined_Sheet__Major_Only___2[[NPDES ID2]:[ECHO BFR]],3,FALSE)</f>
        <v>NC</v>
      </c>
      <c r="AW685" t="s">
        <v>41</v>
      </c>
      <c r="AX685" t="str">
        <f>VLOOKUP(Sheet1[[#This Row],[NPDES ID2]],Combined_Sheet__Major_Only___2[[NPDES ID2]:[ECHO BFR]],27,FALSE)</f>
        <v>-</v>
      </c>
      <c r="AY685" t="str">
        <f>VLOOKUP(Sheet1[[#This Row],[NPDES ID2]],Combined_Sheet__Major_Only___2[[NPDES ID2]:[ECHO BFR]],28,FALSE)</f>
        <v>-</v>
      </c>
      <c r="AZ685" t="str">
        <f>VLOOKUP(Sheet1[[#This Row],[NPDES ID2]],Combined_Sheet__Major_Only___2[[NPDES ID2]:[ECHO BFR]],29,FALSE)</f>
        <v>thickening</v>
      </c>
      <c r="BA685">
        <f>VLOOKUP(Sheet1[[#This Row],[NPDES ID2]],Combined_Sheet__Major_Only___2[[NPDES ID2]:[ECHO BFR]],17,FALSE)</f>
        <v>35.773060999999998</v>
      </c>
      <c r="BB685">
        <f>VLOOKUP(Sheet1[[#This Row],[NPDES ID2]],Combined_Sheet__Major_Only___2[[NPDES ID2]:[ECHO BFR]],18,FALSE)</f>
        <v>-80.788606999999999</v>
      </c>
      <c r="BC685" t="str">
        <f>IF(ISNUMBER(SEARCH("aerobic",$AW685)),"aerobic","")</f>
        <v>aerobic</v>
      </c>
      <c r="BD685" t="str">
        <f>IF(ISNUMBER(SEARCH("anaer",$AW685)),"anaer","")</f>
        <v/>
      </c>
      <c r="BE685" t="str">
        <f>IF(ISNUMBER(SEARCH("thickening",$AZ685)),"thickening","")</f>
        <v>thickening</v>
      </c>
      <c r="BF685" s="3" t="str">
        <f>IF(ISNUMBER(SEARCH("airDry",$AW685)),"airDry","")</f>
        <v/>
      </c>
      <c r="BG685" s="3" t="str">
        <f>IF(ISNUMBER(SEARCH("heatDry",$AY685)),"heatDry","")</f>
        <v/>
      </c>
      <c r="BH685" s="3" t="str">
        <f>IF(AND(ISNUMBER(SEARCH("aerobic",$AW685)),ISNUMBER(SEARCH("anaer",$AW685))),"Combined Aer and Anaer.","")</f>
        <v/>
      </c>
    </row>
    <row r="686" spans="1:60" x14ac:dyDescent="0.25">
      <c r="A686" s="4">
        <v>898</v>
      </c>
      <c r="B686" t="s">
        <v>4376</v>
      </c>
      <c r="C686">
        <v>765</v>
      </c>
      <c r="D686">
        <v>363.11808199897598</v>
      </c>
      <c r="E686">
        <v>363.31826727510531</v>
      </c>
      <c r="F686">
        <v>307.70952871491352</v>
      </c>
      <c r="G686">
        <v>427.77078480218722</v>
      </c>
      <c r="H686">
        <v>-116.510951036745</v>
      </c>
      <c r="I686">
        <v>-118.92383616927511</v>
      </c>
      <c r="J686">
        <v>-134.52738936097319</v>
      </c>
      <c r="K686">
        <v>-93.109850228317114</v>
      </c>
      <c r="L686">
        <v>500.39464619774259</v>
      </c>
      <c r="M686">
        <v>498.16718990300211</v>
      </c>
      <c r="N686">
        <v>490.78477724987772</v>
      </c>
      <c r="O686">
        <v>516.0536310699589</v>
      </c>
      <c r="P686">
        <v>17.903597019154429</v>
      </c>
      <c r="Q686">
        <v>18.12322286204207</v>
      </c>
      <c r="R686">
        <v>14.863630108206349</v>
      </c>
      <c r="S686">
        <v>20.395248244510039</v>
      </c>
      <c r="T686">
        <v>64536.277385887501</v>
      </c>
      <c r="U686">
        <v>64536.228722956293</v>
      </c>
      <c r="V686">
        <v>64492.646332639117</v>
      </c>
      <c r="W686">
        <v>64580.210005664798</v>
      </c>
      <c r="X686">
        <v>4441.0099417575257</v>
      </c>
      <c r="Y686">
        <v>4458.9766656598758</v>
      </c>
      <c r="Z686">
        <v>4307.8802341140736</v>
      </c>
      <c r="AA686">
        <v>4526.7088058224208</v>
      </c>
      <c r="AB686">
        <v>715.03315715806093</v>
      </c>
      <c r="AC686">
        <v>709.07607098889639</v>
      </c>
      <c r="AD686">
        <v>616.20869709423403</v>
      </c>
      <c r="AE686">
        <v>828.12058363344443</v>
      </c>
      <c r="AF686">
        <v>64.105238733592714</v>
      </c>
      <c r="AG686">
        <v>63.81897018928322</v>
      </c>
      <c r="AH686">
        <v>62.876016530267158</v>
      </c>
      <c r="AI686">
        <v>66.110610866727313</v>
      </c>
      <c r="AJ686">
        <v>0.55958962821570535</v>
      </c>
      <c r="AK686">
        <v>0.55958970895865046</v>
      </c>
      <c r="AL686">
        <v>0.55957106729849215</v>
      </c>
      <c r="AM686">
        <v>0.55960808246296245</v>
      </c>
      <c r="AN686">
        <v>0.96202565819032548</v>
      </c>
      <c r="AO686">
        <v>0.96202565819032515</v>
      </c>
      <c r="AP686">
        <v>0.96202565819032515</v>
      </c>
      <c r="AQ686">
        <v>0.96202565819032515</v>
      </c>
      <c r="AR686">
        <v>14.83656885688881</v>
      </c>
      <c r="AS686">
        <v>14.83656885688881</v>
      </c>
      <c r="AT686">
        <v>14.83656885688881</v>
      </c>
      <c r="AU686">
        <v>14.83656885688881</v>
      </c>
      <c r="AV686" t="str">
        <f>VLOOKUP(Sheet1[[#This Row],[NPDES ID2]],Combined_Sheet__Major_Only___2[[NPDES ID2]:[ECHO BFR]],3,FALSE)</f>
        <v>FL</v>
      </c>
      <c r="AW686" t="s">
        <v>41</v>
      </c>
      <c r="AX686" t="str">
        <f>VLOOKUP(Sheet1[[#This Row],[NPDES ID2]],Combined_Sheet__Major_Only___2[[NPDES ID2]:[ECHO BFR]],27,FALSE)</f>
        <v>-</v>
      </c>
      <c r="AY686" t="str">
        <f>VLOOKUP(Sheet1[[#This Row],[NPDES ID2]],Combined_Sheet__Major_Only___2[[NPDES ID2]:[ECHO BFR]],28,FALSE)</f>
        <v>-</v>
      </c>
      <c r="AZ686" t="str">
        <f>VLOOKUP(Sheet1[[#This Row],[NPDES ID2]],Combined_Sheet__Major_Only___2[[NPDES ID2]:[ECHO BFR]],29,FALSE)</f>
        <v>thickening</v>
      </c>
      <c r="BA686">
        <f>VLOOKUP(Sheet1[[#This Row],[NPDES ID2]],Combined_Sheet__Major_Only___2[[NPDES ID2]:[ECHO BFR]],17,FALSE)</f>
        <v>27.132359999999998</v>
      </c>
      <c r="BB686">
        <f>VLOOKUP(Sheet1[[#This Row],[NPDES ID2]],Combined_Sheet__Major_Only___2[[NPDES ID2]:[ECHO BFR]],18,FALSE)</f>
        <v>-82.401387999999997</v>
      </c>
      <c r="BC686" t="str">
        <f>IF(ISNUMBER(SEARCH("aerobic",$AW686)),"aerobic","")</f>
        <v>aerobic</v>
      </c>
      <c r="BD686" t="str">
        <f>IF(ISNUMBER(SEARCH("anaer",$AW686)),"anaer","")</f>
        <v/>
      </c>
      <c r="BE686" t="str">
        <f>IF(ISNUMBER(SEARCH("thickening",$AZ686)),"thickening","")</f>
        <v>thickening</v>
      </c>
      <c r="BF686" s="2" t="str">
        <f>IF(ISNUMBER(SEARCH("airDry",$AW686)),"airDry","")</f>
        <v/>
      </c>
      <c r="BG686" s="2" t="str">
        <f>IF(ISNUMBER(SEARCH("heatDry",$AY686)),"heatDry","")</f>
        <v/>
      </c>
      <c r="BH686" s="2" t="str">
        <f>IF(AND(ISNUMBER(SEARCH("aerobic",$AW686)),ISNUMBER(SEARCH("anaer",$AW686))),"Combined Aer and Anaer.","")</f>
        <v/>
      </c>
    </row>
    <row r="687" spans="1:60" x14ac:dyDescent="0.25">
      <c r="A687" s="4">
        <v>2345</v>
      </c>
      <c r="B687" t="s">
        <v>10940</v>
      </c>
      <c r="C687">
        <v>358</v>
      </c>
      <c r="D687">
        <v>457.30776666586132</v>
      </c>
      <c r="E687">
        <v>462.21062296002589</v>
      </c>
      <c r="F687">
        <v>350.22170417221321</v>
      </c>
      <c r="G687">
        <v>572.25826726482694</v>
      </c>
      <c r="H687">
        <v>-124.8574176321837</v>
      </c>
      <c r="I687">
        <v>-127.3632750691519</v>
      </c>
      <c r="J687">
        <v>-143.57006832435221</v>
      </c>
      <c r="K687">
        <v>-101.80332292718271</v>
      </c>
      <c r="L687">
        <v>219.74865689087849</v>
      </c>
      <c r="M687">
        <v>218.59157149718641</v>
      </c>
      <c r="N687">
        <v>214.75995503240449</v>
      </c>
      <c r="O687">
        <v>227.87870609317321</v>
      </c>
      <c r="P687">
        <v>8.4086163202327278</v>
      </c>
      <c r="Q687">
        <v>8.4924412701396292</v>
      </c>
      <c r="R687">
        <v>7.04014147568091</v>
      </c>
      <c r="S687">
        <v>9.5834499884419468</v>
      </c>
      <c r="T687">
        <v>64816.579862543927</v>
      </c>
      <c r="U687">
        <v>64816.530994108471</v>
      </c>
      <c r="V687">
        <v>64772.764554716799</v>
      </c>
      <c r="W687">
        <v>64860.698010419903</v>
      </c>
      <c r="X687">
        <v>4753.5505236687604</v>
      </c>
      <c r="Y687">
        <v>4776.4751430024098</v>
      </c>
      <c r="Z687">
        <v>4585.2022143800768</v>
      </c>
      <c r="AA687">
        <v>4862.0769647967309</v>
      </c>
      <c r="AB687">
        <v>981.51418849619154</v>
      </c>
      <c r="AC687">
        <v>966.18831271948989</v>
      </c>
      <c r="AD687">
        <v>811.38953709659199</v>
      </c>
      <c r="AE687">
        <v>1180.8303432244179</v>
      </c>
      <c r="AF687">
        <v>60.155853900207021</v>
      </c>
      <c r="AG687">
        <v>59.838650201325322</v>
      </c>
      <c r="AH687">
        <v>58.791144072059502</v>
      </c>
      <c r="AI687">
        <v>62.381096333501787</v>
      </c>
      <c r="AJ687">
        <v>0.51136476602095771</v>
      </c>
      <c r="AK687">
        <v>0.51136480526576122</v>
      </c>
      <c r="AL687">
        <v>0.51135575807505673</v>
      </c>
      <c r="AM687">
        <v>0.51137372203821274</v>
      </c>
      <c r="AN687">
        <v>0.96218097217772591</v>
      </c>
      <c r="AO687">
        <v>0.96218097217772591</v>
      </c>
      <c r="AP687">
        <v>0.96218097217772591</v>
      </c>
      <c r="AQ687">
        <v>0.96218097217772591</v>
      </c>
      <c r="AR687">
        <v>12.07979850208601</v>
      </c>
      <c r="AS687">
        <v>12.079798502086</v>
      </c>
      <c r="AT687">
        <v>12.079798502086</v>
      </c>
      <c r="AU687">
        <v>12.079798502086</v>
      </c>
      <c r="AV687" t="str">
        <f>VLOOKUP(Sheet1[[#This Row],[NPDES ID2]],Combined_Sheet__Major_Only___2[[NPDES ID2]:[ECHO BFR]],3,FALSE)</f>
        <v>IL</v>
      </c>
      <c r="AW687" t="s">
        <v>41</v>
      </c>
      <c r="AX687" t="str">
        <f>VLOOKUP(Sheet1[[#This Row],[NPDES ID2]],Combined_Sheet__Major_Only___2[[NPDES ID2]:[ECHO BFR]],27,FALSE)</f>
        <v>-</v>
      </c>
      <c r="AY687" t="str">
        <f>VLOOKUP(Sheet1[[#This Row],[NPDES ID2]],Combined_Sheet__Major_Only___2[[NPDES ID2]:[ECHO BFR]],28,FALSE)</f>
        <v>-</v>
      </c>
      <c r="AZ687" t="str">
        <f>VLOOKUP(Sheet1[[#This Row],[NPDES ID2]],Combined_Sheet__Major_Only___2[[NPDES ID2]:[ECHO BFR]],29,FALSE)</f>
        <v>sludgeLagoon, preliminaryOps, thickening</v>
      </c>
      <c r="BA687">
        <f>VLOOKUP(Sheet1[[#This Row],[NPDES ID2]],Combined_Sheet__Major_Only___2[[NPDES ID2]:[ECHO BFR]],17,FALSE)</f>
        <v>38.846946000000003</v>
      </c>
      <c r="BB687">
        <f>VLOOKUP(Sheet1[[#This Row],[NPDES ID2]],Combined_Sheet__Major_Only___2[[NPDES ID2]:[ECHO BFR]],18,FALSE)</f>
        <v>-90.098518999999996</v>
      </c>
      <c r="BC687" t="str">
        <f>IF(ISNUMBER(SEARCH("aerobic",$AW687)),"aerobic","")</f>
        <v>aerobic</v>
      </c>
      <c r="BD687" t="str">
        <f>IF(ISNUMBER(SEARCH("anaer",$AW687)),"anaer","")</f>
        <v/>
      </c>
      <c r="BE687" t="str">
        <f>IF(ISNUMBER(SEARCH("thickening",$AZ687)),"thickening","")</f>
        <v>thickening</v>
      </c>
      <c r="BF687" s="3" t="str">
        <f>IF(ISNUMBER(SEARCH("airDry",$AW687)),"airDry","")</f>
        <v/>
      </c>
      <c r="BG687" s="3" t="str">
        <f>IF(ISNUMBER(SEARCH("heatDry",$AY687)),"heatDry","")</f>
        <v/>
      </c>
      <c r="BH687" s="3" t="str">
        <f>IF(AND(ISNUMBER(SEARCH("aerobic",$AW687)),ISNUMBER(SEARCH("anaer",$AW687))),"Combined Aer and Anaer.","")</f>
        <v/>
      </c>
    </row>
    <row r="688" spans="1:60" x14ac:dyDescent="0.25">
      <c r="A688" s="4">
        <v>872</v>
      </c>
      <c r="B688" t="s">
        <v>4257</v>
      </c>
      <c r="C688">
        <v>877.93</v>
      </c>
      <c r="D688">
        <v>380.34339404843172</v>
      </c>
      <c r="E688">
        <v>380.24155422878539</v>
      </c>
      <c r="F688">
        <v>319.54035503957408</v>
      </c>
      <c r="G688">
        <v>452.62228142137019</v>
      </c>
      <c r="H688">
        <v>-120.4187696926797</v>
      </c>
      <c r="I688">
        <v>-122.82359008733729</v>
      </c>
      <c r="J688">
        <v>-138.6030921341291</v>
      </c>
      <c r="K688">
        <v>-97.259647086209014</v>
      </c>
      <c r="L688">
        <v>556.78265556683971</v>
      </c>
      <c r="M688">
        <v>554.08830468819224</v>
      </c>
      <c r="N688">
        <v>545.15703637515514</v>
      </c>
      <c r="O688">
        <v>575.72575937907311</v>
      </c>
      <c r="P688">
        <v>20.583151828476499</v>
      </c>
      <c r="Q688">
        <v>20.764205111945191</v>
      </c>
      <c r="R688">
        <v>17.16022919760324</v>
      </c>
      <c r="S688">
        <v>23.48647007336039</v>
      </c>
      <c r="T688">
        <v>64881.669657021877</v>
      </c>
      <c r="U688">
        <v>64881.620740865706</v>
      </c>
      <c r="V688">
        <v>64837.81156294181</v>
      </c>
      <c r="W688">
        <v>64925.830886878262</v>
      </c>
      <c r="X688">
        <v>4605.1776340012784</v>
      </c>
      <c r="Y688">
        <v>4625.5246916960132</v>
      </c>
      <c r="Z688">
        <v>4455.1191853955888</v>
      </c>
      <c r="AA688">
        <v>4701.8361486774938</v>
      </c>
      <c r="AB688">
        <v>716.78642067086082</v>
      </c>
      <c r="AC688">
        <v>710.76980177502514</v>
      </c>
      <c r="AD688">
        <v>620.36921870950209</v>
      </c>
      <c r="AE688">
        <v>825.06545703528207</v>
      </c>
      <c r="AF688">
        <v>62.154231084456107</v>
      </c>
      <c r="AG688">
        <v>61.852434707731049</v>
      </c>
      <c r="AH688">
        <v>60.858574371636223</v>
      </c>
      <c r="AI688">
        <v>64.268091456591733</v>
      </c>
      <c r="AJ688">
        <v>0.53575831020953357</v>
      </c>
      <c r="AK688">
        <v>0.53575839979499185</v>
      </c>
      <c r="AL688">
        <v>0.53573770609023441</v>
      </c>
      <c r="AM688">
        <v>0.53577879604085665</v>
      </c>
      <c r="AN688">
        <v>0.96221685646854194</v>
      </c>
      <c r="AO688">
        <v>0.96221685646854171</v>
      </c>
      <c r="AP688">
        <v>0.96221685646854171</v>
      </c>
      <c r="AQ688">
        <v>0.96221685646854171</v>
      </c>
      <c r="AR688">
        <v>14.683306839527891</v>
      </c>
      <c r="AS688">
        <v>14.683306839527891</v>
      </c>
      <c r="AT688">
        <v>14.683306839527891</v>
      </c>
      <c r="AU688">
        <v>14.683306839527891</v>
      </c>
      <c r="AV688" t="str">
        <f>VLOOKUP(Sheet1[[#This Row],[NPDES ID2]],Combined_Sheet__Major_Only___2[[NPDES ID2]:[ECHO BFR]],3,FALSE)</f>
        <v>TX</v>
      </c>
      <c r="AW688" t="s">
        <v>41</v>
      </c>
      <c r="AX688" t="str">
        <f>VLOOKUP(Sheet1[[#This Row],[NPDES ID2]],Combined_Sheet__Major_Only___2[[NPDES ID2]:[ECHO BFR]],27,FALSE)</f>
        <v>-</v>
      </c>
      <c r="AY688" t="str">
        <f>VLOOKUP(Sheet1[[#This Row],[NPDES ID2]],Combined_Sheet__Major_Only___2[[NPDES ID2]:[ECHO BFR]],28,FALSE)</f>
        <v>-</v>
      </c>
      <c r="AZ688" t="str">
        <f>VLOOKUP(Sheet1[[#This Row],[NPDES ID2]],Combined_Sheet__Major_Only___2[[NPDES ID2]:[ECHO BFR]],29,FALSE)</f>
        <v>thickening, preliminaryOps</v>
      </c>
      <c r="BA688">
        <f>VLOOKUP(Sheet1[[#This Row],[NPDES ID2]],Combined_Sheet__Major_Only___2[[NPDES ID2]:[ECHO BFR]],17,FALSE)</f>
        <v>33.228611000000001</v>
      </c>
      <c r="BB688">
        <f>VLOOKUP(Sheet1[[#This Row],[NPDES ID2]],Combined_Sheet__Major_Only___2[[NPDES ID2]:[ECHO BFR]],18,FALSE)</f>
        <v>-96.937278000000006</v>
      </c>
      <c r="BC688" t="str">
        <f>IF(ISNUMBER(SEARCH("aerobic",$AW688)),"aerobic","")</f>
        <v>aerobic</v>
      </c>
      <c r="BD688" t="str">
        <f>IF(ISNUMBER(SEARCH("anaer",$AW688)),"anaer","")</f>
        <v/>
      </c>
      <c r="BE688" t="str">
        <f>IF(ISNUMBER(SEARCH("thickening",$AZ688)),"thickening","")</f>
        <v>thickening</v>
      </c>
      <c r="BF688" s="2" t="str">
        <f>IF(ISNUMBER(SEARCH("airDry",$AW688)),"airDry","")</f>
        <v/>
      </c>
      <c r="BG688" s="2" t="str">
        <f>IF(ISNUMBER(SEARCH("heatDry",$AY688)),"heatDry","")</f>
        <v/>
      </c>
      <c r="BH688" s="2" t="str">
        <f>IF(AND(ISNUMBER(SEARCH("aerobic",$AW688)),ISNUMBER(SEARCH("anaer",$AW688))),"Combined Aer and Anaer.","")</f>
        <v/>
      </c>
    </row>
    <row r="689" spans="1:60" x14ac:dyDescent="0.25">
      <c r="A689" s="4">
        <v>1884</v>
      </c>
      <c r="B689" t="s">
        <v>8895</v>
      </c>
      <c r="C689">
        <v>5273</v>
      </c>
      <c r="D689">
        <v>1186.217956114572</v>
      </c>
      <c r="E689">
        <v>1184.437233913302</v>
      </c>
      <c r="F689">
        <v>950.65338634724981</v>
      </c>
      <c r="G689">
        <v>1409.377791227746</v>
      </c>
      <c r="H689">
        <v>-120.6972290807788</v>
      </c>
      <c r="I689">
        <v>-123.0850072915778</v>
      </c>
      <c r="J689">
        <v>-138.71124258418041</v>
      </c>
      <c r="K689">
        <v>-97.40427791536959</v>
      </c>
      <c r="L689">
        <v>3302.327033971314</v>
      </c>
      <c r="M689">
        <v>3285.9029461052801</v>
      </c>
      <c r="N689">
        <v>3230.9667540911892</v>
      </c>
      <c r="O689">
        <v>3418.4365875255749</v>
      </c>
      <c r="P689">
        <v>123.68385956320429</v>
      </c>
      <c r="Q689">
        <v>124.685431554525</v>
      </c>
      <c r="R689">
        <v>103.3020172160149</v>
      </c>
      <c r="S689">
        <v>140.94196147787059</v>
      </c>
      <c r="T689">
        <v>65066.022008161934</v>
      </c>
      <c r="U689">
        <v>65065.972956847487</v>
      </c>
      <c r="V689">
        <v>65022.042731546448</v>
      </c>
      <c r="W689">
        <v>65110.305258135973</v>
      </c>
      <c r="X689">
        <v>4676.8265888336473</v>
      </c>
      <c r="Y689">
        <v>4698.1272293399161</v>
      </c>
      <c r="Z689">
        <v>4519.3664373727561</v>
      </c>
      <c r="AA689">
        <v>4778.4008692546722</v>
      </c>
      <c r="AB689">
        <v>746.92944230021612</v>
      </c>
      <c r="AC689">
        <v>740.14964999218239</v>
      </c>
      <c r="AD689">
        <v>643.92317658648449</v>
      </c>
      <c r="AE689">
        <v>862.55539236463437</v>
      </c>
      <c r="AF689">
        <v>61.390865939529661</v>
      </c>
      <c r="AG689">
        <v>61.079342077721151</v>
      </c>
      <c r="AH689">
        <v>60.077119482055288</v>
      </c>
      <c r="AI689">
        <v>63.544644724815932</v>
      </c>
      <c r="AJ689">
        <v>0.52643809372545247</v>
      </c>
      <c r="AK689">
        <v>0.52643862322756974</v>
      </c>
      <c r="AL689">
        <v>0.52631394541400767</v>
      </c>
      <c r="AM689">
        <v>0.52656155725870912</v>
      </c>
      <c r="AN689">
        <v>0.96231812215821388</v>
      </c>
      <c r="AO689">
        <v>0.96231812215821422</v>
      </c>
      <c r="AP689">
        <v>0.96231812215821422</v>
      </c>
      <c r="AQ689">
        <v>0.96231812215821422</v>
      </c>
      <c r="AR689">
        <v>14.277628490809681</v>
      </c>
      <c r="AS689">
        <v>14.277628490809681</v>
      </c>
      <c r="AT689">
        <v>14.277628490809681</v>
      </c>
      <c r="AU689">
        <v>14.277628490809681</v>
      </c>
      <c r="AV689" t="str">
        <f>VLOOKUP(Sheet1[[#This Row],[NPDES ID2]],Combined_Sheet__Major_Only___2[[NPDES ID2]:[ECHO BFR]],3,FALSE)</f>
        <v>SC</v>
      </c>
      <c r="AW689" t="s">
        <v>41</v>
      </c>
      <c r="AX689" t="str">
        <f>VLOOKUP(Sheet1[[#This Row],[NPDES ID2]],Combined_Sheet__Major_Only___2[[NPDES ID2]:[ECHO BFR]],27,FALSE)</f>
        <v>-</v>
      </c>
      <c r="AY689" t="str">
        <f>VLOOKUP(Sheet1[[#This Row],[NPDES ID2]],Combined_Sheet__Major_Only___2[[NPDES ID2]:[ECHO BFR]],28,FALSE)</f>
        <v>-</v>
      </c>
      <c r="AZ689" t="str">
        <f>VLOOKUP(Sheet1[[#This Row],[NPDES ID2]],Combined_Sheet__Major_Only___2[[NPDES ID2]:[ECHO BFR]],29,FALSE)</f>
        <v>thickening, preliminaryOps</v>
      </c>
      <c r="BA689">
        <f>VLOOKUP(Sheet1[[#This Row],[NPDES ID2]],Combined_Sheet__Major_Only___2[[NPDES ID2]:[ECHO BFR]],17,FALSE)</f>
        <v>32.758611000000002</v>
      </c>
      <c r="BB689">
        <f>VLOOKUP(Sheet1[[#This Row],[NPDES ID2]],Combined_Sheet__Major_Only___2[[NPDES ID2]:[ECHO BFR]],18,FALSE)</f>
        <v>-79.949444</v>
      </c>
      <c r="BC689" t="str">
        <f>IF(ISNUMBER(SEARCH("aerobic",$AW689)),"aerobic","")</f>
        <v>aerobic</v>
      </c>
      <c r="BD689" t="str">
        <f>IF(ISNUMBER(SEARCH("anaer",$AW689)),"anaer","")</f>
        <v/>
      </c>
      <c r="BE689" t="str">
        <f>IF(ISNUMBER(SEARCH("thickening",$AZ689)),"thickening","")</f>
        <v>thickening</v>
      </c>
      <c r="BF689" s="2" t="str">
        <f>IF(ISNUMBER(SEARCH("airDry",$AW689)),"airDry","")</f>
        <v/>
      </c>
      <c r="BG689" s="2" t="str">
        <f>IF(ISNUMBER(SEARCH("heatDry",$AY689)),"heatDry","")</f>
        <v/>
      </c>
      <c r="BH689" s="2" t="str">
        <f>IF(AND(ISNUMBER(SEARCH("aerobic",$AW689)),ISNUMBER(SEARCH("anaer",$AW689))),"Combined Aer and Anaer.","")</f>
        <v/>
      </c>
    </row>
    <row r="690" spans="1:60" x14ac:dyDescent="0.25">
      <c r="A690" s="4">
        <v>467</v>
      </c>
      <c r="B690" t="s">
        <v>2330</v>
      </c>
      <c r="C690">
        <v>455.625</v>
      </c>
      <c r="D690">
        <v>411.97537595354828</v>
      </c>
      <c r="E690">
        <v>417.03187063528759</v>
      </c>
      <c r="F690">
        <v>317.35377526607869</v>
      </c>
      <c r="G690">
        <v>503.2549578475726</v>
      </c>
      <c r="H690">
        <v>-123.81204336453099</v>
      </c>
      <c r="I690">
        <v>-126.3480096773296</v>
      </c>
      <c r="J690">
        <v>-142.40382194819051</v>
      </c>
      <c r="K690">
        <v>-100.72035870548061</v>
      </c>
      <c r="L690">
        <v>281.83852305797382</v>
      </c>
      <c r="M690">
        <v>280.38315228004768</v>
      </c>
      <c r="N690">
        <v>275.56313135129562</v>
      </c>
      <c r="O690">
        <v>292.06526046311501</v>
      </c>
      <c r="P690">
        <v>10.697134343113239</v>
      </c>
      <c r="Q690">
        <v>10.79558674989728</v>
      </c>
      <c r="R690">
        <v>8.947352830636353</v>
      </c>
      <c r="S690">
        <v>12.18337902785445</v>
      </c>
      <c r="T690">
        <v>65072.111452995909</v>
      </c>
      <c r="U690">
        <v>65072.062397217</v>
      </c>
      <c r="V690">
        <v>65028.128173532859</v>
      </c>
      <c r="W690">
        <v>65116.398733484202</v>
      </c>
      <c r="X690">
        <v>4735.5576261566603</v>
      </c>
      <c r="Y690">
        <v>4757.9407101450097</v>
      </c>
      <c r="Z690">
        <v>4571.0461794783787</v>
      </c>
      <c r="AA690">
        <v>4841.5856215953881</v>
      </c>
      <c r="AB690">
        <v>743.63370558002589</v>
      </c>
      <c r="AC690">
        <v>736.89079228154026</v>
      </c>
      <c r="AD690">
        <v>642.82432630787866</v>
      </c>
      <c r="AE690">
        <v>856.15009271101701</v>
      </c>
      <c r="AF690">
        <v>60.621805644572923</v>
      </c>
      <c r="AG690">
        <v>60.308234606190133</v>
      </c>
      <c r="AH690">
        <v>59.273103277461033</v>
      </c>
      <c r="AI690">
        <v>62.82111301040355</v>
      </c>
      <c r="AJ690">
        <v>0.51705094398645635</v>
      </c>
      <c r="AK690">
        <v>0.5170509899450989</v>
      </c>
      <c r="AL690">
        <v>0.51704039215995079</v>
      </c>
      <c r="AM690">
        <v>0.5170614350178202</v>
      </c>
      <c r="AN690">
        <v>0.96232145786099599</v>
      </c>
      <c r="AO690">
        <v>0.96232145786099588</v>
      </c>
      <c r="AP690">
        <v>0.96232145786099588</v>
      </c>
      <c r="AQ690">
        <v>0.96232145786099588</v>
      </c>
      <c r="AR690">
        <v>14.243971450969379</v>
      </c>
      <c r="AS690">
        <v>14.24397145096937</v>
      </c>
      <c r="AT690">
        <v>14.24397145096937</v>
      </c>
      <c r="AU690">
        <v>14.24397145096937</v>
      </c>
      <c r="AV690" t="str">
        <f>VLOOKUP(Sheet1[[#This Row],[NPDES ID2]],Combined_Sheet__Major_Only___2[[NPDES ID2]:[ECHO BFR]],3,FALSE)</f>
        <v>IL</v>
      </c>
      <c r="AW690" t="s">
        <v>41</v>
      </c>
      <c r="AX690" t="str">
        <f>VLOOKUP(Sheet1[[#This Row],[NPDES ID2]],Combined_Sheet__Major_Only___2[[NPDES ID2]:[ECHO BFR]],27,FALSE)</f>
        <v>-</v>
      </c>
      <c r="AY690" t="str">
        <f>VLOOKUP(Sheet1[[#This Row],[NPDES ID2]],Combined_Sheet__Major_Only___2[[NPDES ID2]:[ECHO BFR]],28,FALSE)</f>
        <v>-</v>
      </c>
      <c r="AZ690" t="str">
        <f>VLOOKUP(Sheet1[[#This Row],[NPDES ID2]],Combined_Sheet__Major_Only___2[[NPDES ID2]:[ECHO BFR]],29,FALSE)</f>
        <v>preliminaryOps, thickening</v>
      </c>
      <c r="BA690">
        <f>VLOOKUP(Sheet1[[#This Row],[NPDES ID2]],Combined_Sheet__Major_Only___2[[NPDES ID2]:[ECHO BFR]],17,FALSE)</f>
        <v>41.51764</v>
      </c>
      <c r="BB690">
        <f>VLOOKUP(Sheet1[[#This Row],[NPDES ID2]],Combined_Sheet__Major_Only___2[[NPDES ID2]:[ECHO BFR]],18,FALSE)</f>
        <v>-87.849770000000007</v>
      </c>
      <c r="BC690" t="str">
        <f>IF(ISNUMBER(SEARCH("aerobic",$AW690)),"aerobic","")</f>
        <v>aerobic</v>
      </c>
      <c r="BD690" t="str">
        <f>IF(ISNUMBER(SEARCH("anaer",$AW690)),"anaer","")</f>
        <v/>
      </c>
      <c r="BE690" t="str">
        <f>IF(ISNUMBER(SEARCH("thickening",$AZ690)),"thickening","")</f>
        <v>thickening</v>
      </c>
      <c r="BF690" s="3" t="str">
        <f>IF(ISNUMBER(SEARCH("airDry",$AW690)),"airDry","")</f>
        <v/>
      </c>
      <c r="BG690" s="3" t="str">
        <f>IF(ISNUMBER(SEARCH("heatDry",$AY690)),"heatDry","")</f>
        <v/>
      </c>
      <c r="BH690" s="3" t="str">
        <f>IF(AND(ISNUMBER(SEARCH("aerobic",$AW690)),ISNUMBER(SEARCH("anaer",$AW690))),"Combined Aer and Anaer.","")</f>
        <v/>
      </c>
    </row>
    <row r="691" spans="1:60" x14ac:dyDescent="0.25">
      <c r="A691" s="4">
        <v>946</v>
      </c>
      <c r="B691" t="s">
        <v>4592</v>
      </c>
      <c r="C691">
        <v>630.4</v>
      </c>
      <c r="D691">
        <v>370.84475416124002</v>
      </c>
      <c r="E691">
        <v>370.90041326672588</v>
      </c>
      <c r="F691">
        <v>298.47442332491721</v>
      </c>
      <c r="G691">
        <v>441.04968857705279</v>
      </c>
      <c r="H691">
        <v>-118.8650910084371</v>
      </c>
      <c r="I691">
        <v>-121.1855667908836</v>
      </c>
      <c r="J691">
        <v>-136.87592156807261</v>
      </c>
      <c r="K691">
        <v>-95.552664111208983</v>
      </c>
      <c r="L691">
        <v>404.89759972631708</v>
      </c>
      <c r="M691">
        <v>403.00267441244551</v>
      </c>
      <c r="N691">
        <v>396.72452324839458</v>
      </c>
      <c r="O691">
        <v>418.21610752723609</v>
      </c>
      <c r="P691">
        <v>14.76932346971731</v>
      </c>
      <c r="Q691">
        <v>14.920077739232539</v>
      </c>
      <c r="R691">
        <v>12.292176244643141</v>
      </c>
      <c r="S691">
        <v>16.841133120848109</v>
      </c>
      <c r="T691">
        <v>65074.276016906573</v>
      </c>
      <c r="U691">
        <v>65074.226959540698</v>
      </c>
      <c r="V691">
        <v>65030.291314584822</v>
      </c>
      <c r="W691">
        <v>65118.564730087972</v>
      </c>
      <c r="X691">
        <v>4560.5958095339247</v>
      </c>
      <c r="Y691">
        <v>4580.0490434307048</v>
      </c>
      <c r="Z691">
        <v>4416.9028659122232</v>
      </c>
      <c r="AA691">
        <v>4653.118924559737</v>
      </c>
      <c r="AB691">
        <v>690.48646150057118</v>
      </c>
      <c r="AC691">
        <v>685.17200928087573</v>
      </c>
      <c r="AD691">
        <v>600.08780185710179</v>
      </c>
      <c r="AE691">
        <v>792.12483387633915</v>
      </c>
      <c r="AF691">
        <v>62.946026592464229</v>
      </c>
      <c r="AG691">
        <v>62.650708748290469</v>
      </c>
      <c r="AH691">
        <v>61.676942256357748</v>
      </c>
      <c r="AI691">
        <v>65.015988758692203</v>
      </c>
      <c r="AJ691">
        <v>0.54542815409645629</v>
      </c>
      <c r="AK691">
        <v>0.54542821838446365</v>
      </c>
      <c r="AL691">
        <v>0.54541338446344356</v>
      </c>
      <c r="AM691">
        <v>0.54544283874550459</v>
      </c>
      <c r="AN691">
        <v>0.96232264343303386</v>
      </c>
      <c r="AO691">
        <v>0.96232264343303386</v>
      </c>
      <c r="AP691">
        <v>0.96232264343303386</v>
      </c>
      <c r="AQ691">
        <v>0.96232264343303386</v>
      </c>
      <c r="AR691">
        <v>15.125283967571979</v>
      </c>
      <c r="AS691">
        <v>15.12528396757199</v>
      </c>
      <c r="AT691">
        <v>15.12528396757199</v>
      </c>
      <c r="AU691">
        <v>15.12528396757199</v>
      </c>
      <c r="AV691" t="str">
        <f>VLOOKUP(Sheet1[[#This Row],[NPDES ID2]],Combined_Sheet__Major_Only___2[[NPDES ID2]:[ECHO BFR]],3,FALSE)</f>
        <v>TX</v>
      </c>
      <c r="AW691" t="s">
        <v>41</v>
      </c>
      <c r="AX691" t="str">
        <f>VLOOKUP(Sheet1[[#This Row],[NPDES ID2]],Combined_Sheet__Major_Only___2[[NPDES ID2]:[ECHO BFR]],27,FALSE)</f>
        <v>-</v>
      </c>
      <c r="AY691" t="str">
        <f>VLOOKUP(Sheet1[[#This Row],[NPDES ID2]],Combined_Sheet__Major_Only___2[[NPDES ID2]:[ECHO BFR]],28,FALSE)</f>
        <v>-</v>
      </c>
      <c r="AZ691" t="str">
        <f>VLOOKUP(Sheet1[[#This Row],[NPDES ID2]],Combined_Sheet__Major_Only___2[[NPDES ID2]:[ECHO BFR]],29,FALSE)</f>
        <v>thickening, preliminaryOps</v>
      </c>
      <c r="BA691">
        <f>VLOOKUP(Sheet1[[#This Row],[NPDES ID2]],Combined_Sheet__Major_Only___2[[NPDES ID2]:[ECHO BFR]],17,FALSE)</f>
        <v>30.025266999999999</v>
      </c>
      <c r="BB691">
        <f>VLOOKUP(Sheet1[[#This Row],[NPDES ID2]],Combined_Sheet__Major_Only___2[[NPDES ID2]:[ECHO BFR]],18,FALSE)</f>
        <v>-99.111615999999998</v>
      </c>
      <c r="BC691" t="str">
        <f>IF(ISNUMBER(SEARCH("aerobic",$AW691)),"aerobic","")</f>
        <v>aerobic</v>
      </c>
      <c r="BD691" t="str">
        <f>IF(ISNUMBER(SEARCH("anaer",$AW691)),"anaer","")</f>
        <v/>
      </c>
      <c r="BE691" t="str">
        <f>IF(ISNUMBER(SEARCH("thickening",$AZ691)),"thickening","")</f>
        <v>thickening</v>
      </c>
      <c r="BF691" s="2" t="str">
        <f>IF(ISNUMBER(SEARCH("airDry",$AW691)),"airDry","")</f>
        <v/>
      </c>
      <c r="BG691" s="2" t="str">
        <f>IF(ISNUMBER(SEARCH("heatDry",$AY691)),"heatDry","")</f>
        <v/>
      </c>
      <c r="BH691" s="2" t="str">
        <f>IF(AND(ISNUMBER(SEARCH("aerobic",$AW691)),ISNUMBER(SEARCH("anaer",$AW691))),"Combined Aer and Anaer.","")</f>
        <v/>
      </c>
    </row>
    <row r="692" spans="1:60" x14ac:dyDescent="0.25">
      <c r="A692" s="4">
        <v>1389</v>
      </c>
      <c r="B692" t="s">
        <v>6588</v>
      </c>
      <c r="C692">
        <v>145.61000000000001</v>
      </c>
      <c r="D692">
        <v>825.37841453576857</v>
      </c>
      <c r="E692">
        <v>824.08170776892609</v>
      </c>
      <c r="F692">
        <v>592.3736371881281</v>
      </c>
      <c r="G692">
        <v>1074.754321877761</v>
      </c>
      <c r="H692">
        <v>-122.8565608770318</v>
      </c>
      <c r="I692">
        <v>-125.3113480087956</v>
      </c>
      <c r="J692">
        <v>-141.3523724760087</v>
      </c>
      <c r="K692">
        <v>-99.628720258693463</v>
      </c>
      <c r="L692">
        <v>90.788548161857747</v>
      </c>
      <c r="M692">
        <v>90.328946938674449</v>
      </c>
      <c r="N692">
        <v>88.807725673792348</v>
      </c>
      <c r="O692">
        <v>94.016922849504653</v>
      </c>
      <c r="P692">
        <v>3.417199098922806</v>
      </c>
      <c r="Q692">
        <v>3.4459020651969592</v>
      </c>
      <c r="R692">
        <v>2.8552595960026439</v>
      </c>
      <c r="S692">
        <v>3.889943743896378</v>
      </c>
      <c r="T692">
        <v>65092.852160847367</v>
      </c>
      <c r="U692">
        <v>65092.803089862347</v>
      </c>
      <c r="V692">
        <v>65048.855247646788</v>
      </c>
      <c r="W692">
        <v>65137.153169306017</v>
      </c>
      <c r="X692">
        <v>4699.5502927132939</v>
      </c>
      <c r="Y692">
        <v>4721.3079055269909</v>
      </c>
      <c r="Z692">
        <v>4539.5367173957211</v>
      </c>
      <c r="AA692">
        <v>4802.6431796718589</v>
      </c>
      <c r="AB692">
        <v>834.18912057240823</v>
      </c>
      <c r="AC692">
        <v>824.76370312190352</v>
      </c>
      <c r="AD692">
        <v>707.65452174521738</v>
      </c>
      <c r="AE692">
        <v>978.62063412914029</v>
      </c>
      <c r="AF692">
        <v>61.103947612561441</v>
      </c>
      <c r="AG692">
        <v>60.794441859663763</v>
      </c>
      <c r="AH692">
        <v>59.77115148167303</v>
      </c>
      <c r="AI692">
        <v>63.276624174575673</v>
      </c>
      <c r="AJ692">
        <v>0.52293570230076281</v>
      </c>
      <c r="AK692">
        <v>0.52293571779567316</v>
      </c>
      <c r="AL692">
        <v>0.5229321494238458</v>
      </c>
      <c r="AM692">
        <v>0.52293923465234515</v>
      </c>
      <c r="AN692">
        <v>0.96233281486686284</v>
      </c>
      <c r="AO692">
        <v>0.96233281486686262</v>
      </c>
      <c r="AP692">
        <v>0.96233281486686262</v>
      </c>
      <c r="AQ692">
        <v>0.96233281486686262</v>
      </c>
      <c r="AR692">
        <v>13.35050447206509</v>
      </c>
      <c r="AS692">
        <v>13.350504472065101</v>
      </c>
      <c r="AT692">
        <v>13.350504472065101</v>
      </c>
      <c r="AU692">
        <v>13.350504472065101</v>
      </c>
      <c r="AV692" t="str">
        <f>VLOOKUP(Sheet1[[#This Row],[NPDES ID2]],Combined_Sheet__Major_Only___2[[NPDES ID2]:[ECHO BFR]],3,FALSE)</f>
        <v>PA</v>
      </c>
      <c r="AW692" t="s">
        <v>41</v>
      </c>
      <c r="AX692" t="str">
        <f>VLOOKUP(Sheet1[[#This Row],[NPDES ID2]],Combined_Sheet__Major_Only___2[[NPDES ID2]:[ECHO BFR]],27,FALSE)</f>
        <v>longTermSludgeStore</v>
      </c>
      <c r="AY692" t="str">
        <f>VLOOKUP(Sheet1[[#This Row],[NPDES ID2]],Combined_Sheet__Major_Only___2[[NPDES ID2]:[ECHO BFR]],28,FALSE)</f>
        <v>-</v>
      </c>
      <c r="AZ692" t="str">
        <f>VLOOKUP(Sheet1[[#This Row],[NPDES ID2]],Combined_Sheet__Major_Only___2[[NPDES ID2]:[ECHO BFR]],29,FALSE)</f>
        <v>thickening, preliminaryOps</v>
      </c>
      <c r="BA692">
        <f>VLOOKUP(Sheet1[[#This Row],[NPDES ID2]],Combined_Sheet__Major_Only___2[[NPDES ID2]:[ECHO BFR]],17,FALSE)</f>
        <v>40.736330000000002</v>
      </c>
      <c r="BB692">
        <f>VLOOKUP(Sheet1[[#This Row],[NPDES ID2]],Combined_Sheet__Major_Only___2[[NPDES ID2]:[ECHO BFR]],18,FALSE)</f>
        <v>-75.285700000000006</v>
      </c>
      <c r="BC692" t="str">
        <f>IF(ISNUMBER(SEARCH("aerobic",$AW692)),"aerobic","")</f>
        <v>aerobic</v>
      </c>
      <c r="BD692" t="str">
        <f>IF(ISNUMBER(SEARCH("anaer",$AW692)),"anaer","")</f>
        <v/>
      </c>
      <c r="BE692" t="str">
        <f>IF(ISNUMBER(SEARCH("thickening",$AZ692)),"thickening","")</f>
        <v>thickening</v>
      </c>
      <c r="BF692" s="3" t="str">
        <f>IF(ISNUMBER(SEARCH("airDry",$AW692)),"airDry","")</f>
        <v/>
      </c>
      <c r="BG692" s="3" t="str">
        <f>IF(ISNUMBER(SEARCH("heatDry",$AY692)),"heatDry","")</f>
        <v/>
      </c>
      <c r="BH692" s="3" t="str">
        <f>IF(AND(ISNUMBER(SEARCH("aerobic",$AW692)),ISNUMBER(SEARCH("anaer",$AW692))),"Combined Aer and Anaer.","")</f>
        <v/>
      </c>
    </row>
    <row r="693" spans="1:60" x14ac:dyDescent="0.25">
      <c r="A693" s="4">
        <v>2357</v>
      </c>
      <c r="B693" t="s">
        <v>10996</v>
      </c>
      <c r="C693">
        <v>342.697</v>
      </c>
      <c r="D693">
        <v>468.06973722766492</v>
      </c>
      <c r="E693">
        <v>472.82722187480113</v>
      </c>
      <c r="F693">
        <v>358.72388018575242</v>
      </c>
      <c r="G693">
        <v>589.35432746841639</v>
      </c>
      <c r="H693">
        <v>-125.1331020693449</v>
      </c>
      <c r="I693">
        <v>-127.62604617717869</v>
      </c>
      <c r="J693">
        <v>-143.87752534323511</v>
      </c>
      <c r="K693">
        <v>-102.08458573391241</v>
      </c>
      <c r="L693">
        <v>209.93876261354751</v>
      </c>
      <c r="M693">
        <v>208.8278014194612</v>
      </c>
      <c r="N693">
        <v>205.1491521442284</v>
      </c>
      <c r="O693">
        <v>217.74443186556539</v>
      </c>
      <c r="P693">
        <v>8.0500474476720782</v>
      </c>
      <c r="Q693">
        <v>8.1318704403271909</v>
      </c>
      <c r="R693">
        <v>6.7416292239233977</v>
      </c>
      <c r="S693">
        <v>9.1763893087913431</v>
      </c>
      <c r="T693">
        <v>65261.190941115827</v>
      </c>
      <c r="U693">
        <v>65261.141746712943</v>
      </c>
      <c r="V693">
        <v>65217.083371771878</v>
      </c>
      <c r="W693">
        <v>65305.603370544442</v>
      </c>
      <c r="X693">
        <v>4795.6721262419533</v>
      </c>
      <c r="Y693">
        <v>4818.9138839168563</v>
      </c>
      <c r="Z693">
        <v>4624.9952171978994</v>
      </c>
      <c r="AA693">
        <v>4905.7056971574739</v>
      </c>
      <c r="AB693">
        <v>864.18774707248497</v>
      </c>
      <c r="AC693">
        <v>853.76132231657925</v>
      </c>
      <c r="AD693">
        <v>731.61929108846539</v>
      </c>
      <c r="AE693">
        <v>1015.400524919006</v>
      </c>
      <c r="AF693">
        <v>60.036637451406207</v>
      </c>
      <c r="AG693">
        <v>59.718515884283903</v>
      </c>
      <c r="AH693">
        <v>58.667807690398163</v>
      </c>
      <c r="AI693">
        <v>62.268522692701943</v>
      </c>
      <c r="AJ693">
        <v>0.50991007953012357</v>
      </c>
      <c r="AK693">
        <v>0.50991011565470901</v>
      </c>
      <c r="AL693">
        <v>0.50990178885810356</v>
      </c>
      <c r="AM693">
        <v>0.5099183223955831</v>
      </c>
      <c r="AN693">
        <v>0.96242473959631714</v>
      </c>
      <c r="AO693">
        <v>0.96242473959631714</v>
      </c>
      <c r="AP693">
        <v>0.96242473959631714</v>
      </c>
      <c r="AQ693">
        <v>0.96242473959631714</v>
      </c>
      <c r="AR693">
        <v>13.00379361829042</v>
      </c>
      <c r="AS693">
        <v>13.00379361829042</v>
      </c>
      <c r="AT693">
        <v>13.00379361829042</v>
      </c>
      <c r="AU693">
        <v>13.00379361829042</v>
      </c>
      <c r="AV693" t="str">
        <f>VLOOKUP(Sheet1[[#This Row],[NPDES ID2]],Combined_Sheet__Major_Only___2[[NPDES ID2]:[ECHO BFR]],3,FALSE)</f>
        <v>TX</v>
      </c>
      <c r="AW693" t="s">
        <v>41</v>
      </c>
      <c r="AX693" t="str">
        <f>VLOOKUP(Sheet1[[#This Row],[NPDES ID2]],Combined_Sheet__Major_Only___2[[NPDES ID2]:[ECHO BFR]],27,FALSE)</f>
        <v>-</v>
      </c>
      <c r="AY693" t="str">
        <f>VLOOKUP(Sheet1[[#This Row],[NPDES ID2]],Combined_Sheet__Major_Only___2[[NPDES ID2]:[ECHO BFR]],28,FALSE)</f>
        <v>-</v>
      </c>
      <c r="AZ693" t="str">
        <f>VLOOKUP(Sheet1[[#This Row],[NPDES ID2]],Combined_Sheet__Major_Only___2[[NPDES ID2]:[ECHO BFR]],29,FALSE)</f>
        <v>thickening</v>
      </c>
      <c r="BA693">
        <f>VLOOKUP(Sheet1[[#This Row],[NPDES ID2]],Combined_Sheet__Major_Only___2[[NPDES ID2]:[ECHO BFR]],17,FALSE)</f>
        <v>29.463626000000001</v>
      </c>
      <c r="BB693">
        <f>VLOOKUP(Sheet1[[#This Row],[NPDES ID2]],Combined_Sheet__Major_Only___2[[NPDES ID2]:[ECHO BFR]],18,FALSE)</f>
        <v>-95.173337000000004</v>
      </c>
      <c r="BC693" t="str">
        <f>IF(ISNUMBER(SEARCH("aerobic",$AW693)),"aerobic","")</f>
        <v>aerobic</v>
      </c>
      <c r="BD693" t="str">
        <f>IF(ISNUMBER(SEARCH("anaer",$AW693)),"anaer","")</f>
        <v/>
      </c>
      <c r="BE693" t="str">
        <f>IF(ISNUMBER(SEARCH("thickening",$AZ693)),"thickening","")</f>
        <v>thickening</v>
      </c>
      <c r="BF693" s="3" t="str">
        <f>IF(ISNUMBER(SEARCH("airDry",$AW693)),"airDry","")</f>
        <v/>
      </c>
      <c r="BG693" s="3" t="str">
        <f>IF(ISNUMBER(SEARCH("heatDry",$AY693)),"heatDry","")</f>
        <v/>
      </c>
      <c r="BH693" s="3" t="str">
        <f>IF(AND(ISNUMBER(SEARCH("aerobic",$AW693)),ISNUMBER(SEARCH("anaer",$AW693))),"Combined Aer and Anaer.","")</f>
        <v/>
      </c>
    </row>
    <row r="694" spans="1:60" x14ac:dyDescent="0.25">
      <c r="A694" s="4">
        <v>1483</v>
      </c>
      <c r="B694" t="s">
        <v>6994</v>
      </c>
      <c r="C694">
        <v>111.3</v>
      </c>
      <c r="D694">
        <v>1063.3502040622211</v>
      </c>
      <c r="E694">
        <v>1063.3269231807169</v>
      </c>
      <c r="F694">
        <v>753.76688539453085</v>
      </c>
      <c r="G694">
        <v>1393.6738081109991</v>
      </c>
      <c r="H694">
        <v>-126.34271113627339</v>
      </c>
      <c r="I694">
        <v>-128.75605800318769</v>
      </c>
      <c r="J694">
        <v>-145.23141084171289</v>
      </c>
      <c r="K694">
        <v>-103.2870459889988</v>
      </c>
      <c r="L694">
        <v>67.612004614801975</v>
      </c>
      <c r="M694">
        <v>67.246566477035088</v>
      </c>
      <c r="N694">
        <v>66.037102762377813</v>
      </c>
      <c r="O694">
        <v>70.178834089399942</v>
      </c>
      <c r="P694">
        <v>2.6156650460806441</v>
      </c>
      <c r="Q694">
        <v>2.6406407015615612</v>
      </c>
      <c r="R694">
        <v>2.1928501653208698</v>
      </c>
      <c r="S694">
        <v>2.9838527613780772</v>
      </c>
      <c r="T694">
        <v>65288.720378608683</v>
      </c>
      <c r="U694">
        <v>65288.671164022533</v>
      </c>
      <c r="V694">
        <v>65244.594713010381</v>
      </c>
      <c r="W694">
        <v>65333.151029368237</v>
      </c>
      <c r="X694">
        <v>4838.3056649969212</v>
      </c>
      <c r="Y694">
        <v>4862.2287945944372</v>
      </c>
      <c r="Z694">
        <v>4662.514774268715</v>
      </c>
      <c r="AA694">
        <v>4951.6610156907427</v>
      </c>
      <c r="AB694">
        <v>909.88066890539631</v>
      </c>
      <c r="AC694">
        <v>897.76782535367386</v>
      </c>
      <c r="AD694">
        <v>765.00938723524678</v>
      </c>
      <c r="AE694">
        <v>1076.1416909702059</v>
      </c>
      <c r="AF694">
        <v>59.53294336270649</v>
      </c>
      <c r="AG694">
        <v>59.211035010785167</v>
      </c>
      <c r="AH694">
        <v>58.146512665568054</v>
      </c>
      <c r="AI694">
        <v>61.792953858333568</v>
      </c>
      <c r="AJ694">
        <v>0.50376468034081501</v>
      </c>
      <c r="AK694">
        <v>0.50376469215944208</v>
      </c>
      <c r="AL694">
        <v>0.50376197077959672</v>
      </c>
      <c r="AM694">
        <v>0.50376737424424556</v>
      </c>
      <c r="AN694">
        <v>0.96243972992176341</v>
      </c>
      <c r="AO694">
        <v>0.96243972992176297</v>
      </c>
      <c r="AP694">
        <v>0.96243972992176297</v>
      </c>
      <c r="AQ694">
        <v>0.96243972992176297</v>
      </c>
      <c r="AR694">
        <v>12.58573363936056</v>
      </c>
      <c r="AS694">
        <v>12.58573363936056</v>
      </c>
      <c r="AT694">
        <v>12.58573363936056</v>
      </c>
      <c r="AU694">
        <v>12.58573363936056</v>
      </c>
      <c r="AV694" t="str">
        <f>VLOOKUP(Sheet1[[#This Row],[NPDES ID2]],Combined_Sheet__Major_Only___2[[NPDES ID2]:[ECHO BFR]],3,FALSE)</f>
        <v>KS</v>
      </c>
      <c r="AW694" t="s">
        <v>41</v>
      </c>
      <c r="AX694" t="str">
        <f>VLOOKUP(Sheet1[[#This Row],[NPDES ID2]],Combined_Sheet__Major_Only___2[[NPDES ID2]:[ECHO BFR]],27,FALSE)</f>
        <v>tempSludgeStore</v>
      </c>
      <c r="AY694" t="str">
        <f>VLOOKUP(Sheet1[[#This Row],[NPDES ID2]],Combined_Sheet__Major_Only___2[[NPDES ID2]:[ECHO BFR]],28,FALSE)</f>
        <v>-</v>
      </c>
      <c r="AZ694" t="str">
        <f>VLOOKUP(Sheet1[[#This Row],[NPDES ID2]],Combined_Sheet__Major_Only___2[[NPDES ID2]:[ECHO BFR]],29,FALSE)</f>
        <v>preliminaryOps, thickening</v>
      </c>
      <c r="BA694">
        <f>VLOOKUP(Sheet1[[#This Row],[NPDES ID2]],Combined_Sheet__Major_Only___2[[NPDES ID2]:[ECHO BFR]],17,FALSE)</f>
        <v>39.003230000000002</v>
      </c>
      <c r="BB694">
        <f>VLOOKUP(Sheet1[[#This Row],[NPDES ID2]],Combined_Sheet__Major_Only___2[[NPDES ID2]:[ECHO BFR]],18,FALSE)</f>
        <v>-95.774609999999996</v>
      </c>
      <c r="BC694" t="str">
        <f>IF(ISNUMBER(SEARCH("aerobic",$AW694)),"aerobic","")</f>
        <v>aerobic</v>
      </c>
      <c r="BD694" t="str">
        <f>IF(ISNUMBER(SEARCH("anaer",$AW694)),"anaer","")</f>
        <v/>
      </c>
      <c r="BE694" t="str">
        <f>IF(ISNUMBER(SEARCH("thickening",$AZ694)),"thickening","")</f>
        <v>thickening</v>
      </c>
      <c r="BF694" s="3" t="str">
        <f>IF(ISNUMBER(SEARCH("airDry",$AW694)),"airDry","")</f>
        <v/>
      </c>
      <c r="BG694" s="3" t="str">
        <f>IF(ISNUMBER(SEARCH("heatDry",$AY694)),"heatDry","")</f>
        <v/>
      </c>
      <c r="BH694" s="3" t="str">
        <f>IF(AND(ISNUMBER(SEARCH("aerobic",$AW694)),ISNUMBER(SEARCH("anaer",$AW694))),"Combined Aer and Anaer.","")</f>
        <v/>
      </c>
    </row>
    <row r="695" spans="1:60" x14ac:dyDescent="0.25">
      <c r="A695" s="4">
        <v>2577</v>
      </c>
      <c r="B695" t="s">
        <v>11944</v>
      </c>
      <c r="C695">
        <v>97.2</v>
      </c>
      <c r="D695">
        <v>1126.0929237222169</v>
      </c>
      <c r="E695">
        <v>1125.2942833975239</v>
      </c>
      <c r="F695">
        <v>794.50988279984551</v>
      </c>
      <c r="G695">
        <v>1480.5552289519139</v>
      </c>
      <c r="H695">
        <v>-118.2613460428292</v>
      </c>
      <c r="I695">
        <v>-120.55839975640259</v>
      </c>
      <c r="J695">
        <v>-136.22046156745111</v>
      </c>
      <c r="K695">
        <v>-94.777389348283208</v>
      </c>
      <c r="L695">
        <v>62.801295396643781</v>
      </c>
      <c r="M695">
        <v>62.511867693530753</v>
      </c>
      <c r="N695">
        <v>61.554003173748427</v>
      </c>
      <c r="O695">
        <v>64.834186505797064</v>
      </c>
      <c r="P695">
        <v>2.2765319915123801</v>
      </c>
      <c r="Q695">
        <v>2.3012879136157691</v>
      </c>
      <c r="R695">
        <v>1.8931493393279859</v>
      </c>
      <c r="S695">
        <v>2.5949957627529079</v>
      </c>
      <c r="T695">
        <v>65326.755739756729</v>
      </c>
      <c r="U695">
        <v>65326.706497284889</v>
      </c>
      <c r="V695">
        <v>65282.605071919672</v>
      </c>
      <c r="W695">
        <v>65371.211565564037</v>
      </c>
      <c r="X695">
        <v>4551.2004174863532</v>
      </c>
      <c r="Y695">
        <v>4570.297564292925</v>
      </c>
      <c r="Z695">
        <v>4410.0784328561658</v>
      </c>
      <c r="AA695">
        <v>4642.0401937249217</v>
      </c>
      <c r="AB695">
        <v>682.43889633547064</v>
      </c>
      <c r="AC695">
        <v>677.36433293371533</v>
      </c>
      <c r="AD695">
        <v>593.95002390202671</v>
      </c>
      <c r="AE695">
        <v>782.02447904620863</v>
      </c>
      <c r="AF695">
        <v>63.318474319058907</v>
      </c>
      <c r="AG695">
        <v>63.026550690850378</v>
      </c>
      <c r="AH695">
        <v>62.061143960360788</v>
      </c>
      <c r="AI695">
        <v>65.368021259165829</v>
      </c>
      <c r="AJ695">
        <v>0.54997757383849377</v>
      </c>
      <c r="AK695">
        <v>0.54997758378950135</v>
      </c>
      <c r="AL695">
        <v>0.54997529272153411</v>
      </c>
      <c r="AM695">
        <v>0.54997984177032155</v>
      </c>
      <c r="AN695">
        <v>0.96246042126399989</v>
      </c>
      <c r="AO695">
        <v>0.96246042126400011</v>
      </c>
      <c r="AP695">
        <v>0.96246042126400011</v>
      </c>
      <c r="AQ695">
        <v>0.96246042126400011</v>
      </c>
      <c r="AR695">
        <v>15.3060952576445</v>
      </c>
      <c r="AS695">
        <v>15.306095257644509</v>
      </c>
      <c r="AT695">
        <v>15.306095257644509</v>
      </c>
      <c r="AU695">
        <v>15.306095257644509</v>
      </c>
      <c r="AV695" t="str">
        <f>VLOOKUP(Sheet1[[#This Row],[NPDES ID2]],Combined_Sheet__Major_Only___2[[NPDES ID2]:[ECHO BFR]],3,FALSE)</f>
        <v>IL</v>
      </c>
      <c r="AW695" t="s">
        <v>41</v>
      </c>
      <c r="AX695" t="str">
        <f>VLOOKUP(Sheet1[[#This Row],[NPDES ID2]],Combined_Sheet__Major_Only___2[[NPDES ID2]:[ECHO BFR]],27,FALSE)</f>
        <v>other</v>
      </c>
      <c r="AY695" t="str">
        <f>VLOOKUP(Sheet1[[#This Row],[NPDES ID2]],Combined_Sheet__Major_Only___2[[NPDES ID2]:[ECHO BFR]],28,FALSE)</f>
        <v>-</v>
      </c>
      <c r="AZ695" t="str">
        <f>VLOOKUP(Sheet1[[#This Row],[NPDES ID2]],Combined_Sheet__Major_Only___2[[NPDES ID2]:[ECHO BFR]],29,FALSE)</f>
        <v>thickening, preliminaryOps</v>
      </c>
      <c r="BA695">
        <f>VLOOKUP(Sheet1[[#This Row],[NPDES ID2]],Combined_Sheet__Major_Only___2[[NPDES ID2]:[ECHO BFR]],17,FALSE)</f>
        <v>42.25038</v>
      </c>
      <c r="BB695">
        <f>VLOOKUP(Sheet1[[#This Row],[NPDES ID2]],Combined_Sheet__Major_Only___2[[NPDES ID2]:[ECHO BFR]],18,FALSE)</f>
        <v>-88.301509999999993</v>
      </c>
      <c r="BC695" t="str">
        <f>IF(ISNUMBER(SEARCH("aerobic",$AW695)),"aerobic","")</f>
        <v>aerobic</v>
      </c>
      <c r="BD695" t="str">
        <f>IF(ISNUMBER(SEARCH("anaer",$AW695)),"anaer","")</f>
        <v/>
      </c>
      <c r="BE695" t="str">
        <f>IF(ISNUMBER(SEARCH("thickening",$AZ695)),"thickening","")</f>
        <v>thickening</v>
      </c>
      <c r="BF695" s="3" t="str">
        <f>IF(ISNUMBER(SEARCH("airDry",$AW695)),"airDry","")</f>
        <v/>
      </c>
      <c r="BG695" s="3" t="str">
        <f>IF(ISNUMBER(SEARCH("heatDry",$AY695)),"heatDry","")</f>
        <v/>
      </c>
      <c r="BH695" s="3" t="str">
        <f>IF(AND(ISNUMBER(SEARCH("aerobic",$AW695)),ISNUMBER(SEARCH("anaer",$AW695))),"Combined Aer and Anaer.","")</f>
        <v/>
      </c>
    </row>
    <row r="696" spans="1:60" x14ac:dyDescent="0.25">
      <c r="A696" s="4">
        <v>1394</v>
      </c>
      <c r="B696" t="s">
        <v>6608</v>
      </c>
      <c r="C696">
        <v>142.88999999999999</v>
      </c>
      <c r="D696">
        <v>817.24935190154679</v>
      </c>
      <c r="E696">
        <v>816.46386253298033</v>
      </c>
      <c r="F696">
        <v>586.0179036123742</v>
      </c>
      <c r="G696">
        <v>1064.6570892220659</v>
      </c>
      <c r="H696">
        <v>-119.5608500852083</v>
      </c>
      <c r="I696">
        <v>-121.8863935034309</v>
      </c>
      <c r="J696">
        <v>-137.67296088244129</v>
      </c>
      <c r="K696">
        <v>-96.1600754553386</v>
      </c>
      <c r="L696">
        <v>91.377048878131149</v>
      </c>
      <c r="M696">
        <v>90.944119735935971</v>
      </c>
      <c r="N696">
        <v>89.5111706628701</v>
      </c>
      <c r="O696">
        <v>94.418082544298642</v>
      </c>
      <c r="P696">
        <v>3.348616088587391</v>
      </c>
      <c r="Q696">
        <v>3.3811704652932959</v>
      </c>
      <c r="R696">
        <v>2.788578688496699</v>
      </c>
      <c r="S696">
        <v>3.8191495019953461</v>
      </c>
      <c r="T696">
        <v>65398.596401490773</v>
      </c>
      <c r="U696">
        <v>65398.547106348808</v>
      </c>
      <c r="V696">
        <v>65354.39850977248</v>
      </c>
      <c r="W696">
        <v>65443.099777578544</v>
      </c>
      <c r="X696">
        <v>4603.3862990518583</v>
      </c>
      <c r="Y696">
        <v>4623.2737562533875</v>
      </c>
      <c r="Z696">
        <v>4456.6456621007337</v>
      </c>
      <c r="AA696">
        <v>4697.8647225549066</v>
      </c>
      <c r="AB696">
        <v>839.68367610810981</v>
      </c>
      <c r="AC696">
        <v>830.19141534360767</v>
      </c>
      <c r="AD696">
        <v>709.29366860051948</v>
      </c>
      <c r="AE696">
        <v>990.65807222343619</v>
      </c>
      <c r="AF696">
        <v>62.670710455381588</v>
      </c>
      <c r="AG696">
        <v>62.373608868294063</v>
      </c>
      <c r="AH696">
        <v>61.391372822117972</v>
      </c>
      <c r="AI696">
        <v>64.756259992538986</v>
      </c>
      <c r="AJ696">
        <v>0.54206555660974498</v>
      </c>
      <c r="AK696">
        <v>0.54206557231841535</v>
      </c>
      <c r="AL696">
        <v>0.5420619547709512</v>
      </c>
      <c r="AM696">
        <v>0.54206913763973263</v>
      </c>
      <c r="AN696">
        <v>0.96249944065465454</v>
      </c>
      <c r="AO696">
        <v>0.96249944065465443</v>
      </c>
      <c r="AP696">
        <v>0.96249944065465443</v>
      </c>
      <c r="AQ696">
        <v>0.96249944065465443</v>
      </c>
      <c r="AR696">
        <v>13.480459354020599</v>
      </c>
      <c r="AS696">
        <v>13.48045935402059</v>
      </c>
      <c r="AT696">
        <v>13.48045935402059</v>
      </c>
      <c r="AU696">
        <v>13.48045935402059</v>
      </c>
      <c r="AV696" t="str">
        <f>VLOOKUP(Sheet1[[#This Row],[NPDES ID2]],Combined_Sheet__Major_Only___2[[NPDES ID2]:[ECHO BFR]],3,FALSE)</f>
        <v>IL</v>
      </c>
      <c r="AW696" t="s">
        <v>41</v>
      </c>
      <c r="AX696" t="str">
        <f>VLOOKUP(Sheet1[[#This Row],[NPDES ID2]],Combined_Sheet__Major_Only___2[[NPDES ID2]:[ECHO BFR]],27,FALSE)</f>
        <v>-</v>
      </c>
      <c r="AY696" t="str">
        <f>VLOOKUP(Sheet1[[#This Row],[NPDES ID2]],Combined_Sheet__Major_Only___2[[NPDES ID2]:[ECHO BFR]],28,FALSE)</f>
        <v>-</v>
      </c>
      <c r="AZ696" t="str">
        <f>VLOOKUP(Sheet1[[#This Row],[NPDES ID2]],Combined_Sheet__Major_Only___2[[NPDES ID2]:[ECHO BFR]],29,FALSE)</f>
        <v>preliminaryOps, thickening</v>
      </c>
      <c r="BA696">
        <f>VLOOKUP(Sheet1[[#This Row],[NPDES ID2]],Combined_Sheet__Major_Only___2[[NPDES ID2]:[ECHO BFR]],17,FALSE)</f>
        <v>41.971553</v>
      </c>
      <c r="BB696">
        <f>VLOOKUP(Sheet1[[#This Row],[NPDES ID2]],Combined_Sheet__Major_Only___2[[NPDES ID2]:[ECHO BFR]],18,FALSE)</f>
        <v>-88.075107000000003</v>
      </c>
      <c r="BC696" t="str">
        <f>IF(ISNUMBER(SEARCH("aerobic",$AW696)),"aerobic","")</f>
        <v>aerobic</v>
      </c>
      <c r="BD696" t="str">
        <f>IF(ISNUMBER(SEARCH("anaer",$AW696)),"anaer","")</f>
        <v/>
      </c>
      <c r="BE696" t="str">
        <f>IF(ISNUMBER(SEARCH("thickening",$AZ696)),"thickening","")</f>
        <v>thickening</v>
      </c>
      <c r="BF696" s="2" t="str">
        <f>IF(ISNUMBER(SEARCH("airDry",$AW696)),"airDry","")</f>
        <v/>
      </c>
      <c r="BG696" s="2" t="str">
        <f>IF(ISNUMBER(SEARCH("heatDry",$AY696)),"heatDry","")</f>
        <v/>
      </c>
      <c r="BH696" s="2" t="str">
        <f>IF(AND(ISNUMBER(SEARCH("aerobic",$AW696)),ISNUMBER(SEARCH("anaer",$AW696))),"Combined Aer and Anaer.","")</f>
        <v/>
      </c>
    </row>
    <row r="697" spans="1:60" x14ac:dyDescent="0.25">
      <c r="A697" s="4">
        <v>1425</v>
      </c>
      <c r="B697" t="s">
        <v>6740</v>
      </c>
      <c r="C697">
        <v>131</v>
      </c>
      <c r="D697">
        <v>871.02203721802857</v>
      </c>
      <c r="E697">
        <v>870.6465826183387</v>
      </c>
      <c r="F697">
        <v>621.92298980507383</v>
      </c>
      <c r="G697">
        <v>1138.5051145417681</v>
      </c>
      <c r="H697">
        <v>-118.46792428607129</v>
      </c>
      <c r="I697">
        <v>-120.7692980769669</v>
      </c>
      <c r="J697">
        <v>-136.45021763786411</v>
      </c>
      <c r="K697">
        <v>-95.007313792525025</v>
      </c>
      <c r="L697">
        <v>84.493182729833819</v>
      </c>
      <c r="M697">
        <v>84.101973605521877</v>
      </c>
      <c r="N697">
        <v>82.807135332024075</v>
      </c>
      <c r="O697">
        <v>87.241133125173846</v>
      </c>
      <c r="P697">
        <v>3.0684661766646859</v>
      </c>
      <c r="Q697">
        <v>3.1012356732808741</v>
      </c>
      <c r="R697">
        <v>2.552322815795415</v>
      </c>
      <c r="S697">
        <v>3.4980445421674151</v>
      </c>
      <c r="T697">
        <v>65498.073319669347</v>
      </c>
      <c r="U697">
        <v>65498.023951595707</v>
      </c>
      <c r="V697">
        <v>65453.810037598923</v>
      </c>
      <c r="W697">
        <v>65542.642538070417</v>
      </c>
      <c r="X697">
        <v>4571.0558731658057</v>
      </c>
      <c r="Y697">
        <v>4590.3310628396512</v>
      </c>
      <c r="Z697">
        <v>4428.6517140915521</v>
      </c>
      <c r="AA697">
        <v>4662.7254385965143</v>
      </c>
      <c r="AB697">
        <v>887.72409968656768</v>
      </c>
      <c r="AC697">
        <v>876.53768690535048</v>
      </c>
      <c r="AD697">
        <v>742.02202802526597</v>
      </c>
      <c r="AE697">
        <v>1059.1012319154661</v>
      </c>
      <c r="AF697">
        <v>63.209081507041731</v>
      </c>
      <c r="AG697">
        <v>62.916251594790417</v>
      </c>
      <c r="AH697">
        <v>61.948102877342997</v>
      </c>
      <c r="AI697">
        <v>65.264687203674114</v>
      </c>
      <c r="AJ697">
        <v>0.54864129269377859</v>
      </c>
      <c r="AK697">
        <v>0.54864130751420881</v>
      </c>
      <c r="AL697">
        <v>0.54863789466697643</v>
      </c>
      <c r="AM697">
        <v>0.54864467108750392</v>
      </c>
      <c r="AN697">
        <v>0.96255333661480347</v>
      </c>
      <c r="AO697">
        <v>0.96255333661480369</v>
      </c>
      <c r="AP697">
        <v>0.96255333661480369</v>
      </c>
      <c r="AQ697">
        <v>0.96255333661480369</v>
      </c>
      <c r="AR697">
        <v>13.125219790807281</v>
      </c>
      <c r="AS697">
        <v>13.125219790807281</v>
      </c>
      <c r="AT697">
        <v>13.125219790807281</v>
      </c>
      <c r="AU697">
        <v>13.125219790807281</v>
      </c>
      <c r="AV697" t="str">
        <f>VLOOKUP(Sheet1[[#This Row],[NPDES ID2]],Combined_Sheet__Major_Only___2[[NPDES ID2]:[ECHO BFR]],3,FALSE)</f>
        <v>AL</v>
      </c>
      <c r="AW697" t="s">
        <v>41</v>
      </c>
      <c r="AX697" t="str">
        <f>VLOOKUP(Sheet1[[#This Row],[NPDES ID2]],Combined_Sheet__Major_Only___2[[NPDES ID2]:[ECHO BFR]],27,FALSE)</f>
        <v>tempSludgeStore</v>
      </c>
      <c r="AY697" t="str">
        <f>VLOOKUP(Sheet1[[#This Row],[NPDES ID2]],Combined_Sheet__Major_Only___2[[NPDES ID2]:[ECHO BFR]],28,FALSE)</f>
        <v>-</v>
      </c>
      <c r="AZ697" t="str">
        <f>VLOOKUP(Sheet1[[#This Row],[NPDES ID2]],Combined_Sheet__Major_Only___2[[NPDES ID2]:[ECHO BFR]],29,FALSE)</f>
        <v>thickening</v>
      </c>
      <c r="BA697">
        <f>VLOOKUP(Sheet1[[#This Row],[NPDES ID2]],Combined_Sheet__Major_Only___2[[NPDES ID2]:[ECHO BFR]],17,FALSE)</f>
        <v>32.901400000000002</v>
      </c>
      <c r="BB697">
        <f>VLOOKUP(Sheet1[[#This Row],[NPDES ID2]],Combined_Sheet__Major_Only___2[[NPDES ID2]:[ECHO BFR]],18,FALSE)</f>
        <v>-85.951400000000007</v>
      </c>
      <c r="BC697" t="str">
        <f>IF(ISNUMBER(SEARCH("aerobic",$AW697)),"aerobic","")</f>
        <v>aerobic</v>
      </c>
      <c r="BD697" t="str">
        <f>IF(ISNUMBER(SEARCH("anaer",$AW697)),"anaer","")</f>
        <v/>
      </c>
      <c r="BE697" t="str">
        <f>IF(ISNUMBER(SEARCH("thickening",$AZ697)),"thickening","")</f>
        <v>thickening</v>
      </c>
      <c r="BF697" s="3" t="str">
        <f>IF(ISNUMBER(SEARCH("airDry",$AW697)),"airDry","")</f>
        <v/>
      </c>
      <c r="BG697" s="3" t="str">
        <f>IF(ISNUMBER(SEARCH("heatDry",$AY697)),"heatDry","")</f>
        <v/>
      </c>
      <c r="BH697" s="3" t="str">
        <f>IF(AND(ISNUMBER(SEARCH("aerobic",$AW697)),ISNUMBER(SEARCH("anaer",$AW697))),"Combined Aer and Anaer.","")</f>
        <v/>
      </c>
    </row>
    <row r="698" spans="1:60" x14ac:dyDescent="0.25">
      <c r="A698" s="4">
        <v>1622</v>
      </c>
      <c r="B698" t="s">
        <v>7619</v>
      </c>
      <c r="C698">
        <v>72.69</v>
      </c>
      <c r="D698">
        <v>1486.4302735861729</v>
      </c>
      <c r="E698">
        <v>1485.943720923173</v>
      </c>
      <c r="F698">
        <v>1039.9960925917351</v>
      </c>
      <c r="G698">
        <v>1960.942267889377</v>
      </c>
      <c r="H698">
        <v>-120.0974309530085</v>
      </c>
      <c r="I698">
        <v>-122.4356457279771</v>
      </c>
      <c r="J698">
        <v>-138.27576557432161</v>
      </c>
      <c r="K698">
        <v>-96.705278277811118</v>
      </c>
      <c r="L698">
        <v>46.299217500739822</v>
      </c>
      <c r="M698">
        <v>46.07749214187259</v>
      </c>
      <c r="N698">
        <v>45.343715447590093</v>
      </c>
      <c r="O698">
        <v>47.856545146384363</v>
      </c>
      <c r="P698">
        <v>1.703878830569425</v>
      </c>
      <c r="Q698">
        <v>1.719685899135925</v>
      </c>
      <c r="R698">
        <v>1.419673769737138</v>
      </c>
      <c r="S698">
        <v>1.9437032606255691</v>
      </c>
      <c r="T698">
        <v>65586.335223199087</v>
      </c>
      <c r="U698">
        <v>65586.285790416063</v>
      </c>
      <c r="V698">
        <v>65542.013922876198</v>
      </c>
      <c r="W698">
        <v>65630.962860859741</v>
      </c>
      <c r="X698">
        <v>4635.1254576603496</v>
      </c>
      <c r="Y698">
        <v>4655.3765487476812</v>
      </c>
      <c r="Z698">
        <v>4485.7977447945359</v>
      </c>
      <c r="AA698">
        <v>4731.2757965256551</v>
      </c>
      <c r="AB698">
        <v>929.509392583063</v>
      </c>
      <c r="AC698">
        <v>916.70807996087524</v>
      </c>
      <c r="AD698">
        <v>772.25909213393948</v>
      </c>
      <c r="AE698">
        <v>1114.610443147815</v>
      </c>
      <c r="AF698">
        <v>62.42043189808647</v>
      </c>
      <c r="AG698">
        <v>62.121409127451457</v>
      </c>
      <c r="AH698">
        <v>61.13242161290448</v>
      </c>
      <c r="AI698">
        <v>64.519944149338372</v>
      </c>
      <c r="AJ698">
        <v>0.53900902197263045</v>
      </c>
      <c r="AK698">
        <v>0.53900903019864266</v>
      </c>
      <c r="AL698">
        <v>0.53900713640241693</v>
      </c>
      <c r="AM698">
        <v>0.53901089664262347</v>
      </c>
      <c r="AN698">
        <v>0.96260102681148452</v>
      </c>
      <c r="AO698">
        <v>0.96260102681148485</v>
      </c>
      <c r="AP698">
        <v>0.96260102681148485</v>
      </c>
      <c r="AQ698">
        <v>0.96260102681148485</v>
      </c>
      <c r="AR698">
        <v>12.734696863051029</v>
      </c>
      <c r="AS698">
        <v>12.73469686305102</v>
      </c>
      <c r="AT698">
        <v>12.73469686305102</v>
      </c>
      <c r="AU698">
        <v>12.73469686305102</v>
      </c>
      <c r="AV698" t="str">
        <f>VLOOKUP(Sheet1[[#This Row],[NPDES ID2]],Combined_Sheet__Major_Only___2[[NPDES ID2]:[ECHO BFR]],3,FALSE)</f>
        <v>MO</v>
      </c>
      <c r="AW698" t="s">
        <v>41</v>
      </c>
      <c r="AX698" t="str">
        <f>VLOOKUP(Sheet1[[#This Row],[NPDES ID2]],Combined_Sheet__Major_Only___2[[NPDES ID2]:[ECHO BFR]],27,FALSE)</f>
        <v>tempSludgeStore</v>
      </c>
      <c r="AY698" t="str">
        <f>VLOOKUP(Sheet1[[#This Row],[NPDES ID2]],Combined_Sheet__Major_Only___2[[NPDES ID2]:[ECHO BFR]],28,FALSE)</f>
        <v>-</v>
      </c>
      <c r="AZ698" t="str">
        <f>VLOOKUP(Sheet1[[#This Row],[NPDES ID2]],Combined_Sheet__Major_Only___2[[NPDES ID2]:[ECHO BFR]],29,FALSE)</f>
        <v>preliminaryOps, thickening</v>
      </c>
      <c r="BA698">
        <f>VLOOKUP(Sheet1[[#This Row],[NPDES ID2]],Combined_Sheet__Major_Only___2[[NPDES ID2]:[ECHO BFR]],17,FALSE)</f>
        <v>38.238972599999997</v>
      </c>
      <c r="BB698">
        <f>VLOOKUP(Sheet1[[#This Row],[NPDES ID2]],Combined_Sheet__Major_Only___2[[NPDES ID2]:[ECHO BFR]],18,FALSE)</f>
        <v>-91.129642000000004</v>
      </c>
      <c r="BC698" t="str">
        <f>IF(ISNUMBER(SEARCH("aerobic",$AW698)),"aerobic","")</f>
        <v>aerobic</v>
      </c>
      <c r="BD698" t="str">
        <f>IF(ISNUMBER(SEARCH("anaer",$AW698)),"anaer","")</f>
        <v/>
      </c>
      <c r="BE698" t="str">
        <f>IF(ISNUMBER(SEARCH("thickening",$AZ698)),"thickening","")</f>
        <v>thickening</v>
      </c>
      <c r="BF698" s="2" t="str">
        <f>IF(ISNUMBER(SEARCH("airDry",$AW698)),"airDry","")</f>
        <v/>
      </c>
      <c r="BG698" s="2" t="str">
        <f>IF(ISNUMBER(SEARCH("heatDry",$AY698)),"heatDry","")</f>
        <v/>
      </c>
      <c r="BH698" s="2" t="str">
        <f>IF(AND(ISNUMBER(SEARCH("aerobic",$AW698)),ISNUMBER(SEARCH("anaer",$AW698))),"Combined Aer and Anaer.","")</f>
        <v/>
      </c>
    </row>
    <row r="699" spans="1:60" x14ac:dyDescent="0.25">
      <c r="A699" s="4">
        <v>534</v>
      </c>
      <c r="B699" t="s">
        <v>2632</v>
      </c>
      <c r="C699">
        <v>284.92</v>
      </c>
      <c r="D699">
        <v>497.05283514347832</v>
      </c>
      <c r="E699">
        <v>501.72232348596731</v>
      </c>
      <c r="F699">
        <v>375.25941604072398</v>
      </c>
      <c r="G699">
        <v>636.75474761087219</v>
      </c>
      <c r="H699">
        <v>-119.7717577826394</v>
      </c>
      <c r="I699">
        <v>-122.1003063585314</v>
      </c>
      <c r="J699">
        <v>-137.90326029253211</v>
      </c>
      <c r="K699">
        <v>-96.419700222219973</v>
      </c>
      <c r="L699">
        <v>181.84770579711949</v>
      </c>
      <c r="M699">
        <v>180.98178094798811</v>
      </c>
      <c r="N699">
        <v>178.11483322409021</v>
      </c>
      <c r="O699">
        <v>187.93131142835631</v>
      </c>
      <c r="P699">
        <v>6.6777753823561454</v>
      </c>
      <c r="Q699">
        <v>6.7412351552309158</v>
      </c>
      <c r="R699">
        <v>5.5624444660153776</v>
      </c>
      <c r="S699">
        <v>7.6169452078708639</v>
      </c>
      <c r="T699">
        <v>65614.302477802528</v>
      </c>
      <c r="U699">
        <v>65614.253024515259</v>
      </c>
      <c r="V699">
        <v>65569.962793429746</v>
      </c>
      <c r="W699">
        <v>65658.948626578844</v>
      </c>
      <c r="X699">
        <v>4627.6369944731341</v>
      </c>
      <c r="Y699">
        <v>4647.7368697303691</v>
      </c>
      <c r="Z699">
        <v>4479.3531287042597</v>
      </c>
      <c r="AA699">
        <v>4723.1177953711413</v>
      </c>
      <c r="AB699">
        <v>759.45865407344911</v>
      </c>
      <c r="AC699">
        <v>752.4800331252809</v>
      </c>
      <c r="AD699">
        <v>652.30310571875998</v>
      </c>
      <c r="AE699">
        <v>881.15478109492335</v>
      </c>
      <c r="AF699">
        <v>62.548545919131648</v>
      </c>
      <c r="AG699">
        <v>62.250359248717842</v>
      </c>
      <c r="AH699">
        <v>61.265293039238777</v>
      </c>
      <c r="AI699">
        <v>64.640809842113654</v>
      </c>
      <c r="AJ699">
        <v>0.54057358472261807</v>
      </c>
      <c r="AK699">
        <v>0.54057361483264965</v>
      </c>
      <c r="AL699">
        <v>0.5405666767196714</v>
      </c>
      <c r="AM699">
        <v>0.54058045286447853</v>
      </c>
      <c r="AN699">
        <v>0.96261611291174309</v>
      </c>
      <c r="AO699">
        <v>0.96261611291174298</v>
      </c>
      <c r="AP699">
        <v>0.96261611291174298</v>
      </c>
      <c r="AQ699">
        <v>0.96261611291174298</v>
      </c>
      <c r="AR699">
        <v>14.311022815269549</v>
      </c>
      <c r="AS699">
        <v>14.311022815269549</v>
      </c>
      <c r="AT699">
        <v>14.311022815269549</v>
      </c>
      <c r="AU699">
        <v>14.311022815269549</v>
      </c>
      <c r="AV699" t="str">
        <f>VLOOKUP(Sheet1[[#This Row],[NPDES ID2]],Combined_Sheet__Major_Only___2[[NPDES ID2]:[ECHO BFR]],3,FALSE)</f>
        <v>NC</v>
      </c>
      <c r="AW699" t="s">
        <v>41</v>
      </c>
      <c r="AX699" t="str">
        <f>VLOOKUP(Sheet1[[#This Row],[NPDES ID2]],Combined_Sheet__Major_Only___2[[NPDES ID2]:[ECHO BFR]],27,FALSE)</f>
        <v>-</v>
      </c>
      <c r="AY699" t="str">
        <f>VLOOKUP(Sheet1[[#This Row],[NPDES ID2]],Combined_Sheet__Major_Only___2[[NPDES ID2]:[ECHO BFR]],28,FALSE)</f>
        <v>-</v>
      </c>
      <c r="AZ699" t="str">
        <f>VLOOKUP(Sheet1[[#This Row],[NPDES ID2]],Combined_Sheet__Major_Only___2[[NPDES ID2]:[ECHO BFR]],29,FALSE)</f>
        <v>thickening</v>
      </c>
      <c r="BA699">
        <f>VLOOKUP(Sheet1[[#This Row],[NPDES ID2]],Combined_Sheet__Major_Only___2[[NPDES ID2]:[ECHO BFR]],17,FALSE)</f>
        <v>35.883200000000002</v>
      </c>
      <c r="BB699">
        <f>VLOOKUP(Sheet1[[#This Row],[NPDES ID2]],Combined_Sheet__Major_Only___2[[NPDES ID2]:[ECHO BFR]],18,FALSE)</f>
        <v>-77.538300000000007</v>
      </c>
      <c r="BC699" t="str">
        <f>IF(ISNUMBER(SEARCH("aerobic",$AW699)),"aerobic","")</f>
        <v>aerobic</v>
      </c>
      <c r="BD699" t="str">
        <f>IF(ISNUMBER(SEARCH("anaer",$AW699)),"anaer","")</f>
        <v/>
      </c>
      <c r="BE699" t="str">
        <f>IF(ISNUMBER(SEARCH("thickening",$AZ699)),"thickening","")</f>
        <v>thickening</v>
      </c>
      <c r="BF699" s="2" t="str">
        <f>IF(ISNUMBER(SEARCH("airDry",$AW699)),"airDry","")</f>
        <v/>
      </c>
      <c r="BG699" s="2" t="str">
        <f>IF(ISNUMBER(SEARCH("heatDry",$AY699)),"heatDry","")</f>
        <v/>
      </c>
      <c r="BH699" s="2" t="str">
        <f>IF(AND(ISNUMBER(SEARCH("aerobic",$AW699)),ISNUMBER(SEARCH("anaer",$AW699))),"Combined Aer and Anaer.","")</f>
        <v/>
      </c>
    </row>
    <row r="700" spans="1:60" x14ac:dyDescent="0.25">
      <c r="A700" s="4">
        <v>2585</v>
      </c>
      <c r="B700" t="s">
        <v>11975</v>
      </c>
      <c r="C700">
        <v>76.2</v>
      </c>
      <c r="D700">
        <v>1395.987651970989</v>
      </c>
      <c r="E700">
        <v>1395.379683048475</v>
      </c>
      <c r="F700">
        <v>977.9309011490343</v>
      </c>
      <c r="G700">
        <v>1840.1958586090291</v>
      </c>
      <c r="H700">
        <v>-117.61789854076051</v>
      </c>
      <c r="I700">
        <v>-119.90078092709579</v>
      </c>
      <c r="J700">
        <v>-135.5001667590503</v>
      </c>
      <c r="K700">
        <v>-94.095991464065278</v>
      </c>
      <c r="L700">
        <v>49.48487785874984</v>
      </c>
      <c r="M700">
        <v>49.259970570869541</v>
      </c>
      <c r="N700">
        <v>48.515662435660232</v>
      </c>
      <c r="O700">
        <v>51.064555866743078</v>
      </c>
      <c r="P700">
        <v>1.7841595433486661</v>
      </c>
      <c r="Q700">
        <v>1.804588522377778</v>
      </c>
      <c r="R700">
        <v>1.482659090063301</v>
      </c>
      <c r="S700">
        <v>2.0331879332832981</v>
      </c>
      <c r="T700">
        <v>65638.749602295837</v>
      </c>
      <c r="U700">
        <v>65638.700131085119</v>
      </c>
      <c r="V700">
        <v>65594.393847802377</v>
      </c>
      <c r="W700">
        <v>65683.411932265357</v>
      </c>
      <c r="X700">
        <v>4549.6350614883904</v>
      </c>
      <c r="Y700">
        <v>4568.4471797996393</v>
      </c>
      <c r="Z700">
        <v>4410.5088446588798</v>
      </c>
      <c r="AA700">
        <v>4639.1810974339933</v>
      </c>
      <c r="AB700">
        <v>766.25676860963608</v>
      </c>
      <c r="AC700">
        <v>759.13108965399783</v>
      </c>
      <c r="AD700">
        <v>655.79548034674099</v>
      </c>
      <c r="AE700">
        <v>893.20558641619903</v>
      </c>
      <c r="AF700">
        <v>63.642213644873813</v>
      </c>
      <c r="AG700">
        <v>63.352868660357231</v>
      </c>
      <c r="AH700">
        <v>62.395904570834773</v>
      </c>
      <c r="AI700">
        <v>65.67375775609402</v>
      </c>
      <c r="AJ700">
        <v>0.55393246874734647</v>
      </c>
      <c r="AK700">
        <v>0.55393247699748516</v>
      </c>
      <c r="AL700">
        <v>0.55393057766214227</v>
      </c>
      <c r="AM700">
        <v>0.55393434890026672</v>
      </c>
      <c r="AN700">
        <v>0.96262929021696708</v>
      </c>
      <c r="AO700">
        <v>0.96262929021696719</v>
      </c>
      <c r="AP700">
        <v>0.96262929021696719</v>
      </c>
      <c r="AQ700">
        <v>0.96262929021696719</v>
      </c>
      <c r="AR700">
        <v>14.338805731297461</v>
      </c>
      <c r="AS700">
        <v>14.338805731297461</v>
      </c>
      <c r="AT700">
        <v>14.338805731297461</v>
      </c>
      <c r="AU700">
        <v>14.338805731297461</v>
      </c>
      <c r="AV700" t="str">
        <f>VLOOKUP(Sheet1[[#This Row],[NPDES ID2]],Combined_Sheet__Major_Only___2[[NPDES ID2]:[ECHO BFR]],3,FALSE)</f>
        <v>IL</v>
      </c>
      <c r="AW700" t="s">
        <v>41</v>
      </c>
      <c r="AX700" t="str">
        <f>VLOOKUP(Sheet1[[#This Row],[NPDES ID2]],Combined_Sheet__Major_Only___2[[NPDES ID2]:[ECHO BFR]],27,FALSE)</f>
        <v>-</v>
      </c>
      <c r="AY700" t="str">
        <f>VLOOKUP(Sheet1[[#This Row],[NPDES ID2]],Combined_Sheet__Major_Only___2[[NPDES ID2]:[ECHO BFR]],28,FALSE)</f>
        <v>-</v>
      </c>
      <c r="AZ700" t="str">
        <f>VLOOKUP(Sheet1[[#This Row],[NPDES ID2]],Combined_Sheet__Major_Only___2[[NPDES ID2]:[ECHO BFR]],29,FALSE)</f>
        <v>thickening</v>
      </c>
      <c r="BA700">
        <f>VLOOKUP(Sheet1[[#This Row],[NPDES ID2]],Combined_Sheet__Major_Only___2[[NPDES ID2]:[ECHO BFR]],17,FALSE)</f>
        <v>40.708469999999998</v>
      </c>
      <c r="BB700">
        <f>VLOOKUP(Sheet1[[#This Row],[NPDES ID2]],Combined_Sheet__Major_Only___2[[NPDES ID2]:[ECHO BFR]],18,FALSE)</f>
        <v>-89.533569999999997</v>
      </c>
      <c r="BC700" t="str">
        <f>IF(ISNUMBER(SEARCH("aerobic",$AW700)),"aerobic","")</f>
        <v>aerobic</v>
      </c>
      <c r="BD700" t="str">
        <f>IF(ISNUMBER(SEARCH("anaer",$AW700)),"anaer","")</f>
        <v/>
      </c>
      <c r="BE700" t="str">
        <f>IF(ISNUMBER(SEARCH("thickening",$AZ700)),"thickening","")</f>
        <v>thickening</v>
      </c>
      <c r="BF700" s="3" t="str">
        <f>IF(ISNUMBER(SEARCH("airDry",$AW700)),"airDry","")</f>
        <v/>
      </c>
      <c r="BG700" s="3" t="str">
        <f>IF(ISNUMBER(SEARCH("heatDry",$AY700)),"heatDry","")</f>
        <v/>
      </c>
      <c r="BH700" s="3" t="str">
        <f>IF(AND(ISNUMBER(SEARCH("aerobic",$AW700)),ISNUMBER(SEARCH("anaer",$AW700))),"Combined Aer and Anaer.","")</f>
        <v/>
      </c>
    </row>
    <row r="701" spans="1:60" x14ac:dyDescent="0.25">
      <c r="A701" s="4">
        <v>45</v>
      </c>
      <c r="B701" t="s">
        <v>274</v>
      </c>
      <c r="C701">
        <v>162</v>
      </c>
      <c r="D701">
        <v>710.29415296054412</v>
      </c>
      <c r="E701">
        <v>709.09557717718565</v>
      </c>
      <c r="F701">
        <v>512.94873423909678</v>
      </c>
      <c r="G701">
        <v>925.24768184046877</v>
      </c>
      <c r="H701">
        <v>-114.6752936201018</v>
      </c>
      <c r="I701">
        <v>-117.0862572605391</v>
      </c>
      <c r="J701">
        <v>-132.83647123740769</v>
      </c>
      <c r="K701">
        <v>-91.024571000244862</v>
      </c>
      <c r="L701">
        <v>107.67963379963901</v>
      </c>
      <c r="M701">
        <v>107.2211603692094</v>
      </c>
      <c r="N701">
        <v>105.70355752460441</v>
      </c>
      <c r="O701">
        <v>110.900234130182</v>
      </c>
      <c r="P701">
        <v>3.7878218971215678</v>
      </c>
      <c r="Q701">
        <v>3.8361960241571178</v>
      </c>
      <c r="R701">
        <v>3.1307941721642609</v>
      </c>
      <c r="S701">
        <v>4.3275561083956173</v>
      </c>
      <c r="T701">
        <v>65684.120320737144</v>
      </c>
      <c r="U701">
        <v>65684.070816262829</v>
      </c>
      <c r="V701">
        <v>65639.734742166824</v>
      </c>
      <c r="W701">
        <v>65728.812680919858</v>
      </c>
      <c r="X701">
        <v>4447.9598231671034</v>
      </c>
      <c r="Y701">
        <v>4465.1177754101409</v>
      </c>
      <c r="Z701">
        <v>4320.5189364036614</v>
      </c>
      <c r="AA701">
        <v>4529.9627120232772</v>
      </c>
      <c r="AB701">
        <v>869.21597827979292</v>
      </c>
      <c r="AC701">
        <v>858.77489033811116</v>
      </c>
      <c r="AD701">
        <v>726.27403708119073</v>
      </c>
      <c r="AE701">
        <v>1039.7760085765899</v>
      </c>
      <c r="AF701">
        <v>65.14008561350505</v>
      </c>
      <c r="AG701">
        <v>64.862524463808796</v>
      </c>
      <c r="AH701">
        <v>63.945109289348757</v>
      </c>
      <c r="AI701">
        <v>67.088207086798491</v>
      </c>
      <c r="AJ701">
        <v>0.57223621101820166</v>
      </c>
      <c r="AK701">
        <v>0.57223622986067446</v>
      </c>
      <c r="AL701">
        <v>0.57223189025355647</v>
      </c>
      <c r="AM701">
        <v>0.57224050682507455</v>
      </c>
      <c r="AN701">
        <v>0.96265372099842705</v>
      </c>
      <c r="AO701">
        <v>0.96265372099842716</v>
      </c>
      <c r="AP701">
        <v>0.96265372099842716</v>
      </c>
      <c r="AQ701">
        <v>0.96265372099842716</v>
      </c>
      <c r="AR701">
        <v>13.47973555281575</v>
      </c>
      <c r="AS701">
        <v>13.47973555281575</v>
      </c>
      <c r="AT701">
        <v>13.47973555281575</v>
      </c>
      <c r="AU701">
        <v>13.47973555281575</v>
      </c>
      <c r="AV701" t="str">
        <f>VLOOKUP(Sheet1[[#This Row],[NPDES ID2]],Combined_Sheet__Major_Only___2[[NPDES ID2]:[ECHO BFR]],3,FALSE)</f>
        <v>KY</v>
      </c>
      <c r="AW701" t="s">
        <v>41</v>
      </c>
      <c r="AX701" t="str">
        <f>VLOOKUP(Sheet1[[#This Row],[NPDES ID2]],Combined_Sheet__Major_Only___2[[NPDES ID2]:[ECHO BFR]],27,FALSE)</f>
        <v>tempSludgeStore</v>
      </c>
      <c r="AY701" t="str">
        <f>VLOOKUP(Sheet1[[#This Row],[NPDES ID2]],Combined_Sheet__Major_Only___2[[NPDES ID2]:[ECHO BFR]],28,FALSE)</f>
        <v>-</v>
      </c>
      <c r="AZ701" t="str">
        <f>VLOOKUP(Sheet1[[#This Row],[NPDES ID2]],Combined_Sheet__Major_Only___2[[NPDES ID2]:[ECHO BFR]],29,FALSE)</f>
        <v>thickening, preliminaryOps</v>
      </c>
      <c r="BA701">
        <f>VLOOKUP(Sheet1[[#This Row],[NPDES ID2]],Combined_Sheet__Major_Only___2[[NPDES ID2]:[ECHO BFR]],17,FALSE)</f>
        <v>37.5625</v>
      </c>
      <c r="BB701">
        <f>VLOOKUP(Sheet1[[#This Row],[NPDES ID2]],Combined_Sheet__Major_Only___2[[NPDES ID2]:[ECHO BFR]],18,FALSE)</f>
        <v>-85.272221999999999</v>
      </c>
      <c r="BC701" t="str">
        <f>IF(ISNUMBER(SEARCH("aerobic",$AW701)),"aerobic","")</f>
        <v>aerobic</v>
      </c>
      <c r="BD701" t="str">
        <f>IF(ISNUMBER(SEARCH("anaer",$AW701)),"anaer","")</f>
        <v/>
      </c>
      <c r="BE701" t="str">
        <f>IF(ISNUMBER(SEARCH("thickening",$AZ701)),"thickening","")</f>
        <v>thickening</v>
      </c>
      <c r="BF701" s="3" t="str">
        <f>IF(ISNUMBER(SEARCH("airDry",$AW701)),"airDry","")</f>
        <v/>
      </c>
      <c r="BG701" s="3" t="str">
        <f>IF(ISNUMBER(SEARCH("heatDry",$AY701)),"heatDry","")</f>
        <v/>
      </c>
      <c r="BH701" s="3" t="str">
        <f>IF(AND(ISNUMBER(SEARCH("aerobic",$AW701)),ISNUMBER(SEARCH("anaer",$AW701))),"Combined Aer and Anaer.","")</f>
        <v/>
      </c>
    </row>
    <row r="702" spans="1:60" x14ac:dyDescent="0.25">
      <c r="A702" s="4">
        <v>2467</v>
      </c>
      <c r="B702" t="s">
        <v>11485</v>
      </c>
      <c r="C702">
        <v>208.74</v>
      </c>
      <c r="D702">
        <v>637.48396952627559</v>
      </c>
      <c r="E702">
        <v>634.83722542228156</v>
      </c>
      <c r="F702">
        <v>468.17677840046099</v>
      </c>
      <c r="G702">
        <v>826.59045804305481</v>
      </c>
      <c r="H702">
        <v>-125.48862957147389</v>
      </c>
      <c r="I702">
        <v>-127.9461269971176</v>
      </c>
      <c r="J702">
        <v>-144.27833812273821</v>
      </c>
      <c r="K702">
        <v>-102.4201137105813</v>
      </c>
      <c r="L702">
        <v>127.5775706447087</v>
      </c>
      <c r="M702">
        <v>126.8984066566194</v>
      </c>
      <c r="N702">
        <v>124.6501394724451</v>
      </c>
      <c r="O702">
        <v>132.3486339356825</v>
      </c>
      <c r="P702">
        <v>4.9040037401139926</v>
      </c>
      <c r="Q702">
        <v>4.9537125792248364</v>
      </c>
      <c r="R702">
        <v>4.1081330683034549</v>
      </c>
      <c r="S702">
        <v>5.5913207045944002</v>
      </c>
      <c r="T702">
        <v>65863.335836532773</v>
      </c>
      <c r="U702">
        <v>65863.286200666247</v>
      </c>
      <c r="V702">
        <v>65818.832452084433</v>
      </c>
      <c r="W702">
        <v>65908.14681683715</v>
      </c>
      <c r="X702">
        <v>4851.251729504871</v>
      </c>
      <c r="Y702">
        <v>4874.8968103397319</v>
      </c>
      <c r="Z702">
        <v>4677.5982516778322</v>
      </c>
      <c r="AA702">
        <v>4963.2078073841358</v>
      </c>
      <c r="AB702">
        <v>959.65361069742994</v>
      </c>
      <c r="AC702">
        <v>945.74410788179966</v>
      </c>
      <c r="AD702">
        <v>799.64281943529113</v>
      </c>
      <c r="AE702">
        <v>1145.333500384847</v>
      </c>
      <c r="AF702">
        <v>59.896264700905661</v>
      </c>
      <c r="AG702">
        <v>59.577142009713143</v>
      </c>
      <c r="AH702">
        <v>58.522412273153982</v>
      </c>
      <c r="AI702">
        <v>62.136025871637393</v>
      </c>
      <c r="AJ702">
        <v>0.50819732510068538</v>
      </c>
      <c r="AK702">
        <v>0.50819734781353809</v>
      </c>
      <c r="AL702">
        <v>0.50819211546578658</v>
      </c>
      <c r="AM702">
        <v>0.50820250465953076</v>
      </c>
      <c r="AN702">
        <v>0.96274991173905466</v>
      </c>
      <c r="AO702">
        <v>0.96274991173905489</v>
      </c>
      <c r="AP702">
        <v>0.96274991173905489</v>
      </c>
      <c r="AQ702">
        <v>0.96274991173905489</v>
      </c>
      <c r="AR702">
        <v>12.311332691768509</v>
      </c>
      <c r="AS702">
        <v>12.311332691768509</v>
      </c>
      <c r="AT702">
        <v>12.311332691768509</v>
      </c>
      <c r="AU702">
        <v>12.311332691768509</v>
      </c>
      <c r="AV702" t="str">
        <f>VLOOKUP(Sheet1[[#This Row],[NPDES ID2]],Combined_Sheet__Major_Only___2[[NPDES ID2]:[ECHO BFR]],3,FALSE)</f>
        <v>WA</v>
      </c>
      <c r="AW702" t="s">
        <v>41</v>
      </c>
      <c r="AX702" t="str">
        <f>VLOOKUP(Sheet1[[#This Row],[NPDES ID2]],Combined_Sheet__Major_Only___2[[NPDES ID2]:[ECHO BFR]],27,FALSE)</f>
        <v>other</v>
      </c>
      <c r="AY702" t="str">
        <f>VLOOKUP(Sheet1[[#This Row],[NPDES ID2]],Combined_Sheet__Major_Only___2[[NPDES ID2]:[ECHO BFR]],28,FALSE)</f>
        <v>highTempCompost</v>
      </c>
      <c r="AZ702" t="str">
        <f>VLOOKUP(Sheet1[[#This Row],[NPDES ID2]],Combined_Sheet__Major_Only___2[[NPDES ID2]:[ECHO BFR]],29,FALSE)</f>
        <v>thickening</v>
      </c>
      <c r="BA702">
        <f>VLOOKUP(Sheet1[[#This Row],[NPDES ID2]],Combined_Sheet__Major_Only___2[[NPDES ID2]:[ECHO BFR]],17,FALSE)</f>
        <v>48.138081999999997</v>
      </c>
      <c r="BB702">
        <f>VLOOKUP(Sheet1[[#This Row],[NPDES ID2]],Combined_Sheet__Major_Only___2[[NPDES ID2]:[ECHO BFR]],18,FALSE)</f>
        <v>-122.781567</v>
      </c>
      <c r="BC702" t="str">
        <f>IF(ISNUMBER(SEARCH("aerobic",$AW702)),"aerobic","")</f>
        <v>aerobic</v>
      </c>
      <c r="BD702" t="str">
        <f>IF(ISNUMBER(SEARCH("anaer",$AW702)),"anaer","")</f>
        <v/>
      </c>
      <c r="BE702" t="str">
        <f>IF(ISNUMBER(SEARCH("thickening",$AZ702)),"thickening","")</f>
        <v>thickening</v>
      </c>
      <c r="BF702" s="3" t="str">
        <f>IF(ISNUMBER(SEARCH("airDry",$AW702)),"airDry","")</f>
        <v/>
      </c>
      <c r="BG702" s="3" t="str">
        <f>IF(ISNUMBER(SEARCH("heatDry",$AY702)),"heatDry","")</f>
        <v/>
      </c>
      <c r="BH702" s="3" t="str">
        <f>IF(AND(ISNUMBER(SEARCH("aerobic",$AW702)),ISNUMBER(SEARCH("anaer",$AW702))),"Combined Aer and Anaer.","")</f>
        <v/>
      </c>
    </row>
    <row r="703" spans="1:60" x14ac:dyDescent="0.25">
      <c r="A703" s="4">
        <v>1616</v>
      </c>
      <c r="B703" t="s">
        <v>7592</v>
      </c>
      <c r="C703">
        <v>74</v>
      </c>
      <c r="D703">
        <v>1546.9065741382949</v>
      </c>
      <c r="E703">
        <v>1546.6036130776261</v>
      </c>
      <c r="F703">
        <v>1082.5375286949779</v>
      </c>
      <c r="G703">
        <v>2042.479377360645</v>
      </c>
      <c r="H703">
        <v>-127.5501702611926</v>
      </c>
      <c r="I703">
        <v>-129.92319902121309</v>
      </c>
      <c r="J703">
        <v>-146.4308032819178</v>
      </c>
      <c r="K703">
        <v>-104.54598136360541</v>
      </c>
      <c r="L703">
        <v>44.559016660746032</v>
      </c>
      <c r="M703">
        <v>44.312919083902443</v>
      </c>
      <c r="N703">
        <v>43.498489865524348</v>
      </c>
      <c r="O703">
        <v>46.287520816071201</v>
      </c>
      <c r="P703">
        <v>1.739878373155298</v>
      </c>
      <c r="Q703">
        <v>1.7550238877556981</v>
      </c>
      <c r="R703">
        <v>1.460272362475254</v>
      </c>
      <c r="S703">
        <v>1.9865693853681581</v>
      </c>
      <c r="T703">
        <v>65954.882354523405</v>
      </c>
      <c r="U703">
        <v>65954.832651539371</v>
      </c>
      <c r="V703">
        <v>65910.31879270768</v>
      </c>
      <c r="W703">
        <v>65999.753928125501</v>
      </c>
      <c r="X703">
        <v>4930.9928741146459</v>
      </c>
      <c r="Y703">
        <v>4955.8768477567373</v>
      </c>
      <c r="Z703">
        <v>4747.9673496581636</v>
      </c>
      <c r="AA703">
        <v>5049.0508967870164</v>
      </c>
      <c r="AB703">
        <v>1000.236413641368</v>
      </c>
      <c r="AC703">
        <v>984.74153857072156</v>
      </c>
      <c r="AD703">
        <v>830.02532146989529</v>
      </c>
      <c r="AE703">
        <v>1198.076384166437</v>
      </c>
      <c r="AF703">
        <v>59.01083491816982</v>
      </c>
      <c r="AG703">
        <v>58.684827418226902</v>
      </c>
      <c r="AH703">
        <v>57.606540509521032</v>
      </c>
      <c r="AI703">
        <v>61.299873326566313</v>
      </c>
      <c r="AJ703">
        <v>0.49739583502113988</v>
      </c>
      <c r="AK703">
        <v>0.49739584302846568</v>
      </c>
      <c r="AL703">
        <v>0.49739399954441771</v>
      </c>
      <c r="AM703">
        <v>0.49739765988762691</v>
      </c>
      <c r="AN703">
        <v>0.96279885675133126</v>
      </c>
      <c r="AO703">
        <v>0.96279885675133148</v>
      </c>
      <c r="AP703">
        <v>0.96279885675133148</v>
      </c>
      <c r="AQ703">
        <v>0.96279885675133148</v>
      </c>
      <c r="AR703">
        <v>11.964053715807021</v>
      </c>
      <c r="AS703">
        <v>11.964053715807021</v>
      </c>
      <c r="AT703">
        <v>11.964053715807021</v>
      </c>
      <c r="AU703">
        <v>11.964053715807021</v>
      </c>
      <c r="AV703" t="str">
        <f>VLOOKUP(Sheet1[[#This Row],[NPDES ID2]],Combined_Sheet__Major_Only___2[[NPDES ID2]:[ECHO BFR]],3,FALSE)</f>
        <v>NM</v>
      </c>
      <c r="AW703" t="s">
        <v>41</v>
      </c>
      <c r="AX703" t="str">
        <f>VLOOKUP(Sheet1[[#This Row],[NPDES ID2]],Combined_Sheet__Major_Only___2[[NPDES ID2]:[ECHO BFR]],27,FALSE)</f>
        <v>tempSludgeStore</v>
      </c>
      <c r="AY703" t="str">
        <f>VLOOKUP(Sheet1[[#This Row],[NPDES ID2]],Combined_Sheet__Major_Only___2[[NPDES ID2]:[ECHO BFR]],28,FALSE)</f>
        <v>-</v>
      </c>
      <c r="AZ703" t="str">
        <f>VLOOKUP(Sheet1[[#This Row],[NPDES ID2]],Combined_Sheet__Major_Only___2[[NPDES ID2]:[ECHO BFR]],29,FALSE)</f>
        <v>thickening</v>
      </c>
      <c r="BA703">
        <f>VLOOKUP(Sheet1[[#This Row],[NPDES ID2]],Combined_Sheet__Major_Only___2[[NPDES ID2]:[ECHO BFR]],17,FALSE)</f>
        <v>36.822749999999999</v>
      </c>
      <c r="BB703">
        <f>VLOOKUP(Sheet1[[#This Row],[NPDES ID2]],Combined_Sheet__Major_Only___2[[NPDES ID2]:[ECHO BFR]],18,FALSE)</f>
        <v>-107.99621999999999</v>
      </c>
      <c r="BC703" t="str">
        <f>IF(ISNUMBER(SEARCH("aerobic",$AW703)),"aerobic","")</f>
        <v>aerobic</v>
      </c>
      <c r="BD703" t="str">
        <f>IF(ISNUMBER(SEARCH("anaer",$AW703)),"anaer","")</f>
        <v/>
      </c>
      <c r="BE703" t="str">
        <f>IF(ISNUMBER(SEARCH("thickening",$AZ703)),"thickening","")</f>
        <v>thickening</v>
      </c>
      <c r="BF703" s="2" t="str">
        <f>IF(ISNUMBER(SEARCH("airDry",$AW703)),"airDry","")</f>
        <v/>
      </c>
      <c r="BG703" s="2" t="str">
        <f>IF(ISNUMBER(SEARCH("heatDry",$AY703)),"heatDry","")</f>
        <v/>
      </c>
      <c r="BH703" s="2" t="str">
        <f>IF(AND(ISNUMBER(SEARCH("aerobic",$AW703)),ISNUMBER(SEARCH("anaer",$AW703))),"Combined Aer and Anaer.","")</f>
        <v/>
      </c>
    </row>
    <row r="704" spans="1:60" x14ac:dyDescent="0.25">
      <c r="A704" s="4">
        <v>991</v>
      </c>
      <c r="B704" t="s">
        <v>4801</v>
      </c>
      <c r="C704">
        <v>507</v>
      </c>
      <c r="D704">
        <v>378.21803990764312</v>
      </c>
      <c r="E704">
        <v>381.22453701687311</v>
      </c>
      <c r="F704">
        <v>295.03633824280178</v>
      </c>
      <c r="G704">
        <v>460.29304989951351</v>
      </c>
      <c r="H704">
        <v>-116.7127148947782</v>
      </c>
      <c r="I704">
        <v>-119.0852239700946</v>
      </c>
      <c r="J704">
        <v>-134.69399975607391</v>
      </c>
      <c r="K704">
        <v>-93.262059686580599</v>
      </c>
      <c r="L704">
        <v>331.27478004849041</v>
      </c>
      <c r="M704">
        <v>329.79525641646529</v>
      </c>
      <c r="N704">
        <v>324.89415245660268</v>
      </c>
      <c r="O704">
        <v>341.67264517960223</v>
      </c>
      <c r="P704">
        <v>11.866424226252761</v>
      </c>
      <c r="Q704">
        <v>12.01053573162948</v>
      </c>
      <c r="R704">
        <v>9.8529553585425163</v>
      </c>
      <c r="S704">
        <v>13.5185257750422</v>
      </c>
      <c r="T704">
        <v>66057.506533440028</v>
      </c>
      <c r="U704">
        <v>66057.456755216903</v>
      </c>
      <c r="V704">
        <v>66012.875512445637</v>
      </c>
      <c r="W704">
        <v>66102.446032481166</v>
      </c>
      <c r="X704">
        <v>4550.6299784063922</v>
      </c>
      <c r="Y704">
        <v>4569.1045558060496</v>
      </c>
      <c r="Z704">
        <v>4413.8021374566388</v>
      </c>
      <c r="AA704">
        <v>4638.7021512811962</v>
      </c>
      <c r="AB704">
        <v>802.46495510415832</v>
      </c>
      <c r="AC704">
        <v>794.38270325439112</v>
      </c>
      <c r="AD704">
        <v>681.94050074627773</v>
      </c>
      <c r="AE704">
        <v>942.48306912881151</v>
      </c>
      <c r="AF704">
        <v>64.035056019806547</v>
      </c>
      <c r="AG704">
        <v>63.748432158398842</v>
      </c>
      <c r="AH704">
        <v>62.803003981221913</v>
      </c>
      <c r="AI704">
        <v>66.044471642634761</v>
      </c>
      <c r="AJ704">
        <v>0.55873209566242377</v>
      </c>
      <c r="AK704">
        <v>0.55873215187397773</v>
      </c>
      <c r="AL704">
        <v>0.55871918647470764</v>
      </c>
      <c r="AM704">
        <v>0.55874493051259144</v>
      </c>
      <c r="AN704">
        <v>0.96285357170835606</v>
      </c>
      <c r="AO704">
        <v>0.96285357170835661</v>
      </c>
      <c r="AP704">
        <v>0.96285357170835661</v>
      </c>
      <c r="AQ704">
        <v>0.96285357170835661</v>
      </c>
      <c r="AR704">
        <v>14.0444762174932</v>
      </c>
      <c r="AS704">
        <v>14.0444762174932</v>
      </c>
      <c r="AT704">
        <v>14.0444762174932</v>
      </c>
      <c r="AU704">
        <v>14.0444762174932</v>
      </c>
      <c r="AV704" t="str">
        <f>VLOOKUP(Sheet1[[#This Row],[NPDES ID2]],Combined_Sheet__Major_Only___2[[NPDES ID2]:[ECHO BFR]],3,FALSE)</f>
        <v>NY</v>
      </c>
      <c r="AW704" t="s">
        <v>41</v>
      </c>
      <c r="AX704" t="str">
        <f>VLOOKUP(Sheet1[[#This Row],[NPDES ID2]],Combined_Sheet__Major_Only___2[[NPDES ID2]:[ECHO BFR]],27,FALSE)</f>
        <v>-</v>
      </c>
      <c r="AY704" t="str">
        <f>VLOOKUP(Sheet1[[#This Row],[NPDES ID2]],Combined_Sheet__Major_Only___2[[NPDES ID2]:[ECHO BFR]],28,FALSE)</f>
        <v>-</v>
      </c>
      <c r="AZ704" t="str">
        <f>VLOOKUP(Sheet1[[#This Row],[NPDES ID2]],Combined_Sheet__Major_Only___2[[NPDES ID2]:[ECHO BFR]],29,FALSE)</f>
        <v>thickening, preliminaryOps</v>
      </c>
      <c r="BA704">
        <f>VLOOKUP(Sheet1[[#This Row],[NPDES ID2]],Combined_Sheet__Major_Only___2[[NPDES ID2]:[ECHO BFR]],17,FALSE)</f>
        <v>41.608083000000001</v>
      </c>
      <c r="BB704">
        <f>VLOOKUP(Sheet1[[#This Row],[NPDES ID2]],Combined_Sheet__Major_Only___2[[NPDES ID2]:[ECHO BFR]],18,FALSE)</f>
        <v>-73.942582999999999</v>
      </c>
      <c r="BC704" t="str">
        <f>IF(ISNUMBER(SEARCH("aerobic",$AW704)),"aerobic","")</f>
        <v>aerobic</v>
      </c>
      <c r="BD704" t="str">
        <f>IF(ISNUMBER(SEARCH("anaer",$AW704)),"anaer","")</f>
        <v/>
      </c>
      <c r="BE704" t="str">
        <f>IF(ISNUMBER(SEARCH("thickening",$AZ704)),"thickening","")</f>
        <v>thickening</v>
      </c>
      <c r="BF704" s="3" t="str">
        <f>IF(ISNUMBER(SEARCH("airDry",$AW704)),"airDry","")</f>
        <v/>
      </c>
      <c r="BG704" s="3" t="str">
        <f>IF(ISNUMBER(SEARCH("heatDry",$AY704)),"heatDry","")</f>
        <v/>
      </c>
      <c r="BH704" s="3" t="str">
        <f>IF(AND(ISNUMBER(SEARCH("aerobic",$AW704)),ISNUMBER(SEARCH("anaer",$AW704))),"Combined Aer and Anaer.","")</f>
        <v/>
      </c>
    </row>
    <row r="705" spans="1:60" x14ac:dyDescent="0.25">
      <c r="A705" s="4">
        <v>954</v>
      </c>
      <c r="B705" t="s">
        <v>4630</v>
      </c>
      <c r="C705">
        <v>616.77</v>
      </c>
      <c r="D705">
        <v>367.8104939298596</v>
      </c>
      <c r="E705">
        <v>367.65204044628689</v>
      </c>
      <c r="F705">
        <v>294.58935871094991</v>
      </c>
      <c r="G705">
        <v>437.79505732307342</v>
      </c>
      <c r="H705">
        <v>-117.5584367116612</v>
      </c>
      <c r="I705">
        <v>-119.91589942758171</v>
      </c>
      <c r="J705">
        <v>-135.4617305627647</v>
      </c>
      <c r="K705">
        <v>-94.172416302452305</v>
      </c>
      <c r="L705">
        <v>400.24394146999458</v>
      </c>
      <c r="M705">
        <v>398.42243756250758</v>
      </c>
      <c r="N705">
        <v>392.38759062314818</v>
      </c>
      <c r="O705">
        <v>413.046342449534</v>
      </c>
      <c r="P705">
        <v>14.44137529014634</v>
      </c>
      <c r="Q705">
        <v>14.605516749713731</v>
      </c>
      <c r="R705">
        <v>12.00236370254162</v>
      </c>
      <c r="S705">
        <v>16.458119577419279</v>
      </c>
      <c r="T705">
        <v>66171.796719279169</v>
      </c>
      <c r="U705">
        <v>66171.746857263977</v>
      </c>
      <c r="V705">
        <v>66127.090570550266</v>
      </c>
      <c r="W705">
        <v>66216.811865318232</v>
      </c>
      <c r="X705">
        <v>4589.9257789511057</v>
      </c>
      <c r="Y705">
        <v>4608.9358599611387</v>
      </c>
      <c r="Z705">
        <v>4449.2858768169081</v>
      </c>
      <c r="AA705">
        <v>4680.4640386744677</v>
      </c>
      <c r="AB705">
        <v>688.17840939851317</v>
      </c>
      <c r="AC705">
        <v>683.12226744896736</v>
      </c>
      <c r="AD705">
        <v>599.00739370812573</v>
      </c>
      <c r="AE705">
        <v>788.73008957917432</v>
      </c>
      <c r="AF705">
        <v>63.597570880305327</v>
      </c>
      <c r="AG705">
        <v>63.307419786608477</v>
      </c>
      <c r="AH705">
        <v>62.350714752866217</v>
      </c>
      <c r="AI705">
        <v>65.631288271694928</v>
      </c>
      <c r="AJ705">
        <v>0.5533870697480231</v>
      </c>
      <c r="AK705">
        <v>0.55338713339951462</v>
      </c>
      <c r="AL705">
        <v>0.55337244727334622</v>
      </c>
      <c r="AM705">
        <v>0.55340160807454941</v>
      </c>
      <c r="AN705">
        <v>0.96291431737418165</v>
      </c>
      <c r="AO705">
        <v>0.96291431737418154</v>
      </c>
      <c r="AP705">
        <v>0.96291431737418154</v>
      </c>
      <c r="AQ705">
        <v>0.96291431737418154</v>
      </c>
      <c r="AR705">
        <v>15.37453075203871</v>
      </c>
      <c r="AS705">
        <v>15.3745307520387</v>
      </c>
      <c r="AT705">
        <v>15.3745307520387</v>
      </c>
      <c r="AU705">
        <v>15.3745307520387</v>
      </c>
      <c r="AV705" t="str">
        <f>VLOOKUP(Sheet1[[#This Row],[NPDES ID2]],Combined_Sheet__Major_Only___2[[NPDES ID2]:[ECHO BFR]],3,FALSE)</f>
        <v>NY</v>
      </c>
      <c r="AW705" t="s">
        <v>41</v>
      </c>
      <c r="AX705" t="str">
        <f>VLOOKUP(Sheet1[[#This Row],[NPDES ID2]],Combined_Sheet__Major_Only___2[[NPDES ID2]:[ECHO BFR]],27,FALSE)</f>
        <v>-</v>
      </c>
      <c r="AY705" t="str">
        <f>VLOOKUP(Sheet1[[#This Row],[NPDES ID2]],Combined_Sheet__Major_Only___2[[NPDES ID2]:[ECHO BFR]],28,FALSE)</f>
        <v>-</v>
      </c>
      <c r="AZ705" t="str">
        <f>VLOOKUP(Sheet1[[#This Row],[NPDES ID2]],Combined_Sheet__Major_Only___2[[NPDES ID2]:[ECHO BFR]],29,FALSE)</f>
        <v>thickening</v>
      </c>
      <c r="BA705">
        <f>VLOOKUP(Sheet1[[#This Row],[NPDES ID2]],Combined_Sheet__Major_Only___2[[NPDES ID2]:[ECHO BFR]],17,FALSE)</f>
        <v>41.22372</v>
      </c>
      <c r="BB705">
        <f>VLOOKUP(Sheet1[[#This Row],[NPDES ID2]],Combined_Sheet__Major_Only___2[[NPDES ID2]:[ECHO BFR]],18,FALSE)</f>
        <v>-73.96557</v>
      </c>
      <c r="BC705" t="str">
        <f>IF(ISNUMBER(SEARCH("aerobic",$AW705)),"aerobic","")</f>
        <v>aerobic</v>
      </c>
      <c r="BD705" t="str">
        <f>IF(ISNUMBER(SEARCH("anaer",$AW705)),"anaer","")</f>
        <v/>
      </c>
      <c r="BE705" t="str">
        <f>IF(ISNUMBER(SEARCH("thickening",$AZ705)),"thickening","")</f>
        <v>thickening</v>
      </c>
      <c r="BF705" s="2" t="str">
        <f>IF(ISNUMBER(SEARCH("airDry",$AW705)),"airDry","")</f>
        <v/>
      </c>
      <c r="BG705" s="2" t="str">
        <f>IF(ISNUMBER(SEARCH("heatDry",$AY705)),"heatDry","")</f>
        <v/>
      </c>
      <c r="BH705" s="2" t="str">
        <f>IF(AND(ISNUMBER(SEARCH("aerobic",$AW705)),ISNUMBER(SEARCH("anaer",$AW705))),"Combined Aer and Anaer.","")</f>
        <v/>
      </c>
    </row>
    <row r="706" spans="1:60" x14ac:dyDescent="0.25">
      <c r="A706" s="4">
        <v>379</v>
      </c>
      <c r="B706" t="s">
        <v>1911</v>
      </c>
      <c r="C706">
        <v>746.2</v>
      </c>
      <c r="D706">
        <v>370.51597306985582</v>
      </c>
      <c r="E706">
        <v>369.9236759310545</v>
      </c>
      <c r="F706">
        <v>311.46085363489982</v>
      </c>
      <c r="G706">
        <v>436.24127971650472</v>
      </c>
      <c r="H706">
        <v>-119.22653230434329</v>
      </c>
      <c r="I706">
        <v>-121.5737906099373</v>
      </c>
      <c r="J706">
        <v>-137.2753040449268</v>
      </c>
      <c r="K706">
        <v>-95.968738284753144</v>
      </c>
      <c r="L706">
        <v>477.77929081010097</v>
      </c>
      <c r="M706">
        <v>475.52480900714141</v>
      </c>
      <c r="N706">
        <v>468.05340299625612</v>
      </c>
      <c r="O706">
        <v>493.62752113799257</v>
      </c>
      <c r="P706">
        <v>17.48535883331958</v>
      </c>
      <c r="Q706">
        <v>17.657720701668829</v>
      </c>
      <c r="R706">
        <v>14.55887981354827</v>
      </c>
      <c r="S706">
        <v>19.941591950293141</v>
      </c>
      <c r="T706">
        <v>66305.142636626406</v>
      </c>
      <c r="U706">
        <v>66305.092676848406</v>
      </c>
      <c r="V706">
        <v>66260.348834031145</v>
      </c>
      <c r="W706">
        <v>66350.246042372644</v>
      </c>
      <c r="X706">
        <v>4661.4232528227894</v>
      </c>
      <c r="Y706">
        <v>4681.4816529315267</v>
      </c>
      <c r="Z706">
        <v>4513.3187453362789</v>
      </c>
      <c r="AA706">
        <v>4756.7966899126541</v>
      </c>
      <c r="AB706">
        <v>724.15752980358536</v>
      </c>
      <c r="AC706">
        <v>718.24262812935513</v>
      </c>
      <c r="AD706">
        <v>627.03881129610681</v>
      </c>
      <c r="AE706">
        <v>833.64447544934546</v>
      </c>
      <c r="AF706">
        <v>62.75007013039837</v>
      </c>
      <c r="AG706">
        <v>62.4530913459338</v>
      </c>
      <c r="AH706">
        <v>61.474532967446983</v>
      </c>
      <c r="AI706">
        <v>64.830858014138187</v>
      </c>
      <c r="AJ706">
        <v>0.54303478681934481</v>
      </c>
      <c r="AK706">
        <v>0.54303486438611204</v>
      </c>
      <c r="AL706">
        <v>0.5430169566065518</v>
      </c>
      <c r="AM706">
        <v>0.54305251455475301</v>
      </c>
      <c r="AN706">
        <v>0.96298494058691619</v>
      </c>
      <c r="AO706">
        <v>0.96298494058691608</v>
      </c>
      <c r="AP706">
        <v>0.96298494058691608</v>
      </c>
      <c r="AQ706">
        <v>0.96298494058691608</v>
      </c>
      <c r="AR706">
        <v>14.84144916982587</v>
      </c>
      <c r="AS706">
        <v>14.84144916982587</v>
      </c>
      <c r="AT706">
        <v>14.84144916982587</v>
      </c>
      <c r="AU706">
        <v>14.84144916982587</v>
      </c>
      <c r="AV706" t="str">
        <f>VLOOKUP(Sheet1[[#This Row],[NPDES ID2]],Combined_Sheet__Major_Only___2[[NPDES ID2]:[ECHO BFR]],3,FALSE)</f>
        <v>MT</v>
      </c>
      <c r="AW706" t="s">
        <v>41</v>
      </c>
      <c r="AX706" t="str">
        <f>VLOOKUP(Sheet1[[#This Row],[NPDES ID2]],Combined_Sheet__Major_Only___2[[NPDES ID2]:[ECHO BFR]],27,FALSE)</f>
        <v>other</v>
      </c>
      <c r="AY706" t="str">
        <f>VLOOKUP(Sheet1[[#This Row],[NPDES ID2]],Combined_Sheet__Major_Only___2[[NPDES ID2]:[ECHO BFR]],28,FALSE)</f>
        <v>highTempCompost</v>
      </c>
      <c r="AZ706" t="str">
        <f>VLOOKUP(Sheet1[[#This Row],[NPDES ID2]],Combined_Sheet__Major_Only___2[[NPDES ID2]:[ECHO BFR]],29,FALSE)</f>
        <v>thickening</v>
      </c>
      <c r="BA706">
        <f>VLOOKUP(Sheet1[[#This Row],[NPDES ID2]],Combined_Sheet__Major_Only___2[[NPDES ID2]:[ECHO BFR]],17,FALSE)</f>
        <v>45.996949999999998</v>
      </c>
      <c r="BB706">
        <f>VLOOKUP(Sheet1[[#This Row],[NPDES ID2]],Combined_Sheet__Major_Only___2[[NPDES ID2]:[ECHO BFR]],18,FALSE)</f>
        <v>-112.55362</v>
      </c>
      <c r="BC706" t="str">
        <f>IF(ISNUMBER(SEARCH("aerobic",$AW706)),"aerobic","")</f>
        <v>aerobic</v>
      </c>
      <c r="BD706" t="str">
        <f>IF(ISNUMBER(SEARCH("anaer",$AW706)),"anaer","")</f>
        <v/>
      </c>
      <c r="BE706" t="str">
        <f>IF(ISNUMBER(SEARCH("thickening",$AZ706)),"thickening","")</f>
        <v>thickening</v>
      </c>
      <c r="BF706" s="3" t="str">
        <f>IF(ISNUMBER(SEARCH("airDry",$AW706)),"airDry","")</f>
        <v/>
      </c>
      <c r="BG706" s="3" t="str">
        <f>IF(ISNUMBER(SEARCH("heatDry",$AY706)),"heatDry","")</f>
        <v/>
      </c>
      <c r="BH706" s="3" t="str">
        <f>IF(AND(ISNUMBER(SEARCH("aerobic",$AW706)),ISNUMBER(SEARCH("anaer",$AW706))),"Combined Aer and Anaer.","")</f>
        <v/>
      </c>
    </row>
    <row r="707" spans="1:60" x14ac:dyDescent="0.25">
      <c r="A707" s="4">
        <v>1156</v>
      </c>
      <c r="B707" t="s">
        <v>5552</v>
      </c>
      <c r="C707">
        <v>288.50599999999997</v>
      </c>
      <c r="D707">
        <v>470.08247795658667</v>
      </c>
      <c r="E707">
        <v>475.42778835136522</v>
      </c>
      <c r="F707">
        <v>355.4041698948875</v>
      </c>
      <c r="G707">
        <v>601.28581077522915</v>
      </c>
      <c r="H707">
        <v>-113.6939806236966</v>
      </c>
      <c r="I707">
        <v>-116.109314703998</v>
      </c>
      <c r="J707">
        <v>-131.95689900526611</v>
      </c>
      <c r="K707">
        <v>-90.021854512257406</v>
      </c>
      <c r="L707">
        <v>193.24635175310269</v>
      </c>
      <c r="M707">
        <v>192.441712196238</v>
      </c>
      <c r="N707">
        <v>189.777536932641</v>
      </c>
      <c r="O707">
        <v>198.89956659324781</v>
      </c>
      <c r="P707">
        <v>6.742532420191349</v>
      </c>
      <c r="Q707">
        <v>6.8287862487242776</v>
      </c>
      <c r="R707">
        <v>5.5596255134970534</v>
      </c>
      <c r="S707">
        <v>7.7171391978934976</v>
      </c>
      <c r="T707">
        <v>66376.530515336039</v>
      </c>
      <c r="U707">
        <v>66376.480503219907</v>
      </c>
      <c r="V707">
        <v>66331.689786492832</v>
      </c>
      <c r="W707">
        <v>66421.681171672273</v>
      </c>
      <c r="X707">
        <v>4460.3867068518148</v>
      </c>
      <c r="Y707">
        <v>4477.1872239342174</v>
      </c>
      <c r="Z707">
        <v>4335.3928043362894</v>
      </c>
      <c r="AA707">
        <v>4540.8136899207157</v>
      </c>
      <c r="AB707">
        <v>742.08989077136187</v>
      </c>
      <c r="AC707">
        <v>735.84357756480586</v>
      </c>
      <c r="AD707">
        <v>636.70822397365191</v>
      </c>
      <c r="AE707">
        <v>864.54855507751336</v>
      </c>
      <c r="AF707">
        <v>65.643046387246883</v>
      </c>
      <c r="AG707">
        <v>65.369365507206794</v>
      </c>
      <c r="AH707">
        <v>64.465480045124664</v>
      </c>
      <c r="AI707">
        <v>67.563093826011652</v>
      </c>
      <c r="AJ707">
        <v>0.57838420989480699</v>
      </c>
      <c r="AK707">
        <v>0.57838424183309456</v>
      </c>
      <c r="AL707">
        <v>0.57837688252151986</v>
      </c>
      <c r="AM707">
        <v>0.57839149498620313</v>
      </c>
      <c r="AN707">
        <v>0.9630226388951445</v>
      </c>
      <c r="AO707">
        <v>0.96302263889514461</v>
      </c>
      <c r="AP707">
        <v>0.96302263889514461</v>
      </c>
      <c r="AQ707">
        <v>0.96302263889514461</v>
      </c>
      <c r="AR707">
        <v>14.89744317654648</v>
      </c>
      <c r="AS707">
        <v>14.89744317654648</v>
      </c>
      <c r="AT707">
        <v>14.89744317654648</v>
      </c>
      <c r="AU707">
        <v>14.89744317654648</v>
      </c>
      <c r="AV707" t="str">
        <f>VLOOKUP(Sheet1[[#This Row],[NPDES ID2]],Combined_Sheet__Major_Only___2[[NPDES ID2]:[ECHO BFR]],3,FALSE)</f>
        <v>PA</v>
      </c>
      <c r="AW707" t="s">
        <v>41</v>
      </c>
      <c r="AX707" t="str">
        <f>VLOOKUP(Sheet1[[#This Row],[NPDES ID2]],Combined_Sheet__Major_Only___2[[NPDES ID2]:[ECHO BFR]],27,FALSE)</f>
        <v>-</v>
      </c>
      <c r="AY707" t="str">
        <f>VLOOKUP(Sheet1[[#This Row],[NPDES ID2]],Combined_Sheet__Major_Only___2[[NPDES ID2]:[ECHO BFR]],28,FALSE)</f>
        <v>-</v>
      </c>
      <c r="AZ707" t="str">
        <f>VLOOKUP(Sheet1[[#This Row],[NPDES ID2]],Combined_Sheet__Major_Only___2[[NPDES ID2]:[ECHO BFR]],29,FALSE)</f>
        <v>preliminaryOps, thickening</v>
      </c>
      <c r="BA707">
        <f>VLOOKUP(Sheet1[[#This Row],[NPDES ID2]],Combined_Sheet__Major_Only___2[[NPDES ID2]:[ECHO BFR]],17,FALSE)</f>
        <v>39.870019999999997</v>
      </c>
      <c r="BB707">
        <f>VLOOKUP(Sheet1[[#This Row],[NPDES ID2]],Combined_Sheet__Major_Only___2[[NPDES ID2]:[ECHO BFR]],18,FALSE)</f>
        <v>-77.069672999999995</v>
      </c>
      <c r="BC707" t="str">
        <f>IF(ISNUMBER(SEARCH("aerobic",$AW707)),"aerobic","")</f>
        <v>aerobic</v>
      </c>
      <c r="BD707" t="str">
        <f>IF(ISNUMBER(SEARCH("anaer",$AW707)),"anaer","")</f>
        <v/>
      </c>
      <c r="BE707" t="str">
        <f>IF(ISNUMBER(SEARCH("thickening",$AZ707)),"thickening","")</f>
        <v>thickening</v>
      </c>
      <c r="BF707" s="2" t="str">
        <f>IF(ISNUMBER(SEARCH("airDry",$AW707)),"airDry","")</f>
        <v/>
      </c>
      <c r="BG707" s="2" t="str">
        <f>IF(ISNUMBER(SEARCH("heatDry",$AY707)),"heatDry","")</f>
        <v/>
      </c>
      <c r="BH707" s="2" t="str">
        <f>IF(AND(ISNUMBER(SEARCH("aerobic",$AW707)),ISNUMBER(SEARCH("anaer",$AW707))),"Combined Aer and Anaer.","")</f>
        <v/>
      </c>
    </row>
    <row r="708" spans="1:60" x14ac:dyDescent="0.25">
      <c r="A708" s="4">
        <v>1766</v>
      </c>
      <c r="B708" t="s">
        <v>8266</v>
      </c>
      <c r="C708">
        <v>19.2</v>
      </c>
      <c r="D708">
        <v>5534.2157195502714</v>
      </c>
      <c r="E708">
        <v>5515.894336187981</v>
      </c>
      <c r="F708">
        <v>3807.5010983553252</v>
      </c>
      <c r="G708">
        <v>7349.8511090506172</v>
      </c>
      <c r="H708">
        <v>-125.00300087712441</v>
      </c>
      <c r="I708">
        <v>-127.4345841732714</v>
      </c>
      <c r="J708">
        <v>-143.7470872614704</v>
      </c>
      <c r="K708">
        <v>-101.8490775288125</v>
      </c>
      <c r="L708">
        <v>11.7830803446011</v>
      </c>
      <c r="M708">
        <v>11.72097835205471</v>
      </c>
      <c r="N708">
        <v>11.51548409136031</v>
      </c>
      <c r="O708">
        <v>12.219231549768409</v>
      </c>
      <c r="P708">
        <v>0.45097857628275761</v>
      </c>
      <c r="Q708">
        <v>0.45547838673200841</v>
      </c>
      <c r="R708">
        <v>0.37758823593210139</v>
      </c>
      <c r="S708">
        <v>0.51400128674612744</v>
      </c>
      <c r="T708">
        <v>66436.610815869848</v>
      </c>
      <c r="U708">
        <v>66436.560759705724</v>
      </c>
      <c r="V708">
        <v>66391.730593724264</v>
      </c>
      <c r="W708">
        <v>66481.801238475935</v>
      </c>
      <c r="X708">
        <v>4873.3234702726586</v>
      </c>
      <c r="Y708">
        <v>4896.8468147513486</v>
      </c>
      <c r="Z708">
        <v>4700.6478372708898</v>
      </c>
      <c r="AA708">
        <v>4984.6247549606169</v>
      </c>
      <c r="AB708">
        <v>816.44969841722252</v>
      </c>
      <c r="AC708">
        <v>807.9139900773705</v>
      </c>
      <c r="AD708">
        <v>699.18062343861118</v>
      </c>
      <c r="AE708">
        <v>948.55574159321088</v>
      </c>
      <c r="AF708">
        <v>60.142866607592239</v>
      </c>
      <c r="AG708">
        <v>59.825864319677891</v>
      </c>
      <c r="AH708">
        <v>58.777057117667269</v>
      </c>
      <c r="AI708">
        <v>62.369039710858381</v>
      </c>
      <c r="AJ708">
        <v>0.51120629467622603</v>
      </c>
      <c r="AK708">
        <v>0.51120629667437167</v>
      </c>
      <c r="AL708">
        <v>0.51120583677502451</v>
      </c>
      <c r="AM708">
        <v>0.51120674992900494</v>
      </c>
      <c r="AN708">
        <v>0.96305430647343071</v>
      </c>
      <c r="AO708">
        <v>0.96305430647343104</v>
      </c>
      <c r="AP708">
        <v>0.96305430647343104</v>
      </c>
      <c r="AQ708">
        <v>0.96305430647343104</v>
      </c>
      <c r="AR708">
        <v>13.5924339525</v>
      </c>
      <c r="AS708">
        <v>13.5924339525</v>
      </c>
      <c r="AT708">
        <v>13.5924339525</v>
      </c>
      <c r="AU708">
        <v>13.5924339525</v>
      </c>
      <c r="AV708" t="str">
        <f>VLOOKUP(Sheet1[[#This Row],[NPDES ID2]],Combined_Sheet__Major_Only___2[[NPDES ID2]:[ECHO BFR]],3,FALSE)</f>
        <v>TX</v>
      </c>
      <c r="AW708" t="s">
        <v>41</v>
      </c>
      <c r="AX708" t="str">
        <f>VLOOKUP(Sheet1[[#This Row],[NPDES ID2]],Combined_Sheet__Major_Only___2[[NPDES ID2]:[ECHO BFR]],27,FALSE)</f>
        <v>tempSludgeStore</v>
      </c>
      <c r="AY708" t="str">
        <f>VLOOKUP(Sheet1[[#This Row],[NPDES ID2]],Combined_Sheet__Major_Only___2[[NPDES ID2]:[ECHO BFR]],28,FALSE)</f>
        <v>heatTreatment</v>
      </c>
      <c r="AZ708" t="str">
        <f>VLOOKUP(Sheet1[[#This Row],[NPDES ID2]],Combined_Sheet__Major_Only___2[[NPDES ID2]:[ECHO BFR]],29,FALSE)</f>
        <v>thickening</v>
      </c>
      <c r="BA708">
        <f>VLOOKUP(Sheet1[[#This Row],[NPDES ID2]],Combined_Sheet__Major_Only___2[[NPDES ID2]:[ECHO BFR]],17,FALSE)</f>
        <v>30.914971999999999</v>
      </c>
      <c r="BB708">
        <f>VLOOKUP(Sheet1[[#This Row],[NPDES ID2]],Combined_Sheet__Major_Only___2[[NPDES ID2]:[ECHO BFR]],18,FALSE)</f>
        <v>-94.01</v>
      </c>
      <c r="BC708" t="str">
        <f>IF(ISNUMBER(SEARCH("aerobic",$AW708)),"aerobic","")</f>
        <v>aerobic</v>
      </c>
      <c r="BD708" t="str">
        <f>IF(ISNUMBER(SEARCH("anaer",$AW708)),"anaer","")</f>
        <v/>
      </c>
      <c r="BE708" t="str">
        <f>IF(ISNUMBER(SEARCH("thickening",$AZ708)),"thickening","")</f>
        <v>thickening</v>
      </c>
      <c r="BF708" s="2" t="str">
        <f>IF(ISNUMBER(SEARCH("airDry",$AW708)),"airDry","")</f>
        <v/>
      </c>
      <c r="BG708" s="2" t="str">
        <f>IF(ISNUMBER(SEARCH("heatDry",$AY708)),"heatDry","")</f>
        <v/>
      </c>
      <c r="BH708" s="2" t="str">
        <f>IF(AND(ISNUMBER(SEARCH("aerobic",$AW708)),ISNUMBER(SEARCH("anaer",$AW708))),"Combined Aer and Anaer.","")</f>
        <v/>
      </c>
    </row>
    <row r="709" spans="1:60" x14ac:dyDescent="0.25">
      <c r="A709" s="4">
        <v>924</v>
      </c>
      <c r="B709" t="s">
        <v>4497</v>
      </c>
      <c r="C709">
        <v>686.43</v>
      </c>
      <c r="D709">
        <v>369.55189892489352</v>
      </c>
      <c r="E709">
        <v>369.28681242642352</v>
      </c>
      <c r="F709">
        <v>304.07639841429881</v>
      </c>
      <c r="G709">
        <v>435.93598393073472</v>
      </c>
      <c r="H709">
        <v>-118.9999111735077</v>
      </c>
      <c r="I709">
        <v>-121.3338898592188</v>
      </c>
      <c r="J709">
        <v>-137.02383289471621</v>
      </c>
      <c r="K709">
        <v>-95.716888363294998</v>
      </c>
      <c r="L709">
        <v>440.33555197485038</v>
      </c>
      <c r="M709">
        <v>438.26806725800378</v>
      </c>
      <c r="N709">
        <v>431.41704354661448</v>
      </c>
      <c r="O709">
        <v>454.86839264984849</v>
      </c>
      <c r="P709">
        <v>16.083105785168762</v>
      </c>
      <c r="Q709">
        <v>16.245021610544441</v>
      </c>
      <c r="R709">
        <v>13.38790164185953</v>
      </c>
      <c r="S709">
        <v>18.340494027801139</v>
      </c>
      <c r="T709">
        <v>66636.676403471589</v>
      </c>
      <c r="U709">
        <v>66636.626200628991</v>
      </c>
      <c r="V709">
        <v>66591.664669820966</v>
      </c>
      <c r="W709">
        <v>66681.999246556108</v>
      </c>
      <c r="X709">
        <v>4675.9292284610246</v>
      </c>
      <c r="Y709">
        <v>4695.9449511640742</v>
      </c>
      <c r="Z709">
        <v>4528.1071780177572</v>
      </c>
      <c r="AA709">
        <v>4771.1150377147778</v>
      </c>
      <c r="AB709">
        <v>751.41807771587821</v>
      </c>
      <c r="AC709">
        <v>744.87906525669052</v>
      </c>
      <c r="AD709">
        <v>647.48858878054637</v>
      </c>
      <c r="AE709">
        <v>869.31487829902517</v>
      </c>
      <c r="AF709">
        <v>62.867846010795873</v>
      </c>
      <c r="AG709">
        <v>62.571840097652093</v>
      </c>
      <c r="AH709">
        <v>61.596241977330372</v>
      </c>
      <c r="AI709">
        <v>64.942109950730085</v>
      </c>
      <c r="AJ709">
        <v>0.54447325549040226</v>
      </c>
      <c r="AK709">
        <v>0.54447332817791294</v>
      </c>
      <c r="AL709">
        <v>0.54445655033881102</v>
      </c>
      <c r="AM709">
        <v>0.54448986458976134</v>
      </c>
      <c r="AN709">
        <v>0.96315936862741769</v>
      </c>
      <c r="AO709">
        <v>0.96315936862741802</v>
      </c>
      <c r="AP709">
        <v>0.96315936862741802</v>
      </c>
      <c r="AQ709">
        <v>0.96315936862741802</v>
      </c>
      <c r="AR709">
        <v>14.56683315838859</v>
      </c>
      <c r="AS709">
        <v>14.56683315838859</v>
      </c>
      <c r="AT709">
        <v>14.56683315838859</v>
      </c>
      <c r="AU709">
        <v>14.56683315838859</v>
      </c>
      <c r="AV709" t="str">
        <f>VLOOKUP(Sheet1[[#This Row],[NPDES ID2]],Combined_Sheet__Major_Only___2[[NPDES ID2]:[ECHO BFR]],3,FALSE)</f>
        <v>GA</v>
      </c>
      <c r="AW709" t="s">
        <v>41</v>
      </c>
      <c r="AX709" t="str">
        <f>VLOOKUP(Sheet1[[#This Row],[NPDES ID2]],Combined_Sheet__Major_Only___2[[NPDES ID2]:[ECHO BFR]],27,FALSE)</f>
        <v>-</v>
      </c>
      <c r="AY709" t="str">
        <f>VLOOKUP(Sheet1[[#This Row],[NPDES ID2]],Combined_Sheet__Major_Only___2[[NPDES ID2]:[ECHO BFR]],28,FALSE)</f>
        <v>highTempCompost</v>
      </c>
      <c r="AZ709" t="str">
        <f>VLOOKUP(Sheet1[[#This Row],[NPDES ID2]],Combined_Sheet__Major_Only___2[[NPDES ID2]:[ECHO BFR]],29,FALSE)</f>
        <v>thickening</v>
      </c>
      <c r="BA709">
        <f>VLOOKUP(Sheet1[[#This Row],[NPDES ID2]],Combined_Sheet__Major_Only___2[[NPDES ID2]:[ECHO BFR]],17,FALSE)</f>
        <v>33.909027999999999</v>
      </c>
      <c r="BB709">
        <f>VLOOKUP(Sheet1[[#This Row],[NPDES ID2]],Combined_Sheet__Major_Only___2[[NPDES ID2]:[ECHO BFR]],18,FALSE)</f>
        <v>-83.392116999999999</v>
      </c>
      <c r="BC709" t="str">
        <f>IF(ISNUMBER(SEARCH("aerobic",$AW709)),"aerobic","")</f>
        <v>aerobic</v>
      </c>
      <c r="BD709" t="str">
        <f>IF(ISNUMBER(SEARCH("anaer",$AW709)),"anaer","")</f>
        <v/>
      </c>
      <c r="BE709" t="str">
        <f>IF(ISNUMBER(SEARCH("thickening",$AZ709)),"thickening","")</f>
        <v>thickening</v>
      </c>
      <c r="BF709" s="2" t="str">
        <f>IF(ISNUMBER(SEARCH("airDry",$AW709)),"airDry","")</f>
        <v/>
      </c>
      <c r="BG709" s="2" t="str">
        <f>IF(ISNUMBER(SEARCH("heatDry",$AY709)),"heatDry","")</f>
        <v/>
      </c>
      <c r="BH709" s="2" t="str">
        <f>IF(AND(ISNUMBER(SEARCH("aerobic",$AW709)),ISNUMBER(SEARCH("anaer",$AW709))),"Combined Aer and Anaer.","")</f>
        <v/>
      </c>
    </row>
    <row r="710" spans="1:60" x14ac:dyDescent="0.25">
      <c r="A710" s="4">
        <v>1205</v>
      </c>
      <c r="B710" t="s">
        <v>5779</v>
      </c>
      <c r="C710">
        <v>245.18</v>
      </c>
      <c r="D710">
        <v>555.68668926741043</v>
      </c>
      <c r="E710">
        <v>558.19002551648509</v>
      </c>
      <c r="F710">
        <v>413.59601827752232</v>
      </c>
      <c r="G710">
        <v>716.56566485872202</v>
      </c>
      <c r="H710">
        <v>-122.0138370654776</v>
      </c>
      <c r="I710">
        <v>-124.4307641276379</v>
      </c>
      <c r="J710">
        <v>-140.4087144010567</v>
      </c>
      <c r="K710">
        <v>-98.769099148670122</v>
      </c>
      <c r="L710">
        <v>153.81985757799251</v>
      </c>
      <c r="M710">
        <v>153.0535788039154</v>
      </c>
      <c r="N710">
        <v>150.51678118084851</v>
      </c>
      <c r="O710">
        <v>159.2030881794974</v>
      </c>
      <c r="P710">
        <v>5.7519319759523899</v>
      </c>
      <c r="Q710">
        <v>5.7967361696119148</v>
      </c>
      <c r="R710">
        <v>4.8021796274181323</v>
      </c>
      <c r="S710">
        <v>6.5572103211726276</v>
      </c>
      <c r="T710">
        <v>66683.753595382106</v>
      </c>
      <c r="U710">
        <v>66683.703358024795</v>
      </c>
      <c r="V710">
        <v>66638.710915917996</v>
      </c>
      <c r="W710">
        <v>66729.10759816959</v>
      </c>
      <c r="X710">
        <v>4784.6573577257941</v>
      </c>
      <c r="Y710">
        <v>4806.4443216022673</v>
      </c>
      <c r="Z710">
        <v>4624.3049684295747</v>
      </c>
      <c r="AA710">
        <v>4887.9521553285585</v>
      </c>
      <c r="AB710">
        <v>768.197873509028</v>
      </c>
      <c r="AC710">
        <v>761.16163752269085</v>
      </c>
      <c r="AD710">
        <v>661.72461773930809</v>
      </c>
      <c r="AE710">
        <v>887.7714104368066</v>
      </c>
      <c r="AF710">
        <v>61.483542355922353</v>
      </c>
      <c r="AG710">
        <v>61.176959357093878</v>
      </c>
      <c r="AH710">
        <v>60.163872351429887</v>
      </c>
      <c r="AI710">
        <v>63.635057879485203</v>
      </c>
      <c r="AJ710">
        <v>0.52756952784585731</v>
      </c>
      <c r="AK710">
        <v>0.52756955342740908</v>
      </c>
      <c r="AL710">
        <v>0.52756365972653962</v>
      </c>
      <c r="AM710">
        <v>0.52757536209342071</v>
      </c>
      <c r="AN710">
        <v>0.96318400388959102</v>
      </c>
      <c r="AO710">
        <v>0.96318400388959091</v>
      </c>
      <c r="AP710">
        <v>0.96318400388959091</v>
      </c>
      <c r="AQ710">
        <v>0.96318400388959091</v>
      </c>
      <c r="AR710">
        <v>14.25366151345637</v>
      </c>
      <c r="AS710">
        <v>14.25366151345637</v>
      </c>
      <c r="AT710">
        <v>14.25366151345637</v>
      </c>
      <c r="AU710">
        <v>14.25366151345637</v>
      </c>
      <c r="AV710" t="str">
        <f>VLOOKUP(Sheet1[[#This Row],[NPDES ID2]],Combined_Sheet__Major_Only___2[[NPDES ID2]:[ECHO BFR]],3,FALSE)</f>
        <v>TX</v>
      </c>
      <c r="AW710" t="s">
        <v>41</v>
      </c>
      <c r="AX710" t="str">
        <f>VLOOKUP(Sheet1[[#This Row],[NPDES ID2]],Combined_Sheet__Major_Only___2[[NPDES ID2]:[ECHO BFR]],27,FALSE)</f>
        <v>-</v>
      </c>
      <c r="AY710" t="str">
        <f>VLOOKUP(Sheet1[[#This Row],[NPDES ID2]],Combined_Sheet__Major_Only___2[[NPDES ID2]:[ECHO BFR]],28,FALSE)</f>
        <v>-</v>
      </c>
      <c r="AZ710" t="str">
        <f>VLOOKUP(Sheet1[[#This Row],[NPDES ID2]],Combined_Sheet__Major_Only___2[[NPDES ID2]:[ECHO BFR]],29,FALSE)</f>
        <v>thickening</v>
      </c>
      <c r="BA710">
        <f>VLOOKUP(Sheet1[[#This Row],[NPDES ID2]],Combined_Sheet__Major_Only___2[[NPDES ID2]:[ECHO BFR]],17,FALSE)</f>
        <v>29.791518</v>
      </c>
      <c r="BB710">
        <f>VLOOKUP(Sheet1[[#This Row],[NPDES ID2]],Combined_Sheet__Major_Only___2[[NPDES ID2]:[ECHO BFR]],18,FALSE)</f>
        <v>-95.043481</v>
      </c>
      <c r="BC710" t="str">
        <f>IF(ISNUMBER(SEARCH("aerobic",$AW710)),"aerobic","")</f>
        <v>aerobic</v>
      </c>
      <c r="BD710" t="str">
        <f>IF(ISNUMBER(SEARCH("anaer",$AW710)),"anaer","")</f>
        <v/>
      </c>
      <c r="BE710" t="str">
        <f>IF(ISNUMBER(SEARCH("thickening",$AZ710)),"thickening","")</f>
        <v>thickening</v>
      </c>
      <c r="BF710" s="3" t="str">
        <f>IF(ISNUMBER(SEARCH("airDry",$AW710)),"airDry","")</f>
        <v/>
      </c>
      <c r="BG710" s="3" t="str">
        <f>IF(ISNUMBER(SEARCH("heatDry",$AY710)),"heatDry","")</f>
        <v/>
      </c>
      <c r="BH710" s="3" t="str">
        <f>IF(AND(ISNUMBER(SEARCH("aerobic",$AW710)),ISNUMBER(SEARCH("anaer",$AW710))),"Combined Aer and Anaer.","")</f>
        <v/>
      </c>
    </row>
    <row r="711" spans="1:60" x14ac:dyDescent="0.25">
      <c r="A711" s="4">
        <v>1410</v>
      </c>
      <c r="B711" t="s">
        <v>6679</v>
      </c>
      <c r="C711">
        <v>136.6</v>
      </c>
      <c r="D711">
        <v>869.450402868894</v>
      </c>
      <c r="E711">
        <v>868.08021127992015</v>
      </c>
      <c r="F711">
        <v>621.97560356707606</v>
      </c>
      <c r="G711">
        <v>1133.0743971952261</v>
      </c>
      <c r="H711">
        <v>-122.76528327957401</v>
      </c>
      <c r="I711">
        <v>-125.21352513331929</v>
      </c>
      <c r="J711">
        <v>-141.25115261747271</v>
      </c>
      <c r="K711">
        <v>-99.528141621703327</v>
      </c>
      <c r="L711">
        <v>85.233199370658397</v>
      </c>
      <c r="M711">
        <v>84.802523054599604</v>
      </c>
      <c r="N711">
        <v>83.377084970186459</v>
      </c>
      <c r="O711">
        <v>88.258338296616785</v>
      </c>
      <c r="P711">
        <v>3.205624738768087</v>
      </c>
      <c r="Q711">
        <v>3.2323127373467639</v>
      </c>
      <c r="R711">
        <v>2.6782199224479801</v>
      </c>
      <c r="S711">
        <v>3.6497271709430779</v>
      </c>
      <c r="T711">
        <v>66752.957290816907</v>
      </c>
      <c r="U711">
        <v>66752.907002722786</v>
      </c>
      <c r="V711">
        <v>66707.869120860167</v>
      </c>
      <c r="W711">
        <v>66798.357098515524</v>
      </c>
      <c r="X711">
        <v>4815.869699768341</v>
      </c>
      <c r="Y711">
        <v>4838.1242856810304</v>
      </c>
      <c r="Z711">
        <v>4652.1995441944473</v>
      </c>
      <c r="AA711">
        <v>4921.3141583442521</v>
      </c>
      <c r="AB711">
        <v>732.31530357975873</v>
      </c>
      <c r="AC711">
        <v>726.20210901751284</v>
      </c>
      <c r="AD711">
        <v>635.80805119998865</v>
      </c>
      <c r="AE711">
        <v>839.64650165362957</v>
      </c>
      <c r="AF711">
        <v>61.148688195383663</v>
      </c>
      <c r="AG711">
        <v>60.839549651696572</v>
      </c>
      <c r="AH711">
        <v>59.81738996483201</v>
      </c>
      <c r="AI711">
        <v>63.318886395736612</v>
      </c>
      <c r="AJ711">
        <v>0.52348183202998366</v>
      </c>
      <c r="AK711">
        <v>0.52348184592691938</v>
      </c>
      <c r="AL711">
        <v>0.52347864577468128</v>
      </c>
      <c r="AM711">
        <v>0.52348499987539165</v>
      </c>
      <c r="AN711">
        <v>0.96322015808645356</v>
      </c>
      <c r="AO711">
        <v>0.96322015808645334</v>
      </c>
      <c r="AP711">
        <v>0.96322015808645334</v>
      </c>
      <c r="AQ711">
        <v>0.96322015808645334</v>
      </c>
      <c r="AR711">
        <v>14.65373611515583</v>
      </c>
      <c r="AS711">
        <v>14.653736115155841</v>
      </c>
      <c r="AT711">
        <v>14.653736115155841</v>
      </c>
      <c r="AU711">
        <v>14.653736115155841</v>
      </c>
      <c r="AV711" t="str">
        <f>VLOOKUP(Sheet1[[#This Row],[NPDES ID2]],Combined_Sheet__Major_Only___2[[NPDES ID2]:[ECHO BFR]],3,FALSE)</f>
        <v>MN</v>
      </c>
      <c r="AW711" t="s">
        <v>41</v>
      </c>
      <c r="AX711" t="str">
        <f>VLOOKUP(Sheet1[[#This Row],[NPDES ID2]],Combined_Sheet__Major_Only___2[[NPDES ID2]:[ECHO BFR]],27,FALSE)</f>
        <v>-</v>
      </c>
      <c r="AY711" t="str">
        <f>VLOOKUP(Sheet1[[#This Row],[NPDES ID2]],Combined_Sheet__Major_Only___2[[NPDES ID2]:[ECHO BFR]],28,FALSE)</f>
        <v>-</v>
      </c>
      <c r="AZ711" t="str">
        <f>VLOOKUP(Sheet1[[#This Row],[NPDES ID2]],Combined_Sheet__Major_Only___2[[NPDES ID2]:[ECHO BFR]],29,FALSE)</f>
        <v>preliminaryOps, thickening</v>
      </c>
      <c r="BA711">
        <f>VLOOKUP(Sheet1[[#This Row],[NPDES ID2]],Combined_Sheet__Major_Only___2[[NPDES ID2]:[ECHO BFR]],17,FALSE)</f>
        <v>45.966079999999998</v>
      </c>
      <c r="BB711">
        <f>VLOOKUP(Sheet1[[#This Row],[NPDES ID2]],Combined_Sheet__Major_Only___2[[NPDES ID2]:[ECHO BFR]],18,FALSE)</f>
        <v>-94.367810000000006</v>
      </c>
      <c r="BC711" t="str">
        <f>IF(ISNUMBER(SEARCH("aerobic",$AW711)),"aerobic","")</f>
        <v>aerobic</v>
      </c>
      <c r="BD711" t="str">
        <f>IF(ISNUMBER(SEARCH("anaer",$AW711)),"anaer","")</f>
        <v/>
      </c>
      <c r="BE711" t="str">
        <f>IF(ISNUMBER(SEARCH("thickening",$AZ711)),"thickening","")</f>
        <v>thickening</v>
      </c>
      <c r="BF711" s="2" t="str">
        <f>IF(ISNUMBER(SEARCH("airDry",$AW711)),"airDry","")</f>
        <v/>
      </c>
      <c r="BG711" s="2" t="str">
        <f>IF(ISNUMBER(SEARCH("heatDry",$AY711)),"heatDry","")</f>
        <v/>
      </c>
      <c r="BH711" s="2" t="str">
        <f>IF(AND(ISNUMBER(SEARCH("aerobic",$AW711)),ISNUMBER(SEARCH("anaer",$AW711))),"Combined Aer and Anaer.","")</f>
        <v/>
      </c>
    </row>
    <row r="712" spans="1:60" x14ac:dyDescent="0.25">
      <c r="A712" s="4">
        <v>1469</v>
      </c>
      <c r="B712" t="s">
        <v>6934</v>
      </c>
      <c r="C712">
        <v>114.18</v>
      </c>
      <c r="D712">
        <v>988.09541188669084</v>
      </c>
      <c r="E712">
        <v>988.65832549165225</v>
      </c>
      <c r="F712">
        <v>701.27491499037626</v>
      </c>
      <c r="G712">
        <v>1296.4009438499261</v>
      </c>
      <c r="H712">
        <v>-119.6046407582525</v>
      </c>
      <c r="I712">
        <v>-121.9314043764717</v>
      </c>
      <c r="J712">
        <v>-137.72322861042599</v>
      </c>
      <c r="K712">
        <v>-96.196243618469623</v>
      </c>
      <c r="L712">
        <v>72.998697084650928</v>
      </c>
      <c r="M712">
        <v>72.652591198975443</v>
      </c>
      <c r="N712">
        <v>71.50710492153658</v>
      </c>
      <c r="O712">
        <v>75.429743760381328</v>
      </c>
      <c r="P712">
        <v>2.6758433405806539</v>
      </c>
      <c r="Q712">
        <v>2.7017818371254219</v>
      </c>
      <c r="R712">
        <v>2.2283970270286759</v>
      </c>
      <c r="S712">
        <v>3.0518771521042889</v>
      </c>
      <c r="T712">
        <v>66840.647660410163</v>
      </c>
      <c r="U712">
        <v>66840.597308025695</v>
      </c>
      <c r="V712">
        <v>66795.501847894207</v>
      </c>
      <c r="W712">
        <v>66886.105509078421</v>
      </c>
      <c r="X712">
        <v>4706.0879993615536</v>
      </c>
      <c r="Y712">
        <v>4726.4356836504348</v>
      </c>
      <c r="Z712">
        <v>4555.9705571411996</v>
      </c>
      <c r="AA712">
        <v>4802.7386918032335</v>
      </c>
      <c r="AB712">
        <v>728.85394970935772</v>
      </c>
      <c r="AC712">
        <v>722.91300089740128</v>
      </c>
      <c r="AD712">
        <v>631.35697173877941</v>
      </c>
      <c r="AE712">
        <v>838.62691091432498</v>
      </c>
      <c r="AF712">
        <v>62.654694105675723</v>
      </c>
      <c r="AG712">
        <v>62.357496513833247</v>
      </c>
      <c r="AH712">
        <v>61.374743268889539</v>
      </c>
      <c r="AI712">
        <v>64.741155712692816</v>
      </c>
      <c r="AJ712">
        <v>0.54186994909392894</v>
      </c>
      <c r="AK712">
        <v>0.54186996101942209</v>
      </c>
      <c r="AL712">
        <v>0.54186721512002878</v>
      </c>
      <c r="AM712">
        <v>0.54187266726792849</v>
      </c>
      <c r="AN712">
        <v>0.96326586843727757</v>
      </c>
      <c r="AO712">
        <v>0.96326586843727757</v>
      </c>
      <c r="AP712">
        <v>0.96326586843727757</v>
      </c>
      <c r="AQ712">
        <v>0.96326586843727757</v>
      </c>
      <c r="AR712">
        <v>14.846756356069211</v>
      </c>
      <c r="AS712">
        <v>14.846756356069211</v>
      </c>
      <c r="AT712">
        <v>14.846756356069211</v>
      </c>
      <c r="AU712">
        <v>14.846756356069211</v>
      </c>
      <c r="AV712" t="str">
        <f>VLOOKUP(Sheet1[[#This Row],[NPDES ID2]],Combined_Sheet__Major_Only___2[[NPDES ID2]:[ECHO BFR]],3,FALSE)</f>
        <v>TX</v>
      </c>
      <c r="AW712" t="s">
        <v>41</v>
      </c>
      <c r="AX712" t="str">
        <f>VLOOKUP(Sheet1[[#This Row],[NPDES ID2]],Combined_Sheet__Major_Only___2[[NPDES ID2]:[ECHO BFR]],27,FALSE)</f>
        <v>-</v>
      </c>
      <c r="AY712" t="str">
        <f>VLOOKUP(Sheet1[[#This Row],[NPDES ID2]],Combined_Sheet__Major_Only___2[[NPDES ID2]:[ECHO BFR]],28,FALSE)</f>
        <v>-</v>
      </c>
      <c r="AZ712" t="str">
        <f>VLOOKUP(Sheet1[[#This Row],[NPDES ID2]],Combined_Sheet__Major_Only___2[[NPDES ID2]:[ECHO BFR]],29,FALSE)</f>
        <v>thickening</v>
      </c>
      <c r="BA712">
        <f>VLOOKUP(Sheet1[[#This Row],[NPDES ID2]],Combined_Sheet__Major_Only___2[[NPDES ID2]:[ECHO BFR]],17,FALSE)</f>
        <v>29.068166999999999</v>
      </c>
      <c r="BB712">
        <f>VLOOKUP(Sheet1[[#This Row],[NPDES ID2]],Combined_Sheet__Major_Only___2[[NPDES ID2]:[ECHO BFR]],18,FALSE)</f>
        <v>-97.290750000000003</v>
      </c>
      <c r="BC712" t="str">
        <f>IF(ISNUMBER(SEARCH("aerobic",$AW712)),"aerobic","")</f>
        <v>aerobic</v>
      </c>
      <c r="BD712" t="str">
        <f>IF(ISNUMBER(SEARCH("anaer",$AW712)),"anaer","")</f>
        <v/>
      </c>
      <c r="BE712" t="str">
        <f>IF(ISNUMBER(SEARCH("thickening",$AZ712)),"thickening","")</f>
        <v>thickening</v>
      </c>
      <c r="BF712" s="3" t="str">
        <f>IF(ISNUMBER(SEARCH("airDry",$AW712)),"airDry","")</f>
        <v/>
      </c>
      <c r="BG712" s="3" t="str">
        <f>IF(ISNUMBER(SEARCH("heatDry",$AY712)),"heatDry","")</f>
        <v/>
      </c>
      <c r="BH712" s="3" t="str">
        <f>IF(AND(ISNUMBER(SEARCH("aerobic",$AW712)),ISNUMBER(SEARCH("anaer",$AW712))),"Combined Aer and Anaer.","")</f>
        <v/>
      </c>
    </row>
    <row r="713" spans="1:60" x14ac:dyDescent="0.25">
      <c r="A713" s="4">
        <v>1388</v>
      </c>
      <c r="B713" t="s">
        <v>6584</v>
      </c>
      <c r="C713">
        <v>146.19999999999999</v>
      </c>
      <c r="D713">
        <v>802.97191952182857</v>
      </c>
      <c r="E713">
        <v>802.0361991441157</v>
      </c>
      <c r="F713">
        <v>576.46879200171259</v>
      </c>
      <c r="G713">
        <v>1046.1734256405191</v>
      </c>
      <c r="H713">
        <v>-119.7077021066157</v>
      </c>
      <c r="I713">
        <v>-122.036483562272</v>
      </c>
      <c r="J713">
        <v>-137.83689046094401</v>
      </c>
      <c r="K713">
        <v>-96.317375554761611</v>
      </c>
      <c r="L713">
        <v>93.384825559477719</v>
      </c>
      <c r="M713">
        <v>92.941010495599059</v>
      </c>
      <c r="N713">
        <v>91.472000277069441</v>
      </c>
      <c r="O713">
        <v>96.502364066985876</v>
      </c>
      <c r="P713">
        <v>3.4264119157768378</v>
      </c>
      <c r="Q713">
        <v>3.459277328104462</v>
      </c>
      <c r="R713">
        <v>2.8538123423105222</v>
      </c>
      <c r="S713">
        <v>3.9081190950573621</v>
      </c>
      <c r="T713">
        <v>66954.96128534415</v>
      </c>
      <c r="U713">
        <v>66954.91084915043</v>
      </c>
      <c r="V713">
        <v>66909.740329686174</v>
      </c>
      <c r="W713">
        <v>67000.494796524334</v>
      </c>
      <c r="X713">
        <v>4718.4453385775669</v>
      </c>
      <c r="Y713">
        <v>4738.8979242266378</v>
      </c>
      <c r="Z713">
        <v>4567.5680227312387</v>
      </c>
      <c r="AA713">
        <v>4815.5887753242978</v>
      </c>
      <c r="AB713">
        <v>941.22065866321907</v>
      </c>
      <c r="AC713">
        <v>928.46441907813869</v>
      </c>
      <c r="AD713">
        <v>782.79712366709077</v>
      </c>
      <c r="AE713">
        <v>1127.7449736866281</v>
      </c>
      <c r="AF713">
        <v>62.597715260854663</v>
      </c>
      <c r="AG713">
        <v>62.300027227168187</v>
      </c>
      <c r="AH713">
        <v>61.31590449512791</v>
      </c>
      <c r="AI713">
        <v>64.687319297788022</v>
      </c>
      <c r="AJ713">
        <v>0.54117407379188953</v>
      </c>
      <c r="AK713">
        <v>0.54117409051954157</v>
      </c>
      <c r="AL713">
        <v>0.54117023814746557</v>
      </c>
      <c r="AM713">
        <v>0.54117788727868654</v>
      </c>
      <c r="AN713">
        <v>0.963325286368097</v>
      </c>
      <c r="AO713">
        <v>0.96332528636809678</v>
      </c>
      <c r="AP713">
        <v>0.96332528636809678</v>
      </c>
      <c r="AQ713">
        <v>0.96332528636809678</v>
      </c>
      <c r="AR713">
        <v>12.807892911105469</v>
      </c>
      <c r="AS713">
        <v>12.807892911105469</v>
      </c>
      <c r="AT713">
        <v>12.807892911105469</v>
      </c>
      <c r="AU713">
        <v>12.807892911105469</v>
      </c>
      <c r="AV713" t="str">
        <f>VLOOKUP(Sheet1[[#This Row],[NPDES ID2]],Combined_Sheet__Major_Only___2[[NPDES ID2]:[ECHO BFR]],3,FALSE)</f>
        <v>IN</v>
      </c>
      <c r="AW713" t="s">
        <v>41</v>
      </c>
      <c r="AX713" t="str">
        <f>VLOOKUP(Sheet1[[#This Row],[NPDES ID2]],Combined_Sheet__Major_Only___2[[NPDES ID2]:[ECHO BFR]],27,FALSE)</f>
        <v>tempSludgeStore</v>
      </c>
      <c r="AY713" t="str">
        <f>VLOOKUP(Sheet1[[#This Row],[NPDES ID2]],Combined_Sheet__Major_Only___2[[NPDES ID2]:[ECHO BFR]],28,FALSE)</f>
        <v>highTempCompost</v>
      </c>
      <c r="AZ713" t="str">
        <f>VLOOKUP(Sheet1[[#This Row],[NPDES ID2]],Combined_Sheet__Major_Only___2[[NPDES ID2]:[ECHO BFR]],29,FALSE)</f>
        <v>preliminaryOps, thickening</v>
      </c>
      <c r="BA713">
        <f>VLOOKUP(Sheet1[[#This Row],[NPDES ID2]],Combined_Sheet__Major_Only___2[[NPDES ID2]:[ECHO BFR]],17,FALSE)</f>
        <v>41.627389000000001</v>
      </c>
      <c r="BB713">
        <f>VLOOKUP(Sheet1[[#This Row],[NPDES ID2]],Combined_Sheet__Major_Only___2[[NPDES ID2]:[ECHO BFR]],18,FALSE)</f>
        <v>-84.982360999999997</v>
      </c>
      <c r="BC713" t="str">
        <f>IF(ISNUMBER(SEARCH("aerobic",$AW713)),"aerobic","")</f>
        <v>aerobic</v>
      </c>
      <c r="BD713" t="str">
        <f>IF(ISNUMBER(SEARCH("anaer",$AW713)),"anaer","")</f>
        <v/>
      </c>
      <c r="BE713" t="str">
        <f>IF(ISNUMBER(SEARCH("thickening",$AZ713)),"thickening","")</f>
        <v>thickening</v>
      </c>
      <c r="BF713" s="2" t="str">
        <f>IF(ISNUMBER(SEARCH("airDry",$AW713)),"airDry","")</f>
        <v/>
      </c>
      <c r="BG713" s="2" t="str">
        <f>IF(ISNUMBER(SEARCH("heatDry",$AY713)),"heatDry","")</f>
        <v/>
      </c>
      <c r="BH713" s="2" t="str">
        <f>IF(AND(ISNUMBER(SEARCH("aerobic",$AW713)),ISNUMBER(SEARCH("anaer",$AW713))),"Combined Aer and Anaer.","")</f>
        <v/>
      </c>
    </row>
    <row r="714" spans="1:60" x14ac:dyDescent="0.25">
      <c r="A714" s="4">
        <v>2316</v>
      </c>
      <c r="B714" t="s">
        <v>10819</v>
      </c>
      <c r="C714">
        <v>396.7</v>
      </c>
      <c r="D714">
        <v>402.29514757766498</v>
      </c>
      <c r="E714">
        <v>407.13719287474902</v>
      </c>
      <c r="F714">
        <v>309.59924772592132</v>
      </c>
      <c r="G714">
        <v>495.52813573352381</v>
      </c>
      <c r="H714">
        <v>-114.2636016887587</v>
      </c>
      <c r="I714">
        <v>-116.7028445322142</v>
      </c>
      <c r="J714">
        <v>-132.47767081915541</v>
      </c>
      <c r="K714">
        <v>-90.653889565758632</v>
      </c>
      <c r="L714">
        <v>264.4142906229597</v>
      </c>
      <c r="M714">
        <v>263.29776410936643</v>
      </c>
      <c r="N714">
        <v>259.59990773891178</v>
      </c>
      <c r="O714">
        <v>272.26006679707922</v>
      </c>
      <c r="P714">
        <v>9.2738064635271584</v>
      </c>
      <c r="Q714">
        <v>9.3922360364164845</v>
      </c>
      <c r="R714">
        <v>7.658589462439652</v>
      </c>
      <c r="S714">
        <v>10.602201932269139</v>
      </c>
      <c r="T714">
        <v>67187.020241683538</v>
      </c>
      <c r="U714">
        <v>67186.969635355403</v>
      </c>
      <c r="V714">
        <v>67141.646743936915</v>
      </c>
      <c r="W714">
        <v>67232.707349283781</v>
      </c>
      <c r="X714">
        <v>4537.117208469891</v>
      </c>
      <c r="Y714">
        <v>4554.4678284054789</v>
      </c>
      <c r="Z714">
        <v>4408.1507268787436</v>
      </c>
      <c r="AA714">
        <v>4620.1063455547064</v>
      </c>
      <c r="AB714">
        <v>818.62860148028483</v>
      </c>
      <c r="AC714">
        <v>810.35762172610225</v>
      </c>
      <c r="AD714">
        <v>693.39879459991414</v>
      </c>
      <c r="AE714">
        <v>965.96314811566538</v>
      </c>
      <c r="AF714">
        <v>65.321731145980692</v>
      </c>
      <c r="AG714">
        <v>65.045392685473217</v>
      </c>
      <c r="AH714">
        <v>64.133427870915639</v>
      </c>
      <c r="AI714">
        <v>67.259591454602059</v>
      </c>
      <c r="AJ714">
        <v>0.57445646561821961</v>
      </c>
      <c r="AK714">
        <v>0.57445651107974305</v>
      </c>
      <c r="AL714">
        <v>0.57444603018177021</v>
      </c>
      <c r="AM714">
        <v>0.57446684090343247</v>
      </c>
      <c r="AN714">
        <v>0.96344531672849543</v>
      </c>
      <c r="AO714">
        <v>0.96344531672849509</v>
      </c>
      <c r="AP714">
        <v>0.96344531672849509</v>
      </c>
      <c r="AQ714">
        <v>0.96344531672849509</v>
      </c>
      <c r="AR714">
        <v>14.13874928854802</v>
      </c>
      <c r="AS714">
        <v>14.138749288548031</v>
      </c>
      <c r="AT714">
        <v>14.138749288548031</v>
      </c>
      <c r="AU714">
        <v>14.138749288548031</v>
      </c>
      <c r="AV714" t="str">
        <f>VLOOKUP(Sheet1[[#This Row],[NPDES ID2]],Combined_Sheet__Major_Only___2[[NPDES ID2]:[ECHO BFR]],3,FALSE)</f>
        <v>TX</v>
      </c>
      <c r="AW714" t="s">
        <v>41</v>
      </c>
      <c r="AX714" t="str">
        <f>VLOOKUP(Sheet1[[#This Row],[NPDES ID2]],Combined_Sheet__Major_Only___2[[NPDES ID2]:[ECHO BFR]],27,FALSE)</f>
        <v>-</v>
      </c>
      <c r="AY714" t="str">
        <f>VLOOKUP(Sheet1[[#This Row],[NPDES ID2]],Combined_Sheet__Major_Only___2[[NPDES ID2]:[ECHO BFR]],28,FALSE)</f>
        <v>-</v>
      </c>
      <c r="AZ714" t="str">
        <f>VLOOKUP(Sheet1[[#This Row],[NPDES ID2]],Combined_Sheet__Major_Only___2[[NPDES ID2]:[ECHO BFR]],29,FALSE)</f>
        <v>thickening</v>
      </c>
      <c r="BA714">
        <f>VLOOKUP(Sheet1[[#This Row],[NPDES ID2]],Combined_Sheet__Major_Only___2[[NPDES ID2]:[ECHO BFR]],17,FALSE)</f>
        <v>29.653333</v>
      </c>
      <c r="BB714">
        <f>VLOOKUP(Sheet1[[#This Row],[NPDES ID2]],Combined_Sheet__Major_Only___2[[NPDES ID2]:[ECHO BFR]],18,FALSE)</f>
        <v>-98.058333000000005</v>
      </c>
      <c r="BC714" t="str">
        <f>IF(ISNUMBER(SEARCH("aerobic",$AW714)),"aerobic","")</f>
        <v>aerobic</v>
      </c>
      <c r="BD714" t="str">
        <f>IF(ISNUMBER(SEARCH("anaer",$AW714)),"anaer","")</f>
        <v/>
      </c>
      <c r="BE714" t="str">
        <f>IF(ISNUMBER(SEARCH("thickening",$AZ714)),"thickening","")</f>
        <v>thickening</v>
      </c>
      <c r="BF714" s="2" t="str">
        <f>IF(ISNUMBER(SEARCH("airDry",$AW714)),"airDry","")</f>
        <v/>
      </c>
      <c r="BG714" s="2" t="str">
        <f>IF(ISNUMBER(SEARCH("heatDry",$AY714)),"heatDry","")</f>
        <v/>
      </c>
      <c r="BH714" s="2" t="str">
        <f>IF(AND(ISNUMBER(SEARCH("aerobic",$AW714)),ISNUMBER(SEARCH("anaer",$AW714))),"Combined Aer and Anaer.","")</f>
        <v/>
      </c>
    </row>
    <row r="715" spans="1:60" x14ac:dyDescent="0.25">
      <c r="A715" s="4">
        <v>1774</v>
      </c>
      <c r="B715" t="s">
        <v>8305</v>
      </c>
      <c r="C715">
        <v>15.4</v>
      </c>
      <c r="D715">
        <v>6759.0472630519153</v>
      </c>
      <c r="E715">
        <v>6734.471146803171</v>
      </c>
      <c r="F715">
        <v>4645.45377000796</v>
      </c>
      <c r="G715">
        <v>8977.1293847048</v>
      </c>
      <c r="H715">
        <v>-122.7408897616811</v>
      </c>
      <c r="I715">
        <v>-125.17666604396921</v>
      </c>
      <c r="J715">
        <v>-141.2289550644789</v>
      </c>
      <c r="K715">
        <v>-99.468796169430007</v>
      </c>
      <c r="L715">
        <v>9.6134867242105226</v>
      </c>
      <c r="M715">
        <v>9.5649614719200908</v>
      </c>
      <c r="N715">
        <v>9.40439342082602</v>
      </c>
      <c r="O715">
        <v>9.9542851837037638</v>
      </c>
      <c r="P715">
        <v>0.36138852532790833</v>
      </c>
      <c r="Q715">
        <v>0.36437905683705801</v>
      </c>
      <c r="R715">
        <v>0.30191161893304069</v>
      </c>
      <c r="S715">
        <v>0.41149966928823722</v>
      </c>
      <c r="T715">
        <v>67249.15952657412</v>
      </c>
      <c r="U715">
        <v>67249.10887468842</v>
      </c>
      <c r="V715">
        <v>67203.745182068291</v>
      </c>
      <c r="W715">
        <v>67294.887763255712</v>
      </c>
      <c r="X715">
        <v>4849.4066978442625</v>
      </c>
      <c r="Y715">
        <v>4871.7912825598323</v>
      </c>
      <c r="Z715">
        <v>4684.7920539631186</v>
      </c>
      <c r="AA715">
        <v>4955.4533443627224</v>
      </c>
      <c r="AB715">
        <v>856.26092533862129</v>
      </c>
      <c r="AC715">
        <v>846.70915546871379</v>
      </c>
      <c r="AD715">
        <v>726.9776365583167</v>
      </c>
      <c r="AE715">
        <v>1003.723785057575</v>
      </c>
      <c r="AF715">
        <v>61.176783937241638</v>
      </c>
      <c r="AG715">
        <v>60.867967538175549</v>
      </c>
      <c r="AH715">
        <v>59.846228676802973</v>
      </c>
      <c r="AI715">
        <v>63.345488650001499</v>
      </c>
      <c r="AJ715">
        <v>0.52382479055158326</v>
      </c>
      <c r="AK715">
        <v>0.52382479221801237</v>
      </c>
      <c r="AL715">
        <v>0.52382440867371061</v>
      </c>
      <c r="AM715">
        <v>0.52382517022066666</v>
      </c>
      <c r="AN715">
        <v>0.96347732445887802</v>
      </c>
      <c r="AO715">
        <v>0.9634773244588779</v>
      </c>
      <c r="AP715">
        <v>0.9634773244588779</v>
      </c>
      <c r="AQ715">
        <v>0.9634773244588779</v>
      </c>
      <c r="AR715">
        <v>13.40726399735235</v>
      </c>
      <c r="AS715">
        <v>13.40726399735235</v>
      </c>
      <c r="AT715">
        <v>13.40726399735235</v>
      </c>
      <c r="AU715">
        <v>13.40726399735235</v>
      </c>
      <c r="AV715" t="str">
        <f>VLOOKUP(Sheet1[[#This Row],[NPDES ID2]],Combined_Sheet__Major_Only___2[[NPDES ID2]:[ECHO BFR]],3,FALSE)</f>
        <v>IL</v>
      </c>
      <c r="AW715" t="s">
        <v>41</v>
      </c>
      <c r="AX715" t="str">
        <f>VLOOKUP(Sheet1[[#This Row],[NPDES ID2]],Combined_Sheet__Major_Only___2[[NPDES ID2]:[ECHO BFR]],27,FALSE)</f>
        <v>-</v>
      </c>
      <c r="AY715" t="str">
        <f>VLOOKUP(Sheet1[[#This Row],[NPDES ID2]],Combined_Sheet__Major_Only___2[[NPDES ID2]:[ECHO BFR]],28,FALSE)</f>
        <v>-</v>
      </c>
      <c r="AZ715" t="str">
        <f>VLOOKUP(Sheet1[[#This Row],[NPDES ID2]],Combined_Sheet__Major_Only___2[[NPDES ID2]:[ECHO BFR]],29,FALSE)</f>
        <v>thickening</v>
      </c>
      <c r="BA715">
        <f>VLOOKUP(Sheet1[[#This Row],[NPDES ID2]],Combined_Sheet__Major_Only___2[[NPDES ID2]:[ECHO BFR]],17,FALSE)</f>
        <v>40.137222000000001</v>
      </c>
      <c r="BB715">
        <f>VLOOKUP(Sheet1[[#This Row],[NPDES ID2]],Combined_Sheet__Major_Only___2[[NPDES ID2]:[ECHO BFR]],18,FALSE)</f>
        <v>-88.968056000000004</v>
      </c>
      <c r="BC715" t="str">
        <f>IF(ISNUMBER(SEARCH("aerobic",$AW715)),"aerobic","")</f>
        <v>aerobic</v>
      </c>
      <c r="BD715" t="str">
        <f>IF(ISNUMBER(SEARCH("anaer",$AW715)),"anaer","")</f>
        <v/>
      </c>
      <c r="BE715" t="str">
        <f>IF(ISNUMBER(SEARCH("thickening",$AZ715)),"thickening","")</f>
        <v>thickening</v>
      </c>
      <c r="BF715" s="2" t="str">
        <f>IF(ISNUMBER(SEARCH("airDry",$AW715)),"airDry","")</f>
        <v/>
      </c>
      <c r="BG715" s="2" t="str">
        <f>IF(ISNUMBER(SEARCH("heatDry",$AY715)),"heatDry","")</f>
        <v/>
      </c>
      <c r="BH715" s="2" t="str">
        <f>IF(AND(ISNUMBER(SEARCH("aerobic",$AW715)),ISNUMBER(SEARCH("anaer",$AW715))),"Combined Aer and Anaer.","")</f>
        <v/>
      </c>
    </row>
    <row r="716" spans="1:60" x14ac:dyDescent="0.25">
      <c r="A716" s="4">
        <v>1286</v>
      </c>
      <c r="B716" t="s">
        <v>6128</v>
      </c>
      <c r="C716">
        <v>188.8</v>
      </c>
      <c r="D716">
        <v>639.68613519101427</v>
      </c>
      <c r="E716">
        <v>637.69099061587531</v>
      </c>
      <c r="F716">
        <v>466.49470254833079</v>
      </c>
      <c r="G716">
        <v>830.55100734695793</v>
      </c>
      <c r="H716">
        <v>-116.3731428978722</v>
      </c>
      <c r="I716">
        <v>-118.7061562630202</v>
      </c>
      <c r="J716">
        <v>-134.36751791848229</v>
      </c>
      <c r="K716">
        <v>-92.817904454075929</v>
      </c>
      <c r="L716">
        <v>123.7896717943139</v>
      </c>
      <c r="M716">
        <v>123.24186843516679</v>
      </c>
      <c r="N716">
        <v>121.4284891233891</v>
      </c>
      <c r="O716">
        <v>127.6378885648613</v>
      </c>
      <c r="P716">
        <v>4.4180676202101701</v>
      </c>
      <c r="Q716">
        <v>4.4734698496623269</v>
      </c>
      <c r="R716">
        <v>3.666621771182029</v>
      </c>
      <c r="S716">
        <v>5.032149391384281</v>
      </c>
      <c r="T716">
        <v>67270.553070516733</v>
      </c>
      <c r="U716">
        <v>67270.502402946309</v>
      </c>
      <c r="V716">
        <v>67225.124663136827</v>
      </c>
      <c r="W716">
        <v>67316.295467271339</v>
      </c>
      <c r="X716">
        <v>4618.1721931809298</v>
      </c>
      <c r="Y716">
        <v>4636.7371751607034</v>
      </c>
      <c r="Z716">
        <v>4480.6412655542244</v>
      </c>
      <c r="AA716">
        <v>4706.6808486679874</v>
      </c>
      <c r="AB716">
        <v>815.79084269845828</v>
      </c>
      <c r="AC716">
        <v>807.60733283633294</v>
      </c>
      <c r="AD716">
        <v>693.12086472750025</v>
      </c>
      <c r="AE716">
        <v>958.54795725098381</v>
      </c>
      <c r="AF716">
        <v>64.255860089655613</v>
      </c>
      <c r="AG716">
        <v>63.971271523994673</v>
      </c>
      <c r="AH716">
        <v>63.030730265184708</v>
      </c>
      <c r="AI716">
        <v>66.253184051878662</v>
      </c>
      <c r="AJ716">
        <v>0.56143008112504478</v>
      </c>
      <c r="AK716">
        <v>0.56143010236204227</v>
      </c>
      <c r="AL716">
        <v>0.56142521074527896</v>
      </c>
      <c r="AM716">
        <v>0.56143492337857515</v>
      </c>
      <c r="AN716">
        <v>0.96348833123213884</v>
      </c>
      <c r="AO716">
        <v>0.96348833123213895</v>
      </c>
      <c r="AP716">
        <v>0.96348833123213895</v>
      </c>
      <c r="AQ716">
        <v>0.96348833123213895</v>
      </c>
      <c r="AR716">
        <v>14.078755017699621</v>
      </c>
      <c r="AS716">
        <v>14.078755017699621</v>
      </c>
      <c r="AT716">
        <v>14.078755017699621</v>
      </c>
      <c r="AU716">
        <v>14.078755017699621</v>
      </c>
      <c r="AV716" t="str">
        <f>VLOOKUP(Sheet1[[#This Row],[NPDES ID2]],Combined_Sheet__Major_Only___2[[NPDES ID2]:[ECHO BFR]],3,FALSE)</f>
        <v>TX</v>
      </c>
      <c r="AW716" t="s">
        <v>41</v>
      </c>
      <c r="AX716" t="str">
        <f>VLOOKUP(Sheet1[[#This Row],[NPDES ID2]],Combined_Sheet__Major_Only___2[[NPDES ID2]:[ECHO BFR]],27,FALSE)</f>
        <v>-</v>
      </c>
      <c r="AY716" t="str">
        <f>VLOOKUP(Sheet1[[#This Row],[NPDES ID2]],Combined_Sheet__Major_Only___2[[NPDES ID2]:[ECHO BFR]],28,FALSE)</f>
        <v>-</v>
      </c>
      <c r="AZ716" t="str">
        <f>VLOOKUP(Sheet1[[#This Row],[NPDES ID2]],Combined_Sheet__Major_Only___2[[NPDES ID2]:[ECHO BFR]],29,FALSE)</f>
        <v>thickening</v>
      </c>
      <c r="BA716">
        <f>VLOOKUP(Sheet1[[#This Row],[NPDES ID2]],Combined_Sheet__Major_Only___2[[NPDES ID2]:[ECHO BFR]],17,FALSE)</f>
        <v>29.542833000000002</v>
      </c>
      <c r="BB716">
        <f>VLOOKUP(Sheet1[[#This Row],[NPDES ID2]],Combined_Sheet__Major_Only___2[[NPDES ID2]:[ECHO BFR]],18,FALSE)</f>
        <v>-95.344583</v>
      </c>
      <c r="BC716" t="str">
        <f>IF(ISNUMBER(SEARCH("aerobic",$AW716)),"aerobic","")</f>
        <v>aerobic</v>
      </c>
      <c r="BD716" t="str">
        <f>IF(ISNUMBER(SEARCH("anaer",$AW716)),"anaer","")</f>
        <v/>
      </c>
      <c r="BE716" t="str">
        <f>IF(ISNUMBER(SEARCH("thickening",$AZ716)),"thickening","")</f>
        <v>thickening</v>
      </c>
      <c r="BF716" s="2" t="str">
        <f>IF(ISNUMBER(SEARCH("airDry",$AW716)),"airDry","")</f>
        <v/>
      </c>
      <c r="BG716" s="2" t="str">
        <f>IF(ISNUMBER(SEARCH("heatDry",$AY716)),"heatDry","")</f>
        <v/>
      </c>
      <c r="BH716" s="2" t="str">
        <f>IF(AND(ISNUMBER(SEARCH("aerobic",$AW716)),ISNUMBER(SEARCH("anaer",$AW716))),"Combined Aer and Anaer.","")</f>
        <v/>
      </c>
    </row>
    <row r="717" spans="1:60" x14ac:dyDescent="0.25">
      <c r="A717" s="4">
        <v>553</v>
      </c>
      <c r="B717" t="s">
        <v>2718</v>
      </c>
      <c r="C717">
        <v>235.75</v>
      </c>
      <c r="D717">
        <v>557.0903342433545</v>
      </c>
      <c r="E717">
        <v>557.71128176335901</v>
      </c>
      <c r="F717">
        <v>413.26381113594857</v>
      </c>
      <c r="G717">
        <v>719.02713513863171</v>
      </c>
      <c r="H717">
        <v>-118.9575294493725</v>
      </c>
      <c r="I717">
        <v>-121.2685728852226</v>
      </c>
      <c r="J717">
        <v>-136.99408281872371</v>
      </c>
      <c r="K717">
        <v>-95.551754192080665</v>
      </c>
      <c r="L717">
        <v>151.4362351494631</v>
      </c>
      <c r="M717">
        <v>150.72740018417309</v>
      </c>
      <c r="N717">
        <v>148.38073956594209</v>
      </c>
      <c r="O717">
        <v>156.41595644622859</v>
      </c>
      <c r="P717">
        <v>5.5233375472400148</v>
      </c>
      <c r="Q717">
        <v>5.5797927921656871</v>
      </c>
      <c r="R717">
        <v>4.596825858963733</v>
      </c>
      <c r="S717">
        <v>6.297992005306944</v>
      </c>
      <c r="T717">
        <v>67562.542001752139</v>
      </c>
      <c r="U717">
        <v>67562.491120109509</v>
      </c>
      <c r="V717">
        <v>67516.921657796556</v>
      </c>
      <c r="W717">
        <v>67608.477661698285</v>
      </c>
      <c r="X717">
        <v>4734.4447087611461</v>
      </c>
      <c r="Y717">
        <v>4754.6421405065184</v>
      </c>
      <c r="Z717">
        <v>4585.3173583837724</v>
      </c>
      <c r="AA717">
        <v>4830.4521723494099</v>
      </c>
      <c r="AB717">
        <v>832.84580572299467</v>
      </c>
      <c r="AC717">
        <v>824.17665737943275</v>
      </c>
      <c r="AD717">
        <v>707.76587251300623</v>
      </c>
      <c r="AE717">
        <v>977.01091461149542</v>
      </c>
      <c r="AF717">
        <v>62.952002675847922</v>
      </c>
      <c r="AG717">
        <v>62.657044207758887</v>
      </c>
      <c r="AH717">
        <v>61.682448489957594</v>
      </c>
      <c r="AI717">
        <v>65.021846688688626</v>
      </c>
      <c r="AJ717">
        <v>0.54550115062283955</v>
      </c>
      <c r="AK717">
        <v>0.54550117673828036</v>
      </c>
      <c r="AL717">
        <v>0.54549516011683519</v>
      </c>
      <c r="AM717">
        <v>0.54550710654968793</v>
      </c>
      <c r="AN717">
        <v>0.96363789627209329</v>
      </c>
      <c r="AO717">
        <v>0.96363789627209373</v>
      </c>
      <c r="AP717">
        <v>0.96363789627209373</v>
      </c>
      <c r="AQ717">
        <v>0.96363789627209373</v>
      </c>
      <c r="AR717">
        <v>13.826375432813689</v>
      </c>
      <c r="AS717">
        <v>13.826375432813689</v>
      </c>
      <c r="AT717">
        <v>13.826375432813689</v>
      </c>
      <c r="AU717">
        <v>13.826375432813689</v>
      </c>
      <c r="AV717" t="str">
        <f>VLOOKUP(Sheet1[[#This Row],[NPDES ID2]],Combined_Sheet__Major_Only___2[[NPDES ID2]:[ECHO BFR]],3,FALSE)</f>
        <v>IL</v>
      </c>
      <c r="AW717" t="s">
        <v>41</v>
      </c>
      <c r="AX717" t="str">
        <f>VLOOKUP(Sheet1[[#This Row],[NPDES ID2]],Combined_Sheet__Major_Only___2[[NPDES ID2]:[ECHO BFR]],27,FALSE)</f>
        <v>tempSludgeStore</v>
      </c>
      <c r="AY717" t="str">
        <f>VLOOKUP(Sheet1[[#This Row],[NPDES ID2]],Combined_Sheet__Major_Only___2[[NPDES ID2]:[ECHO BFR]],28,FALSE)</f>
        <v>-</v>
      </c>
      <c r="AZ717" t="str">
        <f>VLOOKUP(Sheet1[[#This Row],[NPDES ID2]],Combined_Sheet__Major_Only___2[[NPDES ID2]:[ECHO BFR]],29,FALSE)</f>
        <v>thickening</v>
      </c>
      <c r="BA717">
        <f>VLOOKUP(Sheet1[[#This Row],[NPDES ID2]],Combined_Sheet__Major_Only___2[[NPDES ID2]:[ECHO BFR]],17,FALSE)</f>
        <v>42.480150000000002</v>
      </c>
      <c r="BB717">
        <f>VLOOKUP(Sheet1[[#This Row],[NPDES ID2]],Combined_Sheet__Major_Only___2[[NPDES ID2]:[ECHO BFR]],18,FALSE)</f>
        <v>-88.099357999999995</v>
      </c>
      <c r="BC717" t="str">
        <f>IF(ISNUMBER(SEARCH("aerobic",$AW717)),"aerobic","")</f>
        <v>aerobic</v>
      </c>
      <c r="BD717" t="str">
        <f>IF(ISNUMBER(SEARCH("anaer",$AW717)),"anaer","")</f>
        <v/>
      </c>
      <c r="BE717" t="str">
        <f>IF(ISNUMBER(SEARCH("thickening",$AZ717)),"thickening","")</f>
        <v>thickening</v>
      </c>
      <c r="BF717" s="3" t="str">
        <f>IF(ISNUMBER(SEARCH("airDry",$AW717)),"airDry","")</f>
        <v/>
      </c>
      <c r="BG717" s="3" t="str">
        <f>IF(ISNUMBER(SEARCH("heatDry",$AY717)),"heatDry","")</f>
        <v/>
      </c>
      <c r="BH717" s="3" t="str">
        <f>IF(AND(ISNUMBER(SEARCH("aerobic",$AW717)),ISNUMBER(SEARCH("anaer",$AW717))),"Combined Aer and Anaer.","")</f>
        <v/>
      </c>
    </row>
    <row r="718" spans="1:60" x14ac:dyDescent="0.25">
      <c r="A718" s="4">
        <v>437</v>
      </c>
      <c r="B718" t="s">
        <v>2188</v>
      </c>
      <c r="C718">
        <v>560.80999999999995</v>
      </c>
      <c r="D718">
        <v>391.33691867955139</v>
      </c>
      <c r="E718">
        <v>389.77717194328233</v>
      </c>
      <c r="F718">
        <v>308.86356412288058</v>
      </c>
      <c r="G718">
        <v>469.81347161732123</v>
      </c>
      <c r="H718">
        <v>-123.8611122712126</v>
      </c>
      <c r="I718">
        <v>-126.4102619299055</v>
      </c>
      <c r="J718">
        <v>-142.4536680357877</v>
      </c>
      <c r="K718">
        <v>-100.8037743107185</v>
      </c>
      <c r="L718">
        <v>346.68463708596471</v>
      </c>
      <c r="M718">
        <v>344.89179152421059</v>
      </c>
      <c r="N718">
        <v>338.95276377837968</v>
      </c>
      <c r="O718">
        <v>359.28449059369183</v>
      </c>
      <c r="P718">
        <v>13.16703230411264</v>
      </c>
      <c r="Q718">
        <v>13.28908732873874</v>
      </c>
      <c r="R718">
        <v>11.01417477874738</v>
      </c>
      <c r="S718">
        <v>14.99724652564478</v>
      </c>
      <c r="T718">
        <v>67720.110432984264</v>
      </c>
      <c r="U718">
        <v>67720.059435820032</v>
      </c>
      <c r="V718">
        <v>67674.386512687619</v>
      </c>
      <c r="W718">
        <v>67766.150385164306</v>
      </c>
      <c r="X718">
        <v>4931.3785309305849</v>
      </c>
      <c r="Y718">
        <v>4954.7261278807364</v>
      </c>
      <c r="Z718">
        <v>4759.7890180581908</v>
      </c>
      <c r="AA718">
        <v>5041.9726085235343</v>
      </c>
      <c r="AB718">
        <v>754.49398963615226</v>
      </c>
      <c r="AC718">
        <v>747.97742758987579</v>
      </c>
      <c r="AD718">
        <v>654.62584661195683</v>
      </c>
      <c r="AE718">
        <v>865.48706134099166</v>
      </c>
      <c r="AF718">
        <v>60.583917864782507</v>
      </c>
      <c r="AG718">
        <v>60.269955333731673</v>
      </c>
      <c r="AH718">
        <v>59.234121276216158</v>
      </c>
      <c r="AI718">
        <v>62.785268252096643</v>
      </c>
      <c r="AJ718">
        <v>0.51658854880384286</v>
      </c>
      <c r="AK718">
        <v>0.51658860595321765</v>
      </c>
      <c r="AL718">
        <v>0.51657542132239076</v>
      </c>
      <c r="AM718">
        <v>0.51660160072525252</v>
      </c>
      <c r="AN718">
        <v>0.96371809939158493</v>
      </c>
      <c r="AO718">
        <v>0.96371809939158504</v>
      </c>
      <c r="AP718">
        <v>0.96371809939158504</v>
      </c>
      <c r="AQ718">
        <v>0.96371809939158504</v>
      </c>
      <c r="AR718">
        <v>14.463555195270191</v>
      </c>
      <c r="AS718">
        <v>14.463555195270191</v>
      </c>
      <c r="AT718">
        <v>14.463555195270191</v>
      </c>
      <c r="AU718">
        <v>14.463555195270191</v>
      </c>
      <c r="AV718" t="str">
        <f>VLOOKUP(Sheet1[[#This Row],[NPDES ID2]],Combined_Sheet__Major_Only___2[[NPDES ID2]:[ECHO BFR]],3,FALSE)</f>
        <v>TX</v>
      </c>
      <c r="AW718" t="s">
        <v>41</v>
      </c>
      <c r="AX718" t="str">
        <f>VLOOKUP(Sheet1[[#This Row],[NPDES ID2]],Combined_Sheet__Major_Only___2[[NPDES ID2]:[ECHO BFR]],27,FALSE)</f>
        <v>-</v>
      </c>
      <c r="AY718" t="str">
        <f>VLOOKUP(Sheet1[[#This Row],[NPDES ID2]],Combined_Sheet__Major_Only___2[[NPDES ID2]:[ECHO BFR]],28,FALSE)</f>
        <v>-</v>
      </c>
      <c r="AZ718" t="str">
        <f>VLOOKUP(Sheet1[[#This Row],[NPDES ID2]],Combined_Sheet__Major_Only___2[[NPDES ID2]:[ECHO BFR]],29,FALSE)</f>
        <v>thickening, preliminaryOps</v>
      </c>
      <c r="BA718">
        <f>VLOOKUP(Sheet1[[#This Row],[NPDES ID2]],Combined_Sheet__Major_Only___2[[NPDES ID2]:[ECHO BFR]],17,FALSE)</f>
        <v>33.150592000000003</v>
      </c>
      <c r="BB718">
        <f>VLOOKUP(Sheet1[[#This Row],[NPDES ID2]],Combined_Sheet__Major_Only___2[[NPDES ID2]:[ECHO BFR]],18,FALSE)</f>
        <v>-95.550520000000006</v>
      </c>
      <c r="BC718" t="str">
        <f>IF(ISNUMBER(SEARCH("aerobic",$AW718)),"aerobic","")</f>
        <v>aerobic</v>
      </c>
      <c r="BD718" t="str">
        <f>IF(ISNUMBER(SEARCH("anaer",$AW718)),"anaer","")</f>
        <v/>
      </c>
      <c r="BE718" t="str">
        <f>IF(ISNUMBER(SEARCH("thickening",$AZ718)),"thickening","")</f>
        <v>thickening</v>
      </c>
      <c r="BF718" s="3" t="str">
        <f>IF(ISNUMBER(SEARCH("airDry",$AW718)),"airDry","")</f>
        <v/>
      </c>
      <c r="BG718" s="3" t="str">
        <f>IF(ISNUMBER(SEARCH("heatDry",$AY718)),"heatDry","")</f>
        <v/>
      </c>
      <c r="BH718" s="3" t="str">
        <f>IF(AND(ISNUMBER(SEARCH("aerobic",$AW718)),ISNUMBER(SEARCH("anaer",$AW718))),"Combined Aer and Anaer.","")</f>
        <v/>
      </c>
    </row>
    <row r="719" spans="1:60" x14ac:dyDescent="0.25">
      <c r="A719" s="4">
        <v>1099</v>
      </c>
      <c r="B719" t="s">
        <v>5295</v>
      </c>
      <c r="C719">
        <v>342</v>
      </c>
      <c r="D719">
        <v>434.79076881519768</v>
      </c>
      <c r="E719">
        <v>440.08333052481822</v>
      </c>
      <c r="F719">
        <v>334.76810079654621</v>
      </c>
      <c r="G719">
        <v>547.5736734681924</v>
      </c>
      <c r="H719">
        <v>-115.4916526322629</v>
      </c>
      <c r="I719">
        <v>-117.8767189167488</v>
      </c>
      <c r="J719">
        <v>-133.584332291246</v>
      </c>
      <c r="K719">
        <v>-91.933056391557429</v>
      </c>
      <c r="L719">
        <v>225.73760549663939</v>
      </c>
      <c r="M719">
        <v>224.7573915205565</v>
      </c>
      <c r="N719">
        <v>221.5114247302952</v>
      </c>
      <c r="O719">
        <v>232.6249624720185</v>
      </c>
      <c r="P719">
        <v>7.9998131516288016</v>
      </c>
      <c r="Q719">
        <v>8.1020184967348197</v>
      </c>
      <c r="R719">
        <v>6.6265386982635226</v>
      </c>
      <c r="S719">
        <v>9.1249985733857493</v>
      </c>
      <c r="T719">
        <v>67897.541365752855</v>
      </c>
      <c r="U719">
        <v>67897.490238504834</v>
      </c>
      <c r="V719">
        <v>67851.700812659517</v>
      </c>
      <c r="W719">
        <v>67943.698756865255</v>
      </c>
      <c r="X719">
        <v>4630.1980659942265</v>
      </c>
      <c r="Y719">
        <v>4648.4417494389236</v>
      </c>
      <c r="Z719">
        <v>4494.8640909379783</v>
      </c>
      <c r="AA719">
        <v>4717.2903794071062</v>
      </c>
      <c r="AB719">
        <v>836.98185194726011</v>
      </c>
      <c r="AC719">
        <v>828.30622007874194</v>
      </c>
      <c r="AD719">
        <v>708.57486487961467</v>
      </c>
      <c r="AE719">
        <v>987.478539583469</v>
      </c>
      <c r="AF719">
        <v>64.686200479480277</v>
      </c>
      <c r="AG719">
        <v>64.404876069208925</v>
      </c>
      <c r="AH719">
        <v>63.47608124222355</v>
      </c>
      <c r="AI719">
        <v>66.659473002247935</v>
      </c>
      <c r="AJ719">
        <v>0.56668890303100039</v>
      </c>
      <c r="AK719">
        <v>0.56668894219296451</v>
      </c>
      <c r="AL719">
        <v>0.5666799156198431</v>
      </c>
      <c r="AM719">
        <v>0.56669783861388956</v>
      </c>
      <c r="AN719">
        <v>0.96380799015834673</v>
      </c>
      <c r="AO719">
        <v>0.96380799015834662</v>
      </c>
      <c r="AP719">
        <v>0.96380799015834662</v>
      </c>
      <c r="AQ719">
        <v>0.96380799015834662</v>
      </c>
      <c r="AR719">
        <v>13.98618917756146</v>
      </c>
      <c r="AS719">
        <v>13.98618917756146</v>
      </c>
      <c r="AT719">
        <v>13.98618917756146</v>
      </c>
      <c r="AU719">
        <v>13.98618917756146</v>
      </c>
      <c r="AV719" t="str">
        <f>VLOOKUP(Sheet1[[#This Row],[NPDES ID2]],Combined_Sheet__Major_Only___2[[NPDES ID2]:[ECHO BFR]],3,FALSE)</f>
        <v>PA</v>
      </c>
      <c r="AW719" t="s">
        <v>41</v>
      </c>
      <c r="AX719" t="str">
        <f>VLOOKUP(Sheet1[[#This Row],[NPDES ID2]],Combined_Sheet__Major_Only___2[[NPDES ID2]:[ECHO BFR]],27,FALSE)</f>
        <v>-</v>
      </c>
      <c r="AY719" t="str">
        <f>VLOOKUP(Sheet1[[#This Row],[NPDES ID2]],Combined_Sheet__Major_Only___2[[NPDES ID2]:[ECHO BFR]],28,FALSE)</f>
        <v>-</v>
      </c>
      <c r="AZ719" t="str">
        <f>VLOOKUP(Sheet1[[#This Row],[NPDES ID2]],Combined_Sheet__Major_Only___2[[NPDES ID2]:[ECHO BFR]],29,FALSE)</f>
        <v>thickening</v>
      </c>
      <c r="BA719">
        <f>VLOOKUP(Sheet1[[#This Row],[NPDES ID2]],Combined_Sheet__Major_Only___2[[NPDES ID2]:[ECHO BFR]],17,FALSE)</f>
        <v>39.913600000000002</v>
      </c>
      <c r="BB719">
        <f>VLOOKUP(Sheet1[[#This Row],[NPDES ID2]],Combined_Sheet__Major_Only___2[[NPDES ID2]:[ECHO BFR]],18,FALSE)</f>
        <v>-75.400049999999993</v>
      </c>
      <c r="BC719" t="str">
        <f>IF(ISNUMBER(SEARCH("aerobic",$AW719)),"aerobic","")</f>
        <v>aerobic</v>
      </c>
      <c r="BD719" t="str">
        <f>IF(ISNUMBER(SEARCH("anaer",$AW719)),"anaer","")</f>
        <v/>
      </c>
      <c r="BE719" t="str">
        <f>IF(ISNUMBER(SEARCH("thickening",$AZ719)),"thickening","")</f>
        <v>thickening</v>
      </c>
      <c r="BF719" s="3" t="str">
        <f>IF(ISNUMBER(SEARCH("airDry",$AW719)),"airDry","")</f>
        <v/>
      </c>
      <c r="BG719" s="3" t="str">
        <f>IF(ISNUMBER(SEARCH("heatDry",$AY719)),"heatDry","")</f>
        <v/>
      </c>
      <c r="BH719" s="3" t="str">
        <f>IF(AND(ISNUMBER(SEARCH("aerobic",$AW719)),ISNUMBER(SEARCH("anaer",$AW719))),"Combined Aer and Anaer.","")</f>
        <v/>
      </c>
    </row>
    <row r="720" spans="1:60" x14ac:dyDescent="0.25">
      <c r="A720" s="4">
        <v>1567</v>
      </c>
      <c r="B720" t="s">
        <v>7371</v>
      </c>
      <c r="C720">
        <v>86.69</v>
      </c>
      <c r="D720">
        <v>1204.199954404027</v>
      </c>
      <c r="E720">
        <v>1204.592080997269</v>
      </c>
      <c r="F720">
        <v>846.6614865227657</v>
      </c>
      <c r="G720">
        <v>1584.441591962717</v>
      </c>
      <c r="H720">
        <v>-113.8275341614677</v>
      </c>
      <c r="I720">
        <v>-116.221980877604</v>
      </c>
      <c r="J720">
        <v>-132.06659739403031</v>
      </c>
      <c r="K720">
        <v>-90.110410378778028</v>
      </c>
      <c r="L720">
        <v>58.030329511873397</v>
      </c>
      <c r="M720">
        <v>57.788199203852102</v>
      </c>
      <c r="N720">
        <v>56.986869348545518</v>
      </c>
      <c r="O720">
        <v>59.731007377746337</v>
      </c>
      <c r="P720">
        <v>2.026088358909826</v>
      </c>
      <c r="Q720">
        <v>2.0519538870571821</v>
      </c>
      <c r="R720">
        <v>1.670956094561818</v>
      </c>
      <c r="S720">
        <v>2.3185922131859602</v>
      </c>
      <c r="T720">
        <v>67991.609853107613</v>
      </c>
      <c r="U720">
        <v>67991.558656893088</v>
      </c>
      <c r="V720">
        <v>67945.707464850624</v>
      </c>
      <c r="W720">
        <v>68037.829506772265</v>
      </c>
      <c r="X720">
        <v>4571.7669397883001</v>
      </c>
      <c r="Y720">
        <v>4589.0253556399994</v>
      </c>
      <c r="Z720">
        <v>4443.4183105283064</v>
      </c>
      <c r="AA720">
        <v>4654.3451659826042</v>
      </c>
      <c r="AB720">
        <v>733.84213331433261</v>
      </c>
      <c r="AC720">
        <v>728.10810055559455</v>
      </c>
      <c r="AD720">
        <v>632.98659801753013</v>
      </c>
      <c r="AE720">
        <v>850.30350317244086</v>
      </c>
      <c r="AF720">
        <v>65.601530137428213</v>
      </c>
      <c r="AG720">
        <v>65.327702323651437</v>
      </c>
      <c r="AH720">
        <v>64.422152207757321</v>
      </c>
      <c r="AI720">
        <v>67.524014132028171</v>
      </c>
      <c r="AJ720">
        <v>0.57787669778348505</v>
      </c>
      <c r="AK720">
        <v>0.5778767073677834</v>
      </c>
      <c r="AL720">
        <v>0.57787450080214575</v>
      </c>
      <c r="AM720">
        <v>0.57787888206513982</v>
      </c>
      <c r="AN720">
        <v>0.96385546707403591</v>
      </c>
      <c r="AO720">
        <v>0.96385546707403591</v>
      </c>
      <c r="AP720">
        <v>0.96385546707403591</v>
      </c>
      <c r="AQ720">
        <v>0.96385546707403591</v>
      </c>
      <c r="AR720">
        <v>15.21100461208559</v>
      </c>
      <c r="AS720">
        <v>15.21100461208559</v>
      </c>
      <c r="AT720">
        <v>15.21100461208559</v>
      </c>
      <c r="AU720">
        <v>15.21100461208559</v>
      </c>
      <c r="AV720" t="str">
        <f>VLOOKUP(Sheet1[[#This Row],[NPDES ID2]],Combined_Sheet__Major_Only___2[[NPDES ID2]:[ECHO BFR]],3,FALSE)</f>
        <v>TX</v>
      </c>
      <c r="AW720" t="s">
        <v>41</v>
      </c>
      <c r="AX720" t="str">
        <f>VLOOKUP(Sheet1[[#This Row],[NPDES ID2]],Combined_Sheet__Major_Only___2[[NPDES ID2]:[ECHO BFR]],27,FALSE)</f>
        <v>-</v>
      </c>
      <c r="AY720" t="str">
        <f>VLOOKUP(Sheet1[[#This Row],[NPDES ID2]],Combined_Sheet__Major_Only___2[[NPDES ID2]:[ECHO BFR]],28,FALSE)</f>
        <v>-</v>
      </c>
      <c r="AZ720" t="str">
        <f>VLOOKUP(Sheet1[[#This Row],[NPDES ID2]],Combined_Sheet__Major_Only___2[[NPDES ID2]:[ECHO BFR]],29,FALSE)</f>
        <v>thickening</v>
      </c>
      <c r="BA720">
        <f>VLOOKUP(Sheet1[[#This Row],[NPDES ID2]],Combined_Sheet__Major_Only___2[[NPDES ID2]:[ECHO BFR]],17,FALSE)</f>
        <v>29.928833000000001</v>
      </c>
      <c r="BB720">
        <f>VLOOKUP(Sheet1[[#This Row],[NPDES ID2]],Combined_Sheet__Major_Only___2[[NPDES ID2]:[ECHO BFR]],18,FALSE)</f>
        <v>-95.672721999999993</v>
      </c>
      <c r="BC720" t="str">
        <f>IF(ISNUMBER(SEARCH("aerobic",$AW720)),"aerobic","")</f>
        <v>aerobic</v>
      </c>
      <c r="BD720" t="str">
        <f>IF(ISNUMBER(SEARCH("anaer",$AW720)),"anaer","")</f>
        <v/>
      </c>
      <c r="BE720" t="str">
        <f>IF(ISNUMBER(SEARCH("thickening",$AZ720)),"thickening","")</f>
        <v>thickening</v>
      </c>
      <c r="BF720" s="3" t="str">
        <f>IF(ISNUMBER(SEARCH("airDry",$AW720)),"airDry","")</f>
        <v/>
      </c>
      <c r="BG720" s="3" t="str">
        <f>IF(ISNUMBER(SEARCH("heatDry",$AY720)),"heatDry","")</f>
        <v/>
      </c>
      <c r="BH720" s="3" t="str">
        <f>IF(AND(ISNUMBER(SEARCH("aerobic",$AW720)),ISNUMBER(SEARCH("anaer",$AW720))),"Combined Aer and Anaer.","")</f>
        <v/>
      </c>
    </row>
    <row r="721" spans="1:60" x14ac:dyDescent="0.25">
      <c r="A721" s="4">
        <v>2303</v>
      </c>
      <c r="B721" t="s">
        <v>10760</v>
      </c>
      <c r="C721">
        <v>416.01</v>
      </c>
      <c r="D721">
        <v>404.54233986351989</v>
      </c>
      <c r="E721">
        <v>409.5453312636289</v>
      </c>
      <c r="F721">
        <v>310.42320087055151</v>
      </c>
      <c r="G721">
        <v>494.46650560958437</v>
      </c>
      <c r="H721">
        <v>-117.3049171638791</v>
      </c>
      <c r="I721">
        <v>-119.6493765189805</v>
      </c>
      <c r="J721">
        <v>-135.22269771470999</v>
      </c>
      <c r="K721">
        <v>-93.867679956227647</v>
      </c>
      <c r="L721">
        <v>270.58990957325608</v>
      </c>
      <c r="M721">
        <v>269.36604377220561</v>
      </c>
      <c r="N721">
        <v>265.31247279454612</v>
      </c>
      <c r="O721">
        <v>279.19023096087011</v>
      </c>
      <c r="P721">
        <v>9.7394269826797721</v>
      </c>
      <c r="Q721">
        <v>9.8526853762389131</v>
      </c>
      <c r="R721">
        <v>8.0919158819593466</v>
      </c>
      <c r="S721">
        <v>11.098082920226521</v>
      </c>
      <c r="T721">
        <v>68003.980510586291</v>
      </c>
      <c r="U721">
        <v>68003.929305302212</v>
      </c>
      <c r="V721">
        <v>67958.069990577103</v>
      </c>
      <c r="W721">
        <v>68050.208352207716</v>
      </c>
      <c r="X721">
        <v>4706.0792835404582</v>
      </c>
      <c r="Y721">
        <v>4725.4439022245206</v>
      </c>
      <c r="Z721">
        <v>4562.7913078690344</v>
      </c>
      <c r="AA721">
        <v>4798.3123704786894</v>
      </c>
      <c r="AB721">
        <v>934.15924881836338</v>
      </c>
      <c r="AC721">
        <v>922.05922132115506</v>
      </c>
      <c r="AD721">
        <v>777.96324442386731</v>
      </c>
      <c r="AE721">
        <v>1119.3798168286819</v>
      </c>
      <c r="AF721">
        <v>63.744648984802943</v>
      </c>
      <c r="AG721">
        <v>63.455786346777472</v>
      </c>
      <c r="AH721">
        <v>62.502547860597147</v>
      </c>
      <c r="AI721">
        <v>65.770267266789475</v>
      </c>
      <c r="AJ721">
        <v>0.5551839312764264</v>
      </c>
      <c r="AK721">
        <v>0.55518397987094348</v>
      </c>
      <c r="AL721">
        <v>0.55517277460478798</v>
      </c>
      <c r="AM721">
        <v>0.55519502366408902</v>
      </c>
      <c r="AN721">
        <v>0.9638617013514037</v>
      </c>
      <c r="AO721">
        <v>0.96386170135140381</v>
      </c>
      <c r="AP721">
        <v>0.96386170135140381</v>
      </c>
      <c r="AQ721">
        <v>0.96386170135140381</v>
      </c>
      <c r="AR721">
        <v>13.077735907864909</v>
      </c>
      <c r="AS721">
        <v>13.0777359078649</v>
      </c>
      <c r="AT721">
        <v>13.0777359078649</v>
      </c>
      <c r="AU721">
        <v>13.0777359078649</v>
      </c>
      <c r="AV721" t="str">
        <f>VLOOKUP(Sheet1[[#This Row],[NPDES ID2]],Combined_Sheet__Major_Only___2[[NPDES ID2]:[ECHO BFR]],3,FALSE)</f>
        <v>IL</v>
      </c>
      <c r="AW721" t="s">
        <v>41</v>
      </c>
      <c r="AX721" t="str">
        <f>VLOOKUP(Sheet1[[#This Row],[NPDES ID2]],Combined_Sheet__Major_Only___2[[NPDES ID2]:[ECHO BFR]],27,FALSE)</f>
        <v>-</v>
      </c>
      <c r="AY721" t="str">
        <f>VLOOKUP(Sheet1[[#This Row],[NPDES ID2]],Combined_Sheet__Major_Only___2[[NPDES ID2]:[ECHO BFR]],28,FALSE)</f>
        <v>-</v>
      </c>
      <c r="AZ721" t="str">
        <f>VLOOKUP(Sheet1[[#This Row],[NPDES ID2]],Combined_Sheet__Major_Only___2[[NPDES ID2]:[ECHO BFR]],29,FALSE)</f>
        <v>sludgeLagoon, thickening</v>
      </c>
      <c r="BA721">
        <f>VLOOKUP(Sheet1[[#This Row],[NPDES ID2]],Combined_Sheet__Major_Only___2[[NPDES ID2]:[ECHO BFR]],17,FALSE)</f>
        <v>41.339080000000003</v>
      </c>
      <c r="BB721">
        <f>VLOOKUP(Sheet1[[#This Row],[NPDES ID2]],Combined_Sheet__Major_Only___2[[NPDES ID2]:[ECHO BFR]],18,FALSE)</f>
        <v>-88.847418000000005</v>
      </c>
      <c r="BC721" t="str">
        <f>IF(ISNUMBER(SEARCH("aerobic",$AW721)),"aerobic","")</f>
        <v>aerobic</v>
      </c>
      <c r="BD721" t="str">
        <f>IF(ISNUMBER(SEARCH("anaer",$AW721)),"anaer","")</f>
        <v/>
      </c>
      <c r="BE721" t="str">
        <f>IF(ISNUMBER(SEARCH("thickening",$AZ721)),"thickening","")</f>
        <v>thickening</v>
      </c>
      <c r="BF721" s="3" t="str">
        <f>IF(ISNUMBER(SEARCH("airDry",$AW721)),"airDry","")</f>
        <v/>
      </c>
      <c r="BG721" s="3" t="str">
        <f>IF(ISNUMBER(SEARCH("heatDry",$AY721)),"heatDry","")</f>
        <v/>
      </c>
      <c r="BH721" s="3" t="str">
        <f>IF(AND(ISNUMBER(SEARCH("aerobic",$AW721)),ISNUMBER(SEARCH("anaer",$AW721))),"Combined Aer and Anaer.","")</f>
        <v/>
      </c>
    </row>
    <row r="722" spans="1:60" x14ac:dyDescent="0.25">
      <c r="A722" s="4">
        <v>1148</v>
      </c>
      <c r="B722" t="s">
        <v>5514</v>
      </c>
      <c r="C722">
        <v>298.16000000000003</v>
      </c>
      <c r="D722">
        <v>469.54563868593198</v>
      </c>
      <c r="E722">
        <v>474.78545910842251</v>
      </c>
      <c r="F722">
        <v>356.17462602961228</v>
      </c>
      <c r="G722">
        <v>599.88555322906018</v>
      </c>
      <c r="H722">
        <v>-115.9101140783026</v>
      </c>
      <c r="I722">
        <v>-118.2742631837239</v>
      </c>
      <c r="J722">
        <v>-133.95783324257479</v>
      </c>
      <c r="K722">
        <v>-92.359901122227143</v>
      </c>
      <c r="L722">
        <v>196.16659064660581</v>
      </c>
      <c r="M722">
        <v>195.30694141100579</v>
      </c>
      <c r="N722">
        <v>192.46056093482639</v>
      </c>
      <c r="O722">
        <v>202.2063779488432</v>
      </c>
      <c r="P722">
        <v>6.9757073700536436</v>
      </c>
      <c r="Q722">
        <v>7.0648403084653086</v>
      </c>
      <c r="R722">
        <v>5.7839722410379393</v>
      </c>
      <c r="S722">
        <v>7.9509123431158564</v>
      </c>
      <c r="T722">
        <v>68119.596752446712</v>
      </c>
      <c r="U722">
        <v>68119.545462398382</v>
      </c>
      <c r="V722">
        <v>68073.610233030762</v>
      </c>
      <c r="W722">
        <v>68165.901118763111</v>
      </c>
      <c r="X722">
        <v>4660.3846243372182</v>
      </c>
      <c r="Y722">
        <v>4678.927200265045</v>
      </c>
      <c r="Z722">
        <v>4522.9241181155267</v>
      </c>
      <c r="AA722">
        <v>4748.8469623240699</v>
      </c>
      <c r="AB722">
        <v>794.94425921504637</v>
      </c>
      <c r="AC722">
        <v>787.58479446575643</v>
      </c>
      <c r="AD722">
        <v>679.20267659019544</v>
      </c>
      <c r="AE722">
        <v>929.00702470057399</v>
      </c>
      <c r="AF722">
        <v>64.477528908407635</v>
      </c>
      <c r="AG722">
        <v>64.194597804610765</v>
      </c>
      <c r="AH722">
        <v>63.260182310500078</v>
      </c>
      <c r="AI722">
        <v>66.462447971410285</v>
      </c>
      <c r="AJ722">
        <v>0.56413881743028671</v>
      </c>
      <c r="AK722">
        <v>0.56413885082554982</v>
      </c>
      <c r="AL722">
        <v>0.56413115511940959</v>
      </c>
      <c r="AM722">
        <v>0.56414643553453259</v>
      </c>
      <c r="AN722">
        <v>0.96391986313898159</v>
      </c>
      <c r="AO722">
        <v>0.9639198631389817</v>
      </c>
      <c r="AP722">
        <v>0.9639198631389817</v>
      </c>
      <c r="AQ722">
        <v>0.9639198631389817</v>
      </c>
      <c r="AR722">
        <v>14.418688143997951</v>
      </c>
      <c r="AS722">
        <v>14.41868814399794</v>
      </c>
      <c r="AT722">
        <v>14.41868814399794</v>
      </c>
      <c r="AU722">
        <v>14.41868814399794</v>
      </c>
      <c r="AV722" t="str">
        <f>VLOOKUP(Sheet1[[#This Row],[NPDES ID2]],Combined_Sheet__Major_Only___2[[NPDES ID2]:[ECHO BFR]],3,FALSE)</f>
        <v>MA</v>
      </c>
      <c r="AW722" t="s">
        <v>41</v>
      </c>
      <c r="AX722" t="str">
        <f>VLOOKUP(Sheet1[[#This Row],[NPDES ID2]],Combined_Sheet__Major_Only___2[[NPDES ID2]:[ECHO BFR]],27,FALSE)</f>
        <v>-</v>
      </c>
      <c r="AY722" t="str">
        <f>VLOOKUP(Sheet1[[#This Row],[NPDES ID2]],Combined_Sheet__Major_Only___2[[NPDES ID2]:[ECHO BFR]],28,FALSE)</f>
        <v>-</v>
      </c>
      <c r="AZ722" t="str">
        <f>VLOOKUP(Sheet1[[#This Row],[NPDES ID2]],Combined_Sheet__Major_Only___2[[NPDES ID2]:[ECHO BFR]],29,FALSE)</f>
        <v>thickening</v>
      </c>
      <c r="BA722">
        <f>VLOOKUP(Sheet1[[#This Row],[NPDES ID2]],Combined_Sheet__Major_Only___2[[NPDES ID2]:[ECHO BFR]],17,FALSE)</f>
        <v>42.089824</v>
      </c>
      <c r="BB722">
        <f>VLOOKUP(Sheet1[[#This Row],[NPDES ID2]],Combined_Sheet__Major_Only___2[[NPDES ID2]:[ECHO BFR]],18,FALSE)</f>
        <v>-70.643647999999999</v>
      </c>
      <c r="BC722" t="str">
        <f>IF(ISNUMBER(SEARCH("aerobic",$AW722)),"aerobic","")</f>
        <v>aerobic</v>
      </c>
      <c r="BD722" t="str">
        <f>IF(ISNUMBER(SEARCH("anaer",$AW722)),"anaer","")</f>
        <v/>
      </c>
      <c r="BE722" t="str">
        <f>IF(ISNUMBER(SEARCH("thickening",$AZ722)),"thickening","")</f>
        <v>thickening</v>
      </c>
      <c r="BF722" s="2" t="str">
        <f>IF(ISNUMBER(SEARCH("airDry",$AW722)),"airDry","")</f>
        <v/>
      </c>
      <c r="BG722" s="2" t="str">
        <f>IF(ISNUMBER(SEARCH("heatDry",$AY722)),"heatDry","")</f>
        <v/>
      </c>
      <c r="BH722" s="2" t="str">
        <f>IF(AND(ISNUMBER(SEARCH("aerobic",$AW722)),ISNUMBER(SEARCH("anaer",$AW722))),"Combined Aer and Anaer.","")</f>
        <v/>
      </c>
    </row>
    <row r="723" spans="1:60" x14ac:dyDescent="0.25">
      <c r="A723" s="4">
        <v>1341</v>
      </c>
      <c r="B723" t="s">
        <v>6373</v>
      </c>
      <c r="C723">
        <v>164.34</v>
      </c>
      <c r="D723">
        <v>704.6087844098189</v>
      </c>
      <c r="E723">
        <v>703.31256773255154</v>
      </c>
      <c r="F723">
        <v>509.27253847733249</v>
      </c>
      <c r="G723">
        <v>917.61856099848364</v>
      </c>
      <c r="H723">
        <v>-115.086246954846</v>
      </c>
      <c r="I723">
        <v>-117.46607842210641</v>
      </c>
      <c r="J723">
        <v>-133.20797560906371</v>
      </c>
      <c r="K723">
        <v>-91.457621611714814</v>
      </c>
      <c r="L723">
        <v>108.8734401298554</v>
      </c>
      <c r="M723">
        <v>108.40547997471231</v>
      </c>
      <c r="N723">
        <v>106.85647015706699</v>
      </c>
      <c r="O723">
        <v>112.160687223656</v>
      </c>
      <c r="P723">
        <v>3.8433054351874518</v>
      </c>
      <c r="Q723">
        <v>3.8923958444635058</v>
      </c>
      <c r="R723">
        <v>3.179923172187419</v>
      </c>
      <c r="S723">
        <v>4.3875713738890649</v>
      </c>
      <c r="T723">
        <v>68186.185361169366</v>
      </c>
      <c r="U723">
        <v>68186.13402230147</v>
      </c>
      <c r="V723">
        <v>68140.155070266992</v>
      </c>
      <c r="W723">
        <v>68232.533801509358</v>
      </c>
      <c r="X723">
        <v>4632.749118184488</v>
      </c>
      <c r="Y723">
        <v>4650.8038720988043</v>
      </c>
      <c r="Z723">
        <v>4498.7484504381773</v>
      </c>
      <c r="AA723">
        <v>4718.9737422611761</v>
      </c>
      <c r="AB723">
        <v>849.3105799223365</v>
      </c>
      <c r="AC723">
        <v>840.31782261566468</v>
      </c>
      <c r="AD723">
        <v>717.39966957021147</v>
      </c>
      <c r="AE723">
        <v>1004.556606612536</v>
      </c>
      <c r="AF723">
        <v>64.924480892970308</v>
      </c>
      <c r="AG723">
        <v>64.645209310392005</v>
      </c>
      <c r="AH723">
        <v>63.722144277882727</v>
      </c>
      <c r="AI723">
        <v>66.884603122095442</v>
      </c>
      <c r="AJ723">
        <v>0.56960103033770093</v>
      </c>
      <c r="AK723">
        <v>0.56960104936296185</v>
      </c>
      <c r="AL723">
        <v>0.56959666761233341</v>
      </c>
      <c r="AM723">
        <v>0.56960536786346161</v>
      </c>
      <c r="AN723">
        <v>0.96395327625157567</v>
      </c>
      <c r="AO723">
        <v>0.96395327625157556</v>
      </c>
      <c r="AP723">
        <v>0.96395327625157556</v>
      </c>
      <c r="AQ723">
        <v>0.96395327625157556</v>
      </c>
      <c r="AR723">
        <v>13.92533809093359</v>
      </c>
      <c r="AS723">
        <v>13.92533809093359</v>
      </c>
      <c r="AT723">
        <v>13.92533809093359</v>
      </c>
      <c r="AU723">
        <v>13.92533809093359</v>
      </c>
      <c r="AV723" t="str">
        <f>VLOOKUP(Sheet1[[#This Row],[NPDES ID2]],Combined_Sheet__Major_Only___2[[NPDES ID2]:[ECHO BFR]],3,FALSE)</f>
        <v>NC</v>
      </c>
      <c r="AW723" t="s">
        <v>41</v>
      </c>
      <c r="AX723" t="str">
        <f>VLOOKUP(Sheet1[[#This Row],[NPDES ID2]],Combined_Sheet__Major_Only___2[[NPDES ID2]:[ECHO BFR]],27,FALSE)</f>
        <v>-</v>
      </c>
      <c r="AY723" t="str">
        <f>VLOOKUP(Sheet1[[#This Row],[NPDES ID2]],Combined_Sheet__Major_Only___2[[NPDES ID2]:[ECHO BFR]],28,FALSE)</f>
        <v>-</v>
      </c>
      <c r="AZ723" t="str">
        <f>VLOOKUP(Sheet1[[#This Row],[NPDES ID2]],Combined_Sheet__Major_Only___2[[NPDES ID2]:[ECHO BFR]],29,FALSE)</f>
        <v>thickening</v>
      </c>
      <c r="BA723">
        <f>VLOOKUP(Sheet1[[#This Row],[NPDES ID2]],Combined_Sheet__Major_Only___2[[NPDES ID2]:[ECHO BFR]],17,FALSE)</f>
        <v>36.087400000000002</v>
      </c>
      <c r="BB723">
        <f>VLOOKUP(Sheet1[[#This Row],[NPDES ID2]],Combined_Sheet__Major_Only___2[[NPDES ID2]:[ECHO BFR]],18,FALSE)</f>
        <v>-78.292199999999994</v>
      </c>
      <c r="BC723" t="str">
        <f>IF(ISNUMBER(SEARCH("aerobic",$AW723)),"aerobic","")</f>
        <v>aerobic</v>
      </c>
      <c r="BD723" t="str">
        <f>IF(ISNUMBER(SEARCH("anaer",$AW723)),"anaer","")</f>
        <v/>
      </c>
      <c r="BE723" t="str">
        <f>IF(ISNUMBER(SEARCH("thickening",$AZ723)),"thickening","")</f>
        <v>thickening</v>
      </c>
      <c r="BF723" s="3" t="str">
        <f>IF(ISNUMBER(SEARCH("airDry",$AW723)),"airDry","")</f>
        <v/>
      </c>
      <c r="BG723" s="3" t="str">
        <f>IF(ISNUMBER(SEARCH("heatDry",$AY723)),"heatDry","")</f>
        <v/>
      </c>
      <c r="BH723" s="3" t="str">
        <f>IF(AND(ISNUMBER(SEARCH("aerobic",$AW723)),ISNUMBER(SEARCH("anaer",$AW723))),"Combined Aer and Anaer.","")</f>
        <v/>
      </c>
    </row>
    <row r="724" spans="1:60" x14ac:dyDescent="0.25">
      <c r="A724" s="4">
        <v>505</v>
      </c>
      <c r="B724" t="s">
        <v>2499</v>
      </c>
      <c r="C724">
        <v>349.85</v>
      </c>
      <c r="D724">
        <v>425.09655517011799</v>
      </c>
      <c r="E724">
        <v>430.20607523850612</v>
      </c>
      <c r="F724">
        <v>328.01635207612361</v>
      </c>
      <c r="G724">
        <v>533.65795356604747</v>
      </c>
      <c r="H724">
        <v>-114.0841774681878</v>
      </c>
      <c r="I724">
        <v>-116.5161618157711</v>
      </c>
      <c r="J724">
        <v>-132.31340174071511</v>
      </c>
      <c r="K724">
        <v>-90.455187757248268</v>
      </c>
      <c r="L724">
        <v>233.54633543235241</v>
      </c>
      <c r="M724">
        <v>232.56446659654921</v>
      </c>
      <c r="N724">
        <v>229.31285804925571</v>
      </c>
      <c r="O724">
        <v>240.44552871234009</v>
      </c>
      <c r="P724">
        <v>8.1778247845316354</v>
      </c>
      <c r="Q724">
        <v>8.2822491902282493</v>
      </c>
      <c r="R724">
        <v>6.7502468997554468</v>
      </c>
      <c r="S724">
        <v>9.3525661485041791</v>
      </c>
      <c r="T724">
        <v>68407.442209676941</v>
      </c>
      <c r="U724">
        <v>68407.390708594176</v>
      </c>
      <c r="V724">
        <v>68361.26647736461</v>
      </c>
      <c r="W724">
        <v>68453.937096680223</v>
      </c>
      <c r="X724">
        <v>4612.4173086138881</v>
      </c>
      <c r="Y724">
        <v>4629.9739496082029</v>
      </c>
      <c r="Z724">
        <v>4481.8899980363876</v>
      </c>
      <c r="AA724">
        <v>4696.4077480726683</v>
      </c>
      <c r="AB724">
        <v>880.7652835342592</v>
      </c>
      <c r="AC724">
        <v>870.77541925747801</v>
      </c>
      <c r="AD724">
        <v>738.97624292958233</v>
      </c>
      <c r="AE724">
        <v>1049.4966455937711</v>
      </c>
      <c r="AF724">
        <v>65.422226644317718</v>
      </c>
      <c r="AG724">
        <v>65.146718326407665</v>
      </c>
      <c r="AH724">
        <v>64.237283579233974</v>
      </c>
      <c r="AI724">
        <v>67.354515231931984</v>
      </c>
      <c r="AJ724">
        <v>0.57568487735539664</v>
      </c>
      <c r="AK724">
        <v>0.57568491871458627</v>
      </c>
      <c r="AL724">
        <v>0.57567538512031891</v>
      </c>
      <c r="AM724">
        <v>0.57569431485781719</v>
      </c>
      <c r="AN724">
        <v>0.9640638563595314</v>
      </c>
      <c r="AO724">
        <v>0.9640638563595314</v>
      </c>
      <c r="AP724">
        <v>0.9640638563595314</v>
      </c>
      <c r="AQ724">
        <v>0.9640638563595314</v>
      </c>
      <c r="AR724">
        <v>13.71312171745598</v>
      </c>
      <c r="AS724">
        <v>13.71312171745598</v>
      </c>
      <c r="AT724">
        <v>13.71312171745598</v>
      </c>
      <c r="AU724">
        <v>13.71312171745598</v>
      </c>
      <c r="AV724" t="str">
        <f>VLOOKUP(Sheet1[[#This Row],[NPDES ID2]],Combined_Sheet__Major_Only___2[[NPDES ID2]:[ECHO BFR]],3,FALSE)</f>
        <v>PR</v>
      </c>
      <c r="AW724" t="s">
        <v>41</v>
      </c>
      <c r="AX724" t="str">
        <f>VLOOKUP(Sheet1[[#This Row],[NPDES ID2]],Combined_Sheet__Major_Only___2[[NPDES ID2]:[ECHO BFR]],27,FALSE)</f>
        <v>-</v>
      </c>
      <c r="AY724" t="str">
        <f>VLOOKUP(Sheet1[[#This Row],[NPDES ID2]],Combined_Sheet__Major_Only___2[[NPDES ID2]:[ECHO BFR]],28,FALSE)</f>
        <v>-</v>
      </c>
      <c r="AZ724" t="str">
        <f>VLOOKUP(Sheet1[[#This Row],[NPDES ID2]],Combined_Sheet__Major_Only___2[[NPDES ID2]:[ECHO BFR]],29,FALSE)</f>
        <v>thickening</v>
      </c>
      <c r="BA724">
        <f>VLOOKUP(Sheet1[[#This Row],[NPDES ID2]],Combined_Sheet__Major_Only___2[[NPDES ID2]:[ECHO BFR]],17,FALSE)</f>
        <v>18.301817</v>
      </c>
      <c r="BB724">
        <f>VLOOKUP(Sheet1[[#This Row],[NPDES ID2]],Combined_Sheet__Major_Only___2[[NPDES ID2]:[ECHO BFR]],18,FALSE)</f>
        <v>-65.663490999999993</v>
      </c>
      <c r="BC724" t="str">
        <f>IF(ISNUMBER(SEARCH("aerobic",$AW724)),"aerobic","")</f>
        <v>aerobic</v>
      </c>
      <c r="BD724" t="str">
        <f>IF(ISNUMBER(SEARCH("anaer",$AW724)),"anaer","")</f>
        <v/>
      </c>
      <c r="BE724" t="str">
        <f>IF(ISNUMBER(SEARCH("thickening",$AZ724)),"thickening","")</f>
        <v>thickening</v>
      </c>
      <c r="BF724" s="3" t="str">
        <f>IF(ISNUMBER(SEARCH("airDry",$AW724)),"airDry","")</f>
        <v/>
      </c>
      <c r="BG724" s="3" t="str">
        <f>IF(ISNUMBER(SEARCH("heatDry",$AY724)),"heatDry","")</f>
        <v/>
      </c>
      <c r="BH724" s="3" t="str">
        <f>IF(AND(ISNUMBER(SEARCH("aerobic",$AW724)),ISNUMBER(SEARCH("anaer",$AW724))),"Combined Aer and Anaer.","")</f>
        <v/>
      </c>
    </row>
    <row r="725" spans="1:60" x14ac:dyDescent="0.25">
      <c r="A725" s="4">
        <v>1303</v>
      </c>
      <c r="B725" t="s">
        <v>6202</v>
      </c>
      <c r="C725">
        <v>178</v>
      </c>
      <c r="D725">
        <v>731.8001474006586</v>
      </c>
      <c r="E725">
        <v>729.08616574551093</v>
      </c>
      <c r="F725">
        <v>531.3762090703799</v>
      </c>
      <c r="G725">
        <v>953.14225087749469</v>
      </c>
      <c r="H725">
        <v>-128.11295004051391</v>
      </c>
      <c r="I725">
        <v>-130.49168714035901</v>
      </c>
      <c r="J725">
        <v>-146.99127013926619</v>
      </c>
      <c r="K725">
        <v>-105.1692127462783</v>
      </c>
      <c r="L725">
        <v>106.7148952593075</v>
      </c>
      <c r="M725">
        <v>106.1193057559092</v>
      </c>
      <c r="N725">
        <v>104.1478732084758</v>
      </c>
      <c r="O725">
        <v>110.89863067661609</v>
      </c>
      <c r="P725">
        <v>4.1860321192444943</v>
      </c>
      <c r="Q725">
        <v>4.2207387293728207</v>
      </c>
      <c r="R725">
        <v>3.5152875055641051</v>
      </c>
      <c r="S725">
        <v>4.7819802322740301</v>
      </c>
      <c r="T725">
        <v>68474.511935079368</v>
      </c>
      <c r="U725">
        <v>68474.460384824299</v>
      </c>
      <c r="V725">
        <v>68428.292115022428</v>
      </c>
      <c r="W725">
        <v>68521.051214550287</v>
      </c>
      <c r="X725">
        <v>5141.8454202947078</v>
      </c>
      <c r="Y725">
        <v>5168.0509165532148</v>
      </c>
      <c r="Z725">
        <v>4948.9772807669733</v>
      </c>
      <c r="AA725">
        <v>5266.2761558241291</v>
      </c>
      <c r="AB725">
        <v>842.74913581680335</v>
      </c>
      <c r="AC725">
        <v>834.10388171683906</v>
      </c>
      <c r="AD725">
        <v>724.48194365603615</v>
      </c>
      <c r="AE725">
        <v>975.38887749429693</v>
      </c>
      <c r="AF725">
        <v>58.753706462035233</v>
      </c>
      <c r="AG725">
        <v>58.425581157861942</v>
      </c>
      <c r="AH725">
        <v>57.340830350798903</v>
      </c>
      <c r="AI725">
        <v>61.0569702102447</v>
      </c>
      <c r="AJ725">
        <v>0.49425976410456118</v>
      </c>
      <c r="AK725">
        <v>0.494259782402799</v>
      </c>
      <c r="AL725">
        <v>0.49425556775894403</v>
      </c>
      <c r="AM725">
        <v>0.49426393621557729</v>
      </c>
      <c r="AN725">
        <v>0.96409724270021213</v>
      </c>
      <c r="AO725">
        <v>0.96409724270021246</v>
      </c>
      <c r="AP725">
        <v>0.96409724270021246</v>
      </c>
      <c r="AQ725">
        <v>0.96409724270021246</v>
      </c>
      <c r="AR725">
        <v>13.452773720387841</v>
      </c>
      <c r="AS725">
        <v>13.452773720387841</v>
      </c>
      <c r="AT725">
        <v>13.452773720387841</v>
      </c>
      <c r="AU725">
        <v>13.452773720387841</v>
      </c>
      <c r="AV725" t="str">
        <f>VLOOKUP(Sheet1[[#This Row],[NPDES ID2]],Combined_Sheet__Major_Only___2[[NPDES ID2]:[ECHO BFR]],3,FALSE)</f>
        <v>TX</v>
      </c>
      <c r="AW725" t="s">
        <v>41</v>
      </c>
      <c r="AX725" t="str">
        <f>VLOOKUP(Sheet1[[#This Row],[NPDES ID2]],Combined_Sheet__Major_Only___2[[NPDES ID2]:[ECHO BFR]],27,FALSE)</f>
        <v>tempSludgeStore</v>
      </c>
      <c r="AY725" t="str">
        <f>VLOOKUP(Sheet1[[#This Row],[NPDES ID2]],Combined_Sheet__Major_Only___2[[NPDES ID2]:[ECHO BFR]],28,FALSE)</f>
        <v>-</v>
      </c>
      <c r="AZ725" t="str">
        <f>VLOOKUP(Sheet1[[#This Row],[NPDES ID2]],Combined_Sheet__Major_Only___2[[NPDES ID2]:[ECHO BFR]],29,FALSE)</f>
        <v>thickening</v>
      </c>
      <c r="BA725">
        <f>VLOOKUP(Sheet1[[#This Row],[NPDES ID2]],Combined_Sheet__Major_Only___2[[NPDES ID2]:[ECHO BFR]],17,FALSE)</f>
        <v>30.756679999999999</v>
      </c>
      <c r="BB725">
        <f>VLOOKUP(Sheet1[[#This Row],[NPDES ID2]],Combined_Sheet__Major_Only___2[[NPDES ID2]:[ECHO BFR]],18,FALSE)</f>
        <v>-98.226569999999995</v>
      </c>
      <c r="BC725" t="str">
        <f>IF(ISNUMBER(SEARCH("aerobic",$AW725)),"aerobic","")</f>
        <v>aerobic</v>
      </c>
      <c r="BD725" t="str">
        <f>IF(ISNUMBER(SEARCH("anaer",$AW725)),"anaer","")</f>
        <v/>
      </c>
      <c r="BE725" t="str">
        <f>IF(ISNUMBER(SEARCH("thickening",$AZ725)),"thickening","")</f>
        <v>thickening</v>
      </c>
      <c r="BF725" s="3" t="str">
        <f>IF(ISNUMBER(SEARCH("airDry",$AW725)),"airDry","")</f>
        <v/>
      </c>
      <c r="BG725" s="3" t="str">
        <f>IF(ISNUMBER(SEARCH("heatDry",$AY725)),"heatDry","")</f>
        <v/>
      </c>
      <c r="BH725" s="3" t="str">
        <f>IF(AND(ISNUMBER(SEARCH("aerobic",$AW725)),ISNUMBER(SEARCH("anaer",$AW725))),"Combined Aer and Anaer.","")</f>
        <v/>
      </c>
    </row>
    <row r="726" spans="1:60" x14ac:dyDescent="0.25">
      <c r="A726" s="4">
        <v>1738</v>
      </c>
      <c r="B726" t="s">
        <v>8142</v>
      </c>
      <c r="C726">
        <v>32.22</v>
      </c>
      <c r="D726">
        <v>3333.2967394137918</v>
      </c>
      <c r="E726">
        <v>3326.0047708654688</v>
      </c>
      <c r="F726">
        <v>2302.0967204581411</v>
      </c>
      <c r="G726">
        <v>4420.7754417166834</v>
      </c>
      <c r="H726">
        <v>-124.7707962148998</v>
      </c>
      <c r="I726">
        <v>-127.21194092144169</v>
      </c>
      <c r="J726">
        <v>-143.48823336990259</v>
      </c>
      <c r="K726">
        <v>-101.6095834857561</v>
      </c>
      <c r="L726">
        <v>19.807055606296739</v>
      </c>
      <c r="M726">
        <v>19.703108419511508</v>
      </c>
      <c r="N726">
        <v>19.35913797290209</v>
      </c>
      <c r="O726">
        <v>20.53710616710481</v>
      </c>
      <c r="P726">
        <v>0.75672908192488508</v>
      </c>
      <c r="Q726">
        <v>0.76415270840880978</v>
      </c>
      <c r="R726">
        <v>0.63344492702558364</v>
      </c>
      <c r="S726">
        <v>0.86235006892588084</v>
      </c>
      <c r="T726">
        <v>68598.116529898703</v>
      </c>
      <c r="U726">
        <v>68598.064889022702</v>
      </c>
      <c r="V726">
        <v>68551.815459355435</v>
      </c>
      <c r="W726">
        <v>68644.737621438268</v>
      </c>
      <c r="X726">
        <v>5023.3312173499489</v>
      </c>
      <c r="Y726">
        <v>5047.4743118296992</v>
      </c>
      <c r="Z726">
        <v>4846.0864085564363</v>
      </c>
      <c r="AA726">
        <v>5137.5698692367178</v>
      </c>
      <c r="AB726">
        <v>1037.6566877617249</v>
      </c>
      <c r="AC726">
        <v>1021.483242086254</v>
      </c>
      <c r="AD726">
        <v>857.70744304661446</v>
      </c>
      <c r="AE726">
        <v>1248.571020757078</v>
      </c>
      <c r="AF726">
        <v>60.245034517853519</v>
      </c>
      <c r="AG726">
        <v>59.928827310755949</v>
      </c>
      <c r="AH726">
        <v>58.882737681887647</v>
      </c>
      <c r="AI726">
        <v>62.465520362867778</v>
      </c>
      <c r="AJ726">
        <v>0.5124529984830043</v>
      </c>
      <c r="AK726">
        <v>0.51245300212648415</v>
      </c>
      <c r="AL726">
        <v>0.51245216347301981</v>
      </c>
      <c r="AM726">
        <v>0.51245382866413181</v>
      </c>
      <c r="AN726">
        <v>0.96415860905023532</v>
      </c>
      <c r="AO726">
        <v>0.96415860905023565</v>
      </c>
      <c r="AP726">
        <v>0.96415860905023565</v>
      </c>
      <c r="AQ726">
        <v>0.96415860905023565</v>
      </c>
      <c r="AR726">
        <v>12.0949629314718</v>
      </c>
      <c r="AS726">
        <v>12.0949629314718</v>
      </c>
      <c r="AT726">
        <v>12.0949629314718</v>
      </c>
      <c r="AU726">
        <v>12.0949629314718</v>
      </c>
      <c r="AV726" t="str">
        <f>VLOOKUP(Sheet1[[#This Row],[NPDES ID2]],Combined_Sheet__Major_Only___2[[NPDES ID2]:[ECHO BFR]],3,FALSE)</f>
        <v>NC</v>
      </c>
      <c r="AW726" t="s">
        <v>41</v>
      </c>
      <c r="AX726" t="str">
        <f>VLOOKUP(Sheet1[[#This Row],[NPDES ID2]],Combined_Sheet__Major_Only___2[[NPDES ID2]:[ECHO BFR]],27,FALSE)</f>
        <v>-</v>
      </c>
      <c r="AY726" t="str">
        <f>VLOOKUP(Sheet1[[#This Row],[NPDES ID2]],Combined_Sheet__Major_Only___2[[NPDES ID2]:[ECHO BFR]],28,FALSE)</f>
        <v>-</v>
      </c>
      <c r="AZ726" t="str">
        <f>VLOOKUP(Sheet1[[#This Row],[NPDES ID2]],Combined_Sheet__Major_Only___2[[NPDES ID2]:[ECHO BFR]],29,FALSE)</f>
        <v>thickening</v>
      </c>
      <c r="BA726">
        <f>VLOOKUP(Sheet1[[#This Row],[NPDES ID2]],Combined_Sheet__Major_Only___2[[NPDES ID2]:[ECHO BFR]],17,FALSE)</f>
        <v>35.853377999999999</v>
      </c>
      <c r="BB726">
        <f>VLOOKUP(Sheet1[[#This Row],[NPDES ID2]],Combined_Sheet__Major_Only___2[[NPDES ID2]:[ECHO BFR]],18,FALSE)</f>
        <v>-77.030738999999997</v>
      </c>
      <c r="BC726" t="str">
        <f>IF(ISNUMBER(SEARCH("aerobic",$AW726)),"aerobic","")</f>
        <v>aerobic</v>
      </c>
      <c r="BD726" t="str">
        <f>IF(ISNUMBER(SEARCH("anaer",$AW726)),"anaer","")</f>
        <v/>
      </c>
      <c r="BE726" t="str">
        <f>IF(ISNUMBER(SEARCH("thickening",$AZ726)),"thickening","")</f>
        <v>thickening</v>
      </c>
      <c r="BF726" s="2" t="str">
        <f>IF(ISNUMBER(SEARCH("airDry",$AW726)),"airDry","")</f>
        <v/>
      </c>
      <c r="BG726" s="2" t="str">
        <f>IF(ISNUMBER(SEARCH("heatDry",$AY726)),"heatDry","")</f>
        <v/>
      </c>
      <c r="BH726" s="2" t="str">
        <f>IF(AND(ISNUMBER(SEARCH("aerobic",$AW726)),ISNUMBER(SEARCH("anaer",$AW726))),"Combined Aer and Anaer.","")</f>
        <v/>
      </c>
    </row>
    <row r="727" spans="1:60" x14ac:dyDescent="0.25">
      <c r="A727" s="4">
        <v>152</v>
      </c>
      <c r="B727" t="s">
        <v>836</v>
      </c>
      <c r="C727">
        <v>6083.89</v>
      </c>
      <c r="D727">
        <v>1385.3445507296331</v>
      </c>
      <c r="E727">
        <v>1383.6905131089311</v>
      </c>
      <c r="F727">
        <v>1109.830780473879</v>
      </c>
      <c r="G727">
        <v>1651.168132778246</v>
      </c>
      <c r="H727">
        <v>-123.78171139672951</v>
      </c>
      <c r="I727">
        <v>-126.12806270012</v>
      </c>
      <c r="J727">
        <v>-142.09799090002949</v>
      </c>
      <c r="K727">
        <v>-100.3055339848995</v>
      </c>
      <c r="L727">
        <v>3711.426534775595</v>
      </c>
      <c r="M727">
        <v>3691.7215490674789</v>
      </c>
      <c r="N727">
        <v>3625.6935138492681</v>
      </c>
      <c r="O727">
        <v>3850.8823887383778</v>
      </c>
      <c r="P727">
        <v>142.89841258172001</v>
      </c>
      <c r="Q727">
        <v>144.33760792721051</v>
      </c>
      <c r="R727">
        <v>119.75971132618621</v>
      </c>
      <c r="S727">
        <v>162.95583266546461</v>
      </c>
      <c r="T727">
        <v>68617.484503462198</v>
      </c>
      <c r="U727">
        <v>68617.432848386539</v>
      </c>
      <c r="V727">
        <v>68571.170701537252</v>
      </c>
      <c r="W727">
        <v>68664.118414379438</v>
      </c>
      <c r="X727">
        <v>5063.5524895136996</v>
      </c>
      <c r="Y727">
        <v>5088.1446400668829</v>
      </c>
      <c r="Z727">
        <v>4881.4467514626349</v>
      </c>
      <c r="AA727">
        <v>5180.9852149824237</v>
      </c>
      <c r="AB727">
        <v>820.62826743285723</v>
      </c>
      <c r="AC727">
        <v>812.49555629462077</v>
      </c>
      <c r="AD727">
        <v>706.23376807432578</v>
      </c>
      <c r="AE727">
        <v>948.61139965577058</v>
      </c>
      <c r="AF727">
        <v>59.803372080845087</v>
      </c>
      <c r="AG727">
        <v>59.478532420874558</v>
      </c>
      <c r="AH727">
        <v>58.437197414330299</v>
      </c>
      <c r="AI727">
        <v>62.04487322808383</v>
      </c>
      <c r="AJ727">
        <v>0.50706388868442764</v>
      </c>
      <c r="AK727">
        <v>0.50706450483849486</v>
      </c>
      <c r="AL727">
        <v>0.50691870180169352</v>
      </c>
      <c r="AM727">
        <v>0.50720828311194066</v>
      </c>
      <c r="AN727">
        <v>0.96416820572140538</v>
      </c>
      <c r="AO727">
        <v>0.96416820572140538</v>
      </c>
      <c r="AP727">
        <v>0.96416820572140538</v>
      </c>
      <c r="AQ727">
        <v>0.96416820572140538</v>
      </c>
      <c r="AR727">
        <v>13.785948092422579</v>
      </c>
      <c r="AS727">
        <v>13.785948092422579</v>
      </c>
      <c r="AT727">
        <v>13.785948092422579</v>
      </c>
      <c r="AU727">
        <v>13.785948092422579</v>
      </c>
      <c r="AV727" t="str">
        <f>VLOOKUP(Sheet1[[#This Row],[NPDES ID2]],Combined_Sheet__Major_Only___2[[NPDES ID2]:[ECHO BFR]],3,FALSE)</f>
        <v>CA</v>
      </c>
      <c r="AW727" t="s">
        <v>41</v>
      </c>
      <c r="AX727" t="str">
        <f>VLOOKUP(Sheet1[[#This Row],[NPDES ID2]],Combined_Sheet__Major_Only___2[[NPDES ID2]:[ECHO BFR]],27,FALSE)</f>
        <v>methaneBioCaptureRecover</v>
      </c>
      <c r="AY727" t="str">
        <f>VLOOKUP(Sheet1[[#This Row],[NPDES ID2]],Combined_Sheet__Major_Only___2[[NPDES ID2]:[ECHO BFR]],28,FALSE)</f>
        <v>-</v>
      </c>
      <c r="AZ727" t="str">
        <f>VLOOKUP(Sheet1[[#This Row],[NPDES ID2]],Combined_Sheet__Major_Only___2[[NPDES ID2]:[ECHO BFR]],29,FALSE)</f>
        <v>thickening</v>
      </c>
      <c r="BA727">
        <f>VLOOKUP(Sheet1[[#This Row],[NPDES ID2]],Combined_Sheet__Major_Only___2[[NPDES ID2]:[ECHO BFR]],17,FALSE)</f>
        <v>37.937778000000002</v>
      </c>
      <c r="BB727">
        <f>VLOOKUP(Sheet1[[#This Row],[NPDES ID2]],Combined_Sheet__Major_Only___2[[NPDES ID2]:[ECHO BFR]],18,FALSE)</f>
        <v>-121.335556</v>
      </c>
      <c r="BC727" t="str">
        <f>IF(ISNUMBER(SEARCH("aerobic",$AW727)),"aerobic","")</f>
        <v>aerobic</v>
      </c>
      <c r="BD727" t="str">
        <f>IF(ISNUMBER(SEARCH("anaer",$AW727)),"anaer","")</f>
        <v/>
      </c>
      <c r="BE727" t="str">
        <f>IF(ISNUMBER(SEARCH("thickening",$AZ727)),"thickening","")</f>
        <v>thickening</v>
      </c>
      <c r="BF727" s="2" t="str">
        <f>IF(ISNUMBER(SEARCH("airDry",$AW727)),"airDry","")</f>
        <v/>
      </c>
      <c r="BG727" s="2" t="str">
        <f>IF(ISNUMBER(SEARCH("heatDry",$AY727)),"heatDry","")</f>
        <v/>
      </c>
      <c r="BH727" s="2" t="str">
        <f>IF(AND(ISNUMBER(SEARCH("aerobic",$AW727)),ISNUMBER(SEARCH("anaer",$AW727))),"Combined Aer and Anaer.","")</f>
        <v/>
      </c>
    </row>
    <row r="728" spans="1:60" x14ac:dyDescent="0.25">
      <c r="A728" s="4">
        <v>2043</v>
      </c>
      <c r="B728" t="s">
        <v>9613</v>
      </c>
      <c r="C728">
        <v>1287</v>
      </c>
      <c r="D728">
        <v>424.31427118230539</v>
      </c>
      <c r="E728">
        <v>423.88800064307009</v>
      </c>
      <c r="F728">
        <v>360.32254345356279</v>
      </c>
      <c r="G728">
        <v>496.70078059381592</v>
      </c>
      <c r="H728">
        <v>-119.6586525457808</v>
      </c>
      <c r="I728">
        <v>-122.1489930634997</v>
      </c>
      <c r="J728">
        <v>-137.73434074237329</v>
      </c>
      <c r="K728">
        <v>-96.598461869981818</v>
      </c>
      <c r="L728">
        <v>820.04767189328641</v>
      </c>
      <c r="M728">
        <v>816.13075108662315</v>
      </c>
      <c r="N728">
        <v>803.13287911328825</v>
      </c>
      <c r="O728">
        <v>847.60436029760513</v>
      </c>
      <c r="P728">
        <v>30.165028528627762</v>
      </c>
      <c r="Q728">
        <v>30.445977564035289</v>
      </c>
      <c r="R728">
        <v>25.133328153995951</v>
      </c>
      <c r="S728">
        <v>34.412289790900111</v>
      </c>
      <c r="T728">
        <v>68662.790757847921</v>
      </c>
      <c r="U728">
        <v>68662.739069555886</v>
      </c>
      <c r="V728">
        <v>68616.447174221015</v>
      </c>
      <c r="W728">
        <v>68709.454656310496</v>
      </c>
      <c r="X728">
        <v>4850.7367157913432</v>
      </c>
      <c r="Y728">
        <v>4871.8860213572661</v>
      </c>
      <c r="Z728">
        <v>4694.6094561100708</v>
      </c>
      <c r="AA728">
        <v>4951.3082924159498</v>
      </c>
      <c r="AB728">
        <v>862.49677848012925</v>
      </c>
      <c r="AC728">
        <v>853.16648068950849</v>
      </c>
      <c r="AD728">
        <v>731.57563456311516</v>
      </c>
      <c r="AE728">
        <v>1013.181103490746</v>
      </c>
      <c r="AF728">
        <v>62.447703430032227</v>
      </c>
      <c r="AG728">
        <v>62.147794063377013</v>
      </c>
      <c r="AH728">
        <v>61.163004659171818</v>
      </c>
      <c r="AI728">
        <v>64.544941663759175</v>
      </c>
      <c r="AJ728">
        <v>0.53934205126364776</v>
      </c>
      <c r="AK728">
        <v>0.53934219400083383</v>
      </c>
      <c r="AL728">
        <v>0.53930915096466114</v>
      </c>
      <c r="AM728">
        <v>0.53937476352845803</v>
      </c>
      <c r="AN728">
        <v>0.96419063453798015</v>
      </c>
      <c r="AO728">
        <v>0.96419063453798015</v>
      </c>
      <c r="AP728">
        <v>0.96419063453798015</v>
      </c>
      <c r="AQ728">
        <v>0.96419063453798015</v>
      </c>
      <c r="AR728">
        <v>13.630775895593469</v>
      </c>
      <c r="AS728">
        <v>13.63077589559348</v>
      </c>
      <c r="AT728">
        <v>13.63077589559348</v>
      </c>
      <c r="AU728">
        <v>13.63077589559348</v>
      </c>
      <c r="AV728" t="str">
        <f>VLOOKUP(Sheet1[[#This Row],[NPDES ID2]],Combined_Sheet__Major_Only___2[[NPDES ID2]:[ECHO BFR]],3,FALSE)</f>
        <v>FL</v>
      </c>
      <c r="AW728" t="s">
        <v>41</v>
      </c>
      <c r="AX728" t="str">
        <f>VLOOKUP(Sheet1[[#This Row],[NPDES ID2]],Combined_Sheet__Major_Only___2[[NPDES ID2]:[ECHO BFR]],27,FALSE)</f>
        <v>-</v>
      </c>
      <c r="AY728" t="str">
        <f>VLOOKUP(Sheet1[[#This Row],[NPDES ID2]],Combined_Sheet__Major_Only___2[[NPDES ID2]:[ECHO BFR]],28,FALSE)</f>
        <v>highTempCompost</v>
      </c>
      <c r="AZ728" t="str">
        <f>VLOOKUP(Sheet1[[#This Row],[NPDES ID2]],Combined_Sheet__Major_Only___2[[NPDES ID2]:[ECHO BFR]],29,FALSE)</f>
        <v>thickening</v>
      </c>
      <c r="BA728">
        <f>VLOOKUP(Sheet1[[#This Row],[NPDES ID2]],Combined_Sheet__Major_Only___2[[NPDES ID2]:[ECHO BFR]],17,FALSE)</f>
        <v>28.02018</v>
      </c>
      <c r="BB728">
        <f>VLOOKUP(Sheet1[[#This Row],[NPDES ID2]],Combined_Sheet__Major_Only___2[[NPDES ID2]:[ECHO BFR]],18,FALSE)</f>
        <v>-82.139380000000003</v>
      </c>
      <c r="BC728" t="str">
        <f>IF(ISNUMBER(SEARCH("aerobic",$AW728)),"aerobic","")</f>
        <v>aerobic</v>
      </c>
      <c r="BD728" t="str">
        <f>IF(ISNUMBER(SEARCH("anaer",$AW728)),"anaer","")</f>
        <v/>
      </c>
      <c r="BE728" t="str">
        <f>IF(ISNUMBER(SEARCH("thickening",$AZ728)),"thickening","")</f>
        <v>thickening</v>
      </c>
      <c r="BF728" s="3" t="str">
        <f>IF(ISNUMBER(SEARCH("airDry",$AW728)),"airDry","")</f>
        <v/>
      </c>
      <c r="BG728" s="3" t="str">
        <f>IF(ISNUMBER(SEARCH("heatDry",$AY728)),"heatDry","")</f>
        <v/>
      </c>
      <c r="BH728" s="3" t="str">
        <f>IF(AND(ISNUMBER(SEARCH("aerobic",$AW728)),ISNUMBER(SEARCH("anaer",$AW728))),"Combined Aer and Anaer.","")</f>
        <v/>
      </c>
    </row>
    <row r="729" spans="1:60" x14ac:dyDescent="0.25">
      <c r="A729" s="4">
        <v>932</v>
      </c>
      <c r="B729" t="s">
        <v>4532</v>
      </c>
      <c r="C729">
        <v>668.31</v>
      </c>
      <c r="D729">
        <v>367.98312480464222</v>
      </c>
      <c r="E729">
        <v>367.60087845674229</v>
      </c>
      <c r="F729">
        <v>300.81031644297212</v>
      </c>
      <c r="G729">
        <v>435.29104133609871</v>
      </c>
      <c r="H729">
        <v>-118.3413028917241</v>
      </c>
      <c r="I729">
        <v>-120.6917357936935</v>
      </c>
      <c r="J729">
        <v>-136.2865797130203</v>
      </c>
      <c r="K729">
        <v>-95.024797859705714</v>
      </c>
      <c r="L729">
        <v>430.91986337248022</v>
      </c>
      <c r="M729">
        <v>428.92446060973879</v>
      </c>
      <c r="N729">
        <v>422.31212510471192</v>
      </c>
      <c r="O729">
        <v>444.94624183393762</v>
      </c>
      <c r="P729">
        <v>15.65391085004106</v>
      </c>
      <c r="Q729">
        <v>15.8205205880575</v>
      </c>
      <c r="R729">
        <v>13.021554693460541</v>
      </c>
      <c r="S729">
        <v>17.846190943053049</v>
      </c>
      <c r="T729">
        <v>68841.728818175499</v>
      </c>
      <c r="U729">
        <v>68841.676998694704</v>
      </c>
      <c r="V729">
        <v>68795.267611053714</v>
      </c>
      <c r="W729">
        <v>68888.511153116066</v>
      </c>
      <c r="X729">
        <v>4805.8673848055523</v>
      </c>
      <c r="Y729">
        <v>4826.1430304739424</v>
      </c>
      <c r="Z729">
        <v>4656.0197782805153</v>
      </c>
      <c r="AA729">
        <v>4902.3459443207894</v>
      </c>
      <c r="AB729">
        <v>813.82661687848781</v>
      </c>
      <c r="AC729">
        <v>806.05043004192703</v>
      </c>
      <c r="AD729">
        <v>695.82354856917971</v>
      </c>
      <c r="AE729">
        <v>949.1689297373623</v>
      </c>
      <c r="AF729">
        <v>63.191660204524538</v>
      </c>
      <c r="AG729">
        <v>62.898210007724103</v>
      </c>
      <c r="AH729">
        <v>61.931128362919353</v>
      </c>
      <c r="AI729">
        <v>65.247903910307485</v>
      </c>
      <c r="AJ729">
        <v>0.54842848274122324</v>
      </c>
      <c r="AK729">
        <v>0.54842855657011769</v>
      </c>
      <c r="AL729">
        <v>0.54841151485316186</v>
      </c>
      <c r="AM729">
        <v>0.54844535307134479</v>
      </c>
      <c r="AN729">
        <v>0.96427894388225999</v>
      </c>
      <c r="AO729">
        <v>0.96427894388225999</v>
      </c>
      <c r="AP729">
        <v>0.96427894388225999</v>
      </c>
      <c r="AQ729">
        <v>0.96427894388225999</v>
      </c>
      <c r="AR729">
        <v>14.191594047225619</v>
      </c>
      <c r="AS729">
        <v>14.191594047225619</v>
      </c>
      <c r="AT729">
        <v>14.191594047225619</v>
      </c>
      <c r="AU729">
        <v>14.191594047225619</v>
      </c>
      <c r="AV729" t="str">
        <f>VLOOKUP(Sheet1[[#This Row],[NPDES ID2]],Combined_Sheet__Major_Only___2[[NPDES ID2]:[ECHO BFR]],3,FALSE)</f>
        <v>VA</v>
      </c>
      <c r="AW729" t="s">
        <v>41</v>
      </c>
      <c r="AX729" t="str">
        <f>VLOOKUP(Sheet1[[#This Row],[NPDES ID2]],Combined_Sheet__Major_Only___2[[NPDES ID2]:[ECHO BFR]],27,FALSE)</f>
        <v>-</v>
      </c>
      <c r="AY729" t="str">
        <f>VLOOKUP(Sheet1[[#This Row],[NPDES ID2]],Combined_Sheet__Major_Only___2[[NPDES ID2]:[ECHO BFR]],28,FALSE)</f>
        <v>-</v>
      </c>
      <c r="AZ729" t="str">
        <f>VLOOKUP(Sheet1[[#This Row],[NPDES ID2]],Combined_Sheet__Major_Only___2[[NPDES ID2]:[ECHO BFR]],29,FALSE)</f>
        <v>thickening</v>
      </c>
      <c r="BA729">
        <f>VLOOKUP(Sheet1[[#This Row],[NPDES ID2]],Combined_Sheet__Major_Only___2[[NPDES ID2]:[ECHO BFR]],17,FALSE)</f>
        <v>38.627679999999998</v>
      </c>
      <c r="BB729">
        <f>VLOOKUP(Sheet1[[#This Row],[NPDES ID2]],Combined_Sheet__Major_Only___2[[NPDES ID2]:[ECHO BFR]],18,FALSE)</f>
        <v>-77.310429999999997</v>
      </c>
      <c r="BC729" t="str">
        <f>IF(ISNUMBER(SEARCH("aerobic",$AW729)),"aerobic","")</f>
        <v>aerobic</v>
      </c>
      <c r="BD729" t="str">
        <f>IF(ISNUMBER(SEARCH("anaer",$AW729)),"anaer","")</f>
        <v/>
      </c>
      <c r="BE729" t="str">
        <f>IF(ISNUMBER(SEARCH("thickening",$AZ729)),"thickening","")</f>
        <v>thickening</v>
      </c>
      <c r="BF729" s="2" t="str">
        <f>IF(ISNUMBER(SEARCH("airDry",$AW729)),"airDry","")</f>
        <v/>
      </c>
      <c r="BG729" s="2" t="str">
        <f>IF(ISNUMBER(SEARCH("heatDry",$AY729)),"heatDry","")</f>
        <v/>
      </c>
      <c r="BH729" s="2" t="str">
        <f>IF(AND(ISNUMBER(SEARCH("aerobic",$AW729)),ISNUMBER(SEARCH("anaer",$AW729))),"Combined Aer and Anaer.","")</f>
        <v/>
      </c>
    </row>
    <row r="730" spans="1:60" x14ac:dyDescent="0.25">
      <c r="A730" s="4">
        <v>1902</v>
      </c>
      <c r="B730" t="s">
        <v>8980</v>
      </c>
      <c r="C730">
        <v>4098</v>
      </c>
      <c r="D730">
        <v>933.46962480905279</v>
      </c>
      <c r="E730">
        <v>930.71255761428461</v>
      </c>
      <c r="F730">
        <v>759.61667658346221</v>
      </c>
      <c r="G730">
        <v>1102.2749195228821</v>
      </c>
      <c r="H730">
        <v>-118.55924864318069</v>
      </c>
      <c r="I730">
        <v>-120.8191702401092</v>
      </c>
      <c r="J730">
        <v>-136.58166423318809</v>
      </c>
      <c r="K730">
        <v>-95.624682415519899</v>
      </c>
      <c r="L730">
        <v>2616.3252150448061</v>
      </c>
      <c r="M730">
        <v>2603.9385255840079</v>
      </c>
      <c r="N730">
        <v>2562.5886722080231</v>
      </c>
      <c r="O730">
        <v>2703.7868209595999</v>
      </c>
      <c r="P730">
        <v>96.024799029736442</v>
      </c>
      <c r="Q730">
        <v>96.939292461563241</v>
      </c>
      <c r="R730">
        <v>79.993335012985099</v>
      </c>
      <c r="S730">
        <v>109.54868891556529</v>
      </c>
      <c r="T730">
        <v>68892.469703939729</v>
      </c>
      <c r="U730">
        <v>68892.417847258184</v>
      </c>
      <c r="V730">
        <v>68845.975142704759</v>
      </c>
      <c r="W730">
        <v>68939.285623528485</v>
      </c>
      <c r="X730">
        <v>4857.3264718584187</v>
      </c>
      <c r="Y730">
        <v>4878.3338153416826</v>
      </c>
      <c r="Z730">
        <v>4701.7971213613537</v>
      </c>
      <c r="AA730">
        <v>4957.6097230727119</v>
      </c>
      <c r="AB730">
        <v>775.27242672327509</v>
      </c>
      <c r="AC730">
        <v>768.55499912686969</v>
      </c>
      <c r="AD730">
        <v>668.67589873286022</v>
      </c>
      <c r="AE730">
        <v>895.90833829577412</v>
      </c>
      <c r="AF730">
        <v>62.580232253405171</v>
      </c>
      <c r="AG730">
        <v>62.278952061865667</v>
      </c>
      <c r="AH730">
        <v>61.305282845452837</v>
      </c>
      <c r="AI730">
        <v>64.668436774681751</v>
      </c>
      <c r="AJ730">
        <v>0.54096051890792096</v>
      </c>
      <c r="AK730">
        <v>0.54096095166891767</v>
      </c>
      <c r="AL730">
        <v>0.5408595415062768</v>
      </c>
      <c r="AM730">
        <v>0.54106093367274866</v>
      </c>
      <c r="AN730">
        <v>0.96430390626552309</v>
      </c>
      <c r="AO730">
        <v>0.96430390626552298</v>
      </c>
      <c r="AP730">
        <v>0.96430390626552298</v>
      </c>
      <c r="AQ730">
        <v>0.96430390626552298</v>
      </c>
      <c r="AR730">
        <v>14.55988800187232</v>
      </c>
      <c r="AS730">
        <v>14.559888001872309</v>
      </c>
      <c r="AT730">
        <v>14.559888001872309</v>
      </c>
      <c r="AU730">
        <v>14.559888001872309</v>
      </c>
      <c r="AV730" t="str">
        <f>VLOOKUP(Sheet1[[#This Row],[NPDES ID2]],Combined_Sheet__Major_Only___2[[NPDES ID2]:[ECHO BFR]],3,FALSE)</f>
        <v>NE</v>
      </c>
      <c r="AW730" t="s">
        <v>41</v>
      </c>
      <c r="AX730" t="str">
        <f>VLOOKUP(Sheet1[[#This Row],[NPDES ID2]],Combined_Sheet__Major_Only___2[[NPDES ID2]:[ECHO BFR]],27,FALSE)</f>
        <v>methaneBioCaptureRecover, tempSludgeStore</v>
      </c>
      <c r="AY730" t="str">
        <f>VLOOKUP(Sheet1[[#This Row],[NPDES ID2]],Combined_Sheet__Major_Only___2[[NPDES ID2]:[ECHO BFR]],28,FALSE)</f>
        <v>-</v>
      </c>
      <c r="AZ730" t="str">
        <f>VLOOKUP(Sheet1[[#This Row],[NPDES ID2]],Combined_Sheet__Major_Only___2[[NPDES ID2]:[ECHO BFR]],29,FALSE)</f>
        <v>preliminaryOps, thickening</v>
      </c>
      <c r="BA730">
        <f>VLOOKUP(Sheet1[[#This Row],[NPDES ID2]],Combined_Sheet__Major_Only___2[[NPDES ID2]:[ECHO BFR]],17,FALSE)</f>
        <v>40.838030000000003</v>
      </c>
      <c r="BB730">
        <f>VLOOKUP(Sheet1[[#This Row],[NPDES ID2]],Combined_Sheet__Major_Only___2[[NPDES ID2]:[ECHO BFR]],18,FALSE)</f>
        <v>-96.68647</v>
      </c>
      <c r="BC730" t="str">
        <f>IF(ISNUMBER(SEARCH("aerobic",$AW730)),"aerobic","")</f>
        <v>aerobic</v>
      </c>
      <c r="BD730" t="str">
        <f>IF(ISNUMBER(SEARCH("anaer",$AW730)),"anaer","")</f>
        <v/>
      </c>
      <c r="BE730" t="str">
        <f>IF(ISNUMBER(SEARCH("thickening",$AZ730)),"thickening","")</f>
        <v>thickening</v>
      </c>
      <c r="BF730" s="2" t="str">
        <f>IF(ISNUMBER(SEARCH("airDry",$AW730)),"airDry","")</f>
        <v/>
      </c>
      <c r="BG730" s="2" t="str">
        <f>IF(ISNUMBER(SEARCH("heatDry",$AY730)),"heatDry","")</f>
        <v/>
      </c>
      <c r="BH730" s="2" t="str">
        <f>IF(AND(ISNUMBER(SEARCH("aerobic",$AW730)),ISNUMBER(SEARCH("anaer",$AW730))),"Combined Aer and Anaer.","")</f>
        <v/>
      </c>
    </row>
    <row r="731" spans="1:60" x14ac:dyDescent="0.25">
      <c r="A731" s="4">
        <v>1283</v>
      </c>
      <c r="B731" t="s">
        <v>6115</v>
      </c>
      <c r="C731">
        <v>190.73</v>
      </c>
      <c r="D731">
        <v>669.40275494296702</v>
      </c>
      <c r="E731">
        <v>666.94040646009762</v>
      </c>
      <c r="F731">
        <v>488.41609610427412</v>
      </c>
      <c r="G731">
        <v>869.77987630927566</v>
      </c>
      <c r="H731">
        <v>-123.1827108419577</v>
      </c>
      <c r="I731">
        <v>-125.66115935084559</v>
      </c>
      <c r="J731">
        <v>-141.7134531610846</v>
      </c>
      <c r="K731">
        <v>-99.988969231378803</v>
      </c>
      <c r="L731">
        <v>118.6103821135212</v>
      </c>
      <c r="M731">
        <v>118.00594951938319</v>
      </c>
      <c r="N731">
        <v>116.0051134676595</v>
      </c>
      <c r="O731">
        <v>122.85640693298851</v>
      </c>
      <c r="P731">
        <v>4.4767092198765468</v>
      </c>
      <c r="Q731">
        <v>4.5154960166830929</v>
      </c>
      <c r="R731">
        <v>3.7418213336603192</v>
      </c>
      <c r="S731">
        <v>5.096304273981441</v>
      </c>
      <c r="T731">
        <v>68934.892349991671</v>
      </c>
      <c r="U731">
        <v>68934.840462207867</v>
      </c>
      <c r="V731">
        <v>68888.369902571489</v>
      </c>
      <c r="W731">
        <v>68981.736348507722</v>
      </c>
      <c r="X731">
        <v>4989.9970699360047</v>
      </c>
      <c r="Y731">
        <v>5013.2630702323822</v>
      </c>
      <c r="Z731">
        <v>4818.9557108128811</v>
      </c>
      <c r="AA731">
        <v>5100.2027005091613</v>
      </c>
      <c r="AB731">
        <v>982.59853559068097</v>
      </c>
      <c r="AC731">
        <v>968.93621566622164</v>
      </c>
      <c r="AD731">
        <v>819.05426368033773</v>
      </c>
      <c r="AE731">
        <v>1172.894165909988</v>
      </c>
      <c r="AF731">
        <v>60.944485097925828</v>
      </c>
      <c r="AG731">
        <v>60.633667673401163</v>
      </c>
      <c r="AH731">
        <v>59.606356726381563</v>
      </c>
      <c r="AI731">
        <v>63.1259926039194</v>
      </c>
      <c r="AJ731">
        <v>0.52098927972707165</v>
      </c>
      <c r="AK731">
        <v>0.52098930127349785</v>
      </c>
      <c r="AL731">
        <v>0.520984337999155</v>
      </c>
      <c r="AM731">
        <v>0.52099419292128768</v>
      </c>
      <c r="AN731">
        <v>0.96432474966225001</v>
      </c>
      <c r="AO731">
        <v>0.96432474966224957</v>
      </c>
      <c r="AP731">
        <v>0.96432474966224957</v>
      </c>
      <c r="AQ731">
        <v>0.96432474966224957</v>
      </c>
      <c r="AR731">
        <v>12.55838623669681</v>
      </c>
      <c r="AS731">
        <v>12.55838623669681</v>
      </c>
      <c r="AT731">
        <v>12.55838623669681</v>
      </c>
      <c r="AU731">
        <v>12.55838623669681</v>
      </c>
      <c r="AV731" t="str">
        <f>VLOOKUP(Sheet1[[#This Row],[NPDES ID2]],Combined_Sheet__Major_Only___2[[NPDES ID2]:[ECHO BFR]],3,FALSE)</f>
        <v>TX</v>
      </c>
      <c r="AW731" t="s">
        <v>41</v>
      </c>
      <c r="AX731" t="str">
        <f>VLOOKUP(Sheet1[[#This Row],[NPDES ID2]],Combined_Sheet__Major_Only___2[[NPDES ID2]:[ECHO BFR]],27,FALSE)</f>
        <v>other</v>
      </c>
      <c r="AY731" t="str">
        <f>VLOOKUP(Sheet1[[#This Row],[NPDES ID2]],Combined_Sheet__Major_Only___2[[NPDES ID2]:[ECHO BFR]],28,FALSE)</f>
        <v>highTempCompost</v>
      </c>
      <c r="AZ731" t="str">
        <f>VLOOKUP(Sheet1[[#This Row],[NPDES ID2]],Combined_Sheet__Major_Only___2[[NPDES ID2]:[ECHO BFR]],29,FALSE)</f>
        <v>thickening</v>
      </c>
      <c r="BA731">
        <f>VLOOKUP(Sheet1[[#This Row],[NPDES ID2]],Combined_Sheet__Major_Only___2[[NPDES ID2]:[ECHO BFR]],17,FALSE)</f>
        <v>31.127185000000001</v>
      </c>
      <c r="BB731">
        <f>VLOOKUP(Sheet1[[#This Row],[NPDES ID2]],Combined_Sheet__Major_Only___2[[NPDES ID2]:[ECHO BFR]],18,FALSE)</f>
        <v>-97.887619999999998</v>
      </c>
      <c r="BC731" t="str">
        <f>IF(ISNUMBER(SEARCH("aerobic",$AW731)),"aerobic","")</f>
        <v>aerobic</v>
      </c>
      <c r="BD731" t="str">
        <f>IF(ISNUMBER(SEARCH("anaer",$AW731)),"anaer","")</f>
        <v/>
      </c>
      <c r="BE731" t="str">
        <f>IF(ISNUMBER(SEARCH("thickening",$AZ731)),"thickening","")</f>
        <v>thickening</v>
      </c>
      <c r="BF731" s="3" t="str">
        <f>IF(ISNUMBER(SEARCH("airDry",$AW731)),"airDry","")</f>
        <v/>
      </c>
      <c r="BG731" s="3" t="str">
        <f>IF(ISNUMBER(SEARCH("heatDry",$AY731)),"heatDry","")</f>
        <v/>
      </c>
      <c r="BH731" s="3" t="str">
        <f>IF(AND(ISNUMBER(SEARCH("aerobic",$AW731)),ISNUMBER(SEARCH("anaer",$AW731))),"Combined Aer and Anaer.","")</f>
        <v/>
      </c>
    </row>
    <row r="732" spans="1:60" x14ac:dyDescent="0.25">
      <c r="A732" s="4">
        <v>401</v>
      </c>
      <c r="B732" t="s">
        <v>2016</v>
      </c>
      <c r="C732">
        <v>678</v>
      </c>
      <c r="D732">
        <v>347.06673331486951</v>
      </c>
      <c r="E732">
        <v>347.61008644974021</v>
      </c>
      <c r="F732">
        <v>286.05838450481161</v>
      </c>
      <c r="G732">
        <v>409.1698212174166</v>
      </c>
      <c r="H732">
        <v>-111.1697245303256</v>
      </c>
      <c r="I732">
        <v>-113.7242148532702</v>
      </c>
      <c r="J732">
        <v>-129.70177560807531</v>
      </c>
      <c r="K732">
        <v>-87.470869260793435</v>
      </c>
      <c r="L732">
        <v>463.20438076348569</v>
      </c>
      <c r="M732">
        <v>461.38642911734661</v>
      </c>
      <c r="N732">
        <v>455.36104799926028</v>
      </c>
      <c r="O732">
        <v>475.98478610113852</v>
      </c>
      <c r="P732">
        <v>15.825355738462351</v>
      </c>
      <c r="Q732">
        <v>16.04290780869481</v>
      </c>
      <c r="R732">
        <v>12.96723748653058</v>
      </c>
      <c r="S732">
        <v>18.19918776237887</v>
      </c>
      <c r="T732">
        <v>68967.52582760423</v>
      </c>
      <c r="U732">
        <v>68967.473915895156</v>
      </c>
      <c r="V732">
        <v>68920.981928829991</v>
      </c>
      <c r="W732">
        <v>69014.391425740556</v>
      </c>
      <c r="X732">
        <v>4543.649954942106</v>
      </c>
      <c r="Y732">
        <v>4559.7104988285173</v>
      </c>
      <c r="Z732">
        <v>4423.58839535674</v>
      </c>
      <c r="AA732">
        <v>4620.9232012323237</v>
      </c>
      <c r="AB732">
        <v>822.3746820637806</v>
      </c>
      <c r="AC732">
        <v>814.33570360777026</v>
      </c>
      <c r="AD732">
        <v>696.58947730241994</v>
      </c>
      <c r="AE732">
        <v>971.28560476143764</v>
      </c>
      <c r="AF732">
        <v>66.95518606533426</v>
      </c>
      <c r="AG732">
        <v>66.691514864815332</v>
      </c>
      <c r="AH732">
        <v>65.823302303248894</v>
      </c>
      <c r="AI732">
        <v>68.801893576741747</v>
      </c>
      <c r="AJ732">
        <v>0.59442764431675021</v>
      </c>
      <c r="AK732">
        <v>0.59442772457480364</v>
      </c>
      <c r="AL732">
        <v>0.59440919866974051</v>
      </c>
      <c r="AM732">
        <v>0.59444598391128423</v>
      </c>
      <c r="AN732">
        <v>0.96434076681823344</v>
      </c>
      <c r="AO732">
        <v>0.96434076681823311</v>
      </c>
      <c r="AP732">
        <v>0.96434076681823311</v>
      </c>
      <c r="AQ732">
        <v>0.96434076681823311</v>
      </c>
      <c r="AR732">
        <v>14.46647020109438</v>
      </c>
      <c r="AS732">
        <v>14.46647020109439</v>
      </c>
      <c r="AT732">
        <v>14.46647020109439</v>
      </c>
      <c r="AU732">
        <v>14.46647020109439</v>
      </c>
      <c r="AV732" t="str">
        <f>VLOOKUP(Sheet1[[#This Row],[NPDES ID2]],Combined_Sheet__Major_Only___2[[NPDES ID2]:[ECHO BFR]],3,FALSE)</f>
        <v>IL</v>
      </c>
      <c r="AW732" t="s">
        <v>41</v>
      </c>
      <c r="AX732" t="str">
        <f>VLOOKUP(Sheet1[[#This Row],[NPDES ID2]],Combined_Sheet__Major_Only___2[[NPDES ID2]:[ECHO BFR]],27,FALSE)</f>
        <v>-</v>
      </c>
      <c r="AY732" t="str">
        <f>VLOOKUP(Sheet1[[#This Row],[NPDES ID2]],Combined_Sheet__Major_Only___2[[NPDES ID2]:[ECHO BFR]],28,FALSE)</f>
        <v>-</v>
      </c>
      <c r="AZ732" t="str">
        <f>VLOOKUP(Sheet1[[#This Row],[NPDES ID2]],Combined_Sheet__Major_Only___2[[NPDES ID2]:[ECHO BFR]],29,FALSE)</f>
        <v>thickening, preliminaryOps</v>
      </c>
      <c r="BA732">
        <f>VLOOKUP(Sheet1[[#This Row],[NPDES ID2]],Combined_Sheet__Major_Only___2[[NPDES ID2]:[ECHO BFR]],17,FALSE)</f>
        <v>41.946190000000001</v>
      </c>
      <c r="BB732">
        <f>VLOOKUP(Sheet1[[#This Row],[NPDES ID2]],Combined_Sheet__Major_Only___2[[NPDES ID2]:[ECHO BFR]],18,FALSE)</f>
        <v>-87.928359999999998</v>
      </c>
      <c r="BC732" t="str">
        <f>IF(ISNUMBER(SEARCH("aerobic",$AW732)),"aerobic","")</f>
        <v>aerobic</v>
      </c>
      <c r="BD732" t="str">
        <f>IF(ISNUMBER(SEARCH("anaer",$AW732)),"anaer","")</f>
        <v/>
      </c>
      <c r="BE732" t="str">
        <f>IF(ISNUMBER(SEARCH("thickening",$AZ732)),"thickening","")</f>
        <v>thickening</v>
      </c>
      <c r="BF732" s="3" t="str">
        <f>IF(ISNUMBER(SEARCH("airDry",$AW732)),"airDry","")</f>
        <v/>
      </c>
      <c r="BG732" s="3" t="str">
        <f>IF(ISNUMBER(SEARCH("heatDry",$AY732)),"heatDry","")</f>
        <v/>
      </c>
      <c r="BH732" s="3" t="str">
        <f>IF(AND(ISNUMBER(SEARCH("aerobic",$AW732)),ISNUMBER(SEARCH("anaer",$AW732))),"Combined Aer and Anaer.","")</f>
        <v/>
      </c>
    </row>
    <row r="733" spans="1:60" x14ac:dyDescent="0.25">
      <c r="A733" s="4">
        <v>1157</v>
      </c>
      <c r="B733" t="s">
        <v>5557</v>
      </c>
      <c r="C733">
        <v>287</v>
      </c>
      <c r="D733">
        <v>505.07175709002979</v>
      </c>
      <c r="E733">
        <v>509.47461034246902</v>
      </c>
      <c r="F733">
        <v>381.56314366964699</v>
      </c>
      <c r="G733">
        <v>647.07906327018384</v>
      </c>
      <c r="H733">
        <v>-122.4063460466903</v>
      </c>
      <c r="I733">
        <v>-124.8491210442605</v>
      </c>
      <c r="J733">
        <v>-140.8445805054285</v>
      </c>
      <c r="K733">
        <v>-99.19424645668262</v>
      </c>
      <c r="L733">
        <v>179.50082172368749</v>
      </c>
      <c r="M733">
        <v>178.5994869340997</v>
      </c>
      <c r="N733">
        <v>175.61532473466829</v>
      </c>
      <c r="O733">
        <v>185.8331730162281</v>
      </c>
      <c r="P733">
        <v>6.7341659442085966</v>
      </c>
      <c r="Q733">
        <v>6.7886556360413062</v>
      </c>
      <c r="R733">
        <v>5.6245179951307556</v>
      </c>
      <c r="S733">
        <v>7.6713685352347349</v>
      </c>
      <c r="T733">
        <v>68980.367309650028</v>
      </c>
      <c r="U733">
        <v>68980.315388526185</v>
      </c>
      <c r="V733">
        <v>68933.814969630854</v>
      </c>
      <c r="W733">
        <v>69027.241407374982</v>
      </c>
      <c r="X733">
        <v>4964.7965911495021</v>
      </c>
      <c r="Y733">
        <v>4987.5938760507142</v>
      </c>
      <c r="Z733">
        <v>4797.0780462738194</v>
      </c>
      <c r="AA733">
        <v>5072.8457787669367</v>
      </c>
      <c r="AB733">
        <v>762.10162214326033</v>
      </c>
      <c r="AC733">
        <v>755.66049433275998</v>
      </c>
      <c r="AD733">
        <v>660.76312060311568</v>
      </c>
      <c r="AE733">
        <v>875.02005067784023</v>
      </c>
      <c r="AF733">
        <v>61.293864853162887</v>
      </c>
      <c r="AG733">
        <v>60.985745037531103</v>
      </c>
      <c r="AH733">
        <v>59.967800501514724</v>
      </c>
      <c r="AI733">
        <v>63.455902156119798</v>
      </c>
      <c r="AJ733">
        <v>0.52525400044210901</v>
      </c>
      <c r="AK733">
        <v>0.52525403032917573</v>
      </c>
      <c r="AL733">
        <v>0.52524714341090473</v>
      </c>
      <c r="AM733">
        <v>0.5252608179085041</v>
      </c>
      <c r="AN733">
        <v>0.96434706572885387</v>
      </c>
      <c r="AO733">
        <v>0.96434706572885387</v>
      </c>
      <c r="AP733">
        <v>0.96434706572885387</v>
      </c>
      <c r="AQ733">
        <v>0.96434706572885387</v>
      </c>
      <c r="AR733">
        <v>14.60368259264053</v>
      </c>
      <c r="AS733">
        <v>14.60368259264053</v>
      </c>
      <c r="AT733">
        <v>14.60368259264053</v>
      </c>
      <c r="AU733">
        <v>14.60368259264053</v>
      </c>
      <c r="AV733" t="str">
        <f>VLOOKUP(Sheet1[[#This Row],[NPDES ID2]],Combined_Sheet__Major_Only___2[[NPDES ID2]:[ECHO BFR]],3,FALSE)</f>
        <v>MO</v>
      </c>
      <c r="AW733" t="s">
        <v>41</v>
      </c>
      <c r="AX733" t="str">
        <f>VLOOKUP(Sheet1[[#This Row],[NPDES ID2]],Combined_Sheet__Major_Only___2[[NPDES ID2]:[ECHO BFR]],27,FALSE)</f>
        <v>-</v>
      </c>
      <c r="AY733" t="str">
        <f>VLOOKUP(Sheet1[[#This Row],[NPDES ID2]],Combined_Sheet__Major_Only___2[[NPDES ID2]:[ECHO BFR]],28,FALSE)</f>
        <v>-</v>
      </c>
      <c r="AZ733" t="str">
        <f>VLOOKUP(Sheet1[[#This Row],[NPDES ID2]],Combined_Sheet__Major_Only___2[[NPDES ID2]:[ECHO BFR]],29,FALSE)</f>
        <v>thickening</v>
      </c>
      <c r="BA733">
        <f>VLOOKUP(Sheet1[[#This Row],[NPDES ID2]],Combined_Sheet__Major_Only___2[[NPDES ID2]:[ECHO BFR]],17,FALSE)</f>
        <v>36.916741000000002</v>
      </c>
      <c r="BB733">
        <f>VLOOKUP(Sheet1[[#This Row],[NPDES ID2]],Combined_Sheet__Major_Only___2[[NPDES ID2]:[ECHO BFR]],18,FALSE)</f>
        <v>-93.940094999999999</v>
      </c>
      <c r="BC733" t="str">
        <f>IF(ISNUMBER(SEARCH("aerobic",$AW733)),"aerobic","")</f>
        <v>aerobic</v>
      </c>
      <c r="BD733" t="str">
        <f>IF(ISNUMBER(SEARCH("anaer",$AW733)),"anaer","")</f>
        <v/>
      </c>
      <c r="BE733" t="str">
        <f>IF(ISNUMBER(SEARCH("thickening",$AZ733)),"thickening","")</f>
        <v>thickening</v>
      </c>
      <c r="BF733" s="3" t="str">
        <f>IF(ISNUMBER(SEARCH("airDry",$AW733)),"airDry","")</f>
        <v/>
      </c>
      <c r="BG733" s="3" t="str">
        <f>IF(ISNUMBER(SEARCH("heatDry",$AY733)),"heatDry","")</f>
        <v/>
      </c>
      <c r="BH733" s="3" t="str">
        <f>IF(AND(ISNUMBER(SEARCH("aerobic",$AW733)),ISNUMBER(SEARCH("anaer",$AW733))),"Combined Aer and Anaer.","")</f>
        <v/>
      </c>
    </row>
    <row r="734" spans="1:60" x14ac:dyDescent="0.25">
      <c r="A734" s="4">
        <v>2484</v>
      </c>
      <c r="B734" t="s">
        <v>11558</v>
      </c>
      <c r="C734">
        <v>195.49</v>
      </c>
      <c r="D734">
        <v>630.16564626185254</v>
      </c>
      <c r="E734">
        <v>627.9546097357852</v>
      </c>
      <c r="F734">
        <v>460.66338618189718</v>
      </c>
      <c r="G734">
        <v>817.62745212849848</v>
      </c>
      <c r="H734">
        <v>-117.7521606295154</v>
      </c>
      <c r="I734">
        <v>-120.0454060288471</v>
      </c>
      <c r="J734">
        <v>-135.6455623669751</v>
      </c>
      <c r="K734">
        <v>-94.273761160973066</v>
      </c>
      <c r="L734">
        <v>126.7780676263362</v>
      </c>
      <c r="M734">
        <v>126.1997888199852</v>
      </c>
      <c r="N734">
        <v>124.2854736723859</v>
      </c>
      <c r="O734">
        <v>130.84043818668749</v>
      </c>
      <c r="P734">
        <v>4.5775713299909127</v>
      </c>
      <c r="Q734">
        <v>4.6292705528398326</v>
      </c>
      <c r="R734">
        <v>3.8047548667998239</v>
      </c>
      <c r="S734">
        <v>5.2169167354674881</v>
      </c>
      <c r="T734">
        <v>69070.420163869378</v>
      </c>
      <c r="U734">
        <v>69070.368176723103</v>
      </c>
      <c r="V734">
        <v>69023.808628330691</v>
      </c>
      <c r="W734">
        <v>69117.353866257894</v>
      </c>
      <c r="X734">
        <v>4794.1014726834137</v>
      </c>
      <c r="Y734">
        <v>4814.0044099417864</v>
      </c>
      <c r="Z734">
        <v>4646.9420967025944</v>
      </c>
      <c r="AA734">
        <v>4888.8221522914246</v>
      </c>
      <c r="AB734">
        <v>917.14972984628434</v>
      </c>
      <c r="AC734">
        <v>906.06269838561525</v>
      </c>
      <c r="AD734">
        <v>768.73686130071178</v>
      </c>
      <c r="AE734">
        <v>1091.625758496858</v>
      </c>
      <c r="AF734">
        <v>63.555079829644882</v>
      </c>
      <c r="AG734">
        <v>63.264926516184218</v>
      </c>
      <c r="AH734">
        <v>62.306051028376842</v>
      </c>
      <c r="AI734">
        <v>65.591391084880087</v>
      </c>
      <c r="AJ734">
        <v>0.55286797432213319</v>
      </c>
      <c r="AK734">
        <v>0.55286799704539513</v>
      </c>
      <c r="AL734">
        <v>0.55286276271345192</v>
      </c>
      <c r="AM734">
        <v>0.55287315583846397</v>
      </c>
      <c r="AN734">
        <v>0.9643911753592147</v>
      </c>
      <c r="AO734">
        <v>0.96439117535921515</v>
      </c>
      <c r="AP734">
        <v>0.96439117535921515</v>
      </c>
      <c r="AQ734">
        <v>0.96439117535921515</v>
      </c>
      <c r="AR734">
        <v>13.30791588362046</v>
      </c>
      <c r="AS734">
        <v>13.307915883620471</v>
      </c>
      <c r="AT734">
        <v>13.307915883620471</v>
      </c>
      <c r="AU734">
        <v>13.307915883620471</v>
      </c>
      <c r="AV734" t="str">
        <f>VLOOKUP(Sheet1[[#This Row],[NPDES ID2]],Combined_Sheet__Major_Only___2[[NPDES ID2]:[ECHO BFR]],3,FALSE)</f>
        <v>LA</v>
      </c>
      <c r="AW734" t="s">
        <v>41</v>
      </c>
      <c r="AX734" t="str">
        <f>VLOOKUP(Sheet1[[#This Row],[NPDES ID2]],Combined_Sheet__Major_Only___2[[NPDES ID2]:[ECHO BFR]],27,FALSE)</f>
        <v>-</v>
      </c>
      <c r="AY734" t="str">
        <f>VLOOKUP(Sheet1[[#This Row],[NPDES ID2]],Combined_Sheet__Major_Only___2[[NPDES ID2]:[ECHO BFR]],28,FALSE)</f>
        <v>-</v>
      </c>
      <c r="AZ734" t="str">
        <f>VLOOKUP(Sheet1[[#This Row],[NPDES ID2]],Combined_Sheet__Major_Only___2[[NPDES ID2]:[ECHO BFR]],29,FALSE)</f>
        <v>thickening</v>
      </c>
      <c r="BA734">
        <f>VLOOKUP(Sheet1[[#This Row],[NPDES ID2]],Combined_Sheet__Major_Only___2[[NPDES ID2]:[ECHO BFR]],17,FALSE)</f>
        <v>30.23864</v>
      </c>
      <c r="BB734">
        <f>VLOOKUP(Sheet1[[#This Row],[NPDES ID2]],Combined_Sheet__Major_Only___2[[NPDES ID2]:[ECHO BFR]],18,FALSE)</f>
        <v>-93.217259999999996</v>
      </c>
      <c r="BC734" t="str">
        <f>IF(ISNUMBER(SEARCH("aerobic",$AW734)),"aerobic","")</f>
        <v>aerobic</v>
      </c>
      <c r="BD734" t="str">
        <f>IF(ISNUMBER(SEARCH("anaer",$AW734)),"anaer","")</f>
        <v/>
      </c>
      <c r="BE734" t="str">
        <f>IF(ISNUMBER(SEARCH("thickening",$AZ734)),"thickening","")</f>
        <v>thickening</v>
      </c>
      <c r="BF734" s="2" t="str">
        <f>IF(ISNUMBER(SEARCH("airDry",$AW734)),"airDry","")</f>
        <v/>
      </c>
      <c r="BG734" s="2" t="str">
        <f>IF(ISNUMBER(SEARCH("heatDry",$AY734)),"heatDry","")</f>
        <v/>
      </c>
      <c r="BH734" s="2" t="str">
        <f>IF(AND(ISNUMBER(SEARCH("aerobic",$AW734)),ISNUMBER(SEARCH("anaer",$AW734))),"Combined Aer and Anaer.","")</f>
        <v/>
      </c>
    </row>
    <row r="735" spans="1:60" x14ac:dyDescent="0.25">
      <c r="A735" s="4">
        <v>871</v>
      </c>
      <c r="B735" t="s">
        <v>4253</v>
      </c>
      <c r="C735">
        <v>881.08</v>
      </c>
      <c r="D735">
        <v>357.3771099623271</v>
      </c>
      <c r="E735">
        <v>357.91627947358791</v>
      </c>
      <c r="F735">
        <v>300.39187830080772</v>
      </c>
      <c r="G735">
        <v>424.13796764057258</v>
      </c>
      <c r="H735">
        <v>-112.5301602055164</v>
      </c>
      <c r="I735">
        <v>-115.04807434962559</v>
      </c>
      <c r="J735">
        <v>-130.93951468135461</v>
      </c>
      <c r="K735">
        <v>-88.954264577526331</v>
      </c>
      <c r="L735">
        <v>594.95950152665023</v>
      </c>
      <c r="M735">
        <v>592.5422730227408</v>
      </c>
      <c r="N735">
        <v>584.52731447007227</v>
      </c>
      <c r="O735">
        <v>611.95721186494916</v>
      </c>
      <c r="P735">
        <v>20.580333675652049</v>
      </c>
      <c r="Q735">
        <v>20.85266288483421</v>
      </c>
      <c r="R735">
        <v>16.92651664707348</v>
      </c>
      <c r="S735">
        <v>23.600598433403409</v>
      </c>
      <c r="T735">
        <v>69217.689102309698</v>
      </c>
      <c r="U735">
        <v>69217.637007192927</v>
      </c>
      <c r="V735">
        <v>69170.980760718696</v>
      </c>
      <c r="W735">
        <v>69264.720279848858</v>
      </c>
      <c r="X735">
        <v>4613.7572067592664</v>
      </c>
      <c r="Y735">
        <v>4630.6895945630777</v>
      </c>
      <c r="Z735">
        <v>4487.4971748868966</v>
      </c>
      <c r="AA735">
        <v>4695.0151823496381</v>
      </c>
      <c r="AB735">
        <v>783.44378895991929</v>
      </c>
      <c r="AC735">
        <v>776.69417165393997</v>
      </c>
      <c r="AD735">
        <v>670.21214638217089</v>
      </c>
      <c r="AE735">
        <v>915.7441203022953</v>
      </c>
      <c r="AF735">
        <v>66.178599382399284</v>
      </c>
      <c r="AG735">
        <v>65.908599705665139</v>
      </c>
      <c r="AH735">
        <v>65.020548349737595</v>
      </c>
      <c r="AI735">
        <v>68.06843909009153</v>
      </c>
      <c r="AJ735">
        <v>0.58493162157859468</v>
      </c>
      <c r="AK735">
        <v>0.58493172259436621</v>
      </c>
      <c r="AL735">
        <v>0.58490838571539361</v>
      </c>
      <c r="AM735">
        <v>0.58495472407857207</v>
      </c>
      <c r="AN735">
        <v>0.96446307581602542</v>
      </c>
      <c r="AO735">
        <v>0.96446307581602519</v>
      </c>
      <c r="AP735">
        <v>0.96446307581602519</v>
      </c>
      <c r="AQ735">
        <v>0.96446307581602519</v>
      </c>
      <c r="AR735">
        <v>14.838633424704771</v>
      </c>
      <c r="AS735">
        <v>14.83863342470476</v>
      </c>
      <c r="AT735">
        <v>14.83863342470476</v>
      </c>
      <c r="AU735">
        <v>14.83863342470476</v>
      </c>
      <c r="AV735" t="str">
        <f>VLOOKUP(Sheet1[[#This Row],[NPDES ID2]],Combined_Sheet__Major_Only___2[[NPDES ID2]:[ECHO BFR]],3,FALSE)</f>
        <v>GA</v>
      </c>
      <c r="AW735" t="s">
        <v>41</v>
      </c>
      <c r="AX735" t="str">
        <f>VLOOKUP(Sheet1[[#This Row],[NPDES ID2]],Combined_Sheet__Major_Only___2[[NPDES ID2]:[ECHO BFR]],27,FALSE)</f>
        <v>-</v>
      </c>
      <c r="AY735" t="str">
        <f>VLOOKUP(Sheet1[[#This Row],[NPDES ID2]],Combined_Sheet__Major_Only___2[[NPDES ID2]:[ECHO BFR]],28,FALSE)</f>
        <v>-</v>
      </c>
      <c r="AZ735" t="str">
        <f>VLOOKUP(Sheet1[[#This Row],[NPDES ID2]],Combined_Sheet__Major_Only___2[[NPDES ID2]:[ECHO BFR]],29,FALSE)</f>
        <v>thickening</v>
      </c>
      <c r="BA735">
        <f>VLOOKUP(Sheet1[[#This Row],[NPDES ID2]],Combined_Sheet__Major_Only___2[[NPDES ID2]:[ECHO BFR]],17,FALSE)</f>
        <v>32.5869</v>
      </c>
      <c r="BB735">
        <f>VLOOKUP(Sheet1[[#This Row],[NPDES ID2]],Combined_Sheet__Major_Only___2[[NPDES ID2]:[ECHO BFR]],18,FALSE)</f>
        <v>-82.317490000000006</v>
      </c>
      <c r="BC735" t="str">
        <f>IF(ISNUMBER(SEARCH("aerobic",$AW735)),"aerobic","")</f>
        <v>aerobic</v>
      </c>
      <c r="BD735" t="str">
        <f>IF(ISNUMBER(SEARCH("anaer",$AW735)),"anaer","")</f>
        <v/>
      </c>
      <c r="BE735" t="str">
        <f>IF(ISNUMBER(SEARCH("thickening",$AZ735)),"thickening","")</f>
        <v>thickening</v>
      </c>
      <c r="BF735" s="3" t="str">
        <f>IF(ISNUMBER(SEARCH("airDry",$AW735)),"airDry","")</f>
        <v/>
      </c>
      <c r="BG735" s="3" t="str">
        <f>IF(ISNUMBER(SEARCH("heatDry",$AY735)),"heatDry","")</f>
        <v/>
      </c>
      <c r="BH735" s="3" t="str">
        <f>IF(AND(ISNUMBER(SEARCH("aerobic",$AW735)),ISNUMBER(SEARCH("anaer",$AW735))),"Combined Aer and Anaer.","")</f>
        <v/>
      </c>
    </row>
    <row r="736" spans="1:60" x14ac:dyDescent="0.25">
      <c r="A736" s="4">
        <v>2157</v>
      </c>
      <c r="B736" t="s">
        <v>10129</v>
      </c>
      <c r="C736">
        <v>773.91</v>
      </c>
      <c r="D736">
        <v>366.6203398150314</v>
      </c>
      <c r="E736">
        <v>367.18314737455057</v>
      </c>
      <c r="F736">
        <v>310.89180380953701</v>
      </c>
      <c r="G736">
        <v>432.35985333061882</v>
      </c>
      <c r="H736">
        <v>-117.60642854544049</v>
      </c>
      <c r="I736">
        <v>-119.9969393546167</v>
      </c>
      <c r="J736">
        <v>-135.5181608845769</v>
      </c>
      <c r="K736">
        <v>-94.281777819184228</v>
      </c>
      <c r="L736">
        <v>501.76784545329832</v>
      </c>
      <c r="M736">
        <v>499.47934087884738</v>
      </c>
      <c r="N736">
        <v>491.8937265004019</v>
      </c>
      <c r="O736">
        <v>517.85712345276556</v>
      </c>
      <c r="P736">
        <v>18.121474394974161</v>
      </c>
      <c r="Q736">
        <v>18.325594760306249</v>
      </c>
      <c r="R736">
        <v>15.062884870799881</v>
      </c>
      <c r="S736">
        <v>20.65335547012911</v>
      </c>
      <c r="T736">
        <v>69268.676858837731</v>
      </c>
      <c r="U736">
        <v>69268.624726339214</v>
      </c>
      <c r="V736">
        <v>69221.935000855039</v>
      </c>
      <c r="W736">
        <v>69315.741784425205</v>
      </c>
      <c r="X736">
        <v>4809.0509128119929</v>
      </c>
      <c r="Y736">
        <v>4829.0191431950952</v>
      </c>
      <c r="Z736">
        <v>4661.331402564093</v>
      </c>
      <c r="AA736">
        <v>4904.1533362717209</v>
      </c>
      <c r="AB736">
        <v>828.99215442116383</v>
      </c>
      <c r="AC736">
        <v>820.88292145293235</v>
      </c>
      <c r="AD736">
        <v>706.91145601530673</v>
      </c>
      <c r="AE736">
        <v>969.78458623872461</v>
      </c>
      <c r="AF736">
        <v>63.541298722525717</v>
      </c>
      <c r="AG736">
        <v>63.250513114604829</v>
      </c>
      <c r="AH736">
        <v>62.292929087772762</v>
      </c>
      <c r="AI736">
        <v>65.578017516722056</v>
      </c>
      <c r="AJ736">
        <v>0.55269961050056948</v>
      </c>
      <c r="AK736">
        <v>0.55269969718348344</v>
      </c>
      <c r="AL736">
        <v>0.55267967855742428</v>
      </c>
      <c r="AM736">
        <v>0.55271942796024298</v>
      </c>
      <c r="AN736">
        <v>0.96448790172116772</v>
      </c>
      <c r="AO736">
        <v>0.96448790172116772</v>
      </c>
      <c r="AP736">
        <v>0.96448790172116772</v>
      </c>
      <c r="AQ736">
        <v>0.96448790172116772</v>
      </c>
      <c r="AR736">
        <v>14.12168322667743</v>
      </c>
      <c r="AS736">
        <v>14.12168322667743</v>
      </c>
      <c r="AT736">
        <v>14.12168322667743</v>
      </c>
      <c r="AU736">
        <v>14.12168322667743</v>
      </c>
      <c r="AV736" t="str">
        <f>VLOOKUP(Sheet1[[#This Row],[NPDES ID2]],Combined_Sheet__Major_Only___2[[NPDES ID2]:[ECHO BFR]],3,FALSE)</f>
        <v>TX</v>
      </c>
      <c r="AW736" t="s">
        <v>41</v>
      </c>
      <c r="AX736" t="str">
        <f>VLOOKUP(Sheet1[[#This Row],[NPDES ID2]],Combined_Sheet__Major_Only___2[[NPDES ID2]:[ECHO BFR]],27,FALSE)</f>
        <v>other</v>
      </c>
      <c r="AY736" t="str">
        <f>VLOOKUP(Sheet1[[#This Row],[NPDES ID2]],Combined_Sheet__Major_Only___2[[NPDES ID2]:[ECHO BFR]],28,FALSE)</f>
        <v>highTempCompost</v>
      </c>
      <c r="AZ736" t="str">
        <f>VLOOKUP(Sheet1[[#This Row],[NPDES ID2]],Combined_Sheet__Major_Only___2[[NPDES ID2]:[ECHO BFR]],29,FALSE)</f>
        <v>thickening</v>
      </c>
      <c r="BA736">
        <f>VLOOKUP(Sheet1[[#This Row],[NPDES ID2]],Combined_Sheet__Major_Only___2[[NPDES ID2]:[ECHO BFR]],17,FALSE)</f>
        <v>30.641197999999999</v>
      </c>
      <c r="BB736">
        <f>VLOOKUP(Sheet1[[#This Row],[NPDES ID2]],Combined_Sheet__Major_Only___2[[NPDES ID2]:[ECHO BFR]],18,FALSE)</f>
        <v>-96.320498000000001</v>
      </c>
      <c r="BC736" t="str">
        <f>IF(ISNUMBER(SEARCH("aerobic",$AW736)),"aerobic","")</f>
        <v>aerobic</v>
      </c>
      <c r="BD736" t="str">
        <f>IF(ISNUMBER(SEARCH("anaer",$AW736)),"anaer","")</f>
        <v/>
      </c>
      <c r="BE736" t="str">
        <f>IF(ISNUMBER(SEARCH("thickening",$AZ736)),"thickening","")</f>
        <v>thickening</v>
      </c>
      <c r="BF736" s="3" t="str">
        <f>IF(ISNUMBER(SEARCH("airDry",$AW736)),"airDry","")</f>
        <v/>
      </c>
      <c r="BG736" s="3" t="str">
        <f>IF(ISNUMBER(SEARCH("heatDry",$AY736)),"heatDry","")</f>
        <v/>
      </c>
      <c r="BH736" s="3" t="str">
        <f>IF(AND(ISNUMBER(SEARCH("aerobic",$AW736)),ISNUMBER(SEARCH("anaer",$AW736))),"Combined Aer and Anaer.","")</f>
        <v/>
      </c>
    </row>
    <row r="737" spans="1:60" x14ac:dyDescent="0.25">
      <c r="A737" s="4">
        <v>195</v>
      </c>
      <c r="B737" t="s">
        <v>1041</v>
      </c>
      <c r="C737">
        <v>3303</v>
      </c>
      <c r="D737">
        <v>789.29610270131798</v>
      </c>
      <c r="E737">
        <v>787.96053514421328</v>
      </c>
      <c r="F737">
        <v>653.58969899675856</v>
      </c>
      <c r="G737">
        <v>926.93582549992425</v>
      </c>
      <c r="H737">
        <v>-120.2403202107776</v>
      </c>
      <c r="I737">
        <v>-122.5448890717726</v>
      </c>
      <c r="J737">
        <v>-138.28623477769631</v>
      </c>
      <c r="K737">
        <v>-97.331301482159802</v>
      </c>
      <c r="L737">
        <v>2083.9876398588681</v>
      </c>
      <c r="M737">
        <v>2073.8004126430569</v>
      </c>
      <c r="N737">
        <v>2039.839216280611</v>
      </c>
      <c r="O737">
        <v>2155.85921270464</v>
      </c>
      <c r="P737">
        <v>77.450292509350675</v>
      </c>
      <c r="Q737">
        <v>78.087755557355266</v>
      </c>
      <c r="R737">
        <v>64.620503684285026</v>
      </c>
      <c r="S737">
        <v>88.410394412841924</v>
      </c>
      <c r="T737">
        <v>69338.795966670383</v>
      </c>
      <c r="U737">
        <v>69338.743782763893</v>
      </c>
      <c r="V737">
        <v>69292.008016456079</v>
      </c>
      <c r="W737">
        <v>69385.907303067026</v>
      </c>
      <c r="X737">
        <v>4947.0189708106846</v>
      </c>
      <c r="Y737">
        <v>4969.1377786155426</v>
      </c>
      <c r="Z737">
        <v>4783.6242176917322</v>
      </c>
      <c r="AA737">
        <v>5052.3801472898958</v>
      </c>
      <c r="AB737">
        <v>928.57904563991792</v>
      </c>
      <c r="AC737">
        <v>917.17241386878572</v>
      </c>
      <c r="AD737">
        <v>780.39629484473369</v>
      </c>
      <c r="AE737">
        <v>1100.1637306707109</v>
      </c>
      <c r="AF737">
        <v>61.843130757351872</v>
      </c>
      <c r="AG737">
        <v>61.536555515770573</v>
      </c>
      <c r="AH737">
        <v>60.541859467143389</v>
      </c>
      <c r="AI737">
        <v>63.972701492126227</v>
      </c>
      <c r="AJ737">
        <v>0.53195966268448502</v>
      </c>
      <c r="AK737">
        <v>0.5319600309391318</v>
      </c>
      <c r="AL737">
        <v>0.53187395119453051</v>
      </c>
      <c r="AM737">
        <v>0.53204489410023692</v>
      </c>
      <c r="AN737">
        <v>0.96452198607256778</v>
      </c>
      <c r="AO737">
        <v>0.96452198607256778</v>
      </c>
      <c r="AP737">
        <v>0.96452198607256778</v>
      </c>
      <c r="AQ737">
        <v>0.96452198607256778</v>
      </c>
      <c r="AR737">
        <v>13.088140123590749</v>
      </c>
      <c r="AS737">
        <v>13.088140123590749</v>
      </c>
      <c r="AT737">
        <v>13.088140123590749</v>
      </c>
      <c r="AU737">
        <v>13.088140123590749</v>
      </c>
      <c r="AV737" t="str">
        <f>VLOOKUP(Sheet1[[#This Row],[NPDES ID2]],Combined_Sheet__Major_Only___2[[NPDES ID2]:[ECHO BFR]],3,FALSE)</f>
        <v>SC</v>
      </c>
      <c r="AW737" t="s">
        <v>41</v>
      </c>
      <c r="AX737" t="str">
        <f>VLOOKUP(Sheet1[[#This Row],[NPDES ID2]],Combined_Sheet__Major_Only___2[[NPDES ID2]:[ECHO BFR]],27,FALSE)</f>
        <v>other</v>
      </c>
      <c r="AY737" t="str">
        <f>VLOOKUP(Sheet1[[#This Row],[NPDES ID2]],Combined_Sheet__Major_Only___2[[NPDES ID2]:[ECHO BFR]],28,FALSE)</f>
        <v>highTempCompost</v>
      </c>
      <c r="AZ737" t="str">
        <f>VLOOKUP(Sheet1[[#This Row],[NPDES ID2]],Combined_Sheet__Major_Only___2[[NPDES ID2]:[ECHO BFR]],29,FALSE)</f>
        <v>thickening</v>
      </c>
      <c r="BA737">
        <f>VLOOKUP(Sheet1[[#This Row],[NPDES ID2]],Combined_Sheet__Major_Only___2[[NPDES ID2]:[ECHO BFR]],17,FALSE)</f>
        <v>33.642950999999996</v>
      </c>
      <c r="BB737">
        <f>VLOOKUP(Sheet1[[#This Row],[NPDES ID2]],Combined_Sheet__Major_Only___2[[NPDES ID2]:[ECHO BFR]],18,FALSE)</f>
        <v>-79.043802999999997</v>
      </c>
      <c r="BC737" t="str">
        <f>IF(ISNUMBER(SEARCH("aerobic",$AW737)),"aerobic","")</f>
        <v>aerobic</v>
      </c>
      <c r="BD737" t="str">
        <f>IF(ISNUMBER(SEARCH("anaer",$AW737)),"anaer","")</f>
        <v/>
      </c>
      <c r="BE737" t="str">
        <f>IF(ISNUMBER(SEARCH("thickening",$AZ737)),"thickening","")</f>
        <v>thickening</v>
      </c>
      <c r="BF737" s="3" t="str">
        <f>IF(ISNUMBER(SEARCH("airDry",$AW737)),"airDry","")</f>
        <v/>
      </c>
      <c r="BG737" s="3" t="str">
        <f>IF(ISNUMBER(SEARCH("heatDry",$AY737)),"heatDry","")</f>
        <v/>
      </c>
      <c r="BH737" s="3" t="str">
        <f>IF(AND(ISNUMBER(SEARCH("aerobic",$AW737)),ISNUMBER(SEARCH("anaer",$AW737))),"Combined Aer and Anaer.","")</f>
        <v/>
      </c>
    </row>
    <row r="738" spans="1:60" x14ac:dyDescent="0.25">
      <c r="A738" s="4">
        <v>104</v>
      </c>
      <c r="B738" t="s">
        <v>587</v>
      </c>
      <c r="C738">
        <v>17919.82</v>
      </c>
      <c r="D738">
        <v>3753.630003919875</v>
      </c>
      <c r="E738">
        <v>3762.6287050093651</v>
      </c>
      <c r="F738">
        <v>2955.2503917942981</v>
      </c>
      <c r="G738">
        <v>4534.0157629019459</v>
      </c>
      <c r="H738">
        <v>-116.50378943105061</v>
      </c>
      <c r="I738">
        <v>-119.496263583006</v>
      </c>
      <c r="J738">
        <v>-136.36109538560709</v>
      </c>
      <c r="K738">
        <v>-90.749374717058785</v>
      </c>
      <c r="L738">
        <v>11232.973554992041</v>
      </c>
      <c r="M738">
        <v>11178.15408877051</v>
      </c>
      <c r="N738">
        <v>10989.706647163141</v>
      </c>
      <c r="O738">
        <v>11627.083079216611</v>
      </c>
      <c r="P738">
        <v>420.0118040290389</v>
      </c>
      <c r="Q738">
        <v>423.53120842368918</v>
      </c>
      <c r="R738">
        <v>350.90633760216372</v>
      </c>
      <c r="S738">
        <v>478.72795690458059</v>
      </c>
      <c r="T738">
        <v>69340.129266548931</v>
      </c>
      <c r="U738">
        <v>69340.077081664946</v>
      </c>
      <c r="V738">
        <v>69293.340439900669</v>
      </c>
      <c r="W738">
        <v>69387.241485437218</v>
      </c>
      <c r="X738">
        <v>4979.4540580117346</v>
      </c>
      <c r="Y738">
        <v>5001.7323653735921</v>
      </c>
      <c r="Z738">
        <v>4812.1602180471846</v>
      </c>
      <c r="AA738">
        <v>5087.220257219964</v>
      </c>
      <c r="AB738">
        <v>793.3358221337669</v>
      </c>
      <c r="AC738">
        <v>786.23955290354752</v>
      </c>
      <c r="AD738">
        <v>684.30547346261574</v>
      </c>
      <c r="AE738">
        <v>916.10507226020968</v>
      </c>
      <c r="AF738">
        <v>61.488305758401708</v>
      </c>
      <c r="AG738">
        <v>61.166413522456807</v>
      </c>
      <c r="AH738">
        <v>60.173144452150552</v>
      </c>
      <c r="AI738">
        <v>63.629013020758087</v>
      </c>
      <c r="AJ738">
        <v>0.52762750345533183</v>
      </c>
      <c r="AK738">
        <v>0.52762925885201928</v>
      </c>
      <c r="AL738">
        <v>0.52719040920965121</v>
      </c>
      <c r="AM738">
        <v>0.52806248255402</v>
      </c>
      <c r="AN738">
        <v>0.96452263354537293</v>
      </c>
      <c r="AO738">
        <v>0.96452263354537282</v>
      </c>
      <c r="AP738">
        <v>0.96452263354537282</v>
      </c>
      <c r="AQ738">
        <v>0.96452263354537282</v>
      </c>
      <c r="AR738">
        <v>14.32127932988422</v>
      </c>
      <c r="AS738">
        <v>14.321279329884231</v>
      </c>
      <c r="AT738">
        <v>14.321279329884231</v>
      </c>
      <c r="AU738">
        <v>14.321279329884231</v>
      </c>
      <c r="AV738" t="str">
        <f>VLOOKUP(Sheet1[[#This Row],[NPDES ID2]],Combined_Sheet__Major_Only___2[[NPDES ID2]:[ECHO BFR]],3,FALSE)</f>
        <v>NC</v>
      </c>
      <c r="AW738" t="s">
        <v>41</v>
      </c>
      <c r="AX738" t="str">
        <f>VLOOKUP(Sheet1[[#This Row],[NPDES ID2]],Combined_Sheet__Major_Only___2[[NPDES ID2]:[ECHO BFR]],27,FALSE)</f>
        <v>other</v>
      </c>
      <c r="AY738" t="str">
        <f>VLOOKUP(Sheet1[[#This Row],[NPDES ID2]],Combined_Sheet__Major_Only___2[[NPDES ID2]:[ECHO BFR]],28,FALSE)</f>
        <v>-</v>
      </c>
      <c r="AZ738" t="str">
        <f>VLOOKUP(Sheet1[[#This Row],[NPDES ID2]],Combined_Sheet__Major_Only___2[[NPDES ID2]:[ECHO BFR]],29,FALSE)</f>
        <v>sludgeLagoon, thickening, preliminaryOps</v>
      </c>
      <c r="BA738">
        <f>VLOOKUP(Sheet1[[#This Row],[NPDES ID2]],Combined_Sheet__Major_Only___2[[NPDES ID2]:[ECHO BFR]],17,FALSE)</f>
        <v>35.720733000000003</v>
      </c>
      <c r="BB738">
        <f>VLOOKUP(Sheet1[[#This Row],[NPDES ID2]],Combined_Sheet__Major_Only___2[[NPDES ID2]:[ECHO BFR]],18,FALSE)</f>
        <v>-78.484831</v>
      </c>
      <c r="BC738" t="str">
        <f>IF(ISNUMBER(SEARCH("aerobic",$AW738)),"aerobic","")</f>
        <v>aerobic</v>
      </c>
      <c r="BD738" t="str">
        <f>IF(ISNUMBER(SEARCH("anaer",$AW738)),"anaer","")</f>
        <v/>
      </c>
      <c r="BE738" t="str">
        <f>IF(ISNUMBER(SEARCH("thickening",$AZ738)),"thickening","")</f>
        <v>thickening</v>
      </c>
      <c r="BF738" s="2" t="str">
        <f>IF(ISNUMBER(SEARCH("airDry",$AW738)),"airDry","")</f>
        <v/>
      </c>
      <c r="BG738" s="2" t="str">
        <f>IF(ISNUMBER(SEARCH("heatDry",$AY738)),"heatDry","")</f>
        <v/>
      </c>
      <c r="BH738" s="2" t="str">
        <f>IF(AND(ISNUMBER(SEARCH("aerobic",$AW738)),ISNUMBER(SEARCH("anaer",$AW738))),"Combined Aer and Anaer.","")</f>
        <v/>
      </c>
    </row>
    <row r="739" spans="1:60" x14ac:dyDescent="0.25">
      <c r="A739" s="4">
        <v>1532</v>
      </c>
      <c r="B739" t="s">
        <v>7214</v>
      </c>
      <c r="C739">
        <v>97.46</v>
      </c>
      <c r="D739">
        <v>1083.370909648781</v>
      </c>
      <c r="E739">
        <v>1083.597460333852</v>
      </c>
      <c r="F739">
        <v>764.53353109676641</v>
      </c>
      <c r="G739">
        <v>1423.441845296765</v>
      </c>
      <c r="H739">
        <v>-113.72406805281</v>
      </c>
      <c r="I739">
        <v>-116.1188830838461</v>
      </c>
      <c r="J739">
        <v>-131.97400554823821</v>
      </c>
      <c r="K739">
        <v>-90.006161849121753</v>
      </c>
      <c r="L739">
        <v>65.291885140496845</v>
      </c>
      <c r="M739">
        <v>65.020093262032589</v>
      </c>
      <c r="N739">
        <v>64.120562051473144</v>
      </c>
      <c r="O739">
        <v>67.200947351178385</v>
      </c>
      <c r="P739">
        <v>2.277687331152523</v>
      </c>
      <c r="Q739">
        <v>2.3068868471262451</v>
      </c>
      <c r="R739">
        <v>1.8779844249049149</v>
      </c>
      <c r="S739">
        <v>2.6070028840759871</v>
      </c>
      <c r="T739">
        <v>69354.09713611014</v>
      </c>
      <c r="U739">
        <v>69354.044940985594</v>
      </c>
      <c r="V739">
        <v>69307.299127795166</v>
      </c>
      <c r="W739">
        <v>69401.218600126449</v>
      </c>
      <c r="X739">
        <v>4659.653703833078</v>
      </c>
      <c r="Y739">
        <v>4677.2010381923619</v>
      </c>
      <c r="Z739">
        <v>4529.1395409873667</v>
      </c>
      <c r="AA739">
        <v>4743.62437089368</v>
      </c>
      <c r="AB739">
        <v>868.3156351642366</v>
      </c>
      <c r="AC739">
        <v>859.02951701602933</v>
      </c>
      <c r="AD739">
        <v>731.6304553732848</v>
      </c>
      <c r="AE739">
        <v>1030.4420415444761</v>
      </c>
      <c r="AF739">
        <v>65.653988799539576</v>
      </c>
      <c r="AG739">
        <v>65.380560809463219</v>
      </c>
      <c r="AH739">
        <v>64.476437471997144</v>
      </c>
      <c r="AI739">
        <v>67.573541095104872</v>
      </c>
      <c r="AJ739">
        <v>0.57851797809070871</v>
      </c>
      <c r="AK739">
        <v>0.57851798964607304</v>
      </c>
      <c r="AL739">
        <v>0.57851532908946868</v>
      </c>
      <c r="AM739">
        <v>0.57852061178170422</v>
      </c>
      <c r="AN739">
        <v>0.96452941515696522</v>
      </c>
      <c r="AO739">
        <v>0.96452941515696544</v>
      </c>
      <c r="AP739">
        <v>0.96452941515696544</v>
      </c>
      <c r="AQ739">
        <v>0.96452941515696544</v>
      </c>
      <c r="AR739">
        <v>13.951924754654071</v>
      </c>
      <c r="AS739">
        <v>13.95192475465406</v>
      </c>
      <c r="AT739">
        <v>13.95192475465406</v>
      </c>
      <c r="AU739">
        <v>13.95192475465406</v>
      </c>
      <c r="AV739" t="str">
        <f>VLOOKUP(Sheet1[[#This Row],[NPDES ID2]],Combined_Sheet__Major_Only___2[[NPDES ID2]:[ECHO BFR]],3,FALSE)</f>
        <v>TX</v>
      </c>
      <c r="AW739" t="s">
        <v>41</v>
      </c>
      <c r="AX739" t="str">
        <f>VLOOKUP(Sheet1[[#This Row],[NPDES ID2]],Combined_Sheet__Major_Only___2[[NPDES ID2]:[ECHO BFR]],27,FALSE)</f>
        <v>-</v>
      </c>
      <c r="AY739" t="str">
        <f>VLOOKUP(Sheet1[[#This Row],[NPDES ID2]],Combined_Sheet__Major_Only___2[[NPDES ID2]:[ECHO BFR]],28,FALSE)</f>
        <v>-</v>
      </c>
      <c r="AZ739" t="str">
        <f>VLOOKUP(Sheet1[[#This Row],[NPDES ID2]],Combined_Sheet__Major_Only___2[[NPDES ID2]:[ECHO BFR]],29,FALSE)</f>
        <v>thickening</v>
      </c>
      <c r="BA739">
        <f>VLOOKUP(Sheet1[[#This Row],[NPDES ID2]],Combined_Sheet__Major_Only___2[[NPDES ID2]:[ECHO BFR]],17,FALSE)</f>
        <v>29.951301999999998</v>
      </c>
      <c r="BB739">
        <f>VLOOKUP(Sheet1[[#This Row],[NPDES ID2]],Combined_Sheet__Major_Only___2[[NPDES ID2]:[ECHO BFR]],18,FALSE)</f>
        <v>-95.340699999999998</v>
      </c>
      <c r="BC739" t="str">
        <f>IF(ISNUMBER(SEARCH("aerobic",$AW739)),"aerobic","")</f>
        <v>aerobic</v>
      </c>
      <c r="BD739" t="str">
        <f>IF(ISNUMBER(SEARCH("anaer",$AW739)),"anaer","")</f>
        <v/>
      </c>
      <c r="BE739" t="str">
        <f>IF(ISNUMBER(SEARCH("thickening",$AZ739)),"thickening","")</f>
        <v>thickening</v>
      </c>
      <c r="BF739" s="2" t="str">
        <f>IF(ISNUMBER(SEARCH("airDry",$AW739)),"airDry","")</f>
        <v/>
      </c>
      <c r="BG739" s="2" t="str">
        <f>IF(ISNUMBER(SEARCH("heatDry",$AY739)),"heatDry","")</f>
        <v/>
      </c>
      <c r="BH739" s="2" t="str">
        <f>IF(AND(ISNUMBER(SEARCH("aerobic",$AW739)),ISNUMBER(SEARCH("anaer",$AW739))),"Combined Aer and Anaer.","")</f>
        <v/>
      </c>
    </row>
    <row r="740" spans="1:60" x14ac:dyDescent="0.25">
      <c r="A740" s="4">
        <v>1030</v>
      </c>
      <c r="B740" t="s">
        <v>4976</v>
      </c>
      <c r="C740">
        <v>427</v>
      </c>
      <c r="D740">
        <v>408.46112320521593</v>
      </c>
      <c r="E740">
        <v>413.62182278736418</v>
      </c>
      <c r="F740">
        <v>312.77122965537097</v>
      </c>
      <c r="G740">
        <v>498.45630476515299</v>
      </c>
      <c r="H740">
        <v>-119.77623050478149</v>
      </c>
      <c r="I740">
        <v>-122.1135715730035</v>
      </c>
      <c r="J740">
        <v>-137.9017526086684</v>
      </c>
      <c r="K740">
        <v>-96.470696820574332</v>
      </c>
      <c r="L740">
        <v>272.41137850174772</v>
      </c>
      <c r="M740">
        <v>271.11299042193502</v>
      </c>
      <c r="N740">
        <v>266.81269912271881</v>
      </c>
      <c r="O740">
        <v>281.53524562400281</v>
      </c>
      <c r="P740">
        <v>10.007913789962601</v>
      </c>
      <c r="Q740">
        <v>10.10253339601946</v>
      </c>
      <c r="R740">
        <v>8.3369074971791175</v>
      </c>
      <c r="S740">
        <v>11.415790285394181</v>
      </c>
      <c r="T740">
        <v>69507.59848845574</v>
      </c>
      <c r="U740">
        <v>69507.546180791367</v>
      </c>
      <c r="V740">
        <v>69460.699577261286</v>
      </c>
      <c r="W740">
        <v>69554.821552766036</v>
      </c>
      <c r="X740">
        <v>4904.3434228204687</v>
      </c>
      <c r="Y740">
        <v>4925.6713388629332</v>
      </c>
      <c r="Z740">
        <v>4747.0078729678398</v>
      </c>
      <c r="AA740">
        <v>5005.6566084706774</v>
      </c>
      <c r="AB740">
        <v>861.88696214323852</v>
      </c>
      <c r="AC740">
        <v>852.79889271296361</v>
      </c>
      <c r="AD740">
        <v>732.45020635197955</v>
      </c>
      <c r="AE740">
        <v>1010.603523245297</v>
      </c>
      <c r="AF740">
        <v>62.522072151758103</v>
      </c>
      <c r="AG740">
        <v>62.22353200014571</v>
      </c>
      <c r="AH740">
        <v>61.238226384130257</v>
      </c>
      <c r="AI740">
        <v>64.61570981391958</v>
      </c>
      <c r="AJ740">
        <v>0.54025027237889911</v>
      </c>
      <c r="AK740">
        <v>0.54025032008766405</v>
      </c>
      <c r="AL740">
        <v>0.54023931887508136</v>
      </c>
      <c r="AM740">
        <v>0.54026116277162173</v>
      </c>
      <c r="AN740">
        <v>0.96460377193423197</v>
      </c>
      <c r="AO740">
        <v>0.96460377193423175</v>
      </c>
      <c r="AP740">
        <v>0.96460377193423175</v>
      </c>
      <c r="AQ740">
        <v>0.96460377193423175</v>
      </c>
      <c r="AR740">
        <v>13.739728236341721</v>
      </c>
      <c r="AS740">
        <v>13.73972823634171</v>
      </c>
      <c r="AT740">
        <v>13.73972823634171</v>
      </c>
      <c r="AU740">
        <v>13.73972823634171</v>
      </c>
      <c r="AV740" t="str">
        <f>VLOOKUP(Sheet1[[#This Row],[NPDES ID2]],Combined_Sheet__Major_Only___2[[NPDES ID2]:[ECHO BFR]],3,FALSE)</f>
        <v>MO</v>
      </c>
      <c r="AW740" t="s">
        <v>41</v>
      </c>
      <c r="AX740" t="str">
        <f>VLOOKUP(Sheet1[[#This Row],[NPDES ID2]],Combined_Sheet__Major_Only___2[[NPDES ID2]:[ECHO BFR]],27,FALSE)</f>
        <v>-</v>
      </c>
      <c r="AY740" t="str">
        <f>VLOOKUP(Sheet1[[#This Row],[NPDES ID2]],Combined_Sheet__Major_Only___2[[NPDES ID2]:[ECHO BFR]],28,FALSE)</f>
        <v>-</v>
      </c>
      <c r="AZ740" t="str">
        <f>VLOOKUP(Sheet1[[#This Row],[NPDES ID2]],Combined_Sheet__Major_Only___2[[NPDES ID2]:[ECHO BFR]],29,FALSE)</f>
        <v>thickening</v>
      </c>
      <c r="BA740">
        <f>VLOOKUP(Sheet1[[#This Row],[NPDES ID2]],Combined_Sheet__Major_Only___2[[NPDES ID2]:[ECHO BFR]],17,FALSE)</f>
        <v>37.185693999999998</v>
      </c>
      <c r="BB740">
        <f>VLOOKUP(Sheet1[[#This Row],[NPDES ID2]],Combined_Sheet__Major_Only___2[[NPDES ID2]:[ECHO BFR]],18,FALSE)</f>
        <v>-94.332138999999998</v>
      </c>
      <c r="BC740" t="str">
        <f>IF(ISNUMBER(SEARCH("aerobic",$AW740)),"aerobic","")</f>
        <v>aerobic</v>
      </c>
      <c r="BD740" t="str">
        <f>IF(ISNUMBER(SEARCH("anaer",$AW740)),"anaer","")</f>
        <v/>
      </c>
      <c r="BE740" t="str">
        <f>IF(ISNUMBER(SEARCH("thickening",$AZ740)),"thickening","")</f>
        <v>thickening</v>
      </c>
      <c r="BF740" s="2" t="str">
        <f>IF(ISNUMBER(SEARCH("airDry",$AW740)),"airDry","")</f>
        <v/>
      </c>
      <c r="BG740" s="2" t="str">
        <f>IF(ISNUMBER(SEARCH("heatDry",$AY740)),"heatDry","")</f>
        <v/>
      </c>
      <c r="BH740" s="2" t="str">
        <f>IF(AND(ISNUMBER(SEARCH("aerobic",$AW740)),ISNUMBER(SEARCH("anaer",$AW740))),"Combined Aer and Anaer.","")</f>
        <v/>
      </c>
    </row>
    <row r="741" spans="1:60" x14ac:dyDescent="0.25">
      <c r="A741" s="4">
        <v>961</v>
      </c>
      <c r="B741" t="s">
        <v>4665</v>
      </c>
      <c r="C741">
        <v>602</v>
      </c>
      <c r="D741">
        <v>390.47228361245942</v>
      </c>
      <c r="E741">
        <v>390.42281823272998</v>
      </c>
      <c r="F741">
        <v>310.81881513643037</v>
      </c>
      <c r="G741">
        <v>465.91740178244191</v>
      </c>
      <c r="H741">
        <v>-124.94489582260709</v>
      </c>
      <c r="I741">
        <v>-127.4985717139237</v>
      </c>
      <c r="J741">
        <v>-143.6561263775458</v>
      </c>
      <c r="K741">
        <v>-101.9706432527658</v>
      </c>
      <c r="L741">
        <v>369.05254302564327</v>
      </c>
      <c r="M741">
        <v>367.10372751601432</v>
      </c>
      <c r="N741">
        <v>360.6469948029706</v>
      </c>
      <c r="O741">
        <v>382.74986682124188</v>
      </c>
      <c r="P741">
        <v>14.14039043634236</v>
      </c>
      <c r="Q741">
        <v>14.28323820656453</v>
      </c>
      <c r="R741">
        <v>11.84111075229961</v>
      </c>
      <c r="S741">
        <v>16.11776837119783</v>
      </c>
      <c r="T741">
        <v>69561.089079266996</v>
      </c>
      <c r="U741">
        <v>69561.03673238591</v>
      </c>
      <c r="V741">
        <v>69514.155006462868</v>
      </c>
      <c r="W741">
        <v>69608.347548214922</v>
      </c>
      <c r="X741">
        <v>5108.0000155604412</v>
      </c>
      <c r="Y741">
        <v>5132.7052143939381</v>
      </c>
      <c r="Z741">
        <v>4926.5215721895638</v>
      </c>
      <c r="AA741">
        <v>5225.0023233785487</v>
      </c>
      <c r="AB741">
        <v>906.45583089236982</v>
      </c>
      <c r="AC741">
        <v>895.85421383034645</v>
      </c>
      <c r="AD741">
        <v>769.29611088669333</v>
      </c>
      <c r="AE741">
        <v>1062.495266555399</v>
      </c>
      <c r="AF741">
        <v>60.080308081728589</v>
      </c>
      <c r="AG741">
        <v>59.762293803359491</v>
      </c>
      <c r="AH741">
        <v>58.713481835317587</v>
      </c>
      <c r="AI741">
        <v>62.309602776124429</v>
      </c>
      <c r="AJ741">
        <v>0.51044294124389888</v>
      </c>
      <c r="AK741">
        <v>0.51044300646800478</v>
      </c>
      <c r="AL741">
        <v>0.51042795324946499</v>
      </c>
      <c r="AM741">
        <v>0.51045784303696651</v>
      </c>
      <c r="AN741">
        <v>0.96462960983634505</v>
      </c>
      <c r="AO741">
        <v>0.96462960983634471</v>
      </c>
      <c r="AP741">
        <v>0.96462960983634471</v>
      </c>
      <c r="AQ741">
        <v>0.96462960983634471</v>
      </c>
      <c r="AR741">
        <v>13.128714355417539</v>
      </c>
      <c r="AS741">
        <v>13.128714355417539</v>
      </c>
      <c r="AT741">
        <v>13.128714355417539</v>
      </c>
      <c r="AU741">
        <v>13.128714355417539</v>
      </c>
      <c r="AV741" t="str">
        <f>VLOOKUP(Sheet1[[#This Row],[NPDES ID2]],Combined_Sheet__Major_Only___2[[NPDES ID2]:[ECHO BFR]],3,FALSE)</f>
        <v>VA</v>
      </c>
      <c r="AW741" t="s">
        <v>41</v>
      </c>
      <c r="AX741" t="str">
        <f>VLOOKUP(Sheet1[[#This Row],[NPDES ID2]],Combined_Sheet__Major_Only___2[[NPDES ID2]:[ECHO BFR]],27,FALSE)</f>
        <v>-</v>
      </c>
      <c r="AY741" t="str">
        <f>VLOOKUP(Sheet1[[#This Row],[NPDES ID2]],Combined_Sheet__Major_Only___2[[NPDES ID2]:[ECHO BFR]],28,FALSE)</f>
        <v>-</v>
      </c>
      <c r="AZ741" t="str">
        <f>VLOOKUP(Sheet1[[#This Row],[NPDES ID2]],Combined_Sheet__Major_Only___2[[NPDES ID2]:[ECHO BFR]],29,FALSE)</f>
        <v>thickening, preliminaryOps</v>
      </c>
      <c r="BA741">
        <f>VLOOKUP(Sheet1[[#This Row],[NPDES ID2]],Combined_Sheet__Major_Only___2[[NPDES ID2]:[ECHO BFR]],17,FALSE)</f>
        <v>38.603776491893001</v>
      </c>
      <c r="BB741">
        <f>VLOOKUP(Sheet1[[#This Row],[NPDES ID2]],Combined_Sheet__Major_Only___2[[NPDES ID2]:[ECHO BFR]],18,FALSE)</f>
        <v>-78.807552357953995</v>
      </c>
      <c r="BC741" t="str">
        <f>IF(ISNUMBER(SEARCH("aerobic",$AW741)),"aerobic","")</f>
        <v>aerobic</v>
      </c>
      <c r="BD741" t="str">
        <f>IF(ISNUMBER(SEARCH("anaer",$AW741)),"anaer","")</f>
        <v/>
      </c>
      <c r="BE741" t="str">
        <f>IF(ISNUMBER(SEARCH("thickening",$AZ741)),"thickening","")</f>
        <v>thickening</v>
      </c>
      <c r="BF741" s="3" t="str">
        <f>IF(ISNUMBER(SEARCH("airDry",$AW741)),"airDry","")</f>
        <v/>
      </c>
      <c r="BG741" s="3" t="str">
        <f>IF(ISNUMBER(SEARCH("heatDry",$AY741)),"heatDry","")</f>
        <v/>
      </c>
      <c r="BH741" s="3" t="str">
        <f>IF(AND(ISNUMBER(SEARCH("aerobic",$AW741)),ISNUMBER(SEARCH("anaer",$AW741))),"Combined Aer and Anaer.","")</f>
        <v/>
      </c>
    </row>
    <row r="742" spans="1:60" x14ac:dyDescent="0.25">
      <c r="A742" s="4">
        <v>1230</v>
      </c>
      <c r="B742" t="s">
        <v>5885</v>
      </c>
      <c r="C742">
        <v>226.07</v>
      </c>
      <c r="D742">
        <v>592.00379643578719</v>
      </c>
      <c r="E742">
        <v>591.88039805085305</v>
      </c>
      <c r="F742">
        <v>437.56779292036862</v>
      </c>
      <c r="G742">
        <v>765.56083843209399</v>
      </c>
      <c r="H742">
        <v>-123.1311169417028</v>
      </c>
      <c r="I742">
        <v>-125.6085608001793</v>
      </c>
      <c r="J742">
        <v>-141.65482212821709</v>
      </c>
      <c r="K742">
        <v>-99.940230418342921</v>
      </c>
      <c r="L742">
        <v>140.6365424333178</v>
      </c>
      <c r="M742">
        <v>139.92052178245601</v>
      </c>
      <c r="N742">
        <v>137.55020061084491</v>
      </c>
      <c r="O742">
        <v>145.66657926693551</v>
      </c>
      <c r="P742">
        <v>5.3060833115785337</v>
      </c>
      <c r="Q742">
        <v>5.351873119165667</v>
      </c>
      <c r="R742">
        <v>4.4348486004824057</v>
      </c>
      <c r="S742">
        <v>6.0402759890096069</v>
      </c>
      <c r="T742">
        <v>69597.236390789083</v>
      </c>
      <c r="U742">
        <v>69597.184017406544</v>
      </c>
      <c r="V742">
        <v>69550.278556840422</v>
      </c>
      <c r="W742">
        <v>69644.518785112406</v>
      </c>
      <c r="X742">
        <v>5036.1813769841174</v>
      </c>
      <c r="Y742">
        <v>5059.6412113063216</v>
      </c>
      <c r="Z742">
        <v>4863.7088803241568</v>
      </c>
      <c r="AA742">
        <v>5147.3081895966543</v>
      </c>
      <c r="AB742">
        <v>777.33053207692956</v>
      </c>
      <c r="AC742">
        <v>770.60339576502963</v>
      </c>
      <c r="AD742">
        <v>673.52305979288008</v>
      </c>
      <c r="AE742">
        <v>892.99263236183583</v>
      </c>
      <c r="AF742">
        <v>60.965818270313413</v>
      </c>
      <c r="AG742">
        <v>60.655152763659061</v>
      </c>
      <c r="AH742">
        <v>59.628454102424961</v>
      </c>
      <c r="AI742">
        <v>63.146128209153538</v>
      </c>
      <c r="AJ742">
        <v>0.52124966888220714</v>
      </c>
      <c r="AK742">
        <v>0.52124969250418107</v>
      </c>
      <c r="AL742">
        <v>0.52124425064779267</v>
      </c>
      <c r="AM742">
        <v>0.52125505583717668</v>
      </c>
      <c r="AN742">
        <v>0.9646470489554122</v>
      </c>
      <c r="AO742">
        <v>0.9646470489554122</v>
      </c>
      <c r="AP742">
        <v>0.9646470489554122</v>
      </c>
      <c r="AQ742">
        <v>0.9646470489554122</v>
      </c>
      <c r="AR742">
        <v>14.476439986109851</v>
      </c>
      <c r="AS742">
        <v>14.476439986109851</v>
      </c>
      <c r="AT742">
        <v>14.476439986109851</v>
      </c>
      <c r="AU742">
        <v>14.476439986109851</v>
      </c>
      <c r="AV742" t="str">
        <f>VLOOKUP(Sheet1[[#This Row],[NPDES ID2]],Combined_Sheet__Major_Only___2[[NPDES ID2]:[ECHO BFR]],3,FALSE)</f>
        <v>MN</v>
      </c>
      <c r="AW742" t="s">
        <v>41</v>
      </c>
      <c r="AX742" t="str">
        <f>VLOOKUP(Sheet1[[#This Row],[NPDES ID2]],Combined_Sheet__Major_Only___2[[NPDES ID2]:[ECHO BFR]],27,FALSE)</f>
        <v>-</v>
      </c>
      <c r="AY742" t="str">
        <f>VLOOKUP(Sheet1[[#This Row],[NPDES ID2]],Combined_Sheet__Major_Only___2[[NPDES ID2]:[ECHO BFR]],28,FALSE)</f>
        <v>-</v>
      </c>
      <c r="AZ742" t="str">
        <f>VLOOKUP(Sheet1[[#This Row],[NPDES ID2]],Combined_Sheet__Major_Only___2[[NPDES ID2]:[ECHO BFR]],29,FALSE)</f>
        <v>thickening</v>
      </c>
      <c r="BA742">
        <f>VLOOKUP(Sheet1[[#This Row],[NPDES ID2]],Combined_Sheet__Major_Only___2[[NPDES ID2]:[ECHO BFR]],17,FALSE)</f>
        <v>44.874870000000001</v>
      </c>
      <c r="BB742">
        <f>VLOOKUP(Sheet1[[#This Row],[NPDES ID2]],Combined_Sheet__Major_Only___2[[NPDES ID2]:[ECHO BFR]],18,FALSE)</f>
        <v>-94.353629999999995</v>
      </c>
      <c r="BC742" t="str">
        <f>IF(ISNUMBER(SEARCH("aerobic",$AW742)),"aerobic","")</f>
        <v>aerobic</v>
      </c>
      <c r="BD742" t="str">
        <f>IF(ISNUMBER(SEARCH("anaer",$AW742)),"anaer","")</f>
        <v/>
      </c>
      <c r="BE742" t="str">
        <f>IF(ISNUMBER(SEARCH("thickening",$AZ742)),"thickening","")</f>
        <v>thickening</v>
      </c>
      <c r="BF742" s="2" t="str">
        <f>IF(ISNUMBER(SEARCH("airDry",$AW742)),"airDry","")</f>
        <v/>
      </c>
      <c r="BG742" s="2" t="str">
        <f>IF(ISNUMBER(SEARCH("heatDry",$AY742)),"heatDry","")</f>
        <v/>
      </c>
      <c r="BH742" s="2" t="str">
        <f>IF(AND(ISNUMBER(SEARCH("aerobic",$AW742)),ISNUMBER(SEARCH("anaer",$AW742))),"Combined Aer and Anaer.","")</f>
        <v/>
      </c>
    </row>
    <row r="743" spans="1:60" x14ac:dyDescent="0.25">
      <c r="A743" s="4">
        <v>1464</v>
      </c>
      <c r="B743" t="s">
        <v>6913</v>
      </c>
      <c r="C743">
        <v>115</v>
      </c>
      <c r="D743">
        <v>987.44133302160594</v>
      </c>
      <c r="E743">
        <v>987.83140249991504</v>
      </c>
      <c r="F743">
        <v>700.99952214324435</v>
      </c>
      <c r="G743">
        <v>1295.4995046054789</v>
      </c>
      <c r="H743">
        <v>-120.3139566344893</v>
      </c>
      <c r="I743">
        <v>-122.65637368577841</v>
      </c>
      <c r="J743">
        <v>-138.51605630677159</v>
      </c>
      <c r="K743">
        <v>-96.944210367241411</v>
      </c>
      <c r="L743">
        <v>73.118775882075937</v>
      </c>
      <c r="M743">
        <v>72.766986061950803</v>
      </c>
      <c r="N743">
        <v>71.602676136706563</v>
      </c>
      <c r="O743">
        <v>75.589761822287997</v>
      </c>
      <c r="P743">
        <v>2.695904349120064</v>
      </c>
      <c r="Q743">
        <v>2.720385169022951</v>
      </c>
      <c r="R743">
        <v>2.2467652790235628</v>
      </c>
      <c r="S743">
        <v>3.0756498492385149</v>
      </c>
      <c r="T743">
        <v>69616.336392353231</v>
      </c>
      <c r="U743">
        <v>69616.284004967485</v>
      </c>
      <c r="V743">
        <v>69569.366003172152</v>
      </c>
      <c r="W743">
        <v>69663.631428687484</v>
      </c>
      <c r="X743">
        <v>4928.6555260124751</v>
      </c>
      <c r="Y743">
        <v>4950.2981785290358</v>
      </c>
      <c r="Z743">
        <v>4769.1236620563259</v>
      </c>
      <c r="AA743">
        <v>5031.3787403255947</v>
      </c>
      <c r="AB743">
        <v>796.69137330519504</v>
      </c>
      <c r="AC743">
        <v>789.5245782677116</v>
      </c>
      <c r="AD743">
        <v>685.77388897687263</v>
      </c>
      <c r="AE743">
        <v>922.1304805600721</v>
      </c>
      <c r="AF743">
        <v>62.310286064616378</v>
      </c>
      <c r="AG743">
        <v>62.010356536107167</v>
      </c>
      <c r="AH743">
        <v>61.01859162767304</v>
      </c>
      <c r="AI743">
        <v>64.415900732947975</v>
      </c>
      <c r="AJ743">
        <v>0.5376639432444219</v>
      </c>
      <c r="AK743">
        <v>0.53766395569752068</v>
      </c>
      <c r="AL743">
        <v>0.53766108824186032</v>
      </c>
      <c r="AM743">
        <v>0.53766678174850802</v>
      </c>
      <c r="AN743">
        <v>0.9646562567291157</v>
      </c>
      <c r="AO743">
        <v>0.96465625672911559</v>
      </c>
      <c r="AP743">
        <v>0.96465625672911559</v>
      </c>
      <c r="AQ743">
        <v>0.96465625672911559</v>
      </c>
      <c r="AR743">
        <v>14.386654042597611</v>
      </c>
      <c r="AS743">
        <v>14.386654042597611</v>
      </c>
      <c r="AT743">
        <v>14.386654042597611</v>
      </c>
      <c r="AU743">
        <v>14.386654042597611</v>
      </c>
      <c r="AV743" t="str">
        <f>VLOOKUP(Sheet1[[#This Row],[NPDES ID2]],Combined_Sheet__Major_Only___2[[NPDES ID2]:[ECHO BFR]],3,FALSE)</f>
        <v>TX</v>
      </c>
      <c r="AW743" t="s">
        <v>41</v>
      </c>
      <c r="AX743" t="str">
        <f>VLOOKUP(Sheet1[[#This Row],[NPDES ID2]],Combined_Sheet__Major_Only___2[[NPDES ID2]:[ECHO BFR]],27,FALSE)</f>
        <v>tempSludgeStore</v>
      </c>
      <c r="AY743" t="str">
        <f>VLOOKUP(Sheet1[[#This Row],[NPDES ID2]],Combined_Sheet__Major_Only___2[[NPDES ID2]:[ECHO BFR]],28,FALSE)</f>
        <v>-</v>
      </c>
      <c r="AZ743" t="str">
        <f>VLOOKUP(Sheet1[[#This Row],[NPDES ID2]],Combined_Sheet__Major_Only___2[[NPDES ID2]:[ECHO BFR]],29,FALSE)</f>
        <v>thickening</v>
      </c>
      <c r="BA743">
        <f>VLOOKUP(Sheet1[[#This Row],[NPDES ID2]],Combined_Sheet__Major_Only___2[[NPDES ID2]:[ECHO BFR]],17,FALSE)</f>
        <v>33.246400000000001</v>
      </c>
      <c r="BB743">
        <f>VLOOKUP(Sheet1[[#This Row],[NPDES ID2]],Combined_Sheet__Major_Only___2[[NPDES ID2]:[ECHO BFR]],18,FALSE)</f>
        <v>-97.561999999999998</v>
      </c>
      <c r="BC743" t="str">
        <f>IF(ISNUMBER(SEARCH("aerobic",$AW743)),"aerobic","")</f>
        <v>aerobic</v>
      </c>
      <c r="BD743" t="str">
        <f>IF(ISNUMBER(SEARCH("anaer",$AW743)),"anaer","")</f>
        <v/>
      </c>
      <c r="BE743" t="str">
        <f>IF(ISNUMBER(SEARCH("thickening",$AZ743)),"thickening","")</f>
        <v>thickening</v>
      </c>
      <c r="BF743" s="2" t="str">
        <f>IF(ISNUMBER(SEARCH("airDry",$AW743)),"airDry","")</f>
        <v/>
      </c>
      <c r="BG743" s="2" t="str">
        <f>IF(ISNUMBER(SEARCH("heatDry",$AY743)),"heatDry","")</f>
        <v/>
      </c>
      <c r="BH743" s="2" t="str">
        <f>IF(AND(ISNUMBER(SEARCH("aerobic",$AW743)),ISNUMBER(SEARCH("anaer",$AW743))),"Combined Aer and Anaer.","")</f>
        <v/>
      </c>
    </row>
    <row r="744" spans="1:60" x14ac:dyDescent="0.25">
      <c r="A744" s="4">
        <v>1263</v>
      </c>
      <c r="B744" t="s">
        <v>6030</v>
      </c>
      <c r="C744">
        <v>205</v>
      </c>
      <c r="D744">
        <v>633.81269678921842</v>
      </c>
      <c r="E744">
        <v>631.10896622566793</v>
      </c>
      <c r="F744">
        <v>464.87787624570979</v>
      </c>
      <c r="G744">
        <v>821.94355090236843</v>
      </c>
      <c r="H744">
        <v>-122.9933963861094</v>
      </c>
      <c r="I744">
        <v>-125.46134646863921</v>
      </c>
      <c r="J744">
        <v>-141.5022437680459</v>
      </c>
      <c r="K744">
        <v>-99.789626130133627</v>
      </c>
      <c r="L744">
        <v>127.66815818138809</v>
      </c>
      <c r="M744">
        <v>127.0199567579418</v>
      </c>
      <c r="N744">
        <v>124.8742312817042</v>
      </c>
      <c r="O744">
        <v>132.22165425620159</v>
      </c>
      <c r="P744">
        <v>4.81126813075252</v>
      </c>
      <c r="Q744">
        <v>4.8522582402268188</v>
      </c>
      <c r="R744">
        <v>4.0207064449111636</v>
      </c>
      <c r="S744">
        <v>5.47646184435939</v>
      </c>
      <c r="T744">
        <v>69661.201030354336</v>
      </c>
      <c r="U744">
        <v>69661.148610075994</v>
      </c>
      <c r="V744">
        <v>69614.201149764282</v>
      </c>
      <c r="W744">
        <v>69708.525761934536</v>
      </c>
      <c r="X744">
        <v>5035.3075192570841</v>
      </c>
      <c r="Y744">
        <v>5058.6959876320734</v>
      </c>
      <c r="Z744">
        <v>4863.341767301441</v>
      </c>
      <c r="AA744">
        <v>5146.1033201542386</v>
      </c>
      <c r="AB744">
        <v>791.19333268627975</v>
      </c>
      <c r="AC744">
        <v>784.12364927731846</v>
      </c>
      <c r="AD744">
        <v>683.77969635693319</v>
      </c>
      <c r="AE744">
        <v>911.23985273351934</v>
      </c>
      <c r="AF744">
        <v>61.032259825870099</v>
      </c>
      <c r="AG744">
        <v>60.72213673190403</v>
      </c>
      <c r="AH744">
        <v>59.697126225719877</v>
      </c>
      <c r="AI744">
        <v>63.208887484101233</v>
      </c>
      <c r="AJ744">
        <v>0.52206065687659109</v>
      </c>
      <c r="AK744">
        <v>0.52206067848064064</v>
      </c>
      <c r="AL744">
        <v>0.52205570192985351</v>
      </c>
      <c r="AM744">
        <v>0.5220655832133354</v>
      </c>
      <c r="AN744">
        <v>0.96467786632574226</v>
      </c>
      <c r="AO744">
        <v>0.96467786632574237</v>
      </c>
      <c r="AP744">
        <v>0.96467786632574237</v>
      </c>
      <c r="AQ744">
        <v>0.96467786632574237</v>
      </c>
      <c r="AR744">
        <v>14.33507245840762</v>
      </c>
      <c r="AS744">
        <v>14.33507245840762</v>
      </c>
      <c r="AT744">
        <v>14.33507245840762</v>
      </c>
      <c r="AU744">
        <v>14.33507245840762</v>
      </c>
      <c r="AV744" t="str">
        <f>VLOOKUP(Sheet1[[#This Row],[NPDES ID2]],Combined_Sheet__Major_Only___2[[NPDES ID2]:[ECHO BFR]],3,FALSE)</f>
        <v>NC</v>
      </c>
      <c r="AW744" t="s">
        <v>41</v>
      </c>
      <c r="AX744" t="str">
        <f>VLOOKUP(Sheet1[[#This Row],[NPDES ID2]],Combined_Sheet__Major_Only___2[[NPDES ID2]:[ECHO BFR]],27,FALSE)</f>
        <v>-</v>
      </c>
      <c r="AY744" t="str">
        <f>VLOOKUP(Sheet1[[#This Row],[NPDES ID2]],Combined_Sheet__Major_Only___2[[NPDES ID2]:[ECHO BFR]],28,FALSE)</f>
        <v>-</v>
      </c>
      <c r="AZ744" t="str">
        <f>VLOOKUP(Sheet1[[#This Row],[NPDES ID2]],Combined_Sheet__Major_Only___2[[NPDES ID2]:[ECHO BFR]],29,FALSE)</f>
        <v>thickening</v>
      </c>
      <c r="BA744">
        <f>VLOOKUP(Sheet1[[#This Row],[NPDES ID2]],Combined_Sheet__Major_Only___2[[NPDES ID2]:[ECHO BFR]],17,FALSE)</f>
        <v>35.662649999598699</v>
      </c>
      <c r="BB744">
        <f>VLOOKUP(Sheet1[[#This Row],[NPDES ID2]],Combined_Sheet__Major_Only___2[[NPDES ID2]:[ECHO BFR]],18,FALSE)</f>
        <v>-80.463892525618903</v>
      </c>
      <c r="BC744" t="str">
        <f>IF(ISNUMBER(SEARCH("aerobic",$AW744)),"aerobic","")</f>
        <v>aerobic</v>
      </c>
      <c r="BD744" t="str">
        <f>IF(ISNUMBER(SEARCH("anaer",$AW744)),"anaer","")</f>
        <v/>
      </c>
      <c r="BE744" t="str">
        <f>IF(ISNUMBER(SEARCH("thickening",$AZ744)),"thickening","")</f>
        <v>thickening</v>
      </c>
      <c r="BF744" s="3" t="str">
        <f>IF(ISNUMBER(SEARCH("airDry",$AW744)),"airDry","")</f>
        <v/>
      </c>
      <c r="BG744" s="3" t="str">
        <f>IF(ISNUMBER(SEARCH("heatDry",$AY744)),"heatDry","")</f>
        <v/>
      </c>
      <c r="BH744" s="3" t="str">
        <f>IF(AND(ISNUMBER(SEARCH("aerobic",$AW744)),ISNUMBER(SEARCH("anaer",$AW744))),"Combined Aer and Anaer.","")</f>
        <v/>
      </c>
    </row>
    <row r="745" spans="1:60" x14ac:dyDescent="0.25">
      <c r="A745" s="4">
        <v>1974</v>
      </c>
      <c r="B745" t="s">
        <v>9304</v>
      </c>
      <c r="C745">
        <v>1994</v>
      </c>
      <c r="D745">
        <v>521.99210341320327</v>
      </c>
      <c r="E745">
        <v>524.63156167174509</v>
      </c>
      <c r="F745">
        <v>445.90042823295721</v>
      </c>
      <c r="G745">
        <v>605.64541458783754</v>
      </c>
      <c r="H745">
        <v>-115.483575082756</v>
      </c>
      <c r="I745">
        <v>-117.9875314583939</v>
      </c>
      <c r="J745">
        <v>-133.6727709415278</v>
      </c>
      <c r="K745">
        <v>-92.386623938276244</v>
      </c>
      <c r="L745">
        <v>1310.8941908761981</v>
      </c>
      <c r="M745">
        <v>1305.1508572341661</v>
      </c>
      <c r="N745">
        <v>1286.0584744155401</v>
      </c>
      <c r="O745">
        <v>1351.34380828856</v>
      </c>
      <c r="P745">
        <v>46.649045275503127</v>
      </c>
      <c r="Q745">
        <v>47.245500500377908</v>
      </c>
      <c r="R745">
        <v>38.689170035248097</v>
      </c>
      <c r="S745">
        <v>53.165691799061577</v>
      </c>
      <c r="T745">
        <v>69674.125704692982</v>
      </c>
      <c r="U745">
        <v>69674.073274938899</v>
      </c>
      <c r="V745">
        <v>69627.117328172215</v>
      </c>
      <c r="W745">
        <v>69721.458990925603</v>
      </c>
      <c r="X745">
        <v>4770.4004003465161</v>
      </c>
      <c r="Y745">
        <v>4789.392859721569</v>
      </c>
      <c r="Z745">
        <v>4629.3856667863938</v>
      </c>
      <c r="AA745">
        <v>4861.2108560535989</v>
      </c>
      <c r="AB745">
        <v>840.25521218123686</v>
      </c>
      <c r="AC745">
        <v>831.93558977270163</v>
      </c>
      <c r="AD745">
        <v>714.29647266809195</v>
      </c>
      <c r="AE745">
        <v>986.99260371813284</v>
      </c>
      <c r="AF745">
        <v>64.43385660151614</v>
      </c>
      <c r="AG745">
        <v>64.148986628952585</v>
      </c>
      <c r="AH745">
        <v>63.218458220587188</v>
      </c>
      <c r="AI745">
        <v>66.420112464904548</v>
      </c>
      <c r="AJ745">
        <v>0.56360511940049218</v>
      </c>
      <c r="AK745">
        <v>0.56360534643031457</v>
      </c>
      <c r="AL745">
        <v>0.56355262679609197</v>
      </c>
      <c r="AM745">
        <v>0.5636573139197032</v>
      </c>
      <c r="AN745">
        <v>0.96468408674989281</v>
      </c>
      <c r="AO745">
        <v>0.96468408674989237</v>
      </c>
      <c r="AP745">
        <v>0.96468408674989237</v>
      </c>
      <c r="AQ745">
        <v>0.96468408674989237</v>
      </c>
      <c r="AR745">
        <v>14.14137279031063</v>
      </c>
      <c r="AS745">
        <v>14.14137279031063</v>
      </c>
      <c r="AT745">
        <v>14.14137279031063</v>
      </c>
      <c r="AU745">
        <v>14.14137279031063</v>
      </c>
      <c r="AV745" t="str">
        <f>VLOOKUP(Sheet1[[#This Row],[NPDES ID2]],Combined_Sheet__Major_Only___2[[NPDES ID2]:[ECHO BFR]],3,FALSE)</f>
        <v>TX</v>
      </c>
      <c r="AW745" t="s">
        <v>41</v>
      </c>
      <c r="AX745" t="str">
        <f>VLOOKUP(Sheet1[[#This Row],[NPDES ID2]],Combined_Sheet__Major_Only___2[[NPDES ID2]:[ECHO BFR]],27,FALSE)</f>
        <v>tempSludgeStore</v>
      </c>
      <c r="AY745" t="str">
        <f>VLOOKUP(Sheet1[[#This Row],[NPDES ID2]],Combined_Sheet__Major_Only___2[[NPDES ID2]:[ECHO BFR]],28,FALSE)</f>
        <v>-</v>
      </c>
      <c r="AZ745" t="str">
        <f>VLOOKUP(Sheet1[[#This Row],[NPDES ID2]],Combined_Sheet__Major_Only___2[[NPDES ID2]:[ECHO BFR]],29,FALSE)</f>
        <v>thickening</v>
      </c>
      <c r="BA745">
        <f>VLOOKUP(Sheet1[[#This Row],[NPDES ID2]],Combined_Sheet__Major_Only___2[[NPDES ID2]:[ECHO BFR]],17,FALSE)</f>
        <v>34.169806999999999</v>
      </c>
      <c r="BB745">
        <f>VLOOKUP(Sheet1[[#This Row],[NPDES ID2]],Combined_Sheet__Major_Only___2[[NPDES ID2]:[ECHO BFR]],18,FALSE)</f>
        <v>-101.67683599999999</v>
      </c>
      <c r="BC745" t="str">
        <f>IF(ISNUMBER(SEARCH("aerobic",$AW745)),"aerobic","")</f>
        <v>aerobic</v>
      </c>
      <c r="BD745" t="str">
        <f>IF(ISNUMBER(SEARCH("anaer",$AW745)),"anaer","")</f>
        <v/>
      </c>
      <c r="BE745" t="str">
        <f>IF(ISNUMBER(SEARCH("thickening",$AZ745)),"thickening","")</f>
        <v>thickening</v>
      </c>
      <c r="BF745" s="2" t="str">
        <f>IF(ISNUMBER(SEARCH("airDry",$AW745)),"airDry","")</f>
        <v/>
      </c>
      <c r="BG745" s="2" t="str">
        <f>IF(ISNUMBER(SEARCH("heatDry",$AY745)),"heatDry","")</f>
        <v/>
      </c>
      <c r="BH745" s="2" t="str">
        <f>IF(AND(ISNUMBER(SEARCH("aerobic",$AW745)),ISNUMBER(SEARCH("anaer",$AW745))),"Combined Aer and Anaer.","")</f>
        <v/>
      </c>
    </row>
    <row r="746" spans="1:60" x14ac:dyDescent="0.25">
      <c r="A746" s="4">
        <v>1337</v>
      </c>
      <c r="B746" t="s">
        <v>6353</v>
      </c>
      <c r="C746">
        <v>166.47</v>
      </c>
      <c r="D746">
        <v>708.83189482345256</v>
      </c>
      <c r="E746">
        <v>707.34938867801839</v>
      </c>
      <c r="F746">
        <v>512.69537092596954</v>
      </c>
      <c r="G746">
        <v>923.13652946500088</v>
      </c>
      <c r="H746">
        <v>-117.1006178217727</v>
      </c>
      <c r="I746">
        <v>-119.40879369852451</v>
      </c>
      <c r="J746">
        <v>-135.02153664954821</v>
      </c>
      <c r="K746">
        <v>-93.579279924843377</v>
      </c>
      <c r="L746">
        <v>108.5237116809149</v>
      </c>
      <c r="M746">
        <v>108.0357367272879</v>
      </c>
      <c r="N746">
        <v>106.4204688400995</v>
      </c>
      <c r="O746">
        <v>111.95156370488129</v>
      </c>
      <c r="P746">
        <v>3.8968547813286438</v>
      </c>
      <c r="Q746">
        <v>3.9431729483016151</v>
      </c>
      <c r="R746">
        <v>3.236630998464082</v>
      </c>
      <c r="S746">
        <v>4.4398691938906634</v>
      </c>
      <c r="T746">
        <v>69722.152407459376</v>
      </c>
      <c r="U746">
        <v>69722.099942494431</v>
      </c>
      <c r="V746">
        <v>69675.112460971766</v>
      </c>
      <c r="W746">
        <v>69769.517481862233</v>
      </c>
      <c r="X746">
        <v>4814.0809119273881</v>
      </c>
      <c r="Y746">
        <v>4833.7663111937782</v>
      </c>
      <c r="Z746">
        <v>4668.4115872847433</v>
      </c>
      <c r="AA746">
        <v>4907.8326264146399</v>
      </c>
      <c r="AB746">
        <v>896.68152315536327</v>
      </c>
      <c r="AC746">
        <v>886.52710716826982</v>
      </c>
      <c r="AD746">
        <v>755.12290310948856</v>
      </c>
      <c r="AE746">
        <v>1062.6269252612419</v>
      </c>
      <c r="AF746">
        <v>63.887903303531758</v>
      </c>
      <c r="AG746">
        <v>63.600414361464793</v>
      </c>
      <c r="AH746">
        <v>62.650177499461158</v>
      </c>
      <c r="AI746">
        <v>65.905714170088132</v>
      </c>
      <c r="AJ746">
        <v>0.55693416033935339</v>
      </c>
      <c r="AK746">
        <v>0.55693417970268422</v>
      </c>
      <c r="AL746">
        <v>0.55692971995634599</v>
      </c>
      <c r="AM746">
        <v>0.55693857507578248</v>
      </c>
      <c r="AN746">
        <v>0.96470718199459626</v>
      </c>
      <c r="AO746">
        <v>0.96470718199459649</v>
      </c>
      <c r="AP746">
        <v>0.96470718199459649</v>
      </c>
      <c r="AQ746">
        <v>0.96470718199459649</v>
      </c>
      <c r="AR746">
        <v>13.580024343728279</v>
      </c>
      <c r="AS746">
        <v>13.580024343728279</v>
      </c>
      <c r="AT746">
        <v>13.580024343728279</v>
      </c>
      <c r="AU746">
        <v>13.580024343728279</v>
      </c>
      <c r="AV746" t="str">
        <f>VLOOKUP(Sheet1[[#This Row],[NPDES ID2]],Combined_Sheet__Major_Only___2[[NPDES ID2]:[ECHO BFR]],3,FALSE)</f>
        <v>TX</v>
      </c>
      <c r="AW746" t="s">
        <v>41</v>
      </c>
      <c r="AX746" t="str">
        <f>VLOOKUP(Sheet1[[#This Row],[NPDES ID2]],Combined_Sheet__Major_Only___2[[NPDES ID2]:[ECHO BFR]],27,FALSE)</f>
        <v>-</v>
      </c>
      <c r="AY746" t="str">
        <f>VLOOKUP(Sheet1[[#This Row],[NPDES ID2]],Combined_Sheet__Major_Only___2[[NPDES ID2]:[ECHO BFR]],28,FALSE)</f>
        <v>-</v>
      </c>
      <c r="AZ746" t="str">
        <f>VLOOKUP(Sheet1[[#This Row],[NPDES ID2]],Combined_Sheet__Major_Only___2[[NPDES ID2]:[ECHO BFR]],29,FALSE)</f>
        <v>thickening</v>
      </c>
      <c r="BA746">
        <f>VLOOKUP(Sheet1[[#This Row],[NPDES ID2]],Combined_Sheet__Major_Only___2[[NPDES ID2]:[ECHO BFR]],17,FALSE)</f>
        <v>26.182831</v>
      </c>
      <c r="BB746">
        <f>VLOOKUP(Sheet1[[#This Row],[NPDES ID2]],Combined_Sheet__Major_Only___2[[NPDES ID2]:[ECHO BFR]],18,FALSE)</f>
        <v>-97.996643000000006</v>
      </c>
      <c r="BC746" t="str">
        <f>IF(ISNUMBER(SEARCH("aerobic",$AW746)),"aerobic","")</f>
        <v>aerobic</v>
      </c>
      <c r="BD746" t="str">
        <f>IF(ISNUMBER(SEARCH("anaer",$AW746)),"anaer","")</f>
        <v/>
      </c>
      <c r="BE746" t="str">
        <f>IF(ISNUMBER(SEARCH("thickening",$AZ746)),"thickening","")</f>
        <v>thickening</v>
      </c>
      <c r="BF746" s="3" t="str">
        <f>IF(ISNUMBER(SEARCH("airDry",$AW746)),"airDry","")</f>
        <v/>
      </c>
      <c r="BG746" s="3" t="str">
        <f>IF(ISNUMBER(SEARCH("heatDry",$AY746)),"heatDry","")</f>
        <v/>
      </c>
      <c r="BH746" s="3" t="str">
        <f>IF(AND(ISNUMBER(SEARCH("aerobic",$AW746)),ISNUMBER(SEARCH("anaer",$AW746))),"Combined Aer and Anaer.","")</f>
        <v/>
      </c>
    </row>
    <row r="747" spans="1:60" x14ac:dyDescent="0.25">
      <c r="A747" s="4">
        <v>1224</v>
      </c>
      <c r="B747" t="s">
        <v>5860</v>
      </c>
      <c r="C747">
        <v>231</v>
      </c>
      <c r="D747">
        <v>569.20771237926022</v>
      </c>
      <c r="E747">
        <v>569.29510651571059</v>
      </c>
      <c r="F747">
        <v>421.51299259664842</v>
      </c>
      <c r="G747">
        <v>735.24730905595538</v>
      </c>
      <c r="H747">
        <v>-119.9405506618145</v>
      </c>
      <c r="I747">
        <v>-122.27349286819251</v>
      </c>
      <c r="J747">
        <v>-138.09347447605509</v>
      </c>
      <c r="K747">
        <v>-96.589152612962152</v>
      </c>
      <c r="L747">
        <v>147.25050690437959</v>
      </c>
      <c r="M747">
        <v>146.54697673132651</v>
      </c>
      <c r="N747">
        <v>144.217845992409</v>
      </c>
      <c r="O747">
        <v>152.19300236399789</v>
      </c>
      <c r="P747">
        <v>5.4144242711125976</v>
      </c>
      <c r="Q747">
        <v>5.4651300145976567</v>
      </c>
      <c r="R747">
        <v>4.5108485965629894</v>
      </c>
      <c r="S747">
        <v>6.1763100652479874</v>
      </c>
      <c r="T747">
        <v>69821.937344290331</v>
      </c>
      <c r="U747">
        <v>69821.884806167858</v>
      </c>
      <c r="V747">
        <v>69774.831804976988</v>
      </c>
      <c r="W747">
        <v>69869.368464879502</v>
      </c>
      <c r="X747">
        <v>4930.5301268371641</v>
      </c>
      <c r="Y747">
        <v>4952.0247159981891</v>
      </c>
      <c r="Z747">
        <v>4772.0141616245901</v>
      </c>
      <c r="AA747">
        <v>5032.5978208793103</v>
      </c>
      <c r="AB747">
        <v>973.12313224700267</v>
      </c>
      <c r="AC747">
        <v>960.16196186628281</v>
      </c>
      <c r="AD747">
        <v>810.84086999878843</v>
      </c>
      <c r="AE747">
        <v>1163.6140283653019</v>
      </c>
      <c r="AF747">
        <v>62.470715655218889</v>
      </c>
      <c r="AG747">
        <v>62.171939074988131</v>
      </c>
      <c r="AH747">
        <v>61.184749590082198</v>
      </c>
      <c r="AI747">
        <v>64.56732674061611</v>
      </c>
      <c r="AJ747">
        <v>0.53962309171802791</v>
      </c>
      <c r="AK747">
        <v>0.53962311858257983</v>
      </c>
      <c r="AL747">
        <v>0.5396169291165539</v>
      </c>
      <c r="AM747">
        <v>0.539629218750037</v>
      </c>
      <c r="AN747">
        <v>0.96475507046754005</v>
      </c>
      <c r="AO747">
        <v>0.96475507046753972</v>
      </c>
      <c r="AP747">
        <v>0.96475507046753972</v>
      </c>
      <c r="AQ747">
        <v>0.96475507046753972</v>
      </c>
      <c r="AR747">
        <v>12.85670044332678</v>
      </c>
      <c r="AS747">
        <v>12.85670044332678</v>
      </c>
      <c r="AT747">
        <v>12.85670044332678</v>
      </c>
      <c r="AU747">
        <v>12.85670044332678</v>
      </c>
      <c r="AV747" t="str">
        <f>VLOOKUP(Sheet1[[#This Row],[NPDES ID2]],Combined_Sheet__Major_Only___2[[NPDES ID2]:[ECHO BFR]],3,FALSE)</f>
        <v>TX</v>
      </c>
      <c r="AW747" t="s">
        <v>41</v>
      </c>
      <c r="AX747" t="str">
        <f>VLOOKUP(Sheet1[[#This Row],[NPDES ID2]],Combined_Sheet__Major_Only___2[[NPDES ID2]:[ECHO BFR]],27,FALSE)</f>
        <v>-</v>
      </c>
      <c r="AY747" t="str">
        <f>VLOOKUP(Sheet1[[#This Row],[NPDES ID2]],Combined_Sheet__Major_Only___2[[NPDES ID2]:[ECHO BFR]],28,FALSE)</f>
        <v>-</v>
      </c>
      <c r="AZ747" t="str">
        <f>VLOOKUP(Sheet1[[#This Row],[NPDES ID2]],Combined_Sheet__Major_Only___2[[NPDES ID2]:[ECHO BFR]],29,FALSE)</f>
        <v>thickening</v>
      </c>
      <c r="BA747">
        <f>VLOOKUP(Sheet1[[#This Row],[NPDES ID2]],Combined_Sheet__Major_Only___2[[NPDES ID2]:[ECHO BFR]],17,FALSE)</f>
        <v>31.003254999999999</v>
      </c>
      <c r="BB747">
        <f>VLOOKUP(Sheet1[[#This Row],[NPDES ID2]],Combined_Sheet__Major_Only___2[[NPDES ID2]:[ECHO BFR]],18,FALSE)</f>
        <v>-98.269212999999993</v>
      </c>
      <c r="BC747" t="str">
        <f>IF(ISNUMBER(SEARCH("aerobic",$AW747)),"aerobic","")</f>
        <v>aerobic</v>
      </c>
      <c r="BD747" t="str">
        <f>IF(ISNUMBER(SEARCH("anaer",$AW747)),"anaer","")</f>
        <v/>
      </c>
      <c r="BE747" t="str">
        <f>IF(ISNUMBER(SEARCH("thickening",$AZ747)),"thickening","")</f>
        <v>thickening</v>
      </c>
      <c r="BF747" s="2" t="str">
        <f>IF(ISNUMBER(SEARCH("airDry",$AW747)),"airDry","")</f>
        <v/>
      </c>
      <c r="BG747" s="2" t="str">
        <f>IF(ISNUMBER(SEARCH("heatDry",$AY747)),"heatDry","")</f>
        <v/>
      </c>
      <c r="BH747" s="2" t="str">
        <f>IF(AND(ISNUMBER(SEARCH("aerobic",$AW747)),ISNUMBER(SEARCH("anaer",$AW747))),"Combined Aer and Anaer.","")</f>
        <v/>
      </c>
    </row>
    <row r="748" spans="1:60" x14ac:dyDescent="0.25">
      <c r="A748" s="4">
        <v>2266</v>
      </c>
      <c r="B748" t="s">
        <v>10601</v>
      </c>
      <c r="C748">
        <v>493.15</v>
      </c>
      <c r="D748">
        <v>389.88102949308251</v>
      </c>
      <c r="E748">
        <v>394.05431331323967</v>
      </c>
      <c r="F748">
        <v>303.11980824901201</v>
      </c>
      <c r="G748">
        <v>475.16871763013302</v>
      </c>
      <c r="H748">
        <v>-119.6601707869541</v>
      </c>
      <c r="I748">
        <v>-122.0000604226953</v>
      </c>
      <c r="J748">
        <v>-137.76932665089501</v>
      </c>
      <c r="K748">
        <v>-96.365903605052637</v>
      </c>
      <c r="L748">
        <v>314.85031438527659</v>
      </c>
      <c r="M748">
        <v>313.35278433429892</v>
      </c>
      <c r="N748">
        <v>308.39225723747097</v>
      </c>
      <c r="O748">
        <v>325.37443550505219</v>
      </c>
      <c r="P748">
        <v>11.55778436825948</v>
      </c>
      <c r="Q748">
        <v>11.66802504560364</v>
      </c>
      <c r="R748">
        <v>9.6270421541897164</v>
      </c>
      <c r="S748">
        <v>13.18320763369551</v>
      </c>
      <c r="T748">
        <v>69961.161741557647</v>
      </c>
      <c r="U748">
        <v>69961.109101362556</v>
      </c>
      <c r="V748">
        <v>69913.964684206454</v>
      </c>
      <c r="W748">
        <v>70008.685012733651</v>
      </c>
      <c r="X748">
        <v>4932.6163998995562</v>
      </c>
      <c r="Y748">
        <v>4954.0212382295776</v>
      </c>
      <c r="Z748">
        <v>4774.6895689175262</v>
      </c>
      <c r="AA748">
        <v>5034.3105546965044</v>
      </c>
      <c r="AB748">
        <v>828.99627219658203</v>
      </c>
      <c r="AC748">
        <v>821.01545988285091</v>
      </c>
      <c r="AD748">
        <v>709.46762548446236</v>
      </c>
      <c r="AE748">
        <v>965.3145503830425</v>
      </c>
      <c r="AF748">
        <v>62.569470081817492</v>
      </c>
      <c r="AG748">
        <v>62.271250337275248</v>
      </c>
      <c r="AH748">
        <v>61.287360525513968</v>
      </c>
      <c r="AI748">
        <v>64.660433651236531</v>
      </c>
      <c r="AJ748">
        <v>0.54082912062148869</v>
      </c>
      <c r="AK748">
        <v>0.54082917505267369</v>
      </c>
      <c r="AL748">
        <v>0.54081662029133892</v>
      </c>
      <c r="AM748">
        <v>0.54084154896862235</v>
      </c>
      <c r="AN748">
        <v>0.96482166985457629</v>
      </c>
      <c r="AO748">
        <v>0.96482166985457651</v>
      </c>
      <c r="AP748">
        <v>0.96482166985457651</v>
      </c>
      <c r="AQ748">
        <v>0.96482166985457651</v>
      </c>
      <c r="AR748">
        <v>14.11472566376945</v>
      </c>
      <c r="AS748">
        <v>14.11472566376945</v>
      </c>
      <c r="AT748">
        <v>14.11472566376945</v>
      </c>
      <c r="AU748">
        <v>14.11472566376945</v>
      </c>
      <c r="AV748" t="str">
        <f>VLOOKUP(Sheet1[[#This Row],[NPDES ID2]],Combined_Sheet__Major_Only___2[[NPDES ID2]:[ECHO BFR]],3,FALSE)</f>
        <v>TX</v>
      </c>
      <c r="AW748" t="s">
        <v>41</v>
      </c>
      <c r="AX748" t="str">
        <f>VLOOKUP(Sheet1[[#This Row],[NPDES ID2]],Combined_Sheet__Major_Only___2[[NPDES ID2]:[ECHO BFR]],27,FALSE)</f>
        <v>-</v>
      </c>
      <c r="AY748" t="str">
        <f>VLOOKUP(Sheet1[[#This Row],[NPDES ID2]],Combined_Sheet__Major_Only___2[[NPDES ID2]:[ECHO BFR]],28,FALSE)</f>
        <v>-</v>
      </c>
      <c r="AZ748" t="str">
        <f>VLOOKUP(Sheet1[[#This Row],[NPDES ID2]],Combined_Sheet__Major_Only___2[[NPDES ID2]:[ECHO BFR]],29,FALSE)</f>
        <v>thickening</v>
      </c>
      <c r="BA748">
        <f>VLOOKUP(Sheet1[[#This Row],[NPDES ID2]],Combined_Sheet__Major_Only___2[[NPDES ID2]:[ECHO BFR]],17,FALSE)</f>
        <v>29.664035999999999</v>
      </c>
      <c r="BB748">
        <f>VLOOKUP(Sheet1[[#This Row],[NPDES ID2]],Combined_Sheet__Major_Only___2[[NPDES ID2]:[ECHO BFR]],18,FALSE)</f>
        <v>-95.142403000000002</v>
      </c>
      <c r="BC748" t="str">
        <f>IF(ISNUMBER(SEARCH("aerobic",$AW748)),"aerobic","")</f>
        <v>aerobic</v>
      </c>
      <c r="BD748" t="str">
        <f>IF(ISNUMBER(SEARCH("anaer",$AW748)),"anaer","")</f>
        <v/>
      </c>
      <c r="BE748" t="str">
        <f>IF(ISNUMBER(SEARCH("thickening",$AZ748)),"thickening","")</f>
        <v>thickening</v>
      </c>
      <c r="BF748" s="2" t="str">
        <f>IF(ISNUMBER(SEARCH("airDry",$AW748)),"airDry","")</f>
        <v/>
      </c>
      <c r="BG748" s="2" t="str">
        <f>IF(ISNUMBER(SEARCH("heatDry",$AY748)),"heatDry","")</f>
        <v/>
      </c>
      <c r="BH748" s="2" t="str">
        <f>IF(AND(ISNUMBER(SEARCH("aerobic",$AW748)),ISNUMBER(SEARCH("anaer",$AW748))),"Combined Aer and Anaer.","")</f>
        <v/>
      </c>
    </row>
    <row r="749" spans="1:60" x14ac:dyDescent="0.25">
      <c r="A749" s="4">
        <v>1934</v>
      </c>
      <c r="B749" t="s">
        <v>9124</v>
      </c>
      <c r="C749">
        <v>2799</v>
      </c>
      <c r="D749">
        <v>714.58858065252571</v>
      </c>
      <c r="E749">
        <v>716.10849842231892</v>
      </c>
      <c r="F749">
        <v>601.62314473602191</v>
      </c>
      <c r="G749">
        <v>837.75216296532176</v>
      </c>
      <c r="H749">
        <v>-124.4586820855059</v>
      </c>
      <c r="I749">
        <v>-126.8607323160534</v>
      </c>
      <c r="J749">
        <v>-143.01299607818939</v>
      </c>
      <c r="K749">
        <v>-101.41552094286089</v>
      </c>
      <c r="L749">
        <v>1711.784849360613</v>
      </c>
      <c r="M749">
        <v>1702.7184056667279</v>
      </c>
      <c r="N749">
        <v>1672.5296554767181</v>
      </c>
      <c r="O749">
        <v>1775.7026503161369</v>
      </c>
      <c r="P749">
        <v>65.745396161013701</v>
      </c>
      <c r="Q749">
        <v>66.419500150314605</v>
      </c>
      <c r="R749">
        <v>55.076361675394438</v>
      </c>
      <c r="S749">
        <v>74.951046045248447</v>
      </c>
      <c r="T749">
        <v>70004.679331068226</v>
      </c>
      <c r="U749">
        <v>70004.626658968147</v>
      </c>
      <c r="V749">
        <v>69957.45366777954</v>
      </c>
      <c r="W749">
        <v>70052.231405898536</v>
      </c>
      <c r="X749">
        <v>5152.9851451478889</v>
      </c>
      <c r="Y749">
        <v>5177.9684242041913</v>
      </c>
      <c r="Z749">
        <v>4968.8083992912434</v>
      </c>
      <c r="AA749">
        <v>5271.8381674339571</v>
      </c>
      <c r="AB749">
        <v>1036.7013696168749</v>
      </c>
      <c r="AC749">
        <v>1021.217617043527</v>
      </c>
      <c r="AD749">
        <v>861.13001422684727</v>
      </c>
      <c r="AE749">
        <v>1241.145619532304</v>
      </c>
      <c r="AF749">
        <v>59.943486747673468</v>
      </c>
      <c r="AG749">
        <v>59.622345727758947</v>
      </c>
      <c r="AH749">
        <v>58.576409475385468</v>
      </c>
      <c r="AI749">
        <v>62.178980933455307</v>
      </c>
      <c r="AJ749">
        <v>0.50877346657858613</v>
      </c>
      <c r="AK749">
        <v>0.50877377833980852</v>
      </c>
      <c r="AL749">
        <v>0.50870103676417255</v>
      </c>
      <c r="AM749">
        <v>0.50884548915961114</v>
      </c>
      <c r="AN749">
        <v>0.9648424353288505</v>
      </c>
      <c r="AO749">
        <v>0.96484243532885039</v>
      </c>
      <c r="AP749">
        <v>0.96484243532885039</v>
      </c>
      <c r="AQ749">
        <v>0.96484243532885039</v>
      </c>
      <c r="AR749">
        <v>12.207702801439609</v>
      </c>
      <c r="AS749">
        <v>12.20770280143962</v>
      </c>
      <c r="AT749">
        <v>12.20770280143962</v>
      </c>
      <c r="AU749">
        <v>12.20770280143962</v>
      </c>
      <c r="AV749" t="str">
        <f>VLOOKUP(Sheet1[[#This Row],[NPDES ID2]],Combined_Sheet__Major_Only___2[[NPDES ID2]:[ECHO BFR]],3,FALSE)</f>
        <v>CA</v>
      </c>
      <c r="AW749" t="s">
        <v>41</v>
      </c>
      <c r="AX749" t="str">
        <f>VLOOKUP(Sheet1[[#This Row],[NPDES ID2]],Combined_Sheet__Major_Only___2[[NPDES ID2]:[ECHO BFR]],27,FALSE)</f>
        <v>-</v>
      </c>
      <c r="AY749" t="str">
        <f>VLOOKUP(Sheet1[[#This Row],[NPDES ID2]],Combined_Sheet__Major_Only___2[[NPDES ID2]:[ECHO BFR]],28,FALSE)</f>
        <v>-</v>
      </c>
      <c r="AZ749" t="str">
        <f>VLOOKUP(Sheet1[[#This Row],[NPDES ID2]],Combined_Sheet__Major_Only___2[[NPDES ID2]:[ECHO BFR]],29,FALSE)</f>
        <v>preliminaryOps, thickening</v>
      </c>
      <c r="BA749">
        <f>VLOOKUP(Sheet1[[#This Row],[NPDES ID2]],Combined_Sheet__Major_Only___2[[NPDES ID2]:[ECHO BFR]],17,FALSE)</f>
        <v>38.251882999999999</v>
      </c>
      <c r="BB749">
        <f>VLOOKUP(Sheet1[[#This Row],[NPDES ID2]],Combined_Sheet__Major_Only___2[[NPDES ID2]:[ECHO BFR]],18,FALSE)</f>
        <v>-122.441304</v>
      </c>
      <c r="BC749" t="str">
        <f>IF(ISNUMBER(SEARCH("aerobic",$AW749)),"aerobic","")</f>
        <v>aerobic</v>
      </c>
      <c r="BD749" t="str">
        <f>IF(ISNUMBER(SEARCH("anaer",$AW749)),"anaer","")</f>
        <v/>
      </c>
      <c r="BE749" t="str">
        <f>IF(ISNUMBER(SEARCH("thickening",$AZ749)),"thickening","")</f>
        <v>thickening</v>
      </c>
      <c r="BF749" s="2" t="str">
        <f>IF(ISNUMBER(SEARCH("airDry",$AW749)),"airDry","")</f>
        <v/>
      </c>
      <c r="BG749" s="2" t="str">
        <f>IF(ISNUMBER(SEARCH("heatDry",$AY749)),"heatDry","")</f>
        <v/>
      </c>
      <c r="BH749" s="2" t="str">
        <f>IF(AND(ISNUMBER(SEARCH("aerobic",$AW749)),ISNUMBER(SEARCH("anaer",$AW749))),"Combined Aer and Anaer.","")</f>
        <v/>
      </c>
    </row>
    <row r="750" spans="1:60" x14ac:dyDescent="0.25">
      <c r="A750" s="4">
        <v>2589</v>
      </c>
      <c r="B750" t="s">
        <v>11992</v>
      </c>
      <c r="C750">
        <v>69.599999999999994</v>
      </c>
      <c r="D750">
        <v>1629.756724905674</v>
      </c>
      <c r="E750">
        <v>1629.5343509576251</v>
      </c>
      <c r="F750">
        <v>1138.873943057534</v>
      </c>
      <c r="G750">
        <v>2152.8630002482969</v>
      </c>
      <c r="H750">
        <v>-126.9580827718714</v>
      </c>
      <c r="I750">
        <v>-129.34647417829791</v>
      </c>
      <c r="J750">
        <v>-145.86468029667529</v>
      </c>
      <c r="K750">
        <v>-103.92198844617219</v>
      </c>
      <c r="L750">
        <v>42.092853190668322</v>
      </c>
      <c r="M750">
        <v>41.862837140931489</v>
      </c>
      <c r="N750">
        <v>41.101633543311138</v>
      </c>
      <c r="O750">
        <v>43.708398758316889</v>
      </c>
      <c r="P750">
        <v>1.6360558014115201</v>
      </c>
      <c r="Q750">
        <v>1.650979292406463</v>
      </c>
      <c r="R750">
        <v>1.3723675935564099</v>
      </c>
      <c r="S750">
        <v>1.8670836723432209</v>
      </c>
      <c r="T750">
        <v>70022.942937500586</v>
      </c>
      <c r="U750">
        <v>70022.890252010518</v>
      </c>
      <c r="V750">
        <v>69975.705268777092</v>
      </c>
      <c r="W750">
        <v>70070.507100744158</v>
      </c>
      <c r="X750">
        <v>5212.2926291089707</v>
      </c>
      <c r="Y750">
        <v>5238.3341724814554</v>
      </c>
      <c r="Z750">
        <v>5020.8498469898286</v>
      </c>
      <c r="AA750">
        <v>5335.7555890050025</v>
      </c>
      <c r="AB750">
        <v>977.15208656875689</v>
      </c>
      <c r="AC750">
        <v>964.14415998885818</v>
      </c>
      <c r="AD750">
        <v>822.10163532308763</v>
      </c>
      <c r="AE750">
        <v>1154.8211581092719</v>
      </c>
      <c r="AF750">
        <v>59.268905608243386</v>
      </c>
      <c r="AG750">
        <v>58.944942678554973</v>
      </c>
      <c r="AH750">
        <v>57.873400540468651</v>
      </c>
      <c r="AI750">
        <v>61.543609373590158</v>
      </c>
      <c r="AJ750">
        <v>0.50054370667544767</v>
      </c>
      <c r="AK750">
        <v>0.50054371429702016</v>
      </c>
      <c r="AL750">
        <v>0.5005419596565065</v>
      </c>
      <c r="AM750">
        <v>0.50054544359509789</v>
      </c>
      <c r="AN750">
        <v>0.96485114295049546</v>
      </c>
      <c r="AO750">
        <v>0.96485114295049557</v>
      </c>
      <c r="AP750">
        <v>0.96485114295049557</v>
      </c>
      <c r="AQ750">
        <v>0.96485114295049557</v>
      </c>
      <c r="AR750">
        <v>12.55196935372641</v>
      </c>
      <c r="AS750">
        <v>12.55196935372641</v>
      </c>
      <c r="AT750">
        <v>12.55196935372641</v>
      </c>
      <c r="AU750">
        <v>12.55196935372641</v>
      </c>
      <c r="AV750" t="str">
        <f>VLOOKUP(Sheet1[[#This Row],[NPDES ID2]],Combined_Sheet__Major_Only___2[[NPDES ID2]:[ECHO BFR]],3,FALSE)</f>
        <v>GA</v>
      </c>
      <c r="AW750" t="s">
        <v>41</v>
      </c>
      <c r="AX750" t="str">
        <f>VLOOKUP(Sheet1[[#This Row],[NPDES ID2]],Combined_Sheet__Major_Only___2[[NPDES ID2]:[ECHO BFR]],27,FALSE)</f>
        <v>-</v>
      </c>
      <c r="AY750" t="str">
        <f>VLOOKUP(Sheet1[[#This Row],[NPDES ID2]],Combined_Sheet__Major_Only___2[[NPDES ID2]:[ECHO BFR]],28,FALSE)</f>
        <v>-</v>
      </c>
      <c r="AZ750" t="str">
        <f>VLOOKUP(Sheet1[[#This Row],[NPDES ID2]],Combined_Sheet__Major_Only___2[[NPDES ID2]:[ECHO BFR]],29,FALSE)</f>
        <v>thickening</v>
      </c>
      <c r="BA750">
        <f>VLOOKUP(Sheet1[[#This Row],[NPDES ID2]],Combined_Sheet__Major_Only___2[[NPDES ID2]:[ECHO BFR]],17,FALSE)</f>
        <v>34.291930000000001</v>
      </c>
      <c r="BB750">
        <f>VLOOKUP(Sheet1[[#This Row],[NPDES ID2]],Combined_Sheet__Major_Only___2[[NPDES ID2]:[ECHO BFR]],18,FALSE)</f>
        <v>-84.389330000000001</v>
      </c>
      <c r="BC750" t="str">
        <f>IF(ISNUMBER(SEARCH("aerobic",$AW750)),"aerobic","")</f>
        <v>aerobic</v>
      </c>
      <c r="BD750" t="str">
        <f>IF(ISNUMBER(SEARCH("anaer",$AW750)),"anaer","")</f>
        <v/>
      </c>
      <c r="BE750" t="str">
        <f>IF(ISNUMBER(SEARCH("thickening",$AZ750)),"thickening","")</f>
        <v>thickening</v>
      </c>
      <c r="BF750" s="3" t="str">
        <f>IF(ISNUMBER(SEARCH("airDry",$AW750)),"airDry","")</f>
        <v/>
      </c>
      <c r="BG750" s="3" t="str">
        <f>IF(ISNUMBER(SEARCH("heatDry",$AY750)),"heatDry","")</f>
        <v/>
      </c>
      <c r="BH750" s="3" t="str">
        <f>IF(AND(ISNUMBER(SEARCH("aerobic",$AW750)),ISNUMBER(SEARCH("anaer",$AW750))),"Combined Aer and Anaer.","")</f>
        <v/>
      </c>
    </row>
    <row r="751" spans="1:60" x14ac:dyDescent="0.25">
      <c r="A751" s="4">
        <v>2223</v>
      </c>
      <c r="B751" t="s">
        <v>10419</v>
      </c>
      <c r="C751">
        <v>586.20000000000005</v>
      </c>
      <c r="D751">
        <v>404.72197900154231</v>
      </c>
      <c r="E751">
        <v>403.8925381558048</v>
      </c>
      <c r="F751">
        <v>321.00755926410147</v>
      </c>
      <c r="G751">
        <v>483.89713798891222</v>
      </c>
      <c r="H751">
        <v>-129.3318891517562</v>
      </c>
      <c r="I751">
        <v>-131.76508941061209</v>
      </c>
      <c r="J751">
        <v>-148.25247679491071</v>
      </c>
      <c r="K751">
        <v>-106.58264255160729</v>
      </c>
      <c r="L751">
        <v>347.97099549959239</v>
      </c>
      <c r="M751">
        <v>345.98313336719309</v>
      </c>
      <c r="N751">
        <v>339.39772242706277</v>
      </c>
      <c r="O751">
        <v>361.94187086756341</v>
      </c>
      <c r="P751">
        <v>13.792323634516119</v>
      </c>
      <c r="Q751">
        <v>13.89386404141549</v>
      </c>
      <c r="R751">
        <v>11.597006241513141</v>
      </c>
      <c r="S751">
        <v>15.774014293051881</v>
      </c>
      <c r="T751">
        <v>70076.646466016478</v>
      </c>
      <c r="U751">
        <v>70076.593741153571</v>
      </c>
      <c r="V751">
        <v>70029.373495710432</v>
      </c>
      <c r="W751">
        <v>70124.246174838016</v>
      </c>
      <c r="X751">
        <v>5314.7155894358502</v>
      </c>
      <c r="Y751">
        <v>5342.400685317959</v>
      </c>
      <c r="Z751">
        <v>5110.6110453437486</v>
      </c>
      <c r="AA751">
        <v>5446.4674883214948</v>
      </c>
      <c r="AB751">
        <v>858.95095324065198</v>
      </c>
      <c r="AC751">
        <v>850.31497222629037</v>
      </c>
      <c r="AD751">
        <v>740.10324491040114</v>
      </c>
      <c r="AE751">
        <v>992.99740800612028</v>
      </c>
      <c r="AF751">
        <v>58.175103853012523</v>
      </c>
      <c r="AG751">
        <v>57.842060726981103</v>
      </c>
      <c r="AH751">
        <v>56.74325030821776</v>
      </c>
      <c r="AI751">
        <v>60.510267857464363</v>
      </c>
      <c r="AJ751">
        <v>0.4872039697685947</v>
      </c>
      <c r="AK751">
        <v>0.48720402984502847</v>
      </c>
      <c r="AL751">
        <v>0.48719016604086468</v>
      </c>
      <c r="AM751">
        <v>0.48721769408988358</v>
      </c>
      <c r="AN751">
        <v>0.96487672245237377</v>
      </c>
      <c r="AO751">
        <v>0.96487672245237377</v>
      </c>
      <c r="AP751">
        <v>0.96487672245237377</v>
      </c>
      <c r="AQ751">
        <v>0.96487672245237377</v>
      </c>
      <c r="AR751">
        <v>13.43271838295655</v>
      </c>
      <c r="AS751">
        <v>13.432718382956541</v>
      </c>
      <c r="AT751">
        <v>13.432718382956541</v>
      </c>
      <c r="AU751">
        <v>13.432718382956541</v>
      </c>
      <c r="AV751" t="str">
        <f>VLOOKUP(Sheet1[[#This Row],[NPDES ID2]],Combined_Sheet__Major_Only___2[[NPDES ID2]:[ECHO BFR]],3,FALSE)</f>
        <v>CA</v>
      </c>
      <c r="AW751" t="s">
        <v>544</v>
      </c>
      <c r="AX751" t="str">
        <f>VLOOKUP(Sheet1[[#This Row],[NPDES ID2]],Combined_Sheet__Major_Only___2[[NPDES ID2]:[ECHO BFR]],27,FALSE)</f>
        <v>-</v>
      </c>
      <c r="AY751" t="str">
        <f>VLOOKUP(Sheet1[[#This Row],[NPDES ID2]],Combined_Sheet__Major_Only___2[[NPDES ID2]:[ECHO BFR]],28,FALSE)</f>
        <v>-</v>
      </c>
      <c r="AZ751" t="str">
        <f>VLOOKUP(Sheet1[[#This Row],[NPDES ID2]],Combined_Sheet__Major_Only___2[[NPDES ID2]:[ECHO BFR]],29,FALSE)</f>
        <v>preliminaryOps, thickening</v>
      </c>
      <c r="BA751">
        <f>VLOOKUP(Sheet1[[#This Row],[NPDES ID2]],Combined_Sheet__Major_Only___2[[NPDES ID2]:[ECHO BFR]],17,FALSE)</f>
        <v>38.734439999999999</v>
      </c>
      <c r="BB751">
        <f>VLOOKUP(Sheet1[[#This Row],[NPDES ID2]],Combined_Sheet__Major_Only___2[[NPDES ID2]:[ECHO BFR]],18,FALSE)</f>
        <v>-120.7868</v>
      </c>
      <c r="BC751" t="str">
        <f>IF(ISNUMBER(SEARCH("aerobic",$AW751)),"aerobic","")</f>
        <v>aerobic</v>
      </c>
      <c r="BD751" t="str">
        <f>IF(ISNUMBER(SEARCH("anaer",$AW751)),"anaer","")</f>
        <v/>
      </c>
      <c r="BE751" t="str">
        <f>IF(ISNUMBER(SEARCH("thickening",$AZ751)),"thickening","")</f>
        <v>thickening</v>
      </c>
      <c r="BF751" s="3" t="str">
        <f>IF(ISNUMBER(SEARCH("airDry",$AW751)),"airDry","")</f>
        <v/>
      </c>
      <c r="BG751" s="3" t="str">
        <f>IF(ISNUMBER(SEARCH("heatDry",$AY751)),"heatDry","")</f>
        <v/>
      </c>
      <c r="BH751" s="3" t="str">
        <f>IF(AND(ISNUMBER(SEARCH("aerobic",$AW751)),ISNUMBER(SEARCH("anaer",$AW751))),"Combined Aer and Anaer.","")</f>
        <v/>
      </c>
    </row>
    <row r="752" spans="1:60" x14ac:dyDescent="0.25">
      <c r="A752" s="4">
        <v>655</v>
      </c>
      <c r="B752" t="s">
        <v>3225</v>
      </c>
      <c r="C752">
        <v>76.05</v>
      </c>
      <c r="D752">
        <v>1506.6859045785411</v>
      </c>
      <c r="E752">
        <v>1506.337599955154</v>
      </c>
      <c r="F752">
        <v>1055.1182664579439</v>
      </c>
      <c r="G752">
        <v>1988.820648351252</v>
      </c>
      <c r="H752">
        <v>-127.3814202652614</v>
      </c>
      <c r="I752">
        <v>-129.75887036408179</v>
      </c>
      <c r="J752">
        <v>-146.26931419332061</v>
      </c>
      <c r="K752">
        <v>-104.3679071808139</v>
      </c>
      <c r="L752">
        <v>45.850486493972348</v>
      </c>
      <c r="M752">
        <v>45.598022195419503</v>
      </c>
      <c r="N752">
        <v>44.762525825677344</v>
      </c>
      <c r="O752">
        <v>47.623704784840882</v>
      </c>
      <c r="P752">
        <v>1.7879625794545391</v>
      </c>
      <c r="Q752">
        <v>1.803738948705301</v>
      </c>
      <c r="R752">
        <v>1.500390431932475</v>
      </c>
      <c r="S752">
        <v>2.0411777547454131</v>
      </c>
      <c r="T752">
        <v>70117.266337983005</v>
      </c>
      <c r="U752">
        <v>70117.213583339559</v>
      </c>
      <c r="V752">
        <v>70069.966666530789</v>
      </c>
      <c r="W752">
        <v>70164.892932502102</v>
      </c>
      <c r="X752">
        <v>5235.6484133159138</v>
      </c>
      <c r="Y752">
        <v>5261.995221917462</v>
      </c>
      <c r="Z752">
        <v>5041.8920105602656</v>
      </c>
      <c r="AA752">
        <v>5360.6185248766524</v>
      </c>
      <c r="AB752">
        <v>823.69497024358463</v>
      </c>
      <c r="AC752">
        <v>815.8804316850667</v>
      </c>
      <c r="AD752">
        <v>712.25627786323264</v>
      </c>
      <c r="AE752">
        <v>947.51641590217037</v>
      </c>
      <c r="AF752">
        <v>59.084364730988952</v>
      </c>
      <c r="AG752">
        <v>58.758940194624373</v>
      </c>
      <c r="AH752">
        <v>57.682573548391048</v>
      </c>
      <c r="AI752">
        <v>61.369319342860088</v>
      </c>
      <c r="AJ752">
        <v>0.49829269894822992</v>
      </c>
      <c r="AK752">
        <v>0.49829270679142779</v>
      </c>
      <c r="AL752">
        <v>0.49829090110789898</v>
      </c>
      <c r="AM752">
        <v>0.4982944863957196</v>
      </c>
      <c r="AN752">
        <v>0.96489604536762064</v>
      </c>
      <c r="AO752">
        <v>0.96489604536762075</v>
      </c>
      <c r="AP752">
        <v>0.96489604536762075</v>
      </c>
      <c r="AQ752">
        <v>0.96489604536762075</v>
      </c>
      <c r="AR752">
        <v>13.866795724346019</v>
      </c>
      <c r="AS752">
        <v>13.86679572434601</v>
      </c>
      <c r="AT752">
        <v>13.86679572434601</v>
      </c>
      <c r="AU752">
        <v>13.86679572434601</v>
      </c>
      <c r="AV752" t="str">
        <f>VLOOKUP(Sheet1[[#This Row],[NPDES ID2]],Combined_Sheet__Major_Only___2[[NPDES ID2]:[ECHO BFR]],3,FALSE)</f>
        <v>PA</v>
      </c>
      <c r="AW752" t="s">
        <v>41</v>
      </c>
      <c r="AX752" t="str">
        <f>VLOOKUP(Sheet1[[#This Row],[NPDES ID2]],Combined_Sheet__Major_Only___2[[NPDES ID2]:[ECHO BFR]],27,FALSE)</f>
        <v>longTermSludgeStore</v>
      </c>
      <c r="AY752" t="str">
        <f>VLOOKUP(Sheet1[[#This Row],[NPDES ID2]],Combined_Sheet__Major_Only___2[[NPDES ID2]:[ECHO BFR]],28,FALSE)</f>
        <v>-</v>
      </c>
      <c r="AZ752" t="str">
        <f>VLOOKUP(Sheet1[[#This Row],[NPDES ID2]],Combined_Sheet__Major_Only___2[[NPDES ID2]:[ECHO BFR]],29,FALSE)</f>
        <v>thickening</v>
      </c>
      <c r="BA752">
        <f>VLOOKUP(Sheet1[[#This Row],[NPDES ID2]],Combined_Sheet__Major_Only___2[[NPDES ID2]:[ECHO BFR]],17,FALSE)</f>
        <v>40.673099999999998</v>
      </c>
      <c r="BB752">
        <f>VLOOKUP(Sheet1[[#This Row],[NPDES ID2]],Combined_Sheet__Major_Only___2[[NPDES ID2]:[ECHO BFR]],18,FALSE)</f>
        <v>-80.257800000000003</v>
      </c>
      <c r="BC752" t="str">
        <f>IF(ISNUMBER(SEARCH("aerobic",$AW752)),"aerobic","")</f>
        <v>aerobic</v>
      </c>
      <c r="BD752" t="str">
        <f>IF(ISNUMBER(SEARCH("anaer",$AW752)),"anaer","")</f>
        <v/>
      </c>
      <c r="BE752" t="str">
        <f>IF(ISNUMBER(SEARCH("thickening",$AZ752)),"thickening","")</f>
        <v>thickening</v>
      </c>
      <c r="BF752" s="3" t="str">
        <f>IF(ISNUMBER(SEARCH("airDry",$AW752)),"airDry","")</f>
        <v/>
      </c>
      <c r="BG752" s="3" t="str">
        <f>IF(ISNUMBER(SEARCH("heatDry",$AY752)),"heatDry","")</f>
        <v/>
      </c>
      <c r="BH752" s="3" t="str">
        <f>IF(AND(ISNUMBER(SEARCH("aerobic",$AW752)),ISNUMBER(SEARCH("anaer",$AW752))),"Combined Aer and Anaer.","")</f>
        <v/>
      </c>
    </row>
    <row r="753" spans="1:60" x14ac:dyDescent="0.25">
      <c r="A753" s="4">
        <v>1227</v>
      </c>
      <c r="B753" t="s">
        <v>5873</v>
      </c>
      <c r="C753">
        <v>229</v>
      </c>
      <c r="D753">
        <v>600.05240476309916</v>
      </c>
      <c r="E753">
        <v>600.92621902254064</v>
      </c>
      <c r="F753">
        <v>443.9507367443382</v>
      </c>
      <c r="G753">
        <v>775.997730926229</v>
      </c>
      <c r="H753">
        <v>-126.0992065022852</v>
      </c>
      <c r="I753">
        <v>-128.54620123395239</v>
      </c>
      <c r="J753">
        <v>-144.95523579241521</v>
      </c>
      <c r="K753">
        <v>-103.07223909609711</v>
      </c>
      <c r="L753">
        <v>139.31547862928991</v>
      </c>
      <c r="M753">
        <v>138.56532544040081</v>
      </c>
      <c r="N753">
        <v>136.0819043011615</v>
      </c>
      <c r="O753">
        <v>144.5854348453781</v>
      </c>
      <c r="P753">
        <v>5.3812822729937064</v>
      </c>
      <c r="Q753">
        <v>5.4334366236537566</v>
      </c>
      <c r="R753">
        <v>4.5105999838811313</v>
      </c>
      <c r="S753">
        <v>6.1379646690416694</v>
      </c>
      <c r="T753">
        <v>70359.845622043882</v>
      </c>
      <c r="U753">
        <v>70359.792689552996</v>
      </c>
      <c r="V753">
        <v>70312.386493050188</v>
      </c>
      <c r="W753">
        <v>70407.632776233644</v>
      </c>
      <c r="X753">
        <v>5206.472178692301</v>
      </c>
      <c r="Y753">
        <v>5232.1243639524046</v>
      </c>
      <c r="Z753">
        <v>5017.972872503723</v>
      </c>
      <c r="AA753">
        <v>5328.0172444994196</v>
      </c>
      <c r="AB753">
        <v>1061.8779496770719</v>
      </c>
      <c r="AC753">
        <v>1045.421763305319</v>
      </c>
      <c r="AD753">
        <v>880.04571229069848</v>
      </c>
      <c r="AE753">
        <v>1273.954620418777</v>
      </c>
      <c r="AF753">
        <v>59.620513629746362</v>
      </c>
      <c r="AG753">
        <v>59.299183428639438</v>
      </c>
      <c r="AH753">
        <v>58.237315803038108</v>
      </c>
      <c r="AI753">
        <v>61.87557970917387</v>
      </c>
      <c r="AJ753">
        <v>0.50483301169516936</v>
      </c>
      <c r="AK753">
        <v>0.50483303755448805</v>
      </c>
      <c r="AL753">
        <v>0.5048270795006069</v>
      </c>
      <c r="AM753">
        <v>0.50483890965237266</v>
      </c>
      <c r="AN753">
        <v>0.96501099942661783</v>
      </c>
      <c r="AO753">
        <v>0.96501099942661761</v>
      </c>
      <c r="AP753">
        <v>0.96501099942661761</v>
      </c>
      <c r="AQ753">
        <v>0.96501099942661761</v>
      </c>
      <c r="AR753">
        <v>12.052100082705451</v>
      </c>
      <c r="AS753">
        <v>12.052100082705451</v>
      </c>
      <c r="AT753">
        <v>12.052100082705451</v>
      </c>
      <c r="AU753">
        <v>12.052100082705451</v>
      </c>
      <c r="AV753" t="str">
        <f>VLOOKUP(Sheet1[[#This Row],[NPDES ID2]],Combined_Sheet__Major_Only___2[[NPDES ID2]:[ECHO BFR]],3,FALSE)</f>
        <v>SC</v>
      </c>
      <c r="AW753" t="s">
        <v>41</v>
      </c>
      <c r="AX753" t="str">
        <f>VLOOKUP(Sheet1[[#This Row],[NPDES ID2]],Combined_Sheet__Major_Only___2[[NPDES ID2]:[ECHO BFR]],27,FALSE)</f>
        <v>-</v>
      </c>
      <c r="AY753" t="str">
        <f>VLOOKUP(Sheet1[[#This Row],[NPDES ID2]],Combined_Sheet__Major_Only___2[[NPDES ID2]:[ECHO BFR]],28,FALSE)</f>
        <v>-</v>
      </c>
      <c r="AZ753" t="str">
        <f>VLOOKUP(Sheet1[[#This Row],[NPDES ID2]],Combined_Sheet__Major_Only___2[[NPDES ID2]:[ECHO BFR]],29,FALSE)</f>
        <v>thickening</v>
      </c>
      <c r="BA753">
        <f>VLOOKUP(Sheet1[[#This Row],[NPDES ID2]],Combined_Sheet__Major_Only___2[[NPDES ID2]:[ECHO BFR]],17,FALSE)</f>
        <v>34.700836000000002</v>
      </c>
      <c r="BB753">
        <f>VLOOKUP(Sheet1[[#This Row],[NPDES ID2]],Combined_Sheet__Major_Only___2[[NPDES ID2]:[ECHO BFR]],18,FALSE)</f>
        <v>-80.753820000000005</v>
      </c>
      <c r="BC753" t="str">
        <f>IF(ISNUMBER(SEARCH("aerobic",$AW753)),"aerobic","")</f>
        <v>aerobic</v>
      </c>
      <c r="BD753" t="str">
        <f>IF(ISNUMBER(SEARCH("anaer",$AW753)),"anaer","")</f>
        <v/>
      </c>
      <c r="BE753" t="str">
        <f>IF(ISNUMBER(SEARCH("thickening",$AZ753)),"thickening","")</f>
        <v>thickening</v>
      </c>
      <c r="BF753" s="3" t="str">
        <f>IF(ISNUMBER(SEARCH("airDry",$AW753)),"airDry","")</f>
        <v/>
      </c>
      <c r="BG753" s="3" t="str">
        <f>IF(ISNUMBER(SEARCH("heatDry",$AY753)),"heatDry","")</f>
        <v/>
      </c>
      <c r="BH753" s="3" t="str">
        <f>IF(AND(ISNUMBER(SEARCH("aerobic",$AW753)),ISNUMBER(SEARCH("anaer",$AW753))),"Combined Aer and Anaer.","")</f>
        <v/>
      </c>
    </row>
    <row r="754" spans="1:60" x14ac:dyDescent="0.25">
      <c r="A754" s="4">
        <v>2465</v>
      </c>
      <c r="B754" t="s">
        <v>11476</v>
      </c>
      <c r="C754">
        <v>210.33</v>
      </c>
      <c r="D754">
        <v>600.04340768760073</v>
      </c>
      <c r="E754">
        <v>597.55146733090953</v>
      </c>
      <c r="F754">
        <v>441.0289052059801</v>
      </c>
      <c r="G754">
        <v>777.05957521945254</v>
      </c>
      <c r="H754">
        <v>-118.29877887288011</v>
      </c>
      <c r="I754">
        <v>-120.59544729200429</v>
      </c>
      <c r="J754">
        <v>-136.2571827680097</v>
      </c>
      <c r="K754">
        <v>-94.855179433755538</v>
      </c>
      <c r="L754">
        <v>135.80952766032729</v>
      </c>
      <c r="M754">
        <v>135.18267500081839</v>
      </c>
      <c r="N754">
        <v>133.1074693652244</v>
      </c>
      <c r="O754">
        <v>140.2132466965368</v>
      </c>
      <c r="P754">
        <v>4.9263054248760234</v>
      </c>
      <c r="Q754">
        <v>4.9795245695590893</v>
      </c>
      <c r="R754">
        <v>4.0970541846169546</v>
      </c>
      <c r="S754">
        <v>5.6156726883073116</v>
      </c>
      <c r="T754">
        <v>70430.727140127899</v>
      </c>
      <c r="U754">
        <v>70430.674155670102</v>
      </c>
      <c r="V754">
        <v>70383.221417738328</v>
      </c>
      <c r="W754">
        <v>70478.561209755004</v>
      </c>
      <c r="X754">
        <v>4909.8789390694392</v>
      </c>
      <c r="Y754">
        <v>4930.5204963589358</v>
      </c>
      <c r="Z754">
        <v>4757.3687534030578</v>
      </c>
      <c r="AA754">
        <v>5008.0513890666762</v>
      </c>
      <c r="AB754">
        <v>986.96550092394466</v>
      </c>
      <c r="AC754">
        <v>973.66195091246186</v>
      </c>
      <c r="AD754">
        <v>819.91864859839689</v>
      </c>
      <c r="AE754">
        <v>1184.9073017499079</v>
      </c>
      <c r="AF754">
        <v>63.27908561945155</v>
      </c>
      <c r="AG754">
        <v>62.986727349906502</v>
      </c>
      <c r="AH754">
        <v>62.020675519326282</v>
      </c>
      <c r="AI754">
        <v>65.330739757973333</v>
      </c>
      <c r="AJ754">
        <v>0.54949641685716744</v>
      </c>
      <c r="AK754">
        <v>0.54949644184306434</v>
      </c>
      <c r="AL754">
        <v>0.54949068575682269</v>
      </c>
      <c r="AM754">
        <v>0.54950211487212275</v>
      </c>
      <c r="AN754">
        <v>0.96504444693293223</v>
      </c>
      <c r="AO754">
        <v>0.96504444693293212</v>
      </c>
      <c r="AP754">
        <v>0.96504444693293212</v>
      </c>
      <c r="AQ754">
        <v>0.96504444693293212</v>
      </c>
      <c r="AR754">
        <v>12.893080553620401</v>
      </c>
      <c r="AS754">
        <v>12.893080553620401</v>
      </c>
      <c r="AT754">
        <v>12.893080553620401</v>
      </c>
      <c r="AU754">
        <v>12.893080553620401</v>
      </c>
      <c r="AV754" t="str">
        <f>VLOOKUP(Sheet1[[#This Row],[NPDES ID2]],Combined_Sheet__Major_Only___2[[NPDES ID2]:[ECHO BFR]],3,FALSE)</f>
        <v>MO</v>
      </c>
      <c r="AW754" t="s">
        <v>41</v>
      </c>
      <c r="AX754" t="str">
        <f>VLOOKUP(Sheet1[[#This Row],[NPDES ID2]],Combined_Sheet__Major_Only___2[[NPDES ID2]:[ECHO BFR]],27,FALSE)</f>
        <v>-</v>
      </c>
      <c r="AY754" t="str">
        <f>VLOOKUP(Sheet1[[#This Row],[NPDES ID2]],Combined_Sheet__Major_Only___2[[NPDES ID2]:[ECHO BFR]],28,FALSE)</f>
        <v>-</v>
      </c>
      <c r="AZ754" t="str">
        <f>VLOOKUP(Sheet1[[#This Row],[NPDES ID2]],Combined_Sheet__Major_Only___2[[NPDES ID2]:[ECHO BFR]],29,FALSE)</f>
        <v>thickening</v>
      </c>
      <c r="BA754">
        <f>VLOOKUP(Sheet1[[#This Row],[NPDES ID2]],Combined_Sheet__Major_Only___2[[NPDES ID2]:[ECHO BFR]],17,FALSE)</f>
        <v>37.7624096003237</v>
      </c>
      <c r="BB754">
        <f>VLOOKUP(Sheet1[[#This Row],[NPDES ID2]],Combined_Sheet__Major_Only___2[[NPDES ID2]:[ECHO BFR]],18,FALSE)</f>
        <v>-92.107616132877595</v>
      </c>
      <c r="BC754" t="str">
        <f>IF(ISNUMBER(SEARCH("aerobic",$AW754)),"aerobic","")</f>
        <v>aerobic</v>
      </c>
      <c r="BD754" t="str">
        <f>IF(ISNUMBER(SEARCH("anaer",$AW754)),"anaer","")</f>
        <v/>
      </c>
      <c r="BE754" t="str">
        <f>IF(ISNUMBER(SEARCH("thickening",$AZ754)),"thickening","")</f>
        <v>thickening</v>
      </c>
      <c r="BF754" s="3" t="str">
        <f>IF(ISNUMBER(SEARCH("airDry",$AW754)),"airDry","")</f>
        <v/>
      </c>
      <c r="BG754" s="3" t="str">
        <f>IF(ISNUMBER(SEARCH("heatDry",$AY754)),"heatDry","")</f>
        <v/>
      </c>
      <c r="BH754" s="3" t="str">
        <f>IF(AND(ISNUMBER(SEARCH("aerobic",$AW754)),ISNUMBER(SEARCH("anaer",$AW754))),"Combined Aer and Anaer.","")</f>
        <v/>
      </c>
    </row>
    <row r="755" spans="1:60" x14ac:dyDescent="0.25">
      <c r="A755" s="4">
        <v>2426</v>
      </c>
      <c r="B755" t="s">
        <v>11310</v>
      </c>
      <c r="C755">
        <v>252.34</v>
      </c>
      <c r="D755">
        <v>548.3214501980442</v>
      </c>
      <c r="E755">
        <v>551.93424843799119</v>
      </c>
      <c r="F755">
        <v>409.16012699171557</v>
      </c>
      <c r="G755">
        <v>706.37595069720226</v>
      </c>
      <c r="H755">
        <v>-122.7264314763205</v>
      </c>
      <c r="I755">
        <v>-125.1845306182272</v>
      </c>
      <c r="J755">
        <v>-141.20258282492341</v>
      </c>
      <c r="K755">
        <v>-99.523674067828466</v>
      </c>
      <c r="L755">
        <v>157.44905509783729</v>
      </c>
      <c r="M755">
        <v>156.65358420947081</v>
      </c>
      <c r="N755">
        <v>154.02006791903369</v>
      </c>
      <c r="O755">
        <v>163.03746437336801</v>
      </c>
      <c r="P755">
        <v>5.921685410670074</v>
      </c>
      <c r="Q755">
        <v>5.9710128852883688</v>
      </c>
      <c r="R755">
        <v>4.9474480460121626</v>
      </c>
      <c r="S755">
        <v>6.7420526089652526</v>
      </c>
      <c r="T755">
        <v>70580.30439672654</v>
      </c>
      <c r="U755">
        <v>70580.251302605902</v>
      </c>
      <c r="V755">
        <v>70532.700350930289</v>
      </c>
      <c r="W755">
        <v>70628.237469346233</v>
      </c>
      <c r="X755">
        <v>5092.0408511751857</v>
      </c>
      <c r="Y755">
        <v>5115.5732658792031</v>
      </c>
      <c r="Z755">
        <v>4918.9756956912634</v>
      </c>
      <c r="AA755">
        <v>5203.5399602709113</v>
      </c>
      <c r="AB755">
        <v>819.63440412344062</v>
      </c>
      <c r="AC755">
        <v>811.99382644607454</v>
      </c>
      <c r="AD755">
        <v>705.85263156653582</v>
      </c>
      <c r="AE755">
        <v>947.34435615044299</v>
      </c>
      <c r="AF755">
        <v>61.148504417129963</v>
      </c>
      <c r="AG755">
        <v>60.839256865214622</v>
      </c>
      <c r="AH755">
        <v>59.817432163761517</v>
      </c>
      <c r="AI755">
        <v>63.318638971467379</v>
      </c>
      <c r="AJ755">
        <v>0.52347958746339773</v>
      </c>
      <c r="AK755">
        <v>0.52347961453542058</v>
      </c>
      <c r="AL755">
        <v>0.52347337700382846</v>
      </c>
      <c r="AM755">
        <v>0.52348576208041597</v>
      </c>
      <c r="AN755">
        <v>0.96511481987855918</v>
      </c>
      <c r="AO755">
        <v>0.96511481987855874</v>
      </c>
      <c r="AP755">
        <v>0.96511481987855874</v>
      </c>
      <c r="AQ755">
        <v>0.96511481987855874</v>
      </c>
      <c r="AR755">
        <v>14.15419791697391</v>
      </c>
      <c r="AS755">
        <v>14.154197916973899</v>
      </c>
      <c r="AT755">
        <v>14.154197916973899</v>
      </c>
      <c r="AU755">
        <v>14.154197916973899</v>
      </c>
      <c r="AV755" t="str">
        <f>VLOOKUP(Sheet1[[#This Row],[NPDES ID2]],Combined_Sheet__Major_Only___2[[NPDES ID2]:[ECHO BFR]],3,FALSE)</f>
        <v>FL</v>
      </c>
      <c r="AW755" t="s">
        <v>41</v>
      </c>
      <c r="AX755" t="str">
        <f>VLOOKUP(Sheet1[[#This Row],[NPDES ID2]],Combined_Sheet__Major_Only___2[[NPDES ID2]:[ECHO BFR]],27,FALSE)</f>
        <v>-</v>
      </c>
      <c r="AY755" t="str">
        <f>VLOOKUP(Sheet1[[#This Row],[NPDES ID2]],Combined_Sheet__Major_Only___2[[NPDES ID2]:[ECHO BFR]],28,FALSE)</f>
        <v>-</v>
      </c>
      <c r="AZ755" t="str">
        <f>VLOOKUP(Sheet1[[#This Row],[NPDES ID2]],Combined_Sheet__Major_Only___2[[NPDES ID2]:[ECHO BFR]],29,FALSE)</f>
        <v>thickening</v>
      </c>
      <c r="BA755">
        <f>VLOOKUP(Sheet1[[#This Row],[NPDES ID2]],Combined_Sheet__Major_Only___2[[NPDES ID2]:[ECHO BFR]],17,FALSE)</f>
        <v>28.011054000000001</v>
      </c>
      <c r="BB755">
        <f>VLOOKUP(Sheet1[[#This Row],[NPDES ID2]],Combined_Sheet__Major_Only___2[[NPDES ID2]:[ECHO BFR]],18,FALSE)</f>
        <v>-81.808800000000005</v>
      </c>
      <c r="BC755" t="str">
        <f>IF(ISNUMBER(SEARCH("aerobic",$AW755)),"aerobic","")</f>
        <v>aerobic</v>
      </c>
      <c r="BD755" t="str">
        <f>IF(ISNUMBER(SEARCH("anaer",$AW755)),"anaer","")</f>
        <v/>
      </c>
      <c r="BE755" t="str">
        <f>IF(ISNUMBER(SEARCH("thickening",$AZ755)),"thickening","")</f>
        <v>thickening</v>
      </c>
      <c r="BF755" s="2" t="str">
        <f>IF(ISNUMBER(SEARCH("airDry",$AW755)),"airDry","")</f>
        <v/>
      </c>
      <c r="BG755" s="2" t="str">
        <f>IF(ISNUMBER(SEARCH("heatDry",$AY755)),"heatDry","")</f>
        <v/>
      </c>
      <c r="BH755" s="2" t="str">
        <f>IF(AND(ISNUMBER(SEARCH("aerobic",$AW755)),ISNUMBER(SEARCH("anaer",$AW755))),"Combined Aer and Anaer.","")</f>
        <v/>
      </c>
    </row>
    <row r="756" spans="1:60" x14ac:dyDescent="0.25">
      <c r="A756" s="4">
        <v>2365</v>
      </c>
      <c r="B756" t="s">
        <v>11030</v>
      </c>
      <c r="C756">
        <v>331.62759</v>
      </c>
      <c r="D756">
        <v>462.98153071450031</v>
      </c>
      <c r="E756">
        <v>468.00727374560432</v>
      </c>
      <c r="F756">
        <v>355.18078295397169</v>
      </c>
      <c r="G756">
        <v>585.5330786092228</v>
      </c>
      <c r="H756">
        <v>-121.49196157738299</v>
      </c>
      <c r="I756">
        <v>-123.8898980904296</v>
      </c>
      <c r="J756">
        <v>-139.82214507081741</v>
      </c>
      <c r="K756">
        <v>-98.250720873206888</v>
      </c>
      <c r="L756">
        <v>208.83230586466129</v>
      </c>
      <c r="M756">
        <v>207.8021416851353</v>
      </c>
      <c r="N756">
        <v>204.39095288184151</v>
      </c>
      <c r="O756">
        <v>216.07039049756361</v>
      </c>
      <c r="P756">
        <v>7.7783379408525573</v>
      </c>
      <c r="Q756">
        <v>7.8412450858384126</v>
      </c>
      <c r="R756">
        <v>6.4908195817744616</v>
      </c>
      <c r="S756">
        <v>8.8751348488033681</v>
      </c>
      <c r="T756">
        <v>70865.325631748899</v>
      </c>
      <c r="U756">
        <v>70865.272328664403</v>
      </c>
      <c r="V756">
        <v>70817.534229536017</v>
      </c>
      <c r="W756">
        <v>70913.447355744196</v>
      </c>
      <c r="X756">
        <v>5065.7311973917349</v>
      </c>
      <c r="Y756">
        <v>5088.5680547920356</v>
      </c>
      <c r="Z756">
        <v>4897.5808790316842</v>
      </c>
      <c r="AA756">
        <v>5174.0388981029701</v>
      </c>
      <c r="AB756">
        <v>891.79619856544605</v>
      </c>
      <c r="AC756">
        <v>882.09054500048012</v>
      </c>
      <c r="AD756">
        <v>757.43249454880527</v>
      </c>
      <c r="AE756">
        <v>1045.3238895668881</v>
      </c>
      <c r="AF756">
        <v>61.713610354282117</v>
      </c>
      <c r="AG756">
        <v>61.40875496303083</v>
      </c>
      <c r="AH756">
        <v>60.401991862507238</v>
      </c>
      <c r="AI756">
        <v>63.852268817640059</v>
      </c>
      <c r="AJ756">
        <v>0.53037833397569023</v>
      </c>
      <c r="AK756">
        <v>0.5303783710567519</v>
      </c>
      <c r="AL756">
        <v>0.5303698239656518</v>
      </c>
      <c r="AM756">
        <v>0.5303867949123211</v>
      </c>
      <c r="AN756">
        <v>0.96524813497241457</v>
      </c>
      <c r="AO756">
        <v>0.9652481349724148</v>
      </c>
      <c r="AP756">
        <v>0.9652481349724148</v>
      </c>
      <c r="AQ756">
        <v>0.9652481349724148</v>
      </c>
      <c r="AR756">
        <v>13.548335527778111</v>
      </c>
      <c r="AS756">
        <v>13.5483355277781</v>
      </c>
      <c r="AT756">
        <v>13.5483355277781</v>
      </c>
      <c r="AU756">
        <v>13.5483355277781</v>
      </c>
      <c r="AV756" t="str">
        <f>VLOOKUP(Sheet1[[#This Row],[NPDES ID2]],Combined_Sheet__Major_Only___2[[NPDES ID2]:[ECHO BFR]],3,FALSE)</f>
        <v>FL</v>
      </c>
      <c r="AW756" t="s">
        <v>41</v>
      </c>
      <c r="AX756" t="str">
        <f>VLOOKUP(Sheet1[[#This Row],[NPDES ID2]],Combined_Sheet__Major_Only___2[[NPDES ID2]:[ECHO BFR]],27,FALSE)</f>
        <v>-</v>
      </c>
      <c r="AY756" t="str">
        <f>VLOOKUP(Sheet1[[#This Row],[NPDES ID2]],Combined_Sheet__Major_Only___2[[NPDES ID2]:[ECHO BFR]],28,FALSE)</f>
        <v>-</v>
      </c>
      <c r="AZ756" t="str">
        <f>VLOOKUP(Sheet1[[#This Row],[NPDES ID2]],Combined_Sheet__Major_Only___2[[NPDES ID2]:[ECHO BFR]],29,FALSE)</f>
        <v>thickening</v>
      </c>
      <c r="BA756">
        <f>VLOOKUP(Sheet1[[#This Row],[NPDES ID2]],Combined_Sheet__Major_Only___2[[NPDES ID2]:[ECHO BFR]],17,FALSE)</f>
        <v>27.951798</v>
      </c>
      <c r="BB756">
        <f>VLOOKUP(Sheet1[[#This Row],[NPDES ID2]],Combined_Sheet__Major_Only___2[[NPDES ID2]:[ECHO BFR]],18,FALSE)</f>
        <v>-81.709100000000007</v>
      </c>
      <c r="BC756" t="str">
        <f>IF(ISNUMBER(SEARCH("aerobic",$AW756)),"aerobic","")</f>
        <v>aerobic</v>
      </c>
      <c r="BD756" t="str">
        <f>IF(ISNUMBER(SEARCH("anaer",$AW756)),"anaer","")</f>
        <v/>
      </c>
      <c r="BE756" t="str">
        <f>IF(ISNUMBER(SEARCH("thickening",$AZ756)),"thickening","")</f>
        <v>thickening</v>
      </c>
      <c r="BF756" s="3" t="str">
        <f>IF(ISNUMBER(SEARCH("airDry",$AW756)),"airDry","")</f>
        <v/>
      </c>
      <c r="BG756" s="3" t="str">
        <f>IF(ISNUMBER(SEARCH("heatDry",$AY756)),"heatDry","")</f>
        <v/>
      </c>
      <c r="BH756" s="3" t="str">
        <f>IF(AND(ISNUMBER(SEARCH("aerobic",$AW756)),ISNUMBER(SEARCH("anaer",$AW756))),"Combined Aer and Anaer.","")</f>
        <v/>
      </c>
    </row>
    <row r="757" spans="1:60" x14ac:dyDescent="0.25">
      <c r="A757" s="4">
        <v>865</v>
      </c>
      <c r="B757" t="s">
        <v>4225</v>
      </c>
      <c r="C757">
        <v>911.99</v>
      </c>
      <c r="D757">
        <v>405.78416178300449</v>
      </c>
      <c r="E757">
        <v>405.55019934176971</v>
      </c>
      <c r="F757">
        <v>339.7617910718655</v>
      </c>
      <c r="G757">
        <v>485.22869503234398</v>
      </c>
      <c r="H757">
        <v>-128.07066195821901</v>
      </c>
      <c r="I757">
        <v>-130.60845932489221</v>
      </c>
      <c r="J757">
        <v>-147.1099856000794</v>
      </c>
      <c r="K757">
        <v>-105.3407753043266</v>
      </c>
      <c r="L757">
        <v>545.8723793086773</v>
      </c>
      <c r="M757">
        <v>542.81670313728068</v>
      </c>
      <c r="N757">
        <v>532.68651191851495</v>
      </c>
      <c r="O757">
        <v>567.35739460897423</v>
      </c>
      <c r="P757">
        <v>21.4481599623258</v>
      </c>
      <c r="Q757">
        <v>21.623013342790799</v>
      </c>
      <c r="R757">
        <v>18.015645339825351</v>
      </c>
      <c r="S757">
        <v>24.507032366025069</v>
      </c>
      <c r="T757">
        <v>70912.715489892871</v>
      </c>
      <c r="U757">
        <v>70912.66215206444</v>
      </c>
      <c r="V757">
        <v>70864.892936337885</v>
      </c>
      <c r="W757">
        <v>70960.868580540307</v>
      </c>
      <c r="X757">
        <v>5333.5893903834758</v>
      </c>
      <c r="Y757">
        <v>5360.8451437221574</v>
      </c>
      <c r="Z757">
        <v>5132.7476947706537</v>
      </c>
      <c r="AA757">
        <v>5463.2054855432816</v>
      </c>
      <c r="AB757">
        <v>905.20687188965678</v>
      </c>
      <c r="AC757">
        <v>895.28554945509904</v>
      </c>
      <c r="AD757">
        <v>774.09033515936767</v>
      </c>
      <c r="AE757">
        <v>1053.236616787229</v>
      </c>
      <c r="AF757">
        <v>58.660948064790247</v>
      </c>
      <c r="AG757">
        <v>58.331450558201666</v>
      </c>
      <c r="AH757">
        <v>57.246289764520391</v>
      </c>
      <c r="AI757">
        <v>60.968925459728077</v>
      </c>
      <c r="AJ757">
        <v>0.49312850414799853</v>
      </c>
      <c r="AK757">
        <v>0.49312860032924688</v>
      </c>
      <c r="AL757">
        <v>0.4931063692992762</v>
      </c>
      <c r="AM757">
        <v>0.49315051208316102</v>
      </c>
      <c r="AN757">
        <v>0.96527020225204652</v>
      </c>
      <c r="AO757">
        <v>0.96527020225204685</v>
      </c>
      <c r="AP757">
        <v>0.96527020225204685</v>
      </c>
      <c r="AQ757">
        <v>0.96527020225204685</v>
      </c>
      <c r="AR757">
        <v>13.15629308146883</v>
      </c>
      <c r="AS757">
        <v>13.15629308146883</v>
      </c>
      <c r="AT757">
        <v>13.15629308146883</v>
      </c>
      <c r="AU757">
        <v>13.15629308146883</v>
      </c>
      <c r="AV757" t="str">
        <f>VLOOKUP(Sheet1[[#This Row],[NPDES ID2]],Combined_Sheet__Major_Only___2[[NPDES ID2]:[ECHO BFR]],3,FALSE)</f>
        <v>TX</v>
      </c>
      <c r="AW757" t="s">
        <v>41</v>
      </c>
      <c r="AX757" t="str">
        <f>VLOOKUP(Sheet1[[#This Row],[NPDES ID2]],Combined_Sheet__Major_Only___2[[NPDES ID2]:[ECHO BFR]],27,FALSE)</f>
        <v>-</v>
      </c>
      <c r="AY757" t="str">
        <f>VLOOKUP(Sheet1[[#This Row],[NPDES ID2]],Combined_Sheet__Major_Only___2[[NPDES ID2]:[ECHO BFR]],28,FALSE)</f>
        <v>-</v>
      </c>
      <c r="AZ757" t="str">
        <f>VLOOKUP(Sheet1[[#This Row],[NPDES ID2]],Combined_Sheet__Major_Only___2[[NPDES ID2]:[ECHO BFR]],29,FALSE)</f>
        <v>thickening, preliminaryOps</v>
      </c>
      <c r="BA757">
        <f>VLOOKUP(Sheet1[[#This Row],[NPDES ID2]],Combined_Sheet__Major_Only___2[[NPDES ID2]:[ECHO BFR]],17,FALSE)</f>
        <v>33.04627</v>
      </c>
      <c r="BB757">
        <f>VLOOKUP(Sheet1[[#This Row],[NPDES ID2]],Combined_Sheet__Major_Only___2[[NPDES ID2]:[ECHO BFR]],18,FALSE)</f>
        <v>-97.001170000000002</v>
      </c>
      <c r="BC757" t="str">
        <f>IF(ISNUMBER(SEARCH("aerobic",$AW757)),"aerobic","")</f>
        <v>aerobic</v>
      </c>
      <c r="BD757" t="str">
        <f>IF(ISNUMBER(SEARCH("anaer",$AW757)),"anaer","")</f>
        <v/>
      </c>
      <c r="BE757" t="str">
        <f>IF(ISNUMBER(SEARCH("thickening",$AZ757)),"thickening","")</f>
        <v>thickening</v>
      </c>
      <c r="BF757" s="3" t="str">
        <f>IF(ISNUMBER(SEARCH("airDry",$AW757)),"airDry","")</f>
        <v/>
      </c>
      <c r="BG757" s="3" t="str">
        <f>IF(ISNUMBER(SEARCH("heatDry",$AY757)),"heatDry","")</f>
        <v/>
      </c>
      <c r="BH757" s="3" t="str">
        <f>IF(AND(ISNUMBER(SEARCH("aerobic",$AW757)),ISNUMBER(SEARCH("anaer",$AW757))),"Combined Aer and Anaer.","")</f>
        <v/>
      </c>
    </row>
    <row r="758" spans="1:60" x14ac:dyDescent="0.25">
      <c r="A758" s="4">
        <v>986</v>
      </c>
      <c r="B758" t="s">
        <v>4779</v>
      </c>
      <c r="C758">
        <v>518</v>
      </c>
      <c r="D758">
        <v>377.32677722723918</v>
      </c>
      <c r="E758">
        <v>379.23187649156012</v>
      </c>
      <c r="F758">
        <v>295.05890211535939</v>
      </c>
      <c r="G758">
        <v>458.24124649521332</v>
      </c>
      <c r="H758">
        <v>-117.0609372126649</v>
      </c>
      <c r="I758">
        <v>-119.4260944585611</v>
      </c>
      <c r="J758">
        <v>-135.0094570618223</v>
      </c>
      <c r="K758">
        <v>-93.634803718395119</v>
      </c>
      <c r="L758">
        <v>337.51166894360472</v>
      </c>
      <c r="M758">
        <v>335.99255911325889</v>
      </c>
      <c r="N758">
        <v>330.96009823771971</v>
      </c>
      <c r="O758">
        <v>348.18802748748101</v>
      </c>
      <c r="P758">
        <v>12.125877302067259</v>
      </c>
      <c r="Q758">
        <v>12.269262413262879</v>
      </c>
      <c r="R758">
        <v>10.0723055717968</v>
      </c>
      <c r="S758">
        <v>13.816216582180161</v>
      </c>
      <c r="T758">
        <v>71386.193697743933</v>
      </c>
      <c r="U758">
        <v>71386.140012784061</v>
      </c>
      <c r="V758">
        <v>71338.059907096846</v>
      </c>
      <c r="W758">
        <v>71434.66017667354</v>
      </c>
      <c r="X758">
        <v>4931.5880018088092</v>
      </c>
      <c r="Y758">
        <v>4951.7796566863772</v>
      </c>
      <c r="Z758">
        <v>4782.1425867198741</v>
      </c>
      <c r="AA758">
        <v>5027.782501024918</v>
      </c>
      <c r="AB758">
        <v>818.75513294135465</v>
      </c>
      <c r="AC758">
        <v>811.42168847918106</v>
      </c>
      <c r="AD758">
        <v>702.31348815733168</v>
      </c>
      <c r="AE758">
        <v>952.45538937935521</v>
      </c>
      <c r="AF758">
        <v>63.85529427765875</v>
      </c>
      <c r="AG758">
        <v>63.567227669056727</v>
      </c>
      <c r="AH758">
        <v>62.617144669267319</v>
      </c>
      <c r="AI758">
        <v>65.874700422431019</v>
      </c>
      <c r="AJ758">
        <v>0.55653574501755987</v>
      </c>
      <c r="AK758">
        <v>0.55653580347487708</v>
      </c>
      <c r="AL758">
        <v>0.55652231876174774</v>
      </c>
      <c r="AM758">
        <v>0.55654909397391217</v>
      </c>
      <c r="AN758">
        <v>0.9654891502211761</v>
      </c>
      <c r="AO758">
        <v>0.96548915022117632</v>
      </c>
      <c r="AP758">
        <v>0.96548915022117632</v>
      </c>
      <c r="AQ758">
        <v>0.96548915022117632</v>
      </c>
      <c r="AR758">
        <v>14.50974890410347</v>
      </c>
      <c r="AS758">
        <v>14.50974890410347</v>
      </c>
      <c r="AT758">
        <v>14.50974890410347</v>
      </c>
      <c r="AU758">
        <v>14.50974890410347</v>
      </c>
      <c r="AV758" t="str">
        <f>VLOOKUP(Sheet1[[#This Row],[NPDES ID2]],Combined_Sheet__Major_Only___2[[NPDES ID2]:[ECHO BFR]],3,FALSE)</f>
        <v>CA</v>
      </c>
      <c r="AW758" t="s">
        <v>41</v>
      </c>
      <c r="AX758" t="str">
        <f>VLOOKUP(Sheet1[[#This Row],[NPDES ID2]],Combined_Sheet__Major_Only___2[[NPDES ID2]:[ECHO BFR]],27,FALSE)</f>
        <v>-</v>
      </c>
      <c r="AY758" t="str">
        <f>VLOOKUP(Sheet1[[#This Row],[NPDES ID2]],Combined_Sheet__Major_Only___2[[NPDES ID2]:[ECHO BFR]],28,FALSE)</f>
        <v>highTempCompost</v>
      </c>
      <c r="AZ758" t="str">
        <f>VLOOKUP(Sheet1[[#This Row],[NPDES ID2]],Combined_Sheet__Major_Only___2[[NPDES ID2]:[ECHO BFR]],29,FALSE)</f>
        <v>thickening</v>
      </c>
      <c r="BA758">
        <f>VLOOKUP(Sheet1[[#This Row],[NPDES ID2]],Combined_Sheet__Major_Only___2[[NPDES ID2]:[ECHO BFR]],17,FALSE)</f>
        <v>33.017359999999996</v>
      </c>
      <c r="BB758">
        <f>VLOOKUP(Sheet1[[#This Row],[NPDES ID2]],Combined_Sheet__Major_Only___2[[NPDES ID2]:[ECHO BFR]],18,FALSE)</f>
        <v>-115.50923</v>
      </c>
      <c r="BC758" t="str">
        <f>IF(ISNUMBER(SEARCH("aerobic",$AW758)),"aerobic","")</f>
        <v>aerobic</v>
      </c>
      <c r="BD758" t="str">
        <f>IF(ISNUMBER(SEARCH("anaer",$AW758)),"anaer","")</f>
        <v/>
      </c>
      <c r="BE758" t="str">
        <f>IF(ISNUMBER(SEARCH("thickening",$AZ758)),"thickening","")</f>
        <v>thickening</v>
      </c>
      <c r="BF758" s="2" t="str">
        <f>IF(ISNUMBER(SEARCH("airDry",$AW758)),"airDry","")</f>
        <v/>
      </c>
      <c r="BG758" s="2" t="str">
        <f>IF(ISNUMBER(SEARCH("heatDry",$AY758)),"heatDry","")</f>
        <v/>
      </c>
      <c r="BH758" s="2" t="str">
        <f>IF(AND(ISNUMBER(SEARCH("aerobic",$AW758)),ISNUMBER(SEARCH("anaer",$AW758))),"Combined Aer and Anaer.","")</f>
        <v/>
      </c>
    </row>
    <row r="759" spans="1:60" x14ac:dyDescent="0.25">
      <c r="A759" s="4">
        <v>1415</v>
      </c>
      <c r="B759" t="s">
        <v>6699</v>
      </c>
      <c r="C759">
        <v>133.85</v>
      </c>
      <c r="D759">
        <v>899.90854480389226</v>
      </c>
      <c r="E759">
        <v>898.32923720683766</v>
      </c>
      <c r="F759">
        <v>643.08226963918673</v>
      </c>
      <c r="G759">
        <v>1172.7717850158019</v>
      </c>
      <c r="H759">
        <v>-125.0748282490184</v>
      </c>
      <c r="I759">
        <v>-127.528180197626</v>
      </c>
      <c r="J759">
        <v>-143.82171088553611</v>
      </c>
      <c r="K759">
        <v>-101.96055630199569</v>
      </c>
      <c r="L759">
        <v>82.07569962488617</v>
      </c>
      <c r="M759">
        <v>81.642288556327927</v>
      </c>
      <c r="N759">
        <v>80.207783529990508</v>
      </c>
      <c r="O759">
        <v>85.120067998528384</v>
      </c>
      <c r="P759">
        <v>3.1440501741890778</v>
      </c>
      <c r="Q759">
        <v>3.1756913494819852</v>
      </c>
      <c r="R759">
        <v>2.6326915129153758</v>
      </c>
      <c r="S759">
        <v>3.583673546454043</v>
      </c>
      <c r="T759">
        <v>71503.902380156491</v>
      </c>
      <c r="U759">
        <v>71503.84860889829</v>
      </c>
      <c r="V759">
        <v>71455.691214653649</v>
      </c>
      <c r="W759">
        <v>71552.446768736787</v>
      </c>
      <c r="X759">
        <v>5249.3989294015846</v>
      </c>
      <c r="Y759">
        <v>5274.7906812926267</v>
      </c>
      <c r="Z759">
        <v>5063.0070928710984</v>
      </c>
      <c r="AA759">
        <v>5369.5455868251911</v>
      </c>
      <c r="AB759">
        <v>880.69153568136278</v>
      </c>
      <c r="AC759">
        <v>871.44408520828972</v>
      </c>
      <c r="AD759">
        <v>754.04577064042223</v>
      </c>
      <c r="AE759">
        <v>1023.372860481292</v>
      </c>
      <c r="AF759">
        <v>60.093219799738748</v>
      </c>
      <c r="AG759">
        <v>59.775722830890089</v>
      </c>
      <c r="AH759">
        <v>58.72593737262855</v>
      </c>
      <c r="AI759">
        <v>62.32208205399904</v>
      </c>
      <c r="AJ759">
        <v>0.51060049511257299</v>
      </c>
      <c r="AK759">
        <v>0.510600509591143</v>
      </c>
      <c r="AL759">
        <v>0.51059717536899618</v>
      </c>
      <c r="AM759">
        <v>0.51060379567654335</v>
      </c>
      <c r="AN759">
        <v>0.965543153819022</v>
      </c>
      <c r="AO759">
        <v>0.96554315381902178</v>
      </c>
      <c r="AP759">
        <v>0.96554315381902178</v>
      </c>
      <c r="AQ759">
        <v>0.96554315381902178</v>
      </c>
      <c r="AR759">
        <v>13.569913176349299</v>
      </c>
      <c r="AS759">
        <v>13.56991317634931</v>
      </c>
      <c r="AT759">
        <v>13.56991317634931</v>
      </c>
      <c r="AU759">
        <v>13.56991317634931</v>
      </c>
      <c r="AV759" t="str">
        <f>VLOOKUP(Sheet1[[#This Row],[NPDES ID2]],Combined_Sheet__Major_Only___2[[NPDES ID2]:[ECHO BFR]],3,FALSE)</f>
        <v>MN</v>
      </c>
      <c r="AW759" t="s">
        <v>41</v>
      </c>
      <c r="AX759" t="str">
        <f>VLOOKUP(Sheet1[[#This Row],[NPDES ID2]],Combined_Sheet__Major_Only___2[[NPDES ID2]:[ECHO BFR]],27,FALSE)</f>
        <v>-</v>
      </c>
      <c r="AY759" t="str">
        <f>VLOOKUP(Sheet1[[#This Row],[NPDES ID2]],Combined_Sheet__Major_Only___2[[NPDES ID2]:[ECHO BFR]],28,FALSE)</f>
        <v>-</v>
      </c>
      <c r="AZ759" t="str">
        <f>VLOOKUP(Sheet1[[#This Row],[NPDES ID2]],Combined_Sheet__Major_Only___2[[NPDES ID2]:[ECHO BFR]],29,FALSE)</f>
        <v>thickening</v>
      </c>
      <c r="BA759">
        <f>VLOOKUP(Sheet1[[#This Row],[NPDES ID2]],Combined_Sheet__Major_Only___2[[NPDES ID2]:[ECHO BFR]],17,FALSE)</f>
        <v>44.933300000000003</v>
      </c>
      <c r="BB759">
        <f>VLOOKUP(Sheet1[[#This Row],[NPDES ID2]],Combined_Sheet__Major_Only___2[[NPDES ID2]:[ECHO BFR]],18,FALSE)</f>
        <v>-95.716700000000003</v>
      </c>
      <c r="BC759" t="str">
        <f>IF(ISNUMBER(SEARCH("aerobic",$AW759)),"aerobic","")</f>
        <v>aerobic</v>
      </c>
      <c r="BD759" t="str">
        <f>IF(ISNUMBER(SEARCH("anaer",$AW759)),"anaer","")</f>
        <v/>
      </c>
      <c r="BE759" t="str">
        <f>IF(ISNUMBER(SEARCH("thickening",$AZ759)),"thickening","")</f>
        <v>thickening</v>
      </c>
      <c r="BF759" s="3" t="str">
        <f>IF(ISNUMBER(SEARCH("airDry",$AW759)),"airDry","")</f>
        <v/>
      </c>
      <c r="BG759" s="3" t="str">
        <f>IF(ISNUMBER(SEARCH("heatDry",$AY759)),"heatDry","")</f>
        <v/>
      </c>
      <c r="BH759" s="3" t="str">
        <f>IF(AND(ISNUMBER(SEARCH("aerobic",$AW759)),ISNUMBER(SEARCH("anaer",$AW759))),"Combined Aer and Anaer.","")</f>
        <v/>
      </c>
    </row>
    <row r="760" spans="1:60" x14ac:dyDescent="0.25">
      <c r="A760" s="4">
        <v>517</v>
      </c>
      <c r="B760" t="s">
        <v>2553</v>
      </c>
      <c r="C760">
        <v>309</v>
      </c>
      <c r="D760">
        <v>499.99030816004768</v>
      </c>
      <c r="E760">
        <v>504.21501539847782</v>
      </c>
      <c r="F760">
        <v>380.57443144519999</v>
      </c>
      <c r="G760">
        <v>638.12218233978376</v>
      </c>
      <c r="H760">
        <v>-126.6718590964865</v>
      </c>
      <c r="I760">
        <v>-129.11900746718811</v>
      </c>
      <c r="J760">
        <v>-145.5873158344628</v>
      </c>
      <c r="K760">
        <v>-103.69808490012311</v>
      </c>
      <c r="L760">
        <v>187.1549572380587</v>
      </c>
      <c r="M760">
        <v>186.1362738697074</v>
      </c>
      <c r="N760">
        <v>182.76335105805859</v>
      </c>
      <c r="O760">
        <v>194.3120542225239</v>
      </c>
      <c r="P760">
        <v>7.262859822641631</v>
      </c>
      <c r="Q760">
        <v>7.3301757297115184</v>
      </c>
      <c r="R760">
        <v>6.0911780987920938</v>
      </c>
      <c r="S760">
        <v>8.2872922506644286</v>
      </c>
      <c r="T760">
        <v>71590.498463993164</v>
      </c>
      <c r="U760">
        <v>71590.444629246893</v>
      </c>
      <c r="V760">
        <v>71542.230375251049</v>
      </c>
      <c r="W760">
        <v>71639.100169251411</v>
      </c>
      <c r="X760">
        <v>5321.0680793246274</v>
      </c>
      <c r="Y760">
        <v>5347.5534208672161</v>
      </c>
      <c r="Z760">
        <v>5126.3292470134966</v>
      </c>
      <c r="AA760">
        <v>5446.6594857740138</v>
      </c>
      <c r="AB760">
        <v>936.20520007942605</v>
      </c>
      <c r="AC760">
        <v>925.18017491260036</v>
      </c>
      <c r="AD760">
        <v>795.87947652298465</v>
      </c>
      <c r="AE760">
        <v>1095.2117118111339</v>
      </c>
      <c r="AF760">
        <v>59.357615602970952</v>
      </c>
      <c r="AG760">
        <v>59.034142352242498</v>
      </c>
      <c r="AH760">
        <v>57.965592318757061</v>
      </c>
      <c r="AI760">
        <v>61.627245206116108</v>
      </c>
      <c r="AJ760">
        <v>0.50162583417917594</v>
      </c>
      <c r="AK760">
        <v>0.50162586776251405</v>
      </c>
      <c r="AL760">
        <v>0.50161812739382694</v>
      </c>
      <c r="AM760">
        <v>0.50163349651696298</v>
      </c>
      <c r="AN760">
        <v>0.96558277547656912</v>
      </c>
      <c r="AO760">
        <v>0.96558277547656945</v>
      </c>
      <c r="AP760">
        <v>0.96558277547656945</v>
      </c>
      <c r="AQ760">
        <v>0.96558277547656945</v>
      </c>
      <c r="AR760">
        <v>13.035247448953919</v>
      </c>
      <c r="AS760">
        <v>13.035247448953919</v>
      </c>
      <c r="AT760">
        <v>13.035247448953919</v>
      </c>
      <c r="AU760">
        <v>13.035247448953919</v>
      </c>
      <c r="AV760" t="str">
        <f>VLOOKUP(Sheet1[[#This Row],[NPDES ID2]],Combined_Sheet__Major_Only___2[[NPDES ID2]:[ECHO BFR]],3,FALSE)</f>
        <v>PA</v>
      </c>
      <c r="AW760" t="s">
        <v>41</v>
      </c>
      <c r="AX760" t="str">
        <f>VLOOKUP(Sheet1[[#This Row],[NPDES ID2]],Combined_Sheet__Major_Only___2[[NPDES ID2]:[ECHO BFR]],27,FALSE)</f>
        <v>-</v>
      </c>
      <c r="AY760" t="str">
        <f>VLOOKUP(Sheet1[[#This Row],[NPDES ID2]],Combined_Sheet__Major_Only___2[[NPDES ID2]:[ECHO BFR]],28,FALSE)</f>
        <v>-</v>
      </c>
      <c r="AZ760" t="str">
        <f>VLOOKUP(Sheet1[[#This Row],[NPDES ID2]],Combined_Sheet__Major_Only___2[[NPDES ID2]:[ECHO BFR]],29,FALSE)</f>
        <v>thickening</v>
      </c>
      <c r="BA760">
        <f>VLOOKUP(Sheet1[[#This Row],[NPDES ID2]],Combined_Sheet__Major_Only___2[[NPDES ID2]:[ECHO BFR]],17,FALSE)</f>
        <v>41.228299999999997</v>
      </c>
      <c r="BB760">
        <f>VLOOKUP(Sheet1[[#This Row],[NPDES ID2]],Combined_Sheet__Major_Only___2[[NPDES ID2]:[ECHO BFR]],18,FALSE)</f>
        <v>-77.04607</v>
      </c>
      <c r="BC760" t="str">
        <f>IF(ISNUMBER(SEARCH("aerobic",$AW760)),"aerobic","")</f>
        <v>aerobic</v>
      </c>
      <c r="BD760" t="str">
        <f>IF(ISNUMBER(SEARCH("anaer",$AW760)),"anaer","")</f>
        <v/>
      </c>
      <c r="BE760" t="str">
        <f>IF(ISNUMBER(SEARCH("thickening",$AZ760)),"thickening","")</f>
        <v>thickening</v>
      </c>
      <c r="BF760" s="3" t="str">
        <f>IF(ISNUMBER(SEARCH("airDry",$AW760)),"airDry","")</f>
        <v/>
      </c>
      <c r="BG760" s="3" t="str">
        <f>IF(ISNUMBER(SEARCH("heatDry",$AY760)),"heatDry","")</f>
        <v/>
      </c>
      <c r="BH760" s="3" t="str">
        <f>IF(AND(ISNUMBER(SEARCH("aerobic",$AW760)),ISNUMBER(SEARCH("anaer",$AW760))),"Combined Aer and Anaer.","")</f>
        <v/>
      </c>
    </row>
    <row r="761" spans="1:60" x14ac:dyDescent="0.25">
      <c r="A761" s="4">
        <v>2488</v>
      </c>
      <c r="B761" t="s">
        <v>11572</v>
      </c>
      <c r="C761">
        <v>191.21</v>
      </c>
      <c r="D761">
        <v>650.53715627147108</v>
      </c>
      <c r="E761">
        <v>648.28778143980594</v>
      </c>
      <c r="F761">
        <v>474.78277898738799</v>
      </c>
      <c r="G761">
        <v>844.78350343118734</v>
      </c>
      <c r="H761">
        <v>-119.7070990543229</v>
      </c>
      <c r="I761">
        <v>-122.0352948510621</v>
      </c>
      <c r="J761">
        <v>-137.83404507933949</v>
      </c>
      <c r="K761">
        <v>-96.332100587886231</v>
      </c>
      <c r="L761">
        <v>122.1193174592964</v>
      </c>
      <c r="M761">
        <v>121.5387850738642</v>
      </c>
      <c r="N761">
        <v>119.61701919958711</v>
      </c>
      <c r="O761">
        <v>126.1975071271746</v>
      </c>
      <c r="P761">
        <v>4.4813066265423034</v>
      </c>
      <c r="Q761">
        <v>4.5242260559966869</v>
      </c>
      <c r="R761">
        <v>3.7324904426220669</v>
      </c>
      <c r="S761">
        <v>5.1113657686318907</v>
      </c>
      <c r="T761">
        <v>71646.218282858754</v>
      </c>
      <c r="U761">
        <v>71646.164407261385</v>
      </c>
      <c r="V761">
        <v>71597.913567141819</v>
      </c>
      <c r="W761">
        <v>71694.856868247967</v>
      </c>
      <c r="X761">
        <v>5049.6897677758716</v>
      </c>
      <c r="Y761">
        <v>5071.5892370679921</v>
      </c>
      <c r="Z761">
        <v>4888.1603895800563</v>
      </c>
      <c r="AA761">
        <v>5153.6902693885459</v>
      </c>
      <c r="AB761">
        <v>999.15616691056346</v>
      </c>
      <c r="AC761">
        <v>985.83058005949897</v>
      </c>
      <c r="AD761">
        <v>832.19474361662924</v>
      </c>
      <c r="AE761">
        <v>1195.404597728028</v>
      </c>
      <c r="AF761">
        <v>62.589939082218741</v>
      </c>
      <c r="AG761">
        <v>62.29214155857094</v>
      </c>
      <c r="AH761">
        <v>61.307966383905317</v>
      </c>
      <c r="AI761">
        <v>64.679942751262004</v>
      </c>
      <c r="AJ761">
        <v>0.54107910485650301</v>
      </c>
      <c r="AK761">
        <v>0.54107912745566367</v>
      </c>
      <c r="AL761">
        <v>0.54107392163429335</v>
      </c>
      <c r="AM761">
        <v>0.54108425815117245</v>
      </c>
      <c r="AN761">
        <v>0.96560822169156491</v>
      </c>
      <c r="AO761">
        <v>0.96560822169156513</v>
      </c>
      <c r="AP761">
        <v>0.96560822169156513</v>
      </c>
      <c r="AQ761">
        <v>0.96560822169156513</v>
      </c>
      <c r="AR761">
        <v>12.8634091107494</v>
      </c>
      <c r="AS761">
        <v>12.8634091107494</v>
      </c>
      <c r="AT761">
        <v>12.8634091107494</v>
      </c>
      <c r="AU761">
        <v>12.8634091107494</v>
      </c>
      <c r="AV761" t="str">
        <f>VLOOKUP(Sheet1[[#This Row],[NPDES ID2]],Combined_Sheet__Major_Only___2[[NPDES ID2]:[ECHO BFR]],3,FALSE)</f>
        <v>TX</v>
      </c>
      <c r="AW761" t="s">
        <v>41</v>
      </c>
      <c r="AX761" t="str">
        <f>VLOOKUP(Sheet1[[#This Row],[NPDES ID2]],Combined_Sheet__Major_Only___2[[NPDES ID2]:[ECHO BFR]],27,FALSE)</f>
        <v>-</v>
      </c>
      <c r="AY761" t="str">
        <f>VLOOKUP(Sheet1[[#This Row],[NPDES ID2]],Combined_Sheet__Major_Only___2[[NPDES ID2]:[ECHO BFR]],28,FALSE)</f>
        <v>-</v>
      </c>
      <c r="AZ761" t="str">
        <f>VLOOKUP(Sheet1[[#This Row],[NPDES ID2]],Combined_Sheet__Major_Only___2[[NPDES ID2]:[ECHO BFR]],29,FALSE)</f>
        <v>thickening</v>
      </c>
      <c r="BA761">
        <f>VLOOKUP(Sheet1[[#This Row],[NPDES ID2]],Combined_Sheet__Major_Only___2[[NPDES ID2]:[ECHO BFR]],17,FALSE)</f>
        <v>29.365531000000001</v>
      </c>
      <c r="BB761">
        <f>VLOOKUP(Sheet1[[#This Row],[NPDES ID2]],Combined_Sheet__Major_Only___2[[NPDES ID2]:[ECHO BFR]],18,FALSE)</f>
        <v>-95.234120000000004</v>
      </c>
      <c r="BC761" t="str">
        <f>IF(ISNUMBER(SEARCH("aerobic",$AW761)),"aerobic","")</f>
        <v>aerobic</v>
      </c>
      <c r="BD761" t="str">
        <f>IF(ISNUMBER(SEARCH("anaer",$AW761)),"anaer","")</f>
        <v/>
      </c>
      <c r="BE761" t="str">
        <f>IF(ISNUMBER(SEARCH("thickening",$AZ761)),"thickening","")</f>
        <v>thickening</v>
      </c>
      <c r="BF761" s="2" t="str">
        <f>IF(ISNUMBER(SEARCH("airDry",$AW761)),"airDry","")</f>
        <v/>
      </c>
      <c r="BG761" s="2" t="str">
        <f>IF(ISNUMBER(SEARCH("heatDry",$AY761)),"heatDry","")</f>
        <v/>
      </c>
      <c r="BH761" s="2" t="str">
        <f>IF(AND(ISNUMBER(SEARCH("aerobic",$AW761)),ISNUMBER(SEARCH("anaer",$AW761))),"Combined Aer and Anaer.","")</f>
        <v/>
      </c>
    </row>
    <row r="762" spans="1:60" x14ac:dyDescent="0.25">
      <c r="A762" s="4">
        <v>2414</v>
      </c>
      <c r="B762" t="s">
        <v>11257</v>
      </c>
      <c r="C762">
        <v>263.459</v>
      </c>
      <c r="D762">
        <v>548.27582599123389</v>
      </c>
      <c r="E762">
        <v>551.74653126750286</v>
      </c>
      <c r="F762">
        <v>410.71543172506642</v>
      </c>
      <c r="G762">
        <v>705.51005104485751</v>
      </c>
      <c r="H762">
        <v>-126.3723444400143</v>
      </c>
      <c r="I762">
        <v>-128.81768688710051</v>
      </c>
      <c r="J762">
        <v>-145.25704763348341</v>
      </c>
      <c r="K762">
        <v>-103.36773229461571</v>
      </c>
      <c r="L762">
        <v>159.94521752847851</v>
      </c>
      <c r="M762">
        <v>159.07957157141371</v>
      </c>
      <c r="N762">
        <v>156.21365066364319</v>
      </c>
      <c r="O762">
        <v>166.02673058798189</v>
      </c>
      <c r="P762">
        <v>6.1917051438822712</v>
      </c>
      <c r="Q762">
        <v>6.2504758693060563</v>
      </c>
      <c r="R762">
        <v>5.1912702230906378</v>
      </c>
      <c r="S762">
        <v>7.0636229681374578</v>
      </c>
      <c r="T762">
        <v>71915.997013674889</v>
      </c>
      <c r="U762">
        <v>71915.942940288776</v>
      </c>
      <c r="V762">
        <v>71867.514961078909</v>
      </c>
      <c r="W762">
        <v>71964.814161649716</v>
      </c>
      <c r="X762">
        <v>5332.7545759255017</v>
      </c>
      <c r="Y762">
        <v>5359.1562388405691</v>
      </c>
      <c r="Z762">
        <v>5138.695335277188</v>
      </c>
      <c r="AA762">
        <v>5457.8942965435426</v>
      </c>
      <c r="AB762">
        <v>918.86599807816037</v>
      </c>
      <c r="AC762">
        <v>908.49605354567348</v>
      </c>
      <c r="AD762">
        <v>783.67715706827187</v>
      </c>
      <c r="AE762">
        <v>1071.568337758566</v>
      </c>
      <c r="AF762">
        <v>59.496397225375269</v>
      </c>
      <c r="AG762">
        <v>59.174062847229678</v>
      </c>
      <c r="AH762">
        <v>58.109016302755897</v>
      </c>
      <c r="AI762">
        <v>61.758344268203572</v>
      </c>
      <c r="AJ762">
        <v>0.50331883648967435</v>
      </c>
      <c r="AK762">
        <v>0.50331886506672885</v>
      </c>
      <c r="AL762">
        <v>0.5033122800342319</v>
      </c>
      <c r="AM762">
        <v>0.50332535511440712</v>
      </c>
      <c r="AN762">
        <v>0.96573089444905424</v>
      </c>
      <c r="AO762">
        <v>0.96573089444905458</v>
      </c>
      <c r="AP762">
        <v>0.96573089444905458</v>
      </c>
      <c r="AQ762">
        <v>0.96573089444905458</v>
      </c>
      <c r="AR762">
        <v>13.22571646231715</v>
      </c>
      <c r="AS762">
        <v>13.22571646231715</v>
      </c>
      <c r="AT762">
        <v>13.22571646231715</v>
      </c>
      <c r="AU762">
        <v>13.22571646231715</v>
      </c>
      <c r="AV762" t="str">
        <f>VLOOKUP(Sheet1[[#This Row],[NPDES ID2]],Combined_Sheet__Major_Only___2[[NPDES ID2]:[ECHO BFR]],3,FALSE)</f>
        <v>MO</v>
      </c>
      <c r="AW762" t="s">
        <v>41</v>
      </c>
      <c r="AX762" t="str">
        <f>VLOOKUP(Sheet1[[#This Row],[NPDES ID2]],Combined_Sheet__Major_Only___2[[NPDES ID2]:[ECHO BFR]],27,FALSE)</f>
        <v>-</v>
      </c>
      <c r="AY762" t="str">
        <f>VLOOKUP(Sheet1[[#This Row],[NPDES ID2]],Combined_Sheet__Major_Only___2[[NPDES ID2]:[ECHO BFR]],28,FALSE)</f>
        <v>-</v>
      </c>
      <c r="AZ762" t="str">
        <f>VLOOKUP(Sheet1[[#This Row],[NPDES ID2]],Combined_Sheet__Major_Only___2[[NPDES ID2]:[ECHO BFR]],29,FALSE)</f>
        <v>sludgeLagoon, thickening</v>
      </c>
      <c r="BA762">
        <f>VLOOKUP(Sheet1[[#This Row],[NPDES ID2]],Combined_Sheet__Major_Only___2[[NPDES ID2]:[ECHO BFR]],17,FALSE)</f>
        <v>38.464502000000003</v>
      </c>
      <c r="BB762">
        <f>VLOOKUP(Sheet1[[#This Row],[NPDES ID2]],Combined_Sheet__Major_Only___2[[NPDES ID2]:[ECHO BFR]],18,FALSE)</f>
        <v>-90.416003000000003</v>
      </c>
      <c r="BC762" t="str">
        <f>IF(ISNUMBER(SEARCH("aerobic",$AW762)),"aerobic","")</f>
        <v>aerobic</v>
      </c>
      <c r="BD762" t="str">
        <f>IF(ISNUMBER(SEARCH("anaer",$AW762)),"anaer","")</f>
        <v/>
      </c>
      <c r="BE762" t="str">
        <f>IF(ISNUMBER(SEARCH("thickening",$AZ762)),"thickening","")</f>
        <v>thickening</v>
      </c>
      <c r="BF762" s="2" t="str">
        <f>IF(ISNUMBER(SEARCH("airDry",$AW762)),"airDry","")</f>
        <v/>
      </c>
      <c r="BG762" s="2" t="str">
        <f>IF(ISNUMBER(SEARCH("heatDry",$AY762)),"heatDry","")</f>
        <v/>
      </c>
      <c r="BH762" s="2" t="str">
        <f>IF(AND(ISNUMBER(SEARCH("aerobic",$AW762)),ISNUMBER(SEARCH("anaer",$AW762))),"Combined Aer and Anaer.","")</f>
        <v/>
      </c>
    </row>
    <row r="763" spans="1:60" x14ac:dyDescent="0.25">
      <c r="A763" s="4">
        <v>1370</v>
      </c>
      <c r="B763" t="s">
        <v>6505</v>
      </c>
      <c r="C763">
        <v>154.06</v>
      </c>
      <c r="D763">
        <v>807.84402831483317</v>
      </c>
      <c r="E763">
        <v>806.17539213247846</v>
      </c>
      <c r="F763">
        <v>581.51625633194453</v>
      </c>
      <c r="G763">
        <v>1051.6991682510679</v>
      </c>
      <c r="H763">
        <v>-126.0936885288732</v>
      </c>
      <c r="I763">
        <v>-128.5227590274778</v>
      </c>
      <c r="J763">
        <v>-144.95286059544151</v>
      </c>
      <c r="K763">
        <v>-103.0381077019174</v>
      </c>
      <c r="L763">
        <v>93.750637007295623</v>
      </c>
      <c r="M763">
        <v>93.246118663027943</v>
      </c>
      <c r="N763">
        <v>91.576202292548587</v>
      </c>
      <c r="O763">
        <v>97.294555388888284</v>
      </c>
      <c r="P763">
        <v>3.6202292868844008</v>
      </c>
      <c r="Q763">
        <v>3.6554059342735119</v>
      </c>
      <c r="R763">
        <v>3.0343663318220719</v>
      </c>
      <c r="S763">
        <v>4.1291918943306296</v>
      </c>
      <c r="T763">
        <v>72281.357547760781</v>
      </c>
      <c r="U763">
        <v>72281.303206509911</v>
      </c>
      <c r="V763">
        <v>72232.635328356031</v>
      </c>
      <c r="W763">
        <v>72330.416522515079</v>
      </c>
      <c r="X763">
        <v>5347.1738263267862</v>
      </c>
      <c r="Y763">
        <v>5373.5058014600963</v>
      </c>
      <c r="Z763">
        <v>5153.7098136060122</v>
      </c>
      <c r="AA763">
        <v>5471.9132881656087</v>
      </c>
      <c r="AB763">
        <v>844.91314585051077</v>
      </c>
      <c r="AC763">
        <v>836.86146489020086</v>
      </c>
      <c r="AD763">
        <v>729.99320689146305</v>
      </c>
      <c r="AE763">
        <v>972.92407774799483</v>
      </c>
      <c r="AF763">
        <v>59.636758642690857</v>
      </c>
      <c r="AG763">
        <v>59.31563502767888</v>
      </c>
      <c r="AH763">
        <v>58.253946061483163</v>
      </c>
      <c r="AI763">
        <v>61.890975693669901</v>
      </c>
      <c r="AJ763">
        <v>0.50503120103713584</v>
      </c>
      <c r="AK763">
        <v>0.50503121734077983</v>
      </c>
      <c r="AL763">
        <v>0.50502746250426189</v>
      </c>
      <c r="AM763">
        <v>0.50503491797471634</v>
      </c>
      <c r="AN763">
        <v>0.965895641370485</v>
      </c>
      <c r="AO763">
        <v>0.965895641370485</v>
      </c>
      <c r="AP763">
        <v>0.965895641370485</v>
      </c>
      <c r="AQ763">
        <v>0.965895641370485</v>
      </c>
      <c r="AR763">
        <v>13.95952030984523</v>
      </c>
      <c r="AS763">
        <v>13.95952030984523</v>
      </c>
      <c r="AT763">
        <v>13.95952030984523</v>
      </c>
      <c r="AU763">
        <v>13.95952030984523</v>
      </c>
      <c r="AV763" t="str">
        <f>VLOOKUP(Sheet1[[#This Row],[NPDES ID2]],Combined_Sheet__Major_Only___2[[NPDES ID2]:[ECHO BFR]],3,FALSE)</f>
        <v>CO</v>
      </c>
      <c r="AW763" t="s">
        <v>41</v>
      </c>
      <c r="AX763" t="str">
        <f>VLOOKUP(Sheet1[[#This Row],[NPDES ID2]],Combined_Sheet__Major_Only___2[[NPDES ID2]:[ECHO BFR]],27,FALSE)</f>
        <v>-</v>
      </c>
      <c r="AY763" t="str">
        <f>VLOOKUP(Sheet1[[#This Row],[NPDES ID2]],Combined_Sheet__Major_Only___2[[NPDES ID2]:[ECHO BFR]],28,FALSE)</f>
        <v>-</v>
      </c>
      <c r="AZ763" t="str">
        <f>VLOOKUP(Sheet1[[#This Row],[NPDES ID2]],Combined_Sheet__Major_Only___2[[NPDES ID2]:[ECHO BFR]],29,FALSE)</f>
        <v>thickening</v>
      </c>
      <c r="BA763">
        <f>VLOOKUP(Sheet1[[#This Row],[NPDES ID2]],Combined_Sheet__Major_Only___2[[NPDES ID2]:[ECHO BFR]],17,FALSE)</f>
        <v>39.962221999999997</v>
      </c>
      <c r="BB763">
        <f>VLOOKUP(Sheet1[[#This Row],[NPDES ID2]],Combined_Sheet__Major_Only___2[[NPDES ID2]:[ECHO BFR]],18,FALSE)</f>
        <v>-105.815556</v>
      </c>
      <c r="BC763" t="str">
        <f>IF(ISNUMBER(SEARCH("aerobic",$AW763)),"aerobic","")</f>
        <v>aerobic</v>
      </c>
      <c r="BD763" t="str">
        <f>IF(ISNUMBER(SEARCH("anaer",$AW763)),"anaer","")</f>
        <v/>
      </c>
      <c r="BE763" t="str">
        <f>IF(ISNUMBER(SEARCH("thickening",$AZ763)),"thickening","")</f>
        <v>thickening</v>
      </c>
      <c r="BF763" s="2" t="str">
        <f>IF(ISNUMBER(SEARCH("airDry",$AW763)),"airDry","")</f>
        <v/>
      </c>
      <c r="BG763" s="2" t="str">
        <f>IF(ISNUMBER(SEARCH("heatDry",$AY763)),"heatDry","")</f>
        <v/>
      </c>
      <c r="BH763" s="2" t="str">
        <f>IF(AND(ISNUMBER(SEARCH("aerobic",$AW763)),ISNUMBER(SEARCH("anaer",$AW763))),"Combined Aer and Anaer.","")</f>
        <v/>
      </c>
    </row>
    <row r="764" spans="1:60" x14ac:dyDescent="0.25">
      <c r="A764" s="4">
        <v>1740</v>
      </c>
      <c r="B764" t="s">
        <v>8151</v>
      </c>
      <c r="C764">
        <v>30.4</v>
      </c>
      <c r="D764">
        <v>3363.277284121431</v>
      </c>
      <c r="E764">
        <v>3354.5784265531352</v>
      </c>
      <c r="F764">
        <v>2321.9645307714009</v>
      </c>
      <c r="G764">
        <v>4457.6201431065674</v>
      </c>
      <c r="H764">
        <v>-118.5915767343789</v>
      </c>
      <c r="I764">
        <v>-120.8967680924723</v>
      </c>
      <c r="J764">
        <v>-136.59275478557731</v>
      </c>
      <c r="K764">
        <v>-95.108298063528622</v>
      </c>
      <c r="L764">
        <v>19.59353583626363</v>
      </c>
      <c r="M764">
        <v>19.5026276853336</v>
      </c>
      <c r="N764">
        <v>19.201805711514211</v>
      </c>
      <c r="O764">
        <v>20.23200806439818</v>
      </c>
      <c r="P764">
        <v>0.71210510564005647</v>
      </c>
      <c r="Q764">
        <v>0.71965293237835426</v>
      </c>
      <c r="R764">
        <v>0.59237839628032463</v>
      </c>
      <c r="S764">
        <v>0.81182502041643068</v>
      </c>
      <c r="T764">
        <v>72393.240079208466</v>
      </c>
      <c r="U764">
        <v>72393.185655930705</v>
      </c>
      <c r="V764">
        <v>72344.444314721448</v>
      </c>
      <c r="W764">
        <v>72442.373107369567</v>
      </c>
      <c r="X764">
        <v>5055.8904295456832</v>
      </c>
      <c r="Y764">
        <v>5077.262428961657</v>
      </c>
      <c r="Z764">
        <v>4898.0688342285466</v>
      </c>
      <c r="AA764">
        <v>5157.4765372617539</v>
      </c>
      <c r="AB764">
        <v>824.25110972787797</v>
      </c>
      <c r="AC764">
        <v>816.94838779456882</v>
      </c>
      <c r="AD764">
        <v>708.79889298675698</v>
      </c>
      <c r="AE764">
        <v>955.77866430022607</v>
      </c>
      <c r="AF764">
        <v>63.163473646201901</v>
      </c>
      <c r="AG764">
        <v>62.870375411238193</v>
      </c>
      <c r="AH764">
        <v>61.900737541120577</v>
      </c>
      <c r="AI764">
        <v>65.221680490926829</v>
      </c>
      <c r="AJ764">
        <v>0.54808418806396686</v>
      </c>
      <c r="AK764">
        <v>0.54808419147706799</v>
      </c>
      <c r="AL764">
        <v>0.54808340586720916</v>
      </c>
      <c r="AM764">
        <v>0.54808496573710552</v>
      </c>
      <c r="AN764">
        <v>0.96594577465917708</v>
      </c>
      <c r="AO764">
        <v>0.96594577465917719</v>
      </c>
      <c r="AP764">
        <v>0.96594577465917719</v>
      </c>
      <c r="AQ764">
        <v>0.96594577465917719</v>
      </c>
      <c r="AR764">
        <v>14.50932336040767</v>
      </c>
      <c r="AS764">
        <v>14.509323360407659</v>
      </c>
      <c r="AT764">
        <v>14.509323360407659</v>
      </c>
      <c r="AU764">
        <v>14.509323360407659</v>
      </c>
      <c r="AV764" t="str">
        <f>VLOOKUP(Sheet1[[#This Row],[NPDES ID2]],Combined_Sheet__Major_Only___2[[NPDES ID2]:[ECHO BFR]],3,FALSE)</f>
        <v>CO</v>
      </c>
      <c r="AW764" t="s">
        <v>41</v>
      </c>
      <c r="AX764" t="str">
        <f>VLOOKUP(Sheet1[[#This Row],[NPDES ID2]],Combined_Sheet__Major_Only___2[[NPDES ID2]:[ECHO BFR]],27,FALSE)</f>
        <v>other</v>
      </c>
      <c r="AY764" t="str">
        <f>VLOOKUP(Sheet1[[#This Row],[NPDES ID2]],Combined_Sheet__Major_Only___2[[NPDES ID2]:[ECHO BFR]],28,FALSE)</f>
        <v>-</v>
      </c>
      <c r="AZ764" t="str">
        <f>VLOOKUP(Sheet1[[#This Row],[NPDES ID2]],Combined_Sheet__Major_Only___2[[NPDES ID2]:[ECHO BFR]],29,FALSE)</f>
        <v>thickening</v>
      </c>
      <c r="BA764">
        <f>VLOOKUP(Sheet1[[#This Row],[NPDES ID2]],Combined_Sheet__Major_Only___2[[NPDES ID2]:[ECHO BFR]],17,FALSE)</f>
        <v>40.083840000000002</v>
      </c>
      <c r="BB764">
        <f>VLOOKUP(Sheet1[[#This Row],[NPDES ID2]],Combined_Sheet__Major_Only___2[[NPDES ID2]:[ECHO BFR]],18,FALSE)</f>
        <v>-104.82462</v>
      </c>
      <c r="BC764" t="str">
        <f>IF(ISNUMBER(SEARCH("aerobic",$AW764)),"aerobic","")</f>
        <v>aerobic</v>
      </c>
      <c r="BD764" t="str">
        <f>IF(ISNUMBER(SEARCH("anaer",$AW764)),"anaer","")</f>
        <v/>
      </c>
      <c r="BE764" t="str">
        <f>IF(ISNUMBER(SEARCH("thickening",$AZ764)),"thickening","")</f>
        <v>thickening</v>
      </c>
      <c r="BF764" s="2" t="str">
        <f>IF(ISNUMBER(SEARCH("airDry",$AW764)),"airDry","")</f>
        <v/>
      </c>
      <c r="BG764" s="2" t="str">
        <f>IF(ISNUMBER(SEARCH("heatDry",$AY764)),"heatDry","")</f>
        <v/>
      </c>
      <c r="BH764" s="2" t="str">
        <f>IF(AND(ISNUMBER(SEARCH("aerobic",$AW764)),ISNUMBER(SEARCH("anaer",$AW764))),"Combined Aer and Anaer.","")</f>
        <v/>
      </c>
    </row>
    <row r="765" spans="1:60" x14ac:dyDescent="0.25">
      <c r="A765" s="4">
        <v>237</v>
      </c>
      <c r="B765" t="s">
        <v>1234</v>
      </c>
      <c r="C765">
        <v>2258</v>
      </c>
      <c r="D765">
        <v>581.72398938819458</v>
      </c>
      <c r="E765">
        <v>584.60228393368379</v>
      </c>
      <c r="F765">
        <v>497.62639105025869</v>
      </c>
      <c r="G765">
        <v>677.6932101330176</v>
      </c>
      <c r="H765">
        <v>-118.4635119671717</v>
      </c>
      <c r="I765">
        <v>-120.9891712846743</v>
      </c>
      <c r="J765">
        <v>-136.39106288453181</v>
      </c>
      <c r="K765">
        <v>-95.625258279326559</v>
      </c>
      <c r="L765">
        <v>1448.662559484864</v>
      </c>
      <c r="M765">
        <v>1441.8781118399411</v>
      </c>
      <c r="N765">
        <v>1419.313420595774</v>
      </c>
      <c r="O765">
        <v>1496.4593061295809</v>
      </c>
      <c r="P765">
        <v>52.899863538226853</v>
      </c>
      <c r="Q765">
        <v>53.432859269678147</v>
      </c>
      <c r="R765">
        <v>44.036607105939012</v>
      </c>
      <c r="S765">
        <v>60.329406152555883</v>
      </c>
      <c r="T765">
        <v>72448.269115676419</v>
      </c>
      <c r="U765">
        <v>72448.214652054026</v>
      </c>
      <c r="V765">
        <v>72399.437178294858</v>
      </c>
      <c r="W765">
        <v>72497.438566749755</v>
      </c>
      <c r="X765">
        <v>5083.0767691043156</v>
      </c>
      <c r="Y765">
        <v>5104.7981963051834</v>
      </c>
      <c r="Z765">
        <v>4922.4272755155116</v>
      </c>
      <c r="AA765">
        <v>5186.5824107344943</v>
      </c>
      <c r="AB765">
        <v>860.32782446470173</v>
      </c>
      <c r="AC765">
        <v>852.02962772715887</v>
      </c>
      <c r="AD765">
        <v>735.57778096139884</v>
      </c>
      <c r="AE765">
        <v>1003.13866268769</v>
      </c>
      <c r="AF765">
        <v>62.881391135904373</v>
      </c>
      <c r="AG765">
        <v>62.583998140826523</v>
      </c>
      <c r="AH765">
        <v>61.613476354336939</v>
      </c>
      <c r="AI765">
        <v>64.953875310937747</v>
      </c>
      <c r="AJ765">
        <v>0.5446386766129887</v>
      </c>
      <c r="AK765">
        <v>0.54463893031594246</v>
      </c>
      <c r="AL765">
        <v>0.54457993285459005</v>
      </c>
      <c r="AM765">
        <v>0.5446970877748476</v>
      </c>
      <c r="AN765">
        <v>0.96597037850807799</v>
      </c>
      <c r="AO765">
        <v>0.96597037850807799</v>
      </c>
      <c r="AP765">
        <v>0.96597037850807799</v>
      </c>
      <c r="AQ765">
        <v>0.96597037850807799</v>
      </c>
      <c r="AR765">
        <v>14.126154963551251</v>
      </c>
      <c r="AS765">
        <v>14.126154963551251</v>
      </c>
      <c r="AT765">
        <v>14.126154963551251</v>
      </c>
      <c r="AU765">
        <v>14.126154963551251</v>
      </c>
      <c r="AV765" t="str">
        <f>VLOOKUP(Sheet1[[#This Row],[NPDES ID2]],Combined_Sheet__Major_Only___2[[NPDES ID2]:[ECHO BFR]],3,FALSE)</f>
        <v>TX</v>
      </c>
      <c r="AW765" t="s">
        <v>41</v>
      </c>
      <c r="AX765" t="str">
        <f>VLOOKUP(Sheet1[[#This Row],[NPDES ID2]],Combined_Sheet__Major_Only___2[[NPDES ID2]:[ECHO BFR]],27,FALSE)</f>
        <v>-</v>
      </c>
      <c r="AY765" t="str">
        <f>VLOOKUP(Sheet1[[#This Row],[NPDES ID2]],Combined_Sheet__Major_Only___2[[NPDES ID2]:[ECHO BFR]],28,FALSE)</f>
        <v>-</v>
      </c>
      <c r="AZ765" t="str">
        <f>VLOOKUP(Sheet1[[#This Row],[NPDES ID2]],Combined_Sheet__Major_Only___2[[NPDES ID2]:[ECHO BFR]],29,FALSE)</f>
        <v>thickening</v>
      </c>
      <c r="BA765">
        <f>VLOOKUP(Sheet1[[#This Row],[NPDES ID2]],Combined_Sheet__Major_Only___2[[NPDES ID2]:[ECHO BFR]],17,FALSE)</f>
        <v>33.772798000000002</v>
      </c>
      <c r="BB765">
        <f>VLOOKUP(Sheet1[[#This Row],[NPDES ID2]],Combined_Sheet__Major_Only___2[[NPDES ID2]:[ECHO BFR]],18,FALSE)</f>
        <v>-96.501863999999998</v>
      </c>
      <c r="BC765" t="str">
        <f>IF(ISNUMBER(SEARCH("aerobic",$AW765)),"aerobic","")</f>
        <v>aerobic</v>
      </c>
      <c r="BD765" t="str">
        <f>IF(ISNUMBER(SEARCH("anaer",$AW765)),"anaer","")</f>
        <v/>
      </c>
      <c r="BE765" t="str">
        <f>IF(ISNUMBER(SEARCH("thickening",$AZ765)),"thickening","")</f>
        <v>thickening</v>
      </c>
      <c r="BF765" s="3" t="str">
        <f>IF(ISNUMBER(SEARCH("airDry",$AW765)),"airDry","")</f>
        <v/>
      </c>
      <c r="BG765" s="3" t="str">
        <f>IF(ISNUMBER(SEARCH("heatDry",$AY765)),"heatDry","")</f>
        <v/>
      </c>
      <c r="BH765" s="3" t="str">
        <f>IF(AND(ISNUMBER(SEARCH("aerobic",$AW765)),ISNUMBER(SEARCH("anaer",$AW765))),"Combined Aer and Anaer.","")</f>
        <v/>
      </c>
    </row>
    <row r="766" spans="1:60" x14ac:dyDescent="0.25">
      <c r="A766" s="4">
        <v>193</v>
      </c>
      <c r="B766" t="s">
        <v>1031</v>
      </c>
      <c r="C766">
        <v>3320.52</v>
      </c>
      <c r="D766">
        <v>780.66115591054711</v>
      </c>
      <c r="E766">
        <v>779.18761724698197</v>
      </c>
      <c r="F766">
        <v>646.13217795854712</v>
      </c>
      <c r="G766">
        <v>916.78004793469302</v>
      </c>
      <c r="H766">
        <v>-118.3016490369131</v>
      </c>
      <c r="I766">
        <v>-120.6657910922447</v>
      </c>
      <c r="J766">
        <v>-136.31001587335311</v>
      </c>
      <c r="K766">
        <v>-95.509439626799519</v>
      </c>
      <c r="L766">
        <v>2127.2376261944182</v>
      </c>
      <c r="M766">
        <v>2117.2508757630949</v>
      </c>
      <c r="N766">
        <v>2083.9541759911108</v>
      </c>
      <c r="O766">
        <v>2197.6997545177069</v>
      </c>
      <c r="P766">
        <v>77.794060913199985</v>
      </c>
      <c r="Q766">
        <v>78.564872447390712</v>
      </c>
      <c r="R766">
        <v>64.775016574389525</v>
      </c>
      <c r="S766">
        <v>88.731688328678771</v>
      </c>
      <c r="T766">
        <v>72604.475821269632</v>
      </c>
      <c r="U766">
        <v>72604.421243124001</v>
      </c>
      <c r="V766">
        <v>72555.541202666383</v>
      </c>
      <c r="W766">
        <v>72653.748663270599</v>
      </c>
      <c r="X766">
        <v>5101.4826957097221</v>
      </c>
      <c r="Y766">
        <v>5123.3496520235622</v>
      </c>
      <c r="Z766">
        <v>4939.6182592741761</v>
      </c>
      <c r="AA766">
        <v>5205.8176552435107</v>
      </c>
      <c r="AB766">
        <v>870.51851913139001</v>
      </c>
      <c r="AC766">
        <v>861.96015765634479</v>
      </c>
      <c r="AD766">
        <v>743.33675057535072</v>
      </c>
      <c r="AE766">
        <v>1016.262096950772</v>
      </c>
      <c r="AF766">
        <v>62.79339602083661</v>
      </c>
      <c r="AG766">
        <v>62.494313787078482</v>
      </c>
      <c r="AH766">
        <v>61.524620777907991</v>
      </c>
      <c r="AI766">
        <v>64.870093582506598</v>
      </c>
      <c r="AJ766">
        <v>0.54356391733227616</v>
      </c>
      <c r="AK766">
        <v>0.54356428968628612</v>
      </c>
      <c r="AL766">
        <v>0.54347726620203007</v>
      </c>
      <c r="AM766">
        <v>0.54365008295618134</v>
      </c>
      <c r="AN766">
        <v>0.96604002626851537</v>
      </c>
      <c r="AO766">
        <v>0.96604002626851526</v>
      </c>
      <c r="AP766">
        <v>0.96604002626851526</v>
      </c>
      <c r="AQ766">
        <v>0.96604002626851526</v>
      </c>
      <c r="AR766">
        <v>14.03874754427842</v>
      </c>
      <c r="AS766">
        <v>14.03874754427841</v>
      </c>
      <c r="AT766">
        <v>14.03874754427841</v>
      </c>
      <c r="AU766">
        <v>14.03874754427841</v>
      </c>
      <c r="AV766" t="str">
        <f>VLOOKUP(Sheet1[[#This Row],[NPDES ID2]],Combined_Sheet__Major_Only___2[[NPDES ID2]:[ECHO BFR]],3,FALSE)</f>
        <v>IL</v>
      </c>
      <c r="AW766" t="s">
        <v>41</v>
      </c>
      <c r="AX766" t="str">
        <f>VLOOKUP(Sheet1[[#This Row],[NPDES ID2]],Combined_Sheet__Major_Only___2[[NPDES ID2]:[ECHO BFR]],27,FALSE)</f>
        <v>-</v>
      </c>
      <c r="AY766" t="str">
        <f>VLOOKUP(Sheet1[[#This Row],[NPDES ID2]],Combined_Sheet__Major_Only___2[[NPDES ID2]:[ECHO BFR]],28,FALSE)</f>
        <v>-</v>
      </c>
      <c r="AZ766" t="str">
        <f>VLOOKUP(Sheet1[[#This Row],[NPDES ID2]],Combined_Sheet__Major_Only___2[[NPDES ID2]:[ECHO BFR]],29,FALSE)</f>
        <v>thickening, preliminaryOps</v>
      </c>
      <c r="BA766">
        <f>VLOOKUP(Sheet1[[#This Row],[NPDES ID2]],Combined_Sheet__Major_Only___2[[NPDES ID2]:[ECHO BFR]],17,FALSE)</f>
        <v>38.697200000000002</v>
      </c>
      <c r="BB766">
        <f>VLOOKUP(Sheet1[[#This Row],[NPDES ID2]],Combined_Sheet__Major_Only___2[[NPDES ID2]:[ECHO BFR]],18,FALSE)</f>
        <v>-90.191699999999997</v>
      </c>
      <c r="BC766" t="str">
        <f>IF(ISNUMBER(SEARCH("aerobic",$AW766)),"aerobic","")</f>
        <v>aerobic</v>
      </c>
      <c r="BD766" t="str">
        <f>IF(ISNUMBER(SEARCH("anaer",$AW766)),"anaer","")</f>
        <v/>
      </c>
      <c r="BE766" t="str">
        <f>IF(ISNUMBER(SEARCH("thickening",$AZ766)),"thickening","")</f>
        <v>thickening</v>
      </c>
      <c r="BF766" s="3" t="str">
        <f>IF(ISNUMBER(SEARCH("airDry",$AW766)),"airDry","")</f>
        <v/>
      </c>
      <c r="BG766" s="3" t="str">
        <f>IF(ISNUMBER(SEARCH("heatDry",$AY766)),"heatDry","")</f>
        <v/>
      </c>
      <c r="BH766" s="3" t="str">
        <f>IF(AND(ISNUMBER(SEARCH("aerobic",$AW766)),ISNUMBER(SEARCH("anaer",$AW766))),"Combined Aer and Anaer.","")</f>
        <v/>
      </c>
    </row>
    <row r="767" spans="1:60" x14ac:dyDescent="0.25">
      <c r="A767" s="4">
        <v>1254</v>
      </c>
      <c r="B767" t="s">
        <v>5990</v>
      </c>
      <c r="C767">
        <v>209.5</v>
      </c>
      <c r="D767">
        <v>619.04237723688061</v>
      </c>
      <c r="E767">
        <v>616.33603516714243</v>
      </c>
      <c r="F767">
        <v>454.80721494262451</v>
      </c>
      <c r="G767">
        <v>802.18201717022805</v>
      </c>
      <c r="H767">
        <v>-121.95348595306839</v>
      </c>
      <c r="I767">
        <v>-124.3647293115945</v>
      </c>
      <c r="J767">
        <v>-140.3424358885643</v>
      </c>
      <c r="K767">
        <v>-98.69856798135271</v>
      </c>
      <c r="L767">
        <v>131.5034046426359</v>
      </c>
      <c r="M767">
        <v>130.84915958131489</v>
      </c>
      <c r="N767">
        <v>128.6833651802927</v>
      </c>
      <c r="O767">
        <v>136.0994372438133</v>
      </c>
      <c r="P767">
        <v>4.9147428718917618</v>
      </c>
      <c r="Q767">
        <v>4.9532303423636446</v>
      </c>
      <c r="R767">
        <v>4.1029425205990151</v>
      </c>
      <c r="S767">
        <v>5.6035002785377683</v>
      </c>
      <c r="T767">
        <v>72613.77437541679</v>
      </c>
      <c r="U767">
        <v>72613.719790453921</v>
      </c>
      <c r="V767">
        <v>72564.833644483777</v>
      </c>
      <c r="W767">
        <v>72663.053371994407</v>
      </c>
      <c r="X767">
        <v>5207.4345739687942</v>
      </c>
      <c r="Y767">
        <v>5231.1196524767529</v>
      </c>
      <c r="Z767">
        <v>5033.1395484704417</v>
      </c>
      <c r="AA767">
        <v>5319.7034079777723</v>
      </c>
      <c r="AB767">
        <v>844.9751049703118</v>
      </c>
      <c r="AC767">
        <v>837.08387370362368</v>
      </c>
      <c r="AD767">
        <v>726.72683619877967</v>
      </c>
      <c r="AE767">
        <v>978.0310802493367</v>
      </c>
      <c r="AF767">
        <v>61.515412057621603</v>
      </c>
      <c r="AG767">
        <v>61.209102301266753</v>
      </c>
      <c r="AH767">
        <v>60.196784051168933</v>
      </c>
      <c r="AI767">
        <v>63.665169950822673</v>
      </c>
      <c r="AJ767">
        <v>0.52795859902627928</v>
      </c>
      <c r="AK767">
        <v>0.52795862204503385</v>
      </c>
      <c r="AL767">
        <v>0.52795331935437007</v>
      </c>
      <c r="AM767">
        <v>0.52796384821628839</v>
      </c>
      <c r="AN767">
        <v>0.96604416321807729</v>
      </c>
      <c r="AO767">
        <v>0.96604416321807784</v>
      </c>
      <c r="AP767">
        <v>0.96604416321807784</v>
      </c>
      <c r="AQ767">
        <v>0.96604416321807784</v>
      </c>
      <c r="AR767">
        <v>14.17047022132096</v>
      </c>
      <c r="AS767">
        <v>14.17047022132096</v>
      </c>
      <c r="AT767">
        <v>14.17047022132096</v>
      </c>
      <c r="AU767">
        <v>14.17047022132096</v>
      </c>
      <c r="AV767" t="str">
        <f>VLOOKUP(Sheet1[[#This Row],[NPDES ID2]],Combined_Sheet__Major_Only___2[[NPDES ID2]:[ECHO BFR]],3,FALSE)</f>
        <v>WA</v>
      </c>
      <c r="AW767" t="s">
        <v>41</v>
      </c>
      <c r="AX767" t="str">
        <f>VLOOKUP(Sheet1[[#This Row],[NPDES ID2]],Combined_Sheet__Major_Only___2[[NPDES ID2]:[ECHO BFR]],27,FALSE)</f>
        <v>-</v>
      </c>
      <c r="AY767" t="str">
        <f>VLOOKUP(Sheet1[[#This Row],[NPDES ID2]],Combined_Sheet__Major_Only___2[[NPDES ID2]:[ECHO BFR]],28,FALSE)</f>
        <v>-</v>
      </c>
      <c r="AZ767" t="str">
        <f>VLOOKUP(Sheet1[[#This Row],[NPDES ID2]],Combined_Sheet__Major_Only___2[[NPDES ID2]:[ECHO BFR]],29,FALSE)</f>
        <v>sludgeLagoon, thickening</v>
      </c>
      <c r="BA767">
        <f>VLOOKUP(Sheet1[[#This Row],[NPDES ID2]],Combined_Sheet__Major_Only___2[[NPDES ID2]:[ECHO BFR]],17,FALSE)</f>
        <v>46.931927000000002</v>
      </c>
      <c r="BB767">
        <f>VLOOKUP(Sheet1[[#This Row],[NPDES ID2]],Combined_Sheet__Major_Only___2[[NPDES ID2]:[ECHO BFR]],18,FALSE)</f>
        <v>-124.15660099999999</v>
      </c>
      <c r="BC767" t="str">
        <f>IF(ISNUMBER(SEARCH("aerobic",$AW767)),"aerobic","")</f>
        <v>aerobic</v>
      </c>
      <c r="BD767" t="str">
        <f>IF(ISNUMBER(SEARCH("anaer",$AW767)),"anaer","")</f>
        <v/>
      </c>
      <c r="BE767" t="str">
        <f>IF(ISNUMBER(SEARCH("thickening",$AZ767)),"thickening","")</f>
        <v>thickening</v>
      </c>
      <c r="BF767" s="2" t="str">
        <f>IF(ISNUMBER(SEARCH("airDry",$AW767)),"airDry","")</f>
        <v/>
      </c>
      <c r="BG767" s="2" t="str">
        <f>IF(ISNUMBER(SEARCH("heatDry",$AY767)),"heatDry","")</f>
        <v/>
      </c>
      <c r="BH767" s="2" t="str">
        <f>IF(AND(ISNUMBER(SEARCH("aerobic",$AW767)),ISNUMBER(SEARCH("anaer",$AW767))),"Combined Aer and Anaer.","")</f>
        <v/>
      </c>
    </row>
    <row r="768" spans="1:60" x14ac:dyDescent="0.25">
      <c r="A768" s="4">
        <v>479</v>
      </c>
      <c r="B768" t="s">
        <v>2385</v>
      </c>
      <c r="C768">
        <v>425.9</v>
      </c>
      <c r="D768">
        <v>414.31783748097968</v>
      </c>
      <c r="E768">
        <v>419.62806241648929</v>
      </c>
      <c r="F768">
        <v>316.91435369196353</v>
      </c>
      <c r="G768">
        <v>505.95959634148068</v>
      </c>
      <c r="H768">
        <v>-121.4915702221182</v>
      </c>
      <c r="I768">
        <v>-123.89932263141669</v>
      </c>
      <c r="J768">
        <v>-139.81738909602441</v>
      </c>
      <c r="K768">
        <v>-98.280112903397125</v>
      </c>
      <c r="L768">
        <v>268.13094876526748</v>
      </c>
      <c r="M768">
        <v>266.80758635084931</v>
      </c>
      <c r="N768">
        <v>262.42456258450028</v>
      </c>
      <c r="O768">
        <v>277.43033441307023</v>
      </c>
      <c r="P768">
        <v>9.9895824841005449</v>
      </c>
      <c r="Q768">
        <v>10.07017046994809</v>
      </c>
      <c r="R768">
        <v>8.3363472373081215</v>
      </c>
      <c r="S768">
        <v>11.397511690843279</v>
      </c>
      <c r="T768">
        <v>72707.201881174085</v>
      </c>
      <c r="U768">
        <v>72707.147227714668</v>
      </c>
      <c r="V768">
        <v>72658.199736421535</v>
      </c>
      <c r="W768">
        <v>72756.542716047639</v>
      </c>
      <c r="X768">
        <v>5198.6872337751956</v>
      </c>
      <c r="Y768">
        <v>5222.1386946151379</v>
      </c>
      <c r="Z768">
        <v>5026.0103458618196</v>
      </c>
      <c r="AA768">
        <v>5309.9140855219084</v>
      </c>
      <c r="AB768">
        <v>904.45003200661904</v>
      </c>
      <c r="AC768">
        <v>894.82890278002424</v>
      </c>
      <c r="AD768">
        <v>769.6302582661375</v>
      </c>
      <c r="AE768">
        <v>1058.1649113820929</v>
      </c>
      <c r="AF768">
        <v>61.698636174782123</v>
      </c>
      <c r="AG768">
        <v>61.39357237002281</v>
      </c>
      <c r="AH768">
        <v>60.386700850451653</v>
      </c>
      <c r="AI768">
        <v>63.838065577038279</v>
      </c>
      <c r="AJ768">
        <v>0.53019551242657414</v>
      </c>
      <c r="AK768">
        <v>0.53019556049609151</v>
      </c>
      <c r="AL768">
        <v>0.53018447552100578</v>
      </c>
      <c r="AM768">
        <v>0.53020648574732976</v>
      </c>
      <c r="AN768">
        <v>0.96608567347370455</v>
      </c>
      <c r="AO768">
        <v>0.96608567347370466</v>
      </c>
      <c r="AP768">
        <v>0.96608567347370466</v>
      </c>
      <c r="AQ768">
        <v>0.96608567347370466</v>
      </c>
      <c r="AR768">
        <v>13.638427603985891</v>
      </c>
      <c r="AS768">
        <v>13.63842760398588</v>
      </c>
      <c r="AT768">
        <v>13.63842760398588</v>
      </c>
      <c r="AU768">
        <v>13.63842760398588</v>
      </c>
      <c r="AV768" t="str">
        <f>VLOOKUP(Sheet1[[#This Row],[NPDES ID2]],Combined_Sheet__Major_Only___2[[NPDES ID2]:[ECHO BFR]],3,FALSE)</f>
        <v>FL</v>
      </c>
      <c r="AW768" t="s">
        <v>41</v>
      </c>
      <c r="AX768" t="str">
        <f>VLOOKUP(Sheet1[[#This Row],[NPDES ID2]],Combined_Sheet__Major_Only___2[[NPDES ID2]:[ECHO BFR]],27,FALSE)</f>
        <v>-</v>
      </c>
      <c r="AY768" t="str">
        <f>VLOOKUP(Sheet1[[#This Row],[NPDES ID2]],Combined_Sheet__Major_Only___2[[NPDES ID2]:[ECHO BFR]],28,FALSE)</f>
        <v>-</v>
      </c>
      <c r="AZ768" t="str">
        <f>VLOOKUP(Sheet1[[#This Row],[NPDES ID2]],Combined_Sheet__Major_Only___2[[NPDES ID2]:[ECHO BFR]],29,FALSE)</f>
        <v>thickening</v>
      </c>
      <c r="BA768">
        <f>VLOOKUP(Sheet1[[#This Row],[NPDES ID2]],Combined_Sheet__Major_Only___2[[NPDES ID2]:[ECHO BFR]],17,FALSE)</f>
        <v>28.755289999999999</v>
      </c>
      <c r="BB768">
        <f>VLOOKUP(Sheet1[[#This Row],[NPDES ID2]],Combined_Sheet__Major_Only___2[[NPDES ID2]:[ECHO BFR]],18,FALSE)</f>
        <v>-81.928600000000003</v>
      </c>
      <c r="BC768" t="str">
        <f>IF(ISNUMBER(SEARCH("aerobic",$AW768)),"aerobic","")</f>
        <v>aerobic</v>
      </c>
      <c r="BD768" t="str">
        <f>IF(ISNUMBER(SEARCH("anaer",$AW768)),"anaer","")</f>
        <v/>
      </c>
      <c r="BE768" t="str">
        <f>IF(ISNUMBER(SEARCH("thickening",$AZ768)),"thickening","")</f>
        <v>thickening</v>
      </c>
      <c r="BF768" s="3" t="str">
        <f>IF(ISNUMBER(SEARCH("airDry",$AW768)),"airDry","")</f>
        <v/>
      </c>
      <c r="BG768" s="3" t="str">
        <f>IF(ISNUMBER(SEARCH("heatDry",$AY768)),"heatDry","")</f>
        <v/>
      </c>
      <c r="BH768" s="3" t="str">
        <f>IF(AND(ISNUMBER(SEARCH("aerobic",$AW768)),ISNUMBER(SEARCH("anaer",$AW768))),"Combined Aer and Anaer.","")</f>
        <v/>
      </c>
    </row>
    <row r="769" spans="1:60" x14ac:dyDescent="0.25">
      <c r="A769" s="4">
        <v>1752</v>
      </c>
      <c r="B769" t="s">
        <v>8206</v>
      </c>
      <c r="C769">
        <v>24.2</v>
      </c>
      <c r="D769">
        <v>4417.9370755552991</v>
      </c>
      <c r="E769">
        <v>4405.0770956750157</v>
      </c>
      <c r="F769">
        <v>3043.9024902349252</v>
      </c>
      <c r="G769">
        <v>5864.5318425761943</v>
      </c>
      <c r="H769">
        <v>-125.1966926467273</v>
      </c>
      <c r="I769">
        <v>-127.6242127106278</v>
      </c>
      <c r="J769">
        <v>-143.96213252203151</v>
      </c>
      <c r="K769">
        <v>-102.05488122725551</v>
      </c>
      <c r="L769">
        <v>14.829874082949621</v>
      </c>
      <c r="M769">
        <v>14.751428527698931</v>
      </c>
      <c r="N769">
        <v>14.49185001945879</v>
      </c>
      <c r="O769">
        <v>15.38081328201876</v>
      </c>
      <c r="P769">
        <v>0.56846507779705058</v>
      </c>
      <c r="Q769">
        <v>0.57421961591220572</v>
      </c>
      <c r="R769">
        <v>0.4760446035623796</v>
      </c>
      <c r="S769">
        <v>0.64798947986593713</v>
      </c>
      <c r="T769">
        <v>72855.845290016048</v>
      </c>
      <c r="U769">
        <v>72855.790527578443</v>
      </c>
      <c r="V769">
        <v>72806.74543571411</v>
      </c>
      <c r="W769">
        <v>72905.284509782039</v>
      </c>
      <c r="X769">
        <v>5352.0341289113858</v>
      </c>
      <c r="Y769">
        <v>5377.965193494374</v>
      </c>
      <c r="Z769">
        <v>5161.6994744606027</v>
      </c>
      <c r="AA769">
        <v>5474.7190203389782</v>
      </c>
      <c r="AB769">
        <v>979.16948106394238</v>
      </c>
      <c r="AC769">
        <v>967.01496511505638</v>
      </c>
      <c r="AD769">
        <v>826.8990237410427</v>
      </c>
      <c r="AE769">
        <v>1153.350958774686</v>
      </c>
      <c r="AF769">
        <v>60.054944626232782</v>
      </c>
      <c r="AG769">
        <v>59.737240719746737</v>
      </c>
      <c r="AH769">
        <v>58.686150005148747</v>
      </c>
      <c r="AI769">
        <v>62.285999839905223</v>
      </c>
      <c r="AJ769">
        <v>0.51013346388000858</v>
      </c>
      <c r="AK769">
        <v>0.51013346659928693</v>
      </c>
      <c r="AL769">
        <v>0.51013284070228437</v>
      </c>
      <c r="AM769">
        <v>0.51013408345361</v>
      </c>
      <c r="AN769">
        <v>0.96615150761908919</v>
      </c>
      <c r="AO769">
        <v>0.96615150761908908</v>
      </c>
      <c r="AP769">
        <v>0.96615150761908908</v>
      </c>
      <c r="AQ769">
        <v>0.96615150761908908</v>
      </c>
      <c r="AR769">
        <v>12.89554648746568</v>
      </c>
      <c r="AS769">
        <v>12.89554648746568</v>
      </c>
      <c r="AT769">
        <v>12.89554648746568</v>
      </c>
      <c r="AU769">
        <v>12.89554648746568</v>
      </c>
      <c r="AV769" t="str">
        <f>VLOOKUP(Sheet1[[#This Row],[NPDES ID2]],Combined_Sheet__Major_Only___2[[NPDES ID2]:[ECHO BFR]],3,FALSE)</f>
        <v>VA</v>
      </c>
      <c r="AW769" t="s">
        <v>41</v>
      </c>
      <c r="AX769" t="str">
        <f>VLOOKUP(Sheet1[[#This Row],[NPDES ID2]],Combined_Sheet__Major_Only___2[[NPDES ID2]:[ECHO BFR]],27,FALSE)</f>
        <v>-</v>
      </c>
      <c r="AY769" t="str">
        <f>VLOOKUP(Sheet1[[#This Row],[NPDES ID2]],Combined_Sheet__Major_Only___2[[NPDES ID2]:[ECHO BFR]],28,FALSE)</f>
        <v>-</v>
      </c>
      <c r="AZ769" t="str">
        <f>VLOOKUP(Sheet1[[#This Row],[NPDES ID2]],Combined_Sheet__Major_Only___2[[NPDES ID2]:[ECHO BFR]],29,FALSE)</f>
        <v>thickening</v>
      </c>
      <c r="BA769">
        <f>VLOOKUP(Sheet1[[#This Row],[NPDES ID2]],Combined_Sheet__Major_Only___2[[NPDES ID2]:[ECHO BFR]],17,FALSE)</f>
        <v>36.789793000000003</v>
      </c>
      <c r="BB769">
        <f>VLOOKUP(Sheet1[[#This Row],[NPDES ID2]],Combined_Sheet__Major_Only___2[[NPDES ID2]:[ECHO BFR]],18,FALSE)</f>
        <v>-80.751883000000007</v>
      </c>
      <c r="BC769" t="str">
        <f>IF(ISNUMBER(SEARCH("aerobic",$AW769)),"aerobic","")</f>
        <v>aerobic</v>
      </c>
      <c r="BD769" t="str">
        <f>IF(ISNUMBER(SEARCH("anaer",$AW769)),"anaer","")</f>
        <v/>
      </c>
      <c r="BE769" t="str">
        <f>IF(ISNUMBER(SEARCH("thickening",$AZ769)),"thickening","")</f>
        <v>thickening</v>
      </c>
      <c r="BF769" s="2" t="str">
        <f>IF(ISNUMBER(SEARCH("airDry",$AW769)),"airDry","")</f>
        <v/>
      </c>
      <c r="BG769" s="2" t="str">
        <f>IF(ISNUMBER(SEARCH("heatDry",$AY769)),"heatDry","")</f>
        <v/>
      </c>
      <c r="BH769" s="2" t="str">
        <f>IF(AND(ISNUMBER(SEARCH("aerobic",$AW769)),ISNUMBER(SEARCH("anaer",$AW769))),"Combined Aer and Anaer.","")</f>
        <v/>
      </c>
    </row>
    <row r="770" spans="1:60" x14ac:dyDescent="0.25">
      <c r="A770" s="4">
        <v>1040</v>
      </c>
      <c r="B770" t="s">
        <v>5024</v>
      </c>
      <c r="C770">
        <v>407.7</v>
      </c>
      <c r="D770">
        <v>397.74054834233652</v>
      </c>
      <c r="E770">
        <v>402.52661108217052</v>
      </c>
      <c r="F770">
        <v>305.94026641950092</v>
      </c>
      <c r="G770">
        <v>487.75576682407609</v>
      </c>
      <c r="H770">
        <v>-114.2115957467276</v>
      </c>
      <c r="I770">
        <v>-116.6542394773422</v>
      </c>
      <c r="J770">
        <v>-132.43263682688311</v>
      </c>
      <c r="K770">
        <v>-90.610049011463559</v>
      </c>
      <c r="L770">
        <v>271.83352463341498</v>
      </c>
      <c r="M770">
        <v>270.68679523986373</v>
      </c>
      <c r="N770">
        <v>266.8885502077942</v>
      </c>
      <c r="O770">
        <v>279.89199823249601</v>
      </c>
      <c r="P770">
        <v>9.5307501391105216</v>
      </c>
      <c r="Q770">
        <v>9.6524608296352525</v>
      </c>
      <c r="R770">
        <v>7.8699945585713982</v>
      </c>
      <c r="S770">
        <v>10.89678724878109</v>
      </c>
      <c r="T770">
        <v>72911.067717908532</v>
      </c>
      <c r="U770">
        <v>72911.012914984516</v>
      </c>
      <c r="V770">
        <v>72861.931563587743</v>
      </c>
      <c r="W770">
        <v>72960.543488589712</v>
      </c>
      <c r="X770">
        <v>4922.0758388318072</v>
      </c>
      <c r="Y770">
        <v>4940.8842978117573</v>
      </c>
      <c r="Z770">
        <v>4782.2899350892421</v>
      </c>
      <c r="AA770">
        <v>5012.0240640379361</v>
      </c>
      <c r="AB770">
        <v>952.98929223126379</v>
      </c>
      <c r="AC770">
        <v>941.83535650172109</v>
      </c>
      <c r="AD770">
        <v>797.62984721537123</v>
      </c>
      <c r="AE770">
        <v>1138.28004340289</v>
      </c>
      <c r="AF770">
        <v>65.34286371924766</v>
      </c>
      <c r="AG770">
        <v>65.066655214990519</v>
      </c>
      <c r="AH770">
        <v>64.155363359301191</v>
      </c>
      <c r="AI770">
        <v>67.27952176765163</v>
      </c>
      <c r="AJ770">
        <v>0.57471477704898699</v>
      </c>
      <c r="AK770">
        <v>0.57471482710915467</v>
      </c>
      <c r="AL770">
        <v>0.57470328399104542</v>
      </c>
      <c r="AM770">
        <v>0.57472620388343842</v>
      </c>
      <c r="AN770">
        <v>0.96617590055573332</v>
      </c>
      <c r="AO770">
        <v>0.96617590055573332</v>
      </c>
      <c r="AP770">
        <v>0.96617590055573332</v>
      </c>
      <c r="AQ770">
        <v>0.96617590055573332</v>
      </c>
      <c r="AR770">
        <v>13.59134596740827</v>
      </c>
      <c r="AS770">
        <v>13.59134596740827</v>
      </c>
      <c r="AT770">
        <v>13.59134596740827</v>
      </c>
      <c r="AU770">
        <v>13.59134596740827</v>
      </c>
      <c r="AV770" t="str">
        <f>VLOOKUP(Sheet1[[#This Row],[NPDES ID2]],Combined_Sheet__Major_Only___2[[NPDES ID2]:[ECHO BFR]],3,FALSE)</f>
        <v>CA</v>
      </c>
      <c r="AW770" t="s">
        <v>41</v>
      </c>
      <c r="AX770" t="str">
        <f>VLOOKUP(Sheet1[[#This Row],[NPDES ID2]],Combined_Sheet__Major_Only___2[[NPDES ID2]:[ECHO BFR]],27,FALSE)</f>
        <v>other</v>
      </c>
      <c r="AY770" t="str">
        <f>VLOOKUP(Sheet1[[#This Row],[NPDES ID2]],Combined_Sheet__Major_Only___2[[NPDES ID2]:[ECHO BFR]],28,FALSE)</f>
        <v>-</v>
      </c>
      <c r="AZ770" t="str">
        <f>VLOOKUP(Sheet1[[#This Row],[NPDES ID2]],Combined_Sheet__Major_Only___2[[NPDES ID2]:[ECHO BFR]],29,FALSE)</f>
        <v>thickening</v>
      </c>
      <c r="BA770">
        <f>VLOOKUP(Sheet1[[#This Row],[NPDES ID2]],Combined_Sheet__Major_Only___2[[NPDES ID2]:[ECHO BFR]],17,FALSE)</f>
        <v>34.3933923694632</v>
      </c>
      <c r="BB770">
        <f>VLOOKUP(Sheet1[[#This Row],[NPDES ID2]],Combined_Sheet__Major_Only___2[[NPDES ID2]:[ECHO BFR]],18,FALSE)</f>
        <v>-118.931731884718</v>
      </c>
      <c r="BC770" t="str">
        <f>IF(ISNUMBER(SEARCH("aerobic",$AW770)),"aerobic","")</f>
        <v>aerobic</v>
      </c>
      <c r="BD770" t="str">
        <f>IF(ISNUMBER(SEARCH("anaer",$AW770)),"anaer","")</f>
        <v/>
      </c>
      <c r="BE770" t="str">
        <f>IF(ISNUMBER(SEARCH("thickening",$AZ770)),"thickening","")</f>
        <v>thickening</v>
      </c>
      <c r="BF770" s="2" t="str">
        <f>IF(ISNUMBER(SEARCH("airDry",$AW770)),"airDry","")</f>
        <v/>
      </c>
      <c r="BG770" s="2" t="str">
        <f>IF(ISNUMBER(SEARCH("heatDry",$AY770)),"heatDry","")</f>
        <v/>
      </c>
      <c r="BH770" s="2" t="str">
        <f>IF(AND(ISNUMBER(SEARCH("aerobic",$AW770)),ISNUMBER(SEARCH("anaer",$AW770))),"Combined Aer and Anaer.","")</f>
        <v/>
      </c>
    </row>
    <row r="771" spans="1:60" x14ac:dyDescent="0.25">
      <c r="A771" s="4">
        <v>515</v>
      </c>
      <c r="B771" t="s">
        <v>2544</v>
      </c>
      <c r="C771">
        <v>311.60000000000002</v>
      </c>
      <c r="D771">
        <v>496.54822888233059</v>
      </c>
      <c r="E771">
        <v>500.84247703449972</v>
      </c>
      <c r="F771">
        <v>378.2956437610585</v>
      </c>
      <c r="G771">
        <v>633.06819976643362</v>
      </c>
      <c r="H771">
        <v>-126.36158541660051</v>
      </c>
      <c r="I771">
        <v>-128.8185390744714</v>
      </c>
      <c r="J771">
        <v>-145.2426582141141</v>
      </c>
      <c r="K771">
        <v>-103.373742179926</v>
      </c>
      <c r="L771">
        <v>189.15959986043219</v>
      </c>
      <c r="M771">
        <v>188.13575474559229</v>
      </c>
      <c r="N771">
        <v>184.74568446245109</v>
      </c>
      <c r="O771">
        <v>196.3530354905366</v>
      </c>
      <c r="P771">
        <v>7.3230961637332959</v>
      </c>
      <c r="Q771">
        <v>7.3925698188921682</v>
      </c>
      <c r="R771">
        <v>6.1399154008989916</v>
      </c>
      <c r="S771">
        <v>8.3543720598773312</v>
      </c>
      <c r="T771">
        <v>73024.173231716937</v>
      </c>
      <c r="U771">
        <v>73024.118345869385</v>
      </c>
      <c r="V771">
        <v>72974.962728396276</v>
      </c>
      <c r="W771">
        <v>73073.723865278997</v>
      </c>
      <c r="X771">
        <v>5415.2694750751361</v>
      </c>
      <c r="Y771">
        <v>5442.0817236292842</v>
      </c>
      <c r="Z771">
        <v>5218.1758811168665</v>
      </c>
      <c r="AA771">
        <v>5542.3678813667266</v>
      </c>
      <c r="AB771">
        <v>963.45643571108519</v>
      </c>
      <c r="AC771">
        <v>951.90077590026112</v>
      </c>
      <c r="AD771">
        <v>817.53753925673595</v>
      </c>
      <c r="AE771">
        <v>1129.206555183179</v>
      </c>
      <c r="AF771">
        <v>59.492838525521329</v>
      </c>
      <c r="AG771">
        <v>59.170428249787363</v>
      </c>
      <c r="AH771">
        <v>58.105439384525617</v>
      </c>
      <c r="AI771">
        <v>61.754950504528807</v>
      </c>
      <c r="AJ771">
        <v>0.50327542213238841</v>
      </c>
      <c r="AK771">
        <v>0.50327545654826855</v>
      </c>
      <c r="AL771">
        <v>0.50326752404239028</v>
      </c>
      <c r="AM771">
        <v>0.50328327467447809</v>
      </c>
      <c r="AN771">
        <v>0.96622575211245976</v>
      </c>
      <c r="AO771">
        <v>0.96622575211245965</v>
      </c>
      <c r="AP771">
        <v>0.96622575211245965</v>
      </c>
      <c r="AQ771">
        <v>0.96622575211245965</v>
      </c>
      <c r="AR771">
        <v>12.98100212359642</v>
      </c>
      <c r="AS771">
        <v>12.98100212359642</v>
      </c>
      <c r="AT771">
        <v>12.98100212359642</v>
      </c>
      <c r="AU771">
        <v>12.98100212359642</v>
      </c>
      <c r="AV771" t="str">
        <f>VLOOKUP(Sheet1[[#This Row],[NPDES ID2]],Combined_Sheet__Major_Only___2[[NPDES ID2]:[ECHO BFR]],3,FALSE)</f>
        <v>MD</v>
      </c>
      <c r="AW771" t="s">
        <v>41</v>
      </c>
      <c r="AX771" t="str">
        <f>VLOOKUP(Sheet1[[#This Row],[NPDES ID2]],Combined_Sheet__Major_Only___2[[NPDES ID2]:[ECHO BFR]],27,FALSE)</f>
        <v>tempSludgeStore</v>
      </c>
      <c r="AY771" t="str">
        <f>VLOOKUP(Sheet1[[#This Row],[NPDES ID2]],Combined_Sheet__Major_Only___2[[NPDES ID2]:[ECHO BFR]],28,FALSE)</f>
        <v>highTempCompost</v>
      </c>
      <c r="AZ771" t="str">
        <f>VLOOKUP(Sheet1[[#This Row],[NPDES ID2]],Combined_Sheet__Major_Only___2[[NPDES ID2]:[ECHO BFR]],29,FALSE)</f>
        <v>preliminaryOps, thickening</v>
      </c>
      <c r="BA771">
        <f>VLOOKUP(Sheet1[[#This Row],[NPDES ID2]],Combined_Sheet__Major_Only___2[[NPDES ID2]:[ECHO BFR]],17,FALSE)</f>
        <v>39.51003</v>
      </c>
      <c r="BB771">
        <f>VLOOKUP(Sheet1[[#This Row],[NPDES ID2]],Combined_Sheet__Major_Only___2[[NPDES ID2]:[ECHO BFR]],18,FALSE)</f>
        <v>-76.150040000000004</v>
      </c>
      <c r="BC771" t="str">
        <f>IF(ISNUMBER(SEARCH("aerobic",$AW771)),"aerobic","")</f>
        <v>aerobic</v>
      </c>
      <c r="BD771" t="str">
        <f>IF(ISNUMBER(SEARCH("anaer",$AW771)),"anaer","")</f>
        <v/>
      </c>
      <c r="BE771" t="str">
        <f>IF(ISNUMBER(SEARCH("thickening",$AZ771)),"thickening","")</f>
        <v>thickening</v>
      </c>
      <c r="BF771" s="3" t="str">
        <f>IF(ISNUMBER(SEARCH("airDry",$AW771)),"airDry","")</f>
        <v/>
      </c>
      <c r="BG771" s="3" t="str">
        <f>IF(ISNUMBER(SEARCH("heatDry",$AY771)),"heatDry","")</f>
        <v/>
      </c>
      <c r="BH771" s="3" t="str">
        <f>IF(AND(ISNUMBER(SEARCH("aerobic",$AW771)),ISNUMBER(SEARCH("anaer",$AW771))),"Combined Aer and Anaer.","")</f>
        <v/>
      </c>
    </row>
    <row r="772" spans="1:60" x14ac:dyDescent="0.25">
      <c r="A772" s="4">
        <v>1818</v>
      </c>
      <c r="B772" t="s">
        <v>8596</v>
      </c>
      <c r="C772">
        <v>39.65</v>
      </c>
      <c r="D772">
        <v>2692.6608533155381</v>
      </c>
      <c r="E772">
        <v>2689.5682131957869</v>
      </c>
      <c r="F772">
        <v>1863.950968447607</v>
      </c>
      <c r="G772">
        <v>3567.4094309902439</v>
      </c>
      <c r="H772">
        <v>-123.0172659643102</v>
      </c>
      <c r="I772">
        <v>-125.4708541719454</v>
      </c>
      <c r="J772">
        <v>-141.53584963979941</v>
      </c>
      <c r="K772">
        <v>-99.76720839594779</v>
      </c>
      <c r="L772">
        <v>24.698180308190491</v>
      </c>
      <c r="M772">
        <v>24.57282478631592</v>
      </c>
      <c r="N772">
        <v>24.158005562681129</v>
      </c>
      <c r="O772">
        <v>25.578596325624869</v>
      </c>
      <c r="P772">
        <v>0.93056707102560177</v>
      </c>
      <c r="Q772">
        <v>0.93847066886500341</v>
      </c>
      <c r="R772">
        <v>0.77763534877618568</v>
      </c>
      <c r="S772">
        <v>1.059208348796328</v>
      </c>
      <c r="T772">
        <v>73093.286923627471</v>
      </c>
      <c r="U772">
        <v>73093.231987109088</v>
      </c>
      <c r="V772">
        <v>73044.030988977247</v>
      </c>
      <c r="W772">
        <v>73142.883302528644</v>
      </c>
      <c r="X772">
        <v>5282.2547417918804</v>
      </c>
      <c r="Y772">
        <v>5306.7830836938047</v>
      </c>
      <c r="Z772">
        <v>5101.9499710930222</v>
      </c>
      <c r="AA772">
        <v>5398.4130422334156</v>
      </c>
      <c r="AB772">
        <v>912.66156271176283</v>
      </c>
      <c r="AC772">
        <v>902.85843723116477</v>
      </c>
      <c r="AD772">
        <v>777.58039844939242</v>
      </c>
      <c r="AE772">
        <v>1066.079952046791</v>
      </c>
      <c r="AF772">
        <v>61.044816888589096</v>
      </c>
      <c r="AG772">
        <v>60.734933182366767</v>
      </c>
      <c r="AH772">
        <v>59.709809300855028</v>
      </c>
      <c r="AI772">
        <v>63.22084260657104</v>
      </c>
      <c r="AJ772">
        <v>0.52221393255833559</v>
      </c>
      <c r="AK772">
        <v>0.52221393700391827</v>
      </c>
      <c r="AL772">
        <v>0.52221291369147338</v>
      </c>
      <c r="AM772">
        <v>0.52221494553347114</v>
      </c>
      <c r="AN772">
        <v>0.9662561418909229</v>
      </c>
      <c r="AO772">
        <v>0.96625614189092279</v>
      </c>
      <c r="AP772">
        <v>0.96625614189092279</v>
      </c>
      <c r="AQ772">
        <v>0.96625614189092279</v>
      </c>
      <c r="AR772">
        <v>13.548365310990521</v>
      </c>
      <c r="AS772">
        <v>13.548365310990521</v>
      </c>
      <c r="AT772">
        <v>13.548365310990521</v>
      </c>
      <c r="AU772">
        <v>13.548365310990521</v>
      </c>
      <c r="AV772" t="str">
        <f>VLOOKUP(Sheet1[[#This Row],[NPDES ID2]],Combined_Sheet__Major_Only___2[[NPDES ID2]:[ECHO BFR]],3,FALSE)</f>
        <v>TX</v>
      </c>
      <c r="AW772" t="s">
        <v>41</v>
      </c>
      <c r="AX772" t="str">
        <f>VLOOKUP(Sheet1[[#This Row],[NPDES ID2]],Combined_Sheet__Major_Only___2[[NPDES ID2]:[ECHO BFR]],27,FALSE)</f>
        <v>-</v>
      </c>
      <c r="AY772" t="str">
        <f>VLOOKUP(Sheet1[[#This Row],[NPDES ID2]],Combined_Sheet__Major_Only___2[[NPDES ID2]:[ECHO BFR]],28,FALSE)</f>
        <v>-</v>
      </c>
      <c r="AZ772" t="str">
        <f>VLOOKUP(Sheet1[[#This Row],[NPDES ID2]],Combined_Sheet__Major_Only___2[[NPDES ID2]:[ECHO BFR]],29,FALSE)</f>
        <v>thickening</v>
      </c>
      <c r="BA772">
        <f>VLOOKUP(Sheet1[[#This Row],[NPDES ID2]],Combined_Sheet__Major_Only___2[[NPDES ID2]:[ECHO BFR]],17,FALSE)</f>
        <v>29.546333000000001</v>
      </c>
      <c r="BB772">
        <f>VLOOKUP(Sheet1[[#This Row],[NPDES ID2]],Combined_Sheet__Major_Only___2[[NPDES ID2]:[ECHO BFR]],18,FALSE)</f>
        <v>-95.312972000000002</v>
      </c>
      <c r="BC772" t="str">
        <f>IF(ISNUMBER(SEARCH("aerobic",$AW772)),"aerobic","")</f>
        <v>aerobic</v>
      </c>
      <c r="BD772" t="str">
        <f>IF(ISNUMBER(SEARCH("anaer",$AW772)),"anaer","")</f>
        <v/>
      </c>
      <c r="BE772" t="str">
        <f>IF(ISNUMBER(SEARCH("thickening",$AZ772)),"thickening","")</f>
        <v>thickening</v>
      </c>
      <c r="BF772" s="2" t="str">
        <f>IF(ISNUMBER(SEARCH("airDry",$AW772)),"airDry","")</f>
        <v/>
      </c>
      <c r="BG772" s="2" t="str">
        <f>IF(ISNUMBER(SEARCH("heatDry",$AY772)),"heatDry","")</f>
        <v/>
      </c>
      <c r="BH772" s="2" t="str">
        <f>IF(AND(ISNUMBER(SEARCH("aerobic",$AW772)),ISNUMBER(SEARCH("anaer",$AW772))),"Combined Aer and Anaer.","")</f>
        <v/>
      </c>
    </row>
    <row r="773" spans="1:60" x14ac:dyDescent="0.25">
      <c r="A773" s="4">
        <v>981</v>
      </c>
      <c r="B773" t="s">
        <v>4756</v>
      </c>
      <c r="C773">
        <v>546.5</v>
      </c>
      <c r="D773">
        <v>388.88356965674183</v>
      </c>
      <c r="E773">
        <v>387.72874822796041</v>
      </c>
      <c r="F773">
        <v>305.98882842084441</v>
      </c>
      <c r="G773">
        <v>468.68701375329471</v>
      </c>
      <c r="H773">
        <v>-122.381717058072</v>
      </c>
      <c r="I773">
        <v>-124.8543126905693</v>
      </c>
      <c r="J773">
        <v>-140.80421603341551</v>
      </c>
      <c r="K773">
        <v>-99.262976710005844</v>
      </c>
      <c r="L773">
        <v>341.5916233294559</v>
      </c>
      <c r="M773">
        <v>339.87435739493691</v>
      </c>
      <c r="N773">
        <v>334.184900917964</v>
      </c>
      <c r="O773">
        <v>353.66134167592128</v>
      </c>
      <c r="P773">
        <v>12.823279578139379</v>
      </c>
      <c r="Q773">
        <v>12.927957546632429</v>
      </c>
      <c r="R773">
        <v>10.71125446219863</v>
      </c>
      <c r="S773">
        <v>14.60580077750744</v>
      </c>
      <c r="T773">
        <v>73304.61241842767</v>
      </c>
      <c r="U773">
        <v>73304.557326975628</v>
      </c>
      <c r="V773">
        <v>73255.217570662993</v>
      </c>
      <c r="W773">
        <v>73354.348670574764</v>
      </c>
      <c r="X773">
        <v>5279.2862985010815</v>
      </c>
      <c r="Y773">
        <v>5303.5645423807819</v>
      </c>
      <c r="Z773">
        <v>5100.6564874229598</v>
      </c>
      <c r="AA773">
        <v>5394.3769482773814</v>
      </c>
      <c r="AB773">
        <v>1044.3622608974031</v>
      </c>
      <c r="AC773">
        <v>1029.8546252195531</v>
      </c>
      <c r="AD773">
        <v>869.69524732081913</v>
      </c>
      <c r="AE773">
        <v>1247.9999493773939</v>
      </c>
      <c r="AF773">
        <v>61.257156245227279</v>
      </c>
      <c r="AG773">
        <v>60.948466627037533</v>
      </c>
      <c r="AH773">
        <v>59.930442625348299</v>
      </c>
      <c r="AI773">
        <v>63.421042696914817</v>
      </c>
      <c r="AJ773">
        <v>0.52480588709090692</v>
      </c>
      <c r="AK773">
        <v>0.5248059511033013</v>
      </c>
      <c r="AL773">
        <v>0.52479117943610099</v>
      </c>
      <c r="AM773">
        <v>0.52482051013423869</v>
      </c>
      <c r="AN773">
        <v>0.96634872487502055</v>
      </c>
      <c r="AO773">
        <v>0.96634872487502077</v>
      </c>
      <c r="AP773">
        <v>0.96634872487502077</v>
      </c>
      <c r="AQ773">
        <v>0.96634872487502077</v>
      </c>
      <c r="AR773">
        <v>12.59089731705577</v>
      </c>
      <c r="AS773">
        <v>12.590897317055759</v>
      </c>
      <c r="AT773">
        <v>12.590897317055759</v>
      </c>
      <c r="AU773">
        <v>12.590897317055759</v>
      </c>
      <c r="AV773" t="str">
        <f>VLOOKUP(Sheet1[[#This Row],[NPDES ID2]],Combined_Sheet__Major_Only___2[[NPDES ID2]:[ECHO BFR]],3,FALSE)</f>
        <v>NH</v>
      </c>
      <c r="AW773" t="s">
        <v>41</v>
      </c>
      <c r="AX773" t="str">
        <f>VLOOKUP(Sheet1[[#This Row],[NPDES ID2]],Combined_Sheet__Major_Only___2[[NPDES ID2]:[ECHO BFR]],27,FALSE)</f>
        <v>-</v>
      </c>
      <c r="AY773" t="str">
        <f>VLOOKUP(Sheet1[[#This Row],[NPDES ID2]],Combined_Sheet__Major_Only___2[[NPDES ID2]:[ECHO BFR]],28,FALSE)</f>
        <v>-</v>
      </c>
      <c r="AZ773" t="str">
        <f>VLOOKUP(Sheet1[[#This Row],[NPDES ID2]],Combined_Sheet__Major_Only___2[[NPDES ID2]:[ECHO BFR]],29,FALSE)</f>
        <v>thickening</v>
      </c>
      <c r="BA773">
        <f>VLOOKUP(Sheet1[[#This Row],[NPDES ID2]],Combined_Sheet__Major_Only___2[[NPDES ID2]:[ECHO BFR]],17,FALSE)</f>
        <v>44.308819999999997</v>
      </c>
      <c r="BB773">
        <f>VLOOKUP(Sheet1[[#This Row],[NPDES ID2]],Combined_Sheet__Major_Only___2[[NPDES ID2]:[ECHO BFR]],18,FALSE)</f>
        <v>-71.790480000000002</v>
      </c>
      <c r="BC773" t="str">
        <f>IF(ISNUMBER(SEARCH("aerobic",$AW773)),"aerobic","")</f>
        <v>aerobic</v>
      </c>
      <c r="BD773" t="str">
        <f>IF(ISNUMBER(SEARCH("anaer",$AW773)),"anaer","")</f>
        <v/>
      </c>
      <c r="BE773" t="str">
        <f>IF(ISNUMBER(SEARCH("thickening",$AZ773)),"thickening","")</f>
        <v>thickening</v>
      </c>
      <c r="BF773" s="3" t="str">
        <f>IF(ISNUMBER(SEARCH("airDry",$AW773)),"airDry","")</f>
        <v/>
      </c>
      <c r="BG773" s="3" t="str">
        <f>IF(ISNUMBER(SEARCH("heatDry",$AY773)),"heatDry","")</f>
        <v/>
      </c>
      <c r="BH773" s="3" t="str">
        <f>IF(AND(ISNUMBER(SEARCH("aerobic",$AW773)),ISNUMBER(SEARCH("anaer",$AW773))),"Combined Aer and Anaer.","")</f>
        <v/>
      </c>
    </row>
    <row r="774" spans="1:60" x14ac:dyDescent="0.25">
      <c r="A774" s="4">
        <v>2466</v>
      </c>
      <c r="B774" t="s">
        <v>11480</v>
      </c>
      <c r="C774">
        <v>209.99299999999999</v>
      </c>
      <c r="D774">
        <v>603.51068405778619</v>
      </c>
      <c r="E774">
        <v>600.98788404272682</v>
      </c>
      <c r="F774">
        <v>443.51523203640102</v>
      </c>
      <c r="G774">
        <v>781.65263120845282</v>
      </c>
      <c r="H774">
        <v>-118.8851180388713</v>
      </c>
      <c r="I774">
        <v>-121.1948161480997</v>
      </c>
      <c r="J774">
        <v>-136.91351344705029</v>
      </c>
      <c r="K774">
        <v>-95.473389858212215</v>
      </c>
      <c r="L774">
        <v>134.96949322641771</v>
      </c>
      <c r="M774">
        <v>134.33871765102231</v>
      </c>
      <c r="N774">
        <v>132.2505151833011</v>
      </c>
      <c r="O774">
        <v>139.40078411975981</v>
      </c>
      <c r="P774">
        <v>4.919719519465203</v>
      </c>
      <c r="Q774">
        <v>4.9703258157704333</v>
      </c>
      <c r="R774">
        <v>4.0941377514048796</v>
      </c>
      <c r="S774">
        <v>5.609540358530662</v>
      </c>
      <c r="T774">
        <v>73316.228693184632</v>
      </c>
      <c r="U774">
        <v>73316.173593216081</v>
      </c>
      <c r="V774">
        <v>73266.826209555147</v>
      </c>
      <c r="W774">
        <v>73365.972633973608</v>
      </c>
      <c r="X774">
        <v>5134.641048787742</v>
      </c>
      <c r="Y774">
        <v>5156.5151075593958</v>
      </c>
      <c r="Z774">
        <v>4973.1539930050476</v>
      </c>
      <c r="AA774">
        <v>5238.5995525829176</v>
      </c>
      <c r="AB774">
        <v>1015.882797448025</v>
      </c>
      <c r="AC774">
        <v>1002.502845010733</v>
      </c>
      <c r="AD774">
        <v>846.27131970654375</v>
      </c>
      <c r="AE774">
        <v>1215.8112553079229</v>
      </c>
      <c r="AF774">
        <v>62.988616204288618</v>
      </c>
      <c r="AG774">
        <v>62.693954714011433</v>
      </c>
      <c r="AH774">
        <v>61.720296625453429</v>
      </c>
      <c r="AI774">
        <v>65.056428217308081</v>
      </c>
      <c r="AJ774">
        <v>0.54594835778480677</v>
      </c>
      <c r="AK774">
        <v>0.54594838304764315</v>
      </c>
      <c r="AL774">
        <v>0.54594256305906086</v>
      </c>
      <c r="AM774">
        <v>0.54595411905907465</v>
      </c>
      <c r="AN774">
        <v>0.96635379930718057</v>
      </c>
      <c r="AO774">
        <v>0.96635379930718046</v>
      </c>
      <c r="AP774">
        <v>0.96635379930718046</v>
      </c>
      <c r="AQ774">
        <v>0.96635379930718046</v>
      </c>
      <c r="AR774">
        <v>12.94594265092681</v>
      </c>
      <c r="AS774">
        <v>12.94594265092681</v>
      </c>
      <c r="AT774">
        <v>12.94594265092681</v>
      </c>
      <c r="AU774">
        <v>12.94594265092681</v>
      </c>
      <c r="AV774" t="str">
        <f>VLOOKUP(Sheet1[[#This Row],[NPDES ID2]],Combined_Sheet__Major_Only___2[[NPDES ID2]:[ECHO BFR]],3,FALSE)</f>
        <v>TX</v>
      </c>
      <c r="AW774" t="s">
        <v>41</v>
      </c>
      <c r="AX774" t="str">
        <f>VLOOKUP(Sheet1[[#This Row],[NPDES ID2]],Combined_Sheet__Major_Only___2[[NPDES ID2]:[ECHO BFR]],27,FALSE)</f>
        <v>-</v>
      </c>
      <c r="AY774" t="str">
        <f>VLOOKUP(Sheet1[[#This Row],[NPDES ID2]],Combined_Sheet__Major_Only___2[[NPDES ID2]:[ECHO BFR]],28,FALSE)</f>
        <v>-</v>
      </c>
      <c r="AZ774" t="str">
        <f>VLOOKUP(Sheet1[[#This Row],[NPDES ID2]],Combined_Sheet__Major_Only___2[[NPDES ID2]:[ECHO BFR]],29,FALSE)</f>
        <v>thickening, preliminaryOps</v>
      </c>
      <c r="BA774">
        <f>VLOOKUP(Sheet1[[#This Row],[NPDES ID2]],Combined_Sheet__Major_Only___2[[NPDES ID2]:[ECHO BFR]],17,FALSE)</f>
        <v>30.127392</v>
      </c>
      <c r="BB774">
        <f>VLOOKUP(Sheet1[[#This Row],[NPDES ID2]],Combined_Sheet__Major_Only___2[[NPDES ID2]:[ECHO BFR]],18,FALSE)</f>
        <v>-95.429267999999993</v>
      </c>
      <c r="BC774" t="str">
        <f>IF(ISNUMBER(SEARCH("aerobic",$AW774)),"aerobic","")</f>
        <v>aerobic</v>
      </c>
      <c r="BD774" t="str">
        <f>IF(ISNUMBER(SEARCH("anaer",$AW774)),"anaer","")</f>
        <v/>
      </c>
      <c r="BE774" t="str">
        <f>IF(ISNUMBER(SEARCH("thickening",$AZ774)),"thickening","")</f>
        <v>thickening</v>
      </c>
      <c r="BF774" s="2" t="str">
        <f>IF(ISNUMBER(SEARCH("airDry",$AW774)),"airDry","")</f>
        <v/>
      </c>
      <c r="BG774" s="2" t="str">
        <f>IF(ISNUMBER(SEARCH("heatDry",$AY774)),"heatDry","")</f>
        <v/>
      </c>
      <c r="BH774" s="2" t="str">
        <f>IF(AND(ISNUMBER(SEARCH("aerobic",$AW774)),ISNUMBER(SEARCH("anaer",$AW774))),"Combined Aer and Anaer.","")</f>
        <v/>
      </c>
    </row>
    <row r="775" spans="1:60" x14ac:dyDescent="0.25">
      <c r="A775" s="4">
        <v>1695</v>
      </c>
      <c r="B775" t="s">
        <v>7949</v>
      </c>
      <c r="C775">
        <v>47.28</v>
      </c>
      <c r="D775">
        <v>2302.0706192984189</v>
      </c>
      <c r="E775">
        <v>2302.639106797918</v>
      </c>
      <c r="F775">
        <v>1597.275343985769</v>
      </c>
      <c r="G775">
        <v>3047.9758449722358</v>
      </c>
      <c r="H775">
        <v>-124.5518039390236</v>
      </c>
      <c r="I775">
        <v>-127.00239574692201</v>
      </c>
      <c r="J775">
        <v>-143.24392502792489</v>
      </c>
      <c r="K775">
        <v>-101.38420470658269</v>
      </c>
      <c r="L775">
        <v>29.111617974994111</v>
      </c>
      <c r="M775">
        <v>28.95945594464613</v>
      </c>
      <c r="N775">
        <v>28.455920786656211</v>
      </c>
      <c r="O775">
        <v>30.18031767998994</v>
      </c>
      <c r="P775">
        <v>1.110336714020465</v>
      </c>
      <c r="Q775">
        <v>1.121053511231527</v>
      </c>
      <c r="R775">
        <v>0.92925364903311081</v>
      </c>
      <c r="S775">
        <v>1.265133523870247</v>
      </c>
      <c r="T775">
        <v>73317.639367544805</v>
      </c>
      <c r="U775">
        <v>73317.58426654202</v>
      </c>
      <c r="V775">
        <v>73268.235956619887</v>
      </c>
      <c r="W775">
        <v>73367.384242038475</v>
      </c>
      <c r="X775">
        <v>5360.3397836752492</v>
      </c>
      <c r="Y775">
        <v>5386.0000851939712</v>
      </c>
      <c r="Z775">
        <v>5171.950234592724</v>
      </c>
      <c r="AA775">
        <v>5481.7518660054066</v>
      </c>
      <c r="AB775">
        <v>1003.704264852497</v>
      </c>
      <c r="AC775">
        <v>990.79989420856998</v>
      </c>
      <c r="AD775">
        <v>844.22454666954945</v>
      </c>
      <c r="AE775">
        <v>1187.0983272591129</v>
      </c>
      <c r="AF775">
        <v>60.341503625702053</v>
      </c>
      <c r="AG775">
        <v>60.026045600694928</v>
      </c>
      <c r="AH775">
        <v>58.982527037959571</v>
      </c>
      <c r="AI775">
        <v>62.556618163388983</v>
      </c>
      <c r="AJ775">
        <v>0.51363020523360214</v>
      </c>
      <c r="AK775">
        <v>0.51363021062399772</v>
      </c>
      <c r="AL775">
        <v>0.5136289697746077</v>
      </c>
      <c r="AM775">
        <v>0.51363143354903917</v>
      </c>
      <c r="AN775">
        <v>0.9663544154393725</v>
      </c>
      <c r="AO775">
        <v>0.96635441543937262</v>
      </c>
      <c r="AP775">
        <v>0.96635441543937262</v>
      </c>
      <c r="AQ775">
        <v>0.96635441543937262</v>
      </c>
      <c r="AR775">
        <v>12.787840801005791</v>
      </c>
      <c r="AS775">
        <v>12.787840801005791</v>
      </c>
      <c r="AT775">
        <v>12.787840801005791</v>
      </c>
      <c r="AU775">
        <v>12.787840801005791</v>
      </c>
      <c r="AV775" t="str">
        <f>VLOOKUP(Sheet1[[#This Row],[NPDES ID2]],Combined_Sheet__Major_Only___2[[NPDES ID2]:[ECHO BFR]],3,FALSE)</f>
        <v>WV</v>
      </c>
      <c r="AW775" t="s">
        <v>41</v>
      </c>
      <c r="AX775" t="str">
        <f>VLOOKUP(Sheet1[[#This Row],[NPDES ID2]],Combined_Sheet__Major_Only___2[[NPDES ID2]:[ECHO BFR]],27,FALSE)</f>
        <v>other</v>
      </c>
      <c r="AY775" t="str">
        <f>VLOOKUP(Sheet1[[#This Row],[NPDES ID2]],Combined_Sheet__Major_Only___2[[NPDES ID2]:[ECHO BFR]],28,FALSE)</f>
        <v>-</v>
      </c>
      <c r="AZ775" t="str">
        <f>VLOOKUP(Sheet1[[#This Row],[NPDES ID2]],Combined_Sheet__Major_Only___2[[NPDES ID2]:[ECHO BFR]],29,FALSE)</f>
        <v>thickening</v>
      </c>
      <c r="BA775">
        <f>VLOOKUP(Sheet1[[#This Row],[NPDES ID2]],Combined_Sheet__Major_Only___2[[NPDES ID2]:[ECHO BFR]],17,FALSE)</f>
        <v>37.442990000000002</v>
      </c>
      <c r="BB775">
        <f>VLOOKUP(Sheet1[[#This Row],[NPDES ID2]],Combined_Sheet__Major_Only___2[[NPDES ID2]:[ECHO BFR]],18,FALSE)</f>
        <v>-81.597459999999998</v>
      </c>
      <c r="BC775" t="str">
        <f>IF(ISNUMBER(SEARCH("aerobic",$AW775)),"aerobic","")</f>
        <v>aerobic</v>
      </c>
      <c r="BD775" t="str">
        <f>IF(ISNUMBER(SEARCH("anaer",$AW775)),"anaer","")</f>
        <v/>
      </c>
      <c r="BE775" t="str">
        <f>IF(ISNUMBER(SEARCH("thickening",$AZ775)),"thickening","")</f>
        <v>thickening</v>
      </c>
      <c r="BF775" s="3" t="str">
        <f>IF(ISNUMBER(SEARCH("airDry",$AW775)),"airDry","")</f>
        <v/>
      </c>
      <c r="BG775" s="3" t="str">
        <f>IF(ISNUMBER(SEARCH("heatDry",$AY775)),"heatDry","")</f>
        <v/>
      </c>
      <c r="BH775" s="3" t="str">
        <f>IF(AND(ISNUMBER(SEARCH("aerobic",$AW775)),ISNUMBER(SEARCH("anaer",$AW775))),"Combined Aer and Anaer.","")</f>
        <v/>
      </c>
    </row>
    <row r="776" spans="1:60" x14ac:dyDescent="0.25">
      <c r="A776" s="4">
        <v>2349</v>
      </c>
      <c r="B776" t="s">
        <v>10960</v>
      </c>
      <c r="C776">
        <v>352.5</v>
      </c>
      <c r="D776">
        <v>464.44965090335711</v>
      </c>
      <c r="E776">
        <v>469.20420151878739</v>
      </c>
      <c r="F776">
        <v>355.55208014282209</v>
      </c>
      <c r="G776">
        <v>582.50283550959261</v>
      </c>
      <c r="H776">
        <v>-125.9364388844395</v>
      </c>
      <c r="I776">
        <v>-128.41499529553471</v>
      </c>
      <c r="J776">
        <v>-144.76849619100099</v>
      </c>
      <c r="K776">
        <v>-102.9419180284885</v>
      </c>
      <c r="L776">
        <v>214.63569883160389</v>
      </c>
      <c r="M776">
        <v>213.48266040647329</v>
      </c>
      <c r="N776">
        <v>209.66440291883049</v>
      </c>
      <c r="O776">
        <v>222.73736749345099</v>
      </c>
      <c r="P776">
        <v>8.2829719697648194</v>
      </c>
      <c r="Q776">
        <v>8.3639665945598107</v>
      </c>
      <c r="R776">
        <v>6.9420663034526431</v>
      </c>
      <c r="S776">
        <v>9.4469245826312704</v>
      </c>
      <c r="T776">
        <v>73423.773138659119</v>
      </c>
      <c r="U776">
        <v>73423.717959844187</v>
      </c>
      <c r="V776">
        <v>73374.299961553319</v>
      </c>
      <c r="W776">
        <v>73473.588261539437</v>
      </c>
      <c r="X776">
        <v>5428.4481386941616</v>
      </c>
      <c r="Y776">
        <v>5455.1352235862396</v>
      </c>
      <c r="Z776">
        <v>5232.3276740906313</v>
      </c>
      <c r="AA776">
        <v>5554.9069242223723</v>
      </c>
      <c r="AB776">
        <v>1023.693541535637</v>
      </c>
      <c r="AC776">
        <v>1010.0587106204</v>
      </c>
      <c r="AD776">
        <v>860.23618657850432</v>
      </c>
      <c r="AE776">
        <v>1211.478146096463</v>
      </c>
      <c r="AF776">
        <v>59.672984584837437</v>
      </c>
      <c r="AG776">
        <v>59.351955269589752</v>
      </c>
      <c r="AH776">
        <v>58.291822246236563</v>
      </c>
      <c r="AI776">
        <v>61.925056678771341</v>
      </c>
      <c r="AJ776">
        <v>0.50547315802787973</v>
      </c>
      <c r="AK776">
        <v>0.5054731978600786</v>
      </c>
      <c r="AL776">
        <v>0.50546401483933079</v>
      </c>
      <c r="AM776">
        <v>0.50548224851307322</v>
      </c>
      <c r="AN776">
        <v>0.96640070625587615</v>
      </c>
      <c r="AO776">
        <v>0.96640070625587604</v>
      </c>
      <c r="AP776">
        <v>0.96640070625587604</v>
      </c>
      <c r="AQ776">
        <v>0.96640070625587604</v>
      </c>
      <c r="AR776">
        <v>12.59571318551734</v>
      </c>
      <c r="AS776">
        <v>12.59571318551734</v>
      </c>
      <c r="AT776">
        <v>12.59571318551734</v>
      </c>
      <c r="AU776">
        <v>12.59571318551734</v>
      </c>
      <c r="AV776" t="str">
        <f>VLOOKUP(Sheet1[[#This Row],[NPDES ID2]],Combined_Sheet__Major_Only___2[[NPDES ID2]:[ECHO BFR]],3,FALSE)</f>
        <v>IL</v>
      </c>
      <c r="AW776" t="s">
        <v>41</v>
      </c>
      <c r="AX776" t="str">
        <f>VLOOKUP(Sheet1[[#This Row],[NPDES ID2]],Combined_Sheet__Major_Only___2[[NPDES ID2]:[ECHO BFR]],27,FALSE)</f>
        <v>-</v>
      </c>
      <c r="AY776" t="str">
        <f>VLOOKUP(Sheet1[[#This Row],[NPDES ID2]],Combined_Sheet__Major_Only___2[[NPDES ID2]:[ECHO BFR]],28,FALSE)</f>
        <v>-</v>
      </c>
      <c r="AZ776" t="str">
        <f>VLOOKUP(Sheet1[[#This Row],[NPDES ID2]],Combined_Sheet__Major_Only___2[[NPDES ID2]:[ECHO BFR]],29,FALSE)</f>
        <v>thickening</v>
      </c>
      <c r="BA776">
        <f>VLOOKUP(Sheet1[[#This Row],[NPDES ID2]],Combined_Sheet__Major_Only___2[[NPDES ID2]:[ECHO BFR]],17,FALSE)</f>
        <v>41.244408</v>
      </c>
      <c r="BB776">
        <f>VLOOKUP(Sheet1[[#This Row],[NPDES ID2]],Combined_Sheet__Major_Only___2[[NPDES ID2]:[ECHO BFR]],18,FALSE)</f>
        <v>-89.903250999999997</v>
      </c>
      <c r="BC776" t="str">
        <f>IF(ISNUMBER(SEARCH("aerobic",$AW776)),"aerobic","")</f>
        <v>aerobic</v>
      </c>
      <c r="BD776" t="str">
        <f>IF(ISNUMBER(SEARCH("anaer",$AW776)),"anaer","")</f>
        <v/>
      </c>
      <c r="BE776" t="str">
        <f>IF(ISNUMBER(SEARCH("thickening",$AZ776)),"thickening","")</f>
        <v>thickening</v>
      </c>
      <c r="BF776" s="3" t="str">
        <f>IF(ISNUMBER(SEARCH("airDry",$AW776)),"airDry","")</f>
        <v/>
      </c>
      <c r="BG776" s="3" t="str">
        <f>IF(ISNUMBER(SEARCH("heatDry",$AY776)),"heatDry","")</f>
        <v/>
      </c>
      <c r="BH776" s="3" t="str">
        <f>IF(AND(ISNUMBER(SEARCH("aerobic",$AW776)),ISNUMBER(SEARCH("anaer",$AW776))),"Combined Aer and Anaer.","")</f>
        <v/>
      </c>
    </row>
    <row r="777" spans="1:60" x14ac:dyDescent="0.25">
      <c r="A777" s="4">
        <v>671</v>
      </c>
      <c r="B777" t="s">
        <v>3289</v>
      </c>
      <c r="C777">
        <v>5.8</v>
      </c>
      <c r="D777">
        <v>16814.081790669279</v>
      </c>
      <c r="E777">
        <v>16734.851889840578</v>
      </c>
      <c r="F777">
        <v>11495.223586668681</v>
      </c>
      <c r="G777">
        <v>22330.268803581512</v>
      </c>
      <c r="H777">
        <v>-115.52109438835051</v>
      </c>
      <c r="I777">
        <v>-117.87018475678281</v>
      </c>
      <c r="J777">
        <v>-133.58874798674319</v>
      </c>
      <c r="K777">
        <v>-91.871294448812705</v>
      </c>
      <c r="L777">
        <v>3.8305251698100999</v>
      </c>
      <c r="M777">
        <v>3.8139114982129332</v>
      </c>
      <c r="N777">
        <v>3.758938596854307</v>
      </c>
      <c r="O777">
        <v>3.9472035507213752</v>
      </c>
      <c r="P777">
        <v>0.1356671272426081</v>
      </c>
      <c r="Q777">
        <v>0.13740014847131179</v>
      </c>
      <c r="R777">
        <v>0.1123575885495688</v>
      </c>
      <c r="S777">
        <v>0.1547671235303327</v>
      </c>
      <c r="T777">
        <v>73477.149884097453</v>
      </c>
      <c r="U777">
        <v>73477.094666149249</v>
      </c>
      <c r="V777">
        <v>73427.641620217299</v>
      </c>
      <c r="W777">
        <v>73527.00033626279</v>
      </c>
      <c r="X777">
        <v>5007.7766687646354</v>
      </c>
      <c r="Y777">
        <v>5027.4852083811529</v>
      </c>
      <c r="Z777">
        <v>4861.6415904644937</v>
      </c>
      <c r="AA777">
        <v>5101.8025301791886</v>
      </c>
      <c r="AB777">
        <v>907.41680542386564</v>
      </c>
      <c r="AC777">
        <v>897.97521669464982</v>
      </c>
      <c r="AD777">
        <v>767.90539614986665</v>
      </c>
      <c r="AE777">
        <v>1071.028874285458</v>
      </c>
      <c r="AF777">
        <v>64.722687154570337</v>
      </c>
      <c r="AG777">
        <v>64.441965513260286</v>
      </c>
      <c r="AH777">
        <v>63.513136733502463</v>
      </c>
      <c r="AI777">
        <v>66.694144174815463</v>
      </c>
      <c r="AJ777">
        <v>0.56713481176589553</v>
      </c>
      <c r="AK777">
        <v>0.56713481246153064</v>
      </c>
      <c r="AL777">
        <v>0.5671346523614138</v>
      </c>
      <c r="AM777">
        <v>0.56713497024829673</v>
      </c>
      <c r="AN777">
        <v>0.9664239387056085</v>
      </c>
      <c r="AO777">
        <v>0.96642393870560894</v>
      </c>
      <c r="AP777">
        <v>0.96642393870560894</v>
      </c>
      <c r="AQ777">
        <v>0.96642393870560894</v>
      </c>
      <c r="AR777">
        <v>13.97480125659035</v>
      </c>
      <c r="AS777">
        <v>13.97480125659035</v>
      </c>
      <c r="AT777">
        <v>13.97480125659035</v>
      </c>
      <c r="AU777">
        <v>13.97480125659035</v>
      </c>
      <c r="AV777" t="str">
        <f>VLOOKUP(Sheet1[[#This Row],[NPDES ID2]],Combined_Sheet__Major_Only___2[[NPDES ID2]:[ECHO BFR]],3,FALSE)</f>
        <v>TX</v>
      </c>
      <c r="AW777" t="s">
        <v>41</v>
      </c>
      <c r="AX777" t="str">
        <f>VLOOKUP(Sheet1[[#This Row],[NPDES ID2]],Combined_Sheet__Major_Only___2[[NPDES ID2]:[ECHO BFR]],27,FALSE)</f>
        <v>-</v>
      </c>
      <c r="AY777" t="str">
        <f>VLOOKUP(Sheet1[[#This Row],[NPDES ID2]],Combined_Sheet__Major_Only___2[[NPDES ID2]:[ECHO BFR]],28,FALSE)</f>
        <v>-</v>
      </c>
      <c r="AZ777" t="str">
        <f>VLOOKUP(Sheet1[[#This Row],[NPDES ID2]],Combined_Sheet__Major_Only___2[[NPDES ID2]:[ECHO BFR]],29,FALSE)</f>
        <v>preliminaryOps, thickening</v>
      </c>
      <c r="BA777">
        <f>VLOOKUP(Sheet1[[#This Row],[NPDES ID2]],Combined_Sheet__Major_Only___2[[NPDES ID2]:[ECHO BFR]],17,FALSE)</f>
        <v>33.043123000000001</v>
      </c>
      <c r="BB777">
        <f>VLOOKUP(Sheet1[[#This Row],[NPDES ID2]],Combined_Sheet__Major_Only___2[[NPDES ID2]:[ECHO BFR]],18,FALSE)</f>
        <v>-97.485605000000007</v>
      </c>
      <c r="BC777" t="str">
        <f>IF(ISNUMBER(SEARCH("aerobic",$AW777)),"aerobic","")</f>
        <v>aerobic</v>
      </c>
      <c r="BD777" t="str">
        <f>IF(ISNUMBER(SEARCH("anaer",$AW777)),"anaer","")</f>
        <v/>
      </c>
      <c r="BE777" t="str">
        <f>IF(ISNUMBER(SEARCH("thickening",$AZ777)),"thickening","")</f>
        <v>thickening</v>
      </c>
      <c r="BF777" s="3" t="str">
        <f>IF(ISNUMBER(SEARCH("airDry",$AW777)),"airDry","")</f>
        <v/>
      </c>
      <c r="BG777" s="3" t="str">
        <f>IF(ISNUMBER(SEARCH("heatDry",$AY777)),"heatDry","")</f>
        <v/>
      </c>
      <c r="BH777" s="3" t="str">
        <f>IF(AND(ISNUMBER(SEARCH("aerobic",$AW777)),ISNUMBER(SEARCH("anaer",$AW777))),"Combined Aer and Anaer.","")</f>
        <v/>
      </c>
    </row>
    <row r="778" spans="1:60" x14ac:dyDescent="0.25">
      <c r="A778" s="4">
        <v>1704</v>
      </c>
      <c r="B778" t="s">
        <v>7989</v>
      </c>
      <c r="C778">
        <v>45.042665900000003</v>
      </c>
      <c r="D778">
        <v>2258.381741108481</v>
      </c>
      <c r="E778">
        <v>2255.2856285137532</v>
      </c>
      <c r="F778">
        <v>1566.2545876873969</v>
      </c>
      <c r="G778">
        <v>2987.421007020509</v>
      </c>
      <c r="H778">
        <v>-116.1186069140139</v>
      </c>
      <c r="I778">
        <v>-118.43733364028741</v>
      </c>
      <c r="J778">
        <v>-134.12914210892541</v>
      </c>
      <c r="K778">
        <v>-92.511489465257938</v>
      </c>
      <c r="L778">
        <v>29.60291403714232</v>
      </c>
      <c r="M778">
        <v>29.47275222118715</v>
      </c>
      <c r="N778">
        <v>29.04201866048302</v>
      </c>
      <c r="O778">
        <v>30.51709877228701</v>
      </c>
      <c r="P778">
        <v>1.053893205110453</v>
      </c>
      <c r="Q778">
        <v>1.067358907721065</v>
      </c>
      <c r="R778">
        <v>0.87413062735526814</v>
      </c>
      <c r="S778">
        <v>1.200917110030989</v>
      </c>
      <c r="T778">
        <v>73490.461375132625</v>
      </c>
      <c r="U778">
        <v>73490.406147425063</v>
      </c>
      <c r="V778">
        <v>73440.944361050875</v>
      </c>
      <c r="W778">
        <v>73540.320637978657</v>
      </c>
      <c r="X778">
        <v>5033.2284122044557</v>
      </c>
      <c r="Y778">
        <v>5053.3283852578443</v>
      </c>
      <c r="Z778">
        <v>4884.3185832662284</v>
      </c>
      <c r="AA778">
        <v>5129.046944415717</v>
      </c>
      <c r="AB778">
        <v>959.43238701329335</v>
      </c>
      <c r="AC778">
        <v>948.23020036475964</v>
      </c>
      <c r="AD778">
        <v>804.92888946961364</v>
      </c>
      <c r="AE778">
        <v>1141.993048932793</v>
      </c>
      <c r="AF778">
        <v>64.407663114929107</v>
      </c>
      <c r="AG778">
        <v>64.12440599453862</v>
      </c>
      <c r="AH778">
        <v>63.187439233958592</v>
      </c>
      <c r="AI778">
        <v>66.396626926047958</v>
      </c>
      <c r="AJ778">
        <v>0.56328505721575928</v>
      </c>
      <c r="AK778">
        <v>0.56328506268728284</v>
      </c>
      <c r="AL778">
        <v>0.56328380318409432</v>
      </c>
      <c r="AM778">
        <v>0.56328630399622115</v>
      </c>
      <c r="AN778">
        <v>0.96642972758281187</v>
      </c>
      <c r="AO778">
        <v>0.9664297275828122</v>
      </c>
      <c r="AP778">
        <v>0.9664297275828122</v>
      </c>
      <c r="AQ778">
        <v>0.9664297275828122</v>
      </c>
      <c r="AR778">
        <v>13.513681599111271</v>
      </c>
      <c r="AS778">
        <v>13.51368159911126</v>
      </c>
      <c r="AT778">
        <v>13.51368159911126</v>
      </c>
      <c r="AU778">
        <v>13.51368159911126</v>
      </c>
      <c r="AV778" t="str">
        <f>VLOOKUP(Sheet1[[#This Row],[NPDES ID2]],Combined_Sheet__Major_Only___2[[NPDES ID2]:[ECHO BFR]],3,FALSE)</f>
        <v>TX</v>
      </c>
      <c r="AW778" t="s">
        <v>544</v>
      </c>
      <c r="AX778" t="str">
        <f>VLOOKUP(Sheet1[[#This Row],[NPDES ID2]],Combined_Sheet__Major_Only___2[[NPDES ID2]:[ECHO BFR]],27,FALSE)</f>
        <v>-</v>
      </c>
      <c r="AY778" t="str">
        <f>VLOOKUP(Sheet1[[#This Row],[NPDES ID2]],Combined_Sheet__Major_Only___2[[NPDES ID2]:[ECHO BFR]],28,FALSE)</f>
        <v>-</v>
      </c>
      <c r="AZ778" t="str">
        <f>VLOOKUP(Sheet1[[#This Row],[NPDES ID2]],Combined_Sheet__Major_Only___2[[NPDES ID2]:[ECHO BFR]],29,FALSE)</f>
        <v>thickening</v>
      </c>
      <c r="BA778">
        <f>VLOOKUP(Sheet1[[#This Row],[NPDES ID2]],Combined_Sheet__Major_Only___2[[NPDES ID2]:[ECHO BFR]],17,FALSE)</f>
        <v>30.151028</v>
      </c>
      <c r="BB778">
        <f>VLOOKUP(Sheet1[[#This Row],[NPDES ID2]],Combined_Sheet__Major_Only___2[[NPDES ID2]:[ECHO BFR]],18,FALSE)</f>
        <v>-95.665778000000003</v>
      </c>
      <c r="BC778" t="str">
        <f>IF(ISNUMBER(SEARCH("aerobic",$AW778)),"aerobic","")</f>
        <v>aerobic</v>
      </c>
      <c r="BD778" t="str">
        <f>IF(ISNUMBER(SEARCH("anaer",$AW778)),"anaer","")</f>
        <v/>
      </c>
      <c r="BE778" t="str">
        <f>IF(ISNUMBER(SEARCH("thickening",$AZ778)),"thickening","")</f>
        <v>thickening</v>
      </c>
      <c r="BF778" s="2" t="str">
        <f>IF(ISNUMBER(SEARCH("airDry",$AW778)),"airDry","")</f>
        <v/>
      </c>
      <c r="BG778" s="2" t="str">
        <f>IF(ISNUMBER(SEARCH("heatDry",$AY778)),"heatDry","")</f>
        <v/>
      </c>
      <c r="BH778" s="2" t="str">
        <f>IF(AND(ISNUMBER(SEARCH("aerobic",$AW778)),ISNUMBER(SEARCH("anaer",$AW778))),"Combined Aer and Anaer.","")</f>
        <v/>
      </c>
    </row>
    <row r="779" spans="1:60" x14ac:dyDescent="0.25">
      <c r="A779" s="4">
        <v>2471</v>
      </c>
      <c r="B779" t="s">
        <v>11502</v>
      </c>
      <c r="C779">
        <v>205.96</v>
      </c>
      <c r="D779">
        <v>639.31524902259855</v>
      </c>
      <c r="E779">
        <v>636.4928213822127</v>
      </c>
      <c r="F779">
        <v>469.05658276508649</v>
      </c>
      <c r="G779">
        <v>829.16511319479605</v>
      </c>
      <c r="H779">
        <v>-124.579924596742</v>
      </c>
      <c r="I779">
        <v>-127.0628857932864</v>
      </c>
      <c r="J779">
        <v>-143.2679217234886</v>
      </c>
      <c r="K779">
        <v>-101.4639173406718</v>
      </c>
      <c r="L779">
        <v>126.73612604149849</v>
      </c>
      <c r="M779">
        <v>126.07279380112089</v>
      </c>
      <c r="N779">
        <v>123.8769245735247</v>
      </c>
      <c r="O779">
        <v>131.3959864377326</v>
      </c>
      <c r="P779">
        <v>4.8369394060374233</v>
      </c>
      <c r="Q779">
        <v>4.8839490301187016</v>
      </c>
      <c r="R779">
        <v>4.0484382781568016</v>
      </c>
      <c r="S779">
        <v>5.5115619533772344</v>
      </c>
      <c r="T779">
        <v>73513.425855122186</v>
      </c>
      <c r="U779">
        <v>73513.370610578175</v>
      </c>
      <c r="V779">
        <v>73463.893745524212</v>
      </c>
      <c r="W779">
        <v>73563.300317820744</v>
      </c>
      <c r="X779">
        <v>5378.0190273764729</v>
      </c>
      <c r="Y779">
        <v>5403.8020378674682</v>
      </c>
      <c r="Z779">
        <v>5188.7127707848304</v>
      </c>
      <c r="AA779">
        <v>5500.0316306841296</v>
      </c>
      <c r="AB779">
        <v>933.26253216761756</v>
      </c>
      <c r="AC779">
        <v>922.88654794557476</v>
      </c>
      <c r="AD779">
        <v>794.81338989667813</v>
      </c>
      <c r="AE779">
        <v>1090.2607536219871</v>
      </c>
      <c r="AF779">
        <v>60.304349291222287</v>
      </c>
      <c r="AG779">
        <v>59.988454026835143</v>
      </c>
      <c r="AH779">
        <v>58.944415003050644</v>
      </c>
      <c r="AI779">
        <v>62.521430450036092</v>
      </c>
      <c r="AJ779">
        <v>0.51317680650479158</v>
      </c>
      <c r="AK779">
        <v>0.51317682944164211</v>
      </c>
      <c r="AL779">
        <v>0.51317154549127397</v>
      </c>
      <c r="AM779">
        <v>0.51318203714564292</v>
      </c>
      <c r="AN779">
        <v>0.96643970964358017</v>
      </c>
      <c r="AO779">
        <v>0.96643970964358006</v>
      </c>
      <c r="AP779">
        <v>0.96643970964358006</v>
      </c>
      <c r="AQ779">
        <v>0.96643970964358006</v>
      </c>
      <c r="AR779">
        <v>13.349951821633139</v>
      </c>
      <c r="AS779">
        <v>13.349951821633139</v>
      </c>
      <c r="AT779">
        <v>13.349951821633139</v>
      </c>
      <c r="AU779">
        <v>13.349951821633139</v>
      </c>
      <c r="AV779" t="str">
        <f>VLOOKUP(Sheet1[[#This Row],[NPDES ID2]],Combined_Sheet__Major_Only___2[[NPDES ID2]:[ECHO BFR]],3,FALSE)</f>
        <v>WA</v>
      </c>
      <c r="AW779" t="s">
        <v>41</v>
      </c>
      <c r="AX779" t="str">
        <f>VLOOKUP(Sheet1[[#This Row],[NPDES ID2]],Combined_Sheet__Major_Only___2[[NPDES ID2]:[ECHO BFR]],27,FALSE)</f>
        <v>-</v>
      </c>
      <c r="AY779" t="str">
        <f>VLOOKUP(Sheet1[[#This Row],[NPDES ID2]],Combined_Sheet__Major_Only___2[[NPDES ID2]:[ECHO BFR]],28,FALSE)</f>
        <v>-</v>
      </c>
      <c r="AZ779" t="str">
        <f>VLOOKUP(Sheet1[[#This Row],[NPDES ID2]],Combined_Sheet__Major_Only___2[[NPDES ID2]:[ECHO BFR]],29,FALSE)</f>
        <v>preliminaryOps, thickening</v>
      </c>
      <c r="BA779">
        <f>VLOOKUP(Sheet1[[#This Row],[NPDES ID2]],Combined_Sheet__Major_Only___2[[NPDES ID2]:[ECHO BFR]],17,FALSE)</f>
        <v>47.337260000000001</v>
      </c>
      <c r="BB779">
        <f>VLOOKUP(Sheet1[[#This Row],[NPDES ID2]],Combined_Sheet__Major_Only___2[[NPDES ID2]:[ECHO BFR]],18,FALSE)</f>
        <v>-122.596563</v>
      </c>
      <c r="BC779" t="str">
        <f>IF(ISNUMBER(SEARCH("aerobic",$AW779)),"aerobic","")</f>
        <v>aerobic</v>
      </c>
      <c r="BD779" t="str">
        <f>IF(ISNUMBER(SEARCH("anaer",$AW779)),"anaer","")</f>
        <v/>
      </c>
      <c r="BE779" t="str">
        <f>IF(ISNUMBER(SEARCH("thickening",$AZ779)),"thickening","")</f>
        <v>thickening</v>
      </c>
      <c r="BF779" s="3" t="str">
        <f>IF(ISNUMBER(SEARCH("airDry",$AW779)),"airDry","")</f>
        <v/>
      </c>
      <c r="BG779" s="3" t="str">
        <f>IF(ISNUMBER(SEARCH("heatDry",$AY779)),"heatDry","")</f>
        <v/>
      </c>
      <c r="BH779" s="3" t="str">
        <f>IF(AND(ISNUMBER(SEARCH("aerobic",$AW779)),ISNUMBER(SEARCH("anaer",$AW779))),"Combined Aer and Anaer.","")</f>
        <v/>
      </c>
    </row>
    <row r="780" spans="1:60" x14ac:dyDescent="0.25">
      <c r="A780" s="4">
        <v>1369</v>
      </c>
      <c r="B780" t="s">
        <v>6500</v>
      </c>
      <c r="C780">
        <v>154.53</v>
      </c>
      <c r="D780">
        <v>788.28899135756421</v>
      </c>
      <c r="E780">
        <v>786.80558946553208</v>
      </c>
      <c r="F780">
        <v>567.58697644591939</v>
      </c>
      <c r="G780">
        <v>1026.7857778170389</v>
      </c>
      <c r="H780">
        <v>-123.15645294137509</v>
      </c>
      <c r="I780">
        <v>-125.6294646499128</v>
      </c>
      <c r="J780">
        <v>-141.68576109831949</v>
      </c>
      <c r="K780">
        <v>-99.949225689582164</v>
      </c>
      <c r="L780">
        <v>96.127537973573794</v>
      </c>
      <c r="M780">
        <v>95.638029699032884</v>
      </c>
      <c r="N780">
        <v>94.017763538307008</v>
      </c>
      <c r="O780">
        <v>99.566061429793393</v>
      </c>
      <c r="P780">
        <v>3.626991069298489</v>
      </c>
      <c r="Q780">
        <v>3.6583013732442469</v>
      </c>
      <c r="R780">
        <v>3.0314678689456511</v>
      </c>
      <c r="S780">
        <v>4.1288736227583627</v>
      </c>
      <c r="T780">
        <v>73570.41309125413</v>
      </c>
      <c r="U780">
        <v>73570.357804929838</v>
      </c>
      <c r="V780">
        <v>73520.843521554809</v>
      </c>
      <c r="W780">
        <v>73620.325272968563</v>
      </c>
      <c r="X780">
        <v>5323.9360864297332</v>
      </c>
      <c r="Y780">
        <v>5348.7444620072774</v>
      </c>
      <c r="Z780">
        <v>5141.5829535616749</v>
      </c>
      <c r="AA780">
        <v>5441.4236433192591</v>
      </c>
      <c r="AB780">
        <v>902.04104425421349</v>
      </c>
      <c r="AC780">
        <v>892.687000189689</v>
      </c>
      <c r="AD780">
        <v>770.89972790907643</v>
      </c>
      <c r="AE780">
        <v>1050.4378902908029</v>
      </c>
      <c r="AF780">
        <v>60.962785408484379</v>
      </c>
      <c r="AG780">
        <v>60.65214796097888</v>
      </c>
      <c r="AH780">
        <v>59.62520536964211</v>
      </c>
      <c r="AI780">
        <v>63.143299704123422</v>
      </c>
      <c r="AJ780">
        <v>0.52121265072945278</v>
      </c>
      <c r="AK780">
        <v>0.5212126679738418</v>
      </c>
      <c r="AL780">
        <v>0.52120869640744139</v>
      </c>
      <c r="AM780">
        <v>0.52121658221051514</v>
      </c>
      <c r="AN780">
        <v>0.96646445488485389</v>
      </c>
      <c r="AO780">
        <v>0.96646445488485389</v>
      </c>
      <c r="AP780">
        <v>0.96646445488485389</v>
      </c>
      <c r="AQ780">
        <v>0.96646445488485389</v>
      </c>
      <c r="AR780">
        <v>13.68646433328427</v>
      </c>
      <c r="AS780">
        <v>13.68646433328427</v>
      </c>
      <c r="AT780">
        <v>13.68646433328427</v>
      </c>
      <c r="AU780">
        <v>13.68646433328427</v>
      </c>
      <c r="AV780" t="str">
        <f>VLOOKUP(Sheet1[[#This Row],[NPDES ID2]],Combined_Sheet__Major_Only___2[[NPDES ID2]:[ECHO BFR]],3,FALSE)</f>
        <v>TX</v>
      </c>
      <c r="AW780" t="s">
        <v>41</v>
      </c>
      <c r="AX780" t="str">
        <f>VLOOKUP(Sheet1[[#This Row],[NPDES ID2]],Combined_Sheet__Major_Only___2[[NPDES ID2]:[ECHO BFR]],27,FALSE)</f>
        <v>-</v>
      </c>
      <c r="AY780" t="str">
        <f>VLOOKUP(Sheet1[[#This Row],[NPDES ID2]],Combined_Sheet__Major_Only___2[[NPDES ID2]:[ECHO BFR]],28,FALSE)</f>
        <v>-</v>
      </c>
      <c r="AZ780" t="str">
        <f>VLOOKUP(Sheet1[[#This Row],[NPDES ID2]],Combined_Sheet__Major_Only___2[[NPDES ID2]:[ECHO BFR]],29,FALSE)</f>
        <v>thickening</v>
      </c>
      <c r="BA780">
        <f>VLOOKUP(Sheet1[[#This Row],[NPDES ID2]],Combined_Sheet__Major_Only___2[[NPDES ID2]:[ECHO BFR]],17,FALSE)</f>
        <v>29.800194000000001</v>
      </c>
      <c r="BB780">
        <f>VLOOKUP(Sheet1[[#This Row],[NPDES ID2]],Combined_Sheet__Major_Only___2[[NPDES ID2]:[ECHO BFR]],18,FALSE)</f>
        <v>-95.050250000000005</v>
      </c>
      <c r="BC780" t="str">
        <f>IF(ISNUMBER(SEARCH("aerobic",$AW780)),"aerobic","")</f>
        <v>aerobic</v>
      </c>
      <c r="BD780" t="str">
        <f>IF(ISNUMBER(SEARCH("anaer",$AW780)),"anaer","")</f>
        <v/>
      </c>
      <c r="BE780" t="str">
        <f>IF(ISNUMBER(SEARCH("thickening",$AZ780)),"thickening","")</f>
        <v>thickening</v>
      </c>
      <c r="BF780" s="3" t="str">
        <f>IF(ISNUMBER(SEARCH("airDry",$AW780)),"airDry","")</f>
        <v/>
      </c>
      <c r="BG780" s="3" t="str">
        <f>IF(ISNUMBER(SEARCH("heatDry",$AY780)),"heatDry","")</f>
        <v/>
      </c>
      <c r="BH780" s="3" t="str">
        <f>IF(AND(ISNUMBER(SEARCH("aerobic",$AW780)),ISNUMBER(SEARCH("anaer",$AW780))),"Combined Aer and Anaer.","")</f>
        <v/>
      </c>
    </row>
    <row r="781" spans="1:60" x14ac:dyDescent="0.25">
      <c r="A781" s="4">
        <v>587</v>
      </c>
      <c r="B781" t="s">
        <v>2876</v>
      </c>
      <c r="C781">
        <v>93.67</v>
      </c>
      <c r="D781">
        <v>1130.4614402918601</v>
      </c>
      <c r="E781">
        <v>1130.221555320571</v>
      </c>
      <c r="F781">
        <v>796.70220343098742</v>
      </c>
      <c r="G781">
        <v>1486.236785216978</v>
      </c>
      <c r="H781">
        <v>-114.6112311735759</v>
      </c>
      <c r="I781">
        <v>-117.020250833201</v>
      </c>
      <c r="J781">
        <v>-132.775008230016</v>
      </c>
      <c r="K781">
        <v>-90.938919547087565</v>
      </c>
      <c r="L781">
        <v>62.303801361069382</v>
      </c>
      <c r="M781">
        <v>62.039018456964932</v>
      </c>
      <c r="N781">
        <v>61.162691983365939</v>
      </c>
      <c r="O781">
        <v>64.16362282212809</v>
      </c>
      <c r="P781">
        <v>2.1900736229677982</v>
      </c>
      <c r="Q781">
        <v>2.2180413915322839</v>
      </c>
      <c r="R781">
        <v>1.809803931139137</v>
      </c>
      <c r="S781">
        <v>2.5025288351509229</v>
      </c>
      <c r="T781">
        <v>73695.167818431961</v>
      </c>
      <c r="U781">
        <v>73695.112440643512</v>
      </c>
      <c r="V781">
        <v>73645.51624221605</v>
      </c>
      <c r="W781">
        <v>73745.162573470792</v>
      </c>
      <c r="X781">
        <v>4987.0485997346832</v>
      </c>
      <c r="Y781">
        <v>5006.2546601750219</v>
      </c>
      <c r="Z781">
        <v>4844.4312694018608</v>
      </c>
      <c r="AA781">
        <v>5078.8076680148661</v>
      </c>
      <c r="AB781">
        <v>873.4517868580142</v>
      </c>
      <c r="AC781">
        <v>865.1208848363375</v>
      </c>
      <c r="AD781">
        <v>743.35487375229445</v>
      </c>
      <c r="AE781">
        <v>1025.5420259126499</v>
      </c>
      <c r="AF781">
        <v>65.184192362734819</v>
      </c>
      <c r="AG781">
        <v>64.907043295410773</v>
      </c>
      <c r="AH781">
        <v>63.990587577810487</v>
      </c>
      <c r="AI781">
        <v>67.129901402131864</v>
      </c>
      <c r="AJ781">
        <v>0.57277531813330707</v>
      </c>
      <c r="AK781">
        <v>0.57277532930932862</v>
      </c>
      <c r="AL781">
        <v>0.57277275612034373</v>
      </c>
      <c r="AM781">
        <v>0.57277786533847586</v>
      </c>
      <c r="AN781">
        <v>0.96651849923710775</v>
      </c>
      <c r="AO781">
        <v>0.96651849923710764</v>
      </c>
      <c r="AP781">
        <v>0.96651849923710764</v>
      </c>
      <c r="AQ781">
        <v>0.96651849923710764</v>
      </c>
      <c r="AR781">
        <v>14.353249057539861</v>
      </c>
      <c r="AS781">
        <v>14.353249057539861</v>
      </c>
      <c r="AT781">
        <v>14.353249057539861</v>
      </c>
      <c r="AU781">
        <v>14.353249057539861</v>
      </c>
      <c r="AV781" t="str">
        <f>VLOOKUP(Sheet1[[#This Row],[NPDES ID2]],Combined_Sheet__Major_Only___2[[NPDES ID2]:[ECHO BFR]],3,FALSE)</f>
        <v>PR</v>
      </c>
      <c r="AW781" t="s">
        <v>41</v>
      </c>
      <c r="AX781" t="str">
        <f>VLOOKUP(Sheet1[[#This Row],[NPDES ID2]],Combined_Sheet__Major_Only___2[[NPDES ID2]:[ECHO BFR]],27,FALSE)</f>
        <v>-</v>
      </c>
      <c r="AY781" t="str">
        <f>VLOOKUP(Sheet1[[#This Row],[NPDES ID2]],Combined_Sheet__Major_Only___2[[NPDES ID2]:[ECHO BFR]],28,FALSE)</f>
        <v>highTempCompost, thermoAerobicDigest</v>
      </c>
      <c r="AZ781" t="str">
        <f>VLOOKUP(Sheet1[[#This Row],[NPDES ID2]],Combined_Sheet__Major_Only___2[[NPDES ID2]:[ECHO BFR]],29,FALSE)</f>
        <v>thickening</v>
      </c>
      <c r="BA781">
        <f>VLOOKUP(Sheet1[[#This Row],[NPDES ID2]],Combined_Sheet__Major_Only___2[[NPDES ID2]:[ECHO BFR]],17,FALSE)</f>
        <v>18.456223999999999</v>
      </c>
      <c r="BB781">
        <f>VLOOKUP(Sheet1[[#This Row],[NPDES ID2]],Combined_Sheet__Major_Only___2[[NPDES ID2]:[ECHO BFR]],18,FALSE)</f>
        <v>-66.259189000000006</v>
      </c>
      <c r="BC781" t="str">
        <f>IF(ISNUMBER(SEARCH("aerobic",$AW781)),"aerobic","")</f>
        <v>aerobic</v>
      </c>
      <c r="BD781" t="str">
        <f>IF(ISNUMBER(SEARCH("anaer",$AW781)),"anaer","")</f>
        <v/>
      </c>
      <c r="BE781" t="str">
        <f>IF(ISNUMBER(SEARCH("thickening",$AZ781)),"thickening","")</f>
        <v>thickening</v>
      </c>
      <c r="BF781" s="3" t="str">
        <f>IF(ISNUMBER(SEARCH("airDry",$AW781)),"airDry","")</f>
        <v/>
      </c>
      <c r="BG781" s="3" t="str">
        <f>IF(ISNUMBER(SEARCH("heatDry",$AY781)),"heatDry","")</f>
        <v/>
      </c>
      <c r="BH781" s="3" t="str">
        <f>IF(AND(ISNUMBER(SEARCH("aerobic",$AW781)),ISNUMBER(SEARCH("anaer",$AW781))),"Combined Aer and Anaer.","")</f>
        <v/>
      </c>
    </row>
    <row r="782" spans="1:60" x14ac:dyDescent="0.25">
      <c r="A782" s="4">
        <v>1553</v>
      </c>
      <c r="B782" t="s">
        <v>7306</v>
      </c>
      <c r="C782">
        <v>91.9</v>
      </c>
      <c r="D782">
        <v>1181.8497626897331</v>
      </c>
      <c r="E782">
        <v>1181.081350570606</v>
      </c>
      <c r="F782">
        <v>832.33125476956889</v>
      </c>
      <c r="G782">
        <v>1554.8949971014481</v>
      </c>
      <c r="H782">
        <v>-118.0408074892314</v>
      </c>
      <c r="I782">
        <v>-120.33292811835619</v>
      </c>
      <c r="J782">
        <v>-135.9732715808565</v>
      </c>
      <c r="K782">
        <v>-94.546611333757639</v>
      </c>
      <c r="L782">
        <v>59.479227736291548</v>
      </c>
      <c r="M782">
        <v>59.206393487446533</v>
      </c>
      <c r="N782">
        <v>58.303435774839727</v>
      </c>
      <c r="O782">
        <v>61.395581413389593</v>
      </c>
      <c r="P782">
        <v>2.152184174210491</v>
      </c>
      <c r="Q782">
        <v>2.176005281809632</v>
      </c>
      <c r="R782">
        <v>1.789321994575559</v>
      </c>
      <c r="S782">
        <v>2.4530276696880282</v>
      </c>
      <c r="T782">
        <v>73815.273366123787</v>
      </c>
      <c r="U782">
        <v>73815.217900279735</v>
      </c>
      <c r="V782">
        <v>73765.542839492002</v>
      </c>
      <c r="W782">
        <v>73865.34761726328</v>
      </c>
      <c r="X782">
        <v>5133.7234722385492</v>
      </c>
      <c r="Y782">
        <v>5155.1665209590446</v>
      </c>
      <c r="Z782">
        <v>4975.2713024742379</v>
      </c>
      <c r="AA782">
        <v>5235.7086871430329</v>
      </c>
      <c r="AB782">
        <v>836.60735101108924</v>
      </c>
      <c r="AC782">
        <v>829.27512792377195</v>
      </c>
      <c r="AD782">
        <v>719.5295620841714</v>
      </c>
      <c r="AE782">
        <v>970.22082455476698</v>
      </c>
      <c r="AF782">
        <v>63.427561295904503</v>
      </c>
      <c r="AG782">
        <v>63.136497697577262</v>
      </c>
      <c r="AH782">
        <v>62.173963616773953</v>
      </c>
      <c r="AI782">
        <v>65.471036157319062</v>
      </c>
      <c r="AJ782">
        <v>0.55131016599341509</v>
      </c>
      <c r="AK782">
        <v>0.55131017645585945</v>
      </c>
      <c r="AL782">
        <v>0.55130776759056566</v>
      </c>
      <c r="AM782">
        <v>0.55131255053376049</v>
      </c>
      <c r="AN782">
        <v>0.96657036522268758</v>
      </c>
      <c r="AO782">
        <v>0.96657036522268736</v>
      </c>
      <c r="AP782">
        <v>0.96657036522268736</v>
      </c>
      <c r="AQ782">
        <v>0.96657036522268736</v>
      </c>
      <c r="AR782">
        <v>14.573489414091</v>
      </c>
      <c r="AS782">
        <v>14.573489414091011</v>
      </c>
      <c r="AT782">
        <v>14.573489414091011</v>
      </c>
      <c r="AU782">
        <v>14.573489414091011</v>
      </c>
      <c r="AV782" t="str">
        <f>VLOOKUP(Sheet1[[#This Row],[NPDES ID2]],Combined_Sheet__Major_Only___2[[NPDES ID2]:[ECHO BFR]],3,FALSE)</f>
        <v>WV</v>
      </c>
      <c r="AW782" t="s">
        <v>544</v>
      </c>
      <c r="AX782" t="str">
        <f>VLOOKUP(Sheet1[[#This Row],[NPDES ID2]],Combined_Sheet__Major_Only___2[[NPDES ID2]:[ECHO BFR]],27,FALSE)</f>
        <v>-</v>
      </c>
      <c r="AY782" t="str">
        <f>VLOOKUP(Sheet1[[#This Row],[NPDES ID2]],Combined_Sheet__Major_Only___2[[NPDES ID2]:[ECHO BFR]],28,FALSE)</f>
        <v>-</v>
      </c>
      <c r="AZ782" t="str">
        <f>VLOOKUP(Sheet1[[#This Row],[NPDES ID2]],Combined_Sheet__Major_Only___2[[NPDES ID2]:[ECHO BFR]],29,FALSE)</f>
        <v>thickening</v>
      </c>
      <c r="BA782">
        <f>VLOOKUP(Sheet1[[#This Row],[NPDES ID2]],Combined_Sheet__Major_Only___2[[NPDES ID2]:[ECHO BFR]],17,FALSE)</f>
        <v>38.926969999999997</v>
      </c>
      <c r="BB782">
        <f>VLOOKUP(Sheet1[[#This Row],[NPDES ID2]],Combined_Sheet__Major_Only___2[[NPDES ID2]:[ECHO BFR]],18,FALSE)</f>
        <v>-79.849450000000004</v>
      </c>
      <c r="BC782" t="str">
        <f>IF(ISNUMBER(SEARCH("aerobic",$AW782)),"aerobic","")</f>
        <v>aerobic</v>
      </c>
      <c r="BD782" t="str">
        <f>IF(ISNUMBER(SEARCH("anaer",$AW782)),"anaer","")</f>
        <v/>
      </c>
      <c r="BE782" t="str">
        <f>IF(ISNUMBER(SEARCH("thickening",$AZ782)),"thickening","")</f>
        <v>thickening</v>
      </c>
      <c r="BF782" s="3" t="str">
        <f>IF(ISNUMBER(SEARCH("airDry",$AW782)),"airDry","")</f>
        <v/>
      </c>
      <c r="BG782" s="3" t="str">
        <f>IF(ISNUMBER(SEARCH("heatDry",$AY782)),"heatDry","")</f>
        <v/>
      </c>
      <c r="BH782" s="3" t="str">
        <f>IF(AND(ISNUMBER(SEARCH("aerobic",$AW782)),ISNUMBER(SEARCH("anaer",$AW782))),"Combined Aer and Anaer.","")</f>
        <v/>
      </c>
    </row>
    <row r="783" spans="1:60" x14ac:dyDescent="0.25">
      <c r="A783" s="4">
        <v>1032</v>
      </c>
      <c r="B783" t="s">
        <v>4986</v>
      </c>
      <c r="C783">
        <v>422.32</v>
      </c>
      <c r="D783">
        <v>394.13253373314723</v>
      </c>
      <c r="E783">
        <v>398.89982420316602</v>
      </c>
      <c r="F783">
        <v>302.85424832419642</v>
      </c>
      <c r="G783">
        <v>480.51648485270829</v>
      </c>
      <c r="H783">
        <v>-114.7526451830588</v>
      </c>
      <c r="I783">
        <v>-117.178762630126</v>
      </c>
      <c r="J783">
        <v>-132.92257190757499</v>
      </c>
      <c r="K783">
        <v>-91.186170275127409</v>
      </c>
      <c r="L783">
        <v>280.33636724421149</v>
      </c>
      <c r="M783">
        <v>279.13868695945348</v>
      </c>
      <c r="N783">
        <v>275.1714965116297</v>
      </c>
      <c r="O783">
        <v>288.7531280974905</v>
      </c>
      <c r="P783">
        <v>9.8751654017509249</v>
      </c>
      <c r="Q783">
        <v>10.001302073733161</v>
      </c>
      <c r="R783">
        <v>8.1656517170356011</v>
      </c>
      <c r="S783">
        <v>11.278958053970991</v>
      </c>
      <c r="T783">
        <v>73883.697619355284</v>
      </c>
      <c r="U783">
        <v>73883.642103345861</v>
      </c>
      <c r="V783">
        <v>73833.922114590925</v>
      </c>
      <c r="W783">
        <v>73933.817159504542</v>
      </c>
      <c r="X783">
        <v>5009.9184908060761</v>
      </c>
      <c r="Y783">
        <v>5029.3251363453546</v>
      </c>
      <c r="Z783">
        <v>4865.8161979753359</v>
      </c>
      <c r="AA783">
        <v>5102.6477961318888</v>
      </c>
      <c r="AB783">
        <v>994.11366734366322</v>
      </c>
      <c r="AC783">
        <v>981.756142673662</v>
      </c>
      <c r="AD783">
        <v>828.35146157643612</v>
      </c>
      <c r="AE783">
        <v>1192.4100818876379</v>
      </c>
      <c r="AF783">
        <v>65.054026282094171</v>
      </c>
      <c r="AG783">
        <v>64.775508783920486</v>
      </c>
      <c r="AH783">
        <v>63.856702854457353</v>
      </c>
      <c r="AI783">
        <v>67.006750103072534</v>
      </c>
      <c r="AJ783">
        <v>0.57118434590181155</v>
      </c>
      <c r="AK783">
        <v>0.57118439834160717</v>
      </c>
      <c r="AL783">
        <v>0.57117230526151808</v>
      </c>
      <c r="AM783">
        <v>0.5711963171782859</v>
      </c>
      <c r="AN783">
        <v>0.96659984154142686</v>
      </c>
      <c r="AO783">
        <v>0.96659984154142675</v>
      </c>
      <c r="AP783">
        <v>0.96659984154142675</v>
      </c>
      <c r="AQ783">
        <v>0.96659984154142675</v>
      </c>
      <c r="AR783">
        <v>13.34906738376942</v>
      </c>
      <c r="AS783">
        <v>13.34906738376943</v>
      </c>
      <c r="AT783">
        <v>13.34906738376943</v>
      </c>
      <c r="AU783">
        <v>13.34906738376943</v>
      </c>
      <c r="AV783" t="str">
        <f>VLOOKUP(Sheet1[[#This Row],[NPDES ID2]],Combined_Sheet__Major_Only___2[[NPDES ID2]:[ECHO BFR]],3,FALSE)</f>
        <v>NM</v>
      </c>
      <c r="AW783" t="s">
        <v>41</v>
      </c>
      <c r="AX783" t="str">
        <f>VLOOKUP(Sheet1[[#This Row],[NPDES ID2]],Combined_Sheet__Major_Only___2[[NPDES ID2]:[ECHO BFR]],27,FALSE)</f>
        <v>-</v>
      </c>
      <c r="AY783" t="str">
        <f>VLOOKUP(Sheet1[[#This Row],[NPDES ID2]],Combined_Sheet__Major_Only___2[[NPDES ID2]:[ECHO BFR]],28,FALSE)</f>
        <v>-</v>
      </c>
      <c r="AZ783" t="str">
        <f>VLOOKUP(Sheet1[[#This Row],[NPDES ID2]],Combined_Sheet__Major_Only___2[[NPDES ID2]:[ECHO BFR]],29,FALSE)</f>
        <v>thickening</v>
      </c>
      <c r="BA783">
        <f>VLOOKUP(Sheet1[[#This Row],[NPDES ID2]],Combined_Sheet__Major_Only___2[[NPDES ID2]:[ECHO BFR]],17,FALSE)</f>
        <v>32.845745999999998</v>
      </c>
      <c r="BB783">
        <f>VLOOKUP(Sheet1[[#This Row],[NPDES ID2]],Combined_Sheet__Major_Only___2[[NPDES ID2]:[ECHO BFR]],18,FALSE)</f>
        <v>-105.99784</v>
      </c>
      <c r="BC783" t="str">
        <f>IF(ISNUMBER(SEARCH("aerobic",$AW783)),"aerobic","")</f>
        <v>aerobic</v>
      </c>
      <c r="BD783" t="str">
        <f>IF(ISNUMBER(SEARCH("anaer",$AW783)),"anaer","")</f>
        <v/>
      </c>
      <c r="BE783" t="str">
        <f>IF(ISNUMBER(SEARCH("thickening",$AZ783)),"thickening","")</f>
        <v>thickening</v>
      </c>
      <c r="BF783" s="2" t="str">
        <f>IF(ISNUMBER(SEARCH("airDry",$AW783)),"airDry","")</f>
        <v/>
      </c>
      <c r="BG783" s="2" t="str">
        <f>IF(ISNUMBER(SEARCH("heatDry",$AY783)),"heatDry","")</f>
        <v/>
      </c>
      <c r="BH783" s="2" t="str">
        <f>IF(AND(ISNUMBER(SEARCH("aerobic",$AW783)),ISNUMBER(SEARCH("anaer",$AW783))),"Combined Aer and Anaer.","")</f>
        <v/>
      </c>
    </row>
    <row r="784" spans="1:60" x14ac:dyDescent="0.25">
      <c r="A784" s="4">
        <v>1623</v>
      </c>
      <c r="B784" t="s">
        <v>7624</v>
      </c>
      <c r="C784">
        <v>72.099999999999994</v>
      </c>
      <c r="D784">
        <v>1525.3197619542241</v>
      </c>
      <c r="E784">
        <v>1524.9096298927229</v>
      </c>
      <c r="F784">
        <v>1066.921469453803</v>
      </c>
      <c r="G784">
        <v>2013.051522992032</v>
      </c>
      <c r="H784">
        <v>-122.4783761910036</v>
      </c>
      <c r="I784">
        <v>-124.9052361540129</v>
      </c>
      <c r="J784">
        <v>-140.93379436998549</v>
      </c>
      <c r="K784">
        <v>-99.209691494589123</v>
      </c>
      <c r="L784">
        <v>45.092087458687153</v>
      </c>
      <c r="M784">
        <v>44.865578840996953</v>
      </c>
      <c r="N784">
        <v>44.115978128055183</v>
      </c>
      <c r="O784">
        <v>46.683003862786627</v>
      </c>
      <c r="P784">
        <v>1.691777355734269</v>
      </c>
      <c r="Q784">
        <v>1.705463803808297</v>
      </c>
      <c r="R784">
        <v>1.4130067377303961</v>
      </c>
      <c r="S784">
        <v>1.927203453127293</v>
      </c>
      <c r="T784">
        <v>73898.892217301516</v>
      </c>
      <c r="U784">
        <v>73898.836690152151</v>
      </c>
      <c r="V784">
        <v>73849.106724490412</v>
      </c>
      <c r="W784">
        <v>73949.021814532316</v>
      </c>
      <c r="X784">
        <v>5319.0417143751229</v>
      </c>
      <c r="Y784">
        <v>5343.4777548158581</v>
      </c>
      <c r="Z784">
        <v>5139.3304542930709</v>
      </c>
      <c r="AA784">
        <v>5434.8045375532383</v>
      </c>
      <c r="AB784">
        <v>835.21351494826638</v>
      </c>
      <c r="AC784">
        <v>827.8346043820336</v>
      </c>
      <c r="AD784">
        <v>721.82988603906517</v>
      </c>
      <c r="AE784">
        <v>962.0148153324127</v>
      </c>
      <c r="AF784">
        <v>61.290453536458507</v>
      </c>
      <c r="AG784">
        <v>60.98248629469623</v>
      </c>
      <c r="AH784">
        <v>59.963885045172852</v>
      </c>
      <c r="AI784">
        <v>63.452803827041272</v>
      </c>
      <c r="AJ784">
        <v>0.52521235957785872</v>
      </c>
      <c r="AK784">
        <v>0.52521236746252997</v>
      </c>
      <c r="AL784">
        <v>0.52521055225991276</v>
      </c>
      <c r="AM784">
        <v>0.5252141564478322</v>
      </c>
      <c r="AN784">
        <v>0.96660638013371525</v>
      </c>
      <c r="AO784">
        <v>0.96660638013371569</v>
      </c>
      <c r="AP784">
        <v>0.96660638013371569</v>
      </c>
      <c r="AQ784">
        <v>0.96660638013371569</v>
      </c>
      <c r="AR784">
        <v>14.401654662162681</v>
      </c>
      <c r="AS784">
        <v>14.401654662162681</v>
      </c>
      <c r="AT784">
        <v>14.401654662162681</v>
      </c>
      <c r="AU784">
        <v>14.401654662162681</v>
      </c>
      <c r="AV784" t="str">
        <f>VLOOKUP(Sheet1[[#This Row],[NPDES ID2]],Combined_Sheet__Major_Only___2[[NPDES ID2]:[ECHO BFR]],3,FALSE)</f>
        <v>GA</v>
      </c>
      <c r="AW784" t="s">
        <v>41</v>
      </c>
      <c r="AX784" t="str">
        <f>VLOOKUP(Sheet1[[#This Row],[NPDES ID2]],Combined_Sheet__Major_Only___2[[NPDES ID2]:[ECHO BFR]],27,FALSE)</f>
        <v>-</v>
      </c>
      <c r="AY784" t="str">
        <f>VLOOKUP(Sheet1[[#This Row],[NPDES ID2]],Combined_Sheet__Major_Only___2[[NPDES ID2]:[ECHO BFR]],28,FALSE)</f>
        <v>-</v>
      </c>
      <c r="AZ784" t="str">
        <f>VLOOKUP(Sheet1[[#This Row],[NPDES ID2]],Combined_Sheet__Major_Only___2[[NPDES ID2]:[ECHO BFR]],29,FALSE)</f>
        <v>thickening</v>
      </c>
      <c r="BA784">
        <f>VLOOKUP(Sheet1[[#This Row],[NPDES ID2]],Combined_Sheet__Major_Only___2[[NPDES ID2]:[ECHO BFR]],17,FALSE)</f>
        <v>34.874167</v>
      </c>
      <c r="BB784">
        <f>VLOOKUP(Sheet1[[#This Row],[NPDES ID2]],Combined_Sheet__Major_Only___2[[NPDES ID2]:[ECHO BFR]],18,FALSE)</f>
        <v>-83.969667000000001</v>
      </c>
      <c r="BC784" t="str">
        <f>IF(ISNUMBER(SEARCH("aerobic",$AW784)),"aerobic","")</f>
        <v>aerobic</v>
      </c>
      <c r="BD784" t="str">
        <f>IF(ISNUMBER(SEARCH("anaer",$AW784)),"anaer","")</f>
        <v/>
      </c>
      <c r="BE784" t="str">
        <f>IF(ISNUMBER(SEARCH("thickening",$AZ784)),"thickening","")</f>
        <v>thickening</v>
      </c>
      <c r="BF784" s="3" t="str">
        <f>IF(ISNUMBER(SEARCH("airDry",$AW784)),"airDry","")</f>
        <v/>
      </c>
      <c r="BG784" s="3" t="str">
        <f>IF(ISNUMBER(SEARCH("heatDry",$AY784)),"heatDry","")</f>
        <v/>
      </c>
      <c r="BH784" s="3" t="str">
        <f>IF(AND(ISNUMBER(SEARCH("aerobic",$AW784)),ISNUMBER(SEARCH("anaer",$AW784))),"Combined Aer and Anaer.","")</f>
        <v/>
      </c>
    </row>
    <row r="785" spans="1:60" x14ac:dyDescent="0.25">
      <c r="A785" s="4">
        <v>882</v>
      </c>
      <c r="B785" t="s">
        <v>4302</v>
      </c>
      <c r="C785">
        <v>813</v>
      </c>
      <c r="D785">
        <v>375.56205193922892</v>
      </c>
      <c r="E785">
        <v>376.46802693044577</v>
      </c>
      <c r="F785">
        <v>317.27365342554219</v>
      </c>
      <c r="G785">
        <v>444.77303437583561</v>
      </c>
      <c r="H785">
        <v>-120.1085184875113</v>
      </c>
      <c r="I785">
        <v>-122.5069822137493</v>
      </c>
      <c r="J785">
        <v>-138.25570711488101</v>
      </c>
      <c r="K785">
        <v>-96.942260251637265</v>
      </c>
      <c r="L785">
        <v>516.79637832923822</v>
      </c>
      <c r="M785">
        <v>514.31084235835749</v>
      </c>
      <c r="N785">
        <v>506.07112431482551</v>
      </c>
      <c r="O785">
        <v>534.27218842282252</v>
      </c>
      <c r="P785">
        <v>19.058341435469799</v>
      </c>
      <c r="Q785">
        <v>19.230854262492311</v>
      </c>
      <c r="R785">
        <v>15.88410936083336</v>
      </c>
      <c r="S785">
        <v>21.743986361246179</v>
      </c>
      <c r="T785">
        <v>74172.533077585089</v>
      </c>
      <c r="U785">
        <v>74172.477349815425</v>
      </c>
      <c r="V785">
        <v>74122.567709155162</v>
      </c>
      <c r="W785">
        <v>74222.843793688371</v>
      </c>
      <c r="X785">
        <v>5252.4594839736637</v>
      </c>
      <c r="Y785">
        <v>5275.5269767410846</v>
      </c>
      <c r="Z785">
        <v>5082.333985464752</v>
      </c>
      <c r="AA785">
        <v>5362.0314916843763</v>
      </c>
      <c r="AB785">
        <v>912.83802682796022</v>
      </c>
      <c r="AC785">
        <v>903.3524463238482</v>
      </c>
      <c r="AD785">
        <v>777.07093253357925</v>
      </c>
      <c r="AE785">
        <v>1068.287284212993</v>
      </c>
      <c r="AF785">
        <v>62.298061101849903</v>
      </c>
      <c r="AG785">
        <v>61.997373051230333</v>
      </c>
      <c r="AH785">
        <v>61.007378395375888</v>
      </c>
      <c r="AI785">
        <v>64.403901256108966</v>
      </c>
      <c r="AJ785">
        <v>0.53751464992418174</v>
      </c>
      <c r="AK785">
        <v>0.53751474325174253</v>
      </c>
      <c r="AL785">
        <v>0.53749318207394081</v>
      </c>
      <c r="AM785">
        <v>0.5375359945640501</v>
      </c>
      <c r="AN785">
        <v>0.96672369756023158</v>
      </c>
      <c r="AO785">
        <v>0.9667236975602318</v>
      </c>
      <c r="AP785">
        <v>0.9667236975602318</v>
      </c>
      <c r="AQ785">
        <v>0.9667236975602318</v>
      </c>
      <c r="AR785">
        <v>13.779492369931839</v>
      </c>
      <c r="AS785">
        <v>13.779492369931839</v>
      </c>
      <c r="AT785">
        <v>13.779492369931839</v>
      </c>
      <c r="AU785">
        <v>13.779492369931839</v>
      </c>
      <c r="AV785" t="str">
        <f>VLOOKUP(Sheet1[[#This Row],[NPDES ID2]],Combined_Sheet__Major_Only___2[[NPDES ID2]:[ECHO BFR]],3,FALSE)</f>
        <v>MS</v>
      </c>
      <c r="AW785" t="s">
        <v>41</v>
      </c>
      <c r="AX785" t="str">
        <f>VLOOKUP(Sheet1[[#This Row],[NPDES ID2]],Combined_Sheet__Major_Only___2[[NPDES ID2]:[ECHO BFR]],27,FALSE)</f>
        <v>-</v>
      </c>
      <c r="AY785" t="str">
        <f>VLOOKUP(Sheet1[[#This Row],[NPDES ID2]],Combined_Sheet__Major_Only___2[[NPDES ID2]:[ECHO BFR]],28,FALSE)</f>
        <v>-</v>
      </c>
      <c r="AZ785" t="str">
        <f>VLOOKUP(Sheet1[[#This Row],[NPDES ID2]],Combined_Sheet__Major_Only___2[[NPDES ID2]:[ECHO BFR]],29,FALSE)</f>
        <v>thickening</v>
      </c>
      <c r="BA785">
        <f>VLOOKUP(Sheet1[[#This Row],[NPDES ID2]],Combined_Sheet__Major_Only___2[[NPDES ID2]:[ECHO BFR]],17,FALSE)</f>
        <v>30.438040000000001</v>
      </c>
      <c r="BB785">
        <f>VLOOKUP(Sheet1[[#This Row],[NPDES ID2]],Combined_Sheet__Major_Only___2[[NPDES ID2]:[ECHO BFR]],18,FALSE)</f>
        <v>-89.056898000000004</v>
      </c>
      <c r="BC785" t="str">
        <f>IF(ISNUMBER(SEARCH("aerobic",$AW785)),"aerobic","")</f>
        <v>aerobic</v>
      </c>
      <c r="BD785" t="str">
        <f>IF(ISNUMBER(SEARCH("anaer",$AW785)),"anaer","")</f>
        <v/>
      </c>
      <c r="BE785" t="str">
        <f>IF(ISNUMBER(SEARCH("thickening",$AZ785)),"thickening","")</f>
        <v>thickening</v>
      </c>
      <c r="BF785" s="2" t="str">
        <f>IF(ISNUMBER(SEARCH("airDry",$AW785)),"airDry","")</f>
        <v/>
      </c>
      <c r="BG785" s="2" t="str">
        <f>IF(ISNUMBER(SEARCH("heatDry",$AY785)),"heatDry","")</f>
        <v/>
      </c>
      <c r="BH785" s="2" t="str">
        <f>IF(AND(ISNUMBER(SEARCH("aerobic",$AW785)),ISNUMBER(SEARCH("anaer",$AW785))),"Combined Aer and Anaer.","")</f>
        <v/>
      </c>
    </row>
    <row r="786" spans="1:60" x14ac:dyDescent="0.25">
      <c r="A786" s="4">
        <v>916</v>
      </c>
      <c r="B786" t="s">
        <v>4459</v>
      </c>
      <c r="C786">
        <v>697.45</v>
      </c>
      <c r="D786">
        <v>357.00192597545998</v>
      </c>
      <c r="E786">
        <v>357.23498379213771</v>
      </c>
      <c r="F786">
        <v>295.76333092627362</v>
      </c>
      <c r="G786">
        <v>419.94826583264569</v>
      </c>
      <c r="H786">
        <v>-114.6759326409034</v>
      </c>
      <c r="I786">
        <v>-117.1439893021049</v>
      </c>
      <c r="J786">
        <v>-132.86869649196649</v>
      </c>
      <c r="K786">
        <v>-91.175269534929001</v>
      </c>
      <c r="L786">
        <v>462.97189563098078</v>
      </c>
      <c r="M786">
        <v>460.99470540009338</v>
      </c>
      <c r="N786">
        <v>454.44152275256403</v>
      </c>
      <c r="O786">
        <v>476.87179922876931</v>
      </c>
      <c r="P786">
        <v>16.308328209658939</v>
      </c>
      <c r="Q786">
        <v>16.516655657813491</v>
      </c>
      <c r="R786">
        <v>13.48514764588279</v>
      </c>
      <c r="S786">
        <v>18.626891556962939</v>
      </c>
      <c r="T786">
        <v>74215.429165085661</v>
      </c>
      <c r="U786">
        <v>74215.373405866645</v>
      </c>
      <c r="V786">
        <v>74165.435599257587</v>
      </c>
      <c r="W786">
        <v>74265.768273480164</v>
      </c>
      <c r="X786">
        <v>5032.3689132666996</v>
      </c>
      <c r="Y786">
        <v>5051.8571716737933</v>
      </c>
      <c r="Z786">
        <v>4887.6234193507953</v>
      </c>
      <c r="AA786">
        <v>5125.5213817926706</v>
      </c>
      <c r="AB786">
        <v>843.26012998835301</v>
      </c>
      <c r="AC786">
        <v>835.89766732089288</v>
      </c>
      <c r="AD786">
        <v>722.59631070446835</v>
      </c>
      <c r="AE786">
        <v>983.13472867114604</v>
      </c>
      <c r="AF786">
        <v>65.055457793871852</v>
      </c>
      <c r="AG786">
        <v>64.776711131037928</v>
      </c>
      <c r="AH786">
        <v>63.858702623568639</v>
      </c>
      <c r="AI786">
        <v>67.00793676666926</v>
      </c>
      <c r="AJ786">
        <v>0.57120183956676618</v>
      </c>
      <c r="AK786">
        <v>0.57120192140273729</v>
      </c>
      <c r="AL786">
        <v>0.57118302781523433</v>
      </c>
      <c r="AM786">
        <v>0.57122054320174587</v>
      </c>
      <c r="AN786">
        <v>0.96674201360579914</v>
      </c>
      <c r="AO786">
        <v>0.96674201360579948</v>
      </c>
      <c r="AP786">
        <v>0.96674201360579948</v>
      </c>
      <c r="AQ786">
        <v>0.96674201360579948</v>
      </c>
      <c r="AR786">
        <v>14.70153226944506</v>
      </c>
      <c r="AS786">
        <v>14.70153226944505</v>
      </c>
      <c r="AT786">
        <v>14.70153226944505</v>
      </c>
      <c r="AU786">
        <v>14.70153226944505</v>
      </c>
      <c r="AV786" t="str">
        <f>VLOOKUP(Sheet1[[#This Row],[NPDES ID2]],Combined_Sheet__Major_Only___2[[NPDES ID2]:[ECHO BFR]],3,FALSE)</f>
        <v>IL</v>
      </c>
      <c r="AW786" t="s">
        <v>41</v>
      </c>
      <c r="AX786" t="str">
        <f>VLOOKUP(Sheet1[[#This Row],[NPDES ID2]],Combined_Sheet__Major_Only___2[[NPDES ID2]:[ECHO BFR]],27,FALSE)</f>
        <v>-</v>
      </c>
      <c r="AY786" t="str">
        <f>VLOOKUP(Sheet1[[#This Row],[NPDES ID2]],Combined_Sheet__Major_Only___2[[NPDES ID2]:[ECHO BFR]],28,FALSE)</f>
        <v>-</v>
      </c>
      <c r="AZ786" t="str">
        <f>VLOOKUP(Sheet1[[#This Row],[NPDES ID2]],Combined_Sheet__Major_Only___2[[NPDES ID2]:[ECHO BFR]],29,FALSE)</f>
        <v>thickening</v>
      </c>
      <c r="BA786">
        <f>VLOOKUP(Sheet1[[#This Row],[NPDES ID2]],Combined_Sheet__Major_Only___2[[NPDES ID2]:[ECHO BFR]],17,FALSE)</f>
        <v>42.112763999999999</v>
      </c>
      <c r="BB786">
        <f>VLOOKUP(Sheet1[[#This Row],[NPDES ID2]],Combined_Sheet__Major_Only___2[[NPDES ID2]:[ECHO BFR]],18,FALSE)</f>
        <v>-88.276137000000006</v>
      </c>
      <c r="BC786" t="str">
        <f>IF(ISNUMBER(SEARCH("aerobic",$AW786)),"aerobic","")</f>
        <v>aerobic</v>
      </c>
      <c r="BD786" t="str">
        <f>IF(ISNUMBER(SEARCH("anaer",$AW786)),"anaer","")</f>
        <v/>
      </c>
      <c r="BE786" t="str">
        <f>IF(ISNUMBER(SEARCH("thickening",$AZ786)),"thickening","")</f>
        <v>thickening</v>
      </c>
      <c r="BF786" s="2" t="str">
        <f>IF(ISNUMBER(SEARCH("airDry",$AW786)),"airDry","")</f>
        <v/>
      </c>
      <c r="BG786" s="2" t="str">
        <f>IF(ISNUMBER(SEARCH("heatDry",$AY786)),"heatDry","")</f>
        <v/>
      </c>
      <c r="BH786" s="2" t="str">
        <f>IF(AND(ISNUMBER(SEARCH("aerobic",$AW786)),ISNUMBER(SEARCH("anaer",$AW786))),"Combined Aer and Anaer.","")</f>
        <v/>
      </c>
    </row>
    <row r="787" spans="1:60" x14ac:dyDescent="0.25">
      <c r="A787" s="4">
        <v>1272</v>
      </c>
      <c r="B787" t="s">
        <v>6068</v>
      </c>
      <c r="C787">
        <v>200</v>
      </c>
      <c r="D787">
        <v>637.6470143907693</v>
      </c>
      <c r="E787">
        <v>635.12631396063171</v>
      </c>
      <c r="F787">
        <v>466.85513825549339</v>
      </c>
      <c r="G787">
        <v>827.28101358304366</v>
      </c>
      <c r="H787">
        <v>-121.42620255002591</v>
      </c>
      <c r="I787">
        <v>-123.80667629472219</v>
      </c>
      <c r="J787">
        <v>-139.75453314091089</v>
      </c>
      <c r="K787">
        <v>-98.139731795374132</v>
      </c>
      <c r="L787">
        <v>126.0522046633205</v>
      </c>
      <c r="M787">
        <v>125.43166974617991</v>
      </c>
      <c r="N787">
        <v>123.37752151418179</v>
      </c>
      <c r="O787">
        <v>130.4113569804276</v>
      </c>
      <c r="P787">
        <v>4.6908198761813749</v>
      </c>
      <c r="Q787">
        <v>4.7290828200702402</v>
      </c>
      <c r="R787">
        <v>3.9139027487802038</v>
      </c>
      <c r="S787">
        <v>5.3533452839061706</v>
      </c>
      <c r="T787">
        <v>74225.734875413575</v>
      </c>
      <c r="U787">
        <v>74225.679108638898</v>
      </c>
      <c r="V787">
        <v>74175.734535209718</v>
      </c>
      <c r="W787">
        <v>74276.080805006597</v>
      </c>
      <c r="X787">
        <v>5301.3784480902204</v>
      </c>
      <c r="Y787">
        <v>5325.2279989090939</v>
      </c>
      <c r="Z787">
        <v>5125.7945970987084</v>
      </c>
      <c r="AA787">
        <v>5414.4630396160819</v>
      </c>
      <c r="AB787">
        <v>800.41293120228841</v>
      </c>
      <c r="AC787">
        <v>793.98638521061912</v>
      </c>
      <c r="AD787">
        <v>695.62722144573752</v>
      </c>
      <c r="AE787">
        <v>917.19728245134081</v>
      </c>
      <c r="AF787">
        <v>61.766232600419663</v>
      </c>
      <c r="AG787">
        <v>61.461919428116097</v>
      </c>
      <c r="AH787">
        <v>60.456138237776941</v>
      </c>
      <c r="AI787">
        <v>63.902051180909062</v>
      </c>
      <c r="AJ787">
        <v>0.53102081056087969</v>
      </c>
      <c r="AK787">
        <v>0.53102083226852981</v>
      </c>
      <c r="AL787">
        <v>0.53101583190841961</v>
      </c>
      <c r="AM787">
        <v>0.53102576046581318</v>
      </c>
      <c r="AN787">
        <v>0.96674641100026959</v>
      </c>
      <c r="AO787">
        <v>0.96674641100026959</v>
      </c>
      <c r="AP787">
        <v>0.96674641100026959</v>
      </c>
      <c r="AQ787">
        <v>0.96674641100026959</v>
      </c>
      <c r="AR787">
        <v>14.867174752579331</v>
      </c>
      <c r="AS787">
        <v>14.867174752579331</v>
      </c>
      <c r="AT787">
        <v>14.867174752579331</v>
      </c>
      <c r="AU787">
        <v>14.867174752579331</v>
      </c>
      <c r="AV787" t="str">
        <f>VLOOKUP(Sheet1[[#This Row],[NPDES ID2]],Combined_Sheet__Major_Only___2[[NPDES ID2]:[ECHO BFR]],3,FALSE)</f>
        <v>PA</v>
      </c>
      <c r="AW787" t="s">
        <v>41</v>
      </c>
      <c r="AX787" t="str">
        <f>VLOOKUP(Sheet1[[#This Row],[NPDES ID2]],Combined_Sheet__Major_Only___2[[NPDES ID2]:[ECHO BFR]],27,FALSE)</f>
        <v>-</v>
      </c>
      <c r="AY787" t="str">
        <f>VLOOKUP(Sheet1[[#This Row],[NPDES ID2]],Combined_Sheet__Major_Only___2[[NPDES ID2]:[ECHO BFR]],28,FALSE)</f>
        <v>-</v>
      </c>
      <c r="AZ787" t="str">
        <f>VLOOKUP(Sheet1[[#This Row],[NPDES ID2]],Combined_Sheet__Major_Only___2[[NPDES ID2]:[ECHO BFR]],29,FALSE)</f>
        <v>thickening</v>
      </c>
      <c r="BA787">
        <f>VLOOKUP(Sheet1[[#This Row],[NPDES ID2]],Combined_Sheet__Major_Only___2[[NPDES ID2]:[ECHO BFR]],17,FALSE)</f>
        <v>40.21931</v>
      </c>
      <c r="BB787">
        <f>VLOOKUP(Sheet1[[#This Row],[NPDES ID2]],Combined_Sheet__Major_Only___2[[NPDES ID2]:[ECHO BFR]],18,FALSE)</f>
        <v>-75.159509999999997</v>
      </c>
      <c r="BC787" t="str">
        <f>IF(ISNUMBER(SEARCH("aerobic",$AW787)),"aerobic","")</f>
        <v>aerobic</v>
      </c>
      <c r="BD787" t="str">
        <f>IF(ISNUMBER(SEARCH("anaer",$AW787)),"anaer","")</f>
        <v/>
      </c>
      <c r="BE787" t="str">
        <f>IF(ISNUMBER(SEARCH("thickening",$AZ787)),"thickening","")</f>
        <v>thickening</v>
      </c>
      <c r="BF787" s="2" t="str">
        <f>IF(ISNUMBER(SEARCH("airDry",$AW787)),"airDry","")</f>
        <v/>
      </c>
      <c r="BG787" s="2" t="str">
        <f>IF(ISNUMBER(SEARCH("heatDry",$AY787)),"heatDry","")</f>
        <v/>
      </c>
      <c r="BH787" s="2" t="str">
        <f>IF(AND(ISNUMBER(SEARCH("aerobic",$AW787)),ISNUMBER(SEARCH("anaer",$AW787))),"Combined Aer and Anaer.","")</f>
        <v/>
      </c>
    </row>
    <row r="788" spans="1:60" x14ac:dyDescent="0.25">
      <c r="A788" s="4">
        <v>1755</v>
      </c>
      <c r="B788" t="s">
        <v>8218</v>
      </c>
      <c r="C788">
        <v>22.875</v>
      </c>
      <c r="D788">
        <v>4821.2412601774804</v>
      </c>
      <c r="E788">
        <v>4808.5097922570503</v>
      </c>
      <c r="F788">
        <v>3320.0334824893698</v>
      </c>
      <c r="G788">
        <v>6404.5797329537854</v>
      </c>
      <c r="H788">
        <v>-129.58279324392461</v>
      </c>
      <c r="I788">
        <v>-131.89001278663611</v>
      </c>
      <c r="J788">
        <v>-148.3596664605468</v>
      </c>
      <c r="K788">
        <v>-106.6662615149254</v>
      </c>
      <c r="L788">
        <v>13.57358895008381</v>
      </c>
      <c r="M788">
        <v>13.495923617711661</v>
      </c>
      <c r="N788">
        <v>13.238928600101421</v>
      </c>
      <c r="O788">
        <v>14.11904627559505</v>
      </c>
      <c r="P788">
        <v>0.53823871923896927</v>
      </c>
      <c r="Q788">
        <v>0.54217616765147847</v>
      </c>
      <c r="R788">
        <v>0.45257939264226688</v>
      </c>
      <c r="S788">
        <v>0.61558391260502832</v>
      </c>
      <c r="T788">
        <v>74257.187285374428</v>
      </c>
      <c r="U788">
        <v>74257.13149554038</v>
      </c>
      <c r="V788">
        <v>74207.166270181828</v>
      </c>
      <c r="W788">
        <v>74307.554032856366</v>
      </c>
      <c r="X788">
        <v>5633.9011512715897</v>
      </c>
      <c r="Y788">
        <v>5663.2965631448633</v>
      </c>
      <c r="Z788">
        <v>5417.3434014729046</v>
      </c>
      <c r="AA788">
        <v>5773.6629445453254</v>
      </c>
      <c r="AB788">
        <v>871.48246615596372</v>
      </c>
      <c r="AC788">
        <v>863.39973420926765</v>
      </c>
      <c r="AD788">
        <v>755.6601699300054</v>
      </c>
      <c r="AE788">
        <v>1001.297824416626</v>
      </c>
      <c r="AF788">
        <v>58.15140551730714</v>
      </c>
      <c r="AG788">
        <v>57.818646979884051</v>
      </c>
      <c r="AH788">
        <v>56.71772539480537</v>
      </c>
      <c r="AI788">
        <v>60.488209716658623</v>
      </c>
      <c r="AJ788">
        <v>0.48691501911259832</v>
      </c>
      <c r="AK788">
        <v>0.48691502150070842</v>
      </c>
      <c r="AL788">
        <v>0.4869144718339406</v>
      </c>
      <c r="AM788">
        <v>0.48691556322603191</v>
      </c>
      <c r="AN788">
        <v>0.96675982439732888</v>
      </c>
      <c r="AO788">
        <v>0.96675982439732888</v>
      </c>
      <c r="AP788">
        <v>0.96675982439732888</v>
      </c>
      <c r="AQ788">
        <v>0.96675982439732888</v>
      </c>
      <c r="AR788">
        <v>13.78932204309177</v>
      </c>
      <c r="AS788">
        <v>13.78932204309177</v>
      </c>
      <c r="AT788">
        <v>13.78932204309177</v>
      </c>
      <c r="AU788">
        <v>13.78932204309177</v>
      </c>
      <c r="AV788" t="str">
        <f>VLOOKUP(Sheet1[[#This Row],[NPDES ID2]],Combined_Sheet__Major_Only___2[[NPDES ID2]:[ECHO BFR]],3,FALSE)</f>
        <v>TX</v>
      </c>
      <c r="AW788" t="s">
        <v>41</v>
      </c>
      <c r="AX788" t="str">
        <f>VLOOKUP(Sheet1[[#This Row],[NPDES ID2]],Combined_Sheet__Major_Only___2[[NPDES ID2]:[ECHO BFR]],27,FALSE)</f>
        <v>other</v>
      </c>
      <c r="AY788" t="str">
        <f>VLOOKUP(Sheet1[[#This Row],[NPDES ID2]],Combined_Sheet__Major_Only___2[[NPDES ID2]:[ECHO BFR]],28,FALSE)</f>
        <v>-</v>
      </c>
      <c r="AZ788" t="str">
        <f>VLOOKUP(Sheet1[[#This Row],[NPDES ID2]],Combined_Sheet__Major_Only___2[[NPDES ID2]:[ECHO BFR]],29,FALSE)</f>
        <v>thickening</v>
      </c>
      <c r="BA788">
        <f>VLOOKUP(Sheet1[[#This Row],[NPDES ID2]],Combined_Sheet__Major_Only___2[[NPDES ID2]:[ECHO BFR]],17,FALSE)</f>
        <v>33.533017000000001</v>
      </c>
      <c r="BB788">
        <f>VLOOKUP(Sheet1[[#This Row],[NPDES ID2]],Combined_Sheet__Major_Only___2[[NPDES ID2]:[ECHO BFR]],18,FALSE)</f>
        <v>-97.852029999999999</v>
      </c>
      <c r="BC788" t="str">
        <f>IF(ISNUMBER(SEARCH("aerobic",$AW788)),"aerobic","")</f>
        <v>aerobic</v>
      </c>
      <c r="BD788" t="str">
        <f>IF(ISNUMBER(SEARCH("anaer",$AW788)),"anaer","")</f>
        <v/>
      </c>
      <c r="BE788" t="str">
        <f>IF(ISNUMBER(SEARCH("thickening",$AZ788)),"thickening","")</f>
        <v>thickening</v>
      </c>
      <c r="BF788" s="3" t="str">
        <f>IF(ISNUMBER(SEARCH("airDry",$AW788)),"airDry","")</f>
        <v/>
      </c>
      <c r="BG788" s="3" t="str">
        <f>IF(ISNUMBER(SEARCH("heatDry",$AY788)),"heatDry","")</f>
        <v/>
      </c>
      <c r="BH788" s="3" t="str">
        <f>IF(AND(ISNUMBER(SEARCH("aerobic",$AW788)),ISNUMBER(SEARCH("anaer",$AW788))),"Combined Aer and Anaer.","")</f>
        <v/>
      </c>
    </row>
    <row r="789" spans="1:60" x14ac:dyDescent="0.25">
      <c r="A789" s="4">
        <v>1489</v>
      </c>
      <c r="B789" t="s">
        <v>7021</v>
      </c>
      <c r="C789">
        <v>109.67</v>
      </c>
      <c r="D789">
        <v>1071.0421575224429</v>
      </c>
      <c r="E789">
        <v>1070.5903018711699</v>
      </c>
      <c r="F789">
        <v>758.80127746823769</v>
      </c>
      <c r="G789">
        <v>1404.707459695943</v>
      </c>
      <c r="H789">
        <v>-125.5838888994747</v>
      </c>
      <c r="I789">
        <v>-128.0190316853537</v>
      </c>
      <c r="J789">
        <v>-144.38841757551791</v>
      </c>
      <c r="K789">
        <v>-102.49004464216129</v>
      </c>
      <c r="L789">
        <v>66.997335095257853</v>
      </c>
      <c r="M789">
        <v>66.640221647863569</v>
      </c>
      <c r="N789">
        <v>65.458297581764015</v>
      </c>
      <c r="O789">
        <v>69.50570757341282</v>
      </c>
      <c r="P789">
        <v>2.5765935758286069</v>
      </c>
      <c r="Q789">
        <v>2.602591804514522</v>
      </c>
      <c r="R789">
        <v>2.1585567224810931</v>
      </c>
      <c r="S789">
        <v>2.937838543991961</v>
      </c>
      <c r="T789">
        <v>74267.448475494835</v>
      </c>
      <c r="U789">
        <v>74267.392678137752</v>
      </c>
      <c r="V789">
        <v>74217.420715191416</v>
      </c>
      <c r="W789">
        <v>74317.822014708028</v>
      </c>
      <c r="X789">
        <v>5472.7793346555636</v>
      </c>
      <c r="Y789">
        <v>5499.4876645985123</v>
      </c>
      <c r="Z789">
        <v>5276.6464522176684</v>
      </c>
      <c r="AA789">
        <v>5599.2185818693797</v>
      </c>
      <c r="AB789">
        <v>977.79706691646493</v>
      </c>
      <c r="AC789">
        <v>966.12558751337951</v>
      </c>
      <c r="AD789">
        <v>829.01807345922327</v>
      </c>
      <c r="AE789">
        <v>1147.146926062745</v>
      </c>
      <c r="AF789">
        <v>59.868514425624667</v>
      </c>
      <c r="AG789">
        <v>59.549257009488578</v>
      </c>
      <c r="AH789">
        <v>58.493532669665733</v>
      </c>
      <c r="AI789">
        <v>62.109875931146178</v>
      </c>
      <c r="AJ789">
        <v>0.50785874206708082</v>
      </c>
      <c r="AK789">
        <v>0.5078587543884423</v>
      </c>
      <c r="AL789">
        <v>0.50785591719811141</v>
      </c>
      <c r="AM789">
        <v>0.50786155061252369</v>
      </c>
      <c r="AN789">
        <v>0.96676419810974945</v>
      </c>
      <c r="AO789">
        <v>0.96676419810974956</v>
      </c>
      <c r="AP789">
        <v>0.96676419810974956</v>
      </c>
      <c r="AQ789">
        <v>0.96676419810974956</v>
      </c>
      <c r="AR789">
        <v>13.031336581677181</v>
      </c>
      <c r="AS789">
        <v>13.031336581677181</v>
      </c>
      <c r="AT789">
        <v>13.031336581677181</v>
      </c>
      <c r="AU789">
        <v>13.031336581677181</v>
      </c>
      <c r="AV789" t="str">
        <f>VLOOKUP(Sheet1[[#This Row],[NPDES ID2]],Combined_Sheet__Major_Only___2[[NPDES ID2]:[ECHO BFR]],3,FALSE)</f>
        <v>CO</v>
      </c>
      <c r="AW789" t="s">
        <v>41</v>
      </c>
      <c r="AX789" t="str">
        <f>VLOOKUP(Sheet1[[#This Row],[NPDES ID2]],Combined_Sheet__Major_Only___2[[NPDES ID2]:[ECHO BFR]],27,FALSE)</f>
        <v>-</v>
      </c>
      <c r="AY789" t="str">
        <f>VLOOKUP(Sheet1[[#This Row],[NPDES ID2]],Combined_Sheet__Major_Only___2[[NPDES ID2]:[ECHO BFR]],28,FALSE)</f>
        <v>-</v>
      </c>
      <c r="AZ789" t="str">
        <f>VLOOKUP(Sheet1[[#This Row],[NPDES ID2]],Combined_Sheet__Major_Only___2[[NPDES ID2]:[ECHO BFR]],29,FALSE)</f>
        <v>thickening, preliminaryOps</v>
      </c>
      <c r="BA789">
        <f>VLOOKUP(Sheet1[[#This Row],[NPDES ID2]],Combined_Sheet__Major_Only___2[[NPDES ID2]:[ECHO BFR]],17,FALSE)</f>
        <v>37.985959999999999</v>
      </c>
      <c r="BB789">
        <f>VLOOKUP(Sheet1[[#This Row],[NPDES ID2]],Combined_Sheet__Major_Only___2[[NPDES ID2]:[ECHO BFR]],18,FALSE)</f>
        <v>-103.53113999999999</v>
      </c>
      <c r="BC789" t="str">
        <f>IF(ISNUMBER(SEARCH("aerobic",$AW789)),"aerobic","")</f>
        <v>aerobic</v>
      </c>
      <c r="BD789" t="str">
        <f>IF(ISNUMBER(SEARCH("anaer",$AW789)),"anaer","")</f>
        <v/>
      </c>
      <c r="BE789" t="str">
        <f>IF(ISNUMBER(SEARCH("thickening",$AZ789)),"thickening","")</f>
        <v>thickening</v>
      </c>
      <c r="BF789" s="3" t="str">
        <f>IF(ISNUMBER(SEARCH("airDry",$AW789)),"airDry","")</f>
        <v/>
      </c>
      <c r="BG789" s="3" t="str">
        <f>IF(ISNUMBER(SEARCH("heatDry",$AY789)),"heatDry","")</f>
        <v/>
      </c>
      <c r="BH789" s="3" t="str">
        <f>IF(AND(ISNUMBER(SEARCH("aerobic",$AW789)),ISNUMBER(SEARCH("anaer",$AW789))),"Combined Aer and Anaer.","")</f>
        <v/>
      </c>
    </row>
    <row r="790" spans="1:60" x14ac:dyDescent="0.25">
      <c r="A790" s="4">
        <v>1403</v>
      </c>
      <c r="B790" t="s">
        <v>6649</v>
      </c>
      <c r="C790">
        <v>139.19999999999999</v>
      </c>
      <c r="D790">
        <v>839.17887217446037</v>
      </c>
      <c r="E790">
        <v>838.05444296298981</v>
      </c>
      <c r="F790">
        <v>600.92922624842765</v>
      </c>
      <c r="G790">
        <v>1093.7548786123259</v>
      </c>
      <c r="H790">
        <v>-120.1847700511542</v>
      </c>
      <c r="I790">
        <v>-122.5240582150207</v>
      </c>
      <c r="J790">
        <v>-138.3702804740673</v>
      </c>
      <c r="K790">
        <v>-96.81884772625915</v>
      </c>
      <c r="L790">
        <v>88.585858508394011</v>
      </c>
      <c r="M790">
        <v>88.160696571601818</v>
      </c>
      <c r="N790">
        <v>86.753435730526888</v>
      </c>
      <c r="O790">
        <v>91.572359154926659</v>
      </c>
      <c r="P790">
        <v>3.263042056449041</v>
      </c>
      <c r="Q790">
        <v>3.2930009002166232</v>
      </c>
      <c r="R790">
        <v>2.7190907279732128</v>
      </c>
      <c r="S790">
        <v>3.7225043093416681</v>
      </c>
      <c r="T790">
        <v>74319.935531078241</v>
      </c>
      <c r="U790">
        <v>74319.879695240204</v>
      </c>
      <c r="V790">
        <v>74269.873268830954</v>
      </c>
      <c r="W790">
        <v>74370.343810703809</v>
      </c>
      <c r="X790">
        <v>5256.877834627815</v>
      </c>
      <c r="Y790">
        <v>5279.9071819944047</v>
      </c>
      <c r="Z790">
        <v>5087.123207749064</v>
      </c>
      <c r="AA790">
        <v>5366.1790149189646</v>
      </c>
      <c r="AB790">
        <v>983.89069087234122</v>
      </c>
      <c r="AC790">
        <v>972.0641069300749</v>
      </c>
      <c r="AD790">
        <v>827.41917395485939</v>
      </c>
      <c r="AE790">
        <v>1165.5422875689769</v>
      </c>
      <c r="AF790">
        <v>62.366973167773587</v>
      </c>
      <c r="AG790">
        <v>62.067459942580243</v>
      </c>
      <c r="AH790">
        <v>61.077283526739912</v>
      </c>
      <c r="AI790">
        <v>64.46941264098335</v>
      </c>
      <c r="AJ790">
        <v>0.53835618790971407</v>
      </c>
      <c r="AK790">
        <v>0.53835620436307652</v>
      </c>
      <c r="AL790">
        <v>0.53835241518872134</v>
      </c>
      <c r="AM790">
        <v>0.53835993883623046</v>
      </c>
      <c r="AN790">
        <v>0.96678655211520947</v>
      </c>
      <c r="AO790">
        <v>0.96678655211520947</v>
      </c>
      <c r="AP790">
        <v>0.96678655211520947</v>
      </c>
      <c r="AQ790">
        <v>0.96678655211520947</v>
      </c>
      <c r="AR790">
        <v>13.22058425730515</v>
      </c>
      <c r="AS790">
        <v>13.220584257305161</v>
      </c>
      <c r="AT790">
        <v>13.220584257305161</v>
      </c>
      <c r="AU790">
        <v>13.220584257305161</v>
      </c>
      <c r="AV790" t="str">
        <f>VLOOKUP(Sheet1[[#This Row],[NPDES ID2]],Combined_Sheet__Major_Only___2[[NPDES ID2]:[ECHO BFR]],3,FALSE)</f>
        <v>IL</v>
      </c>
      <c r="AW790" t="s">
        <v>41</v>
      </c>
      <c r="AX790" t="str">
        <f>VLOOKUP(Sheet1[[#This Row],[NPDES ID2]],Combined_Sheet__Major_Only___2[[NPDES ID2]:[ECHO BFR]],27,FALSE)</f>
        <v>-</v>
      </c>
      <c r="AY790" t="str">
        <f>VLOOKUP(Sheet1[[#This Row],[NPDES ID2]],Combined_Sheet__Major_Only___2[[NPDES ID2]:[ECHO BFR]],28,FALSE)</f>
        <v>-</v>
      </c>
      <c r="AZ790" t="str">
        <f>VLOOKUP(Sheet1[[#This Row],[NPDES ID2]],Combined_Sheet__Major_Only___2[[NPDES ID2]:[ECHO BFR]],29,FALSE)</f>
        <v>thickening</v>
      </c>
      <c r="BA790">
        <f>VLOOKUP(Sheet1[[#This Row],[NPDES ID2]],Combined_Sheet__Major_Only___2[[NPDES ID2]:[ECHO BFR]],17,FALSE)</f>
        <v>41.320010000000003</v>
      </c>
      <c r="BB790">
        <f>VLOOKUP(Sheet1[[#This Row],[NPDES ID2]],Combined_Sheet__Major_Only___2[[NPDES ID2]:[ECHO BFR]],18,FALSE)</f>
        <v>-88.142179999999996</v>
      </c>
      <c r="BC790" t="str">
        <f>IF(ISNUMBER(SEARCH("aerobic",$AW790)),"aerobic","")</f>
        <v>aerobic</v>
      </c>
      <c r="BD790" t="str">
        <f>IF(ISNUMBER(SEARCH("anaer",$AW790)),"anaer","")</f>
        <v/>
      </c>
      <c r="BE790" t="str">
        <f>IF(ISNUMBER(SEARCH("thickening",$AZ790)),"thickening","")</f>
        <v>thickening</v>
      </c>
      <c r="BF790" s="3" t="str">
        <f>IF(ISNUMBER(SEARCH("airDry",$AW790)),"airDry","")</f>
        <v/>
      </c>
      <c r="BG790" s="3" t="str">
        <f>IF(ISNUMBER(SEARCH("heatDry",$AY790)),"heatDry","")</f>
        <v/>
      </c>
      <c r="BH790" s="3" t="str">
        <f>IF(AND(ISNUMBER(SEARCH("aerobic",$AW790)),ISNUMBER(SEARCH("anaer",$AW790))),"Combined Aer and Anaer.","")</f>
        <v/>
      </c>
    </row>
    <row r="791" spans="1:60" x14ac:dyDescent="0.25">
      <c r="A791" s="4">
        <v>657</v>
      </c>
      <c r="B791" t="s">
        <v>3234</v>
      </c>
      <c r="C791">
        <v>51.88</v>
      </c>
      <c r="D791">
        <v>2117.5681217167171</v>
      </c>
      <c r="E791">
        <v>2117.9078814783511</v>
      </c>
      <c r="F791">
        <v>1471.3659022500681</v>
      </c>
      <c r="G791">
        <v>2802.4543490168521</v>
      </c>
      <c r="H791">
        <v>-125.1653662730547</v>
      </c>
      <c r="I791">
        <v>-127.5996519427775</v>
      </c>
      <c r="J791">
        <v>-143.9260121012405</v>
      </c>
      <c r="K791">
        <v>-102.03083501037371</v>
      </c>
      <c r="L791">
        <v>31.79741190770277</v>
      </c>
      <c r="M791">
        <v>31.629286776760829</v>
      </c>
      <c r="N791">
        <v>31.072921869698291</v>
      </c>
      <c r="O791">
        <v>32.978233305324373</v>
      </c>
      <c r="P791">
        <v>1.218663945414945</v>
      </c>
      <c r="Q791">
        <v>1.230982127514026</v>
      </c>
      <c r="R791">
        <v>1.020514910707619</v>
      </c>
      <c r="S791">
        <v>1.389126236387408</v>
      </c>
      <c r="T791">
        <v>74338.275454227856</v>
      </c>
      <c r="U791">
        <v>74338.21960494385</v>
      </c>
      <c r="V791">
        <v>74288.201136379575</v>
      </c>
      <c r="W791">
        <v>74388.695872779586</v>
      </c>
      <c r="X791">
        <v>5460.0562275608117</v>
      </c>
      <c r="Y791">
        <v>5486.49981996313</v>
      </c>
      <c r="Z791">
        <v>5265.955367303105</v>
      </c>
      <c r="AA791">
        <v>5585.1682096256509</v>
      </c>
      <c r="AB791">
        <v>953.45781414718351</v>
      </c>
      <c r="AC791">
        <v>942.6378079952068</v>
      </c>
      <c r="AD791">
        <v>811.28944949842548</v>
      </c>
      <c r="AE791">
        <v>1114.7285334038349</v>
      </c>
      <c r="AF791">
        <v>60.064678593106663</v>
      </c>
      <c r="AG791">
        <v>59.747026517206443</v>
      </c>
      <c r="AH791">
        <v>58.69627026427856</v>
      </c>
      <c r="AI791">
        <v>62.295175559256492</v>
      </c>
      <c r="AJ791">
        <v>0.51025223649394014</v>
      </c>
      <c r="AK791">
        <v>0.51025224230254751</v>
      </c>
      <c r="AL791">
        <v>0.51025090515619265</v>
      </c>
      <c r="AM791">
        <v>0.5102535601340582</v>
      </c>
      <c r="AN791">
        <v>0.96679435592006369</v>
      </c>
      <c r="AO791">
        <v>0.96679435592006402</v>
      </c>
      <c r="AP791">
        <v>0.96679435592006402</v>
      </c>
      <c r="AQ791">
        <v>0.96679435592006402</v>
      </c>
      <c r="AR791">
        <v>13.248381457816921</v>
      </c>
      <c r="AS791">
        <v>13.248381457816929</v>
      </c>
      <c r="AT791">
        <v>13.248381457816929</v>
      </c>
      <c r="AU791">
        <v>13.248381457816929</v>
      </c>
      <c r="AV791" t="str">
        <f>VLOOKUP(Sheet1[[#This Row],[NPDES ID2]],Combined_Sheet__Major_Only___2[[NPDES ID2]:[ECHO BFR]],3,FALSE)</f>
        <v>TX</v>
      </c>
      <c r="AW791" t="s">
        <v>41</v>
      </c>
      <c r="AX791" t="str">
        <f>VLOOKUP(Sheet1[[#This Row],[NPDES ID2]],Combined_Sheet__Major_Only___2[[NPDES ID2]:[ECHO BFR]],27,FALSE)</f>
        <v>-</v>
      </c>
      <c r="AY791" t="str">
        <f>VLOOKUP(Sheet1[[#This Row],[NPDES ID2]],Combined_Sheet__Major_Only___2[[NPDES ID2]:[ECHO BFR]],28,FALSE)</f>
        <v>-</v>
      </c>
      <c r="AZ791" t="str">
        <f>VLOOKUP(Sheet1[[#This Row],[NPDES ID2]],Combined_Sheet__Major_Only___2[[NPDES ID2]:[ECHO BFR]],29,FALSE)</f>
        <v>thickening</v>
      </c>
      <c r="BA791">
        <f>VLOOKUP(Sheet1[[#This Row],[NPDES ID2]],Combined_Sheet__Major_Only___2[[NPDES ID2]:[ECHO BFR]],17,FALSE)</f>
        <v>29.536611000000001</v>
      </c>
      <c r="BB791">
        <f>VLOOKUP(Sheet1[[#This Row],[NPDES ID2]],Combined_Sheet__Major_Only___2[[NPDES ID2]:[ECHO BFR]],18,FALSE)</f>
        <v>-95.550471999999999</v>
      </c>
      <c r="BC791" t="str">
        <f>IF(ISNUMBER(SEARCH("aerobic",$AW791)),"aerobic","")</f>
        <v>aerobic</v>
      </c>
      <c r="BD791" t="str">
        <f>IF(ISNUMBER(SEARCH("anaer",$AW791)),"anaer","")</f>
        <v/>
      </c>
      <c r="BE791" t="str">
        <f>IF(ISNUMBER(SEARCH("thickening",$AZ791)),"thickening","")</f>
        <v>thickening</v>
      </c>
      <c r="BF791" s="3" t="str">
        <f>IF(ISNUMBER(SEARCH("airDry",$AW791)),"airDry","")</f>
        <v/>
      </c>
      <c r="BG791" s="3" t="str">
        <f>IF(ISNUMBER(SEARCH("heatDry",$AY791)),"heatDry","")</f>
        <v/>
      </c>
      <c r="BH791" s="3" t="str">
        <f>IF(AND(ISNUMBER(SEARCH("aerobic",$AW791)),ISNUMBER(SEARCH("anaer",$AW791))),"Combined Aer and Anaer.","")</f>
        <v/>
      </c>
    </row>
    <row r="792" spans="1:60" x14ac:dyDescent="0.25">
      <c r="A792" s="4">
        <v>531</v>
      </c>
      <c r="B792" t="s">
        <v>2620</v>
      </c>
      <c r="C792">
        <v>286.83</v>
      </c>
      <c r="D792">
        <v>465.22617822605832</v>
      </c>
      <c r="E792">
        <v>470.71201029467699</v>
      </c>
      <c r="F792">
        <v>351.54164786311787</v>
      </c>
      <c r="G792">
        <v>595.07519196612611</v>
      </c>
      <c r="H792">
        <v>-112.0015212156994</v>
      </c>
      <c r="I792">
        <v>-114.48869584956149</v>
      </c>
      <c r="J792">
        <v>-130.43108497984829</v>
      </c>
      <c r="K792">
        <v>-88.24746375746841</v>
      </c>
      <c r="L792">
        <v>194.79170134016439</v>
      </c>
      <c r="M792">
        <v>194.01291902386899</v>
      </c>
      <c r="N792">
        <v>191.43415014402379</v>
      </c>
      <c r="O792">
        <v>200.26351667917271</v>
      </c>
      <c r="P792">
        <v>6.6976233888726524</v>
      </c>
      <c r="Q792">
        <v>6.7879022923843202</v>
      </c>
      <c r="R792">
        <v>5.4985265368709317</v>
      </c>
      <c r="S792">
        <v>7.691291737594617</v>
      </c>
      <c r="T792">
        <v>74370.618116856131</v>
      </c>
      <c r="U792">
        <v>74370.56224386004</v>
      </c>
      <c r="V792">
        <v>74320.522538818695</v>
      </c>
      <c r="W792">
        <v>74421.05994254195</v>
      </c>
      <c r="X792">
        <v>4929.036238379158</v>
      </c>
      <c r="Y792">
        <v>4946.8132499813</v>
      </c>
      <c r="Z792">
        <v>4796.4152676748408</v>
      </c>
      <c r="AA792">
        <v>5014.3665965454074</v>
      </c>
      <c r="AB792">
        <v>907.72511069625341</v>
      </c>
      <c r="AC792">
        <v>898.53950883115886</v>
      </c>
      <c r="AD792">
        <v>766.58432393715805</v>
      </c>
      <c r="AE792">
        <v>1075.240122362821</v>
      </c>
      <c r="AF792">
        <v>66.554698925866873</v>
      </c>
      <c r="AG792">
        <v>66.288216935904529</v>
      </c>
      <c r="AH792">
        <v>65.408341691554654</v>
      </c>
      <c r="AI792">
        <v>68.423962078192403</v>
      </c>
      <c r="AJ792">
        <v>0.58953026459599311</v>
      </c>
      <c r="AK792">
        <v>0.58953030014846675</v>
      </c>
      <c r="AL792">
        <v>0.58952210712794717</v>
      </c>
      <c r="AM792">
        <v>0.58953837500303985</v>
      </c>
      <c r="AN792">
        <v>0.96680810908629655</v>
      </c>
      <c r="AO792">
        <v>0.96680810908629644</v>
      </c>
      <c r="AP792">
        <v>0.96680810908629644</v>
      </c>
      <c r="AQ792">
        <v>0.96680810908629644</v>
      </c>
      <c r="AR792">
        <v>14.238417579789489</v>
      </c>
      <c r="AS792">
        <v>14.238417579789489</v>
      </c>
      <c r="AT792">
        <v>14.238417579789489</v>
      </c>
      <c r="AU792">
        <v>14.238417579789489</v>
      </c>
      <c r="AV792" t="str">
        <f>VLOOKUP(Sheet1[[#This Row],[NPDES ID2]],Combined_Sheet__Major_Only___2[[NPDES ID2]:[ECHO BFR]],3,FALSE)</f>
        <v>AL</v>
      </c>
      <c r="AW792" t="s">
        <v>41</v>
      </c>
      <c r="AX792" t="str">
        <f>VLOOKUP(Sheet1[[#This Row],[NPDES ID2]],Combined_Sheet__Major_Only___2[[NPDES ID2]:[ECHO BFR]],27,FALSE)</f>
        <v>-</v>
      </c>
      <c r="AY792" t="str">
        <f>VLOOKUP(Sheet1[[#This Row],[NPDES ID2]],Combined_Sheet__Major_Only___2[[NPDES ID2]:[ECHO BFR]],28,FALSE)</f>
        <v>-</v>
      </c>
      <c r="AZ792" t="str">
        <f>VLOOKUP(Sheet1[[#This Row],[NPDES ID2]],Combined_Sheet__Major_Only___2[[NPDES ID2]:[ECHO BFR]],29,FALSE)</f>
        <v>thickening</v>
      </c>
      <c r="BA792">
        <f>VLOOKUP(Sheet1[[#This Row],[NPDES ID2]],Combined_Sheet__Major_Only___2[[NPDES ID2]:[ECHO BFR]],17,FALSE)</f>
        <v>31.769200000000001</v>
      </c>
      <c r="BB792">
        <f>VLOOKUP(Sheet1[[#This Row],[NPDES ID2]],Combined_Sheet__Major_Only___2[[NPDES ID2]:[ECHO BFR]],18,FALSE)</f>
        <v>-85.926100000000005</v>
      </c>
      <c r="BC792" t="str">
        <f>IF(ISNUMBER(SEARCH("aerobic",$AW792)),"aerobic","")</f>
        <v>aerobic</v>
      </c>
      <c r="BD792" t="str">
        <f>IF(ISNUMBER(SEARCH("anaer",$AW792)),"anaer","")</f>
        <v/>
      </c>
      <c r="BE792" t="str">
        <f>IF(ISNUMBER(SEARCH("thickening",$AZ792)),"thickening","")</f>
        <v>thickening</v>
      </c>
      <c r="BF792" s="3" t="str">
        <f>IF(ISNUMBER(SEARCH("airDry",$AW792)),"airDry","")</f>
        <v/>
      </c>
      <c r="BG792" s="3" t="str">
        <f>IF(ISNUMBER(SEARCH("heatDry",$AY792)),"heatDry","")</f>
        <v/>
      </c>
      <c r="BH792" s="3" t="str">
        <f>IF(AND(ISNUMBER(SEARCH("aerobic",$AW792)),ISNUMBER(SEARCH("anaer",$AW792))),"Combined Aer and Anaer.","")</f>
        <v/>
      </c>
    </row>
    <row r="793" spans="1:60" x14ac:dyDescent="0.25">
      <c r="A793" s="4">
        <v>508</v>
      </c>
      <c r="B793" t="s">
        <v>2513</v>
      </c>
      <c r="C793">
        <v>344</v>
      </c>
      <c r="D793">
        <v>484.27636319656779</v>
      </c>
      <c r="E793">
        <v>488.52518046839162</v>
      </c>
      <c r="F793">
        <v>369.93027699153248</v>
      </c>
      <c r="G793">
        <v>609.45413082791811</v>
      </c>
      <c r="H793">
        <v>-130.0121718508604</v>
      </c>
      <c r="I793">
        <v>-132.3781931251078</v>
      </c>
      <c r="J793">
        <v>-148.84792158726691</v>
      </c>
      <c r="K793">
        <v>-107.22356066166719</v>
      </c>
      <c r="L793">
        <v>203.31983727138609</v>
      </c>
      <c r="M793">
        <v>202.14600658431061</v>
      </c>
      <c r="N793">
        <v>198.25919684159149</v>
      </c>
      <c r="O793">
        <v>211.56721188374749</v>
      </c>
      <c r="P793">
        <v>8.0956205368743746</v>
      </c>
      <c r="Q793">
        <v>8.1519017150724533</v>
      </c>
      <c r="R793">
        <v>6.810663200764977</v>
      </c>
      <c r="S793">
        <v>9.2632351285918961</v>
      </c>
      <c r="T793">
        <v>74536.19232888968</v>
      </c>
      <c r="U793">
        <v>74536.13633450256</v>
      </c>
      <c r="V793">
        <v>74485.98791197555</v>
      </c>
      <c r="W793">
        <v>74586.743745718282</v>
      </c>
      <c r="X793">
        <v>5677.4563367465189</v>
      </c>
      <c r="Y793">
        <v>5707.32759731436</v>
      </c>
      <c r="Z793">
        <v>5457.1939440148817</v>
      </c>
      <c r="AA793">
        <v>5819.6495114361123</v>
      </c>
      <c r="AB793">
        <v>889.87587745023939</v>
      </c>
      <c r="AC793">
        <v>881.35168561630485</v>
      </c>
      <c r="AD793">
        <v>770.23326315554891</v>
      </c>
      <c r="AE793">
        <v>1024.661552338403</v>
      </c>
      <c r="AF793">
        <v>57.923624586483768</v>
      </c>
      <c r="AG793">
        <v>57.588790469963641</v>
      </c>
      <c r="AH793">
        <v>56.482776841553672</v>
      </c>
      <c r="AI793">
        <v>60.272888913187529</v>
      </c>
      <c r="AJ793">
        <v>0.4841377993295376</v>
      </c>
      <c r="AK793">
        <v>0.48413783530647803</v>
      </c>
      <c r="AL793">
        <v>0.48412954190857282</v>
      </c>
      <c r="AM793">
        <v>0.48414600914318262</v>
      </c>
      <c r="AN793">
        <v>0.96687833862613626</v>
      </c>
      <c r="AO793">
        <v>0.96687833862613659</v>
      </c>
      <c r="AP793">
        <v>0.96687833862613659</v>
      </c>
      <c r="AQ793">
        <v>0.96687833862613659</v>
      </c>
      <c r="AR793">
        <v>13.6250994684878</v>
      </c>
      <c r="AS793">
        <v>13.6250994684878</v>
      </c>
      <c r="AT793">
        <v>13.6250994684878</v>
      </c>
      <c r="AU793">
        <v>13.6250994684878</v>
      </c>
      <c r="AV793" t="str">
        <f>VLOOKUP(Sheet1[[#This Row],[NPDES ID2]],Combined_Sheet__Major_Only___2[[NPDES ID2]:[ECHO BFR]],3,FALSE)</f>
        <v>TX</v>
      </c>
      <c r="AW793" t="s">
        <v>41</v>
      </c>
      <c r="AX793" t="str">
        <f>VLOOKUP(Sheet1[[#This Row],[NPDES ID2]],Combined_Sheet__Major_Only___2[[NPDES ID2]:[ECHO BFR]],27,FALSE)</f>
        <v>-</v>
      </c>
      <c r="AY793" t="str">
        <f>VLOOKUP(Sheet1[[#This Row],[NPDES ID2]],Combined_Sheet__Major_Only___2[[NPDES ID2]:[ECHO BFR]],28,FALSE)</f>
        <v>-</v>
      </c>
      <c r="AZ793" t="str">
        <f>VLOOKUP(Sheet1[[#This Row],[NPDES ID2]],Combined_Sheet__Major_Only___2[[NPDES ID2]:[ECHO BFR]],29,FALSE)</f>
        <v>thickening</v>
      </c>
      <c r="BA793">
        <f>VLOOKUP(Sheet1[[#This Row],[NPDES ID2]],Combined_Sheet__Major_Only___2[[NPDES ID2]:[ECHO BFR]],17,FALSE)</f>
        <v>30.558150999999999</v>
      </c>
      <c r="BB793">
        <f>VLOOKUP(Sheet1[[#This Row],[NPDES ID2]],Combined_Sheet__Major_Only___2[[NPDES ID2]:[ECHO BFR]],18,FALSE)</f>
        <v>-97.385914</v>
      </c>
      <c r="BC793" t="str">
        <f>IF(ISNUMBER(SEARCH("aerobic",$AW793)),"aerobic","")</f>
        <v>aerobic</v>
      </c>
      <c r="BD793" t="str">
        <f>IF(ISNUMBER(SEARCH("anaer",$AW793)),"anaer","")</f>
        <v/>
      </c>
      <c r="BE793" t="str">
        <f>IF(ISNUMBER(SEARCH("thickening",$AZ793)),"thickening","")</f>
        <v>thickening</v>
      </c>
      <c r="BF793" s="2" t="str">
        <f>IF(ISNUMBER(SEARCH("airDry",$AW793)),"airDry","")</f>
        <v/>
      </c>
      <c r="BG793" s="2" t="str">
        <f>IF(ISNUMBER(SEARCH("heatDry",$AY793)),"heatDry","")</f>
        <v/>
      </c>
      <c r="BH793" s="2" t="str">
        <f>IF(AND(ISNUMBER(SEARCH("aerobic",$AW793)),ISNUMBER(SEARCH("anaer",$AW793))),"Combined Aer and Anaer.","")</f>
        <v/>
      </c>
    </row>
    <row r="794" spans="1:60" x14ac:dyDescent="0.25">
      <c r="A794" s="4">
        <v>539</v>
      </c>
      <c r="B794" t="s">
        <v>2655</v>
      </c>
      <c r="C794">
        <v>268.77999999999997</v>
      </c>
      <c r="D794">
        <v>517.16108344263102</v>
      </c>
      <c r="E794">
        <v>521.50720487341641</v>
      </c>
      <c r="F794">
        <v>388.21194109268038</v>
      </c>
      <c r="G794">
        <v>664.28062674318824</v>
      </c>
      <c r="H794">
        <v>-120.3152822560011</v>
      </c>
      <c r="I794">
        <v>-122.655786130973</v>
      </c>
      <c r="J794">
        <v>-138.51066451687981</v>
      </c>
      <c r="K794">
        <v>-96.992963787106177</v>
      </c>
      <c r="L794">
        <v>170.82402718704131</v>
      </c>
      <c r="M794">
        <v>170.00143759457259</v>
      </c>
      <c r="N794">
        <v>167.2779536311958</v>
      </c>
      <c r="O794">
        <v>176.60319499360901</v>
      </c>
      <c r="P794">
        <v>6.301004221069392</v>
      </c>
      <c r="Q794">
        <v>6.3579300773152214</v>
      </c>
      <c r="R794">
        <v>5.2515722155741908</v>
      </c>
      <c r="S794">
        <v>7.1887796848575061</v>
      </c>
      <c r="T794">
        <v>74663.974180533362</v>
      </c>
      <c r="U794">
        <v>74663.918092462744</v>
      </c>
      <c r="V794">
        <v>74613.685767246687</v>
      </c>
      <c r="W794">
        <v>74714.610174295638</v>
      </c>
      <c r="X794">
        <v>5288.1986278748282</v>
      </c>
      <c r="Y794">
        <v>5311.4476137751408</v>
      </c>
      <c r="Z794">
        <v>5116.836790314781</v>
      </c>
      <c r="AA794">
        <v>5398.543204514137</v>
      </c>
      <c r="AB794">
        <v>864.73373433338531</v>
      </c>
      <c r="AC794">
        <v>856.76809841660656</v>
      </c>
      <c r="AD794">
        <v>743.05946318687256</v>
      </c>
      <c r="AE794">
        <v>1002.5795004047289</v>
      </c>
      <c r="AF794">
        <v>62.285137571779657</v>
      </c>
      <c r="AG794">
        <v>61.984862584697687</v>
      </c>
      <c r="AH794">
        <v>60.992900915704958</v>
      </c>
      <c r="AI794">
        <v>64.392050444926838</v>
      </c>
      <c r="AJ794">
        <v>0.53735684032009479</v>
      </c>
      <c r="AK794">
        <v>0.53735687070110694</v>
      </c>
      <c r="AL794">
        <v>0.53734987001816037</v>
      </c>
      <c r="AM794">
        <v>0.53736377040299077</v>
      </c>
      <c r="AN794">
        <v>0.96693233540243173</v>
      </c>
      <c r="AO794">
        <v>0.96693233540243173</v>
      </c>
      <c r="AP794">
        <v>0.96693233540243173</v>
      </c>
      <c r="AQ794">
        <v>0.96693233540243173</v>
      </c>
      <c r="AR794">
        <v>14.28157860176073</v>
      </c>
      <c r="AS794">
        <v>14.28157860176073</v>
      </c>
      <c r="AT794">
        <v>14.28157860176073</v>
      </c>
      <c r="AU794">
        <v>14.28157860176073</v>
      </c>
      <c r="AV794" t="str">
        <f>VLOOKUP(Sheet1[[#This Row],[NPDES ID2]],Combined_Sheet__Major_Only___2[[NPDES ID2]:[ECHO BFR]],3,FALSE)</f>
        <v>TX</v>
      </c>
      <c r="AW794" t="s">
        <v>41</v>
      </c>
      <c r="AX794" t="str">
        <f>VLOOKUP(Sheet1[[#This Row],[NPDES ID2]],Combined_Sheet__Major_Only___2[[NPDES ID2]:[ECHO BFR]],27,FALSE)</f>
        <v>-</v>
      </c>
      <c r="AY794" t="str">
        <f>VLOOKUP(Sheet1[[#This Row],[NPDES ID2]],Combined_Sheet__Major_Only___2[[NPDES ID2]:[ECHO BFR]],28,FALSE)</f>
        <v>-</v>
      </c>
      <c r="AZ794" t="str">
        <f>VLOOKUP(Sheet1[[#This Row],[NPDES ID2]],Combined_Sheet__Major_Only___2[[NPDES ID2]:[ECHO BFR]],29,FALSE)</f>
        <v>thickening</v>
      </c>
      <c r="BA794">
        <f>VLOOKUP(Sheet1[[#This Row],[NPDES ID2]],Combined_Sheet__Major_Only___2[[NPDES ID2]:[ECHO BFR]],17,FALSE)</f>
        <v>29.573056000000001</v>
      </c>
      <c r="BB794">
        <f>VLOOKUP(Sheet1[[#This Row],[NPDES ID2]],Combined_Sheet__Major_Only___2[[NPDES ID2]:[ECHO BFR]],18,FALSE)</f>
        <v>-95.260833000000005</v>
      </c>
      <c r="BC794" t="str">
        <f>IF(ISNUMBER(SEARCH("aerobic",$AW794)),"aerobic","")</f>
        <v>aerobic</v>
      </c>
      <c r="BD794" t="str">
        <f>IF(ISNUMBER(SEARCH("anaer",$AW794)),"anaer","")</f>
        <v/>
      </c>
      <c r="BE794" t="str">
        <f>IF(ISNUMBER(SEARCH("thickening",$AZ794)),"thickening","")</f>
        <v>thickening</v>
      </c>
      <c r="BF794" s="3" t="str">
        <f>IF(ISNUMBER(SEARCH("airDry",$AW794)),"airDry","")</f>
        <v/>
      </c>
      <c r="BG794" s="3" t="str">
        <f>IF(ISNUMBER(SEARCH("heatDry",$AY794)),"heatDry","")</f>
        <v/>
      </c>
      <c r="BH794" s="3" t="str">
        <f>IF(AND(ISNUMBER(SEARCH("aerobic",$AW794)),ISNUMBER(SEARCH("anaer",$AW794))),"Combined Aer and Anaer.","")</f>
        <v/>
      </c>
    </row>
    <row r="795" spans="1:60" x14ac:dyDescent="0.25">
      <c r="A795" s="4">
        <v>705</v>
      </c>
      <c r="B795" t="s">
        <v>3480</v>
      </c>
      <c r="C795">
        <v>5033.04</v>
      </c>
      <c r="D795">
        <v>1107.490670886679</v>
      </c>
      <c r="E795">
        <v>1104.7595626480349</v>
      </c>
      <c r="F795">
        <v>889.72116541072728</v>
      </c>
      <c r="G795">
        <v>1314.18343021281</v>
      </c>
      <c r="H795">
        <v>-117.1852798684797</v>
      </c>
      <c r="I795">
        <v>-119.5899760453232</v>
      </c>
      <c r="J795">
        <v>-135.40400474599389</v>
      </c>
      <c r="K795">
        <v>-94.072179160404303</v>
      </c>
      <c r="L795">
        <v>3238.9552924845912</v>
      </c>
      <c r="M795">
        <v>3223.969128576889</v>
      </c>
      <c r="N795">
        <v>3173.8050456769138</v>
      </c>
      <c r="O795">
        <v>3344.947889968204</v>
      </c>
      <c r="P795">
        <v>117.873371752365</v>
      </c>
      <c r="Q795">
        <v>119.1002199070201</v>
      </c>
      <c r="R795">
        <v>98.092625649130184</v>
      </c>
      <c r="S795">
        <v>134.42565158209931</v>
      </c>
      <c r="T795">
        <v>74692.966512518993</v>
      </c>
      <c r="U795">
        <v>74692.910403192596</v>
      </c>
      <c r="V795">
        <v>74642.659041356063</v>
      </c>
      <c r="W795">
        <v>74743.621695880647</v>
      </c>
      <c r="X795">
        <v>5224.5018172194923</v>
      </c>
      <c r="Y795">
        <v>5246.5748476689987</v>
      </c>
      <c r="Z795">
        <v>5060.7255928659251</v>
      </c>
      <c r="AA795">
        <v>5330.1284366954751</v>
      </c>
      <c r="AB795">
        <v>851.54562073509874</v>
      </c>
      <c r="AC795">
        <v>844.00130251334292</v>
      </c>
      <c r="AD795">
        <v>732.32391593218938</v>
      </c>
      <c r="AE795">
        <v>987.43944349986805</v>
      </c>
      <c r="AF795">
        <v>63.083886218569518</v>
      </c>
      <c r="AG795">
        <v>62.785502665260623</v>
      </c>
      <c r="AH795">
        <v>61.828555070399432</v>
      </c>
      <c r="AI795">
        <v>65.143323720231777</v>
      </c>
      <c r="AJ795">
        <v>0.54711198379969461</v>
      </c>
      <c r="AK795">
        <v>0.54711254534316445</v>
      </c>
      <c r="AL795">
        <v>0.54698025896821767</v>
      </c>
      <c r="AM795">
        <v>0.54724298280447892</v>
      </c>
      <c r="AN795">
        <v>0.9669445621967151</v>
      </c>
      <c r="AO795">
        <v>0.96694456219671487</v>
      </c>
      <c r="AP795">
        <v>0.96694456219671487</v>
      </c>
      <c r="AQ795">
        <v>0.96694456219671487</v>
      </c>
      <c r="AR795">
        <v>14.49300472795503</v>
      </c>
      <c r="AS795">
        <v>14.493004727955039</v>
      </c>
      <c r="AT795">
        <v>14.493004727955039</v>
      </c>
      <c r="AU795">
        <v>14.493004727955039</v>
      </c>
      <c r="AV795" t="str">
        <f>VLOOKUP(Sheet1[[#This Row],[NPDES ID2]],Combined_Sheet__Major_Only___2[[NPDES ID2]:[ECHO BFR]],3,FALSE)</f>
        <v>MD</v>
      </c>
      <c r="AW795" t="s">
        <v>544</v>
      </c>
      <c r="AX795" t="str">
        <f>VLOOKUP(Sheet1[[#This Row],[NPDES ID2]],Combined_Sheet__Major_Only___2[[NPDES ID2]:[ECHO BFR]],27,FALSE)</f>
        <v>-</v>
      </c>
      <c r="AY795" t="str">
        <f>VLOOKUP(Sheet1[[#This Row],[NPDES ID2]],Combined_Sheet__Major_Only___2[[NPDES ID2]:[ECHO BFR]],28,FALSE)</f>
        <v>-</v>
      </c>
      <c r="AZ795" t="str">
        <f>VLOOKUP(Sheet1[[#This Row],[NPDES ID2]],Combined_Sheet__Major_Only___2[[NPDES ID2]:[ECHO BFR]],29,FALSE)</f>
        <v>thickening</v>
      </c>
      <c r="BA795">
        <f>VLOOKUP(Sheet1[[#This Row],[NPDES ID2]],Combined_Sheet__Major_Only___2[[NPDES ID2]:[ECHO BFR]],17,FALSE)</f>
        <v>38.578035999999997</v>
      </c>
      <c r="BB795">
        <f>VLOOKUP(Sheet1[[#This Row],[NPDES ID2]],Combined_Sheet__Major_Only___2[[NPDES ID2]:[ECHO BFR]],18,FALSE)</f>
        <v>-77.110999000000007</v>
      </c>
      <c r="BC795" t="str">
        <f>IF(ISNUMBER(SEARCH("aerobic",$AW795)),"aerobic","")</f>
        <v>aerobic</v>
      </c>
      <c r="BD795" t="str">
        <f>IF(ISNUMBER(SEARCH("anaer",$AW795)),"anaer","")</f>
        <v/>
      </c>
      <c r="BE795" t="str">
        <f>IF(ISNUMBER(SEARCH("thickening",$AZ795)),"thickening","")</f>
        <v>thickening</v>
      </c>
      <c r="BF795" s="3" t="str">
        <f>IF(ISNUMBER(SEARCH("airDry",$AW795)),"airDry","")</f>
        <v/>
      </c>
      <c r="BG795" s="3" t="str">
        <f>IF(ISNUMBER(SEARCH("heatDry",$AY795)),"heatDry","")</f>
        <v/>
      </c>
      <c r="BH795" s="3" t="str">
        <f>IF(AND(ISNUMBER(SEARCH("aerobic",$AW795)),ISNUMBER(SEARCH("anaer",$AW795))),"Combined Aer and Anaer.","")</f>
        <v/>
      </c>
    </row>
    <row r="796" spans="1:60" x14ac:dyDescent="0.25">
      <c r="A796" s="4">
        <v>2175</v>
      </c>
      <c r="B796" t="s">
        <v>10208</v>
      </c>
      <c r="C796">
        <v>717</v>
      </c>
      <c r="D796">
        <v>356.04013039734309</v>
      </c>
      <c r="E796">
        <v>355.63579281373882</v>
      </c>
      <c r="F796">
        <v>297.14463351647947</v>
      </c>
      <c r="G796">
        <v>417.52168944758341</v>
      </c>
      <c r="H796">
        <v>-114.332895188045</v>
      </c>
      <c r="I796">
        <v>-116.8175605167103</v>
      </c>
      <c r="J796">
        <v>-132.5604626651924</v>
      </c>
      <c r="K796">
        <v>-90.824051529070914</v>
      </c>
      <c r="L796">
        <v>477.22581449133651</v>
      </c>
      <c r="M796">
        <v>475.20342592494802</v>
      </c>
      <c r="N796">
        <v>468.49979901601853</v>
      </c>
      <c r="O796">
        <v>491.44429341264612</v>
      </c>
      <c r="P796">
        <v>16.762703554368908</v>
      </c>
      <c r="Q796">
        <v>16.976810958867858</v>
      </c>
      <c r="R796">
        <v>13.84933063662641</v>
      </c>
      <c r="S796">
        <v>19.157813380620851</v>
      </c>
      <c r="T796">
        <v>74810.023922931578</v>
      </c>
      <c r="U796">
        <v>74809.967727784329</v>
      </c>
      <c r="V796">
        <v>74759.639505021332</v>
      </c>
      <c r="W796">
        <v>74860.756584876523</v>
      </c>
      <c r="X796">
        <v>5059.099381966952</v>
      </c>
      <c r="Y796">
        <v>5078.5308033919209</v>
      </c>
      <c r="Z796">
        <v>4914.6963887604124</v>
      </c>
      <c r="AA796">
        <v>5152.0302651710272</v>
      </c>
      <c r="AB796">
        <v>894.08624078838886</v>
      </c>
      <c r="AC796">
        <v>885.41268293613621</v>
      </c>
      <c r="AD796">
        <v>759.83978294138296</v>
      </c>
      <c r="AE796">
        <v>1051.3499483983301</v>
      </c>
      <c r="AF796">
        <v>65.230061883716274</v>
      </c>
      <c r="AG796">
        <v>64.952662181841788</v>
      </c>
      <c r="AH796">
        <v>64.03935013771121</v>
      </c>
      <c r="AI796">
        <v>67.172795636282117</v>
      </c>
      <c r="AJ796">
        <v>0.57333597105134948</v>
      </c>
      <c r="AK796">
        <v>0.57333605741382843</v>
      </c>
      <c r="AL796">
        <v>0.57331611553225592</v>
      </c>
      <c r="AM796">
        <v>0.57335571249351314</v>
      </c>
      <c r="AN796">
        <v>0.96699383643189707</v>
      </c>
      <c r="AO796">
        <v>0.96699383643189718</v>
      </c>
      <c r="AP796">
        <v>0.96699383643189718</v>
      </c>
      <c r="AQ796">
        <v>0.96699383643189718</v>
      </c>
      <c r="AR796">
        <v>14.288522212616749</v>
      </c>
      <c r="AS796">
        <v>14.288522212616749</v>
      </c>
      <c r="AT796">
        <v>14.288522212616749</v>
      </c>
      <c r="AU796">
        <v>14.288522212616749</v>
      </c>
      <c r="AV796" t="str">
        <f>VLOOKUP(Sheet1[[#This Row],[NPDES ID2]],Combined_Sheet__Major_Only___2[[NPDES ID2]:[ECHO BFR]],3,FALSE)</f>
        <v>MD</v>
      </c>
      <c r="AW796" t="s">
        <v>41</v>
      </c>
      <c r="AX796" t="str">
        <f>VLOOKUP(Sheet1[[#This Row],[NPDES ID2]],Combined_Sheet__Major_Only___2[[NPDES ID2]:[ECHO BFR]],27,FALSE)</f>
        <v>-</v>
      </c>
      <c r="AY796" t="str">
        <f>VLOOKUP(Sheet1[[#This Row],[NPDES ID2]],Combined_Sheet__Major_Only___2[[NPDES ID2]:[ECHO BFR]],28,FALSE)</f>
        <v>-</v>
      </c>
      <c r="AZ796" t="str">
        <f>VLOOKUP(Sheet1[[#This Row],[NPDES ID2]],Combined_Sheet__Major_Only___2[[NPDES ID2]:[ECHO BFR]],29,FALSE)</f>
        <v>thickening</v>
      </c>
      <c r="BA796">
        <f>VLOOKUP(Sheet1[[#This Row],[NPDES ID2]],Combined_Sheet__Major_Only___2[[NPDES ID2]:[ECHO BFR]],17,FALSE)</f>
        <v>38.985232000000003</v>
      </c>
      <c r="BB796">
        <f>VLOOKUP(Sheet1[[#This Row],[NPDES ID2]],Combined_Sheet__Major_Only___2[[NPDES ID2]:[ECHO BFR]],18,FALSE)</f>
        <v>-76.320238000000003</v>
      </c>
      <c r="BC796" t="str">
        <f>IF(ISNUMBER(SEARCH("aerobic",$AW796)),"aerobic","")</f>
        <v>aerobic</v>
      </c>
      <c r="BD796" t="str">
        <f>IF(ISNUMBER(SEARCH("anaer",$AW796)),"anaer","")</f>
        <v/>
      </c>
      <c r="BE796" t="str">
        <f>IF(ISNUMBER(SEARCH("thickening",$AZ796)),"thickening","")</f>
        <v>thickening</v>
      </c>
      <c r="BF796" s="3" t="str">
        <f>IF(ISNUMBER(SEARCH("airDry",$AW796)),"airDry","")</f>
        <v/>
      </c>
      <c r="BG796" s="3" t="str">
        <f>IF(ISNUMBER(SEARCH("heatDry",$AY796)),"heatDry","")</f>
        <v/>
      </c>
      <c r="BH796" s="3" t="str">
        <f>IF(AND(ISNUMBER(SEARCH("aerobic",$AW796)),ISNUMBER(SEARCH("anaer",$AW796))),"Combined Aer and Anaer.","")</f>
        <v/>
      </c>
    </row>
    <row r="797" spans="1:60" x14ac:dyDescent="0.25">
      <c r="A797" s="4">
        <v>56</v>
      </c>
      <c r="B797" t="s">
        <v>329</v>
      </c>
      <c r="C797">
        <v>80.599999999999994</v>
      </c>
      <c r="D797">
        <v>1424.550271902468</v>
      </c>
      <c r="E797">
        <v>1424.112930524238</v>
      </c>
      <c r="F797">
        <v>999.13758145402687</v>
      </c>
      <c r="G797">
        <v>1879.2267239902969</v>
      </c>
      <c r="H797">
        <v>-126.97957240301309</v>
      </c>
      <c r="I797">
        <v>-129.37008346621019</v>
      </c>
      <c r="J797">
        <v>-145.88816133260929</v>
      </c>
      <c r="K797">
        <v>-103.9486213475038</v>
      </c>
      <c r="L797">
        <v>48.736161466279803</v>
      </c>
      <c r="M797">
        <v>48.469723067871541</v>
      </c>
      <c r="N797">
        <v>47.587961400501648</v>
      </c>
      <c r="O797">
        <v>50.607554509468578</v>
      </c>
      <c r="P797">
        <v>1.894645276593343</v>
      </c>
      <c r="Q797">
        <v>1.9118934283641029</v>
      </c>
      <c r="R797">
        <v>1.589319065257121</v>
      </c>
      <c r="S797">
        <v>2.162237688503148</v>
      </c>
      <c r="T797">
        <v>74822.155574757853</v>
      </c>
      <c r="U797">
        <v>74822.099370716227</v>
      </c>
      <c r="V797">
        <v>74771.763182203824</v>
      </c>
      <c r="W797">
        <v>74872.896266465206</v>
      </c>
      <c r="X797">
        <v>5570.59590385503</v>
      </c>
      <c r="Y797">
        <v>5598.4402122265656</v>
      </c>
      <c r="Z797">
        <v>5365.8926245334151</v>
      </c>
      <c r="AA797">
        <v>5702.6083900286776</v>
      </c>
      <c r="AB797">
        <v>984.00920537278182</v>
      </c>
      <c r="AC797">
        <v>972.33108087376468</v>
      </c>
      <c r="AD797">
        <v>836.02800854999271</v>
      </c>
      <c r="AE797">
        <v>1151.7508931337611</v>
      </c>
      <c r="AF797">
        <v>59.257642043126623</v>
      </c>
      <c r="AG797">
        <v>58.933578946152778</v>
      </c>
      <c r="AH797">
        <v>57.86177693966939</v>
      </c>
      <c r="AI797">
        <v>61.53296397244705</v>
      </c>
      <c r="AJ797">
        <v>0.5004063104052614</v>
      </c>
      <c r="AK797">
        <v>0.50040631938267532</v>
      </c>
      <c r="AL797">
        <v>0.50040425247678555</v>
      </c>
      <c r="AM797">
        <v>0.50040835643857917</v>
      </c>
      <c r="AN797">
        <v>0.96699893473865628</v>
      </c>
      <c r="AO797">
        <v>0.96699893473865639</v>
      </c>
      <c r="AP797">
        <v>0.96699893473865639</v>
      </c>
      <c r="AQ797">
        <v>0.96699893473865639</v>
      </c>
      <c r="AR797">
        <v>12.98336301872831</v>
      </c>
      <c r="AS797">
        <v>12.98336301872831</v>
      </c>
      <c r="AT797">
        <v>12.98336301872831</v>
      </c>
      <c r="AU797">
        <v>12.98336301872831</v>
      </c>
      <c r="AV797" t="str">
        <f>VLOOKUP(Sheet1[[#This Row],[NPDES ID2]],Combined_Sheet__Major_Only___2[[NPDES ID2]:[ECHO BFR]],3,FALSE)</f>
        <v>SC</v>
      </c>
      <c r="AW797" t="s">
        <v>41</v>
      </c>
      <c r="AX797" t="str">
        <f>VLOOKUP(Sheet1[[#This Row],[NPDES ID2]],Combined_Sheet__Major_Only___2[[NPDES ID2]:[ECHO BFR]],27,FALSE)</f>
        <v>-</v>
      </c>
      <c r="AY797" t="str">
        <f>VLOOKUP(Sheet1[[#This Row],[NPDES ID2]],Combined_Sheet__Major_Only___2[[NPDES ID2]:[ECHO BFR]],28,FALSE)</f>
        <v>-</v>
      </c>
      <c r="AZ797" t="str">
        <f>VLOOKUP(Sheet1[[#This Row],[NPDES ID2]],Combined_Sheet__Major_Only___2[[NPDES ID2]:[ECHO BFR]],29,FALSE)</f>
        <v>thickening</v>
      </c>
      <c r="BA797">
        <f>VLOOKUP(Sheet1[[#This Row],[NPDES ID2]],Combined_Sheet__Major_Only___2[[NPDES ID2]:[ECHO BFR]],17,FALSE)</f>
        <v>34.203333000000001</v>
      </c>
      <c r="BB797">
        <f>VLOOKUP(Sheet1[[#This Row],[NPDES ID2]],Combined_Sheet__Major_Only___2[[NPDES ID2]:[ECHO BFR]],18,FALSE)</f>
        <v>-79.253332999999998</v>
      </c>
      <c r="BC797" t="str">
        <f>IF(ISNUMBER(SEARCH("aerobic",$AW797)),"aerobic","")</f>
        <v>aerobic</v>
      </c>
      <c r="BD797" t="str">
        <f>IF(ISNUMBER(SEARCH("anaer",$AW797)),"anaer","")</f>
        <v/>
      </c>
      <c r="BE797" t="str">
        <f>IF(ISNUMBER(SEARCH("thickening",$AZ797)),"thickening","")</f>
        <v>thickening</v>
      </c>
      <c r="BF797" s="2" t="str">
        <f>IF(ISNUMBER(SEARCH("airDry",$AW797)),"airDry","")</f>
        <v/>
      </c>
      <c r="BG797" s="2" t="str">
        <f>IF(ISNUMBER(SEARCH("heatDry",$AY797)),"heatDry","")</f>
        <v/>
      </c>
      <c r="BH797" s="2" t="str">
        <f>IF(AND(ISNUMBER(SEARCH("aerobic",$AW797)),ISNUMBER(SEARCH("anaer",$AW797))),"Combined Aer and Anaer.","")</f>
        <v/>
      </c>
    </row>
    <row r="798" spans="1:60" x14ac:dyDescent="0.25">
      <c r="A798" s="4">
        <v>1122</v>
      </c>
      <c r="B798" t="s">
        <v>5399</v>
      </c>
      <c r="C798">
        <v>323</v>
      </c>
      <c r="D798">
        <v>484.36367233542052</v>
      </c>
      <c r="E798">
        <v>488.87565482858821</v>
      </c>
      <c r="F798">
        <v>370.45869292675849</v>
      </c>
      <c r="G798">
        <v>614.7137303530219</v>
      </c>
      <c r="H798">
        <v>-125.6323636482058</v>
      </c>
      <c r="I798">
        <v>-128.1105843352191</v>
      </c>
      <c r="J798">
        <v>-144.43240604771421</v>
      </c>
      <c r="K798">
        <v>-102.6078244065738</v>
      </c>
      <c r="L798">
        <v>197.1417728206784</v>
      </c>
      <c r="M798">
        <v>196.0888769489857</v>
      </c>
      <c r="N798">
        <v>192.60255840634929</v>
      </c>
      <c r="O798">
        <v>204.5393908414712</v>
      </c>
      <c r="P798">
        <v>7.5888524720429382</v>
      </c>
      <c r="Q798">
        <v>7.6647938819753074</v>
      </c>
      <c r="R798">
        <v>6.358386724306186</v>
      </c>
      <c r="S798">
        <v>8.653473568702422</v>
      </c>
      <c r="T798">
        <v>74867.068800892273</v>
      </c>
      <c r="U798">
        <v>74867.012563922486</v>
      </c>
      <c r="V798">
        <v>74816.646884990289</v>
      </c>
      <c r="W798">
        <v>74917.839220005393</v>
      </c>
      <c r="X798">
        <v>5521.9764787236436</v>
      </c>
      <c r="Y798">
        <v>5548.9743710202474</v>
      </c>
      <c r="Z798">
        <v>5323.6372859590174</v>
      </c>
      <c r="AA798">
        <v>5649.8517601190833</v>
      </c>
      <c r="AB798">
        <v>894.47546973839121</v>
      </c>
      <c r="AC798">
        <v>885.60181853286417</v>
      </c>
      <c r="AD798">
        <v>769.96781483562006</v>
      </c>
      <c r="AE798">
        <v>1033.805653246349</v>
      </c>
      <c r="AF798">
        <v>59.814986569167807</v>
      </c>
      <c r="AG798">
        <v>59.49511843571274</v>
      </c>
      <c r="AH798">
        <v>58.438584067877983</v>
      </c>
      <c r="AI798">
        <v>62.059193978950653</v>
      </c>
      <c r="AJ798">
        <v>0.50720565073139823</v>
      </c>
      <c r="AK798">
        <v>0.50720568596338111</v>
      </c>
      <c r="AL798">
        <v>0.50719756516112857</v>
      </c>
      <c r="AM798">
        <v>0.50721368967485747</v>
      </c>
      <c r="AN798">
        <v>0.96701779574695668</v>
      </c>
      <c r="AO798">
        <v>0.96701779574695701</v>
      </c>
      <c r="AP798">
        <v>0.96701779574695701</v>
      </c>
      <c r="AQ798">
        <v>0.96701779574695701</v>
      </c>
      <c r="AR798">
        <v>13.792778034965121</v>
      </c>
      <c r="AS798">
        <v>13.79277803496513</v>
      </c>
      <c r="AT798">
        <v>13.79277803496513</v>
      </c>
      <c r="AU798">
        <v>13.79277803496513</v>
      </c>
      <c r="AV798" t="str">
        <f>VLOOKUP(Sheet1[[#This Row],[NPDES ID2]],Combined_Sheet__Major_Only___2[[NPDES ID2]:[ECHO BFR]],3,FALSE)</f>
        <v>GA</v>
      </c>
      <c r="AW798" t="s">
        <v>41</v>
      </c>
      <c r="AX798" t="str">
        <f>VLOOKUP(Sheet1[[#This Row],[NPDES ID2]],Combined_Sheet__Major_Only___2[[NPDES ID2]:[ECHO BFR]],27,FALSE)</f>
        <v>-</v>
      </c>
      <c r="AY798" t="str">
        <f>VLOOKUP(Sheet1[[#This Row],[NPDES ID2]],Combined_Sheet__Major_Only___2[[NPDES ID2]:[ECHO BFR]],28,FALSE)</f>
        <v>-</v>
      </c>
      <c r="AZ798" t="str">
        <f>VLOOKUP(Sheet1[[#This Row],[NPDES ID2]],Combined_Sheet__Major_Only___2[[NPDES ID2]:[ECHO BFR]],29,FALSE)</f>
        <v>thickening</v>
      </c>
      <c r="BA798">
        <f>VLOOKUP(Sheet1[[#This Row],[NPDES ID2]],Combined_Sheet__Major_Only___2[[NPDES ID2]:[ECHO BFR]],17,FALSE)</f>
        <v>33.003754999999998</v>
      </c>
      <c r="BB798">
        <f>VLOOKUP(Sheet1[[#This Row],[NPDES ID2]],Combined_Sheet__Major_Only___2[[NPDES ID2]:[ECHO BFR]],18,FALSE)</f>
        <v>-82.461841000000007</v>
      </c>
      <c r="BC798" t="str">
        <f>IF(ISNUMBER(SEARCH("aerobic",$AW798)),"aerobic","")</f>
        <v>aerobic</v>
      </c>
      <c r="BD798" t="str">
        <f>IF(ISNUMBER(SEARCH("anaer",$AW798)),"anaer","")</f>
        <v/>
      </c>
      <c r="BE798" t="str">
        <f>IF(ISNUMBER(SEARCH("thickening",$AZ798)),"thickening","")</f>
        <v>thickening</v>
      </c>
      <c r="BF798" s="2" t="str">
        <f>IF(ISNUMBER(SEARCH("airDry",$AW798)),"airDry","")</f>
        <v/>
      </c>
      <c r="BG798" s="2" t="str">
        <f>IF(ISNUMBER(SEARCH("heatDry",$AY798)),"heatDry","")</f>
        <v/>
      </c>
      <c r="BH798" s="2" t="str">
        <f>IF(AND(ISNUMBER(SEARCH("aerobic",$AW798)),ISNUMBER(SEARCH("anaer",$AW798))),"Combined Aer and Anaer.","")</f>
        <v/>
      </c>
    </row>
    <row r="799" spans="1:60" x14ac:dyDescent="0.25">
      <c r="A799" s="4">
        <v>1262</v>
      </c>
      <c r="B799" t="s">
        <v>6026</v>
      </c>
      <c r="C799">
        <v>205.27</v>
      </c>
      <c r="D799">
        <v>654.65005218494161</v>
      </c>
      <c r="E799">
        <v>651.6958756183011</v>
      </c>
      <c r="F799">
        <v>480.14460240971118</v>
      </c>
      <c r="G799">
        <v>849.48581288139928</v>
      </c>
      <c r="H799">
        <v>-127.4401489284112</v>
      </c>
      <c r="I799">
        <v>-129.84474791364019</v>
      </c>
      <c r="J799">
        <v>-146.35733124817591</v>
      </c>
      <c r="K799">
        <v>-104.4731762332642</v>
      </c>
      <c r="L799">
        <v>123.66015848045571</v>
      </c>
      <c r="M799">
        <v>122.9780713152779</v>
      </c>
      <c r="N799">
        <v>120.7201473759978</v>
      </c>
      <c r="O799">
        <v>128.4517310927873</v>
      </c>
      <c r="P799">
        <v>4.8261287134870869</v>
      </c>
      <c r="Q799">
        <v>4.8683653292170064</v>
      </c>
      <c r="R799">
        <v>4.0503307894642342</v>
      </c>
      <c r="S799">
        <v>5.5101484425436631</v>
      </c>
      <c r="T799">
        <v>74948.626326726109</v>
      </c>
      <c r="U799">
        <v>74948.570029962255</v>
      </c>
      <c r="V799">
        <v>74898.150799640411</v>
      </c>
      <c r="W799">
        <v>74999.450727569507</v>
      </c>
      <c r="X799">
        <v>5600.8025295053076</v>
      </c>
      <c r="Y799">
        <v>5629.0331875159172</v>
      </c>
      <c r="Z799">
        <v>5393.1346071032658</v>
      </c>
      <c r="AA799">
        <v>5734.752211062123</v>
      </c>
      <c r="AB799">
        <v>922.78272815140701</v>
      </c>
      <c r="AC799">
        <v>913.21501673026899</v>
      </c>
      <c r="AD799">
        <v>792.57538007491848</v>
      </c>
      <c r="AE799">
        <v>1068.5200372682609</v>
      </c>
      <c r="AF799">
        <v>59.038513956055787</v>
      </c>
      <c r="AG799">
        <v>58.71260874403638</v>
      </c>
      <c r="AH799">
        <v>57.63541481377024</v>
      </c>
      <c r="AI799">
        <v>61.325934640431768</v>
      </c>
      <c r="AJ799">
        <v>0.49773343976994872</v>
      </c>
      <c r="AK799">
        <v>0.49773346206158919</v>
      </c>
      <c r="AL799">
        <v>0.49772832673772649</v>
      </c>
      <c r="AM799">
        <v>0.49773852328394519</v>
      </c>
      <c r="AN799">
        <v>0.96705199022068522</v>
      </c>
      <c r="AO799">
        <v>0.96705199022068522</v>
      </c>
      <c r="AP799">
        <v>0.96705199022068522</v>
      </c>
      <c r="AQ799">
        <v>0.96705199022068522</v>
      </c>
      <c r="AR799">
        <v>13.47588887899798</v>
      </c>
      <c r="AS799">
        <v>13.47588887899798</v>
      </c>
      <c r="AT799">
        <v>13.47588887899798</v>
      </c>
      <c r="AU799">
        <v>13.47588887899798</v>
      </c>
      <c r="AV799" t="str">
        <f>VLOOKUP(Sheet1[[#This Row],[NPDES ID2]],Combined_Sheet__Major_Only___2[[NPDES ID2]:[ECHO BFR]],3,FALSE)</f>
        <v>TX</v>
      </c>
      <c r="AW799" t="s">
        <v>41</v>
      </c>
      <c r="AX799" t="str">
        <f>VLOOKUP(Sheet1[[#This Row],[NPDES ID2]],Combined_Sheet__Major_Only___2[[NPDES ID2]:[ECHO BFR]],27,FALSE)</f>
        <v>-</v>
      </c>
      <c r="AY799" t="str">
        <f>VLOOKUP(Sheet1[[#This Row],[NPDES ID2]],Combined_Sheet__Major_Only___2[[NPDES ID2]:[ECHO BFR]],28,FALSE)</f>
        <v>-</v>
      </c>
      <c r="AZ799" t="str">
        <f>VLOOKUP(Sheet1[[#This Row],[NPDES ID2]],Combined_Sheet__Major_Only___2[[NPDES ID2]:[ECHO BFR]],29,FALSE)</f>
        <v>thickening</v>
      </c>
      <c r="BA799">
        <f>VLOOKUP(Sheet1[[#This Row],[NPDES ID2]],Combined_Sheet__Major_Only___2[[NPDES ID2]:[ECHO BFR]],17,FALSE)</f>
        <v>30.072454</v>
      </c>
      <c r="BB799">
        <f>VLOOKUP(Sheet1[[#This Row],[NPDES ID2]],Combined_Sheet__Major_Only___2[[NPDES ID2]:[ECHO BFR]],18,FALSE)</f>
        <v>-95.377182000000005</v>
      </c>
      <c r="BC799" t="str">
        <f>IF(ISNUMBER(SEARCH("aerobic",$AW799)),"aerobic","")</f>
        <v>aerobic</v>
      </c>
      <c r="BD799" t="str">
        <f>IF(ISNUMBER(SEARCH("anaer",$AW799)),"anaer","")</f>
        <v/>
      </c>
      <c r="BE799" t="str">
        <f>IF(ISNUMBER(SEARCH("thickening",$AZ799)),"thickening","")</f>
        <v>thickening</v>
      </c>
      <c r="BF799" s="2" t="str">
        <f>IF(ISNUMBER(SEARCH("airDry",$AW799)),"airDry","")</f>
        <v/>
      </c>
      <c r="BG799" s="2" t="str">
        <f>IF(ISNUMBER(SEARCH("heatDry",$AY799)),"heatDry","")</f>
        <v/>
      </c>
      <c r="BH799" s="2" t="str">
        <f>IF(AND(ISNUMBER(SEARCH("aerobic",$AW799)),ISNUMBER(SEARCH("anaer",$AW799))),"Combined Aer and Anaer.","")</f>
        <v/>
      </c>
    </row>
    <row r="800" spans="1:60" x14ac:dyDescent="0.25">
      <c r="A800" s="4">
        <v>1292</v>
      </c>
      <c r="B800" t="s">
        <v>6154</v>
      </c>
      <c r="C800">
        <v>185.04</v>
      </c>
      <c r="D800">
        <v>651.37112438253757</v>
      </c>
      <c r="E800">
        <v>649.43443101104845</v>
      </c>
      <c r="F800">
        <v>474.35630122258658</v>
      </c>
      <c r="G800">
        <v>846.19030969712753</v>
      </c>
      <c r="H800">
        <v>-116.73987845880811</v>
      </c>
      <c r="I800">
        <v>-119.06141650476771</v>
      </c>
      <c r="J800">
        <v>-134.69795840966609</v>
      </c>
      <c r="K800">
        <v>-93.203882005833805</v>
      </c>
      <c r="L800">
        <v>120.9712099879067</v>
      </c>
      <c r="M800">
        <v>120.4315180968137</v>
      </c>
      <c r="N800">
        <v>118.64499240187109</v>
      </c>
      <c r="O800">
        <v>124.76244207133649</v>
      </c>
      <c r="P800">
        <v>4.3308289338357184</v>
      </c>
      <c r="Q800">
        <v>4.3836974532665867</v>
      </c>
      <c r="R800">
        <v>3.5956753361855021</v>
      </c>
      <c r="S800">
        <v>4.9335657024857484</v>
      </c>
      <c r="T800">
        <v>75001.976764964144</v>
      </c>
      <c r="U800">
        <v>75001.920429086313</v>
      </c>
      <c r="V800">
        <v>74951.466168396917</v>
      </c>
      <c r="W800">
        <v>75052.836477680219</v>
      </c>
      <c r="X800">
        <v>5163.9939669216228</v>
      </c>
      <c r="Y800">
        <v>5184.9399056632856</v>
      </c>
      <c r="Z800">
        <v>5008.9476477280587</v>
      </c>
      <c r="AA800">
        <v>5263.7729407146417</v>
      </c>
      <c r="AB800">
        <v>819.88780001256976</v>
      </c>
      <c r="AC800">
        <v>813.24142373481641</v>
      </c>
      <c r="AD800">
        <v>708.00158115507998</v>
      </c>
      <c r="AE800">
        <v>947.58446948179085</v>
      </c>
      <c r="AF800">
        <v>64.068821241972287</v>
      </c>
      <c r="AG800">
        <v>63.782750882034428</v>
      </c>
      <c r="AH800">
        <v>62.837304543736792</v>
      </c>
      <c r="AI800">
        <v>66.07655424457819</v>
      </c>
      <c r="AJ800">
        <v>0.55914466051676825</v>
      </c>
      <c r="AK800">
        <v>0.55914468171365883</v>
      </c>
      <c r="AL800">
        <v>0.55913979932600877</v>
      </c>
      <c r="AM800">
        <v>0.55914949363446365</v>
      </c>
      <c r="AN800">
        <v>0.96707432002662297</v>
      </c>
      <c r="AO800">
        <v>0.96707432002662297</v>
      </c>
      <c r="AP800">
        <v>0.96707432002662297</v>
      </c>
      <c r="AQ800">
        <v>0.96707432002662297</v>
      </c>
      <c r="AR800">
        <v>14.95402721089989</v>
      </c>
      <c r="AS800">
        <v>14.95402721089989</v>
      </c>
      <c r="AT800">
        <v>14.95402721089989</v>
      </c>
      <c r="AU800">
        <v>14.95402721089989</v>
      </c>
      <c r="AV800" t="str">
        <f>VLOOKUP(Sheet1[[#This Row],[NPDES ID2]],Combined_Sheet__Major_Only___2[[NPDES ID2]:[ECHO BFR]],3,FALSE)</f>
        <v>TX</v>
      </c>
      <c r="AW800" t="s">
        <v>41</v>
      </c>
      <c r="AX800" t="str">
        <f>VLOOKUP(Sheet1[[#This Row],[NPDES ID2]],Combined_Sheet__Major_Only___2[[NPDES ID2]:[ECHO BFR]],27,FALSE)</f>
        <v>-</v>
      </c>
      <c r="AY800" t="str">
        <f>VLOOKUP(Sheet1[[#This Row],[NPDES ID2]],Combined_Sheet__Major_Only___2[[NPDES ID2]:[ECHO BFR]],28,FALSE)</f>
        <v>-</v>
      </c>
      <c r="AZ800" t="str">
        <f>VLOOKUP(Sheet1[[#This Row],[NPDES ID2]],Combined_Sheet__Major_Only___2[[NPDES ID2]:[ECHO BFR]],29,FALSE)</f>
        <v>preliminaryOps, thickening</v>
      </c>
      <c r="BA800">
        <f>VLOOKUP(Sheet1[[#This Row],[NPDES ID2]],Combined_Sheet__Major_Only___2[[NPDES ID2]:[ECHO BFR]],17,FALSE)</f>
        <v>30.767416999999998</v>
      </c>
      <c r="BB800">
        <f>VLOOKUP(Sheet1[[#This Row],[NPDES ID2]],Combined_Sheet__Major_Only___2[[NPDES ID2]:[ECHO BFR]],18,FALSE)</f>
        <v>-94.410194000000004</v>
      </c>
      <c r="BC800" t="str">
        <f>IF(ISNUMBER(SEARCH("aerobic",$AW800)),"aerobic","")</f>
        <v>aerobic</v>
      </c>
      <c r="BD800" t="str">
        <f>IF(ISNUMBER(SEARCH("anaer",$AW800)),"anaer","")</f>
        <v/>
      </c>
      <c r="BE800" t="str">
        <f>IF(ISNUMBER(SEARCH("thickening",$AZ800)),"thickening","")</f>
        <v>thickening</v>
      </c>
      <c r="BF800" s="2" t="str">
        <f>IF(ISNUMBER(SEARCH("airDry",$AW800)),"airDry","")</f>
        <v/>
      </c>
      <c r="BG800" s="2" t="str">
        <f>IF(ISNUMBER(SEARCH("heatDry",$AY800)),"heatDry","")</f>
        <v/>
      </c>
      <c r="BH800" s="2" t="str">
        <f>IF(AND(ISNUMBER(SEARCH("aerobic",$AW800)),ISNUMBER(SEARCH("anaer",$AW800))),"Combined Aer and Anaer.","")</f>
        <v/>
      </c>
    </row>
    <row r="801" spans="1:60" x14ac:dyDescent="0.25">
      <c r="A801" s="4">
        <v>2095</v>
      </c>
      <c r="B801" t="s">
        <v>9847</v>
      </c>
      <c r="C801">
        <v>1047</v>
      </c>
      <c r="D801">
        <v>421.03573232366512</v>
      </c>
      <c r="E801">
        <v>422.10836672159888</v>
      </c>
      <c r="F801">
        <v>357.40895470302479</v>
      </c>
      <c r="G801">
        <v>499.63722263293153</v>
      </c>
      <c r="H801">
        <v>-128.5065048037593</v>
      </c>
      <c r="I801">
        <v>-131.06831716938689</v>
      </c>
      <c r="J801">
        <v>-147.58255314578801</v>
      </c>
      <c r="K801">
        <v>-105.71559112965269</v>
      </c>
      <c r="L801">
        <v>624.42721414418088</v>
      </c>
      <c r="M801">
        <v>620.90206336326401</v>
      </c>
      <c r="N801">
        <v>609.21159305173921</v>
      </c>
      <c r="O801">
        <v>649.21819546243876</v>
      </c>
      <c r="P801">
        <v>24.62761987852107</v>
      </c>
      <c r="Q801">
        <v>24.82007312404501</v>
      </c>
      <c r="R801">
        <v>20.695830556783829</v>
      </c>
      <c r="S801">
        <v>28.151747707266431</v>
      </c>
      <c r="T801">
        <v>75035.040770456108</v>
      </c>
      <c r="U801">
        <v>75034.984410337347</v>
      </c>
      <c r="V801">
        <v>74984.508439530793</v>
      </c>
      <c r="W801">
        <v>75085.922367752544</v>
      </c>
      <c r="X801">
        <v>5664.0709315444064</v>
      </c>
      <c r="Y801">
        <v>5693.2470516786689</v>
      </c>
      <c r="Z801">
        <v>5448.9419036144482</v>
      </c>
      <c r="AA801">
        <v>5802.9328469024103</v>
      </c>
      <c r="AB801">
        <v>943.66311951242392</v>
      </c>
      <c r="AC801">
        <v>933.6738577669571</v>
      </c>
      <c r="AD801">
        <v>809.32285685247678</v>
      </c>
      <c r="AE801">
        <v>1095.294631056249</v>
      </c>
      <c r="AF801">
        <v>58.450348266045488</v>
      </c>
      <c r="AG801">
        <v>58.119049019104366</v>
      </c>
      <c r="AH801">
        <v>57.028807548986421</v>
      </c>
      <c r="AI801">
        <v>60.76992910090317</v>
      </c>
      <c r="AJ801">
        <v>0.49056024397478959</v>
      </c>
      <c r="AK801">
        <v>0.49056035668473791</v>
      </c>
      <c r="AL801">
        <v>0.49053428512683489</v>
      </c>
      <c r="AM801">
        <v>0.49058605422147439</v>
      </c>
      <c r="AN801">
        <v>0.96708814376840746</v>
      </c>
      <c r="AO801">
        <v>0.96708814376840757</v>
      </c>
      <c r="AP801">
        <v>0.96708814376840757</v>
      </c>
      <c r="AQ801">
        <v>0.96708814376840757</v>
      </c>
      <c r="AR801">
        <v>13.25336212130428</v>
      </c>
      <c r="AS801">
        <v>13.25336212130428</v>
      </c>
      <c r="AT801">
        <v>13.25336212130428</v>
      </c>
      <c r="AU801">
        <v>13.25336212130428</v>
      </c>
      <c r="AV801" t="str">
        <f>VLOOKUP(Sheet1[[#This Row],[NPDES ID2]],Combined_Sheet__Major_Only___2[[NPDES ID2]:[ECHO BFR]],3,FALSE)</f>
        <v>NJ</v>
      </c>
      <c r="AW801" t="s">
        <v>41</v>
      </c>
      <c r="AX801" t="str">
        <f>VLOOKUP(Sheet1[[#This Row],[NPDES ID2]],Combined_Sheet__Major_Only___2[[NPDES ID2]:[ECHO BFR]],27,FALSE)</f>
        <v>-</v>
      </c>
      <c r="AY801" t="str">
        <f>VLOOKUP(Sheet1[[#This Row],[NPDES ID2]],Combined_Sheet__Major_Only___2[[NPDES ID2]:[ECHO BFR]],28,FALSE)</f>
        <v>-</v>
      </c>
      <c r="AZ801" t="str">
        <f>VLOOKUP(Sheet1[[#This Row],[NPDES ID2]],Combined_Sheet__Major_Only___2[[NPDES ID2]:[ECHO BFR]],29,FALSE)</f>
        <v>thickening</v>
      </c>
      <c r="BA801">
        <f>VLOOKUP(Sheet1[[#This Row],[NPDES ID2]],Combined_Sheet__Major_Only___2[[NPDES ID2]:[ECHO BFR]],17,FALSE)</f>
        <v>39.890400999999997</v>
      </c>
      <c r="BB801">
        <f>VLOOKUP(Sheet1[[#This Row],[NPDES ID2]],Combined_Sheet__Major_Only___2[[NPDES ID2]:[ECHO BFR]],18,FALSE)</f>
        <v>-74.881416999999999</v>
      </c>
      <c r="BC801" t="str">
        <f>IF(ISNUMBER(SEARCH("aerobic",$AW801)),"aerobic","")</f>
        <v>aerobic</v>
      </c>
      <c r="BD801" t="str">
        <f>IF(ISNUMBER(SEARCH("anaer",$AW801)),"anaer","")</f>
        <v/>
      </c>
      <c r="BE801" t="str">
        <f>IF(ISNUMBER(SEARCH("thickening",$AZ801)),"thickening","")</f>
        <v>thickening</v>
      </c>
      <c r="BF801" s="3" t="str">
        <f>IF(ISNUMBER(SEARCH("airDry",$AW801)),"airDry","")</f>
        <v/>
      </c>
      <c r="BG801" s="3" t="str">
        <f>IF(ISNUMBER(SEARCH("heatDry",$AY801)),"heatDry","")</f>
        <v/>
      </c>
      <c r="BH801" s="3" t="str">
        <f>IF(AND(ISNUMBER(SEARCH("aerobic",$AW801)),ISNUMBER(SEARCH("anaer",$AW801))),"Combined Aer and Anaer.","")</f>
        <v/>
      </c>
    </row>
    <row r="802" spans="1:60" x14ac:dyDescent="0.25">
      <c r="A802" s="4">
        <v>2244</v>
      </c>
      <c r="B802" t="s">
        <v>10511</v>
      </c>
      <c r="C802">
        <v>547.45000000000005</v>
      </c>
      <c r="D802">
        <v>384.82243856869269</v>
      </c>
      <c r="E802">
        <v>383.55273800852109</v>
      </c>
      <c r="F802">
        <v>302.89227407791532</v>
      </c>
      <c r="G802">
        <v>463.56904978994311</v>
      </c>
      <c r="H802">
        <v>-121.0553041125803</v>
      </c>
      <c r="I802">
        <v>-123.45984271578151</v>
      </c>
      <c r="J802">
        <v>-139.32415549974371</v>
      </c>
      <c r="K802">
        <v>-97.867511045312867</v>
      </c>
      <c r="L802">
        <v>345.67160570583718</v>
      </c>
      <c r="M802">
        <v>343.97896790555552</v>
      </c>
      <c r="N802">
        <v>338.37092130047671</v>
      </c>
      <c r="O802">
        <v>357.56846543620333</v>
      </c>
      <c r="P802">
        <v>12.83833856242558</v>
      </c>
      <c r="Q802">
        <v>12.94505696757752</v>
      </c>
      <c r="R802">
        <v>10.709526463701261</v>
      </c>
      <c r="S802">
        <v>14.652418253035099</v>
      </c>
      <c r="T802">
        <v>75126.642392071255</v>
      </c>
      <c r="U802">
        <v>75126.585964794591</v>
      </c>
      <c r="V802">
        <v>75076.049847556627</v>
      </c>
      <c r="W802">
        <v>75177.584619137691</v>
      </c>
      <c r="X802">
        <v>5355.8464352787123</v>
      </c>
      <c r="Y802">
        <v>5379.8121709465622</v>
      </c>
      <c r="Z802">
        <v>5179.3022732181553</v>
      </c>
      <c r="AA802">
        <v>5469.5603165154716</v>
      </c>
      <c r="AB802">
        <v>1056.1999212230869</v>
      </c>
      <c r="AC802">
        <v>1041.8983162755119</v>
      </c>
      <c r="AD802">
        <v>879.98817841039738</v>
      </c>
      <c r="AE802">
        <v>1262.136560831967</v>
      </c>
      <c r="AF802">
        <v>61.881260740820217</v>
      </c>
      <c r="AG802">
        <v>61.577500184520098</v>
      </c>
      <c r="AH802">
        <v>60.575864262257582</v>
      </c>
      <c r="AI802">
        <v>64.010436894321231</v>
      </c>
      <c r="AJ802">
        <v>0.53242524762460586</v>
      </c>
      <c r="AK802">
        <v>0.5324253131357739</v>
      </c>
      <c r="AL802">
        <v>0.53241019524994881</v>
      </c>
      <c r="AM802">
        <v>0.53244021340888459</v>
      </c>
      <c r="AN802">
        <v>0.96712638096780268</v>
      </c>
      <c r="AO802">
        <v>0.96712638096780279</v>
      </c>
      <c r="AP802">
        <v>0.96712638096780279</v>
      </c>
      <c r="AQ802">
        <v>0.96712638096780279</v>
      </c>
      <c r="AR802">
        <v>12.741101668037009</v>
      </c>
      <c r="AS802">
        <v>12.741101668037009</v>
      </c>
      <c r="AT802">
        <v>12.741101668037009</v>
      </c>
      <c r="AU802">
        <v>12.741101668037009</v>
      </c>
      <c r="AV802" t="str">
        <f>VLOOKUP(Sheet1[[#This Row],[NPDES ID2]],Combined_Sheet__Major_Only___2[[NPDES ID2]:[ECHO BFR]],3,FALSE)</f>
        <v>GA</v>
      </c>
      <c r="AW802" t="s">
        <v>41</v>
      </c>
      <c r="AX802" t="str">
        <f>VLOOKUP(Sheet1[[#This Row],[NPDES ID2]],Combined_Sheet__Major_Only___2[[NPDES ID2]:[ECHO BFR]],27,FALSE)</f>
        <v>-</v>
      </c>
      <c r="AY802" t="str">
        <f>VLOOKUP(Sheet1[[#This Row],[NPDES ID2]],Combined_Sheet__Major_Only___2[[NPDES ID2]:[ECHO BFR]],28,FALSE)</f>
        <v>-</v>
      </c>
      <c r="AZ802" t="str">
        <f>VLOOKUP(Sheet1[[#This Row],[NPDES ID2]],Combined_Sheet__Major_Only___2[[NPDES ID2]:[ECHO BFR]],29,FALSE)</f>
        <v>thickening</v>
      </c>
      <c r="BA802">
        <f>VLOOKUP(Sheet1[[#This Row],[NPDES ID2]],Combined_Sheet__Major_Only___2[[NPDES ID2]:[ECHO BFR]],17,FALSE)</f>
        <v>31.445833</v>
      </c>
      <c r="BB802">
        <f>VLOOKUP(Sheet1[[#This Row],[NPDES ID2]],Combined_Sheet__Major_Only___2[[NPDES ID2]:[ECHO BFR]],18,FALSE)</f>
        <v>-83.478055999999995</v>
      </c>
      <c r="BC802" t="str">
        <f>IF(ISNUMBER(SEARCH("aerobic",$AW802)),"aerobic","")</f>
        <v>aerobic</v>
      </c>
      <c r="BD802" t="str">
        <f>IF(ISNUMBER(SEARCH("anaer",$AW802)),"anaer","")</f>
        <v/>
      </c>
      <c r="BE802" t="str">
        <f>IF(ISNUMBER(SEARCH("thickening",$AZ802)),"thickening","")</f>
        <v>thickening</v>
      </c>
      <c r="BF802" s="2" t="str">
        <f>IF(ISNUMBER(SEARCH("airDry",$AW802)),"airDry","")</f>
        <v/>
      </c>
      <c r="BG802" s="2" t="str">
        <f>IF(ISNUMBER(SEARCH("heatDry",$AY802)),"heatDry","")</f>
        <v/>
      </c>
      <c r="BH802" s="2" t="str">
        <f>IF(AND(ISNUMBER(SEARCH("aerobic",$AW802)),ISNUMBER(SEARCH("anaer",$AW802))),"Combined Aer and Anaer.","")</f>
        <v/>
      </c>
    </row>
    <row r="803" spans="1:60" x14ac:dyDescent="0.25">
      <c r="A803" s="4">
        <v>2298</v>
      </c>
      <c r="B803" t="s">
        <v>10739</v>
      </c>
      <c r="C803">
        <v>427.4</v>
      </c>
      <c r="D803">
        <v>401.79358897144863</v>
      </c>
      <c r="E803">
        <v>406.78185850695542</v>
      </c>
      <c r="F803">
        <v>308.07451143005858</v>
      </c>
      <c r="G803">
        <v>489.91683791229588</v>
      </c>
      <c r="H803">
        <v>-117.7153611870088</v>
      </c>
      <c r="I803">
        <v>-120.05033711977769</v>
      </c>
      <c r="J803">
        <v>-135.59442412728069</v>
      </c>
      <c r="K803">
        <v>-94.30561249268716</v>
      </c>
      <c r="L803">
        <v>277.08621932554553</v>
      </c>
      <c r="M803">
        <v>275.82165382636322</v>
      </c>
      <c r="N803">
        <v>271.63310632821822</v>
      </c>
      <c r="O803">
        <v>285.97277054169331</v>
      </c>
      <c r="P803">
        <v>10.00799779630575</v>
      </c>
      <c r="Q803">
        <v>10.12065672813894</v>
      </c>
      <c r="R803">
        <v>8.3188156192496727</v>
      </c>
      <c r="S803">
        <v>11.406146396282971</v>
      </c>
      <c r="T803">
        <v>75137.782943137048</v>
      </c>
      <c r="U803">
        <v>75137.726507692671</v>
      </c>
      <c r="V803">
        <v>75087.183075470792</v>
      </c>
      <c r="W803">
        <v>75188.732543970851</v>
      </c>
      <c r="X803">
        <v>5216.9044091605583</v>
      </c>
      <c r="Y803">
        <v>5238.5828375424553</v>
      </c>
      <c r="Z803">
        <v>5056.6189894165382</v>
      </c>
      <c r="AA803">
        <v>5320.0797122695403</v>
      </c>
      <c r="AB803">
        <v>928.01487009745256</v>
      </c>
      <c r="AC803">
        <v>918.3348144273898</v>
      </c>
      <c r="AD803">
        <v>787.3875464297904</v>
      </c>
      <c r="AE803">
        <v>1091.0881379332629</v>
      </c>
      <c r="AF803">
        <v>63.535550034216101</v>
      </c>
      <c r="AG803">
        <v>63.245013361302149</v>
      </c>
      <c r="AH803">
        <v>62.286348258182052</v>
      </c>
      <c r="AI803">
        <v>65.572790910870992</v>
      </c>
      <c r="AJ803">
        <v>0.55262938492369207</v>
      </c>
      <c r="AK803">
        <v>0.55262943564219591</v>
      </c>
      <c r="AL803">
        <v>0.55261773951549642</v>
      </c>
      <c r="AM803">
        <v>0.55264096324482637</v>
      </c>
      <c r="AN803">
        <v>0.96713102530097439</v>
      </c>
      <c r="AO803">
        <v>0.96713102530097472</v>
      </c>
      <c r="AP803">
        <v>0.96713102530097472</v>
      </c>
      <c r="AQ803">
        <v>0.96713102530097472</v>
      </c>
      <c r="AR803">
        <v>13.864777094891121</v>
      </c>
      <c r="AS803">
        <v>13.864777094891121</v>
      </c>
      <c r="AT803">
        <v>13.864777094891121</v>
      </c>
      <c r="AU803">
        <v>13.864777094891121</v>
      </c>
      <c r="AV803" t="str">
        <f>VLOOKUP(Sheet1[[#This Row],[NPDES ID2]],Combined_Sheet__Major_Only___2[[NPDES ID2]:[ECHO BFR]],3,FALSE)</f>
        <v>MO</v>
      </c>
      <c r="AW803" t="s">
        <v>41</v>
      </c>
      <c r="AX803" t="str">
        <f>VLOOKUP(Sheet1[[#This Row],[NPDES ID2]],Combined_Sheet__Major_Only___2[[NPDES ID2]:[ECHO BFR]],27,FALSE)</f>
        <v>tempSludgeStore</v>
      </c>
      <c r="AY803" t="str">
        <f>VLOOKUP(Sheet1[[#This Row],[NPDES ID2]],Combined_Sheet__Major_Only___2[[NPDES ID2]:[ECHO BFR]],28,FALSE)</f>
        <v>-</v>
      </c>
      <c r="AZ803" t="str">
        <f>VLOOKUP(Sheet1[[#This Row],[NPDES ID2]],Combined_Sheet__Major_Only___2[[NPDES ID2]:[ECHO BFR]],29,FALSE)</f>
        <v>thickening</v>
      </c>
      <c r="BA803">
        <f>VLOOKUP(Sheet1[[#This Row],[NPDES ID2]],Combined_Sheet__Major_Only___2[[NPDES ID2]:[ECHO BFR]],17,FALSE)</f>
        <v>38.547139000000001</v>
      </c>
      <c r="BB803">
        <f>VLOOKUP(Sheet1[[#This Row],[NPDES ID2]],Combined_Sheet__Major_Only___2[[NPDES ID2]:[ECHO BFR]],18,FALSE)</f>
        <v>-90.967639000000005</v>
      </c>
      <c r="BC803" t="str">
        <f>IF(ISNUMBER(SEARCH("aerobic",$AW803)),"aerobic","")</f>
        <v>aerobic</v>
      </c>
      <c r="BD803" t="str">
        <f>IF(ISNUMBER(SEARCH("anaer",$AW803)),"anaer","")</f>
        <v/>
      </c>
      <c r="BE803" t="str">
        <f>IF(ISNUMBER(SEARCH("thickening",$AZ803)),"thickening","")</f>
        <v>thickening</v>
      </c>
      <c r="BF803" s="2" t="str">
        <f>IF(ISNUMBER(SEARCH("airDry",$AW803)),"airDry","")</f>
        <v/>
      </c>
      <c r="BG803" s="2" t="str">
        <f>IF(ISNUMBER(SEARCH("heatDry",$AY803)),"heatDry","")</f>
        <v/>
      </c>
      <c r="BH803" s="2" t="str">
        <f>IF(AND(ISNUMBER(SEARCH("aerobic",$AW803)),ISNUMBER(SEARCH("anaer",$AW803))),"Combined Aer and Anaer.","")</f>
        <v/>
      </c>
    </row>
    <row r="804" spans="1:60" x14ac:dyDescent="0.25">
      <c r="A804" s="4">
        <v>919</v>
      </c>
      <c r="B804" t="s">
        <v>4474</v>
      </c>
      <c r="C804">
        <v>691</v>
      </c>
      <c r="D804">
        <v>362.97560409555251</v>
      </c>
      <c r="E804">
        <v>363.19440993130542</v>
      </c>
      <c r="F804">
        <v>299.6035264412954</v>
      </c>
      <c r="G804">
        <v>427.6273996643796</v>
      </c>
      <c r="H804">
        <v>-116.72894890359041</v>
      </c>
      <c r="I804">
        <v>-119.13370004392139</v>
      </c>
      <c r="J804">
        <v>-134.72308369036679</v>
      </c>
      <c r="K804">
        <v>-93.336809286991041</v>
      </c>
      <c r="L804">
        <v>451.21835783998898</v>
      </c>
      <c r="M804">
        <v>449.20022282311521</v>
      </c>
      <c r="N804">
        <v>442.51174258890131</v>
      </c>
      <c r="O804">
        <v>465.40558076996058</v>
      </c>
      <c r="P804">
        <v>16.173389211561229</v>
      </c>
      <c r="Q804">
        <v>16.36864287615504</v>
      </c>
      <c r="R804">
        <v>13.430379839287831</v>
      </c>
      <c r="S804">
        <v>18.425943647924399</v>
      </c>
      <c r="T804">
        <v>75148.983565341507</v>
      </c>
      <c r="U804">
        <v>75148.927121685396</v>
      </c>
      <c r="V804">
        <v>75098.376335036344</v>
      </c>
      <c r="W804">
        <v>75199.940579702903</v>
      </c>
      <c r="X804">
        <v>5180.1765346757174</v>
      </c>
      <c r="Y804">
        <v>5201.2498065136133</v>
      </c>
      <c r="Z804">
        <v>5024.1383259019449</v>
      </c>
      <c r="AA804">
        <v>5280.6157089159469</v>
      </c>
      <c r="AB804">
        <v>834.51471439013812</v>
      </c>
      <c r="AC804">
        <v>827.52637420374595</v>
      </c>
      <c r="AD804">
        <v>719.09033351929031</v>
      </c>
      <c r="AE804">
        <v>966.51310326909754</v>
      </c>
      <c r="AF804">
        <v>63.995700140544862</v>
      </c>
      <c r="AG804">
        <v>63.708574150093838</v>
      </c>
      <c r="AH804">
        <v>62.762715313161571</v>
      </c>
      <c r="AI804">
        <v>66.007175165952106</v>
      </c>
      <c r="AJ804">
        <v>0.55825122786808734</v>
      </c>
      <c r="AK804">
        <v>0.55825130732430472</v>
      </c>
      <c r="AL804">
        <v>0.55823296353562435</v>
      </c>
      <c r="AM804">
        <v>0.55826938722566144</v>
      </c>
      <c r="AN804">
        <v>0.96713569335419447</v>
      </c>
      <c r="AO804">
        <v>0.96713569335419458</v>
      </c>
      <c r="AP804">
        <v>0.96713569335419458</v>
      </c>
      <c r="AQ804">
        <v>0.96713569335419458</v>
      </c>
      <c r="AR804">
        <v>14.806171904817329</v>
      </c>
      <c r="AS804">
        <v>14.806171904817329</v>
      </c>
      <c r="AT804">
        <v>14.806171904817329</v>
      </c>
      <c r="AU804">
        <v>14.806171904817329</v>
      </c>
      <c r="AV804" t="str">
        <f>VLOOKUP(Sheet1[[#This Row],[NPDES ID2]],Combined_Sheet__Major_Only___2[[NPDES ID2]:[ECHO BFR]],3,FALSE)</f>
        <v>NC</v>
      </c>
      <c r="AW804" t="s">
        <v>41</v>
      </c>
      <c r="AX804" t="str">
        <f>VLOOKUP(Sheet1[[#This Row],[NPDES ID2]],Combined_Sheet__Major_Only___2[[NPDES ID2]:[ECHO BFR]],27,FALSE)</f>
        <v>-</v>
      </c>
      <c r="AY804" t="str">
        <f>VLOOKUP(Sheet1[[#This Row],[NPDES ID2]],Combined_Sheet__Major_Only___2[[NPDES ID2]:[ECHO BFR]],28,FALSE)</f>
        <v>-</v>
      </c>
      <c r="AZ804" t="str">
        <f>VLOOKUP(Sheet1[[#This Row],[NPDES ID2]],Combined_Sheet__Major_Only___2[[NPDES ID2]:[ECHO BFR]],29,FALSE)</f>
        <v>thickening</v>
      </c>
      <c r="BA804">
        <f>VLOOKUP(Sheet1[[#This Row],[NPDES ID2]],Combined_Sheet__Major_Only___2[[NPDES ID2]:[ECHO BFR]],17,FALSE)</f>
        <v>35.712263</v>
      </c>
      <c r="BB804">
        <f>VLOOKUP(Sheet1[[#This Row],[NPDES ID2]],Combined_Sheet__Major_Only___2[[NPDES ID2]:[ECHO BFR]],18,FALSE)</f>
        <v>-80.431799999999996</v>
      </c>
      <c r="BC804" t="str">
        <f>IF(ISNUMBER(SEARCH("aerobic",$AW804)),"aerobic","")</f>
        <v>aerobic</v>
      </c>
      <c r="BD804" t="str">
        <f>IF(ISNUMBER(SEARCH("anaer",$AW804)),"anaer","")</f>
        <v/>
      </c>
      <c r="BE804" t="str">
        <f>IF(ISNUMBER(SEARCH("thickening",$AZ804)),"thickening","")</f>
        <v>thickening</v>
      </c>
      <c r="BF804" s="3" t="str">
        <f>IF(ISNUMBER(SEARCH("airDry",$AW804)),"airDry","")</f>
        <v/>
      </c>
      <c r="BG804" s="3" t="str">
        <f>IF(ISNUMBER(SEARCH("heatDry",$AY804)),"heatDry","")</f>
        <v/>
      </c>
      <c r="BH804" s="3" t="str">
        <f>IF(AND(ISNUMBER(SEARCH("aerobic",$AW804)),ISNUMBER(SEARCH("anaer",$AW804))),"Combined Aer and Anaer.","")</f>
        <v/>
      </c>
    </row>
    <row r="805" spans="1:60" x14ac:dyDescent="0.25">
      <c r="A805" s="4">
        <v>1344</v>
      </c>
      <c r="B805" t="s">
        <v>6386</v>
      </c>
      <c r="C805">
        <v>163.36000000000001</v>
      </c>
      <c r="D805">
        <v>700.29270765625756</v>
      </c>
      <c r="E805">
        <v>699.10607197403613</v>
      </c>
      <c r="F805">
        <v>505.99028228105249</v>
      </c>
      <c r="G805">
        <v>911.93325406402664</v>
      </c>
      <c r="H805">
        <v>-113.7432104553948</v>
      </c>
      <c r="I805">
        <v>-116.1468035472607</v>
      </c>
      <c r="J805">
        <v>-131.99532397324029</v>
      </c>
      <c r="K805">
        <v>-90.045360639375289</v>
      </c>
      <c r="L805">
        <v>109.405066721591</v>
      </c>
      <c r="M805">
        <v>108.94926017357589</v>
      </c>
      <c r="N805">
        <v>107.440454371058</v>
      </c>
      <c r="O805">
        <v>112.606972789358</v>
      </c>
      <c r="P805">
        <v>3.817863499627808</v>
      </c>
      <c r="Q805">
        <v>3.8666344404132831</v>
      </c>
      <c r="R805">
        <v>3.148203758725852</v>
      </c>
      <c r="S805">
        <v>4.3695460408307394</v>
      </c>
      <c r="T805">
        <v>75247.601094182872</v>
      </c>
      <c r="U805">
        <v>75247.544578225119</v>
      </c>
      <c r="V805">
        <v>75196.929038438233</v>
      </c>
      <c r="W805">
        <v>75298.623382040372</v>
      </c>
      <c r="X805">
        <v>5057.2620673531483</v>
      </c>
      <c r="Y805">
        <v>5076.3297208445601</v>
      </c>
      <c r="Z805">
        <v>4915.4705841572986</v>
      </c>
      <c r="AA805">
        <v>5148.486817318696</v>
      </c>
      <c r="AB805">
        <v>877.55825859708682</v>
      </c>
      <c r="AC805">
        <v>869.4808373476028</v>
      </c>
      <c r="AD805">
        <v>748.05818694589925</v>
      </c>
      <c r="AE805">
        <v>1029.13800034884</v>
      </c>
      <c r="AF805">
        <v>65.632903775521896</v>
      </c>
      <c r="AG805">
        <v>65.359241819383897</v>
      </c>
      <c r="AH805">
        <v>64.454776470745117</v>
      </c>
      <c r="AI805">
        <v>67.553584123903661</v>
      </c>
      <c r="AJ805">
        <v>0.57826022239052233</v>
      </c>
      <c r="AK805">
        <v>0.57826024214620952</v>
      </c>
      <c r="AL805">
        <v>0.57825569209311267</v>
      </c>
      <c r="AM805">
        <v>0.578264726521314</v>
      </c>
      <c r="AN805">
        <v>0.96717673675743232</v>
      </c>
      <c r="AO805">
        <v>0.96717673675743199</v>
      </c>
      <c r="AP805">
        <v>0.96717673675743199</v>
      </c>
      <c r="AQ805">
        <v>0.96717673675743199</v>
      </c>
      <c r="AR805">
        <v>14.530498491293031</v>
      </c>
      <c r="AS805">
        <v>14.530498491293031</v>
      </c>
      <c r="AT805">
        <v>14.530498491293031</v>
      </c>
      <c r="AU805">
        <v>14.530498491293031</v>
      </c>
      <c r="AV805" t="str">
        <f>VLOOKUP(Sheet1[[#This Row],[NPDES ID2]],Combined_Sheet__Major_Only___2[[NPDES ID2]:[ECHO BFR]],3,FALSE)</f>
        <v>TX</v>
      </c>
      <c r="AW805" t="s">
        <v>41</v>
      </c>
      <c r="AX805" t="str">
        <f>VLOOKUP(Sheet1[[#This Row],[NPDES ID2]],Combined_Sheet__Major_Only___2[[NPDES ID2]:[ECHO BFR]],27,FALSE)</f>
        <v>-</v>
      </c>
      <c r="AY805" t="str">
        <f>VLOOKUP(Sheet1[[#This Row],[NPDES ID2]],Combined_Sheet__Major_Only___2[[NPDES ID2]:[ECHO BFR]],28,FALSE)</f>
        <v>-</v>
      </c>
      <c r="AZ805" t="str">
        <f>VLOOKUP(Sheet1[[#This Row],[NPDES ID2]],Combined_Sheet__Major_Only___2[[NPDES ID2]:[ECHO BFR]],29,FALSE)</f>
        <v>preliminaryOps, thickening</v>
      </c>
      <c r="BA805">
        <f>VLOOKUP(Sheet1[[#This Row],[NPDES ID2]],Combined_Sheet__Major_Only___2[[NPDES ID2]:[ECHO BFR]],17,FALSE)</f>
        <v>30.040236</v>
      </c>
      <c r="BB805">
        <f>VLOOKUP(Sheet1[[#This Row],[NPDES ID2]],Combined_Sheet__Major_Only___2[[NPDES ID2]:[ECHO BFR]],18,FALSE)</f>
        <v>-93.817693000000006</v>
      </c>
      <c r="BC805" t="str">
        <f>IF(ISNUMBER(SEARCH("aerobic",$AW805)),"aerobic","")</f>
        <v>aerobic</v>
      </c>
      <c r="BD805" t="str">
        <f>IF(ISNUMBER(SEARCH("anaer",$AW805)),"anaer","")</f>
        <v/>
      </c>
      <c r="BE805" t="str">
        <f>IF(ISNUMBER(SEARCH("thickening",$AZ805)),"thickening","")</f>
        <v>thickening</v>
      </c>
      <c r="BF805" s="2" t="str">
        <f>IF(ISNUMBER(SEARCH("airDry",$AW805)),"airDry","")</f>
        <v/>
      </c>
      <c r="BG805" s="2" t="str">
        <f>IF(ISNUMBER(SEARCH("heatDry",$AY805)),"heatDry","")</f>
        <v/>
      </c>
      <c r="BH805" s="2" t="str">
        <f>IF(AND(ISNUMBER(SEARCH("aerobic",$AW805)),ISNUMBER(SEARCH("anaer",$AW805))),"Combined Aer and Anaer.","")</f>
        <v/>
      </c>
    </row>
    <row r="806" spans="1:60" x14ac:dyDescent="0.25">
      <c r="A806" s="4">
        <v>1307</v>
      </c>
      <c r="B806" t="s">
        <v>6218</v>
      </c>
      <c r="C806">
        <v>176.5</v>
      </c>
      <c r="D806">
        <v>687.33857724686618</v>
      </c>
      <c r="E806">
        <v>685.46556369147061</v>
      </c>
      <c r="F806">
        <v>498.95245318981893</v>
      </c>
      <c r="G806">
        <v>894.21645482073404</v>
      </c>
      <c r="H806">
        <v>-118.9696589807487</v>
      </c>
      <c r="I806">
        <v>-121.28160118839079</v>
      </c>
      <c r="J806">
        <v>-137.00947054982291</v>
      </c>
      <c r="K806">
        <v>-95.552973228179539</v>
      </c>
      <c r="L806">
        <v>113.3767021457457</v>
      </c>
      <c r="M806">
        <v>112.845988660643</v>
      </c>
      <c r="N806">
        <v>111.08917472617451</v>
      </c>
      <c r="O806">
        <v>117.10487456679149</v>
      </c>
      <c r="P806">
        <v>4.1351904552588046</v>
      </c>
      <c r="Q806">
        <v>4.1774588549739047</v>
      </c>
      <c r="R806">
        <v>3.4415275433966279</v>
      </c>
      <c r="S806">
        <v>4.7151453841925957</v>
      </c>
      <c r="T806">
        <v>75285.296604096933</v>
      </c>
      <c r="U806">
        <v>75285.240060502649</v>
      </c>
      <c r="V806">
        <v>75234.599769512002</v>
      </c>
      <c r="W806">
        <v>75336.343842059636</v>
      </c>
      <c r="X806">
        <v>5275.6044560436494</v>
      </c>
      <c r="Y806">
        <v>5298.1183845127744</v>
      </c>
      <c r="Z806">
        <v>5109.4236312881794</v>
      </c>
      <c r="AA806">
        <v>5382.5831452269722</v>
      </c>
      <c r="AB806">
        <v>1055.253321461066</v>
      </c>
      <c r="AC806">
        <v>1041.029805702678</v>
      </c>
      <c r="AD806">
        <v>877.32208047304982</v>
      </c>
      <c r="AE806">
        <v>1265.3940526573319</v>
      </c>
      <c r="AF806">
        <v>62.95201397827811</v>
      </c>
      <c r="AG806">
        <v>62.657092451988319</v>
      </c>
      <c r="AH806">
        <v>61.682380599913436</v>
      </c>
      <c r="AI806">
        <v>65.021882669946649</v>
      </c>
      <c r="AJ806">
        <v>0.54550128909981133</v>
      </c>
      <c r="AK806">
        <v>0.54550131069909591</v>
      </c>
      <c r="AL806">
        <v>0.5454963354415151</v>
      </c>
      <c r="AM806">
        <v>0.54550621415323586</v>
      </c>
      <c r="AN806">
        <v>0.96719239809618462</v>
      </c>
      <c r="AO806">
        <v>0.96719239809618474</v>
      </c>
      <c r="AP806">
        <v>0.96719239809618474</v>
      </c>
      <c r="AQ806">
        <v>0.96719239809618474</v>
      </c>
      <c r="AR806">
        <v>12.86108232414951</v>
      </c>
      <c r="AS806">
        <v>12.86108232414951</v>
      </c>
      <c r="AT806">
        <v>12.86108232414951</v>
      </c>
      <c r="AU806">
        <v>12.86108232414951</v>
      </c>
      <c r="AV806" t="str">
        <f>VLOOKUP(Sheet1[[#This Row],[NPDES ID2]],Combined_Sheet__Major_Only___2[[NPDES ID2]:[ECHO BFR]],3,FALSE)</f>
        <v>CT</v>
      </c>
      <c r="AW806" t="s">
        <v>41</v>
      </c>
      <c r="AX806" t="str">
        <f>VLOOKUP(Sheet1[[#This Row],[NPDES ID2]],Combined_Sheet__Major_Only___2[[NPDES ID2]:[ECHO BFR]],27,FALSE)</f>
        <v>-</v>
      </c>
      <c r="AY806" t="str">
        <f>VLOOKUP(Sheet1[[#This Row],[NPDES ID2]],Combined_Sheet__Major_Only___2[[NPDES ID2]:[ECHO BFR]],28,FALSE)</f>
        <v>-</v>
      </c>
      <c r="AZ806" t="str">
        <f>VLOOKUP(Sheet1[[#This Row],[NPDES ID2]],Combined_Sheet__Major_Only___2[[NPDES ID2]:[ECHO BFR]],29,FALSE)</f>
        <v>thickening</v>
      </c>
      <c r="BA806">
        <f>VLOOKUP(Sheet1[[#This Row],[NPDES ID2]],Combined_Sheet__Major_Only___2[[NPDES ID2]:[ECHO BFR]],17,FALSE)</f>
        <v>41.919038999999998</v>
      </c>
      <c r="BB806">
        <f>VLOOKUP(Sheet1[[#This Row],[NPDES ID2]],Combined_Sheet__Major_Only___2[[NPDES ID2]:[ECHO BFR]],18,FALSE)</f>
        <v>-72.619763000000006</v>
      </c>
      <c r="BC806" t="str">
        <f>IF(ISNUMBER(SEARCH("aerobic",$AW806)),"aerobic","")</f>
        <v>aerobic</v>
      </c>
      <c r="BD806" t="str">
        <f>IF(ISNUMBER(SEARCH("anaer",$AW806)),"anaer","")</f>
        <v/>
      </c>
      <c r="BE806" t="str">
        <f>IF(ISNUMBER(SEARCH("thickening",$AZ806)),"thickening","")</f>
        <v>thickening</v>
      </c>
      <c r="BF806" s="3" t="str">
        <f>IF(ISNUMBER(SEARCH("airDry",$AW806)),"airDry","")</f>
        <v/>
      </c>
      <c r="BG806" s="3" t="str">
        <f>IF(ISNUMBER(SEARCH("heatDry",$AY806)),"heatDry","")</f>
        <v/>
      </c>
      <c r="BH806" s="3" t="str">
        <f>IF(AND(ISNUMBER(SEARCH("aerobic",$AW806)),ISNUMBER(SEARCH("anaer",$AW806))),"Combined Aer and Anaer.","")</f>
        <v/>
      </c>
    </row>
    <row r="807" spans="1:60" x14ac:dyDescent="0.25">
      <c r="A807" s="4">
        <v>178</v>
      </c>
      <c r="B807" t="s">
        <v>960</v>
      </c>
      <c r="C807">
        <v>3796</v>
      </c>
      <c r="D807">
        <v>867.31358872155226</v>
      </c>
      <c r="E807">
        <v>864.98268321786998</v>
      </c>
      <c r="F807">
        <v>709.80490203176328</v>
      </c>
      <c r="G807">
        <v>1022.556031283036</v>
      </c>
      <c r="H807">
        <v>-117.465947111182</v>
      </c>
      <c r="I807">
        <v>-119.75036433822279</v>
      </c>
      <c r="J807">
        <v>-135.5851159626614</v>
      </c>
      <c r="K807">
        <v>-94.59938076477286</v>
      </c>
      <c r="L807">
        <v>2444.6060399143262</v>
      </c>
      <c r="M807">
        <v>2433.2987147591421</v>
      </c>
      <c r="N807">
        <v>2395.5499498080981</v>
      </c>
      <c r="O807">
        <v>2524.449021147082</v>
      </c>
      <c r="P807">
        <v>88.904248533030511</v>
      </c>
      <c r="Q807">
        <v>89.837059282981372</v>
      </c>
      <c r="R807">
        <v>73.974800018618467</v>
      </c>
      <c r="S807">
        <v>101.37860659688771</v>
      </c>
      <c r="T807">
        <v>75338.638285171561</v>
      </c>
      <c r="U807">
        <v>75338.581702469732</v>
      </c>
      <c r="V807">
        <v>75287.906386861563</v>
      </c>
      <c r="W807">
        <v>75389.72082921071</v>
      </c>
      <c r="X807">
        <v>5265.921629630594</v>
      </c>
      <c r="Y807">
        <v>5288.151010503183</v>
      </c>
      <c r="Z807">
        <v>5101.1649190555463</v>
      </c>
      <c r="AA807">
        <v>5372.1305267409343</v>
      </c>
      <c r="AB807">
        <v>892.1953262187302</v>
      </c>
      <c r="AC807">
        <v>883.65471478281415</v>
      </c>
      <c r="AD807">
        <v>762.78199377055284</v>
      </c>
      <c r="AE807">
        <v>1040.673125490976</v>
      </c>
      <c r="AF807">
        <v>63.124692344598522</v>
      </c>
      <c r="AG807">
        <v>62.827713043542992</v>
      </c>
      <c r="AH807">
        <v>61.868350046023437</v>
      </c>
      <c r="AI807">
        <v>65.182602233120576</v>
      </c>
      <c r="AJ807">
        <v>0.547610434810891</v>
      </c>
      <c r="AK807">
        <v>0.54761086912111967</v>
      </c>
      <c r="AL807">
        <v>0.54750911216550269</v>
      </c>
      <c r="AM807">
        <v>0.54771119270662072</v>
      </c>
      <c r="AN807">
        <v>0.96721453442304661</v>
      </c>
      <c r="AO807">
        <v>0.9672145344230465</v>
      </c>
      <c r="AP807">
        <v>0.9672145344230465</v>
      </c>
      <c r="AQ807">
        <v>0.9672145344230465</v>
      </c>
      <c r="AR807">
        <v>14.17220501577212</v>
      </c>
      <c r="AS807">
        <v>14.17220501577212</v>
      </c>
      <c r="AT807">
        <v>14.17220501577212</v>
      </c>
      <c r="AU807">
        <v>14.17220501577212</v>
      </c>
      <c r="AV807" t="str">
        <f>VLOOKUP(Sheet1[[#This Row],[NPDES ID2]],Combined_Sheet__Major_Only___2[[NPDES ID2]:[ECHO BFR]],3,FALSE)</f>
        <v>IA</v>
      </c>
      <c r="AW807" t="s">
        <v>41</v>
      </c>
      <c r="AX807" t="str">
        <f>VLOOKUP(Sheet1[[#This Row],[NPDES ID2]],Combined_Sheet__Major_Only___2[[NPDES ID2]:[ECHO BFR]],27,FALSE)</f>
        <v>methaneBioCaptureRecover</v>
      </c>
      <c r="AY807" t="str">
        <f>VLOOKUP(Sheet1[[#This Row],[NPDES ID2]],Combined_Sheet__Major_Only___2[[NPDES ID2]:[ECHO BFR]],28,FALSE)</f>
        <v>highTempCompost</v>
      </c>
      <c r="AZ807" t="str">
        <f>VLOOKUP(Sheet1[[#This Row],[NPDES ID2]],Combined_Sheet__Major_Only___2[[NPDES ID2]:[ECHO BFR]],29,FALSE)</f>
        <v>thickening</v>
      </c>
      <c r="BA807">
        <f>VLOOKUP(Sheet1[[#This Row],[NPDES ID2]],Combined_Sheet__Major_Only___2[[NPDES ID2]:[ECHO BFR]],17,FALSE)</f>
        <v>41.484639000000001</v>
      </c>
      <c r="BB807">
        <f>VLOOKUP(Sheet1[[#This Row],[NPDES ID2]],Combined_Sheet__Major_Only___2[[NPDES ID2]:[ECHO BFR]],18,FALSE)</f>
        <v>-90.631305999999995</v>
      </c>
      <c r="BC807" t="str">
        <f>IF(ISNUMBER(SEARCH("aerobic",$AW807)),"aerobic","")</f>
        <v>aerobic</v>
      </c>
      <c r="BD807" t="str">
        <f>IF(ISNUMBER(SEARCH("anaer",$AW807)),"anaer","")</f>
        <v/>
      </c>
      <c r="BE807" t="str">
        <f>IF(ISNUMBER(SEARCH("thickening",$AZ807)),"thickening","")</f>
        <v>thickening</v>
      </c>
      <c r="BF807" s="2" t="str">
        <f>IF(ISNUMBER(SEARCH("airDry",$AW807)),"airDry","")</f>
        <v/>
      </c>
      <c r="BG807" s="2" t="str">
        <f>IF(ISNUMBER(SEARCH("heatDry",$AY807)),"heatDry","")</f>
        <v/>
      </c>
      <c r="BH807" s="2" t="str">
        <f>IF(AND(ISNUMBER(SEARCH("aerobic",$AW807)),ISNUMBER(SEARCH("anaer",$AW807))),"Combined Aer and Anaer.","")</f>
        <v/>
      </c>
    </row>
    <row r="808" spans="1:60" x14ac:dyDescent="0.25">
      <c r="A808" s="4">
        <v>821</v>
      </c>
      <c r="B808" t="s">
        <v>4016</v>
      </c>
      <c r="C808">
        <v>1164</v>
      </c>
      <c r="D808">
        <v>411.01276529958238</v>
      </c>
      <c r="E808">
        <v>411.157323032764</v>
      </c>
      <c r="F808">
        <v>347.04840881783588</v>
      </c>
      <c r="G808">
        <v>483.96848909704062</v>
      </c>
      <c r="H808">
        <v>-120.65408234659419</v>
      </c>
      <c r="I808">
        <v>-123.1452199130532</v>
      </c>
      <c r="J808">
        <v>-138.8481431943689</v>
      </c>
      <c r="K808">
        <v>-97.642559686545624</v>
      </c>
      <c r="L808">
        <v>736.01062849168068</v>
      </c>
      <c r="M808">
        <v>732.42309230734895</v>
      </c>
      <c r="N808">
        <v>720.51925762310634</v>
      </c>
      <c r="O808">
        <v>761.24869566074403</v>
      </c>
      <c r="P808">
        <v>27.293969444856689</v>
      </c>
      <c r="Q808">
        <v>27.525016758037889</v>
      </c>
      <c r="R808">
        <v>22.764437695394871</v>
      </c>
      <c r="S808">
        <v>31.149440714475389</v>
      </c>
      <c r="T808">
        <v>75454.225810611679</v>
      </c>
      <c r="U808">
        <v>75454.16914316664</v>
      </c>
      <c r="V808">
        <v>75403.417931771401</v>
      </c>
      <c r="W808">
        <v>75505.384860338818</v>
      </c>
      <c r="X808">
        <v>5371.6139148677203</v>
      </c>
      <c r="Y808">
        <v>5395.5427273544892</v>
      </c>
      <c r="Z808">
        <v>5195.1965729293233</v>
      </c>
      <c r="AA808">
        <v>5485.2703360832329</v>
      </c>
      <c r="AB808">
        <v>1045.069262935597</v>
      </c>
      <c r="AC808">
        <v>1031.334330484714</v>
      </c>
      <c r="AD808">
        <v>872.85514795482754</v>
      </c>
      <c r="AE808">
        <v>1245.9573970552119</v>
      </c>
      <c r="AF808">
        <v>61.970717242515967</v>
      </c>
      <c r="AG808">
        <v>61.667062494482757</v>
      </c>
      <c r="AH808">
        <v>60.669673985741028</v>
      </c>
      <c r="AI808">
        <v>64.094504953991034</v>
      </c>
      <c r="AJ808">
        <v>0.53351750210074278</v>
      </c>
      <c r="AK808">
        <v>0.53351764093922116</v>
      </c>
      <c r="AL808">
        <v>0.53348550360813995</v>
      </c>
      <c r="AM808">
        <v>0.53354931767584923</v>
      </c>
      <c r="AN808">
        <v>0.96726239987675555</v>
      </c>
      <c r="AO808">
        <v>0.96726239987675544</v>
      </c>
      <c r="AP808">
        <v>0.96726239987675544</v>
      </c>
      <c r="AQ808">
        <v>0.96726239987675544</v>
      </c>
      <c r="AR808">
        <v>12.855219461238949</v>
      </c>
      <c r="AS808">
        <v>12.855219461238949</v>
      </c>
      <c r="AT808">
        <v>12.855219461238949</v>
      </c>
      <c r="AU808">
        <v>12.855219461238949</v>
      </c>
      <c r="AV808" t="str">
        <f>VLOOKUP(Sheet1[[#This Row],[NPDES ID2]],Combined_Sheet__Major_Only___2[[NPDES ID2]:[ECHO BFR]],3,FALSE)</f>
        <v>PA</v>
      </c>
      <c r="AW808" t="s">
        <v>544</v>
      </c>
      <c r="AX808" t="str">
        <f>VLOOKUP(Sheet1[[#This Row],[NPDES ID2]],Combined_Sheet__Major_Only___2[[NPDES ID2]:[ECHO BFR]],27,FALSE)</f>
        <v>tempSludgeStore</v>
      </c>
      <c r="AY808" t="str">
        <f>VLOOKUP(Sheet1[[#This Row],[NPDES ID2]],Combined_Sheet__Major_Only___2[[NPDES ID2]:[ECHO BFR]],28,FALSE)</f>
        <v>-</v>
      </c>
      <c r="AZ808" t="str">
        <f>VLOOKUP(Sheet1[[#This Row],[NPDES ID2]],Combined_Sheet__Major_Only___2[[NPDES ID2]:[ECHO BFR]],29,FALSE)</f>
        <v>thickening</v>
      </c>
      <c r="BA808">
        <f>VLOOKUP(Sheet1[[#This Row],[NPDES ID2]],Combined_Sheet__Major_Only___2[[NPDES ID2]:[ECHO BFR]],17,FALSE)</f>
        <v>40.274250000000002</v>
      </c>
      <c r="BB808">
        <f>VLOOKUP(Sheet1[[#This Row],[NPDES ID2]],Combined_Sheet__Major_Only___2[[NPDES ID2]:[ECHO BFR]],18,FALSE)</f>
        <v>-76.977113000000003</v>
      </c>
      <c r="BC808" t="str">
        <f>IF(ISNUMBER(SEARCH("aerobic",$AW808)),"aerobic","")</f>
        <v>aerobic</v>
      </c>
      <c r="BD808" t="str">
        <f>IF(ISNUMBER(SEARCH("anaer",$AW808)),"anaer","")</f>
        <v/>
      </c>
      <c r="BE808" t="str">
        <f>IF(ISNUMBER(SEARCH("thickening",$AZ808)),"thickening","")</f>
        <v>thickening</v>
      </c>
      <c r="BF808" s="3" t="str">
        <f>IF(ISNUMBER(SEARCH("airDry",$AW808)),"airDry","")</f>
        <v/>
      </c>
      <c r="BG808" s="3" t="str">
        <f>IF(ISNUMBER(SEARCH("heatDry",$AY808)),"heatDry","")</f>
        <v/>
      </c>
      <c r="BH808" s="3" t="str">
        <f>IF(AND(ISNUMBER(SEARCH("aerobic",$AW808)),ISNUMBER(SEARCH("anaer",$AW808))),"Combined Aer and Anaer.","")</f>
        <v/>
      </c>
    </row>
    <row r="809" spans="1:60" x14ac:dyDescent="0.25">
      <c r="A809" s="4">
        <v>320</v>
      </c>
      <c r="B809" t="s">
        <v>1625</v>
      </c>
      <c r="C809">
        <v>1139</v>
      </c>
      <c r="D809">
        <v>405.15976078137493</v>
      </c>
      <c r="E809">
        <v>405.22479001685991</v>
      </c>
      <c r="F809">
        <v>341.70559792995812</v>
      </c>
      <c r="G809">
        <v>477.61651332891807</v>
      </c>
      <c r="H809">
        <v>-119.8288918757975</v>
      </c>
      <c r="I809">
        <v>-122.2887980916106</v>
      </c>
      <c r="J809">
        <v>-137.92885662321609</v>
      </c>
      <c r="K809">
        <v>-96.744705969864583</v>
      </c>
      <c r="L809">
        <v>724.9978952049064</v>
      </c>
      <c r="M809">
        <v>721.5249614967438</v>
      </c>
      <c r="N809">
        <v>710.0033652301704</v>
      </c>
      <c r="O809">
        <v>749.42719092446191</v>
      </c>
      <c r="P809">
        <v>26.69789816176154</v>
      </c>
      <c r="Q809">
        <v>26.943511624388719</v>
      </c>
      <c r="R809">
        <v>22.247521124472449</v>
      </c>
      <c r="S809">
        <v>30.45845719822572</v>
      </c>
      <c r="T809">
        <v>75642.316070534202</v>
      </c>
      <c r="U809">
        <v>75642.259265190442</v>
      </c>
      <c r="V809">
        <v>75591.384552074247</v>
      </c>
      <c r="W809">
        <v>75693.599614446008</v>
      </c>
      <c r="X809">
        <v>5349.3293737536751</v>
      </c>
      <c r="Y809">
        <v>5372.7285091715476</v>
      </c>
      <c r="Z809">
        <v>5176.6770941447039</v>
      </c>
      <c r="AA809">
        <v>5460.5382204879106</v>
      </c>
      <c r="AB809">
        <v>889.69375127246383</v>
      </c>
      <c r="AC809">
        <v>881.25127366700053</v>
      </c>
      <c r="AD809">
        <v>762.58689986661932</v>
      </c>
      <c r="AE809">
        <v>1034.2303628450791</v>
      </c>
      <c r="AF809">
        <v>62.383010948599541</v>
      </c>
      <c r="AG809">
        <v>62.082692989017723</v>
      </c>
      <c r="AH809">
        <v>61.095880573658711</v>
      </c>
      <c r="AI809">
        <v>64.483918552853382</v>
      </c>
      <c r="AJ809">
        <v>0.53855202784812173</v>
      </c>
      <c r="AK809">
        <v>0.53855215798955658</v>
      </c>
      <c r="AL809">
        <v>0.53852204627629419</v>
      </c>
      <c r="AM809">
        <v>0.5385818378848054</v>
      </c>
      <c r="AN809">
        <v>0.96733999107593505</v>
      </c>
      <c r="AO809">
        <v>0.96733999107593527</v>
      </c>
      <c r="AP809">
        <v>0.96733999107593527</v>
      </c>
      <c r="AQ809">
        <v>0.96733999107593527</v>
      </c>
      <c r="AR809">
        <v>14.16003781765343</v>
      </c>
      <c r="AS809">
        <v>14.16003781765343</v>
      </c>
      <c r="AT809">
        <v>14.16003781765343</v>
      </c>
      <c r="AU809">
        <v>14.16003781765343</v>
      </c>
      <c r="AV809" t="str">
        <f>VLOOKUP(Sheet1[[#This Row],[NPDES ID2]],Combined_Sheet__Major_Only___2[[NPDES ID2]:[ECHO BFR]],3,FALSE)</f>
        <v>TX</v>
      </c>
      <c r="AW809" t="s">
        <v>41</v>
      </c>
      <c r="AX809" t="str">
        <f>VLOOKUP(Sheet1[[#This Row],[NPDES ID2]],Combined_Sheet__Major_Only___2[[NPDES ID2]:[ECHO BFR]],27,FALSE)</f>
        <v>other</v>
      </c>
      <c r="AY809" t="str">
        <f>VLOOKUP(Sheet1[[#This Row],[NPDES ID2]],Combined_Sheet__Major_Only___2[[NPDES ID2]:[ECHO BFR]],28,FALSE)</f>
        <v>-</v>
      </c>
      <c r="AZ809" t="str">
        <f>VLOOKUP(Sheet1[[#This Row],[NPDES ID2]],Combined_Sheet__Major_Only___2[[NPDES ID2]:[ECHO BFR]],29,FALSE)</f>
        <v>thickening</v>
      </c>
      <c r="BA809">
        <f>VLOOKUP(Sheet1[[#This Row],[NPDES ID2]],Combined_Sheet__Major_Only___2[[NPDES ID2]:[ECHO BFR]],17,FALSE)</f>
        <v>25.897221999999999</v>
      </c>
      <c r="BB809">
        <f>VLOOKUP(Sheet1[[#This Row],[NPDES ID2]],Combined_Sheet__Major_Only___2[[NPDES ID2]:[ECHO BFR]],18,FALSE)</f>
        <v>-97.468778</v>
      </c>
      <c r="BC809" t="str">
        <f>IF(ISNUMBER(SEARCH("aerobic",$AW809)),"aerobic","")</f>
        <v>aerobic</v>
      </c>
      <c r="BD809" t="str">
        <f>IF(ISNUMBER(SEARCH("anaer",$AW809)),"anaer","")</f>
        <v/>
      </c>
      <c r="BE809" t="str">
        <f>IF(ISNUMBER(SEARCH("thickening",$AZ809)),"thickening","")</f>
        <v>thickening</v>
      </c>
      <c r="BF809" s="2" t="str">
        <f>IF(ISNUMBER(SEARCH("airDry",$AW809)),"airDry","")</f>
        <v/>
      </c>
      <c r="BG809" s="2" t="str">
        <f>IF(ISNUMBER(SEARCH("heatDry",$AY809)),"heatDry","")</f>
        <v/>
      </c>
      <c r="BH809" s="2" t="str">
        <f>IF(AND(ISNUMBER(SEARCH("aerobic",$AW809)),ISNUMBER(SEARCH("anaer",$AW809))),"Combined Aer and Anaer.","")</f>
        <v/>
      </c>
    </row>
    <row r="810" spans="1:60" x14ac:dyDescent="0.25">
      <c r="A810" s="4">
        <v>1377</v>
      </c>
      <c r="B810" t="s">
        <v>6534</v>
      </c>
      <c r="C810">
        <v>149.88999999999999</v>
      </c>
      <c r="D810">
        <v>779.19016624427195</v>
      </c>
      <c r="E810">
        <v>778.18625520691967</v>
      </c>
      <c r="F810">
        <v>560.1655309075378</v>
      </c>
      <c r="G810">
        <v>1015.5627303700491</v>
      </c>
      <c r="H810">
        <v>-118.4631100013691</v>
      </c>
      <c r="I810">
        <v>-120.7639119173451</v>
      </c>
      <c r="J810">
        <v>-136.44386399766171</v>
      </c>
      <c r="K810">
        <v>-95.007248546984115</v>
      </c>
      <c r="L810">
        <v>96.676776458249392</v>
      </c>
      <c r="M810">
        <v>96.229164944451028</v>
      </c>
      <c r="N810">
        <v>94.747583759092208</v>
      </c>
      <c r="O810">
        <v>99.820989046567803</v>
      </c>
      <c r="P810">
        <v>3.5109312023140422</v>
      </c>
      <c r="Q810">
        <v>3.5484249457397139</v>
      </c>
      <c r="R810">
        <v>2.9203638607796618</v>
      </c>
      <c r="S810">
        <v>4.0024577661507426</v>
      </c>
      <c r="T810">
        <v>76103.034663215061</v>
      </c>
      <c r="U810">
        <v>76102.977520094631</v>
      </c>
      <c r="V810">
        <v>76051.800295093431</v>
      </c>
      <c r="W810">
        <v>76154.623150006926</v>
      </c>
      <c r="X810">
        <v>5311.1779714945187</v>
      </c>
      <c r="Y810">
        <v>5333.5839068829646</v>
      </c>
      <c r="Z810">
        <v>5145.7028486568124</v>
      </c>
      <c r="AA810">
        <v>5417.6911596897517</v>
      </c>
      <c r="AB810">
        <v>805.90220117131639</v>
      </c>
      <c r="AC810">
        <v>799.73823765423117</v>
      </c>
      <c r="AD810">
        <v>700.23001984591554</v>
      </c>
      <c r="AE810">
        <v>924.95525396443281</v>
      </c>
      <c r="AF810">
        <v>63.209014559163087</v>
      </c>
      <c r="AG810">
        <v>62.916167675357997</v>
      </c>
      <c r="AH810">
        <v>61.948069147269969</v>
      </c>
      <c r="AI810">
        <v>65.264612689759986</v>
      </c>
      <c r="AJ810">
        <v>0.54864047472045352</v>
      </c>
      <c r="AK810">
        <v>0.5486404915572235</v>
      </c>
      <c r="AL810">
        <v>0.54863661407421427</v>
      </c>
      <c r="AM810">
        <v>0.54864431306441208</v>
      </c>
      <c r="AN810">
        <v>0.96752850237054777</v>
      </c>
      <c r="AO810">
        <v>0.96752850237054788</v>
      </c>
      <c r="AP810">
        <v>0.96752850237054788</v>
      </c>
      <c r="AQ810">
        <v>0.96752850237054788</v>
      </c>
      <c r="AR810">
        <v>15.16783824965901</v>
      </c>
      <c r="AS810">
        <v>15.16783824965901</v>
      </c>
      <c r="AT810">
        <v>15.16783824965901</v>
      </c>
      <c r="AU810">
        <v>15.16783824965901</v>
      </c>
      <c r="AV810" t="str">
        <f>VLOOKUP(Sheet1[[#This Row],[NPDES ID2]],Combined_Sheet__Major_Only___2[[NPDES ID2]:[ECHO BFR]],3,FALSE)</f>
        <v>PA</v>
      </c>
      <c r="AW810" t="s">
        <v>41</v>
      </c>
      <c r="AX810" t="str">
        <f>VLOOKUP(Sheet1[[#This Row],[NPDES ID2]],Combined_Sheet__Major_Only___2[[NPDES ID2]:[ECHO BFR]],27,FALSE)</f>
        <v>-</v>
      </c>
      <c r="AY810" t="str">
        <f>VLOOKUP(Sheet1[[#This Row],[NPDES ID2]],Combined_Sheet__Major_Only___2[[NPDES ID2]:[ECHO BFR]],28,FALSE)</f>
        <v>-</v>
      </c>
      <c r="AZ810" t="str">
        <f>VLOOKUP(Sheet1[[#This Row],[NPDES ID2]],Combined_Sheet__Major_Only___2[[NPDES ID2]:[ECHO BFR]],29,FALSE)</f>
        <v>thickening, preliminaryOps</v>
      </c>
      <c r="BA810">
        <f>VLOOKUP(Sheet1[[#This Row],[NPDES ID2]],Combined_Sheet__Major_Only___2[[NPDES ID2]:[ECHO BFR]],17,FALSE)</f>
        <v>40.321179999999998</v>
      </c>
      <c r="BB810">
        <f>VLOOKUP(Sheet1[[#This Row],[NPDES ID2]],Combined_Sheet__Major_Only___2[[NPDES ID2]:[ECHO BFR]],18,FALSE)</f>
        <v>-75.339020000000005</v>
      </c>
      <c r="BC810" t="str">
        <f>IF(ISNUMBER(SEARCH("aerobic",$AW810)),"aerobic","")</f>
        <v>aerobic</v>
      </c>
      <c r="BD810" t="str">
        <f>IF(ISNUMBER(SEARCH("anaer",$AW810)),"anaer","")</f>
        <v/>
      </c>
      <c r="BE810" t="str">
        <f>IF(ISNUMBER(SEARCH("thickening",$AZ810)),"thickening","")</f>
        <v>thickening</v>
      </c>
      <c r="BF810" s="3" t="str">
        <f>IF(ISNUMBER(SEARCH("airDry",$AW810)),"airDry","")</f>
        <v/>
      </c>
      <c r="BG810" s="3" t="str">
        <f>IF(ISNUMBER(SEARCH("heatDry",$AY810)),"heatDry","")</f>
        <v/>
      </c>
      <c r="BH810" s="3" t="str">
        <f>IF(AND(ISNUMBER(SEARCH("aerobic",$AW810)),ISNUMBER(SEARCH("anaer",$AW810))),"Combined Aer and Anaer.","")</f>
        <v/>
      </c>
    </row>
    <row r="811" spans="1:60" x14ac:dyDescent="0.25">
      <c r="A811" s="4">
        <v>2148</v>
      </c>
      <c r="B811" t="s">
        <v>10089</v>
      </c>
      <c r="C811">
        <v>812.16</v>
      </c>
      <c r="D811">
        <v>358.71333793561519</v>
      </c>
      <c r="E811">
        <v>360.29609885809231</v>
      </c>
      <c r="F811">
        <v>303.24492672348759</v>
      </c>
      <c r="G811">
        <v>423.85807157679079</v>
      </c>
      <c r="H811">
        <v>-114.337460413415</v>
      </c>
      <c r="I811">
        <v>-116.839376708003</v>
      </c>
      <c r="J811">
        <v>-132.57076221986341</v>
      </c>
      <c r="K811">
        <v>-90.859016353002204</v>
      </c>
      <c r="L811">
        <v>540.39822436978409</v>
      </c>
      <c r="M811">
        <v>538.10647613460492</v>
      </c>
      <c r="N811">
        <v>530.50803132580131</v>
      </c>
      <c r="O811">
        <v>556.51298899560652</v>
      </c>
      <c r="P811">
        <v>18.987680557271979</v>
      </c>
      <c r="Q811">
        <v>19.230220436021359</v>
      </c>
      <c r="R811">
        <v>15.689109386886321</v>
      </c>
      <c r="S811">
        <v>21.699281258258591</v>
      </c>
      <c r="T811">
        <v>76135.40102555354</v>
      </c>
      <c r="U811">
        <v>76135.343858703636</v>
      </c>
      <c r="V811">
        <v>76084.145381663911</v>
      </c>
      <c r="W811">
        <v>76187.010935165963</v>
      </c>
      <c r="X811">
        <v>5150.3019700787127</v>
      </c>
      <c r="Y811">
        <v>5170.1010592834973</v>
      </c>
      <c r="Z811">
        <v>5003.1653352085696</v>
      </c>
      <c r="AA811">
        <v>5244.9955896423817</v>
      </c>
      <c r="AB811">
        <v>916.39681920535702</v>
      </c>
      <c r="AC811">
        <v>907.37394814279537</v>
      </c>
      <c r="AD811">
        <v>777.94681098703427</v>
      </c>
      <c r="AE811">
        <v>1078.7675171046631</v>
      </c>
      <c r="AF811">
        <v>65.210544864572597</v>
      </c>
      <c r="AG811">
        <v>64.932887004166744</v>
      </c>
      <c r="AH811">
        <v>64.019389917439625</v>
      </c>
      <c r="AI811">
        <v>67.154294065139339</v>
      </c>
      <c r="AJ811">
        <v>0.57309741368979128</v>
      </c>
      <c r="AK811">
        <v>0.57309751267151787</v>
      </c>
      <c r="AL811">
        <v>0.57307464569341204</v>
      </c>
      <c r="AM811">
        <v>0.57312005100839003</v>
      </c>
      <c r="AN811">
        <v>0.96754166387342433</v>
      </c>
      <c r="AO811">
        <v>0.96754166387342466</v>
      </c>
      <c r="AP811">
        <v>0.96754166387342466</v>
      </c>
      <c r="AQ811">
        <v>0.96754166387342466</v>
      </c>
      <c r="AR811">
        <v>14.228372173977251</v>
      </c>
      <c r="AS811">
        <v>14.228372173977251</v>
      </c>
      <c r="AT811">
        <v>14.228372173977251</v>
      </c>
      <c r="AU811">
        <v>14.228372173977251</v>
      </c>
      <c r="AV811" t="str">
        <f>VLOOKUP(Sheet1[[#This Row],[NPDES ID2]],Combined_Sheet__Major_Only___2[[NPDES ID2]:[ECHO BFR]],3,FALSE)</f>
        <v>TN</v>
      </c>
      <c r="AW811" t="s">
        <v>41</v>
      </c>
      <c r="AX811" t="str">
        <f>VLOOKUP(Sheet1[[#This Row],[NPDES ID2]],Combined_Sheet__Major_Only___2[[NPDES ID2]:[ECHO BFR]],27,FALSE)</f>
        <v>-</v>
      </c>
      <c r="AY811" t="str">
        <f>VLOOKUP(Sheet1[[#This Row],[NPDES ID2]],Combined_Sheet__Major_Only___2[[NPDES ID2]:[ECHO BFR]],28,FALSE)</f>
        <v>-</v>
      </c>
      <c r="AZ811" t="str">
        <f>VLOOKUP(Sheet1[[#This Row],[NPDES ID2]],Combined_Sheet__Major_Only___2[[NPDES ID2]:[ECHO BFR]],29,FALSE)</f>
        <v>thickening</v>
      </c>
      <c r="BA811">
        <f>VLOOKUP(Sheet1[[#This Row],[NPDES ID2]],Combined_Sheet__Major_Only___2[[NPDES ID2]:[ECHO BFR]],17,FALSE)</f>
        <v>35.892499999999998</v>
      </c>
      <c r="BB811">
        <f>VLOOKUP(Sheet1[[#This Row],[NPDES ID2]],Combined_Sheet__Major_Only___2[[NPDES ID2]:[ECHO BFR]],18,FALSE)</f>
        <v>-84.243899999999996</v>
      </c>
      <c r="BC811" t="str">
        <f>IF(ISNUMBER(SEARCH("aerobic",$AW811)),"aerobic","")</f>
        <v>aerobic</v>
      </c>
      <c r="BD811" t="str">
        <f>IF(ISNUMBER(SEARCH("anaer",$AW811)),"anaer","")</f>
        <v/>
      </c>
      <c r="BE811" t="str">
        <f>IF(ISNUMBER(SEARCH("thickening",$AZ811)),"thickening","")</f>
        <v>thickening</v>
      </c>
      <c r="BF811" s="2" t="str">
        <f>IF(ISNUMBER(SEARCH("airDry",$AW811)),"airDry","")</f>
        <v/>
      </c>
      <c r="BG811" s="2" t="str">
        <f>IF(ISNUMBER(SEARCH("heatDry",$AY811)),"heatDry","")</f>
        <v/>
      </c>
      <c r="BH811" s="2" t="str">
        <f>IF(AND(ISNUMBER(SEARCH("aerobic",$AW811)),ISNUMBER(SEARCH("anaer",$AW811))),"Combined Aer and Anaer.","")</f>
        <v/>
      </c>
    </row>
    <row r="812" spans="1:60" x14ac:dyDescent="0.25">
      <c r="A812" s="4">
        <v>2351</v>
      </c>
      <c r="B812" t="s">
        <v>10970</v>
      </c>
      <c r="C812">
        <v>349.05</v>
      </c>
      <c r="D812">
        <v>475.79385096109968</v>
      </c>
      <c r="E812">
        <v>480.24674738073247</v>
      </c>
      <c r="F812">
        <v>363.68462518192439</v>
      </c>
      <c r="G812">
        <v>597.56360134661531</v>
      </c>
      <c r="H812">
        <v>-128.56697554578159</v>
      </c>
      <c r="I812">
        <v>-130.97259078139001</v>
      </c>
      <c r="J812">
        <v>-147.46817188149959</v>
      </c>
      <c r="K812">
        <v>-105.70547225408311</v>
      </c>
      <c r="L812">
        <v>208.473020122496</v>
      </c>
      <c r="M812">
        <v>207.29911512612401</v>
      </c>
      <c r="N812">
        <v>203.41195686494081</v>
      </c>
      <c r="O812">
        <v>216.72104903361719</v>
      </c>
      <c r="P812">
        <v>8.2101232063033862</v>
      </c>
      <c r="Q812">
        <v>8.2752814138574529</v>
      </c>
      <c r="R812">
        <v>6.8979338445556504</v>
      </c>
      <c r="S812">
        <v>9.3831058718548253</v>
      </c>
      <c r="T812">
        <v>76150.903294640972</v>
      </c>
      <c r="U812">
        <v>76150.846116425557</v>
      </c>
      <c r="V812">
        <v>76099.637460459446</v>
      </c>
      <c r="W812">
        <v>76202.52346497796</v>
      </c>
      <c r="X812">
        <v>5739.9920474886194</v>
      </c>
      <c r="Y812">
        <v>5769.4922691215907</v>
      </c>
      <c r="Z812">
        <v>5522.7268818340162</v>
      </c>
      <c r="AA812">
        <v>5880.1871804428656</v>
      </c>
      <c r="AB812">
        <v>900.9871869289708</v>
      </c>
      <c r="AC812">
        <v>892.46269949970338</v>
      </c>
      <c r="AD812">
        <v>779.50368111513308</v>
      </c>
      <c r="AE812">
        <v>1036.6887958056841</v>
      </c>
      <c r="AF812">
        <v>58.532464827691811</v>
      </c>
      <c r="AG812">
        <v>58.202434319643856</v>
      </c>
      <c r="AH812">
        <v>57.112384957658897</v>
      </c>
      <c r="AI812">
        <v>60.847910284073762</v>
      </c>
      <c r="AJ812">
        <v>0.49156163525393309</v>
      </c>
      <c r="AK812">
        <v>0.49156167255981381</v>
      </c>
      <c r="AL812">
        <v>0.49155307251497632</v>
      </c>
      <c r="AM812">
        <v>0.49157014862884058</v>
      </c>
      <c r="AN812">
        <v>0.9675479639596396</v>
      </c>
      <c r="AO812">
        <v>0.96754796395963949</v>
      </c>
      <c r="AP812">
        <v>0.96754796395963949</v>
      </c>
      <c r="AQ812">
        <v>0.96754796395963949</v>
      </c>
      <c r="AR812">
        <v>13.756223520894959</v>
      </c>
      <c r="AS812">
        <v>13.756223520894951</v>
      </c>
      <c r="AT812">
        <v>13.756223520894951</v>
      </c>
      <c r="AU812">
        <v>13.756223520894951</v>
      </c>
      <c r="AV812" t="str">
        <f>VLOOKUP(Sheet1[[#This Row],[NPDES ID2]],Combined_Sheet__Major_Only___2[[NPDES ID2]:[ECHO BFR]],3,FALSE)</f>
        <v>FL</v>
      </c>
      <c r="AW812" t="s">
        <v>41</v>
      </c>
      <c r="AX812" t="str">
        <f>VLOOKUP(Sheet1[[#This Row],[NPDES ID2]],Combined_Sheet__Major_Only___2[[NPDES ID2]:[ECHO BFR]],27,FALSE)</f>
        <v>-</v>
      </c>
      <c r="AY812" t="str">
        <f>VLOOKUP(Sheet1[[#This Row],[NPDES ID2]],Combined_Sheet__Major_Only___2[[NPDES ID2]:[ECHO BFR]],28,FALSE)</f>
        <v>-</v>
      </c>
      <c r="AZ812" t="str">
        <f>VLOOKUP(Sheet1[[#This Row],[NPDES ID2]],Combined_Sheet__Major_Only___2[[NPDES ID2]:[ECHO BFR]],29,FALSE)</f>
        <v>thickening</v>
      </c>
      <c r="BA812">
        <f>VLOOKUP(Sheet1[[#This Row],[NPDES ID2]],Combined_Sheet__Major_Only___2[[NPDES ID2]:[ECHO BFR]],17,FALSE)</f>
        <v>28.361816000000001</v>
      </c>
      <c r="BB812">
        <f>VLOOKUP(Sheet1[[#This Row],[NPDES ID2]],Combined_Sheet__Major_Only___2[[NPDES ID2]:[ECHO BFR]],18,FALSE)</f>
        <v>-80.733982999999995</v>
      </c>
      <c r="BC812" t="str">
        <f>IF(ISNUMBER(SEARCH("aerobic",$AW812)),"aerobic","")</f>
        <v>aerobic</v>
      </c>
      <c r="BD812" t="str">
        <f>IF(ISNUMBER(SEARCH("anaer",$AW812)),"anaer","")</f>
        <v/>
      </c>
      <c r="BE812" t="str">
        <f>IF(ISNUMBER(SEARCH("thickening",$AZ812)),"thickening","")</f>
        <v>thickening</v>
      </c>
      <c r="BF812" s="3" t="str">
        <f>IF(ISNUMBER(SEARCH("airDry",$AW812)),"airDry","")</f>
        <v/>
      </c>
      <c r="BG812" s="3" t="str">
        <f>IF(ISNUMBER(SEARCH("heatDry",$AY812)),"heatDry","")</f>
        <v/>
      </c>
      <c r="BH812" s="3" t="str">
        <f>IF(AND(ISNUMBER(SEARCH("aerobic",$AW812)),ISNUMBER(SEARCH("anaer",$AW812))),"Combined Aer and Anaer.","")</f>
        <v/>
      </c>
    </row>
    <row r="813" spans="1:60" x14ac:dyDescent="0.25">
      <c r="A813" s="4">
        <v>2012</v>
      </c>
      <c r="B813" t="s">
        <v>9471</v>
      </c>
      <c r="C813">
        <v>1587.84</v>
      </c>
      <c r="D813">
        <v>473.52404464827299</v>
      </c>
      <c r="E813">
        <v>472.82855838717512</v>
      </c>
      <c r="F813">
        <v>401.9934480227638</v>
      </c>
      <c r="G813">
        <v>552.86849375908389</v>
      </c>
      <c r="H813">
        <v>-120.5436606581483</v>
      </c>
      <c r="I813">
        <v>-123.0392845137269</v>
      </c>
      <c r="J813">
        <v>-138.7085085690064</v>
      </c>
      <c r="K813">
        <v>-97.621891807760818</v>
      </c>
      <c r="L813">
        <v>1004.084911910523</v>
      </c>
      <c r="M813">
        <v>999.19380104181437</v>
      </c>
      <c r="N813">
        <v>982.95275169339448</v>
      </c>
      <c r="O813">
        <v>1038.5087884507959</v>
      </c>
      <c r="P813">
        <v>37.23150445768588</v>
      </c>
      <c r="Q813">
        <v>37.546934714357313</v>
      </c>
      <c r="R813">
        <v>31.052844276642901</v>
      </c>
      <c r="S813">
        <v>42.491276573416982</v>
      </c>
      <c r="T813">
        <v>76337.369344557388</v>
      </c>
      <c r="U813">
        <v>76337.312029634049</v>
      </c>
      <c r="V813">
        <v>76285.980938417561</v>
      </c>
      <c r="W813">
        <v>76389.112934038276</v>
      </c>
      <c r="X813">
        <v>5434.0765077649176</v>
      </c>
      <c r="Y813">
        <v>5458.2717373504474</v>
      </c>
      <c r="Z813">
        <v>5255.6407701007411</v>
      </c>
      <c r="AA813">
        <v>5549.0466692092887</v>
      </c>
      <c r="AB813">
        <v>822.22575070034929</v>
      </c>
      <c r="AC813">
        <v>815.65718869473903</v>
      </c>
      <c r="AD813">
        <v>714.43031577345107</v>
      </c>
      <c r="AE813">
        <v>942.62300615786148</v>
      </c>
      <c r="AF813">
        <v>61.976457937280621</v>
      </c>
      <c r="AG813">
        <v>61.672552510648899</v>
      </c>
      <c r="AH813">
        <v>60.676250022614667</v>
      </c>
      <c r="AI813">
        <v>64.099723025480387</v>
      </c>
      <c r="AJ813">
        <v>0.53358759354272645</v>
      </c>
      <c r="AK813">
        <v>0.53358776825261867</v>
      </c>
      <c r="AL813">
        <v>0.53354726680277675</v>
      </c>
      <c r="AM813">
        <v>0.53362769047487713</v>
      </c>
      <c r="AN813">
        <v>0.96762355214823781</v>
      </c>
      <c r="AO813">
        <v>0.96762355214823781</v>
      </c>
      <c r="AP813">
        <v>0.96762355214823781</v>
      </c>
      <c r="AQ813">
        <v>0.96762355214823781</v>
      </c>
      <c r="AR813">
        <v>14.89785615105435</v>
      </c>
      <c r="AS813">
        <v>14.89785615105435</v>
      </c>
      <c r="AT813">
        <v>14.89785615105435</v>
      </c>
      <c r="AU813">
        <v>14.89785615105435</v>
      </c>
      <c r="AV813" t="str">
        <f>VLOOKUP(Sheet1[[#This Row],[NPDES ID2]],Combined_Sheet__Major_Only___2[[NPDES ID2]:[ECHO BFR]],3,FALSE)</f>
        <v>NC</v>
      </c>
      <c r="AW813" t="s">
        <v>41</v>
      </c>
      <c r="AX813" t="str">
        <f>VLOOKUP(Sheet1[[#This Row],[NPDES ID2]],Combined_Sheet__Major_Only___2[[NPDES ID2]:[ECHO BFR]],27,FALSE)</f>
        <v>-</v>
      </c>
      <c r="AY813" t="str">
        <f>VLOOKUP(Sheet1[[#This Row],[NPDES ID2]],Combined_Sheet__Major_Only___2[[NPDES ID2]:[ECHO BFR]],28,FALSE)</f>
        <v>highTempCompost</v>
      </c>
      <c r="AZ813" t="str">
        <f>VLOOKUP(Sheet1[[#This Row],[NPDES ID2]],Combined_Sheet__Major_Only___2[[NPDES ID2]:[ECHO BFR]],29,FALSE)</f>
        <v>thickening, preliminaryOps</v>
      </c>
      <c r="BA813">
        <f>VLOOKUP(Sheet1[[#This Row],[NPDES ID2]],Combined_Sheet__Major_Only___2[[NPDES ID2]:[ECHO BFR]],17,FALSE)</f>
        <v>34.954729999999998</v>
      </c>
      <c r="BB813">
        <f>VLOOKUP(Sheet1[[#This Row],[NPDES ID2]],Combined_Sheet__Major_Only___2[[NPDES ID2]:[ECHO BFR]],18,FALSE)</f>
        <v>-80.764250000000004</v>
      </c>
      <c r="BC813" t="str">
        <f>IF(ISNUMBER(SEARCH("aerobic",$AW813)),"aerobic","")</f>
        <v>aerobic</v>
      </c>
      <c r="BD813" t="str">
        <f>IF(ISNUMBER(SEARCH("anaer",$AW813)),"anaer","")</f>
        <v/>
      </c>
      <c r="BE813" t="str">
        <f>IF(ISNUMBER(SEARCH("thickening",$AZ813)),"thickening","")</f>
        <v>thickening</v>
      </c>
      <c r="BF813" s="2" t="str">
        <f>IF(ISNUMBER(SEARCH("airDry",$AW813)),"airDry","")</f>
        <v/>
      </c>
      <c r="BG813" s="2" t="str">
        <f>IF(ISNUMBER(SEARCH("heatDry",$AY813)),"heatDry","")</f>
        <v/>
      </c>
      <c r="BH813" s="2" t="str">
        <f>IF(AND(ISNUMBER(SEARCH("aerobic",$AW813)),ISNUMBER(SEARCH("anaer",$AW813))),"Combined Aer and Anaer.","")</f>
        <v/>
      </c>
    </row>
    <row r="814" spans="1:60" x14ac:dyDescent="0.25">
      <c r="A814" s="4">
        <v>2431</v>
      </c>
      <c r="B814" t="s">
        <v>11331</v>
      </c>
      <c r="C814">
        <v>249</v>
      </c>
      <c r="D814">
        <v>554.64765828167629</v>
      </c>
      <c r="E814">
        <v>557.88049108585869</v>
      </c>
      <c r="F814">
        <v>413.37882115622182</v>
      </c>
      <c r="G814">
        <v>714.937034491742</v>
      </c>
      <c r="H814">
        <v>-123.0888979852249</v>
      </c>
      <c r="I814">
        <v>-125.5687581212886</v>
      </c>
      <c r="J814">
        <v>-141.60592152290201</v>
      </c>
      <c r="K814">
        <v>-99.910240806383513</v>
      </c>
      <c r="L814">
        <v>154.93154332891709</v>
      </c>
      <c r="M814">
        <v>154.1431868663058</v>
      </c>
      <c r="N814">
        <v>151.5331361479808</v>
      </c>
      <c r="O814">
        <v>160.47008502659301</v>
      </c>
      <c r="P814">
        <v>5.844194384340514</v>
      </c>
      <c r="Q814">
        <v>5.8945210974583429</v>
      </c>
      <c r="R814">
        <v>4.8844875218692119</v>
      </c>
      <c r="S814">
        <v>6.6527204821987347</v>
      </c>
      <c r="T814">
        <v>76421.830661642583</v>
      </c>
      <c r="U814">
        <v>76421.773284796247</v>
      </c>
      <c r="V814">
        <v>76370.386735535212</v>
      </c>
      <c r="W814">
        <v>76473.630154830593</v>
      </c>
      <c r="X814">
        <v>5528.9339094445859</v>
      </c>
      <c r="Y814">
        <v>5554.6808963722578</v>
      </c>
      <c r="Z814">
        <v>5339.6725168217536</v>
      </c>
      <c r="AA814">
        <v>5650.8741303653705</v>
      </c>
      <c r="AB814">
        <v>977.01410962866476</v>
      </c>
      <c r="AC814">
        <v>966.0258556347444</v>
      </c>
      <c r="AD814">
        <v>829.45284097964986</v>
      </c>
      <c r="AE814">
        <v>1145.245123109047</v>
      </c>
      <c r="AF814">
        <v>60.97794273202603</v>
      </c>
      <c r="AG814">
        <v>60.667331169435059</v>
      </c>
      <c r="AH814">
        <v>59.641082849978027</v>
      </c>
      <c r="AI814">
        <v>63.157549794224551</v>
      </c>
      <c r="AJ814">
        <v>0.521397658549003</v>
      </c>
      <c r="AK814">
        <v>0.52139768731663771</v>
      </c>
      <c r="AL814">
        <v>0.5213910586026641</v>
      </c>
      <c r="AM814">
        <v>0.52140422041091783</v>
      </c>
      <c r="AN814">
        <v>0.96765767468483088</v>
      </c>
      <c r="AO814">
        <v>0.96765767468483077</v>
      </c>
      <c r="AP814">
        <v>0.96765767468483077</v>
      </c>
      <c r="AQ814">
        <v>0.96765767468483077</v>
      </c>
      <c r="AR814">
        <v>13.35757713612659</v>
      </c>
      <c r="AS814">
        <v>13.35757713612659</v>
      </c>
      <c r="AT814">
        <v>13.35757713612659</v>
      </c>
      <c r="AU814">
        <v>13.35757713612659</v>
      </c>
      <c r="AV814" t="str">
        <f>VLOOKUP(Sheet1[[#This Row],[NPDES ID2]],Combined_Sheet__Major_Only___2[[NPDES ID2]:[ECHO BFR]],3,FALSE)</f>
        <v>IL</v>
      </c>
      <c r="AW814" t="s">
        <v>41</v>
      </c>
      <c r="AX814" t="str">
        <f>VLOOKUP(Sheet1[[#This Row],[NPDES ID2]],Combined_Sheet__Major_Only___2[[NPDES ID2]:[ECHO BFR]],27,FALSE)</f>
        <v>-</v>
      </c>
      <c r="AY814" t="str">
        <f>VLOOKUP(Sheet1[[#This Row],[NPDES ID2]],Combined_Sheet__Major_Only___2[[NPDES ID2]:[ECHO BFR]],28,FALSE)</f>
        <v>-</v>
      </c>
      <c r="AZ814" t="str">
        <f>VLOOKUP(Sheet1[[#This Row],[NPDES ID2]],Combined_Sheet__Major_Only___2[[NPDES ID2]:[ECHO BFR]],29,FALSE)</f>
        <v>thickening</v>
      </c>
      <c r="BA814">
        <f>VLOOKUP(Sheet1[[#This Row],[NPDES ID2]],Combined_Sheet__Major_Only___2[[NPDES ID2]:[ECHO BFR]],17,FALSE)</f>
        <v>38.541297</v>
      </c>
      <c r="BB814">
        <f>VLOOKUP(Sheet1[[#This Row],[NPDES ID2]],Combined_Sheet__Major_Only___2[[NPDES ID2]:[ECHO BFR]],18,FALSE)</f>
        <v>-90.059870000000004</v>
      </c>
      <c r="BC814" t="str">
        <f>IF(ISNUMBER(SEARCH("aerobic",$AW814)),"aerobic","")</f>
        <v>aerobic</v>
      </c>
      <c r="BD814" t="str">
        <f>IF(ISNUMBER(SEARCH("anaer",$AW814)),"anaer","")</f>
        <v/>
      </c>
      <c r="BE814" t="str">
        <f>IF(ISNUMBER(SEARCH("thickening",$AZ814)),"thickening","")</f>
        <v>thickening</v>
      </c>
      <c r="BF814" s="3" t="str">
        <f>IF(ISNUMBER(SEARCH("airDry",$AW814)),"airDry","")</f>
        <v/>
      </c>
      <c r="BG814" s="3" t="str">
        <f>IF(ISNUMBER(SEARCH("heatDry",$AY814)),"heatDry","")</f>
        <v/>
      </c>
      <c r="BH814" s="3" t="str">
        <f>IF(AND(ISNUMBER(SEARCH("aerobic",$AW814)),ISNUMBER(SEARCH("anaer",$AW814))),"Combined Aer and Anaer.","")</f>
        <v/>
      </c>
    </row>
    <row r="815" spans="1:60" x14ac:dyDescent="0.25">
      <c r="A815" s="4">
        <v>2156</v>
      </c>
      <c r="B815" t="s">
        <v>10125</v>
      </c>
      <c r="C815">
        <v>776.4</v>
      </c>
      <c r="D815">
        <v>387.05171489754292</v>
      </c>
      <c r="E815">
        <v>386.78747138687851</v>
      </c>
      <c r="F815">
        <v>327.55422673460242</v>
      </c>
      <c r="G815">
        <v>457.77228247977843</v>
      </c>
      <c r="H815">
        <v>-124.5755305294972</v>
      </c>
      <c r="I815">
        <v>-127.1887010889144</v>
      </c>
      <c r="J815">
        <v>-143.2350553853193</v>
      </c>
      <c r="K815">
        <v>-101.6584582902935</v>
      </c>
      <c r="L815">
        <v>476.9779407981834</v>
      </c>
      <c r="M815">
        <v>474.4733443594975</v>
      </c>
      <c r="N815">
        <v>466.17078871264351</v>
      </c>
      <c r="O815">
        <v>494.58731665335739</v>
      </c>
      <c r="P815">
        <v>18.234552196275612</v>
      </c>
      <c r="Q815">
        <v>18.415066169574299</v>
      </c>
      <c r="R815">
        <v>15.265536910347659</v>
      </c>
      <c r="S815">
        <v>20.780454409539502</v>
      </c>
      <c r="T815">
        <v>76448.162323452707</v>
      </c>
      <c r="U815">
        <v>76448.104927301305</v>
      </c>
      <c r="V815">
        <v>76396.701088439237</v>
      </c>
      <c r="W815">
        <v>76499.979245181545</v>
      </c>
      <c r="X815">
        <v>5601.8152523293902</v>
      </c>
      <c r="Y815">
        <v>5628.7648234946046</v>
      </c>
      <c r="Z815">
        <v>5403.8280875298378</v>
      </c>
      <c r="AA815">
        <v>5729.4578760982367</v>
      </c>
      <c r="AB815">
        <v>1129.5890279555849</v>
      </c>
      <c r="AC815">
        <v>1112.770037539279</v>
      </c>
      <c r="AD815">
        <v>937.8437948244632</v>
      </c>
      <c r="AE815">
        <v>1353.1954852926619</v>
      </c>
      <c r="AF815">
        <v>60.208670184042901</v>
      </c>
      <c r="AG815">
        <v>59.89145306192561</v>
      </c>
      <c r="AH815">
        <v>58.846692754426059</v>
      </c>
      <c r="AI815">
        <v>62.430681068255602</v>
      </c>
      <c r="AJ815">
        <v>0.5120092490088447</v>
      </c>
      <c r="AK815">
        <v>0.51200934086942906</v>
      </c>
      <c r="AL815">
        <v>0.5119881158770424</v>
      </c>
      <c r="AM815">
        <v>0.51203026088352366</v>
      </c>
      <c r="AN815">
        <v>0.96766829802517418</v>
      </c>
      <c r="AO815">
        <v>0.9676682980251744</v>
      </c>
      <c r="AP815">
        <v>0.9676682980251744</v>
      </c>
      <c r="AQ815">
        <v>0.9676682980251744</v>
      </c>
      <c r="AR815">
        <v>12.24640547959963</v>
      </c>
      <c r="AS815">
        <v>12.24640547959963</v>
      </c>
      <c r="AT815">
        <v>12.24640547959963</v>
      </c>
      <c r="AU815">
        <v>12.24640547959963</v>
      </c>
      <c r="AV815" t="str">
        <f>VLOOKUP(Sheet1[[#This Row],[NPDES ID2]],Combined_Sheet__Major_Only___2[[NPDES ID2]:[ECHO BFR]],3,FALSE)</f>
        <v>GA</v>
      </c>
      <c r="AW815" t="s">
        <v>41</v>
      </c>
      <c r="AX815" t="str">
        <f>VLOOKUP(Sheet1[[#This Row],[NPDES ID2]],Combined_Sheet__Major_Only___2[[NPDES ID2]:[ECHO BFR]],27,FALSE)</f>
        <v>-</v>
      </c>
      <c r="AY815" t="str">
        <f>VLOOKUP(Sheet1[[#This Row],[NPDES ID2]],Combined_Sheet__Major_Only___2[[NPDES ID2]:[ECHO BFR]],28,FALSE)</f>
        <v>-</v>
      </c>
      <c r="AZ815" t="str">
        <f>VLOOKUP(Sheet1[[#This Row],[NPDES ID2]],Combined_Sheet__Major_Only___2[[NPDES ID2]:[ECHO BFR]],29,FALSE)</f>
        <v>thickening</v>
      </c>
      <c r="BA815">
        <f>VLOOKUP(Sheet1[[#This Row],[NPDES ID2]],Combined_Sheet__Major_Only___2[[NPDES ID2]:[ECHO BFR]],17,FALSE)</f>
        <v>33.592269999999999</v>
      </c>
      <c r="BB815">
        <f>VLOOKUP(Sheet1[[#This Row],[NPDES ID2]],Combined_Sheet__Major_Only___2[[NPDES ID2]:[ECHO BFR]],18,FALSE)</f>
        <v>-82.139771999999994</v>
      </c>
      <c r="BC815" t="str">
        <f>IF(ISNUMBER(SEARCH("aerobic",$AW815)),"aerobic","")</f>
        <v>aerobic</v>
      </c>
      <c r="BD815" t="str">
        <f>IF(ISNUMBER(SEARCH("anaer",$AW815)),"anaer","")</f>
        <v/>
      </c>
      <c r="BE815" t="str">
        <f>IF(ISNUMBER(SEARCH("thickening",$AZ815)),"thickening","")</f>
        <v>thickening</v>
      </c>
      <c r="BF815" s="2" t="str">
        <f>IF(ISNUMBER(SEARCH("airDry",$AW815)),"airDry","")</f>
        <v/>
      </c>
      <c r="BG815" s="2" t="str">
        <f>IF(ISNUMBER(SEARCH("heatDry",$AY815)),"heatDry","")</f>
        <v/>
      </c>
      <c r="BH815" s="2" t="str">
        <f>IF(AND(ISNUMBER(SEARCH("aerobic",$AW815)),ISNUMBER(SEARCH("anaer",$AW815))),"Combined Aer and Anaer.","")</f>
        <v/>
      </c>
    </row>
    <row r="816" spans="1:60" x14ac:dyDescent="0.25">
      <c r="A816" s="4">
        <v>481</v>
      </c>
      <c r="B816" t="s">
        <v>2394</v>
      </c>
      <c r="C816">
        <v>416.26</v>
      </c>
      <c r="D816">
        <v>387.41288459071689</v>
      </c>
      <c r="E816">
        <v>391.98251871813471</v>
      </c>
      <c r="F816">
        <v>298.31305009037891</v>
      </c>
      <c r="G816">
        <v>473.45182905100307</v>
      </c>
      <c r="H816">
        <v>-111.9860243470747</v>
      </c>
      <c r="I816">
        <v>-114.4924172784025</v>
      </c>
      <c r="J816">
        <v>-130.4247737409886</v>
      </c>
      <c r="K816">
        <v>-88.267517466917596</v>
      </c>
      <c r="L816">
        <v>282.63361481349608</v>
      </c>
      <c r="M816">
        <v>281.5031914586001</v>
      </c>
      <c r="N816">
        <v>277.7587884835018</v>
      </c>
      <c r="O816">
        <v>290.57771599425041</v>
      </c>
      <c r="P816">
        <v>9.7199269115448708</v>
      </c>
      <c r="Q816">
        <v>9.8508689417322728</v>
      </c>
      <c r="R816">
        <v>7.9802556509551028</v>
      </c>
      <c r="S816">
        <v>11.16144510006289</v>
      </c>
      <c r="T816">
        <v>76470.741841512077</v>
      </c>
      <c r="U816">
        <v>76470.684428806446</v>
      </c>
      <c r="V816">
        <v>76419.265764033989</v>
      </c>
      <c r="W816">
        <v>76522.573708292781</v>
      </c>
      <c r="X816">
        <v>5069.2391037306579</v>
      </c>
      <c r="Y816">
        <v>5087.5325534194326</v>
      </c>
      <c r="Z816">
        <v>4932.7612765912436</v>
      </c>
      <c r="AA816">
        <v>5157.0542291061356</v>
      </c>
      <c r="AB816">
        <v>898.21637821042475</v>
      </c>
      <c r="AC816">
        <v>889.8469438722658</v>
      </c>
      <c r="AD816">
        <v>763.35108347177231</v>
      </c>
      <c r="AE816">
        <v>1057.1281689586569</v>
      </c>
      <c r="AF816">
        <v>66.541878581860544</v>
      </c>
      <c r="AG816">
        <v>66.27516330868346</v>
      </c>
      <c r="AH816">
        <v>65.395367522669048</v>
      </c>
      <c r="AI816">
        <v>68.411765330449157</v>
      </c>
      <c r="AJ816">
        <v>0.58937349805709649</v>
      </c>
      <c r="AK816">
        <v>0.58937354973511247</v>
      </c>
      <c r="AL816">
        <v>0.58936163341347347</v>
      </c>
      <c r="AM816">
        <v>0.58938529433793807</v>
      </c>
      <c r="AN816">
        <v>0.96767740203073049</v>
      </c>
      <c r="AO816">
        <v>0.96767740203073049</v>
      </c>
      <c r="AP816">
        <v>0.96767740203073049</v>
      </c>
      <c r="AQ816">
        <v>0.96767740203073049</v>
      </c>
      <c r="AR816">
        <v>14.55400752953028</v>
      </c>
      <c r="AS816">
        <v>14.55400752953028</v>
      </c>
      <c r="AT816">
        <v>14.55400752953028</v>
      </c>
      <c r="AU816">
        <v>14.55400752953028</v>
      </c>
      <c r="AV816" t="str">
        <f>VLOOKUP(Sheet1[[#This Row],[NPDES ID2]],Combined_Sheet__Major_Only___2[[NPDES ID2]:[ECHO BFR]],3,FALSE)</f>
        <v>PR</v>
      </c>
      <c r="AW816" t="s">
        <v>41</v>
      </c>
      <c r="AX816" t="str">
        <f>VLOOKUP(Sheet1[[#This Row],[NPDES ID2]],Combined_Sheet__Major_Only___2[[NPDES ID2]:[ECHO BFR]],27,FALSE)</f>
        <v>-</v>
      </c>
      <c r="AY816" t="str">
        <f>VLOOKUP(Sheet1[[#This Row],[NPDES ID2]],Combined_Sheet__Major_Only___2[[NPDES ID2]:[ECHO BFR]],28,FALSE)</f>
        <v>-</v>
      </c>
      <c r="AZ816" t="str">
        <f>VLOOKUP(Sheet1[[#This Row],[NPDES ID2]],Combined_Sheet__Major_Only___2[[NPDES ID2]:[ECHO BFR]],29,FALSE)</f>
        <v>thickening</v>
      </c>
      <c r="BA816">
        <f>VLOOKUP(Sheet1[[#This Row],[NPDES ID2]],Combined_Sheet__Major_Only___2[[NPDES ID2]:[ECHO BFR]],17,FALSE)</f>
        <v>18.125558999999999</v>
      </c>
      <c r="BB816">
        <f>VLOOKUP(Sheet1[[#This Row],[NPDES ID2]],Combined_Sheet__Major_Only___2[[NPDES ID2]:[ECHO BFR]],18,FALSE)</f>
        <v>-66.162747999999993</v>
      </c>
      <c r="BC816" t="str">
        <f>IF(ISNUMBER(SEARCH("aerobic",$AW816)),"aerobic","")</f>
        <v>aerobic</v>
      </c>
      <c r="BD816" t="str">
        <f>IF(ISNUMBER(SEARCH("anaer",$AW816)),"anaer","")</f>
        <v/>
      </c>
      <c r="BE816" t="str">
        <f>IF(ISNUMBER(SEARCH("thickening",$AZ816)),"thickening","")</f>
        <v>thickening</v>
      </c>
      <c r="BF816" s="3" t="str">
        <f>IF(ISNUMBER(SEARCH("airDry",$AW816)),"airDry","")</f>
        <v/>
      </c>
      <c r="BG816" s="3" t="str">
        <f>IF(ISNUMBER(SEARCH("heatDry",$AY816)),"heatDry","")</f>
        <v/>
      </c>
      <c r="BH816" s="3" t="str">
        <f>IF(AND(ISNUMBER(SEARCH("aerobic",$AW816)),ISNUMBER(SEARCH("anaer",$AW816))),"Combined Aer and Anaer.","")</f>
        <v/>
      </c>
    </row>
    <row r="817" spans="1:60" x14ac:dyDescent="0.25">
      <c r="A817" s="4">
        <v>1351</v>
      </c>
      <c r="B817" t="s">
        <v>6418</v>
      </c>
      <c r="C817">
        <v>161.91</v>
      </c>
      <c r="D817">
        <v>762.77182821715814</v>
      </c>
      <c r="E817">
        <v>761.00125323577447</v>
      </c>
      <c r="F817">
        <v>550.68529050616496</v>
      </c>
      <c r="G817">
        <v>993.75636636487468</v>
      </c>
      <c r="H817">
        <v>-123.7365468961022</v>
      </c>
      <c r="I817">
        <v>-126.2332592235267</v>
      </c>
      <c r="J817">
        <v>-142.3314588652425</v>
      </c>
      <c r="K817">
        <v>-100.5611790904739</v>
      </c>
      <c r="L817">
        <v>100.27676448627891</v>
      </c>
      <c r="M817">
        <v>99.760386705610415</v>
      </c>
      <c r="N817">
        <v>98.051166440224009</v>
      </c>
      <c r="O817">
        <v>103.9040524483204</v>
      </c>
      <c r="P817">
        <v>3.8011158938887881</v>
      </c>
      <c r="Q817">
        <v>3.835603047789037</v>
      </c>
      <c r="R817">
        <v>3.1788150850652759</v>
      </c>
      <c r="S817">
        <v>4.3287897446960111</v>
      </c>
      <c r="T817">
        <v>76480.361556234493</v>
      </c>
      <c r="U817">
        <v>76480.304136476145</v>
      </c>
      <c r="V817">
        <v>76428.879155314295</v>
      </c>
      <c r="W817">
        <v>76532.1997901633</v>
      </c>
      <c r="X817">
        <v>5558.9321365120813</v>
      </c>
      <c r="Y817">
        <v>5585.1400645421272</v>
      </c>
      <c r="Z817">
        <v>5366.399950879987</v>
      </c>
      <c r="AA817">
        <v>5682.9930877423094</v>
      </c>
      <c r="AB817">
        <v>850.75342324065309</v>
      </c>
      <c r="AC817">
        <v>843.43376877436344</v>
      </c>
      <c r="AD817">
        <v>738.093278564</v>
      </c>
      <c r="AE817">
        <v>976.01353079302987</v>
      </c>
      <c r="AF817">
        <v>60.695508927933687</v>
      </c>
      <c r="AG817">
        <v>60.38275188946632</v>
      </c>
      <c r="AH817">
        <v>59.348822022452367</v>
      </c>
      <c r="AI817">
        <v>62.890877908101743</v>
      </c>
      <c r="AJ817">
        <v>0.51795046222078955</v>
      </c>
      <c r="AK817">
        <v>0.51795047995838572</v>
      </c>
      <c r="AL817">
        <v>0.51794639469684833</v>
      </c>
      <c r="AM817">
        <v>0.5179545062511407</v>
      </c>
      <c r="AN817">
        <v>0.96768127911852897</v>
      </c>
      <c r="AO817">
        <v>0.96768127911852908</v>
      </c>
      <c r="AP817">
        <v>0.96768127911852908</v>
      </c>
      <c r="AQ817">
        <v>0.96768127911852908</v>
      </c>
      <c r="AR817">
        <v>14.487649967237839</v>
      </c>
      <c r="AS817">
        <v>14.487649967237839</v>
      </c>
      <c r="AT817">
        <v>14.487649967237839</v>
      </c>
      <c r="AU817">
        <v>14.487649967237839</v>
      </c>
      <c r="AV817" t="str">
        <f>VLOOKUP(Sheet1[[#This Row],[NPDES ID2]],Combined_Sheet__Major_Only___2[[NPDES ID2]:[ECHO BFR]],3,FALSE)</f>
        <v>MN</v>
      </c>
      <c r="AW817" t="s">
        <v>41</v>
      </c>
      <c r="AX817" t="str">
        <f>VLOOKUP(Sheet1[[#This Row],[NPDES ID2]],Combined_Sheet__Major_Only___2[[NPDES ID2]:[ECHO BFR]],27,FALSE)</f>
        <v>other</v>
      </c>
      <c r="AY817" t="str">
        <f>VLOOKUP(Sheet1[[#This Row],[NPDES ID2]],Combined_Sheet__Major_Only___2[[NPDES ID2]:[ECHO BFR]],28,FALSE)</f>
        <v>-</v>
      </c>
      <c r="AZ817" t="str">
        <f>VLOOKUP(Sheet1[[#This Row],[NPDES ID2]],Combined_Sheet__Major_Only___2[[NPDES ID2]:[ECHO BFR]],29,FALSE)</f>
        <v>thickening</v>
      </c>
      <c r="BA817">
        <f>VLOOKUP(Sheet1[[#This Row],[NPDES ID2]],Combined_Sheet__Major_Only___2[[NPDES ID2]:[ECHO BFR]],17,FALSE)</f>
        <v>44.437939999999998</v>
      </c>
      <c r="BB817">
        <f>VLOOKUP(Sheet1[[#This Row],[NPDES ID2]],Combined_Sheet__Major_Only___2[[NPDES ID2]:[ECHO BFR]],18,FALSE)</f>
        <v>-92.26285</v>
      </c>
      <c r="BC817" t="str">
        <f>IF(ISNUMBER(SEARCH("aerobic",$AW817)),"aerobic","")</f>
        <v>aerobic</v>
      </c>
      <c r="BD817" t="str">
        <f>IF(ISNUMBER(SEARCH("anaer",$AW817)),"anaer","")</f>
        <v/>
      </c>
      <c r="BE817" t="str">
        <f>IF(ISNUMBER(SEARCH("thickening",$AZ817)),"thickening","")</f>
        <v>thickening</v>
      </c>
      <c r="BF817" s="3" t="str">
        <f>IF(ISNUMBER(SEARCH("airDry",$AW817)),"airDry","")</f>
        <v/>
      </c>
      <c r="BG817" s="3" t="str">
        <f>IF(ISNUMBER(SEARCH("heatDry",$AY817)),"heatDry","")</f>
        <v/>
      </c>
      <c r="BH817" s="3" t="str">
        <f>IF(AND(ISNUMBER(SEARCH("aerobic",$AW817)),ISNUMBER(SEARCH("anaer",$AW817))),"Combined Aer and Anaer.","")</f>
        <v/>
      </c>
    </row>
    <row r="818" spans="1:60" x14ac:dyDescent="0.25">
      <c r="A818" s="4">
        <v>1120</v>
      </c>
      <c r="B818" t="s">
        <v>5389</v>
      </c>
      <c r="C818">
        <v>325.04399999999998</v>
      </c>
      <c r="D818">
        <v>443.87616644378608</v>
      </c>
      <c r="E818">
        <v>449.2504973698135</v>
      </c>
      <c r="F818">
        <v>339.83212658246788</v>
      </c>
      <c r="G818">
        <v>562.83203786170861</v>
      </c>
      <c r="H818">
        <v>-114.8147206246795</v>
      </c>
      <c r="I818">
        <v>-117.2196436228969</v>
      </c>
      <c r="J818">
        <v>-132.9726582907694</v>
      </c>
      <c r="K818">
        <v>-91.218885093051526</v>
      </c>
      <c r="L818">
        <v>215.7201988053134</v>
      </c>
      <c r="M818">
        <v>214.79788427724279</v>
      </c>
      <c r="N818">
        <v>211.74366378209771</v>
      </c>
      <c r="O818">
        <v>222.20071538831019</v>
      </c>
      <c r="P818">
        <v>7.6006915788263987</v>
      </c>
      <c r="Q818">
        <v>7.6977729139059674</v>
      </c>
      <c r="R818">
        <v>6.2853115072516257</v>
      </c>
      <c r="S818">
        <v>8.6806953848053521</v>
      </c>
      <c r="T818">
        <v>76507.40287340527</v>
      </c>
      <c r="U818">
        <v>76507.345433821523</v>
      </c>
      <c r="V818">
        <v>76455.902697092708</v>
      </c>
      <c r="W818">
        <v>76559.259005585351</v>
      </c>
      <c r="X818">
        <v>5188.8935446734267</v>
      </c>
      <c r="Y818">
        <v>5209.0106481942694</v>
      </c>
      <c r="Z818">
        <v>5039.5534335857856</v>
      </c>
      <c r="AA818">
        <v>5284.9872040565169</v>
      </c>
      <c r="AB818">
        <v>867.49363125438799</v>
      </c>
      <c r="AC818">
        <v>859.95060625837289</v>
      </c>
      <c r="AD818">
        <v>743.6148200441869</v>
      </c>
      <c r="AE818">
        <v>1011.01300637778</v>
      </c>
      <c r="AF818">
        <v>65.040275457237271</v>
      </c>
      <c r="AG818">
        <v>64.761759980457384</v>
      </c>
      <c r="AH818">
        <v>63.842242670166748</v>
      </c>
      <c r="AI818">
        <v>66.993840964818617</v>
      </c>
      <c r="AJ818">
        <v>0.57101628002547944</v>
      </c>
      <c r="AK818">
        <v>0.57101631887359916</v>
      </c>
      <c r="AL818">
        <v>0.57100736485134718</v>
      </c>
      <c r="AM818">
        <v>0.57102514378540858</v>
      </c>
      <c r="AN818">
        <v>0.96769217275244501</v>
      </c>
      <c r="AO818">
        <v>0.96769217275244479</v>
      </c>
      <c r="AP818">
        <v>0.96769217275244479</v>
      </c>
      <c r="AQ818">
        <v>0.96769217275244479</v>
      </c>
      <c r="AR818">
        <v>14.71812668951287</v>
      </c>
      <c r="AS818">
        <v>14.71812668951287</v>
      </c>
      <c r="AT818">
        <v>14.71812668951287</v>
      </c>
      <c r="AU818">
        <v>14.71812668951287</v>
      </c>
      <c r="AV818" t="str">
        <f>VLOOKUP(Sheet1[[#This Row],[NPDES ID2]],Combined_Sheet__Major_Only___2[[NPDES ID2]:[ECHO BFR]],3,FALSE)</f>
        <v>WA</v>
      </c>
      <c r="AW818" t="s">
        <v>544</v>
      </c>
      <c r="AX818" t="str">
        <f>VLOOKUP(Sheet1[[#This Row],[NPDES ID2]],Combined_Sheet__Major_Only___2[[NPDES ID2]:[ECHO BFR]],27,FALSE)</f>
        <v>other</v>
      </c>
      <c r="AY818" t="str">
        <f>VLOOKUP(Sheet1[[#This Row],[NPDES ID2]],Combined_Sheet__Major_Only___2[[NPDES ID2]:[ECHO BFR]],28,FALSE)</f>
        <v>-</v>
      </c>
      <c r="AZ818" t="str">
        <f>VLOOKUP(Sheet1[[#This Row],[NPDES ID2]],Combined_Sheet__Major_Only___2[[NPDES ID2]:[ECHO BFR]],29,FALSE)</f>
        <v>preliminaryOps, thickening</v>
      </c>
      <c r="BA818">
        <f>VLOOKUP(Sheet1[[#This Row],[NPDES ID2]],Combined_Sheet__Major_Only___2[[NPDES ID2]:[ECHO BFR]],17,FALSE)</f>
        <v>48.084851999999998</v>
      </c>
      <c r="BB818">
        <f>VLOOKUP(Sheet1[[#This Row],[NPDES ID2]],Combined_Sheet__Major_Only___2[[NPDES ID2]:[ECHO BFR]],18,FALSE)</f>
        <v>-123.063322</v>
      </c>
      <c r="BC818" t="str">
        <f>IF(ISNUMBER(SEARCH("aerobic",$AW818)),"aerobic","")</f>
        <v>aerobic</v>
      </c>
      <c r="BD818" t="str">
        <f>IF(ISNUMBER(SEARCH("anaer",$AW818)),"anaer","")</f>
        <v/>
      </c>
      <c r="BE818" t="str">
        <f>IF(ISNUMBER(SEARCH("thickening",$AZ818)),"thickening","")</f>
        <v>thickening</v>
      </c>
      <c r="BF818" s="2" t="str">
        <f>IF(ISNUMBER(SEARCH("airDry",$AW818)),"airDry","")</f>
        <v/>
      </c>
      <c r="BG818" s="2" t="str">
        <f>IF(ISNUMBER(SEARCH("heatDry",$AY818)),"heatDry","")</f>
        <v/>
      </c>
      <c r="BH818" s="2" t="str">
        <f>IF(AND(ISNUMBER(SEARCH("aerobic",$AW818)),ISNUMBER(SEARCH("anaer",$AW818))),"Combined Aer and Anaer.","")</f>
        <v/>
      </c>
    </row>
    <row r="819" spans="1:60" x14ac:dyDescent="0.25">
      <c r="A819" s="4">
        <v>2524</v>
      </c>
      <c r="B819" t="s">
        <v>11718</v>
      </c>
      <c r="C819">
        <v>154.41999999999999</v>
      </c>
      <c r="D819">
        <v>765.49875107705464</v>
      </c>
      <c r="E819">
        <v>764.27403980636632</v>
      </c>
      <c r="F819">
        <v>551.21777727277038</v>
      </c>
      <c r="G819">
        <v>997.76671645958129</v>
      </c>
      <c r="H819">
        <v>-119.27038442982111</v>
      </c>
      <c r="I819">
        <v>-121.5891798996458</v>
      </c>
      <c r="J819">
        <v>-137.34704676369151</v>
      </c>
      <c r="K819">
        <v>-95.86096593637518</v>
      </c>
      <c r="L819">
        <v>98.968387349804615</v>
      </c>
      <c r="M819">
        <v>98.50226536936853</v>
      </c>
      <c r="N819">
        <v>96.95937111150198</v>
      </c>
      <c r="O819">
        <v>102.2426820623771</v>
      </c>
      <c r="P819">
        <v>3.61835944288981</v>
      </c>
      <c r="Q819">
        <v>3.6544263903869578</v>
      </c>
      <c r="R819">
        <v>3.0123151751335708</v>
      </c>
      <c r="S819">
        <v>4.1263198969253114</v>
      </c>
      <c r="T819">
        <v>76636.620552198292</v>
      </c>
      <c r="U819">
        <v>76636.56301787839</v>
      </c>
      <c r="V819">
        <v>76585.035435683778</v>
      </c>
      <c r="W819">
        <v>76688.56221166499</v>
      </c>
      <c r="X819">
        <v>5382.5261122993224</v>
      </c>
      <c r="Y819">
        <v>5405.646005649206</v>
      </c>
      <c r="Z819">
        <v>5211.9417511012089</v>
      </c>
      <c r="AA819">
        <v>5492.3427393760958</v>
      </c>
      <c r="AB819">
        <v>943.723576624207</v>
      </c>
      <c r="AC819">
        <v>933.91780122873706</v>
      </c>
      <c r="AD819">
        <v>802.37379458935163</v>
      </c>
      <c r="AE819">
        <v>1106.3798462944469</v>
      </c>
      <c r="AF819">
        <v>62.809132423151503</v>
      </c>
      <c r="AG819">
        <v>62.513106153388193</v>
      </c>
      <c r="AH819">
        <v>61.534564282829791</v>
      </c>
      <c r="AI819">
        <v>64.886967797516604</v>
      </c>
      <c r="AJ819">
        <v>0.54375614898733748</v>
      </c>
      <c r="AK819">
        <v>0.54375616727688159</v>
      </c>
      <c r="AL819">
        <v>0.54375195494913475</v>
      </c>
      <c r="AM819">
        <v>0.54376031880054732</v>
      </c>
      <c r="AN819">
        <v>0.9677441270533983</v>
      </c>
      <c r="AO819">
        <v>0.96774412705339818</v>
      </c>
      <c r="AP819">
        <v>0.96774412705339818</v>
      </c>
      <c r="AQ819">
        <v>0.96774412705339818</v>
      </c>
      <c r="AR819">
        <v>13.82150249366719</v>
      </c>
      <c r="AS819">
        <v>13.821502493667181</v>
      </c>
      <c r="AT819">
        <v>13.821502493667181</v>
      </c>
      <c r="AU819">
        <v>13.821502493667181</v>
      </c>
      <c r="AV819" t="str">
        <f>VLOOKUP(Sheet1[[#This Row],[NPDES ID2]],Combined_Sheet__Major_Only___2[[NPDES ID2]:[ECHO BFR]],3,FALSE)</f>
        <v>KS</v>
      </c>
      <c r="AW819" t="s">
        <v>41</v>
      </c>
      <c r="AX819" t="str">
        <f>VLOOKUP(Sheet1[[#This Row],[NPDES ID2]],Combined_Sheet__Major_Only___2[[NPDES ID2]:[ECHO BFR]],27,FALSE)</f>
        <v>-</v>
      </c>
      <c r="AY819" t="str">
        <f>VLOOKUP(Sheet1[[#This Row],[NPDES ID2]],Combined_Sheet__Major_Only___2[[NPDES ID2]:[ECHO BFR]],28,FALSE)</f>
        <v>-</v>
      </c>
      <c r="AZ819" t="str">
        <f>VLOOKUP(Sheet1[[#This Row],[NPDES ID2]],Combined_Sheet__Major_Only___2[[NPDES ID2]:[ECHO BFR]],29,FALSE)</f>
        <v>thickening</v>
      </c>
      <c r="BA819">
        <f>VLOOKUP(Sheet1[[#This Row],[NPDES ID2]],Combined_Sheet__Major_Only___2[[NPDES ID2]:[ECHO BFR]],17,FALSE)</f>
        <v>37.664870000000001</v>
      </c>
      <c r="BB819">
        <f>VLOOKUP(Sheet1[[#This Row],[NPDES ID2]],Combined_Sheet__Major_Only___2[[NPDES ID2]:[ECHO BFR]],18,FALSE)</f>
        <v>-97.111429999999999</v>
      </c>
      <c r="BC819" t="str">
        <f>IF(ISNUMBER(SEARCH("aerobic",$AW819)),"aerobic","")</f>
        <v>aerobic</v>
      </c>
      <c r="BD819" t="str">
        <f>IF(ISNUMBER(SEARCH("anaer",$AW819)),"anaer","")</f>
        <v/>
      </c>
      <c r="BE819" t="str">
        <f>IF(ISNUMBER(SEARCH("thickening",$AZ819)),"thickening","")</f>
        <v>thickening</v>
      </c>
      <c r="BF819" s="2" t="str">
        <f>IF(ISNUMBER(SEARCH("airDry",$AW819)),"airDry","")</f>
        <v/>
      </c>
      <c r="BG819" s="2" t="str">
        <f>IF(ISNUMBER(SEARCH("heatDry",$AY819)),"heatDry","")</f>
        <v/>
      </c>
      <c r="BH819" s="2" t="str">
        <f>IF(AND(ISNUMBER(SEARCH("aerobic",$AW819)),ISNUMBER(SEARCH("anaer",$AW819))),"Combined Aer and Anaer.","")</f>
        <v/>
      </c>
    </row>
    <row r="820" spans="1:60" x14ac:dyDescent="0.25">
      <c r="A820" s="4">
        <v>1585</v>
      </c>
      <c r="B820" t="s">
        <v>7454</v>
      </c>
      <c r="C820">
        <v>82.5</v>
      </c>
      <c r="D820">
        <v>1295.741426571351</v>
      </c>
      <c r="E820">
        <v>1295.0455752703269</v>
      </c>
      <c r="F820">
        <v>909.63812465295314</v>
      </c>
      <c r="G820">
        <v>1706.6370823895941</v>
      </c>
      <c r="H820">
        <v>-117.3590832357384</v>
      </c>
      <c r="I820">
        <v>-119.6462339949682</v>
      </c>
      <c r="J820">
        <v>-135.2489748178491</v>
      </c>
      <c r="K820">
        <v>-93.828628489353633</v>
      </c>
      <c r="L820">
        <v>53.683390315512717</v>
      </c>
      <c r="M820">
        <v>53.440743785425767</v>
      </c>
      <c r="N820">
        <v>52.637697044660541</v>
      </c>
      <c r="O820">
        <v>55.387704957537963</v>
      </c>
      <c r="P820">
        <v>1.9314404798554641</v>
      </c>
      <c r="Q820">
        <v>1.953993174106782</v>
      </c>
      <c r="R820">
        <v>1.6046110233490829</v>
      </c>
      <c r="S820">
        <v>2.200791047665259</v>
      </c>
      <c r="T820">
        <v>76643.883534955603</v>
      </c>
      <c r="U820">
        <v>76643.825995310821</v>
      </c>
      <c r="V820">
        <v>76592.2936441778</v>
      </c>
      <c r="W820">
        <v>76695.83000168408</v>
      </c>
      <c r="X820">
        <v>5301.8079214173858</v>
      </c>
      <c r="Y820">
        <v>5323.6129481850012</v>
      </c>
      <c r="Z820">
        <v>5140.554511974904</v>
      </c>
      <c r="AA820">
        <v>5405.5841307733444</v>
      </c>
      <c r="AB820">
        <v>1032.8272122854689</v>
      </c>
      <c r="AC820">
        <v>1019.961361614519</v>
      </c>
      <c r="AD820">
        <v>863.01950524645827</v>
      </c>
      <c r="AE820">
        <v>1233.4567827345929</v>
      </c>
      <c r="AF820">
        <v>63.76966408314712</v>
      </c>
      <c r="AG820">
        <v>63.481312692602117</v>
      </c>
      <c r="AH820">
        <v>62.527740952656252</v>
      </c>
      <c r="AI820">
        <v>65.794105418346334</v>
      </c>
      <c r="AJ820">
        <v>0.55548955398910493</v>
      </c>
      <c r="AK820">
        <v>0.5554895642261124</v>
      </c>
      <c r="AL820">
        <v>0.55548720729364787</v>
      </c>
      <c r="AM820">
        <v>0.55549188712058395</v>
      </c>
      <c r="AN820">
        <v>0.96774704230725395</v>
      </c>
      <c r="AO820">
        <v>0.96774704230725406</v>
      </c>
      <c r="AP820">
        <v>0.96774704230725406</v>
      </c>
      <c r="AQ820">
        <v>0.96774704230725406</v>
      </c>
      <c r="AR820">
        <v>13.219005576215</v>
      </c>
      <c r="AS820">
        <v>13.219005576215</v>
      </c>
      <c r="AT820">
        <v>13.219005576215</v>
      </c>
      <c r="AU820">
        <v>13.219005576215</v>
      </c>
      <c r="AV820" t="str">
        <f>VLOOKUP(Sheet1[[#This Row],[NPDES ID2]],Combined_Sheet__Major_Only___2[[NPDES ID2]:[ECHO BFR]],3,FALSE)</f>
        <v>MO</v>
      </c>
      <c r="AW820" t="s">
        <v>41</v>
      </c>
      <c r="AX820" t="str">
        <f>VLOOKUP(Sheet1[[#This Row],[NPDES ID2]],Combined_Sheet__Major_Only___2[[NPDES ID2]:[ECHO BFR]],27,FALSE)</f>
        <v>other</v>
      </c>
      <c r="AY820" t="str">
        <f>VLOOKUP(Sheet1[[#This Row],[NPDES ID2]],Combined_Sheet__Major_Only___2[[NPDES ID2]:[ECHO BFR]],28,FALSE)</f>
        <v>-</v>
      </c>
      <c r="AZ820" t="str">
        <f>VLOOKUP(Sheet1[[#This Row],[NPDES ID2]],Combined_Sheet__Major_Only___2[[NPDES ID2]:[ECHO BFR]],29,FALSE)</f>
        <v>thickening</v>
      </c>
      <c r="BA820">
        <f>VLOOKUP(Sheet1[[#This Row],[NPDES ID2]],Combined_Sheet__Major_Only___2[[NPDES ID2]:[ECHO BFR]],17,FALSE)</f>
        <v>37.858809000000001</v>
      </c>
      <c r="BB820">
        <f>VLOOKUP(Sheet1[[#This Row],[NPDES ID2]],Combined_Sheet__Major_Only___2[[NPDES ID2]:[ECHO BFR]],18,FALSE)</f>
        <v>-92.166634000000002</v>
      </c>
      <c r="BC820" t="str">
        <f>IF(ISNUMBER(SEARCH("aerobic",$AW820)),"aerobic","")</f>
        <v>aerobic</v>
      </c>
      <c r="BD820" t="str">
        <f>IF(ISNUMBER(SEARCH("anaer",$AW820)),"anaer","")</f>
        <v/>
      </c>
      <c r="BE820" t="str">
        <f>IF(ISNUMBER(SEARCH("thickening",$AZ820)),"thickening","")</f>
        <v>thickening</v>
      </c>
      <c r="BF820" s="3" t="str">
        <f>IF(ISNUMBER(SEARCH("airDry",$AW820)),"airDry","")</f>
        <v/>
      </c>
      <c r="BG820" s="3" t="str">
        <f>IF(ISNUMBER(SEARCH("heatDry",$AY820)),"heatDry","")</f>
        <v/>
      </c>
      <c r="BH820" s="3" t="str">
        <f>IF(AND(ISNUMBER(SEARCH("aerobic",$AW820)),ISNUMBER(SEARCH("anaer",$AW820))),"Combined Aer and Anaer.","")</f>
        <v/>
      </c>
    </row>
    <row r="821" spans="1:60" x14ac:dyDescent="0.25">
      <c r="A821" s="4">
        <v>1304</v>
      </c>
      <c r="B821" t="s">
        <v>6207</v>
      </c>
      <c r="C821">
        <v>178</v>
      </c>
      <c r="D821">
        <v>727.20118506562653</v>
      </c>
      <c r="E821">
        <v>724.74361605173056</v>
      </c>
      <c r="F821">
        <v>528.05069023875694</v>
      </c>
      <c r="G821">
        <v>947.03438846613869</v>
      </c>
      <c r="H821">
        <v>-127.2534092168929</v>
      </c>
      <c r="I821">
        <v>-129.6567749020208</v>
      </c>
      <c r="J821">
        <v>-146.17187469789729</v>
      </c>
      <c r="K821">
        <v>-104.2669345615415</v>
      </c>
      <c r="L821">
        <v>107.3878825299974</v>
      </c>
      <c r="M821">
        <v>106.7976206145271</v>
      </c>
      <c r="N821">
        <v>104.843791567512</v>
      </c>
      <c r="O821">
        <v>111.5342342919549</v>
      </c>
      <c r="P821">
        <v>4.1846725837632226</v>
      </c>
      <c r="Q821">
        <v>4.2218729070397369</v>
      </c>
      <c r="R821">
        <v>3.511332215849837</v>
      </c>
      <c r="S821">
        <v>4.7769689399186106</v>
      </c>
      <c r="T821">
        <v>76915.060918739444</v>
      </c>
      <c r="U821">
        <v>76915.003180280473</v>
      </c>
      <c r="V821">
        <v>76863.292771689288</v>
      </c>
      <c r="W821">
        <v>76967.186873801416</v>
      </c>
      <c r="X821">
        <v>5739.3903188541508</v>
      </c>
      <c r="Y821">
        <v>5768.2246395992479</v>
      </c>
      <c r="Z821">
        <v>5527.3261378799853</v>
      </c>
      <c r="AA821">
        <v>5876.1649224100211</v>
      </c>
      <c r="AB821">
        <v>872.42014098862319</v>
      </c>
      <c r="AC821">
        <v>864.67549733289991</v>
      </c>
      <c r="AD821">
        <v>758.03692459625495</v>
      </c>
      <c r="AE821">
        <v>998.85074632041096</v>
      </c>
      <c r="AF821">
        <v>59.124250350980127</v>
      </c>
      <c r="AG821">
        <v>58.799049455554837</v>
      </c>
      <c r="AH821">
        <v>57.724016981083643</v>
      </c>
      <c r="AI821">
        <v>61.406926104908933</v>
      </c>
      <c r="AJ821">
        <v>0.49877920457994451</v>
      </c>
      <c r="AK821">
        <v>0.49877922367400501</v>
      </c>
      <c r="AL821">
        <v>0.49877482560593372</v>
      </c>
      <c r="AM821">
        <v>0.49878355826608889</v>
      </c>
      <c r="AN821">
        <v>0.96785551302923578</v>
      </c>
      <c r="AO821">
        <v>0.967855513029236</v>
      </c>
      <c r="AP821">
        <v>0.967855513029236</v>
      </c>
      <c r="AQ821">
        <v>0.967855513029236</v>
      </c>
      <c r="AR821">
        <v>14.17157213599465</v>
      </c>
      <c r="AS821">
        <v>14.17157213599465</v>
      </c>
      <c r="AT821">
        <v>14.17157213599465</v>
      </c>
      <c r="AU821">
        <v>14.17157213599465</v>
      </c>
      <c r="AV821" t="str">
        <f>VLOOKUP(Sheet1[[#This Row],[NPDES ID2]],Combined_Sheet__Major_Only___2[[NPDES ID2]:[ECHO BFR]],3,FALSE)</f>
        <v>PA</v>
      </c>
      <c r="AW821" t="s">
        <v>41</v>
      </c>
      <c r="AX821" t="str">
        <f>VLOOKUP(Sheet1[[#This Row],[NPDES ID2]],Combined_Sheet__Major_Only___2[[NPDES ID2]:[ECHO BFR]],27,FALSE)</f>
        <v>-</v>
      </c>
      <c r="AY821" t="str">
        <f>VLOOKUP(Sheet1[[#This Row],[NPDES ID2]],Combined_Sheet__Major_Only___2[[NPDES ID2]:[ECHO BFR]],28,FALSE)</f>
        <v>-</v>
      </c>
      <c r="AZ821" t="str">
        <f>VLOOKUP(Sheet1[[#This Row],[NPDES ID2]],Combined_Sheet__Major_Only___2[[NPDES ID2]:[ECHO BFR]],29,FALSE)</f>
        <v>thickening</v>
      </c>
      <c r="BA821">
        <f>VLOOKUP(Sheet1[[#This Row],[NPDES ID2]],Combined_Sheet__Major_Only___2[[NPDES ID2]:[ECHO BFR]],17,FALSE)</f>
        <v>40.941401999999997</v>
      </c>
      <c r="BB821">
        <f>VLOOKUP(Sheet1[[#This Row],[NPDES ID2]],Combined_Sheet__Major_Only___2[[NPDES ID2]:[ECHO BFR]],18,FALSE)</f>
        <v>-79.001564000000002</v>
      </c>
      <c r="BC821" t="str">
        <f>IF(ISNUMBER(SEARCH("aerobic",$AW821)),"aerobic","")</f>
        <v>aerobic</v>
      </c>
      <c r="BD821" t="str">
        <f>IF(ISNUMBER(SEARCH("anaer",$AW821)),"anaer","")</f>
        <v/>
      </c>
      <c r="BE821" t="str">
        <f>IF(ISNUMBER(SEARCH("thickening",$AZ821)),"thickening","")</f>
        <v>thickening</v>
      </c>
      <c r="BF821" s="2" t="str">
        <f>IF(ISNUMBER(SEARCH("airDry",$AW821)),"airDry","")</f>
        <v/>
      </c>
      <c r="BG821" s="2" t="str">
        <f>IF(ISNUMBER(SEARCH("heatDry",$AY821)),"heatDry","")</f>
        <v/>
      </c>
      <c r="BH821" s="2" t="str">
        <f>IF(AND(ISNUMBER(SEARCH("aerobic",$AW821)),ISNUMBER(SEARCH("anaer",$AW821))),"Combined Aer and Anaer.","")</f>
        <v/>
      </c>
    </row>
    <row r="822" spans="1:60" x14ac:dyDescent="0.25">
      <c r="A822" s="4">
        <v>2443</v>
      </c>
      <c r="B822" t="s">
        <v>11383</v>
      </c>
      <c r="C822">
        <v>235.02</v>
      </c>
      <c r="D822">
        <v>536.48003143441781</v>
      </c>
      <c r="E822">
        <v>536.17735823637838</v>
      </c>
      <c r="F822">
        <v>397.92401577649821</v>
      </c>
      <c r="G822">
        <v>691.9354401746798</v>
      </c>
      <c r="H822">
        <v>-113.9634692408786</v>
      </c>
      <c r="I822">
        <v>-116.381270114061</v>
      </c>
      <c r="J822">
        <v>-132.19881680256319</v>
      </c>
      <c r="K822">
        <v>-90.300771770160068</v>
      </c>
      <c r="L822">
        <v>157.08230089072109</v>
      </c>
      <c r="M822">
        <v>156.4241352332848</v>
      </c>
      <c r="N822">
        <v>154.24503628915389</v>
      </c>
      <c r="O822">
        <v>161.70629590448249</v>
      </c>
      <c r="P822">
        <v>5.493266640279213</v>
      </c>
      <c r="Q822">
        <v>5.5634046344984771</v>
      </c>
      <c r="R822">
        <v>4.5325849866931209</v>
      </c>
      <c r="S822">
        <v>6.2841338524705357</v>
      </c>
      <c r="T822">
        <v>77191.825994537328</v>
      </c>
      <c r="U822">
        <v>77191.768053167529</v>
      </c>
      <c r="V822">
        <v>77139.875918190417</v>
      </c>
      <c r="W822">
        <v>77244.135136344179</v>
      </c>
      <c r="X822">
        <v>5198.3387488128847</v>
      </c>
      <c r="Y822">
        <v>5218.0605027881629</v>
      </c>
      <c r="Z822">
        <v>5051.7405874665601</v>
      </c>
      <c r="AA822">
        <v>5292.6591566470233</v>
      </c>
      <c r="AB822">
        <v>995.28619811471833</v>
      </c>
      <c r="AC822">
        <v>983.96443804832575</v>
      </c>
      <c r="AD822">
        <v>834.69884213524881</v>
      </c>
      <c r="AE822">
        <v>1186.581730117744</v>
      </c>
      <c r="AF822">
        <v>65.501960870051064</v>
      </c>
      <c r="AG822">
        <v>65.227179223495497</v>
      </c>
      <c r="AH822">
        <v>64.319537044247184</v>
      </c>
      <c r="AI822">
        <v>67.429875374028768</v>
      </c>
      <c r="AJ822">
        <v>0.57665954007624298</v>
      </c>
      <c r="AK822">
        <v>0.57665956984397826</v>
      </c>
      <c r="AL822">
        <v>0.57665271122082418</v>
      </c>
      <c r="AM822">
        <v>0.57666632951998142</v>
      </c>
      <c r="AN822">
        <v>0.96796546909013781</v>
      </c>
      <c r="AO822">
        <v>0.96796546909013803</v>
      </c>
      <c r="AP822">
        <v>0.96796546909013803</v>
      </c>
      <c r="AQ822">
        <v>0.96796546909013803</v>
      </c>
      <c r="AR822">
        <v>13.709518568506841</v>
      </c>
      <c r="AS822">
        <v>13.709518568506841</v>
      </c>
      <c r="AT822">
        <v>13.709518568506841</v>
      </c>
      <c r="AU822">
        <v>13.709518568506841</v>
      </c>
      <c r="AV822" t="str">
        <f>VLOOKUP(Sheet1[[#This Row],[NPDES ID2]],Combined_Sheet__Major_Only___2[[NPDES ID2]:[ECHO BFR]],3,FALSE)</f>
        <v>KS</v>
      </c>
      <c r="AW822" t="s">
        <v>41</v>
      </c>
      <c r="AX822" t="str">
        <f>VLOOKUP(Sheet1[[#This Row],[NPDES ID2]],Combined_Sheet__Major_Only___2[[NPDES ID2]:[ECHO BFR]],27,FALSE)</f>
        <v>longTermSludgeStore</v>
      </c>
      <c r="AY822" t="str">
        <f>VLOOKUP(Sheet1[[#This Row],[NPDES ID2]],Combined_Sheet__Major_Only___2[[NPDES ID2]:[ECHO BFR]],28,FALSE)</f>
        <v>-</v>
      </c>
      <c r="AZ822" t="str">
        <f>VLOOKUP(Sheet1[[#This Row],[NPDES ID2]],Combined_Sheet__Major_Only___2[[NPDES ID2]:[ECHO BFR]],29,FALSE)</f>
        <v>preliminaryOps, thickening</v>
      </c>
      <c r="BA822">
        <f>VLOOKUP(Sheet1[[#This Row],[NPDES ID2]],Combined_Sheet__Major_Only___2[[NPDES ID2]:[ECHO BFR]],17,FALSE)</f>
        <v>38.621712524914003</v>
      </c>
      <c r="BB822">
        <f>VLOOKUP(Sheet1[[#This Row],[NPDES ID2]],Combined_Sheet__Major_Only___2[[NPDES ID2]:[ECHO BFR]],18,FALSE)</f>
        <v>-95.2697376603641</v>
      </c>
      <c r="BC822" t="str">
        <f>IF(ISNUMBER(SEARCH("aerobic",$AW822)),"aerobic","")</f>
        <v>aerobic</v>
      </c>
      <c r="BD822" t="str">
        <f>IF(ISNUMBER(SEARCH("anaer",$AW822)),"anaer","")</f>
        <v/>
      </c>
      <c r="BE822" t="str">
        <f>IF(ISNUMBER(SEARCH("thickening",$AZ822)),"thickening","")</f>
        <v>thickening</v>
      </c>
      <c r="BF822" s="3" t="str">
        <f>IF(ISNUMBER(SEARCH("airDry",$AW822)),"airDry","")</f>
        <v/>
      </c>
      <c r="BG822" s="3" t="str">
        <f>IF(ISNUMBER(SEARCH("heatDry",$AY822)),"heatDry","")</f>
        <v/>
      </c>
      <c r="BH822" s="3" t="str">
        <f>IF(AND(ISNUMBER(SEARCH("aerobic",$AW822)),ISNUMBER(SEARCH("anaer",$AW822))),"Combined Aer and Anaer.","")</f>
        <v/>
      </c>
    </row>
    <row r="823" spans="1:60" x14ac:dyDescent="0.25">
      <c r="A823" s="4">
        <v>780</v>
      </c>
      <c r="B823" t="s">
        <v>3822</v>
      </c>
      <c r="C823">
        <v>1653.89</v>
      </c>
      <c r="D823">
        <v>502.04139930280581</v>
      </c>
      <c r="E823">
        <v>501.33094475310662</v>
      </c>
      <c r="F823">
        <v>424.37331357916378</v>
      </c>
      <c r="G823">
        <v>586.08121473255017</v>
      </c>
      <c r="H823">
        <v>-125.200949336457</v>
      </c>
      <c r="I823">
        <v>-127.78873589307349</v>
      </c>
      <c r="J823">
        <v>-143.8894318474494</v>
      </c>
      <c r="K823">
        <v>-102.4154210310941</v>
      </c>
      <c r="L823">
        <v>1009.075325283441</v>
      </c>
      <c r="M823">
        <v>1003.690783574893</v>
      </c>
      <c r="N823">
        <v>985.80845758021076</v>
      </c>
      <c r="O823">
        <v>1046.9756541430261</v>
      </c>
      <c r="P823">
        <v>38.855619041986813</v>
      </c>
      <c r="Q823">
        <v>39.244167106196521</v>
      </c>
      <c r="R823">
        <v>32.558632404192387</v>
      </c>
      <c r="S823">
        <v>44.306592367662553</v>
      </c>
      <c r="T823">
        <v>77208.703001588394</v>
      </c>
      <c r="U823">
        <v>77208.645047845188</v>
      </c>
      <c r="V823">
        <v>77156.741831276609</v>
      </c>
      <c r="W823">
        <v>77261.023314038684</v>
      </c>
      <c r="X823">
        <v>5696.7793022721344</v>
      </c>
      <c r="Y823">
        <v>5724.6019917565909</v>
      </c>
      <c r="Z823">
        <v>5491.969972768964</v>
      </c>
      <c r="AA823">
        <v>5828.8934691500117</v>
      </c>
      <c r="AB823">
        <v>941.23193484062108</v>
      </c>
      <c r="AC823">
        <v>931.53658662328849</v>
      </c>
      <c r="AD823">
        <v>807.80490733371118</v>
      </c>
      <c r="AE823">
        <v>1091.015740793423</v>
      </c>
      <c r="AF823">
        <v>59.797627853494262</v>
      </c>
      <c r="AG823">
        <v>59.476401222389299</v>
      </c>
      <c r="AH823">
        <v>58.423270435468851</v>
      </c>
      <c r="AI823">
        <v>62.041961155429263</v>
      </c>
      <c r="AJ823">
        <v>0.50699384707350925</v>
      </c>
      <c r="AK823">
        <v>0.50699403063349679</v>
      </c>
      <c r="AL823">
        <v>0.50695144443441276</v>
      </c>
      <c r="AM823">
        <v>0.50703600846480523</v>
      </c>
      <c r="AN823">
        <v>0.96797214983071111</v>
      </c>
      <c r="AO823">
        <v>0.967972149830711</v>
      </c>
      <c r="AP823">
        <v>0.967972149830711</v>
      </c>
      <c r="AQ823">
        <v>0.967972149830711</v>
      </c>
      <c r="AR823">
        <v>13.62645224762983</v>
      </c>
      <c r="AS823">
        <v>13.62645224762983</v>
      </c>
      <c r="AT823">
        <v>13.62645224762983</v>
      </c>
      <c r="AU823">
        <v>13.62645224762983</v>
      </c>
      <c r="AV823" t="str">
        <f>VLOOKUP(Sheet1[[#This Row],[NPDES ID2]],Combined_Sheet__Major_Only___2[[NPDES ID2]:[ECHO BFR]],3,FALSE)</f>
        <v>FL</v>
      </c>
      <c r="AW823" t="s">
        <v>41</v>
      </c>
      <c r="AX823" t="str">
        <f>VLOOKUP(Sheet1[[#This Row],[NPDES ID2]],Combined_Sheet__Major_Only___2[[NPDES ID2]:[ECHO BFR]],27,FALSE)</f>
        <v>-</v>
      </c>
      <c r="AY823" t="str">
        <f>VLOOKUP(Sheet1[[#This Row],[NPDES ID2]],Combined_Sheet__Major_Only___2[[NPDES ID2]:[ECHO BFR]],28,FALSE)</f>
        <v>-</v>
      </c>
      <c r="AZ823" t="str">
        <f>VLOOKUP(Sheet1[[#This Row],[NPDES ID2]],Combined_Sheet__Major_Only___2[[NPDES ID2]:[ECHO BFR]],29,FALSE)</f>
        <v>thickening</v>
      </c>
      <c r="BA823">
        <f>VLOOKUP(Sheet1[[#This Row],[NPDES ID2]],Combined_Sheet__Major_Only___2[[NPDES ID2]:[ECHO BFR]],17,FALSE)</f>
        <v>30.270686999999999</v>
      </c>
      <c r="BB823">
        <f>VLOOKUP(Sheet1[[#This Row],[NPDES ID2]],Combined_Sheet__Major_Only___2[[NPDES ID2]:[ECHO BFR]],18,FALSE)</f>
        <v>-82.124906999999993</v>
      </c>
      <c r="BC823" t="str">
        <f>IF(ISNUMBER(SEARCH("aerobic",$AW823)),"aerobic","")</f>
        <v>aerobic</v>
      </c>
      <c r="BD823" t="str">
        <f>IF(ISNUMBER(SEARCH("anaer",$AW823)),"anaer","")</f>
        <v/>
      </c>
      <c r="BE823" t="str">
        <f>IF(ISNUMBER(SEARCH("thickening",$AZ823)),"thickening","")</f>
        <v>thickening</v>
      </c>
      <c r="BF823" s="2" t="str">
        <f>IF(ISNUMBER(SEARCH("airDry",$AW823)),"airDry","")</f>
        <v/>
      </c>
      <c r="BG823" s="2" t="str">
        <f>IF(ISNUMBER(SEARCH("heatDry",$AY823)),"heatDry","")</f>
        <v/>
      </c>
      <c r="BH823" s="2" t="str">
        <f>IF(AND(ISNUMBER(SEARCH("aerobic",$AW823)),ISNUMBER(SEARCH("anaer",$AW823))),"Combined Aer and Anaer.","")</f>
        <v/>
      </c>
    </row>
    <row r="824" spans="1:60" x14ac:dyDescent="0.25">
      <c r="A824" s="4">
        <v>2324</v>
      </c>
      <c r="B824" t="s">
        <v>10851</v>
      </c>
      <c r="C824">
        <v>386.7</v>
      </c>
      <c r="D824">
        <v>408.6703446828248</v>
      </c>
      <c r="E824">
        <v>413.61559810484499</v>
      </c>
      <c r="F824">
        <v>314.53651587152308</v>
      </c>
      <c r="G824">
        <v>505.42035481515478</v>
      </c>
      <c r="H824">
        <v>-114.8688004144544</v>
      </c>
      <c r="I824">
        <v>-117.28603978979901</v>
      </c>
      <c r="J824">
        <v>-133.02585073371731</v>
      </c>
      <c r="K824">
        <v>-91.299488430042317</v>
      </c>
      <c r="L824">
        <v>256.47231700975988</v>
      </c>
      <c r="M824">
        <v>255.3738635697469</v>
      </c>
      <c r="N824">
        <v>251.73563589115301</v>
      </c>
      <c r="O824">
        <v>264.19138907623312</v>
      </c>
      <c r="P824">
        <v>9.0427423703068577</v>
      </c>
      <c r="Q824">
        <v>9.1582496934846844</v>
      </c>
      <c r="R824">
        <v>7.4793137316837228</v>
      </c>
      <c r="S824">
        <v>10.32613812398206</v>
      </c>
      <c r="T824">
        <v>77232.649881092919</v>
      </c>
      <c r="U824">
        <v>77232.591909793002</v>
      </c>
      <c r="V824">
        <v>77180.672969492472</v>
      </c>
      <c r="W824">
        <v>77284.986043631579</v>
      </c>
      <c r="X824">
        <v>5241.4924823108331</v>
      </c>
      <c r="Y824">
        <v>5261.8526193563484</v>
      </c>
      <c r="Z824">
        <v>5090.3574726010602</v>
      </c>
      <c r="AA824">
        <v>5338.744507088988</v>
      </c>
      <c r="AB824">
        <v>1003.406585415367</v>
      </c>
      <c r="AC824">
        <v>991.81110190536356</v>
      </c>
      <c r="AD824">
        <v>841.38184210559461</v>
      </c>
      <c r="AE824">
        <v>1195.7815828685741</v>
      </c>
      <c r="AF824">
        <v>64.998296616145666</v>
      </c>
      <c r="AG824">
        <v>64.719368398151659</v>
      </c>
      <c r="AH824">
        <v>63.799002907000833</v>
      </c>
      <c r="AI824">
        <v>66.954143953276059</v>
      </c>
      <c r="AJ824">
        <v>0.57050320410417432</v>
      </c>
      <c r="AK824">
        <v>0.57050325274848701</v>
      </c>
      <c r="AL824">
        <v>0.57049203656026337</v>
      </c>
      <c r="AM824">
        <v>0.57051430729483366</v>
      </c>
      <c r="AN824">
        <v>0.96798162439028301</v>
      </c>
      <c r="AO824">
        <v>0.96798162439028301</v>
      </c>
      <c r="AP824">
        <v>0.96798162439028301</v>
      </c>
      <c r="AQ824">
        <v>0.96798162439028301</v>
      </c>
      <c r="AR824">
        <v>13.605147040291429</v>
      </c>
      <c r="AS824">
        <v>13.605147040291421</v>
      </c>
      <c r="AT824">
        <v>13.605147040291421</v>
      </c>
      <c r="AU824">
        <v>13.605147040291421</v>
      </c>
      <c r="AV824" t="str">
        <f>VLOOKUP(Sheet1[[#This Row],[NPDES ID2]],Combined_Sheet__Major_Only___2[[NPDES ID2]:[ECHO BFR]],3,FALSE)</f>
        <v>GA</v>
      </c>
      <c r="AW824" t="s">
        <v>41</v>
      </c>
      <c r="AX824" t="str">
        <f>VLOOKUP(Sheet1[[#This Row],[NPDES ID2]],Combined_Sheet__Major_Only___2[[NPDES ID2]:[ECHO BFR]],27,FALSE)</f>
        <v>-</v>
      </c>
      <c r="AY824" t="str">
        <f>VLOOKUP(Sheet1[[#This Row],[NPDES ID2]],Combined_Sheet__Major_Only___2[[NPDES ID2]:[ECHO BFR]],28,FALSE)</f>
        <v>-</v>
      </c>
      <c r="AZ824" t="str">
        <f>VLOOKUP(Sheet1[[#This Row],[NPDES ID2]],Combined_Sheet__Major_Only___2[[NPDES ID2]:[ECHO BFR]],29,FALSE)</f>
        <v>thickening</v>
      </c>
      <c r="BA824">
        <f>VLOOKUP(Sheet1[[#This Row],[NPDES ID2]],Combined_Sheet__Major_Only___2[[NPDES ID2]:[ECHO BFR]],17,FALSE)</f>
        <v>33.326382000000002</v>
      </c>
      <c r="BB824">
        <f>VLOOKUP(Sheet1[[#This Row],[NPDES ID2]],Combined_Sheet__Major_Only___2[[NPDES ID2]:[ECHO BFR]],18,FALSE)</f>
        <v>-84.132934000000006</v>
      </c>
      <c r="BC824" t="str">
        <f>IF(ISNUMBER(SEARCH("aerobic",$AW824)),"aerobic","")</f>
        <v>aerobic</v>
      </c>
      <c r="BD824" t="str">
        <f>IF(ISNUMBER(SEARCH("anaer",$AW824)),"anaer","")</f>
        <v/>
      </c>
      <c r="BE824" t="str">
        <f>IF(ISNUMBER(SEARCH("thickening",$AZ824)),"thickening","")</f>
        <v>thickening</v>
      </c>
      <c r="BF824" s="2" t="str">
        <f>IF(ISNUMBER(SEARCH("airDry",$AW824)),"airDry","")</f>
        <v/>
      </c>
      <c r="BG824" s="2" t="str">
        <f>IF(ISNUMBER(SEARCH("heatDry",$AY824)),"heatDry","")</f>
        <v/>
      </c>
      <c r="BH824" s="2" t="str">
        <f>IF(AND(ISNUMBER(SEARCH("aerobic",$AW824)),ISNUMBER(SEARCH("anaer",$AW824))),"Combined Aer and Anaer.","")</f>
        <v/>
      </c>
    </row>
    <row r="825" spans="1:60" x14ac:dyDescent="0.25">
      <c r="A825" s="4">
        <v>1070</v>
      </c>
      <c r="B825" t="s">
        <v>5161</v>
      </c>
      <c r="C825">
        <v>374.52199999999999</v>
      </c>
      <c r="D825">
        <v>420.3222537247143</v>
      </c>
      <c r="E825">
        <v>425.48772866524428</v>
      </c>
      <c r="F825">
        <v>323.33884362841587</v>
      </c>
      <c r="G825">
        <v>522.41153330072154</v>
      </c>
      <c r="H825">
        <v>-116.6354218916001</v>
      </c>
      <c r="I825">
        <v>-118.99259211873709</v>
      </c>
      <c r="J825">
        <v>-134.6174941693539</v>
      </c>
      <c r="K825">
        <v>-93.150359522028197</v>
      </c>
      <c r="L825">
        <v>244.92929962756261</v>
      </c>
      <c r="M825">
        <v>243.83792081648079</v>
      </c>
      <c r="N825">
        <v>240.22348417029789</v>
      </c>
      <c r="O825">
        <v>252.59819360114989</v>
      </c>
      <c r="P825">
        <v>8.7653485352149438</v>
      </c>
      <c r="Q825">
        <v>8.8726827905232071</v>
      </c>
      <c r="R825">
        <v>7.2771481447490354</v>
      </c>
      <c r="S825">
        <v>9.9851717489924106</v>
      </c>
      <c r="T825">
        <v>77368.320908520851</v>
      </c>
      <c r="U825">
        <v>77368.262837753486</v>
      </c>
      <c r="V825">
        <v>77316.254814661646</v>
      </c>
      <c r="W825">
        <v>77420.746869722949</v>
      </c>
      <c r="X825">
        <v>5325.1146342432949</v>
      </c>
      <c r="Y825">
        <v>5346.6901570215796</v>
      </c>
      <c r="Z825">
        <v>5165.3777815640997</v>
      </c>
      <c r="AA825">
        <v>5427.9181022206494</v>
      </c>
      <c r="AB825">
        <v>865.81049898456104</v>
      </c>
      <c r="AC825">
        <v>858.44732014873694</v>
      </c>
      <c r="AD825">
        <v>745.06110668324777</v>
      </c>
      <c r="AE825">
        <v>1004.187103442733</v>
      </c>
      <c r="AF825">
        <v>64.091189328759725</v>
      </c>
      <c r="AG825">
        <v>63.805109436956599</v>
      </c>
      <c r="AH825">
        <v>62.860839659126547</v>
      </c>
      <c r="AI825">
        <v>66.097549306056109</v>
      </c>
      <c r="AJ825">
        <v>0.55941796603141036</v>
      </c>
      <c r="AK825">
        <v>0.55941801011052328</v>
      </c>
      <c r="AL825">
        <v>0.55940784799656773</v>
      </c>
      <c r="AM825">
        <v>0.55942802574364903</v>
      </c>
      <c r="AN825">
        <v>0.96803519683459338</v>
      </c>
      <c r="AO825">
        <v>0.96803519683459349</v>
      </c>
      <c r="AP825">
        <v>0.96803519683459349</v>
      </c>
      <c r="AQ825">
        <v>0.96803519683459349</v>
      </c>
      <c r="AR825">
        <v>14.74629660961892</v>
      </c>
      <c r="AS825">
        <v>14.746296609618931</v>
      </c>
      <c r="AT825">
        <v>14.746296609618931</v>
      </c>
      <c r="AU825">
        <v>14.746296609618931</v>
      </c>
      <c r="AV825" t="str">
        <f>VLOOKUP(Sheet1[[#This Row],[NPDES ID2]],Combined_Sheet__Major_Only___2[[NPDES ID2]:[ECHO BFR]],3,FALSE)</f>
        <v>PA</v>
      </c>
      <c r="AW825" t="s">
        <v>41</v>
      </c>
      <c r="AX825" t="str">
        <f>VLOOKUP(Sheet1[[#This Row],[NPDES ID2]],Combined_Sheet__Major_Only___2[[NPDES ID2]:[ECHO BFR]],27,FALSE)</f>
        <v>-</v>
      </c>
      <c r="AY825" t="str">
        <f>VLOOKUP(Sheet1[[#This Row],[NPDES ID2]],Combined_Sheet__Major_Only___2[[NPDES ID2]:[ECHO BFR]],28,FALSE)</f>
        <v>-</v>
      </c>
      <c r="AZ825" t="str">
        <f>VLOOKUP(Sheet1[[#This Row],[NPDES ID2]],Combined_Sheet__Major_Only___2[[NPDES ID2]:[ECHO BFR]],29,FALSE)</f>
        <v>thickening</v>
      </c>
      <c r="BA825">
        <f>VLOOKUP(Sheet1[[#This Row],[NPDES ID2]],Combined_Sheet__Major_Only___2[[NPDES ID2]:[ECHO BFR]],17,FALSE)</f>
        <v>40.236190000000001</v>
      </c>
      <c r="BB825">
        <f>VLOOKUP(Sheet1[[#This Row],[NPDES ID2]],Combined_Sheet__Major_Only___2[[NPDES ID2]:[ECHO BFR]],18,FALSE)</f>
        <v>-75.192899999999995</v>
      </c>
      <c r="BC825" t="str">
        <f>IF(ISNUMBER(SEARCH("aerobic",$AW825)),"aerobic","")</f>
        <v>aerobic</v>
      </c>
      <c r="BD825" t="str">
        <f>IF(ISNUMBER(SEARCH("anaer",$AW825)),"anaer","")</f>
        <v/>
      </c>
      <c r="BE825" t="str">
        <f>IF(ISNUMBER(SEARCH("thickening",$AZ825)),"thickening","")</f>
        <v>thickening</v>
      </c>
      <c r="BF825" s="2" t="str">
        <f>IF(ISNUMBER(SEARCH("airDry",$AW825)),"airDry","")</f>
        <v/>
      </c>
      <c r="BG825" s="2" t="str">
        <f>IF(ISNUMBER(SEARCH("heatDry",$AY825)),"heatDry","")</f>
        <v/>
      </c>
      <c r="BH825" s="2" t="str">
        <f>IF(AND(ISNUMBER(SEARCH("aerobic",$AW825)),ISNUMBER(SEARCH("anaer",$AW825))),"Combined Aer and Anaer.","")</f>
        <v/>
      </c>
    </row>
    <row r="826" spans="1:60" x14ac:dyDescent="0.25">
      <c r="A826" s="4">
        <v>1260</v>
      </c>
      <c r="B826" t="s">
        <v>6017</v>
      </c>
      <c r="C826">
        <v>207.11</v>
      </c>
      <c r="D826">
        <v>587.78789024813614</v>
      </c>
      <c r="E826">
        <v>585.58092433349839</v>
      </c>
      <c r="F826">
        <v>431.55962990058339</v>
      </c>
      <c r="G826">
        <v>761.0729714318918</v>
      </c>
      <c r="H826">
        <v>-114.32928346496681</v>
      </c>
      <c r="I826">
        <v>-116.74786634806659</v>
      </c>
      <c r="J826">
        <v>-132.52716249602599</v>
      </c>
      <c r="K826">
        <v>-90.674152275628785</v>
      </c>
      <c r="L826">
        <v>138.032874094221</v>
      </c>
      <c r="M826">
        <v>137.44970344653271</v>
      </c>
      <c r="N826">
        <v>135.51910219317921</v>
      </c>
      <c r="O826">
        <v>142.12972858564339</v>
      </c>
      <c r="P826">
        <v>4.8417648678176821</v>
      </c>
      <c r="Q826">
        <v>4.9035920892947278</v>
      </c>
      <c r="R826">
        <v>3.9985880772957629</v>
      </c>
      <c r="S826">
        <v>5.5351362455027413</v>
      </c>
      <c r="T826">
        <v>77527.238661338051</v>
      </c>
      <c r="U826">
        <v>77527.180474059831</v>
      </c>
      <c r="V826">
        <v>77475.068104172082</v>
      </c>
      <c r="W826">
        <v>77579.769807870194</v>
      </c>
      <c r="X826">
        <v>5235.8869160360946</v>
      </c>
      <c r="Y826">
        <v>5255.9285601047241</v>
      </c>
      <c r="Z826">
        <v>5087.0061673961482</v>
      </c>
      <c r="AA826">
        <v>5331.6760822295519</v>
      </c>
      <c r="AB826">
        <v>851.49483440609993</v>
      </c>
      <c r="AC826">
        <v>844.58063077636189</v>
      </c>
      <c r="AD826">
        <v>732.99564140671941</v>
      </c>
      <c r="AE826">
        <v>988.38042110891229</v>
      </c>
      <c r="AF826">
        <v>65.314916799867717</v>
      </c>
      <c r="AG826">
        <v>65.038693129982661</v>
      </c>
      <c r="AH826">
        <v>64.126016247600006</v>
      </c>
      <c r="AI826">
        <v>67.253272386802252</v>
      </c>
      <c r="AJ826">
        <v>0.57437317346238548</v>
      </c>
      <c r="AK826">
        <v>0.57437319823762623</v>
      </c>
      <c r="AL826">
        <v>0.57436749097437056</v>
      </c>
      <c r="AM826">
        <v>0.57437882314217137</v>
      </c>
      <c r="AN826">
        <v>0.96809772118303616</v>
      </c>
      <c r="AO826">
        <v>0.96809772118303605</v>
      </c>
      <c r="AP826">
        <v>0.96809772118303605</v>
      </c>
      <c r="AQ826">
        <v>0.96809772118303605</v>
      </c>
      <c r="AR826">
        <v>15.025950166338079</v>
      </c>
      <c r="AS826">
        <v>15.02595016633807</v>
      </c>
      <c r="AT826">
        <v>15.02595016633807</v>
      </c>
      <c r="AU826">
        <v>15.02595016633807</v>
      </c>
      <c r="AV826" t="str">
        <f>VLOOKUP(Sheet1[[#This Row],[NPDES ID2]],Combined_Sheet__Major_Only___2[[NPDES ID2]:[ECHO BFR]],3,FALSE)</f>
        <v>MO</v>
      </c>
      <c r="AW826" t="s">
        <v>41</v>
      </c>
      <c r="AX826" t="str">
        <f>VLOOKUP(Sheet1[[#This Row],[NPDES ID2]],Combined_Sheet__Major_Only___2[[NPDES ID2]:[ECHO BFR]],27,FALSE)</f>
        <v>-</v>
      </c>
      <c r="AY826" t="str">
        <f>VLOOKUP(Sheet1[[#This Row],[NPDES ID2]],Combined_Sheet__Major_Only___2[[NPDES ID2]:[ECHO BFR]],28,FALSE)</f>
        <v>-</v>
      </c>
      <c r="AZ826" t="str">
        <f>VLOOKUP(Sheet1[[#This Row],[NPDES ID2]],Combined_Sheet__Major_Only___2[[NPDES ID2]:[ECHO BFR]],29,FALSE)</f>
        <v>thickening</v>
      </c>
      <c r="BA826">
        <f>VLOOKUP(Sheet1[[#This Row],[NPDES ID2]],Combined_Sheet__Major_Only___2[[NPDES ID2]:[ECHO BFR]],17,FALSE)</f>
        <v>38.978467999999999</v>
      </c>
      <c r="BB826">
        <f>VLOOKUP(Sheet1[[#This Row],[NPDES ID2]],Combined_Sheet__Major_Only___2[[NPDES ID2]:[ECHO BFR]],18,FALSE)</f>
        <v>-92.721789999999999</v>
      </c>
      <c r="BC826" t="str">
        <f>IF(ISNUMBER(SEARCH("aerobic",$AW826)),"aerobic","")</f>
        <v>aerobic</v>
      </c>
      <c r="BD826" t="str">
        <f>IF(ISNUMBER(SEARCH("anaer",$AW826)),"anaer","")</f>
        <v/>
      </c>
      <c r="BE826" t="str">
        <f>IF(ISNUMBER(SEARCH("thickening",$AZ826)),"thickening","")</f>
        <v>thickening</v>
      </c>
      <c r="BF826" s="2" t="str">
        <f>IF(ISNUMBER(SEARCH("airDry",$AW826)),"airDry","")</f>
        <v/>
      </c>
      <c r="BG826" s="2" t="str">
        <f>IF(ISNUMBER(SEARCH("heatDry",$AY826)),"heatDry","")</f>
        <v/>
      </c>
      <c r="BH826" s="2" t="str">
        <f>IF(AND(ISNUMBER(SEARCH("aerobic",$AW826)),ISNUMBER(SEARCH("anaer",$AW826))),"Combined Aer and Anaer.","")</f>
        <v/>
      </c>
    </row>
    <row r="827" spans="1:60" x14ac:dyDescent="0.25">
      <c r="A827" s="4">
        <v>2336</v>
      </c>
      <c r="B827" t="s">
        <v>10902</v>
      </c>
      <c r="C827">
        <v>374.49</v>
      </c>
      <c r="D827">
        <v>452.9219930042446</v>
      </c>
      <c r="E827">
        <v>457.78461107959492</v>
      </c>
      <c r="F827">
        <v>346.20796287706378</v>
      </c>
      <c r="G827">
        <v>562.99243380581458</v>
      </c>
      <c r="H827">
        <v>-126.3337950914723</v>
      </c>
      <c r="I827">
        <v>-128.80982929286529</v>
      </c>
      <c r="J827">
        <v>-145.20796263753991</v>
      </c>
      <c r="K827">
        <v>-103.37304424710931</v>
      </c>
      <c r="L827">
        <v>227.33041801540099</v>
      </c>
      <c r="M827">
        <v>226.10001562583329</v>
      </c>
      <c r="N827">
        <v>222.02523191096</v>
      </c>
      <c r="O827">
        <v>235.9761099113978</v>
      </c>
      <c r="P827">
        <v>8.801080204620753</v>
      </c>
      <c r="Q827">
        <v>8.8845649032461296</v>
      </c>
      <c r="R827">
        <v>7.3791565126079632</v>
      </c>
      <c r="S827">
        <v>10.04050021188152</v>
      </c>
      <c r="T827">
        <v>77552.35171441632</v>
      </c>
      <c r="U827">
        <v>77552.293508726449</v>
      </c>
      <c r="V827">
        <v>77500.16464938689</v>
      </c>
      <c r="W827">
        <v>77604.899482910027</v>
      </c>
      <c r="X827">
        <v>5751.247159586479</v>
      </c>
      <c r="Y827">
        <v>5779.7221927755727</v>
      </c>
      <c r="Z827">
        <v>5541.9039398514306</v>
      </c>
      <c r="AA827">
        <v>5886.2460109507738</v>
      </c>
      <c r="AB827">
        <v>1136.313973258066</v>
      </c>
      <c r="AC827">
        <v>1119.67643773329</v>
      </c>
      <c r="AD827">
        <v>947.21798606393429</v>
      </c>
      <c r="AE827">
        <v>1355.363599417492</v>
      </c>
      <c r="AF827">
        <v>59.491267074496719</v>
      </c>
      <c r="AG827">
        <v>59.168766008500697</v>
      </c>
      <c r="AH827">
        <v>58.103983565011298</v>
      </c>
      <c r="AI827">
        <v>61.753412549725972</v>
      </c>
      <c r="AJ827">
        <v>0.50325625057279999</v>
      </c>
      <c r="AK827">
        <v>0.50325629456499865</v>
      </c>
      <c r="AL827">
        <v>0.50324615055925814</v>
      </c>
      <c r="AM827">
        <v>0.5032662923904565</v>
      </c>
      <c r="AN827">
        <v>0.96810757924910706</v>
      </c>
      <c r="AO827">
        <v>0.96810757924910695</v>
      </c>
      <c r="AP827">
        <v>0.96810757924910695</v>
      </c>
      <c r="AQ827">
        <v>0.96810757924910695</v>
      </c>
      <c r="AR827">
        <v>12.23617836653267</v>
      </c>
      <c r="AS827">
        <v>12.23617836653268</v>
      </c>
      <c r="AT827">
        <v>12.23617836653268</v>
      </c>
      <c r="AU827">
        <v>12.23617836653268</v>
      </c>
      <c r="AV827" t="str">
        <f>VLOOKUP(Sheet1[[#This Row],[NPDES ID2]],Combined_Sheet__Major_Only___2[[NPDES ID2]:[ECHO BFR]],3,FALSE)</f>
        <v>PA</v>
      </c>
      <c r="AW827" t="s">
        <v>544</v>
      </c>
      <c r="AX827" t="str">
        <f>VLOOKUP(Sheet1[[#This Row],[NPDES ID2]],Combined_Sheet__Major_Only___2[[NPDES ID2]:[ECHO BFR]],27,FALSE)</f>
        <v>-</v>
      </c>
      <c r="AY827" t="str">
        <f>VLOOKUP(Sheet1[[#This Row],[NPDES ID2]],Combined_Sheet__Major_Only___2[[NPDES ID2]:[ECHO BFR]],28,FALSE)</f>
        <v>-</v>
      </c>
      <c r="AZ827" t="str">
        <f>VLOOKUP(Sheet1[[#This Row],[NPDES ID2]],Combined_Sheet__Major_Only___2[[NPDES ID2]:[ECHO BFR]],29,FALSE)</f>
        <v>thickening</v>
      </c>
      <c r="BA827">
        <f>VLOOKUP(Sheet1[[#This Row],[NPDES ID2]],Combined_Sheet__Major_Only___2[[NPDES ID2]:[ECHO BFR]],17,FALSE)</f>
        <v>41.042430000000003</v>
      </c>
      <c r="BB827">
        <f>VLOOKUP(Sheet1[[#This Row],[NPDES ID2]],Combined_Sheet__Major_Only___2[[NPDES ID2]:[ECHO BFR]],18,FALSE)</f>
        <v>-76.262219999999999</v>
      </c>
      <c r="BC827" t="str">
        <f>IF(ISNUMBER(SEARCH("aerobic",$AW827)),"aerobic","")</f>
        <v>aerobic</v>
      </c>
      <c r="BD827" t="str">
        <f>IF(ISNUMBER(SEARCH("anaer",$AW827)),"anaer","")</f>
        <v/>
      </c>
      <c r="BE827" t="str">
        <f>IF(ISNUMBER(SEARCH("thickening",$AZ827)),"thickening","")</f>
        <v>thickening</v>
      </c>
      <c r="BF827" s="2" t="str">
        <f>IF(ISNUMBER(SEARCH("airDry",$AW827)),"airDry","")</f>
        <v/>
      </c>
      <c r="BG827" s="2" t="str">
        <f>IF(ISNUMBER(SEARCH("heatDry",$AY827)),"heatDry","")</f>
        <v/>
      </c>
      <c r="BH827" s="2" t="str">
        <f>IF(AND(ISNUMBER(SEARCH("aerobic",$AW827)),ISNUMBER(SEARCH("anaer",$AW827))),"Combined Aer and Anaer.","")</f>
        <v/>
      </c>
    </row>
    <row r="828" spans="1:60" x14ac:dyDescent="0.25">
      <c r="A828" s="4">
        <v>339</v>
      </c>
      <c r="B828" t="s">
        <v>1717</v>
      </c>
      <c r="C828">
        <v>1032.74</v>
      </c>
      <c r="D828">
        <v>397.86210767538262</v>
      </c>
      <c r="E828">
        <v>399.23362579537923</v>
      </c>
      <c r="F828">
        <v>337.1085864144456</v>
      </c>
      <c r="G828">
        <v>471.96073004528228</v>
      </c>
      <c r="H828">
        <v>-121.480150070344</v>
      </c>
      <c r="I828">
        <v>-123.95882324662681</v>
      </c>
      <c r="J828">
        <v>-139.77638031842361</v>
      </c>
      <c r="K828">
        <v>-98.463323038029174</v>
      </c>
      <c r="L828">
        <v>649.16425211183832</v>
      </c>
      <c r="M828">
        <v>645.95008187224266</v>
      </c>
      <c r="N828">
        <v>635.28932535595072</v>
      </c>
      <c r="O828">
        <v>671.7702812604947</v>
      </c>
      <c r="P828">
        <v>24.22435487704055</v>
      </c>
      <c r="Q828">
        <v>24.416696475787859</v>
      </c>
      <c r="R828">
        <v>20.219929557020649</v>
      </c>
      <c r="S828">
        <v>27.62838292374304</v>
      </c>
      <c r="T828">
        <v>77637.709209871435</v>
      </c>
      <c r="U828">
        <v>77637.650941601547</v>
      </c>
      <c r="V828">
        <v>77585.466035778823</v>
      </c>
      <c r="W828">
        <v>77690.3134752396</v>
      </c>
      <c r="X828">
        <v>5559.8850402469016</v>
      </c>
      <c r="Y828">
        <v>5585.0606197483576</v>
      </c>
      <c r="Z828">
        <v>5374.4587976118019</v>
      </c>
      <c r="AA828">
        <v>5679.3549173903566</v>
      </c>
      <c r="AB828">
        <v>945.63700243996902</v>
      </c>
      <c r="AC828">
        <v>935.98749199842382</v>
      </c>
      <c r="AD828">
        <v>807.52909193341623</v>
      </c>
      <c r="AE828">
        <v>1102.39974182846</v>
      </c>
      <c r="AF828">
        <v>61.604880579824588</v>
      </c>
      <c r="AG828">
        <v>61.298488351561829</v>
      </c>
      <c r="AH828">
        <v>60.291012391523807</v>
      </c>
      <c r="AI828">
        <v>63.749120682663097</v>
      </c>
      <c r="AJ828">
        <v>0.52905086037980187</v>
      </c>
      <c r="AK828">
        <v>0.5290509798727705</v>
      </c>
      <c r="AL828">
        <v>0.52902334169554266</v>
      </c>
      <c r="AM828">
        <v>0.52907822150521822</v>
      </c>
      <c r="AN828">
        <v>0.96814104062182382</v>
      </c>
      <c r="AO828">
        <v>0.9681410406218236</v>
      </c>
      <c r="AP828">
        <v>0.9681410406218236</v>
      </c>
      <c r="AQ828">
        <v>0.9681410406218236</v>
      </c>
      <c r="AR828">
        <v>13.799482135362259</v>
      </c>
      <c r="AS828">
        <v>13.799482135362259</v>
      </c>
      <c r="AT828">
        <v>13.799482135362259</v>
      </c>
      <c r="AU828">
        <v>13.799482135362259</v>
      </c>
      <c r="AV828" t="str">
        <f>VLOOKUP(Sheet1[[#This Row],[NPDES ID2]],Combined_Sheet__Major_Only___2[[NPDES ID2]:[ECHO BFR]],3,FALSE)</f>
        <v>KS</v>
      </c>
      <c r="AW828" t="s">
        <v>41</v>
      </c>
      <c r="AX828" t="str">
        <f>VLOOKUP(Sheet1[[#This Row],[NPDES ID2]],Combined_Sheet__Major_Only___2[[NPDES ID2]:[ECHO BFR]],27,FALSE)</f>
        <v>other</v>
      </c>
      <c r="AY828" t="str">
        <f>VLOOKUP(Sheet1[[#This Row],[NPDES ID2]],Combined_Sheet__Major_Only___2[[NPDES ID2]:[ECHO BFR]],28,FALSE)</f>
        <v>-</v>
      </c>
      <c r="AZ828" t="str">
        <f>VLOOKUP(Sheet1[[#This Row],[NPDES ID2]],Combined_Sheet__Major_Only___2[[NPDES ID2]:[ECHO BFR]],29,FALSE)</f>
        <v>preliminaryOps, thickening, sludgeLagoon</v>
      </c>
      <c r="BA828">
        <f>VLOOKUP(Sheet1[[#This Row],[NPDES ID2]],Combined_Sheet__Major_Only___2[[NPDES ID2]:[ECHO BFR]],17,FALSE)</f>
        <v>39.179479999999998</v>
      </c>
      <c r="BB828">
        <f>VLOOKUP(Sheet1[[#This Row],[NPDES ID2]],Combined_Sheet__Major_Only___2[[NPDES ID2]:[ECHO BFR]],18,FALSE)</f>
        <v>-96.57414</v>
      </c>
      <c r="BC828" t="str">
        <f>IF(ISNUMBER(SEARCH("aerobic",$AW828)),"aerobic","")</f>
        <v>aerobic</v>
      </c>
      <c r="BD828" t="str">
        <f>IF(ISNUMBER(SEARCH("anaer",$AW828)),"anaer","")</f>
        <v/>
      </c>
      <c r="BE828" t="str">
        <f>IF(ISNUMBER(SEARCH("thickening",$AZ828)),"thickening","")</f>
        <v>thickening</v>
      </c>
      <c r="BF828" s="3" t="str">
        <f>IF(ISNUMBER(SEARCH("airDry",$AW828)),"airDry","")</f>
        <v/>
      </c>
      <c r="BG828" s="3" t="str">
        <f>IF(ISNUMBER(SEARCH("heatDry",$AY828)),"heatDry","")</f>
        <v/>
      </c>
      <c r="BH828" s="3" t="str">
        <f>IF(AND(ISNUMBER(SEARCH("aerobic",$AW828)),ISNUMBER(SEARCH("anaer",$AW828))),"Combined Aer and Anaer.","")</f>
        <v/>
      </c>
    </row>
    <row r="829" spans="1:60" x14ac:dyDescent="0.25">
      <c r="A829" s="4">
        <v>1126</v>
      </c>
      <c r="B829" t="s">
        <v>5416</v>
      </c>
      <c r="C829">
        <v>316.54000000000002</v>
      </c>
      <c r="D829">
        <v>451.57504105419167</v>
      </c>
      <c r="E829">
        <v>457.06232795115301</v>
      </c>
      <c r="F829">
        <v>344.72509190219012</v>
      </c>
      <c r="G829">
        <v>574.55345197113411</v>
      </c>
      <c r="H829">
        <v>-115.19249227934679</v>
      </c>
      <c r="I829">
        <v>-117.5834458236462</v>
      </c>
      <c r="J829">
        <v>-133.31348469488901</v>
      </c>
      <c r="K829">
        <v>-91.61288643642942</v>
      </c>
      <c r="L829">
        <v>209.44574589921109</v>
      </c>
      <c r="M829">
        <v>208.54254638384319</v>
      </c>
      <c r="N829">
        <v>205.55172969614239</v>
      </c>
      <c r="O829">
        <v>215.7918180170185</v>
      </c>
      <c r="P829">
        <v>7.4031870028180196</v>
      </c>
      <c r="Q829">
        <v>7.4977585257174049</v>
      </c>
      <c r="R829">
        <v>6.1276899181928641</v>
      </c>
      <c r="S829">
        <v>8.4492354875149847</v>
      </c>
      <c r="T829">
        <v>77724.175567632716</v>
      </c>
      <c r="U829">
        <v>77724.117235969839</v>
      </c>
      <c r="V829">
        <v>77671.875555575214</v>
      </c>
      <c r="W829">
        <v>77776.837063815037</v>
      </c>
      <c r="X829">
        <v>5287.3125770960733</v>
      </c>
      <c r="Y829">
        <v>5308.0007171841889</v>
      </c>
      <c r="Z829">
        <v>5133.8306711064924</v>
      </c>
      <c r="AA829">
        <v>5386.0729361892363</v>
      </c>
      <c r="AB829">
        <v>830.67302486986898</v>
      </c>
      <c r="AC829">
        <v>824.28398259076403</v>
      </c>
      <c r="AD829">
        <v>718.57687996735297</v>
      </c>
      <c r="AE829">
        <v>959.04712433328496</v>
      </c>
      <c r="AF829">
        <v>64.84498042201632</v>
      </c>
      <c r="AG829">
        <v>64.564930563374389</v>
      </c>
      <c r="AH829">
        <v>63.640248708485402</v>
      </c>
      <c r="AI829">
        <v>66.809426152937817</v>
      </c>
      <c r="AJ829">
        <v>0.56862939597050155</v>
      </c>
      <c r="AK829">
        <v>0.56862943315888803</v>
      </c>
      <c r="AL829">
        <v>0.56862086218253038</v>
      </c>
      <c r="AM829">
        <v>0.56863788053784992</v>
      </c>
      <c r="AN829">
        <v>0.96817486517143936</v>
      </c>
      <c r="AO829">
        <v>0.96817486517143958</v>
      </c>
      <c r="AP829">
        <v>0.96817486517143958</v>
      </c>
      <c r="AQ829">
        <v>0.96817486517143958</v>
      </c>
      <c r="AR829">
        <v>15.232394177369731</v>
      </c>
      <c r="AS829">
        <v>15.232394177369731</v>
      </c>
      <c r="AT829">
        <v>15.232394177369731</v>
      </c>
      <c r="AU829">
        <v>15.232394177369731</v>
      </c>
      <c r="AV829" t="str">
        <f>VLOOKUP(Sheet1[[#This Row],[NPDES ID2]],Combined_Sheet__Major_Only___2[[NPDES ID2]:[ECHO BFR]],3,FALSE)</f>
        <v>TX</v>
      </c>
      <c r="AW829" t="s">
        <v>41</v>
      </c>
      <c r="AX829" t="str">
        <f>VLOOKUP(Sheet1[[#This Row],[NPDES ID2]],Combined_Sheet__Major_Only___2[[NPDES ID2]:[ECHO BFR]],27,FALSE)</f>
        <v>-</v>
      </c>
      <c r="AY829" t="str">
        <f>VLOOKUP(Sheet1[[#This Row],[NPDES ID2]],Combined_Sheet__Major_Only___2[[NPDES ID2]:[ECHO BFR]],28,FALSE)</f>
        <v>highTempCompost</v>
      </c>
      <c r="AZ829" t="str">
        <f>VLOOKUP(Sheet1[[#This Row],[NPDES ID2]],Combined_Sheet__Major_Only___2[[NPDES ID2]:[ECHO BFR]],29,FALSE)</f>
        <v>thickening</v>
      </c>
      <c r="BA829">
        <f>VLOOKUP(Sheet1[[#This Row],[NPDES ID2]],Combined_Sheet__Major_Only___2[[NPDES ID2]:[ECHO BFR]],17,FALSE)</f>
        <v>30.02589</v>
      </c>
      <c r="BB829">
        <f>VLOOKUP(Sheet1[[#This Row],[NPDES ID2]],Combined_Sheet__Major_Only___2[[NPDES ID2]:[ECHO BFR]],18,FALSE)</f>
        <v>-95.617130000000003</v>
      </c>
      <c r="BC829" t="str">
        <f>IF(ISNUMBER(SEARCH("aerobic",$AW829)),"aerobic","")</f>
        <v>aerobic</v>
      </c>
      <c r="BD829" t="str">
        <f>IF(ISNUMBER(SEARCH("anaer",$AW829)),"anaer","")</f>
        <v/>
      </c>
      <c r="BE829" t="str">
        <f>IF(ISNUMBER(SEARCH("thickening",$AZ829)),"thickening","")</f>
        <v>thickening</v>
      </c>
      <c r="BF829" s="2" t="str">
        <f>IF(ISNUMBER(SEARCH("airDry",$AW829)),"airDry","")</f>
        <v/>
      </c>
      <c r="BG829" s="2" t="str">
        <f>IF(ISNUMBER(SEARCH("heatDry",$AY829)),"heatDry","")</f>
        <v/>
      </c>
      <c r="BH829" s="2" t="str">
        <f>IF(AND(ISNUMBER(SEARCH("aerobic",$AW829)),ISNUMBER(SEARCH("anaer",$AW829))),"Combined Aer and Anaer.","")</f>
        <v/>
      </c>
    </row>
    <row r="830" spans="1:60" x14ac:dyDescent="0.25">
      <c r="A830" s="4">
        <v>1297</v>
      </c>
      <c r="B830" t="s">
        <v>6175</v>
      </c>
      <c r="C830">
        <v>182.61</v>
      </c>
      <c r="D830">
        <v>664.18118234895258</v>
      </c>
      <c r="E830">
        <v>662.22639523180328</v>
      </c>
      <c r="F830">
        <v>483.23797328001348</v>
      </c>
      <c r="G830">
        <v>863.26053171846365</v>
      </c>
      <c r="H830">
        <v>-117.9312710703491</v>
      </c>
      <c r="I830">
        <v>-120.2197156364405</v>
      </c>
      <c r="J830">
        <v>-135.8466802096807</v>
      </c>
      <c r="K830">
        <v>-94.457109224285617</v>
      </c>
      <c r="L830">
        <v>118.26407891328719</v>
      </c>
      <c r="M830">
        <v>117.72261103623229</v>
      </c>
      <c r="N830">
        <v>115.93022672228889</v>
      </c>
      <c r="O830">
        <v>122.06776068602549</v>
      </c>
      <c r="P830">
        <v>4.2763185994230399</v>
      </c>
      <c r="Q830">
        <v>4.3239582595890864</v>
      </c>
      <c r="R830">
        <v>3.555022530569838</v>
      </c>
      <c r="S830">
        <v>4.8739397810978451</v>
      </c>
      <c r="T830">
        <v>77900.387206408705</v>
      </c>
      <c r="U830">
        <v>77900.328745555948</v>
      </c>
      <c r="V830">
        <v>77847.971363047604</v>
      </c>
      <c r="W830">
        <v>77953.165334490564</v>
      </c>
      <c r="X830">
        <v>5414.3575959014333</v>
      </c>
      <c r="Y830">
        <v>5436.9324699261269</v>
      </c>
      <c r="Z830">
        <v>5247.5305933538439</v>
      </c>
      <c r="AA830">
        <v>5521.7327308847634</v>
      </c>
      <c r="AB830">
        <v>807.68403199451166</v>
      </c>
      <c r="AC830">
        <v>801.7796443792613</v>
      </c>
      <c r="AD830">
        <v>703.48386383936668</v>
      </c>
      <c r="AE830">
        <v>924.97994026997401</v>
      </c>
      <c r="AF830">
        <v>63.468551175747933</v>
      </c>
      <c r="AG830">
        <v>63.177728723040538</v>
      </c>
      <c r="AH830">
        <v>62.216533218138878</v>
      </c>
      <c r="AI830">
        <v>65.509688046835649</v>
      </c>
      <c r="AJ830">
        <v>0.55181090422630152</v>
      </c>
      <c r="AK830">
        <v>0.5518109249410893</v>
      </c>
      <c r="AL830">
        <v>0.55180615363744212</v>
      </c>
      <c r="AM830">
        <v>0.5518156273803555</v>
      </c>
      <c r="AN830">
        <v>0.96824357509498382</v>
      </c>
      <c r="AO830">
        <v>0.96824357509498349</v>
      </c>
      <c r="AP830">
        <v>0.96824357509498349</v>
      </c>
      <c r="AQ830">
        <v>0.96824357509498349</v>
      </c>
      <c r="AR830">
        <v>15.39167409906673</v>
      </c>
      <c r="AS830">
        <v>15.39167409906673</v>
      </c>
      <c r="AT830">
        <v>15.39167409906673</v>
      </c>
      <c r="AU830">
        <v>15.39167409906673</v>
      </c>
      <c r="AV830" t="str">
        <f>VLOOKUP(Sheet1[[#This Row],[NPDES ID2]],Combined_Sheet__Major_Only___2[[NPDES ID2]:[ECHO BFR]],3,FALSE)</f>
        <v>KS</v>
      </c>
      <c r="AW830" t="s">
        <v>41</v>
      </c>
      <c r="AX830" t="str">
        <f>VLOOKUP(Sheet1[[#This Row],[NPDES ID2]],Combined_Sheet__Major_Only___2[[NPDES ID2]:[ECHO BFR]],27,FALSE)</f>
        <v>tempSludgeStore</v>
      </c>
      <c r="AY830" t="str">
        <f>VLOOKUP(Sheet1[[#This Row],[NPDES ID2]],Combined_Sheet__Major_Only___2[[NPDES ID2]:[ECHO BFR]],28,FALSE)</f>
        <v>-</v>
      </c>
      <c r="AZ830" t="str">
        <f>VLOOKUP(Sheet1[[#This Row],[NPDES ID2]],Combined_Sheet__Major_Only___2[[NPDES ID2]:[ECHO BFR]],29,FALSE)</f>
        <v>thickening</v>
      </c>
      <c r="BA830">
        <f>VLOOKUP(Sheet1[[#This Row],[NPDES ID2]],Combined_Sheet__Major_Only___2[[NPDES ID2]:[ECHO BFR]],17,FALSE)</f>
        <v>37.340380000000003</v>
      </c>
      <c r="BB830">
        <f>VLOOKUP(Sheet1[[#This Row],[NPDES ID2]],Combined_Sheet__Major_Only___2[[NPDES ID2]:[ECHO BFR]],18,FALSE)</f>
        <v>-95.260791999999995</v>
      </c>
      <c r="BC830" t="str">
        <f>IF(ISNUMBER(SEARCH("aerobic",$AW830)),"aerobic","")</f>
        <v>aerobic</v>
      </c>
      <c r="BD830" t="str">
        <f>IF(ISNUMBER(SEARCH("anaer",$AW830)),"anaer","")</f>
        <v/>
      </c>
      <c r="BE830" t="str">
        <f>IF(ISNUMBER(SEARCH("thickening",$AZ830)),"thickening","")</f>
        <v>thickening</v>
      </c>
      <c r="BF830" s="3" t="str">
        <f>IF(ISNUMBER(SEARCH("airDry",$AW830)),"airDry","")</f>
        <v/>
      </c>
      <c r="BG830" s="3" t="str">
        <f>IF(ISNUMBER(SEARCH("heatDry",$AY830)),"heatDry","")</f>
        <v/>
      </c>
      <c r="BH830" s="3" t="str">
        <f>IF(AND(ISNUMBER(SEARCH("aerobic",$AW830)),ISNUMBER(SEARCH("anaer",$AW830))),"Combined Aer and Anaer.","")</f>
        <v/>
      </c>
    </row>
    <row r="831" spans="1:60" x14ac:dyDescent="0.25">
      <c r="A831" s="4">
        <v>378</v>
      </c>
      <c r="B831" t="s">
        <v>1906</v>
      </c>
      <c r="C831">
        <v>751.36</v>
      </c>
      <c r="D831">
        <v>357.71946369807017</v>
      </c>
      <c r="E831">
        <v>357.44778592406129</v>
      </c>
      <c r="F831">
        <v>302.07823499401007</v>
      </c>
      <c r="G831">
        <v>420.65107730685799</v>
      </c>
      <c r="H831">
        <v>-114.7302376333194</v>
      </c>
      <c r="I831">
        <v>-117.2145535631992</v>
      </c>
      <c r="J831">
        <v>-132.92308441221221</v>
      </c>
      <c r="K831">
        <v>-91.262586421473145</v>
      </c>
      <c r="L831">
        <v>498.40258126017841</v>
      </c>
      <c r="M831">
        <v>496.27007369408682</v>
      </c>
      <c r="N831">
        <v>489.20032198976861</v>
      </c>
      <c r="O831">
        <v>513.39669239076807</v>
      </c>
      <c r="P831">
        <v>17.569546620538951</v>
      </c>
      <c r="Q831">
        <v>17.794001588322761</v>
      </c>
      <c r="R831">
        <v>14.53125749891394</v>
      </c>
      <c r="S831">
        <v>20.064210712882069</v>
      </c>
      <c r="T831">
        <v>78052.239442910432</v>
      </c>
      <c r="U831">
        <v>78052.180870726937</v>
      </c>
      <c r="V831">
        <v>77999.723780702901</v>
      </c>
      <c r="W831">
        <v>78105.118079760708</v>
      </c>
      <c r="X831">
        <v>5296.310112837923</v>
      </c>
      <c r="Y831">
        <v>5316.8659743705921</v>
      </c>
      <c r="Z831">
        <v>5143.6586097379977</v>
      </c>
      <c r="AA831">
        <v>5394.5528021189057</v>
      </c>
      <c r="AB831">
        <v>988.84071998699369</v>
      </c>
      <c r="AC831">
        <v>978.00008048851441</v>
      </c>
      <c r="AD831">
        <v>832.73612904767151</v>
      </c>
      <c r="AE831">
        <v>1173.321595386685</v>
      </c>
      <c r="AF831">
        <v>65.00950471906512</v>
      </c>
      <c r="AG831">
        <v>64.730292641754517</v>
      </c>
      <c r="AH831">
        <v>63.811398607493793</v>
      </c>
      <c r="AI831">
        <v>66.964472219656585</v>
      </c>
      <c r="AJ831">
        <v>0.57064018712955911</v>
      </c>
      <c r="AK831">
        <v>0.57064028131009903</v>
      </c>
      <c r="AL831">
        <v>0.57061852721584161</v>
      </c>
      <c r="AM831">
        <v>0.57066172268163007</v>
      </c>
      <c r="AN831">
        <v>0.9683025490364211</v>
      </c>
      <c r="AO831">
        <v>0.96830254903642099</v>
      </c>
      <c r="AP831">
        <v>0.96830254903642099</v>
      </c>
      <c r="AQ831">
        <v>0.96830254903642099</v>
      </c>
      <c r="AR831">
        <v>13.800036832739741</v>
      </c>
      <c r="AS831">
        <v>13.800036832739741</v>
      </c>
      <c r="AT831">
        <v>13.800036832739741</v>
      </c>
      <c r="AU831">
        <v>13.800036832739741</v>
      </c>
      <c r="AV831" t="str">
        <f>VLOOKUP(Sheet1[[#This Row],[NPDES ID2]],Combined_Sheet__Major_Only___2[[NPDES ID2]:[ECHO BFR]],3,FALSE)</f>
        <v>MO</v>
      </c>
      <c r="AW831" t="s">
        <v>41</v>
      </c>
      <c r="AX831" t="str">
        <f>VLOOKUP(Sheet1[[#This Row],[NPDES ID2]],Combined_Sheet__Major_Only___2[[NPDES ID2]:[ECHO BFR]],27,FALSE)</f>
        <v>-</v>
      </c>
      <c r="AY831" t="str">
        <f>VLOOKUP(Sheet1[[#This Row],[NPDES ID2]],Combined_Sheet__Major_Only___2[[NPDES ID2]:[ECHO BFR]],28,FALSE)</f>
        <v>thermoAerobicDigest</v>
      </c>
      <c r="AZ831" t="str">
        <f>VLOOKUP(Sheet1[[#This Row],[NPDES ID2]],Combined_Sheet__Major_Only___2[[NPDES ID2]:[ECHO BFR]],29,FALSE)</f>
        <v>thickening, preliminaryOps</v>
      </c>
      <c r="BA831">
        <f>VLOOKUP(Sheet1[[#This Row],[NPDES ID2]],Combined_Sheet__Major_Only___2[[NPDES ID2]:[ECHO BFR]],17,FALSE)</f>
        <v>39.197004</v>
      </c>
      <c r="BB831">
        <f>VLOOKUP(Sheet1[[#This Row],[NPDES ID2]],Combined_Sheet__Major_Only___2[[NPDES ID2]:[ECHO BFR]],18,FALSE)</f>
        <v>-94.436847</v>
      </c>
      <c r="BC831" t="str">
        <f>IF(ISNUMBER(SEARCH("aerobic",$AW831)),"aerobic","")</f>
        <v>aerobic</v>
      </c>
      <c r="BD831" t="str">
        <f>IF(ISNUMBER(SEARCH("anaer",$AW831)),"anaer","")</f>
        <v/>
      </c>
      <c r="BE831" t="str">
        <f>IF(ISNUMBER(SEARCH("thickening",$AZ831)),"thickening","")</f>
        <v>thickening</v>
      </c>
      <c r="BF831" s="2" t="str">
        <f>IF(ISNUMBER(SEARCH("airDry",$AW831)),"airDry","")</f>
        <v/>
      </c>
      <c r="BG831" s="2" t="str">
        <f>IF(ISNUMBER(SEARCH("heatDry",$AY831)),"heatDry","")</f>
        <v/>
      </c>
      <c r="BH831" s="2" t="str">
        <f>IF(AND(ISNUMBER(SEARCH("aerobic",$AW831)),ISNUMBER(SEARCH("anaer",$AW831))),"Combined Aer and Anaer.","")</f>
        <v/>
      </c>
    </row>
    <row r="832" spans="1:60" x14ac:dyDescent="0.25">
      <c r="A832" s="4">
        <v>2003</v>
      </c>
      <c r="B832" t="s">
        <v>9433</v>
      </c>
      <c r="C832">
        <v>1712.11</v>
      </c>
      <c r="D832">
        <v>471.14366197910772</v>
      </c>
      <c r="E832">
        <v>470.66460732975418</v>
      </c>
      <c r="F832">
        <v>397.7210950118336</v>
      </c>
      <c r="G832">
        <v>546.96428208923226</v>
      </c>
      <c r="H832">
        <v>-114.5065655070907</v>
      </c>
      <c r="I832">
        <v>-116.9852903454253</v>
      </c>
      <c r="J832">
        <v>-132.77728329606069</v>
      </c>
      <c r="K832">
        <v>-91.286545217872316</v>
      </c>
      <c r="L832">
        <v>1135.167266720224</v>
      </c>
      <c r="M832">
        <v>1130.3102286245039</v>
      </c>
      <c r="N832">
        <v>1114.172161228239</v>
      </c>
      <c r="O832">
        <v>1169.364438665194</v>
      </c>
      <c r="P832">
        <v>40.034439738960778</v>
      </c>
      <c r="Q832">
        <v>40.546075623479787</v>
      </c>
      <c r="R832">
        <v>33.116405663830157</v>
      </c>
      <c r="S832">
        <v>45.716002047786461</v>
      </c>
      <c r="T832">
        <v>78281.341980385318</v>
      </c>
      <c r="U832">
        <v>78281.283240234887</v>
      </c>
      <c r="V832">
        <v>78228.675719467297</v>
      </c>
      <c r="W832">
        <v>78334.372256845367</v>
      </c>
      <c r="X832">
        <v>5314.3551796704996</v>
      </c>
      <c r="Y832">
        <v>5334.9907950042034</v>
      </c>
      <c r="Z832">
        <v>5160.9753796962104</v>
      </c>
      <c r="AA832">
        <v>5413.1040838534536</v>
      </c>
      <c r="AB832">
        <v>846.22510582773771</v>
      </c>
      <c r="AC832">
        <v>839.57209481056839</v>
      </c>
      <c r="AD832">
        <v>730.65510464665044</v>
      </c>
      <c r="AE832">
        <v>979.02535679362984</v>
      </c>
      <c r="AF832">
        <v>64.982186233614158</v>
      </c>
      <c r="AG832">
        <v>64.701868689292965</v>
      </c>
      <c r="AH832">
        <v>63.785066735732379</v>
      </c>
      <c r="AI832">
        <v>66.938063958444687</v>
      </c>
      <c r="AJ832">
        <v>0.57030628645539949</v>
      </c>
      <c r="AK832">
        <v>0.57030648858305377</v>
      </c>
      <c r="AL832">
        <v>0.57025960270597076</v>
      </c>
      <c r="AM832">
        <v>0.57035270450516196</v>
      </c>
      <c r="AN832">
        <v>0.96839111084767993</v>
      </c>
      <c r="AO832">
        <v>0.96839111084768004</v>
      </c>
      <c r="AP832">
        <v>0.96839111084768004</v>
      </c>
      <c r="AQ832">
        <v>0.96839111084768004</v>
      </c>
      <c r="AR832">
        <v>15.14054156921293</v>
      </c>
      <c r="AS832">
        <v>15.14054156921293</v>
      </c>
      <c r="AT832">
        <v>15.14054156921293</v>
      </c>
      <c r="AU832">
        <v>15.14054156921293</v>
      </c>
      <c r="AV832" t="str">
        <f>VLOOKUP(Sheet1[[#This Row],[NPDES ID2]],Combined_Sheet__Major_Only___2[[NPDES ID2]:[ECHO BFR]],3,FALSE)</f>
        <v>HI</v>
      </c>
      <c r="AW832" t="s">
        <v>41</v>
      </c>
      <c r="AX832" t="str">
        <f>VLOOKUP(Sheet1[[#This Row],[NPDES ID2]],Combined_Sheet__Major_Only___2[[NPDES ID2]:[ECHO BFR]],27,FALSE)</f>
        <v>-</v>
      </c>
      <c r="AY832" t="str">
        <f>VLOOKUP(Sheet1[[#This Row],[NPDES ID2]],Combined_Sheet__Major_Only___2[[NPDES ID2]:[ECHO BFR]],28,FALSE)</f>
        <v>-</v>
      </c>
      <c r="AZ832" t="str">
        <f>VLOOKUP(Sheet1[[#This Row],[NPDES ID2]],Combined_Sheet__Major_Only___2[[NPDES ID2]:[ECHO BFR]],29,FALSE)</f>
        <v>thickening</v>
      </c>
      <c r="BA832">
        <f>VLOOKUP(Sheet1[[#This Row],[NPDES ID2]],Combined_Sheet__Major_Only___2[[NPDES ID2]:[ECHO BFR]],17,FALSE)</f>
        <v>19.713750000000001</v>
      </c>
      <c r="BB832">
        <f>VLOOKUP(Sheet1[[#This Row],[NPDES ID2]],Combined_Sheet__Major_Only___2[[NPDES ID2]:[ECHO BFR]],18,FALSE)</f>
        <v>-155.01927800000001</v>
      </c>
      <c r="BC832" t="str">
        <f>IF(ISNUMBER(SEARCH("aerobic",$AW832)),"aerobic","")</f>
        <v>aerobic</v>
      </c>
      <c r="BD832" t="str">
        <f>IF(ISNUMBER(SEARCH("anaer",$AW832)),"anaer","")</f>
        <v/>
      </c>
      <c r="BE832" t="str">
        <f>IF(ISNUMBER(SEARCH("thickening",$AZ832)),"thickening","")</f>
        <v>thickening</v>
      </c>
      <c r="BF832" s="3" t="str">
        <f>IF(ISNUMBER(SEARCH("airDry",$AW832)),"airDry","")</f>
        <v/>
      </c>
      <c r="BG832" s="3" t="str">
        <f>IF(ISNUMBER(SEARCH("heatDry",$AY832)),"heatDry","")</f>
        <v/>
      </c>
      <c r="BH832" s="3" t="str">
        <f>IF(AND(ISNUMBER(SEARCH("aerobic",$AW832)),ISNUMBER(SEARCH("anaer",$AW832))),"Combined Aer and Anaer.","")</f>
        <v/>
      </c>
    </row>
    <row r="833" spans="1:60" x14ac:dyDescent="0.25">
      <c r="A833" s="4">
        <v>2391</v>
      </c>
      <c r="B833" t="s">
        <v>11150</v>
      </c>
      <c r="C833">
        <v>292.39999999999998</v>
      </c>
      <c r="D833">
        <v>465.99409065707948</v>
      </c>
      <c r="E833">
        <v>471.39388085231388</v>
      </c>
      <c r="F833">
        <v>352.7943235447035</v>
      </c>
      <c r="G833">
        <v>595.67616255511973</v>
      </c>
      <c r="H833">
        <v>-113.5724509116983</v>
      </c>
      <c r="I833">
        <v>-115.99053793233649</v>
      </c>
      <c r="J833">
        <v>-131.84919580356831</v>
      </c>
      <c r="K833">
        <v>-89.90461442870928</v>
      </c>
      <c r="L833">
        <v>196.02934089802559</v>
      </c>
      <c r="M833">
        <v>195.21527190372711</v>
      </c>
      <c r="N833">
        <v>192.5196199564846</v>
      </c>
      <c r="O833">
        <v>201.74913485843479</v>
      </c>
      <c r="P833">
        <v>6.833148196986814</v>
      </c>
      <c r="Q833">
        <v>6.9213776027152338</v>
      </c>
      <c r="R833">
        <v>5.6327675268575321</v>
      </c>
      <c r="S833">
        <v>7.8224993856163438</v>
      </c>
      <c r="T833">
        <v>78357.69029401477</v>
      </c>
      <c r="U833">
        <v>78357.631497889408</v>
      </c>
      <c r="V833">
        <v>78304.973846146779</v>
      </c>
      <c r="W833">
        <v>78410.771104303931</v>
      </c>
      <c r="X833">
        <v>5260.8002078174586</v>
      </c>
      <c r="Y833">
        <v>5280.5704281869166</v>
      </c>
      <c r="Z833">
        <v>5113.7447832731141</v>
      </c>
      <c r="AA833">
        <v>5355.414474178916</v>
      </c>
      <c r="AB833">
        <v>935.92366626173998</v>
      </c>
      <c r="AC833">
        <v>926.86530967478961</v>
      </c>
      <c r="AD833">
        <v>794.66447839019736</v>
      </c>
      <c r="AE833">
        <v>1102.0895260840889</v>
      </c>
      <c r="AF833">
        <v>65.70173977466473</v>
      </c>
      <c r="AG833">
        <v>65.428486689411102</v>
      </c>
      <c r="AH833">
        <v>64.526259380193494</v>
      </c>
      <c r="AI833">
        <v>67.618493609555685</v>
      </c>
      <c r="AJ833">
        <v>0.57910171594252247</v>
      </c>
      <c r="AK833">
        <v>0.57910175247932316</v>
      </c>
      <c r="AL833">
        <v>0.57909333210512093</v>
      </c>
      <c r="AM833">
        <v>0.57911005141910532</v>
      </c>
      <c r="AN833">
        <v>0.96842051419373831</v>
      </c>
      <c r="AO833">
        <v>0.96842051419373831</v>
      </c>
      <c r="AP833">
        <v>0.96842051419373831</v>
      </c>
      <c r="AQ833">
        <v>0.96842051419373831</v>
      </c>
      <c r="AR833">
        <v>14.33677033804171</v>
      </c>
      <c r="AS833">
        <v>14.33677033804171</v>
      </c>
      <c r="AT833">
        <v>14.33677033804171</v>
      </c>
      <c r="AU833">
        <v>14.33677033804171</v>
      </c>
      <c r="AV833" t="str">
        <f>VLOOKUP(Sheet1[[#This Row],[NPDES ID2]],Combined_Sheet__Major_Only___2[[NPDES ID2]:[ECHO BFR]],3,FALSE)</f>
        <v>IL</v>
      </c>
      <c r="AW833" t="s">
        <v>41</v>
      </c>
      <c r="AX833" t="str">
        <f>VLOOKUP(Sheet1[[#This Row],[NPDES ID2]],Combined_Sheet__Major_Only___2[[NPDES ID2]:[ECHO BFR]],27,FALSE)</f>
        <v>-</v>
      </c>
      <c r="AY833" t="str">
        <f>VLOOKUP(Sheet1[[#This Row],[NPDES ID2]],Combined_Sheet__Major_Only___2[[NPDES ID2]:[ECHO BFR]],28,FALSE)</f>
        <v>-</v>
      </c>
      <c r="AZ833" t="str">
        <f>VLOOKUP(Sheet1[[#This Row],[NPDES ID2]],Combined_Sheet__Major_Only___2[[NPDES ID2]:[ECHO BFR]],29,FALSE)</f>
        <v>thickening</v>
      </c>
      <c r="BA833">
        <f>VLOOKUP(Sheet1[[#This Row],[NPDES ID2]],Combined_Sheet__Major_Only___2[[NPDES ID2]:[ECHO BFR]],17,FALSE)</f>
        <v>42.2669</v>
      </c>
      <c r="BB833">
        <f>VLOOKUP(Sheet1[[#This Row],[NPDES ID2]],Combined_Sheet__Major_Only___2[[NPDES ID2]:[ECHO BFR]],18,FALSE)</f>
        <v>-88.202267000000006</v>
      </c>
      <c r="BC833" t="str">
        <f>IF(ISNUMBER(SEARCH("aerobic",$AW833)),"aerobic","")</f>
        <v>aerobic</v>
      </c>
      <c r="BD833" t="str">
        <f>IF(ISNUMBER(SEARCH("anaer",$AW833)),"anaer","")</f>
        <v/>
      </c>
      <c r="BE833" t="str">
        <f>IF(ISNUMBER(SEARCH("thickening",$AZ833)),"thickening","")</f>
        <v>thickening</v>
      </c>
      <c r="BF833" s="3" t="str">
        <f>IF(ISNUMBER(SEARCH("airDry",$AW833)),"airDry","")</f>
        <v/>
      </c>
      <c r="BG833" s="3" t="str">
        <f>IF(ISNUMBER(SEARCH("heatDry",$AY833)),"heatDry","")</f>
        <v/>
      </c>
      <c r="BH833" s="3" t="str">
        <f>IF(AND(ISNUMBER(SEARCH("aerobic",$AW833)),ISNUMBER(SEARCH("anaer",$AW833))),"Combined Aer and Anaer.","")</f>
        <v/>
      </c>
    </row>
    <row r="834" spans="1:60" x14ac:dyDescent="0.25">
      <c r="A834" s="4">
        <v>431</v>
      </c>
      <c r="B834" t="s">
        <v>2161</v>
      </c>
      <c r="C834">
        <v>578.45000000000005</v>
      </c>
      <c r="D834">
        <v>372.34487933128747</v>
      </c>
      <c r="E834">
        <v>371.14073581344121</v>
      </c>
      <c r="F834">
        <v>295.13368891765288</v>
      </c>
      <c r="G834">
        <v>444.56791745747529</v>
      </c>
      <c r="H834">
        <v>-118.0372334812977</v>
      </c>
      <c r="I834">
        <v>-120.3947785292157</v>
      </c>
      <c r="J834">
        <v>-135.94727855157629</v>
      </c>
      <c r="K834">
        <v>-94.699879202589571</v>
      </c>
      <c r="L834">
        <v>373.8827897927859</v>
      </c>
      <c r="M834">
        <v>372.16280538138892</v>
      </c>
      <c r="N834">
        <v>366.46333409604279</v>
      </c>
      <c r="O834">
        <v>385.97291548803958</v>
      </c>
      <c r="P834">
        <v>13.54721981052298</v>
      </c>
      <c r="Q834">
        <v>13.69509720755496</v>
      </c>
      <c r="R834">
        <v>11.265400076023051</v>
      </c>
      <c r="S834">
        <v>15.442456001827511</v>
      </c>
      <c r="T834">
        <v>78447.244325567648</v>
      </c>
      <c r="U834">
        <v>78447.18546378563</v>
      </c>
      <c r="V834">
        <v>78394.469010077257</v>
      </c>
      <c r="W834">
        <v>78500.384410357015</v>
      </c>
      <c r="X834">
        <v>5463.1732545323566</v>
      </c>
      <c r="Y834">
        <v>5486.0717580905766</v>
      </c>
      <c r="Z834">
        <v>5293.9328282106653</v>
      </c>
      <c r="AA834">
        <v>5572.1246920583226</v>
      </c>
      <c r="AB834">
        <v>1066.171620947641</v>
      </c>
      <c r="AC834">
        <v>1052.666042026151</v>
      </c>
      <c r="AD834">
        <v>890.46243640613977</v>
      </c>
      <c r="AE834">
        <v>1273.259283626152</v>
      </c>
      <c r="AF834">
        <v>63.344726357914503</v>
      </c>
      <c r="AG834">
        <v>63.052502543468883</v>
      </c>
      <c r="AH834">
        <v>62.089389406045761</v>
      </c>
      <c r="AI834">
        <v>65.392463781982201</v>
      </c>
      <c r="AJ834">
        <v>0.55029825509286767</v>
      </c>
      <c r="AK834">
        <v>0.55029832723877448</v>
      </c>
      <c r="AL834">
        <v>0.55028167529715133</v>
      </c>
      <c r="AM834">
        <v>0.5503147395466802</v>
      </c>
      <c r="AN834">
        <v>0.96845493370182334</v>
      </c>
      <c r="AO834">
        <v>0.96845493370182356</v>
      </c>
      <c r="AP834">
        <v>0.96845493370182356</v>
      </c>
      <c r="AQ834">
        <v>0.96845493370182356</v>
      </c>
      <c r="AR834">
        <v>13.117876959720199</v>
      </c>
      <c r="AS834">
        <v>13.117876959720199</v>
      </c>
      <c r="AT834">
        <v>13.117876959720199</v>
      </c>
      <c r="AU834">
        <v>13.117876959720199</v>
      </c>
      <c r="AV834" t="str">
        <f>VLOOKUP(Sheet1[[#This Row],[NPDES ID2]],Combined_Sheet__Major_Only___2[[NPDES ID2]:[ECHO BFR]],3,FALSE)</f>
        <v>SC</v>
      </c>
      <c r="AW834" t="s">
        <v>41</v>
      </c>
      <c r="AX834" t="str">
        <f>VLOOKUP(Sheet1[[#This Row],[NPDES ID2]],Combined_Sheet__Major_Only___2[[NPDES ID2]:[ECHO BFR]],27,FALSE)</f>
        <v>-</v>
      </c>
      <c r="AY834" t="str">
        <f>VLOOKUP(Sheet1[[#This Row],[NPDES ID2]],Combined_Sheet__Major_Only___2[[NPDES ID2]:[ECHO BFR]],28,FALSE)</f>
        <v>-</v>
      </c>
      <c r="AZ834" t="str">
        <f>VLOOKUP(Sheet1[[#This Row],[NPDES ID2]],Combined_Sheet__Major_Only___2[[NPDES ID2]:[ECHO BFR]],29,FALSE)</f>
        <v>thickening</v>
      </c>
      <c r="BA834">
        <f>VLOOKUP(Sheet1[[#This Row],[NPDES ID2]],Combined_Sheet__Major_Only___2[[NPDES ID2]:[ECHO BFR]],17,FALSE)</f>
        <v>34.822220000000002</v>
      </c>
      <c r="BB834">
        <f>VLOOKUP(Sheet1[[#This Row],[NPDES ID2]],Combined_Sheet__Major_Only___2[[NPDES ID2]:[ECHO BFR]],18,FALSE)</f>
        <v>-82.478049999999996</v>
      </c>
      <c r="BC834" t="str">
        <f>IF(ISNUMBER(SEARCH("aerobic",$AW834)),"aerobic","")</f>
        <v>aerobic</v>
      </c>
      <c r="BD834" t="str">
        <f>IF(ISNUMBER(SEARCH("anaer",$AW834)),"anaer","")</f>
        <v/>
      </c>
      <c r="BE834" t="str">
        <f>IF(ISNUMBER(SEARCH("thickening",$AZ834)),"thickening","")</f>
        <v>thickening</v>
      </c>
      <c r="BF834" s="3" t="str">
        <f>IF(ISNUMBER(SEARCH("airDry",$AW834)),"airDry","")</f>
        <v/>
      </c>
      <c r="BG834" s="3" t="str">
        <f>IF(ISNUMBER(SEARCH("heatDry",$AY834)),"heatDry","")</f>
        <v/>
      </c>
      <c r="BH834" s="3" t="str">
        <f>IF(AND(ISNUMBER(SEARCH("aerobic",$AW834)),ISNUMBER(SEARCH("anaer",$AW834))),"Combined Aer and Anaer.","")</f>
        <v/>
      </c>
    </row>
    <row r="835" spans="1:60" x14ac:dyDescent="0.25">
      <c r="A835" s="4">
        <v>1594</v>
      </c>
      <c r="B835" t="s">
        <v>7493</v>
      </c>
      <c r="C835">
        <v>81.3</v>
      </c>
      <c r="D835">
        <v>1270.7230570361551</v>
      </c>
      <c r="E835">
        <v>1271.62193220275</v>
      </c>
      <c r="F835">
        <v>891.81459865080967</v>
      </c>
      <c r="G835">
        <v>1672.9937595263109</v>
      </c>
      <c r="H835">
        <v>-113.28144359174949</v>
      </c>
      <c r="I835">
        <v>-115.6716048374315</v>
      </c>
      <c r="J835">
        <v>-131.57393795485689</v>
      </c>
      <c r="K835">
        <v>-89.537669989777982</v>
      </c>
      <c r="L835">
        <v>54.663795636630972</v>
      </c>
      <c r="M835">
        <v>54.438636883162083</v>
      </c>
      <c r="N835">
        <v>53.693461573474977</v>
      </c>
      <c r="O835">
        <v>56.245284990101823</v>
      </c>
      <c r="P835">
        <v>1.8995968757057631</v>
      </c>
      <c r="Q835">
        <v>1.9243636120490519</v>
      </c>
      <c r="R835">
        <v>1.564455099098693</v>
      </c>
      <c r="S835">
        <v>2.1760948551698451</v>
      </c>
      <c r="T835">
        <v>78481.74441490641</v>
      </c>
      <c r="U835">
        <v>78481.685527830574</v>
      </c>
      <c r="V835">
        <v>78428.946421059736</v>
      </c>
      <c r="W835">
        <v>78534.907334798962</v>
      </c>
      <c r="X835">
        <v>5253.776650110336</v>
      </c>
      <c r="Y835">
        <v>5273.3455054072447</v>
      </c>
      <c r="Z835">
        <v>5108.1646948963307</v>
      </c>
      <c r="AA835">
        <v>5347.4529333746987</v>
      </c>
      <c r="AB835">
        <v>988.28167699910307</v>
      </c>
      <c r="AC835">
        <v>977.58615408812386</v>
      </c>
      <c r="AD835">
        <v>831.45222844228499</v>
      </c>
      <c r="AE835">
        <v>1174.922023024347</v>
      </c>
      <c r="AF835">
        <v>65.892702378998479</v>
      </c>
      <c r="AG835">
        <v>65.62117637127929</v>
      </c>
      <c r="AH835">
        <v>64.723285226925796</v>
      </c>
      <c r="AI835">
        <v>67.798970023198493</v>
      </c>
      <c r="AJ835">
        <v>0.58143625805161581</v>
      </c>
      <c r="AK835">
        <v>0.58143626844638496</v>
      </c>
      <c r="AL835">
        <v>0.58143387522037959</v>
      </c>
      <c r="AM835">
        <v>0.58143862710966487</v>
      </c>
      <c r="AN835">
        <v>0.96846817357454251</v>
      </c>
      <c r="AO835">
        <v>0.96846817357454285</v>
      </c>
      <c r="AP835">
        <v>0.96846817357454285</v>
      </c>
      <c r="AQ835">
        <v>0.96846817357454285</v>
      </c>
      <c r="AR835">
        <v>13.928581108374971</v>
      </c>
      <c r="AS835">
        <v>13.92858110837496</v>
      </c>
      <c r="AT835">
        <v>13.92858110837496</v>
      </c>
      <c r="AU835">
        <v>13.92858110837496</v>
      </c>
      <c r="AV835" t="str">
        <f>VLOOKUP(Sheet1[[#This Row],[NPDES ID2]],Combined_Sheet__Major_Only___2[[NPDES ID2]:[ECHO BFR]],3,FALSE)</f>
        <v>MO</v>
      </c>
      <c r="AW835" t="s">
        <v>41</v>
      </c>
      <c r="AX835" t="str">
        <f>VLOOKUP(Sheet1[[#This Row],[NPDES ID2]],Combined_Sheet__Major_Only___2[[NPDES ID2]:[ECHO BFR]],27,FALSE)</f>
        <v>-</v>
      </c>
      <c r="AY835" t="str">
        <f>VLOOKUP(Sheet1[[#This Row],[NPDES ID2]],Combined_Sheet__Major_Only___2[[NPDES ID2]:[ECHO BFR]],28,FALSE)</f>
        <v>-</v>
      </c>
      <c r="AZ835" t="str">
        <f>VLOOKUP(Sheet1[[#This Row],[NPDES ID2]],Combined_Sheet__Major_Only___2[[NPDES ID2]:[ECHO BFR]],29,FALSE)</f>
        <v>thickening</v>
      </c>
      <c r="BA835">
        <f>VLOOKUP(Sheet1[[#This Row],[NPDES ID2]],Combined_Sheet__Major_Only___2[[NPDES ID2]:[ECHO BFR]],17,FALSE)</f>
        <v>37.838079999999998</v>
      </c>
      <c r="BB835">
        <f>VLOOKUP(Sheet1[[#This Row],[NPDES ID2]],Combined_Sheet__Major_Only___2[[NPDES ID2]:[ECHO BFR]],18,FALSE)</f>
        <v>-94.359290000000001</v>
      </c>
      <c r="BC835" t="str">
        <f>IF(ISNUMBER(SEARCH("aerobic",$AW835)),"aerobic","")</f>
        <v>aerobic</v>
      </c>
      <c r="BD835" t="str">
        <f>IF(ISNUMBER(SEARCH("anaer",$AW835)),"anaer","")</f>
        <v/>
      </c>
      <c r="BE835" t="str">
        <f>IF(ISNUMBER(SEARCH("thickening",$AZ835)),"thickening","")</f>
        <v>thickening</v>
      </c>
      <c r="BF835" s="2" t="str">
        <f>IF(ISNUMBER(SEARCH("airDry",$AW835)),"airDry","")</f>
        <v/>
      </c>
      <c r="BG835" s="2" t="str">
        <f>IF(ISNUMBER(SEARCH("heatDry",$AY835)),"heatDry","")</f>
        <v/>
      </c>
      <c r="BH835" s="2" t="str">
        <f>IF(AND(ISNUMBER(SEARCH("aerobic",$AW835)),ISNUMBER(SEARCH("anaer",$AW835))),"Combined Aer and Anaer.","")</f>
        <v/>
      </c>
    </row>
    <row r="836" spans="1:60" x14ac:dyDescent="0.25">
      <c r="A836" s="4">
        <v>1651</v>
      </c>
      <c r="B836" t="s">
        <v>7750</v>
      </c>
      <c r="C836">
        <v>62.62</v>
      </c>
      <c r="D836">
        <v>1654.228548267045</v>
      </c>
      <c r="E836">
        <v>1653.849700869514</v>
      </c>
      <c r="F836">
        <v>1153.7023955484169</v>
      </c>
      <c r="G836">
        <v>2183.7790332502518</v>
      </c>
      <c r="H836">
        <v>-116.1149159493331</v>
      </c>
      <c r="I836">
        <v>-118.4369229992744</v>
      </c>
      <c r="J836">
        <v>-134.1271649202931</v>
      </c>
      <c r="K836">
        <v>-92.513132663968463</v>
      </c>
      <c r="L836">
        <v>41.154305677976147</v>
      </c>
      <c r="M836">
        <v>40.973348729292198</v>
      </c>
      <c r="N836">
        <v>40.374495453694827</v>
      </c>
      <c r="O836">
        <v>42.425283080034468</v>
      </c>
      <c r="P836">
        <v>1.465161804885075</v>
      </c>
      <c r="Q836">
        <v>1.483882480365716</v>
      </c>
      <c r="R836">
        <v>1.2152563482083221</v>
      </c>
      <c r="S836">
        <v>1.669554369208212</v>
      </c>
      <c r="T836">
        <v>78563.132295516698</v>
      </c>
      <c r="U836">
        <v>78563.07334877117</v>
      </c>
      <c r="V836">
        <v>78510.280802001245</v>
      </c>
      <c r="W836">
        <v>78616.349084853849</v>
      </c>
      <c r="X836">
        <v>5380.7477072122874</v>
      </c>
      <c r="Y836">
        <v>5402.2404690959993</v>
      </c>
      <c r="Z836">
        <v>5221.5426568336843</v>
      </c>
      <c r="AA836">
        <v>5483.1881217343607</v>
      </c>
      <c r="AB836">
        <v>966.54072723689944</v>
      </c>
      <c r="AC836">
        <v>956.55776367955741</v>
      </c>
      <c r="AD836">
        <v>819.01889167985337</v>
      </c>
      <c r="AE836">
        <v>1138.9101159189111</v>
      </c>
      <c r="AF836">
        <v>64.406519923434786</v>
      </c>
      <c r="AG836">
        <v>64.123235215989951</v>
      </c>
      <c r="AH836">
        <v>63.186297015336137</v>
      </c>
      <c r="AI836">
        <v>66.395534635753137</v>
      </c>
      <c r="AJ836">
        <v>0.56327108730954722</v>
      </c>
      <c r="AK836">
        <v>0.56327109505588435</v>
      </c>
      <c r="AL836">
        <v>0.56326931174976858</v>
      </c>
      <c r="AM836">
        <v>0.56327285260435955</v>
      </c>
      <c r="AN836">
        <v>0.96849936327598019</v>
      </c>
      <c r="AO836">
        <v>0.9684993632759803</v>
      </c>
      <c r="AP836">
        <v>0.9684993632759803</v>
      </c>
      <c r="AQ836">
        <v>0.9684993632759803</v>
      </c>
      <c r="AR836">
        <v>13.9761886047605</v>
      </c>
      <c r="AS836">
        <v>13.976188604760511</v>
      </c>
      <c r="AT836">
        <v>13.976188604760511</v>
      </c>
      <c r="AU836">
        <v>13.976188604760511</v>
      </c>
      <c r="AV836" t="str">
        <f>VLOOKUP(Sheet1[[#This Row],[NPDES ID2]],Combined_Sheet__Major_Only___2[[NPDES ID2]:[ECHO BFR]],3,FALSE)</f>
        <v>VA</v>
      </c>
      <c r="AW836" t="s">
        <v>41</v>
      </c>
      <c r="AX836" t="str">
        <f>VLOOKUP(Sheet1[[#This Row],[NPDES ID2]],Combined_Sheet__Major_Only___2[[NPDES ID2]:[ECHO BFR]],27,FALSE)</f>
        <v>other</v>
      </c>
      <c r="AY836" t="str">
        <f>VLOOKUP(Sheet1[[#This Row],[NPDES ID2]],Combined_Sheet__Major_Only___2[[NPDES ID2]:[ECHO BFR]],28,FALSE)</f>
        <v>-</v>
      </c>
      <c r="AZ836" t="str">
        <f>VLOOKUP(Sheet1[[#This Row],[NPDES ID2]],Combined_Sheet__Major_Only___2[[NPDES ID2]:[ECHO BFR]],29,FALSE)</f>
        <v>thickening</v>
      </c>
      <c r="BA836">
        <f>VLOOKUP(Sheet1[[#This Row],[NPDES ID2]],Combined_Sheet__Major_Only___2[[NPDES ID2]:[ECHO BFR]],17,FALSE)</f>
        <v>37.333610999999998</v>
      </c>
      <c r="BB836">
        <f>VLOOKUP(Sheet1[[#This Row],[NPDES ID2]],Combined_Sheet__Major_Only___2[[NPDES ID2]:[ECHO BFR]],18,FALSE)</f>
        <v>-79.506666999999993</v>
      </c>
      <c r="BC836" t="str">
        <f>IF(ISNUMBER(SEARCH("aerobic",$AW836)),"aerobic","")</f>
        <v>aerobic</v>
      </c>
      <c r="BD836" t="str">
        <f>IF(ISNUMBER(SEARCH("anaer",$AW836)),"anaer","")</f>
        <v/>
      </c>
      <c r="BE836" t="str">
        <f>IF(ISNUMBER(SEARCH("thickening",$AZ836)),"thickening","")</f>
        <v>thickening</v>
      </c>
      <c r="BF836" s="3" t="str">
        <f>IF(ISNUMBER(SEARCH("airDry",$AW836)),"airDry","")</f>
        <v/>
      </c>
      <c r="BG836" s="3" t="str">
        <f>IF(ISNUMBER(SEARCH("heatDry",$AY836)),"heatDry","")</f>
        <v/>
      </c>
      <c r="BH836" s="3" t="str">
        <f>IF(AND(ISNUMBER(SEARCH("aerobic",$AW836)),ISNUMBER(SEARCH("anaer",$AW836))),"Combined Aer and Anaer.","")</f>
        <v/>
      </c>
    </row>
    <row r="837" spans="1:60" x14ac:dyDescent="0.25">
      <c r="A837" s="4">
        <v>2502</v>
      </c>
      <c r="B837" t="s">
        <v>11630</v>
      </c>
      <c r="C837">
        <v>174</v>
      </c>
      <c r="D837">
        <v>720.46781345938507</v>
      </c>
      <c r="E837">
        <v>718.35551503427644</v>
      </c>
      <c r="F837">
        <v>522.45135038990827</v>
      </c>
      <c r="G837">
        <v>938.26807936720388</v>
      </c>
      <c r="H837">
        <v>-123.6568995994845</v>
      </c>
      <c r="I837">
        <v>-126.1598795420238</v>
      </c>
      <c r="J837">
        <v>-142.24196375363809</v>
      </c>
      <c r="K837">
        <v>-100.4837376806469</v>
      </c>
      <c r="L837">
        <v>107.8234380162463</v>
      </c>
      <c r="M837">
        <v>107.2689827590596</v>
      </c>
      <c r="N837">
        <v>105.43364267587469</v>
      </c>
      <c r="O837">
        <v>111.7183073616783</v>
      </c>
      <c r="P837">
        <v>4.084823527062122</v>
      </c>
      <c r="Q837">
        <v>4.1216641598864916</v>
      </c>
      <c r="R837">
        <v>3.4158363369179021</v>
      </c>
      <c r="S837">
        <v>4.6516533706937846</v>
      </c>
      <c r="T837">
        <v>78594.986339867566</v>
      </c>
      <c r="U837">
        <v>78594.927369768207</v>
      </c>
      <c r="V837">
        <v>78542.11390735225</v>
      </c>
      <c r="W837">
        <v>78648.224212929548</v>
      </c>
      <c r="X837">
        <v>5709.5064231560436</v>
      </c>
      <c r="Y837">
        <v>5736.38688828247</v>
      </c>
      <c r="Z837">
        <v>5512.0288920718067</v>
      </c>
      <c r="AA837">
        <v>5836.751218015781</v>
      </c>
      <c r="AB837">
        <v>954.32384608845678</v>
      </c>
      <c r="AC837">
        <v>944.60344552135541</v>
      </c>
      <c r="AD837">
        <v>817.352964340158</v>
      </c>
      <c r="AE837">
        <v>1108.8457342953741</v>
      </c>
      <c r="AF837">
        <v>60.72874832653595</v>
      </c>
      <c r="AG837">
        <v>60.416235968517213</v>
      </c>
      <c r="AH837">
        <v>59.383234763052407</v>
      </c>
      <c r="AI837">
        <v>62.922257020192269</v>
      </c>
      <c r="AJ837">
        <v>0.51835614175491951</v>
      </c>
      <c r="AK837">
        <v>0.51835616174732779</v>
      </c>
      <c r="AL837">
        <v>0.51835155672741517</v>
      </c>
      <c r="AM837">
        <v>0.51836070030497627</v>
      </c>
      <c r="AN837">
        <v>0.96851155368180797</v>
      </c>
      <c r="AO837">
        <v>0.96851155368180808</v>
      </c>
      <c r="AP837">
        <v>0.96851155368180808</v>
      </c>
      <c r="AQ837">
        <v>0.96851155368180808</v>
      </c>
      <c r="AR837">
        <v>13.743791357453279</v>
      </c>
      <c r="AS837">
        <v>13.743791357453279</v>
      </c>
      <c r="AT837">
        <v>13.743791357453279</v>
      </c>
      <c r="AU837">
        <v>13.743791357453279</v>
      </c>
      <c r="AV837" t="str">
        <f>VLOOKUP(Sheet1[[#This Row],[NPDES ID2]],Combined_Sheet__Major_Only___2[[NPDES ID2]:[ECHO BFR]],3,FALSE)</f>
        <v>IL</v>
      </c>
      <c r="AW837" t="s">
        <v>41</v>
      </c>
      <c r="AX837" t="str">
        <f>VLOOKUP(Sheet1[[#This Row],[NPDES ID2]],Combined_Sheet__Major_Only___2[[NPDES ID2]:[ECHO BFR]],27,FALSE)</f>
        <v>-</v>
      </c>
      <c r="AY837" t="str">
        <f>VLOOKUP(Sheet1[[#This Row],[NPDES ID2]],Combined_Sheet__Major_Only___2[[NPDES ID2]:[ECHO BFR]],28,FALSE)</f>
        <v>-</v>
      </c>
      <c r="AZ837" t="str">
        <f>VLOOKUP(Sheet1[[#This Row],[NPDES ID2]],Combined_Sheet__Major_Only___2[[NPDES ID2]:[ECHO BFR]],29,FALSE)</f>
        <v>thickening</v>
      </c>
      <c r="BA837">
        <f>VLOOKUP(Sheet1[[#This Row],[NPDES ID2]],Combined_Sheet__Major_Only___2[[NPDES ID2]:[ECHO BFR]],17,FALSE)</f>
        <v>41.654299999999999</v>
      </c>
      <c r="BB837">
        <f>VLOOKUP(Sheet1[[#This Row],[NPDES ID2]],Combined_Sheet__Major_Only___2[[NPDES ID2]:[ECHO BFR]],18,FALSE)</f>
        <v>-88.161900000000003</v>
      </c>
      <c r="BC837" t="str">
        <f>IF(ISNUMBER(SEARCH("aerobic",$AW837)),"aerobic","")</f>
        <v>aerobic</v>
      </c>
      <c r="BD837" t="str">
        <f>IF(ISNUMBER(SEARCH("anaer",$AW837)),"anaer","")</f>
        <v/>
      </c>
      <c r="BE837" t="str">
        <f>IF(ISNUMBER(SEARCH("thickening",$AZ837)),"thickening","")</f>
        <v>thickening</v>
      </c>
      <c r="BF837" s="2" t="str">
        <f>IF(ISNUMBER(SEARCH("airDry",$AW837)),"airDry","")</f>
        <v/>
      </c>
      <c r="BG837" s="2" t="str">
        <f>IF(ISNUMBER(SEARCH("heatDry",$AY837)),"heatDry","")</f>
        <v/>
      </c>
      <c r="BH837" s="2" t="str">
        <f>IF(AND(ISNUMBER(SEARCH("aerobic",$AW837)),ISNUMBER(SEARCH("anaer",$AW837))),"Combined Aer and Anaer.","")</f>
        <v/>
      </c>
    </row>
    <row r="838" spans="1:60" x14ac:dyDescent="0.25">
      <c r="A838" s="4">
        <v>2059</v>
      </c>
      <c r="B838" t="s">
        <v>9686</v>
      </c>
      <c r="C838">
        <v>1196.56</v>
      </c>
      <c r="D838">
        <v>412.41318445842001</v>
      </c>
      <c r="E838">
        <v>412.72583580947168</v>
      </c>
      <c r="F838">
        <v>348.75247355832852</v>
      </c>
      <c r="G838">
        <v>484.76374970257581</v>
      </c>
      <c r="H838">
        <v>-119.7874312316753</v>
      </c>
      <c r="I838">
        <v>-122.26528695073971</v>
      </c>
      <c r="J838">
        <v>-137.87931360407919</v>
      </c>
      <c r="K838">
        <v>-96.720189952560446</v>
      </c>
      <c r="L838">
        <v>761.76110993113025</v>
      </c>
      <c r="M838">
        <v>758.11398427000813</v>
      </c>
      <c r="N838">
        <v>746.01269710854774</v>
      </c>
      <c r="O838">
        <v>787.41803283278875</v>
      </c>
      <c r="P838">
        <v>28.046725414848641</v>
      </c>
      <c r="Q838">
        <v>28.305251611484941</v>
      </c>
      <c r="R838">
        <v>23.371046411400879</v>
      </c>
      <c r="S838">
        <v>31.997108095039032</v>
      </c>
      <c r="T838">
        <v>78634.159937610646</v>
      </c>
      <c r="U838">
        <v>78634.100938791089</v>
      </c>
      <c r="V838">
        <v>78581.261754645893</v>
      </c>
      <c r="W838">
        <v>78687.42373910248</v>
      </c>
      <c r="X838">
        <v>5559.9944680208628</v>
      </c>
      <c r="Y838">
        <v>5584.3049360188379</v>
      </c>
      <c r="Z838">
        <v>5380.6172968864385</v>
      </c>
      <c r="AA838">
        <v>5675.5353117473542</v>
      </c>
      <c r="AB838">
        <v>883.1495115294872</v>
      </c>
      <c r="AC838">
        <v>875.50697035488952</v>
      </c>
      <c r="AD838">
        <v>762.18197488706028</v>
      </c>
      <c r="AE838">
        <v>1019.681061902153</v>
      </c>
      <c r="AF838">
        <v>62.39347363623434</v>
      </c>
      <c r="AG838">
        <v>62.093178086595742</v>
      </c>
      <c r="AH838">
        <v>61.106830823169688</v>
      </c>
      <c r="AI838">
        <v>64.493757808321249</v>
      </c>
      <c r="AJ838">
        <v>0.53867979632956775</v>
      </c>
      <c r="AK838">
        <v>0.53867993381008672</v>
      </c>
      <c r="AL838">
        <v>0.53864811437241833</v>
      </c>
      <c r="AM838">
        <v>0.5387112971366691</v>
      </c>
      <c r="AN838">
        <v>0.96852653231914598</v>
      </c>
      <c r="AO838">
        <v>0.96852653231914609</v>
      </c>
      <c r="AP838">
        <v>0.96852653231914609</v>
      </c>
      <c r="AQ838">
        <v>0.96852653231914609</v>
      </c>
      <c r="AR838">
        <v>14.55891001572145</v>
      </c>
      <c r="AS838">
        <v>14.55891001572145</v>
      </c>
      <c r="AT838">
        <v>14.55891001572145</v>
      </c>
      <c r="AU838">
        <v>14.55891001572145</v>
      </c>
      <c r="AV838" t="str">
        <f>VLOOKUP(Sheet1[[#This Row],[NPDES ID2]],Combined_Sheet__Major_Only___2[[NPDES ID2]:[ECHO BFR]],3,FALSE)</f>
        <v>TX</v>
      </c>
      <c r="AW838" t="s">
        <v>41</v>
      </c>
      <c r="AX838" t="str">
        <f>VLOOKUP(Sheet1[[#This Row],[NPDES ID2]],Combined_Sheet__Major_Only___2[[NPDES ID2]:[ECHO BFR]],27,FALSE)</f>
        <v>-</v>
      </c>
      <c r="AY838" t="str">
        <f>VLOOKUP(Sheet1[[#This Row],[NPDES ID2]],Combined_Sheet__Major_Only___2[[NPDES ID2]:[ECHO BFR]],28,FALSE)</f>
        <v>-</v>
      </c>
      <c r="AZ838" t="str">
        <f>VLOOKUP(Sheet1[[#This Row],[NPDES ID2]],Combined_Sheet__Major_Only___2[[NPDES ID2]:[ECHO BFR]],29,FALSE)</f>
        <v>thickening</v>
      </c>
      <c r="BA838">
        <f>VLOOKUP(Sheet1[[#This Row],[NPDES ID2]],Combined_Sheet__Major_Only___2[[NPDES ID2]:[ECHO BFR]],17,FALSE)</f>
        <v>26.194333</v>
      </c>
      <c r="BB838">
        <f>VLOOKUP(Sheet1[[#This Row],[NPDES ID2]],Combined_Sheet__Major_Only___2[[NPDES ID2]:[ECHO BFR]],18,FALSE)</f>
        <v>-98.331971999999993</v>
      </c>
      <c r="BC838" t="str">
        <f>IF(ISNUMBER(SEARCH("aerobic",$AW838)),"aerobic","")</f>
        <v>aerobic</v>
      </c>
      <c r="BD838" t="str">
        <f>IF(ISNUMBER(SEARCH("anaer",$AW838)),"anaer","")</f>
        <v/>
      </c>
      <c r="BE838" t="str">
        <f>IF(ISNUMBER(SEARCH("thickening",$AZ838)),"thickening","")</f>
        <v>thickening</v>
      </c>
      <c r="BF838" s="3" t="str">
        <f>IF(ISNUMBER(SEARCH("airDry",$AW838)),"airDry","")</f>
        <v/>
      </c>
      <c r="BG838" s="3" t="str">
        <f>IF(ISNUMBER(SEARCH("heatDry",$AY838)),"heatDry","")</f>
        <v/>
      </c>
      <c r="BH838" s="3" t="str">
        <f>IF(AND(ISNUMBER(SEARCH("aerobic",$AW838)),ISNUMBER(SEARCH("anaer",$AW838))),"Combined Aer and Anaer.","")</f>
        <v/>
      </c>
    </row>
    <row r="839" spans="1:60" x14ac:dyDescent="0.25">
      <c r="A839" s="4">
        <v>536</v>
      </c>
      <c r="B839" t="s">
        <v>2642</v>
      </c>
      <c r="C839">
        <v>272.02</v>
      </c>
      <c r="D839">
        <v>529.6702652039537</v>
      </c>
      <c r="E839">
        <v>533.57294845170088</v>
      </c>
      <c r="F839">
        <v>398.01266999206268</v>
      </c>
      <c r="G839">
        <v>680.4310827450812</v>
      </c>
      <c r="H839">
        <v>-124.4088990266936</v>
      </c>
      <c r="I839">
        <v>-126.91233793998541</v>
      </c>
      <c r="J839">
        <v>-143.07420312497899</v>
      </c>
      <c r="K839">
        <v>-101.3076247201567</v>
      </c>
      <c r="L839">
        <v>167.56778813932019</v>
      </c>
      <c r="M839">
        <v>166.69322525933401</v>
      </c>
      <c r="N839">
        <v>163.79762462469631</v>
      </c>
      <c r="O839">
        <v>173.71215036338921</v>
      </c>
      <c r="P839">
        <v>6.3879474056206007</v>
      </c>
      <c r="Q839">
        <v>6.4493559390400348</v>
      </c>
      <c r="R839">
        <v>5.3458742446308527</v>
      </c>
      <c r="S839">
        <v>7.2781813501432024</v>
      </c>
      <c r="T839">
        <v>78746.124949097619</v>
      </c>
      <c r="U839">
        <v>78746.065868190708</v>
      </c>
      <c r="V839">
        <v>78693.153166833028</v>
      </c>
      <c r="W839">
        <v>78799.46285858858</v>
      </c>
      <c r="X839">
        <v>5754.5561684586164</v>
      </c>
      <c r="Y839">
        <v>5782.0692523894959</v>
      </c>
      <c r="Z839">
        <v>5552.5382943993582</v>
      </c>
      <c r="AA839">
        <v>5884.7567421335498</v>
      </c>
      <c r="AB839">
        <v>976.89246160091602</v>
      </c>
      <c r="AC839">
        <v>966.50648281735926</v>
      </c>
      <c r="AD839">
        <v>834.80664228999342</v>
      </c>
      <c r="AE839">
        <v>1137.4327988033911</v>
      </c>
      <c r="AF839">
        <v>60.370198777023397</v>
      </c>
      <c r="AG839">
        <v>60.054756540774036</v>
      </c>
      <c r="AH839">
        <v>59.012656954438171</v>
      </c>
      <c r="AI839">
        <v>62.583573354844688</v>
      </c>
      <c r="AJ839">
        <v>0.51398037601353219</v>
      </c>
      <c r="AK839">
        <v>0.5139804072848051</v>
      </c>
      <c r="AL839">
        <v>0.51397320077641839</v>
      </c>
      <c r="AM839">
        <v>0.5139875098572112</v>
      </c>
      <c r="AN839">
        <v>0.96856926542651101</v>
      </c>
      <c r="AO839">
        <v>0.96856926542651089</v>
      </c>
      <c r="AP839">
        <v>0.96856926542651089</v>
      </c>
      <c r="AQ839">
        <v>0.96856926542651089</v>
      </c>
      <c r="AR839">
        <v>13.53789053245001</v>
      </c>
      <c r="AS839">
        <v>13.53789053245</v>
      </c>
      <c r="AT839">
        <v>13.53789053245</v>
      </c>
      <c r="AU839">
        <v>13.53789053245</v>
      </c>
      <c r="AV839" t="str">
        <f>VLOOKUP(Sheet1[[#This Row],[NPDES ID2]],Combined_Sheet__Major_Only___2[[NPDES ID2]:[ECHO BFR]],3,FALSE)</f>
        <v>TN</v>
      </c>
      <c r="AW839" t="s">
        <v>41</v>
      </c>
      <c r="AX839" t="str">
        <f>VLOOKUP(Sheet1[[#This Row],[NPDES ID2]],Combined_Sheet__Major_Only___2[[NPDES ID2]:[ECHO BFR]],27,FALSE)</f>
        <v>-</v>
      </c>
      <c r="AY839" t="str">
        <f>VLOOKUP(Sheet1[[#This Row],[NPDES ID2]],Combined_Sheet__Major_Only___2[[NPDES ID2]:[ECHO BFR]],28,FALSE)</f>
        <v>-</v>
      </c>
      <c r="AZ839" t="str">
        <f>VLOOKUP(Sheet1[[#This Row],[NPDES ID2]],Combined_Sheet__Major_Only___2[[NPDES ID2]:[ECHO BFR]],29,FALSE)</f>
        <v>thickening</v>
      </c>
      <c r="BA839">
        <f>VLOOKUP(Sheet1[[#This Row],[NPDES ID2]],Combined_Sheet__Major_Only___2[[NPDES ID2]:[ECHO BFR]],17,FALSE)</f>
        <v>36.506155999999997</v>
      </c>
      <c r="BB839">
        <f>VLOOKUP(Sheet1[[#This Row],[NPDES ID2]],Combined_Sheet__Major_Only___2[[NPDES ID2]:[ECHO BFR]],18,FALSE)</f>
        <v>-86.941665999999998</v>
      </c>
      <c r="BC839" t="str">
        <f>IF(ISNUMBER(SEARCH("aerobic",$AW839)),"aerobic","")</f>
        <v>aerobic</v>
      </c>
      <c r="BD839" t="str">
        <f>IF(ISNUMBER(SEARCH("anaer",$AW839)),"anaer","")</f>
        <v/>
      </c>
      <c r="BE839" t="str">
        <f>IF(ISNUMBER(SEARCH("thickening",$AZ839)),"thickening","")</f>
        <v>thickening</v>
      </c>
      <c r="BF839" s="2" t="str">
        <f>IF(ISNUMBER(SEARCH("airDry",$AW839)),"airDry","")</f>
        <v/>
      </c>
      <c r="BG839" s="2" t="str">
        <f>IF(ISNUMBER(SEARCH("heatDry",$AY839)),"heatDry","")</f>
        <v/>
      </c>
      <c r="BH839" s="2" t="str">
        <f>IF(AND(ISNUMBER(SEARCH("aerobic",$AW839)),ISNUMBER(SEARCH("anaer",$AW839))),"Combined Aer and Anaer.","")</f>
        <v/>
      </c>
    </row>
    <row r="840" spans="1:60" x14ac:dyDescent="0.25">
      <c r="A840" s="4">
        <v>2257</v>
      </c>
      <c r="B840" t="s">
        <v>10566</v>
      </c>
      <c r="C840">
        <v>516.42999999999995</v>
      </c>
      <c r="D840">
        <v>390.15881615239988</v>
      </c>
      <c r="E840">
        <v>392.38973044111691</v>
      </c>
      <c r="F840">
        <v>304.87043662485132</v>
      </c>
      <c r="G840">
        <v>474.36075422642023</v>
      </c>
      <c r="H840">
        <v>-121.22419132726429</v>
      </c>
      <c r="I840">
        <v>-123.63242840338251</v>
      </c>
      <c r="J840">
        <v>-139.51349863761649</v>
      </c>
      <c r="K840">
        <v>-98.039619654751817</v>
      </c>
      <c r="L840">
        <v>325.67800713014913</v>
      </c>
      <c r="M840">
        <v>324.07801573949138</v>
      </c>
      <c r="N840">
        <v>318.77716637428551</v>
      </c>
      <c r="O840">
        <v>336.92338167272868</v>
      </c>
      <c r="P840">
        <v>12.11174260614643</v>
      </c>
      <c r="Q840">
        <v>12.211094008051329</v>
      </c>
      <c r="R840">
        <v>10.10507674582203</v>
      </c>
      <c r="S840">
        <v>13.82403619605584</v>
      </c>
      <c r="T840">
        <v>78747.46603336907</v>
      </c>
      <c r="U840">
        <v>78747.406951478944</v>
      </c>
      <c r="V840">
        <v>78694.493369553486</v>
      </c>
      <c r="W840">
        <v>78800.804830504057</v>
      </c>
      <c r="X840">
        <v>5621.0043604655084</v>
      </c>
      <c r="Y840">
        <v>5646.2459845253779</v>
      </c>
      <c r="Z840">
        <v>5435.1135565415752</v>
      </c>
      <c r="AA840">
        <v>5740.7389767072718</v>
      </c>
      <c r="AB840">
        <v>1104.2538971782801</v>
      </c>
      <c r="AC840">
        <v>1089.3790746761949</v>
      </c>
      <c r="AD840">
        <v>920.62606279541365</v>
      </c>
      <c r="AE840">
        <v>1318.5723572640129</v>
      </c>
      <c r="AF840">
        <v>61.803977274690787</v>
      </c>
      <c r="AG840">
        <v>61.499623143966843</v>
      </c>
      <c r="AH840">
        <v>60.495904430525449</v>
      </c>
      <c r="AI840">
        <v>63.937463619038617</v>
      </c>
      <c r="AJ840">
        <v>0.53148164579065738</v>
      </c>
      <c r="AK840">
        <v>0.53148170905873671</v>
      </c>
      <c r="AL840">
        <v>0.53146711009861347</v>
      </c>
      <c r="AM840">
        <v>0.53149609784930874</v>
      </c>
      <c r="AN840">
        <v>0.96856977656794485</v>
      </c>
      <c r="AO840">
        <v>0.96856977656794507</v>
      </c>
      <c r="AP840">
        <v>0.96856977656794507</v>
      </c>
      <c r="AQ840">
        <v>0.96856977656794507</v>
      </c>
      <c r="AR840">
        <v>12.75205220964604</v>
      </c>
      <c r="AS840">
        <v>12.75205220964604</v>
      </c>
      <c r="AT840">
        <v>12.75205220964604</v>
      </c>
      <c r="AU840">
        <v>12.75205220964604</v>
      </c>
      <c r="AV840" t="str">
        <f>VLOOKUP(Sheet1[[#This Row],[NPDES ID2]],Combined_Sheet__Major_Only___2[[NPDES ID2]:[ECHO BFR]],3,FALSE)</f>
        <v>CA</v>
      </c>
      <c r="AW840" t="s">
        <v>41</v>
      </c>
      <c r="AX840" t="str">
        <f>VLOOKUP(Sheet1[[#This Row],[NPDES ID2]],Combined_Sheet__Major_Only___2[[NPDES ID2]:[ECHO BFR]],27,FALSE)</f>
        <v>-</v>
      </c>
      <c r="AY840" t="str">
        <f>VLOOKUP(Sheet1[[#This Row],[NPDES ID2]],Combined_Sheet__Major_Only___2[[NPDES ID2]:[ECHO BFR]],28,FALSE)</f>
        <v>-</v>
      </c>
      <c r="AZ840" t="str">
        <f>VLOOKUP(Sheet1[[#This Row],[NPDES ID2]],Combined_Sheet__Major_Only___2[[NPDES ID2]:[ECHO BFR]],29,FALSE)</f>
        <v>thickening</v>
      </c>
      <c r="BA840">
        <f>VLOOKUP(Sheet1[[#This Row],[NPDES ID2]],Combined_Sheet__Major_Only___2[[NPDES ID2]:[ECHO BFR]],17,FALSE)</f>
        <v>36.557141933554298</v>
      </c>
      <c r="BB840">
        <f>VLOOKUP(Sheet1[[#This Row],[NPDES ID2]],Combined_Sheet__Major_Only___2[[NPDES ID2]:[ECHO BFR]],18,FALSE)</f>
        <v>-119.444717287372</v>
      </c>
      <c r="BC840" t="str">
        <f>IF(ISNUMBER(SEARCH("aerobic",$AW840)),"aerobic","")</f>
        <v>aerobic</v>
      </c>
      <c r="BD840" t="str">
        <f>IF(ISNUMBER(SEARCH("anaer",$AW840)),"anaer","")</f>
        <v/>
      </c>
      <c r="BE840" t="str">
        <f>IF(ISNUMBER(SEARCH("thickening",$AZ840)),"thickening","")</f>
        <v>thickening</v>
      </c>
      <c r="BF840" s="3" t="str">
        <f>IF(ISNUMBER(SEARCH("airDry",$AW840)),"airDry","")</f>
        <v/>
      </c>
      <c r="BG840" s="3" t="str">
        <f>IF(ISNUMBER(SEARCH("heatDry",$AY840)),"heatDry","")</f>
        <v/>
      </c>
      <c r="BH840" s="3" t="str">
        <f>IF(AND(ISNUMBER(SEARCH("aerobic",$AW840)),ISNUMBER(SEARCH("anaer",$AW840))),"Combined Aer and Anaer.","")</f>
        <v/>
      </c>
    </row>
    <row r="841" spans="1:60" x14ac:dyDescent="0.25">
      <c r="A841" s="4">
        <v>1367</v>
      </c>
      <c r="B841" t="s">
        <v>6491</v>
      </c>
      <c r="C841">
        <v>155.6</v>
      </c>
      <c r="D841">
        <v>748.45749480128302</v>
      </c>
      <c r="E841">
        <v>747.32143007047227</v>
      </c>
      <c r="F841">
        <v>539.21042640457642</v>
      </c>
      <c r="G841">
        <v>975.9533497856138</v>
      </c>
      <c r="H841">
        <v>-117.19049876537861</v>
      </c>
      <c r="I841">
        <v>-119.4937561894138</v>
      </c>
      <c r="J841">
        <v>-135.1020560960412</v>
      </c>
      <c r="K841">
        <v>-93.670554233247628</v>
      </c>
      <c r="L841">
        <v>101.3685030907847</v>
      </c>
      <c r="M841">
        <v>100.9118382053487</v>
      </c>
      <c r="N841">
        <v>99.400251097128788</v>
      </c>
      <c r="O841">
        <v>104.57636139651299</v>
      </c>
      <c r="P841">
        <v>3.6425496822860568</v>
      </c>
      <c r="Q841">
        <v>3.6855642021686772</v>
      </c>
      <c r="R841">
        <v>3.0256940616964272</v>
      </c>
      <c r="S841">
        <v>4.1502773777986937</v>
      </c>
      <c r="T841">
        <v>78779.728891511666</v>
      </c>
      <c r="U841">
        <v>78779.66978596797</v>
      </c>
      <c r="V841">
        <v>78726.735019965752</v>
      </c>
      <c r="W841">
        <v>78833.089042959313</v>
      </c>
      <c r="X841">
        <v>5443.1806286085384</v>
      </c>
      <c r="Y841">
        <v>5465.491058537089</v>
      </c>
      <c r="Z841">
        <v>5278.1564367797291</v>
      </c>
      <c r="AA841">
        <v>5549.3828956070611</v>
      </c>
      <c r="AB841">
        <v>835.55548905397734</v>
      </c>
      <c r="AC841">
        <v>829.17904645059434</v>
      </c>
      <c r="AD841">
        <v>724.96159291347885</v>
      </c>
      <c r="AE841">
        <v>960.91346062362152</v>
      </c>
      <c r="AF841">
        <v>63.844451239880819</v>
      </c>
      <c r="AG841">
        <v>63.556628602788663</v>
      </c>
      <c r="AH841">
        <v>62.605219094774299</v>
      </c>
      <c r="AI841">
        <v>65.864687284314812</v>
      </c>
      <c r="AJ841">
        <v>0.55640327134132572</v>
      </c>
      <c r="AK841">
        <v>0.55640328940562189</v>
      </c>
      <c r="AL841">
        <v>0.55639912906248445</v>
      </c>
      <c r="AM841">
        <v>0.5564073896928714</v>
      </c>
      <c r="AN841">
        <v>0.96858206823867088</v>
      </c>
      <c r="AO841">
        <v>0.96858206823867066</v>
      </c>
      <c r="AP841">
        <v>0.96858206823867066</v>
      </c>
      <c r="AQ841">
        <v>0.96858206823867066</v>
      </c>
      <c r="AR841">
        <v>15.21148781580524</v>
      </c>
      <c r="AS841">
        <v>15.21148781580524</v>
      </c>
      <c r="AT841">
        <v>15.21148781580524</v>
      </c>
      <c r="AU841">
        <v>15.21148781580524</v>
      </c>
      <c r="AV841" t="str">
        <f>VLOOKUP(Sheet1[[#This Row],[NPDES ID2]],Combined_Sheet__Major_Only___2[[NPDES ID2]:[ECHO BFR]],3,FALSE)</f>
        <v>IN</v>
      </c>
      <c r="AW841" t="s">
        <v>41</v>
      </c>
      <c r="AX841" t="str">
        <f>VLOOKUP(Sheet1[[#This Row],[NPDES ID2]],Combined_Sheet__Major_Only___2[[NPDES ID2]:[ECHO BFR]],27,FALSE)</f>
        <v>-</v>
      </c>
      <c r="AY841" t="str">
        <f>VLOOKUP(Sheet1[[#This Row],[NPDES ID2]],Combined_Sheet__Major_Only___2[[NPDES ID2]:[ECHO BFR]],28,FALSE)</f>
        <v>-</v>
      </c>
      <c r="AZ841" t="str">
        <f>VLOOKUP(Sheet1[[#This Row],[NPDES ID2]],Combined_Sheet__Major_Only___2[[NPDES ID2]:[ECHO BFR]],29,FALSE)</f>
        <v>thickening</v>
      </c>
      <c r="BA841">
        <f>VLOOKUP(Sheet1[[#This Row],[NPDES ID2]],Combined_Sheet__Major_Only___2[[NPDES ID2]:[ECHO BFR]],17,FALSE)</f>
        <v>41.651806000000001</v>
      </c>
      <c r="BB841">
        <f>VLOOKUP(Sheet1[[#This Row],[NPDES ID2]],Combined_Sheet__Major_Only___2[[NPDES ID2]:[ECHO BFR]],18,FALSE)</f>
        <v>-85.413694000000007</v>
      </c>
      <c r="BC841" t="str">
        <f>IF(ISNUMBER(SEARCH("aerobic",$AW841)),"aerobic","")</f>
        <v>aerobic</v>
      </c>
      <c r="BD841" t="str">
        <f>IF(ISNUMBER(SEARCH("anaer",$AW841)),"anaer","")</f>
        <v/>
      </c>
      <c r="BE841" t="str">
        <f>IF(ISNUMBER(SEARCH("thickening",$AZ841)),"thickening","")</f>
        <v>thickening</v>
      </c>
      <c r="BF841" s="3" t="str">
        <f>IF(ISNUMBER(SEARCH("airDry",$AW841)),"airDry","")</f>
        <v/>
      </c>
      <c r="BG841" s="3" t="str">
        <f>IF(ISNUMBER(SEARCH("heatDry",$AY841)),"heatDry","")</f>
        <v/>
      </c>
      <c r="BH841" s="3" t="str">
        <f>IF(AND(ISNUMBER(SEARCH("aerobic",$AW841)),ISNUMBER(SEARCH("anaer",$AW841))),"Combined Aer and Anaer.","")</f>
        <v/>
      </c>
    </row>
    <row r="842" spans="1:60" x14ac:dyDescent="0.25">
      <c r="A842" s="4">
        <v>1378</v>
      </c>
      <c r="B842" t="s">
        <v>6539</v>
      </c>
      <c r="C842">
        <v>149.32</v>
      </c>
      <c r="D842">
        <v>785.11758129692748</v>
      </c>
      <c r="E842">
        <v>784.0996373133155</v>
      </c>
      <c r="F842">
        <v>564.30066062645528</v>
      </c>
      <c r="G842">
        <v>1023.163066917593</v>
      </c>
      <c r="H842">
        <v>-119.03398642481601</v>
      </c>
      <c r="I842">
        <v>-121.3474752845177</v>
      </c>
      <c r="J842">
        <v>-137.08285403946331</v>
      </c>
      <c r="K842">
        <v>-95.608604639549029</v>
      </c>
      <c r="L842">
        <v>95.879553057952592</v>
      </c>
      <c r="M842">
        <v>95.430242212019124</v>
      </c>
      <c r="N842">
        <v>93.943032743170065</v>
      </c>
      <c r="O842">
        <v>99.035707058926917</v>
      </c>
      <c r="P842">
        <v>3.4984819007868602</v>
      </c>
      <c r="Q842">
        <v>3.5340883540631651</v>
      </c>
      <c r="R842">
        <v>2.9117757595821372</v>
      </c>
      <c r="S842">
        <v>3.989214292221217</v>
      </c>
      <c r="T842">
        <v>78892.45093761613</v>
      </c>
      <c r="U842">
        <v>78892.39174943004</v>
      </c>
      <c r="V842">
        <v>78839.382969139755</v>
      </c>
      <c r="W842">
        <v>78945.885698133017</v>
      </c>
      <c r="X842">
        <v>5530.5570138883522</v>
      </c>
      <c r="Y842">
        <v>5554.1892547763164</v>
      </c>
      <c r="Z842">
        <v>5356.1573731580793</v>
      </c>
      <c r="AA842">
        <v>5642.8231771917644</v>
      </c>
      <c r="AB842">
        <v>826.88901704871944</v>
      </c>
      <c r="AC842">
        <v>820.67907623793428</v>
      </c>
      <c r="AD842">
        <v>719.86893549107242</v>
      </c>
      <c r="AE842">
        <v>946.95702949100814</v>
      </c>
      <c r="AF842">
        <v>62.92708139220732</v>
      </c>
      <c r="AG842">
        <v>62.63200004538183</v>
      </c>
      <c r="AH842">
        <v>61.656515718306437</v>
      </c>
      <c r="AI842">
        <v>64.998362917388079</v>
      </c>
      <c r="AJ842">
        <v>0.54519675958951774</v>
      </c>
      <c r="AK842">
        <v>0.54519677657066368</v>
      </c>
      <c r="AL842">
        <v>0.54519286579862491</v>
      </c>
      <c r="AM842">
        <v>0.54520063088712623</v>
      </c>
      <c r="AN842">
        <v>0.96862493829584662</v>
      </c>
      <c r="AO842">
        <v>0.96862493829584673</v>
      </c>
      <c r="AP842">
        <v>0.96862493829584673</v>
      </c>
      <c r="AQ842">
        <v>0.96862493829584673</v>
      </c>
      <c r="AR842">
        <v>15.238829333873699</v>
      </c>
      <c r="AS842">
        <v>15.238829333873699</v>
      </c>
      <c r="AT842">
        <v>15.238829333873699</v>
      </c>
      <c r="AU842">
        <v>15.238829333873699</v>
      </c>
      <c r="AV842" t="str">
        <f>VLOOKUP(Sheet1[[#This Row],[NPDES ID2]],Combined_Sheet__Major_Only___2[[NPDES ID2]:[ECHO BFR]],3,FALSE)</f>
        <v>NC</v>
      </c>
      <c r="AW842" t="s">
        <v>41</v>
      </c>
      <c r="AX842" t="str">
        <f>VLOOKUP(Sheet1[[#This Row],[NPDES ID2]],Combined_Sheet__Major_Only___2[[NPDES ID2]:[ECHO BFR]],27,FALSE)</f>
        <v>-</v>
      </c>
      <c r="AY842" t="str">
        <f>VLOOKUP(Sheet1[[#This Row],[NPDES ID2]],Combined_Sheet__Major_Only___2[[NPDES ID2]:[ECHO BFR]],28,FALSE)</f>
        <v>-</v>
      </c>
      <c r="AZ842" t="str">
        <f>VLOOKUP(Sheet1[[#This Row],[NPDES ID2]],Combined_Sheet__Major_Only___2[[NPDES ID2]:[ECHO BFR]],29,FALSE)</f>
        <v>thickening</v>
      </c>
      <c r="BA842">
        <f>VLOOKUP(Sheet1[[#This Row],[NPDES ID2]],Combined_Sheet__Major_Only___2[[NPDES ID2]:[ECHO BFR]],17,FALSE)</f>
        <v>34.480350000000001</v>
      </c>
      <c r="BB842">
        <f>VLOOKUP(Sheet1[[#This Row],[NPDES ID2]],Combined_Sheet__Major_Only___2[[NPDES ID2]:[ECHO BFR]],18,FALSE)</f>
        <v>-77.552859999999995</v>
      </c>
      <c r="BC842" t="str">
        <f>IF(ISNUMBER(SEARCH("aerobic",$AW842)),"aerobic","")</f>
        <v>aerobic</v>
      </c>
      <c r="BD842" t="str">
        <f>IF(ISNUMBER(SEARCH("anaer",$AW842)),"anaer","")</f>
        <v/>
      </c>
      <c r="BE842" t="str">
        <f>IF(ISNUMBER(SEARCH("thickening",$AZ842)),"thickening","")</f>
        <v>thickening</v>
      </c>
      <c r="BF842" s="2" t="str">
        <f>IF(ISNUMBER(SEARCH("airDry",$AW842)),"airDry","")</f>
        <v/>
      </c>
      <c r="BG842" s="2" t="str">
        <f>IF(ISNUMBER(SEARCH("heatDry",$AY842)),"heatDry","")</f>
        <v/>
      </c>
      <c r="BH842" s="2" t="str">
        <f>IF(AND(ISNUMBER(SEARCH("aerobic",$AW842)),ISNUMBER(SEARCH("anaer",$AW842))),"Combined Aer and Anaer.","")</f>
        <v/>
      </c>
    </row>
    <row r="843" spans="1:60" x14ac:dyDescent="0.25">
      <c r="A843" s="4">
        <v>2565</v>
      </c>
      <c r="B843" t="s">
        <v>11891</v>
      </c>
      <c r="C843">
        <v>104.85</v>
      </c>
      <c r="D843">
        <v>1074.504643380825</v>
      </c>
      <c r="E843">
        <v>1073.8146689905061</v>
      </c>
      <c r="F843">
        <v>760.07621183888682</v>
      </c>
      <c r="G843">
        <v>1411.793528684032</v>
      </c>
      <c r="H843">
        <v>-120.8260165005202</v>
      </c>
      <c r="I843">
        <v>-123.1798029663175</v>
      </c>
      <c r="J843">
        <v>-139.08810103613089</v>
      </c>
      <c r="K843">
        <v>-97.484404633474952</v>
      </c>
      <c r="L843">
        <v>66.401446338961236</v>
      </c>
      <c r="M843">
        <v>66.078618707329454</v>
      </c>
      <c r="N843">
        <v>65.010155150754883</v>
      </c>
      <c r="O843">
        <v>68.669012395943525</v>
      </c>
      <c r="P843">
        <v>2.458510902895616</v>
      </c>
      <c r="Q843">
        <v>2.4797572116203872</v>
      </c>
      <c r="R843">
        <v>2.0500059817691798</v>
      </c>
      <c r="S843">
        <v>2.8053995678730042</v>
      </c>
      <c r="T843">
        <v>78927.06466617262</v>
      </c>
      <c r="U843">
        <v>78927.005452609417</v>
      </c>
      <c r="V843">
        <v>78873.973944640165</v>
      </c>
      <c r="W843">
        <v>78980.522337008835</v>
      </c>
      <c r="X843">
        <v>5610.0674145479679</v>
      </c>
      <c r="Y843">
        <v>5634.9817894214848</v>
      </c>
      <c r="Z843">
        <v>5426.5685347130739</v>
      </c>
      <c r="AA843">
        <v>5728.2277492338517</v>
      </c>
      <c r="AB843">
        <v>1087.5660926847161</v>
      </c>
      <c r="AC843">
        <v>1073.40984330115</v>
      </c>
      <c r="AD843">
        <v>908.9416246097561</v>
      </c>
      <c r="AE843">
        <v>1295.8799743732311</v>
      </c>
      <c r="AF843">
        <v>62.063731588430521</v>
      </c>
      <c r="AG843">
        <v>61.761846036844638</v>
      </c>
      <c r="AH843">
        <v>60.763632033335938</v>
      </c>
      <c r="AI843">
        <v>64.183055833481276</v>
      </c>
      <c r="AJ843">
        <v>0.53465325209785663</v>
      </c>
      <c r="AK843">
        <v>0.53465326498760724</v>
      </c>
      <c r="AL843">
        <v>0.53465029692652499</v>
      </c>
      <c r="AM843">
        <v>0.53465619019259036</v>
      </c>
      <c r="AN843">
        <v>0.96863807900028864</v>
      </c>
      <c r="AO843">
        <v>0.96863807900028853</v>
      </c>
      <c r="AP843">
        <v>0.96863807900028853</v>
      </c>
      <c r="AQ843">
        <v>0.96863807900028853</v>
      </c>
      <c r="AR843">
        <v>12.900062840275369</v>
      </c>
      <c r="AS843">
        <v>12.900062840275369</v>
      </c>
      <c r="AT843">
        <v>12.900062840275369</v>
      </c>
      <c r="AU843">
        <v>12.900062840275369</v>
      </c>
      <c r="AV843" t="str">
        <f>VLOOKUP(Sheet1[[#This Row],[NPDES ID2]],Combined_Sheet__Major_Only___2[[NPDES ID2]:[ECHO BFR]],3,FALSE)</f>
        <v>TX</v>
      </c>
      <c r="AW843" t="s">
        <v>41</v>
      </c>
      <c r="AX843" t="str">
        <f>VLOOKUP(Sheet1[[#This Row],[NPDES ID2]],Combined_Sheet__Major_Only___2[[NPDES ID2]:[ECHO BFR]],27,FALSE)</f>
        <v>-</v>
      </c>
      <c r="AY843" t="str">
        <f>VLOOKUP(Sheet1[[#This Row],[NPDES ID2]],Combined_Sheet__Major_Only___2[[NPDES ID2]:[ECHO BFR]],28,FALSE)</f>
        <v>-</v>
      </c>
      <c r="AZ843" t="str">
        <f>VLOOKUP(Sheet1[[#This Row],[NPDES ID2]],Combined_Sheet__Major_Only___2[[NPDES ID2]:[ECHO BFR]],29,FALSE)</f>
        <v>thickening</v>
      </c>
      <c r="BA843">
        <f>VLOOKUP(Sheet1[[#This Row],[NPDES ID2]],Combined_Sheet__Major_Only___2[[NPDES ID2]:[ECHO BFR]],17,FALSE)</f>
        <v>30.645492000000001</v>
      </c>
      <c r="BB843">
        <f>VLOOKUP(Sheet1[[#This Row],[NPDES ID2]],Combined_Sheet__Major_Only___2[[NPDES ID2]:[ECHO BFR]],18,FALSE)</f>
        <v>-95.552466999999993</v>
      </c>
      <c r="BC843" t="str">
        <f>IF(ISNUMBER(SEARCH("aerobic",$AW843)),"aerobic","")</f>
        <v>aerobic</v>
      </c>
      <c r="BD843" t="str">
        <f>IF(ISNUMBER(SEARCH("anaer",$AW843)),"anaer","")</f>
        <v/>
      </c>
      <c r="BE843" t="str">
        <f>IF(ISNUMBER(SEARCH("thickening",$AZ843)),"thickening","")</f>
        <v>thickening</v>
      </c>
      <c r="BF843" s="3" t="str">
        <f>IF(ISNUMBER(SEARCH("airDry",$AW843)),"airDry","")</f>
        <v/>
      </c>
      <c r="BG843" s="3" t="str">
        <f>IF(ISNUMBER(SEARCH("heatDry",$AY843)),"heatDry","")</f>
        <v/>
      </c>
      <c r="BH843" s="3" t="str">
        <f>IF(AND(ISNUMBER(SEARCH("aerobic",$AW843)),ISNUMBER(SEARCH("anaer",$AW843))),"Combined Aer and Anaer.","")</f>
        <v/>
      </c>
    </row>
    <row r="844" spans="1:60" x14ac:dyDescent="0.25">
      <c r="A844" s="4">
        <v>2412</v>
      </c>
      <c r="B844" t="s">
        <v>11248</v>
      </c>
      <c r="C844">
        <v>264</v>
      </c>
      <c r="D844">
        <v>505.48996186656478</v>
      </c>
      <c r="E844">
        <v>509.32272043543293</v>
      </c>
      <c r="F844">
        <v>378.85081772543191</v>
      </c>
      <c r="G844">
        <v>649.29324856417747</v>
      </c>
      <c r="H844">
        <v>-115.9919832087274</v>
      </c>
      <c r="I844">
        <v>-118.3523304322734</v>
      </c>
      <c r="J844">
        <v>-134.0308994991338</v>
      </c>
      <c r="K844">
        <v>-92.443780103726056</v>
      </c>
      <c r="L844">
        <v>173.58170674655011</v>
      </c>
      <c r="M844">
        <v>172.8196647617018</v>
      </c>
      <c r="N844">
        <v>170.2965221427024</v>
      </c>
      <c r="O844">
        <v>178.93565201231979</v>
      </c>
      <c r="P844">
        <v>6.1767419471066569</v>
      </c>
      <c r="Q844">
        <v>6.255668032963138</v>
      </c>
      <c r="R844">
        <v>5.1224996736676527</v>
      </c>
      <c r="S844">
        <v>7.0392203708440233</v>
      </c>
      <c r="T844">
        <v>78958.307763103527</v>
      </c>
      <c r="U844">
        <v>78958.248526634401</v>
      </c>
      <c r="V844">
        <v>78905.196504172578</v>
      </c>
      <c r="W844">
        <v>79011.78611328741</v>
      </c>
      <c r="X844">
        <v>5405.3468144964672</v>
      </c>
      <c r="Y844">
        <v>5426.9041372892152</v>
      </c>
      <c r="Z844">
        <v>5245.6169231324566</v>
      </c>
      <c r="AA844">
        <v>5508.1327957426656</v>
      </c>
      <c r="AB844">
        <v>943.06542179725193</v>
      </c>
      <c r="AC844">
        <v>933.9052336315965</v>
      </c>
      <c r="AD844">
        <v>802.89477599775432</v>
      </c>
      <c r="AE844">
        <v>1106.025668567604</v>
      </c>
      <c r="AF844">
        <v>64.436591241218451</v>
      </c>
      <c r="AG844">
        <v>64.153343731619032</v>
      </c>
      <c r="AH844">
        <v>63.217829438428048</v>
      </c>
      <c r="AI844">
        <v>66.423794226934291</v>
      </c>
      <c r="AJ844">
        <v>0.56363855528708018</v>
      </c>
      <c r="AK844">
        <v>0.56363858769951947</v>
      </c>
      <c r="AL844">
        <v>0.5636311187565417</v>
      </c>
      <c r="AM844">
        <v>0.56364594891030018</v>
      </c>
      <c r="AN844">
        <v>0.96864993063500482</v>
      </c>
      <c r="AO844">
        <v>0.96864993063500449</v>
      </c>
      <c r="AP844">
        <v>0.96864993063500449</v>
      </c>
      <c r="AQ844">
        <v>0.96864993063500449</v>
      </c>
      <c r="AR844">
        <v>14.220476894741781</v>
      </c>
      <c r="AS844">
        <v>14.220476894741781</v>
      </c>
      <c r="AT844">
        <v>14.220476894741781</v>
      </c>
      <c r="AU844">
        <v>14.220476894741781</v>
      </c>
      <c r="AV844" t="str">
        <f>VLOOKUP(Sheet1[[#This Row],[NPDES ID2]],Combined_Sheet__Major_Only___2[[NPDES ID2]:[ECHO BFR]],3,FALSE)</f>
        <v>TN</v>
      </c>
      <c r="AW844" t="s">
        <v>41</v>
      </c>
      <c r="AX844" t="str">
        <f>VLOOKUP(Sheet1[[#This Row],[NPDES ID2]],Combined_Sheet__Major_Only___2[[NPDES ID2]:[ECHO BFR]],27,FALSE)</f>
        <v>-</v>
      </c>
      <c r="AY844" t="str">
        <f>VLOOKUP(Sheet1[[#This Row],[NPDES ID2]],Combined_Sheet__Major_Only___2[[NPDES ID2]:[ECHO BFR]],28,FALSE)</f>
        <v>-</v>
      </c>
      <c r="AZ844" t="str">
        <f>VLOOKUP(Sheet1[[#This Row],[NPDES ID2]],Combined_Sheet__Major_Only___2[[NPDES ID2]:[ECHO BFR]],29,FALSE)</f>
        <v>thickening</v>
      </c>
      <c r="BA844">
        <f>VLOOKUP(Sheet1[[#This Row],[NPDES ID2]],Combined_Sheet__Major_Only___2[[NPDES ID2]:[ECHO BFR]],17,FALSE)</f>
        <v>35.4833</v>
      </c>
      <c r="BB844">
        <f>VLOOKUP(Sheet1[[#This Row],[NPDES ID2]],Combined_Sheet__Major_Only___2[[NPDES ID2]:[ECHO BFR]],18,FALSE)</f>
        <v>-86.097160000000002</v>
      </c>
      <c r="BC844" t="str">
        <f>IF(ISNUMBER(SEARCH("aerobic",$AW844)),"aerobic","")</f>
        <v>aerobic</v>
      </c>
      <c r="BD844" t="str">
        <f>IF(ISNUMBER(SEARCH("anaer",$AW844)),"anaer","")</f>
        <v/>
      </c>
      <c r="BE844" t="str">
        <f>IF(ISNUMBER(SEARCH("thickening",$AZ844)),"thickening","")</f>
        <v>thickening</v>
      </c>
      <c r="BF844" s="2" t="str">
        <f>IF(ISNUMBER(SEARCH("airDry",$AW844)),"airDry","")</f>
        <v/>
      </c>
      <c r="BG844" s="2" t="str">
        <f>IF(ISNUMBER(SEARCH("heatDry",$AY844)),"heatDry","")</f>
        <v/>
      </c>
      <c r="BH844" s="2" t="str">
        <f>IF(AND(ISNUMBER(SEARCH("aerobic",$AW844)),ISNUMBER(SEARCH("anaer",$AW844))),"Combined Aer and Anaer.","")</f>
        <v/>
      </c>
    </row>
    <row r="845" spans="1:60" x14ac:dyDescent="0.25">
      <c r="A845" s="4">
        <v>219</v>
      </c>
      <c r="B845" t="s">
        <v>1148</v>
      </c>
      <c r="C845">
        <v>2738</v>
      </c>
      <c r="D845">
        <v>697.04688517825207</v>
      </c>
      <c r="E845">
        <v>698.55372615939177</v>
      </c>
      <c r="F845">
        <v>588.29312808850409</v>
      </c>
      <c r="G845">
        <v>816.58701872410029</v>
      </c>
      <c r="H845">
        <v>-123.37040218955261</v>
      </c>
      <c r="I845">
        <v>-125.7474312258568</v>
      </c>
      <c r="J845">
        <v>-141.79852360807129</v>
      </c>
      <c r="K845">
        <v>-100.36452679150391</v>
      </c>
      <c r="L845">
        <v>1687.917218341915</v>
      </c>
      <c r="M845">
        <v>1679.1556828943651</v>
      </c>
      <c r="N845">
        <v>1649.9745461592311</v>
      </c>
      <c r="O845">
        <v>1749.695305083691</v>
      </c>
      <c r="P845">
        <v>64.284774229593225</v>
      </c>
      <c r="Q845">
        <v>64.903313991894493</v>
      </c>
      <c r="R845">
        <v>53.797860671368291</v>
      </c>
      <c r="S845">
        <v>73.234136423935794</v>
      </c>
      <c r="T845">
        <v>79022.167924597874</v>
      </c>
      <c r="U845">
        <v>79022.108641309547</v>
      </c>
      <c r="V845">
        <v>78969.01468770334</v>
      </c>
      <c r="W845">
        <v>79075.688542886128</v>
      </c>
      <c r="X845">
        <v>5770.3594856540176</v>
      </c>
      <c r="Y845">
        <v>5797.8075713866774</v>
      </c>
      <c r="Z845">
        <v>5568.1594266709353</v>
      </c>
      <c r="AA845">
        <v>5900.8060992126739</v>
      </c>
      <c r="AB845">
        <v>1120.5370271723141</v>
      </c>
      <c r="AC845">
        <v>1105.1400359181571</v>
      </c>
      <c r="AD845">
        <v>936.46966787930023</v>
      </c>
      <c r="AE845">
        <v>1333.738495335469</v>
      </c>
      <c r="AF845">
        <v>60.424828162862148</v>
      </c>
      <c r="AG845">
        <v>60.107391913034007</v>
      </c>
      <c r="AH845">
        <v>59.074388616458641</v>
      </c>
      <c r="AI845">
        <v>62.633500006127733</v>
      </c>
      <c r="AJ845">
        <v>0.51464701241908839</v>
      </c>
      <c r="AK845">
        <v>0.51464733671807661</v>
      </c>
      <c r="AL845">
        <v>0.51457163967736408</v>
      </c>
      <c r="AM845">
        <v>0.51472196173297413</v>
      </c>
      <c r="AN845">
        <v>0.96867412725570035</v>
      </c>
      <c r="AO845">
        <v>0.96867412725570046</v>
      </c>
      <c r="AP845">
        <v>0.96867412725570046</v>
      </c>
      <c r="AQ845">
        <v>0.96867412725570046</v>
      </c>
      <c r="AR845">
        <v>12.547508512058689</v>
      </c>
      <c r="AS845">
        <v>12.547508512058689</v>
      </c>
      <c r="AT845">
        <v>12.547508512058689</v>
      </c>
      <c r="AU845">
        <v>12.547508512058689</v>
      </c>
      <c r="AV845" t="str">
        <f>VLOOKUP(Sheet1[[#This Row],[NPDES ID2]],Combined_Sheet__Major_Only___2[[NPDES ID2]:[ECHO BFR]],3,FALSE)</f>
        <v>TX</v>
      </c>
      <c r="AW845" t="s">
        <v>41</v>
      </c>
      <c r="AX845" t="str">
        <f>VLOOKUP(Sheet1[[#This Row],[NPDES ID2]],Combined_Sheet__Major_Only___2[[NPDES ID2]:[ECHO BFR]],27,FALSE)</f>
        <v>-</v>
      </c>
      <c r="AY845" t="str">
        <f>VLOOKUP(Sheet1[[#This Row],[NPDES ID2]],Combined_Sheet__Major_Only___2[[NPDES ID2]:[ECHO BFR]],28,FALSE)</f>
        <v>-</v>
      </c>
      <c r="AZ845" t="str">
        <f>VLOOKUP(Sheet1[[#This Row],[NPDES ID2]],Combined_Sheet__Major_Only___2[[NPDES ID2]:[ECHO BFR]],29,FALSE)</f>
        <v>thickening</v>
      </c>
      <c r="BA845">
        <f>VLOOKUP(Sheet1[[#This Row],[NPDES ID2]],Combined_Sheet__Major_Only___2[[NPDES ID2]:[ECHO BFR]],17,FALSE)</f>
        <v>33.056669999999997</v>
      </c>
      <c r="BB845">
        <f>VLOOKUP(Sheet1[[#This Row],[NPDES ID2]],Combined_Sheet__Major_Only___2[[NPDES ID2]:[ECHO BFR]],18,FALSE)</f>
        <v>-96.978430000000003</v>
      </c>
      <c r="BC845" t="str">
        <f>IF(ISNUMBER(SEARCH("aerobic",$AW845)),"aerobic","")</f>
        <v>aerobic</v>
      </c>
      <c r="BD845" t="str">
        <f>IF(ISNUMBER(SEARCH("anaer",$AW845)),"anaer","")</f>
        <v/>
      </c>
      <c r="BE845" t="str">
        <f>IF(ISNUMBER(SEARCH("thickening",$AZ845)),"thickening","")</f>
        <v>thickening</v>
      </c>
      <c r="BF845" s="3" t="str">
        <f>IF(ISNUMBER(SEARCH("airDry",$AW845)),"airDry","")</f>
        <v/>
      </c>
      <c r="BG845" s="3" t="str">
        <f>IF(ISNUMBER(SEARCH("heatDry",$AY845)),"heatDry","")</f>
        <v/>
      </c>
      <c r="BH845" s="3" t="str">
        <f>IF(AND(ISNUMBER(SEARCH("aerobic",$AW845)),ISNUMBER(SEARCH("anaer",$AW845))),"Combined Aer and Anaer.","")</f>
        <v/>
      </c>
    </row>
    <row r="846" spans="1:60" x14ac:dyDescent="0.25">
      <c r="A846" s="4">
        <v>2240</v>
      </c>
      <c r="B846" t="s">
        <v>10492</v>
      </c>
      <c r="C846">
        <v>553</v>
      </c>
      <c r="D846">
        <v>404.31801148878623</v>
      </c>
      <c r="E846">
        <v>403.28941962392179</v>
      </c>
      <c r="F846">
        <v>318.44830497471509</v>
      </c>
      <c r="G846">
        <v>486.78802375110791</v>
      </c>
      <c r="H846">
        <v>-127.885471756382</v>
      </c>
      <c r="I846">
        <v>-130.35523535090741</v>
      </c>
      <c r="J846">
        <v>-146.86785318309691</v>
      </c>
      <c r="K846">
        <v>-105.0574685146296</v>
      </c>
      <c r="L846">
        <v>331.74738164856927</v>
      </c>
      <c r="M846">
        <v>329.89964036063083</v>
      </c>
      <c r="N846">
        <v>323.77840516204031</v>
      </c>
      <c r="O846">
        <v>344.73349802748112</v>
      </c>
      <c r="P846">
        <v>13.00419403095214</v>
      </c>
      <c r="Q846">
        <v>13.11290590827698</v>
      </c>
      <c r="R846">
        <v>10.91975889120347</v>
      </c>
      <c r="S846">
        <v>14.854728765526559</v>
      </c>
      <c r="T846">
        <v>79323.315516503222</v>
      </c>
      <c r="U846">
        <v>79323.25601242797</v>
      </c>
      <c r="V846">
        <v>79269.96432266105</v>
      </c>
      <c r="W846">
        <v>79377.03545996621</v>
      </c>
      <c r="X846">
        <v>5952.6866314874842</v>
      </c>
      <c r="Y846">
        <v>5982.9659032817672</v>
      </c>
      <c r="Z846">
        <v>5729.7305239585257</v>
      </c>
      <c r="AA846">
        <v>6096.5368979030281</v>
      </c>
      <c r="AB846">
        <v>914.84183888385928</v>
      </c>
      <c r="AC846">
        <v>906.55858751359222</v>
      </c>
      <c r="AD846">
        <v>793.77122262076205</v>
      </c>
      <c r="AE846">
        <v>1049.1145437587479</v>
      </c>
      <c r="AF846">
        <v>58.792527463013172</v>
      </c>
      <c r="AG846">
        <v>58.464366026447273</v>
      </c>
      <c r="AH846">
        <v>57.381715373868118</v>
      </c>
      <c r="AI846">
        <v>61.093399166182571</v>
      </c>
      <c r="AJ846">
        <v>0.49473322102832751</v>
      </c>
      <c r="AK846">
        <v>0.49473328125334559</v>
      </c>
      <c r="AL846">
        <v>0.49471938364510182</v>
      </c>
      <c r="AM846">
        <v>0.49474697880577578</v>
      </c>
      <c r="AN846">
        <v>0.96878773055386735</v>
      </c>
      <c r="AO846">
        <v>0.96878773055386735</v>
      </c>
      <c r="AP846">
        <v>0.96878773055386735</v>
      </c>
      <c r="AQ846">
        <v>0.96878773055386735</v>
      </c>
      <c r="AR846">
        <v>13.997012315050119</v>
      </c>
      <c r="AS846">
        <v>13.997012315050119</v>
      </c>
      <c r="AT846">
        <v>13.997012315050119</v>
      </c>
      <c r="AU846">
        <v>13.997012315050119</v>
      </c>
      <c r="AV846" t="str">
        <f>VLOOKUP(Sheet1[[#This Row],[NPDES ID2]],Combined_Sheet__Major_Only___2[[NPDES ID2]:[ECHO BFR]],3,FALSE)</f>
        <v>AL</v>
      </c>
      <c r="AW846" t="s">
        <v>41</v>
      </c>
      <c r="AX846" t="str">
        <f>VLOOKUP(Sheet1[[#This Row],[NPDES ID2]],Combined_Sheet__Major_Only___2[[NPDES ID2]:[ECHO BFR]],27,FALSE)</f>
        <v>-</v>
      </c>
      <c r="AY846" t="str">
        <f>VLOOKUP(Sheet1[[#This Row],[NPDES ID2]],Combined_Sheet__Major_Only___2[[NPDES ID2]:[ECHO BFR]],28,FALSE)</f>
        <v>-</v>
      </c>
      <c r="AZ846" t="str">
        <f>VLOOKUP(Sheet1[[#This Row],[NPDES ID2]],Combined_Sheet__Major_Only___2[[NPDES ID2]:[ECHO BFR]],29,FALSE)</f>
        <v>thickening</v>
      </c>
      <c r="BA846">
        <f>VLOOKUP(Sheet1[[#This Row],[NPDES ID2]],Combined_Sheet__Major_Only___2[[NPDES ID2]:[ECHO BFR]],17,FALSE)</f>
        <v>30.651202999999999</v>
      </c>
      <c r="BB846">
        <f>VLOOKUP(Sheet1[[#This Row],[NPDES ID2]],Combined_Sheet__Major_Only___2[[NPDES ID2]:[ECHO BFR]],18,FALSE)</f>
        <v>-87.911621999999994</v>
      </c>
      <c r="BC846" t="str">
        <f>IF(ISNUMBER(SEARCH("aerobic",$AW846)),"aerobic","")</f>
        <v>aerobic</v>
      </c>
      <c r="BD846" t="str">
        <f>IF(ISNUMBER(SEARCH("anaer",$AW846)),"anaer","")</f>
        <v/>
      </c>
      <c r="BE846" t="str">
        <f>IF(ISNUMBER(SEARCH("thickening",$AZ846)),"thickening","")</f>
        <v>thickening</v>
      </c>
      <c r="BF846" s="2" t="str">
        <f>IF(ISNUMBER(SEARCH("airDry",$AW846)),"airDry","")</f>
        <v/>
      </c>
      <c r="BG846" s="2" t="str">
        <f>IF(ISNUMBER(SEARCH("heatDry",$AY846)),"heatDry","")</f>
        <v/>
      </c>
      <c r="BH846" s="2" t="str">
        <f>IF(AND(ISNUMBER(SEARCH("aerobic",$AW846)),ISNUMBER(SEARCH("anaer",$AW846))),"Combined Aer and Anaer.","")</f>
        <v/>
      </c>
    </row>
    <row r="847" spans="1:60" x14ac:dyDescent="0.25">
      <c r="A847" s="4">
        <v>2372</v>
      </c>
      <c r="B847" t="s">
        <v>11061</v>
      </c>
      <c r="C847">
        <v>317</v>
      </c>
      <c r="D847">
        <v>476.15203029418598</v>
      </c>
      <c r="E847">
        <v>480.98016280343228</v>
      </c>
      <c r="F847">
        <v>363.47391870034022</v>
      </c>
      <c r="G847">
        <v>605.73807223894096</v>
      </c>
      <c r="H847">
        <v>-122.03272367774311</v>
      </c>
      <c r="I847">
        <v>-124.4619297274068</v>
      </c>
      <c r="J847">
        <v>-140.4251101449392</v>
      </c>
      <c r="K847">
        <v>-98.823030444311556</v>
      </c>
      <c r="L847">
        <v>198.79172419973381</v>
      </c>
      <c r="M847">
        <v>197.80044629345869</v>
      </c>
      <c r="N847">
        <v>194.51796533166129</v>
      </c>
      <c r="O847">
        <v>205.75666118452841</v>
      </c>
      <c r="P847">
        <v>7.4369627652693007</v>
      </c>
      <c r="Q847">
        <v>7.4951577774833424</v>
      </c>
      <c r="R847">
        <v>6.2093583344965078</v>
      </c>
      <c r="S847">
        <v>8.4772816926856294</v>
      </c>
      <c r="T847">
        <v>79331.315147206042</v>
      </c>
      <c r="U847">
        <v>79331.255637265858</v>
      </c>
      <c r="V847">
        <v>79277.958694870977</v>
      </c>
      <c r="W847">
        <v>79385.04038550728</v>
      </c>
      <c r="X847">
        <v>5694.6115869599498</v>
      </c>
      <c r="Y847">
        <v>5720.5817189444306</v>
      </c>
      <c r="Z847">
        <v>5503.5344599469827</v>
      </c>
      <c r="AA847">
        <v>5817.694896619937</v>
      </c>
      <c r="AB847">
        <v>1035.1598255813819</v>
      </c>
      <c r="AC847">
        <v>1023.056424849011</v>
      </c>
      <c r="AD847">
        <v>874.60682962483816</v>
      </c>
      <c r="AE847">
        <v>1219.4296758800449</v>
      </c>
      <c r="AF847">
        <v>61.457260983583843</v>
      </c>
      <c r="AG847">
        <v>61.150368653661779</v>
      </c>
      <c r="AH847">
        <v>60.136913097793567</v>
      </c>
      <c r="AI847">
        <v>63.610168233526153</v>
      </c>
      <c r="AJ847">
        <v>0.52724868229096111</v>
      </c>
      <c r="AK847">
        <v>0.52724872026619218</v>
      </c>
      <c r="AL847">
        <v>0.52723996666391548</v>
      </c>
      <c r="AM847">
        <v>0.5272573476637219</v>
      </c>
      <c r="AN847">
        <v>0.96879073705808094</v>
      </c>
      <c r="AO847">
        <v>0.96879073705808072</v>
      </c>
      <c r="AP847">
        <v>0.96879073705808072</v>
      </c>
      <c r="AQ847">
        <v>0.96879073705808072</v>
      </c>
      <c r="AR847">
        <v>13.24536148948053</v>
      </c>
      <c r="AS847">
        <v>13.24536148948053</v>
      </c>
      <c r="AT847">
        <v>13.24536148948053</v>
      </c>
      <c r="AU847">
        <v>13.24536148948053</v>
      </c>
      <c r="AV847" t="str">
        <f>VLOOKUP(Sheet1[[#This Row],[NPDES ID2]],Combined_Sheet__Major_Only___2[[NPDES ID2]:[ECHO BFR]],3,FALSE)</f>
        <v>WA</v>
      </c>
      <c r="AW847" t="s">
        <v>41</v>
      </c>
      <c r="AX847" t="str">
        <f>VLOOKUP(Sheet1[[#This Row],[NPDES ID2]],Combined_Sheet__Major_Only___2[[NPDES ID2]:[ECHO BFR]],27,FALSE)</f>
        <v>-</v>
      </c>
      <c r="AY847" t="str">
        <f>VLOOKUP(Sheet1[[#This Row],[NPDES ID2]],Combined_Sheet__Major_Only___2[[NPDES ID2]:[ECHO BFR]],28,FALSE)</f>
        <v>highTempCompost</v>
      </c>
      <c r="AZ847" t="str">
        <f>VLOOKUP(Sheet1[[#This Row],[NPDES ID2]],Combined_Sheet__Major_Only___2[[NPDES ID2]:[ECHO BFR]],29,FALSE)</f>
        <v>thickening</v>
      </c>
      <c r="BA847">
        <f>VLOOKUP(Sheet1[[#This Row],[NPDES ID2]],Combined_Sheet__Major_Only___2[[NPDES ID2]:[ECHO BFR]],17,FALSE)</f>
        <v>48.938274</v>
      </c>
      <c r="BB847">
        <f>VLOOKUP(Sheet1[[#This Row],[NPDES ID2]],Combined_Sheet__Major_Only___2[[NPDES ID2]:[ECHO BFR]],18,FALSE)</f>
        <v>-122.451376</v>
      </c>
      <c r="BC847" t="str">
        <f>IF(ISNUMBER(SEARCH("aerobic",$AW847)),"aerobic","")</f>
        <v>aerobic</v>
      </c>
      <c r="BD847" t="str">
        <f>IF(ISNUMBER(SEARCH("anaer",$AW847)),"anaer","")</f>
        <v/>
      </c>
      <c r="BE847" t="str">
        <f>IF(ISNUMBER(SEARCH("thickening",$AZ847)),"thickening","")</f>
        <v>thickening</v>
      </c>
      <c r="BF847" s="2" t="str">
        <f>IF(ISNUMBER(SEARCH("airDry",$AW847)),"airDry","")</f>
        <v/>
      </c>
      <c r="BG847" s="2" t="str">
        <f>IF(ISNUMBER(SEARCH("heatDry",$AY847)),"heatDry","")</f>
        <v/>
      </c>
      <c r="BH847" s="2" t="str">
        <f>IF(AND(ISNUMBER(SEARCH("aerobic",$AW847)),ISNUMBER(SEARCH("anaer",$AW847))),"Combined Aer and Anaer.","")</f>
        <v/>
      </c>
    </row>
    <row r="848" spans="1:60" x14ac:dyDescent="0.25">
      <c r="A848" s="4">
        <v>353</v>
      </c>
      <c r="B848" t="s">
        <v>1788</v>
      </c>
      <c r="C848">
        <v>937.28</v>
      </c>
      <c r="D848">
        <v>370.48688564523383</v>
      </c>
      <c r="E848">
        <v>370.28345179263482</v>
      </c>
      <c r="F848">
        <v>309.97135591428048</v>
      </c>
      <c r="G848">
        <v>441.524850696903</v>
      </c>
      <c r="H848">
        <v>-115.47453100534661</v>
      </c>
      <c r="I848">
        <v>-117.96931604008979</v>
      </c>
      <c r="J848">
        <v>-133.60786064281399</v>
      </c>
      <c r="K848">
        <v>-92.104405777525955</v>
      </c>
      <c r="L848">
        <v>617.70644155898196</v>
      </c>
      <c r="M848">
        <v>615.01514925958577</v>
      </c>
      <c r="N848">
        <v>606.08879551741643</v>
      </c>
      <c r="O848">
        <v>636.63478312946302</v>
      </c>
      <c r="P848">
        <v>21.925350257562979</v>
      </c>
      <c r="Q848">
        <v>22.20555693640409</v>
      </c>
      <c r="R848">
        <v>18.17024439460566</v>
      </c>
      <c r="S848">
        <v>25.001192546509099</v>
      </c>
      <c r="T848">
        <v>79347.912427946983</v>
      </c>
      <c r="U848">
        <v>79347.852905838488</v>
      </c>
      <c r="V848">
        <v>79294.545065522892</v>
      </c>
      <c r="W848">
        <v>79401.648651744938</v>
      </c>
      <c r="X848">
        <v>5419.3474109066019</v>
      </c>
      <c r="Y848">
        <v>5440.7944777974117</v>
      </c>
      <c r="Z848">
        <v>5260.247184440228</v>
      </c>
      <c r="AA848">
        <v>5521.7548779029667</v>
      </c>
      <c r="AB848">
        <v>986.95271009666806</v>
      </c>
      <c r="AC848">
        <v>976.5343023126818</v>
      </c>
      <c r="AD848">
        <v>834.4916008401749</v>
      </c>
      <c r="AE848">
        <v>1165.797856416403</v>
      </c>
      <c r="AF848">
        <v>64.589532225628091</v>
      </c>
      <c r="AG848">
        <v>64.306804839221229</v>
      </c>
      <c r="AH848">
        <v>63.377487126649008</v>
      </c>
      <c r="AI848">
        <v>66.567747856340802</v>
      </c>
      <c r="AJ848">
        <v>0.56550753356597627</v>
      </c>
      <c r="AK848">
        <v>0.56550765048222207</v>
      </c>
      <c r="AL848">
        <v>0.56548061979619135</v>
      </c>
      <c r="AM848">
        <v>0.56553429310458547</v>
      </c>
      <c r="AN848">
        <v>0.96879697297324474</v>
      </c>
      <c r="AO848">
        <v>0.96879697297324441</v>
      </c>
      <c r="AP848">
        <v>0.96879697297324441</v>
      </c>
      <c r="AQ848">
        <v>0.96879697297324441</v>
      </c>
      <c r="AR848">
        <v>13.9059325155573</v>
      </c>
      <c r="AS848">
        <v>13.9059325155573</v>
      </c>
      <c r="AT848">
        <v>13.9059325155573</v>
      </c>
      <c r="AU848">
        <v>13.9059325155573</v>
      </c>
      <c r="AV848" t="str">
        <f>VLOOKUP(Sheet1[[#This Row],[NPDES ID2]],Combined_Sheet__Major_Only___2[[NPDES ID2]:[ECHO BFR]],3,FALSE)</f>
        <v>NC</v>
      </c>
      <c r="AW848" t="s">
        <v>41</v>
      </c>
      <c r="AX848" t="str">
        <f>VLOOKUP(Sheet1[[#This Row],[NPDES ID2]],Combined_Sheet__Major_Only___2[[NPDES ID2]:[ECHO BFR]],27,FALSE)</f>
        <v>-</v>
      </c>
      <c r="AY848" t="str">
        <f>VLOOKUP(Sheet1[[#This Row],[NPDES ID2]],Combined_Sheet__Major_Only___2[[NPDES ID2]:[ECHO BFR]],28,FALSE)</f>
        <v>-</v>
      </c>
      <c r="AZ848" t="str">
        <f>VLOOKUP(Sheet1[[#This Row],[NPDES ID2]],Combined_Sheet__Major_Only___2[[NPDES ID2]:[ECHO BFR]],29,FALSE)</f>
        <v>thickening</v>
      </c>
      <c r="BA848">
        <f>VLOOKUP(Sheet1[[#This Row],[NPDES ID2]],Combined_Sheet__Major_Only___2[[NPDES ID2]:[ECHO BFR]],17,FALSE)</f>
        <v>35.991996999999998</v>
      </c>
      <c r="BB848">
        <f>VLOOKUP(Sheet1[[#This Row],[NPDES ID2]],Combined_Sheet__Major_Only___2[[NPDES ID2]:[ECHO BFR]],18,FALSE)</f>
        <v>-77.727395000000001</v>
      </c>
      <c r="BC848" t="str">
        <f>IF(ISNUMBER(SEARCH("aerobic",$AW848)),"aerobic","")</f>
        <v>aerobic</v>
      </c>
      <c r="BD848" t="str">
        <f>IF(ISNUMBER(SEARCH("anaer",$AW848)),"anaer","")</f>
        <v/>
      </c>
      <c r="BE848" t="str">
        <f>IF(ISNUMBER(SEARCH("thickening",$AZ848)),"thickening","")</f>
        <v>thickening</v>
      </c>
      <c r="BF848" s="3" t="str">
        <f>IF(ISNUMBER(SEARCH("airDry",$AW848)),"airDry","")</f>
        <v/>
      </c>
      <c r="BG848" s="3" t="str">
        <f>IF(ISNUMBER(SEARCH("heatDry",$AY848)),"heatDry","")</f>
        <v/>
      </c>
      <c r="BH848" s="3" t="str">
        <f>IF(AND(ISNUMBER(SEARCH("aerobic",$AW848)),ISNUMBER(SEARCH("anaer",$AW848))),"Combined Aer and Anaer.","")</f>
        <v/>
      </c>
    </row>
    <row r="849" spans="1:60" x14ac:dyDescent="0.25">
      <c r="A849" s="4">
        <v>1548</v>
      </c>
      <c r="B849" t="s">
        <v>7282</v>
      </c>
      <c r="C849">
        <v>92.63</v>
      </c>
      <c r="D849">
        <v>1198.838124968637</v>
      </c>
      <c r="E849">
        <v>1198.1192942696121</v>
      </c>
      <c r="F849">
        <v>844.44045691997769</v>
      </c>
      <c r="G849">
        <v>1577.6915523133789</v>
      </c>
      <c r="H849">
        <v>-120.7769889635029</v>
      </c>
      <c r="I849">
        <v>-123.12976973096811</v>
      </c>
      <c r="J849">
        <v>-139.03404789503389</v>
      </c>
      <c r="K849">
        <v>-97.426828015264846</v>
      </c>
      <c r="L849">
        <v>58.687788246761308</v>
      </c>
      <c r="M849">
        <v>58.40277778618487</v>
      </c>
      <c r="N849">
        <v>57.459519611333363</v>
      </c>
      <c r="O849">
        <v>60.689669644834503</v>
      </c>
      <c r="P849">
        <v>2.1719275635404118</v>
      </c>
      <c r="Q849">
        <v>2.1908007097798521</v>
      </c>
      <c r="R849">
        <v>1.8109361663607799</v>
      </c>
      <c r="S849">
        <v>2.4783219093819722</v>
      </c>
      <c r="T849">
        <v>79377.195529353427</v>
      </c>
      <c r="U849">
        <v>79377.135985775967</v>
      </c>
      <c r="V849">
        <v>79323.808917918126</v>
      </c>
      <c r="W849">
        <v>79430.951135206764</v>
      </c>
      <c r="X849">
        <v>5639.6297581128301</v>
      </c>
      <c r="Y849">
        <v>5664.6466292017139</v>
      </c>
      <c r="Z849">
        <v>5455.3712750768727</v>
      </c>
      <c r="AA849">
        <v>5758.2767126479484</v>
      </c>
      <c r="AB849">
        <v>887.25505428113672</v>
      </c>
      <c r="AC849">
        <v>879.62831831460358</v>
      </c>
      <c r="AD849">
        <v>766.70136738611143</v>
      </c>
      <c r="AE849">
        <v>1022.785806640227</v>
      </c>
      <c r="AF849">
        <v>62.090390719691683</v>
      </c>
      <c r="AG849">
        <v>61.788734308692447</v>
      </c>
      <c r="AH849">
        <v>60.791161835665712</v>
      </c>
      <c r="AI849">
        <v>64.208244769292534</v>
      </c>
      <c r="AJ849">
        <v>0.53497877636336189</v>
      </c>
      <c r="AK849">
        <v>0.53497878704144763</v>
      </c>
      <c r="AL849">
        <v>0.53497632847397047</v>
      </c>
      <c r="AM849">
        <v>0.53498121010485145</v>
      </c>
      <c r="AN849">
        <v>0.96880796911853562</v>
      </c>
      <c r="AO849">
        <v>0.96880796911853573</v>
      </c>
      <c r="AP849">
        <v>0.96880796911853573</v>
      </c>
      <c r="AQ849">
        <v>0.96880796911853573</v>
      </c>
      <c r="AR849">
        <v>14.572691144027949</v>
      </c>
      <c r="AS849">
        <v>14.572691144027949</v>
      </c>
      <c r="AT849">
        <v>14.572691144027949</v>
      </c>
      <c r="AU849">
        <v>14.572691144027949</v>
      </c>
      <c r="AV849" t="str">
        <f>VLOOKUP(Sheet1[[#This Row],[NPDES ID2]],Combined_Sheet__Major_Only___2[[NPDES ID2]:[ECHO BFR]],3,FALSE)</f>
        <v>VA</v>
      </c>
      <c r="AW849" t="s">
        <v>41</v>
      </c>
      <c r="AX849" t="str">
        <f>VLOOKUP(Sheet1[[#This Row],[NPDES ID2]],Combined_Sheet__Major_Only___2[[NPDES ID2]:[ECHO BFR]],27,FALSE)</f>
        <v>-</v>
      </c>
      <c r="AY849" t="str">
        <f>VLOOKUP(Sheet1[[#This Row],[NPDES ID2]],Combined_Sheet__Major_Only___2[[NPDES ID2]:[ECHO BFR]],28,FALSE)</f>
        <v>-</v>
      </c>
      <c r="AZ849" t="str">
        <f>VLOOKUP(Sheet1[[#This Row],[NPDES ID2]],Combined_Sheet__Major_Only___2[[NPDES ID2]:[ECHO BFR]],29,FALSE)</f>
        <v>thickening</v>
      </c>
      <c r="BA849">
        <f>VLOOKUP(Sheet1[[#This Row],[NPDES ID2]],Combined_Sheet__Major_Only___2[[NPDES ID2]:[ECHO BFR]],17,FALSE)</f>
        <v>36.996899999999997</v>
      </c>
      <c r="BB849">
        <f>VLOOKUP(Sheet1[[#This Row],[NPDES ID2]],Combined_Sheet__Major_Only___2[[NPDES ID2]:[ECHO BFR]],18,FALSE)</f>
        <v>-79.853300000000004</v>
      </c>
      <c r="BC849" t="str">
        <f>IF(ISNUMBER(SEARCH("aerobic",$AW849)),"aerobic","")</f>
        <v>aerobic</v>
      </c>
      <c r="BD849" t="str">
        <f>IF(ISNUMBER(SEARCH("anaer",$AW849)),"anaer","")</f>
        <v/>
      </c>
      <c r="BE849" t="str">
        <f>IF(ISNUMBER(SEARCH("thickening",$AZ849)),"thickening","")</f>
        <v>thickening</v>
      </c>
      <c r="BF849" s="2" t="str">
        <f>IF(ISNUMBER(SEARCH("airDry",$AW849)),"airDry","")</f>
        <v/>
      </c>
      <c r="BG849" s="2" t="str">
        <f>IF(ISNUMBER(SEARCH("heatDry",$AY849)),"heatDry","")</f>
        <v/>
      </c>
      <c r="BH849" s="2" t="str">
        <f>IF(AND(ISNUMBER(SEARCH("aerobic",$AW849)),ISNUMBER(SEARCH("anaer",$AW849))),"Combined Aer and Anaer.","")</f>
        <v/>
      </c>
    </row>
    <row r="850" spans="1:60" x14ac:dyDescent="0.25">
      <c r="A850" s="4">
        <v>609</v>
      </c>
      <c r="B850" t="s">
        <v>3010</v>
      </c>
      <c r="C850">
        <v>982.7</v>
      </c>
      <c r="D850">
        <v>397.50755082965082</v>
      </c>
      <c r="E850">
        <v>399.33861706636759</v>
      </c>
      <c r="F850">
        <v>334.74035652048309</v>
      </c>
      <c r="G850">
        <v>473.06040707039642</v>
      </c>
      <c r="H850">
        <v>-123.0922335840194</v>
      </c>
      <c r="I850">
        <v>-125.64888876248961</v>
      </c>
      <c r="J850">
        <v>-141.57544374408519</v>
      </c>
      <c r="K850">
        <v>-100.1459659171132</v>
      </c>
      <c r="L850">
        <v>610.25795722697114</v>
      </c>
      <c r="M850">
        <v>607.14030683459441</v>
      </c>
      <c r="N850">
        <v>596.80140918569032</v>
      </c>
      <c r="O850">
        <v>632.18291698603218</v>
      </c>
      <c r="P850">
        <v>23.066071743172209</v>
      </c>
      <c r="Q850">
        <v>23.26975598161939</v>
      </c>
      <c r="R850">
        <v>19.283672613197229</v>
      </c>
      <c r="S850">
        <v>26.261320533229441</v>
      </c>
      <c r="T850">
        <v>79479.892796388041</v>
      </c>
      <c r="U850">
        <v>79479.833177517867</v>
      </c>
      <c r="V850">
        <v>79426.438677730155</v>
      </c>
      <c r="W850">
        <v>79533.716376056356</v>
      </c>
      <c r="X850">
        <v>5761.4357737460286</v>
      </c>
      <c r="Y850">
        <v>5788.3877744064148</v>
      </c>
      <c r="Z850">
        <v>5563.2316089140286</v>
      </c>
      <c r="AA850">
        <v>5889.1795582947761</v>
      </c>
      <c r="AB850">
        <v>916.69043283429346</v>
      </c>
      <c r="AC850">
        <v>908.24799125855372</v>
      </c>
      <c r="AD850">
        <v>790.83849869781295</v>
      </c>
      <c r="AE850">
        <v>1057.5565882515909</v>
      </c>
      <c r="AF850">
        <v>60.861510051831708</v>
      </c>
      <c r="AG850">
        <v>60.549298477939637</v>
      </c>
      <c r="AH850">
        <v>59.522143941415493</v>
      </c>
      <c r="AI850">
        <v>63.047123720582903</v>
      </c>
      <c r="AJ850">
        <v>0.51997650957643227</v>
      </c>
      <c r="AK850">
        <v>0.51997662107932574</v>
      </c>
      <c r="AL850">
        <v>0.5199508375304962</v>
      </c>
      <c r="AM850">
        <v>0.52000203455907934</v>
      </c>
      <c r="AN850">
        <v>0.96884647196109197</v>
      </c>
      <c r="AO850">
        <v>0.96884647196109241</v>
      </c>
      <c r="AP850">
        <v>0.96884647196109241</v>
      </c>
      <c r="AQ850">
        <v>0.96884647196109241</v>
      </c>
      <c r="AR850">
        <v>14.186752439447449</v>
      </c>
      <c r="AS850">
        <v>14.186752439447449</v>
      </c>
      <c r="AT850">
        <v>14.186752439447449</v>
      </c>
      <c r="AU850">
        <v>14.186752439447449</v>
      </c>
      <c r="AV850" t="str">
        <f>VLOOKUP(Sheet1[[#This Row],[NPDES ID2]],Combined_Sheet__Major_Only___2[[NPDES ID2]:[ECHO BFR]],3,FALSE)</f>
        <v>TX</v>
      </c>
      <c r="AW850" t="s">
        <v>41</v>
      </c>
      <c r="AX850" t="str">
        <f>VLOOKUP(Sheet1[[#This Row],[NPDES ID2]],Combined_Sheet__Major_Only___2[[NPDES ID2]:[ECHO BFR]],27,FALSE)</f>
        <v>tempSludgeStore</v>
      </c>
      <c r="AY850" t="str">
        <f>VLOOKUP(Sheet1[[#This Row],[NPDES ID2]],Combined_Sheet__Major_Only___2[[NPDES ID2]:[ECHO BFR]],28,FALSE)</f>
        <v>-</v>
      </c>
      <c r="AZ850" t="str">
        <f>VLOOKUP(Sheet1[[#This Row],[NPDES ID2]],Combined_Sheet__Major_Only___2[[NPDES ID2]:[ECHO BFR]],29,FALSE)</f>
        <v>thickening</v>
      </c>
      <c r="BA850">
        <f>VLOOKUP(Sheet1[[#This Row],[NPDES ID2]],Combined_Sheet__Major_Only___2[[NPDES ID2]:[ECHO BFR]],17,FALSE)</f>
        <v>31.820056000000001</v>
      </c>
      <c r="BB850">
        <f>VLOOKUP(Sheet1[[#This Row],[NPDES ID2]],Combined_Sheet__Major_Only___2[[NPDES ID2]:[ECHO BFR]],18,FALSE)</f>
        <v>-102.253806</v>
      </c>
      <c r="BC850" t="str">
        <f>IF(ISNUMBER(SEARCH("aerobic",$AW850)),"aerobic","")</f>
        <v>aerobic</v>
      </c>
      <c r="BD850" t="str">
        <f>IF(ISNUMBER(SEARCH("anaer",$AW850)),"anaer","")</f>
        <v/>
      </c>
      <c r="BE850" t="str">
        <f>IF(ISNUMBER(SEARCH("thickening",$AZ850)),"thickening","")</f>
        <v>thickening</v>
      </c>
      <c r="BF850" s="3" t="str">
        <f>IF(ISNUMBER(SEARCH("airDry",$AW850)),"airDry","")</f>
        <v/>
      </c>
      <c r="BG850" s="3" t="str">
        <f>IF(ISNUMBER(SEARCH("heatDry",$AY850)),"heatDry","")</f>
        <v/>
      </c>
      <c r="BH850" s="3" t="str">
        <f>IF(AND(ISNUMBER(SEARCH("aerobic",$AW850)),ISNUMBER(SEARCH("anaer",$AW850))),"Combined Aer and Anaer.","")</f>
        <v/>
      </c>
    </row>
    <row r="851" spans="1:60" x14ac:dyDescent="0.25">
      <c r="A851" s="4">
        <v>2221</v>
      </c>
      <c r="B851" t="s">
        <v>10411</v>
      </c>
      <c r="C851">
        <v>600</v>
      </c>
      <c r="D851">
        <v>370.45528052584382</v>
      </c>
      <c r="E851">
        <v>369.82624507609978</v>
      </c>
      <c r="F851">
        <v>294.9398668908496</v>
      </c>
      <c r="G851">
        <v>441.55824607654608</v>
      </c>
      <c r="H851">
        <v>-118.0448130788384</v>
      </c>
      <c r="I851">
        <v>-120.3979037518766</v>
      </c>
      <c r="J851">
        <v>-135.95562788743459</v>
      </c>
      <c r="K851">
        <v>-94.702282529699204</v>
      </c>
      <c r="L851">
        <v>387.81227331922281</v>
      </c>
      <c r="M851">
        <v>386.02817300476448</v>
      </c>
      <c r="N851">
        <v>380.11647960350041</v>
      </c>
      <c r="O851">
        <v>400.35277665816909</v>
      </c>
      <c r="P851">
        <v>14.051930498763429</v>
      </c>
      <c r="Q851">
        <v>14.205320470797909</v>
      </c>
      <c r="R851">
        <v>11.68509065484605</v>
      </c>
      <c r="S851">
        <v>16.017759284925681</v>
      </c>
      <c r="T851">
        <v>79621.287744929898</v>
      </c>
      <c r="U851">
        <v>79621.228022395764</v>
      </c>
      <c r="V851">
        <v>79567.74068143974</v>
      </c>
      <c r="W851">
        <v>79675.20491184108</v>
      </c>
      <c r="X851">
        <v>5544.9269421981326</v>
      </c>
      <c r="Y851">
        <v>5568.169343140853</v>
      </c>
      <c r="Z851">
        <v>5373.1534996442679</v>
      </c>
      <c r="AA851">
        <v>5655.5075067465996</v>
      </c>
      <c r="AB851">
        <v>870.41574633222729</v>
      </c>
      <c r="AC851">
        <v>863.32563659291395</v>
      </c>
      <c r="AD851">
        <v>752.70119452249162</v>
      </c>
      <c r="AE851">
        <v>1003.881179828335</v>
      </c>
      <c r="AF851">
        <v>63.344761960036131</v>
      </c>
      <c r="AG851">
        <v>63.052554644398171</v>
      </c>
      <c r="AH851">
        <v>62.089391204921156</v>
      </c>
      <c r="AI851">
        <v>65.392508539989919</v>
      </c>
      <c r="AJ851">
        <v>0.5502986901876169</v>
      </c>
      <c r="AK851">
        <v>0.55029876035356318</v>
      </c>
      <c r="AL851">
        <v>0.55028256669478703</v>
      </c>
      <c r="AM851">
        <v>0.55031472094725697</v>
      </c>
      <c r="AN851">
        <v>0.96889932791600231</v>
      </c>
      <c r="AO851">
        <v>0.9688993279160022</v>
      </c>
      <c r="AP851">
        <v>0.9688993279160022</v>
      </c>
      <c r="AQ851">
        <v>0.9688993279160022</v>
      </c>
      <c r="AR851">
        <v>14.887411864588399</v>
      </c>
      <c r="AS851">
        <v>14.887411864588399</v>
      </c>
      <c r="AT851">
        <v>14.887411864588399</v>
      </c>
      <c r="AU851">
        <v>14.887411864588399</v>
      </c>
      <c r="AV851" t="str">
        <f>VLOOKUP(Sheet1[[#This Row],[NPDES ID2]],Combined_Sheet__Major_Only___2[[NPDES ID2]:[ECHO BFR]],3,FALSE)</f>
        <v>CA</v>
      </c>
      <c r="AW851" t="s">
        <v>41</v>
      </c>
      <c r="AX851" t="str">
        <f>VLOOKUP(Sheet1[[#This Row],[NPDES ID2]],Combined_Sheet__Major_Only___2[[NPDES ID2]:[ECHO BFR]],27,FALSE)</f>
        <v>-</v>
      </c>
      <c r="AY851" t="str">
        <f>VLOOKUP(Sheet1[[#This Row],[NPDES ID2]],Combined_Sheet__Major_Only___2[[NPDES ID2]:[ECHO BFR]],28,FALSE)</f>
        <v>-</v>
      </c>
      <c r="AZ851" t="str">
        <f>VLOOKUP(Sheet1[[#This Row],[NPDES ID2]],Combined_Sheet__Major_Only___2[[NPDES ID2]:[ECHO BFR]],29,FALSE)</f>
        <v>thickening, preliminaryOps</v>
      </c>
      <c r="BA851">
        <f>VLOOKUP(Sheet1[[#This Row],[NPDES ID2]],Combined_Sheet__Major_Only___2[[NPDES ID2]:[ECHO BFR]],17,FALSE)</f>
        <v>33.685745000232501</v>
      </c>
      <c r="BB851">
        <f>VLOOKUP(Sheet1[[#This Row],[NPDES ID2]],Combined_Sheet__Major_Only___2[[NPDES ID2]:[ECHO BFR]],18,FALSE)</f>
        <v>-116.167591068173</v>
      </c>
      <c r="BC851" t="str">
        <f>IF(ISNUMBER(SEARCH("aerobic",$AW851)),"aerobic","")</f>
        <v>aerobic</v>
      </c>
      <c r="BD851" t="str">
        <f>IF(ISNUMBER(SEARCH("anaer",$AW851)),"anaer","")</f>
        <v/>
      </c>
      <c r="BE851" t="str">
        <f>IF(ISNUMBER(SEARCH("thickening",$AZ851)),"thickening","")</f>
        <v>thickening</v>
      </c>
      <c r="BF851" s="3" t="str">
        <f>IF(ISNUMBER(SEARCH("airDry",$AW851)),"airDry","")</f>
        <v/>
      </c>
      <c r="BG851" s="3" t="str">
        <f>IF(ISNUMBER(SEARCH("heatDry",$AY851)),"heatDry","")</f>
        <v/>
      </c>
      <c r="BH851" s="3" t="str">
        <f>IF(AND(ISNUMBER(SEARCH("aerobic",$AW851)),ISNUMBER(SEARCH("anaer",$AW851))),"Combined Aer and Anaer.","")</f>
        <v/>
      </c>
    </row>
    <row r="852" spans="1:60" x14ac:dyDescent="0.25">
      <c r="A852" s="4">
        <v>1345</v>
      </c>
      <c r="B852" t="s">
        <v>6391</v>
      </c>
      <c r="C852">
        <v>163.3176</v>
      </c>
      <c r="D852">
        <v>737.85544351946237</v>
      </c>
      <c r="E852">
        <v>736.26778969912425</v>
      </c>
      <c r="F852">
        <v>533.02470710852322</v>
      </c>
      <c r="G852">
        <v>961.77969292303044</v>
      </c>
      <c r="H852">
        <v>-120.2935940488135</v>
      </c>
      <c r="I852">
        <v>-122.6347921055624</v>
      </c>
      <c r="J852">
        <v>-138.49085317792631</v>
      </c>
      <c r="K852">
        <v>-96.938958171955221</v>
      </c>
      <c r="L852">
        <v>103.8420766782976</v>
      </c>
      <c r="M852">
        <v>103.34253590486919</v>
      </c>
      <c r="N852">
        <v>101.6890141318907</v>
      </c>
      <c r="O852">
        <v>107.351134999876</v>
      </c>
      <c r="P852">
        <v>3.828580178333528</v>
      </c>
      <c r="Q852">
        <v>3.8633548083911839</v>
      </c>
      <c r="R852">
        <v>3.190733647459663</v>
      </c>
      <c r="S852">
        <v>4.3678820950217787</v>
      </c>
      <c r="T852">
        <v>79707.401152179853</v>
      </c>
      <c r="U852">
        <v>79707.341366511508</v>
      </c>
      <c r="V852">
        <v>79653.797482733993</v>
      </c>
      <c r="W852">
        <v>79761.37531629244</v>
      </c>
      <c r="X852">
        <v>5642.9555634318922</v>
      </c>
      <c r="Y852">
        <v>5667.741195402582</v>
      </c>
      <c r="Z852">
        <v>5460.3017275819566</v>
      </c>
      <c r="AA852">
        <v>5760.5617678818671</v>
      </c>
      <c r="AB852">
        <v>850.37125617306026</v>
      </c>
      <c r="AC852">
        <v>843.71842649589485</v>
      </c>
      <c r="AD852">
        <v>739.3668981384144</v>
      </c>
      <c r="AE852">
        <v>974.52820248066496</v>
      </c>
      <c r="AF852">
        <v>62.311805301558479</v>
      </c>
      <c r="AG852">
        <v>62.011837596613418</v>
      </c>
      <c r="AH852">
        <v>61.020271122653277</v>
      </c>
      <c r="AI852">
        <v>64.417300995059179</v>
      </c>
      <c r="AJ852">
        <v>0.53768249493308984</v>
      </c>
      <c r="AK852">
        <v>0.53768251354180663</v>
      </c>
      <c r="AL852">
        <v>0.53767822761254369</v>
      </c>
      <c r="AM852">
        <v>0.53768673760644758</v>
      </c>
      <c r="AN852">
        <v>0.96893143085684885</v>
      </c>
      <c r="AO852">
        <v>0.96893143085684874</v>
      </c>
      <c r="AP852">
        <v>0.96893143085684874</v>
      </c>
      <c r="AQ852">
        <v>0.96893143085684874</v>
      </c>
      <c r="AR852">
        <v>15.016177486067869</v>
      </c>
      <c r="AS852">
        <v>15.016177486067869</v>
      </c>
      <c r="AT852">
        <v>15.016177486067869</v>
      </c>
      <c r="AU852">
        <v>15.016177486067869</v>
      </c>
      <c r="AV852" t="str">
        <f>VLOOKUP(Sheet1[[#This Row],[NPDES ID2]],Combined_Sheet__Major_Only___2[[NPDES ID2]:[ECHO BFR]],3,FALSE)</f>
        <v>IL</v>
      </c>
      <c r="AW852" t="s">
        <v>41</v>
      </c>
      <c r="AX852" t="str">
        <f>VLOOKUP(Sheet1[[#This Row],[NPDES ID2]],Combined_Sheet__Major_Only___2[[NPDES ID2]:[ECHO BFR]],27,FALSE)</f>
        <v>tempSludgeStore</v>
      </c>
      <c r="AY852" t="str">
        <f>VLOOKUP(Sheet1[[#This Row],[NPDES ID2]],Combined_Sheet__Major_Only___2[[NPDES ID2]:[ECHO BFR]],28,FALSE)</f>
        <v>-</v>
      </c>
      <c r="AZ852" t="str">
        <f>VLOOKUP(Sheet1[[#This Row],[NPDES ID2]],Combined_Sheet__Major_Only___2[[NPDES ID2]:[ECHO BFR]],29,FALSE)</f>
        <v>thickening</v>
      </c>
      <c r="BA852">
        <f>VLOOKUP(Sheet1[[#This Row],[NPDES ID2]],Combined_Sheet__Major_Only___2[[NPDES ID2]:[ECHO BFR]],17,FALSE)</f>
        <v>42.099730000000001</v>
      </c>
      <c r="BB852">
        <f>VLOOKUP(Sheet1[[#This Row],[NPDES ID2]],Combined_Sheet__Major_Only___2[[NPDES ID2]:[ECHO BFR]],18,FALSE)</f>
        <v>-88.535049999999998</v>
      </c>
      <c r="BC852" t="str">
        <f>IF(ISNUMBER(SEARCH("aerobic",$AW852)),"aerobic","")</f>
        <v>aerobic</v>
      </c>
      <c r="BD852" t="str">
        <f>IF(ISNUMBER(SEARCH("anaer",$AW852)),"anaer","")</f>
        <v/>
      </c>
      <c r="BE852" t="str">
        <f>IF(ISNUMBER(SEARCH("thickening",$AZ852)),"thickening","")</f>
        <v>thickening</v>
      </c>
      <c r="BF852" s="3" t="str">
        <f>IF(ISNUMBER(SEARCH("airDry",$AW852)),"airDry","")</f>
        <v/>
      </c>
      <c r="BG852" s="3" t="str">
        <f>IF(ISNUMBER(SEARCH("heatDry",$AY852)),"heatDry","")</f>
        <v/>
      </c>
      <c r="BH852" s="3" t="str">
        <f>IF(AND(ISNUMBER(SEARCH("aerobic",$AW852)),ISNUMBER(SEARCH("anaer",$AW852))),"Combined Aer and Anaer.","")</f>
        <v/>
      </c>
    </row>
    <row r="853" spans="1:60" x14ac:dyDescent="0.25">
      <c r="A853" s="4">
        <v>2483</v>
      </c>
      <c r="B853" t="s">
        <v>11554</v>
      </c>
      <c r="C853">
        <v>198</v>
      </c>
      <c r="D853">
        <v>676.77269762149979</v>
      </c>
      <c r="E853">
        <v>673.69448798011831</v>
      </c>
      <c r="F853">
        <v>495.0345526425985</v>
      </c>
      <c r="G853">
        <v>879.16831386649721</v>
      </c>
      <c r="H853">
        <v>-128.37405247895111</v>
      </c>
      <c r="I853">
        <v>-130.75481020330921</v>
      </c>
      <c r="J853">
        <v>-147.25094692070459</v>
      </c>
      <c r="K853">
        <v>-105.4579184785068</v>
      </c>
      <c r="L853">
        <v>118.4655999550374</v>
      </c>
      <c r="M853">
        <v>117.8012304671642</v>
      </c>
      <c r="N853">
        <v>115.6019349682349</v>
      </c>
      <c r="O853">
        <v>123.13273751926189</v>
      </c>
      <c r="P853">
        <v>4.6568435197639344</v>
      </c>
      <c r="Q853">
        <v>4.6945649957786539</v>
      </c>
      <c r="R853">
        <v>3.9116678312247881</v>
      </c>
      <c r="S853">
        <v>5.3210624426633526</v>
      </c>
      <c r="T853">
        <v>79845.817766350374</v>
      </c>
      <c r="U853">
        <v>79845.757879201643</v>
      </c>
      <c r="V853">
        <v>79792.123109856358</v>
      </c>
      <c r="W853">
        <v>79899.883546389989</v>
      </c>
      <c r="X853">
        <v>6007.8903448887459</v>
      </c>
      <c r="Y853">
        <v>6038.6508933545401</v>
      </c>
      <c r="Z853">
        <v>5781.4328053096569</v>
      </c>
      <c r="AA853">
        <v>6153.9964484413367</v>
      </c>
      <c r="AB853">
        <v>1093.833876611619</v>
      </c>
      <c r="AC853">
        <v>1080.090846605636</v>
      </c>
      <c r="AD853">
        <v>925.02770893047193</v>
      </c>
      <c r="AE853">
        <v>1286.970391788846</v>
      </c>
      <c r="AF853">
        <v>58.63519017363739</v>
      </c>
      <c r="AG853">
        <v>58.306090626091418</v>
      </c>
      <c r="AH853">
        <v>57.21835489785397</v>
      </c>
      <c r="AI853">
        <v>60.945011482879849</v>
      </c>
      <c r="AJ853">
        <v>0.49281438306381248</v>
      </c>
      <c r="AK853">
        <v>0.49281440587720832</v>
      </c>
      <c r="AL853">
        <v>0.49280915018243221</v>
      </c>
      <c r="AM853">
        <v>0.4928195857371252</v>
      </c>
      <c r="AN853">
        <v>0.96898289369944235</v>
      </c>
      <c r="AO853">
        <v>0.96898289369944224</v>
      </c>
      <c r="AP853">
        <v>0.96898289369944224</v>
      </c>
      <c r="AQ853">
        <v>0.96898289369944224</v>
      </c>
      <c r="AR853">
        <v>12.6254884996697</v>
      </c>
      <c r="AS853">
        <v>12.6254884996697</v>
      </c>
      <c r="AT853">
        <v>12.6254884996697</v>
      </c>
      <c r="AU853">
        <v>12.6254884996697</v>
      </c>
      <c r="AV853" t="str">
        <f>VLOOKUP(Sheet1[[#This Row],[NPDES ID2]],Combined_Sheet__Major_Only___2[[NPDES ID2]:[ECHO BFR]],3,FALSE)</f>
        <v>OR</v>
      </c>
      <c r="AW853" t="s">
        <v>41</v>
      </c>
      <c r="AX853" t="str">
        <f>VLOOKUP(Sheet1[[#This Row],[NPDES ID2]],Combined_Sheet__Major_Only___2[[NPDES ID2]:[ECHO BFR]],27,FALSE)</f>
        <v>other</v>
      </c>
      <c r="AY853" t="str">
        <f>VLOOKUP(Sheet1[[#This Row],[NPDES ID2]],Combined_Sheet__Major_Only___2[[NPDES ID2]:[ECHO BFR]],28,FALSE)</f>
        <v>-</v>
      </c>
      <c r="AZ853" t="str">
        <f>VLOOKUP(Sheet1[[#This Row],[NPDES ID2]],Combined_Sheet__Major_Only___2[[NPDES ID2]:[ECHO BFR]],29,FALSE)</f>
        <v>thickening</v>
      </c>
      <c r="BA853">
        <f>VLOOKUP(Sheet1[[#This Row],[NPDES ID2]],Combined_Sheet__Major_Only___2[[NPDES ID2]:[ECHO BFR]],17,FALSE)</f>
        <v>43.807769999999998</v>
      </c>
      <c r="BB853">
        <f>VLOOKUP(Sheet1[[#This Row],[NPDES ID2]],Combined_Sheet__Major_Only___2[[NPDES ID2]:[ECHO BFR]],18,FALSE)</f>
        <v>-123.05011</v>
      </c>
      <c r="BC853" t="str">
        <f>IF(ISNUMBER(SEARCH("aerobic",$AW853)),"aerobic","")</f>
        <v>aerobic</v>
      </c>
      <c r="BD853" t="str">
        <f>IF(ISNUMBER(SEARCH("anaer",$AW853)),"anaer","")</f>
        <v/>
      </c>
      <c r="BE853" t="str">
        <f>IF(ISNUMBER(SEARCH("thickening",$AZ853)),"thickening","")</f>
        <v>thickening</v>
      </c>
      <c r="BF853" s="3" t="str">
        <f>IF(ISNUMBER(SEARCH("airDry",$AW853)),"airDry","")</f>
        <v/>
      </c>
      <c r="BG853" s="3" t="str">
        <f>IF(ISNUMBER(SEARCH("heatDry",$AY853)),"heatDry","")</f>
        <v/>
      </c>
      <c r="BH853" s="3" t="str">
        <f>IF(AND(ISNUMBER(SEARCH("aerobic",$AW853)),ISNUMBER(SEARCH("anaer",$AW853))),"Combined Aer and Anaer.","")</f>
        <v/>
      </c>
    </row>
    <row r="854" spans="1:60" x14ac:dyDescent="0.25">
      <c r="A854" s="4">
        <v>829</v>
      </c>
      <c r="B854" t="s">
        <v>4056</v>
      </c>
      <c r="C854">
        <v>1109.07</v>
      </c>
      <c r="D854">
        <v>400.67539153121061</v>
      </c>
      <c r="E854">
        <v>400.63916379624402</v>
      </c>
      <c r="F854">
        <v>337.43567922694598</v>
      </c>
      <c r="G854">
        <v>473.061381187743</v>
      </c>
      <c r="H854">
        <v>-119.553034242832</v>
      </c>
      <c r="I854">
        <v>-122.013750423888</v>
      </c>
      <c r="J854">
        <v>-137.62017250134829</v>
      </c>
      <c r="K854">
        <v>-96.456472509568584</v>
      </c>
      <c r="L854">
        <v>707.44419633529731</v>
      </c>
      <c r="M854">
        <v>704.0744226512785</v>
      </c>
      <c r="N854">
        <v>692.89473123746018</v>
      </c>
      <c r="O854">
        <v>731.14827347306925</v>
      </c>
      <c r="P854">
        <v>25.99320330389018</v>
      </c>
      <c r="Q854">
        <v>26.238452462773878</v>
      </c>
      <c r="R854">
        <v>21.654147998423571</v>
      </c>
      <c r="S854">
        <v>29.651213272599438</v>
      </c>
      <c r="T854">
        <v>79872.213115461258</v>
      </c>
      <c r="U854">
        <v>79872.153208960735</v>
      </c>
      <c r="V854">
        <v>79818.501108196797</v>
      </c>
      <c r="W854">
        <v>79926.296366195369</v>
      </c>
      <c r="X854">
        <v>5636.4872154056338</v>
      </c>
      <c r="Y854">
        <v>5661.0006094586524</v>
      </c>
      <c r="Z854">
        <v>5455.5789570062352</v>
      </c>
      <c r="AA854">
        <v>5753.0056358002366</v>
      </c>
      <c r="AB854">
        <v>948.37618943490133</v>
      </c>
      <c r="AC854">
        <v>939.21161368720345</v>
      </c>
      <c r="AD854">
        <v>811.48269038807348</v>
      </c>
      <c r="AE854">
        <v>1104.4925646776651</v>
      </c>
      <c r="AF854">
        <v>62.515361974991777</v>
      </c>
      <c r="AG854">
        <v>62.216080825511959</v>
      </c>
      <c r="AH854">
        <v>61.232772567128421</v>
      </c>
      <c r="AI854">
        <v>64.608900475910374</v>
      </c>
      <c r="AJ854">
        <v>0.54016831688828137</v>
      </c>
      <c r="AK854">
        <v>0.54016844841759282</v>
      </c>
      <c r="AL854">
        <v>0.54013801432862563</v>
      </c>
      <c r="AM854">
        <v>0.54019844609109058</v>
      </c>
      <c r="AN854">
        <v>0.96899268805410099</v>
      </c>
      <c r="AO854">
        <v>0.96899268805410121</v>
      </c>
      <c r="AP854">
        <v>0.96899268805410121</v>
      </c>
      <c r="AQ854">
        <v>0.96899268805410121</v>
      </c>
      <c r="AR854">
        <v>14.09297186579729</v>
      </c>
      <c r="AS854">
        <v>14.09297186579729</v>
      </c>
      <c r="AT854">
        <v>14.09297186579729</v>
      </c>
      <c r="AU854">
        <v>14.09297186579729</v>
      </c>
      <c r="AV854" t="str">
        <f>VLOOKUP(Sheet1[[#This Row],[NPDES ID2]],Combined_Sheet__Major_Only___2[[NPDES ID2]:[ECHO BFR]],3,FALSE)</f>
        <v>AL</v>
      </c>
      <c r="AW854" t="s">
        <v>544</v>
      </c>
      <c r="AX854" t="str">
        <f>VLOOKUP(Sheet1[[#This Row],[NPDES ID2]],Combined_Sheet__Major_Only___2[[NPDES ID2]:[ECHO BFR]],27,FALSE)</f>
        <v>-</v>
      </c>
      <c r="AY854" t="str">
        <f>VLOOKUP(Sheet1[[#This Row],[NPDES ID2]],Combined_Sheet__Major_Only___2[[NPDES ID2]:[ECHO BFR]],28,FALSE)</f>
        <v>-</v>
      </c>
      <c r="AZ854" t="str">
        <f>VLOOKUP(Sheet1[[#This Row],[NPDES ID2]],Combined_Sheet__Major_Only___2[[NPDES ID2]:[ECHO BFR]],29,FALSE)</f>
        <v>thickening</v>
      </c>
      <c r="BA854">
        <f>VLOOKUP(Sheet1[[#This Row],[NPDES ID2]],Combined_Sheet__Major_Only___2[[NPDES ID2]:[ECHO BFR]],17,FALSE)</f>
        <v>30.290832999999999</v>
      </c>
      <c r="BB854">
        <f>VLOOKUP(Sheet1[[#This Row],[NPDES ID2]],Combined_Sheet__Major_Only___2[[NPDES ID2]:[ECHO BFR]],18,FALSE)</f>
        <v>-87.638610999999997</v>
      </c>
      <c r="BC854" t="str">
        <f>IF(ISNUMBER(SEARCH("aerobic",$AW854)),"aerobic","")</f>
        <v>aerobic</v>
      </c>
      <c r="BD854" t="str">
        <f>IF(ISNUMBER(SEARCH("anaer",$AW854)),"anaer","")</f>
        <v/>
      </c>
      <c r="BE854" t="str">
        <f>IF(ISNUMBER(SEARCH("thickening",$AZ854)),"thickening","")</f>
        <v>thickening</v>
      </c>
      <c r="BF854" s="3" t="str">
        <f>IF(ISNUMBER(SEARCH("airDry",$AW854)),"airDry","")</f>
        <v/>
      </c>
      <c r="BG854" s="3" t="str">
        <f>IF(ISNUMBER(SEARCH("heatDry",$AY854)),"heatDry","")</f>
        <v/>
      </c>
      <c r="BH854" s="3" t="str">
        <f>IF(AND(ISNUMBER(SEARCH("aerobic",$AW854)),ISNUMBER(SEARCH("anaer",$AW854))),"Combined Aer and Anaer.","")</f>
        <v/>
      </c>
    </row>
    <row r="855" spans="1:60" x14ac:dyDescent="0.25">
      <c r="A855" s="4">
        <v>1422</v>
      </c>
      <c r="B855" t="s">
        <v>6727</v>
      </c>
      <c r="C855">
        <v>132</v>
      </c>
      <c r="D855">
        <v>826.96445669158072</v>
      </c>
      <c r="E855">
        <v>826.25614582360413</v>
      </c>
      <c r="F855">
        <v>590.77045675210729</v>
      </c>
      <c r="G855">
        <v>1081.286458301337</v>
      </c>
      <c r="H855">
        <v>-112.79522508184481</v>
      </c>
      <c r="I855">
        <v>-115.2213959513164</v>
      </c>
      <c r="J855">
        <v>-131.13840377952849</v>
      </c>
      <c r="K855">
        <v>-89.041692600764435</v>
      </c>
      <c r="L855">
        <v>89.093952876009311</v>
      </c>
      <c r="M855">
        <v>88.731115018558384</v>
      </c>
      <c r="N855">
        <v>87.5301128808198</v>
      </c>
      <c r="O855">
        <v>91.642704287439358</v>
      </c>
      <c r="P855">
        <v>3.083474571817689</v>
      </c>
      <c r="Q855">
        <v>3.1241973592827539</v>
      </c>
      <c r="R855">
        <v>2.536387898251292</v>
      </c>
      <c r="S855">
        <v>3.5354865660849639</v>
      </c>
      <c r="T855">
        <v>79968.809628042101</v>
      </c>
      <c r="U855">
        <v>79968.749650721671</v>
      </c>
      <c r="V855">
        <v>79915.034123836958</v>
      </c>
      <c r="W855">
        <v>80022.956814591293</v>
      </c>
      <c r="X855">
        <v>5332.8125465572366</v>
      </c>
      <c r="Y855">
        <v>5352.4362882249143</v>
      </c>
      <c r="Z855">
        <v>5186.6690684647019</v>
      </c>
      <c r="AA855">
        <v>5426.8320660428944</v>
      </c>
      <c r="AB855">
        <v>1029.5298238552641</v>
      </c>
      <c r="AC855">
        <v>1017.8539855346741</v>
      </c>
      <c r="AD855">
        <v>862.36660181902448</v>
      </c>
      <c r="AE855">
        <v>1229.6019257300891</v>
      </c>
      <c r="AF855">
        <v>66.146014707737436</v>
      </c>
      <c r="AG855">
        <v>65.8764412705155</v>
      </c>
      <c r="AH855">
        <v>64.985372076466035</v>
      </c>
      <c r="AI855">
        <v>68.038138992828564</v>
      </c>
      <c r="AJ855">
        <v>0.58453323484179931</v>
      </c>
      <c r="AK855">
        <v>0.5845332520933646</v>
      </c>
      <c r="AL855">
        <v>0.58452927918616537</v>
      </c>
      <c r="AM855">
        <v>0.58453716764508334</v>
      </c>
      <c r="AN855">
        <v>0.9690284788306055</v>
      </c>
      <c r="AO855">
        <v>0.96902847883060539</v>
      </c>
      <c r="AP855">
        <v>0.96902847883060539</v>
      </c>
      <c r="AQ855">
        <v>0.96902847883060539</v>
      </c>
      <c r="AR855">
        <v>13.78058891068433</v>
      </c>
      <c r="AS855">
        <v>13.780588910684321</v>
      </c>
      <c r="AT855">
        <v>13.780588910684321</v>
      </c>
      <c r="AU855">
        <v>13.780588910684321</v>
      </c>
      <c r="AV855" t="str">
        <f>VLOOKUP(Sheet1[[#This Row],[NPDES ID2]],Combined_Sheet__Major_Only___2[[NPDES ID2]:[ECHO BFR]],3,FALSE)</f>
        <v>SD</v>
      </c>
      <c r="AW855" t="s">
        <v>41</v>
      </c>
      <c r="AX855" t="str">
        <f>VLOOKUP(Sheet1[[#This Row],[NPDES ID2]],Combined_Sheet__Major_Only___2[[NPDES ID2]:[ECHO BFR]],27,FALSE)</f>
        <v>tempSludgeStore</v>
      </c>
      <c r="AY855" t="str">
        <f>VLOOKUP(Sheet1[[#This Row],[NPDES ID2]],Combined_Sheet__Major_Only___2[[NPDES ID2]:[ECHO BFR]],28,FALSE)</f>
        <v>-</v>
      </c>
      <c r="AZ855" t="str">
        <f>VLOOKUP(Sheet1[[#This Row],[NPDES ID2]],Combined_Sheet__Major_Only___2[[NPDES ID2]:[ECHO BFR]],29,FALSE)</f>
        <v>thickening</v>
      </c>
      <c r="BA855">
        <f>VLOOKUP(Sheet1[[#This Row],[NPDES ID2]],Combined_Sheet__Major_Only___2[[NPDES ID2]:[ECHO BFR]],17,FALSE)</f>
        <v>44.386625000000002</v>
      </c>
      <c r="BB855">
        <f>VLOOKUP(Sheet1[[#This Row],[NPDES ID2]],Combined_Sheet__Major_Only___2[[NPDES ID2]:[ECHO BFR]],18,FALSE)</f>
        <v>-103.71223999999999</v>
      </c>
      <c r="BC855" t="str">
        <f>IF(ISNUMBER(SEARCH("aerobic",$AW855)),"aerobic","")</f>
        <v>aerobic</v>
      </c>
      <c r="BD855" t="str">
        <f>IF(ISNUMBER(SEARCH("anaer",$AW855)),"anaer","")</f>
        <v/>
      </c>
      <c r="BE855" t="str">
        <f>IF(ISNUMBER(SEARCH("thickening",$AZ855)),"thickening","")</f>
        <v>thickening</v>
      </c>
      <c r="BF855" s="2" t="str">
        <f>IF(ISNUMBER(SEARCH("airDry",$AW855)),"airDry","")</f>
        <v/>
      </c>
      <c r="BG855" s="2" t="str">
        <f>IF(ISNUMBER(SEARCH("heatDry",$AY855)),"heatDry","")</f>
        <v/>
      </c>
      <c r="BH855" s="2" t="str">
        <f>IF(AND(ISNUMBER(SEARCH("aerobic",$AW855)),ISNUMBER(SEARCH("anaer",$AW855))),"Combined Aer and Anaer.","")</f>
        <v/>
      </c>
    </row>
    <row r="856" spans="1:60" x14ac:dyDescent="0.25">
      <c r="A856" s="4">
        <v>1470</v>
      </c>
      <c r="B856" t="s">
        <v>6939</v>
      </c>
      <c r="C856">
        <v>114.1</v>
      </c>
      <c r="D856">
        <v>985.74361574756665</v>
      </c>
      <c r="E856">
        <v>986.37365191400613</v>
      </c>
      <c r="F856">
        <v>699.59367942302629</v>
      </c>
      <c r="G856">
        <v>1293.2611062700009</v>
      </c>
      <c r="H856">
        <v>-119.2180178527373</v>
      </c>
      <c r="I856">
        <v>-121.53605017550331</v>
      </c>
      <c r="J856">
        <v>-137.29023909936981</v>
      </c>
      <c r="K856">
        <v>-95.792596208982488</v>
      </c>
      <c r="L856">
        <v>73.165427692399547</v>
      </c>
      <c r="M856">
        <v>72.8212950672918</v>
      </c>
      <c r="N856">
        <v>71.682310160230159</v>
      </c>
      <c r="O856">
        <v>75.582652166423586</v>
      </c>
      <c r="P856">
        <v>2.6735103809956549</v>
      </c>
      <c r="Q856">
        <v>2.7003161575923729</v>
      </c>
      <c r="R856">
        <v>2.225559371607071</v>
      </c>
      <c r="S856">
        <v>3.0487373691027821</v>
      </c>
      <c r="T856">
        <v>80037.586864156503</v>
      </c>
      <c r="U856">
        <v>80037.52683641194</v>
      </c>
      <c r="V856">
        <v>79983.766149788338</v>
      </c>
      <c r="W856">
        <v>80091.77957334966</v>
      </c>
      <c r="X856">
        <v>5618.4445446394793</v>
      </c>
      <c r="Y856">
        <v>5642.5460312992363</v>
      </c>
      <c r="Z856">
        <v>5440.6290836081962</v>
      </c>
      <c r="AA856">
        <v>5732.9106583446301</v>
      </c>
      <c r="AB856">
        <v>859.16722311323986</v>
      </c>
      <c r="AC856">
        <v>852.39288379231539</v>
      </c>
      <c r="AD856">
        <v>745.61636956631185</v>
      </c>
      <c r="AE856">
        <v>986.92742186607757</v>
      </c>
      <c r="AF856">
        <v>62.841865268084092</v>
      </c>
      <c r="AG856">
        <v>62.546139785870047</v>
      </c>
      <c r="AH856">
        <v>61.568324600898052</v>
      </c>
      <c r="AI856">
        <v>64.9179083431533</v>
      </c>
      <c r="AJ856">
        <v>0.54415593773732152</v>
      </c>
      <c r="AK856">
        <v>0.54415595093544877</v>
      </c>
      <c r="AL856">
        <v>0.54415291185625836</v>
      </c>
      <c r="AM856">
        <v>0.54415894613330273</v>
      </c>
      <c r="AN856">
        <v>0.96905391173941269</v>
      </c>
      <c r="AO856">
        <v>0.96905391173941269</v>
      </c>
      <c r="AP856">
        <v>0.96905391173941269</v>
      </c>
      <c r="AQ856">
        <v>0.96905391173941269</v>
      </c>
      <c r="AR856">
        <v>15.00773709799952</v>
      </c>
      <c r="AS856">
        <v>15.00773709799951</v>
      </c>
      <c r="AT856">
        <v>15.00773709799951</v>
      </c>
      <c r="AU856">
        <v>15.00773709799951</v>
      </c>
      <c r="AV856" t="str">
        <f>VLOOKUP(Sheet1[[#This Row],[NPDES ID2]],Combined_Sheet__Major_Only___2[[NPDES ID2]:[ECHO BFR]],3,FALSE)</f>
        <v>MN</v>
      </c>
      <c r="AW856" t="s">
        <v>41</v>
      </c>
      <c r="AX856" t="str">
        <f>VLOOKUP(Sheet1[[#This Row],[NPDES ID2]],Combined_Sheet__Major_Only___2[[NPDES ID2]:[ECHO BFR]],27,FALSE)</f>
        <v>-</v>
      </c>
      <c r="AY856" t="str">
        <f>VLOOKUP(Sheet1[[#This Row],[NPDES ID2]],Combined_Sheet__Major_Only___2[[NPDES ID2]:[ECHO BFR]],28,FALSE)</f>
        <v>thermoAerobicDigest</v>
      </c>
      <c r="AZ856" t="str">
        <f>VLOOKUP(Sheet1[[#This Row],[NPDES ID2]],Combined_Sheet__Major_Only___2[[NPDES ID2]:[ECHO BFR]],29,FALSE)</f>
        <v>thickening, preliminaryOps</v>
      </c>
      <c r="BA856">
        <f>VLOOKUP(Sheet1[[#This Row],[NPDES ID2]],Combined_Sheet__Major_Only___2[[NPDES ID2]:[ECHO BFR]],17,FALSE)</f>
        <v>44.071759</v>
      </c>
      <c r="BB856">
        <f>VLOOKUP(Sheet1[[#This Row],[NPDES ID2]],Combined_Sheet__Major_Only___2[[NPDES ID2]:[ECHO BFR]],18,FALSE)</f>
        <v>-93.547038000000001</v>
      </c>
      <c r="BC856" t="str">
        <f>IF(ISNUMBER(SEARCH("aerobic",$AW856)),"aerobic","")</f>
        <v>aerobic</v>
      </c>
      <c r="BD856" t="str">
        <f>IF(ISNUMBER(SEARCH("anaer",$AW856)),"anaer","")</f>
        <v/>
      </c>
      <c r="BE856" t="str">
        <f>IF(ISNUMBER(SEARCH("thickening",$AZ856)),"thickening","")</f>
        <v>thickening</v>
      </c>
      <c r="BF856" s="2" t="str">
        <f>IF(ISNUMBER(SEARCH("airDry",$AW856)),"airDry","")</f>
        <v/>
      </c>
      <c r="BG856" s="2" t="str">
        <f>IF(ISNUMBER(SEARCH("heatDry",$AY856)),"heatDry","")</f>
        <v/>
      </c>
      <c r="BH856" s="2" t="str">
        <f>IF(AND(ISNUMBER(SEARCH("aerobic",$AW856)),ISNUMBER(SEARCH("anaer",$AW856))),"Combined Aer and Anaer.","")</f>
        <v/>
      </c>
    </row>
    <row r="857" spans="1:60" x14ac:dyDescent="0.25">
      <c r="A857" s="4">
        <v>914</v>
      </c>
      <c r="B857" t="s">
        <v>4449</v>
      </c>
      <c r="C857">
        <v>700</v>
      </c>
      <c r="D857">
        <v>374.65520829294752</v>
      </c>
      <c r="E857">
        <v>373.95486367071328</v>
      </c>
      <c r="F857">
        <v>309.4951671227621</v>
      </c>
      <c r="G857">
        <v>441.20728045887932</v>
      </c>
      <c r="H857">
        <v>-120.7684743058641</v>
      </c>
      <c r="I857">
        <v>-123.1803209157156</v>
      </c>
      <c r="J857">
        <v>-138.9966121701728</v>
      </c>
      <c r="K857">
        <v>-97.611682265353792</v>
      </c>
      <c r="L857">
        <v>442.8017893526349</v>
      </c>
      <c r="M857">
        <v>440.64432977340948</v>
      </c>
      <c r="N857">
        <v>433.49370986633198</v>
      </c>
      <c r="O857">
        <v>457.96895311363522</v>
      </c>
      <c r="P857">
        <v>16.413988674748509</v>
      </c>
      <c r="Q857">
        <v>16.553719605640559</v>
      </c>
      <c r="R857">
        <v>13.68903414553748</v>
      </c>
      <c r="S857">
        <v>18.73168736412606</v>
      </c>
      <c r="T857">
        <v>80058.483551842204</v>
      </c>
      <c r="U857">
        <v>80058.423508777181</v>
      </c>
      <c r="V857">
        <v>80004.649101204428</v>
      </c>
      <c r="W857">
        <v>80112.690092246485</v>
      </c>
      <c r="X857">
        <v>5697.0243633364271</v>
      </c>
      <c r="Y857">
        <v>5722.3901287874678</v>
      </c>
      <c r="Z857">
        <v>5510.1190158143736</v>
      </c>
      <c r="AA857">
        <v>5817.4099405773741</v>
      </c>
      <c r="AB857">
        <v>969.53088456271234</v>
      </c>
      <c r="AC857">
        <v>959.76296569457077</v>
      </c>
      <c r="AD857">
        <v>827.9688214833003</v>
      </c>
      <c r="AE857">
        <v>1130.672425848386</v>
      </c>
      <c r="AF857">
        <v>61.994747900228752</v>
      </c>
      <c r="AG857">
        <v>61.69174241374732</v>
      </c>
      <c r="AH857">
        <v>60.693533440994713</v>
      </c>
      <c r="AI857">
        <v>64.117514460364291</v>
      </c>
      <c r="AJ857">
        <v>0.53381092678355779</v>
      </c>
      <c r="AK857">
        <v>0.53381100980907636</v>
      </c>
      <c r="AL857">
        <v>0.5337918363785018</v>
      </c>
      <c r="AM857">
        <v>0.53382990753215853</v>
      </c>
      <c r="AN857">
        <v>0.96906163078575769</v>
      </c>
      <c r="AO857">
        <v>0.96906163078575736</v>
      </c>
      <c r="AP857">
        <v>0.96906163078575736</v>
      </c>
      <c r="AQ857">
        <v>0.96906163078575736</v>
      </c>
      <c r="AR857">
        <v>13.88205730807201</v>
      </c>
      <c r="AS857">
        <v>13.88205730807201</v>
      </c>
      <c r="AT857">
        <v>13.88205730807201</v>
      </c>
      <c r="AU857">
        <v>13.88205730807201</v>
      </c>
      <c r="AV857" t="str">
        <f>VLOOKUP(Sheet1[[#This Row],[NPDES ID2]],Combined_Sheet__Major_Only___2[[NPDES ID2]:[ECHO BFR]],3,FALSE)</f>
        <v>CO</v>
      </c>
      <c r="AW857" t="s">
        <v>41</v>
      </c>
      <c r="AX857" t="str">
        <f>VLOOKUP(Sheet1[[#This Row],[NPDES ID2]],Combined_Sheet__Major_Only___2[[NPDES ID2]:[ECHO BFR]],27,FALSE)</f>
        <v>-</v>
      </c>
      <c r="AY857" t="str">
        <f>VLOOKUP(Sheet1[[#This Row],[NPDES ID2]],Combined_Sheet__Major_Only___2[[NPDES ID2]:[ECHO BFR]],28,FALSE)</f>
        <v>-</v>
      </c>
      <c r="AZ857" t="str">
        <f>VLOOKUP(Sheet1[[#This Row],[NPDES ID2]],Combined_Sheet__Major_Only___2[[NPDES ID2]:[ECHO BFR]],29,FALSE)</f>
        <v>thickening</v>
      </c>
      <c r="BA857">
        <f>VLOOKUP(Sheet1[[#This Row],[NPDES ID2]],Combined_Sheet__Major_Only___2[[NPDES ID2]:[ECHO BFR]],17,FALSE)</f>
        <v>39.566229999999997</v>
      </c>
      <c r="BB857">
        <f>VLOOKUP(Sheet1[[#This Row],[NPDES ID2]],Combined_Sheet__Major_Only___2[[NPDES ID2]:[ECHO BFR]],18,FALSE)</f>
        <v>-106.0523</v>
      </c>
      <c r="BC857" t="str">
        <f>IF(ISNUMBER(SEARCH("aerobic",$AW857)),"aerobic","")</f>
        <v>aerobic</v>
      </c>
      <c r="BD857" t="str">
        <f>IF(ISNUMBER(SEARCH("anaer",$AW857)),"anaer","")</f>
        <v/>
      </c>
      <c r="BE857" t="str">
        <f>IF(ISNUMBER(SEARCH("thickening",$AZ857)),"thickening","")</f>
        <v>thickening</v>
      </c>
      <c r="BF857" s="2" t="str">
        <f>IF(ISNUMBER(SEARCH("airDry",$AW857)),"airDry","")</f>
        <v/>
      </c>
      <c r="BG857" s="2" t="str">
        <f>IF(ISNUMBER(SEARCH("heatDry",$AY857)),"heatDry","")</f>
        <v/>
      </c>
      <c r="BH857" s="2" t="str">
        <f>IF(AND(ISNUMBER(SEARCH("aerobic",$AW857)),ISNUMBER(SEARCH("anaer",$AW857))),"Combined Aer and Anaer.","")</f>
        <v/>
      </c>
    </row>
    <row r="858" spans="1:60" x14ac:dyDescent="0.25">
      <c r="A858" s="4">
        <v>1492</v>
      </c>
      <c r="B858" t="s">
        <v>7034</v>
      </c>
      <c r="C858">
        <v>108.8</v>
      </c>
      <c r="D858">
        <v>1082.1436421975609</v>
      </c>
      <c r="E858">
        <v>1081.70778221718</v>
      </c>
      <c r="F858">
        <v>766.42129475599393</v>
      </c>
      <c r="G858">
        <v>1419.3776700386441</v>
      </c>
      <c r="H858">
        <v>-126.03647310190961</v>
      </c>
      <c r="I858">
        <v>-128.45892680311101</v>
      </c>
      <c r="J858">
        <v>-144.89112230113889</v>
      </c>
      <c r="K858">
        <v>-102.9655080053351</v>
      </c>
      <c r="L858">
        <v>66.243242813105866</v>
      </c>
      <c r="M858">
        <v>65.887200219724321</v>
      </c>
      <c r="N858">
        <v>64.708825958874598</v>
      </c>
      <c r="O858">
        <v>68.744086307327038</v>
      </c>
      <c r="P858">
        <v>2.5566073577594559</v>
      </c>
      <c r="Q858">
        <v>2.5815765077904018</v>
      </c>
      <c r="R858">
        <v>2.1427250910963171</v>
      </c>
      <c r="S858">
        <v>2.915905774708123</v>
      </c>
      <c r="T858">
        <v>80184.490727894139</v>
      </c>
      <c r="U858">
        <v>80184.430592446733</v>
      </c>
      <c r="V858">
        <v>80130.573447452567</v>
      </c>
      <c r="W858">
        <v>80238.780670600347</v>
      </c>
      <c r="X858">
        <v>5928.7015134426383</v>
      </c>
      <c r="Y858">
        <v>5957.8642989358614</v>
      </c>
      <c r="Z858">
        <v>5714.4646133980395</v>
      </c>
      <c r="AA858">
        <v>6066.8239254212394</v>
      </c>
      <c r="AB858">
        <v>907.32099745406538</v>
      </c>
      <c r="AC858">
        <v>899.19218591578522</v>
      </c>
      <c r="AD858">
        <v>787.46454973368225</v>
      </c>
      <c r="AE858">
        <v>1040.1742549269341</v>
      </c>
      <c r="AF858">
        <v>59.667995234171912</v>
      </c>
      <c r="AG858">
        <v>59.347153202230878</v>
      </c>
      <c r="AH858">
        <v>58.286173157727937</v>
      </c>
      <c r="AI858">
        <v>61.920500294760288</v>
      </c>
      <c r="AJ858">
        <v>0.50541228984241771</v>
      </c>
      <c r="AK858">
        <v>0.50541230192701081</v>
      </c>
      <c r="AL858">
        <v>0.50540951927784894</v>
      </c>
      <c r="AM858">
        <v>0.50541504439700369</v>
      </c>
      <c r="AN858">
        <v>0.96910809519322261</v>
      </c>
      <c r="AO858">
        <v>0.96910809519322272</v>
      </c>
      <c r="AP858">
        <v>0.96910809519322272</v>
      </c>
      <c r="AQ858">
        <v>0.96910809519322272</v>
      </c>
      <c r="AR858">
        <v>14.2424516931783</v>
      </c>
      <c r="AS858">
        <v>14.2424516931783</v>
      </c>
      <c r="AT858">
        <v>14.2424516931783</v>
      </c>
      <c r="AU858">
        <v>14.2424516931783</v>
      </c>
      <c r="AV858" t="str">
        <f>VLOOKUP(Sheet1[[#This Row],[NPDES ID2]],Combined_Sheet__Major_Only___2[[NPDES ID2]:[ECHO BFR]],3,FALSE)</f>
        <v>MO</v>
      </c>
      <c r="AW858" t="s">
        <v>41</v>
      </c>
      <c r="AX858" t="str">
        <f>VLOOKUP(Sheet1[[#This Row],[NPDES ID2]],Combined_Sheet__Major_Only___2[[NPDES ID2]:[ECHO BFR]],27,FALSE)</f>
        <v>-</v>
      </c>
      <c r="AY858" t="str">
        <f>VLOOKUP(Sheet1[[#This Row],[NPDES ID2]],Combined_Sheet__Major_Only___2[[NPDES ID2]:[ECHO BFR]],28,FALSE)</f>
        <v>-</v>
      </c>
      <c r="AZ858" t="str">
        <f>VLOOKUP(Sheet1[[#This Row],[NPDES ID2]],Combined_Sheet__Major_Only___2[[NPDES ID2]:[ECHO BFR]],29,FALSE)</f>
        <v>thickening</v>
      </c>
      <c r="BA858">
        <f>VLOOKUP(Sheet1[[#This Row],[NPDES ID2]],Combined_Sheet__Major_Only___2[[NPDES ID2]:[ECHO BFR]],17,FALSE)</f>
        <v>39.193893000000003</v>
      </c>
      <c r="BB858">
        <f>VLOOKUP(Sheet1[[#This Row],[NPDES ID2]],Combined_Sheet__Major_Only___2[[NPDES ID2]:[ECHO BFR]],18,FALSE)</f>
        <v>-94.758882</v>
      </c>
      <c r="BC858" t="str">
        <f>IF(ISNUMBER(SEARCH("aerobic",$AW858)),"aerobic","")</f>
        <v>aerobic</v>
      </c>
      <c r="BD858" t="str">
        <f>IF(ISNUMBER(SEARCH("anaer",$AW858)),"anaer","")</f>
        <v/>
      </c>
      <c r="BE858" t="str">
        <f>IF(ISNUMBER(SEARCH("thickening",$AZ858)),"thickening","")</f>
        <v>thickening</v>
      </c>
      <c r="BF858" s="2" t="str">
        <f>IF(ISNUMBER(SEARCH("airDry",$AW858)),"airDry","")</f>
        <v/>
      </c>
      <c r="BG858" s="2" t="str">
        <f>IF(ISNUMBER(SEARCH("heatDry",$AY858)),"heatDry","")</f>
        <v/>
      </c>
      <c r="BH858" s="2" t="str">
        <f>IF(AND(ISNUMBER(SEARCH("aerobic",$AW858)),ISNUMBER(SEARCH("anaer",$AW858))),"Combined Aer and Anaer.","")</f>
        <v/>
      </c>
    </row>
    <row r="859" spans="1:60" x14ac:dyDescent="0.25">
      <c r="A859" s="4">
        <v>1742</v>
      </c>
      <c r="B859" t="s">
        <v>8160</v>
      </c>
      <c r="C859">
        <v>29.31</v>
      </c>
      <c r="D859">
        <v>3411.8945229169808</v>
      </c>
      <c r="E859">
        <v>3402.3777664332101</v>
      </c>
      <c r="F859">
        <v>2354.9439370939608</v>
      </c>
      <c r="G859">
        <v>4520.9169615050469</v>
      </c>
      <c r="H859">
        <v>-115.92833532303931</v>
      </c>
      <c r="I859">
        <v>-118.2506038406987</v>
      </c>
      <c r="J859">
        <v>-133.9569145799326</v>
      </c>
      <c r="K859">
        <v>-92.307154975309587</v>
      </c>
      <c r="L859">
        <v>19.293097642047499</v>
      </c>
      <c r="M859">
        <v>19.208635174621971</v>
      </c>
      <c r="N859">
        <v>18.929140275185571</v>
      </c>
      <c r="O859">
        <v>19.886302927981649</v>
      </c>
      <c r="P859">
        <v>0.68572242401600025</v>
      </c>
      <c r="Q859">
        <v>0.69448330657623902</v>
      </c>
      <c r="R859">
        <v>0.5684872042012491</v>
      </c>
      <c r="S859">
        <v>0.78166374100324465</v>
      </c>
      <c r="T859">
        <v>80232.114397802492</v>
      </c>
      <c r="U859">
        <v>80232.054227439716</v>
      </c>
      <c r="V859">
        <v>80178.165812324514</v>
      </c>
      <c r="W859">
        <v>80286.435861917416</v>
      </c>
      <c r="X859">
        <v>5486.3960358719814</v>
      </c>
      <c r="Y859">
        <v>5508.210025522405</v>
      </c>
      <c r="Z859">
        <v>5324.7791227069038</v>
      </c>
      <c r="AA859">
        <v>5590.3836965459768</v>
      </c>
      <c r="AB859">
        <v>1067.2024232046931</v>
      </c>
      <c r="AC859">
        <v>1054.253061991456</v>
      </c>
      <c r="AD859">
        <v>892.2194932171509</v>
      </c>
      <c r="AE859">
        <v>1274.9225980891979</v>
      </c>
      <c r="AF859">
        <v>64.507909486616555</v>
      </c>
      <c r="AG859">
        <v>64.225460672903509</v>
      </c>
      <c r="AH859">
        <v>63.291078745268038</v>
      </c>
      <c r="AI859">
        <v>66.49130353462742</v>
      </c>
      <c r="AJ859">
        <v>0.56451007796886177</v>
      </c>
      <c r="AK859">
        <v>0.56451008173696082</v>
      </c>
      <c r="AL859">
        <v>0.56450921440703594</v>
      </c>
      <c r="AM859">
        <v>0.56451093653661699</v>
      </c>
      <c r="AN859">
        <v>0.9691256198214524</v>
      </c>
      <c r="AO859">
        <v>0.96912561982145207</v>
      </c>
      <c r="AP859">
        <v>0.96912561982145207</v>
      </c>
      <c r="AQ859">
        <v>0.96912561982145207</v>
      </c>
      <c r="AR859">
        <v>13.38306588882571</v>
      </c>
      <c r="AS859">
        <v>13.38306588882571</v>
      </c>
      <c r="AT859">
        <v>13.38306588882571</v>
      </c>
      <c r="AU859">
        <v>13.38306588882571</v>
      </c>
      <c r="AV859" t="str">
        <f>VLOOKUP(Sheet1[[#This Row],[NPDES ID2]],Combined_Sheet__Major_Only___2[[NPDES ID2]:[ECHO BFR]],3,FALSE)</f>
        <v>FL</v>
      </c>
      <c r="AW859" t="s">
        <v>41</v>
      </c>
      <c r="AX859" t="str">
        <f>VLOOKUP(Sheet1[[#This Row],[NPDES ID2]],Combined_Sheet__Major_Only___2[[NPDES ID2]:[ECHO BFR]],27,FALSE)</f>
        <v>-</v>
      </c>
      <c r="AY859" t="str">
        <f>VLOOKUP(Sheet1[[#This Row],[NPDES ID2]],Combined_Sheet__Major_Only___2[[NPDES ID2]:[ECHO BFR]],28,FALSE)</f>
        <v>-</v>
      </c>
      <c r="AZ859" t="str">
        <f>VLOOKUP(Sheet1[[#This Row],[NPDES ID2]],Combined_Sheet__Major_Only___2[[NPDES ID2]:[ECHO BFR]],29,FALSE)</f>
        <v>thickening</v>
      </c>
      <c r="BA859">
        <f>VLOOKUP(Sheet1[[#This Row],[NPDES ID2]],Combined_Sheet__Major_Only___2[[NPDES ID2]:[ECHO BFR]],17,FALSE)</f>
        <v>30.433682999999998</v>
      </c>
      <c r="BB859">
        <f>VLOOKUP(Sheet1[[#This Row],[NPDES ID2]],Combined_Sheet__Major_Only___2[[NPDES ID2]:[ECHO BFR]],18,FALSE)</f>
        <v>-85.048896999999997</v>
      </c>
      <c r="BC859" t="str">
        <f>IF(ISNUMBER(SEARCH("aerobic",$AW859)),"aerobic","")</f>
        <v>aerobic</v>
      </c>
      <c r="BD859" t="str">
        <f>IF(ISNUMBER(SEARCH("anaer",$AW859)),"anaer","")</f>
        <v/>
      </c>
      <c r="BE859" t="str">
        <f>IF(ISNUMBER(SEARCH("thickening",$AZ859)),"thickening","")</f>
        <v>thickening</v>
      </c>
      <c r="BF859" s="2" t="str">
        <f>IF(ISNUMBER(SEARCH("airDry",$AW859)),"airDry","")</f>
        <v/>
      </c>
      <c r="BG859" s="2" t="str">
        <f>IF(ISNUMBER(SEARCH("heatDry",$AY859)),"heatDry","")</f>
        <v/>
      </c>
      <c r="BH859" s="2" t="str">
        <f>IF(AND(ISNUMBER(SEARCH("aerobic",$AW859)),ISNUMBER(SEARCH("anaer",$AW859))),"Combined Aer and Anaer.","")</f>
        <v/>
      </c>
    </row>
    <row r="860" spans="1:60" x14ac:dyDescent="0.25">
      <c r="A860" s="4">
        <v>310</v>
      </c>
      <c r="B860" t="s">
        <v>1580</v>
      </c>
      <c r="C860">
        <v>1218</v>
      </c>
      <c r="D860">
        <v>435.62823483807682</v>
      </c>
      <c r="E860">
        <v>436.11580452407151</v>
      </c>
      <c r="F860">
        <v>368.64736303271798</v>
      </c>
      <c r="G860">
        <v>512.09534314927964</v>
      </c>
      <c r="H860">
        <v>-126.04972148298511</v>
      </c>
      <c r="I860">
        <v>-128.671038163448</v>
      </c>
      <c r="J860">
        <v>-144.8508344714345</v>
      </c>
      <c r="K860">
        <v>-103.3198091383606</v>
      </c>
      <c r="L860">
        <v>739.21294102168622</v>
      </c>
      <c r="M860">
        <v>735.214479570565</v>
      </c>
      <c r="N860">
        <v>721.94714281015206</v>
      </c>
      <c r="O860">
        <v>767.34185525316832</v>
      </c>
      <c r="P860">
        <v>28.623677675992191</v>
      </c>
      <c r="Q860">
        <v>28.895115980122121</v>
      </c>
      <c r="R860">
        <v>24.000604877695618</v>
      </c>
      <c r="S860">
        <v>32.65458297596976</v>
      </c>
      <c r="T860">
        <v>80502.287925090932</v>
      </c>
      <c r="U860">
        <v>80502.227556649916</v>
      </c>
      <c r="V860">
        <v>80448.161743217599</v>
      </c>
      <c r="W860">
        <v>80556.788213101448</v>
      </c>
      <c r="X860">
        <v>5971.3218764913663</v>
      </c>
      <c r="Y860">
        <v>6000.8649589754987</v>
      </c>
      <c r="Z860">
        <v>5753.8458090815693</v>
      </c>
      <c r="AA860">
        <v>6111.6105162315816</v>
      </c>
      <c r="AB860">
        <v>1025.6084277496259</v>
      </c>
      <c r="AC860">
        <v>1014.103970553997</v>
      </c>
      <c r="AD860">
        <v>875.13019120716854</v>
      </c>
      <c r="AE860">
        <v>1195.4719897086079</v>
      </c>
      <c r="AF860">
        <v>59.481193861404464</v>
      </c>
      <c r="AG860">
        <v>59.157825890835227</v>
      </c>
      <c r="AH860">
        <v>58.095266826326103</v>
      </c>
      <c r="AI860">
        <v>61.743358353935037</v>
      </c>
      <c r="AJ860">
        <v>0.50313335526781011</v>
      </c>
      <c r="AK860">
        <v>0.50313349501324001</v>
      </c>
      <c r="AL860">
        <v>0.50310113508413834</v>
      </c>
      <c r="AM860">
        <v>0.50316539141601724</v>
      </c>
      <c r="AN860">
        <v>0.96922466352441106</v>
      </c>
      <c r="AO860">
        <v>0.96922466352441083</v>
      </c>
      <c r="AP860">
        <v>0.96922466352441083</v>
      </c>
      <c r="AQ860">
        <v>0.96922466352441083</v>
      </c>
      <c r="AR860">
        <v>13.2471338340982</v>
      </c>
      <c r="AS860">
        <v>13.2471338340982</v>
      </c>
      <c r="AT860">
        <v>13.2471338340982</v>
      </c>
      <c r="AU860">
        <v>13.2471338340982</v>
      </c>
      <c r="AV860" t="str">
        <f>VLOOKUP(Sheet1[[#This Row],[NPDES ID2]],Combined_Sheet__Major_Only___2[[NPDES ID2]:[ECHO BFR]],3,FALSE)</f>
        <v>TX</v>
      </c>
      <c r="AW860" t="s">
        <v>41</v>
      </c>
      <c r="AX860" t="str">
        <f>VLOOKUP(Sheet1[[#This Row],[NPDES ID2]],Combined_Sheet__Major_Only___2[[NPDES ID2]:[ECHO BFR]],27,FALSE)</f>
        <v>-</v>
      </c>
      <c r="AY860" t="str">
        <f>VLOOKUP(Sheet1[[#This Row],[NPDES ID2]],Combined_Sheet__Major_Only___2[[NPDES ID2]:[ECHO BFR]],28,FALSE)</f>
        <v>-</v>
      </c>
      <c r="AZ860" t="str">
        <f>VLOOKUP(Sheet1[[#This Row],[NPDES ID2]],Combined_Sheet__Major_Only___2[[NPDES ID2]:[ECHO BFR]],29,FALSE)</f>
        <v>thickening, preliminaryOps</v>
      </c>
      <c r="BA860">
        <f>VLOOKUP(Sheet1[[#This Row],[NPDES ID2]],Combined_Sheet__Major_Only___2[[NPDES ID2]:[ECHO BFR]],17,FALSE)</f>
        <v>31.695271000000002</v>
      </c>
      <c r="BB860">
        <f>VLOOKUP(Sheet1[[#This Row],[NPDES ID2]],Combined_Sheet__Major_Only___2[[NPDES ID2]:[ECHO BFR]],18,FALSE)</f>
        <v>-98.950092999999995</v>
      </c>
      <c r="BC860" t="str">
        <f>IF(ISNUMBER(SEARCH("aerobic",$AW860)),"aerobic","")</f>
        <v>aerobic</v>
      </c>
      <c r="BD860" t="str">
        <f>IF(ISNUMBER(SEARCH("anaer",$AW860)),"anaer","")</f>
        <v/>
      </c>
      <c r="BE860" t="str">
        <f>IF(ISNUMBER(SEARCH("thickening",$AZ860)),"thickening","")</f>
        <v>thickening</v>
      </c>
      <c r="BF860" s="2" t="str">
        <f>IF(ISNUMBER(SEARCH("airDry",$AW860)),"airDry","")</f>
        <v/>
      </c>
      <c r="BG860" s="2" t="str">
        <f>IF(ISNUMBER(SEARCH("heatDry",$AY860)),"heatDry","")</f>
        <v/>
      </c>
      <c r="BH860" s="2" t="str">
        <f>IF(AND(ISNUMBER(SEARCH("aerobic",$AW860)),ISNUMBER(SEARCH("anaer",$AW860))),"Combined Aer and Anaer.","")</f>
        <v/>
      </c>
    </row>
    <row r="861" spans="1:60" x14ac:dyDescent="0.25">
      <c r="A861" s="4">
        <v>2064</v>
      </c>
      <c r="B861" t="s">
        <v>9709</v>
      </c>
      <c r="C861">
        <v>1169.742</v>
      </c>
      <c r="D861">
        <v>393.94142540588513</v>
      </c>
      <c r="E861">
        <v>394.08055556038852</v>
      </c>
      <c r="F861">
        <v>332.77856579806547</v>
      </c>
      <c r="G861">
        <v>463.27614868032038</v>
      </c>
      <c r="H861">
        <v>-115.0703702440799</v>
      </c>
      <c r="I861">
        <v>-117.5693348797887</v>
      </c>
      <c r="J861">
        <v>-133.25651199939779</v>
      </c>
      <c r="K861">
        <v>-91.740910152300643</v>
      </c>
      <c r="L861">
        <v>772.99641441316021</v>
      </c>
      <c r="M861">
        <v>769.65524987661911</v>
      </c>
      <c r="N861">
        <v>758.56738969884213</v>
      </c>
      <c r="O861">
        <v>796.50322182605089</v>
      </c>
      <c r="P861">
        <v>27.35843878186439</v>
      </c>
      <c r="Q861">
        <v>27.708065975220201</v>
      </c>
      <c r="R861">
        <v>22.653977903502991</v>
      </c>
      <c r="S861">
        <v>31.216302829355651</v>
      </c>
      <c r="T861">
        <v>80648.542869981946</v>
      </c>
      <c r="U861">
        <v>80648.482394313862</v>
      </c>
      <c r="V861">
        <v>80594.320548596821</v>
      </c>
      <c r="W861">
        <v>80703.139961995665</v>
      </c>
      <c r="X861">
        <v>5493.2795681153584</v>
      </c>
      <c r="Y861">
        <v>5514.8388401635884</v>
      </c>
      <c r="Z861">
        <v>5333.2338782902216</v>
      </c>
      <c r="AA861">
        <v>5596.3009404656968</v>
      </c>
      <c r="AB861">
        <v>919.67542280664929</v>
      </c>
      <c r="AC861">
        <v>911.5771042680941</v>
      </c>
      <c r="AD861">
        <v>788.11585358602599</v>
      </c>
      <c r="AE861">
        <v>1071.8874536253441</v>
      </c>
      <c r="AF861">
        <v>64.765231979301774</v>
      </c>
      <c r="AG861">
        <v>64.483680365804489</v>
      </c>
      <c r="AH861">
        <v>63.559654857592903</v>
      </c>
      <c r="AI861">
        <v>66.733519414452303</v>
      </c>
      <c r="AJ861">
        <v>0.56765474659190074</v>
      </c>
      <c r="AK861">
        <v>0.56765488986793389</v>
      </c>
      <c r="AL861">
        <v>0.56762173116184578</v>
      </c>
      <c r="AM861">
        <v>0.56768757322282859</v>
      </c>
      <c r="AN861">
        <v>0.96927801490486909</v>
      </c>
      <c r="AO861">
        <v>0.96927801490486887</v>
      </c>
      <c r="AP861">
        <v>0.96927801490486887</v>
      </c>
      <c r="AQ861">
        <v>0.96927801490486887</v>
      </c>
      <c r="AR861">
        <v>14.64363318558639</v>
      </c>
      <c r="AS861">
        <v>14.643633185586379</v>
      </c>
      <c r="AT861">
        <v>14.643633185586379</v>
      </c>
      <c r="AU861">
        <v>14.643633185586379</v>
      </c>
      <c r="AV861" t="str">
        <f>VLOOKUP(Sheet1[[#This Row],[NPDES ID2]],Combined_Sheet__Major_Only___2[[NPDES ID2]:[ECHO BFR]],3,FALSE)</f>
        <v>TX</v>
      </c>
      <c r="AW861" t="s">
        <v>41</v>
      </c>
      <c r="AX861" t="str">
        <f>VLOOKUP(Sheet1[[#This Row],[NPDES ID2]],Combined_Sheet__Major_Only___2[[NPDES ID2]:[ECHO BFR]],27,FALSE)</f>
        <v>-</v>
      </c>
      <c r="AY861" t="str">
        <f>VLOOKUP(Sheet1[[#This Row],[NPDES ID2]],Combined_Sheet__Major_Only___2[[NPDES ID2]:[ECHO BFR]],28,FALSE)</f>
        <v>-</v>
      </c>
      <c r="AZ861" t="str">
        <f>VLOOKUP(Sheet1[[#This Row],[NPDES ID2]],Combined_Sheet__Major_Only___2[[NPDES ID2]:[ECHO BFR]],29,FALSE)</f>
        <v>thickening</v>
      </c>
      <c r="BA861">
        <f>VLOOKUP(Sheet1[[#This Row],[NPDES ID2]],Combined_Sheet__Major_Only___2[[NPDES ID2]:[ECHO BFR]],17,FALSE)</f>
        <v>29.183972000000001</v>
      </c>
      <c r="BB861">
        <f>VLOOKUP(Sheet1[[#This Row],[NPDES ID2]],Combined_Sheet__Major_Only___2[[NPDES ID2]:[ECHO BFR]],18,FALSE)</f>
        <v>-96.256556000000003</v>
      </c>
      <c r="BC861" t="str">
        <f>IF(ISNUMBER(SEARCH("aerobic",$AW861)),"aerobic","")</f>
        <v>aerobic</v>
      </c>
      <c r="BD861" t="str">
        <f>IF(ISNUMBER(SEARCH("anaer",$AW861)),"anaer","")</f>
        <v/>
      </c>
      <c r="BE861" t="str">
        <f>IF(ISNUMBER(SEARCH("thickening",$AZ861)),"thickening","")</f>
        <v>thickening</v>
      </c>
      <c r="BF861" s="2" t="str">
        <f>IF(ISNUMBER(SEARCH("airDry",$AW861)),"airDry","")</f>
        <v/>
      </c>
      <c r="BG861" s="2" t="str">
        <f>IF(ISNUMBER(SEARCH("heatDry",$AY861)),"heatDry","")</f>
        <v/>
      </c>
      <c r="BH861" s="2" t="str">
        <f>IF(AND(ISNUMBER(SEARCH("aerobic",$AW861)),ISNUMBER(SEARCH("anaer",$AW861))),"Combined Aer and Anaer.","")</f>
        <v/>
      </c>
    </row>
    <row r="862" spans="1:60" x14ac:dyDescent="0.25">
      <c r="A862" s="4">
        <v>844</v>
      </c>
      <c r="B862" t="s">
        <v>4127</v>
      </c>
      <c r="C862">
        <v>988</v>
      </c>
      <c r="D862">
        <v>394.67080027977511</v>
      </c>
      <c r="E862">
        <v>396.49084819976167</v>
      </c>
      <c r="F862">
        <v>332.52088945571779</v>
      </c>
      <c r="G862">
        <v>469.44753652998122</v>
      </c>
      <c r="H862">
        <v>-121.9425647865622</v>
      </c>
      <c r="I862">
        <v>-124.4456967874535</v>
      </c>
      <c r="J862">
        <v>-140.2917319705908</v>
      </c>
      <c r="K862">
        <v>-98.963817419414198</v>
      </c>
      <c r="L862">
        <v>618.76862286958556</v>
      </c>
      <c r="M862">
        <v>615.67586542283129</v>
      </c>
      <c r="N862">
        <v>605.41705219936864</v>
      </c>
      <c r="O862">
        <v>640.52170664005973</v>
      </c>
      <c r="P862">
        <v>23.17957202375765</v>
      </c>
      <c r="Q862">
        <v>23.364565808743901</v>
      </c>
      <c r="R862">
        <v>19.357213228166</v>
      </c>
      <c r="S862">
        <v>26.413928360075658</v>
      </c>
      <c r="T862">
        <v>80787.973715538901</v>
      </c>
      <c r="U862">
        <v>80787.913137646843</v>
      </c>
      <c r="V862">
        <v>80733.659740408795</v>
      </c>
      <c r="W862">
        <v>80842.663094784526</v>
      </c>
      <c r="X862">
        <v>5806.7726833100978</v>
      </c>
      <c r="Y862">
        <v>5833.329142892253</v>
      </c>
      <c r="Z862">
        <v>5611.2726451653789</v>
      </c>
      <c r="AA862">
        <v>5932.7456348042906</v>
      </c>
      <c r="AB862">
        <v>1198.459713689361</v>
      </c>
      <c r="AC862">
        <v>1180.4404601826479</v>
      </c>
      <c r="AD862">
        <v>990.24643259136099</v>
      </c>
      <c r="AE862">
        <v>1443.425549459045</v>
      </c>
      <c r="AF862">
        <v>61.379564529178133</v>
      </c>
      <c r="AG862">
        <v>61.071357413709407</v>
      </c>
      <c r="AH862">
        <v>60.058077072825213</v>
      </c>
      <c r="AI862">
        <v>63.536311179510292</v>
      </c>
      <c r="AJ862">
        <v>0.52630016895485876</v>
      </c>
      <c r="AK862">
        <v>0.52630029220607366</v>
      </c>
      <c r="AL862">
        <v>0.52627177947696935</v>
      </c>
      <c r="AM862">
        <v>0.52632839595054048</v>
      </c>
      <c r="AN862">
        <v>0.9693287050187247</v>
      </c>
      <c r="AO862">
        <v>0.96932870501872459</v>
      </c>
      <c r="AP862">
        <v>0.96932870501872459</v>
      </c>
      <c r="AQ862">
        <v>0.96932870501872459</v>
      </c>
      <c r="AR862">
        <v>12.3284868855984</v>
      </c>
      <c r="AS862">
        <v>12.3284868855984</v>
      </c>
      <c r="AT862">
        <v>12.3284868855984</v>
      </c>
      <c r="AU862">
        <v>12.3284868855984</v>
      </c>
      <c r="AV862" t="str">
        <f>VLOOKUP(Sheet1[[#This Row],[NPDES ID2]],Combined_Sheet__Major_Only___2[[NPDES ID2]:[ECHO BFR]],3,FALSE)</f>
        <v>MT</v>
      </c>
      <c r="AW862" t="s">
        <v>41</v>
      </c>
      <c r="AX862" t="str">
        <f>VLOOKUP(Sheet1[[#This Row],[NPDES ID2]],Combined_Sheet__Major_Only___2[[NPDES ID2]:[ECHO BFR]],27,FALSE)</f>
        <v>methaneBioCaptureRecover</v>
      </c>
      <c r="AY862" t="str">
        <f>VLOOKUP(Sheet1[[#This Row],[NPDES ID2]],Combined_Sheet__Major_Only___2[[NPDES ID2]:[ECHO BFR]],28,FALSE)</f>
        <v>-</v>
      </c>
      <c r="AZ862" t="str">
        <f>VLOOKUP(Sheet1[[#This Row],[NPDES ID2]],Combined_Sheet__Major_Only___2[[NPDES ID2]:[ECHO BFR]],29,FALSE)</f>
        <v>thickening, preliminaryOps</v>
      </c>
      <c r="BA862">
        <f>VLOOKUP(Sheet1[[#This Row],[NPDES ID2]],Combined_Sheet__Major_Only___2[[NPDES ID2]:[ECHO BFR]],17,FALSE)</f>
        <v>45.722050000000003</v>
      </c>
      <c r="BB862">
        <f>VLOOKUP(Sheet1[[#This Row],[NPDES ID2]],Combined_Sheet__Major_Only___2[[NPDES ID2]:[ECHO BFR]],18,FALSE)</f>
        <v>-111.06765</v>
      </c>
      <c r="BC862" t="str">
        <f>IF(ISNUMBER(SEARCH("aerobic",$AW862)),"aerobic","")</f>
        <v>aerobic</v>
      </c>
      <c r="BD862" t="str">
        <f>IF(ISNUMBER(SEARCH("anaer",$AW862)),"anaer","")</f>
        <v/>
      </c>
      <c r="BE862" t="str">
        <f>IF(ISNUMBER(SEARCH("thickening",$AZ862)),"thickening","")</f>
        <v>thickening</v>
      </c>
      <c r="BF862" s="2" t="str">
        <f>IF(ISNUMBER(SEARCH("airDry",$AW862)),"airDry","")</f>
        <v/>
      </c>
      <c r="BG862" s="2" t="str">
        <f>IF(ISNUMBER(SEARCH("heatDry",$AY862)),"heatDry","")</f>
        <v/>
      </c>
      <c r="BH862" s="2" t="str">
        <f>IF(AND(ISNUMBER(SEARCH("aerobic",$AW862)),ISNUMBER(SEARCH("anaer",$AW862))),"Combined Aer and Anaer.","")</f>
        <v/>
      </c>
    </row>
    <row r="863" spans="1:60" x14ac:dyDescent="0.25">
      <c r="A863" s="4">
        <v>2008</v>
      </c>
      <c r="B863" t="s">
        <v>9454</v>
      </c>
      <c r="C863">
        <v>1643.45</v>
      </c>
      <c r="D863">
        <v>507.94592453083578</v>
      </c>
      <c r="E863">
        <v>507.19133737914967</v>
      </c>
      <c r="F863">
        <v>429.63690338884072</v>
      </c>
      <c r="G863">
        <v>593.60143142439142</v>
      </c>
      <c r="H863">
        <v>-127.2484598085517</v>
      </c>
      <c r="I863">
        <v>-129.77582952676261</v>
      </c>
      <c r="J863">
        <v>-146.15992066230331</v>
      </c>
      <c r="K863">
        <v>-104.35755505855749</v>
      </c>
      <c r="L863">
        <v>987.56380925709982</v>
      </c>
      <c r="M863">
        <v>982.09361240704106</v>
      </c>
      <c r="N863">
        <v>963.92750934018829</v>
      </c>
      <c r="O863">
        <v>1026.066157707477</v>
      </c>
      <c r="P863">
        <v>38.640994885947613</v>
      </c>
      <c r="Q863">
        <v>38.971075375481362</v>
      </c>
      <c r="R863">
        <v>32.441771985256302</v>
      </c>
      <c r="S863">
        <v>44.133575450553828</v>
      </c>
      <c r="T863">
        <v>80793.222925908296</v>
      </c>
      <c r="U863">
        <v>80793.162344167737</v>
      </c>
      <c r="V863">
        <v>80738.905500251931</v>
      </c>
      <c r="W863">
        <v>80847.915779529256</v>
      </c>
      <c r="X863">
        <v>6052.8412668167939</v>
      </c>
      <c r="Y863">
        <v>6083.4639563369037</v>
      </c>
      <c r="Z863">
        <v>5827.0351910000481</v>
      </c>
      <c r="AA863">
        <v>6198.5805728262849</v>
      </c>
      <c r="AB863">
        <v>954.85459680676058</v>
      </c>
      <c r="AC863">
        <v>945.77526610711811</v>
      </c>
      <c r="AD863">
        <v>825.36872544345795</v>
      </c>
      <c r="AE863">
        <v>1098.715492511659</v>
      </c>
      <c r="AF863">
        <v>58.894695274982247</v>
      </c>
      <c r="AG863">
        <v>58.566339203175112</v>
      </c>
      <c r="AH863">
        <v>57.489530319831601</v>
      </c>
      <c r="AI863">
        <v>61.189203117471763</v>
      </c>
      <c r="AJ863">
        <v>0.49597928179129941</v>
      </c>
      <c r="AK863">
        <v>0.49597946361908257</v>
      </c>
      <c r="AL863">
        <v>0.495937274979176</v>
      </c>
      <c r="AM863">
        <v>0.49602104965842159</v>
      </c>
      <c r="AN863">
        <v>0.96933061010323673</v>
      </c>
      <c r="AO863">
        <v>0.9693306101032364</v>
      </c>
      <c r="AP863">
        <v>0.9693306101032364</v>
      </c>
      <c r="AQ863">
        <v>0.9693306101032364</v>
      </c>
      <c r="AR863">
        <v>13.799399926592541</v>
      </c>
      <c r="AS863">
        <v>13.799399926592541</v>
      </c>
      <c r="AT863">
        <v>13.799399926592541</v>
      </c>
      <c r="AU863">
        <v>13.799399926592541</v>
      </c>
      <c r="AV863" t="str">
        <f>VLOOKUP(Sheet1[[#This Row],[NPDES ID2]],Combined_Sheet__Major_Only___2[[NPDES ID2]:[ECHO BFR]],3,FALSE)</f>
        <v>TX</v>
      </c>
      <c r="AW863" t="s">
        <v>41</v>
      </c>
      <c r="AX863" t="str">
        <f>VLOOKUP(Sheet1[[#This Row],[NPDES ID2]],Combined_Sheet__Major_Only___2[[NPDES ID2]:[ECHO BFR]],27,FALSE)</f>
        <v>other</v>
      </c>
      <c r="AY863" t="str">
        <f>VLOOKUP(Sheet1[[#This Row],[NPDES ID2]],Combined_Sheet__Major_Only___2[[NPDES ID2]:[ECHO BFR]],28,FALSE)</f>
        <v>-</v>
      </c>
      <c r="AZ863" t="str">
        <f>VLOOKUP(Sheet1[[#This Row],[NPDES ID2]],Combined_Sheet__Major_Only___2[[NPDES ID2]:[ECHO BFR]],29,FALSE)</f>
        <v>thickening</v>
      </c>
      <c r="BA863">
        <f>VLOOKUP(Sheet1[[#This Row],[NPDES ID2]],Combined_Sheet__Major_Only___2[[NPDES ID2]:[ECHO BFR]],17,FALSE)</f>
        <v>29.417166999999999</v>
      </c>
      <c r="BB863">
        <f>VLOOKUP(Sheet1[[#This Row],[NPDES ID2]],Combined_Sheet__Major_Only___2[[NPDES ID2]:[ECHO BFR]],18,FALSE)</f>
        <v>-94.896305999999996</v>
      </c>
      <c r="BC863" t="str">
        <f>IF(ISNUMBER(SEARCH("aerobic",$AW863)),"aerobic","")</f>
        <v>aerobic</v>
      </c>
      <c r="BD863" t="str">
        <f>IF(ISNUMBER(SEARCH("anaer",$AW863)),"anaer","")</f>
        <v/>
      </c>
      <c r="BE863" t="str">
        <f>IF(ISNUMBER(SEARCH("thickening",$AZ863)),"thickening","")</f>
        <v>thickening</v>
      </c>
      <c r="BF863" s="2" t="str">
        <f>IF(ISNUMBER(SEARCH("airDry",$AW863)),"airDry","")</f>
        <v/>
      </c>
      <c r="BG863" s="2" t="str">
        <f>IF(ISNUMBER(SEARCH("heatDry",$AY863)),"heatDry","")</f>
        <v/>
      </c>
      <c r="BH863" s="2" t="str">
        <f>IF(AND(ISNUMBER(SEARCH("aerobic",$AW863)),ISNUMBER(SEARCH("anaer",$AW863))),"Combined Aer and Anaer.","")</f>
        <v/>
      </c>
    </row>
    <row r="864" spans="1:60" x14ac:dyDescent="0.25">
      <c r="A864" s="4">
        <v>1211</v>
      </c>
      <c r="B864" t="s">
        <v>5806</v>
      </c>
      <c r="C864">
        <v>242.5</v>
      </c>
      <c r="D864">
        <v>554.58658874590662</v>
      </c>
      <c r="E864">
        <v>556.49573473184546</v>
      </c>
      <c r="F864">
        <v>412.39185866778058</v>
      </c>
      <c r="G864">
        <v>715.29633716679427</v>
      </c>
      <c r="H864">
        <v>-120.8000371286648</v>
      </c>
      <c r="I864">
        <v>-123.15469436765081</v>
      </c>
      <c r="J864">
        <v>-139.05276209944259</v>
      </c>
      <c r="K864">
        <v>-97.500182889876783</v>
      </c>
      <c r="L864">
        <v>153.54994513357741</v>
      </c>
      <c r="M864">
        <v>152.8032464830772</v>
      </c>
      <c r="N864">
        <v>150.33109334768059</v>
      </c>
      <c r="O864">
        <v>158.7958498618456</v>
      </c>
      <c r="P864">
        <v>5.686117955429844</v>
      </c>
      <c r="Q864">
        <v>5.7351508680599306</v>
      </c>
      <c r="R864">
        <v>4.7414427370135526</v>
      </c>
      <c r="S864">
        <v>6.4885168631616104</v>
      </c>
      <c r="T864">
        <v>80984.497956335632</v>
      </c>
      <c r="U864">
        <v>80984.437234361467</v>
      </c>
      <c r="V864">
        <v>80930.054797576347</v>
      </c>
      <c r="W864">
        <v>81039.317412094184</v>
      </c>
      <c r="X864">
        <v>5757.2530505449231</v>
      </c>
      <c r="Y864">
        <v>5782.8306664773982</v>
      </c>
      <c r="Z864">
        <v>5568.8566031759956</v>
      </c>
      <c r="AA864">
        <v>5878.5728996311582</v>
      </c>
      <c r="AB864">
        <v>983.45998752707635</v>
      </c>
      <c r="AC864">
        <v>973.49708051064817</v>
      </c>
      <c r="AD864">
        <v>839.38545384962538</v>
      </c>
      <c r="AE864">
        <v>1147.6197593635759</v>
      </c>
      <c r="AF864">
        <v>62.054046111842773</v>
      </c>
      <c r="AG864">
        <v>61.751951739796468</v>
      </c>
      <c r="AH864">
        <v>60.75390139392556</v>
      </c>
      <c r="AI864">
        <v>64.173818251424677</v>
      </c>
      <c r="AJ864">
        <v>0.53453498579444914</v>
      </c>
      <c r="AK864">
        <v>0.53453501487415223</v>
      </c>
      <c r="AL864">
        <v>0.53452831436648407</v>
      </c>
      <c r="AM864">
        <v>0.53454161872416184</v>
      </c>
      <c r="AN864">
        <v>0.96939986806941936</v>
      </c>
      <c r="AO864">
        <v>0.96939986806941913</v>
      </c>
      <c r="AP864">
        <v>0.96939986806941913</v>
      </c>
      <c r="AQ864">
        <v>0.96939986806941913</v>
      </c>
      <c r="AR864">
        <v>13.86475068385883</v>
      </c>
      <c r="AS864">
        <v>13.864750683858841</v>
      </c>
      <c r="AT864">
        <v>13.864750683858841</v>
      </c>
      <c r="AU864">
        <v>13.864750683858841</v>
      </c>
      <c r="AV864" t="str">
        <f>VLOOKUP(Sheet1[[#This Row],[NPDES ID2]],Combined_Sheet__Major_Only___2[[NPDES ID2]:[ECHO BFR]],3,FALSE)</f>
        <v>MD</v>
      </c>
      <c r="AW864" t="s">
        <v>41</v>
      </c>
      <c r="AX864" t="str">
        <f>VLOOKUP(Sheet1[[#This Row],[NPDES ID2]],Combined_Sheet__Major_Only___2[[NPDES ID2]:[ECHO BFR]],27,FALSE)</f>
        <v>-</v>
      </c>
      <c r="AY864" t="str">
        <f>VLOOKUP(Sheet1[[#This Row],[NPDES ID2]],Combined_Sheet__Major_Only___2[[NPDES ID2]:[ECHO BFR]],28,FALSE)</f>
        <v>-</v>
      </c>
      <c r="AZ864" t="str">
        <f>VLOOKUP(Sheet1[[#This Row],[NPDES ID2]],Combined_Sheet__Major_Only___2[[NPDES ID2]:[ECHO BFR]],29,FALSE)</f>
        <v>thickening</v>
      </c>
      <c r="BA864">
        <f>VLOOKUP(Sheet1[[#This Row],[NPDES ID2]],Combined_Sheet__Major_Only___2[[NPDES ID2]:[ECHO BFR]],17,FALSE)</f>
        <v>39.600267000000002</v>
      </c>
      <c r="BB864">
        <f>VLOOKUP(Sheet1[[#This Row],[NPDES ID2]],Combined_Sheet__Major_Only___2[[NPDES ID2]:[ECHO BFR]],18,FALSE)</f>
        <v>-78.817457000000005</v>
      </c>
      <c r="BC864" t="str">
        <f>IF(ISNUMBER(SEARCH("aerobic",$AW864)),"aerobic","")</f>
        <v>aerobic</v>
      </c>
      <c r="BD864" t="str">
        <f>IF(ISNUMBER(SEARCH("anaer",$AW864)),"anaer","")</f>
        <v/>
      </c>
      <c r="BE864" t="str">
        <f>IF(ISNUMBER(SEARCH("thickening",$AZ864)),"thickening","")</f>
        <v>thickening</v>
      </c>
      <c r="BF864" s="3" t="str">
        <f>IF(ISNUMBER(SEARCH("airDry",$AW864)),"airDry","")</f>
        <v/>
      </c>
      <c r="BG864" s="3" t="str">
        <f>IF(ISNUMBER(SEARCH("heatDry",$AY864)),"heatDry","")</f>
        <v/>
      </c>
      <c r="BH864" s="3" t="str">
        <f>IF(AND(ISNUMBER(SEARCH("aerobic",$AW864)),ISNUMBER(SEARCH("anaer",$AW864))),"Combined Aer and Anaer.","")</f>
        <v/>
      </c>
    </row>
    <row r="865" spans="1:60" x14ac:dyDescent="0.25">
      <c r="A865" s="4">
        <v>27</v>
      </c>
      <c r="B865" t="s">
        <v>186</v>
      </c>
      <c r="C865">
        <v>356.29</v>
      </c>
      <c r="D865">
        <v>439.42574572790397</v>
      </c>
      <c r="E865">
        <v>444.82962645178458</v>
      </c>
      <c r="F865">
        <v>337.77742644850179</v>
      </c>
      <c r="G865">
        <v>550.23397409163465</v>
      </c>
      <c r="H865">
        <v>-119.3450677219932</v>
      </c>
      <c r="I865">
        <v>-121.66280313475021</v>
      </c>
      <c r="J865">
        <v>-137.42146864957829</v>
      </c>
      <c r="K865">
        <v>-96.001580861852787</v>
      </c>
      <c r="L865">
        <v>228.09439310231559</v>
      </c>
      <c r="M865">
        <v>227.01722473051339</v>
      </c>
      <c r="N865">
        <v>223.45001194008611</v>
      </c>
      <c r="O865">
        <v>235.66322488363181</v>
      </c>
      <c r="P865">
        <v>8.3489945611064691</v>
      </c>
      <c r="Q865">
        <v>8.4311738203151414</v>
      </c>
      <c r="R865">
        <v>6.9517015484660094</v>
      </c>
      <c r="S865">
        <v>9.5217247071902644</v>
      </c>
      <c r="T865">
        <v>81008.374347268706</v>
      </c>
      <c r="U865">
        <v>81008.313607789518</v>
      </c>
      <c r="V865">
        <v>80953.915493555833</v>
      </c>
      <c r="W865">
        <v>81063.209606460267</v>
      </c>
      <c r="X865">
        <v>5695.9012672796562</v>
      </c>
      <c r="Y865">
        <v>5720.4422649451108</v>
      </c>
      <c r="Z865">
        <v>5514.8445348021987</v>
      </c>
      <c r="AA865">
        <v>5812.4690334767856</v>
      </c>
      <c r="AB865">
        <v>914.32432151343312</v>
      </c>
      <c r="AC865">
        <v>906.34738519098551</v>
      </c>
      <c r="AD865">
        <v>787.95182251193955</v>
      </c>
      <c r="AE865">
        <v>1057.5185636133781</v>
      </c>
      <c r="AF865">
        <v>62.740182406179038</v>
      </c>
      <c r="AG865">
        <v>62.44341492875386</v>
      </c>
      <c r="AH865">
        <v>61.463682388308783</v>
      </c>
      <c r="AI865">
        <v>64.821719190634639</v>
      </c>
      <c r="AJ865">
        <v>0.54291402796439081</v>
      </c>
      <c r="AK865">
        <v>0.54291407014660309</v>
      </c>
      <c r="AL865">
        <v>0.54290434558473044</v>
      </c>
      <c r="AM865">
        <v>0.5429236545298709</v>
      </c>
      <c r="AN865">
        <v>0.96940849141702601</v>
      </c>
      <c r="AO865">
        <v>0.96940849141702612</v>
      </c>
      <c r="AP865">
        <v>0.96940849141702612</v>
      </c>
      <c r="AQ865">
        <v>0.96940849141702612</v>
      </c>
      <c r="AR865">
        <v>14.54684889523454</v>
      </c>
      <c r="AS865">
        <v>14.54684889523455</v>
      </c>
      <c r="AT865">
        <v>14.54684889523455</v>
      </c>
      <c r="AU865">
        <v>14.54684889523455</v>
      </c>
      <c r="AV865" t="str">
        <f>VLOOKUP(Sheet1[[#This Row],[NPDES ID2]],Combined_Sheet__Major_Only___2[[NPDES ID2]:[ECHO BFR]],3,FALSE)</f>
        <v>TX</v>
      </c>
      <c r="AW865" t="s">
        <v>41</v>
      </c>
      <c r="AX865" t="str">
        <f>VLOOKUP(Sheet1[[#This Row],[NPDES ID2]],Combined_Sheet__Major_Only___2[[NPDES ID2]:[ECHO BFR]],27,FALSE)</f>
        <v>-</v>
      </c>
      <c r="AY865" t="str">
        <f>VLOOKUP(Sheet1[[#This Row],[NPDES ID2]],Combined_Sheet__Major_Only___2[[NPDES ID2]:[ECHO BFR]],28,FALSE)</f>
        <v>-</v>
      </c>
      <c r="AZ865" t="str">
        <f>VLOOKUP(Sheet1[[#This Row],[NPDES ID2]],Combined_Sheet__Major_Only___2[[NPDES ID2]:[ECHO BFR]],29,FALSE)</f>
        <v>thickening</v>
      </c>
      <c r="BA865">
        <f>VLOOKUP(Sheet1[[#This Row],[NPDES ID2]],Combined_Sheet__Major_Only___2[[NPDES ID2]:[ECHO BFR]],17,FALSE)</f>
        <v>29.944188</v>
      </c>
      <c r="BB865">
        <f>VLOOKUP(Sheet1[[#This Row],[NPDES ID2]],Combined_Sheet__Major_Only___2[[NPDES ID2]:[ECHO BFR]],18,FALSE)</f>
        <v>-95.399782000000002</v>
      </c>
      <c r="BC865" t="str">
        <f>IF(ISNUMBER(SEARCH("aerobic",$AW865)),"aerobic","")</f>
        <v>aerobic</v>
      </c>
      <c r="BD865" t="str">
        <f>IF(ISNUMBER(SEARCH("anaer",$AW865)),"anaer","")</f>
        <v/>
      </c>
      <c r="BE865" t="str">
        <f>IF(ISNUMBER(SEARCH("thickening",$AZ865)),"thickening","")</f>
        <v>thickening</v>
      </c>
      <c r="BF865" s="3" t="str">
        <f>IF(ISNUMBER(SEARCH("airDry",$AW865)),"airDry","")</f>
        <v/>
      </c>
      <c r="BG865" s="3" t="str">
        <f>IF(ISNUMBER(SEARCH("heatDry",$AY865)),"heatDry","")</f>
        <v/>
      </c>
      <c r="BH865" s="3" t="str">
        <f>IF(AND(ISNUMBER(SEARCH("aerobic",$AW865)),ISNUMBER(SEARCH("anaer",$AW865))),"Combined Aer and Anaer.","")</f>
        <v/>
      </c>
    </row>
    <row r="866" spans="1:60" x14ac:dyDescent="0.25">
      <c r="A866" s="4">
        <v>2301</v>
      </c>
      <c r="B866" t="s">
        <v>10751</v>
      </c>
      <c r="C866">
        <v>422.358</v>
      </c>
      <c r="D866">
        <v>399.53405717414932</v>
      </c>
      <c r="E866">
        <v>404.43951643160938</v>
      </c>
      <c r="F866">
        <v>306.66287912873088</v>
      </c>
      <c r="G866">
        <v>487.1042920689851</v>
      </c>
      <c r="H866">
        <v>-116.44967839153909</v>
      </c>
      <c r="I866">
        <v>-118.8248421540889</v>
      </c>
      <c r="J866">
        <v>-134.45490196675269</v>
      </c>
      <c r="K866">
        <v>-92.975760396915391</v>
      </c>
      <c r="L866">
        <v>276.56992641805022</v>
      </c>
      <c r="M866">
        <v>275.34210554505358</v>
      </c>
      <c r="N866">
        <v>271.27509129494371</v>
      </c>
      <c r="O866">
        <v>285.19848436405789</v>
      </c>
      <c r="P866">
        <v>9.8841098474477196</v>
      </c>
      <c r="Q866">
        <v>10.006595881363269</v>
      </c>
      <c r="R866">
        <v>8.204514803728566</v>
      </c>
      <c r="S866">
        <v>11.25887842080483</v>
      </c>
      <c r="T866">
        <v>81114.596519527026</v>
      </c>
      <c r="U866">
        <v>81114.535702170848</v>
      </c>
      <c r="V866">
        <v>81060.067841523487</v>
      </c>
      <c r="W866">
        <v>81169.502085616652</v>
      </c>
      <c r="X866">
        <v>5575.7481020808946</v>
      </c>
      <c r="Y866">
        <v>5598.2544109020446</v>
      </c>
      <c r="Z866">
        <v>5409.0880244930704</v>
      </c>
      <c r="AA866">
        <v>5683.0058031540411</v>
      </c>
      <c r="AB866">
        <v>981.00527008183485</v>
      </c>
      <c r="AC866">
        <v>971.22096398364465</v>
      </c>
      <c r="AD866">
        <v>834.0053966330463</v>
      </c>
      <c r="AE866">
        <v>1151.8691667681539</v>
      </c>
      <c r="AF866">
        <v>64.174257285431707</v>
      </c>
      <c r="AG866">
        <v>63.888765888394801</v>
      </c>
      <c r="AH866">
        <v>62.946894422377348</v>
      </c>
      <c r="AI866">
        <v>66.175946635959548</v>
      </c>
      <c r="AJ866">
        <v>0.56043295994127196</v>
      </c>
      <c r="AK866">
        <v>0.56043301255474021</v>
      </c>
      <c r="AL866">
        <v>0.56042087886937542</v>
      </c>
      <c r="AM866">
        <v>0.56044497142299698</v>
      </c>
      <c r="AN866">
        <v>0.96944679645037934</v>
      </c>
      <c r="AO866">
        <v>0.96944679645037923</v>
      </c>
      <c r="AP866">
        <v>0.96944679645037923</v>
      </c>
      <c r="AQ866">
        <v>0.96944679645037923</v>
      </c>
      <c r="AR866">
        <v>14.093562314821741</v>
      </c>
      <c r="AS866">
        <v>14.093562314821741</v>
      </c>
      <c r="AT866">
        <v>14.093562314821741</v>
      </c>
      <c r="AU866">
        <v>14.093562314821741</v>
      </c>
      <c r="AV866" t="str">
        <f>VLOOKUP(Sheet1[[#This Row],[NPDES ID2]],Combined_Sheet__Major_Only___2[[NPDES ID2]:[ECHO BFR]],3,FALSE)</f>
        <v>IL</v>
      </c>
      <c r="AW866" t="s">
        <v>41</v>
      </c>
      <c r="AX866" t="str">
        <f>VLOOKUP(Sheet1[[#This Row],[NPDES ID2]],Combined_Sheet__Major_Only___2[[NPDES ID2]:[ECHO BFR]],27,FALSE)</f>
        <v>-</v>
      </c>
      <c r="AY866" t="str">
        <f>VLOOKUP(Sheet1[[#This Row],[NPDES ID2]],Combined_Sheet__Major_Only___2[[NPDES ID2]:[ECHO BFR]],28,FALSE)</f>
        <v>-</v>
      </c>
      <c r="AZ866" t="str">
        <f>VLOOKUP(Sheet1[[#This Row],[NPDES ID2]],Combined_Sheet__Major_Only___2[[NPDES ID2]:[ECHO BFR]],29,FALSE)</f>
        <v>thickening</v>
      </c>
      <c r="BA866">
        <f>VLOOKUP(Sheet1[[#This Row],[NPDES ID2]],Combined_Sheet__Major_Only___2[[NPDES ID2]:[ECHO BFR]],17,FALSE)</f>
        <v>41.514400000000002</v>
      </c>
      <c r="BB866">
        <f>VLOOKUP(Sheet1[[#This Row],[NPDES ID2]],Combined_Sheet__Major_Only___2[[NPDES ID2]:[ECHO BFR]],18,FALSE)</f>
        <v>-87.966430000000003</v>
      </c>
      <c r="BC866" t="str">
        <f>IF(ISNUMBER(SEARCH("aerobic",$AW866)),"aerobic","")</f>
        <v>aerobic</v>
      </c>
      <c r="BD866" t="str">
        <f>IF(ISNUMBER(SEARCH("anaer",$AW866)),"anaer","")</f>
        <v/>
      </c>
      <c r="BE866" t="str">
        <f>IF(ISNUMBER(SEARCH("thickening",$AZ866)),"thickening","")</f>
        <v>thickening</v>
      </c>
      <c r="BF866" s="3" t="str">
        <f>IF(ISNUMBER(SEARCH("airDry",$AW866)),"airDry","")</f>
        <v/>
      </c>
      <c r="BG866" s="3" t="str">
        <f>IF(ISNUMBER(SEARCH("heatDry",$AY866)),"heatDry","")</f>
        <v/>
      </c>
      <c r="BH866" s="3" t="str">
        <f>IF(AND(ISNUMBER(SEARCH("aerobic",$AW866)),ISNUMBER(SEARCH("anaer",$AW866))),"Combined Aer and Anaer.","")</f>
        <v/>
      </c>
    </row>
    <row r="867" spans="1:60" x14ac:dyDescent="0.25">
      <c r="A867" s="4">
        <v>1256</v>
      </c>
      <c r="B867" t="s">
        <v>5998</v>
      </c>
      <c r="C867">
        <v>207.67</v>
      </c>
      <c r="D867">
        <v>611.49884231230658</v>
      </c>
      <c r="E867">
        <v>608.97052062599869</v>
      </c>
      <c r="F867">
        <v>448.9951350666139</v>
      </c>
      <c r="G867">
        <v>792.32293087445612</v>
      </c>
      <c r="H867">
        <v>-119.54280907169741</v>
      </c>
      <c r="I867">
        <v>-121.8669394687587</v>
      </c>
      <c r="J867">
        <v>-137.6490945704208</v>
      </c>
      <c r="K867">
        <v>-96.166841861726908</v>
      </c>
      <c r="L867">
        <v>132.7927128107321</v>
      </c>
      <c r="M867">
        <v>132.16350346442579</v>
      </c>
      <c r="N867">
        <v>130.08047391978931</v>
      </c>
      <c r="O867">
        <v>137.2130163987816</v>
      </c>
      <c r="P867">
        <v>4.8667284444181638</v>
      </c>
      <c r="Q867">
        <v>4.9139963654883996</v>
      </c>
      <c r="R867">
        <v>4.0528512388288673</v>
      </c>
      <c r="S867">
        <v>5.5506292837373516</v>
      </c>
      <c r="T867">
        <v>81130.832939727756</v>
      </c>
      <c r="U867">
        <v>81130.772110467835</v>
      </c>
      <c r="V867">
        <v>81076.293588843982</v>
      </c>
      <c r="W867">
        <v>81185.749252465816</v>
      </c>
      <c r="X867">
        <v>5711.2318996030936</v>
      </c>
      <c r="Y867">
        <v>5735.9239736450909</v>
      </c>
      <c r="Z867">
        <v>5529.1187506851293</v>
      </c>
      <c r="AA867">
        <v>5828.4761624160319</v>
      </c>
      <c r="AB867">
        <v>1031.1182430033471</v>
      </c>
      <c r="AC867">
        <v>1019.700653058035</v>
      </c>
      <c r="AD867">
        <v>872.47808176723618</v>
      </c>
      <c r="AE867">
        <v>1214.4535183599389</v>
      </c>
      <c r="AF867">
        <v>62.665982774778882</v>
      </c>
      <c r="AG867">
        <v>62.368763086705428</v>
      </c>
      <c r="AH867">
        <v>61.386657967766908</v>
      </c>
      <c r="AI867">
        <v>64.751739892919787</v>
      </c>
      <c r="AJ867">
        <v>0.54200781634614226</v>
      </c>
      <c r="AK867">
        <v>0.5420078419406209</v>
      </c>
      <c r="AL867">
        <v>0.54200194542611702</v>
      </c>
      <c r="AM867">
        <v>0.54201365337629759</v>
      </c>
      <c r="AN867">
        <v>0.96945264305457779</v>
      </c>
      <c r="AO867">
        <v>0.96945264305457779</v>
      </c>
      <c r="AP867">
        <v>0.96945264305457779</v>
      </c>
      <c r="AQ867">
        <v>0.96945264305457779</v>
      </c>
      <c r="AR867">
        <v>13.558851163622281</v>
      </c>
      <c r="AS867">
        <v>13.558851163622281</v>
      </c>
      <c r="AT867">
        <v>13.558851163622281</v>
      </c>
      <c r="AU867">
        <v>13.558851163622281</v>
      </c>
      <c r="AV867" t="str">
        <f>VLOOKUP(Sheet1[[#This Row],[NPDES ID2]],Combined_Sheet__Major_Only___2[[NPDES ID2]:[ECHO BFR]],3,FALSE)</f>
        <v>PA</v>
      </c>
      <c r="AW867" t="s">
        <v>41</v>
      </c>
      <c r="AX867" t="str">
        <f>VLOOKUP(Sheet1[[#This Row],[NPDES ID2]],Combined_Sheet__Major_Only___2[[NPDES ID2]:[ECHO BFR]],27,FALSE)</f>
        <v>tempSludgeStore</v>
      </c>
      <c r="AY867" t="str">
        <f>VLOOKUP(Sheet1[[#This Row],[NPDES ID2]],Combined_Sheet__Major_Only___2[[NPDES ID2]:[ECHO BFR]],28,FALSE)</f>
        <v>-</v>
      </c>
      <c r="AZ867" t="str">
        <f>VLOOKUP(Sheet1[[#This Row],[NPDES ID2]],Combined_Sheet__Major_Only___2[[NPDES ID2]:[ECHO BFR]],29,FALSE)</f>
        <v>thickening</v>
      </c>
      <c r="BA867">
        <f>VLOOKUP(Sheet1[[#This Row],[NPDES ID2]],Combined_Sheet__Major_Only___2[[NPDES ID2]:[ECHO BFR]],17,FALSE)</f>
        <v>40.550840000000001</v>
      </c>
      <c r="BB867">
        <f>VLOOKUP(Sheet1[[#This Row],[NPDES ID2]],Combined_Sheet__Major_Only___2[[NPDES ID2]:[ECHO BFR]],18,FALSE)</f>
        <v>-75.394058999999999</v>
      </c>
      <c r="BC867" t="str">
        <f>IF(ISNUMBER(SEARCH("aerobic",$AW867)),"aerobic","")</f>
        <v>aerobic</v>
      </c>
      <c r="BD867" t="str">
        <f>IF(ISNUMBER(SEARCH("anaer",$AW867)),"anaer","")</f>
        <v/>
      </c>
      <c r="BE867" t="str">
        <f>IF(ISNUMBER(SEARCH("thickening",$AZ867)),"thickening","")</f>
        <v>thickening</v>
      </c>
      <c r="BF867" s="2" t="str">
        <f>IF(ISNUMBER(SEARCH("airDry",$AW867)),"airDry","")</f>
        <v/>
      </c>
      <c r="BG867" s="2" t="str">
        <f>IF(ISNUMBER(SEARCH("heatDry",$AY867)),"heatDry","")</f>
        <v/>
      </c>
      <c r="BH867" s="2" t="str">
        <f>IF(AND(ISNUMBER(SEARCH("aerobic",$AW867)),ISNUMBER(SEARCH("anaer",$AW867))),"Combined Aer and Anaer.","")</f>
        <v/>
      </c>
    </row>
    <row r="868" spans="1:60" x14ac:dyDescent="0.25">
      <c r="A868" s="4">
        <v>2262</v>
      </c>
      <c r="B868" t="s">
        <v>10586</v>
      </c>
      <c r="C868">
        <v>500.7</v>
      </c>
      <c r="D868">
        <v>370.78322847821619</v>
      </c>
      <c r="E868">
        <v>374.11105361090029</v>
      </c>
      <c r="F868">
        <v>288.90337006445287</v>
      </c>
      <c r="G868">
        <v>450.79803222769817</v>
      </c>
      <c r="H868">
        <v>-113.8327829077169</v>
      </c>
      <c r="I868">
        <v>-116.2875667798375</v>
      </c>
      <c r="J868">
        <v>-132.09783608181519</v>
      </c>
      <c r="K868">
        <v>-90.247098951411289</v>
      </c>
      <c r="L868">
        <v>334.76105386939292</v>
      </c>
      <c r="M868">
        <v>333.36030136129239</v>
      </c>
      <c r="N868">
        <v>328.7191870769588</v>
      </c>
      <c r="O868">
        <v>344.60655266713638</v>
      </c>
      <c r="P868">
        <v>11.702746845614429</v>
      </c>
      <c r="Q868">
        <v>11.85218182886153</v>
      </c>
      <c r="R868">
        <v>9.6552156067153927</v>
      </c>
      <c r="S868">
        <v>13.388768166620601</v>
      </c>
      <c r="T868">
        <v>81136.1003530663</v>
      </c>
      <c r="U868">
        <v>81136.039519944548</v>
      </c>
      <c r="V868">
        <v>81081.557539690722</v>
      </c>
      <c r="W868">
        <v>81191.020152227982</v>
      </c>
      <c r="X868">
        <v>5462.2590995743449</v>
      </c>
      <c r="Y868">
        <v>5482.958599263533</v>
      </c>
      <c r="Z868">
        <v>5308.3519329598466</v>
      </c>
      <c r="AA868">
        <v>5561.2915732508473</v>
      </c>
      <c r="AB868">
        <v>1064.301724019796</v>
      </c>
      <c r="AC868">
        <v>1051.7520250270529</v>
      </c>
      <c r="AD868">
        <v>889.86233772160972</v>
      </c>
      <c r="AE868">
        <v>1272.8601038846471</v>
      </c>
      <c r="AF868">
        <v>65.523362534662752</v>
      </c>
      <c r="AG868">
        <v>65.24845843248761</v>
      </c>
      <c r="AH868">
        <v>64.342300547431762</v>
      </c>
      <c r="AI868">
        <v>67.449884930656481</v>
      </c>
      <c r="AJ868">
        <v>0.57692115207522288</v>
      </c>
      <c r="AK868">
        <v>0.57692121760764725</v>
      </c>
      <c r="AL868">
        <v>0.5769060979778553</v>
      </c>
      <c r="AM868">
        <v>0.57693611953491264</v>
      </c>
      <c r="AN868">
        <v>0.96945453932703363</v>
      </c>
      <c r="AO868">
        <v>0.96945453932703374</v>
      </c>
      <c r="AP868">
        <v>0.96945453932703374</v>
      </c>
      <c r="AQ868">
        <v>0.96945453932703374</v>
      </c>
      <c r="AR868">
        <v>13.581093999697609</v>
      </c>
      <c r="AS868">
        <v>13.581093999697609</v>
      </c>
      <c r="AT868">
        <v>13.581093999697609</v>
      </c>
      <c r="AU868">
        <v>13.581093999697609</v>
      </c>
      <c r="AV868" t="str">
        <f>VLOOKUP(Sheet1[[#This Row],[NPDES ID2]],Combined_Sheet__Major_Only___2[[NPDES ID2]:[ECHO BFR]],3,FALSE)</f>
        <v>TX</v>
      </c>
      <c r="AW868" t="s">
        <v>41</v>
      </c>
      <c r="AX868" t="str">
        <f>VLOOKUP(Sheet1[[#This Row],[NPDES ID2]],Combined_Sheet__Major_Only___2[[NPDES ID2]:[ECHO BFR]],27,FALSE)</f>
        <v>-</v>
      </c>
      <c r="AY868" t="str">
        <f>VLOOKUP(Sheet1[[#This Row],[NPDES ID2]],Combined_Sheet__Major_Only___2[[NPDES ID2]:[ECHO BFR]],28,FALSE)</f>
        <v>-</v>
      </c>
      <c r="AZ868" t="str">
        <f>VLOOKUP(Sheet1[[#This Row],[NPDES ID2]],Combined_Sheet__Major_Only___2[[NPDES ID2]:[ECHO BFR]],29,FALSE)</f>
        <v>thickening</v>
      </c>
      <c r="BA868">
        <f>VLOOKUP(Sheet1[[#This Row],[NPDES ID2]],Combined_Sheet__Major_Only___2[[NPDES ID2]:[ECHO BFR]],17,FALSE)</f>
        <v>29.457719999999998</v>
      </c>
      <c r="BB868">
        <f>VLOOKUP(Sheet1[[#This Row],[NPDES ID2]],Combined_Sheet__Major_Only___2[[NPDES ID2]:[ECHO BFR]],18,FALSE)</f>
        <v>-95.044430000000006</v>
      </c>
      <c r="BC868" t="str">
        <f>IF(ISNUMBER(SEARCH("aerobic",$AW868)),"aerobic","")</f>
        <v>aerobic</v>
      </c>
      <c r="BD868" t="str">
        <f>IF(ISNUMBER(SEARCH("anaer",$AW868)),"anaer","")</f>
        <v/>
      </c>
      <c r="BE868" t="str">
        <f>IF(ISNUMBER(SEARCH("thickening",$AZ868)),"thickening","")</f>
        <v>thickening</v>
      </c>
      <c r="BF868" s="2" t="str">
        <f>IF(ISNUMBER(SEARCH("airDry",$AW868)),"airDry","")</f>
        <v/>
      </c>
      <c r="BG868" s="2" t="str">
        <f>IF(ISNUMBER(SEARCH("heatDry",$AY868)),"heatDry","")</f>
        <v/>
      </c>
      <c r="BH868" s="2" t="str">
        <f>IF(AND(ISNUMBER(SEARCH("aerobic",$AW868)),ISNUMBER(SEARCH("anaer",$AW868))),"Combined Aer and Anaer.","")</f>
        <v/>
      </c>
    </row>
    <row r="869" spans="1:60" x14ac:dyDescent="0.25">
      <c r="A869" s="4">
        <v>1221</v>
      </c>
      <c r="B869" t="s">
        <v>5849</v>
      </c>
      <c r="C869">
        <v>233</v>
      </c>
      <c r="D869">
        <v>585.73738095977035</v>
      </c>
      <c r="E869">
        <v>586.92455325904973</v>
      </c>
      <c r="F869">
        <v>434.01185755332239</v>
      </c>
      <c r="G869">
        <v>756.89266291096476</v>
      </c>
      <c r="H869">
        <v>-124.4435667365144</v>
      </c>
      <c r="I869">
        <v>-126.9410294649814</v>
      </c>
      <c r="J869">
        <v>-143.11408708392651</v>
      </c>
      <c r="K869">
        <v>-101.3374502199331</v>
      </c>
      <c r="L869">
        <v>143.50087848686729</v>
      </c>
      <c r="M869">
        <v>142.75150788033409</v>
      </c>
      <c r="N869">
        <v>140.27052726861129</v>
      </c>
      <c r="O869">
        <v>148.7655308821524</v>
      </c>
      <c r="P869">
        <v>5.4716947791849577</v>
      </c>
      <c r="Q869">
        <v>5.5244055480757961</v>
      </c>
      <c r="R869">
        <v>4.5792107686692987</v>
      </c>
      <c r="S869">
        <v>6.2343571718018902</v>
      </c>
      <c r="T869">
        <v>81255.351896500841</v>
      </c>
      <c r="U869">
        <v>81255.290975949611</v>
      </c>
      <c r="V869">
        <v>81200.730694082231</v>
      </c>
      <c r="W869">
        <v>81310.350626510306</v>
      </c>
      <c r="X869">
        <v>5939.1712580546118</v>
      </c>
      <c r="Y869">
        <v>5967.5851436769944</v>
      </c>
      <c r="Z869">
        <v>5730.5606661359343</v>
      </c>
      <c r="AA869">
        <v>6073.6189228144694</v>
      </c>
      <c r="AB869">
        <v>1235.788288117225</v>
      </c>
      <c r="AC869">
        <v>1216.32375331357</v>
      </c>
      <c r="AD869">
        <v>1020.033075629953</v>
      </c>
      <c r="AE869">
        <v>1489.155327968502</v>
      </c>
      <c r="AF869">
        <v>60.35746878420079</v>
      </c>
      <c r="AG869">
        <v>60.041945507525377</v>
      </c>
      <c r="AH869">
        <v>58.999450325520478</v>
      </c>
      <c r="AI869">
        <v>62.571564414718289</v>
      </c>
      <c r="AJ869">
        <v>0.51382502889770831</v>
      </c>
      <c r="AK869">
        <v>0.51382505775796705</v>
      </c>
      <c r="AL869">
        <v>0.5138184075558182</v>
      </c>
      <c r="AM869">
        <v>0.51383161203343652</v>
      </c>
      <c r="AN869">
        <v>0.96949740705497689</v>
      </c>
      <c r="AO869">
        <v>0.96949740705497711</v>
      </c>
      <c r="AP869">
        <v>0.96949740705497711</v>
      </c>
      <c r="AQ869">
        <v>0.96949740705497711</v>
      </c>
      <c r="AR869">
        <v>12.070336904882829</v>
      </c>
      <c r="AS869">
        <v>12.070336904882829</v>
      </c>
      <c r="AT869">
        <v>12.070336904882829</v>
      </c>
      <c r="AU869">
        <v>12.070336904882829</v>
      </c>
      <c r="AV869" t="str">
        <f>VLOOKUP(Sheet1[[#This Row],[NPDES ID2]],Combined_Sheet__Major_Only___2[[NPDES ID2]:[ECHO BFR]],3,FALSE)</f>
        <v>NY</v>
      </c>
      <c r="AW869" t="s">
        <v>41</v>
      </c>
      <c r="AX869" t="str">
        <f>VLOOKUP(Sheet1[[#This Row],[NPDES ID2]],Combined_Sheet__Major_Only___2[[NPDES ID2]:[ECHO BFR]],27,FALSE)</f>
        <v>other</v>
      </c>
      <c r="AY869" t="str">
        <f>VLOOKUP(Sheet1[[#This Row],[NPDES ID2]],Combined_Sheet__Major_Only___2[[NPDES ID2]:[ECHO BFR]],28,FALSE)</f>
        <v>-</v>
      </c>
      <c r="AZ869" t="str">
        <f>VLOOKUP(Sheet1[[#This Row],[NPDES ID2]],Combined_Sheet__Major_Only___2[[NPDES ID2]:[ECHO BFR]],29,FALSE)</f>
        <v>preliminaryOps, thickening</v>
      </c>
      <c r="BA869">
        <f>VLOOKUP(Sheet1[[#This Row],[NPDES ID2]],Combined_Sheet__Major_Only___2[[NPDES ID2]:[ECHO BFR]],17,FALSE)</f>
        <v>41.642333000000001</v>
      </c>
      <c r="BB869">
        <f>VLOOKUP(Sheet1[[#This Row],[NPDES ID2]],Combined_Sheet__Major_Only___2[[NPDES ID2]:[ECHO BFR]],18,FALSE)</f>
        <v>-74.666416999999996</v>
      </c>
      <c r="BC869" t="str">
        <f>IF(ISNUMBER(SEARCH("aerobic",$AW869)),"aerobic","")</f>
        <v>aerobic</v>
      </c>
      <c r="BD869" t="str">
        <f>IF(ISNUMBER(SEARCH("anaer",$AW869)),"anaer","")</f>
        <v/>
      </c>
      <c r="BE869" t="str">
        <f>IF(ISNUMBER(SEARCH("thickening",$AZ869)),"thickening","")</f>
        <v>thickening</v>
      </c>
      <c r="BF869" s="3" t="str">
        <f>IF(ISNUMBER(SEARCH("airDry",$AW869)),"airDry","")</f>
        <v/>
      </c>
      <c r="BG869" s="3" t="str">
        <f>IF(ISNUMBER(SEARCH("heatDry",$AY869)),"heatDry","")</f>
        <v/>
      </c>
      <c r="BH869" s="3" t="str">
        <f>IF(AND(ISNUMBER(SEARCH("aerobic",$AW869)),ISNUMBER(SEARCH("anaer",$AW869))),"Combined Aer and Anaer.","")</f>
        <v/>
      </c>
    </row>
    <row r="870" spans="1:60" x14ac:dyDescent="0.25">
      <c r="A870" s="4">
        <v>1575</v>
      </c>
      <c r="B870" t="s">
        <v>7408</v>
      </c>
      <c r="C870">
        <v>85</v>
      </c>
      <c r="D870">
        <v>1265.5964024567161</v>
      </c>
      <c r="E870">
        <v>1264.8834618762421</v>
      </c>
      <c r="F870">
        <v>889.21780977450237</v>
      </c>
      <c r="G870">
        <v>1666.504770939501</v>
      </c>
      <c r="H870">
        <v>-117.8067553157547</v>
      </c>
      <c r="I870">
        <v>-120.0936461263081</v>
      </c>
      <c r="J870">
        <v>-135.7110965099979</v>
      </c>
      <c r="K870">
        <v>-94.299665848473893</v>
      </c>
      <c r="L870">
        <v>55.115197222527307</v>
      </c>
      <c r="M870">
        <v>54.863653210493617</v>
      </c>
      <c r="N870">
        <v>54.031160510208252</v>
      </c>
      <c r="O870">
        <v>56.882005799432783</v>
      </c>
      <c r="P870">
        <v>1.9903804718037681</v>
      </c>
      <c r="Q870">
        <v>2.012825943246443</v>
      </c>
      <c r="R870">
        <v>1.6543798707659869</v>
      </c>
      <c r="S870">
        <v>2.268381226843891</v>
      </c>
      <c r="T870">
        <v>81261.755203166234</v>
      </c>
      <c r="U870">
        <v>81261.694277920411</v>
      </c>
      <c r="V870">
        <v>81207.129791585496</v>
      </c>
      <c r="W870">
        <v>81316.758171430469</v>
      </c>
      <c r="X870">
        <v>5641.1620040811204</v>
      </c>
      <c r="Y870">
        <v>5664.6055130993063</v>
      </c>
      <c r="Z870">
        <v>5467.9148081104104</v>
      </c>
      <c r="AA870">
        <v>5752.6606348429168</v>
      </c>
      <c r="AB870">
        <v>910.3360370534682</v>
      </c>
      <c r="AC870">
        <v>902.55096114819185</v>
      </c>
      <c r="AD870">
        <v>784.10686949663341</v>
      </c>
      <c r="AE870">
        <v>1054.275053625199</v>
      </c>
      <c r="AF870">
        <v>63.54488367435841</v>
      </c>
      <c r="AG870">
        <v>63.254751538407866</v>
      </c>
      <c r="AH870">
        <v>62.295286642349829</v>
      </c>
      <c r="AI870">
        <v>65.581832256341059</v>
      </c>
      <c r="AJ870">
        <v>0.55274341346162137</v>
      </c>
      <c r="AK870">
        <v>0.55274342368006213</v>
      </c>
      <c r="AL870">
        <v>0.55274107101934156</v>
      </c>
      <c r="AM870">
        <v>0.55274574236454244</v>
      </c>
      <c r="AN870">
        <v>0.96949970546820552</v>
      </c>
      <c r="AO870">
        <v>0.96949970546820508</v>
      </c>
      <c r="AP870">
        <v>0.96949970546820508</v>
      </c>
      <c r="AQ870">
        <v>0.96949970546820508</v>
      </c>
      <c r="AR870">
        <v>14.686667670539279</v>
      </c>
      <c r="AS870">
        <v>14.686667670539279</v>
      </c>
      <c r="AT870">
        <v>14.686667670539279</v>
      </c>
      <c r="AU870">
        <v>14.686667670539279</v>
      </c>
      <c r="AV870" t="str">
        <f>VLOOKUP(Sheet1[[#This Row],[NPDES ID2]],Combined_Sheet__Major_Only___2[[NPDES ID2]:[ECHO BFR]],3,FALSE)</f>
        <v>IA</v>
      </c>
      <c r="AW870" t="s">
        <v>41</v>
      </c>
      <c r="AX870" t="str">
        <f>VLOOKUP(Sheet1[[#This Row],[NPDES ID2]],Combined_Sheet__Major_Only___2[[NPDES ID2]:[ECHO BFR]],27,FALSE)</f>
        <v>tempSludgeStore</v>
      </c>
      <c r="AY870" t="str">
        <f>VLOOKUP(Sheet1[[#This Row],[NPDES ID2]],Combined_Sheet__Major_Only___2[[NPDES ID2]:[ECHO BFR]],28,FALSE)</f>
        <v>thermoAerobicDigest</v>
      </c>
      <c r="AZ870" t="str">
        <f>VLOOKUP(Sheet1[[#This Row],[NPDES ID2]],Combined_Sheet__Major_Only___2[[NPDES ID2]:[ECHO BFR]],29,FALSE)</f>
        <v>thickening</v>
      </c>
      <c r="BA870">
        <f>VLOOKUP(Sheet1[[#This Row],[NPDES ID2]],Combined_Sheet__Major_Only___2[[NPDES ID2]:[ECHO BFR]],17,FALSE)</f>
        <v>42.079082999999997</v>
      </c>
      <c r="BB870">
        <f>VLOOKUP(Sheet1[[#This Row],[NPDES ID2]],Combined_Sheet__Major_Only___2[[NPDES ID2]:[ECHO BFR]],18,FALSE)</f>
        <v>-90.665417000000005</v>
      </c>
      <c r="BC870" t="str">
        <f>IF(ISNUMBER(SEARCH("aerobic",$AW870)),"aerobic","")</f>
        <v>aerobic</v>
      </c>
      <c r="BD870" t="str">
        <f>IF(ISNUMBER(SEARCH("anaer",$AW870)),"anaer","")</f>
        <v/>
      </c>
      <c r="BE870" t="str">
        <f>IF(ISNUMBER(SEARCH("thickening",$AZ870)),"thickening","")</f>
        <v>thickening</v>
      </c>
      <c r="BF870" s="3" t="str">
        <f>IF(ISNUMBER(SEARCH("airDry",$AW870)),"airDry","")</f>
        <v/>
      </c>
      <c r="BG870" s="3" t="str">
        <f>IF(ISNUMBER(SEARCH("heatDry",$AY870)),"heatDry","")</f>
        <v/>
      </c>
      <c r="BH870" s="3" t="str">
        <f>IF(AND(ISNUMBER(SEARCH("aerobic",$AW870)),ISNUMBER(SEARCH("anaer",$AW870))),"Combined Aer and Anaer.","")</f>
        <v/>
      </c>
    </row>
    <row r="871" spans="1:60" x14ac:dyDescent="0.25">
      <c r="A871" s="4">
        <v>2338</v>
      </c>
      <c r="B871" t="s">
        <v>10910</v>
      </c>
      <c r="C871">
        <v>367.21</v>
      </c>
      <c r="D871">
        <v>427.07379384068031</v>
      </c>
      <c r="E871">
        <v>432.36254726910408</v>
      </c>
      <c r="F871">
        <v>328.4739300142902</v>
      </c>
      <c r="G871">
        <v>532.38642210767352</v>
      </c>
      <c r="H871">
        <v>-117.5112225430849</v>
      </c>
      <c r="I871">
        <v>-119.84373280382719</v>
      </c>
      <c r="J871">
        <v>-135.4071101916638</v>
      </c>
      <c r="K871">
        <v>-94.075863781662235</v>
      </c>
      <c r="L871">
        <v>238.47943232083321</v>
      </c>
      <c r="M871">
        <v>237.39616257587571</v>
      </c>
      <c r="N871">
        <v>233.8085246463736</v>
      </c>
      <c r="O871">
        <v>246.0914191877373</v>
      </c>
      <c r="P871">
        <v>8.5977386445866166</v>
      </c>
      <c r="Q871">
        <v>8.696216329442894</v>
      </c>
      <c r="R871">
        <v>7.1448652944421083</v>
      </c>
      <c r="S871">
        <v>9.7979278469389008</v>
      </c>
      <c r="T871">
        <v>81372.337445924117</v>
      </c>
      <c r="U871">
        <v>81372.276439604699</v>
      </c>
      <c r="V871">
        <v>81317.639343995426</v>
      </c>
      <c r="W871">
        <v>81427.413606953123</v>
      </c>
      <c r="X871">
        <v>5639.9352562427975</v>
      </c>
      <c r="Y871">
        <v>5663.2599694347373</v>
      </c>
      <c r="Z871">
        <v>5467.4689880535134</v>
      </c>
      <c r="AA871">
        <v>5750.9413663126907</v>
      </c>
      <c r="AB871">
        <v>957.80252757505673</v>
      </c>
      <c r="AC871">
        <v>948.74880572681946</v>
      </c>
      <c r="AD871">
        <v>818.68171280986735</v>
      </c>
      <c r="AE871">
        <v>1117.9316244482729</v>
      </c>
      <c r="AF871">
        <v>63.646074887292002</v>
      </c>
      <c r="AG871">
        <v>63.356460711468841</v>
      </c>
      <c r="AH871">
        <v>62.400544978891787</v>
      </c>
      <c r="AI871">
        <v>65.677198286436123</v>
      </c>
      <c r="AJ871">
        <v>0.55397963784285242</v>
      </c>
      <c r="AK871">
        <v>0.55397968283179466</v>
      </c>
      <c r="AL871">
        <v>0.55396931041063879</v>
      </c>
      <c r="AM871">
        <v>0.55398990575199303</v>
      </c>
      <c r="AN871">
        <v>0.96953934346564852</v>
      </c>
      <c r="AO871">
        <v>0.96953934346564818</v>
      </c>
      <c r="AP871">
        <v>0.96953934346564818</v>
      </c>
      <c r="AQ871">
        <v>0.96953934346564818</v>
      </c>
      <c r="AR871">
        <v>14.269622481092551</v>
      </c>
      <c r="AS871">
        <v>14.269622481092551</v>
      </c>
      <c r="AT871">
        <v>14.269622481092551</v>
      </c>
      <c r="AU871">
        <v>14.269622481092551</v>
      </c>
      <c r="AV871" t="str">
        <f>VLOOKUP(Sheet1[[#This Row],[NPDES ID2]],Combined_Sheet__Major_Only___2[[NPDES ID2]:[ECHO BFR]],3,FALSE)</f>
        <v>IL</v>
      </c>
      <c r="AW871" t="s">
        <v>41</v>
      </c>
      <c r="AX871" t="str">
        <f>VLOOKUP(Sheet1[[#This Row],[NPDES ID2]],Combined_Sheet__Major_Only___2[[NPDES ID2]:[ECHO BFR]],27,FALSE)</f>
        <v>-</v>
      </c>
      <c r="AY871" t="str">
        <f>VLOOKUP(Sheet1[[#This Row],[NPDES ID2]],Combined_Sheet__Major_Only___2[[NPDES ID2]:[ECHO BFR]],28,FALSE)</f>
        <v>-</v>
      </c>
      <c r="AZ871" t="str">
        <f>VLOOKUP(Sheet1[[#This Row],[NPDES ID2]],Combined_Sheet__Major_Only___2[[NPDES ID2]:[ECHO BFR]],29,FALSE)</f>
        <v>thickening, preliminaryOps</v>
      </c>
      <c r="BA871">
        <f>VLOOKUP(Sheet1[[#This Row],[NPDES ID2]],Combined_Sheet__Major_Only___2[[NPDES ID2]:[ECHO BFR]],17,FALSE)</f>
        <v>42.413716000000001</v>
      </c>
      <c r="BB871">
        <f>VLOOKUP(Sheet1[[#This Row],[NPDES ID2]],Combined_Sheet__Major_Only___2[[NPDES ID2]:[ECHO BFR]],18,FALSE)</f>
        <v>-87.958670999999995</v>
      </c>
      <c r="BC871" t="str">
        <f>IF(ISNUMBER(SEARCH("aerobic",$AW871)),"aerobic","")</f>
        <v>aerobic</v>
      </c>
      <c r="BD871" t="str">
        <f>IF(ISNUMBER(SEARCH("anaer",$AW871)),"anaer","")</f>
        <v/>
      </c>
      <c r="BE871" t="str">
        <f>IF(ISNUMBER(SEARCH("thickening",$AZ871)),"thickening","")</f>
        <v>thickening</v>
      </c>
      <c r="BF871" s="2" t="str">
        <f>IF(ISNUMBER(SEARCH("airDry",$AW871)),"airDry","")</f>
        <v/>
      </c>
      <c r="BG871" s="2" t="str">
        <f>IF(ISNUMBER(SEARCH("heatDry",$AY871)),"heatDry","")</f>
        <v/>
      </c>
      <c r="BH871" s="2" t="str">
        <f>IF(AND(ISNUMBER(SEARCH("aerobic",$AW871)),ISNUMBER(SEARCH("anaer",$AW871))),"Combined Aer and Anaer.","")</f>
        <v/>
      </c>
    </row>
    <row r="872" spans="1:60" x14ac:dyDescent="0.25">
      <c r="A872" s="4">
        <v>1331</v>
      </c>
      <c r="B872" t="s">
        <v>6327</v>
      </c>
      <c r="C872">
        <v>169</v>
      </c>
      <c r="D872">
        <v>700.5780834819011</v>
      </c>
      <c r="E872">
        <v>699.02109489309032</v>
      </c>
      <c r="F872">
        <v>507.19449037882163</v>
      </c>
      <c r="G872">
        <v>912.08835237182461</v>
      </c>
      <c r="H872">
        <v>-117.10977155518481</v>
      </c>
      <c r="I872">
        <v>-119.42128472175069</v>
      </c>
      <c r="J872">
        <v>-135.0311307299728</v>
      </c>
      <c r="K872">
        <v>-93.59505417669034</v>
      </c>
      <c r="L872">
        <v>110.1590560441566</v>
      </c>
      <c r="M872">
        <v>109.6635687751965</v>
      </c>
      <c r="N872">
        <v>108.0233526900376</v>
      </c>
      <c r="O872">
        <v>113.6397844579549</v>
      </c>
      <c r="P872">
        <v>3.9561037444833369</v>
      </c>
      <c r="Q872">
        <v>4.0030687684862398</v>
      </c>
      <c r="R872">
        <v>3.2859017161298998</v>
      </c>
      <c r="S872">
        <v>4.5074101712684387</v>
      </c>
      <c r="T872">
        <v>81556.294255391578</v>
      </c>
      <c r="U872">
        <v>81556.233114203875</v>
      </c>
      <c r="V872">
        <v>81501.475230933604</v>
      </c>
      <c r="W872">
        <v>81611.492174735002</v>
      </c>
      <c r="X872">
        <v>5631.9050657509351</v>
      </c>
      <c r="Y872">
        <v>5654.9531670107353</v>
      </c>
      <c r="Z872">
        <v>5461.4162840495428</v>
      </c>
      <c r="AA872">
        <v>5741.6226803047139</v>
      </c>
      <c r="AB872">
        <v>1110.586503597626</v>
      </c>
      <c r="AC872">
        <v>1096.453786652035</v>
      </c>
      <c r="AD872">
        <v>926.02685010111645</v>
      </c>
      <c r="AE872">
        <v>1329.344625492475</v>
      </c>
      <c r="AF872">
        <v>63.879862422877103</v>
      </c>
      <c r="AG872">
        <v>63.592289786386033</v>
      </c>
      <c r="AH872">
        <v>62.641905250356409</v>
      </c>
      <c r="AI872">
        <v>65.898107006641695</v>
      </c>
      <c r="AJ872">
        <v>0.5568359175879527</v>
      </c>
      <c r="AK872">
        <v>0.5568359394016319</v>
      </c>
      <c r="AL872">
        <v>0.55683091480615743</v>
      </c>
      <c r="AM872">
        <v>0.55684089148066129</v>
      </c>
      <c r="AN872">
        <v>0.96960505468306124</v>
      </c>
      <c r="AO872">
        <v>0.96960505468306135</v>
      </c>
      <c r="AP872">
        <v>0.96960505468306135</v>
      </c>
      <c r="AQ872">
        <v>0.96960505468306135</v>
      </c>
      <c r="AR872">
        <v>13.153069247329389</v>
      </c>
      <c r="AS872">
        <v>13.153069247329389</v>
      </c>
      <c r="AT872">
        <v>13.153069247329389</v>
      </c>
      <c r="AU872">
        <v>13.153069247329389</v>
      </c>
      <c r="AV872" t="str">
        <f>VLOOKUP(Sheet1[[#This Row],[NPDES ID2]],Combined_Sheet__Major_Only___2[[NPDES ID2]:[ECHO BFR]],3,FALSE)</f>
        <v>CO</v>
      </c>
      <c r="AW872" t="s">
        <v>41</v>
      </c>
      <c r="AX872" t="str">
        <f>VLOOKUP(Sheet1[[#This Row],[NPDES ID2]],Combined_Sheet__Major_Only___2[[NPDES ID2]:[ECHO BFR]],27,FALSE)</f>
        <v>-</v>
      </c>
      <c r="AY872" t="str">
        <f>VLOOKUP(Sheet1[[#This Row],[NPDES ID2]],Combined_Sheet__Major_Only___2[[NPDES ID2]:[ECHO BFR]],28,FALSE)</f>
        <v>-</v>
      </c>
      <c r="AZ872" t="str">
        <f>VLOOKUP(Sheet1[[#This Row],[NPDES ID2]],Combined_Sheet__Major_Only___2[[NPDES ID2]:[ECHO BFR]],29,FALSE)</f>
        <v>thickening</v>
      </c>
      <c r="BA872">
        <f>VLOOKUP(Sheet1[[#This Row],[NPDES ID2]],Combined_Sheet__Major_Only___2[[NPDES ID2]:[ECHO BFR]],17,FALSE)</f>
        <v>39.524279999999997</v>
      </c>
      <c r="BB872">
        <f>VLOOKUP(Sheet1[[#This Row],[NPDES ID2]],Combined_Sheet__Major_Only___2[[NPDES ID2]:[ECHO BFR]],18,FALSE)</f>
        <v>-107.81247999999999</v>
      </c>
      <c r="BC872" t="str">
        <f>IF(ISNUMBER(SEARCH("aerobic",$AW872)),"aerobic","")</f>
        <v>aerobic</v>
      </c>
      <c r="BD872" t="str">
        <f>IF(ISNUMBER(SEARCH("anaer",$AW872)),"anaer","")</f>
        <v/>
      </c>
      <c r="BE872" t="str">
        <f>IF(ISNUMBER(SEARCH("thickening",$AZ872)),"thickening","")</f>
        <v>thickening</v>
      </c>
      <c r="BF872" s="3" t="str">
        <f>IF(ISNUMBER(SEARCH("airDry",$AW872)),"airDry","")</f>
        <v/>
      </c>
      <c r="BG872" s="3" t="str">
        <f>IF(ISNUMBER(SEARCH("heatDry",$AY872)),"heatDry","")</f>
        <v/>
      </c>
      <c r="BH872" s="3" t="str">
        <f>IF(AND(ISNUMBER(SEARCH("aerobic",$AW872)),ISNUMBER(SEARCH("anaer",$AW872))),"Combined Aer and Anaer.","")</f>
        <v/>
      </c>
    </row>
    <row r="873" spans="1:60" x14ac:dyDescent="0.25">
      <c r="A873" s="4">
        <v>1649</v>
      </c>
      <c r="B873" t="s">
        <v>7741</v>
      </c>
      <c r="C873">
        <v>62.83</v>
      </c>
      <c r="D873">
        <v>1734.4383126379009</v>
      </c>
      <c r="E873">
        <v>1734.256817480041</v>
      </c>
      <c r="F873">
        <v>1209.498211704795</v>
      </c>
      <c r="G873">
        <v>2291.647868223477</v>
      </c>
      <c r="H873">
        <v>-122.5801156014406</v>
      </c>
      <c r="I873">
        <v>-125.0121129485388</v>
      </c>
      <c r="J873">
        <v>-141.04745054265109</v>
      </c>
      <c r="K873">
        <v>-99.315197308059794</v>
      </c>
      <c r="L873">
        <v>39.264636901637587</v>
      </c>
      <c r="M873">
        <v>39.067012831948688</v>
      </c>
      <c r="N873">
        <v>38.413009143469488</v>
      </c>
      <c r="O873">
        <v>40.652668926501498</v>
      </c>
      <c r="P873">
        <v>1.4743253629128941</v>
      </c>
      <c r="Q873">
        <v>1.4863655960156059</v>
      </c>
      <c r="R873">
        <v>1.231508911837746</v>
      </c>
      <c r="S873">
        <v>1.6791904369882169</v>
      </c>
      <c r="T873">
        <v>81834.069149341914</v>
      </c>
      <c r="U873">
        <v>81834.007804503053</v>
      </c>
      <c r="V873">
        <v>81779.06753179137</v>
      </c>
      <c r="W873">
        <v>81889.450923814104</v>
      </c>
      <c r="X873">
        <v>5894.6869336603604</v>
      </c>
      <c r="Y873">
        <v>5921.8297809335054</v>
      </c>
      <c r="Z873">
        <v>5695.1298361205809</v>
      </c>
      <c r="AA873">
        <v>6023.2304429970227</v>
      </c>
      <c r="AB873">
        <v>936.8657812985756</v>
      </c>
      <c r="AC873">
        <v>928.37730167188715</v>
      </c>
      <c r="AD873">
        <v>808.28384912379954</v>
      </c>
      <c r="AE873">
        <v>1080.9294849569319</v>
      </c>
      <c r="AF873">
        <v>61.243805179937937</v>
      </c>
      <c r="AG873">
        <v>60.935473247281656</v>
      </c>
      <c r="AH873">
        <v>59.915635549230053</v>
      </c>
      <c r="AI873">
        <v>63.408752135199322</v>
      </c>
      <c r="AJ873">
        <v>0.52464291446823641</v>
      </c>
      <c r="AK873">
        <v>0.52464292178887795</v>
      </c>
      <c r="AL873">
        <v>0.52464123647589411</v>
      </c>
      <c r="AM873">
        <v>0.52464458275976333</v>
      </c>
      <c r="AN873">
        <v>0.96970374313799834</v>
      </c>
      <c r="AO873">
        <v>0.96970374313799845</v>
      </c>
      <c r="AP873">
        <v>0.96970374313799845</v>
      </c>
      <c r="AQ873">
        <v>0.96970374313799845</v>
      </c>
      <c r="AR873">
        <v>14.28538314087003</v>
      </c>
      <c r="AS873">
        <v>14.28538314087003</v>
      </c>
      <c r="AT873">
        <v>14.28538314087003</v>
      </c>
      <c r="AU873">
        <v>14.28538314087003</v>
      </c>
      <c r="AV873" t="str">
        <f>VLOOKUP(Sheet1[[#This Row],[NPDES ID2]],Combined_Sheet__Major_Only___2[[NPDES ID2]:[ECHO BFR]],3,FALSE)</f>
        <v>TN</v>
      </c>
      <c r="AW873" t="s">
        <v>41</v>
      </c>
      <c r="AX873" t="str">
        <f>VLOOKUP(Sheet1[[#This Row],[NPDES ID2]],Combined_Sheet__Major_Only___2[[NPDES ID2]:[ECHO BFR]],27,FALSE)</f>
        <v>-</v>
      </c>
      <c r="AY873" t="str">
        <f>VLOOKUP(Sheet1[[#This Row],[NPDES ID2]],Combined_Sheet__Major_Only___2[[NPDES ID2]:[ECHO BFR]],28,FALSE)</f>
        <v>-</v>
      </c>
      <c r="AZ873" t="str">
        <f>VLOOKUP(Sheet1[[#This Row],[NPDES ID2]],Combined_Sheet__Major_Only___2[[NPDES ID2]:[ECHO BFR]],29,FALSE)</f>
        <v>thickening</v>
      </c>
      <c r="BA873">
        <f>VLOOKUP(Sheet1[[#This Row],[NPDES ID2]],Combined_Sheet__Major_Only___2[[NPDES ID2]:[ECHO BFR]],17,FALSE)</f>
        <v>36.420780000000001</v>
      </c>
      <c r="BB873">
        <f>VLOOKUP(Sheet1[[#This Row],[NPDES ID2]],Combined_Sheet__Major_Only___2[[NPDES ID2]:[ECHO BFR]],18,FALSE)</f>
        <v>-84.945920000000001</v>
      </c>
      <c r="BC873" t="str">
        <f>IF(ISNUMBER(SEARCH("aerobic",$AW873)),"aerobic","")</f>
        <v>aerobic</v>
      </c>
      <c r="BD873" t="str">
        <f>IF(ISNUMBER(SEARCH("anaer",$AW873)),"anaer","")</f>
        <v/>
      </c>
      <c r="BE873" t="str">
        <f>IF(ISNUMBER(SEARCH("thickening",$AZ873)),"thickening","")</f>
        <v>thickening</v>
      </c>
      <c r="BF873" s="3" t="str">
        <f>IF(ISNUMBER(SEARCH("airDry",$AW873)),"airDry","")</f>
        <v/>
      </c>
      <c r="BG873" s="3" t="str">
        <f>IF(ISNUMBER(SEARCH("heatDry",$AY873)),"heatDry","")</f>
        <v/>
      </c>
      <c r="BH873" s="3" t="str">
        <f>IF(AND(ISNUMBER(SEARCH("aerobic",$AW873)),ISNUMBER(SEARCH("anaer",$AW873))),"Combined Aer and Anaer.","")</f>
        <v/>
      </c>
    </row>
    <row r="874" spans="1:60" x14ac:dyDescent="0.25">
      <c r="A874" s="4">
        <v>2493</v>
      </c>
      <c r="B874" t="s">
        <v>11595</v>
      </c>
      <c r="C874">
        <v>185.03</v>
      </c>
      <c r="D874">
        <v>698.0490522980574</v>
      </c>
      <c r="E874">
        <v>695.53609767707155</v>
      </c>
      <c r="F874">
        <v>508.21462942718068</v>
      </c>
      <c r="G874">
        <v>908.02327441085538</v>
      </c>
      <c r="H874">
        <v>-125.717819074513</v>
      </c>
      <c r="I874">
        <v>-128.1658918714846</v>
      </c>
      <c r="J874">
        <v>-144.5334290510298</v>
      </c>
      <c r="K874">
        <v>-102.6555593603989</v>
      </c>
      <c r="L874">
        <v>112.8997052815464</v>
      </c>
      <c r="M874">
        <v>112.29619341491041</v>
      </c>
      <c r="N874">
        <v>110.2984377328311</v>
      </c>
      <c r="O874">
        <v>117.1392202530608</v>
      </c>
      <c r="P874">
        <v>4.3473613325088856</v>
      </c>
      <c r="Q874">
        <v>4.3907321745801484</v>
      </c>
      <c r="R874">
        <v>3.6425913120713651</v>
      </c>
      <c r="S874">
        <v>4.9573823069500964</v>
      </c>
      <c r="T874">
        <v>81884.270465707581</v>
      </c>
      <c r="U874">
        <v>81884.209084063536</v>
      </c>
      <c r="V874">
        <v>81829.235848725424</v>
      </c>
      <c r="W874">
        <v>81939.685467694828</v>
      </c>
      <c r="X874">
        <v>6041.293397226842</v>
      </c>
      <c r="Y874">
        <v>6070.8570467316504</v>
      </c>
      <c r="Z874">
        <v>5824.139847449901</v>
      </c>
      <c r="AA874">
        <v>6181.2881941303467</v>
      </c>
      <c r="AB874">
        <v>917.97037050664937</v>
      </c>
      <c r="AC874">
        <v>909.89827226669127</v>
      </c>
      <c r="AD874">
        <v>797.45975114424402</v>
      </c>
      <c r="AE874">
        <v>1051.454259225362</v>
      </c>
      <c r="AF874">
        <v>59.79726695093116</v>
      </c>
      <c r="AG874">
        <v>59.477376689677747</v>
      </c>
      <c r="AH874">
        <v>58.420005376073263</v>
      </c>
      <c r="AI874">
        <v>62.042540090582833</v>
      </c>
      <c r="AJ874">
        <v>0.50698945927679895</v>
      </c>
      <c r="AK874">
        <v>0.50698948006201516</v>
      </c>
      <c r="AL874">
        <v>0.50698469217218467</v>
      </c>
      <c r="AM874">
        <v>0.50699419885554464</v>
      </c>
      <c r="AN874">
        <v>0.96972151043265553</v>
      </c>
      <c r="AO874">
        <v>0.96972151043265575</v>
      </c>
      <c r="AP874">
        <v>0.96972151043265575</v>
      </c>
      <c r="AQ874">
        <v>0.96972151043265575</v>
      </c>
      <c r="AR874">
        <v>14.33628131013246</v>
      </c>
      <c r="AS874">
        <v>14.33628131013246</v>
      </c>
      <c r="AT874">
        <v>14.33628131013246</v>
      </c>
      <c r="AU874">
        <v>14.33628131013246</v>
      </c>
      <c r="AV874" t="str">
        <f>VLOOKUP(Sheet1[[#This Row],[NPDES ID2]],Combined_Sheet__Major_Only___2[[NPDES ID2]:[ECHO BFR]],3,FALSE)</f>
        <v>TX</v>
      </c>
      <c r="AW874" t="s">
        <v>41</v>
      </c>
      <c r="AX874" t="str">
        <f>VLOOKUP(Sheet1[[#This Row],[NPDES ID2]],Combined_Sheet__Major_Only___2[[NPDES ID2]:[ECHO BFR]],27,FALSE)</f>
        <v>-</v>
      </c>
      <c r="AY874" t="str">
        <f>VLOOKUP(Sheet1[[#This Row],[NPDES ID2]],Combined_Sheet__Major_Only___2[[NPDES ID2]:[ECHO BFR]],28,FALSE)</f>
        <v>-</v>
      </c>
      <c r="AZ874" t="str">
        <f>VLOOKUP(Sheet1[[#This Row],[NPDES ID2]],Combined_Sheet__Major_Only___2[[NPDES ID2]:[ECHO BFR]],29,FALSE)</f>
        <v>thickening</v>
      </c>
      <c r="BA874">
        <f>VLOOKUP(Sheet1[[#This Row],[NPDES ID2]],Combined_Sheet__Major_Only___2[[NPDES ID2]:[ECHO BFR]],17,FALSE)</f>
        <v>29.963249999999999</v>
      </c>
      <c r="BB874">
        <f>VLOOKUP(Sheet1[[#This Row],[NPDES ID2]],Combined_Sheet__Major_Only___2[[NPDES ID2]:[ECHO BFR]],18,FALSE)</f>
        <v>-95.205472</v>
      </c>
      <c r="BC874" t="str">
        <f>IF(ISNUMBER(SEARCH("aerobic",$AW874)),"aerobic","")</f>
        <v>aerobic</v>
      </c>
      <c r="BD874" t="str">
        <f>IF(ISNUMBER(SEARCH("anaer",$AW874)),"anaer","")</f>
        <v/>
      </c>
      <c r="BE874" t="str">
        <f>IF(ISNUMBER(SEARCH("thickening",$AZ874)),"thickening","")</f>
        <v>thickening</v>
      </c>
      <c r="BF874" s="3" t="str">
        <f>IF(ISNUMBER(SEARCH("airDry",$AW874)),"airDry","")</f>
        <v/>
      </c>
      <c r="BG874" s="3" t="str">
        <f>IF(ISNUMBER(SEARCH("heatDry",$AY874)),"heatDry","")</f>
        <v/>
      </c>
      <c r="BH874" s="3" t="str">
        <f>IF(AND(ISNUMBER(SEARCH("aerobic",$AW874)),ISNUMBER(SEARCH("anaer",$AW874))),"Combined Aer and Anaer.","")</f>
        <v/>
      </c>
    </row>
    <row r="875" spans="1:60" x14ac:dyDescent="0.25">
      <c r="A875" s="4">
        <v>702</v>
      </c>
      <c r="B875" t="s">
        <v>3466</v>
      </c>
      <c r="C875">
        <v>5575.36</v>
      </c>
      <c r="D875">
        <v>1293.6534834440749</v>
      </c>
      <c r="E875">
        <v>1292.3743352142781</v>
      </c>
      <c r="F875">
        <v>1037.5325958905059</v>
      </c>
      <c r="G875">
        <v>1539.3037919690439</v>
      </c>
      <c r="H875">
        <v>-125.03231561231129</v>
      </c>
      <c r="I875">
        <v>-127.2480651226207</v>
      </c>
      <c r="J875">
        <v>-143.47516403094309</v>
      </c>
      <c r="K875">
        <v>-101.6120991320864</v>
      </c>
      <c r="L875">
        <v>3365.9849931060171</v>
      </c>
      <c r="M875">
        <v>3347.6565081991698</v>
      </c>
      <c r="N875">
        <v>3286.207903703028</v>
      </c>
      <c r="O875">
        <v>3495.7417322138158</v>
      </c>
      <c r="P875">
        <v>131.02294697789961</v>
      </c>
      <c r="Q875">
        <v>132.21247581935791</v>
      </c>
      <c r="R875">
        <v>109.9556846991789</v>
      </c>
      <c r="S875">
        <v>149.5969063555323</v>
      </c>
      <c r="T875">
        <v>82150.167265842843</v>
      </c>
      <c r="U875">
        <v>82150.105689256103</v>
      </c>
      <c r="V875">
        <v>82094.957863737567</v>
      </c>
      <c r="W875">
        <v>82205.75826102274</v>
      </c>
      <c r="X875">
        <v>6125.7318223644843</v>
      </c>
      <c r="Y875">
        <v>6156.2023918756204</v>
      </c>
      <c r="Z875">
        <v>5899.7484109637771</v>
      </c>
      <c r="AA875">
        <v>6271.4378529547294</v>
      </c>
      <c r="AB875">
        <v>1126.3761002059539</v>
      </c>
      <c r="AC875">
        <v>1112.038297974105</v>
      </c>
      <c r="AD875">
        <v>950.58971433324336</v>
      </c>
      <c r="AE875">
        <v>1326.9828675512319</v>
      </c>
      <c r="AF875">
        <v>59.185278813038927</v>
      </c>
      <c r="AG875">
        <v>58.855323817847292</v>
      </c>
      <c r="AH875">
        <v>57.798455900267221</v>
      </c>
      <c r="AI875">
        <v>61.460967093434057</v>
      </c>
      <c r="AJ875">
        <v>0.49952355596257059</v>
      </c>
      <c r="AK875">
        <v>0.49952419775586793</v>
      </c>
      <c r="AL875">
        <v>0.49937207388518778</v>
      </c>
      <c r="AM875">
        <v>0.49967421415053309</v>
      </c>
      <c r="AN875">
        <v>0.96981527043844951</v>
      </c>
      <c r="AO875">
        <v>0.96981527043844995</v>
      </c>
      <c r="AP875">
        <v>0.96981527043844995</v>
      </c>
      <c r="AQ875">
        <v>0.96981527043844995</v>
      </c>
      <c r="AR875">
        <v>12.67235027778057</v>
      </c>
      <c r="AS875">
        <v>12.67235027778057</v>
      </c>
      <c r="AT875">
        <v>12.67235027778057</v>
      </c>
      <c r="AU875">
        <v>12.67235027778057</v>
      </c>
      <c r="AV875" t="str">
        <f>VLOOKUP(Sheet1[[#This Row],[NPDES ID2]],Combined_Sheet__Major_Only___2[[NPDES ID2]:[ECHO BFR]],3,FALSE)</f>
        <v>TX</v>
      </c>
      <c r="AW875" t="s">
        <v>41</v>
      </c>
      <c r="AX875" t="str">
        <f>VLOOKUP(Sheet1[[#This Row],[NPDES ID2]],Combined_Sheet__Major_Only___2[[NPDES ID2]:[ECHO BFR]],27,FALSE)</f>
        <v>-</v>
      </c>
      <c r="AY875" t="str">
        <f>VLOOKUP(Sheet1[[#This Row],[NPDES ID2]],Combined_Sheet__Major_Only___2[[NPDES ID2]:[ECHO BFR]],28,FALSE)</f>
        <v>-</v>
      </c>
      <c r="AZ875" t="str">
        <f>VLOOKUP(Sheet1[[#This Row],[NPDES ID2]],Combined_Sheet__Major_Only___2[[NPDES ID2]:[ECHO BFR]],29,FALSE)</f>
        <v>thickening</v>
      </c>
      <c r="BA875">
        <f>VLOOKUP(Sheet1[[#This Row],[NPDES ID2]],Combined_Sheet__Major_Only___2[[NPDES ID2]:[ECHO BFR]],17,FALSE)</f>
        <v>29.299154999999999</v>
      </c>
      <c r="BB875">
        <f>VLOOKUP(Sheet1[[#This Row],[NPDES ID2]],Combined_Sheet__Major_Only___2[[NPDES ID2]:[ECHO BFR]],18,FALSE)</f>
        <v>-94.828710000000001</v>
      </c>
      <c r="BC875" t="str">
        <f>IF(ISNUMBER(SEARCH("aerobic",$AW875)),"aerobic","")</f>
        <v>aerobic</v>
      </c>
      <c r="BD875" t="str">
        <f>IF(ISNUMBER(SEARCH("anaer",$AW875)),"anaer","")</f>
        <v/>
      </c>
      <c r="BE875" t="str">
        <f>IF(ISNUMBER(SEARCH("thickening",$AZ875)),"thickening","")</f>
        <v>thickening</v>
      </c>
      <c r="BF875" s="2" t="str">
        <f>IF(ISNUMBER(SEARCH("airDry",$AW875)),"airDry","")</f>
        <v/>
      </c>
      <c r="BG875" s="2" t="str">
        <f>IF(ISNUMBER(SEARCH("heatDry",$AY875)),"heatDry","")</f>
        <v/>
      </c>
      <c r="BH875" s="2" t="str">
        <f>IF(AND(ISNUMBER(SEARCH("aerobic",$AW875)),ISNUMBER(SEARCH("anaer",$AW875))),"Combined Aer and Anaer.","")</f>
        <v/>
      </c>
    </row>
    <row r="876" spans="1:60" x14ac:dyDescent="0.25">
      <c r="A876" s="4">
        <v>920</v>
      </c>
      <c r="B876" t="s">
        <v>4478</v>
      </c>
      <c r="C876">
        <v>690.63</v>
      </c>
      <c r="D876">
        <v>381.53254884430612</v>
      </c>
      <c r="E876">
        <v>380.43299400559499</v>
      </c>
      <c r="F876">
        <v>313.61507099041341</v>
      </c>
      <c r="G876">
        <v>450.23126763474528</v>
      </c>
      <c r="H876">
        <v>-123.1251441316934</v>
      </c>
      <c r="I876">
        <v>-125.6539848174876</v>
      </c>
      <c r="J876">
        <v>-141.62516835262781</v>
      </c>
      <c r="K876">
        <v>-100.09075378066019</v>
      </c>
      <c r="L876">
        <v>429.09597826291167</v>
      </c>
      <c r="M876">
        <v>426.90577960048432</v>
      </c>
      <c r="N876">
        <v>419.64718911691648</v>
      </c>
      <c r="O876">
        <v>444.49260630280838</v>
      </c>
      <c r="P876">
        <v>16.210395836585072</v>
      </c>
      <c r="Q876">
        <v>16.352585909633572</v>
      </c>
      <c r="R876">
        <v>13.551181409668221</v>
      </c>
      <c r="S876">
        <v>18.455257283253729</v>
      </c>
      <c r="T876">
        <v>82198.044337343585</v>
      </c>
      <c r="U876">
        <v>82197.982725655645</v>
      </c>
      <c r="V876">
        <v>82142.803463630378</v>
      </c>
      <c r="W876">
        <v>82253.667021654968</v>
      </c>
      <c r="X876">
        <v>5955.4975671090106</v>
      </c>
      <c r="Y876">
        <v>5983.3305976564443</v>
      </c>
      <c r="Z876">
        <v>5750.8738759772968</v>
      </c>
      <c r="AA876">
        <v>6087.3604163260698</v>
      </c>
      <c r="AB876">
        <v>933.27528669460833</v>
      </c>
      <c r="AC876">
        <v>924.93774790314421</v>
      </c>
      <c r="AD876">
        <v>806.91112783283734</v>
      </c>
      <c r="AE876">
        <v>1074.380683058705</v>
      </c>
      <c r="AF876">
        <v>60.890886470651203</v>
      </c>
      <c r="AG876">
        <v>60.579169226352917</v>
      </c>
      <c r="AH876">
        <v>59.551956941424883</v>
      </c>
      <c r="AI876">
        <v>63.075046928580868</v>
      </c>
      <c r="AJ876">
        <v>0.52033506650125472</v>
      </c>
      <c r="AK876">
        <v>0.52033514614577381</v>
      </c>
      <c r="AL876">
        <v>0.52031675451056913</v>
      </c>
      <c r="AM876">
        <v>0.52035327329484315</v>
      </c>
      <c r="AN876">
        <v>0.9698320911008268</v>
      </c>
      <c r="AO876">
        <v>0.9698320911008268</v>
      </c>
      <c r="AP876">
        <v>0.9698320911008268</v>
      </c>
      <c r="AQ876">
        <v>0.9698320911008268</v>
      </c>
      <c r="AR876">
        <v>14.32522552647575</v>
      </c>
      <c r="AS876">
        <v>14.32522552647575</v>
      </c>
      <c r="AT876">
        <v>14.32522552647575</v>
      </c>
      <c r="AU876">
        <v>14.32522552647575</v>
      </c>
      <c r="AV876" t="str">
        <f>VLOOKUP(Sheet1[[#This Row],[NPDES ID2]],Combined_Sheet__Major_Only___2[[NPDES ID2]:[ECHO BFR]],3,FALSE)</f>
        <v>TX</v>
      </c>
      <c r="AW876" t="s">
        <v>41</v>
      </c>
      <c r="AX876" t="str">
        <f>VLOOKUP(Sheet1[[#This Row],[NPDES ID2]],Combined_Sheet__Major_Only___2[[NPDES ID2]:[ECHO BFR]],27,FALSE)</f>
        <v>-</v>
      </c>
      <c r="AY876" t="str">
        <f>VLOOKUP(Sheet1[[#This Row],[NPDES ID2]],Combined_Sheet__Major_Only___2[[NPDES ID2]:[ECHO BFR]],28,FALSE)</f>
        <v>-</v>
      </c>
      <c r="AZ876" t="str">
        <f>VLOOKUP(Sheet1[[#This Row],[NPDES ID2]],Combined_Sheet__Major_Only___2[[NPDES ID2]:[ECHO BFR]],29,FALSE)</f>
        <v>thickening</v>
      </c>
      <c r="BA876">
        <f>VLOOKUP(Sheet1[[#This Row],[NPDES ID2]],Combined_Sheet__Major_Only___2[[NPDES ID2]:[ECHO BFR]],17,FALSE)</f>
        <v>29.687166999999999</v>
      </c>
      <c r="BB876">
        <f>VLOOKUP(Sheet1[[#This Row],[NPDES ID2]],Combined_Sheet__Major_Only___2[[NPDES ID2]:[ECHO BFR]],18,FALSE)</f>
        <v>-98.097499999999997</v>
      </c>
      <c r="BC876" t="str">
        <f>IF(ISNUMBER(SEARCH("aerobic",$AW876)),"aerobic","")</f>
        <v>aerobic</v>
      </c>
      <c r="BD876" t="str">
        <f>IF(ISNUMBER(SEARCH("anaer",$AW876)),"anaer","")</f>
        <v/>
      </c>
      <c r="BE876" t="str">
        <f>IF(ISNUMBER(SEARCH("thickening",$AZ876)),"thickening","")</f>
        <v>thickening</v>
      </c>
      <c r="BF876" s="2" t="str">
        <f>IF(ISNUMBER(SEARCH("airDry",$AW876)),"airDry","")</f>
        <v/>
      </c>
      <c r="BG876" s="2" t="str">
        <f>IF(ISNUMBER(SEARCH("heatDry",$AY876)),"heatDry","")</f>
        <v/>
      </c>
      <c r="BH876" s="2" t="str">
        <f>IF(AND(ISNUMBER(SEARCH("aerobic",$AW876)),ISNUMBER(SEARCH("anaer",$AW876))),"Combined Aer and Anaer.","")</f>
        <v/>
      </c>
    </row>
    <row r="877" spans="1:60" x14ac:dyDescent="0.25">
      <c r="A877" s="4">
        <v>1244</v>
      </c>
      <c r="B877" t="s">
        <v>5946</v>
      </c>
      <c r="C877">
        <v>214.74283349999999</v>
      </c>
      <c r="D877">
        <v>617.07854726862865</v>
      </c>
      <c r="E877">
        <v>615.21444660766042</v>
      </c>
      <c r="F877">
        <v>454.20948980956348</v>
      </c>
      <c r="G877">
        <v>799.2945517416025</v>
      </c>
      <c r="H877">
        <v>-123.8480948350459</v>
      </c>
      <c r="I877">
        <v>-126.3555865990938</v>
      </c>
      <c r="J877">
        <v>-142.45264611488099</v>
      </c>
      <c r="K877">
        <v>-100.69982125364869</v>
      </c>
      <c r="L877">
        <v>132.8626908766461</v>
      </c>
      <c r="M877">
        <v>132.1768042408647</v>
      </c>
      <c r="N877">
        <v>129.9061667830926</v>
      </c>
      <c r="O877">
        <v>137.68112986007691</v>
      </c>
      <c r="P877">
        <v>5.0417158938129489</v>
      </c>
      <c r="Q877">
        <v>5.0879824641956839</v>
      </c>
      <c r="R877">
        <v>4.2168752926634134</v>
      </c>
      <c r="S877">
        <v>5.7421220393663823</v>
      </c>
      <c r="T877">
        <v>82250.513237228151</v>
      </c>
      <c r="U877">
        <v>82250.451587072559</v>
      </c>
      <c r="V877">
        <v>82195.237873505597</v>
      </c>
      <c r="W877">
        <v>82306.170649934924</v>
      </c>
      <c r="X877">
        <v>5984.4346807223601</v>
      </c>
      <c r="Y877">
        <v>6012.7272364213622</v>
      </c>
      <c r="Z877">
        <v>5776.6270929806606</v>
      </c>
      <c r="AA877">
        <v>6118.3422423038346</v>
      </c>
      <c r="AB877">
        <v>993.8485599489353</v>
      </c>
      <c r="AC877">
        <v>983.81691877945514</v>
      </c>
      <c r="AD877">
        <v>852.06769824156731</v>
      </c>
      <c r="AE877">
        <v>1153.575355175946</v>
      </c>
      <c r="AF877">
        <v>60.633957644982686</v>
      </c>
      <c r="AG877">
        <v>60.320652206468168</v>
      </c>
      <c r="AH877">
        <v>59.285303858950599</v>
      </c>
      <c r="AI877">
        <v>62.832705903079713</v>
      </c>
      <c r="AJ877">
        <v>0.51719925403157219</v>
      </c>
      <c r="AK877">
        <v>0.51719927926800247</v>
      </c>
      <c r="AL877">
        <v>0.51719346504017782</v>
      </c>
      <c r="AM877">
        <v>0.5172050096084142</v>
      </c>
      <c r="AN877">
        <v>0.96985050349437063</v>
      </c>
      <c r="AO877">
        <v>0.96985050349437052</v>
      </c>
      <c r="AP877">
        <v>0.96985050349437052</v>
      </c>
      <c r="AQ877">
        <v>0.96985050349437052</v>
      </c>
      <c r="AR877">
        <v>13.77497035340321</v>
      </c>
      <c r="AS877">
        <v>13.77497035340321</v>
      </c>
      <c r="AT877">
        <v>13.77497035340321</v>
      </c>
      <c r="AU877">
        <v>13.77497035340321</v>
      </c>
      <c r="AV877" t="str">
        <f>VLOOKUP(Sheet1[[#This Row],[NPDES ID2]],Combined_Sheet__Major_Only___2[[NPDES ID2]:[ECHO BFR]],3,FALSE)</f>
        <v>TX</v>
      </c>
      <c r="AW877" t="s">
        <v>41</v>
      </c>
      <c r="AX877" t="str">
        <f>VLOOKUP(Sheet1[[#This Row],[NPDES ID2]],Combined_Sheet__Major_Only___2[[NPDES ID2]:[ECHO BFR]],27,FALSE)</f>
        <v>other</v>
      </c>
      <c r="AY877" t="str">
        <f>VLOOKUP(Sheet1[[#This Row],[NPDES ID2]],Combined_Sheet__Major_Only___2[[NPDES ID2]:[ECHO BFR]],28,FALSE)</f>
        <v>-</v>
      </c>
      <c r="AZ877" t="str">
        <f>VLOOKUP(Sheet1[[#This Row],[NPDES ID2]],Combined_Sheet__Major_Only___2[[NPDES ID2]:[ECHO BFR]],29,FALSE)</f>
        <v>thickening, preliminaryOps</v>
      </c>
      <c r="BA877">
        <f>VLOOKUP(Sheet1[[#This Row],[NPDES ID2]],Combined_Sheet__Major_Only___2[[NPDES ID2]:[ECHO BFR]],17,FALSE)</f>
        <v>29.971699999999998</v>
      </c>
      <c r="BB877">
        <f>VLOOKUP(Sheet1[[#This Row],[NPDES ID2]],Combined_Sheet__Major_Only___2[[NPDES ID2]:[ECHO BFR]],18,FALSE)</f>
        <v>-95.494901999999996</v>
      </c>
      <c r="BC877" t="str">
        <f>IF(ISNUMBER(SEARCH("aerobic",$AW877)),"aerobic","")</f>
        <v>aerobic</v>
      </c>
      <c r="BD877" t="str">
        <f>IF(ISNUMBER(SEARCH("anaer",$AW877)),"anaer","")</f>
        <v/>
      </c>
      <c r="BE877" t="str">
        <f>IF(ISNUMBER(SEARCH("thickening",$AZ877)),"thickening","")</f>
        <v>thickening</v>
      </c>
      <c r="BF877" s="2" t="str">
        <f>IF(ISNUMBER(SEARCH("airDry",$AW877)),"airDry","")</f>
        <v/>
      </c>
      <c r="BG877" s="2" t="str">
        <f>IF(ISNUMBER(SEARCH("heatDry",$AY877)),"heatDry","")</f>
        <v/>
      </c>
      <c r="BH877" s="2" t="str">
        <f>IF(AND(ISNUMBER(SEARCH("aerobic",$AW877)),ISNUMBER(SEARCH("anaer",$AW877))),"Combined Aer and Anaer.","")</f>
        <v/>
      </c>
    </row>
    <row r="878" spans="1:60" x14ac:dyDescent="0.25">
      <c r="A878" s="4">
        <v>1305</v>
      </c>
      <c r="B878" t="s">
        <v>6211</v>
      </c>
      <c r="C878">
        <v>177.19</v>
      </c>
      <c r="D878">
        <v>723.80440605137335</v>
      </c>
      <c r="E878">
        <v>721.44291692894717</v>
      </c>
      <c r="F878">
        <v>525.44570463359264</v>
      </c>
      <c r="G878">
        <v>942.55979750955146</v>
      </c>
      <c r="H878">
        <v>-126.13925097746839</v>
      </c>
      <c r="I878">
        <v>-128.57660824738181</v>
      </c>
      <c r="J878">
        <v>-145.00149701446841</v>
      </c>
      <c r="K878">
        <v>-103.101083320868</v>
      </c>
      <c r="L878">
        <v>107.7760252763676</v>
      </c>
      <c r="M878">
        <v>107.1954000923342</v>
      </c>
      <c r="N878">
        <v>105.27338237745241</v>
      </c>
      <c r="O878">
        <v>111.8547955530006</v>
      </c>
      <c r="P878">
        <v>4.1638474360964288</v>
      </c>
      <c r="Q878">
        <v>4.2041244369097903</v>
      </c>
      <c r="R878">
        <v>3.490221143740933</v>
      </c>
      <c r="S878">
        <v>4.7494234495785976</v>
      </c>
      <c r="T878">
        <v>82495.231900610233</v>
      </c>
      <c r="U878">
        <v>82495.170071038723</v>
      </c>
      <c r="V878">
        <v>82439.795673042405</v>
      </c>
      <c r="W878">
        <v>82551.051289011506</v>
      </c>
      <c r="X878">
        <v>6105.6037463492821</v>
      </c>
      <c r="Y878">
        <v>6135.7028865830562</v>
      </c>
      <c r="Z878">
        <v>5884.436676612745</v>
      </c>
      <c r="AA878">
        <v>6248.2022685200363</v>
      </c>
      <c r="AB878">
        <v>1158.8462664729921</v>
      </c>
      <c r="AC878">
        <v>1143.1882444322059</v>
      </c>
      <c r="AD878">
        <v>972.76608405888794</v>
      </c>
      <c r="AE878">
        <v>1372.835136517579</v>
      </c>
      <c r="AF878">
        <v>59.609266808126627</v>
      </c>
      <c r="AG878">
        <v>59.287884354838127</v>
      </c>
      <c r="AH878">
        <v>58.225606262258637</v>
      </c>
      <c r="AI878">
        <v>61.864983028264042</v>
      </c>
      <c r="AJ878">
        <v>0.5046958020968515</v>
      </c>
      <c r="AK878">
        <v>0.50469582346079411</v>
      </c>
      <c r="AL878">
        <v>0.50469090211658219</v>
      </c>
      <c r="AM878">
        <v>0.50470067378572125</v>
      </c>
      <c r="AN878">
        <v>0.96993608417206989</v>
      </c>
      <c r="AO878">
        <v>0.96993608417206967</v>
      </c>
      <c r="AP878">
        <v>0.96993608417206967</v>
      </c>
      <c r="AQ878">
        <v>0.96993608417206967</v>
      </c>
      <c r="AR878">
        <v>12.53677405911967</v>
      </c>
      <c r="AS878">
        <v>12.53677405911967</v>
      </c>
      <c r="AT878">
        <v>12.53677405911967</v>
      </c>
      <c r="AU878">
        <v>12.53677405911967</v>
      </c>
      <c r="AV878" t="str">
        <f>VLOOKUP(Sheet1[[#This Row],[NPDES ID2]],Combined_Sheet__Major_Only___2[[NPDES ID2]:[ECHO BFR]],3,FALSE)</f>
        <v>TX</v>
      </c>
      <c r="AW878" t="s">
        <v>41</v>
      </c>
      <c r="AX878" t="str">
        <f>VLOOKUP(Sheet1[[#This Row],[NPDES ID2]],Combined_Sheet__Major_Only___2[[NPDES ID2]:[ECHO BFR]],27,FALSE)</f>
        <v>-</v>
      </c>
      <c r="AY878" t="str">
        <f>VLOOKUP(Sheet1[[#This Row],[NPDES ID2]],Combined_Sheet__Major_Only___2[[NPDES ID2]:[ECHO BFR]],28,FALSE)</f>
        <v>-</v>
      </c>
      <c r="AZ878" t="str">
        <f>VLOOKUP(Sheet1[[#This Row],[NPDES ID2]],Combined_Sheet__Major_Only___2[[NPDES ID2]:[ECHO BFR]],29,FALSE)</f>
        <v>thickening</v>
      </c>
      <c r="BA878">
        <f>VLOOKUP(Sheet1[[#This Row],[NPDES ID2]],Combined_Sheet__Major_Only___2[[NPDES ID2]:[ECHO BFR]],17,FALSE)</f>
        <v>30.071361</v>
      </c>
      <c r="BB878">
        <f>VLOOKUP(Sheet1[[#This Row],[NPDES ID2]],Combined_Sheet__Major_Only___2[[NPDES ID2]:[ECHO BFR]],18,FALSE)</f>
        <v>-95.471722</v>
      </c>
      <c r="BC878" t="str">
        <f>IF(ISNUMBER(SEARCH("aerobic",$AW878)),"aerobic","")</f>
        <v>aerobic</v>
      </c>
      <c r="BD878" t="str">
        <f>IF(ISNUMBER(SEARCH("anaer",$AW878)),"anaer","")</f>
        <v/>
      </c>
      <c r="BE878" t="str">
        <f>IF(ISNUMBER(SEARCH("thickening",$AZ878)),"thickening","")</f>
        <v>thickening</v>
      </c>
      <c r="BF878" s="3" t="str">
        <f>IF(ISNUMBER(SEARCH("airDry",$AW878)),"airDry","")</f>
        <v/>
      </c>
      <c r="BG878" s="3" t="str">
        <f>IF(ISNUMBER(SEARCH("heatDry",$AY878)),"heatDry","")</f>
        <v/>
      </c>
      <c r="BH878" s="3" t="str">
        <f>IF(AND(ISNUMBER(SEARCH("aerobic",$AW878)),ISNUMBER(SEARCH("anaer",$AW878))),"Combined Aer and Anaer.","")</f>
        <v/>
      </c>
    </row>
    <row r="879" spans="1:60" x14ac:dyDescent="0.25">
      <c r="A879" s="4">
        <v>1068</v>
      </c>
      <c r="B879" t="s">
        <v>5153</v>
      </c>
      <c r="C879">
        <v>378.34</v>
      </c>
      <c r="D879">
        <v>433.85485046174273</v>
      </c>
      <c r="E879">
        <v>439.20560603844132</v>
      </c>
      <c r="F879">
        <v>332.67207308923878</v>
      </c>
      <c r="G879">
        <v>538.42394758861792</v>
      </c>
      <c r="H879">
        <v>-121.2400117198182</v>
      </c>
      <c r="I879">
        <v>-123.63344407891999</v>
      </c>
      <c r="J879">
        <v>-139.53708837920999</v>
      </c>
      <c r="K879">
        <v>-98.014744120005503</v>
      </c>
      <c r="L879">
        <v>238.64873913868601</v>
      </c>
      <c r="M879">
        <v>237.47679272934161</v>
      </c>
      <c r="N879">
        <v>233.59527354260749</v>
      </c>
      <c r="O879">
        <v>246.8840989270216</v>
      </c>
      <c r="P879">
        <v>8.873097921979241</v>
      </c>
      <c r="Q879">
        <v>8.9460517947192546</v>
      </c>
      <c r="R879">
        <v>7.4027475860374494</v>
      </c>
      <c r="S879">
        <v>10.12733523400721</v>
      </c>
      <c r="T879">
        <v>82561.631707303633</v>
      </c>
      <c r="U879">
        <v>82561.569829050946</v>
      </c>
      <c r="V879">
        <v>82506.151832356845</v>
      </c>
      <c r="W879">
        <v>82617.495044763156</v>
      </c>
      <c r="X879">
        <v>5891.902101870256</v>
      </c>
      <c r="Y879">
        <v>5918.3502290843771</v>
      </c>
      <c r="Z879">
        <v>5697.165508700471</v>
      </c>
      <c r="AA879">
        <v>6017.3244215489076</v>
      </c>
      <c r="AB879">
        <v>1185.346040299476</v>
      </c>
      <c r="AC879">
        <v>1168.617260487779</v>
      </c>
      <c r="AD879">
        <v>983.99640476777961</v>
      </c>
      <c r="AE879">
        <v>1421.483695991451</v>
      </c>
      <c r="AF879">
        <v>61.817734661892672</v>
      </c>
      <c r="AG879">
        <v>61.51361503386606</v>
      </c>
      <c r="AH879">
        <v>60.509860023288027</v>
      </c>
      <c r="AI879">
        <v>63.950542230729233</v>
      </c>
      <c r="AJ879">
        <v>0.53164961793380061</v>
      </c>
      <c r="AK879">
        <v>0.53164966586133833</v>
      </c>
      <c r="AL879">
        <v>0.53163861375284949</v>
      </c>
      <c r="AM879">
        <v>0.53166055871698203</v>
      </c>
      <c r="AN879">
        <v>0.96995922114661293</v>
      </c>
      <c r="AO879">
        <v>0.96995922114661304</v>
      </c>
      <c r="AP879">
        <v>0.96995922114661304</v>
      </c>
      <c r="AQ879">
        <v>0.96995922114661304</v>
      </c>
      <c r="AR879">
        <v>12.589590720209459</v>
      </c>
      <c r="AS879">
        <v>12.589590720209459</v>
      </c>
      <c r="AT879">
        <v>12.589590720209459</v>
      </c>
      <c r="AU879">
        <v>12.589590720209459</v>
      </c>
      <c r="AV879" t="str">
        <f>VLOOKUP(Sheet1[[#This Row],[NPDES ID2]],Combined_Sheet__Major_Only___2[[NPDES ID2]:[ECHO BFR]],3,FALSE)</f>
        <v>IL</v>
      </c>
      <c r="AW879" t="s">
        <v>41</v>
      </c>
      <c r="AX879" t="str">
        <f>VLOOKUP(Sheet1[[#This Row],[NPDES ID2]],Combined_Sheet__Major_Only___2[[NPDES ID2]:[ECHO BFR]],27,FALSE)</f>
        <v>-</v>
      </c>
      <c r="AY879" t="str">
        <f>VLOOKUP(Sheet1[[#This Row],[NPDES ID2]],Combined_Sheet__Major_Only___2[[NPDES ID2]:[ECHO BFR]],28,FALSE)</f>
        <v>-</v>
      </c>
      <c r="AZ879" t="str">
        <f>VLOOKUP(Sheet1[[#This Row],[NPDES ID2]],Combined_Sheet__Major_Only___2[[NPDES ID2]:[ECHO BFR]],29,FALSE)</f>
        <v>thickening</v>
      </c>
      <c r="BA879">
        <f>VLOOKUP(Sheet1[[#This Row],[NPDES ID2]],Combined_Sheet__Major_Only___2[[NPDES ID2]:[ECHO BFR]],17,FALSE)</f>
        <v>41.535229999999999</v>
      </c>
      <c r="BB879">
        <f>VLOOKUP(Sheet1[[#This Row],[NPDES ID2]],Combined_Sheet__Major_Only___2[[NPDES ID2]:[ECHO BFR]],18,FALSE)</f>
        <v>-88.268550000000005</v>
      </c>
      <c r="BC879" t="str">
        <f>IF(ISNUMBER(SEARCH("aerobic",$AW879)),"aerobic","")</f>
        <v>aerobic</v>
      </c>
      <c r="BD879" t="str">
        <f>IF(ISNUMBER(SEARCH("anaer",$AW879)),"anaer","")</f>
        <v/>
      </c>
      <c r="BE879" t="str">
        <f>IF(ISNUMBER(SEARCH("thickening",$AZ879)),"thickening","")</f>
        <v>thickening</v>
      </c>
      <c r="BF879" s="2" t="str">
        <f>IF(ISNUMBER(SEARCH("airDry",$AW879)),"airDry","")</f>
        <v/>
      </c>
      <c r="BG879" s="2" t="str">
        <f>IF(ISNUMBER(SEARCH("heatDry",$AY879)),"heatDry","")</f>
        <v/>
      </c>
      <c r="BH879" s="2" t="str">
        <f>IF(AND(ISNUMBER(SEARCH("aerobic",$AW879)),ISNUMBER(SEARCH("anaer",$AW879))),"Combined Aer and Anaer.","")</f>
        <v/>
      </c>
    </row>
    <row r="880" spans="1:60" x14ac:dyDescent="0.25">
      <c r="A880" s="4">
        <v>934</v>
      </c>
      <c r="B880" t="s">
        <v>4541</v>
      </c>
      <c r="C880">
        <v>657</v>
      </c>
      <c r="D880">
        <v>383.93757733513547</v>
      </c>
      <c r="E880">
        <v>382.52529023446351</v>
      </c>
      <c r="F880">
        <v>311.40725600949469</v>
      </c>
      <c r="G880">
        <v>455.62571600071777</v>
      </c>
      <c r="H880">
        <v>-123.7009559151107</v>
      </c>
      <c r="I880">
        <v>-126.2629172724846</v>
      </c>
      <c r="J880">
        <v>-142.26678644750331</v>
      </c>
      <c r="K880">
        <v>-100.7009553836273</v>
      </c>
      <c r="L880">
        <v>406.41137929037609</v>
      </c>
      <c r="M880">
        <v>404.31369112359778</v>
      </c>
      <c r="N880">
        <v>397.36161970029889</v>
      </c>
      <c r="O880">
        <v>421.15777181090311</v>
      </c>
      <c r="P880">
        <v>15.42470981646861</v>
      </c>
      <c r="Q880">
        <v>15.5667946603515</v>
      </c>
      <c r="R880">
        <v>12.90172917827968</v>
      </c>
      <c r="S880">
        <v>17.56764323567057</v>
      </c>
      <c r="T880">
        <v>82635.284130484622</v>
      </c>
      <c r="U880">
        <v>82635.222198233532</v>
      </c>
      <c r="V880">
        <v>82579.755840709811</v>
      </c>
      <c r="W880">
        <v>82691.196217402947</v>
      </c>
      <c r="X880">
        <v>6013.5932029737114</v>
      </c>
      <c r="Y880">
        <v>6042.0248479321162</v>
      </c>
      <c r="Z880">
        <v>5804.6695888369441</v>
      </c>
      <c r="AA880">
        <v>6148.2458362266116</v>
      </c>
      <c r="AB880">
        <v>1133.2695780085739</v>
      </c>
      <c r="AC880">
        <v>1118.658400913482</v>
      </c>
      <c r="AD880">
        <v>952.0301857274377</v>
      </c>
      <c r="AE880">
        <v>1342.134557132114</v>
      </c>
      <c r="AF880">
        <v>60.623920188358568</v>
      </c>
      <c r="AG880">
        <v>60.310085115789548</v>
      </c>
      <c r="AH880">
        <v>59.275896215021518</v>
      </c>
      <c r="AI880">
        <v>62.822917192334913</v>
      </c>
      <c r="AJ880">
        <v>0.51707674746773069</v>
      </c>
      <c r="AK880">
        <v>0.51707682768622565</v>
      </c>
      <c r="AL880">
        <v>0.51705830265564479</v>
      </c>
      <c r="AM880">
        <v>0.51709508632976886</v>
      </c>
      <c r="AN880">
        <v>0.96998484366753246</v>
      </c>
      <c r="AO880">
        <v>0.96998484366753246</v>
      </c>
      <c r="AP880">
        <v>0.96998484366753246</v>
      </c>
      <c r="AQ880">
        <v>0.96998484366753246</v>
      </c>
      <c r="AR880">
        <v>12.801399546175791</v>
      </c>
      <c r="AS880">
        <v>12.801399546175791</v>
      </c>
      <c r="AT880">
        <v>12.801399546175791</v>
      </c>
      <c r="AU880">
        <v>12.801399546175791</v>
      </c>
      <c r="AV880" t="str">
        <f>VLOOKUP(Sheet1[[#This Row],[NPDES ID2]],Combined_Sheet__Major_Only___2[[NPDES ID2]:[ECHO BFR]],3,FALSE)</f>
        <v>MN</v>
      </c>
      <c r="AW880" t="s">
        <v>544</v>
      </c>
      <c r="AX880" t="str">
        <f>VLOOKUP(Sheet1[[#This Row],[NPDES ID2]],Combined_Sheet__Major_Only___2[[NPDES ID2]:[ECHO BFR]],27,FALSE)</f>
        <v>other</v>
      </c>
      <c r="AY880" t="str">
        <f>VLOOKUP(Sheet1[[#This Row],[NPDES ID2]],Combined_Sheet__Major_Only___2[[NPDES ID2]:[ECHO BFR]],28,FALSE)</f>
        <v>pasteurize</v>
      </c>
      <c r="AZ880" t="str">
        <f>VLOOKUP(Sheet1[[#This Row],[NPDES ID2]],Combined_Sheet__Major_Only___2[[NPDES ID2]:[ECHO BFR]],29,FALSE)</f>
        <v>thickening</v>
      </c>
      <c r="BA880">
        <f>VLOOKUP(Sheet1[[#This Row],[NPDES ID2]],Combined_Sheet__Major_Only___2[[NPDES ID2]:[ECHO BFR]],17,FALSE)</f>
        <v>45.232112000000001</v>
      </c>
      <c r="BB880">
        <f>VLOOKUP(Sheet1[[#This Row],[NPDES ID2]],Combined_Sheet__Major_Only___2[[NPDES ID2]:[ECHO BFR]],18,FALSE)</f>
        <v>-93.536775000000006</v>
      </c>
      <c r="BC880" t="str">
        <f>IF(ISNUMBER(SEARCH("aerobic",$AW880)),"aerobic","")</f>
        <v>aerobic</v>
      </c>
      <c r="BD880" t="str">
        <f>IF(ISNUMBER(SEARCH("anaer",$AW880)),"anaer","")</f>
        <v/>
      </c>
      <c r="BE880" t="str">
        <f>IF(ISNUMBER(SEARCH("thickening",$AZ880)),"thickening","")</f>
        <v>thickening</v>
      </c>
      <c r="BF880" s="2" t="str">
        <f>IF(ISNUMBER(SEARCH("airDry",$AW880)),"airDry","")</f>
        <v/>
      </c>
      <c r="BG880" s="2" t="str">
        <f>IF(ISNUMBER(SEARCH("heatDry",$AY880)),"heatDry","")</f>
        <v/>
      </c>
      <c r="BH880" s="2" t="str">
        <f>IF(AND(ISNUMBER(SEARCH("aerobic",$AW880)),ISNUMBER(SEARCH("anaer",$AW880))),"Combined Aer and Anaer.","")</f>
        <v/>
      </c>
    </row>
    <row r="881" spans="1:60" x14ac:dyDescent="0.25">
      <c r="A881" s="4">
        <v>1632</v>
      </c>
      <c r="B881" t="s">
        <v>7664</v>
      </c>
      <c r="C881">
        <v>68.780100000000004</v>
      </c>
      <c r="D881">
        <v>1561.8673898850579</v>
      </c>
      <c r="E881">
        <v>1561.4532490560659</v>
      </c>
      <c r="F881">
        <v>1091.369331805598</v>
      </c>
      <c r="G881">
        <v>2061.392729783488</v>
      </c>
      <c r="H881">
        <v>-119.89521407591219</v>
      </c>
      <c r="I881">
        <v>-122.22884102233169</v>
      </c>
      <c r="J881">
        <v>-138.04959725775711</v>
      </c>
      <c r="K881">
        <v>-96.492362001622794</v>
      </c>
      <c r="L881">
        <v>43.877673317927893</v>
      </c>
      <c r="M881">
        <v>43.668419293893223</v>
      </c>
      <c r="N881">
        <v>42.975915402911014</v>
      </c>
      <c r="O881">
        <v>45.347406011463598</v>
      </c>
      <c r="P881">
        <v>1.612085578434618</v>
      </c>
      <c r="Q881">
        <v>1.6273223706194759</v>
      </c>
      <c r="R881">
        <v>1.342908645504939</v>
      </c>
      <c r="S881">
        <v>1.838838072053401</v>
      </c>
      <c r="T881">
        <v>82735.567680246837</v>
      </c>
      <c r="U881">
        <v>82735.50567447269</v>
      </c>
      <c r="V881">
        <v>82679.973469887089</v>
      </c>
      <c r="W881">
        <v>82791.546143376079</v>
      </c>
      <c r="X881">
        <v>5837.9109138508711</v>
      </c>
      <c r="Y881">
        <v>5863.3220981001723</v>
      </c>
      <c r="Z881">
        <v>5650.5928724561581</v>
      </c>
      <c r="AA881">
        <v>5958.5043853496063</v>
      </c>
      <c r="AB881">
        <v>927.90314401575688</v>
      </c>
      <c r="AC881">
        <v>919.89729587462216</v>
      </c>
      <c r="AD881">
        <v>800.74920590371505</v>
      </c>
      <c r="AE881">
        <v>1071.520460469693</v>
      </c>
      <c r="AF881">
        <v>62.518502434329328</v>
      </c>
      <c r="AG881">
        <v>62.220256525525599</v>
      </c>
      <c r="AH881">
        <v>61.233838418050738</v>
      </c>
      <c r="AI881">
        <v>64.612560130044116</v>
      </c>
      <c r="AJ881">
        <v>0.54020668118776438</v>
      </c>
      <c r="AK881">
        <v>0.54020668939297423</v>
      </c>
      <c r="AL881">
        <v>0.54020480038887686</v>
      </c>
      <c r="AM881">
        <v>0.54020855111397792</v>
      </c>
      <c r="AN881">
        <v>0.97001966054928812</v>
      </c>
      <c r="AO881">
        <v>0.97001966054928823</v>
      </c>
      <c r="AP881">
        <v>0.97001966054928823</v>
      </c>
      <c r="AQ881">
        <v>0.97001966054928823</v>
      </c>
      <c r="AR881">
        <v>14.58229589415728</v>
      </c>
      <c r="AS881">
        <v>14.582295894157269</v>
      </c>
      <c r="AT881">
        <v>14.582295894157269</v>
      </c>
      <c r="AU881">
        <v>14.582295894157269</v>
      </c>
      <c r="AV881" t="str">
        <f>VLOOKUP(Sheet1[[#This Row],[NPDES ID2]],Combined_Sheet__Major_Only___2[[NPDES ID2]:[ECHO BFR]],3,FALSE)</f>
        <v>GA</v>
      </c>
      <c r="AW881" t="s">
        <v>41</v>
      </c>
      <c r="AX881" t="str">
        <f>VLOOKUP(Sheet1[[#This Row],[NPDES ID2]],Combined_Sheet__Major_Only___2[[NPDES ID2]:[ECHO BFR]],27,FALSE)</f>
        <v>-</v>
      </c>
      <c r="AY881" t="str">
        <f>VLOOKUP(Sheet1[[#This Row],[NPDES ID2]],Combined_Sheet__Major_Only___2[[NPDES ID2]:[ECHO BFR]],28,FALSE)</f>
        <v>-</v>
      </c>
      <c r="AZ881" t="str">
        <f>VLOOKUP(Sheet1[[#This Row],[NPDES ID2]],Combined_Sheet__Major_Only___2[[NPDES ID2]:[ECHO BFR]],29,FALSE)</f>
        <v>thickening</v>
      </c>
      <c r="BA881">
        <f>VLOOKUP(Sheet1[[#This Row],[NPDES ID2]],Combined_Sheet__Major_Only___2[[NPDES ID2]:[ECHO BFR]],17,FALSE)</f>
        <v>33.046222</v>
      </c>
      <c r="BB881">
        <f>VLOOKUP(Sheet1[[#This Row],[NPDES ID2]],Combined_Sheet__Major_Only___2[[NPDES ID2]:[ECHO BFR]],18,FALSE)</f>
        <v>-83.920472000000004</v>
      </c>
      <c r="BC881" t="str">
        <f>IF(ISNUMBER(SEARCH("aerobic",$AW881)),"aerobic","")</f>
        <v>aerobic</v>
      </c>
      <c r="BD881" t="str">
        <f>IF(ISNUMBER(SEARCH("anaer",$AW881)),"anaer","")</f>
        <v/>
      </c>
      <c r="BE881" t="str">
        <f>IF(ISNUMBER(SEARCH("thickening",$AZ881)),"thickening","")</f>
        <v>thickening</v>
      </c>
      <c r="BF881" s="2" t="str">
        <f>IF(ISNUMBER(SEARCH("airDry",$AW881)),"airDry","")</f>
        <v/>
      </c>
      <c r="BG881" s="2" t="str">
        <f>IF(ISNUMBER(SEARCH("heatDry",$AY881)),"heatDry","")</f>
        <v/>
      </c>
      <c r="BH881" s="2" t="str">
        <f>IF(AND(ISNUMBER(SEARCH("aerobic",$AW881)),ISNUMBER(SEARCH("anaer",$AW881))),"Combined Aer and Anaer.","")</f>
        <v/>
      </c>
    </row>
    <row r="882" spans="1:60" x14ac:dyDescent="0.25">
      <c r="A882" s="4">
        <v>352</v>
      </c>
      <c r="B882" t="s">
        <v>1783</v>
      </c>
      <c r="C882">
        <v>937.5</v>
      </c>
      <c r="D882">
        <v>381.46469474227922</v>
      </c>
      <c r="E882">
        <v>381.05456504420579</v>
      </c>
      <c r="F882">
        <v>319.04375499642379</v>
      </c>
      <c r="G882">
        <v>454.8966559810508</v>
      </c>
      <c r="H882">
        <v>-119.13362429191081</v>
      </c>
      <c r="I882">
        <v>-121.55753743509069</v>
      </c>
      <c r="J882">
        <v>-137.15716374486789</v>
      </c>
      <c r="K882">
        <v>-95.978129081074982</v>
      </c>
      <c r="L882">
        <v>600.13913380098404</v>
      </c>
      <c r="M882">
        <v>597.30708179107262</v>
      </c>
      <c r="N882">
        <v>587.91385427792466</v>
      </c>
      <c r="O882">
        <v>620.05747756425319</v>
      </c>
      <c r="P882">
        <v>21.967815164098418</v>
      </c>
      <c r="Q882">
        <v>22.183815809546321</v>
      </c>
      <c r="R882">
        <v>18.291867822735981</v>
      </c>
      <c r="S882">
        <v>25.054465072656061</v>
      </c>
      <c r="T882">
        <v>82742.491052919708</v>
      </c>
      <c r="U882">
        <v>82742.429042069678</v>
      </c>
      <c r="V882">
        <v>82686.892291536613</v>
      </c>
      <c r="W882">
        <v>82798.474098527804</v>
      </c>
      <c r="X882">
        <v>5818.2376827795706</v>
      </c>
      <c r="Y882">
        <v>5843.2953688413727</v>
      </c>
      <c r="Z882">
        <v>5633.2539314013347</v>
      </c>
      <c r="AA882">
        <v>5937.3639717268188</v>
      </c>
      <c r="AB882">
        <v>1104.2532623459169</v>
      </c>
      <c r="AC882">
        <v>1090.774356029267</v>
      </c>
      <c r="AD882">
        <v>926.56217322537714</v>
      </c>
      <c r="AE882">
        <v>1311.674054750187</v>
      </c>
      <c r="AF882">
        <v>62.738089561844653</v>
      </c>
      <c r="AG882">
        <v>62.440681530374732</v>
      </c>
      <c r="AH882">
        <v>61.462865533344633</v>
      </c>
      <c r="AI882">
        <v>64.819314244982579</v>
      </c>
      <c r="AJ882">
        <v>0.54288846015416192</v>
      </c>
      <c r="AK882">
        <v>0.54288857844106375</v>
      </c>
      <c r="AL882">
        <v>0.54286122408275383</v>
      </c>
      <c r="AM882">
        <v>0.54291554022747079</v>
      </c>
      <c r="AN882">
        <v>0.97002206125564228</v>
      </c>
      <c r="AO882">
        <v>0.97002206125564194</v>
      </c>
      <c r="AP882">
        <v>0.97002206125564194</v>
      </c>
      <c r="AQ882">
        <v>0.97002206125564194</v>
      </c>
      <c r="AR882">
        <v>13.195389865101809</v>
      </c>
      <c r="AS882">
        <v>13.1953898651018</v>
      </c>
      <c r="AT882">
        <v>13.1953898651018</v>
      </c>
      <c r="AU882">
        <v>13.1953898651018</v>
      </c>
      <c r="AV882" t="str">
        <f>VLOOKUP(Sheet1[[#This Row],[NPDES ID2]],Combined_Sheet__Major_Only___2[[NPDES ID2]:[ECHO BFR]],3,FALSE)</f>
        <v>PA</v>
      </c>
      <c r="AW882" t="s">
        <v>544</v>
      </c>
      <c r="AX882" t="str">
        <f>VLOOKUP(Sheet1[[#This Row],[NPDES ID2]],Combined_Sheet__Major_Only___2[[NPDES ID2]:[ECHO BFR]],27,FALSE)</f>
        <v>other</v>
      </c>
      <c r="AY882" t="str">
        <f>VLOOKUP(Sheet1[[#This Row],[NPDES ID2]],Combined_Sheet__Major_Only___2[[NPDES ID2]:[ECHO BFR]],28,FALSE)</f>
        <v>-</v>
      </c>
      <c r="AZ882" t="str">
        <f>VLOOKUP(Sheet1[[#This Row],[NPDES ID2]],Combined_Sheet__Major_Only___2[[NPDES ID2]:[ECHO BFR]],29,FALSE)</f>
        <v>thickening, preliminaryOps</v>
      </c>
      <c r="BA882">
        <f>VLOOKUP(Sheet1[[#This Row],[NPDES ID2]],Combined_Sheet__Major_Only___2[[NPDES ID2]:[ECHO BFR]],17,FALSE)</f>
        <v>40.059722000000001</v>
      </c>
      <c r="BB882">
        <f>VLOOKUP(Sheet1[[#This Row],[NPDES ID2]],Combined_Sheet__Major_Only___2[[NPDES ID2]:[ECHO BFR]],18,FALSE)</f>
        <v>-77.531389000000004</v>
      </c>
      <c r="BC882" t="str">
        <f>IF(ISNUMBER(SEARCH("aerobic",$AW882)),"aerobic","")</f>
        <v>aerobic</v>
      </c>
      <c r="BD882" t="str">
        <f>IF(ISNUMBER(SEARCH("anaer",$AW882)),"anaer","")</f>
        <v/>
      </c>
      <c r="BE882" t="str">
        <f>IF(ISNUMBER(SEARCH("thickening",$AZ882)),"thickening","")</f>
        <v>thickening</v>
      </c>
      <c r="BF882" s="2" t="str">
        <f>IF(ISNUMBER(SEARCH("airDry",$AW882)),"airDry","")</f>
        <v/>
      </c>
      <c r="BG882" s="2" t="str">
        <f>IF(ISNUMBER(SEARCH("heatDry",$AY882)),"heatDry","")</f>
        <v/>
      </c>
      <c r="BH882" s="2" t="str">
        <f>IF(AND(ISNUMBER(SEARCH("aerobic",$AW882)),ISNUMBER(SEARCH("anaer",$AW882))),"Combined Aer and Anaer.","")</f>
        <v/>
      </c>
    </row>
    <row r="883" spans="1:60" x14ac:dyDescent="0.25">
      <c r="A883" s="4">
        <v>62</v>
      </c>
      <c r="B883" t="s">
        <v>354</v>
      </c>
      <c r="C883">
        <v>65.19</v>
      </c>
      <c r="D883">
        <v>1611.0290920400389</v>
      </c>
      <c r="E883">
        <v>1610.6274829952611</v>
      </c>
      <c r="F883">
        <v>1124.4723804846769</v>
      </c>
      <c r="G883">
        <v>2126.5016494881052</v>
      </c>
      <c r="H883">
        <v>-117.5001009872154</v>
      </c>
      <c r="I883">
        <v>-119.7803812886465</v>
      </c>
      <c r="J883">
        <v>-135.3749580894864</v>
      </c>
      <c r="K883">
        <v>-93.9723767854898</v>
      </c>
      <c r="L883">
        <v>42.374122731663007</v>
      </c>
      <c r="M883">
        <v>42.182022936846501</v>
      </c>
      <c r="N883">
        <v>41.546286244758832</v>
      </c>
      <c r="O883">
        <v>43.723373386687349</v>
      </c>
      <c r="P883">
        <v>1.526286669316911</v>
      </c>
      <c r="Q883">
        <v>1.543922960517945</v>
      </c>
      <c r="R883">
        <v>1.268202104230959</v>
      </c>
      <c r="S883">
        <v>1.7392352883055191</v>
      </c>
      <c r="T883">
        <v>82936.744730908904</v>
      </c>
      <c r="U883">
        <v>82936.682577641433</v>
      </c>
      <c r="V883">
        <v>82881.018278432835</v>
      </c>
      <c r="W883">
        <v>82992.85635017771</v>
      </c>
      <c r="X883">
        <v>5743.2858147987436</v>
      </c>
      <c r="Y883">
        <v>5766.9859241338918</v>
      </c>
      <c r="Z883">
        <v>5568.0829538962626</v>
      </c>
      <c r="AA883">
        <v>5856.0363707203023</v>
      </c>
      <c r="AB883">
        <v>1086.103418865295</v>
      </c>
      <c r="AC883">
        <v>1073.3413189492139</v>
      </c>
      <c r="AD883">
        <v>912.21500350050428</v>
      </c>
      <c r="AE883">
        <v>1290.272845335209</v>
      </c>
      <c r="AF883">
        <v>63.701184567578487</v>
      </c>
      <c r="AG883">
        <v>63.412305768033761</v>
      </c>
      <c r="AH883">
        <v>62.45689089007935</v>
      </c>
      <c r="AI883">
        <v>65.729446716764159</v>
      </c>
      <c r="AJ883">
        <v>0.55465291940663874</v>
      </c>
      <c r="AK883">
        <v>0.55465292778361341</v>
      </c>
      <c r="AL883">
        <v>0.55465099923942041</v>
      </c>
      <c r="AM883">
        <v>0.55465482847355652</v>
      </c>
      <c r="AN883">
        <v>0.97008926309339638</v>
      </c>
      <c r="AO883">
        <v>0.97008926309339649</v>
      </c>
      <c r="AP883">
        <v>0.97008926309339649</v>
      </c>
      <c r="AQ883">
        <v>0.97008926309339649</v>
      </c>
      <c r="AR883">
        <v>13.42514967372386</v>
      </c>
      <c r="AS883">
        <v>13.42514967372386</v>
      </c>
      <c r="AT883">
        <v>13.42514967372386</v>
      </c>
      <c r="AU883">
        <v>13.42514967372386</v>
      </c>
      <c r="AV883" t="str">
        <f>VLOOKUP(Sheet1[[#This Row],[NPDES ID2]],Combined_Sheet__Major_Only___2[[NPDES ID2]:[ECHO BFR]],3,FALSE)</f>
        <v>PA</v>
      </c>
      <c r="AW883" t="s">
        <v>41</v>
      </c>
      <c r="AX883" t="str">
        <f>VLOOKUP(Sheet1[[#This Row],[NPDES ID2]],Combined_Sheet__Major_Only___2[[NPDES ID2]:[ECHO BFR]],27,FALSE)</f>
        <v>-</v>
      </c>
      <c r="AY883" t="str">
        <f>VLOOKUP(Sheet1[[#This Row],[NPDES ID2]],Combined_Sheet__Major_Only___2[[NPDES ID2]:[ECHO BFR]],28,FALSE)</f>
        <v>-</v>
      </c>
      <c r="AZ883" t="str">
        <f>VLOOKUP(Sheet1[[#This Row],[NPDES ID2]],Combined_Sheet__Major_Only___2[[NPDES ID2]:[ECHO BFR]],29,FALSE)</f>
        <v>preliminaryOps, thickening</v>
      </c>
      <c r="BA883">
        <f>VLOOKUP(Sheet1[[#This Row],[NPDES ID2]],Combined_Sheet__Major_Only___2[[NPDES ID2]:[ECHO BFR]],17,FALSE)</f>
        <v>40.623460000000001</v>
      </c>
      <c r="BB883">
        <f>VLOOKUP(Sheet1[[#This Row],[NPDES ID2]],Combined_Sheet__Major_Only___2[[NPDES ID2]:[ECHO BFR]],18,FALSE)</f>
        <v>-76.169839999999994</v>
      </c>
      <c r="BC883" t="str">
        <f>IF(ISNUMBER(SEARCH("aerobic",$AW883)),"aerobic","")</f>
        <v>aerobic</v>
      </c>
      <c r="BD883" t="str">
        <f>IF(ISNUMBER(SEARCH("anaer",$AW883)),"anaer","")</f>
        <v/>
      </c>
      <c r="BE883" t="str">
        <f>IF(ISNUMBER(SEARCH("thickening",$AZ883)),"thickening","")</f>
        <v>thickening</v>
      </c>
      <c r="BF883" s="2" t="str">
        <f>IF(ISNUMBER(SEARCH("airDry",$AW883)),"airDry","")</f>
        <v/>
      </c>
      <c r="BG883" s="2" t="str">
        <f>IF(ISNUMBER(SEARCH("heatDry",$AY883)),"heatDry","")</f>
        <v/>
      </c>
      <c r="BH883" s="2" t="str">
        <f>IF(AND(ISNUMBER(SEARCH("aerobic",$AW883)),ISNUMBER(SEARCH("anaer",$AW883))),"Combined Aer and Anaer.","")</f>
        <v/>
      </c>
    </row>
    <row r="884" spans="1:60" x14ac:dyDescent="0.25">
      <c r="A884" s="4">
        <v>1243</v>
      </c>
      <c r="B884" t="s">
        <v>5942</v>
      </c>
      <c r="C884">
        <v>215.22</v>
      </c>
      <c r="D884">
        <v>624.37180891448156</v>
      </c>
      <c r="E884">
        <v>622.89373661624188</v>
      </c>
      <c r="F884">
        <v>459.63358490207992</v>
      </c>
      <c r="G884">
        <v>808.8986429935793</v>
      </c>
      <c r="H884">
        <v>-125.6187478621756</v>
      </c>
      <c r="I884">
        <v>-128.07930161732929</v>
      </c>
      <c r="J884">
        <v>-144.42142453577151</v>
      </c>
      <c r="K884">
        <v>-102.5669547347961</v>
      </c>
      <c r="L884">
        <v>131.4000797752177</v>
      </c>
      <c r="M884">
        <v>130.6987694840137</v>
      </c>
      <c r="N884">
        <v>128.3770339263271</v>
      </c>
      <c r="O884">
        <v>136.3269208316033</v>
      </c>
      <c r="P884">
        <v>5.0565126525447077</v>
      </c>
      <c r="Q884">
        <v>5.1072581364017564</v>
      </c>
      <c r="R884">
        <v>4.2364612180898442</v>
      </c>
      <c r="S884">
        <v>5.7657302411878177</v>
      </c>
      <c r="T884">
        <v>83148.864880352441</v>
      </c>
      <c r="U884">
        <v>83148.802571568696</v>
      </c>
      <c r="V884">
        <v>83092.998992402063</v>
      </c>
      <c r="W884">
        <v>83205.116898837397</v>
      </c>
      <c r="X884">
        <v>6130.8815422664584</v>
      </c>
      <c r="Y884">
        <v>6160.8392169591634</v>
      </c>
      <c r="Z884">
        <v>5910.8334619539628</v>
      </c>
      <c r="AA884">
        <v>6272.7410112712432</v>
      </c>
      <c r="AB884">
        <v>1154.372525511955</v>
      </c>
      <c r="AC884">
        <v>1139.123531623462</v>
      </c>
      <c r="AD884">
        <v>970.24175861713502</v>
      </c>
      <c r="AE884">
        <v>1365.971149210123</v>
      </c>
      <c r="AF884">
        <v>59.833560782770512</v>
      </c>
      <c r="AG884">
        <v>59.51391429655159</v>
      </c>
      <c r="AH884">
        <v>58.457630269653457</v>
      </c>
      <c r="AI884">
        <v>62.076787349607997</v>
      </c>
      <c r="AJ884">
        <v>0.50743227265062207</v>
      </c>
      <c r="AK884">
        <v>0.50743229874748152</v>
      </c>
      <c r="AL884">
        <v>0.50742628593640715</v>
      </c>
      <c r="AM884">
        <v>0.50743822481314327</v>
      </c>
      <c r="AN884">
        <v>0.97016230252120284</v>
      </c>
      <c r="AO884">
        <v>0.97016230252120261</v>
      </c>
      <c r="AP884">
        <v>0.97016230252120261</v>
      </c>
      <c r="AQ884">
        <v>0.97016230252120261</v>
      </c>
      <c r="AR884">
        <v>12.640598769765271</v>
      </c>
      <c r="AS884">
        <v>12.64059876976526</v>
      </c>
      <c r="AT884">
        <v>12.64059876976526</v>
      </c>
      <c r="AU884">
        <v>12.64059876976526</v>
      </c>
      <c r="AV884" t="str">
        <f>VLOOKUP(Sheet1[[#This Row],[NPDES ID2]],Combined_Sheet__Major_Only___2[[NPDES ID2]:[ECHO BFR]],3,FALSE)</f>
        <v>IL</v>
      </c>
      <c r="AW884" t="s">
        <v>41</v>
      </c>
      <c r="AX884" t="str">
        <f>VLOOKUP(Sheet1[[#This Row],[NPDES ID2]],Combined_Sheet__Major_Only___2[[NPDES ID2]:[ECHO BFR]],27,FALSE)</f>
        <v>tempSludgeStore</v>
      </c>
      <c r="AY884" t="str">
        <f>VLOOKUP(Sheet1[[#This Row],[NPDES ID2]],Combined_Sheet__Major_Only___2[[NPDES ID2]:[ECHO BFR]],28,FALSE)</f>
        <v>-</v>
      </c>
      <c r="AZ884" t="str">
        <f>VLOOKUP(Sheet1[[#This Row],[NPDES ID2]],Combined_Sheet__Major_Only___2[[NPDES ID2]:[ECHO BFR]],29,FALSE)</f>
        <v>thickening</v>
      </c>
      <c r="BA884">
        <f>VLOOKUP(Sheet1[[#This Row],[NPDES ID2]],Combined_Sheet__Major_Only___2[[NPDES ID2]:[ECHO BFR]],17,FALSE)</f>
        <v>41.653829999999999</v>
      </c>
      <c r="BB884">
        <f>VLOOKUP(Sheet1[[#This Row],[NPDES ID2]],Combined_Sheet__Major_Only___2[[NPDES ID2]:[ECHO BFR]],18,FALSE)</f>
        <v>-88.531599999999997</v>
      </c>
      <c r="BC884" t="str">
        <f>IF(ISNUMBER(SEARCH("aerobic",$AW884)),"aerobic","")</f>
        <v>aerobic</v>
      </c>
      <c r="BD884" t="str">
        <f>IF(ISNUMBER(SEARCH("anaer",$AW884)),"anaer","")</f>
        <v/>
      </c>
      <c r="BE884" t="str">
        <f>IF(ISNUMBER(SEARCH("thickening",$AZ884)),"thickening","")</f>
        <v>thickening</v>
      </c>
      <c r="BF884" s="3" t="str">
        <f>IF(ISNUMBER(SEARCH("airDry",$AW884)),"airDry","")</f>
        <v/>
      </c>
      <c r="BG884" s="3" t="str">
        <f>IF(ISNUMBER(SEARCH("heatDry",$AY884)),"heatDry","")</f>
        <v/>
      </c>
      <c r="BH884" s="3" t="str">
        <f>IF(AND(ISNUMBER(SEARCH("aerobic",$AW884)),ISNUMBER(SEARCH("anaer",$AW884))),"Combined Aer and Anaer.","")</f>
        <v/>
      </c>
    </row>
    <row r="885" spans="1:60" x14ac:dyDescent="0.25">
      <c r="A885" s="4">
        <v>1326</v>
      </c>
      <c r="B885" t="s">
        <v>6304</v>
      </c>
      <c r="C885">
        <v>170.66</v>
      </c>
      <c r="D885">
        <v>681.21601290554293</v>
      </c>
      <c r="E885">
        <v>679.76563930105613</v>
      </c>
      <c r="F885">
        <v>493.51166176032137</v>
      </c>
      <c r="G885">
        <v>886.35600339999314</v>
      </c>
      <c r="H885">
        <v>-114.5678706252659</v>
      </c>
      <c r="I885">
        <v>-116.9866472602597</v>
      </c>
      <c r="J885">
        <v>-132.74110912843199</v>
      </c>
      <c r="K885">
        <v>-90.918864523844931</v>
      </c>
      <c r="L885">
        <v>113.52702641631249</v>
      </c>
      <c r="M885">
        <v>113.0447857001023</v>
      </c>
      <c r="N885">
        <v>111.4484074405035</v>
      </c>
      <c r="O885">
        <v>116.9147155513467</v>
      </c>
      <c r="P885">
        <v>3.9901061090119221</v>
      </c>
      <c r="Q885">
        <v>4.0410621519592809</v>
      </c>
      <c r="R885">
        <v>3.297167093043023</v>
      </c>
      <c r="S885">
        <v>4.559521307564018</v>
      </c>
      <c r="T885">
        <v>83187.763189888588</v>
      </c>
      <c r="U885">
        <v>83187.70085258648</v>
      </c>
      <c r="V885">
        <v>83131.871732447253</v>
      </c>
      <c r="W885">
        <v>83244.04095459418</v>
      </c>
      <c r="X885">
        <v>5628.7305910376317</v>
      </c>
      <c r="Y885">
        <v>5650.4053830131325</v>
      </c>
      <c r="Z885">
        <v>5467.8095317122788</v>
      </c>
      <c r="AA885">
        <v>5732.2633192686972</v>
      </c>
      <c r="AB885">
        <v>1003.779487926535</v>
      </c>
      <c r="AC885">
        <v>993.84127063668666</v>
      </c>
      <c r="AD885">
        <v>851.80415871398702</v>
      </c>
      <c r="AE885">
        <v>1182.039884715839</v>
      </c>
      <c r="AF885">
        <v>65.192540091995113</v>
      </c>
      <c r="AG885">
        <v>64.91536911251859</v>
      </c>
      <c r="AH885">
        <v>63.999410624584513</v>
      </c>
      <c r="AI885">
        <v>67.137723941919504</v>
      </c>
      <c r="AJ885">
        <v>0.57287735025500941</v>
      </c>
      <c r="AK885">
        <v>0.57287737223996849</v>
      </c>
      <c r="AL885">
        <v>0.57287230828049074</v>
      </c>
      <c r="AM885">
        <v>0.57288236311306584</v>
      </c>
      <c r="AN885">
        <v>0.97017565770680736</v>
      </c>
      <c r="AO885">
        <v>0.97017565770680747</v>
      </c>
      <c r="AP885">
        <v>0.97017565770680747</v>
      </c>
      <c r="AQ885">
        <v>0.97017565770680747</v>
      </c>
      <c r="AR885">
        <v>14.205996281499891</v>
      </c>
      <c r="AS885">
        <v>14.205996281499891</v>
      </c>
      <c r="AT885">
        <v>14.205996281499891</v>
      </c>
      <c r="AU885">
        <v>14.205996281499891</v>
      </c>
      <c r="AV885" t="str">
        <f>VLOOKUP(Sheet1[[#This Row],[NPDES ID2]],Combined_Sheet__Major_Only___2[[NPDES ID2]:[ECHO BFR]],3,FALSE)</f>
        <v>NC</v>
      </c>
      <c r="AW885" t="s">
        <v>41</v>
      </c>
      <c r="AX885" t="str">
        <f>VLOOKUP(Sheet1[[#This Row],[NPDES ID2]],Combined_Sheet__Major_Only___2[[NPDES ID2]:[ECHO BFR]],27,FALSE)</f>
        <v>-</v>
      </c>
      <c r="AY885" t="str">
        <f>VLOOKUP(Sheet1[[#This Row],[NPDES ID2]],Combined_Sheet__Major_Only___2[[NPDES ID2]:[ECHO BFR]],28,FALSE)</f>
        <v>-</v>
      </c>
      <c r="AZ885" t="str">
        <f>VLOOKUP(Sheet1[[#This Row],[NPDES ID2]],Combined_Sheet__Major_Only___2[[NPDES ID2]:[ECHO BFR]],29,FALSE)</f>
        <v>thickening</v>
      </c>
      <c r="BA885">
        <f>VLOOKUP(Sheet1[[#This Row],[NPDES ID2]],Combined_Sheet__Major_Only___2[[NPDES ID2]:[ECHO BFR]],17,FALSE)</f>
        <v>34.887658000000002</v>
      </c>
      <c r="BB885">
        <f>VLOOKUP(Sheet1[[#This Row],[NPDES ID2]],Combined_Sheet__Major_Only___2[[NPDES ID2]:[ECHO BFR]],18,FALSE)</f>
        <v>-76.909441000000001</v>
      </c>
      <c r="BC885" t="str">
        <f>IF(ISNUMBER(SEARCH("aerobic",$AW885)),"aerobic","")</f>
        <v>aerobic</v>
      </c>
      <c r="BD885" t="str">
        <f>IF(ISNUMBER(SEARCH("anaer",$AW885)),"anaer","")</f>
        <v/>
      </c>
      <c r="BE885" t="str">
        <f>IF(ISNUMBER(SEARCH("thickening",$AZ885)),"thickening","")</f>
        <v>thickening</v>
      </c>
      <c r="BF885" s="2" t="str">
        <f>IF(ISNUMBER(SEARCH("airDry",$AW885)),"airDry","")</f>
        <v/>
      </c>
      <c r="BG885" s="2" t="str">
        <f>IF(ISNUMBER(SEARCH("heatDry",$AY885)),"heatDry","")</f>
        <v/>
      </c>
      <c r="BH885" s="2" t="str">
        <f>IF(AND(ISNUMBER(SEARCH("aerobic",$AW885)),ISNUMBER(SEARCH("anaer",$AW885))),"Combined Aer and Anaer.","")</f>
        <v/>
      </c>
    </row>
    <row r="886" spans="1:60" x14ac:dyDescent="0.25">
      <c r="A886" s="4">
        <v>2532</v>
      </c>
      <c r="B886" t="s">
        <v>11754</v>
      </c>
      <c r="C886">
        <v>142.97</v>
      </c>
      <c r="D886">
        <v>837.9293320923174</v>
      </c>
      <c r="E886">
        <v>836.39251423734254</v>
      </c>
      <c r="F886">
        <v>600.80607547623856</v>
      </c>
      <c r="G886">
        <v>1090.9763793570501</v>
      </c>
      <c r="H886">
        <v>-122.861555648501</v>
      </c>
      <c r="I886">
        <v>-125.3179067206588</v>
      </c>
      <c r="J886">
        <v>-141.35728309232061</v>
      </c>
      <c r="K886">
        <v>-99.637866197107144</v>
      </c>
      <c r="L886">
        <v>89.136329172460393</v>
      </c>
      <c r="M886">
        <v>88.685019696947052</v>
      </c>
      <c r="N886">
        <v>87.191200594364986</v>
      </c>
      <c r="O886">
        <v>92.30651500705666</v>
      </c>
      <c r="P886">
        <v>3.3552533918072931</v>
      </c>
      <c r="Q886">
        <v>3.3834607165934729</v>
      </c>
      <c r="R886">
        <v>2.8035270881170038</v>
      </c>
      <c r="S886">
        <v>3.8193663632246708</v>
      </c>
      <c r="T886">
        <v>83194.317742231739</v>
      </c>
      <c r="U886">
        <v>83194.255400124151</v>
      </c>
      <c r="V886">
        <v>83138.421976208134</v>
      </c>
      <c r="W886">
        <v>83250.599845299395</v>
      </c>
      <c r="X886">
        <v>6006.8496440620374</v>
      </c>
      <c r="Y886">
        <v>6034.6823715514929</v>
      </c>
      <c r="Z886">
        <v>5802.2657177143446</v>
      </c>
      <c r="AA886">
        <v>6138.6438857092126</v>
      </c>
      <c r="AB886">
        <v>977.31198072382244</v>
      </c>
      <c r="AC886">
        <v>967.993889088591</v>
      </c>
      <c r="AD886">
        <v>840.32668461345111</v>
      </c>
      <c r="AE886">
        <v>1131.321108046443</v>
      </c>
      <c r="AF886">
        <v>61.099764035332008</v>
      </c>
      <c r="AG886">
        <v>60.790213550162761</v>
      </c>
      <c r="AH886">
        <v>59.766850288953513</v>
      </c>
      <c r="AI886">
        <v>63.272665201221237</v>
      </c>
      <c r="AJ886">
        <v>0.52288463542966557</v>
      </c>
      <c r="AK886">
        <v>0.52288465234787929</v>
      </c>
      <c r="AL886">
        <v>0.52288075596562111</v>
      </c>
      <c r="AM886">
        <v>0.52288849248441482</v>
      </c>
      <c r="AN886">
        <v>0.97017790694293626</v>
      </c>
      <c r="AO886">
        <v>0.97017790694293615</v>
      </c>
      <c r="AP886">
        <v>0.97017790694293615</v>
      </c>
      <c r="AQ886">
        <v>0.97017790694293615</v>
      </c>
      <c r="AR886">
        <v>14.052001738426419</v>
      </c>
      <c r="AS886">
        <v>14.052001738426419</v>
      </c>
      <c r="AT886">
        <v>14.052001738426419</v>
      </c>
      <c r="AU886">
        <v>14.052001738426419</v>
      </c>
      <c r="AV886" t="str">
        <f>VLOOKUP(Sheet1[[#This Row],[NPDES ID2]],Combined_Sheet__Major_Only___2[[NPDES ID2]:[ECHO BFR]],3,FALSE)</f>
        <v>PA</v>
      </c>
      <c r="AW886" t="s">
        <v>41</v>
      </c>
      <c r="AX886" t="str">
        <f>VLOOKUP(Sheet1[[#This Row],[NPDES ID2]],Combined_Sheet__Major_Only___2[[NPDES ID2]:[ECHO BFR]],27,FALSE)</f>
        <v>-</v>
      </c>
      <c r="AY886" t="str">
        <f>VLOOKUP(Sheet1[[#This Row],[NPDES ID2]],Combined_Sheet__Major_Only___2[[NPDES ID2]:[ECHO BFR]],28,FALSE)</f>
        <v>-</v>
      </c>
      <c r="AZ886" t="str">
        <f>VLOOKUP(Sheet1[[#This Row],[NPDES ID2]],Combined_Sheet__Major_Only___2[[NPDES ID2]:[ECHO BFR]],29,FALSE)</f>
        <v>thickening</v>
      </c>
      <c r="BA886">
        <f>VLOOKUP(Sheet1[[#This Row],[NPDES ID2]],Combined_Sheet__Major_Only___2[[NPDES ID2]:[ECHO BFR]],17,FALSE)</f>
        <v>41.554110000000001</v>
      </c>
      <c r="BB886">
        <f>VLOOKUP(Sheet1[[#This Row],[NPDES ID2]],Combined_Sheet__Major_Only___2[[NPDES ID2]:[ECHO BFR]],18,FALSE)</f>
        <v>-75.244259999999997</v>
      </c>
      <c r="BC886" t="str">
        <f>IF(ISNUMBER(SEARCH("aerobic",$AW886)),"aerobic","")</f>
        <v>aerobic</v>
      </c>
      <c r="BD886" t="str">
        <f>IF(ISNUMBER(SEARCH("anaer",$AW886)),"anaer","")</f>
        <v/>
      </c>
      <c r="BE886" t="str">
        <f>IF(ISNUMBER(SEARCH("thickening",$AZ886)),"thickening","")</f>
        <v>thickening</v>
      </c>
      <c r="BF886" s="2" t="str">
        <f>IF(ISNUMBER(SEARCH("airDry",$AW886)),"airDry","")</f>
        <v/>
      </c>
      <c r="BG886" s="2" t="str">
        <f>IF(ISNUMBER(SEARCH("heatDry",$AY886)),"heatDry","")</f>
        <v/>
      </c>
      <c r="BH886" s="2" t="str">
        <f>IF(AND(ISNUMBER(SEARCH("aerobic",$AW886)),ISNUMBER(SEARCH("anaer",$AW886))),"Combined Aer and Anaer.","")</f>
        <v/>
      </c>
    </row>
    <row r="887" spans="1:60" x14ac:dyDescent="0.25">
      <c r="A887" s="4">
        <v>520</v>
      </c>
      <c r="B887" t="s">
        <v>2567</v>
      </c>
      <c r="C887">
        <v>303</v>
      </c>
      <c r="D887">
        <v>472.08290731509152</v>
      </c>
      <c r="E887">
        <v>477.19626235885391</v>
      </c>
      <c r="F887">
        <v>358.68238280443018</v>
      </c>
      <c r="G887">
        <v>602.83592824566358</v>
      </c>
      <c r="H887">
        <v>-117.7188988154688</v>
      </c>
      <c r="I887">
        <v>-120.0373644205001</v>
      </c>
      <c r="J887">
        <v>-135.60243034168531</v>
      </c>
      <c r="K887">
        <v>-94.280516679134095</v>
      </c>
      <c r="L887">
        <v>196.4799294656479</v>
      </c>
      <c r="M887">
        <v>195.5836475197398</v>
      </c>
      <c r="N887">
        <v>192.6156322494507</v>
      </c>
      <c r="O887">
        <v>202.7775332069956</v>
      </c>
      <c r="P887">
        <v>7.0949970553944217</v>
      </c>
      <c r="Q887">
        <v>7.1750429988962221</v>
      </c>
      <c r="R887">
        <v>5.8972830857825338</v>
      </c>
      <c r="S887">
        <v>8.08605344064914</v>
      </c>
      <c r="T887">
        <v>83395.928258193773</v>
      </c>
      <c r="U887">
        <v>83395.865768275078</v>
      </c>
      <c r="V887">
        <v>83339.899965118922</v>
      </c>
      <c r="W887">
        <v>83452.343804305332</v>
      </c>
      <c r="X887">
        <v>5789.0066968826113</v>
      </c>
      <c r="Y887">
        <v>5813.056425284467</v>
      </c>
      <c r="Z887">
        <v>5611.2419998660034</v>
      </c>
      <c r="AA887">
        <v>5903.4226341940721</v>
      </c>
      <c r="AB887">
        <v>1128.2639855625971</v>
      </c>
      <c r="AC887">
        <v>1114.100589785071</v>
      </c>
      <c r="AD887">
        <v>942.61132286038503</v>
      </c>
      <c r="AE887">
        <v>1347.3119009244019</v>
      </c>
      <c r="AF887">
        <v>63.549131080646987</v>
      </c>
      <c r="AG887">
        <v>63.258795567187448</v>
      </c>
      <c r="AH887">
        <v>62.300190878391703</v>
      </c>
      <c r="AI887">
        <v>65.585680566442434</v>
      </c>
      <c r="AJ887">
        <v>0.55279529939949024</v>
      </c>
      <c r="AK887">
        <v>0.55279533866937247</v>
      </c>
      <c r="AL887">
        <v>0.55278628683631337</v>
      </c>
      <c r="AM887">
        <v>0.55280425999391836</v>
      </c>
      <c r="AN887">
        <v>0.97024692554677461</v>
      </c>
      <c r="AO887">
        <v>0.97024692554677461</v>
      </c>
      <c r="AP887">
        <v>0.97024692554677461</v>
      </c>
      <c r="AQ887">
        <v>0.97024692554677461</v>
      </c>
      <c r="AR887">
        <v>13.16987003889898</v>
      </c>
      <c r="AS887">
        <v>13.16987003889898</v>
      </c>
      <c r="AT887">
        <v>13.16987003889898</v>
      </c>
      <c r="AU887">
        <v>13.16987003889898</v>
      </c>
      <c r="AV887" t="str">
        <f>VLOOKUP(Sheet1[[#This Row],[NPDES ID2]],Combined_Sheet__Major_Only___2[[NPDES ID2]:[ECHO BFR]],3,FALSE)</f>
        <v>WY</v>
      </c>
      <c r="AW887" t="s">
        <v>41</v>
      </c>
      <c r="AX887" t="str">
        <f>VLOOKUP(Sheet1[[#This Row],[NPDES ID2]],Combined_Sheet__Major_Only___2[[NPDES ID2]:[ECHO BFR]],27,FALSE)</f>
        <v>tempSludgeStore</v>
      </c>
      <c r="AY887" t="str">
        <f>VLOOKUP(Sheet1[[#This Row],[NPDES ID2]],Combined_Sheet__Major_Only___2[[NPDES ID2]:[ECHO BFR]],28,FALSE)</f>
        <v>highTempCompost</v>
      </c>
      <c r="AZ887" t="str">
        <f>VLOOKUP(Sheet1[[#This Row],[NPDES ID2]],Combined_Sheet__Major_Only___2[[NPDES ID2]:[ECHO BFR]],29,FALSE)</f>
        <v>preliminaryOps, thickening</v>
      </c>
      <c r="BA887">
        <f>VLOOKUP(Sheet1[[#This Row],[NPDES ID2]],Combined_Sheet__Major_Only___2[[NPDES ID2]:[ECHO BFR]],17,FALSE)</f>
        <v>41.338099999999997</v>
      </c>
      <c r="BB887">
        <f>VLOOKUP(Sheet1[[#This Row],[NPDES ID2]],Combined_Sheet__Major_Only___2[[NPDES ID2]:[ECHO BFR]],18,FALSE)</f>
        <v>-105.599</v>
      </c>
      <c r="BC887" t="str">
        <f>IF(ISNUMBER(SEARCH("aerobic",$AW887)),"aerobic","")</f>
        <v>aerobic</v>
      </c>
      <c r="BD887" t="str">
        <f>IF(ISNUMBER(SEARCH("anaer",$AW887)),"anaer","")</f>
        <v/>
      </c>
      <c r="BE887" t="str">
        <f>IF(ISNUMBER(SEARCH("thickening",$AZ887)),"thickening","")</f>
        <v>thickening</v>
      </c>
      <c r="BF887" s="2" t="str">
        <f>IF(ISNUMBER(SEARCH("airDry",$AW887)),"airDry","")</f>
        <v/>
      </c>
      <c r="BG887" s="2" t="str">
        <f>IF(ISNUMBER(SEARCH("heatDry",$AY887)),"heatDry","")</f>
        <v/>
      </c>
      <c r="BH887" s="2" t="str">
        <f>IF(AND(ISNUMBER(SEARCH("aerobic",$AW887)),ISNUMBER(SEARCH("anaer",$AW887))),"Combined Aer and Anaer.","")</f>
        <v/>
      </c>
    </row>
    <row r="888" spans="1:60" x14ac:dyDescent="0.25">
      <c r="A888" s="4">
        <v>506</v>
      </c>
      <c r="B888" t="s">
        <v>2504</v>
      </c>
      <c r="C888">
        <v>348.41</v>
      </c>
      <c r="D888">
        <v>474.56303225275258</v>
      </c>
      <c r="E888">
        <v>479.06102420876908</v>
      </c>
      <c r="F888">
        <v>362.87077935424048</v>
      </c>
      <c r="G888">
        <v>596.16973514310882</v>
      </c>
      <c r="H888">
        <v>-128.08414248614471</v>
      </c>
      <c r="I888">
        <v>-130.5062911995484</v>
      </c>
      <c r="J888">
        <v>-147.01089608083089</v>
      </c>
      <c r="K888">
        <v>-105.2029730832172</v>
      </c>
      <c r="L888">
        <v>208.81594553666179</v>
      </c>
      <c r="M888">
        <v>207.6499535955102</v>
      </c>
      <c r="N888">
        <v>203.78884328102271</v>
      </c>
      <c r="O888">
        <v>217.008575772315</v>
      </c>
      <c r="P888">
        <v>8.1936030855734927</v>
      </c>
      <c r="Q888">
        <v>8.2613335117907951</v>
      </c>
      <c r="R888">
        <v>6.8810267855348348</v>
      </c>
      <c r="S888">
        <v>9.3605043452860937</v>
      </c>
      <c r="T888">
        <v>83447.931406762495</v>
      </c>
      <c r="U888">
        <v>83447.868878717563</v>
      </c>
      <c r="V888">
        <v>83391.868929836128</v>
      </c>
      <c r="W888">
        <v>83504.381372995442</v>
      </c>
      <c r="X888">
        <v>6268.1286150813085</v>
      </c>
      <c r="Y888">
        <v>6300.0902926101026</v>
      </c>
      <c r="Z888">
        <v>6032.8242310512778</v>
      </c>
      <c r="AA888">
        <v>6419.9379036139344</v>
      </c>
      <c r="AB888">
        <v>979.47282155100515</v>
      </c>
      <c r="AC888">
        <v>970.31340192326297</v>
      </c>
      <c r="AD888">
        <v>847.88261202106571</v>
      </c>
      <c r="AE888">
        <v>1125.9341770617621</v>
      </c>
      <c r="AF888">
        <v>58.736499258698522</v>
      </c>
      <c r="AG888">
        <v>58.408066008866939</v>
      </c>
      <c r="AH888">
        <v>57.323407822919137</v>
      </c>
      <c r="AI888">
        <v>61.040600759977728</v>
      </c>
      <c r="AJ888">
        <v>0.49404990535283161</v>
      </c>
      <c r="AK888">
        <v>0.49404994466591651</v>
      </c>
      <c r="AL888">
        <v>0.4940408811688406</v>
      </c>
      <c r="AM888">
        <v>0.49405887752126088</v>
      </c>
      <c r="AN888">
        <v>0.97026467631597246</v>
      </c>
      <c r="AO888">
        <v>0.97026467631597224</v>
      </c>
      <c r="AP888">
        <v>0.97026467631597224</v>
      </c>
      <c r="AQ888">
        <v>0.97026467631597224</v>
      </c>
      <c r="AR888">
        <v>13.8420840250298</v>
      </c>
      <c r="AS888">
        <v>13.8420840250298</v>
      </c>
      <c r="AT888">
        <v>13.8420840250298</v>
      </c>
      <c r="AU888">
        <v>13.8420840250298</v>
      </c>
      <c r="AV888" t="str">
        <f>VLOOKUP(Sheet1[[#This Row],[NPDES ID2]],Combined_Sheet__Major_Only___2[[NPDES ID2]:[ECHO BFR]],3,FALSE)</f>
        <v>CA</v>
      </c>
      <c r="AW888" t="s">
        <v>41</v>
      </c>
      <c r="AX888" t="str">
        <f>VLOOKUP(Sheet1[[#This Row],[NPDES ID2]],Combined_Sheet__Major_Only___2[[NPDES ID2]:[ECHO BFR]],27,FALSE)</f>
        <v>-</v>
      </c>
      <c r="AY888" t="str">
        <f>VLOOKUP(Sheet1[[#This Row],[NPDES ID2]],Combined_Sheet__Major_Only___2[[NPDES ID2]:[ECHO BFR]],28,FALSE)</f>
        <v>-</v>
      </c>
      <c r="AZ888" t="str">
        <f>VLOOKUP(Sheet1[[#This Row],[NPDES ID2]],Combined_Sheet__Major_Only___2[[NPDES ID2]:[ECHO BFR]],29,FALSE)</f>
        <v>thickening</v>
      </c>
      <c r="BA888">
        <f>VLOOKUP(Sheet1[[#This Row],[NPDES ID2]],Combined_Sheet__Major_Only___2[[NPDES ID2]:[ECHO BFR]],17,FALSE)</f>
        <v>40.507171999999997</v>
      </c>
      <c r="BB888">
        <f>VLOOKUP(Sheet1[[#This Row],[NPDES ID2]],Combined_Sheet__Major_Only___2[[NPDES ID2]:[ECHO BFR]],18,FALSE)</f>
        <v>-122.302753</v>
      </c>
      <c r="BC888" t="str">
        <f>IF(ISNUMBER(SEARCH("aerobic",$AW888)),"aerobic","")</f>
        <v>aerobic</v>
      </c>
      <c r="BD888" t="str">
        <f>IF(ISNUMBER(SEARCH("anaer",$AW888)),"anaer","")</f>
        <v/>
      </c>
      <c r="BE888" t="str">
        <f>IF(ISNUMBER(SEARCH("thickening",$AZ888)),"thickening","")</f>
        <v>thickening</v>
      </c>
      <c r="BF888" s="2" t="str">
        <f>IF(ISNUMBER(SEARCH("airDry",$AW888)),"airDry","")</f>
        <v/>
      </c>
      <c r="BG888" s="2" t="str">
        <f>IF(ISNUMBER(SEARCH("heatDry",$AY888)),"heatDry","")</f>
        <v/>
      </c>
      <c r="BH888" s="2" t="str">
        <f>IF(AND(ISNUMBER(SEARCH("aerobic",$AW888)),ISNUMBER(SEARCH("anaer",$AW888))),"Combined Aer and Anaer.","")</f>
        <v/>
      </c>
    </row>
    <row r="889" spans="1:60" x14ac:dyDescent="0.25">
      <c r="A889" s="4">
        <v>2463</v>
      </c>
      <c r="B889" t="s">
        <v>11469</v>
      </c>
      <c r="C889">
        <v>213.64</v>
      </c>
      <c r="D889">
        <v>595.00778428907006</v>
      </c>
      <c r="E889">
        <v>592.44717920155915</v>
      </c>
      <c r="F889">
        <v>437.8534369961925</v>
      </c>
      <c r="G889">
        <v>770.23400198622744</v>
      </c>
      <c r="H889">
        <v>-118.6443786752247</v>
      </c>
      <c r="I889">
        <v>-120.9482860249317</v>
      </c>
      <c r="J889">
        <v>-136.64356184489429</v>
      </c>
      <c r="K889">
        <v>-95.220604551063516</v>
      </c>
      <c r="L889">
        <v>137.5723278610501</v>
      </c>
      <c r="M889">
        <v>136.93264976487791</v>
      </c>
      <c r="N889">
        <v>134.81495846172751</v>
      </c>
      <c r="O889">
        <v>142.06618189729559</v>
      </c>
      <c r="P889">
        <v>5.004617155962805</v>
      </c>
      <c r="Q889">
        <v>5.0571533534436863</v>
      </c>
      <c r="R889">
        <v>4.163724855640214</v>
      </c>
      <c r="S889">
        <v>5.7057716348330487</v>
      </c>
      <c r="T889">
        <v>83646.967232185401</v>
      </c>
      <c r="U889">
        <v>83646.904558216993</v>
      </c>
      <c r="V889">
        <v>83590.773920659922</v>
      </c>
      <c r="W889">
        <v>83703.548937312327</v>
      </c>
      <c r="X889">
        <v>5847.1086282828237</v>
      </c>
      <c r="Y889">
        <v>5871.8935957310114</v>
      </c>
      <c r="Z889">
        <v>5664.1324913308817</v>
      </c>
      <c r="AA889">
        <v>5964.889020986896</v>
      </c>
      <c r="AB889">
        <v>910.64757568778134</v>
      </c>
      <c r="AC889">
        <v>903.27731893585519</v>
      </c>
      <c r="AD889">
        <v>788.31696414677094</v>
      </c>
      <c r="AE889">
        <v>1048.9366759881541</v>
      </c>
      <c r="AF889">
        <v>63.107336152942317</v>
      </c>
      <c r="AG889">
        <v>62.813612009460087</v>
      </c>
      <c r="AH889">
        <v>61.843075261278358</v>
      </c>
      <c r="AI889">
        <v>65.168541602659928</v>
      </c>
      <c r="AJ889">
        <v>0.5473984709123868</v>
      </c>
      <c r="AK889">
        <v>0.54739849655139938</v>
      </c>
      <c r="AL889">
        <v>0.54739258982689232</v>
      </c>
      <c r="AM889">
        <v>0.5474043180487399</v>
      </c>
      <c r="AN889">
        <v>0.97033242003963627</v>
      </c>
      <c r="AO889">
        <v>0.97033242003963638</v>
      </c>
      <c r="AP889">
        <v>0.97033242003963638</v>
      </c>
      <c r="AQ889">
        <v>0.97033242003963638</v>
      </c>
      <c r="AR889">
        <v>14.903019754700111</v>
      </c>
      <c r="AS889">
        <v>14.903019754700111</v>
      </c>
      <c r="AT889">
        <v>14.903019754700111</v>
      </c>
      <c r="AU889">
        <v>14.903019754700111</v>
      </c>
      <c r="AV889" t="str">
        <f>VLOOKUP(Sheet1[[#This Row],[NPDES ID2]],Combined_Sheet__Major_Only___2[[NPDES ID2]:[ECHO BFR]],3,FALSE)</f>
        <v>IA</v>
      </c>
      <c r="AW889" t="s">
        <v>544</v>
      </c>
      <c r="AX889" t="str">
        <f>VLOOKUP(Sheet1[[#This Row],[NPDES ID2]],Combined_Sheet__Major_Only___2[[NPDES ID2]:[ECHO BFR]],27,FALSE)</f>
        <v>-</v>
      </c>
      <c r="AY889" t="str">
        <f>VLOOKUP(Sheet1[[#This Row],[NPDES ID2]],Combined_Sheet__Major_Only___2[[NPDES ID2]:[ECHO BFR]],28,FALSE)</f>
        <v>-</v>
      </c>
      <c r="AZ889" t="str">
        <f>VLOOKUP(Sheet1[[#This Row],[NPDES ID2]],Combined_Sheet__Major_Only___2[[NPDES ID2]:[ECHO BFR]],29,FALSE)</f>
        <v>thickening</v>
      </c>
      <c r="BA889">
        <f>VLOOKUP(Sheet1[[#This Row],[NPDES ID2]],Combined_Sheet__Major_Only___2[[NPDES ID2]:[ECHO BFR]],17,FALSE)</f>
        <v>42.041220000000003</v>
      </c>
      <c r="BB889">
        <f>VLOOKUP(Sheet1[[#This Row],[NPDES ID2]],Combined_Sheet__Major_Only___2[[NPDES ID2]:[ECHO BFR]],18,FALSE)</f>
        <v>-93.890709999999999</v>
      </c>
      <c r="BC889" t="str">
        <f>IF(ISNUMBER(SEARCH("aerobic",$AW889)),"aerobic","")</f>
        <v>aerobic</v>
      </c>
      <c r="BD889" t="str">
        <f>IF(ISNUMBER(SEARCH("anaer",$AW889)),"anaer","")</f>
        <v/>
      </c>
      <c r="BE889" t="str">
        <f>IF(ISNUMBER(SEARCH("thickening",$AZ889)),"thickening","")</f>
        <v>thickening</v>
      </c>
      <c r="BF889" s="3" t="str">
        <f>IF(ISNUMBER(SEARCH("airDry",$AW889)),"airDry","")</f>
        <v/>
      </c>
      <c r="BG889" s="3" t="str">
        <f>IF(ISNUMBER(SEARCH("heatDry",$AY889)),"heatDry","")</f>
        <v/>
      </c>
      <c r="BH889" s="3" t="str">
        <f>IF(AND(ISNUMBER(SEARCH("aerobic",$AW889)),ISNUMBER(SEARCH("anaer",$AW889))),"Combined Aer and Anaer.","")</f>
        <v/>
      </c>
    </row>
    <row r="890" spans="1:60" x14ac:dyDescent="0.25">
      <c r="A890" s="4">
        <v>1992</v>
      </c>
      <c r="B890" t="s">
        <v>9382</v>
      </c>
      <c r="C890">
        <v>1800.8</v>
      </c>
      <c r="D890">
        <v>491.80998778681823</v>
      </c>
      <c r="E890">
        <v>492.12885188568362</v>
      </c>
      <c r="F890">
        <v>416.56480869799339</v>
      </c>
      <c r="G890">
        <v>570.05942546525955</v>
      </c>
      <c r="H890">
        <v>-116.0600767449547</v>
      </c>
      <c r="I890">
        <v>-118.5511443635399</v>
      </c>
      <c r="J890">
        <v>-134.19309270343879</v>
      </c>
      <c r="K890">
        <v>-92.977549397547065</v>
      </c>
      <c r="L890">
        <v>1178.640459724628</v>
      </c>
      <c r="M890">
        <v>1173.4116257968069</v>
      </c>
      <c r="N890">
        <v>1156.0327091073029</v>
      </c>
      <c r="O890">
        <v>1215.462476037249</v>
      </c>
      <c r="P890">
        <v>42.14044704346761</v>
      </c>
      <c r="Q890">
        <v>42.660126121610219</v>
      </c>
      <c r="R890">
        <v>34.983638478883812</v>
      </c>
      <c r="S890">
        <v>48.006540928122533</v>
      </c>
      <c r="T890">
        <v>83778.773329225995</v>
      </c>
      <c r="U890">
        <v>83778.710558623716</v>
      </c>
      <c r="V890">
        <v>83722.493376022656</v>
      </c>
      <c r="W890">
        <v>83835.442274875619</v>
      </c>
      <c r="X890">
        <v>5761.6484963477633</v>
      </c>
      <c r="Y890">
        <v>5784.9058488799474</v>
      </c>
      <c r="Z890">
        <v>5589.1948506591471</v>
      </c>
      <c r="AA890">
        <v>5872.6978863752556</v>
      </c>
      <c r="AB890">
        <v>911.46243363131669</v>
      </c>
      <c r="AC890">
        <v>904.15966707956727</v>
      </c>
      <c r="AD890">
        <v>787.5291063022114</v>
      </c>
      <c r="AE890">
        <v>1052.9547166890729</v>
      </c>
      <c r="AF890">
        <v>64.148440104642617</v>
      </c>
      <c r="AG890">
        <v>63.861376883129893</v>
      </c>
      <c r="AH890">
        <v>62.923148221561362</v>
      </c>
      <c r="AI890">
        <v>66.150627251672475</v>
      </c>
      <c r="AJ890">
        <v>0.56011748503485481</v>
      </c>
      <c r="AK890">
        <v>0.56011770376729264</v>
      </c>
      <c r="AL890">
        <v>0.56006692499276112</v>
      </c>
      <c r="AM890">
        <v>0.56016775780047645</v>
      </c>
      <c r="AN890">
        <v>0.97037711185943654</v>
      </c>
      <c r="AO890">
        <v>0.97037711185943676</v>
      </c>
      <c r="AP890">
        <v>0.97037711185943676</v>
      </c>
      <c r="AQ890">
        <v>0.97037711185943676</v>
      </c>
      <c r="AR890">
        <v>15.005622505050241</v>
      </c>
      <c r="AS890">
        <v>15.005622505050241</v>
      </c>
      <c r="AT890">
        <v>15.005622505050241</v>
      </c>
      <c r="AU890">
        <v>15.005622505050241</v>
      </c>
      <c r="AV890" t="str">
        <f>VLOOKUP(Sheet1[[#This Row],[NPDES ID2]],Combined_Sheet__Major_Only___2[[NPDES ID2]:[ECHO BFR]],3,FALSE)</f>
        <v>IL</v>
      </c>
      <c r="AW890" t="s">
        <v>41</v>
      </c>
      <c r="AX890" t="str">
        <f>VLOOKUP(Sheet1[[#This Row],[NPDES ID2]],Combined_Sheet__Major_Only___2[[NPDES ID2]:[ECHO BFR]],27,FALSE)</f>
        <v>-</v>
      </c>
      <c r="AY890" t="str">
        <f>VLOOKUP(Sheet1[[#This Row],[NPDES ID2]],Combined_Sheet__Major_Only___2[[NPDES ID2]:[ECHO BFR]],28,FALSE)</f>
        <v>-</v>
      </c>
      <c r="AZ890" t="str">
        <f>VLOOKUP(Sheet1[[#This Row],[NPDES ID2]],Combined_Sheet__Major_Only___2[[NPDES ID2]:[ECHO BFR]],29,FALSE)</f>
        <v>thickening, preliminaryOps</v>
      </c>
      <c r="BA890">
        <f>VLOOKUP(Sheet1[[#This Row],[NPDES ID2]],Combined_Sheet__Major_Only___2[[NPDES ID2]:[ECHO BFR]],17,FALSE)</f>
        <v>41.701050000000002</v>
      </c>
      <c r="BB890">
        <f>VLOOKUP(Sheet1[[#This Row],[NPDES ID2]],Combined_Sheet__Major_Only___2[[NPDES ID2]:[ECHO BFR]],18,FALSE)</f>
        <v>-88.166709999999995</v>
      </c>
      <c r="BC890" t="str">
        <f>IF(ISNUMBER(SEARCH("aerobic",$AW890)),"aerobic","")</f>
        <v>aerobic</v>
      </c>
      <c r="BD890" t="str">
        <f>IF(ISNUMBER(SEARCH("anaer",$AW890)),"anaer","")</f>
        <v/>
      </c>
      <c r="BE890" t="str">
        <f>IF(ISNUMBER(SEARCH("thickening",$AZ890)),"thickening","")</f>
        <v>thickening</v>
      </c>
      <c r="BF890" s="2" t="str">
        <f>IF(ISNUMBER(SEARCH("airDry",$AW890)),"airDry","")</f>
        <v/>
      </c>
      <c r="BG890" s="2" t="str">
        <f>IF(ISNUMBER(SEARCH("heatDry",$AY890)),"heatDry","")</f>
        <v/>
      </c>
      <c r="BH890" s="2" t="str">
        <f>IF(AND(ISNUMBER(SEARCH("aerobic",$AW890)),ISNUMBER(SEARCH("anaer",$AW890))),"Combined Aer and Anaer.","")</f>
        <v/>
      </c>
    </row>
    <row r="891" spans="1:60" x14ac:dyDescent="0.25">
      <c r="A891" s="4">
        <v>239</v>
      </c>
      <c r="B891" t="s">
        <v>1243</v>
      </c>
      <c r="C891">
        <v>2236.34</v>
      </c>
      <c r="D891">
        <v>603.40373177255299</v>
      </c>
      <c r="E891">
        <v>606.05492964165455</v>
      </c>
      <c r="F891">
        <v>515.26470354567857</v>
      </c>
      <c r="G891">
        <v>704.07328048007162</v>
      </c>
      <c r="H891">
        <v>-123.9685908807494</v>
      </c>
      <c r="I891">
        <v>-126.37042007404951</v>
      </c>
      <c r="J891">
        <v>-142.48456533800871</v>
      </c>
      <c r="K891">
        <v>-101.0439590886199</v>
      </c>
      <c r="L891">
        <v>1374.1098162128999</v>
      </c>
      <c r="M891">
        <v>1366.913242981374</v>
      </c>
      <c r="N891">
        <v>1342.96936050626</v>
      </c>
      <c r="O891">
        <v>1424.820987393761</v>
      </c>
      <c r="P891">
        <v>52.517153330084099</v>
      </c>
      <c r="Q891">
        <v>53.038941801138407</v>
      </c>
      <c r="R891">
        <v>43.967828642820344</v>
      </c>
      <c r="S891">
        <v>59.846400194823481</v>
      </c>
      <c r="T891">
        <v>83866.382017395459</v>
      </c>
      <c r="U891">
        <v>83866.319182562729</v>
      </c>
      <c r="V891">
        <v>83810.0444753255</v>
      </c>
      <c r="W891">
        <v>83923.108949950984</v>
      </c>
      <c r="X891">
        <v>6144.3875012340313</v>
      </c>
      <c r="Y891">
        <v>6173.8662714912598</v>
      </c>
      <c r="Z891">
        <v>5927.2981815006169</v>
      </c>
      <c r="AA891">
        <v>6284.427080321414</v>
      </c>
      <c r="AB891">
        <v>1191.5543227644459</v>
      </c>
      <c r="AC891">
        <v>1175.1180181118871</v>
      </c>
      <c r="AD891">
        <v>996.15910495007915</v>
      </c>
      <c r="AE891">
        <v>1417.664815030103</v>
      </c>
      <c r="AF891">
        <v>60.224089149708313</v>
      </c>
      <c r="AG891">
        <v>59.905490182518342</v>
      </c>
      <c r="AH891">
        <v>58.865884877497606</v>
      </c>
      <c r="AI891">
        <v>62.444210229497052</v>
      </c>
      <c r="AJ891">
        <v>0.51219738311012319</v>
      </c>
      <c r="AK891">
        <v>0.51219765649457427</v>
      </c>
      <c r="AL891">
        <v>0.51213398407832722</v>
      </c>
      <c r="AM891">
        <v>0.51226042433955721</v>
      </c>
      <c r="AN891">
        <v>0.97040674313575481</v>
      </c>
      <c r="AO891">
        <v>0.97040674313575492</v>
      </c>
      <c r="AP891">
        <v>0.97040674313575492</v>
      </c>
      <c r="AQ891">
        <v>0.97040674313575492</v>
      </c>
      <c r="AR891">
        <v>12.515204557589129</v>
      </c>
      <c r="AS891">
        <v>12.515204557589129</v>
      </c>
      <c r="AT891">
        <v>12.515204557589129</v>
      </c>
      <c r="AU891">
        <v>12.515204557589129</v>
      </c>
      <c r="AV891" t="str">
        <f>VLOOKUP(Sheet1[[#This Row],[NPDES ID2]],Combined_Sheet__Major_Only___2[[NPDES ID2]:[ECHO BFR]],3,FALSE)</f>
        <v>TX</v>
      </c>
      <c r="AW891" t="s">
        <v>41</v>
      </c>
      <c r="AX891" t="str">
        <f>VLOOKUP(Sheet1[[#This Row],[NPDES ID2]],Combined_Sheet__Major_Only___2[[NPDES ID2]:[ECHO BFR]],27,FALSE)</f>
        <v>-</v>
      </c>
      <c r="AY891" t="str">
        <f>VLOOKUP(Sheet1[[#This Row],[NPDES ID2]],Combined_Sheet__Major_Only___2[[NPDES ID2]:[ECHO BFR]],28,FALSE)</f>
        <v>-</v>
      </c>
      <c r="AZ891" t="str">
        <f>VLOOKUP(Sheet1[[#This Row],[NPDES ID2]],Combined_Sheet__Major_Only___2[[NPDES ID2]:[ECHO BFR]],29,FALSE)</f>
        <v>thickening</v>
      </c>
      <c r="BA891">
        <f>VLOOKUP(Sheet1[[#This Row],[NPDES ID2]],Combined_Sheet__Major_Only___2[[NPDES ID2]:[ECHO BFR]],17,FALSE)</f>
        <v>32.304499999999997</v>
      </c>
      <c r="BB891">
        <f>VLOOKUP(Sheet1[[#This Row],[NPDES ID2]],Combined_Sheet__Major_Only___2[[NPDES ID2]:[ECHO BFR]],18,FALSE)</f>
        <v>-96.615660000000005</v>
      </c>
      <c r="BC891" t="str">
        <f>IF(ISNUMBER(SEARCH("aerobic",$AW891)),"aerobic","")</f>
        <v>aerobic</v>
      </c>
      <c r="BD891" t="str">
        <f>IF(ISNUMBER(SEARCH("anaer",$AW891)),"anaer","")</f>
        <v/>
      </c>
      <c r="BE891" t="str">
        <f>IF(ISNUMBER(SEARCH("thickening",$AZ891)),"thickening","")</f>
        <v>thickening</v>
      </c>
      <c r="BF891" s="3" t="str">
        <f>IF(ISNUMBER(SEARCH("airDry",$AW891)),"airDry","")</f>
        <v/>
      </c>
      <c r="BG891" s="3" t="str">
        <f>IF(ISNUMBER(SEARCH("heatDry",$AY891)),"heatDry","")</f>
        <v/>
      </c>
      <c r="BH891" s="3" t="str">
        <f>IF(AND(ISNUMBER(SEARCH("aerobic",$AW891)),ISNUMBER(SEARCH("anaer",$AW891))),"Combined Aer and Anaer.","")</f>
        <v/>
      </c>
    </row>
    <row r="892" spans="1:60" x14ac:dyDescent="0.25">
      <c r="A892" s="4">
        <v>8</v>
      </c>
      <c r="B892" t="s">
        <v>102</v>
      </c>
      <c r="C892">
        <v>1101.3599999999999</v>
      </c>
      <c r="D892">
        <v>387.11151430937832</v>
      </c>
      <c r="E892">
        <v>387.04606483030949</v>
      </c>
      <c r="F892">
        <v>325.89558544827207</v>
      </c>
      <c r="G892">
        <v>456.91283796845352</v>
      </c>
      <c r="H892">
        <v>-115.465565292097</v>
      </c>
      <c r="I892">
        <v>-117.95556934669121</v>
      </c>
      <c r="J892">
        <v>-133.61316891595331</v>
      </c>
      <c r="K892">
        <v>-92.165962949182259</v>
      </c>
      <c r="L892">
        <v>725.43338665158967</v>
      </c>
      <c r="M892">
        <v>722.26884230303108</v>
      </c>
      <c r="N892">
        <v>711.76664502875735</v>
      </c>
      <c r="O892">
        <v>747.69817738413633</v>
      </c>
      <c r="P892">
        <v>25.764102616622431</v>
      </c>
      <c r="Q892">
        <v>26.093407504579471</v>
      </c>
      <c r="R892">
        <v>21.35528653807097</v>
      </c>
      <c r="S892">
        <v>29.37502790379585</v>
      </c>
      <c r="T892">
        <v>83976.211477708202</v>
      </c>
      <c r="U892">
        <v>83976.148562353803</v>
      </c>
      <c r="V892">
        <v>83919.801740125782</v>
      </c>
      <c r="W892">
        <v>84033.011104772857</v>
      </c>
      <c r="X892">
        <v>5738.6885054574077</v>
      </c>
      <c r="Y892">
        <v>5761.4354765833341</v>
      </c>
      <c r="Z892">
        <v>5569.94064326439</v>
      </c>
      <c r="AA892">
        <v>5847.3144162707931</v>
      </c>
      <c r="AB892">
        <v>1143.780617329063</v>
      </c>
      <c r="AC892">
        <v>1129.2156940532509</v>
      </c>
      <c r="AD892">
        <v>952.13615985920353</v>
      </c>
      <c r="AE892">
        <v>1372.51814706913</v>
      </c>
      <c r="AF892">
        <v>64.554032150010926</v>
      </c>
      <c r="AG892">
        <v>64.270787154204328</v>
      </c>
      <c r="AH892">
        <v>63.341284996843591</v>
      </c>
      <c r="AI892">
        <v>66.53406138186449</v>
      </c>
      <c r="AJ892">
        <v>0.56507370092215725</v>
      </c>
      <c r="AK892">
        <v>0.56507384656025827</v>
      </c>
      <c r="AL892">
        <v>0.56504013718275192</v>
      </c>
      <c r="AM892">
        <v>0.56510707277424355</v>
      </c>
      <c r="AN892">
        <v>0.97044380635470762</v>
      </c>
      <c r="AO892">
        <v>0.97044380635470762</v>
      </c>
      <c r="AP892">
        <v>0.97044380635470762</v>
      </c>
      <c r="AQ892">
        <v>0.97044380635470762</v>
      </c>
      <c r="AR892">
        <v>13.214303096658391</v>
      </c>
      <c r="AS892">
        <v>13.214303096658391</v>
      </c>
      <c r="AT892">
        <v>13.214303096658391</v>
      </c>
      <c r="AU892">
        <v>13.214303096658391</v>
      </c>
      <c r="AV892" t="str">
        <f>VLOOKUP(Sheet1[[#This Row],[NPDES ID2]],Combined_Sheet__Major_Only___2[[NPDES ID2]:[ECHO BFR]],3,FALSE)</f>
        <v>TX</v>
      </c>
      <c r="AW892" t="s">
        <v>41</v>
      </c>
      <c r="AX892" t="str">
        <f>VLOOKUP(Sheet1[[#This Row],[NPDES ID2]],Combined_Sheet__Major_Only___2[[NPDES ID2]:[ECHO BFR]],27,FALSE)</f>
        <v>-</v>
      </c>
      <c r="AY892" t="str">
        <f>VLOOKUP(Sheet1[[#This Row],[NPDES ID2]],Combined_Sheet__Major_Only___2[[NPDES ID2]:[ECHO BFR]],28,FALSE)</f>
        <v>-</v>
      </c>
      <c r="AZ892" t="str">
        <f>VLOOKUP(Sheet1[[#This Row],[NPDES ID2]],Combined_Sheet__Major_Only___2[[NPDES ID2]:[ECHO BFR]],29,FALSE)</f>
        <v>thickening</v>
      </c>
      <c r="BA892">
        <f>VLOOKUP(Sheet1[[#This Row],[NPDES ID2]],Combined_Sheet__Major_Only___2[[NPDES ID2]:[ECHO BFR]],17,FALSE)</f>
        <v>29.70102</v>
      </c>
      <c r="BB892">
        <f>VLOOKUP(Sheet1[[#This Row],[NPDES ID2]],Combined_Sheet__Major_Only___2[[NPDES ID2]:[ECHO BFR]],18,FALSE)</f>
        <v>-95.670860000000005</v>
      </c>
      <c r="BC892" t="str">
        <f>IF(ISNUMBER(SEARCH("aerobic",$AW892)),"aerobic","")</f>
        <v>aerobic</v>
      </c>
      <c r="BD892" t="str">
        <f>IF(ISNUMBER(SEARCH("anaer",$AW892)),"anaer","")</f>
        <v/>
      </c>
      <c r="BE892" t="str">
        <f>IF(ISNUMBER(SEARCH("thickening",$AZ892)),"thickening","")</f>
        <v>thickening</v>
      </c>
      <c r="BF892" s="2" t="str">
        <f>IF(ISNUMBER(SEARCH("airDry",$AW892)),"airDry","")</f>
        <v/>
      </c>
      <c r="BG892" s="2" t="str">
        <f>IF(ISNUMBER(SEARCH("heatDry",$AY892)),"heatDry","")</f>
        <v/>
      </c>
      <c r="BH892" s="2" t="str">
        <f>IF(AND(ISNUMBER(SEARCH("aerobic",$AW892)),ISNUMBER(SEARCH("anaer",$AW892))),"Combined Aer and Anaer.","")</f>
        <v/>
      </c>
    </row>
    <row r="893" spans="1:60" x14ac:dyDescent="0.25">
      <c r="A893" s="4">
        <v>634</v>
      </c>
      <c r="B893" t="s">
        <v>3131</v>
      </c>
      <c r="C893">
        <v>289.14</v>
      </c>
      <c r="D893">
        <v>507.29089060941362</v>
      </c>
      <c r="E893">
        <v>511.5926375769493</v>
      </c>
      <c r="F893">
        <v>383.51414747110817</v>
      </c>
      <c r="G893">
        <v>649.81719802030614</v>
      </c>
      <c r="H893">
        <v>-123.540805882895</v>
      </c>
      <c r="I893">
        <v>-126.05164850368909</v>
      </c>
      <c r="J893">
        <v>-142.10663656506691</v>
      </c>
      <c r="K893">
        <v>-100.4040783432565</v>
      </c>
      <c r="L893">
        <v>179.2662503932853</v>
      </c>
      <c r="M893">
        <v>178.34580489503929</v>
      </c>
      <c r="N893">
        <v>175.2980549699098</v>
      </c>
      <c r="O893">
        <v>185.73327195880569</v>
      </c>
      <c r="P893">
        <v>6.7876038126418754</v>
      </c>
      <c r="Q893">
        <v>6.8484952632778384</v>
      </c>
      <c r="R893">
        <v>5.6756161722415914</v>
      </c>
      <c r="S893">
        <v>7.7291010282587074</v>
      </c>
      <c r="T893">
        <v>84035.278901394719</v>
      </c>
      <c r="U893">
        <v>84035.215942734911</v>
      </c>
      <c r="V893">
        <v>83978.830336316372</v>
      </c>
      <c r="W893">
        <v>84092.117624320876</v>
      </c>
      <c r="X893">
        <v>6101.5268209977812</v>
      </c>
      <c r="Y893">
        <v>6130.214303914946</v>
      </c>
      <c r="Z893">
        <v>5890.7615148572186</v>
      </c>
      <c r="AA893">
        <v>6237.3345667260273</v>
      </c>
      <c r="AB893">
        <v>1076.544736472076</v>
      </c>
      <c r="AC893">
        <v>1064.3834299790731</v>
      </c>
      <c r="AD893">
        <v>914.25312773314045</v>
      </c>
      <c r="AE893">
        <v>1261.3930108554459</v>
      </c>
      <c r="AF893">
        <v>60.760876949370363</v>
      </c>
      <c r="AG893">
        <v>60.448495338471332</v>
      </c>
      <c r="AH893">
        <v>59.416725902573837</v>
      </c>
      <c r="AI893">
        <v>62.952514869510431</v>
      </c>
      <c r="AJ893">
        <v>0.51874826787665507</v>
      </c>
      <c r="AK893">
        <v>0.51874830299244712</v>
      </c>
      <c r="AL893">
        <v>0.51874020928725983</v>
      </c>
      <c r="AM893">
        <v>0.51875627999109108</v>
      </c>
      <c r="AN893">
        <v>0.97046370097373369</v>
      </c>
      <c r="AO893">
        <v>0.97046370097373369</v>
      </c>
      <c r="AP893">
        <v>0.97046370097373369</v>
      </c>
      <c r="AQ893">
        <v>0.97046370097373369</v>
      </c>
      <c r="AR893">
        <v>13.321828055449981</v>
      </c>
      <c r="AS893">
        <v>13.321828055449981</v>
      </c>
      <c r="AT893">
        <v>13.321828055449981</v>
      </c>
      <c r="AU893">
        <v>13.321828055449981</v>
      </c>
      <c r="AV893" t="str">
        <f>VLOOKUP(Sheet1[[#This Row],[NPDES ID2]],Combined_Sheet__Major_Only___2[[NPDES ID2]:[ECHO BFR]],3,FALSE)</f>
        <v>IL</v>
      </c>
      <c r="AW893" t="s">
        <v>41</v>
      </c>
      <c r="AX893" t="str">
        <f>VLOOKUP(Sheet1[[#This Row],[NPDES ID2]],Combined_Sheet__Major_Only___2[[NPDES ID2]:[ECHO BFR]],27,FALSE)</f>
        <v>tempSludgeStore</v>
      </c>
      <c r="AY893" t="str">
        <f>VLOOKUP(Sheet1[[#This Row],[NPDES ID2]],Combined_Sheet__Major_Only___2[[NPDES ID2]:[ECHO BFR]],28,FALSE)</f>
        <v>-</v>
      </c>
      <c r="AZ893" t="str">
        <f>VLOOKUP(Sheet1[[#This Row],[NPDES ID2]],Combined_Sheet__Major_Only___2[[NPDES ID2]:[ECHO BFR]],29,FALSE)</f>
        <v>thickening</v>
      </c>
      <c r="BA893">
        <f>VLOOKUP(Sheet1[[#This Row],[NPDES ID2]],Combined_Sheet__Major_Only___2[[NPDES ID2]:[ECHO BFR]],17,FALSE)</f>
        <v>42.166400000000003</v>
      </c>
      <c r="BB893">
        <f>VLOOKUP(Sheet1[[#This Row],[NPDES ID2]],Combined_Sheet__Major_Only___2[[NPDES ID2]:[ECHO BFR]],18,FALSE)</f>
        <v>-88.416399999999996</v>
      </c>
      <c r="BC893" t="str">
        <f>IF(ISNUMBER(SEARCH("aerobic",$AW893)),"aerobic","")</f>
        <v>aerobic</v>
      </c>
      <c r="BD893" t="str">
        <f>IF(ISNUMBER(SEARCH("anaer",$AW893)),"anaer","")</f>
        <v/>
      </c>
      <c r="BE893" t="str">
        <f>IF(ISNUMBER(SEARCH("thickening",$AZ893)),"thickening","")</f>
        <v>thickening</v>
      </c>
      <c r="BF893" s="2" t="str">
        <f>IF(ISNUMBER(SEARCH("airDry",$AW893)),"airDry","")</f>
        <v/>
      </c>
      <c r="BG893" s="2" t="str">
        <f>IF(ISNUMBER(SEARCH("heatDry",$AY893)),"heatDry","")</f>
        <v/>
      </c>
      <c r="BH893" s="2" t="str">
        <f>IF(AND(ISNUMBER(SEARCH("aerobic",$AW893)),ISNUMBER(SEARCH("anaer",$AW893))),"Combined Aer and Anaer.","")</f>
        <v/>
      </c>
    </row>
    <row r="894" spans="1:60" x14ac:dyDescent="0.25">
      <c r="A894" s="4">
        <v>1428</v>
      </c>
      <c r="B894" t="s">
        <v>6754</v>
      </c>
      <c r="C894">
        <v>129.54</v>
      </c>
      <c r="D894">
        <v>860.31272347034076</v>
      </c>
      <c r="E894">
        <v>860.43632277610413</v>
      </c>
      <c r="F894">
        <v>614.00208278982814</v>
      </c>
      <c r="G894">
        <v>1125.7387730439191</v>
      </c>
      <c r="H894">
        <v>-115.7194641196359</v>
      </c>
      <c r="I894">
        <v>-118.06510450075019</v>
      </c>
      <c r="J894">
        <v>-133.77621200726841</v>
      </c>
      <c r="K894">
        <v>-92.11691131422414</v>
      </c>
      <c r="L894">
        <v>85.389343354149204</v>
      </c>
      <c r="M894">
        <v>85.017059652806537</v>
      </c>
      <c r="N894">
        <v>83.784828227070676</v>
      </c>
      <c r="O894">
        <v>88.004399700043734</v>
      </c>
      <c r="P894">
        <v>3.030380340539327</v>
      </c>
      <c r="Q894">
        <v>3.0690959024721809</v>
      </c>
      <c r="R894">
        <v>2.5111997592098931</v>
      </c>
      <c r="S894">
        <v>3.455512235452161</v>
      </c>
      <c r="T894">
        <v>84304.353362120673</v>
      </c>
      <c r="U894">
        <v>84304.290206188423</v>
      </c>
      <c r="V894">
        <v>84247.727923109545</v>
      </c>
      <c r="W894">
        <v>84361.370181486403</v>
      </c>
      <c r="X894">
        <v>5756.7104979613396</v>
      </c>
      <c r="Y894">
        <v>5779.5031728565054</v>
      </c>
      <c r="Z894">
        <v>5587.7993044325913</v>
      </c>
      <c r="AA894">
        <v>5865.3914846371499</v>
      </c>
      <c r="AB894">
        <v>911.04906978373356</v>
      </c>
      <c r="AC894">
        <v>903.86492581525317</v>
      </c>
      <c r="AD894">
        <v>787.21716496654653</v>
      </c>
      <c r="AE894">
        <v>1052.7980992675671</v>
      </c>
      <c r="AF894">
        <v>64.599481499756692</v>
      </c>
      <c r="AG894">
        <v>64.317658657855205</v>
      </c>
      <c r="AH894">
        <v>63.385993128806447</v>
      </c>
      <c r="AI894">
        <v>66.577710390909402</v>
      </c>
      <c r="AJ894">
        <v>0.56562912945257326</v>
      </c>
      <c r="AK894">
        <v>0.56562914546458376</v>
      </c>
      <c r="AL894">
        <v>0.5656254581153437</v>
      </c>
      <c r="AM894">
        <v>0.56563277957884073</v>
      </c>
      <c r="AN894">
        <v>0.97055399063407455</v>
      </c>
      <c r="AO894">
        <v>0.97055399063407444</v>
      </c>
      <c r="AP894">
        <v>0.97055399063407444</v>
      </c>
      <c r="AQ894">
        <v>0.97055399063407444</v>
      </c>
      <c r="AR894">
        <v>15.1074798745436</v>
      </c>
      <c r="AS894">
        <v>15.107479874543611</v>
      </c>
      <c r="AT894">
        <v>15.107479874543611</v>
      </c>
      <c r="AU894">
        <v>15.107479874543611</v>
      </c>
      <c r="AV894" t="str">
        <f>VLOOKUP(Sheet1[[#This Row],[NPDES ID2]],Combined_Sheet__Major_Only___2[[NPDES ID2]:[ECHO BFR]],3,FALSE)</f>
        <v>NY</v>
      </c>
      <c r="AW894" t="s">
        <v>41</v>
      </c>
      <c r="AX894" t="str">
        <f>VLOOKUP(Sheet1[[#This Row],[NPDES ID2]],Combined_Sheet__Major_Only___2[[NPDES ID2]:[ECHO BFR]],27,FALSE)</f>
        <v>-</v>
      </c>
      <c r="AY894" t="str">
        <f>VLOOKUP(Sheet1[[#This Row],[NPDES ID2]],Combined_Sheet__Major_Only___2[[NPDES ID2]:[ECHO BFR]],28,FALSE)</f>
        <v>-</v>
      </c>
      <c r="AZ894" t="str">
        <f>VLOOKUP(Sheet1[[#This Row],[NPDES ID2]],Combined_Sheet__Major_Only___2[[NPDES ID2]:[ECHO BFR]],29,FALSE)</f>
        <v>thickening</v>
      </c>
      <c r="BA894">
        <f>VLOOKUP(Sheet1[[#This Row],[NPDES ID2]],Combined_Sheet__Major_Only___2[[NPDES ID2]:[ECHO BFR]],17,FALSE)</f>
        <v>42.854559999999999</v>
      </c>
      <c r="BB894">
        <f>VLOOKUP(Sheet1[[#This Row],[NPDES ID2]],Combined_Sheet__Major_Only___2[[NPDES ID2]:[ECHO BFR]],18,FALSE)</f>
        <v>-74.593869999999995</v>
      </c>
      <c r="BC894" t="str">
        <f>IF(ISNUMBER(SEARCH("aerobic",$AW894)),"aerobic","")</f>
        <v>aerobic</v>
      </c>
      <c r="BD894" t="str">
        <f>IF(ISNUMBER(SEARCH("anaer",$AW894)),"anaer","")</f>
        <v/>
      </c>
      <c r="BE894" t="str">
        <f>IF(ISNUMBER(SEARCH("thickening",$AZ894)),"thickening","")</f>
        <v>thickening</v>
      </c>
      <c r="BF894" s="2" t="str">
        <f>IF(ISNUMBER(SEARCH("airDry",$AW894)),"airDry","")</f>
        <v/>
      </c>
      <c r="BG894" s="2" t="str">
        <f>IF(ISNUMBER(SEARCH("heatDry",$AY894)),"heatDry","")</f>
        <v/>
      </c>
      <c r="BH894" s="2" t="str">
        <f>IF(AND(ISNUMBER(SEARCH("aerobic",$AW894)),ISNUMBER(SEARCH("anaer",$AW894))),"Combined Aer and Anaer.","")</f>
        <v/>
      </c>
    </row>
    <row r="895" spans="1:60" x14ac:dyDescent="0.25">
      <c r="A895" s="4">
        <v>1368</v>
      </c>
      <c r="B895" t="s">
        <v>6496</v>
      </c>
      <c r="C895">
        <v>155.44999999999999</v>
      </c>
      <c r="D895">
        <v>790.40551749863482</v>
      </c>
      <c r="E895">
        <v>788.82254891785533</v>
      </c>
      <c r="F895">
        <v>569.28498952381517</v>
      </c>
      <c r="G895">
        <v>1029.4058719205941</v>
      </c>
      <c r="H895">
        <v>-124.1392719436792</v>
      </c>
      <c r="I895">
        <v>-126.6255877231131</v>
      </c>
      <c r="J895">
        <v>-142.7795507200388</v>
      </c>
      <c r="K895">
        <v>-100.9863865032338</v>
      </c>
      <c r="L895">
        <v>95.983188995686177</v>
      </c>
      <c r="M895">
        <v>95.485100815544826</v>
      </c>
      <c r="N895">
        <v>93.836405146086847</v>
      </c>
      <c r="O895">
        <v>99.482020445527851</v>
      </c>
      <c r="P895">
        <v>3.6500564821893788</v>
      </c>
      <c r="Q895">
        <v>3.6842826695412652</v>
      </c>
      <c r="R895">
        <v>3.0536872074803578</v>
      </c>
      <c r="S895">
        <v>4.1578845218019129</v>
      </c>
      <c r="T895">
        <v>84354.453750387183</v>
      </c>
      <c r="U895">
        <v>84354.390557723746</v>
      </c>
      <c r="V895">
        <v>84297.795378288734</v>
      </c>
      <c r="W895">
        <v>84411.503730465178</v>
      </c>
      <c r="X895">
        <v>6149.9849636376857</v>
      </c>
      <c r="Y895">
        <v>6179.2181232305238</v>
      </c>
      <c r="Z895">
        <v>5935.3379721987176</v>
      </c>
      <c r="AA895">
        <v>6288.3041496836577</v>
      </c>
      <c r="AB895">
        <v>967.49050178238667</v>
      </c>
      <c r="AC895">
        <v>958.65152128807506</v>
      </c>
      <c r="AD895">
        <v>836.158198915046</v>
      </c>
      <c r="AE895">
        <v>1114.0740459762039</v>
      </c>
      <c r="AF895">
        <v>60.511020826434432</v>
      </c>
      <c r="AG895">
        <v>60.196800007841503</v>
      </c>
      <c r="AH895">
        <v>59.158050225043198</v>
      </c>
      <c r="AI895">
        <v>62.716641870867889</v>
      </c>
      <c r="AJ895">
        <v>0.51569891233409371</v>
      </c>
      <c r="AK895">
        <v>0.51569893051572491</v>
      </c>
      <c r="AL895">
        <v>0.51569474289250339</v>
      </c>
      <c r="AM895">
        <v>0.51570305769453118</v>
      </c>
      <c r="AN895">
        <v>0.9705707412152581</v>
      </c>
      <c r="AO895">
        <v>0.9705707412152581</v>
      </c>
      <c r="AP895">
        <v>0.9705707412152581</v>
      </c>
      <c r="AQ895">
        <v>0.9705707412152581</v>
      </c>
      <c r="AR895">
        <v>14.202301084492801</v>
      </c>
      <c r="AS895">
        <v>14.202301084492801</v>
      </c>
      <c r="AT895">
        <v>14.202301084492801</v>
      </c>
      <c r="AU895">
        <v>14.202301084492801</v>
      </c>
      <c r="AV895" t="str">
        <f>VLOOKUP(Sheet1[[#This Row],[NPDES ID2]],Combined_Sheet__Major_Only___2[[NPDES ID2]:[ECHO BFR]],3,FALSE)</f>
        <v>NY</v>
      </c>
      <c r="AW895" t="s">
        <v>41</v>
      </c>
      <c r="AX895" t="str">
        <f>VLOOKUP(Sheet1[[#This Row],[NPDES ID2]],Combined_Sheet__Major_Only___2[[NPDES ID2]:[ECHO BFR]],27,FALSE)</f>
        <v>-</v>
      </c>
      <c r="AY895" t="str">
        <f>VLOOKUP(Sheet1[[#This Row],[NPDES ID2]],Combined_Sheet__Major_Only___2[[NPDES ID2]:[ECHO BFR]],28,FALSE)</f>
        <v>-</v>
      </c>
      <c r="AZ895" t="str">
        <f>VLOOKUP(Sheet1[[#This Row],[NPDES ID2]],Combined_Sheet__Major_Only___2[[NPDES ID2]:[ECHO BFR]],29,FALSE)</f>
        <v>thickening</v>
      </c>
      <c r="BA895">
        <f>VLOOKUP(Sheet1[[#This Row],[NPDES ID2]],Combined_Sheet__Major_Only___2[[NPDES ID2]:[ECHO BFR]],17,FALSE)</f>
        <v>42.788611000000003</v>
      </c>
      <c r="BB895">
        <f>VLOOKUP(Sheet1[[#This Row],[NPDES ID2]],Combined_Sheet__Major_Only___2[[NPDES ID2]:[ECHO BFR]],18,FALSE)</f>
        <v>-73.685028000000003</v>
      </c>
      <c r="BC895" t="str">
        <f>IF(ISNUMBER(SEARCH("aerobic",$AW895)),"aerobic","")</f>
        <v>aerobic</v>
      </c>
      <c r="BD895" t="str">
        <f>IF(ISNUMBER(SEARCH("anaer",$AW895)),"anaer","")</f>
        <v/>
      </c>
      <c r="BE895" t="str">
        <f>IF(ISNUMBER(SEARCH("thickening",$AZ895)),"thickening","")</f>
        <v>thickening</v>
      </c>
      <c r="BF895" s="2" t="str">
        <f>IF(ISNUMBER(SEARCH("airDry",$AW895)),"airDry","")</f>
        <v/>
      </c>
      <c r="BG895" s="2" t="str">
        <f>IF(ISNUMBER(SEARCH("heatDry",$AY895)),"heatDry","")</f>
        <v/>
      </c>
      <c r="BH895" s="2" t="str">
        <f>IF(AND(ISNUMBER(SEARCH("aerobic",$AW895)),ISNUMBER(SEARCH("anaer",$AW895))),"Combined Aer and Anaer.","")</f>
        <v/>
      </c>
    </row>
    <row r="896" spans="1:60" x14ac:dyDescent="0.25">
      <c r="A896" s="4">
        <v>74</v>
      </c>
      <c r="B896" t="s">
        <v>411</v>
      </c>
      <c r="C896">
        <v>19.22</v>
      </c>
      <c r="D896">
        <v>5578.1965391044714</v>
      </c>
      <c r="E896">
        <v>5560.7383988363972</v>
      </c>
      <c r="F896">
        <v>3837.6395989288199</v>
      </c>
      <c r="G896">
        <v>7409.4563251177296</v>
      </c>
      <c r="H896">
        <v>-126.20023740180829</v>
      </c>
      <c r="I896">
        <v>-128.59909070069051</v>
      </c>
      <c r="J896">
        <v>-145.07724037069559</v>
      </c>
      <c r="K896">
        <v>-103.10913921941589</v>
      </c>
      <c r="L896">
        <v>11.69068706155374</v>
      </c>
      <c r="M896">
        <v>11.627692450696809</v>
      </c>
      <c r="N896">
        <v>11.419243268067079</v>
      </c>
      <c r="O896">
        <v>12.133108888013579</v>
      </c>
      <c r="P896">
        <v>0.45166167506688298</v>
      </c>
      <c r="Q896">
        <v>0.45602935193057198</v>
      </c>
      <c r="R896">
        <v>0.37858917064070452</v>
      </c>
      <c r="S896">
        <v>0.51518209714781482</v>
      </c>
      <c r="T896">
        <v>84463.430507903235</v>
      </c>
      <c r="U896">
        <v>84463.367235343278</v>
      </c>
      <c r="V896">
        <v>84406.700500809646</v>
      </c>
      <c r="W896">
        <v>84520.552618098853</v>
      </c>
      <c r="X896">
        <v>6251.2200570669347</v>
      </c>
      <c r="Y896">
        <v>6282.0443610309276</v>
      </c>
      <c r="Z896">
        <v>6024.7816170218521</v>
      </c>
      <c r="AA896">
        <v>6397.2064466459788</v>
      </c>
      <c r="AB896">
        <v>1106.547883311752</v>
      </c>
      <c r="AC896">
        <v>1093.456457874187</v>
      </c>
      <c r="AD896">
        <v>939.68889890565879</v>
      </c>
      <c r="AE896">
        <v>1295.994445263306</v>
      </c>
      <c r="AF896">
        <v>59.609192659411868</v>
      </c>
      <c r="AG896">
        <v>59.287965179667957</v>
      </c>
      <c r="AH896">
        <v>58.225193681278519</v>
      </c>
      <c r="AI896">
        <v>61.865019835205707</v>
      </c>
      <c r="AJ896">
        <v>0.5046948992907444</v>
      </c>
      <c r="AK896">
        <v>0.50469490159606145</v>
      </c>
      <c r="AL896">
        <v>0.50469437098950498</v>
      </c>
      <c r="AM896">
        <v>0.50469542453647009</v>
      </c>
      <c r="AN896">
        <v>0.97060711081334194</v>
      </c>
      <c r="AO896">
        <v>0.9706071108133415</v>
      </c>
      <c r="AP896">
        <v>0.9706071108133415</v>
      </c>
      <c r="AQ896">
        <v>0.9706071108133415</v>
      </c>
      <c r="AR896">
        <v>13.04463604529505</v>
      </c>
      <c r="AS896">
        <v>13.044636045295061</v>
      </c>
      <c r="AT896">
        <v>13.044636045295061</v>
      </c>
      <c r="AU896">
        <v>13.044636045295061</v>
      </c>
      <c r="AV896" t="str">
        <f>VLOOKUP(Sheet1[[#This Row],[NPDES ID2]],Combined_Sheet__Major_Only___2[[NPDES ID2]:[ECHO BFR]],3,FALSE)</f>
        <v>PR</v>
      </c>
      <c r="AW896" t="s">
        <v>41</v>
      </c>
      <c r="AX896" t="str">
        <f>VLOOKUP(Sheet1[[#This Row],[NPDES ID2]],Combined_Sheet__Major_Only___2[[NPDES ID2]:[ECHO BFR]],27,FALSE)</f>
        <v>-</v>
      </c>
      <c r="AY896" t="str">
        <f>VLOOKUP(Sheet1[[#This Row],[NPDES ID2]],Combined_Sheet__Major_Only___2[[NPDES ID2]:[ECHO BFR]],28,FALSE)</f>
        <v>thermoAerobicDigest</v>
      </c>
      <c r="AZ896" t="str">
        <f>VLOOKUP(Sheet1[[#This Row],[NPDES ID2]],Combined_Sheet__Major_Only___2[[NPDES ID2]:[ECHO BFR]],29,FALSE)</f>
        <v>thickening</v>
      </c>
      <c r="BA896">
        <f>VLOOKUP(Sheet1[[#This Row],[NPDES ID2]],Combined_Sheet__Major_Only___2[[NPDES ID2]:[ECHO BFR]],17,FALSE)</f>
        <v>18.345555999999998</v>
      </c>
      <c r="BB896">
        <f>VLOOKUP(Sheet1[[#This Row],[NPDES ID2]],Combined_Sheet__Major_Only___2[[NPDES ID2]:[ECHO BFR]],18,FALSE)</f>
        <v>-66.327777999999995</v>
      </c>
      <c r="BC896" t="str">
        <f>IF(ISNUMBER(SEARCH("aerobic",$AW896)),"aerobic","")</f>
        <v>aerobic</v>
      </c>
      <c r="BD896" t="str">
        <f>IF(ISNUMBER(SEARCH("anaer",$AW896)),"anaer","")</f>
        <v/>
      </c>
      <c r="BE896" t="str">
        <f>IF(ISNUMBER(SEARCH("thickening",$AZ896)),"thickening","")</f>
        <v>thickening</v>
      </c>
      <c r="BF896" s="2" t="str">
        <f>IF(ISNUMBER(SEARCH("airDry",$AW896)),"airDry","")</f>
        <v/>
      </c>
      <c r="BG896" s="2" t="str">
        <f>IF(ISNUMBER(SEARCH("heatDry",$AY896)),"heatDry","")</f>
        <v/>
      </c>
      <c r="BH896" s="2" t="str">
        <f>IF(AND(ISNUMBER(SEARCH("aerobic",$AW896)),ISNUMBER(SEARCH("anaer",$AW896))),"Combined Aer and Anaer.","")</f>
        <v/>
      </c>
    </row>
    <row r="897" spans="1:60" x14ac:dyDescent="0.25">
      <c r="A897" s="4">
        <v>1249</v>
      </c>
      <c r="B897" t="s">
        <v>5968</v>
      </c>
      <c r="C897">
        <v>212.7</v>
      </c>
      <c r="D897">
        <v>616.09383235917335</v>
      </c>
      <c r="E897">
        <v>613.69302152279738</v>
      </c>
      <c r="F897">
        <v>453.16075572870739</v>
      </c>
      <c r="G897">
        <v>798.10995032378219</v>
      </c>
      <c r="H897">
        <v>-122.7411707840666</v>
      </c>
      <c r="I897">
        <v>-125.19858805279929</v>
      </c>
      <c r="J897">
        <v>-141.21969532848939</v>
      </c>
      <c r="K897">
        <v>-99.534643045414768</v>
      </c>
      <c r="L897">
        <v>132.70557658568649</v>
      </c>
      <c r="M897">
        <v>132.03497460629001</v>
      </c>
      <c r="N897">
        <v>129.8149273873413</v>
      </c>
      <c r="O897">
        <v>137.41665161109151</v>
      </c>
      <c r="P897">
        <v>4.9914746247240798</v>
      </c>
      <c r="Q897">
        <v>5.0330885380250123</v>
      </c>
      <c r="R897">
        <v>4.1703140940329924</v>
      </c>
      <c r="S897">
        <v>5.6828748007385999</v>
      </c>
      <c r="T897">
        <v>84498.118639034365</v>
      </c>
      <c r="U897">
        <v>84498.055341042753</v>
      </c>
      <c r="V897">
        <v>84441.36582997677</v>
      </c>
      <c r="W897">
        <v>84555.26370879529</v>
      </c>
      <c r="X897">
        <v>6096.6003581002578</v>
      </c>
      <c r="Y897">
        <v>6124.7939225506889</v>
      </c>
      <c r="Z897">
        <v>5889.3377366396426</v>
      </c>
      <c r="AA897">
        <v>6230.1203570741563</v>
      </c>
      <c r="AB897">
        <v>993.17264968175039</v>
      </c>
      <c r="AC897">
        <v>983.69614246293145</v>
      </c>
      <c r="AD897">
        <v>853.78767285298761</v>
      </c>
      <c r="AE897">
        <v>1149.933222004551</v>
      </c>
      <c r="AF897">
        <v>61.143910263387014</v>
      </c>
      <c r="AG897">
        <v>60.834639825909647</v>
      </c>
      <c r="AH897">
        <v>59.812652193696543</v>
      </c>
      <c r="AI897">
        <v>63.314309486903127</v>
      </c>
      <c r="AJ897">
        <v>0.52342350831348461</v>
      </c>
      <c r="AK897">
        <v>0.52342353373472705</v>
      </c>
      <c r="AL897">
        <v>0.52341767695729657</v>
      </c>
      <c r="AM897">
        <v>0.52342930601023996</v>
      </c>
      <c r="AN897">
        <v>0.97061866867970881</v>
      </c>
      <c r="AO897">
        <v>0.97061866867970892</v>
      </c>
      <c r="AP897">
        <v>0.97061866867970892</v>
      </c>
      <c r="AQ897">
        <v>0.97061866867970892</v>
      </c>
      <c r="AR897">
        <v>14.05147326364518</v>
      </c>
      <c r="AS897">
        <v>14.05147326364518</v>
      </c>
      <c r="AT897">
        <v>14.05147326364518</v>
      </c>
      <c r="AU897">
        <v>14.05147326364518</v>
      </c>
      <c r="AV897" t="str">
        <f>VLOOKUP(Sheet1[[#This Row],[NPDES ID2]],Combined_Sheet__Major_Only___2[[NPDES ID2]:[ECHO BFR]],3,FALSE)</f>
        <v>GA</v>
      </c>
      <c r="AW897" t="s">
        <v>41</v>
      </c>
      <c r="AX897" t="str">
        <f>VLOOKUP(Sheet1[[#This Row],[NPDES ID2]],Combined_Sheet__Major_Only___2[[NPDES ID2]:[ECHO BFR]],27,FALSE)</f>
        <v>-</v>
      </c>
      <c r="AY897" t="str">
        <f>VLOOKUP(Sheet1[[#This Row],[NPDES ID2]],Combined_Sheet__Major_Only___2[[NPDES ID2]:[ECHO BFR]],28,FALSE)</f>
        <v>-</v>
      </c>
      <c r="AZ897" t="str">
        <f>VLOOKUP(Sheet1[[#This Row],[NPDES ID2]],Combined_Sheet__Major_Only___2[[NPDES ID2]:[ECHO BFR]],29,FALSE)</f>
        <v>thickening</v>
      </c>
      <c r="BA897">
        <f>VLOOKUP(Sheet1[[#This Row],[NPDES ID2]],Combined_Sheet__Major_Only___2[[NPDES ID2]:[ECHO BFR]],17,FALSE)</f>
        <v>33.480274999999999</v>
      </c>
      <c r="BB897">
        <f>VLOOKUP(Sheet1[[#This Row],[NPDES ID2]],Combined_Sheet__Major_Only___2[[NPDES ID2]:[ECHO BFR]],18,FALSE)</f>
        <v>-84.130223000000001</v>
      </c>
      <c r="BC897" t="str">
        <f>IF(ISNUMBER(SEARCH("aerobic",$AW897)),"aerobic","")</f>
        <v>aerobic</v>
      </c>
      <c r="BD897" t="str">
        <f>IF(ISNUMBER(SEARCH("anaer",$AW897)),"anaer","")</f>
        <v/>
      </c>
      <c r="BE897" t="str">
        <f>IF(ISNUMBER(SEARCH("thickening",$AZ897)),"thickening","")</f>
        <v>thickening</v>
      </c>
      <c r="BF897" s="3" t="str">
        <f>IF(ISNUMBER(SEARCH("airDry",$AW897)),"airDry","")</f>
        <v/>
      </c>
      <c r="BG897" s="3" t="str">
        <f>IF(ISNUMBER(SEARCH("heatDry",$AY897)),"heatDry","")</f>
        <v/>
      </c>
      <c r="BH897" s="3" t="str">
        <f>IF(AND(ISNUMBER(SEARCH("aerobic",$AW897)),ISNUMBER(SEARCH("anaer",$AW897))),"Combined Aer and Anaer.","")</f>
        <v/>
      </c>
    </row>
    <row r="898" spans="1:60" x14ac:dyDescent="0.25">
      <c r="A898" s="4">
        <v>380</v>
      </c>
      <c r="B898" t="s">
        <v>1917</v>
      </c>
      <c r="C898">
        <v>746</v>
      </c>
      <c r="D898">
        <v>364.59317835053952</v>
      </c>
      <c r="E898">
        <v>364.0109832888171</v>
      </c>
      <c r="F898">
        <v>306.85450891123003</v>
      </c>
      <c r="G898">
        <v>428.93759782564638</v>
      </c>
      <c r="H898">
        <v>-117.1542922290252</v>
      </c>
      <c r="I898">
        <v>-119.56041918471399</v>
      </c>
      <c r="J898">
        <v>-135.11315755195611</v>
      </c>
      <c r="K898">
        <v>-93.810471814047474</v>
      </c>
      <c r="L898">
        <v>485.38793164665333</v>
      </c>
      <c r="M898">
        <v>483.19561140006692</v>
      </c>
      <c r="N898">
        <v>475.9284056150276</v>
      </c>
      <c r="O898">
        <v>500.80151678540892</v>
      </c>
      <c r="P898">
        <v>17.464307886830881</v>
      </c>
      <c r="Q898">
        <v>17.668022989571998</v>
      </c>
      <c r="R898">
        <v>14.509586924915579</v>
      </c>
      <c r="S898">
        <v>19.900602919573782</v>
      </c>
      <c r="T898">
        <v>84582.095013312239</v>
      </c>
      <c r="U898">
        <v>84582.031653753205</v>
      </c>
      <c r="V898">
        <v>84525.287003060381</v>
      </c>
      <c r="W898">
        <v>84639.295665803787</v>
      </c>
      <c r="X898">
        <v>5851.4136214351856</v>
      </c>
      <c r="Y898">
        <v>5875.4744900871656</v>
      </c>
      <c r="Z898">
        <v>5673.393452712985</v>
      </c>
      <c r="AA898">
        <v>5966.0061976740772</v>
      </c>
      <c r="AB898">
        <v>877.76600002065766</v>
      </c>
      <c r="AC898">
        <v>871.35866722988021</v>
      </c>
      <c r="AD898">
        <v>764.01344887656899</v>
      </c>
      <c r="AE898">
        <v>1006.197732886306</v>
      </c>
      <c r="AF898">
        <v>63.766754899635053</v>
      </c>
      <c r="AG898">
        <v>63.477733851771383</v>
      </c>
      <c r="AH898">
        <v>62.526128738387378</v>
      </c>
      <c r="AI898">
        <v>65.790914070894374</v>
      </c>
      <c r="AJ898">
        <v>0.55545400375340892</v>
      </c>
      <c r="AK898">
        <v>0.55545409308823657</v>
      </c>
      <c r="AL898">
        <v>0.55543346019832673</v>
      </c>
      <c r="AM898">
        <v>0.55547442933370406</v>
      </c>
      <c r="AN898">
        <v>0.97064661147518616</v>
      </c>
      <c r="AO898">
        <v>0.97064661147518627</v>
      </c>
      <c r="AP898">
        <v>0.97064661147518627</v>
      </c>
      <c r="AQ898">
        <v>0.97064661147518627</v>
      </c>
      <c r="AR898">
        <v>15.410553739609091</v>
      </c>
      <c r="AS898">
        <v>15.410553739609091</v>
      </c>
      <c r="AT898">
        <v>15.410553739609091</v>
      </c>
      <c r="AU898">
        <v>15.410553739609091</v>
      </c>
      <c r="AV898" t="str">
        <f>VLOOKUP(Sheet1[[#This Row],[NPDES ID2]],Combined_Sheet__Major_Only___2[[NPDES ID2]:[ECHO BFR]],3,FALSE)</f>
        <v>WA</v>
      </c>
      <c r="AW898" t="s">
        <v>41</v>
      </c>
      <c r="AX898" t="str">
        <f>VLOOKUP(Sheet1[[#This Row],[NPDES ID2]],Combined_Sheet__Major_Only___2[[NPDES ID2]:[ECHO BFR]],27,FALSE)</f>
        <v>-</v>
      </c>
      <c r="AY898" t="str">
        <f>VLOOKUP(Sheet1[[#This Row],[NPDES ID2]],Combined_Sheet__Major_Only___2[[NPDES ID2]:[ECHO BFR]],28,FALSE)</f>
        <v>highTempCompost</v>
      </c>
      <c r="AZ898" t="str">
        <f>VLOOKUP(Sheet1[[#This Row],[NPDES ID2]],Combined_Sheet__Major_Only___2[[NPDES ID2]:[ECHO BFR]],29,FALSE)</f>
        <v>preliminaryOps, thickening</v>
      </c>
      <c r="BA898">
        <f>VLOOKUP(Sheet1[[#This Row],[NPDES ID2]],Combined_Sheet__Major_Only___2[[NPDES ID2]:[ECHO BFR]],17,FALSE)</f>
        <v>46.255716999999997</v>
      </c>
      <c r="BB898">
        <f>VLOOKUP(Sheet1[[#This Row],[NPDES ID2]],Combined_Sheet__Major_Only___2[[NPDES ID2]:[ECHO BFR]],18,FALSE)</f>
        <v>-119.275617</v>
      </c>
      <c r="BC898" t="str">
        <f>IF(ISNUMBER(SEARCH("aerobic",$AW898)),"aerobic","")</f>
        <v>aerobic</v>
      </c>
      <c r="BD898" t="str">
        <f>IF(ISNUMBER(SEARCH("anaer",$AW898)),"anaer","")</f>
        <v/>
      </c>
      <c r="BE898" t="str">
        <f>IF(ISNUMBER(SEARCH("thickening",$AZ898)),"thickening","")</f>
        <v>thickening</v>
      </c>
      <c r="BF898" s="2" t="str">
        <f>IF(ISNUMBER(SEARCH("airDry",$AW898)),"airDry","")</f>
        <v/>
      </c>
      <c r="BG898" s="2" t="str">
        <f>IF(ISNUMBER(SEARCH("heatDry",$AY898)),"heatDry","")</f>
        <v/>
      </c>
      <c r="BH898" s="2" t="str">
        <f>IF(AND(ISNUMBER(SEARCH("aerobic",$AW898)),ISNUMBER(SEARCH("anaer",$AW898))),"Combined Aer and Anaer.","")</f>
        <v/>
      </c>
    </row>
    <row r="899" spans="1:60" x14ac:dyDescent="0.25">
      <c r="A899" s="4">
        <v>511</v>
      </c>
      <c r="B899" t="s">
        <v>2526</v>
      </c>
      <c r="C899">
        <v>328.46</v>
      </c>
      <c r="D899">
        <v>467.18775930418951</v>
      </c>
      <c r="E899">
        <v>472.13213822184218</v>
      </c>
      <c r="F899">
        <v>358.02013976542338</v>
      </c>
      <c r="G899">
        <v>591.60652036218585</v>
      </c>
      <c r="H899">
        <v>-122.0084137855108</v>
      </c>
      <c r="I899">
        <v>-124.43890128635439</v>
      </c>
      <c r="J899">
        <v>-140.3968636270134</v>
      </c>
      <c r="K899">
        <v>-98.805442027298767</v>
      </c>
      <c r="L899">
        <v>206.00264151065761</v>
      </c>
      <c r="M899">
        <v>204.97575604471061</v>
      </c>
      <c r="N899">
        <v>201.5751659983606</v>
      </c>
      <c r="O899">
        <v>213.21802269855931</v>
      </c>
      <c r="P899">
        <v>7.7057575206248803</v>
      </c>
      <c r="Q899">
        <v>7.7659700392554178</v>
      </c>
      <c r="R899">
        <v>6.4336897996091311</v>
      </c>
      <c r="S899">
        <v>8.7839215602226641</v>
      </c>
      <c r="T899">
        <v>84665.60706751488</v>
      </c>
      <c r="U899">
        <v>84665.543646728824</v>
      </c>
      <c r="V899">
        <v>84608.744161285809</v>
      </c>
      <c r="W899">
        <v>84722.862995410382</v>
      </c>
      <c r="X899">
        <v>6076.8025956205056</v>
      </c>
      <c r="Y899">
        <v>6104.5104927365028</v>
      </c>
      <c r="Z899">
        <v>5872.9578405708899</v>
      </c>
      <c r="AA899">
        <v>6208.1074649685033</v>
      </c>
      <c r="AB899">
        <v>1110.775680590762</v>
      </c>
      <c r="AC899">
        <v>1097.6501610014591</v>
      </c>
      <c r="AD899">
        <v>937.62946196777796</v>
      </c>
      <c r="AE899">
        <v>1309.709969827227</v>
      </c>
      <c r="AF899">
        <v>61.464603741394583</v>
      </c>
      <c r="AG899">
        <v>61.157745613249148</v>
      </c>
      <c r="AH899">
        <v>60.144558014585172</v>
      </c>
      <c r="AI899">
        <v>63.617086294123453</v>
      </c>
      <c r="AJ899">
        <v>0.52733832249404011</v>
      </c>
      <c r="AK899">
        <v>0.52733836339648699</v>
      </c>
      <c r="AL899">
        <v>0.52732893389539148</v>
      </c>
      <c r="AM899">
        <v>0.52734765697168728</v>
      </c>
      <c r="AN899">
        <v>0.97067434711047251</v>
      </c>
      <c r="AO899">
        <v>0.9706743471104724</v>
      </c>
      <c r="AP899">
        <v>0.9706743471104724</v>
      </c>
      <c r="AQ899">
        <v>0.9706743471104724</v>
      </c>
      <c r="AR899">
        <v>13.205084166181839</v>
      </c>
      <c r="AS899">
        <v>13.205084166181839</v>
      </c>
      <c r="AT899">
        <v>13.205084166181839</v>
      </c>
      <c r="AU899">
        <v>13.205084166181839</v>
      </c>
      <c r="AV899" t="str">
        <f>VLOOKUP(Sheet1[[#This Row],[NPDES ID2]],Combined_Sheet__Major_Only___2[[NPDES ID2]:[ECHO BFR]],3,FALSE)</f>
        <v>TX</v>
      </c>
      <c r="AW899" t="s">
        <v>41</v>
      </c>
      <c r="AX899" t="str">
        <f>VLOOKUP(Sheet1[[#This Row],[NPDES ID2]],Combined_Sheet__Major_Only___2[[NPDES ID2]:[ECHO BFR]],27,FALSE)</f>
        <v>-</v>
      </c>
      <c r="AY899" t="str">
        <f>VLOOKUP(Sheet1[[#This Row],[NPDES ID2]],Combined_Sheet__Major_Only___2[[NPDES ID2]:[ECHO BFR]],28,FALSE)</f>
        <v>-</v>
      </c>
      <c r="AZ899" t="str">
        <f>VLOOKUP(Sheet1[[#This Row],[NPDES ID2]],Combined_Sheet__Major_Only___2[[NPDES ID2]:[ECHO BFR]],29,FALSE)</f>
        <v>thickening</v>
      </c>
      <c r="BA899">
        <f>VLOOKUP(Sheet1[[#This Row],[NPDES ID2]],Combined_Sheet__Major_Only___2[[NPDES ID2]:[ECHO BFR]],17,FALSE)</f>
        <v>31.7544</v>
      </c>
      <c r="BB899">
        <f>VLOOKUP(Sheet1[[#This Row],[NPDES ID2]],Combined_Sheet__Major_Only___2[[NPDES ID2]:[ECHO BFR]],18,FALSE)</f>
        <v>-95.608800000000002</v>
      </c>
      <c r="BC899" t="str">
        <f>IF(ISNUMBER(SEARCH("aerobic",$AW899)),"aerobic","")</f>
        <v>aerobic</v>
      </c>
      <c r="BD899" t="str">
        <f>IF(ISNUMBER(SEARCH("anaer",$AW899)),"anaer","")</f>
        <v/>
      </c>
      <c r="BE899" t="str">
        <f>IF(ISNUMBER(SEARCH("thickening",$AZ899)),"thickening","")</f>
        <v>thickening</v>
      </c>
      <c r="BF899" s="3" t="str">
        <f>IF(ISNUMBER(SEARCH("airDry",$AW899)),"airDry","")</f>
        <v/>
      </c>
      <c r="BG899" s="3" t="str">
        <f>IF(ISNUMBER(SEARCH("heatDry",$AY899)),"heatDry","")</f>
        <v/>
      </c>
      <c r="BH899" s="3" t="str">
        <f>IF(AND(ISNUMBER(SEARCH("aerobic",$AW899)),ISNUMBER(SEARCH("anaer",$AW899))),"Combined Aer and Anaer.","")</f>
        <v/>
      </c>
    </row>
    <row r="900" spans="1:60" x14ac:dyDescent="0.25">
      <c r="A900" s="4">
        <v>1723</v>
      </c>
      <c r="B900" t="s">
        <v>8076</v>
      </c>
      <c r="C900">
        <v>37.340000000000003</v>
      </c>
      <c r="D900">
        <v>2821.2226688597771</v>
      </c>
      <c r="E900">
        <v>2816.0187909704591</v>
      </c>
      <c r="F900">
        <v>1951.650386094361</v>
      </c>
      <c r="G900">
        <v>3737.936645318418</v>
      </c>
      <c r="H900">
        <v>-121.5639568941304</v>
      </c>
      <c r="I900">
        <v>-123.9368958305122</v>
      </c>
      <c r="J900">
        <v>-139.91512709426129</v>
      </c>
      <c r="K900">
        <v>-98.238530134664344</v>
      </c>
      <c r="L900">
        <v>23.518211176791301</v>
      </c>
      <c r="M900">
        <v>23.402208865685228</v>
      </c>
      <c r="N900">
        <v>23.018339867726962</v>
      </c>
      <c r="O900">
        <v>24.33293742875318</v>
      </c>
      <c r="P900">
        <v>0.87581645360723148</v>
      </c>
      <c r="Q900">
        <v>0.88291402942710406</v>
      </c>
      <c r="R900">
        <v>0.73082003679056318</v>
      </c>
      <c r="S900">
        <v>0.99935717570478921</v>
      </c>
      <c r="T900">
        <v>84911.614165257139</v>
      </c>
      <c r="U900">
        <v>84911.550564110541</v>
      </c>
      <c r="V900">
        <v>84854.589548240838</v>
      </c>
      <c r="W900">
        <v>84969.032921642953</v>
      </c>
      <c r="X900">
        <v>6068.6540228713366</v>
      </c>
      <c r="Y900">
        <v>6096.0182767391252</v>
      </c>
      <c r="Z900">
        <v>5867.2978117000921</v>
      </c>
      <c r="AA900">
        <v>6198.3242585484932</v>
      </c>
      <c r="AB900">
        <v>1010.408711234769</v>
      </c>
      <c r="AC900">
        <v>1000.560803346842</v>
      </c>
      <c r="AD900">
        <v>865.70272716210729</v>
      </c>
      <c r="AE900">
        <v>1174.1730554690021</v>
      </c>
      <c r="AF900">
        <v>61.724418795914843</v>
      </c>
      <c r="AG900">
        <v>61.419914501418212</v>
      </c>
      <c r="AH900">
        <v>60.412595694555087</v>
      </c>
      <c r="AI900">
        <v>63.862658593008902</v>
      </c>
      <c r="AJ900">
        <v>0.53051029844295916</v>
      </c>
      <c r="AK900">
        <v>0.53051030299231983</v>
      </c>
      <c r="AL900">
        <v>0.53050925579017516</v>
      </c>
      <c r="AM900">
        <v>0.53051133506648862</v>
      </c>
      <c r="AN900">
        <v>0.97075574607720272</v>
      </c>
      <c r="AO900">
        <v>0.97075574607720283</v>
      </c>
      <c r="AP900">
        <v>0.97075574607720283</v>
      </c>
      <c r="AQ900">
        <v>0.97075574607720283</v>
      </c>
      <c r="AR900">
        <v>14.001592878146161</v>
      </c>
      <c r="AS900">
        <v>14.00159287814617</v>
      </c>
      <c r="AT900">
        <v>14.00159287814617</v>
      </c>
      <c r="AU900">
        <v>14.00159287814617</v>
      </c>
      <c r="AV900" t="str">
        <f>VLOOKUP(Sheet1[[#This Row],[NPDES ID2]],Combined_Sheet__Major_Only___2[[NPDES ID2]:[ECHO BFR]],3,FALSE)</f>
        <v>MO</v>
      </c>
      <c r="AW900" t="s">
        <v>41</v>
      </c>
      <c r="AX900" t="str">
        <f>VLOOKUP(Sheet1[[#This Row],[NPDES ID2]],Combined_Sheet__Major_Only___2[[NPDES ID2]:[ECHO BFR]],27,FALSE)</f>
        <v>-</v>
      </c>
      <c r="AY900" t="str">
        <f>VLOOKUP(Sheet1[[#This Row],[NPDES ID2]],Combined_Sheet__Major_Only___2[[NPDES ID2]:[ECHO BFR]],28,FALSE)</f>
        <v>-</v>
      </c>
      <c r="AZ900" t="str">
        <f>VLOOKUP(Sheet1[[#This Row],[NPDES ID2]],Combined_Sheet__Major_Only___2[[NPDES ID2]:[ECHO BFR]],29,FALSE)</f>
        <v>thickening</v>
      </c>
      <c r="BA900">
        <f>VLOOKUP(Sheet1[[#This Row],[NPDES ID2]],Combined_Sheet__Major_Only___2[[NPDES ID2]:[ECHO BFR]],17,FALSE)</f>
        <v>38.991072000000003</v>
      </c>
      <c r="BB900">
        <f>VLOOKUP(Sheet1[[#This Row],[NPDES ID2]],Combined_Sheet__Major_Only___2[[NPDES ID2]:[ECHO BFR]],18,FALSE)</f>
        <v>-93.910449</v>
      </c>
      <c r="BC900" t="str">
        <f>IF(ISNUMBER(SEARCH("aerobic",$AW900)),"aerobic","")</f>
        <v>aerobic</v>
      </c>
      <c r="BD900" t="str">
        <f>IF(ISNUMBER(SEARCH("anaer",$AW900)),"anaer","")</f>
        <v/>
      </c>
      <c r="BE900" t="str">
        <f>IF(ISNUMBER(SEARCH("thickening",$AZ900)),"thickening","")</f>
        <v>thickening</v>
      </c>
      <c r="BF900" s="3" t="str">
        <f>IF(ISNUMBER(SEARCH("airDry",$AW900)),"airDry","")</f>
        <v/>
      </c>
      <c r="BG900" s="3" t="str">
        <f>IF(ISNUMBER(SEARCH("heatDry",$AY900)),"heatDry","")</f>
        <v/>
      </c>
      <c r="BH900" s="3" t="str">
        <f>IF(AND(ISNUMBER(SEARCH("aerobic",$AW900)),ISNUMBER(SEARCH("anaer",$AW900))),"Combined Aer and Anaer.","")</f>
        <v/>
      </c>
    </row>
    <row r="901" spans="1:60" x14ac:dyDescent="0.25">
      <c r="A901" s="4">
        <v>23</v>
      </c>
      <c r="B901" t="s">
        <v>165</v>
      </c>
      <c r="C901">
        <v>386.62</v>
      </c>
      <c r="D901">
        <v>396.75566062086472</v>
      </c>
      <c r="E901">
        <v>401.40189810215702</v>
      </c>
      <c r="F901">
        <v>306.09350938276128</v>
      </c>
      <c r="G901">
        <v>490.67895768860598</v>
      </c>
      <c r="H901">
        <v>-111.2426800359549</v>
      </c>
      <c r="I901">
        <v>-113.77437245893491</v>
      </c>
      <c r="J901">
        <v>-129.75443990302011</v>
      </c>
      <c r="K901">
        <v>-87.484598491119911</v>
      </c>
      <c r="L901">
        <v>264.12734664201912</v>
      </c>
      <c r="M901">
        <v>263.09025102707989</v>
      </c>
      <c r="N901">
        <v>259.65495221348903</v>
      </c>
      <c r="O901">
        <v>271.41562632471158</v>
      </c>
      <c r="P901">
        <v>9.0243239630491683</v>
      </c>
      <c r="Q901">
        <v>9.1483519329686764</v>
      </c>
      <c r="R901">
        <v>7.3945592246252438</v>
      </c>
      <c r="S901">
        <v>10.377927397760271</v>
      </c>
      <c r="T901">
        <v>84916.52762772089</v>
      </c>
      <c r="U901">
        <v>84916.464022971952</v>
      </c>
      <c r="V901">
        <v>84859.499780879531</v>
      </c>
      <c r="W901">
        <v>84973.94963625542</v>
      </c>
      <c r="X901">
        <v>5594.5657697218649</v>
      </c>
      <c r="Y901">
        <v>5614.3617775165894</v>
      </c>
      <c r="Z901">
        <v>5446.7033774026313</v>
      </c>
      <c r="AA901">
        <v>5689.7036081487558</v>
      </c>
      <c r="AB901">
        <v>1025.489532347814</v>
      </c>
      <c r="AC901">
        <v>1015.191403660635</v>
      </c>
      <c r="AD901">
        <v>866.82144403801772</v>
      </c>
      <c r="AE901">
        <v>1213.7832683835611</v>
      </c>
      <c r="AF901">
        <v>66.952213847097141</v>
      </c>
      <c r="AG901">
        <v>66.688750601456121</v>
      </c>
      <c r="AH901">
        <v>65.81972854487347</v>
      </c>
      <c r="AI901">
        <v>68.799245889499431</v>
      </c>
      <c r="AJ901">
        <v>0.59439129894110954</v>
      </c>
      <c r="AK901">
        <v>0.59439135087711881</v>
      </c>
      <c r="AL901">
        <v>0.59437937514626993</v>
      </c>
      <c r="AM901">
        <v>0.59440315403138699</v>
      </c>
      <c r="AN901">
        <v>0.97075736724391459</v>
      </c>
      <c r="AO901">
        <v>0.9707573672439147</v>
      </c>
      <c r="AP901">
        <v>0.9707573672439147</v>
      </c>
      <c r="AQ901">
        <v>0.9707573672439147</v>
      </c>
      <c r="AR901">
        <v>14.36157564408278</v>
      </c>
      <c r="AS901">
        <v>14.36157564408278</v>
      </c>
      <c r="AT901">
        <v>14.36157564408278</v>
      </c>
      <c r="AU901">
        <v>14.36157564408278</v>
      </c>
      <c r="AV901" t="str">
        <f>VLOOKUP(Sheet1[[#This Row],[NPDES ID2]],Combined_Sheet__Major_Only___2[[NPDES ID2]:[ECHO BFR]],3,FALSE)</f>
        <v>TX</v>
      </c>
      <c r="AW901" t="s">
        <v>41</v>
      </c>
      <c r="AX901" t="str">
        <f>VLOOKUP(Sheet1[[#This Row],[NPDES ID2]],Combined_Sheet__Major_Only___2[[NPDES ID2]:[ECHO BFR]],27,FALSE)</f>
        <v>tempSludgeStore</v>
      </c>
      <c r="AY901" t="str">
        <f>VLOOKUP(Sheet1[[#This Row],[NPDES ID2]],Combined_Sheet__Major_Only___2[[NPDES ID2]:[ECHO BFR]],28,FALSE)</f>
        <v>-</v>
      </c>
      <c r="AZ901" t="str">
        <f>VLOOKUP(Sheet1[[#This Row],[NPDES ID2]],Combined_Sheet__Major_Only___2[[NPDES ID2]:[ECHO BFR]],29,FALSE)</f>
        <v>thickening</v>
      </c>
      <c r="BA901">
        <f>VLOOKUP(Sheet1[[#This Row],[NPDES ID2]],Combined_Sheet__Major_Only___2[[NPDES ID2]:[ECHO BFR]],17,FALSE)</f>
        <v>29.301642000000001</v>
      </c>
      <c r="BB901">
        <f>VLOOKUP(Sheet1[[#This Row],[NPDES ID2]],Combined_Sheet__Major_Only___2[[NPDES ID2]:[ECHO BFR]],18,FALSE)</f>
        <v>-96.098033999999998</v>
      </c>
      <c r="BC901" t="str">
        <f>IF(ISNUMBER(SEARCH("aerobic",$AW901)),"aerobic","")</f>
        <v>aerobic</v>
      </c>
      <c r="BD901" t="str">
        <f>IF(ISNUMBER(SEARCH("anaer",$AW901)),"anaer","")</f>
        <v/>
      </c>
      <c r="BE901" t="str">
        <f>IF(ISNUMBER(SEARCH("thickening",$AZ901)),"thickening","")</f>
        <v>thickening</v>
      </c>
      <c r="BF901" s="3" t="str">
        <f>IF(ISNUMBER(SEARCH("airDry",$AW901)),"airDry","")</f>
        <v/>
      </c>
      <c r="BG901" s="3" t="str">
        <f>IF(ISNUMBER(SEARCH("heatDry",$AY901)),"heatDry","")</f>
        <v/>
      </c>
      <c r="BH901" s="3" t="str">
        <f>IF(AND(ISNUMBER(SEARCH("aerobic",$AW901)),ISNUMBER(SEARCH("anaer",$AW901))),"Combined Aer and Anaer.","")</f>
        <v/>
      </c>
    </row>
    <row r="902" spans="1:60" x14ac:dyDescent="0.25">
      <c r="A902" s="4">
        <v>2294</v>
      </c>
      <c r="B902" t="s">
        <v>10722</v>
      </c>
      <c r="C902">
        <v>434.92</v>
      </c>
      <c r="D902">
        <v>408.67322158682919</v>
      </c>
      <c r="E902">
        <v>413.87774134241971</v>
      </c>
      <c r="F902">
        <v>313.25297747201091</v>
      </c>
      <c r="G902">
        <v>498.81296203323302</v>
      </c>
      <c r="H902">
        <v>-120.6851049753171</v>
      </c>
      <c r="I902">
        <v>-123.0591437059354</v>
      </c>
      <c r="J902">
        <v>-138.91534791002579</v>
      </c>
      <c r="K902">
        <v>-97.439160635384951</v>
      </c>
      <c r="L902">
        <v>275.49488728922739</v>
      </c>
      <c r="M902">
        <v>274.1568931487534</v>
      </c>
      <c r="N902">
        <v>269.72508387381282</v>
      </c>
      <c r="O902">
        <v>284.89751052868792</v>
      </c>
      <c r="P902">
        <v>10.197627662849071</v>
      </c>
      <c r="Q902">
        <v>10.285987564064961</v>
      </c>
      <c r="R902">
        <v>8.5030497675279904</v>
      </c>
      <c r="S902">
        <v>11.63655985631941</v>
      </c>
      <c r="T902">
        <v>85097.318716552618</v>
      </c>
      <c r="U902">
        <v>85097.25497925638</v>
      </c>
      <c r="V902">
        <v>85040.172028143003</v>
      </c>
      <c r="W902">
        <v>85154.860388057539</v>
      </c>
      <c r="X902">
        <v>6047.3175496515814</v>
      </c>
      <c r="Y902">
        <v>6074.1535503309542</v>
      </c>
      <c r="Z902">
        <v>5849.6225986591999</v>
      </c>
      <c r="AA902">
        <v>6174.6311233951501</v>
      </c>
      <c r="AB902">
        <v>924.37770005539915</v>
      </c>
      <c r="AC902">
        <v>916.87057315699838</v>
      </c>
      <c r="AD902">
        <v>802.06196327556665</v>
      </c>
      <c r="AE902">
        <v>1061.2697407257269</v>
      </c>
      <c r="AF902">
        <v>62.078481726529802</v>
      </c>
      <c r="AG902">
        <v>61.776396437495997</v>
      </c>
      <c r="AH902">
        <v>60.779568973779547</v>
      </c>
      <c r="AI902">
        <v>64.196768299374114</v>
      </c>
      <c r="AJ902">
        <v>0.53483335614149285</v>
      </c>
      <c r="AK902">
        <v>0.53483340778225119</v>
      </c>
      <c r="AL902">
        <v>0.53482149771920096</v>
      </c>
      <c r="AM902">
        <v>0.53484514626445911</v>
      </c>
      <c r="AN902">
        <v>0.9708168934262551</v>
      </c>
      <c r="AO902">
        <v>0.97081689342625488</v>
      </c>
      <c r="AP902">
        <v>0.97081689342625488</v>
      </c>
      <c r="AQ902">
        <v>0.97081689342625488</v>
      </c>
      <c r="AR902">
        <v>14.82899901784217</v>
      </c>
      <c r="AS902">
        <v>14.82899901784217</v>
      </c>
      <c r="AT902">
        <v>14.82899901784217</v>
      </c>
      <c r="AU902">
        <v>14.82899901784217</v>
      </c>
      <c r="AV902" t="str">
        <f>VLOOKUP(Sheet1[[#This Row],[NPDES ID2]],Combined_Sheet__Major_Only___2[[NPDES ID2]:[ECHO BFR]],3,FALSE)</f>
        <v>FL</v>
      </c>
      <c r="AW902" t="s">
        <v>41</v>
      </c>
      <c r="AX902" t="str">
        <f>VLOOKUP(Sheet1[[#This Row],[NPDES ID2]],Combined_Sheet__Major_Only___2[[NPDES ID2]:[ECHO BFR]],27,FALSE)</f>
        <v>-</v>
      </c>
      <c r="AY902" t="str">
        <f>VLOOKUP(Sheet1[[#This Row],[NPDES ID2]],Combined_Sheet__Major_Only___2[[NPDES ID2]:[ECHO BFR]],28,FALSE)</f>
        <v>-</v>
      </c>
      <c r="AZ902" t="str">
        <f>VLOOKUP(Sheet1[[#This Row],[NPDES ID2]],Combined_Sheet__Major_Only___2[[NPDES ID2]:[ECHO BFR]],29,FALSE)</f>
        <v>thickening</v>
      </c>
      <c r="BA902">
        <f>VLOOKUP(Sheet1[[#This Row],[NPDES ID2]],Combined_Sheet__Major_Only___2[[NPDES ID2]:[ECHO BFR]],17,FALSE)</f>
        <v>27.192438519722799</v>
      </c>
      <c r="BB902">
        <f>VLOOKUP(Sheet1[[#This Row],[NPDES ID2]],Combined_Sheet__Major_Only___2[[NPDES ID2]:[ECHO BFR]],18,FALSE)</f>
        <v>-80.249999999599694</v>
      </c>
      <c r="BC902" t="str">
        <f>IF(ISNUMBER(SEARCH("aerobic",$AW902)),"aerobic","")</f>
        <v>aerobic</v>
      </c>
      <c r="BD902" t="str">
        <f>IF(ISNUMBER(SEARCH("anaer",$AW902)),"anaer","")</f>
        <v/>
      </c>
      <c r="BE902" t="str">
        <f>IF(ISNUMBER(SEARCH("thickening",$AZ902)),"thickening","")</f>
        <v>thickening</v>
      </c>
      <c r="BF902" s="2" t="str">
        <f>IF(ISNUMBER(SEARCH("airDry",$AW902)),"airDry","")</f>
        <v/>
      </c>
      <c r="BG902" s="2" t="str">
        <f>IF(ISNUMBER(SEARCH("heatDry",$AY902)),"heatDry","")</f>
        <v/>
      </c>
      <c r="BH902" s="2" t="str">
        <f>IF(AND(ISNUMBER(SEARCH("aerobic",$AW902)),ISNUMBER(SEARCH("anaer",$AW902))),"Combined Aer and Anaer.","")</f>
        <v/>
      </c>
    </row>
    <row r="903" spans="1:60" x14ac:dyDescent="0.25">
      <c r="A903" s="4">
        <v>2392</v>
      </c>
      <c r="B903" t="s">
        <v>11155</v>
      </c>
      <c r="C903">
        <v>292.39</v>
      </c>
      <c r="D903">
        <v>466.67008835973621</v>
      </c>
      <c r="E903">
        <v>472.05306765668558</v>
      </c>
      <c r="F903">
        <v>353.30318356657119</v>
      </c>
      <c r="G903">
        <v>596.55775686827769</v>
      </c>
      <c r="H903">
        <v>-113.74458198681199</v>
      </c>
      <c r="I903">
        <v>-116.1669147610158</v>
      </c>
      <c r="J903">
        <v>-132.0053761241725</v>
      </c>
      <c r="K903">
        <v>-90.088918109622483</v>
      </c>
      <c r="L903">
        <v>195.74315474784731</v>
      </c>
      <c r="M903">
        <v>194.92691156490119</v>
      </c>
      <c r="N903">
        <v>192.22399040186801</v>
      </c>
      <c r="O903">
        <v>201.47831501291711</v>
      </c>
      <c r="P903">
        <v>6.8335086710604322</v>
      </c>
      <c r="Q903">
        <v>6.9207541490347699</v>
      </c>
      <c r="R903">
        <v>5.6355897149563106</v>
      </c>
      <c r="S903">
        <v>7.8203070976507796</v>
      </c>
      <c r="T903">
        <v>85187.783973323065</v>
      </c>
      <c r="U903">
        <v>85187.720169702079</v>
      </c>
      <c r="V903">
        <v>85130.57781830446</v>
      </c>
      <c r="W903">
        <v>85245.385522454773</v>
      </c>
      <c r="X903">
        <v>5727.5381165615308</v>
      </c>
      <c r="Y903">
        <v>5749.1633604867311</v>
      </c>
      <c r="Z903">
        <v>5566.763224889407</v>
      </c>
      <c r="AA903">
        <v>5830.9762737458132</v>
      </c>
      <c r="AB903">
        <v>978.04899915250508</v>
      </c>
      <c r="AC903">
        <v>969.34151507637898</v>
      </c>
      <c r="AD903">
        <v>835.80698829369408</v>
      </c>
      <c r="AE903">
        <v>1144.0511218415629</v>
      </c>
      <c r="AF903">
        <v>65.608104520966748</v>
      </c>
      <c r="AG903">
        <v>65.334098615394808</v>
      </c>
      <c r="AH903">
        <v>64.429448288635996</v>
      </c>
      <c r="AI903">
        <v>67.530064400163198</v>
      </c>
      <c r="AJ903">
        <v>0.57795706305471417</v>
      </c>
      <c r="AK903">
        <v>0.57795710087767782</v>
      </c>
      <c r="AL903">
        <v>0.57794838363929735</v>
      </c>
      <c r="AM903">
        <v>0.57796569240966456</v>
      </c>
      <c r="AN903">
        <v>0.9708465885911598</v>
      </c>
      <c r="AO903">
        <v>0.9708465885911598</v>
      </c>
      <c r="AP903">
        <v>0.9708465885911598</v>
      </c>
      <c r="AQ903">
        <v>0.9708465885911598</v>
      </c>
      <c r="AR903">
        <v>14.6621276157669</v>
      </c>
      <c r="AS903">
        <v>14.6621276157669</v>
      </c>
      <c r="AT903">
        <v>14.6621276157669</v>
      </c>
      <c r="AU903">
        <v>14.6621276157669</v>
      </c>
      <c r="AV903" t="str">
        <f>VLOOKUP(Sheet1[[#This Row],[NPDES ID2]],Combined_Sheet__Major_Only___2[[NPDES ID2]:[ECHO BFR]],3,FALSE)</f>
        <v>FL</v>
      </c>
      <c r="AW903" t="s">
        <v>41</v>
      </c>
      <c r="AX903" t="str">
        <f>VLOOKUP(Sheet1[[#This Row],[NPDES ID2]],Combined_Sheet__Major_Only___2[[NPDES ID2]:[ECHO BFR]],27,FALSE)</f>
        <v>-</v>
      </c>
      <c r="AY903" t="str">
        <f>VLOOKUP(Sheet1[[#This Row],[NPDES ID2]],Combined_Sheet__Major_Only___2[[NPDES ID2]:[ECHO BFR]],28,FALSE)</f>
        <v>-</v>
      </c>
      <c r="AZ903" t="str">
        <f>VLOOKUP(Sheet1[[#This Row],[NPDES ID2]],Combined_Sheet__Major_Only___2[[NPDES ID2]:[ECHO BFR]],29,FALSE)</f>
        <v>thickening</v>
      </c>
      <c r="BA903">
        <f>VLOOKUP(Sheet1[[#This Row],[NPDES ID2]],Combined_Sheet__Major_Only___2[[NPDES ID2]:[ECHO BFR]],17,FALSE)</f>
        <v>30.380279999999999</v>
      </c>
      <c r="BB903">
        <f>VLOOKUP(Sheet1[[#This Row],[NPDES ID2]],Combined_Sheet__Major_Only___2[[NPDES ID2]:[ECHO BFR]],18,FALSE)</f>
        <v>-86.358519999999999</v>
      </c>
      <c r="BC903" t="str">
        <f>IF(ISNUMBER(SEARCH("aerobic",$AW903)),"aerobic","")</f>
        <v>aerobic</v>
      </c>
      <c r="BD903" t="str">
        <f>IF(ISNUMBER(SEARCH("anaer",$AW903)),"anaer","")</f>
        <v/>
      </c>
      <c r="BE903" t="str">
        <f>IF(ISNUMBER(SEARCH("thickening",$AZ903)),"thickening","")</f>
        <v>thickening</v>
      </c>
      <c r="BF903" s="2" t="str">
        <f>IF(ISNUMBER(SEARCH("airDry",$AW903)),"airDry","")</f>
        <v/>
      </c>
      <c r="BG903" s="2" t="str">
        <f>IF(ISNUMBER(SEARCH("heatDry",$AY903)),"heatDry","")</f>
        <v/>
      </c>
      <c r="BH903" s="2" t="str">
        <f>IF(AND(ISNUMBER(SEARCH("aerobic",$AW903)),ISNUMBER(SEARCH("anaer",$AW903))),"Combined Aer and Anaer.","")</f>
        <v/>
      </c>
    </row>
    <row r="904" spans="1:60" x14ac:dyDescent="0.25">
      <c r="A904" s="4">
        <v>21</v>
      </c>
      <c r="B904" t="s">
        <v>157</v>
      </c>
      <c r="C904">
        <v>397.33</v>
      </c>
      <c r="D904">
        <v>431.17232572919482</v>
      </c>
      <c r="E904">
        <v>436.43173511747523</v>
      </c>
      <c r="F904">
        <v>329.87999601162488</v>
      </c>
      <c r="G904">
        <v>531.01495563583649</v>
      </c>
      <c r="H904">
        <v>-123.1583846578103</v>
      </c>
      <c r="I904">
        <v>-125.6611777859525</v>
      </c>
      <c r="J904">
        <v>-141.67512171185999</v>
      </c>
      <c r="K904">
        <v>-100.0412764275593</v>
      </c>
      <c r="L904">
        <v>246.97484126458949</v>
      </c>
      <c r="M904">
        <v>245.71519353464859</v>
      </c>
      <c r="N904">
        <v>241.54309321983291</v>
      </c>
      <c r="O904">
        <v>255.82662991873229</v>
      </c>
      <c r="P904">
        <v>9.3260114280166793</v>
      </c>
      <c r="Q904">
        <v>9.4073216740750247</v>
      </c>
      <c r="R904">
        <v>7.795613122022198</v>
      </c>
      <c r="S904">
        <v>10.617150644228531</v>
      </c>
      <c r="T904">
        <v>85425.610445526574</v>
      </c>
      <c r="U904">
        <v>85425.546467542648</v>
      </c>
      <c r="V904">
        <v>85368.247957189116</v>
      </c>
      <c r="W904">
        <v>85483.369408512488</v>
      </c>
      <c r="X904">
        <v>6186.5990657294751</v>
      </c>
      <c r="Y904">
        <v>6215.4883763659655</v>
      </c>
      <c r="Z904">
        <v>5974.2711279698397</v>
      </c>
      <c r="AA904">
        <v>6323.4084480613919</v>
      </c>
      <c r="AB904">
        <v>1139.578845818638</v>
      </c>
      <c r="AC904">
        <v>1125.657029402842</v>
      </c>
      <c r="AD904">
        <v>960.92007436135179</v>
      </c>
      <c r="AE904">
        <v>1344.783436686052</v>
      </c>
      <c r="AF904">
        <v>60.916942133341827</v>
      </c>
      <c r="AG904">
        <v>60.605678879702381</v>
      </c>
      <c r="AH904">
        <v>59.578366289825738</v>
      </c>
      <c r="AI904">
        <v>63.099824308859297</v>
      </c>
      <c r="AJ904">
        <v>0.52065309490752709</v>
      </c>
      <c r="AK904">
        <v>0.52065314432187115</v>
      </c>
      <c r="AL904">
        <v>0.52064174815780773</v>
      </c>
      <c r="AM904">
        <v>0.52066437630002782</v>
      </c>
      <c r="AN904">
        <v>0.97092436748547484</v>
      </c>
      <c r="AO904">
        <v>0.9709243674854745</v>
      </c>
      <c r="AP904">
        <v>0.9709243674854745</v>
      </c>
      <c r="AQ904">
        <v>0.9709243674854745</v>
      </c>
      <c r="AR904">
        <v>13.03020125001113</v>
      </c>
      <c r="AS904">
        <v>13.030201250011141</v>
      </c>
      <c r="AT904">
        <v>13.030201250011141</v>
      </c>
      <c r="AU904">
        <v>13.030201250011141</v>
      </c>
      <c r="AV904" t="str">
        <f>VLOOKUP(Sheet1[[#This Row],[NPDES ID2]],Combined_Sheet__Major_Only___2[[NPDES ID2]:[ECHO BFR]],3,FALSE)</f>
        <v>WA</v>
      </c>
      <c r="AW904" t="s">
        <v>41</v>
      </c>
      <c r="AX904" t="str">
        <f>VLOOKUP(Sheet1[[#This Row],[NPDES ID2]],Combined_Sheet__Major_Only___2[[NPDES ID2]:[ECHO BFR]],27,FALSE)</f>
        <v>-</v>
      </c>
      <c r="AY904" t="str">
        <f>VLOOKUP(Sheet1[[#This Row],[NPDES ID2]],Combined_Sheet__Major_Only___2[[NPDES ID2]:[ECHO BFR]],28,FALSE)</f>
        <v>-</v>
      </c>
      <c r="AZ904" t="str">
        <f>VLOOKUP(Sheet1[[#This Row],[NPDES ID2]],Combined_Sheet__Major_Only___2[[NPDES ID2]:[ECHO BFR]],29,FALSE)</f>
        <v>thickening</v>
      </c>
      <c r="BA904">
        <f>VLOOKUP(Sheet1[[#This Row],[NPDES ID2]],Combined_Sheet__Major_Only___2[[NPDES ID2]:[ECHO BFR]],17,FALSE)</f>
        <v>47.848655999999998</v>
      </c>
      <c r="BB904">
        <f>VLOOKUP(Sheet1[[#This Row],[NPDES ID2]],Combined_Sheet__Major_Only___2[[NPDES ID2]:[ECHO BFR]],18,FALSE)</f>
        <v>-121.97613699999999</v>
      </c>
      <c r="BC904" t="str">
        <f>IF(ISNUMBER(SEARCH("aerobic",$AW904)),"aerobic","")</f>
        <v>aerobic</v>
      </c>
      <c r="BD904" t="str">
        <f>IF(ISNUMBER(SEARCH("anaer",$AW904)),"anaer","")</f>
        <v/>
      </c>
      <c r="BE904" t="str">
        <f>IF(ISNUMBER(SEARCH("thickening",$AZ904)),"thickening","")</f>
        <v>thickening</v>
      </c>
      <c r="BF904" s="3" t="str">
        <f>IF(ISNUMBER(SEARCH("airDry",$AW904)),"airDry","")</f>
        <v/>
      </c>
      <c r="BG904" s="3" t="str">
        <f>IF(ISNUMBER(SEARCH("heatDry",$AY904)),"heatDry","")</f>
        <v/>
      </c>
      <c r="BH904" s="3" t="str">
        <f>IF(AND(ISNUMBER(SEARCH("aerobic",$AW904)),ISNUMBER(SEARCH("anaer",$AW904))),"Combined Aer and Anaer.","")</f>
        <v/>
      </c>
    </row>
    <row r="905" spans="1:60" x14ac:dyDescent="0.25">
      <c r="A905" s="4">
        <v>16</v>
      </c>
      <c r="B905" t="s">
        <v>134</v>
      </c>
      <c r="C905">
        <v>527.29</v>
      </c>
      <c r="D905">
        <v>395.20982208538948</v>
      </c>
      <c r="E905">
        <v>396.20686229698401</v>
      </c>
      <c r="F905">
        <v>309.55925094972798</v>
      </c>
      <c r="G905">
        <v>479.10251853097373</v>
      </c>
      <c r="H905">
        <v>-123.5331749785709</v>
      </c>
      <c r="I905">
        <v>-126.06842856260801</v>
      </c>
      <c r="J905">
        <v>-142.08674771440539</v>
      </c>
      <c r="K905">
        <v>-100.471291041532</v>
      </c>
      <c r="L905">
        <v>326.73534135947801</v>
      </c>
      <c r="M905">
        <v>325.0558596014414</v>
      </c>
      <c r="N905">
        <v>319.49183376818758</v>
      </c>
      <c r="O905">
        <v>338.53917518398032</v>
      </c>
      <c r="P905">
        <v>12.378412792453609</v>
      </c>
      <c r="Q905">
        <v>12.49024737094004</v>
      </c>
      <c r="R905">
        <v>10.35134549143887</v>
      </c>
      <c r="S905">
        <v>14.096027863387169</v>
      </c>
      <c r="T905">
        <v>85485.796325942909</v>
      </c>
      <c r="U905">
        <v>85485.732303833618</v>
      </c>
      <c r="V905">
        <v>85428.394274901002</v>
      </c>
      <c r="W905">
        <v>85543.59512508045</v>
      </c>
      <c r="X905">
        <v>6210.335339170857</v>
      </c>
      <c r="Y905">
        <v>6239.5719290734814</v>
      </c>
      <c r="Z905">
        <v>5995.5053023580122</v>
      </c>
      <c r="AA905">
        <v>6348.7764328123103</v>
      </c>
      <c r="AB905">
        <v>960.85625306601071</v>
      </c>
      <c r="AC905">
        <v>952.42768287332569</v>
      </c>
      <c r="AD905">
        <v>832.32111675370629</v>
      </c>
      <c r="AE905">
        <v>1104.025597229235</v>
      </c>
      <c r="AF905">
        <v>60.727593584321831</v>
      </c>
      <c r="AG905">
        <v>60.414729439947813</v>
      </c>
      <c r="AH905">
        <v>59.38278053313951</v>
      </c>
      <c r="AI905">
        <v>62.920931146533583</v>
      </c>
      <c r="AJ905">
        <v>0.51834204432867736</v>
      </c>
      <c r="AK905">
        <v>0.5183421062135648</v>
      </c>
      <c r="AL905">
        <v>0.51832782631145147</v>
      </c>
      <c r="AM905">
        <v>0.51835618054160681</v>
      </c>
      <c r="AN905">
        <v>0.97094398494925882</v>
      </c>
      <c r="AO905">
        <v>0.97094398494925915</v>
      </c>
      <c r="AP905">
        <v>0.97094398494925915</v>
      </c>
      <c r="AQ905">
        <v>0.97094398494925915</v>
      </c>
      <c r="AR905">
        <v>14.39871532216803</v>
      </c>
      <c r="AS905">
        <v>14.39871532216803</v>
      </c>
      <c r="AT905">
        <v>14.39871532216803</v>
      </c>
      <c r="AU905">
        <v>14.39871532216803</v>
      </c>
      <c r="AV905" t="str">
        <f>VLOOKUP(Sheet1[[#This Row],[NPDES ID2]],Combined_Sheet__Major_Only___2[[NPDES ID2]:[ECHO BFR]],3,FALSE)</f>
        <v>NC</v>
      </c>
      <c r="AW905" t="s">
        <v>41</v>
      </c>
      <c r="AX905" t="str">
        <f>VLOOKUP(Sheet1[[#This Row],[NPDES ID2]],Combined_Sheet__Major_Only___2[[NPDES ID2]:[ECHO BFR]],27,FALSE)</f>
        <v>-</v>
      </c>
      <c r="AY905" t="str">
        <f>VLOOKUP(Sheet1[[#This Row],[NPDES ID2]],Combined_Sheet__Major_Only___2[[NPDES ID2]:[ECHO BFR]],28,FALSE)</f>
        <v>-</v>
      </c>
      <c r="AZ905" t="str">
        <f>VLOOKUP(Sheet1[[#This Row],[NPDES ID2]],Combined_Sheet__Major_Only___2[[NPDES ID2]:[ECHO BFR]],29,FALSE)</f>
        <v>thickening</v>
      </c>
      <c r="BA905">
        <f>VLOOKUP(Sheet1[[#This Row],[NPDES ID2]],Combined_Sheet__Major_Only___2[[NPDES ID2]:[ECHO BFR]],17,FALSE)</f>
        <v>35.004305000000002</v>
      </c>
      <c r="BB905">
        <f>VLOOKUP(Sheet1[[#This Row],[NPDES ID2]],Combined_Sheet__Major_Only___2[[NPDES ID2]:[ECHO BFR]],18,FALSE)</f>
        <v>-78.345532000000006</v>
      </c>
      <c r="BC905" t="str">
        <f>IF(ISNUMBER(SEARCH("aerobic",$AW905)),"aerobic","")</f>
        <v>aerobic</v>
      </c>
      <c r="BD905" t="str">
        <f>IF(ISNUMBER(SEARCH("anaer",$AW905)),"anaer","")</f>
        <v/>
      </c>
      <c r="BE905" t="str">
        <f>IF(ISNUMBER(SEARCH("thickening",$AZ905)),"thickening","")</f>
        <v>thickening</v>
      </c>
      <c r="BF905" s="2" t="str">
        <f>IF(ISNUMBER(SEARCH("airDry",$AW905)),"airDry","")</f>
        <v/>
      </c>
      <c r="BG905" s="2" t="str">
        <f>IF(ISNUMBER(SEARCH("heatDry",$AY905)),"heatDry","")</f>
        <v/>
      </c>
      <c r="BH905" s="2" t="str">
        <f>IF(AND(ISNUMBER(SEARCH("aerobic",$AW905)),ISNUMBER(SEARCH("anaer",$AW905))),"Combined Aer and Anaer.","")</f>
        <v/>
      </c>
    </row>
    <row r="906" spans="1:60" x14ac:dyDescent="0.25">
      <c r="A906" s="4">
        <v>1753</v>
      </c>
      <c r="B906" t="s">
        <v>8210</v>
      </c>
      <c r="C906">
        <v>23.81</v>
      </c>
      <c r="D906">
        <v>4126.1201624713749</v>
      </c>
      <c r="E906">
        <v>4112.2618353175822</v>
      </c>
      <c r="F906">
        <v>2843.4233642986128</v>
      </c>
      <c r="G906">
        <v>5469.2503748144618</v>
      </c>
      <c r="H906">
        <v>-114.3780465037411</v>
      </c>
      <c r="I906">
        <v>-116.77495300697321</v>
      </c>
      <c r="J906">
        <v>-132.56047683479991</v>
      </c>
      <c r="K906">
        <v>-90.674807946040914</v>
      </c>
      <c r="L906">
        <v>15.86952945885221</v>
      </c>
      <c r="M906">
        <v>15.802475376408641</v>
      </c>
      <c r="N906">
        <v>15.58058896428166</v>
      </c>
      <c r="O906">
        <v>16.340467366068779</v>
      </c>
      <c r="P906">
        <v>0.55662802361918529</v>
      </c>
      <c r="Q906">
        <v>0.56373542374089736</v>
      </c>
      <c r="R906">
        <v>0.4596847685341845</v>
      </c>
      <c r="S906">
        <v>0.63634276944887225</v>
      </c>
      <c r="T906">
        <v>85767.94464968273</v>
      </c>
      <c r="U906">
        <v>85767.880420715868</v>
      </c>
      <c r="V906">
        <v>85710.357130709323</v>
      </c>
      <c r="W906">
        <v>85825.93019865801</v>
      </c>
      <c r="X906">
        <v>5792.1223479915934</v>
      </c>
      <c r="Y906">
        <v>5814.3001208444066</v>
      </c>
      <c r="Z906">
        <v>5627.4430613165796</v>
      </c>
      <c r="AA906">
        <v>5898.062826119829</v>
      </c>
      <c r="AB906">
        <v>1133.620289489809</v>
      </c>
      <c r="AC906">
        <v>1120.03833934522</v>
      </c>
      <c r="AD906">
        <v>946.99665407169175</v>
      </c>
      <c r="AE906">
        <v>1356.6225262878399</v>
      </c>
      <c r="AF906">
        <v>65.317771477518306</v>
      </c>
      <c r="AG906">
        <v>65.04174603220369</v>
      </c>
      <c r="AH906">
        <v>64.128589244141537</v>
      </c>
      <c r="AI906">
        <v>67.256088723522225</v>
      </c>
      <c r="AJ906">
        <v>0.57440806919361864</v>
      </c>
      <c r="AK906">
        <v>0.57440807241542235</v>
      </c>
      <c r="AL906">
        <v>0.57440733084752993</v>
      </c>
      <c r="AM906">
        <v>0.57440880326956745</v>
      </c>
      <c r="AN906">
        <v>0.97103559879189449</v>
      </c>
      <c r="AO906">
        <v>0.97103559879189416</v>
      </c>
      <c r="AP906">
        <v>0.97103559879189416</v>
      </c>
      <c r="AQ906">
        <v>0.97103559879189416</v>
      </c>
      <c r="AR906">
        <v>13.505116592143199</v>
      </c>
      <c r="AS906">
        <v>13.505116592143199</v>
      </c>
      <c r="AT906">
        <v>13.505116592143199</v>
      </c>
      <c r="AU906">
        <v>13.505116592143199</v>
      </c>
      <c r="AV906" t="str">
        <f>VLOOKUP(Sheet1[[#This Row],[NPDES ID2]],Combined_Sheet__Major_Only___2[[NPDES ID2]:[ECHO BFR]],3,FALSE)</f>
        <v>TX</v>
      </c>
      <c r="AW906" t="s">
        <v>41</v>
      </c>
      <c r="AX906" t="str">
        <f>VLOOKUP(Sheet1[[#This Row],[NPDES ID2]],Combined_Sheet__Major_Only___2[[NPDES ID2]:[ECHO BFR]],27,FALSE)</f>
        <v>-</v>
      </c>
      <c r="AY906" t="str">
        <f>VLOOKUP(Sheet1[[#This Row],[NPDES ID2]],Combined_Sheet__Major_Only___2[[NPDES ID2]:[ECHO BFR]],28,FALSE)</f>
        <v>-</v>
      </c>
      <c r="AZ906" t="str">
        <f>VLOOKUP(Sheet1[[#This Row],[NPDES ID2]],Combined_Sheet__Major_Only___2[[NPDES ID2]:[ECHO BFR]],29,FALSE)</f>
        <v>thickening</v>
      </c>
      <c r="BA906">
        <f>VLOOKUP(Sheet1[[#This Row],[NPDES ID2]],Combined_Sheet__Major_Only___2[[NPDES ID2]:[ECHO BFR]],17,FALSE)</f>
        <v>26.144079000000001</v>
      </c>
      <c r="BB906">
        <f>VLOOKUP(Sheet1[[#This Row],[NPDES ID2]],Combined_Sheet__Major_Only___2[[NPDES ID2]:[ECHO BFR]],18,FALSE)</f>
        <v>-97.836574999999996</v>
      </c>
      <c r="BC906" t="str">
        <f>IF(ISNUMBER(SEARCH("aerobic",$AW906)),"aerobic","")</f>
        <v>aerobic</v>
      </c>
      <c r="BD906" t="str">
        <f>IF(ISNUMBER(SEARCH("anaer",$AW906)),"anaer","")</f>
        <v/>
      </c>
      <c r="BE906" t="str">
        <f>IF(ISNUMBER(SEARCH("thickening",$AZ906)),"thickening","")</f>
        <v>thickening</v>
      </c>
      <c r="BF906" s="3" t="str">
        <f>IF(ISNUMBER(SEARCH("airDry",$AW906)),"airDry","")</f>
        <v/>
      </c>
      <c r="BG906" s="3" t="str">
        <f>IF(ISNUMBER(SEARCH("heatDry",$AY906)),"heatDry","")</f>
        <v/>
      </c>
      <c r="BH906" s="3" t="str">
        <f>IF(AND(ISNUMBER(SEARCH("aerobic",$AW906)),ISNUMBER(SEARCH("anaer",$AW906))),"Combined Aer and Anaer.","")</f>
        <v/>
      </c>
    </row>
    <row r="907" spans="1:60" x14ac:dyDescent="0.25">
      <c r="A907" s="4">
        <v>2029</v>
      </c>
      <c r="B907" t="s">
        <v>9547</v>
      </c>
      <c r="C907">
        <v>1416</v>
      </c>
      <c r="D907">
        <v>444.83534267657927</v>
      </c>
      <c r="E907">
        <v>444.54415315171252</v>
      </c>
      <c r="F907">
        <v>379.55142992341388</v>
      </c>
      <c r="G907">
        <v>520.75567285220961</v>
      </c>
      <c r="H907">
        <v>-120.0499403507721</v>
      </c>
      <c r="I907">
        <v>-122.53349235604099</v>
      </c>
      <c r="J907">
        <v>-138.15782294630091</v>
      </c>
      <c r="K907">
        <v>-97.110631779844269</v>
      </c>
      <c r="L907">
        <v>898.74369923111544</v>
      </c>
      <c r="M907">
        <v>894.40840423460224</v>
      </c>
      <c r="N907">
        <v>880.01170005285098</v>
      </c>
      <c r="O907">
        <v>929.25733566846452</v>
      </c>
      <c r="P907">
        <v>33.195240003964372</v>
      </c>
      <c r="Q907">
        <v>33.49005965529669</v>
      </c>
      <c r="R907">
        <v>27.67278505734841</v>
      </c>
      <c r="S907">
        <v>37.87753147701536</v>
      </c>
      <c r="T907">
        <v>85779.283556719922</v>
      </c>
      <c r="U907">
        <v>85779.219319439915</v>
      </c>
      <c r="V907">
        <v>85721.688584207164</v>
      </c>
      <c r="W907">
        <v>85837.276610751491</v>
      </c>
      <c r="X907">
        <v>6083.5822588148594</v>
      </c>
      <c r="Y907">
        <v>6110.4015866466689</v>
      </c>
      <c r="Z907">
        <v>5885.7371991601794</v>
      </c>
      <c r="AA907">
        <v>6211.0414472897237</v>
      </c>
      <c r="AB907">
        <v>1116.7926556997111</v>
      </c>
      <c r="AC907">
        <v>1103.8168199185679</v>
      </c>
      <c r="AD907">
        <v>942.21939242767826</v>
      </c>
      <c r="AE907">
        <v>1318.5555194824619</v>
      </c>
      <c r="AF907">
        <v>62.206581140950227</v>
      </c>
      <c r="AG907">
        <v>61.904464090207952</v>
      </c>
      <c r="AH907">
        <v>60.914298346086447</v>
      </c>
      <c r="AI907">
        <v>64.317025157740673</v>
      </c>
      <c r="AJ907">
        <v>0.53639754988405475</v>
      </c>
      <c r="AK907">
        <v>0.53639772871409663</v>
      </c>
      <c r="AL907">
        <v>0.53635626657669722</v>
      </c>
      <c r="AM907">
        <v>0.53643859799781235</v>
      </c>
      <c r="AN907">
        <v>0.97103926847274469</v>
      </c>
      <c r="AO907">
        <v>0.97103926847274447</v>
      </c>
      <c r="AP907">
        <v>0.97103926847274447</v>
      </c>
      <c r="AQ907">
        <v>0.97103926847274447</v>
      </c>
      <c r="AR907">
        <v>13.33195539323879</v>
      </c>
      <c r="AS907">
        <v>13.33195539323879</v>
      </c>
      <c r="AT907">
        <v>13.33195539323879</v>
      </c>
      <c r="AU907">
        <v>13.33195539323879</v>
      </c>
      <c r="AV907" t="str">
        <f>VLOOKUP(Sheet1[[#This Row],[NPDES ID2]],Combined_Sheet__Major_Only___2[[NPDES ID2]:[ECHO BFR]],3,FALSE)</f>
        <v>TX</v>
      </c>
      <c r="AW907" t="s">
        <v>41</v>
      </c>
      <c r="AX907" t="str">
        <f>VLOOKUP(Sheet1[[#This Row],[NPDES ID2]],Combined_Sheet__Major_Only___2[[NPDES ID2]:[ECHO BFR]],27,FALSE)</f>
        <v>-</v>
      </c>
      <c r="AY907" t="str">
        <f>VLOOKUP(Sheet1[[#This Row],[NPDES ID2]],Combined_Sheet__Major_Only___2[[NPDES ID2]:[ECHO BFR]],28,FALSE)</f>
        <v>-</v>
      </c>
      <c r="AZ907" t="str">
        <f>VLOOKUP(Sheet1[[#This Row],[NPDES ID2]],Combined_Sheet__Major_Only___2[[NPDES ID2]:[ECHO BFR]],29,FALSE)</f>
        <v>thickening</v>
      </c>
      <c r="BA907">
        <f>VLOOKUP(Sheet1[[#This Row],[NPDES ID2]],Combined_Sheet__Major_Only___2[[NPDES ID2]:[ECHO BFR]],17,FALSE)</f>
        <v>29.528248000000001</v>
      </c>
      <c r="BB907">
        <f>VLOOKUP(Sheet1[[#This Row],[NPDES ID2]],Combined_Sheet__Major_Only___2[[NPDES ID2]:[ECHO BFR]],18,FALSE)</f>
        <v>-95.812757000000005</v>
      </c>
      <c r="BC907" t="str">
        <f>IF(ISNUMBER(SEARCH("aerobic",$AW907)),"aerobic","")</f>
        <v>aerobic</v>
      </c>
      <c r="BD907" t="str">
        <f>IF(ISNUMBER(SEARCH("anaer",$AW907)),"anaer","")</f>
        <v/>
      </c>
      <c r="BE907" t="str">
        <f>IF(ISNUMBER(SEARCH("thickening",$AZ907)),"thickening","")</f>
        <v>thickening</v>
      </c>
      <c r="BF907" s="3" t="str">
        <f>IF(ISNUMBER(SEARCH("airDry",$AW907)),"airDry","")</f>
        <v/>
      </c>
      <c r="BG907" s="3" t="str">
        <f>IF(ISNUMBER(SEARCH("heatDry",$AY907)),"heatDry","")</f>
        <v/>
      </c>
      <c r="BH907" s="3" t="str">
        <f>IF(AND(ISNUMBER(SEARCH("aerobic",$AW907)),ISNUMBER(SEARCH("anaer",$AW907))),"Combined Aer and Anaer.","")</f>
        <v/>
      </c>
    </row>
    <row r="908" spans="1:60" x14ac:dyDescent="0.25">
      <c r="A908" s="4">
        <v>2110</v>
      </c>
      <c r="B908" t="s">
        <v>9915</v>
      </c>
      <c r="C908">
        <v>951</v>
      </c>
      <c r="D908">
        <v>364.06745740617572</v>
      </c>
      <c r="E908">
        <v>364.35667939465662</v>
      </c>
      <c r="F908">
        <v>304.66859553794143</v>
      </c>
      <c r="G908">
        <v>433.31093502637179</v>
      </c>
      <c r="H908">
        <v>-112.9277281699039</v>
      </c>
      <c r="I908">
        <v>-115.45343543757571</v>
      </c>
      <c r="J908">
        <v>-131.30934493891399</v>
      </c>
      <c r="K908">
        <v>-89.426053215243741</v>
      </c>
      <c r="L908">
        <v>639.78252035118635</v>
      </c>
      <c r="M908">
        <v>637.15525096252759</v>
      </c>
      <c r="N908">
        <v>628.4398697814155</v>
      </c>
      <c r="O908">
        <v>658.2623512687461</v>
      </c>
      <c r="P908">
        <v>22.21842553372187</v>
      </c>
      <c r="Q908">
        <v>22.508822314014871</v>
      </c>
      <c r="R908">
        <v>18.295399741153929</v>
      </c>
      <c r="S908">
        <v>25.456999519574371</v>
      </c>
      <c r="T908">
        <v>85859.844899506512</v>
      </c>
      <c r="U908">
        <v>85859.780603162813</v>
      </c>
      <c r="V908">
        <v>85802.196970642952</v>
      </c>
      <c r="W908">
        <v>85917.891275909438</v>
      </c>
      <c r="X908">
        <v>5744.4716768518047</v>
      </c>
      <c r="Y908">
        <v>5765.8145133739099</v>
      </c>
      <c r="Z908">
        <v>5585.5092454610794</v>
      </c>
      <c r="AA908">
        <v>5846.7711954523138</v>
      </c>
      <c r="AB908">
        <v>971.30303323446833</v>
      </c>
      <c r="AC908">
        <v>962.93862157342187</v>
      </c>
      <c r="AD908">
        <v>831.40041334984198</v>
      </c>
      <c r="AE908">
        <v>1134.5571812126091</v>
      </c>
      <c r="AF908">
        <v>65.932840717706313</v>
      </c>
      <c r="AG908">
        <v>65.660709793304633</v>
      </c>
      <c r="AH908">
        <v>64.76678825491787</v>
      </c>
      <c r="AI908">
        <v>67.836239514289304</v>
      </c>
      <c r="AJ908">
        <v>0.58192696007095068</v>
      </c>
      <c r="AK908">
        <v>0.58192708333860454</v>
      </c>
      <c r="AL908">
        <v>0.58189858100358816</v>
      </c>
      <c r="AM908">
        <v>0.58195517654819218</v>
      </c>
      <c r="AN908">
        <v>0.97106531429137488</v>
      </c>
      <c r="AO908">
        <v>0.97106531429137499</v>
      </c>
      <c r="AP908">
        <v>0.97106531429137499</v>
      </c>
      <c r="AQ908">
        <v>0.97106531429137499</v>
      </c>
      <c r="AR908">
        <v>14.82065775782999</v>
      </c>
      <c r="AS908">
        <v>14.820657757829981</v>
      </c>
      <c r="AT908">
        <v>14.820657757829981</v>
      </c>
      <c r="AU908">
        <v>14.820657757829981</v>
      </c>
      <c r="AV908" t="str">
        <f>VLOOKUP(Sheet1[[#This Row],[NPDES ID2]],Combined_Sheet__Major_Only___2[[NPDES ID2]:[ECHO BFR]],3,FALSE)</f>
        <v>TX</v>
      </c>
      <c r="AW908" t="s">
        <v>41</v>
      </c>
      <c r="AX908" t="str">
        <f>VLOOKUP(Sheet1[[#This Row],[NPDES ID2]],Combined_Sheet__Major_Only___2[[NPDES ID2]:[ECHO BFR]],27,FALSE)</f>
        <v>-</v>
      </c>
      <c r="AY908" t="str">
        <f>VLOOKUP(Sheet1[[#This Row],[NPDES ID2]],Combined_Sheet__Major_Only___2[[NPDES ID2]:[ECHO BFR]],28,FALSE)</f>
        <v>-</v>
      </c>
      <c r="AZ908" t="str">
        <f>VLOOKUP(Sheet1[[#This Row],[NPDES ID2]],Combined_Sheet__Major_Only___2[[NPDES ID2]:[ECHO BFR]],29,FALSE)</f>
        <v>preliminaryOps, thickening</v>
      </c>
      <c r="BA908">
        <f>VLOOKUP(Sheet1[[#This Row],[NPDES ID2]],Combined_Sheet__Major_Only___2[[NPDES ID2]:[ECHO BFR]],17,FALSE)</f>
        <v>29.940988999999998</v>
      </c>
      <c r="BB908">
        <f>VLOOKUP(Sheet1[[#This Row],[NPDES ID2]],Combined_Sheet__Major_Only___2[[NPDES ID2]:[ECHO BFR]],18,FALSE)</f>
        <v>-93.887922000000003</v>
      </c>
      <c r="BC908" t="str">
        <f>IF(ISNUMBER(SEARCH("aerobic",$AW908)),"aerobic","")</f>
        <v>aerobic</v>
      </c>
      <c r="BD908" t="str">
        <f>IF(ISNUMBER(SEARCH("anaer",$AW908)),"anaer","")</f>
        <v/>
      </c>
      <c r="BE908" t="str">
        <f>IF(ISNUMBER(SEARCH("thickening",$AZ908)),"thickening","")</f>
        <v>thickening</v>
      </c>
      <c r="BF908" s="2" t="str">
        <f>IF(ISNUMBER(SEARCH("airDry",$AW908)),"airDry","")</f>
        <v/>
      </c>
      <c r="BG908" s="2" t="str">
        <f>IF(ISNUMBER(SEARCH("heatDry",$AY908)),"heatDry","")</f>
        <v/>
      </c>
      <c r="BH908" s="2" t="str">
        <f>IF(AND(ISNUMBER(SEARCH("aerobic",$AW908)),ISNUMBER(SEARCH("anaer",$AW908))),"Combined Aer and Anaer.","")</f>
        <v/>
      </c>
    </row>
    <row r="909" spans="1:60" x14ac:dyDescent="0.25">
      <c r="A909" s="4">
        <v>1029</v>
      </c>
      <c r="B909" t="s">
        <v>4971</v>
      </c>
      <c r="C909">
        <v>427.87799999999999</v>
      </c>
      <c r="D909">
        <v>389.49480338872291</v>
      </c>
      <c r="E909">
        <v>394.1703781574256</v>
      </c>
      <c r="F909">
        <v>299.38733399252487</v>
      </c>
      <c r="G909">
        <v>474.19705249743203</v>
      </c>
      <c r="H909">
        <v>-113.8821327574242</v>
      </c>
      <c r="I909">
        <v>-116.3254616886378</v>
      </c>
      <c r="J909">
        <v>-132.1382944279228</v>
      </c>
      <c r="K909">
        <v>-90.275761511240958</v>
      </c>
      <c r="L909">
        <v>286.01978291782461</v>
      </c>
      <c r="M909">
        <v>284.82218726457631</v>
      </c>
      <c r="N909">
        <v>280.85499614610211</v>
      </c>
      <c r="O909">
        <v>294.43631165136691</v>
      </c>
      <c r="P909">
        <v>10.000856101236129</v>
      </c>
      <c r="Q909">
        <v>10.1285565118615</v>
      </c>
      <c r="R909">
        <v>8.2515677317535605</v>
      </c>
      <c r="S909">
        <v>11.44113796516657</v>
      </c>
      <c r="T909">
        <v>85999.122088706659</v>
      </c>
      <c r="U909">
        <v>85999.057690251619</v>
      </c>
      <c r="V909">
        <v>85941.382607102903</v>
      </c>
      <c r="W909">
        <v>86057.260650638593</v>
      </c>
      <c r="X909">
        <v>5790.7326913144407</v>
      </c>
      <c r="Y909">
        <v>5812.6952317341656</v>
      </c>
      <c r="Z909">
        <v>5627.477592483393</v>
      </c>
      <c r="AA909">
        <v>5895.7736255146619</v>
      </c>
      <c r="AB909">
        <v>995.14755702169907</v>
      </c>
      <c r="AC909">
        <v>986.13690629070629</v>
      </c>
      <c r="AD909">
        <v>849.55312822779263</v>
      </c>
      <c r="AE909">
        <v>1165.151954104567</v>
      </c>
      <c r="AF909">
        <v>65.510820476374661</v>
      </c>
      <c r="AG909">
        <v>65.235897409133671</v>
      </c>
      <c r="AH909">
        <v>64.329156327955573</v>
      </c>
      <c r="AI909">
        <v>67.438096390510722</v>
      </c>
      <c r="AJ909">
        <v>0.57676783783875407</v>
      </c>
      <c r="AK909">
        <v>0.57676789352980617</v>
      </c>
      <c r="AL909">
        <v>0.57675504933472677</v>
      </c>
      <c r="AM909">
        <v>0.57678055268659956</v>
      </c>
      <c r="AN909">
        <v>0.9711102328511515</v>
      </c>
      <c r="AO909">
        <v>0.97111023285115183</v>
      </c>
      <c r="AP909">
        <v>0.97111023285115183</v>
      </c>
      <c r="AQ909">
        <v>0.97111023285115183</v>
      </c>
      <c r="AR909">
        <v>14.585849453361099</v>
      </c>
      <c r="AS909">
        <v>14.585849453361099</v>
      </c>
      <c r="AT909">
        <v>14.585849453361099</v>
      </c>
      <c r="AU909">
        <v>14.585849453361099</v>
      </c>
      <c r="AV909" t="str">
        <f>VLOOKUP(Sheet1[[#This Row],[NPDES ID2]],Combined_Sheet__Major_Only___2[[NPDES ID2]:[ECHO BFR]],3,FALSE)</f>
        <v>IL</v>
      </c>
      <c r="AW909" t="s">
        <v>41</v>
      </c>
      <c r="AX909" t="str">
        <f>VLOOKUP(Sheet1[[#This Row],[NPDES ID2]],Combined_Sheet__Major_Only___2[[NPDES ID2]:[ECHO BFR]],27,FALSE)</f>
        <v>-</v>
      </c>
      <c r="AY909" t="str">
        <f>VLOOKUP(Sheet1[[#This Row],[NPDES ID2]],Combined_Sheet__Major_Only___2[[NPDES ID2]:[ECHO BFR]],28,FALSE)</f>
        <v>-</v>
      </c>
      <c r="AZ909" t="str">
        <f>VLOOKUP(Sheet1[[#This Row],[NPDES ID2]],Combined_Sheet__Major_Only___2[[NPDES ID2]:[ECHO BFR]],29,FALSE)</f>
        <v>thickening</v>
      </c>
      <c r="BA909">
        <f>VLOOKUP(Sheet1[[#This Row],[NPDES ID2]],Combined_Sheet__Major_Only___2[[NPDES ID2]:[ECHO BFR]],17,FALSE)</f>
        <v>41.941209999999998</v>
      </c>
      <c r="BB909">
        <f>VLOOKUP(Sheet1[[#This Row],[NPDES ID2]],Combined_Sheet__Major_Only___2[[NPDES ID2]:[ECHO BFR]],18,FALSE)</f>
        <v>-88.063689999999994</v>
      </c>
      <c r="BC909" t="str">
        <f>IF(ISNUMBER(SEARCH("aerobic",$AW909)),"aerobic","")</f>
        <v>aerobic</v>
      </c>
      <c r="BD909" t="str">
        <f>IF(ISNUMBER(SEARCH("anaer",$AW909)),"anaer","")</f>
        <v/>
      </c>
      <c r="BE909" t="str">
        <f>IF(ISNUMBER(SEARCH("thickening",$AZ909)),"thickening","")</f>
        <v>thickening</v>
      </c>
      <c r="BF909" s="3" t="str">
        <f>IF(ISNUMBER(SEARCH("airDry",$AW909)),"airDry","")</f>
        <v/>
      </c>
      <c r="BG909" s="3" t="str">
        <f>IF(ISNUMBER(SEARCH("heatDry",$AY909)),"heatDry","")</f>
        <v/>
      </c>
      <c r="BH909" s="3" t="str">
        <f>IF(AND(ISNUMBER(SEARCH("aerobic",$AW909)),ISNUMBER(SEARCH("anaer",$AW909))),"Combined Aer and Anaer.","")</f>
        <v/>
      </c>
    </row>
    <row r="910" spans="1:60" x14ac:dyDescent="0.25">
      <c r="A910" s="4">
        <v>1568</v>
      </c>
      <c r="B910" t="s">
        <v>7375</v>
      </c>
      <c r="C910">
        <v>85.75</v>
      </c>
      <c r="D910">
        <v>1246.779117427561</v>
      </c>
      <c r="E910">
        <v>1246.0400111870449</v>
      </c>
      <c r="F910">
        <v>876.24213394194965</v>
      </c>
      <c r="G910">
        <v>1641.367699677367</v>
      </c>
      <c r="H910">
        <v>-116.91741060872501</v>
      </c>
      <c r="I910">
        <v>-119.21916653051601</v>
      </c>
      <c r="J910">
        <v>-134.85165749839979</v>
      </c>
      <c r="K910">
        <v>-93.365654349865679</v>
      </c>
      <c r="L910">
        <v>55.992866960143587</v>
      </c>
      <c r="M910">
        <v>55.742206307616463</v>
      </c>
      <c r="N910">
        <v>54.91262342748724</v>
      </c>
      <c r="O910">
        <v>57.753488611874097</v>
      </c>
      <c r="P910">
        <v>2.007115187846122</v>
      </c>
      <c r="Q910">
        <v>2.0313452972099939</v>
      </c>
      <c r="R910">
        <v>1.6666795170744979</v>
      </c>
      <c r="S910">
        <v>2.28658974385091</v>
      </c>
      <c r="T910">
        <v>86030.08758814531</v>
      </c>
      <c r="U910">
        <v>86030.02316698787</v>
      </c>
      <c r="V910">
        <v>85972.327751619523</v>
      </c>
      <c r="W910">
        <v>86088.246645687206</v>
      </c>
      <c r="X910">
        <v>5930.3726845249339</v>
      </c>
      <c r="Y910">
        <v>5954.5228908929512</v>
      </c>
      <c r="Z910">
        <v>5751.7161350386859</v>
      </c>
      <c r="AA910">
        <v>6045.3362644305862</v>
      </c>
      <c r="AB910">
        <v>1028.9773593024979</v>
      </c>
      <c r="AC910">
        <v>1018.93879130112</v>
      </c>
      <c r="AD910">
        <v>876.66831202368246</v>
      </c>
      <c r="AE910">
        <v>1205.3451796036111</v>
      </c>
      <c r="AF910">
        <v>63.992173719840693</v>
      </c>
      <c r="AG910">
        <v>63.705579109302633</v>
      </c>
      <c r="AH910">
        <v>62.757860690297157</v>
      </c>
      <c r="AI910">
        <v>66.004229079909251</v>
      </c>
      <c r="AJ910">
        <v>0.55820814745337566</v>
      </c>
      <c r="AK910">
        <v>0.55820815845767568</v>
      </c>
      <c r="AL910">
        <v>0.5582056247949968</v>
      </c>
      <c r="AM910">
        <v>0.5582106555315528</v>
      </c>
      <c r="AN910">
        <v>0.97112020065127225</v>
      </c>
      <c r="AO910">
        <v>0.97112020065127225</v>
      </c>
      <c r="AP910">
        <v>0.97112020065127225</v>
      </c>
      <c r="AQ910">
        <v>0.97112020065127225</v>
      </c>
      <c r="AR910">
        <v>14.167818179265771</v>
      </c>
      <c r="AS910">
        <v>14.167818179265771</v>
      </c>
      <c r="AT910">
        <v>14.167818179265771</v>
      </c>
      <c r="AU910">
        <v>14.167818179265771</v>
      </c>
      <c r="AV910" t="str">
        <f>VLOOKUP(Sheet1[[#This Row],[NPDES ID2]],Combined_Sheet__Major_Only___2[[NPDES ID2]:[ECHO BFR]],3,FALSE)</f>
        <v>CA</v>
      </c>
      <c r="AW910" t="s">
        <v>41</v>
      </c>
      <c r="AX910" t="str">
        <f>VLOOKUP(Sheet1[[#This Row],[NPDES ID2]],Combined_Sheet__Major_Only___2[[NPDES ID2]:[ECHO BFR]],27,FALSE)</f>
        <v>other</v>
      </c>
      <c r="AY910" t="str">
        <f>VLOOKUP(Sheet1[[#This Row],[NPDES ID2]],Combined_Sheet__Major_Only___2[[NPDES ID2]:[ECHO BFR]],28,FALSE)</f>
        <v>-</v>
      </c>
      <c r="AZ910" t="str">
        <f>VLOOKUP(Sheet1[[#This Row],[NPDES ID2]],Combined_Sheet__Major_Only___2[[NPDES ID2]:[ECHO BFR]],29,FALSE)</f>
        <v>thickening</v>
      </c>
      <c r="BA910">
        <f>VLOOKUP(Sheet1[[#This Row],[NPDES ID2]],Combined_Sheet__Major_Only___2[[NPDES ID2]:[ECHO BFR]],17,FALSE)</f>
        <v>37.586975171467898</v>
      </c>
      <c r="BB910">
        <f>VLOOKUP(Sheet1[[#This Row],[NPDES ID2]],Combined_Sheet__Major_Only___2[[NPDES ID2]:[ECHO BFR]],18,FALSE)</f>
        <v>-120.859008041587</v>
      </c>
      <c r="BC910" t="str">
        <f>IF(ISNUMBER(SEARCH("aerobic",$AW910)),"aerobic","")</f>
        <v>aerobic</v>
      </c>
      <c r="BD910" t="str">
        <f>IF(ISNUMBER(SEARCH("anaer",$AW910)),"anaer","")</f>
        <v/>
      </c>
      <c r="BE910" t="str">
        <f>IF(ISNUMBER(SEARCH("thickening",$AZ910)),"thickening","")</f>
        <v>thickening</v>
      </c>
      <c r="BF910" s="2" t="str">
        <f>IF(ISNUMBER(SEARCH("airDry",$AW910)),"airDry","")</f>
        <v/>
      </c>
      <c r="BG910" s="2" t="str">
        <f>IF(ISNUMBER(SEARCH("heatDry",$AY910)),"heatDry","")</f>
        <v/>
      </c>
      <c r="BH910" s="2" t="str">
        <f>IF(AND(ISNUMBER(SEARCH("aerobic",$AW910)),ISNUMBER(SEARCH("anaer",$AW910))),"Combined Aer and Anaer.","")</f>
        <v/>
      </c>
    </row>
    <row r="911" spans="1:60" x14ac:dyDescent="0.25">
      <c r="A911" s="4">
        <v>406</v>
      </c>
      <c r="B911" t="s">
        <v>2041</v>
      </c>
      <c r="C911">
        <v>669</v>
      </c>
      <c r="D911">
        <v>382.44611427499848</v>
      </c>
      <c r="E911">
        <v>381.07940735422989</v>
      </c>
      <c r="F911">
        <v>311.74077576522319</v>
      </c>
      <c r="G911">
        <v>452.90841758709109</v>
      </c>
      <c r="H911">
        <v>-123.2953227513924</v>
      </c>
      <c r="I911">
        <v>-125.8379145593459</v>
      </c>
      <c r="J911">
        <v>-141.81379871757809</v>
      </c>
      <c r="K911">
        <v>-100.2831683961132</v>
      </c>
      <c r="L911">
        <v>415.07113901784078</v>
      </c>
      <c r="M911">
        <v>412.94501219584521</v>
      </c>
      <c r="N911">
        <v>405.8981589911395</v>
      </c>
      <c r="O911">
        <v>430.01813673069017</v>
      </c>
      <c r="P911">
        <v>15.70386835751218</v>
      </c>
      <c r="Q911">
        <v>15.843854467464739</v>
      </c>
      <c r="R911">
        <v>13.130168837782611</v>
      </c>
      <c r="S911">
        <v>17.880819603813851</v>
      </c>
      <c r="T911">
        <v>86200.957061851062</v>
      </c>
      <c r="U911">
        <v>86200.892515420361</v>
      </c>
      <c r="V911">
        <v>86143.084905650918</v>
      </c>
      <c r="W911">
        <v>86259.229215391795</v>
      </c>
      <c r="X911">
        <v>6254.3522486107368</v>
      </c>
      <c r="Y911">
        <v>6283.6930607506201</v>
      </c>
      <c r="Z911">
        <v>6038.6882486566292</v>
      </c>
      <c r="AA911">
        <v>6393.3352038362355</v>
      </c>
      <c r="AB911">
        <v>1181.0031213712721</v>
      </c>
      <c r="AC911">
        <v>1165.807846019228</v>
      </c>
      <c r="AD911">
        <v>991.71416186027898</v>
      </c>
      <c r="AE911">
        <v>1399.3593305411459</v>
      </c>
      <c r="AF911">
        <v>60.805194157391313</v>
      </c>
      <c r="AG911">
        <v>60.492763362096781</v>
      </c>
      <c r="AH911">
        <v>59.463418198575233</v>
      </c>
      <c r="AI911">
        <v>62.994093916332822</v>
      </c>
      <c r="AJ911">
        <v>0.51928915900013684</v>
      </c>
      <c r="AK911">
        <v>0.51928924293917444</v>
      </c>
      <c r="AL911">
        <v>0.5192698559197364</v>
      </c>
      <c r="AM911">
        <v>0.51930835123349917</v>
      </c>
      <c r="AN911">
        <v>0.97117508010515796</v>
      </c>
      <c r="AO911">
        <v>0.97117508010515796</v>
      </c>
      <c r="AP911">
        <v>0.97117508010515796</v>
      </c>
      <c r="AQ911">
        <v>0.97117508010515796</v>
      </c>
      <c r="AR911">
        <v>12.825254461175691</v>
      </c>
      <c r="AS911">
        <v>12.8252544611757</v>
      </c>
      <c r="AT911">
        <v>12.8252544611757</v>
      </c>
      <c r="AU911">
        <v>12.8252544611757</v>
      </c>
      <c r="AV911" t="str">
        <f>VLOOKUP(Sheet1[[#This Row],[NPDES ID2]],Combined_Sheet__Major_Only___2[[NPDES ID2]:[ECHO BFR]],3,FALSE)</f>
        <v>KY</v>
      </c>
      <c r="AW911" t="s">
        <v>41</v>
      </c>
      <c r="AX911" t="str">
        <f>VLOOKUP(Sheet1[[#This Row],[NPDES ID2]],Combined_Sheet__Major_Only___2[[NPDES ID2]:[ECHO BFR]],27,FALSE)</f>
        <v>-</v>
      </c>
      <c r="AY911" t="str">
        <f>VLOOKUP(Sheet1[[#This Row],[NPDES ID2]],Combined_Sheet__Major_Only___2[[NPDES ID2]:[ECHO BFR]],28,FALSE)</f>
        <v>-</v>
      </c>
      <c r="AZ911" t="str">
        <f>VLOOKUP(Sheet1[[#This Row],[NPDES ID2]],Combined_Sheet__Major_Only___2[[NPDES ID2]:[ECHO BFR]],29,FALSE)</f>
        <v>preliminaryOps, thickening</v>
      </c>
      <c r="BA911">
        <f>VLOOKUP(Sheet1[[#This Row],[NPDES ID2]],Combined_Sheet__Major_Only___2[[NPDES ID2]:[ECHO BFR]],17,FALSE)</f>
        <v>37.847683000000004</v>
      </c>
      <c r="BB911">
        <f>VLOOKUP(Sheet1[[#This Row],[NPDES ID2]],Combined_Sheet__Major_Only___2[[NPDES ID2]:[ECHO BFR]],18,FALSE)</f>
        <v>-84.612412000000006</v>
      </c>
      <c r="BC911" t="str">
        <f>IF(ISNUMBER(SEARCH("aerobic",$AW911)),"aerobic","")</f>
        <v>aerobic</v>
      </c>
      <c r="BD911" t="str">
        <f>IF(ISNUMBER(SEARCH("anaer",$AW911)),"anaer","")</f>
        <v/>
      </c>
      <c r="BE911" t="str">
        <f>IF(ISNUMBER(SEARCH("thickening",$AZ911)),"thickening","")</f>
        <v>thickening</v>
      </c>
      <c r="BF911" s="2" t="str">
        <f>IF(ISNUMBER(SEARCH("airDry",$AW911)),"airDry","")</f>
        <v/>
      </c>
      <c r="BG911" s="2" t="str">
        <f>IF(ISNUMBER(SEARCH("heatDry",$AY911)),"heatDry","")</f>
        <v/>
      </c>
      <c r="BH911" s="2" t="str">
        <f>IF(AND(ISNUMBER(SEARCH("aerobic",$AW911)),ISNUMBER(SEARCH("anaer",$AW911))),"Combined Aer and Anaer.","")</f>
        <v/>
      </c>
    </row>
    <row r="912" spans="1:60" x14ac:dyDescent="0.25">
      <c r="A912" s="4">
        <v>415</v>
      </c>
      <c r="B912" t="s">
        <v>2084</v>
      </c>
      <c r="C912">
        <v>648.87</v>
      </c>
      <c r="D912">
        <v>366.01334200649939</v>
      </c>
      <c r="E912">
        <v>365.60291376688423</v>
      </c>
      <c r="F912">
        <v>297.07210821901327</v>
      </c>
      <c r="G912">
        <v>434.27435157371991</v>
      </c>
      <c r="H912">
        <v>-117.422431840043</v>
      </c>
      <c r="I912">
        <v>-119.8180564300005</v>
      </c>
      <c r="J912">
        <v>-135.35083147992759</v>
      </c>
      <c r="K912">
        <v>-94.085992721022663</v>
      </c>
      <c r="L912">
        <v>421.31249057236982</v>
      </c>
      <c r="M912">
        <v>419.39858822287601</v>
      </c>
      <c r="N912">
        <v>413.05473982640848</v>
      </c>
      <c r="O912">
        <v>434.76802396896932</v>
      </c>
      <c r="P912">
        <v>15.192312388673869</v>
      </c>
      <c r="Q912">
        <v>15.36594761956162</v>
      </c>
      <c r="R912">
        <v>12.62558106377039</v>
      </c>
      <c r="S912">
        <v>17.313574464623709</v>
      </c>
      <c r="T912">
        <v>86296.525233085064</v>
      </c>
      <c r="U912">
        <v>86296.46061658836</v>
      </c>
      <c r="V912">
        <v>86238.590255916119</v>
      </c>
      <c r="W912">
        <v>86354.860641796811</v>
      </c>
      <c r="X912">
        <v>5982.4703132097266</v>
      </c>
      <c r="Y912">
        <v>6007.221297661732</v>
      </c>
      <c r="Z912">
        <v>5799.4200425053577</v>
      </c>
      <c r="AA912">
        <v>6100.3025991622171</v>
      </c>
      <c r="AB912">
        <v>1177.990600624285</v>
      </c>
      <c r="AC912">
        <v>1162.934270501112</v>
      </c>
      <c r="AD912">
        <v>982.40145828113293</v>
      </c>
      <c r="AE912">
        <v>1409.3876973561009</v>
      </c>
      <c r="AF912">
        <v>63.634139267603679</v>
      </c>
      <c r="AG912">
        <v>63.344095156705919</v>
      </c>
      <c r="AH912">
        <v>62.388926105486007</v>
      </c>
      <c r="AI912">
        <v>65.665696470047891</v>
      </c>
      <c r="AJ912">
        <v>0.55383381738489035</v>
      </c>
      <c r="AK912">
        <v>0.55383390334457305</v>
      </c>
      <c r="AL912">
        <v>0.55381405245831838</v>
      </c>
      <c r="AM912">
        <v>0.55385346877882291</v>
      </c>
      <c r="AN912">
        <v>0.97120568361063608</v>
      </c>
      <c r="AO912">
        <v>0.97120568361063619</v>
      </c>
      <c r="AP912">
        <v>0.97120568361063619</v>
      </c>
      <c r="AQ912">
        <v>0.97120568361063619</v>
      </c>
      <c r="AR912">
        <v>13.113024521511869</v>
      </c>
      <c r="AS912">
        <v>13.113024521511869</v>
      </c>
      <c r="AT912">
        <v>13.113024521511869</v>
      </c>
      <c r="AU912">
        <v>13.113024521511869</v>
      </c>
      <c r="AV912" t="str">
        <f>VLOOKUP(Sheet1[[#This Row],[NPDES ID2]],Combined_Sheet__Major_Only___2[[NPDES ID2]:[ECHO BFR]],3,FALSE)</f>
        <v>PR</v>
      </c>
      <c r="AW912" t="s">
        <v>41</v>
      </c>
      <c r="AX912" t="str">
        <f>VLOOKUP(Sheet1[[#This Row],[NPDES ID2]],Combined_Sheet__Major_Only___2[[NPDES ID2]:[ECHO BFR]],27,FALSE)</f>
        <v>-</v>
      </c>
      <c r="AY912" t="str">
        <f>VLOOKUP(Sheet1[[#This Row],[NPDES ID2]],Combined_Sheet__Major_Only___2[[NPDES ID2]:[ECHO BFR]],28,FALSE)</f>
        <v>highTempCompost</v>
      </c>
      <c r="AZ912" t="str">
        <f>VLOOKUP(Sheet1[[#This Row],[NPDES ID2]],Combined_Sheet__Major_Only___2[[NPDES ID2]:[ECHO BFR]],29,FALSE)</f>
        <v>preliminaryOps, thickening</v>
      </c>
      <c r="BA912">
        <f>VLOOKUP(Sheet1[[#This Row],[NPDES ID2]],Combined_Sheet__Major_Only___2[[NPDES ID2]:[ECHO BFR]],17,FALSE)</f>
        <v>18.480556</v>
      </c>
      <c r="BB912">
        <f>VLOOKUP(Sheet1[[#This Row],[NPDES ID2]],Combined_Sheet__Major_Only___2[[NPDES ID2]:[ECHO BFR]],18,FALSE)</f>
        <v>-66.677694000000002</v>
      </c>
      <c r="BC912" t="str">
        <f>IF(ISNUMBER(SEARCH("aerobic",$AW912)),"aerobic","")</f>
        <v>aerobic</v>
      </c>
      <c r="BD912" t="str">
        <f>IF(ISNUMBER(SEARCH("anaer",$AW912)),"anaer","")</f>
        <v/>
      </c>
      <c r="BE912" t="str">
        <f>IF(ISNUMBER(SEARCH("thickening",$AZ912)),"thickening","")</f>
        <v>thickening</v>
      </c>
      <c r="BF912" s="3" t="str">
        <f>IF(ISNUMBER(SEARCH("airDry",$AW912)),"airDry","")</f>
        <v/>
      </c>
      <c r="BG912" s="3" t="str">
        <f>IF(ISNUMBER(SEARCH("heatDry",$AY912)),"heatDry","")</f>
        <v/>
      </c>
      <c r="BH912" s="3" t="str">
        <f>IF(AND(ISNUMBER(SEARCH("aerobic",$AW912)),ISNUMBER(SEARCH("anaer",$AW912))),"Combined Aer and Anaer.","")</f>
        <v/>
      </c>
    </row>
    <row r="913" spans="1:60" x14ac:dyDescent="0.25">
      <c r="A913" s="4">
        <v>2268</v>
      </c>
      <c r="B913" t="s">
        <v>10609</v>
      </c>
      <c r="C913">
        <v>480</v>
      </c>
      <c r="D913">
        <v>377.79872170394668</v>
      </c>
      <c r="E913">
        <v>382.37918728855931</v>
      </c>
      <c r="F913">
        <v>292.96110312037962</v>
      </c>
      <c r="G913">
        <v>459.65210927553488</v>
      </c>
      <c r="H913">
        <v>-114.7321249166657</v>
      </c>
      <c r="I913">
        <v>-117.17188191753959</v>
      </c>
      <c r="J913">
        <v>-132.909591588604</v>
      </c>
      <c r="K913">
        <v>-91.187975851244559</v>
      </c>
      <c r="L913">
        <v>318.61305947240658</v>
      </c>
      <c r="M913">
        <v>317.25187712490191</v>
      </c>
      <c r="N913">
        <v>312.74218827479001</v>
      </c>
      <c r="O913">
        <v>328.1800208302588</v>
      </c>
      <c r="P913">
        <v>11.223875347691671</v>
      </c>
      <c r="Q913">
        <v>11.367243969884649</v>
      </c>
      <c r="R913">
        <v>9.2809926359617965</v>
      </c>
      <c r="S913">
        <v>12.81934084705922</v>
      </c>
      <c r="T913">
        <v>86549.8901796836</v>
      </c>
      <c r="U913">
        <v>86549.825377431931</v>
      </c>
      <c r="V913">
        <v>86491.788655104639</v>
      </c>
      <c r="W913">
        <v>86608.393286937891</v>
      </c>
      <c r="X913">
        <v>5868.999008924703</v>
      </c>
      <c r="Y913">
        <v>5891.7442483626701</v>
      </c>
      <c r="Z913">
        <v>5700.1561550566976</v>
      </c>
      <c r="AA913">
        <v>5977.6437390713836</v>
      </c>
      <c r="AB913">
        <v>1008.634071580976</v>
      </c>
      <c r="AC913">
        <v>999.348370673104</v>
      </c>
      <c r="AD913">
        <v>860.93530598712266</v>
      </c>
      <c r="AE913">
        <v>1180.590452394837</v>
      </c>
      <c r="AF913">
        <v>65.052003702690087</v>
      </c>
      <c r="AG913">
        <v>64.773389164606044</v>
      </c>
      <c r="AH913">
        <v>63.854786129198672</v>
      </c>
      <c r="AI913">
        <v>67.0047844835658</v>
      </c>
      <c r="AJ913">
        <v>0.57115962427801403</v>
      </c>
      <c r="AK913">
        <v>0.57115968662649852</v>
      </c>
      <c r="AL913">
        <v>0.57114530300299005</v>
      </c>
      <c r="AM913">
        <v>0.57117386311615959</v>
      </c>
      <c r="AN913">
        <v>0.97128650427002905</v>
      </c>
      <c r="AO913">
        <v>0.97128650427002905</v>
      </c>
      <c r="AP913">
        <v>0.97128650427002905</v>
      </c>
      <c r="AQ913">
        <v>0.97128650427002905</v>
      </c>
      <c r="AR913">
        <v>14.4833505762816</v>
      </c>
      <c r="AS913">
        <v>14.4833505762816</v>
      </c>
      <c r="AT913">
        <v>14.4833505762816</v>
      </c>
      <c r="AU913">
        <v>14.4833505762816</v>
      </c>
      <c r="AV913" t="str">
        <f>VLOOKUP(Sheet1[[#This Row],[NPDES ID2]],Combined_Sheet__Major_Only___2[[NPDES ID2]:[ECHO BFR]],3,FALSE)</f>
        <v>IA</v>
      </c>
      <c r="AW913" t="s">
        <v>41</v>
      </c>
      <c r="AX913" t="str">
        <f>VLOOKUP(Sheet1[[#This Row],[NPDES ID2]],Combined_Sheet__Major_Only___2[[NPDES ID2]:[ECHO BFR]],27,FALSE)</f>
        <v>tempSludgeStore</v>
      </c>
      <c r="AY913" t="str">
        <f>VLOOKUP(Sheet1[[#This Row],[NPDES ID2]],Combined_Sheet__Major_Only___2[[NPDES ID2]:[ECHO BFR]],28,FALSE)</f>
        <v>-</v>
      </c>
      <c r="AZ913" t="str">
        <f>VLOOKUP(Sheet1[[#This Row],[NPDES ID2]],Combined_Sheet__Major_Only___2[[NPDES ID2]:[ECHO BFR]],29,FALSE)</f>
        <v>thickening</v>
      </c>
      <c r="BA913">
        <f>VLOOKUP(Sheet1[[#This Row],[NPDES ID2]],Combined_Sheet__Major_Only___2[[NPDES ID2]:[ECHO BFR]],17,FALSE)</f>
        <v>41.864193999999998</v>
      </c>
      <c r="BB913">
        <f>VLOOKUP(Sheet1[[#This Row],[NPDES ID2]],Combined_Sheet__Major_Only___2[[NPDES ID2]:[ECHO BFR]],18,FALSE)</f>
        <v>-90.177471999999995</v>
      </c>
      <c r="BC913" t="str">
        <f>IF(ISNUMBER(SEARCH("aerobic",$AW913)),"aerobic","")</f>
        <v>aerobic</v>
      </c>
      <c r="BD913" t="str">
        <f>IF(ISNUMBER(SEARCH("anaer",$AW913)),"anaer","")</f>
        <v/>
      </c>
      <c r="BE913" t="str">
        <f>IF(ISNUMBER(SEARCH("thickening",$AZ913)),"thickening","")</f>
        <v>thickening</v>
      </c>
      <c r="BF913" s="2" t="str">
        <f>IF(ISNUMBER(SEARCH("airDry",$AW913)),"airDry","")</f>
        <v/>
      </c>
      <c r="BG913" s="2" t="str">
        <f>IF(ISNUMBER(SEARCH("heatDry",$AY913)),"heatDry","")</f>
        <v/>
      </c>
      <c r="BH913" s="2" t="str">
        <f>IF(AND(ISNUMBER(SEARCH("aerobic",$AW913)),ISNUMBER(SEARCH("anaer",$AW913))),"Combined Aer and Anaer.","")</f>
        <v/>
      </c>
    </row>
    <row r="914" spans="1:60" x14ac:dyDescent="0.25">
      <c r="A914" s="4">
        <v>210</v>
      </c>
      <c r="B914" t="s">
        <v>1108</v>
      </c>
      <c r="C914">
        <v>2939.43</v>
      </c>
      <c r="D914">
        <v>691.55436474021189</v>
      </c>
      <c r="E914">
        <v>691.94856515788069</v>
      </c>
      <c r="F914">
        <v>579.08620195296237</v>
      </c>
      <c r="G914">
        <v>809.2474627320928</v>
      </c>
      <c r="H914">
        <v>-115.2895172650432</v>
      </c>
      <c r="I914">
        <v>-117.8837205308714</v>
      </c>
      <c r="J914">
        <v>-133.57562129819809</v>
      </c>
      <c r="K914">
        <v>-92.544547061528178</v>
      </c>
      <c r="L914">
        <v>1928.9586825996889</v>
      </c>
      <c r="M914">
        <v>1920.4807761346631</v>
      </c>
      <c r="N914">
        <v>1892.209068472408</v>
      </c>
      <c r="O914">
        <v>1988.7823098166</v>
      </c>
      <c r="P914">
        <v>68.769282537583265</v>
      </c>
      <c r="Q914">
        <v>69.637669134511867</v>
      </c>
      <c r="R914">
        <v>57.067137107722907</v>
      </c>
      <c r="S914">
        <v>78.348841674377368</v>
      </c>
      <c r="T914">
        <v>86685.954234529694</v>
      </c>
      <c r="U914">
        <v>86685.889332522434</v>
      </c>
      <c r="V914">
        <v>86627.763269338568</v>
      </c>
      <c r="W914">
        <v>86744.547400586525</v>
      </c>
      <c r="X914">
        <v>5945.875701629212</v>
      </c>
      <c r="Y914">
        <v>5969.6578943895529</v>
      </c>
      <c r="Z914">
        <v>5769.2018185425286</v>
      </c>
      <c r="AA914">
        <v>6059.7006139293126</v>
      </c>
      <c r="AB914">
        <v>1062.837911216563</v>
      </c>
      <c r="AC914">
        <v>1051.956451147541</v>
      </c>
      <c r="AD914">
        <v>901.34853117404157</v>
      </c>
      <c r="AE914">
        <v>1251.3808824992409</v>
      </c>
      <c r="AF914">
        <v>64.322443639354276</v>
      </c>
      <c r="AG914">
        <v>64.035425556841375</v>
      </c>
      <c r="AH914">
        <v>63.105973119857637</v>
      </c>
      <c r="AI914">
        <v>66.314031201320873</v>
      </c>
      <c r="AJ914">
        <v>0.56224366133288062</v>
      </c>
      <c r="AK914">
        <v>0.56224403999257033</v>
      </c>
      <c r="AL914">
        <v>0.56215556627900698</v>
      </c>
      <c r="AM914">
        <v>0.56233126251589649</v>
      </c>
      <c r="AN914">
        <v>0.9713297202561495</v>
      </c>
      <c r="AO914">
        <v>0.97132972025614961</v>
      </c>
      <c r="AP914">
        <v>0.97132972025614961</v>
      </c>
      <c r="AQ914">
        <v>0.97132972025614961</v>
      </c>
      <c r="AR914">
        <v>13.997305171636331</v>
      </c>
      <c r="AS914">
        <v>13.997305171636331</v>
      </c>
      <c r="AT914">
        <v>13.997305171636331</v>
      </c>
      <c r="AU914">
        <v>13.997305171636331</v>
      </c>
      <c r="AV914" t="str">
        <f>VLOOKUP(Sheet1[[#This Row],[NPDES ID2]],Combined_Sheet__Major_Only___2[[NPDES ID2]:[ECHO BFR]],3,FALSE)</f>
        <v>CA</v>
      </c>
      <c r="AW914" t="s">
        <v>41</v>
      </c>
      <c r="AX914" t="str">
        <f>VLOOKUP(Sheet1[[#This Row],[NPDES ID2]],Combined_Sheet__Major_Only___2[[NPDES ID2]:[ECHO BFR]],27,FALSE)</f>
        <v>methaneBioCaptureRecover</v>
      </c>
      <c r="AY914" t="str">
        <f>VLOOKUP(Sheet1[[#This Row],[NPDES ID2]],Combined_Sheet__Major_Only___2[[NPDES ID2]:[ECHO BFR]],28,FALSE)</f>
        <v>-</v>
      </c>
      <c r="AZ914" t="str">
        <f>VLOOKUP(Sheet1[[#This Row],[NPDES ID2]],Combined_Sheet__Major_Only___2[[NPDES ID2]:[ECHO BFR]],29,FALSE)</f>
        <v>preliminaryOps, thickening</v>
      </c>
      <c r="BA914">
        <f>VLOOKUP(Sheet1[[#This Row],[NPDES ID2]],Combined_Sheet__Major_Only___2[[NPDES ID2]:[ECHO BFR]],17,FALSE)</f>
        <v>33.745617000000003</v>
      </c>
      <c r="BB914">
        <f>VLOOKUP(Sheet1[[#This Row],[NPDES ID2]],Combined_Sheet__Major_Only___2[[NPDES ID2]:[ECHO BFR]],18,FALSE)</f>
        <v>-118.261318</v>
      </c>
      <c r="BC914" t="str">
        <f>IF(ISNUMBER(SEARCH("aerobic",$AW914)),"aerobic","")</f>
        <v>aerobic</v>
      </c>
      <c r="BD914" t="str">
        <f>IF(ISNUMBER(SEARCH("anaer",$AW914)),"anaer","")</f>
        <v/>
      </c>
      <c r="BE914" t="str">
        <f>IF(ISNUMBER(SEARCH("thickening",$AZ914)),"thickening","")</f>
        <v>thickening</v>
      </c>
      <c r="BF914" s="2" t="str">
        <f>IF(ISNUMBER(SEARCH("airDry",$AW914)),"airDry","")</f>
        <v/>
      </c>
      <c r="BG914" s="2" t="str">
        <f>IF(ISNUMBER(SEARCH("heatDry",$AY914)),"heatDry","")</f>
        <v/>
      </c>
      <c r="BH914" s="2" t="str">
        <f>IF(AND(ISNUMBER(SEARCH("aerobic",$AW914)),ISNUMBER(SEARCH("anaer",$AW914))),"Combined Aer and Anaer.","")</f>
        <v/>
      </c>
    </row>
    <row r="915" spans="1:60" x14ac:dyDescent="0.25">
      <c r="A915" s="4">
        <v>2348</v>
      </c>
      <c r="B915" t="s">
        <v>10955</v>
      </c>
      <c r="C915">
        <v>353.72</v>
      </c>
      <c r="D915">
        <v>459.47186679845169</v>
      </c>
      <c r="E915">
        <v>464.35719938560089</v>
      </c>
      <c r="F915">
        <v>351.99729115933889</v>
      </c>
      <c r="G915">
        <v>575.96861060185711</v>
      </c>
      <c r="H915">
        <v>-124.705044789135</v>
      </c>
      <c r="I915">
        <v>-127.2247799592882</v>
      </c>
      <c r="J915">
        <v>-143.39840932993511</v>
      </c>
      <c r="K915">
        <v>-101.6571609801864</v>
      </c>
      <c r="L915">
        <v>217.3441540523238</v>
      </c>
      <c r="M915">
        <v>216.20273201498489</v>
      </c>
      <c r="N915">
        <v>212.42260348346429</v>
      </c>
      <c r="O915">
        <v>225.36463862820401</v>
      </c>
      <c r="P915">
        <v>8.3076112775812234</v>
      </c>
      <c r="Q915">
        <v>8.389596944889238</v>
      </c>
      <c r="R915">
        <v>6.9546732932943609</v>
      </c>
      <c r="S915">
        <v>9.4674671930718173</v>
      </c>
      <c r="T915">
        <v>86853.489818595437</v>
      </c>
      <c r="U915">
        <v>86853.424793759172</v>
      </c>
      <c r="V915">
        <v>86795.188725235523</v>
      </c>
      <c r="W915">
        <v>86912.193873998462</v>
      </c>
      <c r="X915">
        <v>6363.1667445183484</v>
      </c>
      <c r="Y915">
        <v>6393.7870976490258</v>
      </c>
      <c r="Z915">
        <v>6138.3585680734486</v>
      </c>
      <c r="AA915">
        <v>6508.0688932762469</v>
      </c>
      <c r="AB915">
        <v>1205.8319856986859</v>
      </c>
      <c r="AC915">
        <v>1189.907261351206</v>
      </c>
      <c r="AD915">
        <v>1012.208643866645</v>
      </c>
      <c r="AE915">
        <v>1428.9040522944961</v>
      </c>
      <c r="AF915">
        <v>60.21769573929528</v>
      </c>
      <c r="AG915">
        <v>59.900940255418988</v>
      </c>
      <c r="AH915">
        <v>58.855183453027088</v>
      </c>
      <c r="AI915">
        <v>62.439473013231733</v>
      </c>
      <c r="AJ915">
        <v>0.51211938863492523</v>
      </c>
      <c r="AK915">
        <v>0.51211943291188056</v>
      </c>
      <c r="AL915">
        <v>0.51210922346066678</v>
      </c>
      <c r="AM915">
        <v>0.51212949523529294</v>
      </c>
      <c r="AN915">
        <v>0.97138275370299842</v>
      </c>
      <c r="AO915">
        <v>0.97138275370299831</v>
      </c>
      <c r="AP915">
        <v>0.97138275370299831</v>
      </c>
      <c r="AQ915">
        <v>0.97138275370299831</v>
      </c>
      <c r="AR915">
        <v>12.675964366599199</v>
      </c>
      <c r="AS915">
        <v>12.675964366599199</v>
      </c>
      <c r="AT915">
        <v>12.675964366599199</v>
      </c>
      <c r="AU915">
        <v>12.675964366599199</v>
      </c>
      <c r="AV915" t="str">
        <f>VLOOKUP(Sheet1[[#This Row],[NPDES ID2]],Combined_Sheet__Major_Only___2[[NPDES ID2]:[ECHO BFR]],3,FALSE)</f>
        <v>CA</v>
      </c>
      <c r="AW915" t="s">
        <v>41</v>
      </c>
      <c r="AX915" t="str">
        <f>VLOOKUP(Sheet1[[#This Row],[NPDES ID2]],Combined_Sheet__Major_Only___2[[NPDES ID2]:[ECHO BFR]],27,FALSE)</f>
        <v>other</v>
      </c>
      <c r="AY915" t="str">
        <f>VLOOKUP(Sheet1[[#This Row],[NPDES ID2]],Combined_Sheet__Major_Only___2[[NPDES ID2]:[ECHO BFR]],28,FALSE)</f>
        <v>highTempCompost</v>
      </c>
      <c r="AZ915" t="str">
        <f>VLOOKUP(Sheet1[[#This Row],[NPDES ID2]],Combined_Sheet__Major_Only___2[[NPDES ID2]:[ECHO BFR]],29,FALSE)</f>
        <v>thickening</v>
      </c>
      <c r="BA915">
        <f>VLOOKUP(Sheet1[[#This Row],[NPDES ID2]],Combined_Sheet__Major_Only___2[[NPDES ID2]:[ECHO BFR]],17,FALSE)</f>
        <v>35.2053799997881</v>
      </c>
      <c r="BB915">
        <f>VLOOKUP(Sheet1[[#This Row],[NPDES ID2]],Combined_Sheet__Major_Only___2[[NPDES ID2]:[ECHO BFR]],18,FALSE)</f>
        <v>-118.828710000066</v>
      </c>
      <c r="BC915" t="str">
        <f>IF(ISNUMBER(SEARCH("aerobic",$AW915)),"aerobic","")</f>
        <v>aerobic</v>
      </c>
      <c r="BD915" t="str">
        <f>IF(ISNUMBER(SEARCH("anaer",$AW915)),"anaer","")</f>
        <v/>
      </c>
      <c r="BE915" t="str">
        <f>IF(ISNUMBER(SEARCH("thickening",$AZ915)),"thickening","")</f>
        <v>thickening</v>
      </c>
      <c r="BF915" s="2" t="str">
        <f>IF(ISNUMBER(SEARCH("airDry",$AW915)),"airDry","")</f>
        <v/>
      </c>
      <c r="BG915" s="2" t="str">
        <f>IF(ISNUMBER(SEARCH("heatDry",$AY915)),"heatDry","")</f>
        <v/>
      </c>
      <c r="BH915" s="2" t="str">
        <f>IF(AND(ISNUMBER(SEARCH("aerobic",$AW915)),ISNUMBER(SEARCH("anaer",$AW915))),"Combined Aer and Anaer.","")</f>
        <v/>
      </c>
    </row>
    <row r="916" spans="1:60" x14ac:dyDescent="0.25">
      <c r="A916" s="4">
        <v>121</v>
      </c>
      <c r="B916" t="s">
        <v>677</v>
      </c>
      <c r="C916">
        <v>9548</v>
      </c>
      <c r="D916">
        <v>2005.576877242044</v>
      </c>
      <c r="E916">
        <v>2006.290202121098</v>
      </c>
      <c r="F916">
        <v>1584.338387102971</v>
      </c>
      <c r="G916">
        <v>2406.860720855585</v>
      </c>
      <c r="H916">
        <v>-115.8143315557051</v>
      </c>
      <c r="I916">
        <v>-118.9097228239451</v>
      </c>
      <c r="J916">
        <v>-134.5131071028174</v>
      </c>
      <c r="K916">
        <v>-91.276859243614922</v>
      </c>
      <c r="L916">
        <v>6115.2805631095844</v>
      </c>
      <c r="M916">
        <v>6086.857055723307</v>
      </c>
      <c r="N916">
        <v>5990.4010751051892</v>
      </c>
      <c r="O916">
        <v>6318.005800310817</v>
      </c>
      <c r="P916">
        <v>223.59793168447021</v>
      </c>
      <c r="Q916">
        <v>225.80060227629599</v>
      </c>
      <c r="R916">
        <v>186.23421930429791</v>
      </c>
      <c r="S916">
        <v>255.14082397504279</v>
      </c>
      <c r="T916">
        <v>87005.042668933864</v>
      </c>
      <c r="U916">
        <v>87004.977532986348</v>
      </c>
      <c r="V916">
        <v>86946.641953526589</v>
      </c>
      <c r="W916">
        <v>87063.847034945982</v>
      </c>
      <c r="X916">
        <v>6114.8144766375617</v>
      </c>
      <c r="Y916">
        <v>6140.8551070070725</v>
      </c>
      <c r="Z916">
        <v>5920.6298852486862</v>
      </c>
      <c r="AA916">
        <v>6239.8407470868806</v>
      </c>
      <c r="AB916">
        <v>1189.8893935584981</v>
      </c>
      <c r="AC916">
        <v>1174.708986515592</v>
      </c>
      <c r="AD916">
        <v>994.23514284467478</v>
      </c>
      <c r="AE916">
        <v>1419.9607095001161</v>
      </c>
      <c r="AF916">
        <v>62.804263329849327</v>
      </c>
      <c r="AG916">
        <v>62.498109686536822</v>
      </c>
      <c r="AH916">
        <v>61.536685061619991</v>
      </c>
      <c r="AI916">
        <v>64.875439643529518</v>
      </c>
      <c r="AJ916">
        <v>0.54369656339443317</v>
      </c>
      <c r="AK916">
        <v>0.54369775573302948</v>
      </c>
      <c r="AL916">
        <v>0.54340867811487059</v>
      </c>
      <c r="AM916">
        <v>0.54398295726401158</v>
      </c>
      <c r="AN916">
        <v>0.9714305590759329</v>
      </c>
      <c r="AO916">
        <v>0.97143055907593301</v>
      </c>
      <c r="AP916">
        <v>0.97143055907593301</v>
      </c>
      <c r="AQ916">
        <v>0.97143055907593301</v>
      </c>
      <c r="AR916">
        <v>13.02678853792742</v>
      </c>
      <c r="AS916">
        <v>13.02678853792743</v>
      </c>
      <c r="AT916">
        <v>13.02678853792743</v>
      </c>
      <c r="AU916">
        <v>13.02678853792743</v>
      </c>
      <c r="AV916" t="str">
        <f>VLOOKUP(Sheet1[[#This Row],[NPDES ID2]],Combined_Sheet__Major_Only___2[[NPDES ID2]:[ECHO BFR]],3,FALSE)</f>
        <v>NY</v>
      </c>
      <c r="AW916" t="s">
        <v>41</v>
      </c>
      <c r="AX916" t="str">
        <f>VLOOKUP(Sheet1[[#This Row],[NPDES ID2]],Combined_Sheet__Major_Only___2[[NPDES ID2]:[ECHO BFR]],27,FALSE)</f>
        <v>-</v>
      </c>
      <c r="AY916" t="str">
        <f>VLOOKUP(Sheet1[[#This Row],[NPDES ID2]],Combined_Sheet__Major_Only___2[[NPDES ID2]:[ECHO BFR]],28,FALSE)</f>
        <v>-</v>
      </c>
      <c r="AZ916" t="str">
        <f>VLOOKUP(Sheet1[[#This Row],[NPDES ID2]],Combined_Sheet__Major_Only___2[[NPDES ID2]:[ECHO BFR]],29,FALSE)</f>
        <v>thickening</v>
      </c>
      <c r="BA916">
        <f>VLOOKUP(Sheet1[[#This Row],[NPDES ID2]],Combined_Sheet__Major_Only___2[[NPDES ID2]:[ECHO BFR]],17,FALSE)</f>
        <v>42.993760000000002</v>
      </c>
      <c r="BB916">
        <f>VLOOKUP(Sheet1[[#This Row],[NPDES ID2]],Combined_Sheet__Major_Only___2[[NPDES ID2]:[ECHO BFR]],18,FALSE)</f>
        <v>-78.901619999999994</v>
      </c>
      <c r="BC916" t="str">
        <f>IF(ISNUMBER(SEARCH("aerobic",$AW916)),"aerobic","")</f>
        <v>aerobic</v>
      </c>
      <c r="BD916" t="str">
        <f>IF(ISNUMBER(SEARCH("anaer",$AW916)),"anaer","")</f>
        <v/>
      </c>
      <c r="BE916" t="str">
        <f>IF(ISNUMBER(SEARCH("thickening",$AZ916)),"thickening","")</f>
        <v>thickening</v>
      </c>
      <c r="BF916" s="3" t="str">
        <f>IF(ISNUMBER(SEARCH("airDry",$AW916)),"airDry","")</f>
        <v/>
      </c>
      <c r="BG916" s="3" t="str">
        <f>IF(ISNUMBER(SEARCH("heatDry",$AY916)),"heatDry","")</f>
        <v/>
      </c>
      <c r="BH916" s="3" t="str">
        <f>IF(AND(ISNUMBER(SEARCH("aerobic",$AW916)),ISNUMBER(SEARCH("anaer",$AW916))),"Combined Aer and Anaer.","")</f>
        <v/>
      </c>
    </row>
    <row r="917" spans="1:60" x14ac:dyDescent="0.25">
      <c r="A917" s="4">
        <v>1132</v>
      </c>
      <c r="B917" t="s">
        <v>5441</v>
      </c>
      <c r="C917">
        <v>311.32</v>
      </c>
      <c r="D917">
        <v>481.06356268277949</v>
      </c>
      <c r="E917">
        <v>485.82312664707291</v>
      </c>
      <c r="F917">
        <v>366.50951113967648</v>
      </c>
      <c r="G917">
        <v>613.38228249857457</v>
      </c>
      <c r="H917">
        <v>-122.0784372881806</v>
      </c>
      <c r="I917">
        <v>-124.5118318002997</v>
      </c>
      <c r="J917">
        <v>-140.4754753585683</v>
      </c>
      <c r="K917">
        <v>-98.876122652321044</v>
      </c>
      <c r="L917">
        <v>195.15327257660661</v>
      </c>
      <c r="M917">
        <v>194.17917169368559</v>
      </c>
      <c r="N917">
        <v>190.95345560295871</v>
      </c>
      <c r="O917">
        <v>201.99766784913211</v>
      </c>
      <c r="P917">
        <v>7.3038590666585863</v>
      </c>
      <c r="Q917">
        <v>7.3613057364095553</v>
      </c>
      <c r="R917">
        <v>6.0985433081386757</v>
      </c>
      <c r="S917">
        <v>8.3247895709532642</v>
      </c>
      <c r="T917">
        <v>87070.078840661721</v>
      </c>
      <c r="U917">
        <v>87070.013657032774</v>
      </c>
      <c r="V917">
        <v>87011.635374249978</v>
      </c>
      <c r="W917">
        <v>87128.926253162121</v>
      </c>
      <c r="X917">
        <v>6252.5749724797488</v>
      </c>
      <c r="Y917">
        <v>6281.1255924191964</v>
      </c>
      <c r="Z917">
        <v>6042.5565057681388</v>
      </c>
      <c r="AA917">
        <v>6387.8564928817696</v>
      </c>
      <c r="AB917">
        <v>1181.119941330521</v>
      </c>
      <c r="AC917">
        <v>1166.216802643002</v>
      </c>
      <c r="AD917">
        <v>991.50178429741754</v>
      </c>
      <c r="AE917">
        <v>1400.3220044722759</v>
      </c>
      <c r="AF917">
        <v>61.433231760773133</v>
      </c>
      <c r="AG917">
        <v>61.126134681495053</v>
      </c>
      <c r="AH917">
        <v>60.112095504729297</v>
      </c>
      <c r="AI917">
        <v>63.587465079655068</v>
      </c>
      <c r="AJ917">
        <v>0.52695533467018341</v>
      </c>
      <c r="AK917">
        <v>0.52695537442012874</v>
      </c>
      <c r="AL917">
        <v>0.52694621104312434</v>
      </c>
      <c r="AM917">
        <v>0.5269644056985836</v>
      </c>
      <c r="AN917">
        <v>0.97145102494779356</v>
      </c>
      <c r="AO917">
        <v>0.97145102494779367</v>
      </c>
      <c r="AP917">
        <v>0.97145102494779367</v>
      </c>
      <c r="AQ917">
        <v>0.97145102494779367</v>
      </c>
      <c r="AR917">
        <v>12.954982766515579</v>
      </c>
      <c r="AS917">
        <v>12.954982766515579</v>
      </c>
      <c r="AT917">
        <v>12.954982766515579</v>
      </c>
      <c r="AU917">
        <v>12.954982766515579</v>
      </c>
      <c r="AV917" t="str">
        <f>VLOOKUP(Sheet1[[#This Row],[NPDES ID2]],Combined_Sheet__Major_Only___2[[NPDES ID2]:[ECHO BFR]],3,FALSE)</f>
        <v>MO</v>
      </c>
      <c r="AW917" t="s">
        <v>41</v>
      </c>
      <c r="AX917" t="str">
        <f>VLOOKUP(Sheet1[[#This Row],[NPDES ID2]],Combined_Sheet__Major_Only___2[[NPDES ID2]:[ECHO BFR]],27,FALSE)</f>
        <v>-</v>
      </c>
      <c r="AY917" t="str">
        <f>VLOOKUP(Sheet1[[#This Row],[NPDES ID2]],Combined_Sheet__Major_Only___2[[NPDES ID2]:[ECHO BFR]],28,FALSE)</f>
        <v>thermoAerobicDigest</v>
      </c>
      <c r="AZ917" t="str">
        <f>VLOOKUP(Sheet1[[#This Row],[NPDES ID2]],Combined_Sheet__Major_Only___2[[NPDES ID2]:[ECHO BFR]],29,FALSE)</f>
        <v>thickening</v>
      </c>
      <c r="BA917">
        <f>VLOOKUP(Sheet1[[#This Row],[NPDES ID2]],Combined_Sheet__Major_Only___2[[NPDES ID2]:[ECHO BFR]],17,FALSE)</f>
        <v>39.699060000000003</v>
      </c>
      <c r="BB917">
        <f>VLOOKUP(Sheet1[[#This Row],[NPDES ID2]],Combined_Sheet__Major_Only___2[[NPDES ID2]:[ECHO BFR]],18,FALSE)</f>
        <v>-91.369219000000001</v>
      </c>
      <c r="BC917" t="str">
        <f>IF(ISNUMBER(SEARCH("aerobic",$AW917)),"aerobic","")</f>
        <v>aerobic</v>
      </c>
      <c r="BD917" t="str">
        <f>IF(ISNUMBER(SEARCH("anaer",$AW917)),"anaer","")</f>
        <v/>
      </c>
      <c r="BE917" t="str">
        <f>IF(ISNUMBER(SEARCH("thickening",$AZ917)),"thickening","")</f>
        <v>thickening</v>
      </c>
      <c r="BF917" s="2" t="str">
        <f>IF(ISNUMBER(SEARCH("airDry",$AW917)),"airDry","")</f>
        <v/>
      </c>
      <c r="BG917" s="2" t="str">
        <f>IF(ISNUMBER(SEARCH("heatDry",$AY917)),"heatDry","")</f>
        <v/>
      </c>
      <c r="BH917" s="2" t="str">
        <f>IF(AND(ISNUMBER(SEARCH("aerobic",$AW917)),ISNUMBER(SEARCH("anaer",$AW917))),"Combined Aer and Anaer.","")</f>
        <v/>
      </c>
    </row>
    <row r="918" spans="1:60" x14ac:dyDescent="0.25">
      <c r="A918" s="4">
        <v>1453</v>
      </c>
      <c r="B918" t="s">
        <v>6870</v>
      </c>
      <c r="C918">
        <v>117.74</v>
      </c>
      <c r="D918">
        <v>1007.082207695299</v>
      </c>
      <c r="E918">
        <v>1006.650715332786</v>
      </c>
      <c r="F918">
        <v>715.525400346737</v>
      </c>
      <c r="G918">
        <v>1318.010853032456</v>
      </c>
      <c r="H918">
        <v>-125.56820984699431</v>
      </c>
      <c r="I918">
        <v>-128.00693209039281</v>
      </c>
      <c r="J918">
        <v>-144.37022278454239</v>
      </c>
      <c r="K918">
        <v>-102.47796205587321</v>
      </c>
      <c r="L918">
        <v>71.933205179322371</v>
      </c>
      <c r="M918">
        <v>71.549867598095574</v>
      </c>
      <c r="N918">
        <v>70.281111553614963</v>
      </c>
      <c r="O918">
        <v>74.625826914448837</v>
      </c>
      <c r="P918">
        <v>2.766176305507007</v>
      </c>
      <c r="Q918">
        <v>2.794110222365231</v>
      </c>
      <c r="R918">
        <v>2.3173577365678342</v>
      </c>
      <c r="S918">
        <v>3.1539775064682511</v>
      </c>
      <c r="T918">
        <v>87463.22882734306</v>
      </c>
      <c r="U918">
        <v>87463.16335547551</v>
      </c>
      <c r="V918">
        <v>87404.526926949417</v>
      </c>
      <c r="W918">
        <v>87522.336460054081</v>
      </c>
      <c r="X918">
        <v>6444.6476433500147</v>
      </c>
      <c r="Y918">
        <v>6476.0943529684746</v>
      </c>
      <c r="Z918">
        <v>6213.7171525667427</v>
      </c>
      <c r="AA918">
        <v>6593.510027056449</v>
      </c>
      <c r="AB918">
        <v>996.402255518267</v>
      </c>
      <c r="AC918">
        <v>987.3753067216353</v>
      </c>
      <c r="AD918">
        <v>863.47579049842614</v>
      </c>
      <c r="AE918">
        <v>1144.0731359351389</v>
      </c>
      <c r="AF918">
        <v>59.873482327769374</v>
      </c>
      <c r="AG918">
        <v>59.554251615314797</v>
      </c>
      <c r="AH918">
        <v>58.498697163162937</v>
      </c>
      <c r="AI918">
        <v>62.114559115194048</v>
      </c>
      <c r="AJ918">
        <v>0.50791935556060841</v>
      </c>
      <c r="AK918">
        <v>0.50791936942625804</v>
      </c>
      <c r="AL918">
        <v>0.50791617642571552</v>
      </c>
      <c r="AM918">
        <v>0.50792251632737306</v>
      </c>
      <c r="AN918">
        <v>0.9715741214467829</v>
      </c>
      <c r="AO918">
        <v>0.9715741214467829</v>
      </c>
      <c r="AP918">
        <v>0.9715741214467829</v>
      </c>
      <c r="AQ918">
        <v>0.9715741214467829</v>
      </c>
      <c r="AR918">
        <v>14.202240701676461</v>
      </c>
      <c r="AS918">
        <v>14.202240701676461</v>
      </c>
      <c r="AT918">
        <v>14.202240701676461</v>
      </c>
      <c r="AU918">
        <v>14.202240701676461</v>
      </c>
      <c r="AV918" t="str">
        <f>VLOOKUP(Sheet1[[#This Row],[NPDES ID2]],Combined_Sheet__Major_Only___2[[NPDES ID2]:[ECHO BFR]],3,FALSE)</f>
        <v>TX</v>
      </c>
      <c r="AW918" t="s">
        <v>41</v>
      </c>
      <c r="AX918" t="str">
        <f>VLOOKUP(Sheet1[[#This Row],[NPDES ID2]],Combined_Sheet__Major_Only___2[[NPDES ID2]:[ECHO BFR]],27,FALSE)</f>
        <v>-</v>
      </c>
      <c r="AY918" t="str">
        <f>VLOOKUP(Sheet1[[#This Row],[NPDES ID2]],Combined_Sheet__Major_Only___2[[NPDES ID2]:[ECHO BFR]],28,FALSE)</f>
        <v>-</v>
      </c>
      <c r="AZ918" t="str">
        <f>VLOOKUP(Sheet1[[#This Row],[NPDES ID2]],Combined_Sheet__Major_Only___2[[NPDES ID2]:[ECHO BFR]],29,FALSE)</f>
        <v>thickening</v>
      </c>
      <c r="BA918">
        <f>VLOOKUP(Sheet1[[#This Row],[NPDES ID2]],Combined_Sheet__Major_Only___2[[NPDES ID2]:[ECHO BFR]],17,FALSE)</f>
        <v>29.802610999999999</v>
      </c>
      <c r="BB918">
        <f>VLOOKUP(Sheet1[[#This Row],[NPDES ID2]],Combined_Sheet__Major_Only___2[[NPDES ID2]:[ECHO BFR]],18,FALSE)</f>
        <v>-94.920417</v>
      </c>
      <c r="BC918" t="str">
        <f>IF(ISNUMBER(SEARCH("aerobic",$AW918)),"aerobic","")</f>
        <v>aerobic</v>
      </c>
      <c r="BD918" t="str">
        <f>IF(ISNUMBER(SEARCH("anaer",$AW918)),"anaer","")</f>
        <v/>
      </c>
      <c r="BE918" t="str">
        <f>IF(ISNUMBER(SEARCH("thickening",$AZ918)),"thickening","")</f>
        <v>thickening</v>
      </c>
      <c r="BF918" s="3" t="str">
        <f>IF(ISNUMBER(SEARCH("airDry",$AW918)),"airDry","")</f>
        <v/>
      </c>
      <c r="BG918" s="3" t="str">
        <f>IF(ISNUMBER(SEARCH("heatDry",$AY918)),"heatDry","")</f>
        <v/>
      </c>
      <c r="BH918" s="3" t="str">
        <f>IF(AND(ISNUMBER(SEARCH("aerobic",$AW918)),ISNUMBER(SEARCH("anaer",$AW918))),"Combined Aer and Anaer.","")</f>
        <v/>
      </c>
    </row>
    <row r="919" spans="1:60" x14ac:dyDescent="0.25">
      <c r="A919" s="4">
        <v>1471</v>
      </c>
      <c r="B919" t="s">
        <v>6943</v>
      </c>
      <c r="C919">
        <v>113.9</v>
      </c>
      <c r="D919">
        <v>1060.7707781393699</v>
      </c>
      <c r="E919">
        <v>1060.999338131789</v>
      </c>
      <c r="F919">
        <v>752.57306500219863</v>
      </c>
      <c r="G919">
        <v>1388.2396065364101</v>
      </c>
      <c r="H919">
        <v>-128.73013311846381</v>
      </c>
      <c r="I919">
        <v>-131.08220481559269</v>
      </c>
      <c r="J919">
        <v>-147.56951302155281</v>
      </c>
      <c r="K919">
        <v>-105.80294548025689</v>
      </c>
      <c r="L919">
        <v>67.987372717076269</v>
      </c>
      <c r="M919">
        <v>67.603881335382724</v>
      </c>
      <c r="N919">
        <v>66.334633798185791</v>
      </c>
      <c r="O919">
        <v>70.68105214120142</v>
      </c>
      <c r="P919">
        <v>2.6791971391503591</v>
      </c>
      <c r="Q919">
        <v>2.7002973201341969</v>
      </c>
      <c r="R919">
        <v>2.251141472551478</v>
      </c>
      <c r="S919">
        <v>3.0621501154408168</v>
      </c>
      <c r="T919">
        <v>87487.463054515611</v>
      </c>
      <c r="U919">
        <v>87487.397564880666</v>
      </c>
      <c r="V919">
        <v>87428.745223947612</v>
      </c>
      <c r="W919">
        <v>87546.58672750619</v>
      </c>
      <c r="X919">
        <v>6598.4248610226196</v>
      </c>
      <c r="Y919">
        <v>6632.3949749620569</v>
      </c>
      <c r="Z919">
        <v>6348.303011011174</v>
      </c>
      <c r="AA919">
        <v>6759.8036795818771</v>
      </c>
      <c r="AB919">
        <v>1031.73573051113</v>
      </c>
      <c r="AC919">
        <v>1022.031738012092</v>
      </c>
      <c r="AD919">
        <v>893.13303670223809</v>
      </c>
      <c r="AE919">
        <v>1186.5731516433959</v>
      </c>
      <c r="AF919">
        <v>58.497003758324936</v>
      </c>
      <c r="AG919">
        <v>58.16688999878248</v>
      </c>
      <c r="AH919">
        <v>57.075289723747737</v>
      </c>
      <c r="AI919">
        <v>60.814554168178709</v>
      </c>
      <c r="AJ919">
        <v>0.49112919766486801</v>
      </c>
      <c r="AK919">
        <v>0.49112921085170458</v>
      </c>
      <c r="AL919">
        <v>0.49112617419908822</v>
      </c>
      <c r="AM919">
        <v>0.49113220366157601</v>
      </c>
      <c r="AN919">
        <v>0.97158167453528177</v>
      </c>
      <c r="AO919">
        <v>0.97158167453528155</v>
      </c>
      <c r="AP919">
        <v>0.97158167453528155</v>
      </c>
      <c r="AQ919">
        <v>0.97158167453528155</v>
      </c>
      <c r="AR919">
        <v>13.78030792050971</v>
      </c>
      <c r="AS919">
        <v>13.78030792050971</v>
      </c>
      <c r="AT919">
        <v>13.78030792050971</v>
      </c>
      <c r="AU919">
        <v>13.78030792050971</v>
      </c>
      <c r="AV919" t="str">
        <f>VLOOKUP(Sheet1[[#This Row],[NPDES ID2]],Combined_Sheet__Major_Only___2[[NPDES ID2]:[ECHO BFR]],3,FALSE)</f>
        <v>NY</v>
      </c>
      <c r="AW919" t="s">
        <v>41</v>
      </c>
      <c r="AX919" t="str">
        <f>VLOOKUP(Sheet1[[#This Row],[NPDES ID2]],Combined_Sheet__Major_Only___2[[NPDES ID2]:[ECHO BFR]],27,FALSE)</f>
        <v>other</v>
      </c>
      <c r="AY919" t="str">
        <f>VLOOKUP(Sheet1[[#This Row],[NPDES ID2]],Combined_Sheet__Major_Only___2[[NPDES ID2]:[ECHO BFR]],28,FALSE)</f>
        <v>-</v>
      </c>
      <c r="AZ919" t="str">
        <f>VLOOKUP(Sheet1[[#This Row],[NPDES ID2]],Combined_Sheet__Major_Only___2[[NPDES ID2]:[ECHO BFR]],29,FALSE)</f>
        <v>thickening</v>
      </c>
      <c r="BA919">
        <f>VLOOKUP(Sheet1[[#This Row],[NPDES ID2]],Combined_Sheet__Major_Only___2[[NPDES ID2]:[ECHO BFR]],17,FALSE)</f>
        <v>43.254389000000003</v>
      </c>
      <c r="BB919">
        <f>VLOOKUP(Sheet1[[#This Row],[NPDES ID2]],Combined_Sheet__Major_Only___2[[NPDES ID2]:[ECHO BFR]],18,FALSE)</f>
        <v>-78.168778000000003</v>
      </c>
      <c r="BC919" t="str">
        <f>IF(ISNUMBER(SEARCH("aerobic",$AW919)),"aerobic","")</f>
        <v>aerobic</v>
      </c>
      <c r="BD919" t="str">
        <f>IF(ISNUMBER(SEARCH("anaer",$AW919)),"anaer","")</f>
        <v/>
      </c>
      <c r="BE919" t="str">
        <f>IF(ISNUMBER(SEARCH("thickening",$AZ919)),"thickening","")</f>
        <v>thickening</v>
      </c>
      <c r="BF919" s="3" t="str">
        <f>IF(ISNUMBER(SEARCH("airDry",$AW919)),"airDry","")</f>
        <v/>
      </c>
      <c r="BG919" s="3" t="str">
        <f>IF(ISNUMBER(SEARCH("heatDry",$AY919)),"heatDry","")</f>
        <v/>
      </c>
      <c r="BH919" s="3" t="str">
        <f>IF(AND(ISNUMBER(SEARCH("aerobic",$AW919)),ISNUMBER(SEARCH("anaer",$AW919))),"Combined Aer and Anaer.","")</f>
        <v/>
      </c>
    </row>
    <row r="920" spans="1:60" x14ac:dyDescent="0.25">
      <c r="A920" s="4">
        <v>1246</v>
      </c>
      <c r="B920" t="s">
        <v>5954</v>
      </c>
      <c r="C920">
        <v>214</v>
      </c>
      <c r="D920">
        <v>589.38697520053745</v>
      </c>
      <c r="E920">
        <v>586.88489825792306</v>
      </c>
      <c r="F920">
        <v>433.78711813835298</v>
      </c>
      <c r="G920">
        <v>762.80290384619934</v>
      </c>
      <c r="H920">
        <v>-117.5848550681021</v>
      </c>
      <c r="I920">
        <v>-119.89092034983</v>
      </c>
      <c r="J920">
        <v>-135.46311697490069</v>
      </c>
      <c r="K920">
        <v>-94.111099089457198</v>
      </c>
      <c r="L920">
        <v>138.9492174755953</v>
      </c>
      <c r="M920">
        <v>138.3175495326943</v>
      </c>
      <c r="N920">
        <v>136.22626825113289</v>
      </c>
      <c r="O920">
        <v>143.3869382079026</v>
      </c>
      <c r="P920">
        <v>5.0106334854567338</v>
      </c>
      <c r="Q920">
        <v>5.0679047708228957</v>
      </c>
      <c r="R920">
        <v>4.1640234558920683</v>
      </c>
      <c r="S920">
        <v>5.710108943147719</v>
      </c>
      <c r="T920">
        <v>87882.36144479904</v>
      </c>
      <c r="U920">
        <v>87882.295665643644</v>
      </c>
      <c r="V920">
        <v>87823.38403095011</v>
      </c>
      <c r="W920">
        <v>87941.746495242958</v>
      </c>
      <c r="X920">
        <v>6092.4684942884314</v>
      </c>
      <c r="Y920">
        <v>6117.6892336019637</v>
      </c>
      <c r="Z920">
        <v>5906.0477281546346</v>
      </c>
      <c r="AA920">
        <v>6212.4455698143774</v>
      </c>
      <c r="AB920">
        <v>1113.4791417276319</v>
      </c>
      <c r="AC920">
        <v>1101.247991482313</v>
      </c>
      <c r="AD920">
        <v>940.59208132256231</v>
      </c>
      <c r="AE920">
        <v>1315.080475814018</v>
      </c>
      <c r="AF920">
        <v>63.631784826569977</v>
      </c>
      <c r="AG920">
        <v>63.34219523069487</v>
      </c>
      <c r="AH920">
        <v>62.385469526901083</v>
      </c>
      <c r="AI920">
        <v>65.663797971301975</v>
      </c>
      <c r="AJ920">
        <v>0.55380505890542175</v>
      </c>
      <c r="AK920">
        <v>0.55380508702060849</v>
      </c>
      <c r="AL920">
        <v>0.5537986092739996</v>
      </c>
      <c r="AM920">
        <v>0.55381147131235364</v>
      </c>
      <c r="AN920">
        <v>0.97170418946204151</v>
      </c>
      <c r="AO920">
        <v>0.97170418946204118</v>
      </c>
      <c r="AP920">
        <v>0.97170418946204118</v>
      </c>
      <c r="AQ920">
        <v>0.97170418946204118</v>
      </c>
      <c r="AR920">
        <v>13.671978904024821</v>
      </c>
      <c r="AS920">
        <v>13.671978904024821</v>
      </c>
      <c r="AT920">
        <v>13.671978904024821</v>
      </c>
      <c r="AU920">
        <v>13.671978904024821</v>
      </c>
      <c r="AV920" t="str">
        <f>VLOOKUP(Sheet1[[#This Row],[NPDES ID2]],Combined_Sheet__Major_Only___2[[NPDES ID2]:[ECHO BFR]],3,FALSE)</f>
        <v>MN</v>
      </c>
      <c r="AW920" t="s">
        <v>41</v>
      </c>
      <c r="AX920" t="str">
        <f>VLOOKUP(Sheet1[[#This Row],[NPDES ID2]],Combined_Sheet__Major_Only___2[[NPDES ID2]:[ECHO BFR]],27,FALSE)</f>
        <v>methaneBioCaptureRecover, tempSludgeStore</v>
      </c>
      <c r="AY920" t="str">
        <f>VLOOKUP(Sheet1[[#This Row],[NPDES ID2]],Combined_Sheet__Major_Only___2[[NPDES ID2]:[ECHO BFR]],28,FALSE)</f>
        <v>-</v>
      </c>
      <c r="AZ920" t="str">
        <f>VLOOKUP(Sheet1[[#This Row],[NPDES ID2]],Combined_Sheet__Major_Only___2[[NPDES ID2]:[ECHO BFR]],29,FALSE)</f>
        <v>thickening, preliminaryOps</v>
      </c>
      <c r="BA920">
        <f>VLOOKUP(Sheet1[[#This Row],[NPDES ID2]],Combined_Sheet__Major_Only___2[[NPDES ID2]:[ECHO BFR]],17,FALSE)</f>
        <v>47.501069999999999</v>
      </c>
      <c r="BB920">
        <f>VLOOKUP(Sheet1[[#This Row],[NPDES ID2]],Combined_Sheet__Major_Only___2[[NPDES ID2]:[ECHO BFR]],18,FALSE)</f>
        <v>-92.552940000000007</v>
      </c>
      <c r="BC920" t="str">
        <f>IF(ISNUMBER(SEARCH("aerobic",$AW920)),"aerobic","")</f>
        <v>aerobic</v>
      </c>
      <c r="BD920" t="str">
        <f>IF(ISNUMBER(SEARCH("anaer",$AW920)),"anaer","")</f>
        <v/>
      </c>
      <c r="BE920" t="str">
        <f>IF(ISNUMBER(SEARCH("thickening",$AZ920)),"thickening","")</f>
        <v>thickening</v>
      </c>
      <c r="BF920" s="2" t="str">
        <f>IF(ISNUMBER(SEARCH("airDry",$AW920)),"airDry","")</f>
        <v/>
      </c>
      <c r="BG920" s="2" t="str">
        <f>IF(ISNUMBER(SEARCH("heatDry",$AY920)),"heatDry","")</f>
        <v/>
      </c>
      <c r="BH920" s="2" t="str">
        <f>IF(AND(ISNUMBER(SEARCH("aerobic",$AW920)),ISNUMBER(SEARCH("anaer",$AW920))),"Combined Aer and Anaer.","")</f>
        <v/>
      </c>
    </row>
    <row r="921" spans="1:60" x14ac:dyDescent="0.25">
      <c r="A921" s="4">
        <v>1988</v>
      </c>
      <c r="B921" t="s">
        <v>9366</v>
      </c>
      <c r="C921">
        <v>1821.36</v>
      </c>
      <c r="D921">
        <v>530.45944751846832</v>
      </c>
      <c r="E921">
        <v>532.26552440632997</v>
      </c>
      <c r="F921">
        <v>447.34945946377621</v>
      </c>
      <c r="G921">
        <v>616.6085680064682</v>
      </c>
      <c r="H921">
        <v>-124.8714365876213</v>
      </c>
      <c r="I921">
        <v>-127.4316255030013</v>
      </c>
      <c r="J921">
        <v>-143.50872723256509</v>
      </c>
      <c r="K921">
        <v>-102.025689998632</v>
      </c>
      <c r="L921">
        <v>1113.0814170742381</v>
      </c>
      <c r="M921">
        <v>1107.1685405219359</v>
      </c>
      <c r="N921">
        <v>1087.518008515616</v>
      </c>
      <c r="O921">
        <v>1154.71808821676</v>
      </c>
      <c r="P921">
        <v>42.785560244260189</v>
      </c>
      <c r="Q921">
        <v>43.220477622278658</v>
      </c>
      <c r="R921">
        <v>35.844591142862903</v>
      </c>
      <c r="S921">
        <v>48.780475967402907</v>
      </c>
      <c r="T921">
        <v>87893.220324023176</v>
      </c>
      <c r="U921">
        <v>87893.154536906572</v>
      </c>
      <c r="V921">
        <v>87834.235772177301</v>
      </c>
      <c r="W921">
        <v>87952.612561799993</v>
      </c>
      <c r="X921">
        <v>6474.4513799034494</v>
      </c>
      <c r="Y921">
        <v>6505.9377453523248</v>
      </c>
      <c r="Z921">
        <v>6242.6109619929039</v>
      </c>
      <c r="AA921">
        <v>6624.0033489374773</v>
      </c>
      <c r="AB921">
        <v>1065.237598250206</v>
      </c>
      <c r="AC921">
        <v>1054.39520983118</v>
      </c>
      <c r="AD921">
        <v>914.76436900584656</v>
      </c>
      <c r="AE921">
        <v>1234.093832721331</v>
      </c>
      <c r="AF921">
        <v>59.897085190075977</v>
      </c>
      <c r="AG921">
        <v>59.576362477357343</v>
      </c>
      <c r="AH921">
        <v>58.526729766903827</v>
      </c>
      <c r="AI921">
        <v>62.135697403740878</v>
      </c>
      <c r="AJ921">
        <v>0.5082073174652465</v>
      </c>
      <c r="AK921">
        <v>0.50820753513514627</v>
      </c>
      <c r="AL921">
        <v>0.50815695992208987</v>
      </c>
      <c r="AM921">
        <v>0.50825738938929377</v>
      </c>
      <c r="AN921">
        <v>0.97170754344473986</v>
      </c>
      <c r="AO921">
        <v>0.97170754344473997</v>
      </c>
      <c r="AP921">
        <v>0.97170754344473997</v>
      </c>
      <c r="AQ921">
        <v>0.97170754344473997</v>
      </c>
      <c r="AR921">
        <v>13.68336086631439</v>
      </c>
      <c r="AS921">
        <v>13.683360866314381</v>
      </c>
      <c r="AT921">
        <v>13.683360866314381</v>
      </c>
      <c r="AU921">
        <v>13.683360866314381</v>
      </c>
      <c r="AV921" t="str">
        <f>VLOOKUP(Sheet1[[#This Row],[NPDES ID2]],Combined_Sheet__Major_Only___2[[NPDES ID2]:[ECHO BFR]],3,FALSE)</f>
        <v>FL</v>
      </c>
      <c r="AW921" t="s">
        <v>41</v>
      </c>
      <c r="AX921" t="str">
        <f>VLOOKUP(Sheet1[[#This Row],[NPDES ID2]],Combined_Sheet__Major_Only___2[[NPDES ID2]:[ECHO BFR]],27,FALSE)</f>
        <v>-</v>
      </c>
      <c r="AY921" t="str">
        <f>VLOOKUP(Sheet1[[#This Row],[NPDES ID2]],Combined_Sheet__Major_Only___2[[NPDES ID2]:[ECHO BFR]],28,FALSE)</f>
        <v>-</v>
      </c>
      <c r="AZ921" t="str">
        <f>VLOOKUP(Sheet1[[#This Row],[NPDES ID2]],Combined_Sheet__Major_Only___2[[NPDES ID2]:[ECHO BFR]],29,FALSE)</f>
        <v>thickening</v>
      </c>
      <c r="BA921">
        <f>VLOOKUP(Sheet1[[#This Row],[NPDES ID2]],Combined_Sheet__Major_Only___2[[NPDES ID2]:[ECHO BFR]],17,FALSE)</f>
        <v>29.24371</v>
      </c>
      <c r="BB921">
        <f>VLOOKUP(Sheet1[[#This Row],[NPDES ID2]],Combined_Sheet__Major_Only___2[[NPDES ID2]:[ECHO BFR]],18,FALSE)</f>
        <v>-81.046800000000005</v>
      </c>
      <c r="BC921" t="str">
        <f>IF(ISNUMBER(SEARCH("aerobic",$AW921)),"aerobic","")</f>
        <v>aerobic</v>
      </c>
      <c r="BD921" t="str">
        <f>IF(ISNUMBER(SEARCH("anaer",$AW921)),"anaer","")</f>
        <v/>
      </c>
      <c r="BE921" t="str">
        <f>IF(ISNUMBER(SEARCH("thickening",$AZ921)),"thickening","")</f>
        <v>thickening</v>
      </c>
      <c r="BF921" s="2" t="str">
        <f>IF(ISNUMBER(SEARCH("airDry",$AW921)),"airDry","")</f>
        <v/>
      </c>
      <c r="BG921" s="2" t="str">
        <f>IF(ISNUMBER(SEARCH("heatDry",$AY921)),"heatDry","")</f>
        <v/>
      </c>
      <c r="BH921" s="2" t="str">
        <f>IF(AND(ISNUMBER(SEARCH("aerobic",$AW921)),ISNUMBER(SEARCH("anaer",$AW921))),"Combined Aer and Anaer.","")</f>
        <v/>
      </c>
    </row>
    <row r="922" spans="1:60" x14ac:dyDescent="0.25">
      <c r="A922" s="4">
        <v>326</v>
      </c>
      <c r="B922" t="s">
        <v>1654</v>
      </c>
      <c r="C922">
        <v>1114.95</v>
      </c>
      <c r="D922">
        <v>404.31339019092178</v>
      </c>
      <c r="E922">
        <v>404.39931987562397</v>
      </c>
      <c r="F922">
        <v>340.57005243625969</v>
      </c>
      <c r="G922">
        <v>477.28342698030951</v>
      </c>
      <c r="H922">
        <v>-120.4644777123624</v>
      </c>
      <c r="I922">
        <v>-122.9540259007</v>
      </c>
      <c r="J922">
        <v>-138.63523829701529</v>
      </c>
      <c r="K922">
        <v>-97.442112698206557</v>
      </c>
      <c r="L922">
        <v>706.04254949961341</v>
      </c>
      <c r="M922">
        <v>702.61448245733095</v>
      </c>
      <c r="N922">
        <v>691.23968319583491</v>
      </c>
      <c r="O922">
        <v>730.15889192879877</v>
      </c>
      <c r="P922">
        <v>26.141643478305561</v>
      </c>
      <c r="Q922">
        <v>26.36721717737236</v>
      </c>
      <c r="R922">
        <v>21.79904531180307</v>
      </c>
      <c r="S922">
        <v>29.83203399149092</v>
      </c>
      <c r="T922">
        <v>88046.295685168807</v>
      </c>
      <c r="U922">
        <v>88046.229785824733</v>
      </c>
      <c r="V922">
        <v>87987.21051046536</v>
      </c>
      <c r="W922">
        <v>88105.789241282313</v>
      </c>
      <c r="X922">
        <v>6258.7392048556994</v>
      </c>
      <c r="Y922">
        <v>6286.5170601964701</v>
      </c>
      <c r="Z922">
        <v>6053.9684035818455</v>
      </c>
      <c r="AA922">
        <v>6390.6484237625946</v>
      </c>
      <c r="AB922">
        <v>1053.707998789369</v>
      </c>
      <c r="AC922">
        <v>1043.3452934944171</v>
      </c>
      <c r="AD922">
        <v>901.38466714105186</v>
      </c>
      <c r="AE922">
        <v>1226.883821302871</v>
      </c>
      <c r="AF922">
        <v>62.062736276995132</v>
      </c>
      <c r="AG922">
        <v>61.759807063733177</v>
      </c>
      <c r="AH922">
        <v>60.764839406093436</v>
      </c>
      <c r="AI922">
        <v>64.181404543624041</v>
      </c>
      <c r="AJ922">
        <v>0.53464108681226841</v>
      </c>
      <c r="AK922">
        <v>0.53464122603496866</v>
      </c>
      <c r="AL922">
        <v>0.53460899964341868</v>
      </c>
      <c r="AM922">
        <v>0.53467299055816653</v>
      </c>
      <c r="AN922">
        <v>0.97175473937551615</v>
      </c>
      <c r="AO922">
        <v>0.97175473937551637</v>
      </c>
      <c r="AP922">
        <v>0.97175473937551637</v>
      </c>
      <c r="AQ922">
        <v>0.97175473937551637</v>
      </c>
      <c r="AR922">
        <v>13.985910404739469</v>
      </c>
      <c r="AS922">
        <v>13.985910404739469</v>
      </c>
      <c r="AT922">
        <v>13.985910404739469</v>
      </c>
      <c r="AU922">
        <v>13.985910404739469</v>
      </c>
      <c r="AV922" t="str">
        <f>VLOOKUP(Sheet1[[#This Row],[NPDES ID2]],Combined_Sheet__Major_Only___2[[NPDES ID2]:[ECHO BFR]],3,FALSE)</f>
        <v>VA</v>
      </c>
      <c r="AW922" t="s">
        <v>41</v>
      </c>
      <c r="AX922" t="str">
        <f>VLOOKUP(Sheet1[[#This Row],[NPDES ID2]],Combined_Sheet__Major_Only___2[[NPDES ID2]:[ECHO BFR]],27,FALSE)</f>
        <v>-</v>
      </c>
      <c r="AY922" t="str">
        <f>VLOOKUP(Sheet1[[#This Row],[NPDES ID2]],Combined_Sheet__Major_Only___2[[NPDES ID2]:[ECHO BFR]],28,FALSE)</f>
        <v>thermoAerobicDigest</v>
      </c>
      <c r="AZ922" t="str">
        <f>VLOOKUP(Sheet1[[#This Row],[NPDES ID2]],Combined_Sheet__Major_Only___2[[NPDES ID2]:[ECHO BFR]],29,FALSE)</f>
        <v>thickening, preliminaryOps</v>
      </c>
      <c r="BA922">
        <f>VLOOKUP(Sheet1[[#This Row],[NPDES ID2]],Combined_Sheet__Major_Only___2[[NPDES ID2]:[ECHO BFR]],17,FALSE)</f>
        <v>37.191389000000001</v>
      </c>
      <c r="BB922">
        <f>VLOOKUP(Sheet1[[#This Row],[NPDES ID2]],Combined_Sheet__Major_Only___2[[NPDES ID2]:[ECHO BFR]],18,FALSE)</f>
        <v>-80.519443999999993</v>
      </c>
      <c r="BC922" t="str">
        <f>IF(ISNUMBER(SEARCH("aerobic",$AW922)),"aerobic","")</f>
        <v>aerobic</v>
      </c>
      <c r="BD922" t="str">
        <f>IF(ISNUMBER(SEARCH("anaer",$AW922)),"anaer","")</f>
        <v/>
      </c>
      <c r="BE922" t="str">
        <f>IF(ISNUMBER(SEARCH("thickening",$AZ922)),"thickening","")</f>
        <v>thickening</v>
      </c>
      <c r="BF922" s="2" t="str">
        <f>IF(ISNUMBER(SEARCH("airDry",$AW922)),"airDry","")</f>
        <v/>
      </c>
      <c r="BG922" s="2" t="str">
        <f>IF(ISNUMBER(SEARCH("heatDry",$AY922)),"heatDry","")</f>
        <v/>
      </c>
      <c r="BH922" s="2" t="str">
        <f>IF(AND(ISNUMBER(SEARCH("aerobic",$AW922)),ISNUMBER(SEARCH("anaer",$AW922))),"Combined Aer and Anaer.","")</f>
        <v/>
      </c>
    </row>
    <row r="923" spans="1:60" x14ac:dyDescent="0.25">
      <c r="A923" s="4">
        <v>1922</v>
      </c>
      <c r="B923" t="s">
        <v>9068</v>
      </c>
      <c r="C923">
        <v>3099</v>
      </c>
      <c r="D923">
        <v>728.40504343454143</v>
      </c>
      <c r="E923">
        <v>727.18495153349886</v>
      </c>
      <c r="F923">
        <v>606.82909454806838</v>
      </c>
      <c r="G923">
        <v>853.69952979960203</v>
      </c>
      <c r="H923">
        <v>-116.4674496145735</v>
      </c>
      <c r="I923">
        <v>-118.89733524708561</v>
      </c>
      <c r="J923">
        <v>-134.65831141504711</v>
      </c>
      <c r="K923">
        <v>-93.694492940466191</v>
      </c>
      <c r="L923">
        <v>2012.939811080734</v>
      </c>
      <c r="M923">
        <v>2003.841342590305</v>
      </c>
      <c r="N923">
        <v>1973.482514365933</v>
      </c>
      <c r="O923">
        <v>2077.1652458266171</v>
      </c>
      <c r="P923">
        <v>72.545089024586147</v>
      </c>
      <c r="Q923">
        <v>73.376503656976524</v>
      </c>
      <c r="R923">
        <v>60.291470459556919</v>
      </c>
      <c r="S923">
        <v>82.684895775703609</v>
      </c>
      <c r="T923">
        <v>88331.527582941766</v>
      </c>
      <c r="U923">
        <v>88331.461474479409</v>
      </c>
      <c r="V923">
        <v>88272.254913344223</v>
      </c>
      <c r="W923">
        <v>88391.209929865479</v>
      </c>
      <c r="X923">
        <v>6121.2493345545172</v>
      </c>
      <c r="Y923">
        <v>6146.4757539207058</v>
      </c>
      <c r="Z923">
        <v>5934.1331662805051</v>
      </c>
      <c r="AA923">
        <v>6241.8325820737946</v>
      </c>
      <c r="AB923">
        <v>1175.795564939036</v>
      </c>
      <c r="AC923">
        <v>1161.538415071398</v>
      </c>
      <c r="AD923">
        <v>984.91848322177066</v>
      </c>
      <c r="AE923">
        <v>1400.698788988597</v>
      </c>
      <c r="AF923">
        <v>63.667709866724763</v>
      </c>
      <c r="AG923">
        <v>63.375254499121297</v>
      </c>
      <c r="AH923">
        <v>62.429424073562508</v>
      </c>
      <c r="AI923">
        <v>65.695560491019705</v>
      </c>
      <c r="AJ923">
        <v>0.55424391731338385</v>
      </c>
      <c r="AK923">
        <v>0.55424432545811708</v>
      </c>
      <c r="AL923">
        <v>0.55414882428632961</v>
      </c>
      <c r="AM923">
        <v>0.55433847885344489</v>
      </c>
      <c r="AN923">
        <v>0.97184226282935238</v>
      </c>
      <c r="AO923">
        <v>0.97184226282935249</v>
      </c>
      <c r="AP923">
        <v>0.97184226282935249</v>
      </c>
      <c r="AQ923">
        <v>0.97184226282935249</v>
      </c>
      <c r="AR923">
        <v>13.30142267629711</v>
      </c>
      <c r="AS923">
        <v>13.30142267629711</v>
      </c>
      <c r="AT923">
        <v>13.30142267629711</v>
      </c>
      <c r="AU923">
        <v>13.30142267629711</v>
      </c>
      <c r="AV923" t="str">
        <f>VLOOKUP(Sheet1[[#This Row],[NPDES ID2]],Combined_Sheet__Major_Only___2[[NPDES ID2]:[ECHO BFR]],3,FALSE)</f>
        <v>GA</v>
      </c>
      <c r="AW923" t="s">
        <v>41</v>
      </c>
      <c r="AX923" t="str">
        <f>VLOOKUP(Sheet1[[#This Row],[NPDES ID2]],Combined_Sheet__Major_Only___2[[NPDES ID2]:[ECHO BFR]],27,FALSE)</f>
        <v>-</v>
      </c>
      <c r="AY923" t="str">
        <f>VLOOKUP(Sheet1[[#This Row],[NPDES ID2]],Combined_Sheet__Major_Only___2[[NPDES ID2]:[ECHO BFR]],28,FALSE)</f>
        <v>-</v>
      </c>
      <c r="AZ923" t="str">
        <f>VLOOKUP(Sheet1[[#This Row],[NPDES ID2]],Combined_Sheet__Major_Only___2[[NPDES ID2]:[ECHO BFR]],29,FALSE)</f>
        <v>thickening</v>
      </c>
      <c r="BA923">
        <f>VLOOKUP(Sheet1[[#This Row],[NPDES ID2]],Combined_Sheet__Major_Only___2[[NPDES ID2]:[ECHO BFR]],17,FALSE)</f>
        <v>33.750830000000001</v>
      </c>
      <c r="BB923">
        <f>VLOOKUP(Sheet1[[#This Row],[NPDES ID2]],Combined_Sheet__Major_Only___2[[NPDES ID2]:[ECHO BFR]],18,FALSE)</f>
        <v>-84.391419999999997</v>
      </c>
      <c r="BC923" t="str">
        <f>IF(ISNUMBER(SEARCH("aerobic",$AW923)),"aerobic","")</f>
        <v>aerobic</v>
      </c>
      <c r="BD923" t="str">
        <f>IF(ISNUMBER(SEARCH("anaer",$AW923)),"anaer","")</f>
        <v/>
      </c>
      <c r="BE923" t="str">
        <f>IF(ISNUMBER(SEARCH("thickening",$AZ923)),"thickening","")</f>
        <v>thickening</v>
      </c>
      <c r="BF923" s="2" t="str">
        <f>IF(ISNUMBER(SEARCH("airDry",$AW923)),"airDry","")</f>
        <v/>
      </c>
      <c r="BG923" s="2" t="str">
        <f>IF(ISNUMBER(SEARCH("heatDry",$AY923)),"heatDry","")</f>
        <v/>
      </c>
      <c r="BH923" s="2" t="str">
        <f>IF(AND(ISNUMBER(SEARCH("aerobic",$AW923)),ISNUMBER(SEARCH("anaer",$AW923))),"Combined Aer and Anaer.","")</f>
        <v/>
      </c>
    </row>
    <row r="924" spans="1:60" x14ac:dyDescent="0.25">
      <c r="A924" s="4">
        <v>659</v>
      </c>
      <c r="B924" t="s">
        <v>3242</v>
      </c>
      <c r="C924">
        <v>43.27</v>
      </c>
      <c r="D924">
        <v>2337.0550832308741</v>
      </c>
      <c r="E924">
        <v>2333.4402792736691</v>
      </c>
      <c r="F924">
        <v>1619.947234739486</v>
      </c>
      <c r="G924">
        <v>3091.8850271525989</v>
      </c>
      <c r="H924">
        <v>-115.6041058326398</v>
      </c>
      <c r="I924">
        <v>-117.9464034345086</v>
      </c>
      <c r="J924">
        <v>-133.6662419291996</v>
      </c>
      <c r="K924">
        <v>-91.970079395516734</v>
      </c>
      <c r="L924">
        <v>28.55517215160279</v>
      </c>
      <c r="M924">
        <v>28.431062347485039</v>
      </c>
      <c r="N924">
        <v>28.020356159738839</v>
      </c>
      <c r="O924">
        <v>29.426850949277281</v>
      </c>
      <c r="P924">
        <v>1.01216774267994</v>
      </c>
      <c r="Q924">
        <v>1.025097893359205</v>
      </c>
      <c r="R924">
        <v>0.83846107636863099</v>
      </c>
      <c r="S924">
        <v>1.154464852419562</v>
      </c>
      <c r="T924">
        <v>88627.378129104109</v>
      </c>
      <c r="U924">
        <v>88627.311803738383</v>
      </c>
      <c r="V924">
        <v>88567.910984529371</v>
      </c>
      <c r="W924">
        <v>88687.256295165644</v>
      </c>
      <c r="X924">
        <v>6044.9605199603029</v>
      </c>
      <c r="Y924">
        <v>6068.8174499822962</v>
      </c>
      <c r="Z924">
        <v>5868.1608135946453</v>
      </c>
      <c r="AA924">
        <v>6158.7087700225047</v>
      </c>
      <c r="AB924">
        <v>929.18152747065858</v>
      </c>
      <c r="AC924">
        <v>922.30646563159257</v>
      </c>
      <c r="AD924">
        <v>806.24164629804227</v>
      </c>
      <c r="AE924">
        <v>1069.321110734769</v>
      </c>
      <c r="AF924">
        <v>64.673303475375988</v>
      </c>
      <c r="AG924">
        <v>64.392151610224332</v>
      </c>
      <c r="AH924">
        <v>63.462150498591093</v>
      </c>
      <c r="AI924">
        <v>66.647482518574193</v>
      </c>
      <c r="AJ924">
        <v>0.56653129263126534</v>
      </c>
      <c r="AK924">
        <v>0.56653129809713154</v>
      </c>
      <c r="AL924">
        <v>0.56653003989808004</v>
      </c>
      <c r="AM924">
        <v>0.56653253812073456</v>
      </c>
      <c r="AN924">
        <v>0.9719324733705339</v>
      </c>
      <c r="AO924">
        <v>0.97193247337053401</v>
      </c>
      <c r="AP924">
        <v>0.97193247337053401</v>
      </c>
      <c r="AQ924">
        <v>0.97193247337053401</v>
      </c>
      <c r="AR924">
        <v>15.39633543456025</v>
      </c>
      <c r="AS924">
        <v>15.39633543456025</v>
      </c>
      <c r="AT924">
        <v>15.39633543456025</v>
      </c>
      <c r="AU924">
        <v>15.39633543456025</v>
      </c>
      <c r="AV924" t="str">
        <f>VLOOKUP(Sheet1[[#This Row],[NPDES ID2]],Combined_Sheet__Major_Only___2[[NPDES ID2]:[ECHO BFR]],3,FALSE)</f>
        <v>TX</v>
      </c>
      <c r="AW924" t="s">
        <v>41</v>
      </c>
      <c r="AX924" t="str">
        <f>VLOOKUP(Sheet1[[#This Row],[NPDES ID2]],Combined_Sheet__Major_Only___2[[NPDES ID2]:[ECHO BFR]],27,FALSE)</f>
        <v>-</v>
      </c>
      <c r="AY924" t="str">
        <f>VLOOKUP(Sheet1[[#This Row],[NPDES ID2]],Combined_Sheet__Major_Only___2[[NPDES ID2]:[ECHO BFR]],28,FALSE)</f>
        <v>-</v>
      </c>
      <c r="AZ924" t="str">
        <f>VLOOKUP(Sheet1[[#This Row],[NPDES ID2]],Combined_Sheet__Major_Only___2[[NPDES ID2]:[ECHO BFR]],29,FALSE)</f>
        <v>thickening</v>
      </c>
      <c r="BA924">
        <f>VLOOKUP(Sheet1[[#This Row],[NPDES ID2]],Combined_Sheet__Major_Only___2[[NPDES ID2]:[ECHO BFR]],17,FALSE)</f>
        <v>33.331972</v>
      </c>
      <c r="BB924">
        <f>VLOOKUP(Sheet1[[#This Row],[NPDES ID2]],Combined_Sheet__Major_Only___2[[NPDES ID2]:[ECHO BFR]],18,FALSE)</f>
        <v>-96.794027999999997</v>
      </c>
      <c r="BC924" t="str">
        <f>IF(ISNUMBER(SEARCH("aerobic",$AW924)),"aerobic","")</f>
        <v>aerobic</v>
      </c>
      <c r="BD924" t="str">
        <f>IF(ISNUMBER(SEARCH("anaer",$AW924)),"anaer","")</f>
        <v/>
      </c>
      <c r="BE924" t="str">
        <f>IF(ISNUMBER(SEARCH("thickening",$AZ924)),"thickening","")</f>
        <v>thickening</v>
      </c>
      <c r="BF924" s="3" t="str">
        <f>IF(ISNUMBER(SEARCH("airDry",$AW924)),"airDry","")</f>
        <v/>
      </c>
      <c r="BG924" s="3" t="str">
        <f>IF(ISNUMBER(SEARCH("heatDry",$AY924)),"heatDry","")</f>
        <v/>
      </c>
      <c r="BH924" s="3" t="str">
        <f>IF(AND(ISNUMBER(SEARCH("aerobic",$AW924)),ISNUMBER(SEARCH("anaer",$AW924))),"Combined Aer and Anaer.","")</f>
        <v/>
      </c>
    </row>
    <row r="925" spans="1:60" x14ac:dyDescent="0.25">
      <c r="A925" s="4">
        <v>331</v>
      </c>
      <c r="B925" t="s">
        <v>1680</v>
      </c>
      <c r="C925">
        <v>1068.55</v>
      </c>
      <c r="D925">
        <v>401.06848256873889</v>
      </c>
      <c r="E925">
        <v>400.78455220162999</v>
      </c>
      <c r="F925">
        <v>338.91834672418759</v>
      </c>
      <c r="G925">
        <v>474.73822483368423</v>
      </c>
      <c r="H925">
        <v>-121.1936943651867</v>
      </c>
      <c r="I925">
        <v>-123.6743364682772</v>
      </c>
      <c r="J925">
        <v>-139.4516139887028</v>
      </c>
      <c r="K925">
        <v>-98.193808608542184</v>
      </c>
      <c r="L925">
        <v>672.97118973695001</v>
      </c>
      <c r="M925">
        <v>669.6563232675926</v>
      </c>
      <c r="N925">
        <v>658.65882782472875</v>
      </c>
      <c r="O925">
        <v>696.28898997995418</v>
      </c>
      <c r="P925">
        <v>25.06148022965262</v>
      </c>
      <c r="Q925">
        <v>25.26433167926135</v>
      </c>
      <c r="R925">
        <v>20.91342604961012</v>
      </c>
      <c r="S925">
        <v>28.596194003975292</v>
      </c>
      <c r="T925">
        <v>88666.766654613617</v>
      </c>
      <c r="U925">
        <v>88666.70030037011</v>
      </c>
      <c r="V925">
        <v>88607.273618308391</v>
      </c>
      <c r="W925">
        <v>88726.670891362548</v>
      </c>
      <c r="X925">
        <v>6337.4494519884493</v>
      </c>
      <c r="Y925">
        <v>6366.0021120885222</v>
      </c>
      <c r="Z925">
        <v>6127.1315109288807</v>
      </c>
      <c r="AA925">
        <v>6472.9478874244114</v>
      </c>
      <c r="AB925">
        <v>1028.6035638400799</v>
      </c>
      <c r="AC925">
        <v>1019.074635492049</v>
      </c>
      <c r="AD925">
        <v>884.69606654249219</v>
      </c>
      <c r="AE925">
        <v>1190.819115158655</v>
      </c>
      <c r="AF925">
        <v>61.724233726523352</v>
      </c>
      <c r="AG925">
        <v>61.418685057908561</v>
      </c>
      <c r="AH925">
        <v>60.414656341086769</v>
      </c>
      <c r="AI925">
        <v>63.861767585530572</v>
      </c>
      <c r="AJ925">
        <v>0.53050802683657039</v>
      </c>
      <c r="AK925">
        <v>0.53050815865242407</v>
      </c>
      <c r="AL925">
        <v>0.53047765487695542</v>
      </c>
      <c r="AM925">
        <v>0.53053822508223469</v>
      </c>
      <c r="AN925">
        <v>0.97194444010971792</v>
      </c>
      <c r="AO925">
        <v>0.97194444010971759</v>
      </c>
      <c r="AP925">
        <v>0.97194444010971759</v>
      </c>
      <c r="AQ925">
        <v>0.97194444010971759</v>
      </c>
      <c r="AR925">
        <v>14.216368361549801</v>
      </c>
      <c r="AS925">
        <v>14.216368361549801</v>
      </c>
      <c r="AT925">
        <v>14.216368361549801</v>
      </c>
      <c r="AU925">
        <v>14.216368361549801</v>
      </c>
      <c r="AV925" t="str">
        <f>VLOOKUP(Sheet1[[#This Row],[NPDES ID2]],Combined_Sheet__Major_Only___2[[NPDES ID2]:[ECHO BFR]],3,FALSE)</f>
        <v>TN</v>
      </c>
      <c r="AW925" t="s">
        <v>41</v>
      </c>
      <c r="AX925" t="str">
        <f>VLOOKUP(Sheet1[[#This Row],[NPDES ID2]],Combined_Sheet__Major_Only___2[[NPDES ID2]:[ECHO BFR]],27,FALSE)</f>
        <v>-</v>
      </c>
      <c r="AY925" t="str">
        <f>VLOOKUP(Sheet1[[#This Row],[NPDES ID2]],Combined_Sheet__Major_Only___2[[NPDES ID2]:[ECHO BFR]],28,FALSE)</f>
        <v>-</v>
      </c>
      <c r="AZ925" t="str">
        <f>VLOOKUP(Sheet1[[#This Row],[NPDES ID2]],Combined_Sheet__Major_Only___2[[NPDES ID2]:[ECHO BFR]],29,FALSE)</f>
        <v>thickening</v>
      </c>
      <c r="BA925">
        <f>VLOOKUP(Sheet1[[#This Row],[NPDES ID2]],Combined_Sheet__Major_Only___2[[NPDES ID2]:[ECHO BFR]],17,FALSE)</f>
        <v>36.147419999999997</v>
      </c>
      <c r="BB925">
        <f>VLOOKUP(Sheet1[[#This Row],[NPDES ID2]],Combined_Sheet__Major_Only___2[[NPDES ID2]:[ECHO BFR]],18,FALSE)</f>
        <v>-86.912649999999999</v>
      </c>
      <c r="BC925" t="str">
        <f>IF(ISNUMBER(SEARCH("aerobic",$AW925)),"aerobic","")</f>
        <v>aerobic</v>
      </c>
      <c r="BD925" t="str">
        <f>IF(ISNUMBER(SEARCH("anaer",$AW925)),"anaer","")</f>
        <v/>
      </c>
      <c r="BE925" t="str">
        <f>IF(ISNUMBER(SEARCH("thickening",$AZ925)),"thickening","")</f>
        <v>thickening</v>
      </c>
      <c r="BF925" s="3" t="str">
        <f>IF(ISNUMBER(SEARCH("airDry",$AW925)),"airDry","")</f>
        <v/>
      </c>
      <c r="BG925" s="3" t="str">
        <f>IF(ISNUMBER(SEARCH("heatDry",$AY925)),"heatDry","")</f>
        <v/>
      </c>
      <c r="BH925" s="3" t="str">
        <f>IF(AND(ISNUMBER(SEARCH("aerobic",$AW925)),ISNUMBER(SEARCH("anaer",$AW925))),"Combined Aer and Anaer.","")</f>
        <v/>
      </c>
    </row>
    <row r="926" spans="1:60" x14ac:dyDescent="0.25">
      <c r="A926" s="4">
        <v>2418</v>
      </c>
      <c r="B926" t="s">
        <v>11275</v>
      </c>
      <c r="C926">
        <v>260.83</v>
      </c>
      <c r="D926">
        <v>564.76733256469993</v>
      </c>
      <c r="E926">
        <v>567.73406992002356</v>
      </c>
      <c r="F926">
        <v>422.63070708342991</v>
      </c>
      <c r="G926">
        <v>727.39351567485846</v>
      </c>
      <c r="H926">
        <v>-129.5372655488961</v>
      </c>
      <c r="I926">
        <v>-131.90455104906539</v>
      </c>
      <c r="J926">
        <v>-148.3816712376524</v>
      </c>
      <c r="K926">
        <v>-106.7074780511067</v>
      </c>
      <c r="L926">
        <v>154.71234499563471</v>
      </c>
      <c r="M926">
        <v>153.8266065582942</v>
      </c>
      <c r="N926">
        <v>150.89403119579401</v>
      </c>
      <c r="O926">
        <v>160.9351886527862</v>
      </c>
      <c r="P926">
        <v>6.1372364989602293</v>
      </c>
      <c r="Q926">
        <v>6.1819463811029598</v>
      </c>
      <c r="R926">
        <v>5.1608118473930764</v>
      </c>
      <c r="S926">
        <v>7.0195532297623258</v>
      </c>
      <c r="T926">
        <v>88923.113639745396</v>
      </c>
      <c r="U926">
        <v>88923.0470975606</v>
      </c>
      <c r="V926">
        <v>88863.452095811095</v>
      </c>
      <c r="W926">
        <v>88983.187548804417</v>
      </c>
      <c r="X926">
        <v>6749.1936494384472</v>
      </c>
      <c r="Y926">
        <v>6784.4277447751274</v>
      </c>
      <c r="Z926">
        <v>6489.5144672700562</v>
      </c>
      <c r="AA926">
        <v>6916.7929167337452</v>
      </c>
      <c r="AB926">
        <v>1124.143794832584</v>
      </c>
      <c r="AC926">
        <v>1112.154587202466</v>
      </c>
      <c r="AD926">
        <v>964.29948237382803</v>
      </c>
      <c r="AE926">
        <v>1305.4995353803611</v>
      </c>
      <c r="AF926">
        <v>58.130040584805258</v>
      </c>
      <c r="AG926">
        <v>57.796880302463023</v>
      </c>
      <c r="AH926">
        <v>56.696135235607933</v>
      </c>
      <c r="AI926">
        <v>60.467871334147013</v>
      </c>
      <c r="AJ926">
        <v>0.48665451404954752</v>
      </c>
      <c r="AK926">
        <v>0.48665454493055482</v>
      </c>
      <c r="AL926">
        <v>0.48664742794945981</v>
      </c>
      <c r="AM926">
        <v>0.48666155927528038</v>
      </c>
      <c r="AN926">
        <v>0.97202207299113397</v>
      </c>
      <c r="AO926">
        <v>0.97202207299113375</v>
      </c>
      <c r="AP926">
        <v>0.97202207299113375</v>
      </c>
      <c r="AQ926">
        <v>0.97202207299113375</v>
      </c>
      <c r="AR926">
        <v>13.18282325830592</v>
      </c>
      <c r="AS926">
        <v>13.18282325830592</v>
      </c>
      <c r="AT926">
        <v>13.18282325830592</v>
      </c>
      <c r="AU926">
        <v>13.18282325830592</v>
      </c>
      <c r="AV926" t="str">
        <f>VLOOKUP(Sheet1[[#This Row],[NPDES ID2]],Combined_Sheet__Major_Only___2[[NPDES ID2]:[ECHO BFR]],3,FALSE)</f>
        <v>PA</v>
      </c>
      <c r="AW926" t="s">
        <v>41</v>
      </c>
      <c r="AX926" t="str">
        <f>VLOOKUP(Sheet1[[#This Row],[NPDES ID2]],Combined_Sheet__Major_Only___2[[NPDES ID2]:[ECHO BFR]],27,FALSE)</f>
        <v>-</v>
      </c>
      <c r="AY926" t="str">
        <f>VLOOKUP(Sheet1[[#This Row],[NPDES ID2]],Combined_Sheet__Major_Only___2[[NPDES ID2]:[ECHO BFR]],28,FALSE)</f>
        <v>-</v>
      </c>
      <c r="AZ926" t="str">
        <f>VLOOKUP(Sheet1[[#This Row],[NPDES ID2]],Combined_Sheet__Major_Only___2[[NPDES ID2]:[ECHO BFR]],29,FALSE)</f>
        <v>thickening</v>
      </c>
      <c r="BA926">
        <f>VLOOKUP(Sheet1[[#This Row],[NPDES ID2]],Combined_Sheet__Major_Only___2[[NPDES ID2]:[ECHO BFR]],17,FALSE)</f>
        <v>41.13635</v>
      </c>
      <c r="BB926">
        <f>VLOOKUP(Sheet1[[#This Row],[NPDES ID2]],Combined_Sheet__Major_Only___2[[NPDES ID2]:[ECHO BFR]],18,FALSE)</f>
        <v>-77.448340000000002</v>
      </c>
      <c r="BC926" t="str">
        <f>IF(ISNUMBER(SEARCH("aerobic",$AW926)),"aerobic","")</f>
        <v>aerobic</v>
      </c>
      <c r="BD926" t="str">
        <f>IF(ISNUMBER(SEARCH("anaer",$AW926)),"anaer","")</f>
        <v/>
      </c>
      <c r="BE926" t="str">
        <f>IF(ISNUMBER(SEARCH("thickening",$AZ926)),"thickening","")</f>
        <v>thickening</v>
      </c>
      <c r="BF926" s="2" t="str">
        <f>IF(ISNUMBER(SEARCH("airDry",$AW926)),"airDry","")</f>
        <v/>
      </c>
      <c r="BG926" s="2" t="str">
        <f>IF(ISNUMBER(SEARCH("heatDry",$AY926)),"heatDry","")</f>
        <v/>
      </c>
      <c r="BH926" s="2" t="str">
        <f>IF(AND(ISNUMBER(SEARCH("aerobic",$AW926)),ISNUMBER(SEARCH("anaer",$AW926))),"Combined Aer and Anaer.","")</f>
        <v/>
      </c>
    </row>
    <row r="927" spans="1:60" x14ac:dyDescent="0.25">
      <c r="A927" s="4">
        <v>1076</v>
      </c>
      <c r="B927" t="s">
        <v>5189</v>
      </c>
      <c r="C927">
        <v>362.03</v>
      </c>
      <c r="D927">
        <v>450.5863614342091</v>
      </c>
      <c r="E927">
        <v>455.63757524990592</v>
      </c>
      <c r="F927">
        <v>345.28140646810618</v>
      </c>
      <c r="G927">
        <v>562.91679002360127</v>
      </c>
      <c r="H927">
        <v>-123.58050674298759</v>
      </c>
      <c r="I927">
        <v>-126.1017631723609</v>
      </c>
      <c r="J927">
        <v>-142.14695300892421</v>
      </c>
      <c r="K927">
        <v>-100.4707648639102</v>
      </c>
      <c r="L927">
        <v>224.34506034663869</v>
      </c>
      <c r="M927">
        <v>223.19180738829559</v>
      </c>
      <c r="N927">
        <v>219.3725153319071</v>
      </c>
      <c r="O927">
        <v>232.4486547328633</v>
      </c>
      <c r="P927">
        <v>8.4988996213398131</v>
      </c>
      <c r="Q927">
        <v>8.5755918203276682</v>
      </c>
      <c r="R927">
        <v>7.107039996921455</v>
      </c>
      <c r="S927">
        <v>9.6781835441122848</v>
      </c>
      <c r="T927">
        <v>88953.076099629034</v>
      </c>
      <c r="U927">
        <v>88953.009535477206</v>
      </c>
      <c r="V927">
        <v>88893.39486011269</v>
      </c>
      <c r="W927">
        <v>89013.169840400849</v>
      </c>
      <c r="X927">
        <v>6461.8466595940963</v>
      </c>
      <c r="Y927">
        <v>6492.269938725718</v>
      </c>
      <c r="Z927">
        <v>6238.3464856178844</v>
      </c>
      <c r="AA927">
        <v>6605.8636613416038</v>
      </c>
      <c r="AB927">
        <v>1028.4649057444369</v>
      </c>
      <c r="AC927">
        <v>1018.937988137242</v>
      </c>
      <c r="AD927">
        <v>887.28445956659266</v>
      </c>
      <c r="AE927">
        <v>1186.4406520181781</v>
      </c>
      <c r="AF927">
        <v>60.730598037349218</v>
      </c>
      <c r="AG927">
        <v>60.417904182649018</v>
      </c>
      <c r="AH927">
        <v>59.385571084887182</v>
      </c>
      <c r="AI927">
        <v>62.923869211795427</v>
      </c>
      <c r="AJ927">
        <v>0.51837871495227605</v>
      </c>
      <c r="AK927">
        <v>0.51837875894331242</v>
      </c>
      <c r="AL927">
        <v>0.51836861577693927</v>
      </c>
      <c r="AM927">
        <v>0.5183887559297945</v>
      </c>
      <c r="AN927">
        <v>0.97203111887712945</v>
      </c>
      <c r="AO927">
        <v>0.97203111887712967</v>
      </c>
      <c r="AP927">
        <v>0.97203111887712967</v>
      </c>
      <c r="AQ927">
        <v>0.97203111887712967</v>
      </c>
      <c r="AR927">
        <v>14.15344035086693</v>
      </c>
      <c r="AS927">
        <v>14.153440350866941</v>
      </c>
      <c r="AT927">
        <v>14.153440350866941</v>
      </c>
      <c r="AU927">
        <v>14.153440350866941</v>
      </c>
      <c r="AV927" t="str">
        <f>VLOOKUP(Sheet1[[#This Row],[NPDES ID2]],Combined_Sheet__Major_Only___2[[NPDES ID2]:[ECHO BFR]],3,FALSE)</f>
        <v>GA</v>
      </c>
      <c r="AW927" t="s">
        <v>41</v>
      </c>
      <c r="AX927" t="str">
        <f>VLOOKUP(Sheet1[[#This Row],[NPDES ID2]],Combined_Sheet__Major_Only___2[[NPDES ID2]:[ECHO BFR]],27,FALSE)</f>
        <v>-</v>
      </c>
      <c r="AY927" t="str">
        <f>VLOOKUP(Sheet1[[#This Row],[NPDES ID2]],Combined_Sheet__Major_Only___2[[NPDES ID2]:[ECHO BFR]],28,FALSE)</f>
        <v>highTempCompost</v>
      </c>
      <c r="AZ927" t="str">
        <f>VLOOKUP(Sheet1[[#This Row],[NPDES ID2]],Combined_Sheet__Major_Only___2[[NPDES ID2]:[ECHO BFR]],29,FALSE)</f>
        <v>thickening</v>
      </c>
      <c r="BA927">
        <f>VLOOKUP(Sheet1[[#This Row],[NPDES ID2]],Combined_Sheet__Major_Only___2[[NPDES ID2]:[ECHO BFR]],17,FALSE)</f>
        <v>33.872317000000002</v>
      </c>
      <c r="BB927">
        <f>VLOOKUP(Sheet1[[#This Row],[NPDES ID2]],Combined_Sheet__Major_Only___2[[NPDES ID2]:[ECHO BFR]],18,FALSE)</f>
        <v>-83.336139000000003</v>
      </c>
      <c r="BC927" t="str">
        <f>IF(ISNUMBER(SEARCH("aerobic",$AW927)),"aerobic","")</f>
        <v>aerobic</v>
      </c>
      <c r="BD927" t="str">
        <f>IF(ISNUMBER(SEARCH("anaer",$AW927)),"anaer","")</f>
        <v/>
      </c>
      <c r="BE927" t="str">
        <f>IF(ISNUMBER(SEARCH("thickening",$AZ927)),"thickening","")</f>
        <v>thickening</v>
      </c>
      <c r="BF927" s="2" t="str">
        <f>IF(ISNUMBER(SEARCH("airDry",$AW927)),"airDry","")</f>
        <v/>
      </c>
      <c r="BG927" s="2" t="str">
        <f>IF(ISNUMBER(SEARCH("heatDry",$AY927)),"heatDry","")</f>
        <v/>
      </c>
      <c r="BH927" s="2" t="str">
        <f>IF(AND(ISNUMBER(SEARCH("aerobic",$AW927)),ISNUMBER(SEARCH("anaer",$AW927))),"Combined Aer and Anaer.","")</f>
        <v/>
      </c>
    </row>
    <row r="928" spans="1:60" x14ac:dyDescent="0.25">
      <c r="A928" s="4">
        <v>632</v>
      </c>
      <c r="B928" t="s">
        <v>3121</v>
      </c>
      <c r="C928">
        <v>309</v>
      </c>
      <c r="D928">
        <v>460.80979821980219</v>
      </c>
      <c r="E928">
        <v>466.14669680893007</v>
      </c>
      <c r="F928">
        <v>350.8586262202158</v>
      </c>
      <c r="G928">
        <v>587.72646909937635</v>
      </c>
      <c r="H928">
        <v>-116.05846559042151</v>
      </c>
      <c r="I928">
        <v>-118.4277237916546</v>
      </c>
      <c r="J928">
        <v>-134.09546294193089</v>
      </c>
      <c r="K928">
        <v>-92.532962055264875</v>
      </c>
      <c r="L928">
        <v>203.0277123824296</v>
      </c>
      <c r="M928">
        <v>202.1347391493974</v>
      </c>
      <c r="N928">
        <v>199.17760761637189</v>
      </c>
      <c r="O928">
        <v>209.30216198503351</v>
      </c>
      <c r="P928">
        <v>7.2298689877952684</v>
      </c>
      <c r="Q928">
        <v>7.3222571061659423</v>
      </c>
      <c r="R928">
        <v>5.9971665940038079</v>
      </c>
      <c r="S928">
        <v>8.2381043048069849</v>
      </c>
      <c r="T928">
        <v>88979.780270909963</v>
      </c>
      <c r="U928">
        <v>88979.713687179945</v>
      </c>
      <c r="V928">
        <v>88920.081477621396</v>
      </c>
      <c r="W928">
        <v>89039.891686781149</v>
      </c>
      <c r="X928">
        <v>6095.6593373328333</v>
      </c>
      <c r="Y928">
        <v>6120.0264493336126</v>
      </c>
      <c r="Z928">
        <v>5915.1678388198452</v>
      </c>
      <c r="AA928">
        <v>6211.8030297561827</v>
      </c>
      <c r="AB928">
        <v>1028.206392415796</v>
      </c>
      <c r="AC928">
        <v>1018.879638646862</v>
      </c>
      <c r="AD928">
        <v>879.99351510094266</v>
      </c>
      <c r="AE928">
        <v>1199.4529811853249</v>
      </c>
      <c r="AF928">
        <v>64.391856489661336</v>
      </c>
      <c r="AG928">
        <v>64.108190347672974</v>
      </c>
      <c r="AH928">
        <v>63.171705624360783</v>
      </c>
      <c r="AI928">
        <v>66.381505154758415</v>
      </c>
      <c r="AJ928">
        <v>0.56309189891216205</v>
      </c>
      <c r="AK928">
        <v>0.56309193917846989</v>
      </c>
      <c r="AL928">
        <v>0.56308265756980747</v>
      </c>
      <c r="AM928">
        <v>0.56310108696770833</v>
      </c>
      <c r="AN928">
        <v>0.97203917613346091</v>
      </c>
      <c r="AO928">
        <v>0.97203917613346091</v>
      </c>
      <c r="AP928">
        <v>0.97203917613346091</v>
      </c>
      <c r="AQ928">
        <v>0.97203917613346091</v>
      </c>
      <c r="AR928">
        <v>14.494714465830439</v>
      </c>
      <c r="AS928">
        <v>14.494714465830439</v>
      </c>
      <c r="AT928">
        <v>14.494714465830439</v>
      </c>
      <c r="AU928">
        <v>14.494714465830439</v>
      </c>
      <c r="AV928" t="str">
        <f>VLOOKUP(Sheet1[[#This Row],[NPDES ID2]],Combined_Sheet__Major_Only___2[[NPDES ID2]:[ECHO BFR]],3,FALSE)</f>
        <v>CA</v>
      </c>
      <c r="AW928" t="s">
        <v>41</v>
      </c>
      <c r="AX928" t="str">
        <f>VLOOKUP(Sheet1[[#This Row],[NPDES ID2]],Combined_Sheet__Major_Only___2[[NPDES ID2]:[ECHO BFR]],27,FALSE)</f>
        <v>other</v>
      </c>
      <c r="AY928" t="str">
        <f>VLOOKUP(Sheet1[[#This Row],[NPDES ID2]],Combined_Sheet__Major_Only___2[[NPDES ID2]:[ECHO BFR]],28,FALSE)</f>
        <v>-</v>
      </c>
      <c r="AZ928" t="str">
        <f>VLOOKUP(Sheet1[[#This Row],[NPDES ID2]],Combined_Sheet__Major_Only___2[[NPDES ID2]:[ECHO BFR]],29,FALSE)</f>
        <v>thickening</v>
      </c>
      <c r="BA928">
        <f>VLOOKUP(Sheet1[[#This Row],[NPDES ID2]],Combined_Sheet__Major_Only___2[[NPDES ID2]:[ECHO BFR]],17,FALSE)</f>
        <v>37.896680000000003</v>
      </c>
      <c r="BB928">
        <f>VLOOKUP(Sheet1[[#This Row],[NPDES ID2]],Combined_Sheet__Major_Only___2[[NPDES ID2]:[ECHO BFR]],18,FALSE)</f>
        <v>-122.5274</v>
      </c>
      <c r="BC928" t="str">
        <f>IF(ISNUMBER(SEARCH("aerobic",$AW928)),"aerobic","")</f>
        <v>aerobic</v>
      </c>
      <c r="BD928" t="str">
        <f>IF(ISNUMBER(SEARCH("anaer",$AW928)),"anaer","")</f>
        <v/>
      </c>
      <c r="BE928" t="str">
        <f>IF(ISNUMBER(SEARCH("thickening",$AZ928)),"thickening","")</f>
        <v>thickening</v>
      </c>
      <c r="BF928" s="2" t="str">
        <f>IF(ISNUMBER(SEARCH("airDry",$AW928)),"airDry","")</f>
        <v/>
      </c>
      <c r="BG928" s="2" t="str">
        <f>IF(ISNUMBER(SEARCH("heatDry",$AY928)),"heatDry","")</f>
        <v/>
      </c>
      <c r="BH928" s="2" t="str">
        <f>IF(AND(ISNUMBER(SEARCH("aerobic",$AW928)),ISNUMBER(SEARCH("anaer",$AW928))),"Combined Aer and Anaer.","")</f>
        <v/>
      </c>
    </row>
    <row r="929" spans="1:60" x14ac:dyDescent="0.25">
      <c r="A929" s="4">
        <v>421</v>
      </c>
      <c r="B929" t="s">
        <v>2113</v>
      </c>
      <c r="C929">
        <v>628.16</v>
      </c>
      <c r="D929">
        <v>370.14811175225822</v>
      </c>
      <c r="E929">
        <v>370.21109582668362</v>
      </c>
      <c r="F929">
        <v>297.68990928687458</v>
      </c>
      <c r="G929">
        <v>440.27465610217479</v>
      </c>
      <c r="H929">
        <v>-118.53608840497731</v>
      </c>
      <c r="I929">
        <v>-120.89206077440829</v>
      </c>
      <c r="J929">
        <v>-136.50202466875771</v>
      </c>
      <c r="K929">
        <v>-95.249466526696551</v>
      </c>
      <c r="L929">
        <v>404.34487101529879</v>
      </c>
      <c r="M929">
        <v>402.46407834034432</v>
      </c>
      <c r="N929">
        <v>396.23061382943752</v>
      </c>
      <c r="O929">
        <v>417.56680613674791</v>
      </c>
      <c r="P929">
        <v>14.71486011434124</v>
      </c>
      <c r="Q929">
        <v>14.868667854206681</v>
      </c>
      <c r="R929">
        <v>12.243266724597079</v>
      </c>
      <c r="S929">
        <v>16.777202535291281</v>
      </c>
      <c r="T929">
        <v>88996.52211785283</v>
      </c>
      <c r="U929">
        <v>88996.45552184846</v>
      </c>
      <c r="V929">
        <v>88936.812319445788</v>
      </c>
      <c r="W929">
        <v>89056.644614906952</v>
      </c>
      <c r="X929">
        <v>6223.4485124908788</v>
      </c>
      <c r="Y929">
        <v>6249.8487627466166</v>
      </c>
      <c r="Z929">
        <v>6028.4869893001242</v>
      </c>
      <c r="AA929">
        <v>6348.9653752238028</v>
      </c>
      <c r="AB929">
        <v>1085.187482555368</v>
      </c>
      <c r="AC929">
        <v>1074.147849898593</v>
      </c>
      <c r="AD929">
        <v>923.55231948336336</v>
      </c>
      <c r="AE929">
        <v>1271.3852352561989</v>
      </c>
      <c r="AF929">
        <v>63.084755478599739</v>
      </c>
      <c r="AG929">
        <v>62.79039817338451</v>
      </c>
      <c r="AH929">
        <v>61.820704860519683</v>
      </c>
      <c r="AI929">
        <v>65.146905145736767</v>
      </c>
      <c r="AJ929">
        <v>0.54712264805511457</v>
      </c>
      <c r="AK929">
        <v>0.5471227292343297</v>
      </c>
      <c r="AL929">
        <v>0.54710398515297154</v>
      </c>
      <c r="AM929">
        <v>0.5471412037212493</v>
      </c>
      <c r="AN929">
        <v>0.97204422516267452</v>
      </c>
      <c r="AO929">
        <v>0.97204422516267441</v>
      </c>
      <c r="AP929">
        <v>0.97204422516267441</v>
      </c>
      <c r="AQ929">
        <v>0.97204422516267441</v>
      </c>
      <c r="AR929">
        <v>13.926588792549721</v>
      </c>
      <c r="AS929">
        <v>13.926588792549721</v>
      </c>
      <c r="AT929">
        <v>13.926588792549721</v>
      </c>
      <c r="AU929">
        <v>13.926588792549721</v>
      </c>
      <c r="AV929" t="str">
        <f>VLOOKUP(Sheet1[[#This Row],[NPDES ID2]],Combined_Sheet__Major_Only___2[[NPDES ID2]:[ECHO BFR]],3,FALSE)</f>
        <v>WA</v>
      </c>
      <c r="AW929" t="s">
        <v>41</v>
      </c>
      <c r="AX929" t="str">
        <f>VLOOKUP(Sheet1[[#This Row],[NPDES ID2]],Combined_Sheet__Major_Only___2[[NPDES ID2]:[ECHO BFR]],27,FALSE)</f>
        <v>-</v>
      </c>
      <c r="AY929" t="str">
        <f>VLOOKUP(Sheet1[[#This Row],[NPDES ID2]],Combined_Sheet__Major_Only___2[[NPDES ID2]:[ECHO BFR]],28,FALSE)</f>
        <v>-</v>
      </c>
      <c r="AZ929" t="str">
        <f>VLOOKUP(Sheet1[[#This Row],[NPDES ID2]],Combined_Sheet__Major_Only___2[[NPDES ID2]:[ECHO BFR]],29,FALSE)</f>
        <v>preliminaryOps, thickening</v>
      </c>
      <c r="BA929">
        <f>VLOOKUP(Sheet1[[#This Row],[NPDES ID2]],Combined_Sheet__Major_Only___2[[NPDES ID2]:[ECHO BFR]],17,FALSE)</f>
        <v>47.205596999999997</v>
      </c>
      <c r="BB929">
        <f>VLOOKUP(Sheet1[[#This Row],[NPDES ID2]],Combined_Sheet__Major_Only___2[[NPDES ID2]:[ECHO BFR]],18,FALSE)</f>
        <v>-122.32131699999999</v>
      </c>
      <c r="BC929" t="str">
        <f>IF(ISNUMBER(SEARCH("aerobic",$AW929)),"aerobic","")</f>
        <v>aerobic</v>
      </c>
      <c r="BD929" t="str">
        <f>IF(ISNUMBER(SEARCH("anaer",$AW929)),"anaer","")</f>
        <v/>
      </c>
      <c r="BE929" t="str">
        <f>IF(ISNUMBER(SEARCH("thickening",$AZ929)),"thickening","")</f>
        <v>thickening</v>
      </c>
      <c r="BF929" s="3" t="str">
        <f>IF(ISNUMBER(SEARCH("airDry",$AW929)),"airDry","")</f>
        <v/>
      </c>
      <c r="BG929" s="3" t="str">
        <f>IF(ISNUMBER(SEARCH("heatDry",$AY929)),"heatDry","")</f>
        <v/>
      </c>
      <c r="BH929" s="3" t="str">
        <f>IF(AND(ISNUMBER(SEARCH("aerobic",$AW929)),ISNUMBER(SEARCH("anaer",$AW929))),"Combined Aer and Anaer.","")</f>
        <v/>
      </c>
    </row>
    <row r="930" spans="1:60" x14ac:dyDescent="0.25">
      <c r="A930" s="4">
        <v>789</v>
      </c>
      <c r="B930" t="s">
        <v>3864</v>
      </c>
      <c r="C930">
        <v>1529.54</v>
      </c>
      <c r="D930">
        <v>459.0514994547421</v>
      </c>
      <c r="E930">
        <v>458.1063575574035</v>
      </c>
      <c r="F930">
        <v>391.30313785899449</v>
      </c>
      <c r="G930">
        <v>536.65730716954499</v>
      </c>
      <c r="H930">
        <v>-119.0769835540539</v>
      </c>
      <c r="I930">
        <v>-121.5350182896849</v>
      </c>
      <c r="J930">
        <v>-137.06458405232351</v>
      </c>
      <c r="K930">
        <v>-96.113255377382501</v>
      </c>
      <c r="L930">
        <v>977.95050773256105</v>
      </c>
      <c r="M930">
        <v>973.32481287384257</v>
      </c>
      <c r="N930">
        <v>957.95943868400559</v>
      </c>
      <c r="O930">
        <v>1010.513659410921</v>
      </c>
      <c r="P930">
        <v>35.841819324727588</v>
      </c>
      <c r="Q930">
        <v>36.189315377713072</v>
      </c>
      <c r="R930">
        <v>29.849833633108879</v>
      </c>
      <c r="S930">
        <v>40.881889715077762</v>
      </c>
      <c r="T930">
        <v>89205.522243890824</v>
      </c>
      <c r="U930">
        <v>89205.455494657668</v>
      </c>
      <c r="V930">
        <v>89145.675060931797</v>
      </c>
      <c r="W930">
        <v>89265.783075063417</v>
      </c>
      <c r="X930">
        <v>6280.2952841382867</v>
      </c>
      <c r="Y930">
        <v>6307.4221174051072</v>
      </c>
      <c r="Z930">
        <v>6079.9689404057881</v>
      </c>
      <c r="AA930">
        <v>6409.3342789959916</v>
      </c>
      <c r="AB930">
        <v>1032.0834833519521</v>
      </c>
      <c r="AC930">
        <v>1022.62560018403</v>
      </c>
      <c r="AD930">
        <v>886.32865108373301</v>
      </c>
      <c r="AE930">
        <v>1197.840880785918</v>
      </c>
      <c r="AF930">
        <v>62.664587258385801</v>
      </c>
      <c r="AG930">
        <v>62.365987132614478</v>
      </c>
      <c r="AH930">
        <v>61.388171874759891</v>
      </c>
      <c r="AI930">
        <v>64.749481565725091</v>
      </c>
      <c r="AJ930">
        <v>0.54199075701716104</v>
      </c>
      <c r="AK930">
        <v>0.54199094922329594</v>
      </c>
      <c r="AL930">
        <v>0.54194636454801559</v>
      </c>
      <c r="AM930">
        <v>0.54203489682989925</v>
      </c>
      <c r="AN930">
        <v>0.97210710258510846</v>
      </c>
      <c r="AO930">
        <v>0.97210710258510835</v>
      </c>
      <c r="AP930">
        <v>0.97210710258510835</v>
      </c>
      <c r="AQ930">
        <v>0.97210710258510835</v>
      </c>
      <c r="AR930">
        <v>14.325951761383079</v>
      </c>
      <c r="AS930">
        <v>14.325951761383079</v>
      </c>
      <c r="AT930">
        <v>14.325951761383079</v>
      </c>
      <c r="AU930">
        <v>14.325951761383079</v>
      </c>
      <c r="AV930" t="str">
        <f>VLOOKUP(Sheet1[[#This Row],[NPDES ID2]],Combined_Sheet__Major_Only___2[[NPDES ID2]:[ECHO BFR]],3,FALSE)</f>
        <v>SC</v>
      </c>
      <c r="AW930" t="s">
        <v>41</v>
      </c>
      <c r="AX930" t="str">
        <f>VLOOKUP(Sheet1[[#This Row],[NPDES ID2]],Combined_Sheet__Major_Only___2[[NPDES ID2]:[ECHO BFR]],27,FALSE)</f>
        <v>-</v>
      </c>
      <c r="AY930" t="str">
        <f>VLOOKUP(Sheet1[[#This Row],[NPDES ID2]],Combined_Sheet__Major_Only___2[[NPDES ID2]:[ECHO BFR]],28,FALSE)</f>
        <v>-</v>
      </c>
      <c r="AZ930" t="str">
        <f>VLOOKUP(Sheet1[[#This Row],[NPDES ID2]],Combined_Sheet__Major_Only___2[[NPDES ID2]:[ECHO BFR]],29,FALSE)</f>
        <v>thickening</v>
      </c>
      <c r="BA930">
        <f>VLOOKUP(Sheet1[[#This Row],[NPDES ID2]],Combined_Sheet__Major_Only___2[[NPDES ID2]:[ECHO BFR]],17,FALSE)</f>
        <v>34.136389000000001</v>
      </c>
      <c r="BB930">
        <f>VLOOKUP(Sheet1[[#This Row],[NPDES ID2]],Combined_Sheet__Major_Only___2[[NPDES ID2]:[ECHO BFR]],18,FALSE)</f>
        <v>-79.551389</v>
      </c>
      <c r="BC930" t="str">
        <f>IF(ISNUMBER(SEARCH("aerobic",$AW930)),"aerobic","")</f>
        <v>aerobic</v>
      </c>
      <c r="BD930" t="str">
        <f>IF(ISNUMBER(SEARCH("anaer",$AW930)),"anaer","")</f>
        <v/>
      </c>
      <c r="BE930" t="str">
        <f>IF(ISNUMBER(SEARCH("thickening",$AZ930)),"thickening","")</f>
        <v>thickening</v>
      </c>
      <c r="BF930" s="3" t="str">
        <f>IF(ISNUMBER(SEARCH("airDry",$AW930)),"airDry","")</f>
        <v/>
      </c>
      <c r="BG930" s="3" t="str">
        <f>IF(ISNUMBER(SEARCH("heatDry",$AY930)),"heatDry","")</f>
        <v/>
      </c>
      <c r="BH930" s="3" t="str">
        <f>IF(AND(ISNUMBER(SEARCH("aerobic",$AW930)),ISNUMBER(SEARCH("anaer",$AW930))),"Combined Aer and Anaer.","")</f>
        <v/>
      </c>
    </row>
    <row r="931" spans="1:60" x14ac:dyDescent="0.25">
      <c r="A931" s="4">
        <v>1655</v>
      </c>
      <c r="B931" t="s">
        <v>7769</v>
      </c>
      <c r="C931">
        <v>60.93</v>
      </c>
      <c r="D931">
        <v>1798.5526518450779</v>
      </c>
      <c r="E931">
        <v>1798.463753665075</v>
      </c>
      <c r="F931">
        <v>1253.396132541314</v>
      </c>
      <c r="G931">
        <v>2377.224407462515</v>
      </c>
      <c r="H931">
        <v>-123.5783833935301</v>
      </c>
      <c r="I931">
        <v>-126.06073295693049</v>
      </c>
      <c r="J931">
        <v>-142.1595738402057</v>
      </c>
      <c r="K931">
        <v>-100.3667224084158</v>
      </c>
      <c r="L931">
        <v>37.789952422033387</v>
      </c>
      <c r="M931">
        <v>37.596031444000928</v>
      </c>
      <c r="N931">
        <v>36.954277361008018</v>
      </c>
      <c r="O931">
        <v>39.151982079329791</v>
      </c>
      <c r="P931">
        <v>1.430333499319373</v>
      </c>
      <c r="Q931">
        <v>1.443103012471215</v>
      </c>
      <c r="R931">
        <v>1.19594160132637</v>
      </c>
      <c r="S931">
        <v>1.62869021756553</v>
      </c>
      <c r="T931">
        <v>89783.112951922769</v>
      </c>
      <c r="U931">
        <v>89783.045779227919</v>
      </c>
      <c r="V931">
        <v>89722.88609435696</v>
      </c>
      <c r="W931">
        <v>89843.756081914587</v>
      </c>
      <c r="X931">
        <v>6516.5309247671839</v>
      </c>
      <c r="Y931">
        <v>6547.1525136805067</v>
      </c>
      <c r="Z931">
        <v>6291.6279090568087</v>
      </c>
      <c r="AA931">
        <v>6661.4294394964236</v>
      </c>
      <c r="AB931">
        <v>1165.2822255309659</v>
      </c>
      <c r="AC931">
        <v>1151.78080322444</v>
      </c>
      <c r="AD931">
        <v>987.4736183730339</v>
      </c>
      <c r="AE931">
        <v>1368.3111025528549</v>
      </c>
      <c r="AF931">
        <v>60.781709929777008</v>
      </c>
      <c r="AG931">
        <v>60.469716796618833</v>
      </c>
      <c r="AH931">
        <v>59.437786592647832</v>
      </c>
      <c r="AI931">
        <v>62.972343351849332</v>
      </c>
      <c r="AJ931">
        <v>0.51900253791006323</v>
      </c>
      <c r="AK931">
        <v>0.51900254564375325</v>
      </c>
      <c r="AL931">
        <v>0.51900076520426097</v>
      </c>
      <c r="AM931">
        <v>0.51900430036793133</v>
      </c>
      <c r="AN931">
        <v>0.97227940816604319</v>
      </c>
      <c r="AO931">
        <v>0.97227940816604297</v>
      </c>
      <c r="AP931">
        <v>0.97227940816604297</v>
      </c>
      <c r="AQ931">
        <v>0.97227940816604297</v>
      </c>
      <c r="AR931">
        <v>13.22364048875224</v>
      </c>
      <c r="AS931">
        <v>13.22364048875224</v>
      </c>
      <c r="AT931">
        <v>13.22364048875224</v>
      </c>
      <c r="AU931">
        <v>13.22364048875224</v>
      </c>
      <c r="AV931" t="str">
        <f>VLOOKUP(Sheet1[[#This Row],[NPDES ID2]],Combined_Sheet__Major_Only___2[[NPDES ID2]:[ECHO BFR]],3,FALSE)</f>
        <v>TX</v>
      </c>
      <c r="AW931" t="s">
        <v>41</v>
      </c>
      <c r="AX931" t="str">
        <f>VLOOKUP(Sheet1[[#This Row],[NPDES ID2]],Combined_Sheet__Major_Only___2[[NPDES ID2]:[ECHO BFR]],27,FALSE)</f>
        <v>-</v>
      </c>
      <c r="AY931" t="str">
        <f>VLOOKUP(Sheet1[[#This Row],[NPDES ID2]],Combined_Sheet__Major_Only___2[[NPDES ID2]:[ECHO BFR]],28,FALSE)</f>
        <v>-</v>
      </c>
      <c r="AZ931" t="str">
        <f>VLOOKUP(Sheet1[[#This Row],[NPDES ID2]],Combined_Sheet__Major_Only___2[[NPDES ID2]:[ECHO BFR]],29,FALSE)</f>
        <v>thickening</v>
      </c>
      <c r="BA931">
        <f>VLOOKUP(Sheet1[[#This Row],[NPDES ID2]],Combined_Sheet__Major_Only___2[[NPDES ID2]:[ECHO BFR]],17,FALSE)</f>
        <v>29.534611000000002</v>
      </c>
      <c r="BB931">
        <f>VLOOKUP(Sheet1[[#This Row],[NPDES ID2]],Combined_Sheet__Major_Only___2[[NPDES ID2]:[ECHO BFR]],18,FALSE)</f>
        <v>-95.008778000000007</v>
      </c>
      <c r="BC931" t="str">
        <f>IF(ISNUMBER(SEARCH("aerobic",$AW931)),"aerobic","")</f>
        <v>aerobic</v>
      </c>
      <c r="BD931" t="str">
        <f>IF(ISNUMBER(SEARCH("anaer",$AW931)),"anaer","")</f>
        <v/>
      </c>
      <c r="BE931" t="str">
        <f>IF(ISNUMBER(SEARCH("thickening",$AZ931)),"thickening","")</f>
        <v>thickening</v>
      </c>
      <c r="BF931" s="3" t="str">
        <f>IF(ISNUMBER(SEARCH("airDry",$AW931)),"airDry","")</f>
        <v/>
      </c>
      <c r="BG931" s="3" t="str">
        <f>IF(ISNUMBER(SEARCH("heatDry",$AY931)),"heatDry","")</f>
        <v/>
      </c>
      <c r="BH931" s="3" t="str">
        <f>IF(AND(ISNUMBER(SEARCH("aerobic",$AW931)),ISNUMBER(SEARCH("anaer",$AW931))),"Combined Aer and Anaer.","")</f>
        <v/>
      </c>
    </row>
    <row r="932" spans="1:60" x14ac:dyDescent="0.25">
      <c r="A932" s="4">
        <v>1608</v>
      </c>
      <c r="B932" t="s">
        <v>7558</v>
      </c>
      <c r="C932">
        <v>75.06</v>
      </c>
      <c r="D932">
        <v>1421.9782556008579</v>
      </c>
      <c r="E932">
        <v>1421.402213284638</v>
      </c>
      <c r="F932">
        <v>995.7418742968697</v>
      </c>
      <c r="G932">
        <v>1874.874562742131</v>
      </c>
      <c r="H932">
        <v>-118.1988315658301</v>
      </c>
      <c r="I932">
        <v>-120.4945851198375</v>
      </c>
      <c r="J932">
        <v>-136.1506049875205</v>
      </c>
      <c r="K932">
        <v>-94.710878619026175</v>
      </c>
      <c r="L932">
        <v>48.520633066903088</v>
      </c>
      <c r="M932">
        <v>48.297320478680462</v>
      </c>
      <c r="N932">
        <v>47.558269155342401</v>
      </c>
      <c r="O932">
        <v>50.089137118237822</v>
      </c>
      <c r="P932">
        <v>1.757938168022902</v>
      </c>
      <c r="Q932">
        <v>1.777152982084236</v>
      </c>
      <c r="R932">
        <v>1.461790875682333</v>
      </c>
      <c r="S932">
        <v>2.0038024827600549</v>
      </c>
      <c r="T932">
        <v>89962.290932772637</v>
      </c>
      <c r="U932">
        <v>89962.223628713138</v>
      </c>
      <c r="V932">
        <v>89901.946294002104</v>
      </c>
      <c r="W932">
        <v>90023.052658042317</v>
      </c>
      <c r="X932">
        <v>6264.4000252895339</v>
      </c>
      <c r="Y932">
        <v>6290.6719004041624</v>
      </c>
      <c r="Z932">
        <v>6070.3878222111471</v>
      </c>
      <c r="AA932">
        <v>6389.2639028884714</v>
      </c>
      <c r="AB932">
        <v>1033.115724922699</v>
      </c>
      <c r="AC932">
        <v>1023.814438912385</v>
      </c>
      <c r="AD932">
        <v>886.92678825586358</v>
      </c>
      <c r="AE932">
        <v>1200.19442838806</v>
      </c>
      <c r="AF932">
        <v>63.349901091157022</v>
      </c>
      <c r="AG932">
        <v>63.058228855462787</v>
      </c>
      <c r="AH932">
        <v>62.093638223869497</v>
      </c>
      <c r="AI932">
        <v>65.397701246558228</v>
      </c>
      <c r="AJ932">
        <v>0.55036147434432769</v>
      </c>
      <c r="AK932">
        <v>0.55036148399720608</v>
      </c>
      <c r="AL932">
        <v>0.5503592615959837</v>
      </c>
      <c r="AM932">
        <v>0.55036367430239763</v>
      </c>
      <c r="AN932">
        <v>0.97233242834612399</v>
      </c>
      <c r="AO932">
        <v>0.97233242834612399</v>
      </c>
      <c r="AP932">
        <v>0.97233242834612399</v>
      </c>
      <c r="AQ932">
        <v>0.97233242834612399</v>
      </c>
      <c r="AR932">
        <v>14.452181957366889</v>
      </c>
      <c r="AS932">
        <v>14.452181957366889</v>
      </c>
      <c r="AT932">
        <v>14.452181957366889</v>
      </c>
      <c r="AU932">
        <v>14.452181957366889</v>
      </c>
      <c r="AV932" t="str">
        <f>VLOOKUP(Sheet1[[#This Row],[NPDES ID2]],Combined_Sheet__Major_Only___2[[NPDES ID2]:[ECHO BFR]],3,FALSE)</f>
        <v>AL</v>
      </c>
      <c r="AW932" t="s">
        <v>41</v>
      </c>
      <c r="AX932" t="str">
        <f>VLOOKUP(Sheet1[[#This Row],[NPDES ID2]],Combined_Sheet__Major_Only___2[[NPDES ID2]:[ECHO BFR]],27,FALSE)</f>
        <v>-</v>
      </c>
      <c r="AY932" t="str">
        <f>VLOOKUP(Sheet1[[#This Row],[NPDES ID2]],Combined_Sheet__Major_Only___2[[NPDES ID2]:[ECHO BFR]],28,FALSE)</f>
        <v>-</v>
      </c>
      <c r="AZ932" t="str">
        <f>VLOOKUP(Sheet1[[#This Row],[NPDES ID2]],Combined_Sheet__Major_Only___2[[NPDES ID2]:[ECHO BFR]],29,FALSE)</f>
        <v>thickening</v>
      </c>
      <c r="BA932">
        <f>VLOOKUP(Sheet1[[#This Row],[NPDES ID2]],Combined_Sheet__Major_Only___2[[NPDES ID2]:[ECHO BFR]],17,FALSE)</f>
        <v>32.5259</v>
      </c>
      <c r="BB932">
        <f>VLOOKUP(Sheet1[[#This Row],[NPDES ID2]],Combined_Sheet__Major_Only___2[[NPDES ID2]:[ECHO BFR]],18,FALSE)</f>
        <v>-86.364800000000002</v>
      </c>
      <c r="BC932" t="str">
        <f>IF(ISNUMBER(SEARCH("aerobic",$AW932)),"aerobic","")</f>
        <v>aerobic</v>
      </c>
      <c r="BD932" t="str">
        <f>IF(ISNUMBER(SEARCH("anaer",$AW932)),"anaer","")</f>
        <v/>
      </c>
      <c r="BE932" t="str">
        <f>IF(ISNUMBER(SEARCH("thickening",$AZ932)),"thickening","")</f>
        <v>thickening</v>
      </c>
      <c r="BF932" s="2" t="str">
        <f>IF(ISNUMBER(SEARCH("airDry",$AW932)),"airDry","")</f>
        <v/>
      </c>
      <c r="BG932" s="2" t="str">
        <f>IF(ISNUMBER(SEARCH("heatDry",$AY932)),"heatDry","")</f>
        <v/>
      </c>
      <c r="BH932" s="2" t="str">
        <f>IF(AND(ISNUMBER(SEARCH("aerobic",$AW932)),ISNUMBER(SEARCH("anaer",$AW932))),"Combined Aer and Anaer.","")</f>
        <v/>
      </c>
    </row>
    <row r="933" spans="1:60" x14ac:dyDescent="0.25">
      <c r="A933" s="4">
        <v>1598</v>
      </c>
      <c r="B933" t="s">
        <v>7512</v>
      </c>
      <c r="C933">
        <v>80.2</v>
      </c>
      <c r="D933">
        <v>1326.7926228325059</v>
      </c>
      <c r="E933">
        <v>1326.118171872188</v>
      </c>
      <c r="F933">
        <v>930.72044002998564</v>
      </c>
      <c r="G933">
        <v>1747.98135358837</v>
      </c>
      <c r="H933">
        <v>-117.1001057765791</v>
      </c>
      <c r="I933">
        <v>-119.3951895235389</v>
      </c>
      <c r="J933">
        <v>-135.0158791733447</v>
      </c>
      <c r="K933">
        <v>-93.556211697769811</v>
      </c>
      <c r="L933">
        <v>52.293859051384459</v>
      </c>
      <c r="M933">
        <v>52.058825921173337</v>
      </c>
      <c r="N933">
        <v>51.280974539066378</v>
      </c>
      <c r="O933">
        <v>53.944700116539252</v>
      </c>
      <c r="P933">
        <v>1.8773678389951769</v>
      </c>
      <c r="Q933">
        <v>1.8997259042438881</v>
      </c>
      <c r="R933">
        <v>1.559247547978621</v>
      </c>
      <c r="S933">
        <v>2.1389411520029831</v>
      </c>
      <c r="T933">
        <v>90100.187444111463</v>
      </c>
      <c r="U933">
        <v>90100.120038952882</v>
      </c>
      <c r="V933">
        <v>90039.752160178206</v>
      </c>
      <c r="W933">
        <v>90161.04044105974</v>
      </c>
      <c r="X933">
        <v>6219.8584665227681</v>
      </c>
      <c r="Y933">
        <v>6245.2972388072994</v>
      </c>
      <c r="Z933">
        <v>6031.7341286456594</v>
      </c>
      <c r="AA933">
        <v>6340.9144937753153</v>
      </c>
      <c r="AB933">
        <v>1003.415356161035</v>
      </c>
      <c r="AC933">
        <v>994.95680368475598</v>
      </c>
      <c r="AD933">
        <v>864.41574195312319</v>
      </c>
      <c r="AE933">
        <v>1162.2881151855181</v>
      </c>
      <c r="AF933">
        <v>63.900532444682341</v>
      </c>
      <c r="AG933">
        <v>63.613217285102849</v>
      </c>
      <c r="AH933">
        <v>62.663078625228117</v>
      </c>
      <c r="AI933">
        <v>65.917691174192925</v>
      </c>
      <c r="AJ933">
        <v>0.55708846304204995</v>
      </c>
      <c r="AK933">
        <v>0.55708847336200007</v>
      </c>
      <c r="AL933">
        <v>0.55708609732813585</v>
      </c>
      <c r="AM933">
        <v>0.55709081508211822</v>
      </c>
      <c r="AN933">
        <v>0.97237309510621683</v>
      </c>
      <c r="AO933">
        <v>0.97237309510621661</v>
      </c>
      <c r="AP933">
        <v>0.97237309510621661</v>
      </c>
      <c r="AQ933">
        <v>0.97237309510621661</v>
      </c>
      <c r="AR933">
        <v>14.77162707127157</v>
      </c>
      <c r="AS933">
        <v>14.77162707127157</v>
      </c>
      <c r="AT933">
        <v>14.77162707127157</v>
      </c>
      <c r="AU933">
        <v>14.77162707127157</v>
      </c>
      <c r="AV933" t="str">
        <f>VLOOKUP(Sheet1[[#This Row],[NPDES ID2]],Combined_Sheet__Major_Only___2[[NPDES ID2]:[ECHO BFR]],3,FALSE)</f>
        <v>MA</v>
      </c>
      <c r="AW933" t="s">
        <v>41</v>
      </c>
      <c r="AX933" t="str">
        <f>VLOOKUP(Sheet1[[#This Row],[NPDES ID2]],Combined_Sheet__Major_Only___2[[NPDES ID2]:[ECHO BFR]],27,FALSE)</f>
        <v>-</v>
      </c>
      <c r="AY933" t="str">
        <f>VLOOKUP(Sheet1[[#This Row],[NPDES ID2]],Combined_Sheet__Major_Only___2[[NPDES ID2]:[ECHO BFR]],28,FALSE)</f>
        <v>-</v>
      </c>
      <c r="AZ933" t="str">
        <f>VLOOKUP(Sheet1[[#This Row],[NPDES ID2]],Combined_Sheet__Major_Only___2[[NPDES ID2]:[ECHO BFR]],29,FALSE)</f>
        <v>thickening</v>
      </c>
      <c r="BA933">
        <f>VLOOKUP(Sheet1[[#This Row],[NPDES ID2]],Combined_Sheet__Major_Only___2[[NPDES ID2]:[ECHO BFR]],17,FALSE)</f>
        <v>42.281579000000001</v>
      </c>
      <c r="BB933">
        <f>VLOOKUP(Sheet1[[#This Row],[NPDES ID2]],Combined_Sheet__Major_Only___2[[NPDES ID2]:[ECHO BFR]],18,FALSE)</f>
        <v>-72.425629999999998</v>
      </c>
      <c r="BC933" t="str">
        <f>IF(ISNUMBER(SEARCH("aerobic",$AW933)),"aerobic","")</f>
        <v>aerobic</v>
      </c>
      <c r="BD933" t="str">
        <f>IF(ISNUMBER(SEARCH("anaer",$AW933)),"anaer","")</f>
        <v/>
      </c>
      <c r="BE933" t="str">
        <f>IF(ISNUMBER(SEARCH("thickening",$AZ933)),"thickening","")</f>
        <v>thickening</v>
      </c>
      <c r="BF933" s="2" t="str">
        <f>IF(ISNUMBER(SEARCH("airDry",$AW933)),"airDry","")</f>
        <v/>
      </c>
      <c r="BG933" s="2" t="str">
        <f>IF(ISNUMBER(SEARCH("heatDry",$AY933)),"heatDry","")</f>
        <v/>
      </c>
      <c r="BH933" s="2" t="str">
        <f>IF(AND(ISNUMBER(SEARCH("aerobic",$AW933)),ISNUMBER(SEARCH("anaer",$AW933))),"Combined Aer and Anaer.","")</f>
        <v/>
      </c>
    </row>
    <row r="934" spans="1:60" x14ac:dyDescent="0.25">
      <c r="A934" s="4">
        <v>1792</v>
      </c>
      <c r="B934" t="s">
        <v>8375</v>
      </c>
      <c r="C934">
        <v>1.05</v>
      </c>
      <c r="D934">
        <v>91298.139538459407</v>
      </c>
      <c r="E934">
        <v>90845.583657134019</v>
      </c>
      <c r="F934">
        <v>62177.569152757191</v>
      </c>
      <c r="G934">
        <v>121276.4844313732</v>
      </c>
      <c r="H934">
        <v>-113.9193695742984</v>
      </c>
      <c r="I934">
        <v>-116.3055850690405</v>
      </c>
      <c r="J934">
        <v>-132.14486400365431</v>
      </c>
      <c r="K934">
        <v>-90.185080942382456</v>
      </c>
      <c r="L934">
        <v>0.70248339462092568</v>
      </c>
      <c r="M934">
        <v>0.69954727346848666</v>
      </c>
      <c r="N934">
        <v>0.68983206430289878</v>
      </c>
      <c r="O934">
        <v>0.7231037331952842</v>
      </c>
      <c r="P934">
        <v>2.4541171097278831E-2</v>
      </c>
      <c r="Q934">
        <v>2.4854468828545861E-2</v>
      </c>
      <c r="R934">
        <v>2.024308400628292E-2</v>
      </c>
      <c r="S934">
        <v>2.8080423345529831E-2</v>
      </c>
      <c r="T934">
        <v>90153.449838269706</v>
      </c>
      <c r="U934">
        <v>90153.3823940617</v>
      </c>
      <c r="V934">
        <v>90092.979542730012</v>
      </c>
      <c r="W934">
        <v>90214.338088815581</v>
      </c>
      <c r="X934">
        <v>6065.2779709784199</v>
      </c>
      <c r="Y934">
        <v>6088.2351663571899</v>
      </c>
      <c r="Z934">
        <v>5894.7032320218113</v>
      </c>
      <c r="AA934">
        <v>6175.0042172322683</v>
      </c>
      <c r="AB934">
        <v>1137.0897680593789</v>
      </c>
      <c r="AC934">
        <v>1124.740621544923</v>
      </c>
      <c r="AD934">
        <v>957.08442782463544</v>
      </c>
      <c r="AE934">
        <v>1350.7190268657259</v>
      </c>
      <c r="AF934">
        <v>65.565121082237781</v>
      </c>
      <c r="AG934">
        <v>65.291081473800745</v>
      </c>
      <c r="AH934">
        <v>64.384333537700812</v>
      </c>
      <c r="AI934">
        <v>67.489684917564546</v>
      </c>
      <c r="AJ934">
        <v>0.57743162243459001</v>
      </c>
      <c r="AK934">
        <v>0.57743162257962799</v>
      </c>
      <c r="AL934">
        <v>0.577431589199909</v>
      </c>
      <c r="AM934">
        <v>0.57743165547701558</v>
      </c>
      <c r="AN934">
        <v>0.97238877061621565</v>
      </c>
      <c r="AO934">
        <v>0.97238877061621565</v>
      </c>
      <c r="AP934">
        <v>0.97238877061621565</v>
      </c>
      <c r="AQ934">
        <v>0.97238877061621565</v>
      </c>
      <c r="AR934">
        <v>13.88567274876168</v>
      </c>
      <c r="AS934">
        <v>13.88567274876168</v>
      </c>
      <c r="AT934">
        <v>13.88567274876168</v>
      </c>
      <c r="AU934">
        <v>13.88567274876168</v>
      </c>
      <c r="AV934" t="str">
        <f>VLOOKUP(Sheet1[[#This Row],[NPDES ID2]],Combined_Sheet__Major_Only___2[[NPDES ID2]:[ECHO BFR]],3,FALSE)</f>
        <v>TX</v>
      </c>
      <c r="AW934" t="s">
        <v>41</v>
      </c>
      <c r="AX934" t="str">
        <f>VLOOKUP(Sheet1[[#This Row],[NPDES ID2]],Combined_Sheet__Major_Only___2[[NPDES ID2]:[ECHO BFR]],27,FALSE)</f>
        <v>-</v>
      </c>
      <c r="AY934" t="str">
        <f>VLOOKUP(Sheet1[[#This Row],[NPDES ID2]],Combined_Sheet__Major_Only___2[[NPDES ID2]:[ECHO BFR]],28,FALSE)</f>
        <v>-</v>
      </c>
      <c r="AZ934" t="str">
        <f>VLOOKUP(Sheet1[[#This Row],[NPDES ID2]],Combined_Sheet__Major_Only___2[[NPDES ID2]:[ECHO BFR]],29,FALSE)</f>
        <v>thickening, preliminaryOps</v>
      </c>
      <c r="BA934">
        <f>VLOOKUP(Sheet1[[#This Row],[NPDES ID2]],Combined_Sheet__Major_Only___2[[NPDES ID2]:[ECHO BFR]],17,FALSE)</f>
        <v>31.666650000000001</v>
      </c>
      <c r="BB934">
        <f>VLOOKUP(Sheet1[[#This Row],[NPDES ID2]],Combined_Sheet__Major_Only___2[[NPDES ID2]:[ECHO BFR]],18,FALSE)</f>
        <v>-96.477450000000005</v>
      </c>
      <c r="BC934" t="str">
        <f>IF(ISNUMBER(SEARCH("aerobic",$AW934)),"aerobic","")</f>
        <v>aerobic</v>
      </c>
      <c r="BD934" t="str">
        <f>IF(ISNUMBER(SEARCH("anaer",$AW934)),"anaer","")</f>
        <v/>
      </c>
      <c r="BE934" t="str">
        <f>IF(ISNUMBER(SEARCH("thickening",$AZ934)),"thickening","")</f>
        <v>thickening</v>
      </c>
      <c r="BF934" s="2" t="str">
        <f>IF(ISNUMBER(SEARCH("airDry",$AW934)),"airDry","")</f>
        <v/>
      </c>
      <c r="BG934" s="2" t="str">
        <f>IF(ISNUMBER(SEARCH("heatDry",$AY934)),"heatDry","")</f>
        <v/>
      </c>
      <c r="BH934" s="2" t="str">
        <f>IF(AND(ISNUMBER(SEARCH("aerobic",$AW934)),ISNUMBER(SEARCH("anaer",$AW934))),"Combined Aer and Anaer.","")</f>
        <v/>
      </c>
    </row>
    <row r="935" spans="1:60" x14ac:dyDescent="0.25">
      <c r="A935" s="4">
        <v>2329</v>
      </c>
      <c r="B935" t="s">
        <v>10873</v>
      </c>
      <c r="C935">
        <v>379.19</v>
      </c>
      <c r="D935">
        <v>410.49614301616231</v>
      </c>
      <c r="E935">
        <v>415.44128690610103</v>
      </c>
      <c r="F935">
        <v>316.16915059284008</v>
      </c>
      <c r="G935">
        <v>509.2208029595725</v>
      </c>
      <c r="H935">
        <v>-114.3670322045093</v>
      </c>
      <c r="I935">
        <v>-116.7991427582772</v>
      </c>
      <c r="J935">
        <v>-132.5735224886416</v>
      </c>
      <c r="K935">
        <v>-90.771167295363654</v>
      </c>
      <c r="L935">
        <v>252.5145105176785</v>
      </c>
      <c r="M935">
        <v>251.44550106181859</v>
      </c>
      <c r="N935">
        <v>247.9047589907496</v>
      </c>
      <c r="O935">
        <v>260.02672083538039</v>
      </c>
      <c r="P935">
        <v>8.8649418233236972</v>
      </c>
      <c r="Q935">
        <v>8.9781562680946951</v>
      </c>
      <c r="R935">
        <v>7.3230061789779883</v>
      </c>
      <c r="S935">
        <v>10.132651228610349</v>
      </c>
      <c r="T935">
        <v>90321.212691812441</v>
      </c>
      <c r="U935">
        <v>90321.145124608767</v>
      </c>
      <c r="V935">
        <v>90260.632118710142</v>
      </c>
      <c r="W935">
        <v>90382.211982130801</v>
      </c>
      <c r="X935">
        <v>6104.8947910004536</v>
      </c>
      <c r="Y935">
        <v>6128.3260229356129</v>
      </c>
      <c r="Z935">
        <v>5930.8855953580796</v>
      </c>
      <c r="AA935">
        <v>6216.8531947499132</v>
      </c>
      <c r="AB935">
        <v>953.87041656887584</v>
      </c>
      <c r="AC935">
        <v>946.73992107785978</v>
      </c>
      <c r="AD935">
        <v>825.89924893229863</v>
      </c>
      <c r="AE935">
        <v>1100.691782716744</v>
      </c>
      <c r="AF935">
        <v>65.262715698125817</v>
      </c>
      <c r="AG935">
        <v>64.985880113019107</v>
      </c>
      <c r="AH935">
        <v>64.072460021423595</v>
      </c>
      <c r="AI935">
        <v>67.203841271354619</v>
      </c>
      <c r="AJ935">
        <v>0.57373510473608791</v>
      </c>
      <c r="AK935">
        <v>0.5737351537858808</v>
      </c>
      <c r="AL935">
        <v>0.57372384404734889</v>
      </c>
      <c r="AM935">
        <v>0.5737463005354948</v>
      </c>
      <c r="AN935">
        <v>0.97243802839773441</v>
      </c>
      <c r="AO935">
        <v>0.97243802839773463</v>
      </c>
      <c r="AP935">
        <v>0.97243802839773463</v>
      </c>
      <c r="AQ935">
        <v>0.97243802839773463</v>
      </c>
      <c r="AR935">
        <v>15.38193494065643</v>
      </c>
      <c r="AS935">
        <v>15.38193494065643</v>
      </c>
      <c r="AT935">
        <v>15.38193494065643</v>
      </c>
      <c r="AU935">
        <v>15.38193494065643</v>
      </c>
      <c r="AV935" t="str">
        <f>VLOOKUP(Sheet1[[#This Row],[NPDES ID2]],Combined_Sheet__Major_Only___2[[NPDES ID2]:[ECHO BFR]],3,FALSE)</f>
        <v>GA</v>
      </c>
      <c r="AW935" t="s">
        <v>41</v>
      </c>
      <c r="AX935" t="str">
        <f>VLOOKUP(Sheet1[[#This Row],[NPDES ID2]],Combined_Sheet__Major_Only___2[[NPDES ID2]:[ECHO BFR]],27,FALSE)</f>
        <v>-</v>
      </c>
      <c r="AY935" t="str">
        <f>VLOOKUP(Sheet1[[#This Row],[NPDES ID2]],Combined_Sheet__Major_Only___2[[NPDES ID2]:[ECHO BFR]],28,FALSE)</f>
        <v>-</v>
      </c>
      <c r="AZ935" t="str">
        <f>VLOOKUP(Sheet1[[#This Row],[NPDES ID2]],Combined_Sheet__Major_Only___2[[NPDES ID2]:[ECHO BFR]],29,FALSE)</f>
        <v>thickening</v>
      </c>
      <c r="BA935">
        <f>VLOOKUP(Sheet1[[#This Row],[NPDES ID2]],Combined_Sheet__Major_Only___2[[NPDES ID2]:[ECHO BFR]],17,FALSE)</f>
        <v>33.540139000000003</v>
      </c>
      <c r="BB935">
        <f>VLOOKUP(Sheet1[[#This Row],[NPDES ID2]],Combined_Sheet__Major_Only___2[[NPDES ID2]:[ECHO BFR]],18,FALSE)</f>
        <v>-82.051444000000004</v>
      </c>
      <c r="BC935" t="str">
        <f>IF(ISNUMBER(SEARCH("aerobic",$AW935)),"aerobic","")</f>
        <v>aerobic</v>
      </c>
      <c r="BD935" t="str">
        <f>IF(ISNUMBER(SEARCH("anaer",$AW935)),"anaer","")</f>
        <v/>
      </c>
      <c r="BE935" t="str">
        <f>IF(ISNUMBER(SEARCH("thickening",$AZ935)),"thickening","")</f>
        <v>thickening</v>
      </c>
      <c r="BF935" s="3" t="str">
        <f>IF(ISNUMBER(SEARCH("airDry",$AW935)),"airDry","")</f>
        <v/>
      </c>
      <c r="BG935" s="3" t="str">
        <f>IF(ISNUMBER(SEARCH("heatDry",$AY935)),"heatDry","")</f>
        <v/>
      </c>
      <c r="BH935" s="3" t="str">
        <f>IF(AND(ISNUMBER(SEARCH("aerobic",$AW935)),ISNUMBER(SEARCH("anaer",$AW935))),"Combined Aer and Anaer.","")</f>
        <v/>
      </c>
    </row>
    <row r="936" spans="1:60" x14ac:dyDescent="0.25">
      <c r="A936" s="4">
        <v>1355</v>
      </c>
      <c r="B936" t="s">
        <v>6432</v>
      </c>
      <c r="C936">
        <v>160.74</v>
      </c>
      <c r="D936">
        <v>705.58343902939453</v>
      </c>
      <c r="E936">
        <v>704.51795902636775</v>
      </c>
      <c r="F936">
        <v>509.3342321108604</v>
      </c>
      <c r="G936">
        <v>919.04709160684888</v>
      </c>
      <c r="H936">
        <v>-113.0875297107283</v>
      </c>
      <c r="I936">
        <v>-115.5002186899867</v>
      </c>
      <c r="J936">
        <v>-131.40455302125261</v>
      </c>
      <c r="K936">
        <v>-89.360583388976792</v>
      </c>
      <c r="L936">
        <v>108.2221088886662</v>
      </c>
      <c r="M936">
        <v>107.778157435555</v>
      </c>
      <c r="N936">
        <v>106.3085203654451</v>
      </c>
      <c r="O936">
        <v>111.3408317738669</v>
      </c>
      <c r="P936">
        <v>3.7554022362088322</v>
      </c>
      <c r="Q936">
        <v>3.8045889392939158</v>
      </c>
      <c r="R936">
        <v>3.0915371449009998</v>
      </c>
      <c r="S936">
        <v>4.3034003391672382</v>
      </c>
      <c r="T936">
        <v>90575.826469142208</v>
      </c>
      <c r="U936">
        <v>90575.758715267992</v>
      </c>
      <c r="V936">
        <v>90515.078527721067</v>
      </c>
      <c r="W936">
        <v>90636.994284585846</v>
      </c>
      <c r="X936">
        <v>6055.2446416016928</v>
      </c>
      <c r="Y936">
        <v>6077.7103219257478</v>
      </c>
      <c r="Z936">
        <v>5888.0673589720554</v>
      </c>
      <c r="AA936">
        <v>6162.7904469539753</v>
      </c>
      <c r="AB936">
        <v>1097.1735186948431</v>
      </c>
      <c r="AC936">
        <v>1086.2408482017031</v>
      </c>
      <c r="AD936">
        <v>928.88631405695594</v>
      </c>
      <c r="AE936">
        <v>1296.073869734661</v>
      </c>
      <c r="AF936">
        <v>65.981527891653997</v>
      </c>
      <c r="AG936">
        <v>65.710610471834329</v>
      </c>
      <c r="AH936">
        <v>64.815351784595478</v>
      </c>
      <c r="AI936">
        <v>67.882783961728592</v>
      </c>
      <c r="AJ936">
        <v>0.58252220439060276</v>
      </c>
      <c r="AK936">
        <v>0.58252222652742902</v>
      </c>
      <c r="AL936">
        <v>0.58251712762928742</v>
      </c>
      <c r="AM936">
        <v>0.58252725183407039</v>
      </c>
      <c r="AN936">
        <v>0.97251245208771808</v>
      </c>
      <c r="AO936">
        <v>0.97251245208771819</v>
      </c>
      <c r="AP936">
        <v>0.97251245208771819</v>
      </c>
      <c r="AQ936">
        <v>0.97251245208771819</v>
      </c>
      <c r="AR936">
        <v>14.247039689155759</v>
      </c>
      <c r="AS936">
        <v>14.247039689155759</v>
      </c>
      <c r="AT936">
        <v>14.247039689155759</v>
      </c>
      <c r="AU936">
        <v>14.247039689155759</v>
      </c>
      <c r="AV936" t="str">
        <f>VLOOKUP(Sheet1[[#This Row],[NPDES ID2]],Combined_Sheet__Major_Only___2[[NPDES ID2]:[ECHO BFR]],3,FALSE)</f>
        <v>TX</v>
      </c>
      <c r="AW936" t="s">
        <v>41</v>
      </c>
      <c r="AX936" t="str">
        <f>VLOOKUP(Sheet1[[#This Row],[NPDES ID2]],Combined_Sheet__Major_Only___2[[NPDES ID2]:[ECHO BFR]],27,FALSE)</f>
        <v>-</v>
      </c>
      <c r="AY936" t="str">
        <f>VLOOKUP(Sheet1[[#This Row],[NPDES ID2]],Combined_Sheet__Major_Only___2[[NPDES ID2]:[ECHO BFR]],28,FALSE)</f>
        <v>-</v>
      </c>
      <c r="AZ936" t="str">
        <f>VLOOKUP(Sheet1[[#This Row],[NPDES ID2]],Combined_Sheet__Major_Only___2[[NPDES ID2]:[ECHO BFR]],29,FALSE)</f>
        <v>thickening</v>
      </c>
      <c r="BA936">
        <f>VLOOKUP(Sheet1[[#This Row],[NPDES ID2]],Combined_Sheet__Major_Only___2[[NPDES ID2]:[ECHO BFR]],17,FALSE)</f>
        <v>30.0669</v>
      </c>
      <c r="BB936">
        <f>VLOOKUP(Sheet1[[#This Row],[NPDES ID2]],Combined_Sheet__Major_Only___2[[NPDES ID2]:[ECHO BFR]],18,FALSE)</f>
        <v>-95.614699999999999</v>
      </c>
      <c r="BC936" t="str">
        <f>IF(ISNUMBER(SEARCH("aerobic",$AW936)),"aerobic","")</f>
        <v>aerobic</v>
      </c>
      <c r="BD936" t="str">
        <f>IF(ISNUMBER(SEARCH("anaer",$AW936)),"anaer","")</f>
        <v/>
      </c>
      <c r="BE936" t="str">
        <f>IF(ISNUMBER(SEARCH("thickening",$AZ936)),"thickening","")</f>
        <v>thickening</v>
      </c>
      <c r="BF936" s="3" t="str">
        <f>IF(ISNUMBER(SEARCH("airDry",$AW936)),"airDry","")</f>
        <v/>
      </c>
      <c r="BG936" s="3" t="str">
        <f>IF(ISNUMBER(SEARCH("heatDry",$AY936)),"heatDry","")</f>
        <v/>
      </c>
      <c r="BH936" s="3" t="str">
        <f>IF(AND(ISNUMBER(SEARCH("aerobic",$AW936)),ISNUMBER(SEARCH("anaer",$AW936))),"Combined Aer and Anaer.","")</f>
        <v/>
      </c>
    </row>
    <row r="937" spans="1:60" x14ac:dyDescent="0.25">
      <c r="A937" s="4">
        <v>10</v>
      </c>
      <c r="B937" t="s">
        <v>109</v>
      </c>
      <c r="C937">
        <v>820</v>
      </c>
      <c r="D937">
        <v>367.65318577850411</v>
      </c>
      <c r="E937">
        <v>369.04448423953841</v>
      </c>
      <c r="F937">
        <v>310.49348331497953</v>
      </c>
      <c r="G937">
        <v>435.18013199650011</v>
      </c>
      <c r="H937">
        <v>-117.23081994118709</v>
      </c>
      <c r="I937">
        <v>-119.6702344590793</v>
      </c>
      <c r="J937">
        <v>-135.19348823644401</v>
      </c>
      <c r="K937">
        <v>-93.949722569954076</v>
      </c>
      <c r="L937">
        <v>532.92952219546544</v>
      </c>
      <c r="M937">
        <v>530.51559911231993</v>
      </c>
      <c r="N937">
        <v>522.5101198791516</v>
      </c>
      <c r="O937">
        <v>549.90590373766872</v>
      </c>
      <c r="P937">
        <v>19.197756432421048</v>
      </c>
      <c r="Q937">
        <v>19.419201762712959</v>
      </c>
      <c r="R937">
        <v>15.95236700042306</v>
      </c>
      <c r="S937">
        <v>21.87743617787212</v>
      </c>
      <c r="T937">
        <v>90720.658414875172</v>
      </c>
      <c r="U937">
        <v>90720.590554817158</v>
      </c>
      <c r="V937">
        <v>90659.815269339291</v>
      </c>
      <c r="W937">
        <v>90781.922092459747</v>
      </c>
      <c r="X937">
        <v>6283.2381141204378</v>
      </c>
      <c r="Y937">
        <v>6309.1596266741972</v>
      </c>
      <c r="Z937">
        <v>6091.4759770420442</v>
      </c>
      <c r="AA937">
        <v>6406.6847664087363</v>
      </c>
      <c r="AB937">
        <v>1245.604222925728</v>
      </c>
      <c r="AC937">
        <v>1229.4956318412601</v>
      </c>
      <c r="AD937">
        <v>1037.559500702585</v>
      </c>
      <c r="AE937">
        <v>1492.1851612857281</v>
      </c>
      <c r="AF937">
        <v>63.694913622904302</v>
      </c>
      <c r="AG937">
        <v>63.405136927084087</v>
      </c>
      <c r="AH937">
        <v>62.452237497675007</v>
      </c>
      <c r="AI937">
        <v>65.722942210824556</v>
      </c>
      <c r="AJ937">
        <v>0.55457629648585127</v>
      </c>
      <c r="AK937">
        <v>0.55457640853139489</v>
      </c>
      <c r="AL937">
        <v>0.55455050664970551</v>
      </c>
      <c r="AM937">
        <v>0.55460193849957595</v>
      </c>
      <c r="AN937">
        <v>0.97255460745040001</v>
      </c>
      <c r="AO937">
        <v>0.97255460745039957</v>
      </c>
      <c r="AP937">
        <v>0.97255460745039957</v>
      </c>
      <c r="AQ937">
        <v>0.97255460745039957</v>
      </c>
      <c r="AR937">
        <v>13.07686358477415</v>
      </c>
      <c r="AS937">
        <v>13.07686358477415</v>
      </c>
      <c r="AT937">
        <v>13.07686358477415</v>
      </c>
      <c r="AU937">
        <v>13.07686358477415</v>
      </c>
      <c r="AV937" t="str">
        <f>VLOOKUP(Sheet1[[#This Row],[NPDES ID2]],Combined_Sheet__Major_Only___2[[NPDES ID2]:[ECHO BFR]],3,FALSE)</f>
        <v>GA</v>
      </c>
      <c r="AW937" t="s">
        <v>41</v>
      </c>
      <c r="AX937" t="str">
        <f>VLOOKUP(Sheet1[[#This Row],[NPDES ID2]],Combined_Sheet__Major_Only___2[[NPDES ID2]:[ECHO BFR]],27,FALSE)</f>
        <v>-</v>
      </c>
      <c r="AY937" t="str">
        <f>VLOOKUP(Sheet1[[#This Row],[NPDES ID2]],Combined_Sheet__Major_Only___2[[NPDES ID2]:[ECHO BFR]],28,FALSE)</f>
        <v>-</v>
      </c>
      <c r="AZ937" t="str">
        <f>VLOOKUP(Sheet1[[#This Row],[NPDES ID2]],Combined_Sheet__Major_Only___2[[NPDES ID2]:[ECHO BFR]],29,FALSE)</f>
        <v>thickening</v>
      </c>
      <c r="BA937">
        <f>VLOOKUP(Sheet1[[#This Row],[NPDES ID2]],Combined_Sheet__Major_Only___2[[NPDES ID2]:[ECHO BFR]],17,FALSE)</f>
        <v>34.540289999999999</v>
      </c>
      <c r="BB937">
        <f>VLOOKUP(Sheet1[[#This Row],[NPDES ID2]],Combined_Sheet__Major_Only___2[[NPDES ID2]:[ECHO BFR]],18,FALSE)</f>
        <v>-85.301404000000005</v>
      </c>
      <c r="BC937" t="str">
        <f>IF(ISNUMBER(SEARCH("aerobic",$AW937)),"aerobic","")</f>
        <v>aerobic</v>
      </c>
      <c r="BD937" t="str">
        <f>IF(ISNUMBER(SEARCH("anaer",$AW937)),"anaer","")</f>
        <v/>
      </c>
      <c r="BE937" t="str">
        <f>IF(ISNUMBER(SEARCH("thickening",$AZ937)),"thickening","")</f>
        <v>thickening</v>
      </c>
      <c r="BF937" s="2" t="str">
        <f>IF(ISNUMBER(SEARCH("airDry",$AW937)),"airDry","")</f>
        <v/>
      </c>
      <c r="BG937" s="2" t="str">
        <f>IF(ISNUMBER(SEARCH("heatDry",$AY937)),"heatDry","")</f>
        <v/>
      </c>
      <c r="BH937" s="2" t="str">
        <f>IF(AND(ISNUMBER(SEARCH("aerobic",$AW937)),ISNUMBER(SEARCH("anaer",$AW937))),"Combined Aer and Anaer.","")</f>
        <v/>
      </c>
    </row>
    <row r="938" spans="1:60" x14ac:dyDescent="0.25">
      <c r="A938" s="4">
        <v>475</v>
      </c>
      <c r="B938" t="s">
        <v>2366</v>
      </c>
      <c r="C938">
        <v>433.16</v>
      </c>
      <c r="D938">
        <v>418.68650211977859</v>
      </c>
      <c r="E938">
        <v>423.99102618715159</v>
      </c>
      <c r="F938">
        <v>320.69918749669642</v>
      </c>
      <c r="G938">
        <v>511.65658305915281</v>
      </c>
      <c r="H938">
        <v>-123.6484951545355</v>
      </c>
      <c r="I938">
        <v>-126.1832226608104</v>
      </c>
      <c r="J938">
        <v>-142.21857288418661</v>
      </c>
      <c r="K938">
        <v>-100.571835977121</v>
      </c>
      <c r="L938">
        <v>268.21925250002289</v>
      </c>
      <c r="M938">
        <v>266.83797073972522</v>
      </c>
      <c r="N938">
        <v>262.26255527741432</v>
      </c>
      <c r="O938">
        <v>277.92636698452338</v>
      </c>
      <c r="P938">
        <v>10.169088562185969</v>
      </c>
      <c r="Q938">
        <v>10.2616551884568</v>
      </c>
      <c r="R938">
        <v>8.5045686848100281</v>
      </c>
      <c r="S938">
        <v>11.58088249045718</v>
      </c>
      <c r="T938">
        <v>90781.914789454269</v>
      </c>
      <c r="U938">
        <v>90781.846884486033</v>
      </c>
      <c r="V938">
        <v>90721.031377533203</v>
      </c>
      <c r="W938">
        <v>90843.219011734851</v>
      </c>
      <c r="X938">
        <v>6599.7267964100511</v>
      </c>
      <c r="Y938">
        <v>6630.8599400613266</v>
      </c>
      <c r="Z938">
        <v>6371.0177927639816</v>
      </c>
      <c r="AA938">
        <v>6747.1079211291571</v>
      </c>
      <c r="AB938">
        <v>1122.156765437154</v>
      </c>
      <c r="AC938">
        <v>1110.3268407185569</v>
      </c>
      <c r="AD938">
        <v>958.58391321614567</v>
      </c>
      <c r="AE938">
        <v>1307.2082421308789</v>
      </c>
      <c r="AF938">
        <v>60.684736637389307</v>
      </c>
      <c r="AG938">
        <v>60.371595001158482</v>
      </c>
      <c r="AH938">
        <v>59.338328728735853</v>
      </c>
      <c r="AI938">
        <v>62.880498826313691</v>
      </c>
      <c r="AJ938">
        <v>0.51781898629305634</v>
      </c>
      <c r="AK938">
        <v>0.51781904064280249</v>
      </c>
      <c r="AL938">
        <v>0.51780650347051482</v>
      </c>
      <c r="AM938">
        <v>0.51783139724754146</v>
      </c>
      <c r="AN938">
        <v>0.97257239809125917</v>
      </c>
      <c r="AO938">
        <v>0.97257239809125939</v>
      </c>
      <c r="AP938">
        <v>0.97257239809125939</v>
      </c>
      <c r="AQ938">
        <v>0.97257239809125939</v>
      </c>
      <c r="AR938">
        <v>13.59568530565104</v>
      </c>
      <c r="AS938">
        <v>13.59568530565104</v>
      </c>
      <c r="AT938">
        <v>13.59568530565104</v>
      </c>
      <c r="AU938">
        <v>13.59568530565104</v>
      </c>
      <c r="AV938" t="str">
        <f>VLOOKUP(Sheet1[[#This Row],[NPDES ID2]],Combined_Sheet__Major_Only___2[[NPDES ID2]:[ECHO BFR]],3,FALSE)</f>
        <v>NJ</v>
      </c>
      <c r="AW938" t="s">
        <v>41</v>
      </c>
      <c r="AX938" t="str">
        <f>VLOOKUP(Sheet1[[#This Row],[NPDES ID2]],Combined_Sheet__Major_Only___2[[NPDES ID2]:[ECHO BFR]],27,FALSE)</f>
        <v>-</v>
      </c>
      <c r="AY938" t="str">
        <f>VLOOKUP(Sheet1[[#This Row],[NPDES ID2]],Combined_Sheet__Major_Only___2[[NPDES ID2]:[ECHO BFR]],28,FALSE)</f>
        <v>-</v>
      </c>
      <c r="AZ938" t="str">
        <f>VLOOKUP(Sheet1[[#This Row],[NPDES ID2]],Combined_Sheet__Major_Only___2[[NPDES ID2]:[ECHO BFR]],29,FALSE)</f>
        <v>thickening, preliminaryOps</v>
      </c>
      <c r="BA938">
        <f>VLOOKUP(Sheet1[[#This Row],[NPDES ID2]],Combined_Sheet__Major_Only___2[[NPDES ID2]:[ECHO BFR]],17,FALSE)</f>
        <v>39.967726999999996</v>
      </c>
      <c r="BB938">
        <f>VLOOKUP(Sheet1[[#This Row],[NPDES ID2]],Combined_Sheet__Major_Only___2[[NPDES ID2]:[ECHO BFR]],18,FALSE)</f>
        <v>-75.018772999999996</v>
      </c>
      <c r="BC938" t="str">
        <f>IF(ISNUMBER(SEARCH("aerobic",$AW938)),"aerobic","")</f>
        <v>aerobic</v>
      </c>
      <c r="BD938" t="str">
        <f>IF(ISNUMBER(SEARCH("anaer",$AW938)),"anaer","")</f>
        <v/>
      </c>
      <c r="BE938" t="str">
        <f>IF(ISNUMBER(SEARCH("thickening",$AZ938)),"thickening","")</f>
        <v>thickening</v>
      </c>
      <c r="BF938" s="3" t="str">
        <f>IF(ISNUMBER(SEARCH("airDry",$AW938)),"airDry","")</f>
        <v/>
      </c>
      <c r="BG938" s="3" t="str">
        <f>IF(ISNUMBER(SEARCH("heatDry",$AY938)),"heatDry","")</f>
        <v/>
      </c>
      <c r="BH938" s="3" t="str">
        <f>IF(AND(ISNUMBER(SEARCH("aerobic",$AW938)),ISNUMBER(SEARCH("anaer",$AW938))),"Combined Aer and Anaer.","")</f>
        <v/>
      </c>
    </row>
    <row r="939" spans="1:60" x14ac:dyDescent="0.25">
      <c r="A939" s="4">
        <v>1395</v>
      </c>
      <c r="B939" t="s">
        <v>6613</v>
      </c>
      <c r="C939">
        <v>142</v>
      </c>
      <c r="D939">
        <v>831.80740507885059</v>
      </c>
      <c r="E939">
        <v>830.61200291938837</v>
      </c>
      <c r="F939">
        <v>596.23674343449647</v>
      </c>
      <c r="G939">
        <v>1083.2797217936479</v>
      </c>
      <c r="H939">
        <v>-121.165674828834</v>
      </c>
      <c r="I939">
        <v>-123.5289474661318</v>
      </c>
      <c r="J939">
        <v>-139.46513619555029</v>
      </c>
      <c r="K939">
        <v>-97.857738341063239</v>
      </c>
      <c r="L939">
        <v>89.681753929370927</v>
      </c>
      <c r="M939">
        <v>89.242620761583396</v>
      </c>
      <c r="N939">
        <v>87.789049033020007</v>
      </c>
      <c r="O939">
        <v>92.766480316746794</v>
      </c>
      <c r="P939">
        <v>3.3301033355012088</v>
      </c>
      <c r="Q939">
        <v>3.3578718097284992</v>
      </c>
      <c r="R939">
        <v>2.7777938837114871</v>
      </c>
      <c r="S939">
        <v>3.8005257565011061</v>
      </c>
      <c r="T939">
        <v>90792.973212066951</v>
      </c>
      <c r="U939">
        <v>90792.905298991187</v>
      </c>
      <c r="V939">
        <v>90732.082530980682</v>
      </c>
      <c r="W939">
        <v>90854.284753755244</v>
      </c>
      <c r="X939">
        <v>6471.2730807502239</v>
      </c>
      <c r="Y939">
        <v>6500.2373827040738</v>
      </c>
      <c r="Z939">
        <v>6258.0694907143452</v>
      </c>
      <c r="AA939">
        <v>6608.5656672060941</v>
      </c>
      <c r="AB939">
        <v>1236.717350837657</v>
      </c>
      <c r="AC939">
        <v>1220.986151615494</v>
      </c>
      <c r="AD939">
        <v>1036.115633237461</v>
      </c>
      <c r="AE939">
        <v>1469.727457832437</v>
      </c>
      <c r="AF939">
        <v>61.893605408643353</v>
      </c>
      <c r="AG939">
        <v>61.590324623805493</v>
      </c>
      <c r="AH939">
        <v>60.587805173961513</v>
      </c>
      <c r="AI939">
        <v>64.022357444473087</v>
      </c>
      <c r="AJ939">
        <v>0.53257597811519786</v>
      </c>
      <c r="AK939">
        <v>0.53257599690124247</v>
      </c>
      <c r="AL939">
        <v>0.53257167006682904</v>
      </c>
      <c r="AM939">
        <v>0.53258026128189229</v>
      </c>
      <c r="AN939">
        <v>0.97257560732284443</v>
      </c>
      <c r="AO939">
        <v>0.97257560732284454</v>
      </c>
      <c r="AP939">
        <v>0.97257560732284454</v>
      </c>
      <c r="AQ939">
        <v>0.97257560732284454</v>
      </c>
      <c r="AR939">
        <v>12.96744840303591</v>
      </c>
      <c r="AS939">
        <v>12.96744840303591</v>
      </c>
      <c r="AT939">
        <v>12.96744840303591</v>
      </c>
      <c r="AU939">
        <v>12.96744840303591</v>
      </c>
      <c r="AV939" t="str">
        <f>VLOOKUP(Sheet1[[#This Row],[NPDES ID2]],Combined_Sheet__Major_Only___2[[NPDES ID2]:[ECHO BFR]],3,FALSE)</f>
        <v>VT</v>
      </c>
      <c r="AW939" t="s">
        <v>41</v>
      </c>
      <c r="AX939" t="str">
        <f>VLOOKUP(Sheet1[[#This Row],[NPDES ID2]],Combined_Sheet__Major_Only___2[[NPDES ID2]:[ECHO BFR]],27,FALSE)</f>
        <v>-</v>
      </c>
      <c r="AY939" t="str">
        <f>VLOOKUP(Sheet1[[#This Row],[NPDES ID2]],Combined_Sheet__Major_Only___2[[NPDES ID2]:[ECHO BFR]],28,FALSE)</f>
        <v>-</v>
      </c>
      <c r="AZ939" t="str">
        <f>VLOOKUP(Sheet1[[#This Row],[NPDES ID2]],Combined_Sheet__Major_Only___2[[NPDES ID2]:[ECHO BFR]],29,FALSE)</f>
        <v>thickening</v>
      </c>
      <c r="BA939">
        <f>VLOOKUP(Sheet1[[#This Row],[NPDES ID2]],Combined_Sheet__Major_Only___2[[NPDES ID2]:[ECHO BFR]],17,FALSE)</f>
        <v>44.490788000000002</v>
      </c>
      <c r="BB939">
        <f>VLOOKUP(Sheet1[[#This Row],[NPDES ID2]],Combined_Sheet__Major_Only___2[[NPDES ID2]:[ECHO BFR]],18,FALSE)</f>
        <v>-73.197732999999999</v>
      </c>
      <c r="BC939" t="str">
        <f>IF(ISNUMBER(SEARCH("aerobic",$AW939)),"aerobic","")</f>
        <v>aerobic</v>
      </c>
      <c r="BD939" t="str">
        <f>IF(ISNUMBER(SEARCH("anaer",$AW939)),"anaer","")</f>
        <v/>
      </c>
      <c r="BE939" t="str">
        <f>IF(ISNUMBER(SEARCH("thickening",$AZ939)),"thickening","")</f>
        <v>thickening</v>
      </c>
      <c r="BF939" s="3" t="str">
        <f>IF(ISNUMBER(SEARCH("airDry",$AW939)),"airDry","")</f>
        <v/>
      </c>
      <c r="BG939" s="3" t="str">
        <f>IF(ISNUMBER(SEARCH("heatDry",$AY939)),"heatDry","")</f>
        <v/>
      </c>
      <c r="BH939" s="3" t="str">
        <f>IF(AND(ISNUMBER(SEARCH("aerobic",$AW939)),ISNUMBER(SEARCH("anaer",$AW939))),"Combined Aer and Anaer.","")</f>
        <v/>
      </c>
    </row>
    <row r="940" spans="1:60" x14ac:dyDescent="0.25">
      <c r="A940" s="4">
        <v>563</v>
      </c>
      <c r="B940" t="s">
        <v>2767</v>
      </c>
      <c r="C940">
        <v>210.01300000000001</v>
      </c>
      <c r="D940">
        <v>629.07988717950491</v>
      </c>
      <c r="E940">
        <v>626.46295228888357</v>
      </c>
      <c r="F940">
        <v>462.23639470527058</v>
      </c>
      <c r="G940">
        <v>815.41264041756676</v>
      </c>
      <c r="H940">
        <v>-124.288762421225</v>
      </c>
      <c r="I940">
        <v>-126.78716825319459</v>
      </c>
      <c r="J940">
        <v>-142.9424631483229</v>
      </c>
      <c r="K940">
        <v>-101.1688691469228</v>
      </c>
      <c r="L940">
        <v>129.50037742040101</v>
      </c>
      <c r="M940">
        <v>128.82616252457629</v>
      </c>
      <c r="N940">
        <v>126.5940882599115</v>
      </c>
      <c r="O940">
        <v>134.23691948254969</v>
      </c>
      <c r="P940">
        <v>4.931559308280268</v>
      </c>
      <c r="Q940">
        <v>4.9784697103876212</v>
      </c>
      <c r="R940">
        <v>4.1265308840469492</v>
      </c>
      <c r="S940">
        <v>5.6183355679898543</v>
      </c>
      <c r="T940">
        <v>91511.190602389455</v>
      </c>
      <c r="U940">
        <v>91511.1221627513</v>
      </c>
      <c r="V940">
        <v>91449.827806877744</v>
      </c>
      <c r="W940">
        <v>91572.977521635708</v>
      </c>
      <c r="X940">
        <v>6680.6834677221659</v>
      </c>
      <c r="Y940">
        <v>6712.5530338857243</v>
      </c>
      <c r="Z940">
        <v>6446.7265583574626</v>
      </c>
      <c r="AA940">
        <v>6831.452552315076</v>
      </c>
      <c r="AB940">
        <v>1222.672409688585</v>
      </c>
      <c r="AC940">
        <v>1207.679433147199</v>
      </c>
      <c r="AD940">
        <v>1032.3084186748711</v>
      </c>
      <c r="AE940">
        <v>1440.7157816939159</v>
      </c>
      <c r="AF940">
        <v>60.430586541969149</v>
      </c>
      <c r="AG940">
        <v>60.115657441436227</v>
      </c>
      <c r="AH940">
        <v>59.075027888163348</v>
      </c>
      <c r="AI940">
        <v>62.640628973456849</v>
      </c>
      <c r="AJ940">
        <v>0.51471731345429728</v>
      </c>
      <c r="AK940">
        <v>0.51471734041551298</v>
      </c>
      <c r="AL940">
        <v>0.51471112832349686</v>
      </c>
      <c r="AM940">
        <v>0.51472346288980464</v>
      </c>
      <c r="AN940">
        <v>0.97278244283106519</v>
      </c>
      <c r="AO940">
        <v>0.97278244283106563</v>
      </c>
      <c r="AP940">
        <v>0.97278244283106563</v>
      </c>
      <c r="AQ940">
        <v>0.97278244283106563</v>
      </c>
      <c r="AR940">
        <v>12.973683759088489</v>
      </c>
      <c r="AS940">
        <v>12.97368375908848</v>
      </c>
      <c r="AT940">
        <v>12.97368375908848</v>
      </c>
      <c r="AU940">
        <v>12.97368375908848</v>
      </c>
      <c r="AV940" t="str">
        <f>VLOOKUP(Sheet1[[#This Row],[NPDES ID2]],Combined_Sheet__Major_Only___2[[NPDES ID2]:[ECHO BFR]],3,FALSE)</f>
        <v>FL</v>
      </c>
      <c r="AW940" t="s">
        <v>41</v>
      </c>
      <c r="AX940" t="str">
        <f>VLOOKUP(Sheet1[[#This Row],[NPDES ID2]],Combined_Sheet__Major_Only___2[[NPDES ID2]:[ECHO BFR]],27,FALSE)</f>
        <v>-</v>
      </c>
      <c r="AY940" t="str">
        <f>VLOOKUP(Sheet1[[#This Row],[NPDES ID2]],Combined_Sheet__Major_Only___2[[NPDES ID2]:[ECHO BFR]],28,FALSE)</f>
        <v>-</v>
      </c>
      <c r="AZ940" t="str">
        <f>VLOOKUP(Sheet1[[#This Row],[NPDES ID2]],Combined_Sheet__Major_Only___2[[NPDES ID2]:[ECHO BFR]],29,FALSE)</f>
        <v>thickening</v>
      </c>
      <c r="BA940">
        <f>VLOOKUP(Sheet1[[#This Row],[NPDES ID2]],Combined_Sheet__Major_Only___2[[NPDES ID2]:[ECHO BFR]],17,FALSE)</f>
        <v>28.791879999999999</v>
      </c>
      <c r="BB940">
        <f>VLOOKUP(Sheet1[[#This Row],[NPDES ID2]],Combined_Sheet__Major_Only___2[[NPDES ID2]:[ECHO BFR]],18,FALSE)</f>
        <v>-81.757189999999994</v>
      </c>
      <c r="BC940" t="str">
        <f>IF(ISNUMBER(SEARCH("aerobic",$AW940)),"aerobic","")</f>
        <v>aerobic</v>
      </c>
      <c r="BD940" t="str">
        <f>IF(ISNUMBER(SEARCH("anaer",$AW940)),"anaer","")</f>
        <v/>
      </c>
      <c r="BE940" t="str">
        <f>IF(ISNUMBER(SEARCH("thickening",$AZ940)),"thickening","")</f>
        <v>thickening</v>
      </c>
      <c r="BF940" s="3" t="str">
        <f>IF(ISNUMBER(SEARCH("airDry",$AW940)),"airDry","")</f>
        <v/>
      </c>
      <c r="BG940" s="3" t="str">
        <f>IF(ISNUMBER(SEARCH("heatDry",$AY940)),"heatDry","")</f>
        <v/>
      </c>
      <c r="BH940" s="3" t="str">
        <f>IF(AND(ISNUMBER(SEARCH("aerobic",$AW940)),ISNUMBER(SEARCH("anaer",$AW940))),"Combined Aer and Anaer.","")</f>
        <v/>
      </c>
    </row>
    <row r="941" spans="1:60" x14ac:dyDescent="0.25">
      <c r="A941" s="4">
        <v>2146</v>
      </c>
      <c r="B941" t="s">
        <v>10079</v>
      </c>
      <c r="C941">
        <v>817.7</v>
      </c>
      <c r="D941">
        <v>381.34364116722492</v>
      </c>
      <c r="E941">
        <v>381.80544248432648</v>
      </c>
      <c r="F941">
        <v>321.96058575700681</v>
      </c>
      <c r="G941">
        <v>452.11695580444018</v>
      </c>
      <c r="H941">
        <v>-121.96523186227719</v>
      </c>
      <c r="I941">
        <v>-124.4523957370028</v>
      </c>
      <c r="J941">
        <v>-140.32302386934879</v>
      </c>
      <c r="K941">
        <v>-98.939077007162368</v>
      </c>
      <c r="L941">
        <v>512.23969157993599</v>
      </c>
      <c r="M941">
        <v>509.68049696725018</v>
      </c>
      <c r="N941">
        <v>501.19450176867548</v>
      </c>
      <c r="O941">
        <v>530.23610052172887</v>
      </c>
      <c r="P941">
        <v>19.184056257655051</v>
      </c>
      <c r="Q941">
        <v>19.33658806946708</v>
      </c>
      <c r="R941">
        <v>16.019955350548688</v>
      </c>
      <c r="S941">
        <v>21.862174827291518</v>
      </c>
      <c r="T941">
        <v>91669.00296519784</v>
      </c>
      <c r="U941">
        <v>91668.934409859256</v>
      </c>
      <c r="V941">
        <v>91607.536432998633</v>
      </c>
      <c r="W941">
        <v>91730.894338132697</v>
      </c>
      <c r="X941">
        <v>6587.2257237778313</v>
      </c>
      <c r="Y941">
        <v>6617.3445379655668</v>
      </c>
      <c r="Z941">
        <v>6365.5808603723299</v>
      </c>
      <c r="AA941">
        <v>6730.028569244444</v>
      </c>
      <c r="AB941">
        <v>1188.827764602551</v>
      </c>
      <c r="AC941">
        <v>1175.0987073639089</v>
      </c>
      <c r="AD941">
        <v>1005.639499669824</v>
      </c>
      <c r="AE941">
        <v>1398.7534974325899</v>
      </c>
      <c r="AF941">
        <v>61.394286594739491</v>
      </c>
      <c r="AG941">
        <v>61.086338713607361</v>
      </c>
      <c r="AH941">
        <v>60.072993233613751</v>
      </c>
      <c r="AI941">
        <v>63.550312700558578</v>
      </c>
      <c r="AJ941">
        <v>0.52647989313033194</v>
      </c>
      <c r="AK941">
        <v>0.52647999904248122</v>
      </c>
      <c r="AL941">
        <v>0.52645551550725045</v>
      </c>
      <c r="AM941">
        <v>0.5265041310199492</v>
      </c>
      <c r="AN941">
        <v>0.97282747296246763</v>
      </c>
      <c r="AO941">
        <v>0.97282747296246752</v>
      </c>
      <c r="AP941">
        <v>0.97282747296246752</v>
      </c>
      <c r="AQ941">
        <v>0.97282747296246752</v>
      </c>
      <c r="AR941">
        <v>13.28643544393549</v>
      </c>
      <c r="AS941">
        <v>13.28643544393549</v>
      </c>
      <c r="AT941">
        <v>13.28643544393549</v>
      </c>
      <c r="AU941">
        <v>13.28643544393549</v>
      </c>
      <c r="AV941" t="str">
        <f>VLOOKUP(Sheet1[[#This Row],[NPDES ID2]],Combined_Sheet__Major_Only___2[[NPDES ID2]:[ECHO BFR]],3,FALSE)</f>
        <v>FL</v>
      </c>
      <c r="AW941" t="s">
        <v>41</v>
      </c>
      <c r="AX941" t="str">
        <f>VLOOKUP(Sheet1[[#This Row],[NPDES ID2]],Combined_Sheet__Major_Only___2[[NPDES ID2]:[ECHO BFR]],27,FALSE)</f>
        <v>-</v>
      </c>
      <c r="AY941" t="str">
        <f>VLOOKUP(Sheet1[[#This Row],[NPDES ID2]],Combined_Sheet__Major_Only___2[[NPDES ID2]:[ECHO BFR]],28,FALSE)</f>
        <v>-</v>
      </c>
      <c r="AZ941" t="str">
        <f>VLOOKUP(Sheet1[[#This Row],[NPDES ID2]],Combined_Sheet__Major_Only___2[[NPDES ID2]:[ECHO BFR]],29,FALSE)</f>
        <v>thickening</v>
      </c>
      <c r="BA941">
        <f>VLOOKUP(Sheet1[[#This Row],[NPDES ID2]],Combined_Sheet__Major_Only___2[[NPDES ID2]:[ECHO BFR]],17,FALSE)</f>
        <v>27.132068</v>
      </c>
      <c r="BB941">
        <f>VLOOKUP(Sheet1[[#This Row],[NPDES ID2]],Combined_Sheet__Major_Only___2[[NPDES ID2]:[ECHO BFR]],18,FALSE)</f>
        <v>-80.188661999999994</v>
      </c>
      <c r="BC941" t="str">
        <f>IF(ISNUMBER(SEARCH("aerobic",$AW941)),"aerobic","")</f>
        <v>aerobic</v>
      </c>
      <c r="BD941" t="str">
        <f>IF(ISNUMBER(SEARCH("anaer",$AW941)),"anaer","")</f>
        <v/>
      </c>
      <c r="BE941" t="str">
        <f>IF(ISNUMBER(SEARCH("thickening",$AZ941)),"thickening","")</f>
        <v>thickening</v>
      </c>
      <c r="BF941" s="2" t="str">
        <f>IF(ISNUMBER(SEARCH("airDry",$AW941)),"airDry","")</f>
        <v/>
      </c>
      <c r="BG941" s="2" t="str">
        <f>IF(ISNUMBER(SEARCH("heatDry",$AY941)),"heatDry","")</f>
        <v/>
      </c>
      <c r="BH941" s="2" t="str">
        <f>IF(AND(ISNUMBER(SEARCH("aerobic",$AW941)),ISNUMBER(SEARCH("anaer",$AW941))),"Combined Aer and Anaer.","")</f>
        <v/>
      </c>
    </row>
    <row r="942" spans="1:60" x14ac:dyDescent="0.25">
      <c r="A942" s="4">
        <v>1306</v>
      </c>
      <c r="B942" t="s">
        <v>6214</v>
      </c>
      <c r="C942">
        <v>176.83</v>
      </c>
      <c r="D942">
        <v>659.14304034566669</v>
      </c>
      <c r="E942">
        <v>657.56855341844084</v>
      </c>
      <c r="F942">
        <v>478.61015816230741</v>
      </c>
      <c r="G942">
        <v>856.85768647107454</v>
      </c>
      <c r="H942">
        <v>-113.8957728945158</v>
      </c>
      <c r="I942">
        <v>-116.30733015417751</v>
      </c>
      <c r="J942">
        <v>-132.13533620220539</v>
      </c>
      <c r="K942">
        <v>-90.218020855009769</v>
      </c>
      <c r="L942">
        <v>118.2664662349838</v>
      </c>
      <c r="M942">
        <v>117.7718410777774</v>
      </c>
      <c r="N942">
        <v>116.13436692761439</v>
      </c>
      <c r="O942">
        <v>121.74128283773911</v>
      </c>
      <c r="P942">
        <v>4.1330007262059079</v>
      </c>
      <c r="Q942">
        <v>4.185768369716568</v>
      </c>
      <c r="R942">
        <v>3.409509309279267</v>
      </c>
      <c r="S942">
        <v>4.7287400401311253</v>
      </c>
      <c r="T942">
        <v>91900.739923693298</v>
      </c>
      <c r="U942">
        <v>91900.671198456344</v>
      </c>
      <c r="V942">
        <v>91839.121061068101</v>
      </c>
      <c r="W942">
        <v>91962.784679922552</v>
      </c>
      <c r="X942">
        <v>6184.8424931594927</v>
      </c>
      <c r="Y942">
        <v>6208.2718790908384</v>
      </c>
      <c r="Z942">
        <v>6010.7390670840841</v>
      </c>
      <c r="AA942">
        <v>6296.847515980814</v>
      </c>
      <c r="AB942">
        <v>1191.094724215204</v>
      </c>
      <c r="AC942">
        <v>1177.3991422105</v>
      </c>
      <c r="AD942">
        <v>997.91454595243476</v>
      </c>
      <c r="AE942">
        <v>1421.5406444913931</v>
      </c>
      <c r="AF942">
        <v>65.5445498810667</v>
      </c>
      <c r="AG942">
        <v>65.270145748052229</v>
      </c>
      <c r="AH942">
        <v>64.363494666651121</v>
      </c>
      <c r="AI942">
        <v>67.470120677566754</v>
      </c>
      <c r="AJ942">
        <v>0.57718015314382132</v>
      </c>
      <c r="AK942">
        <v>0.57718017802002453</v>
      </c>
      <c r="AL942">
        <v>0.57717444750329228</v>
      </c>
      <c r="AM942">
        <v>0.57718582584239664</v>
      </c>
      <c r="AN942">
        <v>0.97289332732684575</v>
      </c>
      <c r="AO942">
        <v>0.97289332732684575</v>
      </c>
      <c r="AP942">
        <v>0.97289332732684575</v>
      </c>
      <c r="AQ942">
        <v>0.97289332732684575</v>
      </c>
      <c r="AR942">
        <v>13.673889580921751</v>
      </c>
      <c r="AS942">
        <v>13.67388958092176</v>
      </c>
      <c r="AT942">
        <v>13.67388958092176</v>
      </c>
      <c r="AU942">
        <v>13.67388958092176</v>
      </c>
      <c r="AV942" t="str">
        <f>VLOOKUP(Sheet1[[#This Row],[NPDES ID2]],Combined_Sheet__Major_Only___2[[NPDES ID2]:[ECHO BFR]],3,FALSE)</f>
        <v>TX</v>
      </c>
      <c r="AW942" t="s">
        <v>41</v>
      </c>
      <c r="AX942" t="str">
        <f>VLOOKUP(Sheet1[[#This Row],[NPDES ID2]],Combined_Sheet__Major_Only___2[[NPDES ID2]:[ECHO BFR]],27,FALSE)</f>
        <v>-</v>
      </c>
      <c r="AY942" t="str">
        <f>VLOOKUP(Sheet1[[#This Row],[NPDES ID2]],Combined_Sheet__Major_Only___2[[NPDES ID2]:[ECHO BFR]],28,FALSE)</f>
        <v>-</v>
      </c>
      <c r="AZ942" t="str">
        <f>VLOOKUP(Sheet1[[#This Row],[NPDES ID2]],Combined_Sheet__Major_Only___2[[NPDES ID2]:[ECHO BFR]],29,FALSE)</f>
        <v>thickening</v>
      </c>
      <c r="BA942">
        <f>VLOOKUP(Sheet1[[#This Row],[NPDES ID2]],Combined_Sheet__Major_Only___2[[NPDES ID2]:[ECHO BFR]],17,FALSE)</f>
        <v>29.918009999999999</v>
      </c>
      <c r="BB942">
        <f>VLOOKUP(Sheet1[[#This Row],[NPDES ID2]],Combined_Sheet__Major_Only___2[[NPDES ID2]:[ECHO BFR]],18,FALSE)</f>
        <v>-95.668499999999995</v>
      </c>
      <c r="BC942" t="str">
        <f>IF(ISNUMBER(SEARCH("aerobic",$AW942)),"aerobic","")</f>
        <v>aerobic</v>
      </c>
      <c r="BD942" t="str">
        <f>IF(ISNUMBER(SEARCH("anaer",$AW942)),"anaer","")</f>
        <v/>
      </c>
      <c r="BE942" t="str">
        <f>IF(ISNUMBER(SEARCH("thickening",$AZ942)),"thickening","")</f>
        <v>thickening</v>
      </c>
      <c r="BF942" s="2" t="str">
        <f>IF(ISNUMBER(SEARCH("airDry",$AW942)),"airDry","")</f>
        <v/>
      </c>
      <c r="BG942" s="2" t="str">
        <f>IF(ISNUMBER(SEARCH("heatDry",$AY942)),"heatDry","")</f>
        <v/>
      </c>
      <c r="BH942" s="2" t="str">
        <f>IF(AND(ISNUMBER(SEARCH("aerobic",$AW942)),ISNUMBER(SEARCH("anaer",$AW942))),"Combined Aer and Anaer.","")</f>
        <v/>
      </c>
    </row>
    <row r="943" spans="1:60" x14ac:dyDescent="0.25">
      <c r="A943" s="4">
        <v>2057</v>
      </c>
      <c r="B943" t="s">
        <v>9678</v>
      </c>
      <c r="C943">
        <v>1207</v>
      </c>
      <c r="D943">
        <v>419.01034631411437</v>
      </c>
      <c r="E943">
        <v>419.39425447573439</v>
      </c>
      <c r="F943">
        <v>354.47232500226119</v>
      </c>
      <c r="G943">
        <v>492.41284198413882</v>
      </c>
      <c r="H943">
        <v>-121.35780421533281</v>
      </c>
      <c r="I943">
        <v>-123.880619707626</v>
      </c>
      <c r="J943">
        <v>-139.62656166847989</v>
      </c>
      <c r="K943">
        <v>-98.423709671578209</v>
      </c>
      <c r="L943">
        <v>758.8463709644634</v>
      </c>
      <c r="M943">
        <v>755.09249126895213</v>
      </c>
      <c r="N943">
        <v>742.63339654185529</v>
      </c>
      <c r="O943">
        <v>785.25893351063462</v>
      </c>
      <c r="P943">
        <v>28.31108471624249</v>
      </c>
      <c r="Q943">
        <v>28.536274561870361</v>
      </c>
      <c r="R943">
        <v>23.630748605245401</v>
      </c>
      <c r="S943">
        <v>32.290853249798971</v>
      </c>
      <c r="T943">
        <v>91907.043151913414</v>
      </c>
      <c r="U943">
        <v>91906.974422055267</v>
      </c>
      <c r="V943">
        <v>91845.420145911863</v>
      </c>
      <c r="W943">
        <v>91969.092080157017</v>
      </c>
      <c r="X943">
        <v>6580.4977941309508</v>
      </c>
      <c r="Y943">
        <v>6610.2826217589663</v>
      </c>
      <c r="Z943">
        <v>6361.1258661246284</v>
      </c>
      <c r="AA943">
        <v>6721.8440598658954</v>
      </c>
      <c r="AB943">
        <v>1074.838899272813</v>
      </c>
      <c r="AC943">
        <v>1064.7176813726951</v>
      </c>
      <c r="AD943">
        <v>923.55686485113665</v>
      </c>
      <c r="AE943">
        <v>1245.420019199903</v>
      </c>
      <c r="AF943">
        <v>61.617646788225358</v>
      </c>
      <c r="AG943">
        <v>61.31108627336711</v>
      </c>
      <c r="AH943">
        <v>60.304795773494448</v>
      </c>
      <c r="AI943">
        <v>63.760992051335869</v>
      </c>
      <c r="AJ943">
        <v>0.52920671543214548</v>
      </c>
      <c r="AK943">
        <v>0.52920686760507607</v>
      </c>
      <c r="AL943">
        <v>0.52917162219861213</v>
      </c>
      <c r="AM943">
        <v>0.52924160831093414</v>
      </c>
      <c r="AN943">
        <v>0.97289511410175533</v>
      </c>
      <c r="AO943">
        <v>0.97289511410175544</v>
      </c>
      <c r="AP943">
        <v>0.97289511410175544</v>
      </c>
      <c r="AQ943">
        <v>0.97289511410175544</v>
      </c>
      <c r="AR943">
        <v>14.13799569546152</v>
      </c>
      <c r="AS943">
        <v>14.13799569546152</v>
      </c>
      <c r="AT943">
        <v>14.13799569546152</v>
      </c>
      <c r="AU943">
        <v>14.13799569546152</v>
      </c>
      <c r="AV943" t="str">
        <f>VLOOKUP(Sheet1[[#This Row],[NPDES ID2]],Combined_Sheet__Major_Only___2[[NPDES ID2]:[ECHO BFR]],3,FALSE)</f>
        <v>TX</v>
      </c>
      <c r="AW943" t="s">
        <v>41</v>
      </c>
      <c r="AX943" t="str">
        <f>VLOOKUP(Sheet1[[#This Row],[NPDES ID2]],Combined_Sheet__Major_Only___2[[NPDES ID2]:[ECHO BFR]],27,FALSE)</f>
        <v>-</v>
      </c>
      <c r="AY943" t="str">
        <f>VLOOKUP(Sheet1[[#This Row],[NPDES ID2]],Combined_Sheet__Major_Only___2[[NPDES ID2]:[ECHO BFR]],28,FALSE)</f>
        <v>-</v>
      </c>
      <c r="AZ943" t="str">
        <f>VLOOKUP(Sheet1[[#This Row],[NPDES ID2]],Combined_Sheet__Major_Only___2[[NPDES ID2]:[ECHO BFR]],29,FALSE)</f>
        <v>thickening</v>
      </c>
      <c r="BA943">
        <f>VLOOKUP(Sheet1[[#This Row],[NPDES ID2]],Combined_Sheet__Major_Only___2[[NPDES ID2]:[ECHO BFR]],17,FALSE)</f>
        <v>33.056800000000003</v>
      </c>
      <c r="BB943">
        <f>VLOOKUP(Sheet1[[#This Row],[NPDES ID2]],Combined_Sheet__Major_Only___2[[NPDES ID2]:[ECHO BFR]],18,FALSE)</f>
        <v>-96.987200000000001</v>
      </c>
      <c r="BC943" t="str">
        <f>IF(ISNUMBER(SEARCH("aerobic",$AW943)),"aerobic","")</f>
        <v>aerobic</v>
      </c>
      <c r="BD943" t="str">
        <f>IF(ISNUMBER(SEARCH("anaer",$AW943)),"anaer","")</f>
        <v/>
      </c>
      <c r="BE943" t="str">
        <f>IF(ISNUMBER(SEARCH("thickening",$AZ943)),"thickening","")</f>
        <v>thickening</v>
      </c>
      <c r="BF943" s="3" t="str">
        <f>IF(ISNUMBER(SEARCH("airDry",$AW943)),"airDry","")</f>
        <v/>
      </c>
      <c r="BG943" s="3" t="str">
        <f>IF(ISNUMBER(SEARCH("heatDry",$AY943)),"heatDry","")</f>
        <v/>
      </c>
      <c r="BH943" s="3" t="str">
        <f>IF(AND(ISNUMBER(SEARCH("aerobic",$AW943)),ISNUMBER(SEARCH("anaer",$AW943))),"Combined Aer and Anaer.","")</f>
        <v/>
      </c>
    </row>
    <row r="944" spans="1:60" x14ac:dyDescent="0.25">
      <c r="A944" s="4">
        <v>1231</v>
      </c>
      <c r="B944" t="s">
        <v>5889</v>
      </c>
      <c r="C944">
        <v>225.7</v>
      </c>
      <c r="D944">
        <v>553.82287419988529</v>
      </c>
      <c r="E944">
        <v>552.23018535078199</v>
      </c>
      <c r="F944">
        <v>409.39198162187103</v>
      </c>
      <c r="G944">
        <v>715.31381963407534</v>
      </c>
      <c r="H944">
        <v>-114.46590315319089</v>
      </c>
      <c r="I944">
        <v>-116.8912514209408</v>
      </c>
      <c r="J944">
        <v>-132.65362588279899</v>
      </c>
      <c r="K944">
        <v>-90.835370665165769</v>
      </c>
      <c r="L944">
        <v>150.2325245830323</v>
      </c>
      <c r="M944">
        <v>149.59555960786869</v>
      </c>
      <c r="N944">
        <v>147.4865584589933</v>
      </c>
      <c r="O944">
        <v>154.7076949887537</v>
      </c>
      <c r="P944">
        <v>5.2767447347114604</v>
      </c>
      <c r="Q944">
        <v>5.3441320786098174</v>
      </c>
      <c r="R944">
        <v>4.3595377864185583</v>
      </c>
      <c r="S944">
        <v>6.0306526948491674</v>
      </c>
      <c r="T944">
        <v>92656.775593598955</v>
      </c>
      <c r="U944">
        <v>92656.70631407309</v>
      </c>
      <c r="V944">
        <v>92594.65975700639</v>
      </c>
      <c r="W944">
        <v>92719.320758750808</v>
      </c>
      <c r="X944">
        <v>6265.6039962297773</v>
      </c>
      <c r="Y944">
        <v>6289.6908061828954</v>
      </c>
      <c r="Z944">
        <v>6086.7796104220151</v>
      </c>
      <c r="AA944">
        <v>6380.6528525934018</v>
      </c>
      <c r="AB944">
        <v>1243.694906451288</v>
      </c>
      <c r="AC944">
        <v>1228.310955124173</v>
      </c>
      <c r="AD944">
        <v>1036.316240003157</v>
      </c>
      <c r="AE944">
        <v>1492.075342542189</v>
      </c>
      <c r="AF944">
        <v>65.232609580587152</v>
      </c>
      <c r="AG944">
        <v>64.95567428342568</v>
      </c>
      <c r="AH944">
        <v>64.041025611545265</v>
      </c>
      <c r="AI944">
        <v>67.175506546711745</v>
      </c>
      <c r="AJ944">
        <v>0.5733671167611698</v>
      </c>
      <c r="AK944">
        <v>0.57336714879305872</v>
      </c>
      <c r="AL944">
        <v>0.57335976780853404</v>
      </c>
      <c r="AM944">
        <v>0.57337442330863775</v>
      </c>
      <c r="AN944">
        <v>0.97310597338985205</v>
      </c>
      <c r="AO944">
        <v>0.97310597338985205</v>
      </c>
      <c r="AP944">
        <v>0.97310597338985205</v>
      </c>
      <c r="AQ944">
        <v>0.97310597338985205</v>
      </c>
      <c r="AR944">
        <v>13.38326054940825</v>
      </c>
      <c r="AS944">
        <v>13.38326054940825</v>
      </c>
      <c r="AT944">
        <v>13.38326054940825</v>
      </c>
      <c r="AU944">
        <v>13.38326054940825</v>
      </c>
      <c r="AV944" t="str">
        <f>VLOOKUP(Sheet1[[#This Row],[NPDES ID2]],Combined_Sheet__Major_Only___2[[NPDES ID2]:[ECHO BFR]],3,FALSE)</f>
        <v>CA</v>
      </c>
      <c r="AW944" t="s">
        <v>41</v>
      </c>
      <c r="AX944" t="str">
        <f>VLOOKUP(Sheet1[[#This Row],[NPDES ID2]],Combined_Sheet__Major_Only___2[[NPDES ID2]:[ECHO BFR]],27,FALSE)</f>
        <v>-</v>
      </c>
      <c r="AY944" t="str">
        <f>VLOOKUP(Sheet1[[#This Row],[NPDES ID2]],Combined_Sheet__Major_Only___2[[NPDES ID2]:[ECHO BFR]],28,FALSE)</f>
        <v>highTempCompost</v>
      </c>
      <c r="AZ944" t="str">
        <f>VLOOKUP(Sheet1[[#This Row],[NPDES ID2]],Combined_Sheet__Major_Only___2[[NPDES ID2]:[ECHO BFR]],29,FALSE)</f>
        <v>preliminaryOps, thickening</v>
      </c>
      <c r="BA944">
        <f>VLOOKUP(Sheet1[[#This Row],[NPDES ID2]],Combined_Sheet__Major_Only___2[[NPDES ID2]:[ECHO BFR]],17,FALSE)</f>
        <v>34.393168000000003</v>
      </c>
      <c r="BB944">
        <f>VLOOKUP(Sheet1[[#This Row],[NPDES ID2]],Combined_Sheet__Major_Only___2[[NPDES ID2]:[ECHO BFR]],18,FALSE)</f>
        <v>-119.51585</v>
      </c>
      <c r="BC944" t="str">
        <f>IF(ISNUMBER(SEARCH("aerobic",$AW944)),"aerobic","")</f>
        <v>aerobic</v>
      </c>
      <c r="BD944" t="str">
        <f>IF(ISNUMBER(SEARCH("anaer",$AW944)),"anaer","")</f>
        <v/>
      </c>
      <c r="BE944" t="str">
        <f>IF(ISNUMBER(SEARCH("thickening",$AZ944)),"thickening","")</f>
        <v>thickening</v>
      </c>
      <c r="BF944" s="3" t="str">
        <f>IF(ISNUMBER(SEARCH("airDry",$AW944)),"airDry","")</f>
        <v/>
      </c>
      <c r="BG944" s="3" t="str">
        <f>IF(ISNUMBER(SEARCH("heatDry",$AY944)),"heatDry","")</f>
        <v/>
      </c>
      <c r="BH944" s="3" t="str">
        <f>IF(AND(ISNUMBER(SEARCH("aerobic",$AW944)),ISNUMBER(SEARCH("anaer",$AW944))),"Combined Aer and Anaer.","")</f>
        <v/>
      </c>
    </row>
    <row r="945" spans="1:60" x14ac:dyDescent="0.25">
      <c r="A945" s="4">
        <v>969</v>
      </c>
      <c r="B945" t="s">
        <v>4704</v>
      </c>
      <c r="C945">
        <v>585.70000000000005</v>
      </c>
      <c r="D945">
        <v>370.3725688458228</v>
      </c>
      <c r="E945">
        <v>369.3823925361695</v>
      </c>
      <c r="F945">
        <v>294.02608719204602</v>
      </c>
      <c r="G945">
        <v>441.92313690431718</v>
      </c>
      <c r="H945">
        <v>-117.59415194252151</v>
      </c>
      <c r="I945">
        <v>-119.966951006155</v>
      </c>
      <c r="J945">
        <v>-135.50071035062439</v>
      </c>
      <c r="K945">
        <v>-94.238502234017275</v>
      </c>
      <c r="L945">
        <v>379.88061629131681</v>
      </c>
      <c r="M945">
        <v>378.14951681763529</v>
      </c>
      <c r="N945">
        <v>372.41288632775922</v>
      </c>
      <c r="O945">
        <v>392.04929474646502</v>
      </c>
      <c r="P945">
        <v>13.714233297339559</v>
      </c>
      <c r="Q945">
        <v>13.86928519476576</v>
      </c>
      <c r="R945">
        <v>11.39889447650871</v>
      </c>
      <c r="S945">
        <v>15.62995512383867</v>
      </c>
      <c r="T945">
        <v>92674.313358687839</v>
      </c>
      <c r="U945">
        <v>92674.244066304149</v>
      </c>
      <c r="V945">
        <v>92612.185993786479</v>
      </c>
      <c r="W945">
        <v>92736.87013182923</v>
      </c>
      <c r="X945">
        <v>6431.6452167944472</v>
      </c>
      <c r="Y945">
        <v>6458.3461118645964</v>
      </c>
      <c r="Z945">
        <v>6234.2567009987079</v>
      </c>
      <c r="AA945">
        <v>6558.700991796788</v>
      </c>
      <c r="AB945">
        <v>987.3078767326441</v>
      </c>
      <c r="AC945">
        <v>979.69126589341522</v>
      </c>
      <c r="AD945">
        <v>856.55603548208512</v>
      </c>
      <c r="AE945">
        <v>1135.2537960857369</v>
      </c>
      <c r="AF945">
        <v>63.564291113120397</v>
      </c>
      <c r="AG945">
        <v>63.27378452596799</v>
      </c>
      <c r="AH945">
        <v>62.316497203777637</v>
      </c>
      <c r="AI945">
        <v>65.599797135755878</v>
      </c>
      <c r="AJ945">
        <v>0.55298050002198551</v>
      </c>
      <c r="AK945">
        <v>0.55298057488748165</v>
      </c>
      <c r="AL945">
        <v>0.55296329360141738</v>
      </c>
      <c r="AM945">
        <v>0.55299760751662352</v>
      </c>
      <c r="AN945">
        <v>0.97311086655533996</v>
      </c>
      <c r="AO945">
        <v>0.97311086655533996</v>
      </c>
      <c r="AP945">
        <v>0.97311086655533996</v>
      </c>
      <c r="AQ945">
        <v>0.97311086655533996</v>
      </c>
      <c r="AR945">
        <v>15.144530766061941</v>
      </c>
      <c r="AS945">
        <v>15.144530766061941</v>
      </c>
      <c r="AT945">
        <v>15.144530766061941</v>
      </c>
      <c r="AU945">
        <v>15.144530766061941</v>
      </c>
      <c r="AV945" t="str">
        <f>VLOOKUP(Sheet1[[#This Row],[NPDES ID2]],Combined_Sheet__Major_Only___2[[NPDES ID2]:[ECHO BFR]],3,FALSE)</f>
        <v>MA</v>
      </c>
      <c r="AW945" t="s">
        <v>41</v>
      </c>
      <c r="AX945" t="str">
        <f>VLOOKUP(Sheet1[[#This Row],[NPDES ID2]],Combined_Sheet__Major_Only___2[[NPDES ID2]:[ECHO BFR]],27,FALSE)</f>
        <v>-</v>
      </c>
      <c r="AY945" t="str">
        <f>VLOOKUP(Sheet1[[#This Row],[NPDES ID2]],Combined_Sheet__Major_Only___2[[NPDES ID2]:[ECHO BFR]],28,FALSE)</f>
        <v>-</v>
      </c>
      <c r="AZ945" t="str">
        <f>VLOOKUP(Sheet1[[#This Row],[NPDES ID2]],Combined_Sheet__Major_Only___2[[NPDES ID2]:[ECHO BFR]],29,FALSE)</f>
        <v>thickening</v>
      </c>
      <c r="BA945">
        <f>VLOOKUP(Sheet1[[#This Row],[NPDES ID2]],Combined_Sheet__Major_Only___2[[NPDES ID2]:[ECHO BFR]],17,FALSE)</f>
        <v>42.560465999999998</v>
      </c>
      <c r="BB945">
        <f>VLOOKUP(Sheet1[[#This Row],[NPDES ID2]],Combined_Sheet__Major_Only___2[[NPDES ID2]:[ECHO BFR]],18,FALSE)</f>
        <v>-71.616625999999997</v>
      </c>
      <c r="BC945" t="str">
        <f>IF(ISNUMBER(SEARCH("aerobic",$AW945)),"aerobic","")</f>
        <v>aerobic</v>
      </c>
      <c r="BD945" t="str">
        <f>IF(ISNUMBER(SEARCH("anaer",$AW945)),"anaer","")</f>
        <v/>
      </c>
      <c r="BE945" t="str">
        <f>IF(ISNUMBER(SEARCH("thickening",$AZ945)),"thickening","")</f>
        <v>thickening</v>
      </c>
      <c r="BF945" s="3" t="str">
        <f>IF(ISNUMBER(SEARCH("airDry",$AW945)),"airDry","")</f>
        <v/>
      </c>
      <c r="BG945" s="3" t="str">
        <f>IF(ISNUMBER(SEARCH("heatDry",$AY945)),"heatDry","")</f>
        <v/>
      </c>
      <c r="BH945" s="3" t="str">
        <f>IF(AND(ISNUMBER(SEARCH("aerobic",$AW945)),ISNUMBER(SEARCH("anaer",$AW945))),"Combined Aer and Anaer.","")</f>
        <v/>
      </c>
    </row>
    <row r="946" spans="1:60" x14ac:dyDescent="0.25">
      <c r="A946" s="4">
        <v>2451</v>
      </c>
      <c r="B946" t="s">
        <v>11421</v>
      </c>
      <c r="C946">
        <v>226.84</v>
      </c>
      <c r="D946">
        <v>596.20157246901192</v>
      </c>
      <c r="E946">
        <v>596.41999889285501</v>
      </c>
      <c r="F946">
        <v>440.77769082520751</v>
      </c>
      <c r="G946">
        <v>771.04914082994219</v>
      </c>
      <c r="H946">
        <v>-124.3555532135388</v>
      </c>
      <c r="I946">
        <v>-126.8572562821677</v>
      </c>
      <c r="J946">
        <v>-143.0157109536907</v>
      </c>
      <c r="K946">
        <v>-101.2472470175905</v>
      </c>
      <c r="L946">
        <v>139.796734674096</v>
      </c>
      <c r="M946">
        <v>139.06789322002609</v>
      </c>
      <c r="N946">
        <v>136.65483627539851</v>
      </c>
      <c r="O946">
        <v>144.9172167801739</v>
      </c>
      <c r="P946">
        <v>5.3268490834463957</v>
      </c>
      <c r="Q946">
        <v>5.3778258342912579</v>
      </c>
      <c r="R946">
        <v>4.4576242551391578</v>
      </c>
      <c r="S946">
        <v>6.0689766069485138</v>
      </c>
      <c r="T946">
        <v>92748.7704445337</v>
      </c>
      <c r="U946">
        <v>92748.701097561658</v>
      </c>
      <c r="V946">
        <v>92686.594135865744</v>
      </c>
      <c r="W946">
        <v>92811.3764997283</v>
      </c>
      <c r="X946">
        <v>6774.8981568090721</v>
      </c>
      <c r="Y946">
        <v>6807.2652179471597</v>
      </c>
      <c r="Z946">
        <v>6537.302545022153</v>
      </c>
      <c r="AA946">
        <v>6928.0157775734588</v>
      </c>
      <c r="AB946">
        <v>1310.523282047139</v>
      </c>
      <c r="AC946">
        <v>1292.618638252449</v>
      </c>
      <c r="AD946">
        <v>1096.097647613607</v>
      </c>
      <c r="AE946">
        <v>1558.6939684817071</v>
      </c>
      <c r="AF946">
        <v>60.396247826686633</v>
      </c>
      <c r="AG946">
        <v>60.081024125929048</v>
      </c>
      <c r="AH946">
        <v>59.039567534212964</v>
      </c>
      <c r="AI946">
        <v>62.608183118241847</v>
      </c>
      <c r="AJ946">
        <v>0.51429826157664504</v>
      </c>
      <c r="AK946">
        <v>0.51429829133291216</v>
      </c>
      <c r="AL946">
        <v>0.51429143441037273</v>
      </c>
      <c r="AM946">
        <v>0.51430504935214139</v>
      </c>
      <c r="AN946">
        <v>0.97313162081893279</v>
      </c>
      <c r="AO946">
        <v>0.97313162081893301</v>
      </c>
      <c r="AP946">
        <v>0.97313162081893301</v>
      </c>
      <c r="AQ946">
        <v>0.97313162081893301</v>
      </c>
      <c r="AR946">
        <v>12.568544158202</v>
      </c>
      <c r="AS946">
        <v>12.568544158202</v>
      </c>
      <c r="AT946">
        <v>12.568544158202</v>
      </c>
      <c r="AU946">
        <v>12.568544158202</v>
      </c>
      <c r="AV946" t="str">
        <f>VLOOKUP(Sheet1[[#This Row],[NPDES ID2]],Combined_Sheet__Major_Only___2[[NPDES ID2]:[ECHO BFR]],3,FALSE)</f>
        <v>KS</v>
      </c>
      <c r="AW946" t="s">
        <v>41</v>
      </c>
      <c r="AX946" t="str">
        <f>VLOOKUP(Sheet1[[#This Row],[NPDES ID2]],Combined_Sheet__Major_Only___2[[NPDES ID2]:[ECHO BFR]],27,FALSE)</f>
        <v>-</v>
      </c>
      <c r="AY946" t="str">
        <f>VLOOKUP(Sheet1[[#This Row],[NPDES ID2]],Combined_Sheet__Major_Only___2[[NPDES ID2]:[ECHO BFR]],28,FALSE)</f>
        <v>-</v>
      </c>
      <c r="AZ946" t="str">
        <f>VLOOKUP(Sheet1[[#This Row],[NPDES ID2]],Combined_Sheet__Major_Only___2[[NPDES ID2]:[ECHO BFR]],29,FALSE)</f>
        <v>thickening</v>
      </c>
      <c r="BA946">
        <f>VLOOKUP(Sheet1[[#This Row],[NPDES ID2]],Combined_Sheet__Major_Only___2[[NPDES ID2]:[ECHO BFR]],17,FALSE)</f>
        <v>38.210654239702301</v>
      </c>
      <c r="BB946">
        <f>VLOOKUP(Sheet1[[#This Row],[NPDES ID2]],Combined_Sheet__Major_Only___2[[NPDES ID2]:[ECHO BFR]],18,FALSE)</f>
        <v>-97.354419015424597</v>
      </c>
      <c r="BC946" t="str">
        <f>IF(ISNUMBER(SEARCH("aerobic",$AW946)),"aerobic","")</f>
        <v>aerobic</v>
      </c>
      <c r="BD946" t="str">
        <f>IF(ISNUMBER(SEARCH("anaer",$AW946)),"anaer","")</f>
        <v/>
      </c>
      <c r="BE946" t="str">
        <f>IF(ISNUMBER(SEARCH("thickening",$AZ946)),"thickening","")</f>
        <v>thickening</v>
      </c>
      <c r="BF946" s="3" t="str">
        <f>IF(ISNUMBER(SEARCH("airDry",$AW946)),"airDry","")</f>
        <v/>
      </c>
      <c r="BG946" s="3" t="str">
        <f>IF(ISNUMBER(SEARCH("heatDry",$AY946)),"heatDry","")</f>
        <v/>
      </c>
      <c r="BH946" s="3" t="str">
        <f>IF(AND(ISNUMBER(SEARCH("aerobic",$AW946)),ISNUMBER(SEARCH("anaer",$AW946))),"Combined Aer and Anaer.","")</f>
        <v/>
      </c>
    </row>
    <row r="947" spans="1:60" x14ac:dyDescent="0.25">
      <c r="A947" s="4">
        <v>2293</v>
      </c>
      <c r="B947" t="s">
        <v>10717</v>
      </c>
      <c r="C947">
        <v>436.08</v>
      </c>
      <c r="D947">
        <v>396.8841011641245</v>
      </c>
      <c r="E947">
        <v>401.78511318339707</v>
      </c>
      <c r="F947">
        <v>304.40178806865362</v>
      </c>
      <c r="G947">
        <v>483.71901636256399</v>
      </c>
      <c r="H947">
        <v>-117.0468238350784</v>
      </c>
      <c r="I947">
        <v>-119.41672774826991</v>
      </c>
      <c r="J947">
        <v>-134.99723118110589</v>
      </c>
      <c r="K947">
        <v>-93.626227559080988</v>
      </c>
      <c r="L947">
        <v>284.1489906415419</v>
      </c>
      <c r="M947">
        <v>282.87026840277861</v>
      </c>
      <c r="N947">
        <v>278.63395178826698</v>
      </c>
      <c r="O947">
        <v>293.136160499563</v>
      </c>
      <c r="P947">
        <v>10.20816875442058</v>
      </c>
      <c r="Q947">
        <v>10.32893251074916</v>
      </c>
      <c r="R947">
        <v>8.4793192618887669</v>
      </c>
      <c r="S947">
        <v>11.63116288504968</v>
      </c>
      <c r="T947">
        <v>92827.671388968578</v>
      </c>
      <c r="U947">
        <v>92827.601984150111</v>
      </c>
      <c r="V947">
        <v>92765.443215399311</v>
      </c>
      <c r="W947">
        <v>92890.329667541184</v>
      </c>
      <c r="X947">
        <v>6412.5250021068132</v>
      </c>
      <c r="Y947">
        <v>6438.7943770387883</v>
      </c>
      <c r="Z947">
        <v>6218.2041550783524</v>
      </c>
      <c r="AA947">
        <v>6537.5899846889306</v>
      </c>
      <c r="AB947">
        <v>1284.0976978318829</v>
      </c>
      <c r="AC947">
        <v>1267.229401636338</v>
      </c>
      <c r="AD947">
        <v>1067.7427422002129</v>
      </c>
      <c r="AE947">
        <v>1541.3171010170299</v>
      </c>
      <c r="AF947">
        <v>63.858440219447942</v>
      </c>
      <c r="AG947">
        <v>63.570379107507719</v>
      </c>
      <c r="AH947">
        <v>62.620439971040042</v>
      </c>
      <c r="AI947">
        <v>65.877657964897992</v>
      </c>
      <c r="AJ947">
        <v>0.55657418120156876</v>
      </c>
      <c r="AK947">
        <v>0.55657424203393702</v>
      </c>
      <c r="AL947">
        <v>0.55656020813186691</v>
      </c>
      <c r="AM947">
        <v>0.55658807383925135</v>
      </c>
      <c r="AN947">
        <v>0.97315357883447362</v>
      </c>
      <c r="AO947">
        <v>0.97315357883447373</v>
      </c>
      <c r="AP947">
        <v>0.97315357883447373</v>
      </c>
      <c r="AQ947">
        <v>0.97315357883447373</v>
      </c>
      <c r="AR947">
        <v>13.03835972787757</v>
      </c>
      <c r="AS947">
        <v>13.038359727877561</v>
      </c>
      <c r="AT947">
        <v>13.038359727877561</v>
      </c>
      <c r="AU947">
        <v>13.038359727877561</v>
      </c>
      <c r="AV947" t="str">
        <f>VLOOKUP(Sheet1[[#This Row],[NPDES ID2]],Combined_Sheet__Major_Only___2[[NPDES ID2]:[ECHO BFR]],3,FALSE)</f>
        <v>PA</v>
      </c>
      <c r="AW947" t="s">
        <v>41</v>
      </c>
      <c r="AX947" t="str">
        <f>VLOOKUP(Sheet1[[#This Row],[NPDES ID2]],Combined_Sheet__Major_Only___2[[NPDES ID2]:[ECHO BFR]],27,FALSE)</f>
        <v>tempSludgeStore</v>
      </c>
      <c r="AY947" t="str">
        <f>VLOOKUP(Sheet1[[#This Row],[NPDES ID2]],Combined_Sheet__Major_Only___2[[NPDES ID2]:[ECHO BFR]],28,FALSE)</f>
        <v>-</v>
      </c>
      <c r="AZ947" t="str">
        <f>VLOOKUP(Sheet1[[#This Row],[NPDES ID2]],Combined_Sheet__Major_Only___2[[NPDES ID2]:[ECHO BFR]],29,FALSE)</f>
        <v>thickening</v>
      </c>
      <c r="BA947">
        <f>VLOOKUP(Sheet1[[#This Row],[NPDES ID2]],Combined_Sheet__Major_Only___2[[NPDES ID2]:[ECHO BFR]],17,FALSE)</f>
        <v>40.554459999999999</v>
      </c>
      <c r="BB947">
        <f>VLOOKUP(Sheet1[[#This Row],[NPDES ID2]],Combined_Sheet__Major_Only___2[[NPDES ID2]:[ECHO BFR]],18,FALSE)</f>
        <v>-78.363878999999997</v>
      </c>
      <c r="BC947" t="str">
        <f>IF(ISNUMBER(SEARCH("aerobic",$AW947)),"aerobic","")</f>
        <v>aerobic</v>
      </c>
      <c r="BD947" t="str">
        <f>IF(ISNUMBER(SEARCH("anaer",$AW947)),"anaer","")</f>
        <v/>
      </c>
      <c r="BE947" t="str">
        <f>IF(ISNUMBER(SEARCH("thickening",$AZ947)),"thickening","")</f>
        <v>thickening</v>
      </c>
      <c r="BF947" s="3" t="str">
        <f>IF(ISNUMBER(SEARCH("airDry",$AW947)),"airDry","")</f>
        <v/>
      </c>
      <c r="BG947" s="3" t="str">
        <f>IF(ISNUMBER(SEARCH("heatDry",$AY947)),"heatDry","")</f>
        <v/>
      </c>
      <c r="BH947" s="3" t="str">
        <f>IF(AND(ISNUMBER(SEARCH("aerobic",$AW947)),ISNUMBER(SEARCH("anaer",$AW947))),"Combined Aer and Anaer.","")</f>
        <v/>
      </c>
    </row>
    <row r="948" spans="1:60" x14ac:dyDescent="0.25">
      <c r="A948" s="4">
        <v>2173</v>
      </c>
      <c r="B948" t="s">
        <v>10201</v>
      </c>
      <c r="C948">
        <v>726.23</v>
      </c>
      <c r="D948">
        <v>377.18764624375609</v>
      </c>
      <c r="E948">
        <v>376.1392995653473</v>
      </c>
      <c r="F948">
        <v>314.39466216321199</v>
      </c>
      <c r="G948">
        <v>443.78628152189759</v>
      </c>
      <c r="H948">
        <v>-121.5778962237069</v>
      </c>
      <c r="I948">
        <v>-124.03316918623101</v>
      </c>
      <c r="J948">
        <v>-139.89548174433199</v>
      </c>
      <c r="K948">
        <v>-98.498520366381342</v>
      </c>
      <c r="L948">
        <v>456.41401562210962</v>
      </c>
      <c r="M948">
        <v>454.15245391331553</v>
      </c>
      <c r="N948">
        <v>446.65506583359269</v>
      </c>
      <c r="O948">
        <v>472.3152690141049</v>
      </c>
      <c r="P948">
        <v>17.03512702275162</v>
      </c>
      <c r="Q948">
        <v>17.17015397026476</v>
      </c>
      <c r="R948">
        <v>14.219350942526139</v>
      </c>
      <c r="S948">
        <v>19.428080127395791</v>
      </c>
      <c r="T948">
        <v>92858.910637770139</v>
      </c>
      <c r="U948">
        <v>92858.841210048588</v>
      </c>
      <c r="V948">
        <v>92796.661929331924</v>
      </c>
      <c r="W948">
        <v>92921.589593143406</v>
      </c>
      <c r="X948">
        <v>6651.1331172866467</v>
      </c>
      <c r="Y948">
        <v>6681.2837683531088</v>
      </c>
      <c r="Z948">
        <v>6429.1941326721944</v>
      </c>
      <c r="AA948">
        <v>6794.1060009051853</v>
      </c>
      <c r="AB948">
        <v>1179.13892526317</v>
      </c>
      <c r="AC948">
        <v>1166.079532249551</v>
      </c>
      <c r="AD948">
        <v>1000.307359137604</v>
      </c>
      <c r="AE948">
        <v>1383.573409956977</v>
      </c>
      <c r="AF948">
        <v>61.592949747330032</v>
      </c>
      <c r="AG948">
        <v>61.286667311566752</v>
      </c>
      <c r="AH948">
        <v>60.278233481850108</v>
      </c>
      <c r="AI948">
        <v>63.737993520386119</v>
      </c>
      <c r="AJ948">
        <v>0.52890520400955643</v>
      </c>
      <c r="AK948">
        <v>0.52890529866068481</v>
      </c>
      <c r="AL948">
        <v>0.52888342911584973</v>
      </c>
      <c r="AM948">
        <v>0.52892685396124328</v>
      </c>
      <c r="AN948">
        <v>0.97316226275612261</v>
      </c>
      <c r="AO948">
        <v>0.97316226275612272</v>
      </c>
      <c r="AP948">
        <v>0.97316226275612272</v>
      </c>
      <c r="AQ948">
        <v>0.97316226275612272</v>
      </c>
      <c r="AR948">
        <v>13.46704384008847</v>
      </c>
      <c r="AS948">
        <v>13.46704384008847</v>
      </c>
      <c r="AT948">
        <v>13.46704384008847</v>
      </c>
      <c r="AU948">
        <v>13.46704384008847</v>
      </c>
      <c r="AV948" t="str">
        <f>VLOOKUP(Sheet1[[#This Row],[NPDES ID2]],Combined_Sheet__Major_Only___2[[NPDES ID2]:[ECHO BFR]],3,FALSE)</f>
        <v>TX</v>
      </c>
      <c r="AW948" t="s">
        <v>41</v>
      </c>
      <c r="AX948" t="str">
        <f>VLOOKUP(Sheet1[[#This Row],[NPDES ID2]],Combined_Sheet__Major_Only___2[[NPDES ID2]:[ECHO BFR]],27,FALSE)</f>
        <v>-</v>
      </c>
      <c r="AY948" t="str">
        <f>VLOOKUP(Sheet1[[#This Row],[NPDES ID2]],Combined_Sheet__Major_Only___2[[NPDES ID2]:[ECHO BFR]],28,FALSE)</f>
        <v>-</v>
      </c>
      <c r="AZ948" t="str">
        <f>VLOOKUP(Sheet1[[#This Row],[NPDES ID2]],Combined_Sheet__Major_Only___2[[NPDES ID2]:[ECHO BFR]],29,FALSE)</f>
        <v>thickening</v>
      </c>
      <c r="BA948">
        <f>VLOOKUP(Sheet1[[#This Row],[NPDES ID2]],Combined_Sheet__Major_Only___2[[NPDES ID2]:[ECHO BFR]],17,FALSE)</f>
        <v>29.800270000000001</v>
      </c>
      <c r="BB948">
        <f>VLOOKUP(Sheet1[[#This Row],[NPDES ID2]],Combined_Sheet__Major_Only___2[[NPDES ID2]:[ECHO BFR]],18,FALSE)</f>
        <v>-95.340980000000002</v>
      </c>
      <c r="BC948" t="str">
        <f>IF(ISNUMBER(SEARCH("aerobic",$AW948)),"aerobic","")</f>
        <v>aerobic</v>
      </c>
      <c r="BD948" t="str">
        <f>IF(ISNUMBER(SEARCH("anaer",$AW948)),"anaer","")</f>
        <v/>
      </c>
      <c r="BE948" t="str">
        <f>IF(ISNUMBER(SEARCH("thickening",$AZ948)),"thickening","")</f>
        <v>thickening</v>
      </c>
      <c r="BF948" s="3" t="str">
        <f>IF(ISNUMBER(SEARCH("airDry",$AW948)),"airDry","")</f>
        <v/>
      </c>
      <c r="BG948" s="3" t="str">
        <f>IF(ISNUMBER(SEARCH("heatDry",$AY948)),"heatDry","")</f>
        <v/>
      </c>
      <c r="BH948" s="3" t="str">
        <f>IF(AND(ISNUMBER(SEARCH("aerobic",$AW948)),ISNUMBER(SEARCH("anaer",$AW948))),"Combined Aer and Anaer.","")</f>
        <v/>
      </c>
    </row>
    <row r="949" spans="1:60" x14ac:dyDescent="0.25">
      <c r="A949" s="4">
        <v>1465</v>
      </c>
      <c r="B949" t="s">
        <v>6917</v>
      </c>
      <c r="C949">
        <v>114.53</v>
      </c>
      <c r="D949">
        <v>981.28576826951803</v>
      </c>
      <c r="E949">
        <v>981.91112756799544</v>
      </c>
      <c r="F949">
        <v>696.53901235597982</v>
      </c>
      <c r="G949">
        <v>1287.3078108926941</v>
      </c>
      <c r="H949">
        <v>-119.050654074197</v>
      </c>
      <c r="I949">
        <v>-121.3648159037934</v>
      </c>
      <c r="J949">
        <v>-137.1024422596592</v>
      </c>
      <c r="K949">
        <v>-95.619995848914755</v>
      </c>
      <c r="L949">
        <v>73.534881409269786</v>
      </c>
      <c r="M949">
        <v>73.190199880253914</v>
      </c>
      <c r="N949">
        <v>72.049366350714081</v>
      </c>
      <c r="O949">
        <v>75.956002630062358</v>
      </c>
      <c r="P949">
        <v>2.6833874252611749</v>
      </c>
      <c r="Q949">
        <v>2.7106748887480898</v>
      </c>
      <c r="R949">
        <v>2.2333970884212611</v>
      </c>
      <c r="S949">
        <v>3.0597957504259301</v>
      </c>
      <c r="T949">
        <v>92928.677834532675</v>
      </c>
      <c r="U949">
        <v>92928.60835566117</v>
      </c>
      <c r="V949">
        <v>92866.38326518875</v>
      </c>
      <c r="W949">
        <v>92991.402967790331</v>
      </c>
      <c r="X949">
        <v>6515.0405549038969</v>
      </c>
      <c r="Y949">
        <v>6542.8973696537778</v>
      </c>
      <c r="Z949">
        <v>6309.5395038902516</v>
      </c>
      <c r="AA949">
        <v>6647.3173104278312</v>
      </c>
      <c r="AB949">
        <v>1000.731355815335</v>
      </c>
      <c r="AC949">
        <v>992.79699341807304</v>
      </c>
      <c r="AD949">
        <v>867.9466154047002</v>
      </c>
      <c r="AE949">
        <v>1150.318711727592</v>
      </c>
      <c r="AF949">
        <v>62.922100452167477</v>
      </c>
      <c r="AG949">
        <v>62.626999215091807</v>
      </c>
      <c r="AH949">
        <v>61.651322534100679</v>
      </c>
      <c r="AI949">
        <v>64.99367249341968</v>
      </c>
      <c r="AJ949">
        <v>0.54513592224769458</v>
      </c>
      <c r="AK949">
        <v>0.54513593682981343</v>
      </c>
      <c r="AL949">
        <v>0.54513257888032174</v>
      </c>
      <c r="AM949">
        <v>0.54513924629757049</v>
      </c>
      <c r="AN949">
        <v>0.9731816364513044</v>
      </c>
      <c r="AO949">
        <v>0.97318163645130484</v>
      </c>
      <c r="AP949">
        <v>0.97318163645130484</v>
      </c>
      <c r="AQ949">
        <v>0.97318163645130484</v>
      </c>
      <c r="AR949">
        <v>14.98572158085214</v>
      </c>
      <c r="AS949">
        <v>14.98572158085214</v>
      </c>
      <c r="AT949">
        <v>14.98572158085214</v>
      </c>
      <c r="AU949">
        <v>14.98572158085214</v>
      </c>
      <c r="AV949" t="str">
        <f>VLOOKUP(Sheet1[[#This Row],[NPDES ID2]],Combined_Sheet__Major_Only___2[[NPDES ID2]:[ECHO BFR]],3,FALSE)</f>
        <v>PA</v>
      </c>
      <c r="AW949" t="s">
        <v>41</v>
      </c>
      <c r="AX949" t="str">
        <f>VLOOKUP(Sheet1[[#This Row],[NPDES ID2]],Combined_Sheet__Major_Only___2[[NPDES ID2]:[ECHO BFR]],27,FALSE)</f>
        <v>-</v>
      </c>
      <c r="AY949" t="str">
        <f>VLOOKUP(Sheet1[[#This Row],[NPDES ID2]],Combined_Sheet__Major_Only___2[[NPDES ID2]:[ECHO BFR]],28,FALSE)</f>
        <v>-</v>
      </c>
      <c r="AZ949" t="str">
        <f>VLOOKUP(Sheet1[[#This Row],[NPDES ID2]],Combined_Sheet__Major_Only___2[[NPDES ID2]:[ECHO BFR]],29,FALSE)</f>
        <v>thickening, preliminaryOps</v>
      </c>
      <c r="BA949">
        <f>VLOOKUP(Sheet1[[#This Row],[NPDES ID2]],Combined_Sheet__Major_Only___2[[NPDES ID2]:[ECHO BFR]],17,FALSE)</f>
        <v>40.296280000000003</v>
      </c>
      <c r="BB949">
        <f>VLOOKUP(Sheet1[[#This Row],[NPDES ID2]],Combined_Sheet__Major_Only___2[[NPDES ID2]:[ECHO BFR]],18,FALSE)</f>
        <v>-75.330789999999993</v>
      </c>
      <c r="BC949" t="str">
        <f>IF(ISNUMBER(SEARCH("aerobic",$AW949)),"aerobic","")</f>
        <v>aerobic</v>
      </c>
      <c r="BD949" t="str">
        <f>IF(ISNUMBER(SEARCH("anaer",$AW949)),"anaer","")</f>
        <v/>
      </c>
      <c r="BE949" t="str">
        <f>IF(ISNUMBER(SEARCH("thickening",$AZ949)),"thickening","")</f>
        <v>thickening</v>
      </c>
      <c r="BF949" s="3" t="str">
        <f>IF(ISNUMBER(SEARCH("airDry",$AW949)),"airDry","")</f>
        <v/>
      </c>
      <c r="BG949" s="3" t="str">
        <f>IF(ISNUMBER(SEARCH("heatDry",$AY949)),"heatDry","")</f>
        <v/>
      </c>
      <c r="BH949" s="3" t="str">
        <f>IF(AND(ISNUMBER(SEARCH("aerobic",$AW949)),ISNUMBER(SEARCH("anaer",$AW949))),"Combined Aer and Anaer.","")</f>
        <v/>
      </c>
    </row>
    <row r="950" spans="1:60" x14ac:dyDescent="0.25">
      <c r="A950" s="4">
        <v>1559</v>
      </c>
      <c r="B950" t="s">
        <v>7335</v>
      </c>
      <c r="C950">
        <v>89.8</v>
      </c>
      <c r="D950">
        <v>1224.687492240429</v>
      </c>
      <c r="E950">
        <v>1223.9744893126231</v>
      </c>
      <c r="F950">
        <v>861.83194613242392</v>
      </c>
      <c r="G950">
        <v>1612.1159817448161</v>
      </c>
      <c r="H950">
        <v>-119.9352195751346</v>
      </c>
      <c r="I950">
        <v>-122.26936947311791</v>
      </c>
      <c r="J950">
        <v>-138.09305963225589</v>
      </c>
      <c r="K950">
        <v>-96.543166981713995</v>
      </c>
      <c r="L950">
        <v>57.265123913388372</v>
      </c>
      <c r="M950">
        <v>56.991756341571303</v>
      </c>
      <c r="N950">
        <v>56.087015083417931</v>
      </c>
      <c r="O950">
        <v>59.185247468913232</v>
      </c>
      <c r="P950">
        <v>2.1047978611913138</v>
      </c>
      <c r="Q950">
        <v>2.1246013641165589</v>
      </c>
      <c r="R950">
        <v>1.7534428907369151</v>
      </c>
      <c r="S950">
        <v>2.400906447970903</v>
      </c>
      <c r="T950">
        <v>92945.597730435984</v>
      </c>
      <c r="U950">
        <v>92945.528239159641</v>
      </c>
      <c r="V950">
        <v>92883.292038934582</v>
      </c>
      <c r="W950">
        <v>93008.334062724636</v>
      </c>
      <c r="X950">
        <v>6560.8669142725867</v>
      </c>
      <c r="Y950">
        <v>6589.4625458927858</v>
      </c>
      <c r="Z950">
        <v>6350.127429938264</v>
      </c>
      <c r="AA950">
        <v>6696.5350627823982</v>
      </c>
      <c r="AB950">
        <v>1049.8024239174699</v>
      </c>
      <c r="AC950">
        <v>1040.61623823164</v>
      </c>
      <c r="AD950">
        <v>905.05231678867142</v>
      </c>
      <c r="AE950">
        <v>1213.4439711025359</v>
      </c>
      <c r="AF950">
        <v>62.494577948247453</v>
      </c>
      <c r="AG950">
        <v>62.196115435287268</v>
      </c>
      <c r="AH950">
        <v>61.209156079916539</v>
      </c>
      <c r="AI950">
        <v>64.589947709149627</v>
      </c>
      <c r="AJ950">
        <v>0.53991450609008529</v>
      </c>
      <c r="AK950">
        <v>0.53991451762283649</v>
      </c>
      <c r="AL950">
        <v>0.53991186219187348</v>
      </c>
      <c r="AM950">
        <v>0.53991713470850466</v>
      </c>
      <c r="AN950">
        <v>0.97318633073386707</v>
      </c>
      <c r="AO950">
        <v>0.97318633073386707</v>
      </c>
      <c r="AP950">
        <v>0.97318633073386707</v>
      </c>
      <c r="AQ950">
        <v>0.97318633073386707</v>
      </c>
      <c r="AR950">
        <v>14.5179275370376</v>
      </c>
      <c r="AS950">
        <v>14.5179275370376</v>
      </c>
      <c r="AT950">
        <v>14.5179275370376</v>
      </c>
      <c r="AU950">
        <v>14.5179275370376</v>
      </c>
      <c r="AV950" t="str">
        <f>VLOOKUP(Sheet1[[#This Row],[NPDES ID2]],Combined_Sheet__Major_Only___2[[NPDES ID2]:[ECHO BFR]],3,FALSE)</f>
        <v>TX</v>
      </c>
      <c r="AW950" t="s">
        <v>41</v>
      </c>
      <c r="AX950" t="str">
        <f>VLOOKUP(Sheet1[[#This Row],[NPDES ID2]],Combined_Sheet__Major_Only___2[[NPDES ID2]:[ECHO BFR]],27,FALSE)</f>
        <v>-</v>
      </c>
      <c r="AY950" t="str">
        <f>VLOOKUP(Sheet1[[#This Row],[NPDES ID2]],Combined_Sheet__Major_Only___2[[NPDES ID2]:[ECHO BFR]],28,FALSE)</f>
        <v>-</v>
      </c>
      <c r="AZ950" t="str">
        <f>VLOOKUP(Sheet1[[#This Row],[NPDES ID2]],Combined_Sheet__Major_Only___2[[NPDES ID2]:[ECHO BFR]],29,FALSE)</f>
        <v>thickening</v>
      </c>
      <c r="BA950">
        <f>VLOOKUP(Sheet1[[#This Row],[NPDES ID2]],Combined_Sheet__Major_Only___2[[NPDES ID2]:[ECHO BFR]],17,FALSE)</f>
        <v>29.679165999999999</v>
      </c>
      <c r="BB950">
        <f>VLOOKUP(Sheet1[[#This Row],[NPDES ID2]],Combined_Sheet__Major_Only___2[[NPDES ID2]:[ECHO BFR]],18,FALSE)</f>
        <v>-95.663611000000003</v>
      </c>
      <c r="BC950" t="str">
        <f>IF(ISNUMBER(SEARCH("aerobic",$AW950)),"aerobic","")</f>
        <v>aerobic</v>
      </c>
      <c r="BD950" t="str">
        <f>IF(ISNUMBER(SEARCH("anaer",$AW950)),"anaer","")</f>
        <v/>
      </c>
      <c r="BE950" t="str">
        <f>IF(ISNUMBER(SEARCH("thickening",$AZ950)),"thickening","")</f>
        <v>thickening</v>
      </c>
      <c r="BF950" s="3" t="str">
        <f>IF(ISNUMBER(SEARCH("airDry",$AW950)),"airDry","")</f>
        <v/>
      </c>
      <c r="BG950" s="3" t="str">
        <f>IF(ISNUMBER(SEARCH("heatDry",$AY950)),"heatDry","")</f>
        <v/>
      </c>
      <c r="BH950" s="3" t="str">
        <f>IF(AND(ISNUMBER(SEARCH("aerobic",$AW950)),ISNUMBER(SEARCH("anaer",$AW950))),"Combined Aer and Anaer.","")</f>
        <v/>
      </c>
    </row>
    <row r="951" spans="1:60" x14ac:dyDescent="0.25">
      <c r="A951" s="4">
        <v>757</v>
      </c>
      <c r="B951" t="s">
        <v>3720</v>
      </c>
      <c r="C951">
        <v>2206.34</v>
      </c>
      <c r="D951">
        <v>574.86351006950508</v>
      </c>
      <c r="E951">
        <v>578.05426842689576</v>
      </c>
      <c r="F951">
        <v>491.77905860635349</v>
      </c>
      <c r="G951">
        <v>669.45532387479568</v>
      </c>
      <c r="H951">
        <v>-118.8900123948147</v>
      </c>
      <c r="I951">
        <v>-121.40793951471581</v>
      </c>
      <c r="J951">
        <v>-136.8118999654105</v>
      </c>
      <c r="K951">
        <v>-96.174606912714083</v>
      </c>
      <c r="L951">
        <v>1409.60142795823</v>
      </c>
      <c r="M951">
        <v>1402.928342777552</v>
      </c>
      <c r="N951">
        <v>1380.718152929938</v>
      </c>
      <c r="O951">
        <v>1456.634131952211</v>
      </c>
      <c r="P951">
        <v>51.701010373988041</v>
      </c>
      <c r="Q951">
        <v>52.197682992354338</v>
      </c>
      <c r="R951">
        <v>43.06344278139759</v>
      </c>
      <c r="S951">
        <v>58.976249353740442</v>
      </c>
      <c r="T951">
        <v>93025.566421168769</v>
      </c>
      <c r="U951">
        <v>93025.496871263225</v>
      </c>
      <c r="V951">
        <v>92963.20816289162</v>
      </c>
      <c r="W951">
        <v>93088.355683561051</v>
      </c>
      <c r="X951">
        <v>6554.2544709959093</v>
      </c>
      <c r="Y951">
        <v>6582.6037851774654</v>
      </c>
      <c r="Z951">
        <v>6344.7573522189232</v>
      </c>
      <c r="AA951">
        <v>6689.2462710357659</v>
      </c>
      <c r="AB951">
        <v>1147.225180472454</v>
      </c>
      <c r="AC951">
        <v>1135.281335099545</v>
      </c>
      <c r="AD951">
        <v>975.62193456316788</v>
      </c>
      <c r="AE951">
        <v>1344.474901511129</v>
      </c>
      <c r="AF951">
        <v>62.619629607569259</v>
      </c>
      <c r="AG951">
        <v>62.319870105585117</v>
      </c>
      <c r="AH951">
        <v>61.3434146397639</v>
      </c>
      <c r="AI951">
        <v>64.706472895491586</v>
      </c>
      <c r="AJ951">
        <v>0.54144168316161112</v>
      </c>
      <c r="AK951">
        <v>0.54144197201657129</v>
      </c>
      <c r="AL951">
        <v>0.5413746968439811</v>
      </c>
      <c r="AM951">
        <v>0.5415082914268784</v>
      </c>
      <c r="AN951">
        <v>0.97320849515333452</v>
      </c>
      <c r="AO951">
        <v>0.97320849515333463</v>
      </c>
      <c r="AP951">
        <v>0.97320849515333463</v>
      </c>
      <c r="AQ951">
        <v>0.97320849515333463</v>
      </c>
      <c r="AR951">
        <v>13.793307994879569</v>
      </c>
      <c r="AS951">
        <v>13.79330799487956</v>
      </c>
      <c r="AT951">
        <v>13.79330799487956</v>
      </c>
      <c r="AU951">
        <v>13.79330799487956</v>
      </c>
      <c r="AV951" t="str">
        <f>VLOOKUP(Sheet1[[#This Row],[NPDES ID2]],Combined_Sheet__Major_Only___2[[NPDES ID2]:[ECHO BFR]],3,FALSE)</f>
        <v>TX</v>
      </c>
      <c r="AW951" t="s">
        <v>41</v>
      </c>
      <c r="AX951" t="str">
        <f>VLOOKUP(Sheet1[[#This Row],[NPDES ID2]],Combined_Sheet__Major_Only___2[[NPDES ID2]:[ECHO BFR]],27,FALSE)</f>
        <v>-</v>
      </c>
      <c r="AY951" t="str">
        <f>VLOOKUP(Sheet1[[#This Row],[NPDES ID2]],Combined_Sheet__Major_Only___2[[NPDES ID2]:[ECHO BFR]],28,FALSE)</f>
        <v>highTempCompost</v>
      </c>
      <c r="AZ951" t="str">
        <f>VLOOKUP(Sheet1[[#This Row],[NPDES ID2]],Combined_Sheet__Major_Only___2[[NPDES ID2]:[ECHO BFR]],29,FALSE)</f>
        <v>thickening</v>
      </c>
      <c r="BA951">
        <f>VLOOKUP(Sheet1[[#This Row],[NPDES ID2]],Combined_Sheet__Major_Only___2[[NPDES ID2]:[ECHO BFR]],17,FALSE)</f>
        <v>31.045891000000001</v>
      </c>
      <c r="BB951">
        <f>VLOOKUP(Sheet1[[#This Row],[NPDES ID2]],Combined_Sheet__Major_Only___2[[NPDES ID2]:[ECHO BFR]],18,FALSE)</f>
        <v>-97.438742000000005</v>
      </c>
      <c r="BC951" t="str">
        <f>IF(ISNUMBER(SEARCH("aerobic",$AW951)),"aerobic","")</f>
        <v>aerobic</v>
      </c>
      <c r="BD951" t="str">
        <f>IF(ISNUMBER(SEARCH("anaer",$AW951)),"anaer","")</f>
        <v/>
      </c>
      <c r="BE951" t="str">
        <f>IF(ISNUMBER(SEARCH("thickening",$AZ951)),"thickening","")</f>
        <v>thickening</v>
      </c>
      <c r="BF951" s="3" t="str">
        <f>IF(ISNUMBER(SEARCH("airDry",$AW951)),"airDry","")</f>
        <v/>
      </c>
      <c r="BG951" s="3" t="str">
        <f>IF(ISNUMBER(SEARCH("heatDry",$AY951)),"heatDry","")</f>
        <v/>
      </c>
      <c r="BH951" s="3" t="str">
        <f>IF(AND(ISNUMBER(SEARCH("aerobic",$AW951)),ISNUMBER(SEARCH("anaer",$AW951))),"Combined Aer and Anaer.","")</f>
        <v/>
      </c>
    </row>
    <row r="952" spans="1:60" x14ac:dyDescent="0.25">
      <c r="A952" s="4">
        <v>1609</v>
      </c>
      <c r="B952" t="s">
        <v>7563</v>
      </c>
      <c r="C952">
        <v>75.02</v>
      </c>
      <c r="D952">
        <v>1450.6316639024201</v>
      </c>
      <c r="E952">
        <v>1450.1197791582611</v>
      </c>
      <c r="F952">
        <v>1015.719289619743</v>
      </c>
      <c r="G952">
        <v>1913.32141437481</v>
      </c>
      <c r="H952">
        <v>-120.6921040682729</v>
      </c>
      <c r="I952">
        <v>-123.0431902597366</v>
      </c>
      <c r="J952">
        <v>-138.93959407688229</v>
      </c>
      <c r="K952">
        <v>-97.335569596836038</v>
      </c>
      <c r="L952">
        <v>47.562415570882948</v>
      </c>
      <c r="M952">
        <v>47.331838780849871</v>
      </c>
      <c r="N952">
        <v>46.568743237397463</v>
      </c>
      <c r="O952">
        <v>49.181946360501342</v>
      </c>
      <c r="P952">
        <v>1.758954162773819</v>
      </c>
      <c r="Q952">
        <v>1.7743689600401189</v>
      </c>
      <c r="R952">
        <v>1.4664710700572721</v>
      </c>
      <c r="S952">
        <v>2.0070193611029592</v>
      </c>
      <c r="T952">
        <v>93089.807540284848</v>
      </c>
      <c r="U952">
        <v>93089.737943280808</v>
      </c>
      <c r="V952">
        <v>93027.407053624716</v>
      </c>
      <c r="W952">
        <v>93152.639322931776</v>
      </c>
      <c r="X952">
        <v>6609.4561698491243</v>
      </c>
      <c r="Y952">
        <v>6638.7322381108424</v>
      </c>
      <c r="Z952">
        <v>6393.8761681730784</v>
      </c>
      <c r="AA952">
        <v>6748.2595604390372</v>
      </c>
      <c r="AB952">
        <v>1183.719819024386</v>
      </c>
      <c r="AC952">
        <v>1170.5851191607901</v>
      </c>
      <c r="AD952">
        <v>1002.724060208637</v>
      </c>
      <c r="AE952">
        <v>1391.7846947200501</v>
      </c>
      <c r="AF952">
        <v>62.131952241618173</v>
      </c>
      <c r="AG952">
        <v>61.8306310044252</v>
      </c>
      <c r="AH952">
        <v>60.834128383011723</v>
      </c>
      <c r="AI952">
        <v>64.24749908394098</v>
      </c>
      <c r="AJ952">
        <v>0.53548627354975997</v>
      </c>
      <c r="AK952">
        <v>0.53548628348493277</v>
      </c>
      <c r="AL952">
        <v>0.53548399603955199</v>
      </c>
      <c r="AM952">
        <v>0.53548853789595741</v>
      </c>
      <c r="AN952">
        <v>0.97322627393679051</v>
      </c>
      <c r="AO952">
        <v>0.97322627393679084</v>
      </c>
      <c r="AP952">
        <v>0.97322627393679084</v>
      </c>
      <c r="AQ952">
        <v>0.97322627393679084</v>
      </c>
      <c r="AR952">
        <v>13.505551410000461</v>
      </c>
      <c r="AS952">
        <v>13.50555141000047</v>
      </c>
      <c r="AT952">
        <v>13.50555141000047</v>
      </c>
      <c r="AU952">
        <v>13.50555141000047</v>
      </c>
      <c r="AV952" t="str">
        <f>VLOOKUP(Sheet1[[#This Row],[NPDES ID2]],Combined_Sheet__Major_Only___2[[NPDES ID2]:[ECHO BFR]],3,FALSE)</f>
        <v>PA</v>
      </c>
      <c r="AW952" t="s">
        <v>41</v>
      </c>
      <c r="AX952" t="str">
        <f>VLOOKUP(Sheet1[[#This Row],[NPDES ID2]],Combined_Sheet__Major_Only___2[[NPDES ID2]:[ECHO BFR]],27,FALSE)</f>
        <v>-</v>
      </c>
      <c r="AY952" t="str">
        <f>VLOOKUP(Sheet1[[#This Row],[NPDES ID2]],Combined_Sheet__Major_Only___2[[NPDES ID2]:[ECHO BFR]],28,FALSE)</f>
        <v>-</v>
      </c>
      <c r="AZ952" t="str">
        <f>VLOOKUP(Sheet1[[#This Row],[NPDES ID2]],Combined_Sheet__Major_Only___2[[NPDES ID2]:[ECHO BFR]],29,FALSE)</f>
        <v>thickening</v>
      </c>
      <c r="BA952">
        <f>VLOOKUP(Sheet1[[#This Row],[NPDES ID2]],Combined_Sheet__Major_Only___2[[NPDES ID2]:[ECHO BFR]],17,FALSE)</f>
        <v>40.239392000000002</v>
      </c>
      <c r="BB952">
        <f>VLOOKUP(Sheet1[[#This Row],[NPDES ID2]],Combined_Sheet__Major_Only___2[[NPDES ID2]:[ECHO BFR]],18,FALSE)</f>
        <v>-77.176248000000001</v>
      </c>
      <c r="BC952" t="str">
        <f>IF(ISNUMBER(SEARCH("aerobic",$AW952)),"aerobic","")</f>
        <v>aerobic</v>
      </c>
      <c r="BD952" t="str">
        <f>IF(ISNUMBER(SEARCH("anaer",$AW952)),"anaer","")</f>
        <v/>
      </c>
      <c r="BE952" t="str">
        <f>IF(ISNUMBER(SEARCH("thickening",$AZ952)),"thickening","")</f>
        <v>thickening</v>
      </c>
      <c r="BF952" s="3" t="str">
        <f>IF(ISNUMBER(SEARCH("airDry",$AW952)),"airDry","")</f>
        <v/>
      </c>
      <c r="BG952" s="3" t="str">
        <f>IF(ISNUMBER(SEARCH("heatDry",$AY952)),"heatDry","")</f>
        <v/>
      </c>
      <c r="BH952" s="3" t="str">
        <f>IF(AND(ISNUMBER(SEARCH("aerobic",$AW952)),ISNUMBER(SEARCH("anaer",$AW952))),"Combined Aer and Anaer.","")</f>
        <v/>
      </c>
    </row>
    <row r="953" spans="1:60" x14ac:dyDescent="0.25">
      <c r="A953" s="4">
        <v>1454</v>
      </c>
      <c r="B953" t="s">
        <v>6873</v>
      </c>
      <c r="C953">
        <v>117.73</v>
      </c>
      <c r="D953">
        <v>921.20932439620981</v>
      </c>
      <c r="E953">
        <v>921.7274940909399</v>
      </c>
      <c r="F953">
        <v>654.72808736538377</v>
      </c>
      <c r="G953">
        <v>1207.1371113416169</v>
      </c>
      <c r="H953">
        <v>-114.10417519530409</v>
      </c>
      <c r="I953">
        <v>-116.5101972867899</v>
      </c>
      <c r="J953">
        <v>-132.3195251882517</v>
      </c>
      <c r="K953">
        <v>-90.417227209062247</v>
      </c>
      <c r="L953">
        <v>78.620712695484528</v>
      </c>
      <c r="M953">
        <v>78.290424220164681</v>
      </c>
      <c r="N953">
        <v>77.197185678737526</v>
      </c>
      <c r="O953">
        <v>80.940789836203564</v>
      </c>
      <c r="P953">
        <v>2.751937472250384</v>
      </c>
      <c r="Q953">
        <v>2.7870741832585009</v>
      </c>
      <c r="R953">
        <v>2.2712765069880319</v>
      </c>
      <c r="S953">
        <v>3.1474867974324732</v>
      </c>
      <c r="T953">
        <v>93095.193606086948</v>
      </c>
      <c r="U953">
        <v>93095.12400513413</v>
      </c>
      <c r="V953">
        <v>93032.789578939773</v>
      </c>
      <c r="W953">
        <v>93158.028953691857</v>
      </c>
      <c r="X953">
        <v>6274.709692176003</v>
      </c>
      <c r="Y953">
        <v>6298.5936775285236</v>
      </c>
      <c r="Z953">
        <v>6097.301771723789</v>
      </c>
      <c r="AA953">
        <v>6388.8377443710897</v>
      </c>
      <c r="AB953">
        <v>1112.407844442268</v>
      </c>
      <c r="AC953">
        <v>1101.6258580413671</v>
      </c>
      <c r="AD953">
        <v>944.96024240995973</v>
      </c>
      <c r="AE953">
        <v>1308.924177708767</v>
      </c>
      <c r="AF953">
        <v>65.445392550711091</v>
      </c>
      <c r="AG953">
        <v>65.170272491007495</v>
      </c>
      <c r="AH953">
        <v>64.260798909911983</v>
      </c>
      <c r="AI953">
        <v>67.376531943911431</v>
      </c>
      <c r="AJ953">
        <v>0.57596805456786304</v>
      </c>
      <c r="AK953">
        <v>0.57596807083947321</v>
      </c>
      <c r="AL953">
        <v>0.57596432371269524</v>
      </c>
      <c r="AM953">
        <v>0.57597176386815085</v>
      </c>
      <c r="AN953">
        <v>0.97322776346297646</v>
      </c>
      <c r="AO953">
        <v>0.97322776346297668</v>
      </c>
      <c r="AP953">
        <v>0.97322776346297668</v>
      </c>
      <c r="AQ953">
        <v>0.97322776346297668</v>
      </c>
      <c r="AR953">
        <v>14.30968061063075</v>
      </c>
      <c r="AS953">
        <v>14.30968061063075</v>
      </c>
      <c r="AT953">
        <v>14.30968061063075</v>
      </c>
      <c r="AU953">
        <v>14.30968061063075</v>
      </c>
      <c r="AV953" t="str">
        <f>VLOOKUP(Sheet1[[#This Row],[NPDES ID2]],Combined_Sheet__Major_Only___2[[NPDES ID2]:[ECHO BFR]],3,FALSE)</f>
        <v>TX</v>
      </c>
      <c r="AW953" t="s">
        <v>41</v>
      </c>
      <c r="AX953" t="str">
        <f>VLOOKUP(Sheet1[[#This Row],[NPDES ID2]],Combined_Sheet__Major_Only___2[[NPDES ID2]:[ECHO BFR]],27,FALSE)</f>
        <v>-</v>
      </c>
      <c r="AY953" t="str">
        <f>VLOOKUP(Sheet1[[#This Row],[NPDES ID2]],Combined_Sheet__Major_Only___2[[NPDES ID2]:[ECHO BFR]],28,FALSE)</f>
        <v>-</v>
      </c>
      <c r="AZ953" t="str">
        <f>VLOOKUP(Sheet1[[#This Row],[NPDES ID2]],Combined_Sheet__Major_Only___2[[NPDES ID2]:[ECHO BFR]],29,FALSE)</f>
        <v>thickening</v>
      </c>
      <c r="BA953">
        <f>VLOOKUP(Sheet1[[#This Row],[NPDES ID2]],Combined_Sheet__Major_Only___2[[NPDES ID2]:[ECHO BFR]],17,FALSE)</f>
        <v>30.058333000000001</v>
      </c>
      <c r="BB953">
        <f>VLOOKUP(Sheet1[[#This Row],[NPDES ID2]],Combined_Sheet__Major_Only___2[[NPDES ID2]:[ECHO BFR]],18,FALSE)</f>
        <v>-95.486943999999994</v>
      </c>
      <c r="BC953" t="str">
        <f>IF(ISNUMBER(SEARCH("aerobic",$AW953)),"aerobic","")</f>
        <v>aerobic</v>
      </c>
      <c r="BD953" t="str">
        <f>IF(ISNUMBER(SEARCH("anaer",$AW953)),"anaer","")</f>
        <v/>
      </c>
      <c r="BE953" t="str">
        <f>IF(ISNUMBER(SEARCH("thickening",$AZ953)),"thickening","")</f>
        <v>thickening</v>
      </c>
      <c r="BF953" s="2" t="str">
        <f>IF(ISNUMBER(SEARCH("airDry",$AW953)),"airDry","")</f>
        <v/>
      </c>
      <c r="BG953" s="2" t="str">
        <f>IF(ISNUMBER(SEARCH("heatDry",$AY953)),"heatDry","")</f>
        <v/>
      </c>
      <c r="BH953" s="2" t="str">
        <f>IF(AND(ISNUMBER(SEARCH("aerobic",$AW953)),ISNUMBER(SEARCH("anaer",$AW953))),"Combined Aer and Anaer.","")</f>
        <v/>
      </c>
    </row>
    <row r="954" spans="1:60" x14ac:dyDescent="0.25">
      <c r="A954" s="4">
        <v>1094</v>
      </c>
      <c r="B954" t="s">
        <v>5271</v>
      </c>
      <c r="C954">
        <v>346.73</v>
      </c>
      <c r="D954">
        <v>467.95796009711643</v>
      </c>
      <c r="E954">
        <v>472.67285889129028</v>
      </c>
      <c r="F954">
        <v>358.37630431159272</v>
      </c>
      <c r="G954">
        <v>588.26295224039848</v>
      </c>
      <c r="H954">
        <v>-125.8457192454605</v>
      </c>
      <c r="I954">
        <v>-128.33772227591041</v>
      </c>
      <c r="J954">
        <v>-144.6654903623994</v>
      </c>
      <c r="K954">
        <v>-102.8637458962942</v>
      </c>
      <c r="L954">
        <v>211.2339330480383</v>
      </c>
      <c r="M954">
        <v>210.1007303878894</v>
      </c>
      <c r="N954">
        <v>206.34771870493989</v>
      </c>
      <c r="O954">
        <v>219.1967963704337</v>
      </c>
      <c r="P954">
        <v>8.1471370866597539</v>
      </c>
      <c r="Q954">
        <v>8.2272271019293761</v>
      </c>
      <c r="R954">
        <v>6.827777456682254</v>
      </c>
      <c r="S954">
        <v>9.2915614796887986</v>
      </c>
      <c r="T954">
        <v>93152.143054902801</v>
      </c>
      <c r="U954">
        <v>93152.073412197395</v>
      </c>
      <c r="V954">
        <v>93089.701592493468</v>
      </c>
      <c r="W954">
        <v>93215.016096512729</v>
      </c>
      <c r="X954">
        <v>6883.3836370763947</v>
      </c>
      <c r="Y954">
        <v>6917.182326704602</v>
      </c>
      <c r="Z954">
        <v>6634.9983264037019</v>
      </c>
      <c r="AA954">
        <v>7043.5280265795845</v>
      </c>
      <c r="AB954">
        <v>1415.9824051888411</v>
      </c>
      <c r="AC954">
        <v>1393.7380609256249</v>
      </c>
      <c r="AD954">
        <v>1171.6067820424389</v>
      </c>
      <c r="AE954">
        <v>1701.5988161365319</v>
      </c>
      <c r="AF954">
        <v>59.704695711923421</v>
      </c>
      <c r="AG954">
        <v>59.383869252228394</v>
      </c>
      <c r="AH954">
        <v>58.32471818315873</v>
      </c>
      <c r="AI954">
        <v>61.954972774648759</v>
      </c>
      <c r="AJ954">
        <v>0.5058600404964998</v>
      </c>
      <c r="AK954">
        <v>0.50586008619911504</v>
      </c>
      <c r="AL954">
        <v>0.50584954711259522</v>
      </c>
      <c r="AM954">
        <v>0.50587047342600522</v>
      </c>
      <c r="AN954">
        <v>0.97324350280071836</v>
      </c>
      <c r="AO954">
        <v>0.97324350280071881</v>
      </c>
      <c r="AP954">
        <v>0.97324350280071881</v>
      </c>
      <c r="AQ954">
        <v>0.97324350280071881</v>
      </c>
      <c r="AR954">
        <v>12.013329605488959</v>
      </c>
      <c r="AS954">
        <v>12.01332960548897</v>
      </c>
      <c r="AT954">
        <v>12.01332960548897</v>
      </c>
      <c r="AU954">
        <v>12.01332960548897</v>
      </c>
      <c r="AV954" t="str">
        <f>VLOOKUP(Sheet1[[#This Row],[NPDES ID2]],Combined_Sheet__Major_Only___2[[NPDES ID2]:[ECHO BFR]],3,FALSE)</f>
        <v>TX</v>
      </c>
      <c r="AW954" t="s">
        <v>41</v>
      </c>
      <c r="AX954" t="str">
        <f>VLOOKUP(Sheet1[[#This Row],[NPDES ID2]],Combined_Sheet__Major_Only___2[[NPDES ID2]:[ECHO BFR]],27,FALSE)</f>
        <v>other</v>
      </c>
      <c r="AY954" t="str">
        <f>VLOOKUP(Sheet1[[#This Row],[NPDES ID2]],Combined_Sheet__Major_Only___2[[NPDES ID2]:[ECHO BFR]],28,FALSE)</f>
        <v>-</v>
      </c>
      <c r="AZ954" t="str">
        <f>VLOOKUP(Sheet1[[#This Row],[NPDES ID2]],Combined_Sheet__Major_Only___2[[NPDES ID2]:[ECHO BFR]],29,FALSE)</f>
        <v>thickening</v>
      </c>
      <c r="BA954">
        <f>VLOOKUP(Sheet1[[#This Row],[NPDES ID2]],Combined_Sheet__Major_Only___2[[NPDES ID2]:[ECHO BFR]],17,FALSE)</f>
        <v>31.507580999999998</v>
      </c>
      <c r="BB954">
        <f>VLOOKUP(Sheet1[[#This Row],[NPDES ID2]],Combined_Sheet__Major_Only___2[[NPDES ID2]:[ECHO BFR]],18,FALSE)</f>
        <v>-106.163121</v>
      </c>
      <c r="BC954" t="str">
        <f>IF(ISNUMBER(SEARCH("aerobic",$AW954)),"aerobic","")</f>
        <v>aerobic</v>
      </c>
      <c r="BD954" t="str">
        <f>IF(ISNUMBER(SEARCH("anaer",$AW954)),"anaer","")</f>
        <v/>
      </c>
      <c r="BE954" t="str">
        <f>IF(ISNUMBER(SEARCH("thickening",$AZ954)),"thickening","")</f>
        <v>thickening</v>
      </c>
      <c r="BF954" s="2" t="str">
        <f>IF(ISNUMBER(SEARCH("airDry",$AW954)),"airDry","")</f>
        <v/>
      </c>
      <c r="BG954" s="2" t="str">
        <f>IF(ISNUMBER(SEARCH("heatDry",$AY954)),"heatDry","")</f>
        <v/>
      </c>
      <c r="BH954" s="2" t="str">
        <f>IF(AND(ISNUMBER(SEARCH("aerobic",$AW954)),ISNUMBER(SEARCH("anaer",$AW954))),"Combined Aer and Anaer.","")</f>
        <v/>
      </c>
    </row>
    <row r="955" spans="1:60" x14ac:dyDescent="0.25">
      <c r="A955" s="4">
        <v>2159</v>
      </c>
      <c r="B955" t="s">
        <v>10139</v>
      </c>
      <c r="C955">
        <v>767.73</v>
      </c>
      <c r="D955">
        <v>388.03926822464001</v>
      </c>
      <c r="E955">
        <v>387.60680179544642</v>
      </c>
      <c r="F955">
        <v>327.36553115875228</v>
      </c>
      <c r="G955">
        <v>458.67363953749242</v>
      </c>
      <c r="H955">
        <v>-124.9910901354602</v>
      </c>
      <c r="I955">
        <v>-127.6083541148423</v>
      </c>
      <c r="J955">
        <v>-143.69348401152081</v>
      </c>
      <c r="K955">
        <v>-102.1184138635475</v>
      </c>
      <c r="L955">
        <v>470.10401855006489</v>
      </c>
      <c r="M955">
        <v>467.61537346707769</v>
      </c>
      <c r="N955">
        <v>459.3645068477785</v>
      </c>
      <c r="O955">
        <v>487.6027783293232</v>
      </c>
      <c r="P955">
        <v>18.0340174320893</v>
      </c>
      <c r="Q955">
        <v>18.218453744455449</v>
      </c>
      <c r="R955">
        <v>15.10403487194715</v>
      </c>
      <c r="S955">
        <v>20.557834980160269</v>
      </c>
      <c r="T955">
        <v>93162.229369624984</v>
      </c>
      <c r="U955">
        <v>93162.15971952476</v>
      </c>
      <c r="V955">
        <v>93099.781277057773</v>
      </c>
      <c r="W955">
        <v>93225.109087218691</v>
      </c>
      <c r="X955">
        <v>6849.0697499279659</v>
      </c>
      <c r="Y955">
        <v>6882.2765300207866</v>
      </c>
      <c r="Z955">
        <v>6605.0020887677883</v>
      </c>
      <c r="AA955">
        <v>7006.4302711702094</v>
      </c>
      <c r="AB955">
        <v>1275.206505553442</v>
      </c>
      <c r="AC955">
        <v>1258.8212489719849</v>
      </c>
      <c r="AD955">
        <v>1073.739468890396</v>
      </c>
      <c r="AE955">
        <v>1506.3798208741091</v>
      </c>
      <c r="AF955">
        <v>60.011352625013878</v>
      </c>
      <c r="AG955">
        <v>59.692514717026093</v>
      </c>
      <c r="AH955">
        <v>58.642775555753481</v>
      </c>
      <c r="AI955">
        <v>62.244288434067627</v>
      </c>
      <c r="AJ955">
        <v>0.50960155465680712</v>
      </c>
      <c r="AK955">
        <v>0.50960165373181698</v>
      </c>
      <c r="AL955">
        <v>0.50957875416586373</v>
      </c>
      <c r="AM955">
        <v>0.50962422441386357</v>
      </c>
      <c r="AN955">
        <v>0.97324628846535954</v>
      </c>
      <c r="AO955">
        <v>0.97324628846535943</v>
      </c>
      <c r="AP955">
        <v>0.97324628846535943</v>
      </c>
      <c r="AQ955">
        <v>0.97324628846535943</v>
      </c>
      <c r="AR955">
        <v>12.75865615315557</v>
      </c>
      <c r="AS955">
        <v>12.758656153155581</v>
      </c>
      <c r="AT955">
        <v>12.758656153155581</v>
      </c>
      <c r="AU955">
        <v>12.758656153155581</v>
      </c>
      <c r="AV955" t="str">
        <f>VLOOKUP(Sheet1[[#This Row],[NPDES ID2]],Combined_Sheet__Major_Only___2[[NPDES ID2]:[ECHO BFR]],3,FALSE)</f>
        <v>GA</v>
      </c>
      <c r="AW955" t="s">
        <v>41</v>
      </c>
      <c r="AX955" t="str">
        <f>VLOOKUP(Sheet1[[#This Row],[NPDES ID2]],Combined_Sheet__Major_Only___2[[NPDES ID2]:[ECHO BFR]],27,FALSE)</f>
        <v>-</v>
      </c>
      <c r="AY955" t="str">
        <f>VLOOKUP(Sheet1[[#This Row],[NPDES ID2]],Combined_Sheet__Major_Only___2[[NPDES ID2]:[ECHO BFR]],28,FALSE)</f>
        <v>-</v>
      </c>
      <c r="AZ955" t="str">
        <f>VLOOKUP(Sheet1[[#This Row],[NPDES ID2]],Combined_Sheet__Major_Only___2[[NPDES ID2]:[ECHO BFR]],29,FALSE)</f>
        <v>thickening</v>
      </c>
      <c r="BA955">
        <f>VLOOKUP(Sheet1[[#This Row],[NPDES ID2]],Combined_Sheet__Major_Only___2[[NPDES ID2]:[ECHO BFR]],17,FALSE)</f>
        <v>34.196083000000002</v>
      </c>
      <c r="BB955">
        <f>VLOOKUP(Sheet1[[#This Row],[NPDES ID2]],Combined_Sheet__Major_Only___2[[NPDES ID2]:[ECHO BFR]],18,FALSE)</f>
        <v>-84.186555999999996</v>
      </c>
      <c r="BC955" t="str">
        <f>IF(ISNUMBER(SEARCH("aerobic",$AW955)),"aerobic","")</f>
        <v>aerobic</v>
      </c>
      <c r="BD955" t="str">
        <f>IF(ISNUMBER(SEARCH("anaer",$AW955)),"anaer","")</f>
        <v/>
      </c>
      <c r="BE955" t="str">
        <f>IF(ISNUMBER(SEARCH("thickening",$AZ955)),"thickening","")</f>
        <v>thickening</v>
      </c>
      <c r="BF955" s="3" t="str">
        <f>IF(ISNUMBER(SEARCH("airDry",$AW955)),"airDry","")</f>
        <v/>
      </c>
      <c r="BG955" s="3" t="str">
        <f>IF(ISNUMBER(SEARCH("heatDry",$AY955)),"heatDry","")</f>
        <v/>
      </c>
      <c r="BH955" s="3" t="str">
        <f>IF(AND(ISNUMBER(SEARCH("aerobic",$AW955)),ISNUMBER(SEARCH("anaer",$AW955))),"Combined Aer and Anaer.","")</f>
        <v/>
      </c>
    </row>
    <row r="956" spans="1:60" x14ac:dyDescent="0.25">
      <c r="A956" s="4">
        <v>1165</v>
      </c>
      <c r="B956" t="s">
        <v>5591</v>
      </c>
      <c r="C956">
        <v>279.77600000000001</v>
      </c>
      <c r="D956">
        <v>486.08587405253019</v>
      </c>
      <c r="E956">
        <v>491.13275401860147</v>
      </c>
      <c r="F956">
        <v>366.35825302463121</v>
      </c>
      <c r="G956">
        <v>622.80674157649992</v>
      </c>
      <c r="H956">
        <v>-115.5567940402086</v>
      </c>
      <c r="I956">
        <v>-117.9360110882172</v>
      </c>
      <c r="J956">
        <v>-133.64201386448269</v>
      </c>
      <c r="K956">
        <v>-91.995578825949451</v>
      </c>
      <c r="L956">
        <v>184.58082693537031</v>
      </c>
      <c r="M956">
        <v>183.77825128664551</v>
      </c>
      <c r="N956">
        <v>181.12066500296481</v>
      </c>
      <c r="O956">
        <v>190.21985720229881</v>
      </c>
      <c r="P956">
        <v>6.5445050244752272</v>
      </c>
      <c r="Q956">
        <v>6.6281185397921156</v>
      </c>
      <c r="R956">
        <v>5.4218282452196069</v>
      </c>
      <c r="S956">
        <v>7.4641914445446256</v>
      </c>
      <c r="T956">
        <v>93250.817614732892</v>
      </c>
      <c r="U956">
        <v>93250.747899684036</v>
      </c>
      <c r="V956">
        <v>93188.311289395206</v>
      </c>
      <c r="W956">
        <v>93313.755967586883</v>
      </c>
      <c r="X956">
        <v>6362.0948512861514</v>
      </c>
      <c r="Y956">
        <v>6387.2207936715859</v>
      </c>
      <c r="Z956">
        <v>6175.8675369656357</v>
      </c>
      <c r="AA956">
        <v>6481.9192068128723</v>
      </c>
      <c r="AB956">
        <v>995.32439980048719</v>
      </c>
      <c r="AC956">
        <v>987.68067744231621</v>
      </c>
      <c r="AD956">
        <v>861.47743325533236</v>
      </c>
      <c r="AE956">
        <v>1148.3161975844639</v>
      </c>
      <c r="AF956">
        <v>64.656096807034658</v>
      </c>
      <c r="AG956">
        <v>64.374553830383235</v>
      </c>
      <c r="AH956">
        <v>63.444906334116297</v>
      </c>
      <c r="AI956">
        <v>66.631058629364091</v>
      </c>
      <c r="AJ956">
        <v>0.56632100890108528</v>
      </c>
      <c r="AK956">
        <v>0.56632104561101015</v>
      </c>
      <c r="AL956">
        <v>0.56631258501567117</v>
      </c>
      <c r="AM956">
        <v>0.56632938419848866</v>
      </c>
      <c r="AN956">
        <v>0.97327073010032561</v>
      </c>
      <c r="AO956">
        <v>0.97327073010032561</v>
      </c>
      <c r="AP956">
        <v>0.97327073010032561</v>
      </c>
      <c r="AQ956">
        <v>0.97327073010032561</v>
      </c>
      <c r="AR956">
        <v>15.22705516841666</v>
      </c>
      <c r="AS956">
        <v>15.227055168416671</v>
      </c>
      <c r="AT956">
        <v>15.227055168416671</v>
      </c>
      <c r="AU956">
        <v>15.227055168416671</v>
      </c>
      <c r="AV956" t="str">
        <f>VLOOKUP(Sheet1[[#This Row],[NPDES ID2]],Combined_Sheet__Major_Only___2[[NPDES ID2]:[ECHO BFR]],3,FALSE)</f>
        <v>MA</v>
      </c>
      <c r="AW956" t="s">
        <v>41</v>
      </c>
      <c r="AX956" t="str">
        <f>VLOOKUP(Sheet1[[#This Row],[NPDES ID2]],Combined_Sheet__Major_Only___2[[NPDES ID2]:[ECHO BFR]],27,FALSE)</f>
        <v>-</v>
      </c>
      <c r="AY956" t="str">
        <f>VLOOKUP(Sheet1[[#This Row],[NPDES ID2]],Combined_Sheet__Major_Only___2[[NPDES ID2]:[ECHO BFR]],28,FALSE)</f>
        <v>-</v>
      </c>
      <c r="AZ956" t="str">
        <f>VLOOKUP(Sheet1[[#This Row],[NPDES ID2]],Combined_Sheet__Major_Only___2[[NPDES ID2]:[ECHO BFR]],29,FALSE)</f>
        <v>thickening, preliminaryOps</v>
      </c>
      <c r="BA956">
        <f>VLOOKUP(Sheet1[[#This Row],[NPDES ID2]],Combined_Sheet__Major_Only___2[[NPDES ID2]:[ECHO BFR]],17,FALSE)</f>
        <v>42.176229999999997</v>
      </c>
      <c r="BB956">
        <f>VLOOKUP(Sheet1[[#This Row],[NPDES ID2]],Combined_Sheet__Major_Only___2[[NPDES ID2]:[ECHO BFR]],18,FALSE)</f>
        <v>-70.726866000000001</v>
      </c>
      <c r="BC956" t="str">
        <f>IF(ISNUMBER(SEARCH("aerobic",$AW956)),"aerobic","")</f>
        <v>aerobic</v>
      </c>
      <c r="BD956" t="str">
        <f>IF(ISNUMBER(SEARCH("anaer",$AW956)),"anaer","")</f>
        <v/>
      </c>
      <c r="BE956" t="str">
        <f>IF(ISNUMBER(SEARCH("thickening",$AZ956)),"thickening","")</f>
        <v>thickening</v>
      </c>
      <c r="BF956" s="3" t="str">
        <f>IF(ISNUMBER(SEARCH("airDry",$AW956)),"airDry","")</f>
        <v/>
      </c>
      <c r="BG956" s="3" t="str">
        <f>IF(ISNUMBER(SEARCH("heatDry",$AY956)),"heatDry","")</f>
        <v/>
      </c>
      <c r="BH956" s="3" t="str">
        <f>IF(AND(ISNUMBER(SEARCH("aerobic",$AW956)),ISNUMBER(SEARCH("anaer",$AW956))),"Combined Aer and Anaer.","")</f>
        <v/>
      </c>
    </row>
    <row r="957" spans="1:60" x14ac:dyDescent="0.25">
      <c r="A957" s="4">
        <v>2164</v>
      </c>
      <c r="B957" t="s">
        <v>10161</v>
      </c>
      <c r="C957">
        <v>752.42</v>
      </c>
      <c r="D957">
        <v>390.90211122080899</v>
      </c>
      <c r="E957">
        <v>390.03411130871149</v>
      </c>
      <c r="F957">
        <v>327.859084156976</v>
      </c>
      <c r="G957">
        <v>461.65461119455392</v>
      </c>
      <c r="H957">
        <v>-126.1482942554485</v>
      </c>
      <c r="I957">
        <v>-128.72335029958811</v>
      </c>
      <c r="J957">
        <v>-144.98067732397229</v>
      </c>
      <c r="K957">
        <v>-103.31724660703679</v>
      </c>
      <c r="L957">
        <v>456.86277006333597</v>
      </c>
      <c r="M957">
        <v>454.39296151482461</v>
      </c>
      <c r="N957">
        <v>446.20585042970339</v>
      </c>
      <c r="O957">
        <v>474.22739747281338</v>
      </c>
      <c r="P957">
        <v>17.682322638363161</v>
      </c>
      <c r="Q957">
        <v>17.850634105701442</v>
      </c>
      <c r="R957">
        <v>14.825290197318919</v>
      </c>
      <c r="S957">
        <v>20.17181079986559</v>
      </c>
      <c r="T957">
        <v>93272.059580945555</v>
      </c>
      <c r="U957">
        <v>93271.989850323109</v>
      </c>
      <c r="V957">
        <v>93209.53929237221</v>
      </c>
      <c r="W957">
        <v>93335.011993545471</v>
      </c>
      <c r="X957">
        <v>6915.2882490149377</v>
      </c>
      <c r="Y957">
        <v>6949.4881425043986</v>
      </c>
      <c r="Z957">
        <v>6663.7086445022014</v>
      </c>
      <c r="AA957">
        <v>7077.5374304227207</v>
      </c>
      <c r="AB957">
        <v>1063.0615690675861</v>
      </c>
      <c r="AC957">
        <v>1053.418875394452</v>
      </c>
      <c r="AD957">
        <v>922.08830068311556</v>
      </c>
      <c r="AE957">
        <v>1219.3454403011201</v>
      </c>
      <c r="AF957">
        <v>59.507526802456397</v>
      </c>
      <c r="AG957">
        <v>59.184767136729349</v>
      </c>
      <c r="AH957">
        <v>58.121633741962533</v>
      </c>
      <c r="AI957">
        <v>61.768502912237743</v>
      </c>
      <c r="AJ957">
        <v>0.50345460447614021</v>
      </c>
      <c r="AK957">
        <v>0.50345469567429602</v>
      </c>
      <c r="AL957">
        <v>0.50343362292944827</v>
      </c>
      <c r="AM957">
        <v>0.50347546564504875</v>
      </c>
      <c r="AN957">
        <v>0.97327658415532692</v>
      </c>
      <c r="AO957">
        <v>0.97327658415532692</v>
      </c>
      <c r="AP957">
        <v>0.97327658415532692</v>
      </c>
      <c r="AQ957">
        <v>0.97327658415532692</v>
      </c>
      <c r="AR957">
        <v>14.165046284416031</v>
      </c>
      <c r="AS957">
        <v>14.165046284416031</v>
      </c>
      <c r="AT957">
        <v>14.165046284416031</v>
      </c>
      <c r="AU957">
        <v>14.165046284416031</v>
      </c>
      <c r="AV957" t="str">
        <f>VLOOKUP(Sheet1[[#This Row],[NPDES ID2]],Combined_Sheet__Major_Only___2[[NPDES ID2]:[ECHO BFR]],3,FALSE)</f>
        <v>TX</v>
      </c>
      <c r="AW957" t="s">
        <v>41</v>
      </c>
      <c r="AX957" t="str">
        <f>VLOOKUP(Sheet1[[#This Row],[NPDES ID2]],Combined_Sheet__Major_Only___2[[NPDES ID2]:[ECHO BFR]],27,FALSE)</f>
        <v>-</v>
      </c>
      <c r="AY957" t="str">
        <f>VLOOKUP(Sheet1[[#This Row],[NPDES ID2]],Combined_Sheet__Major_Only___2[[NPDES ID2]:[ECHO BFR]],28,FALSE)</f>
        <v>-</v>
      </c>
      <c r="AZ957" t="str">
        <f>VLOOKUP(Sheet1[[#This Row],[NPDES ID2]],Combined_Sheet__Major_Only___2[[NPDES ID2]:[ECHO BFR]],29,FALSE)</f>
        <v>thickening</v>
      </c>
      <c r="BA957">
        <f>VLOOKUP(Sheet1[[#This Row],[NPDES ID2]],Combined_Sheet__Major_Only___2[[NPDES ID2]:[ECHO BFR]],17,FALSE)</f>
        <v>26.171278000000001</v>
      </c>
      <c r="BB957">
        <f>VLOOKUP(Sheet1[[#This Row],[NPDES ID2]],Combined_Sheet__Major_Only___2[[NPDES ID2]:[ECHO BFR]],18,FALSE)</f>
        <v>-97.902167000000006</v>
      </c>
      <c r="BC957" t="str">
        <f>IF(ISNUMBER(SEARCH("aerobic",$AW957)),"aerobic","")</f>
        <v>aerobic</v>
      </c>
      <c r="BD957" t="str">
        <f>IF(ISNUMBER(SEARCH("anaer",$AW957)),"anaer","")</f>
        <v/>
      </c>
      <c r="BE957" t="str">
        <f>IF(ISNUMBER(SEARCH("thickening",$AZ957)),"thickening","")</f>
        <v>thickening</v>
      </c>
      <c r="BF957" s="2" t="str">
        <f>IF(ISNUMBER(SEARCH("airDry",$AW957)),"airDry","")</f>
        <v/>
      </c>
      <c r="BG957" s="2" t="str">
        <f>IF(ISNUMBER(SEARCH("heatDry",$AY957)),"heatDry","")</f>
        <v/>
      </c>
      <c r="BH957" s="2" t="str">
        <f>IF(AND(ISNUMBER(SEARCH("aerobic",$AW957)),ISNUMBER(SEARCH("anaer",$AW957))),"Combined Aer and Anaer.","")</f>
        <v/>
      </c>
    </row>
    <row r="958" spans="1:60" x14ac:dyDescent="0.25">
      <c r="A958" s="4">
        <v>2130</v>
      </c>
      <c r="B958" t="s">
        <v>10005</v>
      </c>
      <c r="C958">
        <v>881.5</v>
      </c>
      <c r="D958">
        <v>399.17959157588689</v>
      </c>
      <c r="E958">
        <v>399.08911491803121</v>
      </c>
      <c r="F958">
        <v>335.07478003228499</v>
      </c>
      <c r="G958">
        <v>476.24379605664899</v>
      </c>
      <c r="H958">
        <v>-126.63334326841171</v>
      </c>
      <c r="I958">
        <v>-129.230505108979</v>
      </c>
      <c r="J958">
        <v>-145.51149912669061</v>
      </c>
      <c r="K958">
        <v>-103.8819429742488</v>
      </c>
      <c r="L958">
        <v>533.08681631587342</v>
      </c>
      <c r="M958">
        <v>530.17690016745257</v>
      </c>
      <c r="N958">
        <v>520.52755497499606</v>
      </c>
      <c r="O958">
        <v>553.55003683331597</v>
      </c>
      <c r="P958">
        <v>20.719944255743499</v>
      </c>
      <c r="Q958">
        <v>20.90923582401847</v>
      </c>
      <c r="R958">
        <v>17.381189888962261</v>
      </c>
      <c r="S958">
        <v>23.646986074900031</v>
      </c>
      <c r="T958">
        <v>93587.125310370684</v>
      </c>
      <c r="U958">
        <v>93587.055348757247</v>
      </c>
      <c r="V958">
        <v>93524.397915873968</v>
      </c>
      <c r="W958">
        <v>93650.286260356457</v>
      </c>
      <c r="X958">
        <v>6966.7150139792566</v>
      </c>
      <c r="Y958">
        <v>7001.4846543541335</v>
      </c>
      <c r="Z958">
        <v>6710.7686414328828</v>
      </c>
      <c r="AA958">
        <v>7131.8153411141502</v>
      </c>
      <c r="AB958">
        <v>1131.489545459181</v>
      </c>
      <c r="AC958">
        <v>1120.086080887206</v>
      </c>
      <c r="AD958">
        <v>973.7953572211436</v>
      </c>
      <c r="AE958">
        <v>1307.7108434724701</v>
      </c>
      <c r="AF958">
        <v>59.268795851705597</v>
      </c>
      <c r="AG958">
        <v>58.944005612923092</v>
      </c>
      <c r="AH958">
        <v>57.875071598464523</v>
      </c>
      <c r="AI958">
        <v>61.542938115817137</v>
      </c>
      <c r="AJ958">
        <v>0.50054235828274718</v>
      </c>
      <c r="AK958">
        <v>0.50054246672410985</v>
      </c>
      <c r="AL958">
        <v>0.50051738987980388</v>
      </c>
      <c r="AM958">
        <v>0.50056718366780462</v>
      </c>
      <c r="AN958">
        <v>0.97336311274540843</v>
      </c>
      <c r="AO958">
        <v>0.97336311274540877</v>
      </c>
      <c r="AP958">
        <v>0.97336311274540877</v>
      </c>
      <c r="AQ958">
        <v>0.97336311274540877</v>
      </c>
      <c r="AR958">
        <v>13.6450631602704</v>
      </c>
      <c r="AS958">
        <v>13.6450631602704</v>
      </c>
      <c r="AT958">
        <v>13.6450631602704</v>
      </c>
      <c r="AU958">
        <v>13.6450631602704</v>
      </c>
      <c r="AV958" t="str">
        <f>VLOOKUP(Sheet1[[#This Row],[NPDES ID2]],Combined_Sheet__Major_Only___2[[NPDES ID2]:[ECHO BFR]],3,FALSE)</f>
        <v>CO</v>
      </c>
      <c r="AW958" t="s">
        <v>41</v>
      </c>
      <c r="AX958" t="str">
        <f>VLOOKUP(Sheet1[[#This Row],[NPDES ID2]],Combined_Sheet__Major_Only___2[[NPDES ID2]:[ECHO BFR]],27,FALSE)</f>
        <v>-</v>
      </c>
      <c r="AY958" t="str">
        <f>VLOOKUP(Sheet1[[#This Row],[NPDES ID2]],Combined_Sheet__Major_Only___2[[NPDES ID2]:[ECHO BFR]],28,FALSE)</f>
        <v>thermoAerobicDigest</v>
      </c>
      <c r="AZ958" t="str">
        <f>VLOOKUP(Sheet1[[#This Row],[NPDES ID2]],Combined_Sheet__Major_Only___2[[NPDES ID2]:[ECHO BFR]],29,FALSE)</f>
        <v>thickening</v>
      </c>
      <c r="BA958">
        <f>VLOOKUP(Sheet1[[#This Row],[NPDES ID2]],Combined_Sheet__Major_Only___2[[NPDES ID2]:[ECHO BFR]],17,FALSE)</f>
        <v>39.427005999999999</v>
      </c>
      <c r="BB958">
        <f>VLOOKUP(Sheet1[[#This Row],[NPDES ID2]],Combined_Sheet__Major_Only___2[[NPDES ID2]:[ECHO BFR]],18,FALSE)</f>
        <v>-104.90484600000001</v>
      </c>
      <c r="BC958" t="str">
        <f>IF(ISNUMBER(SEARCH("aerobic",$AW958)),"aerobic","")</f>
        <v>aerobic</v>
      </c>
      <c r="BD958" t="str">
        <f>IF(ISNUMBER(SEARCH("anaer",$AW958)),"anaer","")</f>
        <v/>
      </c>
      <c r="BE958" t="str">
        <f>IF(ISNUMBER(SEARCH("thickening",$AZ958)),"thickening","")</f>
        <v>thickening</v>
      </c>
      <c r="BF958" s="2" t="str">
        <f>IF(ISNUMBER(SEARCH("airDry",$AW958)),"airDry","")</f>
        <v/>
      </c>
      <c r="BG958" s="2" t="str">
        <f>IF(ISNUMBER(SEARCH("heatDry",$AY958)),"heatDry","")</f>
        <v/>
      </c>
      <c r="BH958" s="2" t="str">
        <f>IF(AND(ISNUMBER(SEARCH("aerobic",$AW958)),ISNUMBER(SEARCH("anaer",$AW958))),"Combined Aer and Anaer.","")</f>
        <v/>
      </c>
    </row>
    <row r="959" spans="1:60" x14ac:dyDescent="0.25">
      <c r="A959" s="4">
        <v>2016</v>
      </c>
      <c r="B959" t="s">
        <v>9489</v>
      </c>
      <c r="C959">
        <v>1544</v>
      </c>
      <c r="D959">
        <v>466.45869479271943</v>
      </c>
      <c r="E959">
        <v>465.74186796077271</v>
      </c>
      <c r="F959">
        <v>397.20098066587218</v>
      </c>
      <c r="G959">
        <v>545.35319306449946</v>
      </c>
      <c r="H959">
        <v>-120.43771897286079</v>
      </c>
      <c r="I959">
        <v>-122.9281307785749</v>
      </c>
      <c r="J959">
        <v>-138.58009597036749</v>
      </c>
      <c r="K959">
        <v>-97.600830367453398</v>
      </c>
      <c r="L959">
        <v>976.37198101507306</v>
      </c>
      <c r="M959">
        <v>971.61788982842893</v>
      </c>
      <c r="N959">
        <v>955.82130653050899</v>
      </c>
      <c r="O959">
        <v>1009.845078444538</v>
      </c>
      <c r="P959">
        <v>36.202915001547147</v>
      </c>
      <c r="Q959">
        <v>36.509627886371732</v>
      </c>
      <c r="R959">
        <v>30.195223912691119</v>
      </c>
      <c r="S959">
        <v>41.317993707490288</v>
      </c>
      <c r="T959">
        <v>93876.603280858413</v>
      </c>
      <c r="U959">
        <v>93876.533107013645</v>
      </c>
      <c r="V959">
        <v>93813.685600345838</v>
      </c>
      <c r="W959">
        <v>93939.95583206763</v>
      </c>
      <c r="X959">
        <v>6682.5405197927676</v>
      </c>
      <c r="Y959">
        <v>6712.2997581821237</v>
      </c>
      <c r="Z959">
        <v>6463.0959505006986</v>
      </c>
      <c r="AA959">
        <v>6823.9372223552764</v>
      </c>
      <c r="AB959">
        <v>1287.527401816498</v>
      </c>
      <c r="AC959">
        <v>1270.9397693898229</v>
      </c>
      <c r="AD959">
        <v>1077.212756187947</v>
      </c>
      <c r="AE959">
        <v>1532.4395503909211</v>
      </c>
      <c r="AF959">
        <v>61.978069544770257</v>
      </c>
      <c r="AG959">
        <v>61.673905956215677</v>
      </c>
      <c r="AH959">
        <v>60.67850165017785</v>
      </c>
      <c r="AI959">
        <v>64.101058943239366</v>
      </c>
      <c r="AJ959">
        <v>0.53360726843764317</v>
      </c>
      <c r="AK959">
        <v>0.53360747586820367</v>
      </c>
      <c r="AL959">
        <v>0.53355932275650886</v>
      </c>
      <c r="AM959">
        <v>0.53365494167411942</v>
      </c>
      <c r="AN959">
        <v>0.97344212153154286</v>
      </c>
      <c r="AO959">
        <v>0.97344212153154275</v>
      </c>
      <c r="AP959">
        <v>0.97344212153154275</v>
      </c>
      <c r="AQ959">
        <v>0.97344212153154275</v>
      </c>
      <c r="AR959">
        <v>12.9263729838895</v>
      </c>
      <c r="AS959">
        <v>12.9263729838895</v>
      </c>
      <c r="AT959">
        <v>12.9263729838895</v>
      </c>
      <c r="AU959">
        <v>12.9263729838895</v>
      </c>
      <c r="AV959" t="str">
        <f>VLOOKUP(Sheet1[[#This Row],[NPDES ID2]],Combined_Sheet__Major_Only___2[[NPDES ID2]:[ECHO BFR]],3,FALSE)</f>
        <v>SC</v>
      </c>
      <c r="AW959" t="s">
        <v>41</v>
      </c>
      <c r="AX959" t="str">
        <f>VLOOKUP(Sheet1[[#This Row],[NPDES ID2]],Combined_Sheet__Major_Only___2[[NPDES ID2]:[ECHO BFR]],27,FALSE)</f>
        <v>-</v>
      </c>
      <c r="AY959" t="str">
        <f>VLOOKUP(Sheet1[[#This Row],[NPDES ID2]],Combined_Sheet__Major_Only___2[[NPDES ID2]:[ECHO BFR]],28,FALSE)</f>
        <v>-</v>
      </c>
      <c r="AZ959" t="str">
        <f>VLOOKUP(Sheet1[[#This Row],[NPDES ID2]],Combined_Sheet__Major_Only___2[[NPDES ID2]:[ECHO BFR]],29,FALSE)</f>
        <v>thickening</v>
      </c>
      <c r="BA959">
        <f>VLOOKUP(Sheet1[[#This Row],[NPDES ID2]],Combined_Sheet__Major_Only___2[[NPDES ID2]:[ECHO BFR]],17,FALSE)</f>
        <v>32.809578999999999</v>
      </c>
      <c r="BB959">
        <f>VLOOKUP(Sheet1[[#This Row],[NPDES ID2]],Combined_Sheet__Major_Only___2[[NPDES ID2]:[ECHO BFR]],18,FALSE)</f>
        <v>-79.835013000000004</v>
      </c>
      <c r="BC959" t="str">
        <f>IF(ISNUMBER(SEARCH("aerobic",$AW959)),"aerobic","")</f>
        <v>aerobic</v>
      </c>
      <c r="BD959" t="str">
        <f>IF(ISNUMBER(SEARCH("anaer",$AW959)),"anaer","")</f>
        <v/>
      </c>
      <c r="BE959" t="str">
        <f>IF(ISNUMBER(SEARCH("thickening",$AZ959)),"thickening","")</f>
        <v>thickening</v>
      </c>
      <c r="BF959" s="2" t="str">
        <f>IF(ISNUMBER(SEARCH("airDry",$AW959)),"airDry","")</f>
        <v/>
      </c>
      <c r="BG959" s="2" t="str">
        <f>IF(ISNUMBER(SEARCH("heatDry",$AY959)),"heatDry","")</f>
        <v/>
      </c>
      <c r="BH959" s="2" t="str">
        <f>IF(AND(ISNUMBER(SEARCH("aerobic",$AW959)),ISNUMBER(SEARCH("anaer",$AW959))),"Combined Aer and Anaer.","")</f>
        <v/>
      </c>
    </row>
    <row r="960" spans="1:60" x14ac:dyDescent="0.25">
      <c r="A960" s="4">
        <v>2581</v>
      </c>
      <c r="B960" t="s">
        <v>11957</v>
      </c>
      <c r="C960">
        <v>83.19</v>
      </c>
      <c r="D960">
        <v>1338.825470926904</v>
      </c>
      <c r="E960">
        <v>1338.240145638727</v>
      </c>
      <c r="F960">
        <v>939.96172002174512</v>
      </c>
      <c r="G960">
        <v>1764.4887271039161</v>
      </c>
      <c r="H960">
        <v>-122.5388579456686</v>
      </c>
      <c r="I960">
        <v>-124.9715522621789</v>
      </c>
      <c r="J960">
        <v>-141.0001415007502</v>
      </c>
      <c r="K960">
        <v>-99.280838956017902</v>
      </c>
      <c r="L960">
        <v>52.000679760670202</v>
      </c>
      <c r="M960">
        <v>51.739124086317588</v>
      </c>
      <c r="N960">
        <v>50.873492525927873</v>
      </c>
      <c r="O960">
        <v>53.837815224382283</v>
      </c>
      <c r="P960">
        <v>1.9520501392758871</v>
      </c>
      <c r="Q960">
        <v>1.9679466784591819</v>
      </c>
      <c r="R960">
        <v>1.630504923650882</v>
      </c>
      <c r="S960">
        <v>2.2234220253210348</v>
      </c>
      <c r="T960">
        <v>94160.645419914013</v>
      </c>
      <c r="U960">
        <v>94160.575037823233</v>
      </c>
      <c r="V960">
        <v>94097.541026585677</v>
      </c>
      <c r="W960">
        <v>94224.18597444956</v>
      </c>
      <c r="X960">
        <v>6780.9801483901692</v>
      </c>
      <c r="Y960">
        <v>6812.1929621016679</v>
      </c>
      <c r="Z960">
        <v>6551.5461904124877</v>
      </c>
      <c r="AA960">
        <v>6928.7610871839797</v>
      </c>
      <c r="AB960">
        <v>1094.5952974815359</v>
      </c>
      <c r="AC960">
        <v>1084.3803758818281</v>
      </c>
      <c r="AD960">
        <v>942.21700408676065</v>
      </c>
      <c r="AE960">
        <v>1265.76767809031</v>
      </c>
      <c r="AF960">
        <v>61.258483385054099</v>
      </c>
      <c r="AG960">
        <v>60.950240786337368</v>
      </c>
      <c r="AH960">
        <v>59.930872446192083</v>
      </c>
      <c r="AI960">
        <v>63.422595831964642</v>
      </c>
      <c r="AJ960">
        <v>0.5248220927322792</v>
      </c>
      <c r="AK960">
        <v>0.52482210334718382</v>
      </c>
      <c r="AL960">
        <v>0.52481965931252217</v>
      </c>
      <c r="AM960">
        <v>0.52482451208793268</v>
      </c>
      <c r="AN960">
        <v>0.97351919242575136</v>
      </c>
      <c r="AO960">
        <v>0.97351919242575102</v>
      </c>
      <c r="AP960">
        <v>0.97351919242575102</v>
      </c>
      <c r="AQ960">
        <v>0.97351919242575102</v>
      </c>
      <c r="AR960">
        <v>14.15545024732625</v>
      </c>
      <c r="AS960">
        <v>14.15545024732625</v>
      </c>
      <c r="AT960">
        <v>14.15545024732625</v>
      </c>
      <c r="AU960">
        <v>14.15545024732625</v>
      </c>
      <c r="AV960" t="str">
        <f>VLOOKUP(Sheet1[[#This Row],[NPDES ID2]],Combined_Sheet__Major_Only___2[[NPDES ID2]:[ECHO BFR]],3,FALSE)</f>
        <v>TX</v>
      </c>
      <c r="AW960" t="s">
        <v>41</v>
      </c>
      <c r="AX960" t="str">
        <f>VLOOKUP(Sheet1[[#This Row],[NPDES ID2]],Combined_Sheet__Major_Only___2[[NPDES ID2]:[ECHO BFR]],27,FALSE)</f>
        <v>-</v>
      </c>
      <c r="AY960" t="str">
        <f>VLOOKUP(Sheet1[[#This Row],[NPDES ID2]],Combined_Sheet__Major_Only___2[[NPDES ID2]:[ECHO BFR]],28,FALSE)</f>
        <v>-</v>
      </c>
      <c r="AZ960" t="str">
        <f>VLOOKUP(Sheet1[[#This Row],[NPDES ID2]],Combined_Sheet__Major_Only___2[[NPDES ID2]:[ECHO BFR]],29,FALSE)</f>
        <v>thickening</v>
      </c>
      <c r="BA960">
        <f>VLOOKUP(Sheet1[[#This Row],[NPDES ID2]],Combined_Sheet__Major_Only___2[[NPDES ID2]:[ECHO BFR]],17,FALSE)</f>
        <v>28.525271</v>
      </c>
      <c r="BB960">
        <f>VLOOKUP(Sheet1[[#This Row],[NPDES ID2]],Combined_Sheet__Major_Only___2[[NPDES ID2]:[ECHO BFR]],18,FALSE)</f>
        <v>-99.850359999999995</v>
      </c>
      <c r="BC960" t="str">
        <f>IF(ISNUMBER(SEARCH("aerobic",$AW960)),"aerobic","")</f>
        <v>aerobic</v>
      </c>
      <c r="BD960" t="str">
        <f>IF(ISNUMBER(SEARCH("anaer",$AW960)),"anaer","")</f>
        <v/>
      </c>
      <c r="BE960" t="str">
        <f>IF(ISNUMBER(SEARCH("thickening",$AZ960)),"thickening","")</f>
        <v>thickening</v>
      </c>
      <c r="BF960" s="3" t="str">
        <f>IF(ISNUMBER(SEARCH("airDry",$AW960)),"airDry","")</f>
        <v/>
      </c>
      <c r="BG960" s="3" t="str">
        <f>IF(ISNUMBER(SEARCH("heatDry",$AY960)),"heatDry","")</f>
        <v/>
      </c>
      <c r="BH960" s="3" t="str">
        <f>IF(AND(ISNUMBER(SEARCH("aerobic",$AW960)),ISNUMBER(SEARCH("anaer",$AW960))),"Combined Aer and Anaer.","")</f>
        <v/>
      </c>
    </row>
    <row r="961" spans="1:60" x14ac:dyDescent="0.25">
      <c r="A961" s="4">
        <v>2183</v>
      </c>
      <c r="B961" t="s">
        <v>10243</v>
      </c>
      <c r="C961">
        <v>695</v>
      </c>
      <c r="D961">
        <v>383.01452793935169</v>
      </c>
      <c r="E961">
        <v>381.74689968664831</v>
      </c>
      <c r="F961">
        <v>315.2453952555058</v>
      </c>
      <c r="G961">
        <v>451.72658698748438</v>
      </c>
      <c r="H961">
        <v>-123.62230103898381</v>
      </c>
      <c r="I961">
        <v>-126.1870345784032</v>
      </c>
      <c r="J961">
        <v>-142.17528359902801</v>
      </c>
      <c r="K961">
        <v>-100.6396106781517</v>
      </c>
      <c r="L961">
        <v>430.10074129384549</v>
      </c>
      <c r="M961">
        <v>427.8833814905741</v>
      </c>
      <c r="N961">
        <v>420.53354874652729</v>
      </c>
      <c r="O961">
        <v>445.68989082820173</v>
      </c>
      <c r="P961">
        <v>16.31641134565124</v>
      </c>
      <c r="Q961">
        <v>16.466052099238478</v>
      </c>
      <c r="R961">
        <v>13.64686070625257</v>
      </c>
      <c r="S961">
        <v>18.582493801686201</v>
      </c>
      <c r="T961">
        <v>94894.787243659099</v>
      </c>
      <c r="U961">
        <v>94894.716323330911</v>
      </c>
      <c r="V961">
        <v>94831.200268107103</v>
      </c>
      <c r="W961">
        <v>94958.813715901546</v>
      </c>
      <c r="X961">
        <v>6902.8056229042822</v>
      </c>
      <c r="Y961">
        <v>6935.4123990148837</v>
      </c>
      <c r="Z961">
        <v>6663.2333453378178</v>
      </c>
      <c r="AA961">
        <v>7057.2053697226238</v>
      </c>
      <c r="AB961">
        <v>1114.013954279766</v>
      </c>
      <c r="AC961">
        <v>1103.3845407214751</v>
      </c>
      <c r="AD961">
        <v>959.15720780003869</v>
      </c>
      <c r="AE961">
        <v>1287.644707335653</v>
      </c>
      <c r="AF961">
        <v>60.649971800478482</v>
      </c>
      <c r="AG961">
        <v>60.336278921160059</v>
      </c>
      <c r="AH961">
        <v>59.30297446068851</v>
      </c>
      <c r="AI961">
        <v>62.847476786147702</v>
      </c>
      <c r="AJ961">
        <v>0.51739469251058601</v>
      </c>
      <c r="AK961">
        <v>0.51739478052473875</v>
      </c>
      <c r="AL961">
        <v>0.51737444847471958</v>
      </c>
      <c r="AM961">
        <v>0.51741482034115904</v>
      </c>
      <c r="AN961">
        <v>0.97371633486956777</v>
      </c>
      <c r="AO961">
        <v>0.97371633486956788</v>
      </c>
      <c r="AP961">
        <v>0.97371633486956788</v>
      </c>
      <c r="AQ961">
        <v>0.97371633486956788</v>
      </c>
      <c r="AR961">
        <v>14.016624911922539</v>
      </c>
      <c r="AS961">
        <v>14.016624911922539</v>
      </c>
      <c r="AT961">
        <v>14.016624911922539</v>
      </c>
      <c r="AU961">
        <v>14.016624911922539</v>
      </c>
      <c r="AV961" t="str">
        <f>VLOOKUP(Sheet1[[#This Row],[NPDES ID2]],Combined_Sheet__Major_Only___2[[NPDES ID2]:[ECHO BFR]],3,FALSE)</f>
        <v>TX</v>
      </c>
      <c r="AW961" t="s">
        <v>41</v>
      </c>
      <c r="AX961" t="str">
        <f>VLOOKUP(Sheet1[[#This Row],[NPDES ID2]],Combined_Sheet__Major_Only___2[[NPDES ID2]:[ECHO BFR]],27,FALSE)</f>
        <v>-</v>
      </c>
      <c r="AY961" t="str">
        <f>VLOOKUP(Sheet1[[#This Row],[NPDES ID2]],Combined_Sheet__Major_Only___2[[NPDES ID2]:[ECHO BFR]],28,FALSE)</f>
        <v>-</v>
      </c>
      <c r="AZ961" t="str">
        <f>VLOOKUP(Sheet1[[#This Row],[NPDES ID2]],Combined_Sheet__Major_Only___2[[NPDES ID2]:[ECHO BFR]],29,FALSE)</f>
        <v>thickening, preliminaryOps</v>
      </c>
      <c r="BA961">
        <f>VLOOKUP(Sheet1[[#This Row],[NPDES ID2]],Combined_Sheet__Major_Only___2[[NPDES ID2]:[ECHO BFR]],17,FALSE)</f>
        <v>32.501221999999999</v>
      </c>
      <c r="BB961">
        <f>VLOOKUP(Sheet1[[#This Row],[NPDES ID2]],Combined_Sheet__Major_Only___2[[NPDES ID2]:[ECHO BFR]],18,FALSE)</f>
        <v>-97.019722000000002</v>
      </c>
      <c r="BC961" t="str">
        <f>IF(ISNUMBER(SEARCH("aerobic",$AW961)),"aerobic","")</f>
        <v>aerobic</v>
      </c>
      <c r="BD961" t="str">
        <f>IF(ISNUMBER(SEARCH("anaer",$AW961)),"anaer","")</f>
        <v/>
      </c>
      <c r="BE961" t="str">
        <f>IF(ISNUMBER(SEARCH("thickening",$AZ961)),"thickening","")</f>
        <v>thickening</v>
      </c>
      <c r="BF961" s="3" t="str">
        <f>IF(ISNUMBER(SEARCH("airDry",$AW961)),"airDry","")</f>
        <v/>
      </c>
      <c r="BG961" s="3" t="str">
        <f>IF(ISNUMBER(SEARCH("heatDry",$AY961)),"heatDry","")</f>
        <v/>
      </c>
      <c r="BH961" s="3" t="str">
        <f>IF(AND(ISNUMBER(SEARCH("aerobic",$AW961)),ISNUMBER(SEARCH("anaer",$AW961))),"Combined Aer and Anaer.","")</f>
        <v/>
      </c>
    </row>
    <row r="962" spans="1:60" x14ac:dyDescent="0.25">
      <c r="A962" s="4">
        <v>1759</v>
      </c>
      <c r="B962" t="s">
        <v>8234</v>
      </c>
      <c r="C962">
        <v>22</v>
      </c>
      <c r="D962">
        <v>4993.0143916747966</v>
      </c>
      <c r="E962">
        <v>4979.5282658233991</v>
      </c>
      <c r="F962">
        <v>3437.4936820704161</v>
      </c>
      <c r="G962">
        <v>6632.9627973316692</v>
      </c>
      <c r="H962">
        <v>-129.14560756255989</v>
      </c>
      <c r="I962">
        <v>-131.46508228655961</v>
      </c>
      <c r="J962">
        <v>-147.94260901596431</v>
      </c>
      <c r="K962">
        <v>-106.2074703357175</v>
      </c>
      <c r="L962">
        <v>13.09570015942646</v>
      </c>
      <c r="M962">
        <v>13.021332607005609</v>
      </c>
      <c r="N962">
        <v>12.775248594526531</v>
      </c>
      <c r="O962">
        <v>13.617998360220231</v>
      </c>
      <c r="P962">
        <v>0.51756757102317419</v>
      </c>
      <c r="Q962">
        <v>0.5215078136025495</v>
      </c>
      <c r="R962">
        <v>0.43502537357673587</v>
      </c>
      <c r="S962">
        <v>0.59172988058472575</v>
      </c>
      <c r="T962">
        <v>95606.429276815194</v>
      </c>
      <c r="U962">
        <v>95606.357834745315</v>
      </c>
      <c r="V962">
        <v>95542.374509095884</v>
      </c>
      <c r="W962">
        <v>95670.926774483072</v>
      </c>
      <c r="X962">
        <v>7230.7362368443191</v>
      </c>
      <c r="Y962">
        <v>7268.2002134603881</v>
      </c>
      <c r="Z962">
        <v>6954.8396685743101</v>
      </c>
      <c r="AA962">
        <v>7408.753878442154</v>
      </c>
      <c r="AB962">
        <v>1110.322466535237</v>
      </c>
      <c r="AC962">
        <v>1100.2010314776919</v>
      </c>
      <c r="AD962">
        <v>963.67862615731417</v>
      </c>
      <c r="AE962">
        <v>1274.066268530001</v>
      </c>
      <c r="AF962">
        <v>58.335473747300703</v>
      </c>
      <c r="AG962">
        <v>58.004168458608063</v>
      </c>
      <c r="AH962">
        <v>56.908070207010532</v>
      </c>
      <c r="AI962">
        <v>60.662054233770633</v>
      </c>
      <c r="AJ962">
        <v>0.48915945178378251</v>
      </c>
      <c r="AK962">
        <v>0.48915945445160919</v>
      </c>
      <c r="AL962">
        <v>0.48915884039557961</v>
      </c>
      <c r="AM962">
        <v>0.48916005963606679</v>
      </c>
      <c r="AN962">
        <v>0.97390465363632472</v>
      </c>
      <c r="AO962">
        <v>0.97390465363632472</v>
      </c>
      <c r="AP962">
        <v>0.97390465363632472</v>
      </c>
      <c r="AQ962">
        <v>0.97390465363632472</v>
      </c>
      <c r="AR962">
        <v>13.895320785916599</v>
      </c>
      <c r="AS962">
        <v>13.89532078591661</v>
      </c>
      <c r="AT962">
        <v>13.89532078591661</v>
      </c>
      <c r="AU962">
        <v>13.89532078591661</v>
      </c>
      <c r="AV962" t="str">
        <f>VLOOKUP(Sheet1[[#This Row],[NPDES ID2]],Combined_Sheet__Major_Only___2[[NPDES ID2]:[ECHO BFR]],3,FALSE)</f>
        <v>NC</v>
      </c>
      <c r="AW962" t="s">
        <v>41</v>
      </c>
      <c r="AX962" t="str">
        <f>VLOOKUP(Sheet1[[#This Row],[NPDES ID2]],Combined_Sheet__Major_Only___2[[NPDES ID2]:[ECHO BFR]],27,FALSE)</f>
        <v>-</v>
      </c>
      <c r="AY962" t="str">
        <f>VLOOKUP(Sheet1[[#This Row],[NPDES ID2]],Combined_Sheet__Major_Only___2[[NPDES ID2]:[ECHO BFR]],28,FALSE)</f>
        <v>-</v>
      </c>
      <c r="AZ962" t="str">
        <f>VLOOKUP(Sheet1[[#This Row],[NPDES ID2]],Combined_Sheet__Major_Only___2[[NPDES ID2]:[ECHO BFR]],29,FALSE)</f>
        <v>thickening</v>
      </c>
      <c r="BA962">
        <f>VLOOKUP(Sheet1[[#This Row],[NPDES ID2]],Combined_Sheet__Major_Only___2[[NPDES ID2]:[ECHO BFR]],17,FALSE)</f>
        <v>34.628061000000002</v>
      </c>
      <c r="BB962">
        <f>VLOOKUP(Sheet1[[#This Row],[NPDES ID2]],Combined_Sheet__Major_Only___2[[NPDES ID2]:[ECHO BFR]],18,FALSE)</f>
        <v>-78.590316000000001</v>
      </c>
      <c r="BC962" t="str">
        <f>IF(ISNUMBER(SEARCH("aerobic",$AW962)),"aerobic","")</f>
        <v>aerobic</v>
      </c>
      <c r="BD962" t="str">
        <f>IF(ISNUMBER(SEARCH("anaer",$AW962)),"anaer","")</f>
        <v/>
      </c>
      <c r="BE962" t="str">
        <f>IF(ISNUMBER(SEARCH("thickening",$AZ962)),"thickening","")</f>
        <v>thickening</v>
      </c>
      <c r="BF962" s="3" t="str">
        <f>IF(ISNUMBER(SEARCH("airDry",$AW962)),"airDry","")</f>
        <v/>
      </c>
      <c r="BG962" s="3" t="str">
        <f>IF(ISNUMBER(SEARCH("heatDry",$AY962)),"heatDry","")</f>
        <v/>
      </c>
      <c r="BH962" s="3" t="str">
        <f>IF(AND(ISNUMBER(SEARCH("aerobic",$AW962)),ISNUMBER(SEARCH("anaer",$AW962))),"Combined Aer and Anaer.","")</f>
        <v/>
      </c>
    </row>
    <row r="963" spans="1:60" x14ac:dyDescent="0.25">
      <c r="A963" s="4">
        <v>1560</v>
      </c>
      <c r="B963" t="s">
        <v>7339</v>
      </c>
      <c r="C963">
        <v>89.4</v>
      </c>
      <c r="D963">
        <v>1291.19141302707</v>
      </c>
      <c r="E963">
        <v>1290.62533813235</v>
      </c>
      <c r="F963">
        <v>908.33247915485595</v>
      </c>
      <c r="G963">
        <v>1701.2492587982899</v>
      </c>
      <c r="H963">
        <v>-126.3697937746707</v>
      </c>
      <c r="I963">
        <v>-128.78156082533459</v>
      </c>
      <c r="J963">
        <v>-145.26160184829169</v>
      </c>
      <c r="K963">
        <v>-103.314015189671</v>
      </c>
      <c r="L963">
        <v>54.298154835358297</v>
      </c>
      <c r="M963">
        <v>54.004540356697859</v>
      </c>
      <c r="N963">
        <v>53.03279576676394</v>
      </c>
      <c r="O963">
        <v>56.360484046114117</v>
      </c>
      <c r="P963">
        <v>2.1010135676104662</v>
      </c>
      <c r="Q963">
        <v>2.1210371813267859</v>
      </c>
      <c r="R963">
        <v>1.7614318890573799</v>
      </c>
      <c r="S963">
        <v>2.396796836661399</v>
      </c>
      <c r="T963">
        <v>95871.559164821083</v>
      </c>
      <c r="U963">
        <v>95871.487528370752</v>
      </c>
      <c r="V963">
        <v>95807.330116102152</v>
      </c>
      <c r="W963">
        <v>95936.232148073701</v>
      </c>
      <c r="X963">
        <v>7106.0161743233157</v>
      </c>
      <c r="Y963">
        <v>7141.1732935137879</v>
      </c>
      <c r="Z963">
        <v>6847.6758466440906</v>
      </c>
      <c r="AA963">
        <v>7272.5766125071787</v>
      </c>
      <c r="AB963">
        <v>1176.6854124909951</v>
      </c>
      <c r="AC963">
        <v>1164.3834722494089</v>
      </c>
      <c r="AD963">
        <v>1009.700581646148</v>
      </c>
      <c r="AE963">
        <v>1364.0548520620639</v>
      </c>
      <c r="AF963">
        <v>59.521812755020477</v>
      </c>
      <c r="AG963">
        <v>59.199820413599241</v>
      </c>
      <c r="AH963">
        <v>58.134993835741078</v>
      </c>
      <c r="AI963">
        <v>61.782444483748343</v>
      </c>
      <c r="AJ963">
        <v>0.50362889260386334</v>
      </c>
      <c r="AK963">
        <v>0.50362890392383064</v>
      </c>
      <c r="AL963">
        <v>0.50362629742268672</v>
      </c>
      <c r="AM963">
        <v>0.50363147278755427</v>
      </c>
      <c r="AN963">
        <v>0.9739741256841592</v>
      </c>
      <c r="AO963">
        <v>0.9739741256841592</v>
      </c>
      <c r="AP963">
        <v>0.9739741256841592</v>
      </c>
      <c r="AQ963">
        <v>0.9739741256841592</v>
      </c>
      <c r="AR963">
        <v>13.545589945752081</v>
      </c>
      <c r="AS963">
        <v>13.54558994575209</v>
      </c>
      <c r="AT963">
        <v>13.54558994575209</v>
      </c>
      <c r="AU963">
        <v>13.54558994575209</v>
      </c>
      <c r="AV963" t="str">
        <f>VLOOKUP(Sheet1[[#This Row],[NPDES ID2]],Combined_Sheet__Major_Only___2[[NPDES ID2]:[ECHO BFR]],3,FALSE)</f>
        <v>WA</v>
      </c>
      <c r="AW963" t="s">
        <v>41</v>
      </c>
      <c r="AX963" t="str">
        <f>VLOOKUP(Sheet1[[#This Row],[NPDES ID2]],Combined_Sheet__Major_Only___2[[NPDES ID2]:[ECHO BFR]],27,FALSE)</f>
        <v>-</v>
      </c>
      <c r="AY963" t="str">
        <f>VLOOKUP(Sheet1[[#This Row],[NPDES ID2]],Combined_Sheet__Major_Only___2[[NPDES ID2]:[ECHO BFR]],28,FALSE)</f>
        <v>-</v>
      </c>
      <c r="AZ963" t="str">
        <f>VLOOKUP(Sheet1[[#This Row],[NPDES ID2]],Combined_Sheet__Major_Only___2[[NPDES ID2]:[ECHO BFR]],29,FALSE)</f>
        <v>thickening</v>
      </c>
      <c r="BA963">
        <f>VLOOKUP(Sheet1[[#This Row],[NPDES ID2]],Combined_Sheet__Major_Only___2[[NPDES ID2]:[ECHO BFR]],17,FALSE)</f>
        <v>47.168534999999999</v>
      </c>
      <c r="BB963">
        <f>VLOOKUP(Sheet1[[#This Row],[NPDES ID2]],Combined_Sheet__Major_Only___2[[NPDES ID2]:[ECHO BFR]],18,FALSE)</f>
        <v>-122.033917</v>
      </c>
      <c r="BC963" t="str">
        <f>IF(ISNUMBER(SEARCH("aerobic",$AW963)),"aerobic","")</f>
        <v>aerobic</v>
      </c>
      <c r="BD963" t="str">
        <f>IF(ISNUMBER(SEARCH("anaer",$AW963)),"anaer","")</f>
        <v/>
      </c>
      <c r="BE963" t="str">
        <f>IF(ISNUMBER(SEARCH("thickening",$AZ963)),"thickening","")</f>
        <v>thickening</v>
      </c>
      <c r="BF963" s="2" t="str">
        <f>IF(ISNUMBER(SEARCH("airDry",$AW963)),"airDry","")</f>
        <v/>
      </c>
      <c r="BG963" s="2" t="str">
        <f>IF(ISNUMBER(SEARCH("heatDry",$AY963)),"heatDry","")</f>
        <v/>
      </c>
      <c r="BH963" s="2" t="str">
        <f>IF(AND(ISNUMBER(SEARCH("aerobic",$AW963)),ISNUMBER(SEARCH("anaer",$AW963))),"Combined Aer and Anaer.","")</f>
        <v/>
      </c>
    </row>
    <row r="964" spans="1:60" x14ac:dyDescent="0.25">
      <c r="A964" s="4">
        <v>236</v>
      </c>
      <c r="B964" t="s">
        <v>1231</v>
      </c>
      <c r="C964">
        <v>2287.25</v>
      </c>
      <c r="D964">
        <v>615.7446224606191</v>
      </c>
      <c r="E964">
        <v>618.59368739864362</v>
      </c>
      <c r="F964">
        <v>525.59317130730005</v>
      </c>
      <c r="G964">
        <v>718.97987169203532</v>
      </c>
      <c r="H964">
        <v>-124.5251194524167</v>
      </c>
      <c r="I964">
        <v>-126.9270407290784</v>
      </c>
      <c r="J964">
        <v>-143.09379243390359</v>
      </c>
      <c r="K964">
        <v>-101.5395145815653</v>
      </c>
      <c r="L964">
        <v>1399.0766051096771</v>
      </c>
      <c r="M964">
        <v>1391.6676229979889</v>
      </c>
      <c r="N964">
        <v>1367.010259613236</v>
      </c>
      <c r="O964">
        <v>1451.293276725778</v>
      </c>
      <c r="P964">
        <v>53.725153443912824</v>
      </c>
      <c r="Q964">
        <v>54.2767294963963</v>
      </c>
      <c r="R964">
        <v>45.005289019726597</v>
      </c>
      <c r="S964">
        <v>61.247053338134712</v>
      </c>
      <c r="T964">
        <v>96111.249359462076</v>
      </c>
      <c r="U964">
        <v>96111.177547282467</v>
      </c>
      <c r="V964">
        <v>96046.862752321365</v>
      </c>
      <c r="W964">
        <v>96176.080990139482</v>
      </c>
      <c r="X964">
        <v>7073.3365567491346</v>
      </c>
      <c r="Y964">
        <v>7107.6310284340116</v>
      </c>
      <c r="Z964">
        <v>6820.6105831578861</v>
      </c>
      <c r="AA964">
        <v>7236.3898567999204</v>
      </c>
      <c r="AB964">
        <v>1149.8939167067449</v>
      </c>
      <c r="AC964">
        <v>1138.4830719071911</v>
      </c>
      <c r="AD964">
        <v>989.18673776122694</v>
      </c>
      <c r="AE964">
        <v>1329.9048452368629</v>
      </c>
      <c r="AF964">
        <v>59.953970783648849</v>
      </c>
      <c r="AG964">
        <v>59.633120412443994</v>
      </c>
      <c r="AH964">
        <v>58.586802471601473</v>
      </c>
      <c r="AI964">
        <v>62.189025019589863</v>
      </c>
      <c r="AJ964">
        <v>0.50890138892619174</v>
      </c>
      <c r="AK964">
        <v>0.50890167589046786</v>
      </c>
      <c r="AL964">
        <v>0.5088347947700872</v>
      </c>
      <c r="AM964">
        <v>0.50896760778566996</v>
      </c>
      <c r="AN964">
        <v>0.97403661416149245</v>
      </c>
      <c r="AO964">
        <v>0.97403661416149245</v>
      </c>
      <c r="AP964">
        <v>0.97403661416149245</v>
      </c>
      <c r="AQ964">
        <v>0.97403661416149245</v>
      </c>
      <c r="AR964">
        <v>13.79506276521194</v>
      </c>
      <c r="AS964">
        <v>13.79506276521194</v>
      </c>
      <c r="AT964">
        <v>13.79506276521194</v>
      </c>
      <c r="AU964">
        <v>13.79506276521194</v>
      </c>
      <c r="AV964" t="str">
        <f>VLOOKUP(Sheet1[[#This Row],[NPDES ID2]],Combined_Sheet__Major_Only___2[[NPDES ID2]:[ECHO BFR]],3,FALSE)</f>
        <v>TX</v>
      </c>
      <c r="AW964" t="s">
        <v>41</v>
      </c>
      <c r="AX964" t="str">
        <f>VLOOKUP(Sheet1[[#This Row],[NPDES ID2]],Combined_Sheet__Major_Only___2[[NPDES ID2]:[ECHO BFR]],27,FALSE)</f>
        <v>-</v>
      </c>
      <c r="AY964" t="str">
        <f>VLOOKUP(Sheet1[[#This Row],[NPDES ID2]],Combined_Sheet__Major_Only___2[[NPDES ID2]:[ECHO BFR]],28,FALSE)</f>
        <v>-</v>
      </c>
      <c r="AZ964" t="str">
        <f>VLOOKUP(Sheet1[[#This Row],[NPDES ID2]],Combined_Sheet__Major_Only___2[[NPDES ID2]:[ECHO BFR]],29,FALSE)</f>
        <v>thickening</v>
      </c>
      <c r="BA964">
        <f>VLOOKUP(Sheet1[[#This Row],[NPDES ID2]],Combined_Sheet__Major_Only___2[[NPDES ID2]:[ECHO BFR]],17,FALSE)</f>
        <v>29.670850000000002</v>
      </c>
      <c r="BB964">
        <f>VLOOKUP(Sheet1[[#This Row],[NPDES ID2]],Combined_Sheet__Major_Only___2[[NPDES ID2]:[ECHO BFR]],18,FALSE)</f>
        <v>-95.541439999999994</v>
      </c>
      <c r="BC964" t="str">
        <f>IF(ISNUMBER(SEARCH("aerobic",$AW964)),"aerobic","")</f>
        <v>aerobic</v>
      </c>
      <c r="BD964" t="str">
        <f>IF(ISNUMBER(SEARCH("anaer",$AW964)),"anaer","")</f>
        <v/>
      </c>
      <c r="BE964" t="str">
        <f>IF(ISNUMBER(SEARCH("thickening",$AZ964)),"thickening","")</f>
        <v>thickening</v>
      </c>
      <c r="BF964" s="2" t="str">
        <f>IF(ISNUMBER(SEARCH("airDry",$AW964)),"airDry","")</f>
        <v/>
      </c>
      <c r="BG964" s="2" t="str">
        <f>IF(ISNUMBER(SEARCH("heatDry",$AY964)),"heatDry","")</f>
        <v/>
      </c>
      <c r="BH964" s="2" t="str">
        <f>IF(AND(ISNUMBER(SEARCH("aerobic",$AW964)),ISNUMBER(SEARCH("anaer",$AW964))),"Combined Aer and Anaer.","")</f>
        <v/>
      </c>
    </row>
    <row r="965" spans="1:60" x14ac:dyDescent="0.25">
      <c r="A965" s="4">
        <v>1558</v>
      </c>
      <c r="B965" t="s">
        <v>7331</v>
      </c>
      <c r="C965">
        <v>90.29</v>
      </c>
      <c r="D965">
        <v>1282.3823944221599</v>
      </c>
      <c r="E965">
        <v>1281.8135879161671</v>
      </c>
      <c r="F965">
        <v>902.40276190266275</v>
      </c>
      <c r="G965">
        <v>1689.512306928566</v>
      </c>
      <c r="H965">
        <v>-126.6459499497373</v>
      </c>
      <c r="I965">
        <v>-129.05096107895329</v>
      </c>
      <c r="J965">
        <v>-145.56799803837259</v>
      </c>
      <c r="K965">
        <v>-103.6059417259728</v>
      </c>
      <c r="L965">
        <v>54.726189031890478</v>
      </c>
      <c r="M965">
        <v>54.428763087351257</v>
      </c>
      <c r="N965">
        <v>53.444395380712791</v>
      </c>
      <c r="O965">
        <v>56.815300988911822</v>
      </c>
      <c r="P965">
        <v>2.122157542157169</v>
      </c>
      <c r="Q965">
        <v>2.1419644585762279</v>
      </c>
      <c r="R965">
        <v>1.7796216601141419</v>
      </c>
      <c r="S965">
        <v>2.4213495933002829</v>
      </c>
      <c r="T965">
        <v>96270.762129016861</v>
      </c>
      <c r="U965">
        <v>96270.690199890174</v>
      </c>
      <c r="V965">
        <v>96206.270667439923</v>
      </c>
      <c r="W965">
        <v>96335.699338857157</v>
      </c>
      <c r="X965">
        <v>7150.3045982170206</v>
      </c>
      <c r="Y965">
        <v>7185.8498485092132</v>
      </c>
      <c r="Z965">
        <v>6889.0498764033173</v>
      </c>
      <c r="AA965">
        <v>7318.7571247057786</v>
      </c>
      <c r="AB965">
        <v>1313.8249231341861</v>
      </c>
      <c r="AC965">
        <v>1297.021683428944</v>
      </c>
      <c r="AD965">
        <v>1109.0223133123011</v>
      </c>
      <c r="AE965">
        <v>1547.750381840631</v>
      </c>
      <c r="AF965">
        <v>59.399700739790163</v>
      </c>
      <c r="AG965">
        <v>59.07673868926296</v>
      </c>
      <c r="AH965">
        <v>58.008727097242897</v>
      </c>
      <c r="AI965">
        <v>61.66711457172282</v>
      </c>
      <c r="AJ965">
        <v>0.50213922495491137</v>
      </c>
      <c r="AK965">
        <v>0.50213923672146565</v>
      </c>
      <c r="AL965">
        <v>0.5021365273337145</v>
      </c>
      <c r="AM965">
        <v>0.50214190698729932</v>
      </c>
      <c r="AN965">
        <v>0.97407803393686665</v>
      </c>
      <c r="AO965">
        <v>0.97407803393686698</v>
      </c>
      <c r="AP965">
        <v>0.97407803393686698</v>
      </c>
      <c r="AQ965">
        <v>0.97407803393686698</v>
      </c>
      <c r="AR965">
        <v>12.72349328154078</v>
      </c>
      <c r="AS965">
        <v>12.72349328154078</v>
      </c>
      <c r="AT965">
        <v>12.72349328154078</v>
      </c>
      <c r="AU965">
        <v>12.72349328154078</v>
      </c>
      <c r="AV965" t="str">
        <f>VLOOKUP(Sheet1[[#This Row],[NPDES ID2]],Combined_Sheet__Major_Only___2[[NPDES ID2]:[ECHO BFR]],3,FALSE)</f>
        <v>NC</v>
      </c>
      <c r="AW965" t="s">
        <v>41</v>
      </c>
      <c r="AX965" t="str">
        <f>VLOOKUP(Sheet1[[#This Row],[NPDES ID2]],Combined_Sheet__Major_Only___2[[NPDES ID2]:[ECHO BFR]],27,FALSE)</f>
        <v>-</v>
      </c>
      <c r="AY965" t="str">
        <f>VLOOKUP(Sheet1[[#This Row],[NPDES ID2]],Combined_Sheet__Major_Only___2[[NPDES ID2]:[ECHO BFR]],28,FALSE)</f>
        <v>-</v>
      </c>
      <c r="AZ965" t="str">
        <f>VLOOKUP(Sheet1[[#This Row],[NPDES ID2]],Combined_Sheet__Major_Only___2[[NPDES ID2]:[ECHO BFR]],29,FALSE)</f>
        <v>thickening</v>
      </c>
      <c r="BA965">
        <f>VLOOKUP(Sheet1[[#This Row],[NPDES ID2]],Combined_Sheet__Major_Only___2[[NPDES ID2]:[ECHO BFR]],17,FALSE)</f>
        <v>36.273099999999999</v>
      </c>
      <c r="BB965">
        <f>VLOOKUP(Sheet1[[#This Row],[NPDES ID2]],Combined_Sheet__Major_Only___2[[NPDES ID2]:[ECHO BFR]],18,FALSE)</f>
        <v>-76.993099999999998</v>
      </c>
      <c r="BC965" t="str">
        <f>IF(ISNUMBER(SEARCH("aerobic",$AW965)),"aerobic","")</f>
        <v>aerobic</v>
      </c>
      <c r="BD965" t="str">
        <f>IF(ISNUMBER(SEARCH("anaer",$AW965)),"anaer","")</f>
        <v/>
      </c>
      <c r="BE965" t="str">
        <f>IF(ISNUMBER(SEARCH("thickening",$AZ965)),"thickening","")</f>
        <v>thickening</v>
      </c>
      <c r="BF965" s="2" t="str">
        <f>IF(ISNUMBER(SEARCH("airDry",$AW965)),"airDry","")</f>
        <v/>
      </c>
      <c r="BG965" s="2" t="str">
        <f>IF(ISNUMBER(SEARCH("heatDry",$AY965)),"heatDry","")</f>
        <v/>
      </c>
      <c r="BH965" s="2" t="str">
        <f>IF(AND(ISNUMBER(SEARCH("aerobic",$AW965)),ISNUMBER(SEARCH("anaer",$AW965))),"Combined Aer and Anaer.","")</f>
        <v/>
      </c>
    </row>
    <row r="966" spans="1:60" x14ac:dyDescent="0.25">
      <c r="A966" s="4">
        <v>1339</v>
      </c>
      <c r="B966" t="s">
        <v>6363</v>
      </c>
      <c r="C966">
        <v>164.9</v>
      </c>
      <c r="D966">
        <v>751.48036489378194</v>
      </c>
      <c r="E966">
        <v>749.62118861264423</v>
      </c>
      <c r="F966">
        <v>543.12740905779788</v>
      </c>
      <c r="G966">
        <v>979.17869235564547</v>
      </c>
      <c r="H966">
        <v>-123.6665748350989</v>
      </c>
      <c r="I966">
        <v>-126.1721673026109</v>
      </c>
      <c r="J966">
        <v>-142.2520439875735</v>
      </c>
      <c r="K966">
        <v>-100.4994855846894</v>
      </c>
      <c r="L966">
        <v>102.17205646640549</v>
      </c>
      <c r="M966">
        <v>101.64651322556919</v>
      </c>
      <c r="N966">
        <v>99.906808946949397</v>
      </c>
      <c r="O966">
        <v>105.8639158107095</v>
      </c>
      <c r="P966">
        <v>3.8712133543693121</v>
      </c>
      <c r="Q966">
        <v>3.9061763290532259</v>
      </c>
      <c r="R966">
        <v>3.237262562626098</v>
      </c>
      <c r="S966">
        <v>4.4084472422097667</v>
      </c>
      <c r="T966">
        <v>96702.3283182827</v>
      </c>
      <c r="U966">
        <v>96702.256072752454</v>
      </c>
      <c r="V966">
        <v>96637.553170142011</v>
      </c>
      <c r="W966">
        <v>96767.55117545469</v>
      </c>
      <c r="X966">
        <v>7025.7581804832607</v>
      </c>
      <c r="Y966">
        <v>7058.8604548309904</v>
      </c>
      <c r="Z966">
        <v>6782.6620565048306</v>
      </c>
      <c r="AA966">
        <v>7182.3863646606987</v>
      </c>
      <c r="AB966">
        <v>1276.6683873070899</v>
      </c>
      <c r="AC966">
        <v>1261.378964926118</v>
      </c>
      <c r="AD966">
        <v>1079.0465703739919</v>
      </c>
      <c r="AE966">
        <v>1502.941394324926</v>
      </c>
      <c r="AF966">
        <v>60.721474079832831</v>
      </c>
      <c r="AG966">
        <v>60.408888194342978</v>
      </c>
      <c r="AH966">
        <v>59.375746880621158</v>
      </c>
      <c r="AI966">
        <v>62.915376166342107</v>
      </c>
      <c r="AJ966">
        <v>0.51826736053344913</v>
      </c>
      <c r="AK966">
        <v>0.51826738247952897</v>
      </c>
      <c r="AL966">
        <v>0.51826232703404129</v>
      </c>
      <c r="AM966">
        <v>0.5182723649705675</v>
      </c>
      <c r="AN966">
        <v>0.97418943667171842</v>
      </c>
      <c r="AO966">
        <v>0.97418943667171831</v>
      </c>
      <c r="AP966">
        <v>0.97418943667171831</v>
      </c>
      <c r="AQ966">
        <v>0.97418943667171831</v>
      </c>
      <c r="AR966">
        <v>13.08944778785788</v>
      </c>
      <c r="AS966">
        <v>13.08944778785788</v>
      </c>
      <c r="AT966">
        <v>13.08944778785788</v>
      </c>
      <c r="AU966">
        <v>13.08944778785788</v>
      </c>
      <c r="AV966" t="str">
        <f>VLOOKUP(Sheet1[[#This Row],[NPDES ID2]],Combined_Sheet__Major_Only___2[[NPDES ID2]:[ECHO BFR]],3,FALSE)</f>
        <v>NC</v>
      </c>
      <c r="AW966" t="s">
        <v>41</v>
      </c>
      <c r="AX966" t="str">
        <f>VLOOKUP(Sheet1[[#This Row],[NPDES ID2]],Combined_Sheet__Major_Only___2[[NPDES ID2]:[ECHO BFR]],27,FALSE)</f>
        <v>-</v>
      </c>
      <c r="AY966" t="str">
        <f>VLOOKUP(Sheet1[[#This Row],[NPDES ID2]],Combined_Sheet__Major_Only___2[[NPDES ID2]:[ECHO BFR]],28,FALSE)</f>
        <v>-</v>
      </c>
      <c r="AZ966" t="str">
        <f>VLOOKUP(Sheet1[[#This Row],[NPDES ID2]],Combined_Sheet__Major_Only___2[[NPDES ID2]:[ECHO BFR]],29,FALSE)</f>
        <v>thickening</v>
      </c>
      <c r="BA966">
        <f>VLOOKUP(Sheet1[[#This Row],[NPDES ID2]],Combined_Sheet__Major_Only___2[[NPDES ID2]:[ECHO BFR]],17,FALSE)</f>
        <v>36.070540000000001</v>
      </c>
      <c r="BB966">
        <f>VLOOKUP(Sheet1[[#This Row],[NPDES ID2]],Combined_Sheet__Major_Only___2[[NPDES ID2]:[ECHO BFR]],18,FALSE)</f>
        <v>-78.426609999999997</v>
      </c>
      <c r="BC966" t="str">
        <f>IF(ISNUMBER(SEARCH("aerobic",$AW966)),"aerobic","")</f>
        <v>aerobic</v>
      </c>
      <c r="BD966" t="str">
        <f>IF(ISNUMBER(SEARCH("anaer",$AW966)),"anaer","")</f>
        <v/>
      </c>
      <c r="BE966" t="str">
        <f>IF(ISNUMBER(SEARCH("thickening",$AZ966)),"thickening","")</f>
        <v>thickening</v>
      </c>
      <c r="BF966" s="3" t="str">
        <f>IF(ISNUMBER(SEARCH("airDry",$AW966)),"airDry","")</f>
        <v/>
      </c>
      <c r="BG966" s="3" t="str">
        <f>IF(ISNUMBER(SEARCH("heatDry",$AY966)),"heatDry","")</f>
        <v/>
      </c>
      <c r="BH966" s="3" t="str">
        <f>IF(AND(ISNUMBER(SEARCH("aerobic",$AW966)),ISNUMBER(SEARCH("anaer",$AW966))),"Combined Aer and Anaer.","")</f>
        <v/>
      </c>
    </row>
    <row r="967" spans="1:60" x14ac:dyDescent="0.25">
      <c r="A967" s="4">
        <v>489</v>
      </c>
      <c r="B967" t="s">
        <v>2429</v>
      </c>
      <c r="C967">
        <v>392.62110000000001</v>
      </c>
      <c r="D967">
        <v>437.76644055843252</v>
      </c>
      <c r="E967">
        <v>442.88757245336728</v>
      </c>
      <c r="F967">
        <v>334.70625440166009</v>
      </c>
      <c r="G967">
        <v>540.16758886664923</v>
      </c>
      <c r="H967">
        <v>-124.49714905123361</v>
      </c>
      <c r="I967">
        <v>-127.03884367322691</v>
      </c>
      <c r="J967">
        <v>-143.16375107357649</v>
      </c>
      <c r="K967">
        <v>-101.46337955735081</v>
      </c>
      <c r="L967">
        <v>241.5724709871443</v>
      </c>
      <c r="M967">
        <v>240.30822592499231</v>
      </c>
      <c r="N967">
        <v>236.12059989422681</v>
      </c>
      <c r="O967">
        <v>250.45695204942359</v>
      </c>
      <c r="P967">
        <v>9.2205494774008248</v>
      </c>
      <c r="Q967">
        <v>9.3103338262008961</v>
      </c>
      <c r="R967">
        <v>7.7176225324512</v>
      </c>
      <c r="S967">
        <v>10.50659420896104</v>
      </c>
      <c r="T967">
        <v>96984.938883007242</v>
      </c>
      <c r="U967">
        <v>96984.86643028057</v>
      </c>
      <c r="V967">
        <v>96919.97796308469</v>
      </c>
      <c r="W967">
        <v>97050.348795967569</v>
      </c>
      <c r="X967">
        <v>7095.8394314899979</v>
      </c>
      <c r="Y967">
        <v>7129.8737569991663</v>
      </c>
      <c r="Z967">
        <v>6845.9760327971926</v>
      </c>
      <c r="AA967">
        <v>7256.8821259229617</v>
      </c>
      <c r="AB967">
        <v>1407.4445915090459</v>
      </c>
      <c r="AC967">
        <v>1387.2024898606819</v>
      </c>
      <c r="AD967">
        <v>1171.98798484139</v>
      </c>
      <c r="AE967">
        <v>1681.2120370069349</v>
      </c>
      <c r="AF967">
        <v>60.299193019343058</v>
      </c>
      <c r="AG967">
        <v>59.983010586399523</v>
      </c>
      <c r="AH967">
        <v>58.939614889838893</v>
      </c>
      <c r="AI967">
        <v>62.516391556015009</v>
      </c>
      <c r="AJ967">
        <v>0.51311388177489325</v>
      </c>
      <c r="AK967">
        <v>0.51311393483450285</v>
      </c>
      <c r="AL967">
        <v>0.51310169568520658</v>
      </c>
      <c r="AM967">
        <v>0.51312599769995471</v>
      </c>
      <c r="AN967">
        <v>0.974261871238012</v>
      </c>
      <c r="AO967">
        <v>0.974261871238012</v>
      </c>
      <c r="AP967">
        <v>0.974261871238012</v>
      </c>
      <c r="AQ967">
        <v>0.974261871238012</v>
      </c>
      <c r="AR967">
        <v>12.375905752188739</v>
      </c>
      <c r="AS967">
        <v>12.37590575218873</v>
      </c>
      <c r="AT967">
        <v>12.37590575218873</v>
      </c>
      <c r="AU967">
        <v>12.37590575218873</v>
      </c>
      <c r="AV967" t="str">
        <f>VLOOKUP(Sheet1[[#This Row],[NPDES ID2]],Combined_Sheet__Major_Only___2[[NPDES ID2]:[ECHO BFR]],3,FALSE)</f>
        <v>TX</v>
      </c>
      <c r="AW967" t="s">
        <v>41</v>
      </c>
      <c r="AX967" t="str">
        <f>VLOOKUP(Sheet1[[#This Row],[NPDES ID2]],Combined_Sheet__Major_Only___2[[NPDES ID2]:[ECHO BFR]],27,FALSE)</f>
        <v>other</v>
      </c>
      <c r="AY967" t="str">
        <f>VLOOKUP(Sheet1[[#This Row],[NPDES ID2]],Combined_Sheet__Major_Only___2[[NPDES ID2]:[ECHO BFR]],28,FALSE)</f>
        <v>-</v>
      </c>
      <c r="AZ967" t="str">
        <f>VLOOKUP(Sheet1[[#This Row],[NPDES ID2]],Combined_Sheet__Major_Only___2[[NPDES ID2]:[ECHO BFR]],29,FALSE)</f>
        <v>thickening</v>
      </c>
      <c r="BA967">
        <f>VLOOKUP(Sheet1[[#This Row],[NPDES ID2]],Combined_Sheet__Major_Only___2[[NPDES ID2]:[ECHO BFR]],17,FALSE)</f>
        <v>29.784407999999999</v>
      </c>
      <c r="BB967">
        <f>VLOOKUP(Sheet1[[#This Row],[NPDES ID2]],Combined_Sheet__Major_Only___2[[NPDES ID2]:[ECHO BFR]],18,FALSE)</f>
        <v>-95.105784999999997</v>
      </c>
      <c r="BC967" t="str">
        <f>IF(ISNUMBER(SEARCH("aerobic",$AW967)),"aerobic","")</f>
        <v>aerobic</v>
      </c>
      <c r="BD967" t="str">
        <f>IF(ISNUMBER(SEARCH("anaer",$AW967)),"anaer","")</f>
        <v/>
      </c>
      <c r="BE967" t="str">
        <f>IF(ISNUMBER(SEARCH("thickening",$AZ967)),"thickening","")</f>
        <v>thickening</v>
      </c>
      <c r="BF967" s="3" t="str">
        <f>IF(ISNUMBER(SEARCH("airDry",$AW967)),"airDry","")</f>
        <v/>
      </c>
      <c r="BG967" s="3" t="str">
        <f>IF(ISNUMBER(SEARCH("heatDry",$AY967)),"heatDry","")</f>
        <v/>
      </c>
      <c r="BH967" s="3" t="str">
        <f>IF(AND(ISNUMBER(SEARCH("aerobic",$AW967)),ISNUMBER(SEARCH("anaer",$AW967))),"Combined Aer and Anaer.","")</f>
        <v/>
      </c>
    </row>
    <row r="968" spans="1:60" x14ac:dyDescent="0.25">
      <c r="A968" s="4">
        <v>573</v>
      </c>
      <c r="B968" t="s">
        <v>2810</v>
      </c>
      <c r="C968">
        <v>168.65</v>
      </c>
      <c r="D968">
        <v>761.46692950496845</v>
      </c>
      <c r="E968">
        <v>759.01764825396481</v>
      </c>
      <c r="F968">
        <v>551.03161113497993</v>
      </c>
      <c r="G968">
        <v>991.63241755350282</v>
      </c>
      <c r="H968">
        <v>-127.8092174920553</v>
      </c>
      <c r="I968">
        <v>-130.20261662103761</v>
      </c>
      <c r="J968">
        <v>-146.7085566421602</v>
      </c>
      <c r="K968">
        <v>-104.8598159899223</v>
      </c>
      <c r="L968">
        <v>101.3258793529951</v>
      </c>
      <c r="M968">
        <v>100.7633097017796</v>
      </c>
      <c r="N968">
        <v>98.901050025513712</v>
      </c>
      <c r="O968">
        <v>105.27782675437101</v>
      </c>
      <c r="P968">
        <v>3.965704359491935</v>
      </c>
      <c r="Q968">
        <v>3.9993927517445949</v>
      </c>
      <c r="R968">
        <v>3.329362258594518</v>
      </c>
      <c r="S968">
        <v>4.5291786123240483</v>
      </c>
      <c r="T968">
        <v>97013.906841541087</v>
      </c>
      <c r="U968">
        <v>97013.834367576463</v>
      </c>
      <c r="V968">
        <v>96948.926879763938</v>
      </c>
      <c r="W968">
        <v>97079.335927968321</v>
      </c>
      <c r="X968">
        <v>7269.3101666741049</v>
      </c>
      <c r="Y968">
        <v>7306.181587202107</v>
      </c>
      <c r="Z968">
        <v>6998.00050801827</v>
      </c>
      <c r="AA968">
        <v>7444.3116397944177</v>
      </c>
      <c r="AB968">
        <v>1284.462104652946</v>
      </c>
      <c r="AC968">
        <v>1269.22381794014</v>
      </c>
      <c r="AD968">
        <v>1091.413966135508</v>
      </c>
      <c r="AE968">
        <v>1503.3840940273369</v>
      </c>
      <c r="AF968">
        <v>58.879621991039251</v>
      </c>
      <c r="AG968">
        <v>58.552465144843858</v>
      </c>
      <c r="AH968">
        <v>57.471096358291653</v>
      </c>
      <c r="AI968">
        <v>61.175872665457419</v>
      </c>
      <c r="AJ968">
        <v>0.49579545519534429</v>
      </c>
      <c r="AK968">
        <v>0.49579547685390601</v>
      </c>
      <c r="AL968">
        <v>0.49579048749332622</v>
      </c>
      <c r="AM968">
        <v>0.49580039421671418</v>
      </c>
      <c r="AN968">
        <v>0.97426927291172982</v>
      </c>
      <c r="AO968">
        <v>0.97426927291172982</v>
      </c>
      <c r="AP968">
        <v>0.97426927291172982</v>
      </c>
      <c r="AQ968">
        <v>0.97426927291172982</v>
      </c>
      <c r="AR968">
        <v>12.89825215299097</v>
      </c>
      <c r="AS968">
        <v>12.89825215299097</v>
      </c>
      <c r="AT968">
        <v>12.89825215299097</v>
      </c>
      <c r="AU968">
        <v>12.89825215299097</v>
      </c>
      <c r="AV968" t="str">
        <f>VLOOKUP(Sheet1[[#This Row],[NPDES ID2]],Combined_Sheet__Major_Only___2[[NPDES ID2]:[ECHO BFR]],3,FALSE)</f>
        <v>TX</v>
      </c>
      <c r="AW968" t="s">
        <v>41</v>
      </c>
      <c r="AX968" t="str">
        <f>VLOOKUP(Sheet1[[#This Row],[NPDES ID2]],Combined_Sheet__Major_Only___2[[NPDES ID2]:[ECHO BFR]],27,FALSE)</f>
        <v>other</v>
      </c>
      <c r="AY968" t="str">
        <f>VLOOKUP(Sheet1[[#This Row],[NPDES ID2]],Combined_Sheet__Major_Only___2[[NPDES ID2]:[ECHO BFR]],28,FALSE)</f>
        <v>-</v>
      </c>
      <c r="AZ968" t="str">
        <f>VLOOKUP(Sheet1[[#This Row],[NPDES ID2]],Combined_Sheet__Major_Only___2[[NPDES ID2]:[ECHO BFR]],29,FALSE)</f>
        <v>thickening</v>
      </c>
      <c r="BA968">
        <f>VLOOKUP(Sheet1[[#This Row],[NPDES ID2]],Combined_Sheet__Major_Only___2[[NPDES ID2]:[ECHO BFR]],17,FALSE)</f>
        <v>32.997140000000002</v>
      </c>
      <c r="BB968">
        <f>VLOOKUP(Sheet1[[#This Row],[NPDES ID2]],Combined_Sheet__Major_Only___2[[NPDES ID2]:[ECHO BFR]],18,FALSE)</f>
        <v>-97.186920000000001</v>
      </c>
      <c r="BC968" t="str">
        <f>IF(ISNUMBER(SEARCH("aerobic",$AW968)),"aerobic","")</f>
        <v>aerobic</v>
      </c>
      <c r="BD968" t="str">
        <f>IF(ISNUMBER(SEARCH("anaer",$AW968)),"anaer","")</f>
        <v/>
      </c>
      <c r="BE968" t="str">
        <f>IF(ISNUMBER(SEARCH("thickening",$AZ968)),"thickening","")</f>
        <v>thickening</v>
      </c>
      <c r="BF968" s="3" t="str">
        <f>IF(ISNUMBER(SEARCH("airDry",$AW968)),"airDry","")</f>
        <v/>
      </c>
      <c r="BG968" s="3" t="str">
        <f>IF(ISNUMBER(SEARCH("heatDry",$AY968)),"heatDry","")</f>
        <v/>
      </c>
      <c r="BH968" s="3" t="str">
        <f>IF(AND(ISNUMBER(SEARCH("aerobic",$AW968)),ISNUMBER(SEARCH("anaer",$AW968))),"Combined Aer and Anaer.","")</f>
        <v/>
      </c>
    </row>
    <row r="969" spans="1:60" x14ac:dyDescent="0.25">
      <c r="A969" s="4">
        <v>2434</v>
      </c>
      <c r="B969" t="s">
        <v>11345</v>
      </c>
      <c r="C969">
        <v>247</v>
      </c>
      <c r="D969">
        <v>532.65884165818306</v>
      </c>
      <c r="E969">
        <v>534.54568887816254</v>
      </c>
      <c r="F969">
        <v>396.77113821335467</v>
      </c>
      <c r="G969">
        <v>686.12112460067249</v>
      </c>
      <c r="H969">
        <v>-117.1912610707079</v>
      </c>
      <c r="I969">
        <v>-119.5150799490245</v>
      </c>
      <c r="J969">
        <v>-135.11162475871919</v>
      </c>
      <c r="K969">
        <v>-93.70740516293111</v>
      </c>
      <c r="L969">
        <v>160.8616878956166</v>
      </c>
      <c r="M969">
        <v>160.1364997452732</v>
      </c>
      <c r="N969">
        <v>157.73538038856191</v>
      </c>
      <c r="O969">
        <v>165.95670707956469</v>
      </c>
      <c r="P969">
        <v>5.7822631356474083</v>
      </c>
      <c r="Q969">
        <v>5.8503344124749486</v>
      </c>
      <c r="R969">
        <v>4.8032839007521417</v>
      </c>
      <c r="S969">
        <v>6.5883967741772684</v>
      </c>
      <c r="T969">
        <v>97529.231187057812</v>
      </c>
      <c r="U969">
        <v>97529.15833528222</v>
      </c>
      <c r="V969">
        <v>97463.912480966523</v>
      </c>
      <c r="W969">
        <v>97595.001359112081</v>
      </c>
      <c r="X969">
        <v>6740.7938133594698</v>
      </c>
      <c r="Y969">
        <v>6768.4596384096267</v>
      </c>
      <c r="Z969">
        <v>6536.2315919121147</v>
      </c>
      <c r="AA969">
        <v>6872.4358143362906</v>
      </c>
      <c r="AB969">
        <v>1013.7563380943579</v>
      </c>
      <c r="AC969">
        <v>1006.334757959874</v>
      </c>
      <c r="AD969">
        <v>882.07983469883811</v>
      </c>
      <c r="AE969">
        <v>1162.5227022028621</v>
      </c>
      <c r="AF969">
        <v>63.8246314857291</v>
      </c>
      <c r="AG969">
        <v>63.536533516624409</v>
      </c>
      <c r="AH969">
        <v>62.584978138630497</v>
      </c>
      <c r="AI969">
        <v>65.845889160918844</v>
      </c>
      <c r="AJ969">
        <v>0.55616111840080373</v>
      </c>
      <c r="AK969">
        <v>0.55616115096467689</v>
      </c>
      <c r="AL969">
        <v>0.55615364695332825</v>
      </c>
      <c r="AM969">
        <v>0.55616854674154359</v>
      </c>
      <c r="AN969">
        <v>0.97440023683748511</v>
      </c>
      <c r="AO969">
        <v>0.97440023683748489</v>
      </c>
      <c r="AP969">
        <v>0.97440023683748489</v>
      </c>
      <c r="AQ969">
        <v>0.97440023683748489</v>
      </c>
      <c r="AR969">
        <v>15.40025226717106</v>
      </c>
      <c r="AS969">
        <v>15.40025226717106</v>
      </c>
      <c r="AT969">
        <v>15.40025226717106</v>
      </c>
      <c r="AU969">
        <v>15.40025226717106</v>
      </c>
      <c r="AV969" t="str">
        <f>VLOOKUP(Sheet1[[#This Row],[NPDES ID2]],Combined_Sheet__Major_Only___2[[NPDES ID2]:[ECHO BFR]],3,FALSE)</f>
        <v>KS</v>
      </c>
      <c r="AW969" t="s">
        <v>4408</v>
      </c>
      <c r="AX969" t="str">
        <f>VLOOKUP(Sheet1[[#This Row],[NPDES ID2]],Combined_Sheet__Major_Only___2[[NPDES ID2]:[ECHO BFR]],27,FALSE)</f>
        <v>tempSludgeStore</v>
      </c>
      <c r="AY969" t="str">
        <f>VLOOKUP(Sheet1[[#This Row],[NPDES ID2]],Combined_Sheet__Major_Only___2[[NPDES ID2]:[ECHO BFR]],28,FALSE)</f>
        <v>-</v>
      </c>
      <c r="AZ969" t="str">
        <f>VLOOKUP(Sheet1[[#This Row],[NPDES ID2]],Combined_Sheet__Major_Only___2[[NPDES ID2]:[ECHO BFR]],29,FALSE)</f>
        <v>thickening</v>
      </c>
      <c r="BA969">
        <f>VLOOKUP(Sheet1[[#This Row],[NPDES ID2]],Combined_Sheet__Major_Only___2[[NPDES ID2]:[ECHO BFR]],17,FALSE)</f>
        <v>37.798079000000001</v>
      </c>
      <c r="BB969">
        <f>VLOOKUP(Sheet1[[#This Row],[NPDES ID2]],Combined_Sheet__Major_Only___2[[NPDES ID2]:[ECHO BFR]],18,FALSE)</f>
        <v>-96.849446</v>
      </c>
      <c r="BC969" t="str">
        <f>IF(ISNUMBER(SEARCH("aerobic",$AW969)),"aerobic","")</f>
        <v>aerobic</v>
      </c>
      <c r="BD969" t="str">
        <f>IF(ISNUMBER(SEARCH("anaer",$AW969)),"anaer","")</f>
        <v/>
      </c>
      <c r="BE969" t="str">
        <f>IF(ISNUMBER(SEARCH("thickening",$AZ969)),"thickening","")</f>
        <v>thickening</v>
      </c>
      <c r="BF969" s="2" t="str">
        <f>IF(ISNUMBER(SEARCH("airDry",$AW969)),"airDry","")</f>
        <v/>
      </c>
      <c r="BG969" s="2" t="str">
        <f>IF(ISNUMBER(SEARCH("heatDry",$AY969)),"heatDry","")</f>
        <v/>
      </c>
      <c r="BH969" s="2" t="str">
        <f>IF(AND(ISNUMBER(SEARCH("aerobic",$AW969)),ISNUMBER(SEARCH("anaer",$AW969))),"Combined Aer and Anaer.","")</f>
        <v/>
      </c>
    </row>
    <row r="970" spans="1:60" x14ac:dyDescent="0.25">
      <c r="A970" s="4">
        <v>2337</v>
      </c>
      <c r="B970" t="s">
        <v>10906</v>
      </c>
      <c r="C970">
        <v>370.17</v>
      </c>
      <c r="D970">
        <v>431.903818975349</v>
      </c>
      <c r="E970">
        <v>437.33926399796479</v>
      </c>
      <c r="F970">
        <v>331.721965976219</v>
      </c>
      <c r="G970">
        <v>537.77175253273322</v>
      </c>
      <c r="H970">
        <v>-119.38971941345051</v>
      </c>
      <c r="I970">
        <v>-121.7163267602359</v>
      </c>
      <c r="J970">
        <v>-137.4684195916052</v>
      </c>
      <c r="K970">
        <v>-96.071698232314034</v>
      </c>
      <c r="L970">
        <v>236.85002451471519</v>
      </c>
      <c r="M970">
        <v>235.72998032069219</v>
      </c>
      <c r="N970">
        <v>232.02012279495119</v>
      </c>
      <c r="O970">
        <v>244.7209728970769</v>
      </c>
      <c r="P970">
        <v>8.6744809796447768</v>
      </c>
      <c r="Q970">
        <v>8.7593292501152149</v>
      </c>
      <c r="R970">
        <v>7.2232692964480174</v>
      </c>
      <c r="S970">
        <v>9.8932574982535968</v>
      </c>
      <c r="T970">
        <v>97842.572520761882</v>
      </c>
      <c r="U970">
        <v>97842.499439259496</v>
      </c>
      <c r="V970">
        <v>97777.04784226483</v>
      </c>
      <c r="W970">
        <v>97908.550088849734</v>
      </c>
      <c r="X970">
        <v>6883.3450925844481</v>
      </c>
      <c r="Y970">
        <v>6913.0588554173264</v>
      </c>
      <c r="Z970">
        <v>6664.2052849416759</v>
      </c>
      <c r="AA970">
        <v>7024.4263939296543</v>
      </c>
      <c r="AB970">
        <v>1237.3486491298049</v>
      </c>
      <c r="AC970">
        <v>1223.788396769947</v>
      </c>
      <c r="AD970">
        <v>1047.7421762174431</v>
      </c>
      <c r="AE970">
        <v>1456.369073900182</v>
      </c>
      <c r="AF970">
        <v>62.705962715456671</v>
      </c>
      <c r="AG970">
        <v>62.408852550106197</v>
      </c>
      <c r="AH970">
        <v>61.428449588230222</v>
      </c>
      <c r="AI970">
        <v>64.789353748575365</v>
      </c>
      <c r="AJ970">
        <v>0.5424960932336016</v>
      </c>
      <c r="AK970">
        <v>0.54249614417917713</v>
      </c>
      <c r="AL970">
        <v>0.54248439513454327</v>
      </c>
      <c r="AM970">
        <v>0.54250772394860414</v>
      </c>
      <c r="AN970">
        <v>0.97447921928899761</v>
      </c>
      <c r="AO970">
        <v>0.97447921928899761</v>
      </c>
      <c r="AP970">
        <v>0.97447921928899761</v>
      </c>
      <c r="AQ970">
        <v>0.97447921928899761</v>
      </c>
      <c r="AR970">
        <v>13.60136322808253</v>
      </c>
      <c r="AS970">
        <v>13.601363228082519</v>
      </c>
      <c r="AT970">
        <v>13.601363228082519</v>
      </c>
      <c r="AU970">
        <v>13.601363228082519</v>
      </c>
      <c r="AV970" t="str">
        <f>VLOOKUP(Sheet1[[#This Row],[NPDES ID2]],Combined_Sheet__Major_Only___2[[NPDES ID2]:[ECHO BFR]],3,FALSE)</f>
        <v>TX</v>
      </c>
      <c r="AW970" t="s">
        <v>41</v>
      </c>
      <c r="AX970" t="str">
        <f>VLOOKUP(Sheet1[[#This Row],[NPDES ID2]],Combined_Sheet__Major_Only___2[[NPDES ID2]:[ECHO BFR]],27,FALSE)</f>
        <v>-</v>
      </c>
      <c r="AY970" t="str">
        <f>VLOOKUP(Sheet1[[#This Row],[NPDES ID2]],Combined_Sheet__Major_Only___2[[NPDES ID2]:[ECHO BFR]],28,FALSE)</f>
        <v>-</v>
      </c>
      <c r="AZ970" t="str">
        <f>VLOOKUP(Sheet1[[#This Row],[NPDES ID2]],Combined_Sheet__Major_Only___2[[NPDES ID2]:[ECHO BFR]],29,FALSE)</f>
        <v>thickening</v>
      </c>
      <c r="BA970">
        <f>VLOOKUP(Sheet1[[#This Row],[NPDES ID2]],Combined_Sheet__Major_Only___2[[NPDES ID2]:[ECHO BFR]],17,FALSE)</f>
        <v>29.569102999999998</v>
      </c>
      <c r="BB970">
        <f>VLOOKUP(Sheet1[[#This Row],[NPDES ID2]],Combined_Sheet__Major_Only___2[[NPDES ID2]:[ECHO BFR]],18,FALSE)</f>
        <v>-95.754282000000003</v>
      </c>
      <c r="BC970" t="str">
        <f>IF(ISNUMBER(SEARCH("aerobic",$AW970)),"aerobic","")</f>
        <v>aerobic</v>
      </c>
      <c r="BD970" t="str">
        <f>IF(ISNUMBER(SEARCH("anaer",$AW970)),"anaer","")</f>
        <v/>
      </c>
      <c r="BE970" t="str">
        <f>IF(ISNUMBER(SEARCH("thickening",$AZ970)),"thickening","")</f>
        <v>thickening</v>
      </c>
      <c r="BF970" s="3" t="str">
        <f>IF(ISNUMBER(SEARCH("airDry",$AW970)),"airDry","")</f>
        <v/>
      </c>
      <c r="BG970" s="3" t="str">
        <f>IF(ISNUMBER(SEARCH("heatDry",$AY970)),"heatDry","")</f>
        <v/>
      </c>
      <c r="BH970" s="3" t="str">
        <f>IF(AND(ISNUMBER(SEARCH("aerobic",$AW970)),ISNUMBER(SEARCH("anaer",$AW970))),"Combined Aer and Anaer.","")</f>
        <v/>
      </c>
    </row>
    <row r="971" spans="1:60" x14ac:dyDescent="0.25">
      <c r="A971" s="4">
        <v>1225</v>
      </c>
      <c r="B971" t="s">
        <v>5865</v>
      </c>
      <c r="C971">
        <v>229.51</v>
      </c>
      <c r="D971">
        <v>586.30618451181999</v>
      </c>
      <c r="E971">
        <v>586.7363962735252</v>
      </c>
      <c r="F971">
        <v>433.89817960708649</v>
      </c>
      <c r="G971">
        <v>757.85013014907054</v>
      </c>
      <c r="H971">
        <v>-123.200339201258</v>
      </c>
      <c r="I971">
        <v>-125.6891974675414</v>
      </c>
      <c r="J971">
        <v>-141.72909672267971</v>
      </c>
      <c r="K971">
        <v>-100.03615340656459</v>
      </c>
      <c r="L971">
        <v>142.6733402584496</v>
      </c>
      <c r="M971">
        <v>141.9456785898289</v>
      </c>
      <c r="N971">
        <v>139.53642897552521</v>
      </c>
      <c r="O971">
        <v>147.78566118912281</v>
      </c>
      <c r="P971">
        <v>5.3870131739374969</v>
      </c>
      <c r="Q971">
        <v>5.4339045367749446</v>
      </c>
      <c r="R971">
        <v>4.5029252893927421</v>
      </c>
      <c r="S971">
        <v>6.1327901925101322</v>
      </c>
      <c r="T971">
        <v>97936.627571018282</v>
      </c>
      <c r="U971">
        <v>97936.554420559289</v>
      </c>
      <c r="V971">
        <v>97871.041066190388</v>
      </c>
      <c r="W971">
        <v>98002.667392764604</v>
      </c>
      <c r="X971">
        <v>7092.0061518718539</v>
      </c>
      <c r="Y971">
        <v>7125.129850914429</v>
      </c>
      <c r="Z971">
        <v>6848.6494803936084</v>
      </c>
      <c r="AA971">
        <v>7248.7903779476783</v>
      </c>
      <c r="AB971">
        <v>1448.7051996131449</v>
      </c>
      <c r="AC971">
        <v>1427.060450152873</v>
      </c>
      <c r="AD971">
        <v>1199.5815655971389</v>
      </c>
      <c r="AE971">
        <v>1740.724830745911</v>
      </c>
      <c r="AF971">
        <v>60.921998194573419</v>
      </c>
      <c r="AG971">
        <v>60.610919296639921</v>
      </c>
      <c r="AH971">
        <v>59.583283126616799</v>
      </c>
      <c r="AI971">
        <v>63.104698427122109</v>
      </c>
      <c r="AJ971">
        <v>0.52071480928502301</v>
      </c>
      <c r="AK971">
        <v>0.52071484105085442</v>
      </c>
      <c r="AL971">
        <v>0.52070752054447478</v>
      </c>
      <c r="AM971">
        <v>0.52072205597765409</v>
      </c>
      <c r="AN971">
        <v>0.97450283228181589</v>
      </c>
      <c r="AO971">
        <v>0.97450283228181589</v>
      </c>
      <c r="AP971">
        <v>0.97450283228181589</v>
      </c>
      <c r="AQ971">
        <v>0.97450283228181589</v>
      </c>
      <c r="AR971">
        <v>12.304830596480461</v>
      </c>
      <c r="AS971">
        <v>12.30483059648045</v>
      </c>
      <c r="AT971">
        <v>12.30483059648045</v>
      </c>
      <c r="AU971">
        <v>12.30483059648045</v>
      </c>
      <c r="AV971" t="str">
        <f>VLOOKUP(Sheet1[[#This Row],[NPDES ID2]],Combined_Sheet__Major_Only___2[[NPDES ID2]:[ECHO BFR]],3,FALSE)</f>
        <v>NJ</v>
      </c>
      <c r="AW971" t="s">
        <v>41</v>
      </c>
      <c r="AX971" t="str">
        <f>VLOOKUP(Sheet1[[#This Row],[NPDES ID2]],Combined_Sheet__Major_Only___2[[NPDES ID2]:[ECHO BFR]],27,FALSE)</f>
        <v>-</v>
      </c>
      <c r="AY971" t="str">
        <f>VLOOKUP(Sheet1[[#This Row],[NPDES ID2]],Combined_Sheet__Major_Only___2[[NPDES ID2]:[ECHO BFR]],28,FALSE)</f>
        <v>-</v>
      </c>
      <c r="AZ971" t="str">
        <f>VLOOKUP(Sheet1[[#This Row],[NPDES ID2]],Combined_Sheet__Major_Only___2[[NPDES ID2]:[ECHO BFR]],29,FALSE)</f>
        <v>thickening, preliminaryOps</v>
      </c>
      <c r="BA971">
        <f>VLOOKUP(Sheet1[[#This Row],[NPDES ID2]],Combined_Sheet__Major_Only___2[[NPDES ID2]:[ECHO BFR]],17,FALSE)</f>
        <v>40.038871999999998</v>
      </c>
      <c r="BB971">
        <f>VLOOKUP(Sheet1[[#This Row],[NPDES ID2]],Combined_Sheet__Major_Only___2[[NPDES ID2]:[ECHO BFR]],18,FALSE)</f>
        <v>-74.975640999999996</v>
      </c>
      <c r="BC971" t="str">
        <f>IF(ISNUMBER(SEARCH("aerobic",$AW971)),"aerobic","")</f>
        <v>aerobic</v>
      </c>
      <c r="BD971" t="str">
        <f>IF(ISNUMBER(SEARCH("anaer",$AW971)),"anaer","")</f>
        <v/>
      </c>
      <c r="BE971" t="str">
        <f>IF(ISNUMBER(SEARCH("thickening",$AZ971)),"thickening","")</f>
        <v>thickening</v>
      </c>
      <c r="BF971" s="3" t="str">
        <f>IF(ISNUMBER(SEARCH("airDry",$AW971)),"airDry","")</f>
        <v/>
      </c>
      <c r="BG971" s="3" t="str">
        <f>IF(ISNUMBER(SEARCH("heatDry",$AY971)),"heatDry","")</f>
        <v/>
      </c>
      <c r="BH971" s="3" t="str">
        <f>IF(AND(ISNUMBER(SEARCH("aerobic",$AW971)),ISNUMBER(SEARCH("anaer",$AW971))),"Combined Aer and Anaer.","")</f>
        <v/>
      </c>
    </row>
    <row r="972" spans="1:60" x14ac:dyDescent="0.25">
      <c r="A972" s="4">
        <v>1462</v>
      </c>
      <c r="B972" t="s">
        <v>6905</v>
      </c>
      <c r="C972">
        <v>115.2</v>
      </c>
      <c r="D972">
        <v>971.80002753827318</v>
      </c>
      <c r="E972">
        <v>972.47223118444344</v>
      </c>
      <c r="F972">
        <v>689.98112704009372</v>
      </c>
      <c r="G972">
        <v>1274.6418456610099</v>
      </c>
      <c r="H972">
        <v>-118.4532073133792</v>
      </c>
      <c r="I972">
        <v>-120.7539780731399</v>
      </c>
      <c r="J972">
        <v>-136.43338430376619</v>
      </c>
      <c r="K972">
        <v>-94.992744559055836</v>
      </c>
      <c r="L972">
        <v>74.310611684833376</v>
      </c>
      <c r="M972">
        <v>73.966653295699487</v>
      </c>
      <c r="N972">
        <v>72.828197790051249</v>
      </c>
      <c r="O972">
        <v>76.726673333020216</v>
      </c>
      <c r="P972">
        <v>2.6983585471657312</v>
      </c>
      <c r="Q972">
        <v>2.7272089797953631</v>
      </c>
      <c r="R972">
        <v>2.244437097503293</v>
      </c>
      <c r="S972">
        <v>3.0761051240467672</v>
      </c>
      <c r="T972">
        <v>98071.360256683896</v>
      </c>
      <c r="U972">
        <v>98071.287007445382</v>
      </c>
      <c r="V972">
        <v>98005.68518640862</v>
      </c>
      <c r="W972">
        <v>98137.489256018976</v>
      </c>
      <c r="X972">
        <v>6843.5610969121153</v>
      </c>
      <c r="Y972">
        <v>6872.4406747856974</v>
      </c>
      <c r="Z972">
        <v>6630.3853646758644</v>
      </c>
      <c r="AA972">
        <v>6980.7619643792768</v>
      </c>
      <c r="AB972">
        <v>1047.9174134819659</v>
      </c>
      <c r="AC972">
        <v>1039.7586083249109</v>
      </c>
      <c r="AD972">
        <v>909.3533981829346</v>
      </c>
      <c r="AE972">
        <v>1204.253811781072</v>
      </c>
      <c r="AF972">
        <v>63.216077730280787</v>
      </c>
      <c r="AG972">
        <v>62.923299889346588</v>
      </c>
      <c r="AH972">
        <v>61.955345139026868</v>
      </c>
      <c r="AI972">
        <v>65.271291901068764</v>
      </c>
      <c r="AJ972">
        <v>0.54872675312968644</v>
      </c>
      <c r="AK972">
        <v>0.54872676836106704</v>
      </c>
      <c r="AL972">
        <v>0.54872326082276579</v>
      </c>
      <c r="AM972">
        <v>0.54873022525948023</v>
      </c>
      <c r="AN972">
        <v>0.9745365815711966</v>
      </c>
      <c r="AO972">
        <v>0.97453658157119627</v>
      </c>
      <c r="AP972">
        <v>0.97453658157119627</v>
      </c>
      <c r="AQ972">
        <v>0.97453658157119627</v>
      </c>
      <c r="AR972">
        <v>15.08468537034749</v>
      </c>
      <c r="AS972">
        <v>15.08468537034749</v>
      </c>
      <c r="AT972">
        <v>15.08468537034749</v>
      </c>
      <c r="AU972">
        <v>15.08468537034749</v>
      </c>
      <c r="AV972" t="str">
        <f>VLOOKUP(Sheet1[[#This Row],[NPDES ID2]],Combined_Sheet__Major_Only___2[[NPDES ID2]:[ECHO BFR]],3,FALSE)</f>
        <v>KS</v>
      </c>
      <c r="AW972" t="s">
        <v>41</v>
      </c>
      <c r="AX972" t="str">
        <f>VLOOKUP(Sheet1[[#This Row],[NPDES ID2]],Combined_Sheet__Major_Only___2[[NPDES ID2]:[ECHO BFR]],27,FALSE)</f>
        <v>-</v>
      </c>
      <c r="AY972" t="str">
        <f>VLOOKUP(Sheet1[[#This Row],[NPDES ID2]],Combined_Sheet__Major_Only___2[[NPDES ID2]:[ECHO BFR]],28,FALSE)</f>
        <v>-</v>
      </c>
      <c r="AZ972" t="str">
        <f>VLOOKUP(Sheet1[[#This Row],[NPDES ID2]],Combined_Sheet__Major_Only___2[[NPDES ID2]:[ECHO BFR]],29,FALSE)</f>
        <v>thickening</v>
      </c>
      <c r="BA972">
        <f>VLOOKUP(Sheet1[[#This Row],[NPDES ID2]],Combined_Sheet__Major_Only___2[[NPDES ID2]:[ECHO BFR]],17,FALSE)</f>
        <v>39.398594000000003</v>
      </c>
      <c r="BB972">
        <f>VLOOKUP(Sheet1[[#This Row],[NPDES ID2]],Combined_Sheet__Major_Only___2[[NPDES ID2]:[ECHO BFR]],18,FALSE)</f>
        <v>-101.01768</v>
      </c>
      <c r="BC972" t="str">
        <f>IF(ISNUMBER(SEARCH("aerobic",$AW972)),"aerobic","")</f>
        <v>aerobic</v>
      </c>
      <c r="BD972" t="str">
        <f>IF(ISNUMBER(SEARCH("anaer",$AW972)),"anaer","")</f>
        <v/>
      </c>
      <c r="BE972" t="str">
        <f>IF(ISNUMBER(SEARCH("thickening",$AZ972)),"thickening","")</f>
        <v>thickening</v>
      </c>
      <c r="BF972" s="2" t="str">
        <f>IF(ISNUMBER(SEARCH("airDry",$AW972)),"airDry","")</f>
        <v/>
      </c>
      <c r="BG972" s="2" t="str">
        <f>IF(ISNUMBER(SEARCH("heatDry",$AY972)),"heatDry","")</f>
        <v/>
      </c>
      <c r="BH972" s="2" t="str">
        <f>IF(AND(ISNUMBER(SEARCH("aerobic",$AW972)),ISNUMBER(SEARCH("anaer",$AW972))),"Combined Aer and Anaer.","")</f>
        <v/>
      </c>
    </row>
    <row r="973" spans="1:60" x14ac:dyDescent="0.25">
      <c r="A973" s="4">
        <v>1035</v>
      </c>
      <c r="B973" t="s">
        <v>5000</v>
      </c>
      <c r="C973">
        <v>413.18</v>
      </c>
      <c r="D973">
        <v>439.83113459084808</v>
      </c>
      <c r="E973">
        <v>444.71459488106962</v>
      </c>
      <c r="F973">
        <v>335.20659331235657</v>
      </c>
      <c r="G973">
        <v>538.63846964951483</v>
      </c>
      <c r="H973">
        <v>-127.90452083304611</v>
      </c>
      <c r="I973">
        <v>-130.35592491760369</v>
      </c>
      <c r="J973">
        <v>-146.8663955453676</v>
      </c>
      <c r="K973">
        <v>-105.0508279524586</v>
      </c>
      <c r="L973">
        <v>247.8871297775608</v>
      </c>
      <c r="M973">
        <v>246.50657063593971</v>
      </c>
      <c r="N973">
        <v>241.9338255262399</v>
      </c>
      <c r="O973">
        <v>257.58880931227839</v>
      </c>
      <c r="P973">
        <v>9.7162355176534305</v>
      </c>
      <c r="Q973">
        <v>9.7975131186981219</v>
      </c>
      <c r="R973">
        <v>8.1587226146805101</v>
      </c>
      <c r="S973">
        <v>11.098747068115649</v>
      </c>
      <c r="T973">
        <v>98076.374782770159</v>
      </c>
      <c r="U973">
        <v>98076.301529855249</v>
      </c>
      <c r="V973">
        <v>98010.696416236489</v>
      </c>
      <c r="W973">
        <v>98142.507101146519</v>
      </c>
      <c r="X973">
        <v>7359.4302246329908</v>
      </c>
      <c r="Y973">
        <v>7396.865981940603</v>
      </c>
      <c r="Z973">
        <v>7083.8146509560574</v>
      </c>
      <c r="AA973">
        <v>7537.2368895245436</v>
      </c>
      <c r="AB973">
        <v>1150.9453725712769</v>
      </c>
      <c r="AC973">
        <v>1140.166079075615</v>
      </c>
      <c r="AD973">
        <v>996.17616881840945</v>
      </c>
      <c r="AE973">
        <v>1323.0683209639351</v>
      </c>
      <c r="AF973">
        <v>58.796632176393999</v>
      </c>
      <c r="AG973">
        <v>58.468574981901881</v>
      </c>
      <c r="AH973">
        <v>57.385804985996963</v>
      </c>
      <c r="AI973">
        <v>61.097325174093342</v>
      </c>
      <c r="AJ973">
        <v>0.49478328335159433</v>
      </c>
      <c r="AK973">
        <v>0.49478333482073461</v>
      </c>
      <c r="AL973">
        <v>0.49477146237991948</v>
      </c>
      <c r="AM973">
        <v>0.49479503626282012</v>
      </c>
      <c r="AN973">
        <v>0.9745378359390986</v>
      </c>
      <c r="AO973">
        <v>0.97453783593909826</v>
      </c>
      <c r="AP973">
        <v>0.97453783593909826</v>
      </c>
      <c r="AQ973">
        <v>0.97453783593909826</v>
      </c>
      <c r="AR973">
        <v>13.849339204598211</v>
      </c>
      <c r="AS973">
        <v>13.849339204598211</v>
      </c>
      <c r="AT973">
        <v>13.849339204598211</v>
      </c>
      <c r="AU973">
        <v>13.849339204598211</v>
      </c>
      <c r="AV973" t="str">
        <f>VLOOKUP(Sheet1[[#This Row],[NPDES ID2]],Combined_Sheet__Major_Only___2[[NPDES ID2]:[ECHO BFR]],3,FALSE)</f>
        <v>IN</v>
      </c>
      <c r="AW973" t="s">
        <v>41</v>
      </c>
      <c r="AX973" t="str">
        <f>VLOOKUP(Sheet1[[#This Row],[NPDES ID2]],Combined_Sheet__Major_Only___2[[NPDES ID2]:[ECHO BFR]],27,FALSE)</f>
        <v>-</v>
      </c>
      <c r="AY973" t="str">
        <f>VLOOKUP(Sheet1[[#This Row],[NPDES ID2]],Combined_Sheet__Major_Only___2[[NPDES ID2]:[ECHO BFR]],28,FALSE)</f>
        <v>-</v>
      </c>
      <c r="AZ973" t="str">
        <f>VLOOKUP(Sheet1[[#This Row],[NPDES ID2]],Combined_Sheet__Major_Only___2[[NPDES ID2]:[ECHO BFR]],29,FALSE)</f>
        <v>thickening</v>
      </c>
      <c r="BA973">
        <f>VLOOKUP(Sheet1[[#This Row],[NPDES ID2]],Combined_Sheet__Major_Only___2[[NPDES ID2]:[ECHO BFR]],17,FALSE)</f>
        <v>39.84225</v>
      </c>
      <c r="BB973">
        <f>VLOOKUP(Sheet1[[#This Row],[NPDES ID2]],Combined_Sheet__Major_Only___2[[NPDES ID2]:[ECHO BFR]],18,FALSE)</f>
        <v>-86.408249999999995</v>
      </c>
      <c r="BC973" t="str">
        <f>IF(ISNUMBER(SEARCH("aerobic",$AW973)),"aerobic","")</f>
        <v>aerobic</v>
      </c>
      <c r="BD973" t="str">
        <f>IF(ISNUMBER(SEARCH("anaer",$AW973)),"anaer","")</f>
        <v/>
      </c>
      <c r="BE973" t="str">
        <f>IF(ISNUMBER(SEARCH("thickening",$AZ973)),"thickening","")</f>
        <v>thickening</v>
      </c>
      <c r="BF973" s="3" t="str">
        <f>IF(ISNUMBER(SEARCH("airDry",$AW973)),"airDry","")</f>
        <v/>
      </c>
      <c r="BG973" s="3" t="str">
        <f>IF(ISNUMBER(SEARCH("heatDry",$AY973)),"heatDry","")</f>
        <v/>
      </c>
      <c r="BH973" s="3" t="str">
        <f>IF(AND(ISNUMBER(SEARCH("aerobic",$AW973)),ISNUMBER(SEARCH("anaer",$AW973))),"Combined Aer and Anaer.","")</f>
        <v/>
      </c>
    </row>
    <row r="974" spans="1:60" x14ac:dyDescent="0.25">
      <c r="A974" s="4">
        <v>1698</v>
      </c>
      <c r="B974" t="s">
        <v>7962</v>
      </c>
      <c r="C974">
        <v>46.08</v>
      </c>
      <c r="D974">
        <v>2313.132898174852</v>
      </c>
      <c r="E974">
        <v>2313.009392536193</v>
      </c>
      <c r="F974">
        <v>1604.473335005219</v>
      </c>
      <c r="G974">
        <v>3061.948910853042</v>
      </c>
      <c r="H974">
        <v>-121.9520762277495</v>
      </c>
      <c r="I974">
        <v>-124.3483466419469</v>
      </c>
      <c r="J974">
        <v>-140.34751497883579</v>
      </c>
      <c r="K974">
        <v>-98.651964612327248</v>
      </c>
      <c r="L974">
        <v>28.935708935899129</v>
      </c>
      <c r="M974">
        <v>28.791866555866481</v>
      </c>
      <c r="N974">
        <v>28.315852882800431</v>
      </c>
      <c r="O974">
        <v>29.945988962274569</v>
      </c>
      <c r="P974">
        <v>1.0809948038612121</v>
      </c>
      <c r="Q974">
        <v>1.0894943149127361</v>
      </c>
      <c r="R974">
        <v>0.90238894986521312</v>
      </c>
      <c r="S974">
        <v>1.232599390189367</v>
      </c>
      <c r="T974">
        <v>99067.938499763928</v>
      </c>
      <c r="U974">
        <v>99067.864519882263</v>
      </c>
      <c r="V974">
        <v>99001.60833679534</v>
      </c>
      <c r="W974">
        <v>99134.727119623218</v>
      </c>
      <c r="X974">
        <v>7101.8086528238064</v>
      </c>
      <c r="Y974">
        <v>7134.1039910802901</v>
      </c>
      <c r="Z974">
        <v>6864.3173693219533</v>
      </c>
      <c r="AA974">
        <v>7254.7540869947943</v>
      </c>
      <c r="AB974">
        <v>1378.2199962707309</v>
      </c>
      <c r="AC974">
        <v>1359.9446760866699</v>
      </c>
      <c r="AD974">
        <v>1151.511693656226</v>
      </c>
      <c r="AE974">
        <v>1641.7761598687141</v>
      </c>
      <c r="AF974">
        <v>61.538810058546908</v>
      </c>
      <c r="AG974">
        <v>61.232821001676093</v>
      </c>
      <c r="AH974">
        <v>60.220687754777778</v>
      </c>
      <c r="AI974">
        <v>63.687359998805078</v>
      </c>
      <c r="AJ974">
        <v>0.52824425025871347</v>
      </c>
      <c r="AK974">
        <v>0.5282442566742398</v>
      </c>
      <c r="AL974">
        <v>0.52824277978995571</v>
      </c>
      <c r="AM974">
        <v>0.52824571222569627</v>
      </c>
      <c r="AN974">
        <v>0.97478346758765899</v>
      </c>
      <c r="AO974">
        <v>0.97478346758765899</v>
      </c>
      <c r="AP974">
        <v>0.97478346758765899</v>
      </c>
      <c r="AQ974">
        <v>0.97478346758765899</v>
      </c>
      <c r="AR974">
        <v>12.78337833699506</v>
      </c>
      <c r="AS974">
        <v>12.78337833699506</v>
      </c>
      <c r="AT974">
        <v>12.78337833699506</v>
      </c>
      <c r="AU974">
        <v>12.78337833699506</v>
      </c>
      <c r="AV974" t="str">
        <f>VLOOKUP(Sheet1[[#This Row],[NPDES ID2]],Combined_Sheet__Major_Only___2[[NPDES ID2]:[ECHO BFR]],3,FALSE)</f>
        <v>MS</v>
      </c>
      <c r="AW974" t="s">
        <v>41</v>
      </c>
      <c r="AX974" t="str">
        <f>VLOOKUP(Sheet1[[#This Row],[NPDES ID2]],Combined_Sheet__Major_Only___2[[NPDES ID2]:[ECHO BFR]],27,FALSE)</f>
        <v>-</v>
      </c>
      <c r="AY974" t="str">
        <f>VLOOKUP(Sheet1[[#This Row],[NPDES ID2]],Combined_Sheet__Major_Only___2[[NPDES ID2]:[ECHO BFR]],28,FALSE)</f>
        <v>-</v>
      </c>
      <c r="AZ974" t="str">
        <f>VLOOKUP(Sheet1[[#This Row],[NPDES ID2]],Combined_Sheet__Major_Only___2[[NPDES ID2]:[ECHO BFR]],29,FALSE)</f>
        <v>thickening</v>
      </c>
      <c r="BA974">
        <f>VLOOKUP(Sheet1[[#This Row],[NPDES ID2]],Combined_Sheet__Major_Only___2[[NPDES ID2]:[ECHO BFR]],17,FALSE)</f>
        <v>30.8325</v>
      </c>
      <c r="BB974">
        <f>VLOOKUP(Sheet1[[#This Row],[NPDES ID2]],Combined_Sheet__Major_Only___2[[NPDES ID2]:[ECHO BFR]],18,FALSE)</f>
        <v>-89.541111000000001</v>
      </c>
      <c r="BC974" t="str">
        <f>IF(ISNUMBER(SEARCH("aerobic",$AW974)),"aerobic","")</f>
        <v>aerobic</v>
      </c>
      <c r="BD974" t="str">
        <f>IF(ISNUMBER(SEARCH("anaer",$AW974)),"anaer","")</f>
        <v/>
      </c>
      <c r="BE974" t="str">
        <f>IF(ISNUMBER(SEARCH("thickening",$AZ974)),"thickening","")</f>
        <v>thickening</v>
      </c>
      <c r="BF974" s="2" t="str">
        <f>IF(ISNUMBER(SEARCH("airDry",$AW974)),"airDry","")</f>
        <v/>
      </c>
      <c r="BG974" s="2" t="str">
        <f>IF(ISNUMBER(SEARCH("heatDry",$AY974)),"heatDry","")</f>
        <v/>
      </c>
      <c r="BH974" s="2" t="str">
        <f>IF(AND(ISNUMBER(SEARCH("aerobic",$AW974)),ISNUMBER(SEARCH("anaer",$AW974))),"Combined Aer and Anaer.","")</f>
        <v/>
      </c>
    </row>
    <row r="975" spans="1:60" x14ac:dyDescent="0.25">
      <c r="A975" s="4">
        <v>1289</v>
      </c>
      <c r="B975" t="s">
        <v>6141</v>
      </c>
      <c r="C975">
        <v>187.1</v>
      </c>
      <c r="D975">
        <v>652.84999937659336</v>
      </c>
      <c r="E975">
        <v>650.7863828951497</v>
      </c>
      <c r="F975">
        <v>475.77468773467513</v>
      </c>
      <c r="G975">
        <v>848.04744531512335</v>
      </c>
      <c r="H975">
        <v>-118.0682215948102</v>
      </c>
      <c r="I975">
        <v>-120.35941766180289</v>
      </c>
      <c r="J975">
        <v>-135.99835868396201</v>
      </c>
      <c r="K975">
        <v>-94.615088422925055</v>
      </c>
      <c r="L975">
        <v>121.0266160102553</v>
      </c>
      <c r="M975">
        <v>120.470719707218</v>
      </c>
      <c r="N975">
        <v>118.6303741103343</v>
      </c>
      <c r="O975">
        <v>124.9319120377652</v>
      </c>
      <c r="P975">
        <v>4.3817588096479199</v>
      </c>
      <c r="Q975">
        <v>4.4299792077114066</v>
      </c>
      <c r="R975">
        <v>3.6432817999142739</v>
      </c>
      <c r="S975">
        <v>4.9944485426415577</v>
      </c>
      <c r="T975">
        <v>99334.915205832222</v>
      </c>
      <c r="U975">
        <v>99334.841030216048</v>
      </c>
      <c r="V975">
        <v>99268.409547872958</v>
      </c>
      <c r="W975">
        <v>99401.880533657997</v>
      </c>
      <c r="X975">
        <v>6912.4379342140628</v>
      </c>
      <c r="Y975">
        <v>6941.3744685447482</v>
      </c>
      <c r="Z975">
        <v>6698.7338268743351</v>
      </c>
      <c r="AA975">
        <v>7049.975801863533</v>
      </c>
      <c r="AB975">
        <v>1212.8454818721091</v>
      </c>
      <c r="AC975">
        <v>1200.483873087893</v>
      </c>
      <c r="AD975">
        <v>1031.2758097217711</v>
      </c>
      <c r="AE975">
        <v>1422.661407567497</v>
      </c>
      <c r="AF975">
        <v>63.392589960731399</v>
      </c>
      <c r="AG975">
        <v>63.101121768909721</v>
      </c>
      <c r="AH975">
        <v>62.138073939016557</v>
      </c>
      <c r="AI975">
        <v>65.437922940777923</v>
      </c>
      <c r="AJ975">
        <v>0.55088295412383936</v>
      </c>
      <c r="AK975">
        <v>0.5508829802260562</v>
      </c>
      <c r="AL975">
        <v>0.55087696671633879</v>
      </c>
      <c r="AM975">
        <v>0.55088890696929849</v>
      </c>
      <c r="AN975">
        <v>0.9748487957645301</v>
      </c>
      <c r="AO975">
        <v>0.97484879576453043</v>
      </c>
      <c r="AP975">
        <v>0.97484879576453043</v>
      </c>
      <c r="AQ975">
        <v>0.97484879576453043</v>
      </c>
      <c r="AR975">
        <v>13.94406176483837</v>
      </c>
      <c r="AS975">
        <v>13.94406176483837</v>
      </c>
      <c r="AT975">
        <v>13.94406176483837</v>
      </c>
      <c r="AU975">
        <v>13.94406176483837</v>
      </c>
      <c r="AV975" t="str">
        <f>VLOOKUP(Sheet1[[#This Row],[NPDES ID2]],Combined_Sheet__Major_Only___2[[NPDES ID2]:[ECHO BFR]],3,FALSE)</f>
        <v>CO</v>
      </c>
      <c r="AW975" t="s">
        <v>41</v>
      </c>
      <c r="AX975" t="str">
        <f>VLOOKUP(Sheet1[[#This Row],[NPDES ID2]],Combined_Sheet__Major_Only___2[[NPDES ID2]:[ECHO BFR]],27,FALSE)</f>
        <v>-</v>
      </c>
      <c r="AY975" t="str">
        <f>VLOOKUP(Sheet1[[#This Row],[NPDES ID2]],Combined_Sheet__Major_Only___2[[NPDES ID2]:[ECHO BFR]],28,FALSE)</f>
        <v>-</v>
      </c>
      <c r="AZ975" t="str">
        <f>VLOOKUP(Sheet1[[#This Row],[NPDES ID2]],Combined_Sheet__Major_Only___2[[NPDES ID2]:[ECHO BFR]],29,FALSE)</f>
        <v>thickening</v>
      </c>
      <c r="BA975">
        <f>VLOOKUP(Sheet1[[#This Row],[NPDES ID2]],Combined_Sheet__Major_Only___2[[NPDES ID2]:[ECHO BFR]],17,FALSE)</f>
        <v>37.948611</v>
      </c>
      <c r="BB975">
        <f>VLOOKUP(Sheet1[[#This Row],[NPDES ID2]],Combined_Sheet__Major_Only___2[[NPDES ID2]:[ECHO BFR]],18,FALSE)</f>
        <v>-107.873333</v>
      </c>
      <c r="BC975" t="str">
        <f>IF(ISNUMBER(SEARCH("aerobic",$AW975)),"aerobic","")</f>
        <v>aerobic</v>
      </c>
      <c r="BD975" t="str">
        <f>IF(ISNUMBER(SEARCH("anaer",$AW975)),"anaer","")</f>
        <v/>
      </c>
      <c r="BE975" t="str">
        <f>IF(ISNUMBER(SEARCH("thickening",$AZ975)),"thickening","")</f>
        <v>thickening</v>
      </c>
      <c r="BF975" s="3" t="str">
        <f>IF(ISNUMBER(SEARCH("airDry",$AW975)),"airDry","")</f>
        <v/>
      </c>
      <c r="BG975" s="3" t="str">
        <f>IF(ISNUMBER(SEARCH("heatDry",$AY975)),"heatDry","")</f>
        <v/>
      </c>
      <c r="BH975" s="3" t="str">
        <f>IF(AND(ISNUMBER(SEARCH("aerobic",$AW975)),ISNUMBER(SEARCH("anaer",$AW975))),"Combined Aer and Anaer.","")</f>
        <v/>
      </c>
    </row>
    <row r="976" spans="1:60" x14ac:dyDescent="0.25">
      <c r="A976" s="4">
        <v>2309</v>
      </c>
      <c r="B976" t="s">
        <v>10790</v>
      </c>
      <c r="C976">
        <v>402.83</v>
      </c>
      <c r="D976">
        <v>434.6759803567935</v>
      </c>
      <c r="E976">
        <v>439.79387123549611</v>
      </c>
      <c r="F976">
        <v>332.0770290921875</v>
      </c>
      <c r="G976">
        <v>534.15594478843616</v>
      </c>
      <c r="H976">
        <v>-124.965586418226</v>
      </c>
      <c r="I976">
        <v>-127.4935812986209</v>
      </c>
      <c r="J976">
        <v>-143.6843722403477</v>
      </c>
      <c r="K976">
        <v>-101.9532810034718</v>
      </c>
      <c r="L976">
        <v>246.99537621178399</v>
      </c>
      <c r="M976">
        <v>245.69144964948089</v>
      </c>
      <c r="N976">
        <v>241.37249407470489</v>
      </c>
      <c r="O976">
        <v>256.15857752579461</v>
      </c>
      <c r="P976">
        <v>9.4620625479434199</v>
      </c>
      <c r="Q976">
        <v>9.5574506941017745</v>
      </c>
      <c r="R976">
        <v>7.9232860031653676</v>
      </c>
      <c r="S976">
        <v>10.785093927002819</v>
      </c>
      <c r="T976">
        <v>99338.895721721114</v>
      </c>
      <c r="U976">
        <v>99338.821543186656</v>
      </c>
      <c r="V976">
        <v>99272.387447201778</v>
      </c>
      <c r="W976">
        <v>99405.863684191994</v>
      </c>
      <c r="X976">
        <v>7293.3726869384573</v>
      </c>
      <c r="Y976">
        <v>7328.644490007292</v>
      </c>
      <c r="Z976">
        <v>7034.3284649960124</v>
      </c>
      <c r="AA976">
        <v>7460.3506076301592</v>
      </c>
      <c r="AB976">
        <v>1153.487300259362</v>
      </c>
      <c r="AC976">
        <v>1142.671112892089</v>
      </c>
      <c r="AD976">
        <v>996.28866393794476</v>
      </c>
      <c r="AE976">
        <v>1328.8689923262109</v>
      </c>
      <c r="AF976">
        <v>60.090316827010049</v>
      </c>
      <c r="AG976">
        <v>59.77249164927612</v>
      </c>
      <c r="AH976">
        <v>58.72359452903482</v>
      </c>
      <c r="AI976">
        <v>62.319130779403373</v>
      </c>
      <c r="AJ976">
        <v>0.51056506938069379</v>
      </c>
      <c r="AK976">
        <v>0.51056512119301423</v>
      </c>
      <c r="AL976">
        <v>0.51055317026203406</v>
      </c>
      <c r="AM976">
        <v>0.51057689998102018</v>
      </c>
      <c r="AN976">
        <v>0.97484976722061656</v>
      </c>
      <c r="AO976">
        <v>0.97484976722061634</v>
      </c>
      <c r="AP976">
        <v>0.97484976722061634</v>
      </c>
      <c r="AQ976">
        <v>0.97484976722061634</v>
      </c>
      <c r="AR976">
        <v>14.057956641921329</v>
      </c>
      <c r="AS976">
        <v>14.057956641921329</v>
      </c>
      <c r="AT976">
        <v>14.057956641921329</v>
      </c>
      <c r="AU976">
        <v>14.057956641921329</v>
      </c>
      <c r="AV976" t="str">
        <f>VLOOKUP(Sheet1[[#This Row],[NPDES ID2]],Combined_Sheet__Major_Only___2[[NPDES ID2]:[ECHO BFR]],3,FALSE)</f>
        <v>CO</v>
      </c>
      <c r="AW976" t="s">
        <v>41</v>
      </c>
      <c r="AX976" t="str">
        <f>VLOOKUP(Sheet1[[#This Row],[NPDES ID2]],Combined_Sheet__Major_Only___2[[NPDES ID2]:[ECHO BFR]],27,FALSE)</f>
        <v>-</v>
      </c>
      <c r="AY976" t="str">
        <f>VLOOKUP(Sheet1[[#This Row],[NPDES ID2]],Combined_Sheet__Major_Only___2[[NPDES ID2]:[ECHO BFR]],28,FALSE)</f>
        <v>-</v>
      </c>
      <c r="AZ976" t="str">
        <f>VLOOKUP(Sheet1[[#This Row],[NPDES ID2]],Combined_Sheet__Major_Only___2[[NPDES ID2]:[ECHO BFR]],29,FALSE)</f>
        <v>thickening</v>
      </c>
      <c r="BA976">
        <f>VLOOKUP(Sheet1[[#This Row],[NPDES ID2]],Combined_Sheet__Major_Only___2[[NPDES ID2]:[ECHO BFR]],17,FALSE)</f>
        <v>39.99</v>
      </c>
      <c r="BB976">
        <f>VLOOKUP(Sheet1[[#This Row],[NPDES ID2]],Combined_Sheet__Major_Only___2[[NPDES ID2]:[ECHO BFR]],18,FALSE)</f>
        <v>-104.825</v>
      </c>
      <c r="BC976" t="str">
        <f>IF(ISNUMBER(SEARCH("aerobic",$AW976)),"aerobic","")</f>
        <v>aerobic</v>
      </c>
      <c r="BD976" t="str">
        <f>IF(ISNUMBER(SEARCH("anaer",$AW976)),"anaer","")</f>
        <v/>
      </c>
      <c r="BE976" t="str">
        <f>IF(ISNUMBER(SEARCH("thickening",$AZ976)),"thickening","")</f>
        <v>thickening</v>
      </c>
      <c r="BF976" s="3" t="str">
        <f>IF(ISNUMBER(SEARCH("airDry",$AW976)),"airDry","")</f>
        <v/>
      </c>
      <c r="BG976" s="3" t="str">
        <f>IF(ISNUMBER(SEARCH("heatDry",$AY976)),"heatDry","")</f>
        <v/>
      </c>
      <c r="BH976" s="3" t="str">
        <f>IF(AND(ISNUMBER(SEARCH("aerobic",$AW976)),ISNUMBER(SEARCH("anaer",$AW976))),"Combined Aer and Anaer.","")</f>
        <v/>
      </c>
    </row>
    <row r="977" spans="1:60" x14ac:dyDescent="0.25">
      <c r="A977" s="4">
        <v>565</v>
      </c>
      <c r="B977" t="s">
        <v>2777</v>
      </c>
      <c r="C977">
        <v>204.9</v>
      </c>
      <c r="D977">
        <v>656.77921682641306</v>
      </c>
      <c r="E977">
        <v>653.80066601988096</v>
      </c>
      <c r="F977">
        <v>481.6368364681893</v>
      </c>
      <c r="G977">
        <v>852.3238246711802</v>
      </c>
      <c r="H977">
        <v>-127.6865660273059</v>
      </c>
      <c r="I977">
        <v>-130.09409110742391</v>
      </c>
      <c r="J977">
        <v>-146.60365085370671</v>
      </c>
      <c r="K977">
        <v>-104.7475116342796</v>
      </c>
      <c r="L977">
        <v>123.198890251235</v>
      </c>
      <c r="M977">
        <v>122.5161874263909</v>
      </c>
      <c r="N977">
        <v>120.25600559138159</v>
      </c>
      <c r="O977">
        <v>127.99507174880389</v>
      </c>
      <c r="P977">
        <v>4.8178978254211442</v>
      </c>
      <c r="Q977">
        <v>4.859179786119693</v>
      </c>
      <c r="R977">
        <v>4.0444272700056132</v>
      </c>
      <c r="S977">
        <v>5.5019883102613578</v>
      </c>
      <c r="T977">
        <v>99534.509141034709</v>
      </c>
      <c r="U977">
        <v>99534.434819085902</v>
      </c>
      <c r="V977">
        <v>99467.872281607342</v>
      </c>
      <c r="W977">
        <v>99601.606577159138</v>
      </c>
      <c r="X977">
        <v>7452.4902671074105</v>
      </c>
      <c r="Y977">
        <v>7490.2226721160423</v>
      </c>
      <c r="Z977">
        <v>7174.8495550858133</v>
      </c>
      <c r="AA977">
        <v>7631.5718692519586</v>
      </c>
      <c r="AB977">
        <v>1406.1908425476879</v>
      </c>
      <c r="AC977">
        <v>1387.253015319511</v>
      </c>
      <c r="AD977">
        <v>1181.9356205955739</v>
      </c>
      <c r="AE977">
        <v>1663.3912214188431</v>
      </c>
      <c r="AF977">
        <v>58.924656394030151</v>
      </c>
      <c r="AG977">
        <v>58.59781063114994</v>
      </c>
      <c r="AH977">
        <v>57.517763014954461</v>
      </c>
      <c r="AI977">
        <v>61.218374474815413</v>
      </c>
      <c r="AJ977">
        <v>0.49634472145778691</v>
      </c>
      <c r="AK977">
        <v>0.49634474863688338</v>
      </c>
      <c r="AL977">
        <v>0.49633848601535802</v>
      </c>
      <c r="AM977">
        <v>0.49635092091845129</v>
      </c>
      <c r="AN977">
        <v>0.97489741494014293</v>
      </c>
      <c r="AO977">
        <v>0.9748974149401427</v>
      </c>
      <c r="AP977">
        <v>0.9748974149401427</v>
      </c>
      <c r="AQ977">
        <v>0.9748974149401427</v>
      </c>
      <c r="AR977">
        <v>12.433695560954</v>
      </c>
      <c r="AS977">
        <v>12.433695560954</v>
      </c>
      <c r="AT977">
        <v>12.433695560954</v>
      </c>
      <c r="AU977">
        <v>12.433695560954</v>
      </c>
      <c r="AV977" t="str">
        <f>VLOOKUP(Sheet1[[#This Row],[NPDES ID2]],Combined_Sheet__Major_Only___2[[NPDES ID2]:[ECHO BFR]],3,FALSE)</f>
        <v>WV</v>
      </c>
      <c r="AW977" t="s">
        <v>41</v>
      </c>
      <c r="AX977" t="str">
        <f>VLOOKUP(Sheet1[[#This Row],[NPDES ID2]],Combined_Sheet__Major_Only___2[[NPDES ID2]:[ECHO BFR]],27,FALSE)</f>
        <v>-</v>
      </c>
      <c r="AY977" t="str">
        <f>VLOOKUP(Sheet1[[#This Row],[NPDES ID2]],Combined_Sheet__Major_Only___2[[NPDES ID2]:[ECHO BFR]],28,FALSE)</f>
        <v>-</v>
      </c>
      <c r="AZ977" t="str">
        <f>VLOOKUP(Sheet1[[#This Row],[NPDES ID2]],Combined_Sheet__Major_Only___2[[NPDES ID2]:[ECHO BFR]],29,FALSE)</f>
        <v>thickening</v>
      </c>
      <c r="BA977">
        <f>VLOOKUP(Sheet1[[#This Row],[NPDES ID2]],Combined_Sheet__Major_Only___2[[NPDES ID2]:[ECHO BFR]],17,FALSE)</f>
        <v>37.976816999999997</v>
      </c>
      <c r="BB977">
        <f>VLOOKUP(Sheet1[[#This Row],[NPDES ID2]],Combined_Sheet__Major_Only___2[[NPDES ID2]:[ECHO BFR]],18,FALSE)</f>
        <v>-80.760912000000005</v>
      </c>
      <c r="BC977" t="str">
        <f>IF(ISNUMBER(SEARCH("aerobic",$AW977)),"aerobic","")</f>
        <v>aerobic</v>
      </c>
      <c r="BD977" t="str">
        <f>IF(ISNUMBER(SEARCH("anaer",$AW977)),"anaer","")</f>
        <v/>
      </c>
      <c r="BE977" t="str">
        <f>IF(ISNUMBER(SEARCH("thickening",$AZ977)),"thickening","")</f>
        <v>thickening</v>
      </c>
      <c r="BF977" s="3" t="str">
        <f>IF(ISNUMBER(SEARCH("airDry",$AW977)),"airDry","")</f>
        <v/>
      </c>
      <c r="BG977" s="3" t="str">
        <f>IF(ISNUMBER(SEARCH("heatDry",$AY977)),"heatDry","")</f>
        <v/>
      </c>
      <c r="BH977" s="3" t="str">
        <f>IF(AND(ISNUMBER(SEARCH("aerobic",$AW977)),ISNUMBER(SEARCH("anaer",$AW977))),"Combined Aer and Anaer.","")</f>
        <v/>
      </c>
    </row>
    <row r="978" spans="1:60" x14ac:dyDescent="0.25">
      <c r="A978" s="4">
        <v>995</v>
      </c>
      <c r="B978" t="s">
        <v>4818</v>
      </c>
      <c r="C978">
        <v>489</v>
      </c>
      <c r="D978">
        <v>379.24206920228528</v>
      </c>
      <c r="E978">
        <v>383.56364039785763</v>
      </c>
      <c r="F978">
        <v>294.66451993822182</v>
      </c>
      <c r="G978">
        <v>461.5432569563813</v>
      </c>
      <c r="H978">
        <v>-115.8377205137933</v>
      </c>
      <c r="I978">
        <v>-118.2522115648253</v>
      </c>
      <c r="J978">
        <v>-133.9124181728383</v>
      </c>
      <c r="K978">
        <v>-92.367688636147477</v>
      </c>
      <c r="L978">
        <v>321.67480785372157</v>
      </c>
      <c r="M978">
        <v>320.26513092272978</v>
      </c>
      <c r="N978">
        <v>315.59427304877971</v>
      </c>
      <c r="O978">
        <v>331.5832594134086</v>
      </c>
      <c r="P978">
        <v>11.440486145388791</v>
      </c>
      <c r="Q978">
        <v>11.586685448184131</v>
      </c>
      <c r="R978">
        <v>9.4864622196853379</v>
      </c>
      <c r="S978">
        <v>13.039596401381131</v>
      </c>
      <c r="T978">
        <v>99798.621059318961</v>
      </c>
      <c r="U978">
        <v>99798.546543736069</v>
      </c>
      <c r="V978">
        <v>99731.81058804621</v>
      </c>
      <c r="W978">
        <v>99865.893307248945</v>
      </c>
      <c r="X978">
        <v>6828.7591920267032</v>
      </c>
      <c r="Y978">
        <v>6855.9618983287928</v>
      </c>
      <c r="Z978">
        <v>6627.2166731223906</v>
      </c>
      <c r="AA978">
        <v>6958.4529633086086</v>
      </c>
      <c r="AB978">
        <v>1119.589515173871</v>
      </c>
      <c r="AC978">
        <v>1110.0443480752831</v>
      </c>
      <c r="AD978">
        <v>962.3654003016602</v>
      </c>
      <c r="AE978">
        <v>1300.474186382515</v>
      </c>
      <c r="AF978">
        <v>64.468534599841277</v>
      </c>
      <c r="AG978">
        <v>64.185250186228046</v>
      </c>
      <c r="AH978">
        <v>63.251489895817983</v>
      </c>
      <c r="AI978">
        <v>66.453760575442232</v>
      </c>
      <c r="AJ978">
        <v>0.5640289022927838</v>
      </c>
      <c r="AK978">
        <v>0.56402897019558496</v>
      </c>
      <c r="AL978">
        <v>0.56401330131720517</v>
      </c>
      <c r="AM978">
        <v>0.56404441351121859</v>
      </c>
      <c r="AN978">
        <v>0.97496146188740862</v>
      </c>
      <c r="AO978">
        <v>0.97496146188740906</v>
      </c>
      <c r="AP978">
        <v>0.97496146188740906</v>
      </c>
      <c r="AQ978">
        <v>0.97496146188740906</v>
      </c>
      <c r="AR978">
        <v>14.75921170087517</v>
      </c>
      <c r="AS978">
        <v>14.75921170087517</v>
      </c>
      <c r="AT978">
        <v>14.75921170087517</v>
      </c>
      <c r="AU978">
        <v>14.75921170087517</v>
      </c>
      <c r="AV978" t="str">
        <f>VLOOKUP(Sheet1[[#This Row],[NPDES ID2]],Combined_Sheet__Major_Only___2[[NPDES ID2]:[ECHO BFR]],3,FALSE)</f>
        <v>FL</v>
      </c>
      <c r="AW978" t="s">
        <v>41</v>
      </c>
      <c r="AX978" t="str">
        <f>VLOOKUP(Sheet1[[#This Row],[NPDES ID2]],Combined_Sheet__Major_Only___2[[NPDES ID2]:[ECHO BFR]],27,FALSE)</f>
        <v>-</v>
      </c>
      <c r="AY978" t="str">
        <f>VLOOKUP(Sheet1[[#This Row],[NPDES ID2]],Combined_Sheet__Major_Only___2[[NPDES ID2]:[ECHO BFR]],28,FALSE)</f>
        <v>-</v>
      </c>
      <c r="AZ978" t="str">
        <f>VLOOKUP(Sheet1[[#This Row],[NPDES ID2]],Combined_Sheet__Major_Only___2[[NPDES ID2]:[ECHO BFR]],29,FALSE)</f>
        <v>thickening</v>
      </c>
      <c r="BA978">
        <f>VLOOKUP(Sheet1[[#This Row],[NPDES ID2]],Combined_Sheet__Major_Only___2[[NPDES ID2]:[ECHO BFR]],17,FALSE)</f>
        <v>25.997499999999999</v>
      </c>
      <c r="BB978">
        <f>VLOOKUP(Sheet1[[#This Row],[NPDES ID2]],Combined_Sheet__Major_Only___2[[NPDES ID2]:[ECHO BFR]],18,FALSE)</f>
        <v>-80.252178999999998</v>
      </c>
      <c r="BC978" t="str">
        <f>IF(ISNUMBER(SEARCH("aerobic",$AW978)),"aerobic","")</f>
        <v>aerobic</v>
      </c>
      <c r="BD978" t="str">
        <f>IF(ISNUMBER(SEARCH("anaer",$AW978)),"anaer","")</f>
        <v/>
      </c>
      <c r="BE978" t="str">
        <f>IF(ISNUMBER(SEARCH("thickening",$AZ978)),"thickening","")</f>
        <v>thickening</v>
      </c>
      <c r="BF978" s="3" t="str">
        <f>IF(ISNUMBER(SEARCH("airDry",$AW978)),"airDry","")</f>
        <v/>
      </c>
      <c r="BG978" s="3" t="str">
        <f>IF(ISNUMBER(SEARCH("heatDry",$AY978)),"heatDry","")</f>
        <v/>
      </c>
      <c r="BH978" s="3" t="str">
        <f>IF(AND(ISNUMBER(SEARCH("aerobic",$AW978)),ISNUMBER(SEARCH("anaer",$AW978))),"Combined Aer and Anaer.","")</f>
        <v/>
      </c>
    </row>
    <row r="979" spans="1:60" x14ac:dyDescent="0.25">
      <c r="A979" s="4">
        <v>490</v>
      </c>
      <c r="B979" t="s">
        <v>2433</v>
      </c>
      <c r="C979">
        <v>390.49</v>
      </c>
      <c r="D979">
        <v>442.44090825421051</v>
      </c>
      <c r="E979">
        <v>447.45100226399569</v>
      </c>
      <c r="F979">
        <v>338.07004654550087</v>
      </c>
      <c r="G979">
        <v>546.41100994471458</v>
      </c>
      <c r="H979">
        <v>-125.6027441363395</v>
      </c>
      <c r="I979">
        <v>-128.1174843457654</v>
      </c>
      <c r="J979">
        <v>-144.39220331883351</v>
      </c>
      <c r="K979">
        <v>-102.6330528457635</v>
      </c>
      <c r="L979">
        <v>238.27351779283899</v>
      </c>
      <c r="M979">
        <v>237.0004345432566</v>
      </c>
      <c r="N979">
        <v>232.78343137406779</v>
      </c>
      <c r="O979">
        <v>247.22024102192029</v>
      </c>
      <c r="P979">
        <v>9.1745524101734421</v>
      </c>
      <c r="Q979">
        <v>9.2661701331447262</v>
      </c>
      <c r="R979">
        <v>7.687275467568889</v>
      </c>
      <c r="S979">
        <v>10.46181741333997</v>
      </c>
      <c r="T979">
        <v>99947.170815313701</v>
      </c>
      <c r="U979">
        <v>99947.096190821234</v>
      </c>
      <c r="V979">
        <v>99880.262696053498</v>
      </c>
      <c r="W979">
        <v>100014.5413861486</v>
      </c>
      <c r="X979">
        <v>7373.6871580790794</v>
      </c>
      <c r="Y979">
        <v>7409.7549768745384</v>
      </c>
      <c r="Z979">
        <v>7108.6442300355484</v>
      </c>
      <c r="AA979">
        <v>7544.5624330822266</v>
      </c>
      <c r="AB979">
        <v>1601.509958613384</v>
      </c>
      <c r="AC979">
        <v>1573.6713718603839</v>
      </c>
      <c r="AD979">
        <v>1311.4303423703229</v>
      </c>
      <c r="AE979">
        <v>1944.5534599494231</v>
      </c>
      <c r="AF979">
        <v>59.800384064554521</v>
      </c>
      <c r="AG979">
        <v>59.480244164512051</v>
      </c>
      <c r="AH979">
        <v>58.423821069927939</v>
      </c>
      <c r="AI979">
        <v>62.045295607420051</v>
      </c>
      <c r="AJ979">
        <v>0.50702748715994617</v>
      </c>
      <c r="AK979">
        <v>0.50702754147797024</v>
      </c>
      <c r="AL979">
        <v>0.50701501102194424</v>
      </c>
      <c r="AM979">
        <v>0.50703989147549045</v>
      </c>
      <c r="AN979">
        <v>0.97499734169586494</v>
      </c>
      <c r="AO979">
        <v>0.97499734169586483</v>
      </c>
      <c r="AP979">
        <v>0.97499734169586483</v>
      </c>
      <c r="AQ979">
        <v>0.97499734169586483</v>
      </c>
      <c r="AR979">
        <v>11.689953880955681</v>
      </c>
      <c r="AS979">
        <v>11.689953880955681</v>
      </c>
      <c r="AT979">
        <v>11.689953880955681</v>
      </c>
      <c r="AU979">
        <v>11.689953880955681</v>
      </c>
      <c r="AV979" t="str">
        <f>VLOOKUP(Sheet1[[#This Row],[NPDES ID2]],Combined_Sheet__Major_Only___2[[NPDES ID2]:[ECHO BFR]],3,FALSE)</f>
        <v>TX</v>
      </c>
      <c r="AW979" t="s">
        <v>41</v>
      </c>
      <c r="AX979" t="str">
        <f>VLOOKUP(Sheet1[[#This Row],[NPDES ID2]],Combined_Sheet__Major_Only___2[[NPDES ID2]:[ECHO BFR]],27,FALSE)</f>
        <v>-</v>
      </c>
      <c r="AY979" t="str">
        <f>VLOOKUP(Sheet1[[#This Row],[NPDES ID2]],Combined_Sheet__Major_Only___2[[NPDES ID2]:[ECHO BFR]],28,FALSE)</f>
        <v>-</v>
      </c>
      <c r="AZ979" t="str">
        <f>VLOOKUP(Sheet1[[#This Row],[NPDES ID2]],Combined_Sheet__Major_Only___2[[NPDES ID2]:[ECHO BFR]],29,FALSE)</f>
        <v>thickening</v>
      </c>
      <c r="BA979">
        <f>VLOOKUP(Sheet1[[#This Row],[NPDES ID2]],Combined_Sheet__Major_Only___2[[NPDES ID2]:[ECHO BFR]],17,FALSE)</f>
        <v>29.739432000000001</v>
      </c>
      <c r="BB979">
        <f>VLOOKUP(Sheet1[[#This Row],[NPDES ID2]],Combined_Sheet__Major_Only___2[[NPDES ID2]:[ECHO BFR]],18,FALSE)</f>
        <v>-95.267197999999993</v>
      </c>
      <c r="BC979" t="str">
        <f>IF(ISNUMBER(SEARCH("aerobic",$AW979)),"aerobic","")</f>
        <v>aerobic</v>
      </c>
      <c r="BD979" t="str">
        <f>IF(ISNUMBER(SEARCH("anaer",$AW979)),"anaer","")</f>
        <v/>
      </c>
      <c r="BE979" t="str">
        <f>IF(ISNUMBER(SEARCH("thickening",$AZ979)),"thickening","")</f>
        <v>thickening</v>
      </c>
      <c r="BF979" s="2" t="str">
        <f>IF(ISNUMBER(SEARCH("airDry",$AW979)),"airDry","")</f>
        <v/>
      </c>
      <c r="BG979" s="2" t="str">
        <f>IF(ISNUMBER(SEARCH("heatDry",$AY979)),"heatDry","")</f>
        <v/>
      </c>
      <c r="BH979" s="2" t="str">
        <f>IF(AND(ISNUMBER(SEARCH("aerobic",$AW979)),ISNUMBER(SEARCH("anaer",$AW979))),"Combined Aer and Anaer.","")</f>
        <v/>
      </c>
    </row>
    <row r="980" spans="1:60" x14ac:dyDescent="0.25">
      <c r="A980" s="4">
        <v>2480</v>
      </c>
      <c r="B980" t="s">
        <v>11541</v>
      </c>
      <c r="C980">
        <v>201.11</v>
      </c>
      <c r="D980">
        <v>635.55820692202826</v>
      </c>
      <c r="E980">
        <v>633.01179743777834</v>
      </c>
      <c r="F980">
        <v>465.51369851294407</v>
      </c>
      <c r="G980">
        <v>824.46077549121969</v>
      </c>
      <c r="H980">
        <v>-121.50816130369179</v>
      </c>
      <c r="I980">
        <v>-123.8986984079181</v>
      </c>
      <c r="J980">
        <v>-139.8438962145753</v>
      </c>
      <c r="K980">
        <v>-98.24260835708003</v>
      </c>
      <c r="L980">
        <v>126.65393976270209</v>
      </c>
      <c r="M980">
        <v>126.029231799683</v>
      </c>
      <c r="N980">
        <v>123.96101835294159</v>
      </c>
      <c r="O980">
        <v>131.0427314299321</v>
      </c>
      <c r="P980">
        <v>4.7170423844472253</v>
      </c>
      <c r="Q980">
        <v>4.7552260325721649</v>
      </c>
      <c r="R980">
        <v>3.9361915034519499</v>
      </c>
      <c r="S980">
        <v>5.382287406246828</v>
      </c>
      <c r="T980">
        <v>100165.30266456561</v>
      </c>
      <c r="U980">
        <v>100165.22788014929</v>
      </c>
      <c r="V980">
        <v>100098.2511580885</v>
      </c>
      <c r="W980">
        <v>100232.8176136726</v>
      </c>
      <c r="X980">
        <v>7159.580791183892</v>
      </c>
      <c r="Y980">
        <v>7191.8782094130929</v>
      </c>
      <c r="Z980">
        <v>6921.9490571888327</v>
      </c>
      <c r="AA980">
        <v>7312.6147699892736</v>
      </c>
      <c r="AB980">
        <v>1301.156998375822</v>
      </c>
      <c r="AC980">
        <v>1286.08646347123</v>
      </c>
      <c r="AD980">
        <v>1099.381904283179</v>
      </c>
      <c r="AE980">
        <v>1533.038295314434</v>
      </c>
      <c r="AF980">
        <v>61.71873131471613</v>
      </c>
      <c r="AG980">
        <v>61.413992489697698</v>
      </c>
      <c r="AH980">
        <v>60.407123374851743</v>
      </c>
      <c r="AI980">
        <v>63.85715723070895</v>
      </c>
      <c r="AJ980">
        <v>0.53044085713542333</v>
      </c>
      <c r="AK980">
        <v>0.53044088491156494</v>
      </c>
      <c r="AL980">
        <v>0.53043448505603918</v>
      </c>
      <c r="AM980">
        <v>0.5304471924405797</v>
      </c>
      <c r="AN980">
        <v>0.9750498419718242</v>
      </c>
      <c r="AO980">
        <v>0.97504984197182443</v>
      </c>
      <c r="AP980">
        <v>0.97504984197182443</v>
      </c>
      <c r="AQ980">
        <v>0.97504984197182443</v>
      </c>
      <c r="AR980">
        <v>13.303508101653421</v>
      </c>
      <c r="AS980">
        <v>13.30350810165341</v>
      </c>
      <c r="AT980">
        <v>13.30350810165341</v>
      </c>
      <c r="AU980">
        <v>13.30350810165341</v>
      </c>
      <c r="AV980" t="str">
        <f>VLOOKUP(Sheet1[[#This Row],[NPDES ID2]],Combined_Sheet__Major_Only___2[[NPDES ID2]:[ECHO BFR]],3,FALSE)</f>
        <v>TX</v>
      </c>
      <c r="AW980" t="s">
        <v>41</v>
      </c>
      <c r="AX980" t="str">
        <f>VLOOKUP(Sheet1[[#This Row],[NPDES ID2]],Combined_Sheet__Major_Only___2[[NPDES ID2]:[ECHO BFR]],27,FALSE)</f>
        <v>-</v>
      </c>
      <c r="AY980" t="str">
        <f>VLOOKUP(Sheet1[[#This Row],[NPDES ID2]],Combined_Sheet__Major_Only___2[[NPDES ID2]:[ECHO BFR]],28,FALSE)</f>
        <v>-</v>
      </c>
      <c r="AZ980" t="str">
        <f>VLOOKUP(Sheet1[[#This Row],[NPDES ID2]],Combined_Sheet__Major_Only___2[[NPDES ID2]:[ECHO BFR]],29,FALSE)</f>
        <v>thickening</v>
      </c>
      <c r="BA980">
        <f>VLOOKUP(Sheet1[[#This Row],[NPDES ID2]],Combined_Sheet__Major_Only___2[[NPDES ID2]:[ECHO BFR]],17,FALSE)</f>
        <v>29.467027999999999</v>
      </c>
      <c r="BB980">
        <f>VLOOKUP(Sheet1[[#This Row],[NPDES ID2]],Combined_Sheet__Major_Only___2[[NPDES ID2]:[ECHO BFR]],18,FALSE)</f>
        <v>-95.507379</v>
      </c>
      <c r="BC980" t="str">
        <f>IF(ISNUMBER(SEARCH("aerobic",$AW980)),"aerobic","")</f>
        <v>aerobic</v>
      </c>
      <c r="BD980" t="str">
        <f>IF(ISNUMBER(SEARCH("anaer",$AW980)),"anaer","")</f>
        <v/>
      </c>
      <c r="BE980" t="str">
        <f>IF(ISNUMBER(SEARCH("thickening",$AZ980)),"thickening","")</f>
        <v>thickening</v>
      </c>
      <c r="BF980" s="2" t="str">
        <f>IF(ISNUMBER(SEARCH("airDry",$AW980)),"airDry","")</f>
        <v/>
      </c>
      <c r="BG980" s="2" t="str">
        <f>IF(ISNUMBER(SEARCH("heatDry",$AY980)),"heatDry","")</f>
        <v/>
      </c>
      <c r="BH980" s="2" t="str">
        <f>IF(AND(ISNUMBER(SEARCH("aerobic",$AW980)),ISNUMBER(SEARCH("anaer",$AW980))),"Combined Aer and Anaer.","")</f>
        <v/>
      </c>
    </row>
    <row r="981" spans="1:60" x14ac:dyDescent="0.25">
      <c r="A981" s="4">
        <v>1340</v>
      </c>
      <c r="B981" t="s">
        <v>6368</v>
      </c>
      <c r="C981">
        <v>164.9</v>
      </c>
      <c r="D981">
        <v>771.80984563300774</v>
      </c>
      <c r="E981">
        <v>769.67334409138834</v>
      </c>
      <c r="F981">
        <v>557.76015346341399</v>
      </c>
      <c r="G981">
        <v>1005.041782928365</v>
      </c>
      <c r="H981">
        <v>-127.2394183069477</v>
      </c>
      <c r="I981">
        <v>-129.6481442762356</v>
      </c>
      <c r="J981">
        <v>-146.1643995517139</v>
      </c>
      <c r="K981">
        <v>-104.2603527273772</v>
      </c>
      <c r="L981">
        <v>99.48799066412775</v>
      </c>
      <c r="M981">
        <v>98.941213473365309</v>
      </c>
      <c r="N981">
        <v>97.131227297947333</v>
      </c>
      <c r="O981">
        <v>103.3290039446442</v>
      </c>
      <c r="P981">
        <v>3.876687038541021</v>
      </c>
      <c r="Q981">
        <v>3.9111640021556422</v>
      </c>
      <c r="R981">
        <v>3.252892470008975</v>
      </c>
      <c r="S981">
        <v>4.4253790134908702</v>
      </c>
      <c r="T981">
        <v>100259.09872695729</v>
      </c>
      <c r="U981">
        <v>100259.02387377431</v>
      </c>
      <c r="V981">
        <v>100191.9855643929</v>
      </c>
      <c r="W981">
        <v>100326.6757583025</v>
      </c>
      <c r="X981">
        <v>7481.0647494863206</v>
      </c>
      <c r="Y981">
        <v>7518.6486311720637</v>
      </c>
      <c r="Z981">
        <v>7204.6449125592453</v>
      </c>
      <c r="AA981">
        <v>7659.3310037120646</v>
      </c>
      <c r="AB981">
        <v>1337.858012956837</v>
      </c>
      <c r="AC981">
        <v>1321.6058862483681</v>
      </c>
      <c r="AD981">
        <v>1134.4701231234039</v>
      </c>
      <c r="AE981">
        <v>1568.8051857298831</v>
      </c>
      <c r="AF981">
        <v>59.126337088886217</v>
      </c>
      <c r="AG981">
        <v>58.801130898458332</v>
      </c>
      <c r="AH981">
        <v>57.72622192012615</v>
      </c>
      <c r="AI981">
        <v>61.408881944056098</v>
      </c>
      <c r="AJ981">
        <v>0.49880465761328718</v>
      </c>
      <c r="AK981">
        <v>0.49880467937584633</v>
      </c>
      <c r="AL981">
        <v>0.49879966606408083</v>
      </c>
      <c r="AM981">
        <v>0.49880962034409371</v>
      </c>
      <c r="AN981">
        <v>0.9750723492137009</v>
      </c>
      <c r="AO981">
        <v>0.9750723492137009</v>
      </c>
      <c r="AP981">
        <v>0.9750723492137009</v>
      </c>
      <c r="AQ981">
        <v>0.9750723492137009</v>
      </c>
      <c r="AR981">
        <v>12.862791016551659</v>
      </c>
      <c r="AS981">
        <v>12.86279101655167</v>
      </c>
      <c r="AT981">
        <v>12.86279101655167</v>
      </c>
      <c r="AU981">
        <v>12.86279101655167</v>
      </c>
      <c r="AV981" t="str">
        <f>VLOOKUP(Sheet1[[#This Row],[NPDES ID2]],Combined_Sheet__Major_Only___2[[NPDES ID2]:[ECHO BFR]],3,FALSE)</f>
        <v>IA</v>
      </c>
      <c r="AW981" t="s">
        <v>41</v>
      </c>
      <c r="AX981" t="str">
        <f>VLOOKUP(Sheet1[[#This Row],[NPDES ID2]],Combined_Sheet__Major_Only___2[[NPDES ID2]:[ECHO BFR]],27,FALSE)</f>
        <v>-</v>
      </c>
      <c r="AY981" t="str">
        <f>VLOOKUP(Sheet1[[#This Row],[NPDES ID2]],Combined_Sheet__Major_Only___2[[NPDES ID2]:[ECHO BFR]],28,FALSE)</f>
        <v>-</v>
      </c>
      <c r="AZ981" t="str">
        <f>VLOOKUP(Sheet1[[#This Row],[NPDES ID2]],Combined_Sheet__Major_Only___2[[NPDES ID2]:[ECHO BFR]],29,FALSE)</f>
        <v>thickening</v>
      </c>
      <c r="BA981">
        <f>VLOOKUP(Sheet1[[#This Row],[NPDES ID2]],Combined_Sheet__Major_Only___2[[NPDES ID2]:[ECHO BFR]],17,FALSE)</f>
        <v>40.979039999999998</v>
      </c>
      <c r="BB981">
        <f>VLOOKUP(Sheet1[[#This Row],[NPDES ID2]],Combined_Sheet__Major_Only___2[[NPDES ID2]:[ECHO BFR]],18,FALSE)</f>
        <v>-91.944940000000003</v>
      </c>
      <c r="BC981" t="str">
        <f>IF(ISNUMBER(SEARCH("aerobic",$AW981)),"aerobic","")</f>
        <v>aerobic</v>
      </c>
      <c r="BD981" t="str">
        <f>IF(ISNUMBER(SEARCH("anaer",$AW981)),"anaer","")</f>
        <v/>
      </c>
      <c r="BE981" t="str">
        <f>IF(ISNUMBER(SEARCH("thickening",$AZ981)),"thickening","")</f>
        <v>thickening</v>
      </c>
      <c r="BF981" s="2" t="str">
        <f>IF(ISNUMBER(SEARCH("airDry",$AW981)),"airDry","")</f>
        <v/>
      </c>
      <c r="BG981" s="2" t="str">
        <f>IF(ISNUMBER(SEARCH("heatDry",$AY981)),"heatDry","")</f>
        <v/>
      </c>
      <c r="BH981" s="2" t="str">
        <f>IF(AND(ISNUMBER(SEARCH("aerobic",$AW981)),ISNUMBER(SEARCH("anaer",$AW981))),"Combined Aer and Anaer.","")</f>
        <v/>
      </c>
    </row>
    <row r="982" spans="1:60" x14ac:dyDescent="0.25">
      <c r="A982" s="4">
        <v>1271</v>
      </c>
      <c r="B982" t="s">
        <v>6063</v>
      </c>
      <c r="C982">
        <v>202</v>
      </c>
      <c r="D982">
        <v>623.38346279056304</v>
      </c>
      <c r="E982">
        <v>620.9528076912618</v>
      </c>
      <c r="F982">
        <v>456.77277687115111</v>
      </c>
      <c r="G982">
        <v>808.32435181045753</v>
      </c>
      <c r="H982">
        <v>-119.43166575182551</v>
      </c>
      <c r="I982">
        <v>-121.7528868947622</v>
      </c>
      <c r="J982">
        <v>-137.52403015339641</v>
      </c>
      <c r="K982">
        <v>-96.052982211148333</v>
      </c>
      <c r="L982">
        <v>129.27587794905949</v>
      </c>
      <c r="M982">
        <v>128.6647188705241</v>
      </c>
      <c r="N982">
        <v>126.6413927566899</v>
      </c>
      <c r="O982">
        <v>133.5694436070211</v>
      </c>
      <c r="P982">
        <v>4.7336216397882609</v>
      </c>
      <c r="Q982">
        <v>4.7800410450334923</v>
      </c>
      <c r="R982">
        <v>3.9415585678823648</v>
      </c>
      <c r="S982">
        <v>5.3985806441216528</v>
      </c>
      <c r="T982">
        <v>100524.5790841835</v>
      </c>
      <c r="U982">
        <v>100524.5040363631</v>
      </c>
      <c r="V982">
        <v>100457.29141024141</v>
      </c>
      <c r="W982">
        <v>100592.3318330839</v>
      </c>
      <c r="X982">
        <v>7070.4961253505899</v>
      </c>
      <c r="Y982">
        <v>7101.0073490686773</v>
      </c>
      <c r="Z982">
        <v>6845.5264805167853</v>
      </c>
      <c r="AA982">
        <v>7215.3165353846944</v>
      </c>
      <c r="AB982">
        <v>1075.102784615596</v>
      </c>
      <c r="AC982">
        <v>1066.6829679420589</v>
      </c>
      <c r="AD982">
        <v>933.71553846413076</v>
      </c>
      <c r="AE982">
        <v>1233.9120852124779</v>
      </c>
      <c r="AF982">
        <v>62.718803181164752</v>
      </c>
      <c r="AG982">
        <v>62.421991300806752</v>
      </c>
      <c r="AH982">
        <v>61.441303767911258</v>
      </c>
      <c r="AI982">
        <v>64.801614972550553</v>
      </c>
      <c r="AJ982">
        <v>0.54265291886960465</v>
      </c>
      <c r="AK982">
        <v>0.54265294575654244</v>
      </c>
      <c r="AL982">
        <v>0.54264675116521888</v>
      </c>
      <c r="AM982">
        <v>0.54265905097469025</v>
      </c>
      <c r="AN982">
        <v>0.97513583414559535</v>
      </c>
      <c r="AO982">
        <v>0.97513583414559568</v>
      </c>
      <c r="AP982">
        <v>0.97513583414559568</v>
      </c>
      <c r="AQ982">
        <v>0.97513583414559568</v>
      </c>
      <c r="AR982">
        <v>15.03072343320167</v>
      </c>
      <c r="AS982">
        <v>15.03072343320167</v>
      </c>
      <c r="AT982">
        <v>15.03072343320167</v>
      </c>
      <c r="AU982">
        <v>15.03072343320167</v>
      </c>
      <c r="AV982" t="str">
        <f>VLOOKUP(Sheet1[[#This Row],[NPDES ID2]],Combined_Sheet__Major_Only___2[[NPDES ID2]:[ECHO BFR]],3,FALSE)</f>
        <v>IL</v>
      </c>
      <c r="AW982" t="s">
        <v>41</v>
      </c>
      <c r="AX982" t="str">
        <f>VLOOKUP(Sheet1[[#This Row],[NPDES ID2]],Combined_Sheet__Major_Only___2[[NPDES ID2]:[ECHO BFR]],27,FALSE)</f>
        <v>other</v>
      </c>
      <c r="AY982" t="str">
        <f>VLOOKUP(Sheet1[[#This Row],[NPDES ID2]],Combined_Sheet__Major_Only___2[[NPDES ID2]:[ECHO BFR]],28,FALSE)</f>
        <v>-</v>
      </c>
      <c r="AZ982" t="str">
        <f>VLOOKUP(Sheet1[[#This Row],[NPDES ID2]],Combined_Sheet__Major_Only___2[[NPDES ID2]:[ECHO BFR]],29,FALSE)</f>
        <v>thickening</v>
      </c>
      <c r="BA982">
        <f>VLOOKUP(Sheet1[[#This Row],[NPDES ID2]],Combined_Sheet__Major_Only___2[[NPDES ID2]:[ECHO BFR]],17,FALSE)</f>
        <v>41.718470000000003</v>
      </c>
      <c r="BB982">
        <f>VLOOKUP(Sheet1[[#This Row],[NPDES ID2]],Combined_Sheet__Major_Only___2[[NPDES ID2]:[ECHO BFR]],18,FALSE)</f>
        <v>-88.071809999999999</v>
      </c>
      <c r="BC982" t="str">
        <f>IF(ISNUMBER(SEARCH("aerobic",$AW982)),"aerobic","")</f>
        <v>aerobic</v>
      </c>
      <c r="BD982" t="str">
        <f>IF(ISNUMBER(SEARCH("anaer",$AW982)),"anaer","")</f>
        <v/>
      </c>
      <c r="BE982" t="str">
        <f>IF(ISNUMBER(SEARCH("thickening",$AZ982)),"thickening","")</f>
        <v>thickening</v>
      </c>
      <c r="BF982" s="3" t="str">
        <f>IF(ISNUMBER(SEARCH("airDry",$AW982)),"airDry","")</f>
        <v/>
      </c>
      <c r="BG982" s="3" t="str">
        <f>IF(ISNUMBER(SEARCH("heatDry",$AY982)),"heatDry","")</f>
        <v/>
      </c>
      <c r="BH982" s="3" t="str">
        <f>IF(AND(ISNUMBER(SEARCH("aerobic",$AW982)),ISNUMBER(SEARCH("anaer",$AW982))),"Combined Aer and Anaer.","")</f>
        <v/>
      </c>
    </row>
    <row r="983" spans="1:60" x14ac:dyDescent="0.25">
      <c r="A983" s="4">
        <v>2271</v>
      </c>
      <c r="B983" t="s">
        <v>10622</v>
      </c>
      <c r="C983">
        <v>474</v>
      </c>
      <c r="D983">
        <v>379.16756709176798</v>
      </c>
      <c r="E983">
        <v>383.76263102795667</v>
      </c>
      <c r="F983">
        <v>293.60813120375309</v>
      </c>
      <c r="G983">
        <v>461.36481608681441</v>
      </c>
      <c r="H983">
        <v>-114.710417903512</v>
      </c>
      <c r="I983">
        <v>-117.15878620016601</v>
      </c>
      <c r="J983">
        <v>-132.89272018446471</v>
      </c>
      <c r="K983">
        <v>-91.178814873242175</v>
      </c>
      <c r="L983">
        <v>314.64709450289621</v>
      </c>
      <c r="M983">
        <v>313.30315380091059</v>
      </c>
      <c r="N983">
        <v>308.85006492493432</v>
      </c>
      <c r="O983">
        <v>324.09354921527489</v>
      </c>
      <c r="P983">
        <v>11.083510804078321</v>
      </c>
      <c r="Q983">
        <v>11.22508867303106</v>
      </c>
      <c r="R983">
        <v>9.1647785187619313</v>
      </c>
      <c r="S983">
        <v>12.659210455814421</v>
      </c>
      <c r="T983">
        <v>100716.5773368072</v>
      </c>
      <c r="U983">
        <v>100716.50214822291</v>
      </c>
      <c r="V983">
        <v>100649.1634543579</v>
      </c>
      <c r="W983">
        <v>100784.4571665353</v>
      </c>
      <c r="X983">
        <v>6829.2874403185961</v>
      </c>
      <c r="Y983">
        <v>6855.7585199992436</v>
      </c>
      <c r="Z983">
        <v>6632.8355752749148</v>
      </c>
      <c r="AA983">
        <v>6955.6916849077779</v>
      </c>
      <c r="AB983">
        <v>1193.1904258152049</v>
      </c>
      <c r="AC983">
        <v>1181.8230175931069</v>
      </c>
      <c r="AD983">
        <v>1015.823585972739</v>
      </c>
      <c r="AE983">
        <v>1400.2986421607679</v>
      </c>
      <c r="AF983">
        <v>65.055625264663846</v>
      </c>
      <c r="AG983">
        <v>64.776992582680364</v>
      </c>
      <c r="AH983">
        <v>63.858632546863497</v>
      </c>
      <c r="AI983">
        <v>67.008172275506141</v>
      </c>
      <c r="AJ983">
        <v>0.57120388776256603</v>
      </c>
      <c r="AK983">
        <v>0.57120395583810846</v>
      </c>
      <c r="AL983">
        <v>0.57118824751922326</v>
      </c>
      <c r="AM983">
        <v>0.57121943801787378</v>
      </c>
      <c r="AN983">
        <v>0.97518154600776552</v>
      </c>
      <c r="AO983">
        <v>0.97518154600776563</v>
      </c>
      <c r="AP983">
        <v>0.97518154600776563</v>
      </c>
      <c r="AQ983">
        <v>0.97518154600776563</v>
      </c>
      <c r="AR983">
        <v>14.345292961375421</v>
      </c>
      <c r="AS983">
        <v>14.345292961375421</v>
      </c>
      <c r="AT983">
        <v>14.345292961375421</v>
      </c>
      <c r="AU983">
        <v>14.345292961375421</v>
      </c>
      <c r="AV983" t="str">
        <f>VLOOKUP(Sheet1[[#This Row],[NPDES ID2]],Combined_Sheet__Major_Only___2[[NPDES ID2]:[ECHO BFR]],3,FALSE)</f>
        <v>IL</v>
      </c>
      <c r="AW983" t="s">
        <v>41</v>
      </c>
      <c r="AX983" t="str">
        <f>VLOOKUP(Sheet1[[#This Row],[NPDES ID2]],Combined_Sheet__Major_Only___2[[NPDES ID2]:[ECHO BFR]],27,FALSE)</f>
        <v>other</v>
      </c>
      <c r="AY983" t="str">
        <f>VLOOKUP(Sheet1[[#This Row],[NPDES ID2]],Combined_Sheet__Major_Only___2[[NPDES ID2]:[ECHO BFR]],28,FALSE)</f>
        <v>-</v>
      </c>
      <c r="AZ983" t="str">
        <f>VLOOKUP(Sheet1[[#This Row],[NPDES ID2]],Combined_Sheet__Major_Only___2[[NPDES ID2]:[ECHO BFR]],29,FALSE)</f>
        <v>thickening</v>
      </c>
      <c r="BA983">
        <f>VLOOKUP(Sheet1[[#This Row],[NPDES ID2]],Combined_Sheet__Major_Only___2[[NPDES ID2]:[ECHO BFR]],17,FALSE)</f>
        <v>41.704329999999999</v>
      </c>
      <c r="BB983">
        <f>VLOOKUP(Sheet1[[#This Row],[NPDES ID2]],Combined_Sheet__Major_Only___2[[NPDES ID2]:[ECHO BFR]],18,FALSE)</f>
        <v>-88.114429999999999</v>
      </c>
      <c r="BC983" t="str">
        <f>IF(ISNUMBER(SEARCH("aerobic",$AW983)),"aerobic","")</f>
        <v>aerobic</v>
      </c>
      <c r="BD983" t="str">
        <f>IF(ISNUMBER(SEARCH("anaer",$AW983)),"anaer","")</f>
        <v/>
      </c>
      <c r="BE983" t="str">
        <f>IF(ISNUMBER(SEARCH("thickening",$AZ983)),"thickening","")</f>
        <v>thickening</v>
      </c>
      <c r="BF983" s="3" t="str">
        <f>IF(ISNUMBER(SEARCH("airDry",$AW983)),"airDry","")</f>
        <v/>
      </c>
      <c r="BG983" s="3" t="str">
        <f>IF(ISNUMBER(SEARCH("heatDry",$AY983)),"heatDry","")</f>
        <v/>
      </c>
      <c r="BH983" s="3" t="str">
        <f>IF(AND(ISNUMBER(SEARCH("aerobic",$AW983)),ISNUMBER(SEARCH("anaer",$AW983))),"Combined Aer and Anaer.","")</f>
        <v/>
      </c>
    </row>
    <row r="984" spans="1:60" x14ac:dyDescent="0.25">
      <c r="A984" s="4">
        <v>1209</v>
      </c>
      <c r="B984" t="s">
        <v>5797</v>
      </c>
      <c r="C984">
        <v>242.93</v>
      </c>
      <c r="D984">
        <v>532.53611058685226</v>
      </c>
      <c r="E984">
        <v>533.63251140184252</v>
      </c>
      <c r="F984">
        <v>396.1123211569722</v>
      </c>
      <c r="G984">
        <v>686.22876540057098</v>
      </c>
      <c r="H984">
        <v>-115.7788742402434</v>
      </c>
      <c r="I984">
        <v>-118.1506182225073</v>
      </c>
      <c r="J984">
        <v>-133.84068691429101</v>
      </c>
      <c r="K984">
        <v>-92.227439207299909</v>
      </c>
      <c r="L984">
        <v>159.98874591511529</v>
      </c>
      <c r="M984">
        <v>159.28961664487289</v>
      </c>
      <c r="N984">
        <v>156.97462252573629</v>
      </c>
      <c r="O984">
        <v>164.9008828452277</v>
      </c>
      <c r="P984">
        <v>5.6832097326424256</v>
      </c>
      <c r="Q984">
        <v>5.7558248729478274</v>
      </c>
      <c r="R984">
        <v>4.7108452545593957</v>
      </c>
      <c r="S984">
        <v>6.4792158322210787</v>
      </c>
      <c r="T984">
        <v>100907.8798299059</v>
      </c>
      <c r="U984">
        <v>100907.8045010678</v>
      </c>
      <c r="V984">
        <v>100840.3401963012</v>
      </c>
      <c r="W984">
        <v>100975.8862799487</v>
      </c>
      <c r="X984">
        <v>6896.7030747807012</v>
      </c>
      <c r="Y984">
        <v>6924.0904785649163</v>
      </c>
      <c r="Z984">
        <v>6693.8127890605901</v>
      </c>
      <c r="AA984">
        <v>7027.247080307784</v>
      </c>
      <c r="AB984">
        <v>1333.367299688917</v>
      </c>
      <c r="AC984">
        <v>1317.412897372149</v>
      </c>
      <c r="AD984">
        <v>1115.953156234435</v>
      </c>
      <c r="AE984">
        <v>1591.2182118746621</v>
      </c>
      <c r="AF984">
        <v>64.541857275752889</v>
      </c>
      <c r="AG984">
        <v>64.259416964419586</v>
      </c>
      <c r="AH984">
        <v>63.326748366322242</v>
      </c>
      <c r="AI984">
        <v>66.523182983861886</v>
      </c>
      <c r="AJ984">
        <v>0.56492492900484814</v>
      </c>
      <c r="AK984">
        <v>0.56492496472937614</v>
      </c>
      <c r="AL984">
        <v>0.56491673152744748</v>
      </c>
      <c r="AM984">
        <v>0.56493307919673008</v>
      </c>
      <c r="AN984">
        <v>0.97522692535917299</v>
      </c>
      <c r="AO984">
        <v>0.97522692535917321</v>
      </c>
      <c r="AP984">
        <v>0.97522692535917321</v>
      </c>
      <c r="AQ984">
        <v>0.97522692535917321</v>
      </c>
      <c r="AR984">
        <v>13.43553699373393</v>
      </c>
      <c r="AS984">
        <v>13.43553699373394</v>
      </c>
      <c r="AT984">
        <v>13.43553699373394</v>
      </c>
      <c r="AU984">
        <v>13.43553699373394</v>
      </c>
      <c r="AV984" t="str">
        <f>VLOOKUP(Sheet1[[#This Row],[NPDES ID2]],Combined_Sheet__Major_Only___2[[NPDES ID2]:[ECHO BFR]],3,FALSE)</f>
        <v>TX</v>
      </c>
      <c r="AW984" t="s">
        <v>41</v>
      </c>
      <c r="AX984" t="str">
        <f>VLOOKUP(Sheet1[[#This Row],[NPDES ID2]],Combined_Sheet__Major_Only___2[[NPDES ID2]:[ECHO BFR]],27,FALSE)</f>
        <v>-</v>
      </c>
      <c r="AY984" t="str">
        <f>VLOOKUP(Sheet1[[#This Row],[NPDES ID2]],Combined_Sheet__Major_Only___2[[NPDES ID2]:[ECHO BFR]],28,FALSE)</f>
        <v>-</v>
      </c>
      <c r="AZ984" t="str">
        <f>VLOOKUP(Sheet1[[#This Row],[NPDES ID2]],Combined_Sheet__Major_Only___2[[NPDES ID2]:[ECHO BFR]],29,FALSE)</f>
        <v>thickening</v>
      </c>
      <c r="BA984">
        <f>VLOOKUP(Sheet1[[#This Row],[NPDES ID2]],Combined_Sheet__Major_Only___2[[NPDES ID2]:[ECHO BFR]],17,FALSE)</f>
        <v>29.721579999999999</v>
      </c>
      <c r="BB984">
        <f>VLOOKUP(Sheet1[[#This Row],[NPDES ID2]],Combined_Sheet__Major_Only___2[[NPDES ID2]:[ECHO BFR]],18,FALSE)</f>
        <v>-94.986767999999998</v>
      </c>
      <c r="BC984" t="str">
        <f>IF(ISNUMBER(SEARCH("aerobic",$AW984)),"aerobic","")</f>
        <v>aerobic</v>
      </c>
      <c r="BD984" t="str">
        <f>IF(ISNUMBER(SEARCH("anaer",$AW984)),"anaer","")</f>
        <v/>
      </c>
      <c r="BE984" t="str">
        <f>IF(ISNUMBER(SEARCH("thickening",$AZ984)),"thickening","")</f>
        <v>thickening</v>
      </c>
      <c r="BF984" s="3" t="str">
        <f>IF(ISNUMBER(SEARCH("airDry",$AW984)),"airDry","")</f>
        <v/>
      </c>
      <c r="BG984" s="3" t="str">
        <f>IF(ISNUMBER(SEARCH("heatDry",$AY984)),"heatDry","")</f>
        <v/>
      </c>
      <c r="BH984" s="3" t="str">
        <f>IF(AND(ISNUMBER(SEARCH("aerobic",$AW984)),ISNUMBER(SEARCH("anaer",$AW984))),"Combined Aer and Anaer.","")</f>
        <v/>
      </c>
    </row>
    <row r="985" spans="1:60" x14ac:dyDescent="0.25">
      <c r="A985" s="4">
        <v>910</v>
      </c>
      <c r="B985" t="s">
        <v>4430</v>
      </c>
      <c r="C985">
        <v>715</v>
      </c>
      <c r="D985">
        <v>389.47132878557443</v>
      </c>
      <c r="E985">
        <v>387.6650539265496</v>
      </c>
      <c r="F985">
        <v>322.46876480052788</v>
      </c>
      <c r="G985">
        <v>458.53867542491952</v>
      </c>
      <c r="H985">
        <v>-125.84219163302591</v>
      </c>
      <c r="I985">
        <v>-128.4257835248487</v>
      </c>
      <c r="J985">
        <v>-144.64077771542961</v>
      </c>
      <c r="K985">
        <v>-102.9956281704852</v>
      </c>
      <c r="L985">
        <v>435.12502093179859</v>
      </c>
      <c r="M985">
        <v>432.78583106423821</v>
      </c>
      <c r="N985">
        <v>425.03161229334171</v>
      </c>
      <c r="O985">
        <v>451.57141928068307</v>
      </c>
      <c r="P985">
        <v>16.80092903396271</v>
      </c>
      <c r="Q985">
        <v>16.964507178752601</v>
      </c>
      <c r="R985">
        <v>14.08228235169944</v>
      </c>
      <c r="S985">
        <v>19.16254671265774</v>
      </c>
      <c r="T985">
        <v>101057.3129728835</v>
      </c>
      <c r="U985">
        <v>101057.2375344883</v>
      </c>
      <c r="V985">
        <v>100989.6751106041</v>
      </c>
      <c r="W985">
        <v>101125.41833053229</v>
      </c>
      <c r="X985">
        <v>7475.5300991285949</v>
      </c>
      <c r="Y985">
        <v>7512.3070420265249</v>
      </c>
      <c r="Z985">
        <v>7205.061130346533</v>
      </c>
      <c r="AA985">
        <v>7649.9424275322117</v>
      </c>
      <c r="AB985">
        <v>1166.270537205934</v>
      </c>
      <c r="AC985">
        <v>1155.4309092525559</v>
      </c>
      <c r="AD985">
        <v>1009.456008280517</v>
      </c>
      <c r="AE985">
        <v>1340.5964544121391</v>
      </c>
      <c r="AF985">
        <v>59.642321815700342</v>
      </c>
      <c r="AG985">
        <v>59.320623871851083</v>
      </c>
      <c r="AH985">
        <v>58.261034096145288</v>
      </c>
      <c r="AI985">
        <v>61.895805079998802</v>
      </c>
      <c r="AJ985">
        <v>0.5050990646312209</v>
      </c>
      <c r="AK985">
        <v>0.50509915640951442</v>
      </c>
      <c r="AL985">
        <v>0.50507794935167294</v>
      </c>
      <c r="AM985">
        <v>0.50512005876882637</v>
      </c>
      <c r="AN985">
        <v>0.9752622574977674</v>
      </c>
      <c r="AO985">
        <v>0.97526225749776774</v>
      </c>
      <c r="AP985">
        <v>0.97526225749776774</v>
      </c>
      <c r="AQ985">
        <v>0.97526225749776774</v>
      </c>
      <c r="AR985">
        <v>14.069469539660799</v>
      </c>
      <c r="AS985">
        <v>14.06946953966081</v>
      </c>
      <c r="AT985">
        <v>14.06946953966081</v>
      </c>
      <c r="AU985">
        <v>14.06946953966081</v>
      </c>
      <c r="AV985" t="str">
        <f>VLOOKUP(Sheet1[[#This Row],[NPDES ID2]],Combined_Sheet__Major_Only___2[[NPDES ID2]:[ECHO BFR]],3,FALSE)</f>
        <v>MO</v>
      </c>
      <c r="AW985" t="s">
        <v>41</v>
      </c>
      <c r="AX985" t="str">
        <f>VLOOKUP(Sheet1[[#This Row],[NPDES ID2]],Combined_Sheet__Major_Only___2[[NPDES ID2]:[ECHO BFR]],27,FALSE)</f>
        <v>-</v>
      </c>
      <c r="AY985" t="str">
        <f>VLOOKUP(Sheet1[[#This Row],[NPDES ID2]],Combined_Sheet__Major_Only___2[[NPDES ID2]:[ECHO BFR]],28,FALSE)</f>
        <v>-</v>
      </c>
      <c r="AZ985" t="str">
        <f>VLOOKUP(Sheet1[[#This Row],[NPDES ID2]],Combined_Sheet__Major_Only___2[[NPDES ID2]:[ECHO BFR]],29,FALSE)</f>
        <v>thickening</v>
      </c>
      <c r="BA985">
        <f>VLOOKUP(Sheet1[[#This Row],[NPDES ID2]],Combined_Sheet__Major_Only___2[[NPDES ID2]:[ECHO BFR]],17,FALSE)</f>
        <v>39.340277999999998</v>
      </c>
      <c r="BB985">
        <f>VLOOKUP(Sheet1[[#This Row],[NPDES ID2]],Combined_Sheet__Major_Only___2[[NPDES ID2]:[ECHO BFR]],18,FALSE)</f>
        <v>-94.349971999999994</v>
      </c>
      <c r="BC985" t="str">
        <f>IF(ISNUMBER(SEARCH("aerobic",$AW985)),"aerobic","")</f>
        <v>aerobic</v>
      </c>
      <c r="BD985" t="str">
        <f>IF(ISNUMBER(SEARCH("anaer",$AW985)),"anaer","")</f>
        <v/>
      </c>
      <c r="BE985" t="str">
        <f>IF(ISNUMBER(SEARCH("thickening",$AZ985)),"thickening","")</f>
        <v>thickening</v>
      </c>
      <c r="BF985" s="2" t="str">
        <f>IF(ISNUMBER(SEARCH("airDry",$AW985)),"airDry","")</f>
        <v/>
      </c>
      <c r="BG985" s="2" t="str">
        <f>IF(ISNUMBER(SEARCH("heatDry",$AY985)),"heatDry","")</f>
        <v/>
      </c>
      <c r="BH985" s="2" t="str">
        <f>IF(AND(ISNUMBER(SEARCH("aerobic",$AW985)),ISNUMBER(SEARCH("anaer",$AW985))),"Combined Aer and Anaer.","")</f>
        <v/>
      </c>
    </row>
    <row r="986" spans="1:60" x14ac:dyDescent="0.25">
      <c r="A986" s="4">
        <v>417</v>
      </c>
      <c r="B986" t="s">
        <v>2094</v>
      </c>
      <c r="C986">
        <v>646.75</v>
      </c>
      <c r="D986">
        <v>373.30425030965608</v>
      </c>
      <c r="E986">
        <v>372.43999555942429</v>
      </c>
      <c r="F986">
        <v>302.26081494457719</v>
      </c>
      <c r="G986">
        <v>443.35791659464411</v>
      </c>
      <c r="H986">
        <v>-119.87825456196801</v>
      </c>
      <c r="I986">
        <v>-122.2702051498058</v>
      </c>
      <c r="J986">
        <v>-137.99914998443401</v>
      </c>
      <c r="K986">
        <v>-96.700420914333236</v>
      </c>
      <c r="L986">
        <v>411.84322654109411</v>
      </c>
      <c r="M986">
        <v>409.87171146442188</v>
      </c>
      <c r="N986">
        <v>403.33595522465492</v>
      </c>
      <c r="O986">
        <v>425.70502119872799</v>
      </c>
      <c r="P986">
        <v>15.159592387810591</v>
      </c>
      <c r="Q986">
        <v>15.29978313292726</v>
      </c>
      <c r="R986">
        <v>12.63172638701268</v>
      </c>
      <c r="S986">
        <v>17.294236388171441</v>
      </c>
      <c r="T986">
        <v>101434.9034360526</v>
      </c>
      <c r="U986">
        <v>101434.8277208263</v>
      </c>
      <c r="V986">
        <v>101367.0173677189</v>
      </c>
      <c r="W986">
        <v>101503.25871529149</v>
      </c>
      <c r="X986">
        <v>7170.3307252102077</v>
      </c>
      <c r="Y986">
        <v>7201.6901802387774</v>
      </c>
      <c r="Z986">
        <v>6939.1356853918687</v>
      </c>
      <c r="AA986">
        <v>7319.2097233187851</v>
      </c>
      <c r="AB986">
        <v>1482.428402805821</v>
      </c>
      <c r="AC986">
        <v>1460.738120978328</v>
      </c>
      <c r="AD986">
        <v>1224.722904719272</v>
      </c>
      <c r="AE986">
        <v>1787.69392430215</v>
      </c>
      <c r="AF986">
        <v>62.408124085158981</v>
      </c>
      <c r="AG986">
        <v>62.108304861168271</v>
      </c>
      <c r="AH986">
        <v>61.121203172151219</v>
      </c>
      <c r="AI986">
        <v>64.507840861028356</v>
      </c>
      <c r="AJ986">
        <v>0.53885871091424831</v>
      </c>
      <c r="AK986">
        <v>0.538858804587937</v>
      </c>
      <c r="AL986">
        <v>0.53883716334472209</v>
      </c>
      <c r="AM986">
        <v>0.53888013481705721</v>
      </c>
      <c r="AN986">
        <v>0.97535108794635605</v>
      </c>
      <c r="AO986">
        <v>0.97535108794635639</v>
      </c>
      <c r="AP986">
        <v>0.97535108794635639</v>
      </c>
      <c r="AQ986">
        <v>0.97535108794635639</v>
      </c>
      <c r="AR986">
        <v>12.5235479837082</v>
      </c>
      <c r="AS986">
        <v>12.5235479837082</v>
      </c>
      <c r="AT986">
        <v>12.5235479837082</v>
      </c>
      <c r="AU986">
        <v>12.5235479837082</v>
      </c>
      <c r="AV986" t="str">
        <f>VLOOKUP(Sheet1[[#This Row],[NPDES ID2]],Combined_Sheet__Major_Only___2[[NPDES ID2]:[ECHO BFR]],3,FALSE)</f>
        <v>IN</v>
      </c>
      <c r="AW986" t="s">
        <v>41</v>
      </c>
      <c r="AX986" t="str">
        <f>VLOOKUP(Sheet1[[#This Row],[NPDES ID2]],Combined_Sheet__Major_Only___2[[NPDES ID2]:[ECHO BFR]],27,FALSE)</f>
        <v>tempSludgeStore</v>
      </c>
      <c r="AY986" t="str">
        <f>VLOOKUP(Sheet1[[#This Row],[NPDES ID2]],Combined_Sheet__Major_Only___2[[NPDES ID2]:[ECHO BFR]],28,FALSE)</f>
        <v>-</v>
      </c>
      <c r="AZ986" t="str">
        <f>VLOOKUP(Sheet1[[#This Row],[NPDES ID2]],Combined_Sheet__Major_Only___2[[NPDES ID2]:[ECHO BFR]],29,FALSE)</f>
        <v>preliminaryOps, thickening</v>
      </c>
      <c r="BA986">
        <f>VLOOKUP(Sheet1[[#This Row],[NPDES ID2]],Combined_Sheet__Major_Only___2[[NPDES ID2]:[ECHO BFR]],17,FALSE)</f>
        <v>38.737580000000001</v>
      </c>
      <c r="BB986">
        <f>VLOOKUP(Sheet1[[#This Row],[NPDES ID2]],Combined_Sheet__Major_Only___2[[NPDES ID2]:[ECHO BFR]],18,FALSE)</f>
        <v>-85.395690000000002</v>
      </c>
      <c r="BC986" t="str">
        <f>IF(ISNUMBER(SEARCH("aerobic",$AW986)),"aerobic","")</f>
        <v>aerobic</v>
      </c>
      <c r="BD986" t="str">
        <f>IF(ISNUMBER(SEARCH("anaer",$AW986)),"anaer","")</f>
        <v/>
      </c>
      <c r="BE986" t="str">
        <f>IF(ISNUMBER(SEARCH("thickening",$AZ986)),"thickening","")</f>
        <v>thickening</v>
      </c>
      <c r="BF986" s="3" t="str">
        <f>IF(ISNUMBER(SEARCH("airDry",$AW986)),"airDry","")</f>
        <v/>
      </c>
      <c r="BG986" s="3" t="str">
        <f>IF(ISNUMBER(SEARCH("heatDry",$AY986)),"heatDry","")</f>
        <v/>
      </c>
      <c r="BH986" s="3" t="str">
        <f>IF(AND(ISNUMBER(SEARCH("aerobic",$AW986)),ISNUMBER(SEARCH("anaer",$AW986))),"Combined Aer and Anaer.","")</f>
        <v/>
      </c>
    </row>
    <row r="987" spans="1:60" x14ac:dyDescent="0.25">
      <c r="A987" s="4">
        <v>1239</v>
      </c>
      <c r="B987" t="s">
        <v>5924</v>
      </c>
      <c r="C987">
        <v>217.88</v>
      </c>
      <c r="D987">
        <v>595.40580379760786</v>
      </c>
      <c r="E987">
        <v>593.51937774052328</v>
      </c>
      <c r="F987">
        <v>438.80239443845431</v>
      </c>
      <c r="G987">
        <v>770.51981598015914</v>
      </c>
      <c r="H987">
        <v>-120.5010096339098</v>
      </c>
      <c r="I987">
        <v>-122.8460010644598</v>
      </c>
      <c r="J987">
        <v>-138.7183662022934</v>
      </c>
      <c r="K987">
        <v>-97.187990861984233</v>
      </c>
      <c r="L987">
        <v>138.27616118334129</v>
      </c>
      <c r="M987">
        <v>137.60777769362809</v>
      </c>
      <c r="N987">
        <v>135.39486138031521</v>
      </c>
      <c r="O987">
        <v>142.97192654597569</v>
      </c>
      <c r="P987">
        <v>5.1081704931114817</v>
      </c>
      <c r="Q987">
        <v>5.1535094663891048</v>
      </c>
      <c r="R987">
        <v>4.2582190298378917</v>
      </c>
      <c r="S987">
        <v>5.8283190727963952</v>
      </c>
      <c r="T987">
        <v>101533.7620626211</v>
      </c>
      <c r="U987">
        <v>101533.6862749164</v>
      </c>
      <c r="V987">
        <v>101465.8110103642</v>
      </c>
      <c r="W987">
        <v>101602.18277493519</v>
      </c>
      <c r="X987">
        <v>7201.6204004218635</v>
      </c>
      <c r="Y987">
        <v>7233.4300045108339</v>
      </c>
      <c r="Z987">
        <v>6967.3458249729447</v>
      </c>
      <c r="AA987">
        <v>7352.46213242458</v>
      </c>
      <c r="AB987">
        <v>1241.1329215752569</v>
      </c>
      <c r="AC987">
        <v>1228.404292152627</v>
      </c>
      <c r="AD987">
        <v>1057.8896903121631</v>
      </c>
      <c r="AE987">
        <v>1450.454654627332</v>
      </c>
      <c r="AF987">
        <v>62.195981878520143</v>
      </c>
      <c r="AG987">
        <v>61.895002938749499</v>
      </c>
      <c r="AH987">
        <v>60.900698543192668</v>
      </c>
      <c r="AI987">
        <v>64.307854627997628</v>
      </c>
      <c r="AJ987">
        <v>0.53626813518697081</v>
      </c>
      <c r="AK987">
        <v>0.5362681653123178</v>
      </c>
      <c r="AL987">
        <v>0.53626122359751716</v>
      </c>
      <c r="AM987">
        <v>0.53627500689550467</v>
      </c>
      <c r="AN987">
        <v>0.97537423975868309</v>
      </c>
      <c r="AO987">
        <v>0.97537423975868343</v>
      </c>
      <c r="AP987">
        <v>0.97537423975868343</v>
      </c>
      <c r="AQ987">
        <v>0.97537423975868343</v>
      </c>
      <c r="AR987">
        <v>13.824485455018291</v>
      </c>
      <c r="AS987">
        <v>13.824485455018291</v>
      </c>
      <c r="AT987">
        <v>13.824485455018291</v>
      </c>
      <c r="AU987">
        <v>13.824485455018291</v>
      </c>
      <c r="AV987" t="str">
        <f>VLOOKUP(Sheet1[[#This Row],[NPDES ID2]],Combined_Sheet__Major_Only___2[[NPDES ID2]:[ECHO BFR]],3,FALSE)</f>
        <v>NY</v>
      </c>
      <c r="AW987" t="s">
        <v>41</v>
      </c>
      <c r="AX987" t="str">
        <f>VLOOKUP(Sheet1[[#This Row],[NPDES ID2]],Combined_Sheet__Major_Only___2[[NPDES ID2]:[ECHO BFR]],27,FALSE)</f>
        <v>other</v>
      </c>
      <c r="AY987" t="str">
        <f>VLOOKUP(Sheet1[[#This Row],[NPDES ID2]],Combined_Sheet__Major_Only___2[[NPDES ID2]:[ECHO BFR]],28,FALSE)</f>
        <v>-</v>
      </c>
      <c r="AZ987" t="str">
        <f>VLOOKUP(Sheet1[[#This Row],[NPDES ID2]],Combined_Sheet__Major_Only___2[[NPDES ID2]:[ECHO BFR]],29,FALSE)</f>
        <v>thickening</v>
      </c>
      <c r="BA987">
        <f>VLOOKUP(Sheet1[[#This Row],[NPDES ID2]],Combined_Sheet__Major_Only___2[[NPDES ID2]:[ECHO BFR]],17,FALSE)</f>
        <v>42.258833000000003</v>
      </c>
      <c r="BB987">
        <f>VLOOKUP(Sheet1[[#This Row],[NPDES ID2]],Combined_Sheet__Major_Only___2[[NPDES ID2]:[ECHO BFR]],18,FALSE)</f>
        <v>-73.792889000000002</v>
      </c>
      <c r="BC987" t="str">
        <f>IF(ISNUMBER(SEARCH("aerobic",$AW987)),"aerobic","")</f>
        <v>aerobic</v>
      </c>
      <c r="BD987" t="str">
        <f>IF(ISNUMBER(SEARCH("anaer",$AW987)),"anaer","")</f>
        <v/>
      </c>
      <c r="BE987" t="str">
        <f>IF(ISNUMBER(SEARCH("thickening",$AZ987)),"thickening","")</f>
        <v>thickening</v>
      </c>
      <c r="BF987" s="3" t="str">
        <f>IF(ISNUMBER(SEARCH("airDry",$AW987)),"airDry","")</f>
        <v/>
      </c>
      <c r="BG987" s="3" t="str">
        <f>IF(ISNUMBER(SEARCH("heatDry",$AY987)),"heatDry","")</f>
        <v/>
      </c>
      <c r="BH987" s="3" t="str">
        <f>IF(AND(ISNUMBER(SEARCH("aerobic",$AW987)),ISNUMBER(SEARCH("anaer",$AW987))),"Combined Aer and Anaer.","")</f>
        <v/>
      </c>
    </row>
    <row r="988" spans="1:60" x14ac:dyDescent="0.25">
      <c r="A988" s="4">
        <v>264</v>
      </c>
      <c r="B988" t="s">
        <v>1358</v>
      </c>
      <c r="C988">
        <v>1798.92</v>
      </c>
      <c r="D988">
        <v>488.43491356425199</v>
      </c>
      <c r="E988">
        <v>488.71511508778798</v>
      </c>
      <c r="F988">
        <v>413.86295959987211</v>
      </c>
      <c r="G988">
        <v>566.00545038429573</v>
      </c>
      <c r="H988">
        <v>-115.1830334366435</v>
      </c>
      <c r="I988">
        <v>-117.7247486427207</v>
      </c>
      <c r="J988">
        <v>-133.41559957839681</v>
      </c>
      <c r="K988">
        <v>-92.138774553724403</v>
      </c>
      <c r="L988">
        <v>1184.780471789792</v>
      </c>
      <c r="M988">
        <v>1179.6177637472181</v>
      </c>
      <c r="N988">
        <v>1162.4452516660569</v>
      </c>
      <c r="O988">
        <v>1221.1540891754539</v>
      </c>
      <c r="P988">
        <v>42.080085559018698</v>
      </c>
      <c r="Q988">
        <v>42.618126984773603</v>
      </c>
      <c r="R988">
        <v>34.880577306846469</v>
      </c>
      <c r="S988">
        <v>47.978987319614447</v>
      </c>
      <c r="T988">
        <v>101537.2062563221</v>
      </c>
      <c r="U988">
        <v>101537.1304660922</v>
      </c>
      <c r="V988">
        <v>101469.2529400522</v>
      </c>
      <c r="W988">
        <v>101605.62924829739</v>
      </c>
      <c r="X988">
        <v>6939.4303253795342</v>
      </c>
      <c r="Y988">
        <v>6966.930371028242</v>
      </c>
      <c r="Z988">
        <v>6735.2988406410168</v>
      </c>
      <c r="AA988">
        <v>7070.873213542307</v>
      </c>
      <c r="AB988">
        <v>1208.3442921387291</v>
      </c>
      <c r="AC988">
        <v>1196.716112246555</v>
      </c>
      <c r="AD988">
        <v>1029.126703032581</v>
      </c>
      <c r="AE988">
        <v>1416.870068019321</v>
      </c>
      <c r="AF988">
        <v>64.551059422633941</v>
      </c>
      <c r="AG988">
        <v>64.26687986536777</v>
      </c>
      <c r="AH988">
        <v>63.340178020623519</v>
      </c>
      <c r="AI988">
        <v>66.530628476821448</v>
      </c>
      <c r="AJ988">
        <v>0.56503736226646428</v>
      </c>
      <c r="AK988">
        <v>0.56503761803515351</v>
      </c>
      <c r="AL988">
        <v>0.56497815791387673</v>
      </c>
      <c r="AM988">
        <v>0.56509623120677144</v>
      </c>
      <c r="AN988">
        <v>0.97537504557428023</v>
      </c>
      <c r="AO988">
        <v>0.97537504557428023</v>
      </c>
      <c r="AP988">
        <v>0.97537504557428023</v>
      </c>
      <c r="AQ988">
        <v>0.97537504557428023</v>
      </c>
      <c r="AR988">
        <v>14.26202105065224</v>
      </c>
      <c r="AS988">
        <v>14.26202105065224</v>
      </c>
      <c r="AT988">
        <v>14.26202105065224</v>
      </c>
      <c r="AU988">
        <v>14.26202105065224</v>
      </c>
      <c r="AV988" t="str">
        <f>VLOOKUP(Sheet1[[#This Row],[NPDES ID2]],Combined_Sheet__Major_Only___2[[NPDES ID2]:[ECHO BFR]],3,FALSE)</f>
        <v>NJ</v>
      </c>
      <c r="AW988" t="s">
        <v>41</v>
      </c>
      <c r="AX988" t="str">
        <f>VLOOKUP(Sheet1[[#This Row],[NPDES ID2]],Combined_Sheet__Major_Only___2[[NPDES ID2]:[ECHO BFR]],27,FALSE)</f>
        <v>-</v>
      </c>
      <c r="AY988" t="str">
        <f>VLOOKUP(Sheet1[[#This Row],[NPDES ID2]],Combined_Sheet__Major_Only___2[[NPDES ID2]:[ECHO BFR]],28,FALSE)</f>
        <v>-</v>
      </c>
      <c r="AZ988" t="str">
        <f>VLOOKUP(Sheet1[[#This Row],[NPDES ID2]],Combined_Sheet__Major_Only___2[[NPDES ID2]:[ECHO BFR]],29,FALSE)</f>
        <v>thickening</v>
      </c>
      <c r="BA988">
        <f>VLOOKUP(Sheet1[[#This Row],[NPDES ID2]],Combined_Sheet__Major_Only___2[[NPDES ID2]:[ECHO BFR]],17,FALSE)</f>
        <v>40.336956000000001</v>
      </c>
      <c r="BB988">
        <f>VLOOKUP(Sheet1[[#This Row],[NPDES ID2]],Combined_Sheet__Major_Only___2[[NPDES ID2]:[ECHO BFR]],18,FALSE)</f>
        <v>-73.991718000000006</v>
      </c>
      <c r="BC988" t="str">
        <f>IF(ISNUMBER(SEARCH("aerobic",$AW988)),"aerobic","")</f>
        <v>aerobic</v>
      </c>
      <c r="BD988" t="str">
        <f>IF(ISNUMBER(SEARCH("anaer",$AW988)),"anaer","")</f>
        <v/>
      </c>
      <c r="BE988" t="str">
        <f>IF(ISNUMBER(SEARCH("thickening",$AZ988)),"thickening","")</f>
        <v>thickening</v>
      </c>
      <c r="BF988" s="2" t="str">
        <f>IF(ISNUMBER(SEARCH("airDry",$AW988)),"airDry","")</f>
        <v/>
      </c>
      <c r="BG988" s="2" t="str">
        <f>IF(ISNUMBER(SEARCH("heatDry",$AY988)),"heatDry","")</f>
        <v/>
      </c>
      <c r="BH988" s="2" t="str">
        <f>IF(AND(ISNUMBER(SEARCH("aerobic",$AW988)),ISNUMBER(SEARCH("anaer",$AW988))),"Combined Aer and Anaer.","")</f>
        <v/>
      </c>
    </row>
    <row r="989" spans="1:60" x14ac:dyDescent="0.25">
      <c r="A989" s="4">
        <v>542</v>
      </c>
      <c r="B989" t="s">
        <v>2667</v>
      </c>
      <c r="C989">
        <v>262.83999999999997</v>
      </c>
      <c r="D989">
        <v>493.52535094922689</v>
      </c>
      <c r="E989">
        <v>496.63096999512669</v>
      </c>
      <c r="F989">
        <v>369.76332285834923</v>
      </c>
      <c r="G989">
        <v>633.68268958431338</v>
      </c>
      <c r="H989">
        <v>-112.6821216091323</v>
      </c>
      <c r="I989">
        <v>-115.1348494273508</v>
      </c>
      <c r="J989">
        <v>-131.04671165964959</v>
      </c>
      <c r="K989">
        <v>-88.972370762266223</v>
      </c>
      <c r="L989">
        <v>177.49019989507869</v>
      </c>
      <c r="M989">
        <v>176.76858291548879</v>
      </c>
      <c r="N989">
        <v>174.37893932350141</v>
      </c>
      <c r="O989">
        <v>182.5605783974361</v>
      </c>
      <c r="P989">
        <v>6.1396061221941363</v>
      </c>
      <c r="Q989">
        <v>6.2208293932588372</v>
      </c>
      <c r="R989">
        <v>5.0495226754295386</v>
      </c>
      <c r="S989">
        <v>7.0404819401549652</v>
      </c>
      <c r="T989">
        <v>101591.13460337531</v>
      </c>
      <c r="U989">
        <v>101591.0587736078</v>
      </c>
      <c r="V989">
        <v>101523.1458377402</v>
      </c>
      <c r="W989">
        <v>101659.5932897327</v>
      </c>
      <c r="X989">
        <v>6771.4643405844599</v>
      </c>
      <c r="Y989">
        <v>6796.3551921821072</v>
      </c>
      <c r="Z989">
        <v>6586.1362596609961</v>
      </c>
      <c r="AA989">
        <v>6890.6870957348492</v>
      </c>
      <c r="AB989">
        <v>1230.950505692248</v>
      </c>
      <c r="AC989">
        <v>1218.68420811802</v>
      </c>
      <c r="AD989">
        <v>1041.654568257273</v>
      </c>
      <c r="AE989">
        <v>1454.901041078462</v>
      </c>
      <c r="AF989">
        <v>66.178434194516356</v>
      </c>
      <c r="AG989">
        <v>65.908940219705514</v>
      </c>
      <c r="AH989">
        <v>65.019282654048126</v>
      </c>
      <c r="AI989">
        <v>68.068631263228241</v>
      </c>
      <c r="AJ989">
        <v>0.58492960779374648</v>
      </c>
      <c r="AK989">
        <v>0.58492964682612425</v>
      </c>
      <c r="AL989">
        <v>0.58492065059303233</v>
      </c>
      <c r="AM989">
        <v>0.58493851333482838</v>
      </c>
      <c r="AN989">
        <v>0.97538765596491961</v>
      </c>
      <c r="AO989">
        <v>0.97538765596491972</v>
      </c>
      <c r="AP989">
        <v>0.97538765596491972</v>
      </c>
      <c r="AQ989">
        <v>0.97538765596491972</v>
      </c>
      <c r="AR989">
        <v>14.26297291943926</v>
      </c>
      <c r="AS989">
        <v>14.26297291943926</v>
      </c>
      <c r="AT989">
        <v>14.26297291943926</v>
      </c>
      <c r="AU989">
        <v>14.26297291943926</v>
      </c>
      <c r="AV989" t="str">
        <f>VLOOKUP(Sheet1[[#This Row],[NPDES ID2]],Combined_Sheet__Major_Only___2[[NPDES ID2]:[ECHO BFR]],3,FALSE)</f>
        <v>IL</v>
      </c>
      <c r="AW989" t="s">
        <v>41</v>
      </c>
      <c r="AX989" t="str">
        <f>VLOOKUP(Sheet1[[#This Row],[NPDES ID2]],Combined_Sheet__Major_Only___2[[NPDES ID2]:[ECHO BFR]],27,FALSE)</f>
        <v>tempSludgeStore</v>
      </c>
      <c r="AY989" t="str">
        <f>VLOOKUP(Sheet1[[#This Row],[NPDES ID2]],Combined_Sheet__Major_Only___2[[NPDES ID2]:[ECHO BFR]],28,FALSE)</f>
        <v>-</v>
      </c>
      <c r="AZ989" t="str">
        <f>VLOOKUP(Sheet1[[#This Row],[NPDES ID2]],Combined_Sheet__Major_Only___2[[NPDES ID2]:[ECHO BFR]],29,FALSE)</f>
        <v>sludgeLagoon, preliminaryOps, thickening</v>
      </c>
      <c r="BA989">
        <f>VLOOKUP(Sheet1[[#This Row],[NPDES ID2]],Combined_Sheet__Major_Only___2[[NPDES ID2]:[ECHO BFR]],17,FALSE)</f>
        <v>40.447699999999998</v>
      </c>
      <c r="BB989">
        <f>VLOOKUP(Sheet1[[#This Row],[NPDES ID2]],Combined_Sheet__Major_Only___2[[NPDES ID2]:[ECHO BFR]],18,FALSE)</f>
        <v>-90.683689999999999</v>
      </c>
      <c r="BC989" t="str">
        <f>IF(ISNUMBER(SEARCH("aerobic",$AW989)),"aerobic","")</f>
        <v>aerobic</v>
      </c>
      <c r="BD989" t="str">
        <f>IF(ISNUMBER(SEARCH("anaer",$AW989)),"anaer","")</f>
        <v/>
      </c>
      <c r="BE989" t="str">
        <f>IF(ISNUMBER(SEARCH("thickening",$AZ989)),"thickening","")</f>
        <v>thickening</v>
      </c>
      <c r="BF989" s="2" t="str">
        <f>IF(ISNUMBER(SEARCH("airDry",$AW989)),"airDry","")</f>
        <v/>
      </c>
      <c r="BG989" s="2" t="str">
        <f>IF(ISNUMBER(SEARCH("heatDry",$AY989)),"heatDry","")</f>
        <v/>
      </c>
      <c r="BH989" s="2" t="str">
        <f>IF(AND(ISNUMBER(SEARCH("aerobic",$AW989)),ISNUMBER(SEARCH("anaer",$AW989))),"Combined Aer and Anaer.","")</f>
        <v/>
      </c>
    </row>
    <row r="990" spans="1:60" x14ac:dyDescent="0.25">
      <c r="A990" s="4">
        <v>1498</v>
      </c>
      <c r="B990" t="s">
        <v>7060</v>
      </c>
      <c r="C990">
        <v>108.18</v>
      </c>
      <c r="D990">
        <v>1004.430804248915</v>
      </c>
      <c r="E990">
        <v>1005.35076163683</v>
      </c>
      <c r="F990">
        <v>711.44093561612738</v>
      </c>
      <c r="G990">
        <v>1318.2037784958329</v>
      </c>
      <c r="H990">
        <v>-115.73353926615989</v>
      </c>
      <c r="I990">
        <v>-118.0774365171731</v>
      </c>
      <c r="J990">
        <v>-133.78833270205141</v>
      </c>
      <c r="K990">
        <v>-92.129452617959615</v>
      </c>
      <c r="L990">
        <v>71.302784093066393</v>
      </c>
      <c r="M990">
        <v>70.991830720540435</v>
      </c>
      <c r="N990">
        <v>69.96261784258428</v>
      </c>
      <c r="O990">
        <v>73.487008419163573</v>
      </c>
      <c r="P990">
        <v>2.5307126356388161</v>
      </c>
      <c r="Q990">
        <v>2.5630445787493161</v>
      </c>
      <c r="R990">
        <v>2.0971974101062769</v>
      </c>
      <c r="S990">
        <v>2.8856833174522358</v>
      </c>
      <c r="T990">
        <v>101779.4042944137</v>
      </c>
      <c r="U990">
        <v>101779.3283266159</v>
      </c>
      <c r="V990">
        <v>101711.2917712113</v>
      </c>
      <c r="W990">
        <v>101847.9875937186</v>
      </c>
      <c r="X990">
        <v>6950.6372397190516</v>
      </c>
      <c r="Y990">
        <v>6978.1775574077583</v>
      </c>
      <c r="Z990">
        <v>6746.6251724175308</v>
      </c>
      <c r="AA990">
        <v>7081.8918675410587</v>
      </c>
      <c r="AB990">
        <v>1094.58277129411</v>
      </c>
      <c r="AC990">
        <v>1086.0395067813261</v>
      </c>
      <c r="AD990">
        <v>946.47336972798439</v>
      </c>
      <c r="AE990">
        <v>1263.979531416353</v>
      </c>
      <c r="AF990">
        <v>64.593463993292502</v>
      </c>
      <c r="AG990">
        <v>64.311601129124753</v>
      </c>
      <c r="AH990">
        <v>63.379753577501397</v>
      </c>
      <c r="AI990">
        <v>66.572033073197844</v>
      </c>
      <c r="AJ990">
        <v>0.56555559182864723</v>
      </c>
      <c r="AK990">
        <v>0.56555560689982776</v>
      </c>
      <c r="AL990">
        <v>0.56555213633761592</v>
      </c>
      <c r="AM990">
        <v>0.56555902735425567</v>
      </c>
      <c r="AN990">
        <v>0.97543157913214429</v>
      </c>
      <c r="AO990">
        <v>0.97543157913214429</v>
      </c>
      <c r="AP990">
        <v>0.97543157913214429</v>
      </c>
      <c r="AQ990">
        <v>0.97543157913214429</v>
      </c>
      <c r="AR990">
        <v>15.15142995267408</v>
      </c>
      <c r="AS990">
        <v>15.15142995267407</v>
      </c>
      <c r="AT990">
        <v>15.15142995267407</v>
      </c>
      <c r="AU990">
        <v>15.15142995267407</v>
      </c>
      <c r="AV990" t="str">
        <f>VLOOKUP(Sheet1[[#This Row],[NPDES ID2]],Combined_Sheet__Major_Only___2[[NPDES ID2]:[ECHO BFR]],3,FALSE)</f>
        <v>PA</v>
      </c>
      <c r="AW990" t="s">
        <v>41</v>
      </c>
      <c r="AX990" t="str">
        <f>VLOOKUP(Sheet1[[#This Row],[NPDES ID2]],Combined_Sheet__Major_Only___2[[NPDES ID2]:[ECHO BFR]],27,FALSE)</f>
        <v>-</v>
      </c>
      <c r="AY990" t="str">
        <f>VLOOKUP(Sheet1[[#This Row],[NPDES ID2]],Combined_Sheet__Major_Only___2[[NPDES ID2]:[ECHO BFR]],28,FALSE)</f>
        <v>-</v>
      </c>
      <c r="AZ990" t="str">
        <f>VLOOKUP(Sheet1[[#This Row],[NPDES ID2]],Combined_Sheet__Major_Only___2[[NPDES ID2]:[ECHO BFR]],29,FALSE)</f>
        <v>thickening</v>
      </c>
      <c r="BA990">
        <f>VLOOKUP(Sheet1[[#This Row],[NPDES ID2]],Combined_Sheet__Major_Only___2[[NPDES ID2]:[ECHO BFR]],17,FALSE)</f>
        <v>40.449187000000002</v>
      </c>
      <c r="BB990">
        <f>VLOOKUP(Sheet1[[#This Row],[NPDES ID2]],Combined_Sheet__Major_Only___2[[NPDES ID2]:[ECHO BFR]],18,FALSE)</f>
        <v>-79.713367000000005</v>
      </c>
      <c r="BC990" t="str">
        <f>IF(ISNUMBER(SEARCH("aerobic",$AW990)),"aerobic","")</f>
        <v>aerobic</v>
      </c>
      <c r="BD990" t="str">
        <f>IF(ISNUMBER(SEARCH("anaer",$AW990)),"anaer","")</f>
        <v/>
      </c>
      <c r="BE990" t="str">
        <f>IF(ISNUMBER(SEARCH("thickening",$AZ990)),"thickening","")</f>
        <v>thickening</v>
      </c>
      <c r="BF990" s="2" t="str">
        <f>IF(ISNUMBER(SEARCH("airDry",$AW990)),"airDry","")</f>
        <v/>
      </c>
      <c r="BG990" s="2" t="str">
        <f>IF(ISNUMBER(SEARCH("heatDry",$AY990)),"heatDry","")</f>
        <v/>
      </c>
      <c r="BH990" s="2" t="str">
        <f>IF(AND(ISNUMBER(SEARCH("aerobic",$AW990)),ISNUMBER(SEARCH("anaer",$AW990))),"Combined Aer and Anaer.","")</f>
        <v/>
      </c>
    </row>
    <row r="991" spans="1:60" x14ac:dyDescent="0.25">
      <c r="A991" s="4">
        <v>476</v>
      </c>
      <c r="B991" t="s">
        <v>2371</v>
      </c>
      <c r="C991">
        <v>432</v>
      </c>
      <c r="D991">
        <v>403.4827096446603</v>
      </c>
      <c r="E991">
        <v>408.53637318518543</v>
      </c>
      <c r="F991">
        <v>309.10114257542409</v>
      </c>
      <c r="G991">
        <v>492.12801538691048</v>
      </c>
      <c r="H991">
        <v>-118.71087626052341</v>
      </c>
      <c r="I991">
        <v>-121.0314323768107</v>
      </c>
      <c r="J991">
        <v>-136.70518856773319</v>
      </c>
      <c r="K991">
        <v>-95.381251909783273</v>
      </c>
      <c r="L991">
        <v>277.82195051959837</v>
      </c>
      <c r="M991">
        <v>276.52614540516652</v>
      </c>
      <c r="N991">
        <v>272.23326397883761</v>
      </c>
      <c r="O991">
        <v>286.9291451285543</v>
      </c>
      <c r="P991">
        <v>10.12038502595189</v>
      </c>
      <c r="Q991">
        <v>10.22513344185815</v>
      </c>
      <c r="R991">
        <v>8.421504041579535</v>
      </c>
      <c r="S991">
        <v>11.53925099188262</v>
      </c>
      <c r="T991">
        <v>102139.2386528576</v>
      </c>
      <c r="U991">
        <v>102139.1624212466</v>
      </c>
      <c r="V991">
        <v>102070.8895954336</v>
      </c>
      <c r="W991">
        <v>102208.0601212474</v>
      </c>
      <c r="X991">
        <v>7149.0802200409926</v>
      </c>
      <c r="Y991">
        <v>7179.5009521604388</v>
      </c>
      <c r="Z991">
        <v>6924.5563985516637</v>
      </c>
      <c r="AA991">
        <v>7293.6141893326694</v>
      </c>
      <c r="AB991">
        <v>1244.0652460506931</v>
      </c>
      <c r="AC991">
        <v>1231.435610205662</v>
      </c>
      <c r="AD991">
        <v>1059.080960871514</v>
      </c>
      <c r="AE991">
        <v>1456.988922967822</v>
      </c>
      <c r="AF991">
        <v>63.026238326175672</v>
      </c>
      <c r="AG991">
        <v>62.731584491727652</v>
      </c>
      <c r="AH991">
        <v>61.759829812356877</v>
      </c>
      <c r="AI991">
        <v>65.091758030438243</v>
      </c>
      <c r="AJ991">
        <v>0.54640788634430859</v>
      </c>
      <c r="AK991">
        <v>0.54640794713471119</v>
      </c>
      <c r="AL991">
        <v>0.54639392230742223</v>
      </c>
      <c r="AM991">
        <v>0.54642177000834691</v>
      </c>
      <c r="AN991">
        <v>0.97551509352735932</v>
      </c>
      <c r="AO991">
        <v>0.9755150935273591</v>
      </c>
      <c r="AP991">
        <v>0.9755150935273591</v>
      </c>
      <c r="AQ991">
        <v>0.9755150935273591</v>
      </c>
      <c r="AR991">
        <v>13.930112053766621</v>
      </c>
      <c r="AS991">
        <v>13.930112053766621</v>
      </c>
      <c r="AT991">
        <v>13.930112053766621</v>
      </c>
      <c r="AU991">
        <v>13.930112053766621</v>
      </c>
      <c r="AV991" t="str">
        <f>VLOOKUP(Sheet1[[#This Row],[NPDES ID2]],Combined_Sheet__Major_Only___2[[NPDES ID2]:[ECHO BFR]],3,FALSE)</f>
        <v>KY</v>
      </c>
      <c r="AW991" t="s">
        <v>41</v>
      </c>
      <c r="AX991" t="str">
        <f>VLOOKUP(Sheet1[[#This Row],[NPDES ID2]],Combined_Sheet__Major_Only___2[[NPDES ID2]:[ECHO BFR]],27,FALSE)</f>
        <v>-</v>
      </c>
      <c r="AY991" t="str">
        <f>VLOOKUP(Sheet1[[#This Row],[NPDES ID2]],Combined_Sheet__Major_Only___2[[NPDES ID2]:[ECHO BFR]],28,FALSE)</f>
        <v>-</v>
      </c>
      <c r="AZ991" t="str">
        <f>VLOOKUP(Sheet1[[#This Row],[NPDES ID2]],Combined_Sheet__Major_Only___2[[NPDES ID2]:[ECHO BFR]],29,FALSE)</f>
        <v>thickening, preliminaryOps</v>
      </c>
      <c r="BA991">
        <f>VLOOKUP(Sheet1[[#This Row],[NPDES ID2]],Combined_Sheet__Major_Only___2[[NPDES ID2]:[ECHO BFR]],17,FALSE)</f>
        <v>37.987499999999997</v>
      </c>
      <c r="BB991">
        <f>VLOOKUP(Sheet1[[#This Row],[NPDES ID2]],Combined_Sheet__Major_Only___2[[NPDES ID2]:[ECHO BFR]],18,FALSE)</f>
        <v>-85.720832999999999</v>
      </c>
      <c r="BC991" t="str">
        <f>IF(ISNUMBER(SEARCH("aerobic",$AW991)),"aerobic","")</f>
        <v>aerobic</v>
      </c>
      <c r="BD991" t="str">
        <f>IF(ISNUMBER(SEARCH("anaer",$AW991)),"anaer","")</f>
        <v/>
      </c>
      <c r="BE991" t="str">
        <f>IF(ISNUMBER(SEARCH("thickening",$AZ991)),"thickening","")</f>
        <v>thickening</v>
      </c>
      <c r="BF991" s="2" t="str">
        <f>IF(ISNUMBER(SEARCH("airDry",$AW991)),"airDry","")</f>
        <v/>
      </c>
      <c r="BG991" s="2" t="str">
        <f>IF(ISNUMBER(SEARCH("heatDry",$AY991)),"heatDry","")</f>
        <v/>
      </c>
      <c r="BH991" s="2" t="str">
        <f>IF(AND(ISNUMBER(SEARCH("aerobic",$AW991)),ISNUMBER(SEARCH("anaer",$AW991))),"Combined Aer and Anaer.","")</f>
        <v/>
      </c>
    </row>
    <row r="992" spans="1:60" x14ac:dyDescent="0.25">
      <c r="A992" s="4">
        <v>2361</v>
      </c>
      <c r="B992" t="s">
        <v>11012</v>
      </c>
      <c r="C992">
        <v>334.9</v>
      </c>
      <c r="D992">
        <v>459.98364222080539</v>
      </c>
      <c r="E992">
        <v>465.05544292982353</v>
      </c>
      <c r="F992">
        <v>353.27016754807579</v>
      </c>
      <c r="G992">
        <v>580.97731661130592</v>
      </c>
      <c r="H992">
        <v>-121.277257440711</v>
      </c>
      <c r="I992">
        <v>-123.6712652703835</v>
      </c>
      <c r="J992">
        <v>-139.57890090440239</v>
      </c>
      <c r="K992">
        <v>-98.049299140423187</v>
      </c>
      <c r="L992">
        <v>211.19687535728809</v>
      </c>
      <c r="M992">
        <v>210.15906572971659</v>
      </c>
      <c r="N992">
        <v>206.72192535402979</v>
      </c>
      <c r="O992">
        <v>218.489498146703</v>
      </c>
      <c r="P992">
        <v>7.8544244952495088</v>
      </c>
      <c r="Q992">
        <v>7.9188515979934824</v>
      </c>
      <c r="R992">
        <v>6.5530827585820202</v>
      </c>
      <c r="S992">
        <v>8.9647746704569471</v>
      </c>
      <c r="T992">
        <v>102531.06704987781</v>
      </c>
      <c r="U992">
        <v>102530.99053099711</v>
      </c>
      <c r="V992">
        <v>102462.46042720821</v>
      </c>
      <c r="W992">
        <v>102600.14786373739</v>
      </c>
      <c r="X992">
        <v>7318.7591432799327</v>
      </c>
      <c r="Y992">
        <v>7351.6496954320573</v>
      </c>
      <c r="Z992">
        <v>7076.6921488395437</v>
      </c>
      <c r="AA992">
        <v>7474.6522337107708</v>
      </c>
      <c r="AB992">
        <v>1260.438270086446</v>
      </c>
      <c r="AC992">
        <v>1247.3487202966201</v>
      </c>
      <c r="AD992">
        <v>1074.313739584996</v>
      </c>
      <c r="AE992">
        <v>1472.431741590128</v>
      </c>
      <c r="AF992">
        <v>61.802806422825633</v>
      </c>
      <c r="AG992">
        <v>61.498582087320443</v>
      </c>
      <c r="AH992">
        <v>60.494393337523547</v>
      </c>
      <c r="AI992">
        <v>63.936453379463572</v>
      </c>
      <c r="AJ992">
        <v>0.53146735193230332</v>
      </c>
      <c r="AK992">
        <v>0.53146739820994271</v>
      </c>
      <c r="AL992">
        <v>0.53145672729260052</v>
      </c>
      <c r="AM992">
        <v>0.53147791535229783</v>
      </c>
      <c r="AN992">
        <v>0.97560539009728942</v>
      </c>
      <c r="AO992">
        <v>0.97560539009728964</v>
      </c>
      <c r="AP992">
        <v>0.97560539009728964</v>
      </c>
      <c r="AQ992">
        <v>0.97560539009728964</v>
      </c>
      <c r="AR992">
        <v>13.74268241574989</v>
      </c>
      <c r="AS992">
        <v>13.74268241574989</v>
      </c>
      <c r="AT992">
        <v>13.74268241574989</v>
      </c>
      <c r="AU992">
        <v>13.74268241574989</v>
      </c>
      <c r="AV992" t="str">
        <f>VLOOKUP(Sheet1[[#This Row],[NPDES ID2]],Combined_Sheet__Major_Only___2[[NPDES ID2]:[ECHO BFR]],3,FALSE)</f>
        <v>FL</v>
      </c>
      <c r="AW992" t="s">
        <v>41</v>
      </c>
      <c r="AX992" t="str">
        <f>VLOOKUP(Sheet1[[#This Row],[NPDES ID2]],Combined_Sheet__Major_Only___2[[NPDES ID2]:[ECHO BFR]],27,FALSE)</f>
        <v>-</v>
      </c>
      <c r="AY992" t="str">
        <f>VLOOKUP(Sheet1[[#This Row],[NPDES ID2]],Combined_Sheet__Major_Only___2[[NPDES ID2]:[ECHO BFR]],28,FALSE)</f>
        <v>-</v>
      </c>
      <c r="AZ992" t="str">
        <f>VLOOKUP(Sheet1[[#This Row],[NPDES ID2]],Combined_Sheet__Major_Only___2[[NPDES ID2]:[ECHO BFR]],29,FALSE)</f>
        <v>thickening</v>
      </c>
      <c r="BA992">
        <f>VLOOKUP(Sheet1[[#This Row],[NPDES ID2]],Combined_Sheet__Major_Only___2[[NPDES ID2]:[ECHO BFR]],17,FALSE)</f>
        <v>28.816222</v>
      </c>
      <c r="BB992">
        <f>VLOOKUP(Sheet1[[#This Row],[NPDES ID2]],Combined_Sheet__Major_Only___2[[NPDES ID2]:[ECHO BFR]],18,FALSE)</f>
        <v>-81.872249999999994</v>
      </c>
      <c r="BC992" t="str">
        <f>IF(ISNUMBER(SEARCH("aerobic",$AW992)),"aerobic","")</f>
        <v>aerobic</v>
      </c>
      <c r="BD992" t="str">
        <f>IF(ISNUMBER(SEARCH("anaer",$AW992)),"anaer","")</f>
        <v/>
      </c>
      <c r="BE992" t="str">
        <f>IF(ISNUMBER(SEARCH("thickening",$AZ992)),"thickening","")</f>
        <v>thickening</v>
      </c>
      <c r="BF992" s="3" t="str">
        <f>IF(ISNUMBER(SEARCH("airDry",$AW992)),"airDry","")</f>
        <v/>
      </c>
      <c r="BG992" s="3" t="str">
        <f>IF(ISNUMBER(SEARCH("heatDry",$AY992)),"heatDry","")</f>
        <v/>
      </c>
      <c r="BH992" s="3" t="str">
        <f>IF(AND(ISNUMBER(SEARCH("aerobic",$AW992)),ISNUMBER(SEARCH("anaer",$AW992))),"Combined Aer and Anaer.","")</f>
        <v/>
      </c>
    </row>
    <row r="993" spans="1:60" x14ac:dyDescent="0.25">
      <c r="A993" s="4">
        <v>1589</v>
      </c>
      <c r="B993" t="s">
        <v>7472</v>
      </c>
      <c r="C993">
        <v>81.900000000000006</v>
      </c>
      <c r="D993">
        <v>1302.9336284443709</v>
      </c>
      <c r="E993">
        <v>1302.241546325374</v>
      </c>
      <c r="F993">
        <v>914.50516835947064</v>
      </c>
      <c r="G993">
        <v>1716.2078567343269</v>
      </c>
      <c r="H993">
        <v>-117.2173539853853</v>
      </c>
      <c r="I993">
        <v>-119.5103885337661</v>
      </c>
      <c r="J993">
        <v>-135.12217427194591</v>
      </c>
      <c r="K993">
        <v>-93.682344345334741</v>
      </c>
      <c r="L993">
        <v>53.35151180150622</v>
      </c>
      <c r="M993">
        <v>53.111097256367948</v>
      </c>
      <c r="N993">
        <v>52.315418189879942</v>
      </c>
      <c r="O993">
        <v>55.040174028006611</v>
      </c>
      <c r="P993">
        <v>1.9172688185582081</v>
      </c>
      <c r="Q993">
        <v>1.9398947419873731</v>
      </c>
      <c r="R993">
        <v>1.5925970209933431</v>
      </c>
      <c r="S993">
        <v>2.184514889432347</v>
      </c>
      <c r="T993">
        <v>102697.78499087669</v>
      </c>
      <c r="U993">
        <v>102697.7083497664</v>
      </c>
      <c r="V993">
        <v>102629.0687775094</v>
      </c>
      <c r="W993">
        <v>102766.9761528965</v>
      </c>
      <c r="X993">
        <v>7096.2679075788719</v>
      </c>
      <c r="Y993">
        <v>7125.3803676542711</v>
      </c>
      <c r="Z993">
        <v>6881.0610060139934</v>
      </c>
      <c r="AA993">
        <v>7234.7466715993514</v>
      </c>
      <c r="AB993">
        <v>1134.3985506224619</v>
      </c>
      <c r="AC993">
        <v>1124.9925856106991</v>
      </c>
      <c r="AD993">
        <v>978.54357212033153</v>
      </c>
      <c r="AE993">
        <v>1312.1983549276781</v>
      </c>
      <c r="AF993">
        <v>63.839754307522519</v>
      </c>
      <c r="AG993">
        <v>63.551948595168653</v>
      </c>
      <c r="AH993">
        <v>62.600244898938293</v>
      </c>
      <c r="AI993">
        <v>65.860288891013795</v>
      </c>
      <c r="AJ993">
        <v>0.55634588617687708</v>
      </c>
      <c r="AK993">
        <v>0.55634589759943431</v>
      </c>
      <c r="AL993">
        <v>0.55634326758866337</v>
      </c>
      <c r="AM993">
        <v>0.5563484896310037</v>
      </c>
      <c r="AN993">
        <v>0.97564360846909137</v>
      </c>
      <c r="AO993">
        <v>0.97564360846909148</v>
      </c>
      <c r="AP993">
        <v>0.97564360846909148</v>
      </c>
      <c r="AQ993">
        <v>0.97564360846909148</v>
      </c>
      <c r="AR993">
        <v>14.839056401511289</v>
      </c>
      <c r="AS993">
        <v>14.839056401511289</v>
      </c>
      <c r="AT993">
        <v>14.839056401511289</v>
      </c>
      <c r="AU993">
        <v>14.839056401511289</v>
      </c>
      <c r="AV993" t="str">
        <f>VLOOKUP(Sheet1[[#This Row],[NPDES ID2]],Combined_Sheet__Major_Only___2[[NPDES ID2]:[ECHO BFR]],3,FALSE)</f>
        <v>IL</v>
      </c>
      <c r="AW993" t="s">
        <v>41</v>
      </c>
      <c r="AX993" t="str">
        <f>VLOOKUP(Sheet1[[#This Row],[NPDES ID2]],Combined_Sheet__Major_Only___2[[NPDES ID2]:[ECHO BFR]],27,FALSE)</f>
        <v>-</v>
      </c>
      <c r="AY993" t="str">
        <f>VLOOKUP(Sheet1[[#This Row],[NPDES ID2]],Combined_Sheet__Major_Only___2[[NPDES ID2]:[ECHO BFR]],28,FALSE)</f>
        <v>-</v>
      </c>
      <c r="AZ993" t="str">
        <f>VLOOKUP(Sheet1[[#This Row],[NPDES ID2]],Combined_Sheet__Major_Only___2[[NPDES ID2]:[ECHO BFR]],29,FALSE)</f>
        <v>thickening</v>
      </c>
      <c r="BA993">
        <f>VLOOKUP(Sheet1[[#This Row],[NPDES ID2]],Combined_Sheet__Major_Only___2[[NPDES ID2]:[ECHO BFR]],17,FALSE)</f>
        <v>39.37621</v>
      </c>
      <c r="BB993">
        <f>VLOOKUP(Sheet1[[#This Row],[NPDES ID2]],Combined_Sheet__Major_Only___2[[NPDES ID2]:[ECHO BFR]],18,FALSE)</f>
        <v>-89.087729999999993</v>
      </c>
      <c r="BC993" t="str">
        <f>IF(ISNUMBER(SEARCH("aerobic",$AW993)),"aerobic","")</f>
        <v>aerobic</v>
      </c>
      <c r="BD993" t="str">
        <f>IF(ISNUMBER(SEARCH("anaer",$AW993)),"anaer","")</f>
        <v/>
      </c>
      <c r="BE993" t="str">
        <f>IF(ISNUMBER(SEARCH("thickening",$AZ993)),"thickening","")</f>
        <v>thickening</v>
      </c>
      <c r="BF993" s="3" t="str">
        <f>IF(ISNUMBER(SEARCH("airDry",$AW993)),"airDry","")</f>
        <v/>
      </c>
      <c r="BG993" s="3" t="str">
        <f>IF(ISNUMBER(SEARCH("heatDry",$AY993)),"heatDry","")</f>
        <v/>
      </c>
      <c r="BH993" s="3" t="str">
        <f>IF(AND(ISNUMBER(SEARCH("aerobic",$AW993)),ISNUMBER(SEARCH("anaer",$AW993))),"Combined Aer and Anaer.","")</f>
        <v/>
      </c>
    </row>
    <row r="994" spans="1:60" x14ac:dyDescent="0.25">
      <c r="A994" s="4">
        <v>449</v>
      </c>
      <c r="B994" t="s">
        <v>2244</v>
      </c>
      <c r="C994">
        <v>516</v>
      </c>
      <c r="D994">
        <v>389.41356582181481</v>
      </c>
      <c r="E994">
        <v>391.68670225008282</v>
      </c>
      <c r="F994">
        <v>304.26315421000987</v>
      </c>
      <c r="G994">
        <v>473.49666925325891</v>
      </c>
      <c r="H994">
        <v>-120.9274661056869</v>
      </c>
      <c r="I994">
        <v>-123.3329985475882</v>
      </c>
      <c r="J994">
        <v>-139.17862936765101</v>
      </c>
      <c r="K994">
        <v>-97.74883464306707</v>
      </c>
      <c r="L994">
        <v>326.09205468667949</v>
      </c>
      <c r="M994">
        <v>324.49897832682097</v>
      </c>
      <c r="N994">
        <v>319.22014771606149</v>
      </c>
      <c r="O994">
        <v>337.28997816834737</v>
      </c>
      <c r="P994">
        <v>12.100182486589601</v>
      </c>
      <c r="Q994">
        <v>12.201902180946121</v>
      </c>
      <c r="R994">
        <v>10.092643685741891</v>
      </c>
      <c r="S994">
        <v>13.80938420175772</v>
      </c>
      <c r="T994">
        <v>102721.15965416341</v>
      </c>
      <c r="U994">
        <v>102721.0829959159</v>
      </c>
      <c r="V994">
        <v>102652.42807564911</v>
      </c>
      <c r="W994">
        <v>102790.36628753001</v>
      </c>
      <c r="X994">
        <v>7316.8163713627491</v>
      </c>
      <c r="Y994">
        <v>7349.501979404984</v>
      </c>
      <c r="Z994">
        <v>7076.1399496740869</v>
      </c>
      <c r="AA994">
        <v>7471.8184774880856</v>
      </c>
      <c r="AB994">
        <v>1270.8577969185731</v>
      </c>
      <c r="AC994">
        <v>1257.500260568268</v>
      </c>
      <c r="AD994">
        <v>1081.7945572055751</v>
      </c>
      <c r="AE994">
        <v>1486.7334089876749</v>
      </c>
      <c r="AF994">
        <v>61.93436626321629</v>
      </c>
      <c r="AG994">
        <v>61.630976122741203</v>
      </c>
      <c r="AH994">
        <v>60.630889807567243</v>
      </c>
      <c r="AI994">
        <v>64.060554859936346</v>
      </c>
      <c r="AJ994">
        <v>0.53307365999306366</v>
      </c>
      <c r="AK994">
        <v>0.53307373161793226</v>
      </c>
      <c r="AL994">
        <v>0.53305719874414748</v>
      </c>
      <c r="AM994">
        <v>0.53309002659588145</v>
      </c>
      <c r="AN994">
        <v>0.97564895730027501</v>
      </c>
      <c r="AO994">
        <v>0.97564895730027501</v>
      </c>
      <c r="AP994">
        <v>0.97564895730027501</v>
      </c>
      <c r="AQ994">
        <v>0.97564895730027501</v>
      </c>
      <c r="AR994">
        <v>13.70372683985812</v>
      </c>
      <c r="AS994">
        <v>13.70372683985812</v>
      </c>
      <c r="AT994">
        <v>13.70372683985812</v>
      </c>
      <c r="AU994">
        <v>13.70372683985812</v>
      </c>
      <c r="AV994" t="str">
        <f>VLOOKUP(Sheet1[[#This Row],[NPDES ID2]],Combined_Sheet__Major_Only___2[[NPDES ID2]:[ECHO BFR]],3,FALSE)</f>
        <v>UT</v>
      </c>
      <c r="AW994" t="s">
        <v>41</v>
      </c>
      <c r="AX994" t="str">
        <f>VLOOKUP(Sheet1[[#This Row],[NPDES ID2]],Combined_Sheet__Major_Only___2[[NPDES ID2]:[ECHO BFR]],27,FALSE)</f>
        <v>-</v>
      </c>
      <c r="AY994" t="str">
        <f>VLOOKUP(Sheet1[[#This Row],[NPDES ID2]],Combined_Sheet__Major_Only___2[[NPDES ID2]:[ECHO BFR]],28,FALSE)</f>
        <v>highTempCompost</v>
      </c>
      <c r="AZ994" t="str">
        <f>VLOOKUP(Sheet1[[#This Row],[NPDES ID2]],Combined_Sheet__Major_Only___2[[NPDES ID2]:[ECHO BFR]],29,FALSE)</f>
        <v>thickening</v>
      </c>
      <c r="BA994">
        <f>VLOOKUP(Sheet1[[#This Row],[NPDES ID2]],Combined_Sheet__Major_Only___2[[NPDES ID2]:[ECHO BFR]],17,FALSE)</f>
        <v>41.532269999999997</v>
      </c>
      <c r="BB994">
        <f>VLOOKUP(Sheet1[[#This Row],[NPDES ID2]],Combined_Sheet__Major_Only___2[[NPDES ID2]:[ECHO BFR]],18,FALSE)</f>
        <v>-112.02585000000001</v>
      </c>
      <c r="BC994" t="str">
        <f>IF(ISNUMBER(SEARCH("aerobic",$AW994)),"aerobic","")</f>
        <v>aerobic</v>
      </c>
      <c r="BD994" t="str">
        <f>IF(ISNUMBER(SEARCH("anaer",$AW994)),"anaer","")</f>
        <v/>
      </c>
      <c r="BE994" t="str">
        <f>IF(ISNUMBER(SEARCH("thickening",$AZ994)),"thickening","")</f>
        <v>thickening</v>
      </c>
      <c r="BF994" s="3" t="str">
        <f>IF(ISNUMBER(SEARCH("airDry",$AW994)),"airDry","")</f>
        <v/>
      </c>
      <c r="BG994" s="3" t="str">
        <f>IF(ISNUMBER(SEARCH("heatDry",$AY994)),"heatDry","")</f>
        <v/>
      </c>
      <c r="BH994" s="3" t="str">
        <f>IF(AND(ISNUMBER(SEARCH("aerobic",$AW994)),ISNUMBER(SEARCH("anaer",$AW994))),"Combined Aer and Anaer.","")</f>
        <v/>
      </c>
    </row>
    <row r="995" spans="1:60" x14ac:dyDescent="0.25">
      <c r="A995" s="4">
        <v>570</v>
      </c>
      <c r="B995" t="s">
        <v>2799</v>
      </c>
      <c r="C995">
        <v>188.48</v>
      </c>
      <c r="D995">
        <v>634.3308922973298</v>
      </c>
      <c r="E995">
        <v>632.41418445532076</v>
      </c>
      <c r="F995">
        <v>462.55033838853291</v>
      </c>
      <c r="G995">
        <v>823.48658617827857</v>
      </c>
      <c r="H995">
        <v>-115.1524869576921</v>
      </c>
      <c r="I995">
        <v>-117.53034732000469</v>
      </c>
      <c r="J995">
        <v>-133.271943620923</v>
      </c>
      <c r="K995">
        <v>-91.545656518101936</v>
      </c>
      <c r="L995">
        <v>124.7795699905934</v>
      </c>
      <c r="M995">
        <v>124.2422370514952</v>
      </c>
      <c r="N995">
        <v>122.46331564497559</v>
      </c>
      <c r="O995">
        <v>128.5544948300471</v>
      </c>
      <c r="P995">
        <v>4.4080185079150462</v>
      </c>
      <c r="Q995">
        <v>4.4643251628095166</v>
      </c>
      <c r="R995">
        <v>3.6479457617918629</v>
      </c>
      <c r="S995">
        <v>5.0314664658018069</v>
      </c>
      <c r="T995">
        <v>102844.80299479169</v>
      </c>
      <c r="U995">
        <v>102844.7262458949</v>
      </c>
      <c r="V995">
        <v>102775.9901403219</v>
      </c>
      <c r="W995">
        <v>102914.0914658722</v>
      </c>
      <c r="X995">
        <v>6992.3895766864271</v>
      </c>
      <c r="Y995">
        <v>7019.7265588511764</v>
      </c>
      <c r="Z995">
        <v>6789.6998165004716</v>
      </c>
      <c r="AA995">
        <v>7122.7913816024693</v>
      </c>
      <c r="AB995">
        <v>1123.759856490024</v>
      </c>
      <c r="AC995">
        <v>1114.711701343788</v>
      </c>
      <c r="AD995">
        <v>968.92731483293323</v>
      </c>
      <c r="AE995">
        <v>1301.767057841771</v>
      </c>
      <c r="AF995">
        <v>64.879807745230906</v>
      </c>
      <c r="AG995">
        <v>64.600119432507455</v>
      </c>
      <c r="AH995">
        <v>63.676080770354183</v>
      </c>
      <c r="AI995">
        <v>66.842373611362262</v>
      </c>
      <c r="AJ995">
        <v>0.56905504388587635</v>
      </c>
      <c r="AK995">
        <v>0.56905507059495453</v>
      </c>
      <c r="AL995">
        <v>0.56904891733512764</v>
      </c>
      <c r="AM995">
        <v>0.56906113507066869</v>
      </c>
      <c r="AN995">
        <v>0.97567721160812437</v>
      </c>
      <c r="AO995">
        <v>0.97567721160812426</v>
      </c>
      <c r="AP995">
        <v>0.97567721160812426</v>
      </c>
      <c r="AQ995">
        <v>0.97567721160812426</v>
      </c>
      <c r="AR995">
        <v>15.03252931568376</v>
      </c>
      <c r="AS995">
        <v>15.03252931568376</v>
      </c>
      <c r="AT995">
        <v>15.03252931568376</v>
      </c>
      <c r="AU995">
        <v>15.03252931568376</v>
      </c>
      <c r="AV995" t="str">
        <f>VLOOKUP(Sheet1[[#This Row],[NPDES ID2]],Combined_Sheet__Major_Only___2[[NPDES ID2]:[ECHO BFR]],3,FALSE)</f>
        <v>TX</v>
      </c>
      <c r="AW995" t="s">
        <v>41</v>
      </c>
      <c r="AX995" t="str">
        <f>VLOOKUP(Sheet1[[#This Row],[NPDES ID2]],Combined_Sheet__Major_Only___2[[NPDES ID2]:[ECHO BFR]],27,FALSE)</f>
        <v>-</v>
      </c>
      <c r="AY995" t="str">
        <f>VLOOKUP(Sheet1[[#This Row],[NPDES ID2]],Combined_Sheet__Major_Only___2[[NPDES ID2]:[ECHO BFR]],28,FALSE)</f>
        <v>-</v>
      </c>
      <c r="AZ995" t="str">
        <f>VLOOKUP(Sheet1[[#This Row],[NPDES ID2]],Combined_Sheet__Major_Only___2[[NPDES ID2]:[ECHO BFR]],29,FALSE)</f>
        <v>thickening</v>
      </c>
      <c r="BA995">
        <f>VLOOKUP(Sheet1[[#This Row],[NPDES ID2]],Combined_Sheet__Major_Only___2[[NPDES ID2]:[ECHO BFR]],17,FALSE)</f>
        <v>29.556899999999999</v>
      </c>
      <c r="BB995">
        <f>VLOOKUP(Sheet1[[#This Row],[NPDES ID2]],Combined_Sheet__Major_Only___2[[NPDES ID2]:[ECHO BFR]],18,FALSE)</f>
        <v>-95.216399999999993</v>
      </c>
      <c r="BC995" t="str">
        <f>IF(ISNUMBER(SEARCH("aerobic",$AW995)),"aerobic","")</f>
        <v>aerobic</v>
      </c>
      <c r="BD995" t="str">
        <f>IF(ISNUMBER(SEARCH("anaer",$AW995)),"anaer","")</f>
        <v/>
      </c>
      <c r="BE995" t="str">
        <f>IF(ISNUMBER(SEARCH("thickening",$AZ995)),"thickening","")</f>
        <v>thickening</v>
      </c>
      <c r="BF995" s="2" t="str">
        <f>IF(ISNUMBER(SEARCH("airDry",$AW995)),"airDry","")</f>
        <v/>
      </c>
      <c r="BG995" s="2" t="str">
        <f>IF(ISNUMBER(SEARCH("heatDry",$AY995)),"heatDry","")</f>
        <v/>
      </c>
      <c r="BH995" s="2" t="str">
        <f>IF(AND(ISNUMBER(SEARCH("aerobic",$AW995)),ISNUMBER(SEARCH("anaer",$AW995))),"Combined Aer and Anaer.","")</f>
        <v/>
      </c>
    </row>
    <row r="996" spans="1:60" x14ac:dyDescent="0.25">
      <c r="A996" s="4">
        <v>1817</v>
      </c>
      <c r="B996" t="s">
        <v>8592</v>
      </c>
      <c r="C996">
        <v>169.7</v>
      </c>
      <c r="D996">
        <v>747.73486923251096</v>
      </c>
      <c r="E996">
        <v>745.57745997003371</v>
      </c>
      <c r="F996">
        <v>541.33233959492816</v>
      </c>
      <c r="G996">
        <v>974.09995104081327</v>
      </c>
      <c r="H996">
        <v>-125.9997658303634</v>
      </c>
      <c r="I996">
        <v>-128.44473709726839</v>
      </c>
      <c r="J996">
        <v>-144.84577042315499</v>
      </c>
      <c r="K996">
        <v>-102.96007369618189</v>
      </c>
      <c r="L996">
        <v>103.322164933279</v>
      </c>
      <c r="M996">
        <v>102.7669028601254</v>
      </c>
      <c r="N996">
        <v>100.92877082676409</v>
      </c>
      <c r="O996">
        <v>107.2228585452696</v>
      </c>
      <c r="P996">
        <v>3.9876258925841772</v>
      </c>
      <c r="Q996">
        <v>4.0265786836791442</v>
      </c>
      <c r="R996">
        <v>3.342093275380742</v>
      </c>
      <c r="S996">
        <v>4.5480256907240539</v>
      </c>
      <c r="T996">
        <v>103496.5791452447</v>
      </c>
      <c r="U996">
        <v>103496.501918497</v>
      </c>
      <c r="V996">
        <v>103427.3378509641</v>
      </c>
      <c r="W996">
        <v>103566.2990174009</v>
      </c>
      <c r="X996">
        <v>7652.3749187971007</v>
      </c>
      <c r="Y996">
        <v>7690.01455803724</v>
      </c>
      <c r="Z996">
        <v>7375.8261004782644</v>
      </c>
      <c r="AA996">
        <v>7830.6616114900053</v>
      </c>
      <c r="AB996">
        <v>1442.890778890184</v>
      </c>
      <c r="AC996">
        <v>1423.6785078645739</v>
      </c>
      <c r="AD996">
        <v>1212.534976847676</v>
      </c>
      <c r="AE996">
        <v>1707.526756068703</v>
      </c>
      <c r="AF996">
        <v>59.66819692708151</v>
      </c>
      <c r="AG996">
        <v>59.347264515025437</v>
      </c>
      <c r="AH996">
        <v>58.286580332329642</v>
      </c>
      <c r="AI996">
        <v>61.92062761334298</v>
      </c>
      <c r="AJ996">
        <v>0.50541474945986931</v>
      </c>
      <c r="AK996">
        <v>0.50541477280740055</v>
      </c>
      <c r="AL996">
        <v>0.50540939407135044</v>
      </c>
      <c r="AM996">
        <v>0.50542007393298238</v>
      </c>
      <c r="AN996">
        <v>0.97582507476854874</v>
      </c>
      <c r="AO996">
        <v>0.97582507476854852</v>
      </c>
      <c r="AP996">
        <v>0.97582507476854852</v>
      </c>
      <c r="AQ996">
        <v>0.97582507476854852</v>
      </c>
      <c r="AR996">
        <v>12.59563210132305</v>
      </c>
      <c r="AS996">
        <v>12.59563210132305</v>
      </c>
      <c r="AT996">
        <v>12.59563210132305</v>
      </c>
      <c r="AU996">
        <v>12.59563210132305</v>
      </c>
      <c r="AV996" t="str">
        <f>VLOOKUP(Sheet1[[#This Row],[NPDES ID2]],Combined_Sheet__Major_Only___2[[NPDES ID2]:[ECHO BFR]],3,FALSE)</f>
        <v>ND</v>
      </c>
      <c r="AW996" t="s">
        <v>41</v>
      </c>
      <c r="AX996" t="str">
        <f>VLOOKUP(Sheet1[[#This Row],[NPDES ID2]],Combined_Sheet__Major_Only___2[[NPDES ID2]:[ECHO BFR]],27,FALSE)</f>
        <v>tempSludgeStore</v>
      </c>
      <c r="AY996" t="str">
        <f>VLOOKUP(Sheet1[[#This Row],[NPDES ID2]],Combined_Sheet__Major_Only___2[[NPDES ID2]:[ECHO BFR]],28,FALSE)</f>
        <v>-</v>
      </c>
      <c r="AZ996" t="str">
        <f>VLOOKUP(Sheet1[[#This Row],[NPDES ID2]],Combined_Sheet__Major_Only___2[[NPDES ID2]:[ECHO BFR]],29,FALSE)</f>
        <v>thickening</v>
      </c>
      <c r="BA996">
        <f>VLOOKUP(Sheet1[[#This Row],[NPDES ID2]],Combined_Sheet__Major_Only___2[[NPDES ID2]:[ECHO BFR]],17,FALSE)</f>
        <v>46.869249000000003</v>
      </c>
      <c r="BB996">
        <f>VLOOKUP(Sheet1[[#This Row],[NPDES ID2]],Combined_Sheet__Major_Only___2[[NPDES ID2]:[ECHO BFR]],18,FALSE)</f>
        <v>-102.753624</v>
      </c>
      <c r="BC996" t="str">
        <f>IF(ISNUMBER(SEARCH("aerobic",$AW996)),"aerobic","")</f>
        <v>aerobic</v>
      </c>
      <c r="BD996" t="str">
        <f>IF(ISNUMBER(SEARCH("anaer",$AW996)),"anaer","")</f>
        <v/>
      </c>
      <c r="BE996" t="str">
        <f>IF(ISNUMBER(SEARCH("thickening",$AZ996)),"thickening","")</f>
        <v>thickening</v>
      </c>
      <c r="BF996" s="3" t="str">
        <f>IF(ISNUMBER(SEARCH("airDry",$AW996)),"airDry","")</f>
        <v/>
      </c>
      <c r="BG996" s="3" t="str">
        <f>IF(ISNUMBER(SEARCH("heatDry",$AY996)),"heatDry","")</f>
        <v/>
      </c>
      <c r="BH996" s="3" t="str">
        <f>IF(AND(ISNUMBER(SEARCH("aerobic",$AW996)),ISNUMBER(SEARCH("anaer",$AW996))),"Combined Aer and Anaer.","")</f>
        <v/>
      </c>
    </row>
    <row r="997" spans="1:60" x14ac:dyDescent="0.25">
      <c r="A997" s="4">
        <v>1234</v>
      </c>
      <c r="B997" t="s">
        <v>5902</v>
      </c>
      <c r="C997">
        <v>224</v>
      </c>
      <c r="D997">
        <v>614.27771509762124</v>
      </c>
      <c r="E997">
        <v>614.55603131083853</v>
      </c>
      <c r="F997">
        <v>453.63299878565562</v>
      </c>
      <c r="G997">
        <v>795.06062781939954</v>
      </c>
      <c r="H997">
        <v>-127.19460113196671</v>
      </c>
      <c r="I997">
        <v>-129.6193351619936</v>
      </c>
      <c r="J997">
        <v>-146.1376458378769</v>
      </c>
      <c r="K997">
        <v>-104.23489770176261</v>
      </c>
      <c r="L997">
        <v>135.16560558339501</v>
      </c>
      <c r="M997">
        <v>134.42309635673351</v>
      </c>
      <c r="N997">
        <v>131.96482558445339</v>
      </c>
      <c r="O997">
        <v>140.3820623329965</v>
      </c>
      <c r="P997">
        <v>5.2660241406468034</v>
      </c>
      <c r="Q997">
        <v>5.3129433060926754</v>
      </c>
      <c r="R997">
        <v>4.4185951457082551</v>
      </c>
      <c r="S997">
        <v>6.0112675063507819</v>
      </c>
      <c r="T997">
        <v>103897.01148896939</v>
      </c>
      <c r="U997">
        <v>103896.93396864401</v>
      </c>
      <c r="V997">
        <v>103827.50697370811</v>
      </c>
      <c r="W997">
        <v>103966.99640142149</v>
      </c>
      <c r="X997">
        <v>7751.2967405654736</v>
      </c>
      <c r="Y997">
        <v>7790.220928378093</v>
      </c>
      <c r="Z997">
        <v>7464.997258029176</v>
      </c>
      <c r="AA997">
        <v>7935.9359100377869</v>
      </c>
      <c r="AB997">
        <v>1200.134044828337</v>
      </c>
      <c r="AC997">
        <v>1189.096952050362</v>
      </c>
      <c r="AD997">
        <v>1040.09931409102</v>
      </c>
      <c r="AE997">
        <v>1377.5393901430621</v>
      </c>
      <c r="AF997">
        <v>59.135842183732258</v>
      </c>
      <c r="AG997">
        <v>58.810651650506777</v>
      </c>
      <c r="AH997">
        <v>57.736179533727537</v>
      </c>
      <c r="AI997">
        <v>61.417818111242738</v>
      </c>
      <c r="AJ997">
        <v>0.4989205969402411</v>
      </c>
      <c r="AK997">
        <v>0.49892062598611753</v>
      </c>
      <c r="AL997">
        <v>0.4989139327103071</v>
      </c>
      <c r="AM997">
        <v>0.49892722272012219</v>
      </c>
      <c r="AN997">
        <v>0.97591502937920438</v>
      </c>
      <c r="AO997">
        <v>0.97591502937920438</v>
      </c>
      <c r="AP997">
        <v>0.97591502937920438</v>
      </c>
      <c r="AQ997">
        <v>0.97591502937920438</v>
      </c>
      <c r="AR997">
        <v>14.014898390073579</v>
      </c>
      <c r="AS997">
        <v>14.014898390073579</v>
      </c>
      <c r="AT997">
        <v>14.014898390073579</v>
      </c>
      <c r="AU997">
        <v>14.014898390073579</v>
      </c>
      <c r="AV997" t="str">
        <f>VLOOKUP(Sheet1[[#This Row],[NPDES ID2]],Combined_Sheet__Major_Only___2[[NPDES ID2]:[ECHO BFR]],3,FALSE)</f>
        <v>PA</v>
      </c>
      <c r="AW997" t="s">
        <v>41</v>
      </c>
      <c r="AX997" t="str">
        <f>VLOOKUP(Sheet1[[#This Row],[NPDES ID2]],Combined_Sheet__Major_Only___2[[NPDES ID2]:[ECHO BFR]],27,FALSE)</f>
        <v>tempSludgeStore</v>
      </c>
      <c r="AY997" t="str">
        <f>VLOOKUP(Sheet1[[#This Row],[NPDES ID2]],Combined_Sheet__Major_Only___2[[NPDES ID2]:[ECHO BFR]],28,FALSE)</f>
        <v>-</v>
      </c>
      <c r="AZ997" t="str">
        <f>VLOOKUP(Sheet1[[#This Row],[NPDES ID2]],Combined_Sheet__Major_Only___2[[NPDES ID2]:[ECHO BFR]],29,FALSE)</f>
        <v>thickening, preliminaryOps</v>
      </c>
      <c r="BA997">
        <f>VLOOKUP(Sheet1[[#This Row],[NPDES ID2]],Combined_Sheet__Major_Only___2[[NPDES ID2]:[ECHO BFR]],17,FALSE)</f>
        <v>41.025058000000001</v>
      </c>
      <c r="BB997">
        <f>VLOOKUP(Sheet1[[#This Row],[NPDES ID2]],Combined_Sheet__Major_Only___2[[NPDES ID2]:[ECHO BFR]],18,FALSE)</f>
        <v>-78.400019999999998</v>
      </c>
      <c r="BC997" t="str">
        <f>IF(ISNUMBER(SEARCH("aerobic",$AW997)),"aerobic","")</f>
        <v>aerobic</v>
      </c>
      <c r="BD997" t="str">
        <f>IF(ISNUMBER(SEARCH("anaer",$AW997)),"anaer","")</f>
        <v/>
      </c>
      <c r="BE997" t="str">
        <f>IF(ISNUMBER(SEARCH("thickening",$AZ997)),"thickening","")</f>
        <v>thickening</v>
      </c>
      <c r="BF997" s="2" t="str">
        <f>IF(ISNUMBER(SEARCH("airDry",$AW997)),"airDry","")</f>
        <v/>
      </c>
      <c r="BG997" s="2" t="str">
        <f>IF(ISNUMBER(SEARCH("heatDry",$AY997)),"heatDry","")</f>
        <v/>
      </c>
      <c r="BH997" s="2" t="str">
        <f>IF(AND(ISNUMBER(SEARCH("aerobic",$AW997)),ISNUMBER(SEARCH("anaer",$AW997))),"Combined Aer and Anaer.","")</f>
        <v/>
      </c>
    </row>
    <row r="998" spans="1:60" x14ac:dyDescent="0.25">
      <c r="A998" s="4">
        <v>559</v>
      </c>
      <c r="B998" t="s">
        <v>2747</v>
      </c>
      <c r="C998">
        <v>217.72</v>
      </c>
      <c r="D998">
        <v>579.17748009090985</v>
      </c>
      <c r="E998">
        <v>576.70190402771789</v>
      </c>
      <c r="F998">
        <v>426.86087429364119</v>
      </c>
      <c r="G998">
        <v>749.13985676552534</v>
      </c>
      <c r="H998">
        <v>-116.9136027874967</v>
      </c>
      <c r="I998">
        <v>-119.2434349398718</v>
      </c>
      <c r="J998">
        <v>-134.86013143426501</v>
      </c>
      <c r="K998">
        <v>-93.410466635494629</v>
      </c>
      <c r="L998">
        <v>142.11048663146721</v>
      </c>
      <c r="M998">
        <v>141.47376688914281</v>
      </c>
      <c r="N998">
        <v>139.36564556470901</v>
      </c>
      <c r="O998">
        <v>146.58384660417099</v>
      </c>
      <c r="P998">
        <v>5.096152006388964</v>
      </c>
      <c r="Q998">
        <v>5.1574421115308722</v>
      </c>
      <c r="R998">
        <v>4.2320261160968551</v>
      </c>
      <c r="S998">
        <v>5.8059246426189688</v>
      </c>
      <c r="T998">
        <v>103939.78636642051</v>
      </c>
      <c r="U998">
        <v>103939.70881473469</v>
      </c>
      <c r="V998">
        <v>103870.25373343749</v>
      </c>
      <c r="W998">
        <v>104009.7995909367</v>
      </c>
      <c r="X998">
        <v>7167.7767173775028</v>
      </c>
      <c r="Y998">
        <v>7197.0074365508844</v>
      </c>
      <c r="Z998">
        <v>6951.5908089121394</v>
      </c>
      <c r="AA998">
        <v>7306.8894888712694</v>
      </c>
      <c r="AB998">
        <v>1158.190083308712</v>
      </c>
      <c r="AC998">
        <v>1148.422323616466</v>
      </c>
      <c r="AD998">
        <v>997.53654578463852</v>
      </c>
      <c r="AE998">
        <v>1341.9502134109141</v>
      </c>
      <c r="AF998">
        <v>63.967600708408682</v>
      </c>
      <c r="AG998">
        <v>63.680650412528692</v>
      </c>
      <c r="AH998">
        <v>62.732796331246121</v>
      </c>
      <c r="AI998">
        <v>65.980912946029818</v>
      </c>
      <c r="AJ998">
        <v>0.55790790627381082</v>
      </c>
      <c r="AK998">
        <v>0.55790793701751107</v>
      </c>
      <c r="AL998">
        <v>0.55790085298405612</v>
      </c>
      <c r="AM998">
        <v>0.55791491886303535</v>
      </c>
      <c r="AN998">
        <v>0.97592459892762595</v>
      </c>
      <c r="AO998">
        <v>0.97592459892762606</v>
      </c>
      <c r="AP998">
        <v>0.97592459892762606</v>
      </c>
      <c r="AQ998">
        <v>0.97592459892762606</v>
      </c>
      <c r="AR998">
        <v>14.772900082723559</v>
      </c>
      <c r="AS998">
        <v>14.77290008272357</v>
      </c>
      <c r="AT998">
        <v>14.77290008272357</v>
      </c>
      <c r="AU998">
        <v>14.77290008272357</v>
      </c>
      <c r="AV998" t="str">
        <f>VLOOKUP(Sheet1[[#This Row],[NPDES ID2]],Combined_Sheet__Major_Only___2[[NPDES ID2]:[ECHO BFR]],3,FALSE)</f>
        <v>MD</v>
      </c>
      <c r="AW998" t="s">
        <v>41</v>
      </c>
      <c r="AX998" t="str">
        <f>VLOOKUP(Sheet1[[#This Row],[NPDES ID2]],Combined_Sheet__Major_Only___2[[NPDES ID2]:[ECHO BFR]],27,FALSE)</f>
        <v>other</v>
      </c>
      <c r="AY998" t="str">
        <f>VLOOKUP(Sheet1[[#This Row],[NPDES ID2]],Combined_Sheet__Major_Only___2[[NPDES ID2]:[ECHO BFR]],28,FALSE)</f>
        <v>-</v>
      </c>
      <c r="AZ998" t="str">
        <f>VLOOKUP(Sheet1[[#This Row],[NPDES ID2]],Combined_Sheet__Major_Only___2[[NPDES ID2]:[ECHO BFR]],29,FALSE)</f>
        <v>thickening</v>
      </c>
      <c r="BA998">
        <f>VLOOKUP(Sheet1[[#This Row],[NPDES ID2]],Combined_Sheet__Major_Only___2[[NPDES ID2]:[ECHO BFR]],17,FALSE)</f>
        <v>38.698383999999997</v>
      </c>
      <c r="BB998">
        <f>VLOOKUP(Sheet1[[#This Row],[NPDES ID2]],Combined_Sheet__Major_Only___2[[NPDES ID2]:[ECHO BFR]],18,FALSE)</f>
        <v>-76.532546999999994</v>
      </c>
      <c r="BC998" t="str">
        <f>IF(ISNUMBER(SEARCH("aerobic",$AW998)),"aerobic","")</f>
        <v>aerobic</v>
      </c>
      <c r="BD998" t="str">
        <f>IF(ISNUMBER(SEARCH("anaer",$AW998)),"anaer","")</f>
        <v/>
      </c>
      <c r="BE998" t="str">
        <f>IF(ISNUMBER(SEARCH("thickening",$AZ998)),"thickening","")</f>
        <v>thickening</v>
      </c>
      <c r="BF998" s="3" t="str">
        <f>IF(ISNUMBER(SEARCH("airDry",$AW998)),"airDry","")</f>
        <v/>
      </c>
      <c r="BG998" s="3" t="str">
        <f>IF(ISNUMBER(SEARCH("heatDry",$AY998)),"heatDry","")</f>
        <v/>
      </c>
      <c r="BH998" s="3" t="str">
        <f>IF(AND(ISNUMBER(SEARCH("aerobic",$AW998)),ISNUMBER(SEARCH("anaer",$AW998))),"Combined Aer and Anaer.","")</f>
        <v/>
      </c>
    </row>
    <row r="999" spans="1:60" x14ac:dyDescent="0.25">
      <c r="A999" s="4">
        <v>72</v>
      </c>
      <c r="B999" t="s">
        <v>400</v>
      </c>
      <c r="C999">
        <v>36.43</v>
      </c>
      <c r="D999">
        <v>2792.072166118528</v>
      </c>
      <c r="E999">
        <v>2786.2266097270781</v>
      </c>
      <c r="F999">
        <v>1931.196201633172</v>
      </c>
      <c r="G999">
        <v>3697.453736948486</v>
      </c>
      <c r="H999">
        <v>-117.1853779782509</v>
      </c>
      <c r="I999">
        <v>-119.4706303983544</v>
      </c>
      <c r="J999">
        <v>-135.08961062914969</v>
      </c>
      <c r="K999">
        <v>-93.633362043068757</v>
      </c>
      <c r="L999">
        <v>23.740480321741209</v>
      </c>
      <c r="M999">
        <v>23.633605865776001</v>
      </c>
      <c r="N999">
        <v>23.279937005891298</v>
      </c>
      <c r="O999">
        <v>24.49110517813855</v>
      </c>
      <c r="P999">
        <v>0.85280500591680808</v>
      </c>
      <c r="Q999">
        <v>0.86290656995979664</v>
      </c>
      <c r="R999">
        <v>0.70835135393010373</v>
      </c>
      <c r="S999">
        <v>0.97165368145107067</v>
      </c>
      <c r="T999">
        <v>104011.1627299153</v>
      </c>
      <c r="U999">
        <v>104011.0851258997</v>
      </c>
      <c r="V999">
        <v>103941.5831782538</v>
      </c>
      <c r="W999">
        <v>104081.2231973998</v>
      </c>
      <c r="X999">
        <v>7184.244851687853</v>
      </c>
      <c r="Y999">
        <v>7213.6874312403934</v>
      </c>
      <c r="Z999">
        <v>6966.6004837987248</v>
      </c>
      <c r="AA999">
        <v>7324.2874992627276</v>
      </c>
      <c r="AB999">
        <v>1233.3108088823469</v>
      </c>
      <c r="AC999">
        <v>1221.4871503855779</v>
      </c>
      <c r="AD999">
        <v>1052.4712727196979</v>
      </c>
      <c r="AE999">
        <v>1442.1408469801841</v>
      </c>
      <c r="AF999">
        <v>63.864197815325333</v>
      </c>
      <c r="AG999">
        <v>63.576636143605633</v>
      </c>
      <c r="AH999">
        <v>62.625414151796868</v>
      </c>
      <c r="AI999">
        <v>65.88340682530503</v>
      </c>
      <c r="AJ999">
        <v>0.55664453157445482</v>
      </c>
      <c r="AK999">
        <v>0.55664453681494463</v>
      </c>
      <c r="AL999">
        <v>0.55664333050192061</v>
      </c>
      <c r="AM999">
        <v>0.5566457257019185</v>
      </c>
      <c r="AN999">
        <v>0.97594055024873383</v>
      </c>
      <c r="AO999">
        <v>0.97594055024873383</v>
      </c>
      <c r="AP999">
        <v>0.97594055024873383</v>
      </c>
      <c r="AQ999">
        <v>0.97594055024873383</v>
      </c>
      <c r="AR999">
        <v>14.227970591398901</v>
      </c>
      <c r="AS999">
        <v>14.227970591398901</v>
      </c>
      <c r="AT999">
        <v>14.227970591398901</v>
      </c>
      <c r="AU999">
        <v>14.227970591398901</v>
      </c>
      <c r="AV999" t="str">
        <f>VLOOKUP(Sheet1[[#This Row],[NPDES ID2]],Combined_Sheet__Major_Only___2[[NPDES ID2]:[ECHO BFR]],3,FALSE)</f>
        <v>PR</v>
      </c>
      <c r="AW999" t="s">
        <v>41</v>
      </c>
      <c r="AX999" t="str">
        <f>VLOOKUP(Sheet1[[#This Row],[NPDES ID2]],Combined_Sheet__Major_Only___2[[NPDES ID2]:[ECHO BFR]],27,FALSE)</f>
        <v>-</v>
      </c>
      <c r="AY999" t="str">
        <f>VLOOKUP(Sheet1[[#This Row],[NPDES ID2]],Combined_Sheet__Major_Only___2[[NPDES ID2]:[ECHO BFR]],28,FALSE)</f>
        <v>-</v>
      </c>
      <c r="AZ999" t="str">
        <f>VLOOKUP(Sheet1[[#This Row],[NPDES ID2]],Combined_Sheet__Major_Only___2[[NPDES ID2]:[ECHO BFR]],29,FALSE)</f>
        <v>thickening, preliminaryOps</v>
      </c>
      <c r="BA999">
        <f>VLOOKUP(Sheet1[[#This Row],[NPDES ID2]],Combined_Sheet__Major_Only___2[[NPDES ID2]:[ECHO BFR]],17,FALSE)</f>
        <v>18.00601</v>
      </c>
      <c r="BB999">
        <f>VLOOKUP(Sheet1[[#This Row],[NPDES ID2]],Combined_Sheet__Major_Only___2[[NPDES ID2]:[ECHO BFR]],18,FALSE)</f>
        <v>-65.902722999999995</v>
      </c>
      <c r="BC999" t="str">
        <f>IF(ISNUMBER(SEARCH("aerobic",$AW999)),"aerobic","")</f>
        <v>aerobic</v>
      </c>
      <c r="BD999" t="str">
        <f>IF(ISNUMBER(SEARCH("anaer",$AW999)),"anaer","")</f>
        <v/>
      </c>
      <c r="BE999" t="str">
        <f>IF(ISNUMBER(SEARCH("thickening",$AZ999)),"thickening","")</f>
        <v>thickening</v>
      </c>
      <c r="BF999" s="2" t="str">
        <f>IF(ISNUMBER(SEARCH("airDry",$AW999)),"airDry","")</f>
        <v/>
      </c>
      <c r="BG999" s="2" t="str">
        <f>IF(ISNUMBER(SEARCH("heatDry",$AY999)),"heatDry","")</f>
        <v/>
      </c>
      <c r="BH999" s="2" t="str">
        <f>IF(AND(ISNUMBER(SEARCH("aerobic",$AW999)),ISNUMBER(SEARCH("anaer",$AW999))),"Combined Aer and Anaer.","")</f>
        <v/>
      </c>
    </row>
    <row r="1000" spans="1:60" x14ac:dyDescent="0.25">
      <c r="A1000" s="4">
        <v>935</v>
      </c>
      <c r="B1000" t="s">
        <v>4544</v>
      </c>
      <c r="C1000">
        <v>656.22</v>
      </c>
      <c r="D1000">
        <v>374.01223320754372</v>
      </c>
      <c r="E1000">
        <v>373.07837905401351</v>
      </c>
      <c r="F1000">
        <v>303.91512158028661</v>
      </c>
      <c r="G1000">
        <v>443.52791740006819</v>
      </c>
      <c r="H1000">
        <v>-120.2583597784362</v>
      </c>
      <c r="I1000">
        <v>-122.65573133061341</v>
      </c>
      <c r="J1000">
        <v>-138.42414516192929</v>
      </c>
      <c r="K1000">
        <v>-97.087441598442908</v>
      </c>
      <c r="L1000">
        <v>416.70296482259971</v>
      </c>
      <c r="M1000">
        <v>414.69319634990518</v>
      </c>
      <c r="N1000">
        <v>408.03131925092612</v>
      </c>
      <c r="O1000">
        <v>430.83282623224352</v>
      </c>
      <c r="P1000">
        <v>15.384046609805649</v>
      </c>
      <c r="Q1000">
        <v>15.521529650826061</v>
      </c>
      <c r="R1000">
        <v>12.823544692908561</v>
      </c>
      <c r="S1000">
        <v>17.552839675706281</v>
      </c>
      <c r="T1000">
        <v>104485.7180455893</v>
      </c>
      <c r="U1000">
        <v>104485.6400936526</v>
      </c>
      <c r="V1000">
        <v>104415.8265488074</v>
      </c>
      <c r="W1000">
        <v>104556.0926142778</v>
      </c>
      <c r="X1000">
        <v>7406.7736123936565</v>
      </c>
      <c r="Y1000">
        <v>7439.4232705955237</v>
      </c>
      <c r="Z1000">
        <v>7166.1807777164158</v>
      </c>
      <c r="AA1000">
        <v>7561.710760624168</v>
      </c>
      <c r="AB1000">
        <v>1119.0062806267561</v>
      </c>
      <c r="AC1000">
        <v>1110.1856312050891</v>
      </c>
      <c r="AD1000">
        <v>972.57385892839602</v>
      </c>
      <c r="AE1000">
        <v>1282.785210011421</v>
      </c>
      <c r="AF1000">
        <v>62.233148852740641</v>
      </c>
      <c r="AG1000">
        <v>61.931985561428483</v>
      </c>
      <c r="AH1000">
        <v>60.940167372513507</v>
      </c>
      <c r="AI1000">
        <v>64.342625824344623</v>
      </c>
      <c r="AJ1000">
        <v>0.53672198198953114</v>
      </c>
      <c r="AK1000">
        <v>0.53672207058638688</v>
      </c>
      <c r="AL1000">
        <v>0.53670160621562291</v>
      </c>
      <c r="AM1000">
        <v>0.53674224077489852</v>
      </c>
      <c r="AN1000">
        <v>0.97604606965384577</v>
      </c>
      <c r="AO1000">
        <v>0.97604606965384577</v>
      </c>
      <c r="AP1000">
        <v>0.97604606965384577</v>
      </c>
      <c r="AQ1000">
        <v>0.97604606965384577</v>
      </c>
      <c r="AR1000">
        <v>14.97369645583824</v>
      </c>
      <c r="AS1000">
        <v>14.97369645583824</v>
      </c>
      <c r="AT1000">
        <v>14.97369645583824</v>
      </c>
      <c r="AU1000">
        <v>14.97369645583824</v>
      </c>
      <c r="AV1000" t="str">
        <f>VLOOKUP(Sheet1[[#This Row],[NPDES ID2]],Combined_Sheet__Major_Only___2[[NPDES ID2]:[ECHO BFR]],3,FALSE)</f>
        <v>TX</v>
      </c>
      <c r="AW1000" t="s">
        <v>41</v>
      </c>
      <c r="AX1000" t="str">
        <f>VLOOKUP(Sheet1[[#This Row],[NPDES ID2]],Combined_Sheet__Major_Only___2[[NPDES ID2]:[ECHO BFR]],27,FALSE)</f>
        <v>-</v>
      </c>
      <c r="AY1000" t="str">
        <f>VLOOKUP(Sheet1[[#This Row],[NPDES ID2]],Combined_Sheet__Major_Only___2[[NPDES ID2]:[ECHO BFR]],28,FALSE)</f>
        <v>-</v>
      </c>
      <c r="AZ1000" t="str">
        <f>VLOOKUP(Sheet1[[#This Row],[NPDES ID2]],Combined_Sheet__Major_Only___2[[NPDES ID2]:[ECHO BFR]],29,FALSE)</f>
        <v>thickening</v>
      </c>
      <c r="BA1000">
        <f>VLOOKUP(Sheet1[[#This Row],[NPDES ID2]],Combined_Sheet__Major_Only___2[[NPDES ID2]:[ECHO BFR]],17,FALSE)</f>
        <v>29.555</v>
      </c>
      <c r="BB1000">
        <f>VLOOKUP(Sheet1[[#This Row],[NPDES ID2]],Combined_Sheet__Major_Only___2[[NPDES ID2]:[ECHO BFR]],18,FALSE)</f>
        <v>-95.593610999999996</v>
      </c>
      <c r="BC1000" t="str">
        <f>IF(ISNUMBER(SEARCH("aerobic",$AW1000)),"aerobic","")</f>
        <v>aerobic</v>
      </c>
      <c r="BD1000" t="str">
        <f>IF(ISNUMBER(SEARCH("anaer",$AW1000)),"anaer","")</f>
        <v/>
      </c>
      <c r="BE1000" t="str">
        <f>IF(ISNUMBER(SEARCH("thickening",$AZ1000)),"thickening","")</f>
        <v>thickening</v>
      </c>
      <c r="BF1000" s="3" t="str">
        <f>IF(ISNUMBER(SEARCH("airDry",$AW1000)),"airDry","")</f>
        <v/>
      </c>
      <c r="BG1000" s="3" t="str">
        <f>IF(ISNUMBER(SEARCH("heatDry",$AY1000)),"heatDry","")</f>
        <v/>
      </c>
      <c r="BH1000" s="3" t="str">
        <f>IF(AND(ISNUMBER(SEARCH("aerobic",$AW1000)),ISNUMBER(SEARCH("anaer",$AW1000))),"Combined Aer and Anaer.","")</f>
        <v/>
      </c>
    </row>
    <row r="1001" spans="1:60" x14ac:dyDescent="0.25">
      <c r="A1001" s="4">
        <v>29</v>
      </c>
      <c r="B1001" t="s">
        <v>196</v>
      </c>
      <c r="C1001">
        <v>290.29899999999998</v>
      </c>
      <c r="D1001">
        <v>478.73192167045568</v>
      </c>
      <c r="E1001">
        <v>483.83027968451688</v>
      </c>
      <c r="F1001">
        <v>362.14394168238118</v>
      </c>
      <c r="G1001">
        <v>612.43569165269912</v>
      </c>
      <c r="H1001">
        <v>-116.38095618831269</v>
      </c>
      <c r="I1001">
        <v>-118.74027926512839</v>
      </c>
      <c r="J1001">
        <v>-134.38639416327001</v>
      </c>
      <c r="K1001">
        <v>-92.873000261902632</v>
      </c>
      <c r="L1001">
        <v>190.2502899802532</v>
      </c>
      <c r="M1001">
        <v>189.40748054011991</v>
      </c>
      <c r="N1001">
        <v>186.61646374899871</v>
      </c>
      <c r="O1001">
        <v>196.1722723323401</v>
      </c>
      <c r="P1001">
        <v>6.7933482886113907</v>
      </c>
      <c r="Q1001">
        <v>6.8781702515586511</v>
      </c>
      <c r="R1001">
        <v>5.638301109701791</v>
      </c>
      <c r="S1001">
        <v>7.7378403715196384</v>
      </c>
      <c r="T1001">
        <v>104973.4212828226</v>
      </c>
      <c r="U1001">
        <v>104973.3429733254</v>
      </c>
      <c r="V1001">
        <v>104903.20919824</v>
      </c>
      <c r="W1001">
        <v>105044.11865513169</v>
      </c>
      <c r="X1001">
        <v>7209.8695414202548</v>
      </c>
      <c r="Y1001">
        <v>7238.9226295988656</v>
      </c>
      <c r="Z1001">
        <v>6994.8336265720136</v>
      </c>
      <c r="AA1001">
        <v>7348.2377941571267</v>
      </c>
      <c r="AB1001">
        <v>1084.309301653876</v>
      </c>
      <c r="AC1001">
        <v>1076.503000221541</v>
      </c>
      <c r="AD1001">
        <v>943.58059627628518</v>
      </c>
      <c r="AE1001">
        <v>1243.7282706886569</v>
      </c>
      <c r="AF1001">
        <v>64.226454751752328</v>
      </c>
      <c r="AG1001">
        <v>63.941476701761452</v>
      </c>
      <c r="AH1001">
        <v>63.000658775180973</v>
      </c>
      <c r="AI1001">
        <v>66.22530773046789</v>
      </c>
      <c r="AJ1001">
        <v>0.5610707676429092</v>
      </c>
      <c r="AK1001">
        <v>0.56107080805271781</v>
      </c>
      <c r="AL1001">
        <v>0.56106149326087318</v>
      </c>
      <c r="AM1001">
        <v>0.5610799885488742</v>
      </c>
      <c r="AN1001">
        <v>0.97615355249283042</v>
      </c>
      <c r="AO1001">
        <v>0.97615355249283042</v>
      </c>
      <c r="AP1001">
        <v>0.97615355249283042</v>
      </c>
      <c r="AQ1001">
        <v>0.97615355249283042</v>
      </c>
      <c r="AR1001">
        <v>15.497188812154089</v>
      </c>
      <c r="AS1001">
        <v>15.4971888121541</v>
      </c>
      <c r="AT1001">
        <v>15.4971888121541</v>
      </c>
      <c r="AU1001">
        <v>15.4971888121541</v>
      </c>
      <c r="AV1001" t="str">
        <f>VLOOKUP(Sheet1[[#This Row],[NPDES ID2]],Combined_Sheet__Major_Only___2[[NPDES ID2]:[ECHO BFR]],3,FALSE)</f>
        <v>GA</v>
      </c>
      <c r="AW1001" t="s">
        <v>41</v>
      </c>
      <c r="AX1001" t="str">
        <f>VLOOKUP(Sheet1[[#This Row],[NPDES ID2]],Combined_Sheet__Major_Only___2[[NPDES ID2]:[ECHO BFR]],27,FALSE)</f>
        <v>-</v>
      </c>
      <c r="AY1001" t="str">
        <f>VLOOKUP(Sheet1[[#This Row],[NPDES ID2]],Combined_Sheet__Major_Only___2[[NPDES ID2]:[ECHO BFR]],28,FALSE)</f>
        <v>-</v>
      </c>
      <c r="AZ1001" t="str">
        <f>VLOOKUP(Sheet1[[#This Row],[NPDES ID2]],Combined_Sheet__Major_Only___2[[NPDES ID2]:[ECHO BFR]],29,FALSE)</f>
        <v>thickening</v>
      </c>
      <c r="BA1001">
        <f>VLOOKUP(Sheet1[[#This Row],[NPDES ID2]],Combined_Sheet__Major_Only___2[[NPDES ID2]:[ECHO BFR]],17,FALSE)</f>
        <v>34.459167000000001</v>
      </c>
      <c r="BB1001">
        <f>VLOOKUP(Sheet1[[#This Row],[NPDES ID2]],Combined_Sheet__Major_Only___2[[NPDES ID2]:[ECHO BFR]],18,FALSE)</f>
        <v>-85.344639000000001</v>
      </c>
      <c r="BC1001" t="str">
        <f>IF(ISNUMBER(SEARCH("aerobic",$AW1001)),"aerobic","")</f>
        <v>aerobic</v>
      </c>
      <c r="BD1001" t="str">
        <f>IF(ISNUMBER(SEARCH("anaer",$AW1001)),"anaer","")</f>
        <v/>
      </c>
      <c r="BE1001" t="str">
        <f>IF(ISNUMBER(SEARCH("thickening",$AZ1001)),"thickening","")</f>
        <v>thickening</v>
      </c>
      <c r="BF1001" s="3" t="str">
        <f>IF(ISNUMBER(SEARCH("airDry",$AW1001)),"airDry","")</f>
        <v/>
      </c>
      <c r="BG1001" s="3" t="str">
        <f>IF(ISNUMBER(SEARCH("heatDry",$AY1001)),"heatDry","")</f>
        <v/>
      </c>
      <c r="BH1001" s="3" t="str">
        <f>IF(AND(ISNUMBER(SEARCH("aerobic",$AW1001)),ISNUMBER(SEARCH("anaer",$AW1001))),"Combined Aer and Anaer.","")</f>
        <v/>
      </c>
    </row>
    <row r="1002" spans="1:60" x14ac:dyDescent="0.25">
      <c r="A1002" s="4">
        <v>907</v>
      </c>
      <c r="B1002" t="s">
        <v>4417</v>
      </c>
      <c r="C1002">
        <v>720</v>
      </c>
      <c r="D1002">
        <v>371.77661108942038</v>
      </c>
      <c r="E1002">
        <v>371.0609677243973</v>
      </c>
      <c r="F1002">
        <v>309.5565209098632</v>
      </c>
      <c r="G1002">
        <v>436.89931208814329</v>
      </c>
      <c r="H1002">
        <v>-119.7093883770463</v>
      </c>
      <c r="I1002">
        <v>-122.10311367126781</v>
      </c>
      <c r="J1002">
        <v>-137.80625472328211</v>
      </c>
      <c r="K1002">
        <v>-96.545614376947469</v>
      </c>
      <c r="L1002">
        <v>459.0036189295916</v>
      </c>
      <c r="M1002">
        <v>456.81313363232817</v>
      </c>
      <c r="N1002">
        <v>449.5501331583547</v>
      </c>
      <c r="O1002">
        <v>474.4067281688055</v>
      </c>
      <c r="P1002">
        <v>16.87539251082794</v>
      </c>
      <c r="Q1002">
        <v>17.033552401525981</v>
      </c>
      <c r="R1002">
        <v>14.05933639882524</v>
      </c>
      <c r="S1002">
        <v>19.25058336004696</v>
      </c>
      <c r="T1002">
        <v>105094.76327361231</v>
      </c>
      <c r="U1002">
        <v>105094.68487515311</v>
      </c>
      <c r="V1002">
        <v>105024.47142584799</v>
      </c>
      <c r="W1002">
        <v>105165.5409604056</v>
      </c>
      <c r="X1002">
        <v>7420.6836835375534</v>
      </c>
      <c r="Y1002">
        <v>7453.036434392101</v>
      </c>
      <c r="Z1002">
        <v>7182.123276620182</v>
      </c>
      <c r="AA1002">
        <v>7574.3043627332181</v>
      </c>
      <c r="AB1002">
        <v>1318.15453141954</v>
      </c>
      <c r="AC1002">
        <v>1303.9420636918701</v>
      </c>
      <c r="AD1002">
        <v>1118.246749485038</v>
      </c>
      <c r="AE1002">
        <v>1548.230240276929</v>
      </c>
      <c r="AF1002">
        <v>62.478575721615108</v>
      </c>
      <c r="AG1002">
        <v>62.179239929071223</v>
      </c>
      <c r="AH1002">
        <v>61.194219856254072</v>
      </c>
      <c r="AI1002">
        <v>64.574322842402339</v>
      </c>
      <c r="AJ1002">
        <v>0.53971907356856708</v>
      </c>
      <c r="AK1002">
        <v>0.53971917631925614</v>
      </c>
      <c r="AL1002">
        <v>0.53969542931195802</v>
      </c>
      <c r="AM1002">
        <v>0.53974258222811722</v>
      </c>
      <c r="AN1002">
        <v>0.97618014485643412</v>
      </c>
      <c r="AO1002">
        <v>0.97618014485643456</v>
      </c>
      <c r="AP1002">
        <v>0.97618014485643456</v>
      </c>
      <c r="AQ1002">
        <v>0.97618014485643456</v>
      </c>
      <c r="AR1002">
        <v>13.645268543651071</v>
      </c>
      <c r="AS1002">
        <v>13.645268543651071</v>
      </c>
      <c r="AT1002">
        <v>13.645268543651071</v>
      </c>
      <c r="AU1002">
        <v>13.645268543651071</v>
      </c>
      <c r="AV1002" t="str">
        <f>VLOOKUP(Sheet1[[#This Row],[NPDES ID2]],Combined_Sheet__Major_Only___2[[NPDES ID2]:[ECHO BFR]],3,FALSE)</f>
        <v>CA</v>
      </c>
      <c r="AW1002" t="s">
        <v>41</v>
      </c>
      <c r="AX1002" t="str">
        <f>VLOOKUP(Sheet1[[#This Row],[NPDES ID2]],Combined_Sheet__Major_Only___2[[NPDES ID2]:[ECHO BFR]],27,FALSE)</f>
        <v>tempSludgeStore</v>
      </c>
      <c r="AY1002" t="str">
        <f>VLOOKUP(Sheet1[[#This Row],[NPDES ID2]],Combined_Sheet__Major_Only___2[[NPDES ID2]:[ECHO BFR]],28,FALSE)</f>
        <v>-</v>
      </c>
      <c r="AZ1002" t="str">
        <f>VLOOKUP(Sheet1[[#This Row],[NPDES ID2]],Combined_Sheet__Major_Only___2[[NPDES ID2]:[ECHO BFR]],29,FALSE)</f>
        <v>thickening</v>
      </c>
      <c r="BA1002">
        <f>VLOOKUP(Sheet1[[#This Row],[NPDES ID2]],Combined_Sheet__Major_Only___2[[NPDES ID2]:[ECHO BFR]],17,FALSE)</f>
        <v>38.186751000000001</v>
      </c>
      <c r="BB1002">
        <f>VLOOKUP(Sheet1[[#This Row],[NPDES ID2]],Combined_Sheet__Major_Only___2[[NPDES ID2]:[ECHO BFR]],18,FALSE)</f>
        <v>-121.70383200000001</v>
      </c>
      <c r="BC1002" t="str">
        <f>IF(ISNUMBER(SEARCH("aerobic",$AW1002)),"aerobic","")</f>
        <v>aerobic</v>
      </c>
      <c r="BD1002" t="str">
        <f>IF(ISNUMBER(SEARCH("anaer",$AW1002)),"anaer","")</f>
        <v/>
      </c>
      <c r="BE1002" t="str">
        <f>IF(ISNUMBER(SEARCH("thickening",$AZ1002)),"thickening","")</f>
        <v>thickening</v>
      </c>
      <c r="BF1002" s="3" t="str">
        <f>IF(ISNUMBER(SEARCH("airDry",$AW1002)),"airDry","")</f>
        <v/>
      </c>
      <c r="BG1002" s="3" t="str">
        <f>IF(ISNUMBER(SEARCH("heatDry",$AY1002)),"heatDry","")</f>
        <v/>
      </c>
      <c r="BH1002" s="3" t="str">
        <f>IF(AND(ISNUMBER(SEARCH("aerobic",$AW1002)),ISNUMBER(SEARCH("anaer",$AW1002))),"Combined Aer and Anaer.","")</f>
        <v/>
      </c>
    </row>
    <row r="1003" spans="1:60" x14ac:dyDescent="0.25">
      <c r="A1003" s="4">
        <v>1468</v>
      </c>
      <c r="B1003" t="s">
        <v>6931</v>
      </c>
      <c r="C1003">
        <v>114.23</v>
      </c>
      <c r="D1003">
        <v>955.86034969146965</v>
      </c>
      <c r="E1003">
        <v>957.06800359194017</v>
      </c>
      <c r="F1003">
        <v>678.48846413861008</v>
      </c>
      <c r="G1003">
        <v>1253.3801478367</v>
      </c>
      <c r="H1003">
        <v>-115.44849875101561</v>
      </c>
      <c r="I1003">
        <v>-117.8042113078989</v>
      </c>
      <c r="J1003">
        <v>-133.5327926072116</v>
      </c>
      <c r="K1003">
        <v>-91.834336330414999</v>
      </c>
      <c r="L1003">
        <v>75.459209195717762</v>
      </c>
      <c r="M1003">
        <v>75.132211269594222</v>
      </c>
      <c r="N1003">
        <v>74.04984838919259</v>
      </c>
      <c r="O1003">
        <v>77.756192752574108</v>
      </c>
      <c r="P1003">
        <v>2.6718819738525799</v>
      </c>
      <c r="Q1003">
        <v>2.706014177392241</v>
      </c>
      <c r="R1003">
        <v>2.2126575522425251</v>
      </c>
      <c r="S1003">
        <v>3.0482312157502101</v>
      </c>
      <c r="T1003">
        <v>105127.1586498796</v>
      </c>
      <c r="U1003">
        <v>105127.0802276696</v>
      </c>
      <c r="V1003">
        <v>105056.8455072752</v>
      </c>
      <c r="W1003">
        <v>105197.95777869729</v>
      </c>
      <c r="X1003">
        <v>7163.1770160650076</v>
      </c>
      <c r="Y1003">
        <v>7191.3704736468844</v>
      </c>
      <c r="Z1003">
        <v>6954.2488409971129</v>
      </c>
      <c r="AA1003">
        <v>7297.5900673782744</v>
      </c>
      <c r="AB1003">
        <v>1320.752841857573</v>
      </c>
      <c r="AC1003">
        <v>1306.518399878081</v>
      </c>
      <c r="AD1003">
        <v>1114.475962876375</v>
      </c>
      <c r="AE1003">
        <v>1563.481283064431</v>
      </c>
      <c r="AF1003">
        <v>64.738335140803613</v>
      </c>
      <c r="AG1003">
        <v>64.457604023222473</v>
      </c>
      <c r="AH1003">
        <v>63.529607363217281</v>
      </c>
      <c r="AI1003">
        <v>66.70882951563101</v>
      </c>
      <c r="AJ1003">
        <v>0.56732604642300843</v>
      </c>
      <c r="AK1003">
        <v>0.56732606350783321</v>
      </c>
      <c r="AL1003">
        <v>0.56732212894777168</v>
      </c>
      <c r="AM1003">
        <v>0.56732994126708503</v>
      </c>
      <c r="AN1003">
        <v>0.97618723434654953</v>
      </c>
      <c r="AO1003">
        <v>0.97618723434654942</v>
      </c>
      <c r="AP1003">
        <v>0.97618723434654942</v>
      </c>
      <c r="AQ1003">
        <v>0.97618723434654942</v>
      </c>
      <c r="AR1003">
        <v>13.84023422494543</v>
      </c>
      <c r="AS1003">
        <v>13.840234224945441</v>
      </c>
      <c r="AT1003">
        <v>13.840234224945441</v>
      </c>
      <c r="AU1003">
        <v>13.840234224945441</v>
      </c>
      <c r="AV1003" t="str">
        <f>VLOOKUP(Sheet1[[#This Row],[NPDES ID2]],Combined_Sheet__Major_Only___2[[NPDES ID2]:[ECHO BFR]],3,FALSE)</f>
        <v>IL</v>
      </c>
      <c r="AW1003" t="s">
        <v>41</v>
      </c>
      <c r="AX1003" t="str">
        <f>VLOOKUP(Sheet1[[#This Row],[NPDES ID2]],Combined_Sheet__Major_Only___2[[NPDES ID2]:[ECHO BFR]],27,FALSE)</f>
        <v>-</v>
      </c>
      <c r="AY1003" t="str">
        <f>VLOOKUP(Sheet1[[#This Row],[NPDES ID2]],Combined_Sheet__Major_Only___2[[NPDES ID2]:[ECHO BFR]],28,FALSE)</f>
        <v>-</v>
      </c>
      <c r="AZ1003" t="str">
        <f>VLOOKUP(Sheet1[[#This Row],[NPDES ID2]],Combined_Sheet__Major_Only___2[[NPDES ID2]:[ECHO BFR]],29,FALSE)</f>
        <v>thickening</v>
      </c>
      <c r="BA1003">
        <f>VLOOKUP(Sheet1[[#This Row],[NPDES ID2]],Combined_Sheet__Major_Only___2[[NPDES ID2]:[ECHO BFR]],17,FALSE)</f>
        <v>41.982567000000003</v>
      </c>
      <c r="BB1003">
        <f>VLOOKUP(Sheet1[[#This Row],[NPDES ID2]],Combined_Sheet__Major_Only___2[[NPDES ID2]:[ECHO BFR]],18,FALSE)</f>
        <v>-88.113572000000005</v>
      </c>
      <c r="BC1003" t="str">
        <f>IF(ISNUMBER(SEARCH("aerobic",$AW1003)),"aerobic","")</f>
        <v>aerobic</v>
      </c>
      <c r="BD1003" t="str">
        <f>IF(ISNUMBER(SEARCH("anaer",$AW1003)),"anaer","")</f>
        <v/>
      </c>
      <c r="BE1003" t="str">
        <f>IF(ISNUMBER(SEARCH("thickening",$AZ1003)),"thickening","")</f>
        <v>thickening</v>
      </c>
      <c r="BF1003" s="2" t="str">
        <f>IF(ISNUMBER(SEARCH("airDry",$AW1003)),"airDry","")</f>
        <v/>
      </c>
      <c r="BG1003" s="2" t="str">
        <f>IF(ISNUMBER(SEARCH("heatDry",$AY1003)),"heatDry","")</f>
        <v/>
      </c>
      <c r="BH1003" s="2" t="str">
        <f>IF(AND(ISNUMBER(SEARCH("aerobic",$AW1003)),ISNUMBER(SEARCH("anaer",$AW1003))),"Combined Aer and Anaer.","")</f>
        <v/>
      </c>
    </row>
    <row r="1004" spans="1:60" x14ac:dyDescent="0.25">
      <c r="A1004" s="4">
        <v>2196</v>
      </c>
      <c r="B1004" t="s">
        <v>10299</v>
      </c>
      <c r="C1004">
        <v>663</v>
      </c>
      <c r="D1004">
        <v>369.78949053732799</v>
      </c>
      <c r="E1004">
        <v>369.22289245815148</v>
      </c>
      <c r="F1004">
        <v>301.55167403882638</v>
      </c>
      <c r="G1004">
        <v>437.87360030225682</v>
      </c>
      <c r="H1004">
        <v>-118.8525148989382</v>
      </c>
      <c r="I1004">
        <v>-121.22199689348361</v>
      </c>
      <c r="J1004">
        <v>-136.8507699984975</v>
      </c>
      <c r="K1004">
        <v>-95.622257053800396</v>
      </c>
      <c r="L1004">
        <v>425.57058425757742</v>
      </c>
      <c r="M1004">
        <v>423.57633140932398</v>
      </c>
      <c r="N1004">
        <v>416.96485731240642</v>
      </c>
      <c r="O1004">
        <v>439.59268759485911</v>
      </c>
      <c r="P1004">
        <v>15.5334015188075</v>
      </c>
      <c r="Q1004">
        <v>15.690853413948149</v>
      </c>
      <c r="R1004">
        <v>12.92931892110624</v>
      </c>
      <c r="S1004">
        <v>17.713238564682541</v>
      </c>
      <c r="T1004">
        <v>105645.596232586</v>
      </c>
      <c r="U1004">
        <v>105645.51743028261</v>
      </c>
      <c r="V1004">
        <v>105574.9422992061</v>
      </c>
      <c r="W1004">
        <v>105716.73850763679</v>
      </c>
      <c r="X1004">
        <v>7408.5802113057462</v>
      </c>
      <c r="Y1004">
        <v>7440.26759176006</v>
      </c>
      <c r="Z1004">
        <v>7174.7134854499873</v>
      </c>
      <c r="AA1004">
        <v>7559.1510775043162</v>
      </c>
      <c r="AB1004">
        <v>1336.8690340846019</v>
      </c>
      <c r="AC1004">
        <v>1322.209645514253</v>
      </c>
      <c r="AD1004">
        <v>1131.389918688405</v>
      </c>
      <c r="AE1004">
        <v>1574.7469066171229</v>
      </c>
      <c r="AF1004">
        <v>62.907723663389241</v>
      </c>
      <c r="AG1004">
        <v>62.611842570459487</v>
      </c>
      <c r="AH1004">
        <v>61.637893176056053</v>
      </c>
      <c r="AI1004">
        <v>64.979638105097251</v>
      </c>
      <c r="AJ1004">
        <v>0.54496031593722227</v>
      </c>
      <c r="AK1004">
        <v>0.54496041192092504</v>
      </c>
      <c r="AL1004">
        <v>0.54493823587117163</v>
      </c>
      <c r="AM1004">
        <v>0.54498226929376248</v>
      </c>
      <c r="AN1004">
        <v>0.97630011915391091</v>
      </c>
      <c r="AO1004">
        <v>0.97630011915391102</v>
      </c>
      <c r="AP1004">
        <v>0.97630011915391102</v>
      </c>
      <c r="AQ1004">
        <v>0.97630011915391102</v>
      </c>
      <c r="AR1004">
        <v>13.615215466233339</v>
      </c>
      <c r="AS1004">
        <v>13.615215466233339</v>
      </c>
      <c r="AT1004">
        <v>13.615215466233339</v>
      </c>
      <c r="AU1004">
        <v>13.615215466233339</v>
      </c>
      <c r="AV1004" t="str">
        <f>VLOOKUP(Sheet1[[#This Row],[NPDES ID2]],Combined_Sheet__Major_Only___2[[NPDES ID2]:[ECHO BFR]],3,FALSE)</f>
        <v>TX</v>
      </c>
      <c r="AW1004" t="s">
        <v>41</v>
      </c>
      <c r="AX1004" t="str">
        <f>VLOOKUP(Sheet1[[#This Row],[NPDES ID2]],Combined_Sheet__Major_Only___2[[NPDES ID2]:[ECHO BFR]],27,FALSE)</f>
        <v>-</v>
      </c>
      <c r="AY1004" t="str">
        <f>VLOOKUP(Sheet1[[#This Row],[NPDES ID2]],Combined_Sheet__Major_Only___2[[NPDES ID2]:[ECHO BFR]],28,FALSE)</f>
        <v>-</v>
      </c>
      <c r="AZ1004" t="str">
        <f>VLOOKUP(Sheet1[[#This Row],[NPDES ID2]],Combined_Sheet__Major_Only___2[[NPDES ID2]:[ECHO BFR]],29,FALSE)</f>
        <v>thickening</v>
      </c>
      <c r="BA1004">
        <f>VLOOKUP(Sheet1[[#This Row],[NPDES ID2]],Combined_Sheet__Major_Only___2[[NPDES ID2]:[ECHO BFR]],17,FALSE)</f>
        <v>29.71031</v>
      </c>
      <c r="BB1004">
        <f>VLOOKUP(Sheet1[[#This Row],[NPDES ID2]],Combined_Sheet__Major_Only___2[[NPDES ID2]:[ECHO BFR]],18,FALSE)</f>
        <v>-95.116515000000007</v>
      </c>
      <c r="BC1004" t="str">
        <f>IF(ISNUMBER(SEARCH("aerobic",$AW1004)),"aerobic","")</f>
        <v>aerobic</v>
      </c>
      <c r="BD1004" t="str">
        <f>IF(ISNUMBER(SEARCH("anaer",$AW1004)),"anaer","")</f>
        <v/>
      </c>
      <c r="BE1004" t="str">
        <f>IF(ISNUMBER(SEARCH("thickening",$AZ1004)),"thickening","")</f>
        <v>thickening</v>
      </c>
      <c r="BF1004" s="2" t="str">
        <f>IF(ISNUMBER(SEARCH("airDry",$AW1004)),"airDry","")</f>
        <v/>
      </c>
      <c r="BG1004" s="2" t="str">
        <f>IF(ISNUMBER(SEARCH("heatDry",$AY1004)),"heatDry","")</f>
        <v/>
      </c>
      <c r="BH1004" s="2" t="str">
        <f>IF(AND(ISNUMBER(SEARCH("aerobic",$AW1004)),ISNUMBER(SEARCH("anaer",$AW1004))),"Combined Aer and Anaer.","")</f>
        <v/>
      </c>
    </row>
    <row r="1005" spans="1:60" x14ac:dyDescent="0.25">
      <c r="A1005" s="4">
        <v>1739</v>
      </c>
      <c r="B1005" t="s">
        <v>8147</v>
      </c>
      <c r="C1005">
        <v>31.5</v>
      </c>
      <c r="D1005">
        <v>3122.0443247562998</v>
      </c>
      <c r="E1005">
        <v>3113.6755770809709</v>
      </c>
      <c r="F1005">
        <v>2156.4351142551068</v>
      </c>
      <c r="G1005">
        <v>4134.5621024472612</v>
      </c>
      <c r="H1005">
        <v>-113.5952862576532</v>
      </c>
      <c r="I1005">
        <v>-115.9810328682525</v>
      </c>
      <c r="J1005">
        <v>-131.85455494571019</v>
      </c>
      <c r="K1005">
        <v>-89.85509841767832</v>
      </c>
      <c r="L1005">
        <v>21.128018209081318</v>
      </c>
      <c r="M1005">
        <v>21.040363911006679</v>
      </c>
      <c r="N1005">
        <v>20.750300229790579</v>
      </c>
      <c r="O1005">
        <v>21.743649314450799</v>
      </c>
      <c r="P1005">
        <v>0.73611888508619661</v>
      </c>
      <c r="Q1005">
        <v>0.7456372183619846</v>
      </c>
      <c r="R1005">
        <v>0.60671349434228883</v>
      </c>
      <c r="S1005">
        <v>0.84278095867626257</v>
      </c>
      <c r="T1005">
        <v>105837.01826013179</v>
      </c>
      <c r="U1005">
        <v>105836.9393174869</v>
      </c>
      <c r="V1005">
        <v>105766.23849702151</v>
      </c>
      <c r="W1005">
        <v>105908.2872346154</v>
      </c>
      <c r="X1005">
        <v>7102.3654399718162</v>
      </c>
      <c r="Y1005">
        <v>7129.0455570780241</v>
      </c>
      <c r="Z1005">
        <v>6904.0795965165307</v>
      </c>
      <c r="AA1005">
        <v>7229.9087303021824</v>
      </c>
      <c r="AB1005">
        <v>1366.9562413833501</v>
      </c>
      <c r="AC1005">
        <v>1351.352749085811</v>
      </c>
      <c r="AD1005">
        <v>1145.446350705414</v>
      </c>
      <c r="AE1005">
        <v>1631.474870709535</v>
      </c>
      <c r="AF1005">
        <v>65.731754408382415</v>
      </c>
      <c r="AG1005">
        <v>65.458997482827101</v>
      </c>
      <c r="AH1005">
        <v>64.556741734254231</v>
      </c>
      <c r="AI1005">
        <v>67.647014418725774</v>
      </c>
      <c r="AJ1005">
        <v>0.57946864241051366</v>
      </c>
      <c r="AK1005">
        <v>0.57946864726620784</v>
      </c>
      <c r="AL1005">
        <v>0.57946752955499348</v>
      </c>
      <c r="AM1005">
        <v>0.5794697488307673</v>
      </c>
      <c r="AN1005">
        <v>0.97634152939505536</v>
      </c>
      <c r="AO1005">
        <v>0.97634152939505503</v>
      </c>
      <c r="AP1005">
        <v>0.97634152939505503</v>
      </c>
      <c r="AQ1005">
        <v>0.97634152939505503</v>
      </c>
      <c r="AR1005">
        <v>13.71763195727409</v>
      </c>
      <c r="AS1005">
        <v>13.71763195727409</v>
      </c>
      <c r="AT1005">
        <v>13.71763195727409</v>
      </c>
      <c r="AU1005">
        <v>13.71763195727409</v>
      </c>
      <c r="AV1005" t="str">
        <f>VLOOKUP(Sheet1[[#This Row],[NPDES ID2]],Combined_Sheet__Major_Only___2[[NPDES ID2]:[ECHO BFR]],3,FALSE)</f>
        <v>GA</v>
      </c>
      <c r="AW1005" t="s">
        <v>41</v>
      </c>
      <c r="AX1005" t="str">
        <f>VLOOKUP(Sheet1[[#This Row],[NPDES ID2]],Combined_Sheet__Major_Only___2[[NPDES ID2]:[ECHO BFR]],27,FALSE)</f>
        <v>-</v>
      </c>
      <c r="AY1005" t="str">
        <f>VLOOKUP(Sheet1[[#This Row],[NPDES ID2]],Combined_Sheet__Major_Only___2[[NPDES ID2]:[ECHO BFR]],28,FALSE)</f>
        <v>-</v>
      </c>
      <c r="AZ1005" t="str">
        <f>VLOOKUP(Sheet1[[#This Row],[NPDES ID2]],Combined_Sheet__Major_Only___2[[NPDES ID2]:[ECHO BFR]],29,FALSE)</f>
        <v>thickening</v>
      </c>
      <c r="BA1005">
        <f>VLOOKUP(Sheet1[[#This Row],[NPDES ID2]],Combined_Sheet__Major_Only___2[[NPDES ID2]:[ECHO BFR]],17,FALSE)</f>
        <v>33.358753999999998</v>
      </c>
      <c r="BB1005">
        <f>VLOOKUP(Sheet1[[#This Row],[NPDES ID2]],Combined_Sheet__Major_Only___2[[NPDES ID2]:[ECHO BFR]],18,FALSE)</f>
        <v>-84.344500999999994</v>
      </c>
      <c r="BC1005" t="str">
        <f>IF(ISNUMBER(SEARCH("aerobic",$AW1005)),"aerobic","")</f>
        <v>aerobic</v>
      </c>
      <c r="BD1005" t="str">
        <f>IF(ISNUMBER(SEARCH("anaer",$AW1005)),"anaer","")</f>
        <v/>
      </c>
      <c r="BE1005" t="str">
        <f>IF(ISNUMBER(SEARCH("thickening",$AZ1005)),"thickening","")</f>
        <v>thickening</v>
      </c>
      <c r="BF1005" s="3" t="str">
        <f>IF(ISNUMBER(SEARCH("airDry",$AW1005)),"airDry","")</f>
        <v/>
      </c>
      <c r="BG1005" s="3" t="str">
        <f>IF(ISNUMBER(SEARCH("heatDry",$AY1005)),"heatDry","")</f>
        <v/>
      </c>
      <c r="BH1005" s="3" t="str">
        <f>IF(AND(ISNUMBER(SEARCH("aerobic",$AW1005)),ISNUMBER(SEARCH("anaer",$AW1005))),"Combined Aer and Anaer.","")</f>
        <v/>
      </c>
    </row>
    <row r="1006" spans="1:60" x14ac:dyDescent="0.25">
      <c r="A1006" s="4">
        <v>1750</v>
      </c>
      <c r="B1006" t="s">
        <v>8198</v>
      </c>
      <c r="C1006">
        <v>25</v>
      </c>
      <c r="D1006">
        <v>4335.9417159701006</v>
      </c>
      <c r="E1006">
        <v>4323.9210918637109</v>
      </c>
      <c r="F1006">
        <v>2987.9467446337171</v>
      </c>
      <c r="G1006">
        <v>5756.5896443153042</v>
      </c>
      <c r="H1006">
        <v>-126.9471866738119</v>
      </c>
      <c r="I1006">
        <v>-129.3275987062604</v>
      </c>
      <c r="J1006">
        <v>-145.84501001406679</v>
      </c>
      <c r="K1006">
        <v>-103.8978759704375</v>
      </c>
      <c r="L1006">
        <v>15.122338496867879</v>
      </c>
      <c r="M1006">
        <v>15.039735597702499</v>
      </c>
      <c r="N1006">
        <v>14.766396736949689</v>
      </c>
      <c r="O1006">
        <v>15.70248020644758</v>
      </c>
      <c r="P1006">
        <v>0.58765944193870701</v>
      </c>
      <c r="Q1006">
        <v>0.5930297157377864</v>
      </c>
      <c r="R1006">
        <v>0.49293217190797539</v>
      </c>
      <c r="S1006">
        <v>0.67062912123692786</v>
      </c>
      <c r="T1006">
        <v>105900.82076532859</v>
      </c>
      <c r="U1006">
        <v>105900.7417759068</v>
      </c>
      <c r="V1006">
        <v>105829.9990621546</v>
      </c>
      <c r="W1006">
        <v>105972.1319697548</v>
      </c>
      <c r="X1006">
        <v>7881.4801129161133</v>
      </c>
      <c r="Y1006">
        <v>7920.8491382443644</v>
      </c>
      <c r="Z1006">
        <v>7592.0871574390158</v>
      </c>
      <c r="AA1006">
        <v>8068.079145668964</v>
      </c>
      <c r="AB1006">
        <v>1342.546603837349</v>
      </c>
      <c r="AC1006">
        <v>1327.691331654788</v>
      </c>
      <c r="AD1006">
        <v>1147.1761421692961</v>
      </c>
      <c r="AE1006">
        <v>1562.6363145255441</v>
      </c>
      <c r="AF1006">
        <v>59.279670291254753</v>
      </c>
      <c r="AG1006">
        <v>58.955827103439731</v>
      </c>
      <c r="AH1006">
        <v>57.884457467234327</v>
      </c>
      <c r="AI1006">
        <v>61.553799759884569</v>
      </c>
      <c r="AJ1006">
        <v>0.50067501825984106</v>
      </c>
      <c r="AK1006">
        <v>0.50067502164230504</v>
      </c>
      <c r="AL1006">
        <v>0.50067424307531005</v>
      </c>
      <c r="AM1006">
        <v>0.50067578896141351</v>
      </c>
      <c r="AN1006">
        <v>0.97635529962623979</v>
      </c>
      <c r="AO1006">
        <v>0.9763552996262399</v>
      </c>
      <c r="AP1006">
        <v>0.9763552996262399</v>
      </c>
      <c r="AQ1006">
        <v>0.9763552996262399</v>
      </c>
      <c r="AR1006">
        <v>13.266454295677089</v>
      </c>
      <c r="AS1006">
        <v>13.266454295677089</v>
      </c>
      <c r="AT1006">
        <v>13.266454295677089</v>
      </c>
      <c r="AU1006">
        <v>13.266454295677089</v>
      </c>
      <c r="AV1006" t="str">
        <f>VLOOKUP(Sheet1[[#This Row],[NPDES ID2]],Combined_Sheet__Major_Only___2[[NPDES ID2]:[ECHO BFR]],3,FALSE)</f>
        <v>NC</v>
      </c>
      <c r="AW1006" t="s">
        <v>41</v>
      </c>
      <c r="AX1006" t="str">
        <f>VLOOKUP(Sheet1[[#This Row],[NPDES ID2]],Combined_Sheet__Major_Only___2[[NPDES ID2]:[ECHO BFR]],27,FALSE)</f>
        <v>-</v>
      </c>
      <c r="AY1006" t="str">
        <f>VLOOKUP(Sheet1[[#This Row],[NPDES ID2]],Combined_Sheet__Major_Only___2[[NPDES ID2]:[ECHO BFR]],28,FALSE)</f>
        <v>-</v>
      </c>
      <c r="AZ1006" t="str">
        <f>VLOOKUP(Sheet1[[#This Row],[NPDES ID2]],Combined_Sheet__Major_Only___2[[NPDES ID2]:[ECHO BFR]],29,FALSE)</f>
        <v>thickening</v>
      </c>
      <c r="BA1006">
        <f>VLOOKUP(Sheet1[[#This Row],[NPDES ID2]],Combined_Sheet__Major_Only___2[[NPDES ID2]:[ECHO BFR]],17,FALSE)</f>
        <v>36.130887000000001</v>
      </c>
      <c r="BB1006">
        <f>VLOOKUP(Sheet1[[#This Row],[NPDES ID2]],Combined_Sheet__Major_Only___2[[NPDES ID2]:[ECHO BFR]],18,FALSE)</f>
        <v>-80.632510999999994</v>
      </c>
      <c r="BC1006" t="str">
        <f>IF(ISNUMBER(SEARCH("aerobic",$AW1006)),"aerobic","")</f>
        <v>aerobic</v>
      </c>
      <c r="BD1006" t="str">
        <f>IF(ISNUMBER(SEARCH("anaer",$AW1006)),"anaer","")</f>
        <v/>
      </c>
      <c r="BE1006" t="str">
        <f>IF(ISNUMBER(SEARCH("thickening",$AZ1006)),"thickening","")</f>
        <v>thickening</v>
      </c>
      <c r="BF1006" s="2" t="str">
        <f>IF(ISNUMBER(SEARCH("airDry",$AW1006)),"airDry","")</f>
        <v/>
      </c>
      <c r="BG1006" s="2" t="str">
        <f>IF(ISNUMBER(SEARCH("heatDry",$AY1006)),"heatDry","")</f>
        <v/>
      </c>
      <c r="BH1006" s="2" t="str">
        <f>IF(AND(ISNUMBER(SEARCH("aerobic",$AW1006)),ISNUMBER(SEARCH("anaer",$AW1006))),"Combined Aer and Anaer.","")</f>
        <v/>
      </c>
    </row>
    <row r="1007" spans="1:60" x14ac:dyDescent="0.25">
      <c r="A1007" s="4">
        <v>412</v>
      </c>
      <c r="B1007" t="s">
        <v>2070</v>
      </c>
      <c r="C1007">
        <v>654.11</v>
      </c>
      <c r="D1007">
        <v>364.20944954506712</v>
      </c>
      <c r="E1007">
        <v>363.90655463971001</v>
      </c>
      <c r="F1007">
        <v>296.3326681317119</v>
      </c>
      <c r="G1007">
        <v>431.69108574719229</v>
      </c>
      <c r="H1007">
        <v>-116.8449205951642</v>
      </c>
      <c r="I1007">
        <v>-119.26765878528261</v>
      </c>
      <c r="J1007">
        <v>-134.83626235420371</v>
      </c>
      <c r="K1007">
        <v>-93.496098822671144</v>
      </c>
      <c r="L1007">
        <v>426.59778585464579</v>
      </c>
      <c r="M1007">
        <v>424.68352590512058</v>
      </c>
      <c r="N1007">
        <v>418.33741421504988</v>
      </c>
      <c r="O1007">
        <v>440.05722487824721</v>
      </c>
      <c r="P1007">
        <v>15.310963139216369</v>
      </c>
      <c r="Q1007">
        <v>15.493629726606059</v>
      </c>
      <c r="R1007">
        <v>12.716466434186691</v>
      </c>
      <c r="S1007">
        <v>17.44469371913528</v>
      </c>
      <c r="T1007">
        <v>106164.88944241899</v>
      </c>
      <c r="U1007">
        <v>106164.8102593948</v>
      </c>
      <c r="V1007">
        <v>106093.8941558239</v>
      </c>
      <c r="W1007">
        <v>106236.3754300299</v>
      </c>
      <c r="X1007">
        <v>7327.3017227047449</v>
      </c>
      <c r="Y1007">
        <v>7357.240269023263</v>
      </c>
      <c r="Z1007">
        <v>7105.7939870173623</v>
      </c>
      <c r="AA1007">
        <v>7469.8710073051961</v>
      </c>
      <c r="AB1007">
        <v>1216.0829086489521</v>
      </c>
      <c r="AC1007">
        <v>1205.229847742316</v>
      </c>
      <c r="AD1007">
        <v>1043.2076714025191</v>
      </c>
      <c r="AE1007">
        <v>1414.6634832777081</v>
      </c>
      <c r="AF1007">
        <v>63.916486501711198</v>
      </c>
      <c r="AG1007">
        <v>63.628612381459277</v>
      </c>
      <c r="AH1007">
        <v>62.681057364439113</v>
      </c>
      <c r="AI1007">
        <v>65.932286789478468</v>
      </c>
      <c r="AJ1007">
        <v>0.55728338139373668</v>
      </c>
      <c r="AK1007">
        <v>0.55728347554198276</v>
      </c>
      <c r="AL1007">
        <v>0.55726172702612353</v>
      </c>
      <c r="AM1007">
        <v>0.55730491145377115</v>
      </c>
      <c r="AN1007">
        <v>0.97641212242078768</v>
      </c>
      <c r="AO1007">
        <v>0.97641212242078779</v>
      </c>
      <c r="AP1007">
        <v>0.97641212242078779</v>
      </c>
      <c r="AQ1007">
        <v>0.97641212242078779</v>
      </c>
      <c r="AR1007">
        <v>14.52660641581088</v>
      </c>
      <c r="AS1007">
        <v>14.526606415810891</v>
      </c>
      <c r="AT1007">
        <v>14.526606415810891</v>
      </c>
      <c r="AU1007">
        <v>14.526606415810891</v>
      </c>
      <c r="AV1007" t="str">
        <f>VLOOKUP(Sheet1[[#This Row],[NPDES ID2]],Combined_Sheet__Major_Only___2[[NPDES ID2]:[ECHO BFR]],3,FALSE)</f>
        <v>FL</v>
      </c>
      <c r="AW1007" t="s">
        <v>41</v>
      </c>
      <c r="AX1007" t="str">
        <f>VLOOKUP(Sheet1[[#This Row],[NPDES ID2]],Combined_Sheet__Major_Only___2[[NPDES ID2]:[ECHO BFR]],27,FALSE)</f>
        <v>-</v>
      </c>
      <c r="AY1007" t="str">
        <f>VLOOKUP(Sheet1[[#This Row],[NPDES ID2]],Combined_Sheet__Major_Only___2[[NPDES ID2]:[ECHO BFR]],28,FALSE)</f>
        <v>-</v>
      </c>
      <c r="AZ1007" t="str">
        <f>VLOOKUP(Sheet1[[#This Row],[NPDES ID2]],Combined_Sheet__Major_Only___2[[NPDES ID2]:[ECHO BFR]],29,FALSE)</f>
        <v>thickening</v>
      </c>
      <c r="BA1007">
        <f>VLOOKUP(Sheet1[[#This Row],[NPDES ID2]],Combined_Sheet__Major_Only___2[[NPDES ID2]:[ECHO BFR]],17,FALSE)</f>
        <v>29.163056000000001</v>
      </c>
      <c r="BB1007">
        <f>VLOOKUP(Sheet1[[#This Row],[NPDES ID2]],Combined_Sheet__Major_Only___2[[NPDES ID2]:[ECHO BFR]],18,FALSE)</f>
        <v>-82.077500000000001</v>
      </c>
      <c r="BC1007" t="str">
        <f>IF(ISNUMBER(SEARCH("aerobic",$AW1007)),"aerobic","")</f>
        <v>aerobic</v>
      </c>
      <c r="BD1007" t="str">
        <f>IF(ISNUMBER(SEARCH("anaer",$AW1007)),"anaer","")</f>
        <v/>
      </c>
      <c r="BE1007" t="str">
        <f>IF(ISNUMBER(SEARCH("thickening",$AZ1007)),"thickening","")</f>
        <v>thickening</v>
      </c>
      <c r="BF1007" s="2" t="str">
        <f>IF(ISNUMBER(SEARCH("airDry",$AW1007)),"airDry","")</f>
        <v/>
      </c>
      <c r="BG1007" s="2" t="str">
        <f>IF(ISNUMBER(SEARCH("heatDry",$AY1007)),"heatDry","")</f>
        <v/>
      </c>
      <c r="BH1007" s="2" t="str">
        <f>IF(AND(ISNUMBER(SEARCH("aerobic",$AW1007)),ISNUMBER(SEARCH("anaer",$AW1007))),"Combined Aer and Anaer.","")</f>
        <v/>
      </c>
    </row>
    <row r="1008" spans="1:60" x14ac:dyDescent="0.25">
      <c r="A1008" s="4">
        <v>1757</v>
      </c>
      <c r="B1008" t="s">
        <v>8226</v>
      </c>
      <c r="C1008">
        <v>22.08</v>
      </c>
      <c r="D1008">
        <v>4707.9519963507128</v>
      </c>
      <c r="E1008">
        <v>4692.7122619106358</v>
      </c>
      <c r="F1008">
        <v>3242.0534874782788</v>
      </c>
      <c r="G1008">
        <v>6247.9181074052003</v>
      </c>
      <c r="H1008">
        <v>-121.74963938629119</v>
      </c>
      <c r="I1008">
        <v>-124.1316904685424</v>
      </c>
      <c r="J1008">
        <v>-140.1229007261237</v>
      </c>
      <c r="K1008">
        <v>-98.430086589059158</v>
      </c>
      <c r="L1008">
        <v>13.887546905115959</v>
      </c>
      <c r="M1008">
        <v>13.81879801907756</v>
      </c>
      <c r="N1008">
        <v>13.59130407401886</v>
      </c>
      <c r="O1008">
        <v>14.370386969623601</v>
      </c>
      <c r="P1008">
        <v>0.51793084922118526</v>
      </c>
      <c r="Q1008">
        <v>0.52207049283392015</v>
      </c>
      <c r="R1008">
        <v>0.43226354917341547</v>
      </c>
      <c r="S1008">
        <v>0.59079475533734971</v>
      </c>
      <c r="T1008">
        <v>106364.122879733</v>
      </c>
      <c r="U1008">
        <v>106364.0435506404</v>
      </c>
      <c r="V1008">
        <v>106292.9966286401</v>
      </c>
      <c r="W1008">
        <v>106435.7407370343</v>
      </c>
      <c r="X1008">
        <v>7612.4592575111737</v>
      </c>
      <c r="Y1008">
        <v>7646.93088423264</v>
      </c>
      <c r="Z1008">
        <v>7358.9497943804654</v>
      </c>
      <c r="AA1008">
        <v>7775.7071917847315</v>
      </c>
      <c r="AB1008">
        <v>1345.675239656774</v>
      </c>
      <c r="AC1008">
        <v>1330.8758077844029</v>
      </c>
      <c r="AD1008">
        <v>1142.1246778630809</v>
      </c>
      <c r="AE1008">
        <v>1578.2843549551301</v>
      </c>
      <c r="AF1008">
        <v>61.638663153426258</v>
      </c>
      <c r="AG1008">
        <v>61.333491341242521</v>
      </c>
      <c r="AH1008">
        <v>60.323889695062107</v>
      </c>
      <c r="AI1008">
        <v>63.781679261351208</v>
      </c>
      <c r="AJ1008">
        <v>0.52946331252166712</v>
      </c>
      <c r="AK1008">
        <v>0.52946331566485361</v>
      </c>
      <c r="AL1008">
        <v>0.52946259218718539</v>
      </c>
      <c r="AM1008">
        <v>0.52946402869023845</v>
      </c>
      <c r="AN1008">
        <v>0.97645481341293139</v>
      </c>
      <c r="AO1008">
        <v>0.97645481341293139</v>
      </c>
      <c r="AP1008">
        <v>0.97645481341293139</v>
      </c>
      <c r="AQ1008">
        <v>0.97645481341293139</v>
      </c>
      <c r="AR1008">
        <v>13.49957168327343</v>
      </c>
      <c r="AS1008">
        <v>13.49957168327343</v>
      </c>
      <c r="AT1008">
        <v>13.49957168327343</v>
      </c>
      <c r="AU1008">
        <v>13.49957168327343</v>
      </c>
      <c r="AV1008" t="str">
        <f>VLOOKUP(Sheet1[[#This Row],[NPDES ID2]],Combined_Sheet__Major_Only___2[[NPDES ID2]:[ECHO BFR]],3,FALSE)</f>
        <v>TX</v>
      </c>
      <c r="AW1008" t="s">
        <v>41</v>
      </c>
      <c r="AX1008" t="str">
        <f>VLOOKUP(Sheet1[[#This Row],[NPDES ID2]],Combined_Sheet__Major_Only___2[[NPDES ID2]:[ECHO BFR]],27,FALSE)</f>
        <v>-</v>
      </c>
      <c r="AY1008" t="str">
        <f>VLOOKUP(Sheet1[[#This Row],[NPDES ID2]],Combined_Sheet__Major_Only___2[[NPDES ID2]:[ECHO BFR]],28,FALSE)</f>
        <v>-</v>
      </c>
      <c r="AZ1008" t="str">
        <f>VLOOKUP(Sheet1[[#This Row],[NPDES ID2]],Combined_Sheet__Major_Only___2[[NPDES ID2]:[ECHO BFR]],29,FALSE)</f>
        <v>thickening</v>
      </c>
      <c r="BA1008">
        <f>VLOOKUP(Sheet1[[#This Row],[NPDES ID2]],Combined_Sheet__Major_Only___2[[NPDES ID2]:[ECHO BFR]],17,FALSE)</f>
        <v>29.600355</v>
      </c>
      <c r="BB1008">
        <f>VLOOKUP(Sheet1[[#This Row],[NPDES ID2]],Combined_Sheet__Major_Only___2[[NPDES ID2]:[ECHO BFR]],18,FALSE)</f>
        <v>-95.509986999999995</v>
      </c>
      <c r="BC1008" t="str">
        <f>IF(ISNUMBER(SEARCH("aerobic",$AW1008)),"aerobic","")</f>
        <v>aerobic</v>
      </c>
      <c r="BD1008" t="str">
        <f>IF(ISNUMBER(SEARCH("anaer",$AW1008)),"anaer","")</f>
        <v/>
      </c>
      <c r="BE1008" t="str">
        <f>IF(ISNUMBER(SEARCH("thickening",$AZ1008)),"thickening","")</f>
        <v>thickening</v>
      </c>
      <c r="BF1008" s="3" t="str">
        <f>IF(ISNUMBER(SEARCH("airDry",$AW1008)),"airDry","")</f>
        <v/>
      </c>
      <c r="BG1008" s="3" t="str">
        <f>IF(ISNUMBER(SEARCH("heatDry",$AY1008)),"heatDry","")</f>
        <v/>
      </c>
      <c r="BH1008" s="3" t="str">
        <f>IF(AND(ISNUMBER(SEARCH("aerobic",$AW1008)),ISNUMBER(SEARCH("anaer",$AW1008))),"Combined Aer and Anaer.","")</f>
        <v/>
      </c>
    </row>
    <row r="1009" spans="1:60" x14ac:dyDescent="0.25">
      <c r="A1009" s="4">
        <v>1748</v>
      </c>
      <c r="B1009" t="s">
        <v>8189</v>
      </c>
      <c r="C1009">
        <v>25.55</v>
      </c>
      <c r="D1009">
        <v>3976.5461592454581</v>
      </c>
      <c r="E1009">
        <v>3964.4519700351598</v>
      </c>
      <c r="F1009">
        <v>2741.4325127253101</v>
      </c>
      <c r="G1009">
        <v>5272.9540044401137</v>
      </c>
      <c r="H1009">
        <v>-118.37982971076541</v>
      </c>
      <c r="I1009">
        <v>-120.6802625041999</v>
      </c>
      <c r="J1009">
        <v>-136.35554178023961</v>
      </c>
      <c r="K1009">
        <v>-94.88607634991854</v>
      </c>
      <c r="L1009">
        <v>16.494867759777812</v>
      </c>
      <c r="M1009">
        <v>16.418679301817999</v>
      </c>
      <c r="N1009">
        <v>16.166564776377051</v>
      </c>
      <c r="O1009">
        <v>17.029961115219091</v>
      </c>
      <c r="P1009">
        <v>0.5984388012648989</v>
      </c>
      <c r="Q1009">
        <v>0.60489317571064816</v>
      </c>
      <c r="R1009">
        <v>0.49771073586064618</v>
      </c>
      <c r="S1009">
        <v>0.68218127189130928</v>
      </c>
      <c r="T1009">
        <v>106778.273620408</v>
      </c>
      <c r="U1009">
        <v>106778.1939876801</v>
      </c>
      <c r="V1009">
        <v>106706.8751306565</v>
      </c>
      <c r="W1009">
        <v>106850.1655980111</v>
      </c>
      <c r="X1009">
        <v>7444.9658573143333</v>
      </c>
      <c r="Y1009">
        <v>7476.3177238010248</v>
      </c>
      <c r="Z1009">
        <v>7213.5689526757078</v>
      </c>
      <c r="AA1009">
        <v>7593.8808914189549</v>
      </c>
      <c r="AB1009">
        <v>1195.4195101139219</v>
      </c>
      <c r="AC1009">
        <v>1185.194911842719</v>
      </c>
      <c r="AD1009">
        <v>1030.323161403034</v>
      </c>
      <c r="AE1009">
        <v>1383.167459500228</v>
      </c>
      <c r="AF1009">
        <v>63.2680939769159</v>
      </c>
      <c r="AG1009">
        <v>62.975822709162237</v>
      </c>
      <c r="AH1009">
        <v>62.008932792400557</v>
      </c>
      <c r="AI1009">
        <v>65.320479173917718</v>
      </c>
      <c r="AJ1009">
        <v>0.54936215075911865</v>
      </c>
      <c r="AK1009">
        <v>0.54936215439333558</v>
      </c>
      <c r="AL1009">
        <v>0.54936131788108344</v>
      </c>
      <c r="AM1009">
        <v>0.54936297882051832</v>
      </c>
      <c r="AN1009">
        <v>0.97654306344880337</v>
      </c>
      <c r="AO1009">
        <v>0.97654306344880359</v>
      </c>
      <c r="AP1009">
        <v>0.97654306344880359</v>
      </c>
      <c r="AQ1009">
        <v>0.97654306344880359</v>
      </c>
      <c r="AR1009">
        <v>14.666870784293961</v>
      </c>
      <c r="AS1009">
        <v>14.66687078429397</v>
      </c>
      <c r="AT1009">
        <v>14.66687078429397</v>
      </c>
      <c r="AU1009">
        <v>14.66687078429397</v>
      </c>
      <c r="AV1009" t="str">
        <f>VLOOKUP(Sheet1[[#This Row],[NPDES ID2]],Combined_Sheet__Major_Only___2[[NPDES ID2]:[ECHO BFR]],3,FALSE)</f>
        <v>MO</v>
      </c>
      <c r="AW1009" t="s">
        <v>41</v>
      </c>
      <c r="AX1009" t="str">
        <f>VLOOKUP(Sheet1[[#This Row],[NPDES ID2]],Combined_Sheet__Major_Only___2[[NPDES ID2]:[ECHO BFR]],27,FALSE)</f>
        <v>-</v>
      </c>
      <c r="AY1009" t="str">
        <f>VLOOKUP(Sheet1[[#This Row],[NPDES ID2]],Combined_Sheet__Major_Only___2[[NPDES ID2]:[ECHO BFR]],28,FALSE)</f>
        <v>-</v>
      </c>
      <c r="AZ1009" t="str">
        <f>VLOOKUP(Sheet1[[#This Row],[NPDES ID2]],Combined_Sheet__Major_Only___2[[NPDES ID2]:[ECHO BFR]],29,FALSE)</f>
        <v>thickening</v>
      </c>
      <c r="BA1009">
        <f>VLOOKUP(Sheet1[[#This Row],[NPDES ID2]],Combined_Sheet__Major_Only___2[[NPDES ID2]:[ECHO BFR]],17,FALSE)</f>
        <v>39.017888999999997</v>
      </c>
      <c r="BB1009">
        <f>VLOOKUP(Sheet1[[#This Row],[NPDES ID2]],Combined_Sheet__Major_Only___2[[NPDES ID2]:[ECHO BFR]],18,FALSE)</f>
        <v>-93.981471999999997</v>
      </c>
      <c r="BC1009" t="str">
        <f>IF(ISNUMBER(SEARCH("aerobic",$AW1009)),"aerobic","")</f>
        <v>aerobic</v>
      </c>
      <c r="BD1009" t="str">
        <f>IF(ISNUMBER(SEARCH("anaer",$AW1009)),"anaer","")</f>
        <v/>
      </c>
      <c r="BE1009" t="str">
        <f>IF(ISNUMBER(SEARCH("thickening",$AZ1009)),"thickening","")</f>
        <v>thickening</v>
      </c>
      <c r="BF1009" s="2" t="str">
        <f>IF(ISNUMBER(SEARCH("airDry",$AW1009)),"airDry","")</f>
        <v/>
      </c>
      <c r="BG1009" s="2" t="str">
        <f>IF(ISNUMBER(SEARCH("heatDry",$AY1009)),"heatDry","")</f>
        <v/>
      </c>
      <c r="BH1009" s="2" t="str">
        <f>IF(AND(ISNUMBER(SEARCH("aerobic",$AW1009)),ISNUMBER(SEARCH("anaer",$AW1009))),"Combined Aer and Anaer.","")</f>
        <v/>
      </c>
    </row>
    <row r="1010" spans="1:60" x14ac:dyDescent="0.25">
      <c r="A1010" s="4">
        <v>1652</v>
      </c>
      <c r="B1010" t="s">
        <v>7755</v>
      </c>
      <c r="C1010">
        <v>62</v>
      </c>
      <c r="D1010">
        <v>1753.928186961972</v>
      </c>
      <c r="E1010">
        <v>1753.7660637010899</v>
      </c>
      <c r="F1010">
        <v>1222.765005842532</v>
      </c>
      <c r="G1010">
        <v>2317.5771347213181</v>
      </c>
      <c r="H1010">
        <v>-122.41318067381511</v>
      </c>
      <c r="I1010">
        <v>-124.8369234079516</v>
      </c>
      <c r="J1010">
        <v>-140.8608657390559</v>
      </c>
      <c r="K1010">
        <v>-99.142617328028521</v>
      </c>
      <c r="L1010">
        <v>38.794203317082427</v>
      </c>
      <c r="M1010">
        <v>38.599574568162609</v>
      </c>
      <c r="N1010">
        <v>37.95546890173194</v>
      </c>
      <c r="O1010">
        <v>40.161216121976487</v>
      </c>
      <c r="P1010">
        <v>1.45474851877587</v>
      </c>
      <c r="Q1010">
        <v>1.4664466049112339</v>
      </c>
      <c r="R1010">
        <v>1.2149586629926521</v>
      </c>
      <c r="S1010">
        <v>1.657378557905216</v>
      </c>
      <c r="T1010">
        <v>106799.91575700459</v>
      </c>
      <c r="U1010">
        <v>106799.8361084097</v>
      </c>
      <c r="V1010">
        <v>106728.5030409686</v>
      </c>
      <c r="W1010">
        <v>106871.8220592205</v>
      </c>
      <c r="X1010">
        <v>7683.4442062972412</v>
      </c>
      <c r="Y1010">
        <v>7718.7251251172474</v>
      </c>
      <c r="Z1010">
        <v>7424.133928382098</v>
      </c>
      <c r="AA1010">
        <v>7850.455310473606</v>
      </c>
      <c r="AB1010">
        <v>1175.77295582647</v>
      </c>
      <c r="AC1010">
        <v>1165.91004684319</v>
      </c>
      <c r="AD1010">
        <v>1019.867678835668</v>
      </c>
      <c r="AE1010">
        <v>1349.42933894872</v>
      </c>
      <c r="AF1010">
        <v>61.320124169311093</v>
      </c>
      <c r="AG1010">
        <v>61.012387248153942</v>
      </c>
      <c r="AH1010">
        <v>59.99457764387401</v>
      </c>
      <c r="AI1010">
        <v>63.480821703442381</v>
      </c>
      <c r="AJ1010">
        <v>0.52557455930110775</v>
      </c>
      <c r="AK1010">
        <v>0.52557456774610301</v>
      </c>
      <c r="AL1010">
        <v>0.52557262350103784</v>
      </c>
      <c r="AM1010">
        <v>0.52557648391099354</v>
      </c>
      <c r="AN1010">
        <v>0.97654765691668954</v>
      </c>
      <c r="AO1010">
        <v>0.9765476569166891</v>
      </c>
      <c r="AP1010">
        <v>0.9765476569166891</v>
      </c>
      <c r="AQ1010">
        <v>0.9765476569166891</v>
      </c>
      <c r="AR1010">
        <v>14.63776361540007</v>
      </c>
      <c r="AS1010">
        <v>14.63776361540007</v>
      </c>
      <c r="AT1010">
        <v>14.63776361540007</v>
      </c>
      <c r="AU1010">
        <v>14.63776361540007</v>
      </c>
      <c r="AV1010" t="str">
        <f>VLOOKUP(Sheet1[[#This Row],[NPDES ID2]],Combined_Sheet__Major_Only___2[[NPDES ID2]:[ECHO BFR]],3,FALSE)</f>
        <v>NC</v>
      </c>
      <c r="AW1010" t="s">
        <v>41</v>
      </c>
      <c r="AX1010" t="str">
        <f>VLOOKUP(Sheet1[[#This Row],[NPDES ID2]],Combined_Sheet__Major_Only___2[[NPDES ID2]:[ECHO BFR]],27,FALSE)</f>
        <v>-</v>
      </c>
      <c r="AY1010" t="str">
        <f>VLOOKUP(Sheet1[[#This Row],[NPDES ID2]],Combined_Sheet__Major_Only___2[[NPDES ID2]:[ECHO BFR]],28,FALSE)</f>
        <v>-</v>
      </c>
      <c r="AZ1010" t="str">
        <f>VLOOKUP(Sheet1[[#This Row],[NPDES ID2]],Combined_Sheet__Major_Only___2[[NPDES ID2]:[ECHO BFR]],29,FALSE)</f>
        <v>thickening</v>
      </c>
      <c r="BA1010">
        <f>VLOOKUP(Sheet1[[#This Row],[NPDES ID2]],Combined_Sheet__Major_Only___2[[NPDES ID2]:[ECHO BFR]],17,FALSE)</f>
        <v>34.718063000000001</v>
      </c>
      <c r="BB1010">
        <f>VLOOKUP(Sheet1[[#This Row],[NPDES ID2]],Combined_Sheet__Major_Only___2[[NPDES ID2]:[ECHO BFR]],18,FALSE)</f>
        <v>-76.637962999999999</v>
      </c>
      <c r="BC1010" t="str">
        <f>IF(ISNUMBER(SEARCH("aerobic",$AW1010)),"aerobic","")</f>
        <v>aerobic</v>
      </c>
      <c r="BD1010" t="str">
        <f>IF(ISNUMBER(SEARCH("anaer",$AW1010)),"anaer","")</f>
        <v/>
      </c>
      <c r="BE1010" t="str">
        <f>IF(ISNUMBER(SEARCH("thickening",$AZ1010)),"thickening","")</f>
        <v>thickening</v>
      </c>
      <c r="BF1010" s="2" t="str">
        <f>IF(ISNUMBER(SEARCH("airDry",$AW1010)),"airDry","")</f>
        <v/>
      </c>
      <c r="BG1010" s="2" t="str">
        <f>IF(ISNUMBER(SEARCH("heatDry",$AY1010)),"heatDry","")</f>
        <v/>
      </c>
      <c r="BH1010" s="2" t="str">
        <f>IF(AND(ISNUMBER(SEARCH("aerobic",$AW1010)),ISNUMBER(SEARCH("anaer",$AW1010))),"Combined Aer and Anaer.","")</f>
        <v/>
      </c>
    </row>
    <row r="1011" spans="1:60" x14ac:dyDescent="0.25">
      <c r="A1011" s="4">
        <v>61</v>
      </c>
      <c r="B1011" t="s">
        <v>350</v>
      </c>
      <c r="C1011">
        <v>65.930000000000007</v>
      </c>
      <c r="D1011">
        <v>1638.5165217274739</v>
      </c>
      <c r="E1011">
        <v>1638.2013324920119</v>
      </c>
      <c r="F1011">
        <v>1143.818768608259</v>
      </c>
      <c r="G1011">
        <v>2163.6370791835539</v>
      </c>
      <c r="H1011">
        <v>-121.0068374953285</v>
      </c>
      <c r="I1011">
        <v>-123.36484576049109</v>
      </c>
      <c r="J1011">
        <v>-139.29131786307951</v>
      </c>
      <c r="K1011">
        <v>-97.665012776429549</v>
      </c>
      <c r="L1011">
        <v>41.698841181654558</v>
      </c>
      <c r="M1011">
        <v>41.495405145794273</v>
      </c>
      <c r="N1011">
        <v>40.822141013825998</v>
      </c>
      <c r="O1011">
        <v>43.127728612797632</v>
      </c>
      <c r="P1011">
        <v>1.546035647354743</v>
      </c>
      <c r="Q1011">
        <v>1.559173317395794</v>
      </c>
      <c r="R1011">
        <v>1.2893699673248891</v>
      </c>
      <c r="S1011">
        <v>1.764294156093084</v>
      </c>
      <c r="T1011">
        <v>107338.5438099716</v>
      </c>
      <c r="U1011">
        <v>107338.46376648051</v>
      </c>
      <c r="V1011">
        <v>107266.7770311168</v>
      </c>
      <c r="W1011">
        <v>107410.8066221967</v>
      </c>
      <c r="X1011">
        <v>7639.5359301474564</v>
      </c>
      <c r="Y1011">
        <v>7673.6091376946661</v>
      </c>
      <c r="Z1011">
        <v>7388.771145587596</v>
      </c>
      <c r="AA1011">
        <v>7800.9948824458588</v>
      </c>
      <c r="AB1011">
        <v>1247.9660264275869</v>
      </c>
      <c r="AC1011">
        <v>1236.365916093604</v>
      </c>
      <c r="AD1011">
        <v>1072.4121762067839</v>
      </c>
      <c r="AE1011">
        <v>1446.3818912040911</v>
      </c>
      <c r="AF1011">
        <v>61.982478222633517</v>
      </c>
      <c r="AG1011">
        <v>61.679978679940902</v>
      </c>
      <c r="AH1011">
        <v>60.679542812434839</v>
      </c>
      <c r="AI1011">
        <v>64.106341289465192</v>
      </c>
      <c r="AJ1011">
        <v>0.53366111812815964</v>
      </c>
      <c r="AK1011">
        <v>0.53366112741031557</v>
      </c>
      <c r="AL1011">
        <v>0.53365899036811093</v>
      </c>
      <c r="AM1011">
        <v>0.53366323358910805</v>
      </c>
      <c r="AN1011">
        <v>0.97666140209292807</v>
      </c>
      <c r="AO1011">
        <v>0.97666140209292807</v>
      </c>
      <c r="AP1011">
        <v>0.97666140209292807</v>
      </c>
      <c r="AQ1011">
        <v>0.97666140209292807</v>
      </c>
      <c r="AR1011">
        <v>14.220746930508589</v>
      </c>
      <c r="AS1011">
        <v>14.220746930508589</v>
      </c>
      <c r="AT1011">
        <v>14.220746930508589</v>
      </c>
      <c r="AU1011">
        <v>14.220746930508589</v>
      </c>
      <c r="AV1011" t="str">
        <f>VLOOKUP(Sheet1[[#This Row],[NPDES ID2]],Combined_Sheet__Major_Only___2[[NPDES ID2]:[ECHO BFR]],3,FALSE)</f>
        <v>TX</v>
      </c>
      <c r="AW1011" t="s">
        <v>41</v>
      </c>
      <c r="AX1011" t="str">
        <f>VLOOKUP(Sheet1[[#This Row],[NPDES ID2]],Combined_Sheet__Major_Only___2[[NPDES ID2]:[ECHO BFR]],27,FALSE)</f>
        <v>-</v>
      </c>
      <c r="AY1011" t="str">
        <f>VLOOKUP(Sheet1[[#This Row],[NPDES ID2]],Combined_Sheet__Major_Only___2[[NPDES ID2]:[ECHO BFR]],28,FALSE)</f>
        <v>-</v>
      </c>
      <c r="AZ1011" t="str">
        <f>VLOOKUP(Sheet1[[#This Row],[NPDES ID2]],Combined_Sheet__Major_Only___2[[NPDES ID2]:[ECHO BFR]],29,FALSE)</f>
        <v>thickening</v>
      </c>
      <c r="BA1011">
        <f>VLOOKUP(Sheet1[[#This Row],[NPDES ID2]],Combined_Sheet__Major_Only___2[[NPDES ID2]:[ECHO BFR]],17,FALSE)</f>
        <v>30.036452000000001</v>
      </c>
      <c r="BB1011">
        <f>VLOOKUP(Sheet1[[#This Row],[NPDES ID2]],Combined_Sheet__Major_Only___2[[NPDES ID2]:[ECHO BFR]],18,FALSE)</f>
        <v>-95.070071999999996</v>
      </c>
      <c r="BC1011" t="str">
        <f>IF(ISNUMBER(SEARCH("aerobic",$AW1011)),"aerobic","")</f>
        <v>aerobic</v>
      </c>
      <c r="BD1011" t="str">
        <f>IF(ISNUMBER(SEARCH("anaer",$AW1011)),"anaer","")</f>
        <v/>
      </c>
      <c r="BE1011" t="str">
        <f>IF(ISNUMBER(SEARCH("thickening",$AZ1011)),"thickening","")</f>
        <v>thickening</v>
      </c>
      <c r="BF1011" s="3" t="str">
        <f>IF(ISNUMBER(SEARCH("airDry",$AW1011)),"airDry","")</f>
        <v/>
      </c>
      <c r="BG1011" s="3" t="str">
        <f>IF(ISNUMBER(SEARCH("heatDry",$AY1011)),"heatDry","")</f>
        <v/>
      </c>
      <c r="BH1011" s="3" t="str">
        <f>IF(AND(ISNUMBER(SEARCH("aerobic",$AW1011)),ISNUMBER(SEARCH("anaer",$AW1011))),"Combined Aer and Anaer.","")</f>
        <v/>
      </c>
    </row>
    <row r="1012" spans="1:60" x14ac:dyDescent="0.25">
      <c r="A1012" s="4">
        <v>873</v>
      </c>
      <c r="B1012" t="s">
        <v>4261</v>
      </c>
      <c r="C1012">
        <v>871.37</v>
      </c>
      <c r="D1012">
        <v>381.46057355845852</v>
      </c>
      <c r="E1012">
        <v>381.56879710251872</v>
      </c>
      <c r="F1012">
        <v>320.63245854929858</v>
      </c>
      <c r="G1012">
        <v>453.86292086418717</v>
      </c>
      <c r="H1012">
        <v>-120.8631235490373</v>
      </c>
      <c r="I1012">
        <v>-123.31715100902311</v>
      </c>
      <c r="J1012">
        <v>-139.08712403658521</v>
      </c>
      <c r="K1012">
        <v>-97.811003116316158</v>
      </c>
      <c r="L1012">
        <v>550.34667109920917</v>
      </c>
      <c r="M1012">
        <v>547.65543584088073</v>
      </c>
      <c r="N1012">
        <v>538.72906256912643</v>
      </c>
      <c r="O1012">
        <v>569.27488509442219</v>
      </c>
      <c r="P1012">
        <v>20.433766119479909</v>
      </c>
      <c r="Q1012">
        <v>20.604175003396161</v>
      </c>
      <c r="R1012">
        <v>17.04519919578069</v>
      </c>
      <c r="S1012">
        <v>23.321367916165151</v>
      </c>
      <c r="T1012">
        <v>107458.8320120649</v>
      </c>
      <c r="U1012">
        <v>107458.7518803843</v>
      </c>
      <c r="V1012">
        <v>107386.9861627278</v>
      </c>
      <c r="W1012">
        <v>107531.1744412869</v>
      </c>
      <c r="X1012">
        <v>7658.8145010290427</v>
      </c>
      <c r="Y1012">
        <v>7693.0717785905663</v>
      </c>
      <c r="Z1012">
        <v>7406.4946802048007</v>
      </c>
      <c r="AA1012">
        <v>7821.3422894843516</v>
      </c>
      <c r="AB1012">
        <v>1178.1816215835031</v>
      </c>
      <c r="AC1012">
        <v>1168.4286671831219</v>
      </c>
      <c r="AD1012">
        <v>1021.312294669488</v>
      </c>
      <c r="AE1012">
        <v>1353.718907134077</v>
      </c>
      <c r="AF1012">
        <v>61.899218239324817</v>
      </c>
      <c r="AG1012">
        <v>61.595153768070197</v>
      </c>
      <c r="AH1012">
        <v>60.595397748591679</v>
      </c>
      <c r="AI1012">
        <v>64.027089425658531</v>
      </c>
      <c r="AJ1012">
        <v>0.53264450034504529</v>
      </c>
      <c r="AK1012">
        <v>0.53264462018731817</v>
      </c>
      <c r="AL1012">
        <v>0.53261690175366916</v>
      </c>
      <c r="AM1012">
        <v>0.5326719409137437</v>
      </c>
      <c r="AN1012">
        <v>0.97668665349125949</v>
      </c>
      <c r="AO1012">
        <v>0.97668665349125949</v>
      </c>
      <c r="AP1012">
        <v>0.97668665349125949</v>
      </c>
      <c r="AQ1012">
        <v>0.97668665349125949</v>
      </c>
      <c r="AR1012">
        <v>14.728421632330059</v>
      </c>
      <c r="AS1012">
        <v>14.728421632330059</v>
      </c>
      <c r="AT1012">
        <v>14.728421632330059</v>
      </c>
      <c r="AU1012">
        <v>14.728421632330059</v>
      </c>
      <c r="AV1012" t="str">
        <f>VLOOKUP(Sheet1[[#This Row],[NPDES ID2]],Combined_Sheet__Major_Only___2[[NPDES ID2]:[ECHO BFR]],3,FALSE)</f>
        <v>NJ</v>
      </c>
      <c r="AW1012" t="s">
        <v>41</v>
      </c>
      <c r="AX1012" t="str">
        <f>VLOOKUP(Sheet1[[#This Row],[NPDES ID2]],Combined_Sheet__Major_Only___2[[NPDES ID2]:[ECHO BFR]],27,FALSE)</f>
        <v>other</v>
      </c>
      <c r="AY1012" t="str">
        <f>VLOOKUP(Sheet1[[#This Row],[NPDES ID2]],Combined_Sheet__Major_Only___2[[NPDES ID2]:[ECHO BFR]],28,FALSE)</f>
        <v>-</v>
      </c>
      <c r="AZ1012" t="str">
        <f>VLOOKUP(Sheet1[[#This Row],[NPDES ID2]],Combined_Sheet__Major_Only___2[[NPDES ID2]:[ECHO BFR]],29,FALSE)</f>
        <v>thickening, preliminaryOps</v>
      </c>
      <c r="BA1012">
        <f>VLOOKUP(Sheet1[[#This Row],[NPDES ID2]],Combined_Sheet__Major_Only___2[[NPDES ID2]:[ECHO BFR]],17,FALSE)</f>
        <v>40.517687000000002</v>
      </c>
      <c r="BB1012">
        <f>VLOOKUP(Sheet1[[#This Row],[NPDES ID2]],Combined_Sheet__Major_Only___2[[NPDES ID2]:[ECHO BFR]],18,FALSE)</f>
        <v>-74.805164000000005</v>
      </c>
      <c r="BC1012" t="str">
        <f>IF(ISNUMBER(SEARCH("aerobic",$AW1012)),"aerobic","")</f>
        <v>aerobic</v>
      </c>
      <c r="BD1012" t="str">
        <f>IF(ISNUMBER(SEARCH("anaer",$AW1012)),"anaer","")</f>
        <v/>
      </c>
      <c r="BE1012" t="str">
        <f>IF(ISNUMBER(SEARCH("thickening",$AZ1012)),"thickening","")</f>
        <v>thickening</v>
      </c>
      <c r="BF1012" s="3" t="str">
        <f>IF(ISNUMBER(SEARCH("airDry",$AW1012)),"airDry","")</f>
        <v/>
      </c>
      <c r="BG1012" s="3" t="str">
        <f>IF(ISNUMBER(SEARCH("heatDry",$AY1012)),"heatDry","")</f>
        <v/>
      </c>
      <c r="BH1012" s="3" t="str">
        <f>IF(AND(ISNUMBER(SEARCH("aerobic",$AW1012)),ISNUMBER(SEARCH("anaer",$AW1012))),"Combined Aer and Anaer.","")</f>
        <v/>
      </c>
    </row>
    <row r="1013" spans="1:60" x14ac:dyDescent="0.25">
      <c r="A1013" s="4">
        <v>2325</v>
      </c>
      <c r="B1013" t="s">
        <v>10855</v>
      </c>
      <c r="C1013">
        <v>384.96</v>
      </c>
      <c r="D1013">
        <v>416.58509761699662</v>
      </c>
      <c r="E1013">
        <v>421.72180955160832</v>
      </c>
      <c r="F1013">
        <v>320.20480598568957</v>
      </c>
      <c r="G1013">
        <v>515.58449187496717</v>
      </c>
      <c r="H1013">
        <v>-117.0037400303349</v>
      </c>
      <c r="I1013">
        <v>-119.36475268703791</v>
      </c>
      <c r="J1013">
        <v>-134.95602627054311</v>
      </c>
      <c r="K1013">
        <v>-93.564856443536144</v>
      </c>
      <c r="L1013">
        <v>250.96307539702011</v>
      </c>
      <c r="M1013">
        <v>249.8351484956024</v>
      </c>
      <c r="N1013">
        <v>246.09887310154539</v>
      </c>
      <c r="O1013">
        <v>258.88981625310061</v>
      </c>
      <c r="P1013">
        <v>9.0112697305334208</v>
      </c>
      <c r="Q1013">
        <v>9.1183807093915448</v>
      </c>
      <c r="R1013">
        <v>7.4846029376956986</v>
      </c>
      <c r="S1013">
        <v>10.267116978316929</v>
      </c>
      <c r="T1013">
        <v>107771.477907671</v>
      </c>
      <c r="U1013">
        <v>107771.3975467735</v>
      </c>
      <c r="V1013">
        <v>107699.4265430688</v>
      </c>
      <c r="W1013">
        <v>107844.02727262639</v>
      </c>
      <c r="X1013">
        <v>7441.1637266902862</v>
      </c>
      <c r="Y1013">
        <v>7471.6146035258098</v>
      </c>
      <c r="Z1013">
        <v>7215.9659368294042</v>
      </c>
      <c r="AA1013">
        <v>7586.088451513946</v>
      </c>
      <c r="AB1013">
        <v>1142.482853639985</v>
      </c>
      <c r="AC1013">
        <v>1133.7816976132351</v>
      </c>
      <c r="AD1013">
        <v>991.25039799522915</v>
      </c>
      <c r="AE1013">
        <v>1313.9732133047121</v>
      </c>
      <c r="AF1013">
        <v>63.889770036388093</v>
      </c>
      <c r="AG1013">
        <v>63.602007589255173</v>
      </c>
      <c r="AH1013">
        <v>62.652730510936877</v>
      </c>
      <c r="AI1013">
        <v>65.90727904871548</v>
      </c>
      <c r="AJ1013">
        <v>0.55695696455231891</v>
      </c>
      <c r="AK1013">
        <v>0.55695701922033469</v>
      </c>
      <c r="AL1013">
        <v>0.55694441052632537</v>
      </c>
      <c r="AM1013">
        <v>0.55696944627788658</v>
      </c>
      <c r="AN1013">
        <v>0.97675203055257143</v>
      </c>
      <c r="AO1013">
        <v>0.97675203055257098</v>
      </c>
      <c r="AP1013">
        <v>0.97675203055257098</v>
      </c>
      <c r="AQ1013">
        <v>0.97675203055257098</v>
      </c>
      <c r="AR1013">
        <v>15.22043259763789</v>
      </c>
      <c r="AS1013">
        <v>15.22043259763789</v>
      </c>
      <c r="AT1013">
        <v>15.22043259763789</v>
      </c>
      <c r="AU1013">
        <v>15.22043259763789</v>
      </c>
      <c r="AV1013" t="str">
        <f>VLOOKUP(Sheet1[[#This Row],[NPDES ID2]],Combined_Sheet__Major_Only___2[[NPDES ID2]:[ECHO BFR]],3,FALSE)</f>
        <v>MA</v>
      </c>
      <c r="AW1013" t="s">
        <v>41</v>
      </c>
      <c r="AX1013" t="str">
        <f>VLOOKUP(Sheet1[[#This Row],[NPDES ID2]],Combined_Sheet__Major_Only___2[[NPDES ID2]:[ECHO BFR]],27,FALSE)</f>
        <v>-</v>
      </c>
      <c r="AY1013" t="str">
        <f>VLOOKUP(Sheet1[[#This Row],[NPDES ID2]],Combined_Sheet__Major_Only___2[[NPDES ID2]:[ECHO BFR]],28,FALSE)</f>
        <v>-</v>
      </c>
      <c r="AZ1013" t="str">
        <f>VLOOKUP(Sheet1[[#This Row],[NPDES ID2]],Combined_Sheet__Major_Only___2[[NPDES ID2]:[ECHO BFR]],29,FALSE)</f>
        <v>thickening, preliminaryOps</v>
      </c>
      <c r="BA1013">
        <f>VLOOKUP(Sheet1[[#This Row],[NPDES ID2]],Combined_Sheet__Major_Only___2[[NPDES ID2]:[ECHO BFR]],17,FALSE)</f>
        <v>41.717500000000001</v>
      </c>
      <c r="BB1013">
        <f>VLOOKUP(Sheet1[[#This Row],[NPDES ID2]],Combined_Sheet__Major_Only___2[[NPDES ID2]:[ECHO BFR]],18,FALSE)</f>
        <v>-71.168888999999993</v>
      </c>
      <c r="BC1013" t="str">
        <f>IF(ISNUMBER(SEARCH("aerobic",$AW1013)),"aerobic","")</f>
        <v>aerobic</v>
      </c>
      <c r="BD1013" t="str">
        <f>IF(ISNUMBER(SEARCH("anaer",$AW1013)),"anaer","")</f>
        <v/>
      </c>
      <c r="BE1013" t="str">
        <f>IF(ISNUMBER(SEARCH("thickening",$AZ1013)),"thickening","")</f>
        <v>thickening</v>
      </c>
      <c r="BF1013" s="3" t="str">
        <f>IF(ISNUMBER(SEARCH("airDry",$AW1013)),"airDry","")</f>
        <v/>
      </c>
      <c r="BG1013" s="3" t="str">
        <f>IF(ISNUMBER(SEARCH("heatDry",$AY1013)),"heatDry","")</f>
        <v/>
      </c>
      <c r="BH1013" s="3" t="str">
        <f>IF(AND(ISNUMBER(SEARCH("aerobic",$AW1013)),ISNUMBER(SEARCH("anaer",$AW1013))),"Combined Aer and Anaer.","")</f>
        <v/>
      </c>
    </row>
    <row r="1014" spans="1:60" x14ac:dyDescent="0.25">
      <c r="A1014" s="4">
        <v>1735</v>
      </c>
      <c r="B1014" t="s">
        <v>8127</v>
      </c>
      <c r="C1014">
        <v>34.32</v>
      </c>
      <c r="D1014">
        <v>3013.8008721411379</v>
      </c>
      <c r="E1014">
        <v>3007.1951848478129</v>
      </c>
      <c r="F1014">
        <v>2083.081908540838</v>
      </c>
      <c r="G1014">
        <v>3993.3077216933771</v>
      </c>
      <c r="H1014">
        <v>-119.58019342813709</v>
      </c>
      <c r="I1014">
        <v>-121.9072107349747</v>
      </c>
      <c r="J1014">
        <v>-137.6985893567163</v>
      </c>
      <c r="K1014">
        <v>-96.152096507759694</v>
      </c>
      <c r="L1014">
        <v>21.949416171411059</v>
      </c>
      <c r="M1014">
        <v>21.845435737663269</v>
      </c>
      <c r="N1014">
        <v>21.50134684518083</v>
      </c>
      <c r="O1014">
        <v>22.679711113533301</v>
      </c>
      <c r="P1014">
        <v>0.80428666651707059</v>
      </c>
      <c r="Q1014">
        <v>0.81211437647517304</v>
      </c>
      <c r="R1014">
        <v>0.66976357513305484</v>
      </c>
      <c r="S1014">
        <v>0.9172925566562119</v>
      </c>
      <c r="T1014">
        <v>107913.74414718599</v>
      </c>
      <c r="U1014">
        <v>107913.6636819858</v>
      </c>
      <c r="V1014">
        <v>107841.59926501539</v>
      </c>
      <c r="W1014">
        <v>107986.3876760789</v>
      </c>
      <c r="X1014">
        <v>7595.306331015765</v>
      </c>
      <c r="Y1014">
        <v>7628.1547311760678</v>
      </c>
      <c r="Z1014">
        <v>7353.2023894535469</v>
      </c>
      <c r="AA1014">
        <v>7751.1433542499799</v>
      </c>
      <c r="AB1014">
        <v>1185.474933047135</v>
      </c>
      <c r="AC1014">
        <v>1175.6752307951299</v>
      </c>
      <c r="AD1014">
        <v>1025.762646574482</v>
      </c>
      <c r="AE1014">
        <v>1365.539377166459</v>
      </c>
      <c r="AF1014">
        <v>62.676216034596543</v>
      </c>
      <c r="AG1014">
        <v>62.379246718982117</v>
      </c>
      <c r="AH1014">
        <v>61.396874827957902</v>
      </c>
      <c r="AI1014">
        <v>64.76152022071129</v>
      </c>
      <c r="AJ1014">
        <v>0.54213279758394717</v>
      </c>
      <c r="AK1014">
        <v>0.54213280241580675</v>
      </c>
      <c r="AL1014">
        <v>0.54213169017795981</v>
      </c>
      <c r="AM1014">
        <v>0.54213389858633509</v>
      </c>
      <c r="AN1014">
        <v>0.97678165846771481</v>
      </c>
      <c r="AO1014">
        <v>0.97678165846771459</v>
      </c>
      <c r="AP1014">
        <v>0.97678165846771459</v>
      </c>
      <c r="AQ1014">
        <v>0.97678165846771459</v>
      </c>
      <c r="AR1014">
        <v>14.781650987382321</v>
      </c>
      <c r="AS1014">
        <v>14.781650987382321</v>
      </c>
      <c r="AT1014">
        <v>14.781650987382321</v>
      </c>
      <c r="AU1014">
        <v>14.781650987382321</v>
      </c>
      <c r="AV1014" t="str">
        <f>VLOOKUP(Sheet1[[#This Row],[NPDES ID2]],Combined_Sheet__Major_Only___2[[NPDES ID2]:[ECHO BFR]],3,FALSE)</f>
        <v>MI</v>
      </c>
      <c r="AW1014" t="s">
        <v>41</v>
      </c>
      <c r="AX1014" t="str">
        <f>VLOOKUP(Sheet1[[#This Row],[NPDES ID2]],Combined_Sheet__Major_Only___2[[NPDES ID2]:[ECHO BFR]],27,FALSE)</f>
        <v>other</v>
      </c>
      <c r="AY1014" t="str">
        <f>VLOOKUP(Sheet1[[#This Row],[NPDES ID2]],Combined_Sheet__Major_Only___2[[NPDES ID2]:[ECHO BFR]],28,FALSE)</f>
        <v>-</v>
      </c>
      <c r="AZ1014" t="str">
        <f>VLOOKUP(Sheet1[[#This Row],[NPDES ID2]],Combined_Sheet__Major_Only___2[[NPDES ID2]:[ECHO BFR]],29,FALSE)</f>
        <v>thickening</v>
      </c>
      <c r="BA1014">
        <f>VLOOKUP(Sheet1[[#This Row],[NPDES ID2]],Combined_Sheet__Major_Only___2[[NPDES ID2]:[ECHO BFR]],17,FALSE)</f>
        <v>43.626244999999997</v>
      </c>
      <c r="BB1014">
        <f>VLOOKUP(Sheet1[[#This Row],[NPDES ID2]],Combined_Sheet__Major_Only___2[[NPDES ID2]:[ECHO BFR]],18,FALSE)</f>
        <v>-84.755808999999999</v>
      </c>
      <c r="BC1014" t="str">
        <f>IF(ISNUMBER(SEARCH("aerobic",$AW1014)),"aerobic","")</f>
        <v>aerobic</v>
      </c>
      <c r="BD1014" t="str">
        <f>IF(ISNUMBER(SEARCH("anaer",$AW1014)),"anaer","")</f>
        <v/>
      </c>
      <c r="BE1014" t="str">
        <f>IF(ISNUMBER(SEARCH("thickening",$AZ1014)),"thickening","")</f>
        <v>thickening</v>
      </c>
      <c r="BF1014" s="3" t="str">
        <f>IF(ISNUMBER(SEARCH("airDry",$AW1014)),"airDry","")</f>
        <v/>
      </c>
      <c r="BG1014" s="3" t="str">
        <f>IF(ISNUMBER(SEARCH("heatDry",$AY1014)),"heatDry","")</f>
        <v/>
      </c>
      <c r="BH1014" s="3" t="str">
        <f>IF(AND(ISNUMBER(SEARCH("aerobic",$AW1014)),ISNUMBER(SEARCH("anaer",$AW1014))),"Combined Aer and Anaer.","")</f>
        <v/>
      </c>
    </row>
    <row r="1015" spans="1:60" x14ac:dyDescent="0.25">
      <c r="A1015" s="4">
        <v>1061</v>
      </c>
      <c r="B1015" t="s">
        <v>5122</v>
      </c>
      <c r="C1015">
        <v>386.5</v>
      </c>
      <c r="D1015">
        <v>418.97915729346312</v>
      </c>
      <c r="E1015">
        <v>424.1874936054802</v>
      </c>
      <c r="F1015">
        <v>321.82108331236952</v>
      </c>
      <c r="G1015">
        <v>518.23014581374605</v>
      </c>
      <c r="H1015">
        <v>-117.9425215018391</v>
      </c>
      <c r="I1015">
        <v>-120.27616715564101</v>
      </c>
      <c r="J1015">
        <v>-135.8467091938636</v>
      </c>
      <c r="K1015">
        <v>-94.555338293830317</v>
      </c>
      <c r="L1015">
        <v>250.1013737078533</v>
      </c>
      <c r="M1015">
        <v>248.95416344185219</v>
      </c>
      <c r="N1015">
        <v>245.15401062799569</v>
      </c>
      <c r="O1015">
        <v>258.1636338188822</v>
      </c>
      <c r="P1015">
        <v>9.0512530944786249</v>
      </c>
      <c r="Q1015">
        <v>9.151226393501787</v>
      </c>
      <c r="R1015">
        <v>7.5254932271212613</v>
      </c>
      <c r="S1015">
        <v>10.316797218494241</v>
      </c>
      <c r="T1015">
        <v>108100.58990405079</v>
      </c>
      <c r="U1015">
        <v>108100.50930186419</v>
      </c>
      <c r="V1015">
        <v>108028.3222003246</v>
      </c>
      <c r="W1015">
        <v>108173.3571034101</v>
      </c>
      <c r="X1015">
        <v>7519.6504448460764</v>
      </c>
      <c r="Y1015">
        <v>7551.0932062678094</v>
      </c>
      <c r="Z1015">
        <v>7287.3978864277879</v>
      </c>
      <c r="AA1015">
        <v>7669.1349875233318</v>
      </c>
      <c r="AB1015">
        <v>1167.119533393349</v>
      </c>
      <c r="AC1015">
        <v>1157.8576788964019</v>
      </c>
      <c r="AD1015">
        <v>1010.928668161266</v>
      </c>
      <c r="AE1015">
        <v>1343.9720344354109</v>
      </c>
      <c r="AF1015">
        <v>63.416728285532891</v>
      </c>
      <c r="AG1015">
        <v>63.125216544015103</v>
      </c>
      <c r="AH1015">
        <v>62.163543211424788</v>
      </c>
      <c r="AI1015">
        <v>65.460557051730618</v>
      </c>
      <c r="AJ1015">
        <v>0.55117782504704715</v>
      </c>
      <c r="AK1015">
        <v>0.55117787988696065</v>
      </c>
      <c r="AL1015">
        <v>0.55116523117157779</v>
      </c>
      <c r="AM1015">
        <v>0.5511903463970248</v>
      </c>
      <c r="AN1015">
        <v>0.97682045584289778</v>
      </c>
      <c r="AO1015">
        <v>0.97682045584289812</v>
      </c>
      <c r="AP1015">
        <v>0.97682045584289812</v>
      </c>
      <c r="AQ1015">
        <v>0.97682045584289812</v>
      </c>
      <c r="AR1015">
        <v>15.007593992864839</v>
      </c>
      <c r="AS1015">
        <v>15.007593992864839</v>
      </c>
      <c r="AT1015">
        <v>15.007593992864839</v>
      </c>
      <c r="AU1015">
        <v>15.007593992864839</v>
      </c>
      <c r="AV1015" t="str">
        <f>VLOOKUP(Sheet1[[#This Row],[NPDES ID2]],Combined_Sheet__Major_Only___2[[NPDES ID2]:[ECHO BFR]],3,FALSE)</f>
        <v>IL</v>
      </c>
      <c r="AW1015" t="s">
        <v>41</v>
      </c>
      <c r="AX1015" t="str">
        <f>VLOOKUP(Sheet1[[#This Row],[NPDES ID2]],Combined_Sheet__Major_Only___2[[NPDES ID2]:[ECHO BFR]],27,FALSE)</f>
        <v>tempSludgeStore</v>
      </c>
      <c r="AY1015" t="str">
        <f>VLOOKUP(Sheet1[[#This Row],[NPDES ID2]],Combined_Sheet__Major_Only___2[[NPDES ID2]:[ECHO BFR]],28,FALSE)</f>
        <v>-</v>
      </c>
      <c r="AZ1015" t="str">
        <f>VLOOKUP(Sheet1[[#This Row],[NPDES ID2]],Combined_Sheet__Major_Only___2[[NPDES ID2]:[ECHO BFR]],29,FALSE)</f>
        <v>thickening</v>
      </c>
      <c r="BA1015">
        <f>VLOOKUP(Sheet1[[#This Row],[NPDES ID2]],Combined_Sheet__Major_Only___2[[NPDES ID2]:[ECHO BFR]],17,FALSE)</f>
        <v>41.686667</v>
      </c>
      <c r="BB1015">
        <f>VLOOKUP(Sheet1[[#This Row],[NPDES ID2]],Combined_Sheet__Major_Only___2[[NPDES ID2]:[ECHO BFR]],18,FALSE)</f>
        <v>-88.021666999999994</v>
      </c>
      <c r="BC1015" t="str">
        <f>IF(ISNUMBER(SEARCH("aerobic",$AW1015)),"aerobic","")</f>
        <v>aerobic</v>
      </c>
      <c r="BD1015" t="str">
        <f>IF(ISNUMBER(SEARCH("anaer",$AW1015)),"anaer","")</f>
        <v/>
      </c>
      <c r="BE1015" t="str">
        <f>IF(ISNUMBER(SEARCH("thickening",$AZ1015)),"thickening","")</f>
        <v>thickening</v>
      </c>
      <c r="BF1015" s="3" t="str">
        <f>IF(ISNUMBER(SEARCH("airDry",$AW1015)),"airDry","")</f>
        <v/>
      </c>
      <c r="BG1015" s="3" t="str">
        <f>IF(ISNUMBER(SEARCH("heatDry",$AY1015)),"heatDry","")</f>
        <v/>
      </c>
      <c r="BH1015" s="3" t="str">
        <f>IF(AND(ISNUMBER(SEARCH("aerobic",$AW1015)),ISNUMBER(SEARCH("anaer",$AW1015))),"Combined Aer and Anaer.","")</f>
        <v/>
      </c>
    </row>
    <row r="1016" spans="1:60" x14ac:dyDescent="0.25">
      <c r="A1016" s="4">
        <v>663</v>
      </c>
      <c r="B1016" t="s">
        <v>3259</v>
      </c>
      <c r="C1016">
        <v>29.41</v>
      </c>
      <c r="D1016">
        <v>3478.949989750728</v>
      </c>
      <c r="E1016">
        <v>3469.664592546631</v>
      </c>
      <c r="F1016">
        <v>2401.099804644291</v>
      </c>
      <c r="G1016">
        <v>4611.5464412351193</v>
      </c>
      <c r="H1016">
        <v>-118.8005800742429</v>
      </c>
      <c r="I1016">
        <v>-121.11036656790201</v>
      </c>
      <c r="J1016">
        <v>-136.82642872711151</v>
      </c>
      <c r="K1016">
        <v>-95.330679298449411</v>
      </c>
      <c r="L1016">
        <v>18.924067370572651</v>
      </c>
      <c r="M1016">
        <v>18.835872101478959</v>
      </c>
      <c r="N1016">
        <v>18.544021604177249</v>
      </c>
      <c r="O1016">
        <v>19.54349360704537</v>
      </c>
      <c r="P1016">
        <v>0.68898047310672494</v>
      </c>
      <c r="Q1016">
        <v>0.6961550033146765</v>
      </c>
      <c r="R1016">
        <v>0.57327099635273482</v>
      </c>
      <c r="S1016">
        <v>0.78553175595198443</v>
      </c>
      <c r="T1016">
        <v>108217.4687875197</v>
      </c>
      <c r="U1016">
        <v>108217.3880996432</v>
      </c>
      <c r="V1016">
        <v>108145.1242543994</v>
      </c>
      <c r="W1016">
        <v>108290.3133472979</v>
      </c>
      <c r="X1016">
        <v>7570.384137384619</v>
      </c>
      <c r="Y1016">
        <v>7602.5673142308187</v>
      </c>
      <c r="Z1016">
        <v>7332.9745530847704</v>
      </c>
      <c r="AA1016">
        <v>7723.1786543465232</v>
      </c>
      <c r="AB1016">
        <v>1400.483345574313</v>
      </c>
      <c r="AC1016">
        <v>1384.4132544963979</v>
      </c>
      <c r="AD1016">
        <v>1180.3835339766081</v>
      </c>
      <c r="AE1016">
        <v>1656.690163099516</v>
      </c>
      <c r="AF1016">
        <v>63.058906350934407</v>
      </c>
      <c r="AG1016">
        <v>62.764971934611893</v>
      </c>
      <c r="AH1016">
        <v>61.792618123226113</v>
      </c>
      <c r="AI1016">
        <v>65.122925057939227</v>
      </c>
      <c r="AJ1016">
        <v>0.54680691686118688</v>
      </c>
      <c r="AK1016">
        <v>0.54680692123930719</v>
      </c>
      <c r="AL1016">
        <v>0.54680591346702401</v>
      </c>
      <c r="AM1016">
        <v>0.5468079144529634</v>
      </c>
      <c r="AN1016">
        <v>0.97684465917397933</v>
      </c>
      <c r="AO1016">
        <v>0.97684465917397945</v>
      </c>
      <c r="AP1016">
        <v>0.97684465917397945</v>
      </c>
      <c r="AQ1016">
        <v>0.97684465917397945</v>
      </c>
      <c r="AR1016">
        <v>13.45565999749703</v>
      </c>
      <c r="AS1016">
        <v>13.45565999749703</v>
      </c>
      <c r="AT1016">
        <v>13.45565999749703</v>
      </c>
      <c r="AU1016">
        <v>13.45565999749703</v>
      </c>
      <c r="AV1016" t="str">
        <f>VLOOKUP(Sheet1[[#This Row],[NPDES ID2]],Combined_Sheet__Major_Only___2[[NPDES ID2]:[ECHO BFR]],3,FALSE)</f>
        <v>TX</v>
      </c>
      <c r="AW1016" t="s">
        <v>41</v>
      </c>
      <c r="AX1016" t="str">
        <f>VLOOKUP(Sheet1[[#This Row],[NPDES ID2]],Combined_Sheet__Major_Only___2[[NPDES ID2]:[ECHO BFR]],27,FALSE)</f>
        <v>-</v>
      </c>
      <c r="AY1016" t="str">
        <f>VLOOKUP(Sheet1[[#This Row],[NPDES ID2]],Combined_Sheet__Major_Only___2[[NPDES ID2]:[ECHO BFR]],28,FALSE)</f>
        <v>-</v>
      </c>
      <c r="AZ1016" t="str">
        <f>VLOOKUP(Sheet1[[#This Row],[NPDES ID2]],Combined_Sheet__Major_Only___2[[NPDES ID2]:[ECHO BFR]],29,FALSE)</f>
        <v>thickening</v>
      </c>
      <c r="BA1016">
        <f>VLOOKUP(Sheet1[[#This Row],[NPDES ID2]],Combined_Sheet__Major_Only___2[[NPDES ID2]:[ECHO BFR]],17,FALSE)</f>
        <v>29.578434999999999</v>
      </c>
      <c r="BB1016">
        <f>VLOOKUP(Sheet1[[#This Row],[NPDES ID2]],Combined_Sheet__Major_Only___2[[NPDES ID2]:[ECHO BFR]],18,FALSE)</f>
        <v>-95.362264999999994</v>
      </c>
      <c r="BC1016" t="str">
        <f>IF(ISNUMBER(SEARCH("aerobic",$AW1016)),"aerobic","")</f>
        <v>aerobic</v>
      </c>
      <c r="BD1016" t="str">
        <f>IF(ISNUMBER(SEARCH("anaer",$AW1016)),"anaer","")</f>
        <v/>
      </c>
      <c r="BE1016" t="str">
        <f>IF(ISNUMBER(SEARCH("thickening",$AZ1016)),"thickening","")</f>
        <v>thickening</v>
      </c>
      <c r="BF1016" s="3" t="str">
        <f>IF(ISNUMBER(SEARCH("airDry",$AW1016)),"airDry","")</f>
        <v/>
      </c>
      <c r="BG1016" s="3" t="str">
        <f>IF(ISNUMBER(SEARCH("heatDry",$AY1016)),"heatDry","")</f>
        <v/>
      </c>
      <c r="BH1016" s="3" t="str">
        <f>IF(AND(ISNUMBER(SEARCH("aerobic",$AW1016)),ISNUMBER(SEARCH("anaer",$AW1016))),"Combined Aer and Anaer.","")</f>
        <v/>
      </c>
    </row>
    <row r="1017" spans="1:60" x14ac:dyDescent="0.25">
      <c r="A1017" s="4">
        <v>1886</v>
      </c>
      <c r="B1017" t="s">
        <v>8905</v>
      </c>
      <c r="C1017">
        <v>5204</v>
      </c>
      <c r="D1017">
        <v>1186.554739738767</v>
      </c>
      <c r="E1017">
        <v>1185.149553695114</v>
      </c>
      <c r="F1017">
        <v>951.61587501974191</v>
      </c>
      <c r="G1017">
        <v>1409.4808196746451</v>
      </c>
      <c r="H1017">
        <v>-121.5630759014316</v>
      </c>
      <c r="I1017">
        <v>-123.8382350147083</v>
      </c>
      <c r="J1017">
        <v>-139.5763194548046</v>
      </c>
      <c r="K1017">
        <v>-98.036244660414852</v>
      </c>
      <c r="L1017">
        <v>3220.2646039869792</v>
      </c>
      <c r="M1017">
        <v>3203.7912749360421</v>
      </c>
      <c r="N1017">
        <v>3148.4606204850261</v>
      </c>
      <c r="O1017">
        <v>3337.018988848044</v>
      </c>
      <c r="P1017">
        <v>122.1315005885569</v>
      </c>
      <c r="Q1017">
        <v>123.2751387863275</v>
      </c>
      <c r="R1017">
        <v>102.17205364146589</v>
      </c>
      <c r="S1017">
        <v>139.07521405256779</v>
      </c>
      <c r="T1017">
        <v>108313.4002362699</v>
      </c>
      <c r="U1017">
        <v>108313.31947806109</v>
      </c>
      <c r="V1017">
        <v>108240.9926433833</v>
      </c>
      <c r="W1017">
        <v>108386.3082916673</v>
      </c>
      <c r="X1017">
        <v>7879.4592278008977</v>
      </c>
      <c r="Y1017">
        <v>7916.4028674649962</v>
      </c>
      <c r="Z1017">
        <v>7605.9029637859194</v>
      </c>
      <c r="AA1017">
        <v>8055.7527023698276</v>
      </c>
      <c r="AB1017">
        <v>1500.256828157779</v>
      </c>
      <c r="AC1017">
        <v>1480.5989489655431</v>
      </c>
      <c r="AD1017">
        <v>1257.8448334912639</v>
      </c>
      <c r="AE1017">
        <v>1780.1734084056459</v>
      </c>
      <c r="AF1017">
        <v>60.665689580913288</v>
      </c>
      <c r="AG1017">
        <v>60.346713293042889</v>
      </c>
      <c r="AH1017">
        <v>59.328367133732961</v>
      </c>
      <c r="AI1017">
        <v>62.85860641270736</v>
      </c>
      <c r="AJ1017">
        <v>0.51758645852794838</v>
      </c>
      <c r="AK1017">
        <v>0.51758718606017751</v>
      </c>
      <c r="AL1017">
        <v>0.51741423608279813</v>
      </c>
      <c r="AM1017">
        <v>0.51775775007630953</v>
      </c>
      <c r="AN1017">
        <v>0.97686448696505768</v>
      </c>
      <c r="AO1017">
        <v>0.97686448696505779</v>
      </c>
      <c r="AP1017">
        <v>0.97686448696505779</v>
      </c>
      <c r="AQ1017">
        <v>0.97686448696505779</v>
      </c>
      <c r="AR1017">
        <v>12.73648155865858</v>
      </c>
      <c r="AS1017">
        <v>12.73648155865858</v>
      </c>
      <c r="AT1017">
        <v>12.73648155865858</v>
      </c>
      <c r="AU1017">
        <v>12.73648155865858</v>
      </c>
      <c r="AV1017" t="str">
        <f>VLOOKUP(Sheet1[[#This Row],[NPDES ID2]],Combined_Sheet__Major_Only___2[[NPDES ID2]:[ECHO BFR]],3,FALSE)</f>
        <v>GA</v>
      </c>
      <c r="AW1017" t="s">
        <v>41</v>
      </c>
      <c r="AX1017" t="str">
        <f>VLOOKUP(Sheet1[[#This Row],[NPDES ID2]],Combined_Sheet__Major_Only___2[[NPDES ID2]:[ECHO BFR]],27,FALSE)</f>
        <v>-</v>
      </c>
      <c r="AY1017" t="str">
        <f>VLOOKUP(Sheet1[[#This Row],[NPDES ID2]],Combined_Sheet__Major_Only___2[[NPDES ID2]:[ECHO BFR]],28,FALSE)</f>
        <v>-</v>
      </c>
      <c r="AZ1017" t="str">
        <f>VLOOKUP(Sheet1[[#This Row],[NPDES ID2]],Combined_Sheet__Major_Only___2[[NPDES ID2]:[ECHO BFR]],29,FALSE)</f>
        <v>thickening</v>
      </c>
      <c r="BA1017">
        <f>VLOOKUP(Sheet1[[#This Row],[NPDES ID2]],Combined_Sheet__Major_Only___2[[NPDES ID2]:[ECHO BFR]],17,FALSE)</f>
        <v>33.678255999999998</v>
      </c>
      <c r="BB1017">
        <f>VLOOKUP(Sheet1[[#This Row],[NPDES ID2]],Combined_Sheet__Major_Only___2[[NPDES ID2]:[ECHO BFR]],18,FALSE)</f>
        <v>-84.634493000000006</v>
      </c>
      <c r="BC1017" t="str">
        <f>IF(ISNUMBER(SEARCH("aerobic",$AW1017)),"aerobic","")</f>
        <v>aerobic</v>
      </c>
      <c r="BD1017" t="str">
        <f>IF(ISNUMBER(SEARCH("anaer",$AW1017)),"anaer","")</f>
        <v/>
      </c>
      <c r="BE1017" t="str">
        <f>IF(ISNUMBER(SEARCH("thickening",$AZ1017)),"thickening","")</f>
        <v>thickening</v>
      </c>
      <c r="BF1017" s="2" t="str">
        <f>IF(ISNUMBER(SEARCH("airDry",$AW1017)),"airDry","")</f>
        <v/>
      </c>
      <c r="BG1017" s="2" t="str">
        <f>IF(ISNUMBER(SEARCH("heatDry",$AY1017)),"heatDry","")</f>
        <v/>
      </c>
      <c r="BH1017" s="2" t="str">
        <f>IF(AND(ISNUMBER(SEARCH("aerobic",$AW1017)),ISNUMBER(SEARCH("anaer",$AW1017))),"Combined Aer and Anaer.","")</f>
        <v/>
      </c>
    </row>
    <row r="1018" spans="1:60" x14ac:dyDescent="0.25">
      <c r="A1018" s="4">
        <v>1180</v>
      </c>
      <c r="B1018" t="s">
        <v>5661</v>
      </c>
      <c r="C1018">
        <v>266.51</v>
      </c>
      <c r="D1018">
        <v>511.78663511567908</v>
      </c>
      <c r="E1018">
        <v>516.32895875124905</v>
      </c>
      <c r="F1018">
        <v>383.88884360137303</v>
      </c>
      <c r="G1018">
        <v>657.3850289153994</v>
      </c>
      <c r="H1018">
        <v>-118.2824684242447</v>
      </c>
      <c r="I1018">
        <v>-120.5811952285742</v>
      </c>
      <c r="J1018">
        <v>-136.23377457502261</v>
      </c>
      <c r="K1018">
        <v>-94.870369075359292</v>
      </c>
      <c r="L1018">
        <v>172.05998020788809</v>
      </c>
      <c r="M1018">
        <v>171.2656192621395</v>
      </c>
      <c r="N1018">
        <v>168.63519441913101</v>
      </c>
      <c r="O1018">
        <v>177.6413445501648</v>
      </c>
      <c r="P1018">
        <v>6.242154125798459</v>
      </c>
      <c r="Q1018">
        <v>6.3094844273110242</v>
      </c>
      <c r="R1018">
        <v>5.1915266550771753</v>
      </c>
      <c r="S1018">
        <v>7.1157521135573569</v>
      </c>
      <c r="T1018">
        <v>108568.8110599311</v>
      </c>
      <c r="U1018">
        <v>108568.7301144673</v>
      </c>
      <c r="V1018">
        <v>108496.2355747937</v>
      </c>
      <c r="W1018">
        <v>108641.888168007</v>
      </c>
      <c r="X1018">
        <v>7569.6613162243684</v>
      </c>
      <c r="Y1018">
        <v>7601.5280708261271</v>
      </c>
      <c r="Z1018">
        <v>7334.3985542946848</v>
      </c>
      <c r="AA1018">
        <v>7721.0810188595651</v>
      </c>
      <c r="AB1018">
        <v>1167.6854668954129</v>
      </c>
      <c r="AC1018">
        <v>1158.479544107744</v>
      </c>
      <c r="AD1018">
        <v>1012.251338886002</v>
      </c>
      <c r="AE1018">
        <v>1343.330544783817</v>
      </c>
      <c r="AF1018">
        <v>63.270338718861197</v>
      </c>
      <c r="AG1018">
        <v>62.977806548660951</v>
      </c>
      <c r="AH1018">
        <v>62.011855945121631</v>
      </c>
      <c r="AI1018">
        <v>65.322407650727285</v>
      </c>
      <c r="AJ1018">
        <v>0.54938956807536077</v>
      </c>
      <c r="AK1018">
        <v>0.54938960587443664</v>
      </c>
      <c r="AL1018">
        <v>0.54938089349647812</v>
      </c>
      <c r="AM1018">
        <v>0.54939819262931144</v>
      </c>
      <c r="AN1018">
        <v>0.9769171119030301</v>
      </c>
      <c r="AO1018">
        <v>0.9769171119030301</v>
      </c>
      <c r="AP1018">
        <v>0.9769171119030301</v>
      </c>
      <c r="AQ1018">
        <v>0.9769171119030301</v>
      </c>
      <c r="AR1018">
        <v>15.02938001133611</v>
      </c>
      <c r="AS1018">
        <v>15.02938001133611</v>
      </c>
      <c r="AT1018">
        <v>15.02938001133611</v>
      </c>
      <c r="AU1018">
        <v>15.02938001133611</v>
      </c>
      <c r="AV1018" t="str">
        <f>VLOOKUP(Sheet1[[#This Row],[NPDES ID2]],Combined_Sheet__Major_Only___2[[NPDES ID2]:[ECHO BFR]],3,FALSE)</f>
        <v>PA</v>
      </c>
      <c r="AW1018" t="s">
        <v>41</v>
      </c>
      <c r="AX1018" t="str">
        <f>VLOOKUP(Sheet1[[#This Row],[NPDES ID2]],Combined_Sheet__Major_Only___2[[NPDES ID2]:[ECHO BFR]],27,FALSE)</f>
        <v>tempSludgeStore</v>
      </c>
      <c r="AY1018" t="str">
        <f>VLOOKUP(Sheet1[[#This Row],[NPDES ID2]],Combined_Sheet__Major_Only___2[[NPDES ID2]:[ECHO BFR]],28,FALSE)</f>
        <v>-</v>
      </c>
      <c r="AZ1018" t="str">
        <f>VLOOKUP(Sheet1[[#This Row],[NPDES ID2]],Combined_Sheet__Major_Only___2[[NPDES ID2]:[ECHO BFR]],29,FALSE)</f>
        <v>thickening</v>
      </c>
      <c r="BA1018">
        <f>VLOOKUP(Sheet1[[#This Row],[NPDES ID2]],Combined_Sheet__Major_Only___2[[NPDES ID2]:[ECHO BFR]],17,FALSE)</f>
        <v>40.164760000000001</v>
      </c>
      <c r="BB1018">
        <f>VLOOKUP(Sheet1[[#This Row],[NPDES ID2]],Combined_Sheet__Major_Only___2[[NPDES ID2]:[ECHO BFR]],18,FALSE)</f>
        <v>-79.864930000000001</v>
      </c>
      <c r="BC1018" t="str">
        <f>IF(ISNUMBER(SEARCH("aerobic",$AW1018)),"aerobic","")</f>
        <v>aerobic</v>
      </c>
      <c r="BD1018" t="str">
        <f>IF(ISNUMBER(SEARCH("anaer",$AW1018)),"anaer","")</f>
        <v/>
      </c>
      <c r="BE1018" t="str">
        <f>IF(ISNUMBER(SEARCH("thickening",$AZ1018)),"thickening","")</f>
        <v>thickening</v>
      </c>
      <c r="BF1018" s="2" t="str">
        <f>IF(ISNUMBER(SEARCH("airDry",$AW1018)),"airDry","")</f>
        <v/>
      </c>
      <c r="BG1018" s="2" t="str">
        <f>IF(ISNUMBER(SEARCH("heatDry",$AY1018)),"heatDry","")</f>
        <v/>
      </c>
      <c r="BH1018" s="2" t="str">
        <f>IF(AND(ISNUMBER(SEARCH("aerobic",$AW1018)),ISNUMBER(SEARCH("anaer",$AW1018))),"Combined Aer and Anaer.","")</f>
        <v/>
      </c>
    </row>
    <row r="1019" spans="1:60" x14ac:dyDescent="0.25">
      <c r="A1019" s="4">
        <v>1251</v>
      </c>
      <c r="B1019" t="s">
        <v>5976</v>
      </c>
      <c r="C1019">
        <v>211.96</v>
      </c>
      <c r="D1019">
        <v>600.05158088346673</v>
      </c>
      <c r="E1019">
        <v>597.49264613504647</v>
      </c>
      <c r="F1019">
        <v>441.28913902773809</v>
      </c>
      <c r="G1019">
        <v>776.98021345096163</v>
      </c>
      <c r="H1019">
        <v>-118.99166122788149</v>
      </c>
      <c r="I1019">
        <v>-121.3027788645345</v>
      </c>
      <c r="J1019">
        <v>-137.0306618966975</v>
      </c>
      <c r="K1019">
        <v>-95.596924272862196</v>
      </c>
      <c r="L1019">
        <v>136.10796052039001</v>
      </c>
      <c r="M1019">
        <v>135.4703149375147</v>
      </c>
      <c r="N1019">
        <v>133.35917846364981</v>
      </c>
      <c r="O1019">
        <v>140.58776035963271</v>
      </c>
      <c r="P1019">
        <v>4.9660552031745508</v>
      </c>
      <c r="Q1019">
        <v>5.0166236365460968</v>
      </c>
      <c r="R1019">
        <v>4.1332207697042369</v>
      </c>
      <c r="S1019">
        <v>5.6626623240583163</v>
      </c>
      <c r="T1019">
        <v>108680.02251805821</v>
      </c>
      <c r="U1019">
        <v>108679.9414910596</v>
      </c>
      <c r="V1019">
        <v>108607.37392896321</v>
      </c>
      <c r="W1019">
        <v>108753.1732353673</v>
      </c>
      <c r="X1019">
        <v>7618.3603893296759</v>
      </c>
      <c r="Y1019">
        <v>7650.9292672582942</v>
      </c>
      <c r="Z1019">
        <v>7378.126238471903</v>
      </c>
      <c r="AA1019">
        <v>7772.9927498640982</v>
      </c>
      <c r="AB1019">
        <v>1151.5867179046149</v>
      </c>
      <c r="AC1019">
        <v>1142.7513427235749</v>
      </c>
      <c r="AD1019">
        <v>1001.028256928331</v>
      </c>
      <c r="AE1019">
        <v>1320.791427936703</v>
      </c>
      <c r="AF1019">
        <v>62.930591781371803</v>
      </c>
      <c r="AG1019">
        <v>62.635434026498913</v>
      </c>
      <c r="AH1019">
        <v>61.660370954318587</v>
      </c>
      <c r="AI1019">
        <v>65.001606462570649</v>
      </c>
      <c r="AJ1019">
        <v>0.54523963459394598</v>
      </c>
      <c r="AK1019">
        <v>0.54523966434664106</v>
      </c>
      <c r="AL1019">
        <v>0.54523280874394686</v>
      </c>
      <c r="AM1019">
        <v>0.54524642105487975</v>
      </c>
      <c r="AN1019">
        <v>0.97693995120999755</v>
      </c>
      <c r="AO1019">
        <v>0.97693995120999755</v>
      </c>
      <c r="AP1019">
        <v>0.97693995120999755</v>
      </c>
      <c r="AQ1019">
        <v>0.97693995120999755</v>
      </c>
      <c r="AR1019">
        <v>15.13661045184646</v>
      </c>
      <c r="AS1019">
        <v>15.13661045184646</v>
      </c>
      <c r="AT1019">
        <v>15.13661045184646</v>
      </c>
      <c r="AU1019">
        <v>15.13661045184646</v>
      </c>
      <c r="AV1019" t="str">
        <f>VLOOKUP(Sheet1[[#This Row],[NPDES ID2]],Combined_Sheet__Major_Only___2[[NPDES ID2]:[ECHO BFR]],3,FALSE)</f>
        <v>MA</v>
      </c>
      <c r="AW1019" t="s">
        <v>41</v>
      </c>
      <c r="AX1019" t="str">
        <f>VLOOKUP(Sheet1[[#This Row],[NPDES ID2]],Combined_Sheet__Major_Only___2[[NPDES ID2]:[ECHO BFR]],27,FALSE)</f>
        <v>-</v>
      </c>
      <c r="AY1019" t="str">
        <f>VLOOKUP(Sheet1[[#This Row],[NPDES ID2]],Combined_Sheet__Major_Only___2[[NPDES ID2]:[ECHO BFR]],28,FALSE)</f>
        <v>-</v>
      </c>
      <c r="AZ1019" t="str">
        <f>VLOOKUP(Sheet1[[#This Row],[NPDES ID2]],Combined_Sheet__Major_Only___2[[NPDES ID2]:[ECHO BFR]],29,FALSE)</f>
        <v>thickening, preliminaryOps</v>
      </c>
      <c r="BA1019">
        <f>VLOOKUP(Sheet1[[#This Row],[NPDES ID2]],Combined_Sheet__Major_Only___2[[NPDES ID2]:[ECHO BFR]],17,FALSE)</f>
        <v>42.189427999999999</v>
      </c>
      <c r="BB1019">
        <f>VLOOKUP(Sheet1[[#This Row],[NPDES ID2]],Combined_Sheet__Major_Only___2[[NPDES ID2]:[ECHO BFR]],18,FALSE)</f>
        <v>-73.358981999999997</v>
      </c>
      <c r="BC1019" t="str">
        <f>IF(ISNUMBER(SEARCH("aerobic",$AW1019)),"aerobic","")</f>
        <v>aerobic</v>
      </c>
      <c r="BD1019" t="str">
        <f>IF(ISNUMBER(SEARCH("anaer",$AW1019)),"anaer","")</f>
        <v/>
      </c>
      <c r="BE1019" t="str">
        <f>IF(ISNUMBER(SEARCH("thickening",$AZ1019)),"thickening","")</f>
        <v>thickening</v>
      </c>
      <c r="BF1019" s="3" t="str">
        <f>IF(ISNUMBER(SEARCH("airDry",$AW1019)),"airDry","")</f>
        <v/>
      </c>
      <c r="BG1019" s="3" t="str">
        <f>IF(ISNUMBER(SEARCH("heatDry",$AY1019)),"heatDry","")</f>
        <v/>
      </c>
      <c r="BH1019" s="3" t="str">
        <f>IF(AND(ISNUMBER(SEARCH("aerobic",$AW1019)),ISNUMBER(SEARCH("anaer",$AW1019))),"Combined Aer and Anaer.","")</f>
        <v/>
      </c>
    </row>
    <row r="1020" spans="1:60" x14ac:dyDescent="0.25">
      <c r="A1020" s="4">
        <v>1502</v>
      </c>
      <c r="B1020" t="s">
        <v>7075</v>
      </c>
      <c r="C1020">
        <v>107.3</v>
      </c>
      <c r="D1020">
        <v>1095.8307974778941</v>
      </c>
      <c r="E1020">
        <v>1095.210140025353</v>
      </c>
      <c r="F1020">
        <v>775.70492020050654</v>
      </c>
      <c r="G1020">
        <v>1437.8641489158531</v>
      </c>
      <c r="H1020">
        <v>-126.0867248716019</v>
      </c>
      <c r="I1020">
        <v>-128.51267541809119</v>
      </c>
      <c r="J1020">
        <v>-144.94587454111721</v>
      </c>
      <c r="K1020">
        <v>-103.0258466235645</v>
      </c>
      <c r="L1020">
        <v>65.301602579986138</v>
      </c>
      <c r="M1020">
        <v>64.950254941105214</v>
      </c>
      <c r="N1020">
        <v>63.787360655061953</v>
      </c>
      <c r="O1020">
        <v>67.769544455091804</v>
      </c>
      <c r="P1020">
        <v>2.5214142572685012</v>
      </c>
      <c r="Q1020">
        <v>2.545935489635148</v>
      </c>
      <c r="R1020">
        <v>2.113347243802441</v>
      </c>
      <c r="S1020">
        <v>2.8758741542978319</v>
      </c>
      <c r="T1020">
        <v>108690.1206176686</v>
      </c>
      <c r="U1020">
        <v>108690.03958326649</v>
      </c>
      <c r="V1020">
        <v>108617.46539066899</v>
      </c>
      <c r="W1020">
        <v>108763.2780187617</v>
      </c>
      <c r="X1020">
        <v>8039.8550041925137</v>
      </c>
      <c r="Y1020">
        <v>8079.4455478637828</v>
      </c>
      <c r="Z1020">
        <v>7748.9919108537424</v>
      </c>
      <c r="AA1020">
        <v>8227.3644918587361</v>
      </c>
      <c r="AB1020">
        <v>1294.749286239324</v>
      </c>
      <c r="AC1020">
        <v>1281.9673665391169</v>
      </c>
      <c r="AD1020">
        <v>1115.5631467293181</v>
      </c>
      <c r="AE1020">
        <v>1494.9703340298311</v>
      </c>
      <c r="AF1020">
        <v>59.64217047299293</v>
      </c>
      <c r="AG1020">
        <v>59.321103429133501</v>
      </c>
      <c r="AH1020">
        <v>58.259512685648303</v>
      </c>
      <c r="AI1020">
        <v>61.896096265573227</v>
      </c>
      <c r="AJ1020">
        <v>0.505097225553092</v>
      </c>
      <c r="AK1020">
        <v>0.50509724017221169</v>
      </c>
      <c r="AL1020">
        <v>0.50509387353986901</v>
      </c>
      <c r="AM1020">
        <v>0.5051005582007877</v>
      </c>
      <c r="AN1020">
        <v>0.97694202280138254</v>
      </c>
      <c r="AO1020">
        <v>0.97694202280138243</v>
      </c>
      <c r="AP1020">
        <v>0.97694202280138243</v>
      </c>
      <c r="AQ1020">
        <v>0.97694202280138243</v>
      </c>
      <c r="AR1020">
        <v>13.801317380325569</v>
      </c>
      <c r="AS1020">
        <v>13.801317380325569</v>
      </c>
      <c r="AT1020">
        <v>13.801317380325569</v>
      </c>
      <c r="AU1020">
        <v>13.801317380325569</v>
      </c>
      <c r="AV1020" t="str">
        <f>VLOOKUP(Sheet1[[#This Row],[NPDES ID2]],Combined_Sheet__Major_Only___2[[NPDES ID2]:[ECHO BFR]],3,FALSE)</f>
        <v>UT</v>
      </c>
      <c r="AW1020" t="s">
        <v>4408</v>
      </c>
      <c r="AX1020" t="str">
        <f>VLOOKUP(Sheet1[[#This Row],[NPDES ID2]],Combined_Sheet__Major_Only___2[[NPDES ID2]:[ECHO BFR]],27,FALSE)</f>
        <v>-</v>
      </c>
      <c r="AY1020" t="str">
        <f>VLOOKUP(Sheet1[[#This Row],[NPDES ID2]],Combined_Sheet__Major_Only___2[[NPDES ID2]:[ECHO BFR]],28,FALSE)</f>
        <v>-</v>
      </c>
      <c r="AZ1020" t="str">
        <f>VLOOKUP(Sheet1[[#This Row],[NPDES ID2]],Combined_Sheet__Major_Only___2[[NPDES ID2]:[ECHO BFR]],29,FALSE)</f>
        <v>thickening, preliminaryOps</v>
      </c>
      <c r="BA1020">
        <f>VLOOKUP(Sheet1[[#This Row],[NPDES ID2]],Combined_Sheet__Major_Only___2[[NPDES ID2]:[ECHO BFR]],17,FALSE)</f>
        <v>41.699092999999998</v>
      </c>
      <c r="BB1020">
        <f>VLOOKUP(Sheet1[[#This Row],[NPDES ID2]],Combined_Sheet__Major_Only___2[[NPDES ID2]:[ECHO BFR]],18,FALSE)</f>
        <v>-112.160814</v>
      </c>
      <c r="BC1020" t="str">
        <f>IF(ISNUMBER(SEARCH("aerobic",$AW1020)),"aerobic","")</f>
        <v>aerobic</v>
      </c>
      <c r="BD1020" t="str">
        <f>IF(ISNUMBER(SEARCH("anaer",$AW1020)),"anaer","")</f>
        <v/>
      </c>
      <c r="BE1020" t="str">
        <f>IF(ISNUMBER(SEARCH("thickening",$AZ1020)),"thickening","")</f>
        <v>thickening</v>
      </c>
      <c r="BF1020" s="2" t="str">
        <f>IF(ISNUMBER(SEARCH("airDry",$AW1020)),"airDry","")</f>
        <v/>
      </c>
      <c r="BG1020" s="2" t="str">
        <f>IF(ISNUMBER(SEARCH("heatDry",$AY1020)),"heatDry","")</f>
        <v/>
      </c>
      <c r="BH1020" s="2" t="str">
        <f>IF(AND(ISNUMBER(SEARCH("aerobic",$AW1020)),ISNUMBER(SEARCH("anaer",$AW1020))),"Combined Aer and Anaer.","")</f>
        <v/>
      </c>
    </row>
    <row r="1021" spans="1:60" x14ac:dyDescent="0.25">
      <c r="A1021" s="4">
        <v>2518</v>
      </c>
      <c r="B1021" t="s">
        <v>11693</v>
      </c>
      <c r="C1021">
        <v>156.65</v>
      </c>
      <c r="D1021">
        <v>762.88918298061878</v>
      </c>
      <c r="E1021">
        <v>761.51858007241049</v>
      </c>
      <c r="F1021">
        <v>549.76866738484671</v>
      </c>
      <c r="G1021">
        <v>994.27883204995885</v>
      </c>
      <c r="H1021">
        <v>-120.29883532289951</v>
      </c>
      <c r="I1021">
        <v>-122.6399325656366</v>
      </c>
      <c r="J1021">
        <v>-138.49527451520979</v>
      </c>
      <c r="K1021">
        <v>-96.956013106148191</v>
      </c>
      <c r="L1021">
        <v>99.588506571843268</v>
      </c>
      <c r="M1021">
        <v>99.109273174121512</v>
      </c>
      <c r="N1021">
        <v>97.522833032386004</v>
      </c>
      <c r="O1021">
        <v>102.9550918612277</v>
      </c>
      <c r="P1021">
        <v>3.6722960812941001</v>
      </c>
      <c r="Q1021">
        <v>3.705592934359565</v>
      </c>
      <c r="R1021">
        <v>3.0605487789569392</v>
      </c>
      <c r="S1021">
        <v>4.1896229979245501</v>
      </c>
      <c r="T1021">
        <v>108708.4343822017</v>
      </c>
      <c r="U1021">
        <v>108708.35333437291</v>
      </c>
      <c r="V1021">
        <v>108635.7671167963</v>
      </c>
      <c r="W1021">
        <v>108781.603904907</v>
      </c>
      <c r="X1021">
        <v>7697.201922027718</v>
      </c>
      <c r="Y1021">
        <v>7731.0454262045796</v>
      </c>
      <c r="Z1021">
        <v>7447.9332444095198</v>
      </c>
      <c r="AA1021">
        <v>7857.6832035411317</v>
      </c>
      <c r="AB1021">
        <v>1382.7093019436661</v>
      </c>
      <c r="AC1021">
        <v>1367.366668268721</v>
      </c>
      <c r="AD1021">
        <v>1170.7806809025119</v>
      </c>
      <c r="AE1021">
        <v>1626.7718230477319</v>
      </c>
      <c r="AF1021">
        <v>62.3031036257483</v>
      </c>
      <c r="AG1021">
        <v>62.003031774775927</v>
      </c>
      <c r="AH1021">
        <v>61.011348605477153</v>
      </c>
      <c r="AI1021">
        <v>64.409059081892778</v>
      </c>
      <c r="AJ1021">
        <v>0.53757623351945649</v>
      </c>
      <c r="AK1021">
        <v>0.53757625644614371</v>
      </c>
      <c r="AL1021">
        <v>0.53757097507507012</v>
      </c>
      <c r="AM1021">
        <v>0.53758146160318909</v>
      </c>
      <c r="AN1021">
        <v>0.97694577885951095</v>
      </c>
      <c r="AO1021">
        <v>0.97694577885951062</v>
      </c>
      <c r="AP1021">
        <v>0.97694577885951062</v>
      </c>
      <c r="AQ1021">
        <v>0.97694577885951062</v>
      </c>
      <c r="AR1021">
        <v>13.519213344491609</v>
      </c>
      <c r="AS1021">
        <v>13.519213344491609</v>
      </c>
      <c r="AT1021">
        <v>13.519213344491609</v>
      </c>
      <c r="AU1021">
        <v>13.519213344491609</v>
      </c>
      <c r="AV1021" t="str">
        <f>VLOOKUP(Sheet1[[#This Row],[NPDES ID2]],Combined_Sheet__Major_Only___2[[NPDES ID2]:[ECHO BFR]],3,FALSE)</f>
        <v>TX</v>
      </c>
      <c r="AW1021" t="s">
        <v>41</v>
      </c>
      <c r="AX1021" t="str">
        <f>VLOOKUP(Sheet1[[#This Row],[NPDES ID2]],Combined_Sheet__Major_Only___2[[NPDES ID2]:[ECHO BFR]],27,FALSE)</f>
        <v>-</v>
      </c>
      <c r="AY1021" t="str">
        <f>VLOOKUP(Sheet1[[#This Row],[NPDES ID2]],Combined_Sheet__Major_Only___2[[NPDES ID2]:[ECHO BFR]],28,FALSE)</f>
        <v>-</v>
      </c>
      <c r="AZ1021" t="str">
        <f>VLOOKUP(Sheet1[[#This Row],[NPDES ID2]],Combined_Sheet__Major_Only___2[[NPDES ID2]:[ECHO BFR]],29,FALSE)</f>
        <v>thickening</v>
      </c>
      <c r="BA1021">
        <f>VLOOKUP(Sheet1[[#This Row],[NPDES ID2]],Combined_Sheet__Major_Only___2[[NPDES ID2]:[ECHO BFR]],17,FALSE)</f>
        <v>29.841305999999999</v>
      </c>
      <c r="BB1021">
        <f>VLOOKUP(Sheet1[[#This Row],[NPDES ID2]],Combined_Sheet__Major_Only___2[[NPDES ID2]:[ECHO BFR]],18,FALSE)</f>
        <v>-94.846861000000004</v>
      </c>
      <c r="BC1021" t="str">
        <f>IF(ISNUMBER(SEARCH("aerobic",$AW1021)),"aerobic","")</f>
        <v>aerobic</v>
      </c>
      <c r="BD1021" t="str">
        <f>IF(ISNUMBER(SEARCH("anaer",$AW1021)),"anaer","")</f>
        <v/>
      </c>
      <c r="BE1021" t="str">
        <f>IF(ISNUMBER(SEARCH("thickening",$AZ1021)),"thickening","")</f>
        <v>thickening</v>
      </c>
      <c r="BF1021" s="2" t="str">
        <f>IF(ISNUMBER(SEARCH("airDry",$AW1021)),"airDry","")</f>
        <v/>
      </c>
      <c r="BG1021" s="2" t="str">
        <f>IF(ISNUMBER(SEARCH("heatDry",$AY1021)),"heatDry","")</f>
        <v/>
      </c>
      <c r="BH1021" s="2" t="str">
        <f>IF(AND(ISNUMBER(SEARCH("aerobic",$AW1021)),ISNUMBER(SEARCH("anaer",$AW1021))),"Combined Aer and Anaer.","")</f>
        <v/>
      </c>
    </row>
    <row r="1022" spans="1:60" x14ac:dyDescent="0.25">
      <c r="A1022" s="4">
        <v>631</v>
      </c>
      <c r="B1022" t="s">
        <v>3116</v>
      </c>
      <c r="C1022">
        <v>321.51</v>
      </c>
      <c r="D1022">
        <v>457.60167491352001</v>
      </c>
      <c r="E1022">
        <v>462.88242565144219</v>
      </c>
      <c r="F1022">
        <v>349.89106623174757</v>
      </c>
      <c r="G1022">
        <v>581.0722357840724</v>
      </c>
      <c r="H1022">
        <v>-117.8794940015021</v>
      </c>
      <c r="I1022">
        <v>-120.20208578643719</v>
      </c>
      <c r="J1022">
        <v>-135.77940700083249</v>
      </c>
      <c r="K1022">
        <v>-94.46633594752852</v>
      </c>
      <c r="L1022">
        <v>208.19060220547971</v>
      </c>
      <c r="M1022">
        <v>207.23733101532221</v>
      </c>
      <c r="N1022">
        <v>204.08017236269561</v>
      </c>
      <c r="O1022">
        <v>214.88918179701099</v>
      </c>
      <c r="P1022">
        <v>7.5290147437811337</v>
      </c>
      <c r="Q1022">
        <v>7.6127635869754071</v>
      </c>
      <c r="R1022">
        <v>6.2592484634234387</v>
      </c>
      <c r="S1022">
        <v>8.5813676247739714</v>
      </c>
      <c r="T1022">
        <v>108978.60592369099</v>
      </c>
      <c r="U1022">
        <v>108978.5246777853</v>
      </c>
      <c r="V1022">
        <v>108905.7610631955</v>
      </c>
      <c r="W1022">
        <v>109051.9542689775</v>
      </c>
      <c r="X1022">
        <v>7575.4828413165869</v>
      </c>
      <c r="Y1022">
        <v>7607.0990846858176</v>
      </c>
      <c r="Z1022">
        <v>7341.9450421151223</v>
      </c>
      <c r="AA1022">
        <v>7725.7876011041044</v>
      </c>
      <c r="AB1022">
        <v>1178.185384457161</v>
      </c>
      <c r="AC1022">
        <v>1168.812809534388</v>
      </c>
      <c r="AD1022">
        <v>1020.2304838520751</v>
      </c>
      <c r="AE1022">
        <v>1357.142440574474</v>
      </c>
      <c r="AF1022">
        <v>63.460291696874471</v>
      </c>
      <c r="AG1022">
        <v>63.169197821370602</v>
      </c>
      <c r="AH1022">
        <v>62.208436604372601</v>
      </c>
      <c r="AI1022">
        <v>65.501746652582995</v>
      </c>
      <c r="AJ1022">
        <v>0.55171000213327925</v>
      </c>
      <c r="AK1022">
        <v>0.55171004807673862</v>
      </c>
      <c r="AL1022">
        <v>0.5516994551045854</v>
      </c>
      <c r="AM1022">
        <v>0.55172048837894716</v>
      </c>
      <c r="AN1022">
        <v>0.97700104779815378</v>
      </c>
      <c r="AO1022">
        <v>0.97700104779815367</v>
      </c>
      <c r="AP1022">
        <v>0.97700104779815367</v>
      </c>
      <c r="AQ1022">
        <v>0.97700104779815367</v>
      </c>
      <c r="AR1022">
        <v>14.999194981121001</v>
      </c>
      <c r="AS1022">
        <v>14.999194981121001</v>
      </c>
      <c r="AT1022">
        <v>14.999194981121001</v>
      </c>
      <c r="AU1022">
        <v>14.999194981121001</v>
      </c>
      <c r="AV1022" t="str">
        <f>VLOOKUP(Sheet1[[#This Row],[NPDES ID2]],Combined_Sheet__Major_Only___2[[NPDES ID2]:[ECHO BFR]],3,FALSE)</f>
        <v>NE</v>
      </c>
      <c r="AW1022" t="s">
        <v>41</v>
      </c>
      <c r="AX1022" t="str">
        <f>VLOOKUP(Sheet1[[#This Row],[NPDES ID2]],Combined_Sheet__Major_Only___2[[NPDES ID2]:[ECHO BFR]],27,FALSE)</f>
        <v>-</v>
      </c>
      <c r="AY1022" t="str">
        <f>VLOOKUP(Sheet1[[#This Row],[NPDES ID2]],Combined_Sheet__Major_Only___2[[NPDES ID2]:[ECHO BFR]],28,FALSE)</f>
        <v>highTempCompost</v>
      </c>
      <c r="AZ1022" t="str">
        <f>VLOOKUP(Sheet1[[#This Row],[NPDES ID2]],Combined_Sheet__Major_Only___2[[NPDES ID2]:[ECHO BFR]],29,FALSE)</f>
        <v>thickening</v>
      </c>
      <c r="BA1022">
        <f>VLOOKUP(Sheet1[[#This Row],[NPDES ID2]],Combined_Sheet__Major_Only___2[[NPDES ID2]:[ECHO BFR]],17,FALSE)</f>
        <v>41.837800000000001</v>
      </c>
      <c r="BB1022">
        <f>VLOOKUP(Sheet1[[#This Row],[NPDES ID2]],Combined_Sheet__Major_Only___2[[NPDES ID2]:[ECHO BFR]],18,FALSE)</f>
        <v>-103.6067</v>
      </c>
      <c r="BC1022" t="str">
        <f>IF(ISNUMBER(SEARCH("aerobic",$AW1022)),"aerobic","")</f>
        <v>aerobic</v>
      </c>
      <c r="BD1022" t="str">
        <f>IF(ISNUMBER(SEARCH("anaer",$AW1022)),"anaer","")</f>
        <v/>
      </c>
      <c r="BE1022" t="str">
        <f>IF(ISNUMBER(SEARCH("thickening",$AZ1022)),"thickening","")</f>
        <v>thickening</v>
      </c>
      <c r="BF1022" s="3" t="str">
        <f>IF(ISNUMBER(SEARCH("airDry",$AW1022)),"airDry","")</f>
        <v/>
      </c>
      <c r="BG1022" s="3" t="str">
        <f>IF(ISNUMBER(SEARCH("heatDry",$AY1022)),"heatDry","")</f>
        <v/>
      </c>
      <c r="BH1022" s="3" t="str">
        <f>IF(AND(ISNUMBER(SEARCH("aerobic",$AW1022)),ISNUMBER(SEARCH("anaer",$AW1022))),"Combined Aer and Anaer.","")</f>
        <v/>
      </c>
    </row>
    <row r="1023" spans="1:60" x14ac:dyDescent="0.25">
      <c r="A1023" s="4">
        <v>1053</v>
      </c>
      <c r="B1023" t="s">
        <v>5084</v>
      </c>
      <c r="C1023">
        <v>395</v>
      </c>
      <c r="D1023">
        <v>435.67764878171079</v>
      </c>
      <c r="E1023">
        <v>440.83515947020311</v>
      </c>
      <c r="F1023">
        <v>333.13539373284931</v>
      </c>
      <c r="G1023">
        <v>537.07316535316522</v>
      </c>
      <c r="H1023">
        <v>-124.193297883779</v>
      </c>
      <c r="I1023">
        <v>-126.7472212227305</v>
      </c>
      <c r="J1023">
        <v>-142.82448738022291</v>
      </c>
      <c r="K1023">
        <v>-101.14765719030559</v>
      </c>
      <c r="L1023">
        <v>243.58470432727341</v>
      </c>
      <c r="M1023">
        <v>242.31716460662389</v>
      </c>
      <c r="N1023">
        <v>238.11847583090909</v>
      </c>
      <c r="O1023">
        <v>252.49253183174059</v>
      </c>
      <c r="P1023">
        <v>9.2752849852423012</v>
      </c>
      <c r="Q1023">
        <v>9.3635275022713724</v>
      </c>
      <c r="R1023">
        <v>7.7611915573405961</v>
      </c>
      <c r="S1023">
        <v>10.566852577361759</v>
      </c>
      <c r="T1023">
        <v>109025.7102637349</v>
      </c>
      <c r="U1023">
        <v>109025.62898329461</v>
      </c>
      <c r="V1023">
        <v>108952.8344395803</v>
      </c>
      <c r="W1023">
        <v>109099.08978669329</v>
      </c>
      <c r="X1023">
        <v>7958.7981603118706</v>
      </c>
      <c r="Y1023">
        <v>7996.7618363002839</v>
      </c>
      <c r="Z1023">
        <v>7680.1100792519419</v>
      </c>
      <c r="AA1023">
        <v>8138.3995775310423</v>
      </c>
      <c r="AB1023">
        <v>1306.927955788962</v>
      </c>
      <c r="AC1023">
        <v>1293.929740555639</v>
      </c>
      <c r="AD1023">
        <v>1122.460345646761</v>
      </c>
      <c r="AE1023">
        <v>1514.2264167814219</v>
      </c>
      <c r="AF1023">
        <v>60.435338753069964</v>
      </c>
      <c r="AG1023">
        <v>60.120219325698677</v>
      </c>
      <c r="AH1023">
        <v>59.080434345491931</v>
      </c>
      <c r="AI1023">
        <v>62.644960513718154</v>
      </c>
      <c r="AJ1023">
        <v>0.51477530471210731</v>
      </c>
      <c r="AK1023">
        <v>0.51477535953774556</v>
      </c>
      <c r="AL1023">
        <v>0.51476271215683933</v>
      </c>
      <c r="AM1023">
        <v>0.51478782477265705</v>
      </c>
      <c r="AN1023">
        <v>0.97701065680618637</v>
      </c>
      <c r="AO1023">
        <v>0.97701065680618637</v>
      </c>
      <c r="AP1023">
        <v>0.97701065680618637</v>
      </c>
      <c r="AQ1023">
        <v>0.97701065680618637</v>
      </c>
      <c r="AR1023">
        <v>13.822341232828879</v>
      </c>
      <c r="AS1023">
        <v>13.822341232828879</v>
      </c>
      <c r="AT1023">
        <v>13.822341232828879</v>
      </c>
      <c r="AU1023">
        <v>13.822341232828879</v>
      </c>
      <c r="AV1023" t="str">
        <f>VLOOKUP(Sheet1[[#This Row],[NPDES ID2]],Combined_Sheet__Major_Only___2[[NPDES ID2]:[ECHO BFR]],3,FALSE)</f>
        <v>IL</v>
      </c>
      <c r="AW1023" t="s">
        <v>41</v>
      </c>
      <c r="AX1023" t="str">
        <f>VLOOKUP(Sheet1[[#This Row],[NPDES ID2]],Combined_Sheet__Major_Only___2[[NPDES ID2]:[ECHO BFR]],27,FALSE)</f>
        <v>other</v>
      </c>
      <c r="AY1023" t="str">
        <f>VLOOKUP(Sheet1[[#This Row],[NPDES ID2]],Combined_Sheet__Major_Only___2[[NPDES ID2]:[ECHO BFR]],28,FALSE)</f>
        <v>-</v>
      </c>
      <c r="AZ1023" t="str">
        <f>VLOOKUP(Sheet1[[#This Row],[NPDES ID2]],Combined_Sheet__Major_Only___2[[NPDES ID2]:[ECHO BFR]],29,FALSE)</f>
        <v>thickening</v>
      </c>
      <c r="BA1023">
        <f>VLOOKUP(Sheet1[[#This Row],[NPDES ID2]],Combined_Sheet__Major_Only___2[[NPDES ID2]:[ECHO BFR]],17,FALSE)</f>
        <v>38.72307</v>
      </c>
      <c r="BB1023">
        <f>VLOOKUP(Sheet1[[#This Row],[NPDES ID2]],Combined_Sheet__Major_Only___2[[NPDES ID2]:[ECHO BFR]],18,FALSE)</f>
        <v>-89.652540000000002</v>
      </c>
      <c r="BC1023" t="str">
        <f>IF(ISNUMBER(SEARCH("aerobic",$AW1023)),"aerobic","")</f>
        <v>aerobic</v>
      </c>
      <c r="BD1023" t="str">
        <f>IF(ISNUMBER(SEARCH("anaer",$AW1023)),"anaer","")</f>
        <v/>
      </c>
      <c r="BE1023" t="str">
        <f>IF(ISNUMBER(SEARCH("thickening",$AZ1023)),"thickening","")</f>
        <v>thickening</v>
      </c>
      <c r="BF1023" s="3" t="str">
        <f>IF(ISNUMBER(SEARCH("airDry",$AW1023)),"airDry","")</f>
        <v/>
      </c>
      <c r="BG1023" s="3" t="str">
        <f>IF(ISNUMBER(SEARCH("heatDry",$AY1023)),"heatDry","")</f>
        <v/>
      </c>
      <c r="BH1023" s="3" t="str">
        <f>IF(AND(ISNUMBER(SEARCH("aerobic",$AW1023)),ISNUMBER(SEARCH("anaer",$AW1023))),"Combined Aer and Anaer.","")</f>
        <v/>
      </c>
    </row>
    <row r="1024" spans="1:60" x14ac:dyDescent="0.25">
      <c r="A1024" s="4">
        <v>2067</v>
      </c>
      <c r="B1024" t="s">
        <v>9722</v>
      </c>
      <c r="C1024">
        <v>1139</v>
      </c>
      <c r="D1024">
        <v>397.32087499102852</v>
      </c>
      <c r="E1024">
        <v>397.71568650936172</v>
      </c>
      <c r="F1024">
        <v>335.11791445288259</v>
      </c>
      <c r="G1024">
        <v>468.17144726958838</v>
      </c>
      <c r="H1024">
        <v>-117.2343505879015</v>
      </c>
      <c r="I1024">
        <v>-119.665526409967</v>
      </c>
      <c r="J1024">
        <v>-135.22929879470709</v>
      </c>
      <c r="K1024">
        <v>-94.103730666796181</v>
      </c>
      <c r="L1024">
        <v>739.2686899700999</v>
      </c>
      <c r="M1024">
        <v>735.91033689682695</v>
      </c>
      <c r="N1024">
        <v>724.75936291321523</v>
      </c>
      <c r="O1024">
        <v>762.90427056223257</v>
      </c>
      <c r="P1024">
        <v>26.6674412125423</v>
      </c>
      <c r="Q1024">
        <v>26.970984314774729</v>
      </c>
      <c r="R1024">
        <v>22.163742434641179</v>
      </c>
      <c r="S1024">
        <v>30.392750863949761</v>
      </c>
      <c r="T1024">
        <v>109154.6176361456</v>
      </c>
      <c r="U1024">
        <v>109154.5362611967</v>
      </c>
      <c r="V1024">
        <v>109081.6570757665</v>
      </c>
      <c r="W1024">
        <v>109228.0824810034</v>
      </c>
      <c r="X1024">
        <v>7570.0306907200138</v>
      </c>
      <c r="Y1024">
        <v>7601.3777805735044</v>
      </c>
      <c r="Z1024">
        <v>7338.1355404678834</v>
      </c>
      <c r="AA1024">
        <v>7719.3362828000718</v>
      </c>
      <c r="AB1024">
        <v>1408.2790503050151</v>
      </c>
      <c r="AC1024">
        <v>1392.2412656612539</v>
      </c>
      <c r="AD1024">
        <v>1186.0973077012311</v>
      </c>
      <c r="AE1024">
        <v>1668.2550290937729</v>
      </c>
      <c r="AF1024">
        <v>63.612071660519803</v>
      </c>
      <c r="AG1024">
        <v>63.321152733684187</v>
      </c>
      <c r="AH1024">
        <v>62.367616710248861</v>
      </c>
      <c r="AI1024">
        <v>65.644376017141695</v>
      </c>
      <c r="AJ1024">
        <v>0.55356421245116205</v>
      </c>
      <c r="AK1024">
        <v>0.55356438348321624</v>
      </c>
      <c r="AL1024">
        <v>0.55352475103891974</v>
      </c>
      <c r="AM1024">
        <v>0.55360344879366152</v>
      </c>
      <c r="AN1024">
        <v>0.97703691214492094</v>
      </c>
      <c r="AO1024">
        <v>0.9770369121449205</v>
      </c>
      <c r="AP1024">
        <v>0.9770369121449205</v>
      </c>
      <c r="AQ1024">
        <v>0.9770369121449205</v>
      </c>
      <c r="AR1024">
        <v>13.530772069905</v>
      </c>
      <c r="AS1024">
        <v>13.530772069905</v>
      </c>
      <c r="AT1024">
        <v>13.530772069905</v>
      </c>
      <c r="AU1024">
        <v>13.530772069905</v>
      </c>
      <c r="AV1024" t="str">
        <f>VLOOKUP(Sheet1[[#This Row],[NPDES ID2]],Combined_Sheet__Major_Only___2[[NPDES ID2]:[ECHO BFR]],3,FALSE)</f>
        <v>FL</v>
      </c>
      <c r="AW1024" t="s">
        <v>41</v>
      </c>
      <c r="AX1024" t="str">
        <f>VLOOKUP(Sheet1[[#This Row],[NPDES ID2]],Combined_Sheet__Major_Only___2[[NPDES ID2]:[ECHO BFR]],27,FALSE)</f>
        <v>-</v>
      </c>
      <c r="AY1024" t="str">
        <f>VLOOKUP(Sheet1[[#This Row],[NPDES ID2]],Combined_Sheet__Major_Only___2[[NPDES ID2]:[ECHO BFR]],28,FALSE)</f>
        <v>-</v>
      </c>
      <c r="AZ1024" t="str">
        <f>VLOOKUP(Sheet1[[#This Row],[NPDES ID2]],Combined_Sheet__Major_Only___2[[NPDES ID2]:[ECHO BFR]],29,FALSE)</f>
        <v>thickening, preliminaryOps</v>
      </c>
      <c r="BA1024">
        <f>VLOOKUP(Sheet1[[#This Row],[NPDES ID2]],Combined_Sheet__Major_Only___2[[NPDES ID2]:[ECHO BFR]],17,FALSE)</f>
        <v>29.63392</v>
      </c>
      <c r="BB1024">
        <f>VLOOKUP(Sheet1[[#This Row],[NPDES ID2]],Combined_Sheet__Major_Only___2[[NPDES ID2]:[ECHO BFR]],18,FALSE)</f>
        <v>-82.326350000000005</v>
      </c>
      <c r="BC1024" t="str">
        <f>IF(ISNUMBER(SEARCH("aerobic",$AW1024)),"aerobic","")</f>
        <v>aerobic</v>
      </c>
      <c r="BD1024" t="str">
        <f>IF(ISNUMBER(SEARCH("anaer",$AW1024)),"anaer","")</f>
        <v/>
      </c>
      <c r="BE1024" t="str">
        <f>IF(ISNUMBER(SEARCH("thickening",$AZ1024)),"thickening","")</f>
        <v>thickening</v>
      </c>
      <c r="BF1024" s="3" t="str">
        <f>IF(ISNUMBER(SEARCH("airDry",$AW1024)),"airDry","")</f>
        <v/>
      </c>
      <c r="BG1024" s="3" t="str">
        <f>IF(ISNUMBER(SEARCH("heatDry",$AY1024)),"heatDry","")</f>
        <v/>
      </c>
      <c r="BH1024" s="3" t="str">
        <f>IF(AND(ISNUMBER(SEARCH("aerobic",$AW1024)),ISNUMBER(SEARCH("anaer",$AW1024))),"Combined Aer and Anaer.","")</f>
        <v/>
      </c>
    </row>
    <row r="1025" spans="1:60" x14ac:dyDescent="0.25">
      <c r="A1025" s="4">
        <v>2327</v>
      </c>
      <c r="B1025" t="s">
        <v>10863</v>
      </c>
      <c r="C1025">
        <v>381</v>
      </c>
      <c r="D1025">
        <v>417.67449292255549</v>
      </c>
      <c r="E1025">
        <v>422.81399319661722</v>
      </c>
      <c r="F1025">
        <v>321.1579592413018</v>
      </c>
      <c r="G1025">
        <v>517.76054654384973</v>
      </c>
      <c r="H1025">
        <v>-116.7649212213135</v>
      </c>
      <c r="I1025">
        <v>-119.13429556013639</v>
      </c>
      <c r="J1025">
        <v>-134.7410583758089</v>
      </c>
      <c r="K1025">
        <v>-93.314984452638669</v>
      </c>
      <c r="L1025">
        <v>248.84854437246921</v>
      </c>
      <c r="M1025">
        <v>247.73592952181269</v>
      </c>
      <c r="N1025">
        <v>244.05031523437219</v>
      </c>
      <c r="O1025">
        <v>256.66775442419009</v>
      </c>
      <c r="P1025">
        <v>8.9175819153412448</v>
      </c>
      <c r="Q1025">
        <v>9.0254835823674675</v>
      </c>
      <c r="R1025">
        <v>7.4048662651384296</v>
      </c>
      <c r="S1025">
        <v>10.15934344542376</v>
      </c>
      <c r="T1025">
        <v>109270.23306216289</v>
      </c>
      <c r="U1025">
        <v>109270.15160245031</v>
      </c>
      <c r="V1025">
        <v>109197.1965029134</v>
      </c>
      <c r="W1025">
        <v>109343.7744311757</v>
      </c>
      <c r="X1025">
        <v>7530.4644175191897</v>
      </c>
      <c r="Y1025">
        <v>7561.1121564587274</v>
      </c>
      <c r="Z1025">
        <v>7303.7427328440062</v>
      </c>
      <c r="AA1025">
        <v>7676.3650406142706</v>
      </c>
      <c r="AB1025">
        <v>1204.4926524070131</v>
      </c>
      <c r="AC1025">
        <v>1194.5622260173691</v>
      </c>
      <c r="AD1025">
        <v>1038.9814438273011</v>
      </c>
      <c r="AE1025">
        <v>1393.5564867015121</v>
      </c>
      <c r="AF1025">
        <v>64.009930633073665</v>
      </c>
      <c r="AG1025">
        <v>63.723114069607178</v>
      </c>
      <c r="AH1025">
        <v>62.777006972674222</v>
      </c>
      <c r="AI1025">
        <v>66.020748821005085</v>
      </c>
      <c r="AJ1025">
        <v>0.55842510319938976</v>
      </c>
      <c r="AK1025">
        <v>0.55842515862970932</v>
      </c>
      <c r="AL1025">
        <v>0.55841237380450393</v>
      </c>
      <c r="AM1025">
        <v>0.55843775928757433</v>
      </c>
      <c r="AN1025">
        <v>0.97706040927142856</v>
      </c>
      <c r="AO1025">
        <v>0.97706040927142823</v>
      </c>
      <c r="AP1025">
        <v>0.97706040927142823</v>
      </c>
      <c r="AQ1025">
        <v>0.97706040927142823</v>
      </c>
      <c r="AR1025">
        <v>14.8735242613705</v>
      </c>
      <c r="AS1025">
        <v>14.8735242613705</v>
      </c>
      <c r="AT1025">
        <v>14.8735242613705</v>
      </c>
      <c r="AU1025">
        <v>14.8735242613705</v>
      </c>
      <c r="AV1025" t="str">
        <f>VLOOKUP(Sheet1[[#This Row],[NPDES ID2]],Combined_Sheet__Major_Only___2[[NPDES ID2]:[ECHO BFR]],3,FALSE)</f>
        <v>TX</v>
      </c>
      <c r="AW1025" t="s">
        <v>41</v>
      </c>
      <c r="AX1025" t="str">
        <f>VLOOKUP(Sheet1[[#This Row],[NPDES ID2]],Combined_Sheet__Major_Only___2[[NPDES ID2]:[ECHO BFR]],27,FALSE)</f>
        <v>-</v>
      </c>
      <c r="AY1025" t="str">
        <f>VLOOKUP(Sheet1[[#This Row],[NPDES ID2]],Combined_Sheet__Major_Only___2[[NPDES ID2]:[ECHO BFR]],28,FALSE)</f>
        <v>-</v>
      </c>
      <c r="AZ1025" t="str">
        <f>VLOOKUP(Sheet1[[#This Row],[NPDES ID2]],Combined_Sheet__Major_Only___2[[NPDES ID2]:[ECHO BFR]],29,FALSE)</f>
        <v>thickening</v>
      </c>
      <c r="BA1025">
        <f>VLOOKUP(Sheet1[[#This Row],[NPDES ID2]],Combined_Sheet__Major_Only___2[[NPDES ID2]:[ECHO BFR]],17,FALSE)</f>
        <v>29.999002999999998</v>
      </c>
      <c r="BB1025">
        <f>VLOOKUP(Sheet1[[#This Row],[NPDES ID2]],Combined_Sheet__Major_Only___2[[NPDES ID2]:[ECHO BFR]],18,FALSE)</f>
        <v>-95.265123000000003</v>
      </c>
      <c r="BC1025" t="str">
        <f>IF(ISNUMBER(SEARCH("aerobic",$AW1025)),"aerobic","")</f>
        <v>aerobic</v>
      </c>
      <c r="BD1025" t="str">
        <f>IF(ISNUMBER(SEARCH("anaer",$AW1025)),"anaer","")</f>
        <v/>
      </c>
      <c r="BE1025" t="str">
        <f>IF(ISNUMBER(SEARCH("thickening",$AZ1025)),"thickening","")</f>
        <v>thickening</v>
      </c>
      <c r="BF1025" s="3" t="str">
        <f>IF(ISNUMBER(SEARCH("airDry",$AW1025)),"airDry","")</f>
        <v/>
      </c>
      <c r="BG1025" s="3" t="str">
        <f>IF(ISNUMBER(SEARCH("heatDry",$AY1025)),"heatDry","")</f>
        <v/>
      </c>
      <c r="BH1025" s="3" t="str">
        <f>IF(AND(ISNUMBER(SEARCH("aerobic",$AW1025)),ISNUMBER(SEARCH("anaer",$AW1025))),"Combined Aer and Anaer.","")</f>
        <v/>
      </c>
    </row>
    <row r="1026" spans="1:60" x14ac:dyDescent="0.25">
      <c r="A1026" s="4">
        <v>1631</v>
      </c>
      <c r="B1026" t="s">
        <v>7659</v>
      </c>
      <c r="C1026">
        <v>69</v>
      </c>
      <c r="D1026">
        <v>1617.252037533513</v>
      </c>
      <c r="E1026">
        <v>1616.9788768212311</v>
      </c>
      <c r="F1026">
        <v>1129.9849547491449</v>
      </c>
      <c r="G1026">
        <v>2135.884986326641</v>
      </c>
      <c r="H1026">
        <v>-124.84173281411999</v>
      </c>
      <c r="I1026">
        <v>-127.2919343258429</v>
      </c>
      <c r="J1026">
        <v>-143.56462535331809</v>
      </c>
      <c r="K1026">
        <v>-101.700608011081</v>
      </c>
      <c r="L1026">
        <v>42.389165047038333</v>
      </c>
      <c r="M1026">
        <v>42.166351639759817</v>
      </c>
      <c r="N1026">
        <v>41.42895797754813</v>
      </c>
      <c r="O1026">
        <v>43.95415571725627</v>
      </c>
      <c r="P1026">
        <v>1.6206084859448591</v>
      </c>
      <c r="Q1026">
        <v>1.6366163691369979</v>
      </c>
      <c r="R1026">
        <v>1.356701589360946</v>
      </c>
      <c r="S1026">
        <v>1.8469120963557191</v>
      </c>
      <c r="T1026">
        <v>109351.9363413551</v>
      </c>
      <c r="U1026">
        <v>109351.8548217417</v>
      </c>
      <c r="V1026">
        <v>109278.8460751121</v>
      </c>
      <c r="W1026">
        <v>109425.5317885702</v>
      </c>
      <c r="X1026">
        <v>8013.0020222323756</v>
      </c>
      <c r="Y1026">
        <v>8051.5996423016377</v>
      </c>
      <c r="Z1026">
        <v>7729.7522796189096</v>
      </c>
      <c r="AA1026">
        <v>8195.5383308339824</v>
      </c>
      <c r="AB1026">
        <v>1228.1093581772029</v>
      </c>
      <c r="AC1026">
        <v>1217.31039200698</v>
      </c>
      <c r="AD1026">
        <v>1065.451752086582</v>
      </c>
      <c r="AE1026">
        <v>1408.7447117867159</v>
      </c>
      <c r="AF1026">
        <v>60.205186212019413</v>
      </c>
      <c r="AG1026">
        <v>59.888616793070369</v>
      </c>
      <c r="AH1026">
        <v>58.841631840109777</v>
      </c>
      <c r="AI1026">
        <v>62.427854486002651</v>
      </c>
      <c r="AJ1026">
        <v>0.51196674344544113</v>
      </c>
      <c r="AK1026">
        <v>0.51196675283550996</v>
      </c>
      <c r="AL1026">
        <v>0.51196459090335833</v>
      </c>
      <c r="AM1026">
        <v>0.51196888354570957</v>
      </c>
      <c r="AN1026">
        <v>0.97707698527778875</v>
      </c>
      <c r="AO1026">
        <v>0.97707698527778863</v>
      </c>
      <c r="AP1026">
        <v>0.97707698527778863</v>
      </c>
      <c r="AQ1026">
        <v>0.97707698527778863</v>
      </c>
      <c r="AR1026">
        <v>14.3577356086929</v>
      </c>
      <c r="AS1026">
        <v>14.3577356086929</v>
      </c>
      <c r="AT1026">
        <v>14.3577356086929</v>
      </c>
      <c r="AU1026">
        <v>14.3577356086929</v>
      </c>
      <c r="AV1026" t="str">
        <f>VLOOKUP(Sheet1[[#This Row],[NPDES ID2]],Combined_Sheet__Major_Only___2[[NPDES ID2]:[ECHO BFR]],3,FALSE)</f>
        <v>NC</v>
      </c>
      <c r="AW1026" t="s">
        <v>41</v>
      </c>
      <c r="AX1026" t="str">
        <f>VLOOKUP(Sheet1[[#This Row],[NPDES ID2]],Combined_Sheet__Major_Only___2[[NPDES ID2]:[ECHO BFR]],27,FALSE)</f>
        <v>-</v>
      </c>
      <c r="AY1026" t="str">
        <f>VLOOKUP(Sheet1[[#This Row],[NPDES ID2]],Combined_Sheet__Major_Only___2[[NPDES ID2]:[ECHO BFR]],28,FALSE)</f>
        <v>-</v>
      </c>
      <c r="AZ1026" t="str">
        <f>VLOOKUP(Sheet1[[#This Row],[NPDES ID2]],Combined_Sheet__Major_Only___2[[NPDES ID2]:[ECHO BFR]],29,FALSE)</f>
        <v>thickening</v>
      </c>
      <c r="BA1026">
        <f>VLOOKUP(Sheet1[[#This Row],[NPDES ID2]],Combined_Sheet__Major_Only___2[[NPDES ID2]:[ECHO BFR]],17,FALSE)</f>
        <v>34.329051</v>
      </c>
      <c r="BB1026">
        <f>VLOOKUP(Sheet1[[#This Row],[NPDES ID2]],Combined_Sheet__Major_Only___2[[NPDES ID2]:[ECHO BFR]],18,FALSE)</f>
        <v>-78.679360000000003</v>
      </c>
      <c r="BC1026" t="str">
        <f>IF(ISNUMBER(SEARCH("aerobic",$AW1026)),"aerobic","")</f>
        <v>aerobic</v>
      </c>
      <c r="BD1026" t="str">
        <f>IF(ISNUMBER(SEARCH("anaer",$AW1026)),"anaer","")</f>
        <v/>
      </c>
      <c r="BE1026" t="str">
        <f>IF(ISNUMBER(SEARCH("thickening",$AZ1026)),"thickening","")</f>
        <v>thickening</v>
      </c>
      <c r="BF1026" s="3" t="str">
        <f>IF(ISNUMBER(SEARCH("airDry",$AW1026)),"airDry","")</f>
        <v/>
      </c>
      <c r="BG1026" s="3" t="str">
        <f>IF(ISNUMBER(SEARCH("heatDry",$AY1026)),"heatDry","")</f>
        <v/>
      </c>
      <c r="BH1026" s="3" t="str">
        <f>IF(AND(ISNUMBER(SEARCH("aerobic",$AW1026)),ISNUMBER(SEARCH("anaer",$AW1026))),"Combined Aer and Anaer.","")</f>
        <v/>
      </c>
    </row>
    <row r="1027" spans="1:60" x14ac:dyDescent="0.25">
      <c r="A1027" s="4">
        <v>593</v>
      </c>
      <c r="B1027" t="s">
        <v>2906</v>
      </c>
      <c r="C1027">
        <v>50</v>
      </c>
      <c r="D1027">
        <v>2161.6131320407831</v>
      </c>
      <c r="E1027">
        <v>2161.9673491273579</v>
      </c>
      <c r="F1027">
        <v>1501.163240291723</v>
      </c>
      <c r="G1027">
        <v>2860.6146458787589</v>
      </c>
      <c r="H1027">
        <v>-123.2500502891276</v>
      </c>
      <c r="I1027">
        <v>-125.7190376184892</v>
      </c>
      <c r="J1027">
        <v>-141.79410271373871</v>
      </c>
      <c r="K1027">
        <v>-100.01983337717191</v>
      </c>
      <c r="L1027">
        <v>31.088378022274721</v>
      </c>
      <c r="M1027">
        <v>30.92985557114169</v>
      </c>
      <c r="N1027">
        <v>30.40525325908224</v>
      </c>
      <c r="O1027">
        <v>32.201774535378043</v>
      </c>
      <c r="P1027">
        <v>1.173592322543946</v>
      </c>
      <c r="Q1027">
        <v>1.183776312672578</v>
      </c>
      <c r="R1027">
        <v>0.98095542403245706</v>
      </c>
      <c r="S1027">
        <v>1.336047137382808</v>
      </c>
      <c r="T1027">
        <v>109681.7827616927</v>
      </c>
      <c r="U1027">
        <v>109681.70100025171</v>
      </c>
      <c r="V1027">
        <v>109608.4756735579</v>
      </c>
      <c r="W1027">
        <v>109755.5965294162</v>
      </c>
      <c r="X1027">
        <v>7940.9318730285913</v>
      </c>
      <c r="Y1027">
        <v>7978.0164811370014</v>
      </c>
      <c r="Z1027">
        <v>7668.5743466193398</v>
      </c>
      <c r="AA1027">
        <v>8116.3777463820979</v>
      </c>
      <c r="AB1027">
        <v>1437.2923707245241</v>
      </c>
      <c r="AC1027">
        <v>1420.3331801897421</v>
      </c>
      <c r="AD1027">
        <v>1215.496538469263</v>
      </c>
      <c r="AE1027">
        <v>1691.2354566324011</v>
      </c>
      <c r="AF1027">
        <v>60.933438989840333</v>
      </c>
      <c r="AG1027">
        <v>60.622651034045887</v>
      </c>
      <c r="AH1027">
        <v>59.59468143349369</v>
      </c>
      <c r="AI1027">
        <v>63.115640839998981</v>
      </c>
      <c r="AJ1027">
        <v>0.52085445479411741</v>
      </c>
      <c r="AK1027">
        <v>0.52085446201359176</v>
      </c>
      <c r="AL1027">
        <v>0.52085279999407974</v>
      </c>
      <c r="AM1027">
        <v>0.5208561000273787</v>
      </c>
      <c r="AN1027">
        <v>0.97714366183696699</v>
      </c>
      <c r="AO1027">
        <v>0.97714366183696699</v>
      </c>
      <c r="AP1027">
        <v>0.97714366183696699</v>
      </c>
      <c r="AQ1027">
        <v>0.97714366183696699</v>
      </c>
      <c r="AR1027">
        <v>13.164805185455959</v>
      </c>
      <c r="AS1027">
        <v>13.164805185455959</v>
      </c>
      <c r="AT1027">
        <v>13.164805185455959</v>
      </c>
      <c r="AU1027">
        <v>13.164805185455959</v>
      </c>
      <c r="AV1027" t="str">
        <f>VLOOKUP(Sheet1[[#This Row],[NPDES ID2]],Combined_Sheet__Major_Only___2[[NPDES ID2]:[ECHO BFR]],3,FALSE)</f>
        <v>KY</v>
      </c>
      <c r="AW1027" t="s">
        <v>41</v>
      </c>
      <c r="AX1027" t="str">
        <f>VLOOKUP(Sheet1[[#This Row],[NPDES ID2]],Combined_Sheet__Major_Only___2[[NPDES ID2]:[ECHO BFR]],27,FALSE)</f>
        <v>-</v>
      </c>
      <c r="AY1027" t="str">
        <f>VLOOKUP(Sheet1[[#This Row],[NPDES ID2]],Combined_Sheet__Major_Only___2[[NPDES ID2]:[ECHO BFR]],28,FALSE)</f>
        <v>-</v>
      </c>
      <c r="AZ1027" t="str">
        <f>VLOOKUP(Sheet1[[#This Row],[NPDES ID2]],Combined_Sheet__Major_Only___2[[NPDES ID2]:[ECHO BFR]],29,FALSE)</f>
        <v>preliminaryOps, thickening</v>
      </c>
      <c r="BA1027">
        <f>VLOOKUP(Sheet1[[#This Row],[NPDES ID2]],Combined_Sheet__Major_Only___2[[NPDES ID2]:[ECHO BFR]],17,FALSE)</f>
        <v>36.946111000000002</v>
      </c>
      <c r="BB1027">
        <f>VLOOKUP(Sheet1[[#This Row],[NPDES ID2]],Combined_Sheet__Major_Only___2[[NPDES ID2]:[ECHO BFR]],18,FALSE)</f>
        <v>-85.020832999999996</v>
      </c>
      <c r="BC1027" t="str">
        <f>IF(ISNUMBER(SEARCH("aerobic",$AW1027)),"aerobic","")</f>
        <v>aerobic</v>
      </c>
      <c r="BD1027" t="str">
        <f>IF(ISNUMBER(SEARCH("anaer",$AW1027)),"anaer","")</f>
        <v/>
      </c>
      <c r="BE1027" t="str">
        <f>IF(ISNUMBER(SEARCH("thickening",$AZ1027)),"thickening","")</f>
        <v>thickening</v>
      </c>
      <c r="BF1027" s="3" t="str">
        <f>IF(ISNUMBER(SEARCH("airDry",$AW1027)),"airDry","")</f>
        <v/>
      </c>
      <c r="BG1027" s="3" t="str">
        <f>IF(ISNUMBER(SEARCH("heatDry",$AY1027)),"heatDry","")</f>
        <v/>
      </c>
      <c r="BH1027" s="3" t="str">
        <f>IF(AND(ISNUMBER(SEARCH("aerobic",$AW1027)),ISNUMBER(SEARCH("anaer",$AW1027))),"Combined Aer and Anaer.","")</f>
        <v/>
      </c>
    </row>
    <row r="1028" spans="1:60" x14ac:dyDescent="0.25">
      <c r="A1028" s="4">
        <v>1266</v>
      </c>
      <c r="B1028" t="s">
        <v>6041</v>
      </c>
      <c r="C1028">
        <v>204.76</v>
      </c>
      <c r="D1028">
        <v>661.95739944149364</v>
      </c>
      <c r="E1028">
        <v>658.92723118884555</v>
      </c>
      <c r="F1028">
        <v>485.39423956747288</v>
      </c>
      <c r="G1028">
        <v>859.18509793150031</v>
      </c>
      <c r="H1028">
        <v>-128.69126687656589</v>
      </c>
      <c r="I1028">
        <v>-131.07289951157571</v>
      </c>
      <c r="J1028">
        <v>-147.5639099556864</v>
      </c>
      <c r="K1028">
        <v>-105.80489145612979</v>
      </c>
      <c r="L1028">
        <v>122.2147942995428</v>
      </c>
      <c r="M1028">
        <v>121.52544221424959</v>
      </c>
      <c r="N1028">
        <v>119.24325035189921</v>
      </c>
      <c r="O1028">
        <v>127.0576845653668</v>
      </c>
      <c r="P1028">
        <v>4.8164166142649449</v>
      </c>
      <c r="Q1028">
        <v>4.8543344418220418</v>
      </c>
      <c r="R1028">
        <v>4.0469479081443902</v>
      </c>
      <c r="S1028">
        <v>5.5049254941765362</v>
      </c>
      <c r="T1028">
        <v>109931.1671907345</v>
      </c>
      <c r="U1028">
        <v>109931.0852464569</v>
      </c>
      <c r="V1028">
        <v>109857.6961717509</v>
      </c>
      <c r="W1028">
        <v>110005.1460223543</v>
      </c>
      <c r="X1028">
        <v>8291.6548339156834</v>
      </c>
      <c r="Y1028">
        <v>8334.3432596246348</v>
      </c>
      <c r="Z1028">
        <v>7977.2822660554493</v>
      </c>
      <c r="AA1028">
        <v>8494.4838522716345</v>
      </c>
      <c r="AB1028">
        <v>1260.5395454654231</v>
      </c>
      <c r="AC1028">
        <v>1249.3087339733729</v>
      </c>
      <c r="AD1028">
        <v>1095.5067310371189</v>
      </c>
      <c r="AE1028">
        <v>1444.0832220668269</v>
      </c>
      <c r="AF1028">
        <v>58.493947592325227</v>
      </c>
      <c r="AG1028">
        <v>58.163695878058277</v>
      </c>
      <c r="AH1028">
        <v>57.072375113729088</v>
      </c>
      <c r="AI1028">
        <v>60.81158959359653</v>
      </c>
      <c r="AJ1028">
        <v>0.49109192736451951</v>
      </c>
      <c r="AK1028">
        <v>0.4910919544750888</v>
      </c>
      <c r="AL1028">
        <v>0.49108570758228143</v>
      </c>
      <c r="AM1028">
        <v>0.49109811125608788</v>
      </c>
      <c r="AN1028">
        <v>0.97719381653487669</v>
      </c>
      <c r="AO1028">
        <v>0.97719381653487636</v>
      </c>
      <c r="AP1028">
        <v>0.97719381653487636</v>
      </c>
      <c r="AQ1028">
        <v>0.97719381653487636</v>
      </c>
      <c r="AR1028">
        <v>14.01928506596191</v>
      </c>
      <c r="AS1028">
        <v>14.01928506596191</v>
      </c>
      <c r="AT1028">
        <v>14.01928506596191</v>
      </c>
      <c r="AU1028">
        <v>14.01928506596191</v>
      </c>
      <c r="AV1028" t="str">
        <f>VLOOKUP(Sheet1[[#This Row],[NPDES ID2]],Combined_Sheet__Major_Only___2[[NPDES ID2]:[ECHO BFR]],3,FALSE)</f>
        <v>TX</v>
      </c>
      <c r="AW1028" t="s">
        <v>41</v>
      </c>
      <c r="AX1028" t="str">
        <f>VLOOKUP(Sheet1[[#This Row],[NPDES ID2]],Combined_Sheet__Major_Only___2[[NPDES ID2]:[ECHO BFR]],27,FALSE)</f>
        <v>other</v>
      </c>
      <c r="AY1028" t="str">
        <f>VLOOKUP(Sheet1[[#This Row],[NPDES ID2]],Combined_Sheet__Major_Only___2[[NPDES ID2]:[ECHO BFR]],28,FALSE)</f>
        <v>-</v>
      </c>
      <c r="AZ1028" t="str">
        <f>VLOOKUP(Sheet1[[#This Row],[NPDES ID2]],Combined_Sheet__Major_Only___2[[NPDES ID2]:[ECHO BFR]],29,FALSE)</f>
        <v>thickening</v>
      </c>
      <c r="BA1028">
        <f>VLOOKUP(Sheet1[[#This Row],[NPDES ID2]],Combined_Sheet__Major_Only___2[[NPDES ID2]:[ECHO BFR]],17,FALSE)</f>
        <v>29.815079000000001</v>
      </c>
      <c r="BB1028">
        <f>VLOOKUP(Sheet1[[#This Row],[NPDES ID2]],Combined_Sheet__Major_Only___2[[NPDES ID2]:[ECHO BFR]],18,FALSE)</f>
        <v>-95.704059999999998</v>
      </c>
      <c r="BC1028" t="str">
        <f>IF(ISNUMBER(SEARCH("aerobic",$AW1028)),"aerobic","")</f>
        <v>aerobic</v>
      </c>
      <c r="BD1028" t="str">
        <f>IF(ISNUMBER(SEARCH("anaer",$AW1028)),"anaer","")</f>
        <v/>
      </c>
      <c r="BE1028" t="str">
        <f>IF(ISNUMBER(SEARCH("thickening",$AZ1028)),"thickening","")</f>
        <v>thickening</v>
      </c>
      <c r="BF1028" s="2" t="str">
        <f>IF(ISNUMBER(SEARCH("airDry",$AW1028)),"airDry","")</f>
        <v/>
      </c>
      <c r="BG1028" s="2" t="str">
        <f>IF(ISNUMBER(SEARCH("heatDry",$AY1028)),"heatDry","")</f>
        <v/>
      </c>
      <c r="BH1028" s="2" t="str">
        <f>IF(AND(ISNUMBER(SEARCH("aerobic",$AW1028)),ISNUMBER(SEARCH("anaer",$AW1028))),"Combined Aer and Anaer.","")</f>
        <v/>
      </c>
    </row>
    <row r="1029" spans="1:60" x14ac:dyDescent="0.25">
      <c r="A1029" s="4">
        <v>1011</v>
      </c>
      <c r="B1029" t="s">
        <v>4889</v>
      </c>
      <c r="C1029">
        <v>455.4</v>
      </c>
      <c r="D1029">
        <v>427.17749295107069</v>
      </c>
      <c r="E1029">
        <v>431.63344133920009</v>
      </c>
      <c r="F1029">
        <v>328.90553720795799</v>
      </c>
      <c r="G1029">
        <v>522.83276380721418</v>
      </c>
      <c r="H1029">
        <v>-128.6039104526898</v>
      </c>
      <c r="I1029">
        <v>-131.0601222215937</v>
      </c>
      <c r="J1029">
        <v>-147.5615053002077</v>
      </c>
      <c r="K1029">
        <v>-105.8235361336898</v>
      </c>
      <c r="L1029">
        <v>271.74378145698103</v>
      </c>
      <c r="M1029">
        <v>270.21071627285858</v>
      </c>
      <c r="N1029">
        <v>265.1316868099222</v>
      </c>
      <c r="O1029">
        <v>282.51865727365163</v>
      </c>
      <c r="P1029">
        <v>10.71196333527161</v>
      </c>
      <c r="Q1029">
        <v>10.79610741657271</v>
      </c>
      <c r="R1029">
        <v>9.0010340151246506</v>
      </c>
      <c r="S1029">
        <v>12.243795044618899</v>
      </c>
      <c r="T1029">
        <v>110044.69593147479</v>
      </c>
      <c r="U1029">
        <v>110044.6139039633</v>
      </c>
      <c r="V1029">
        <v>109971.15028528649</v>
      </c>
      <c r="W1029">
        <v>110118.7499061032</v>
      </c>
      <c r="X1029">
        <v>8302.3641340694921</v>
      </c>
      <c r="Y1029">
        <v>8345.112708015502</v>
      </c>
      <c r="Z1029">
        <v>7987.3908839658834</v>
      </c>
      <c r="AA1029">
        <v>8505.6077098558981</v>
      </c>
      <c r="AB1029">
        <v>1478.665793466912</v>
      </c>
      <c r="AC1029">
        <v>1460.8623107851611</v>
      </c>
      <c r="AD1029">
        <v>1255.0316145935581</v>
      </c>
      <c r="AE1029">
        <v>1734.024248974888</v>
      </c>
      <c r="AF1029">
        <v>58.479956562646429</v>
      </c>
      <c r="AG1029">
        <v>58.149301983041482</v>
      </c>
      <c r="AH1029">
        <v>57.05853832260302</v>
      </c>
      <c r="AI1029">
        <v>60.798174924141897</v>
      </c>
      <c r="AJ1029">
        <v>0.49092130833688857</v>
      </c>
      <c r="AK1029">
        <v>0.49092137112469209</v>
      </c>
      <c r="AL1029">
        <v>0.49090688014785783</v>
      </c>
      <c r="AM1029">
        <v>0.49093565354464541</v>
      </c>
      <c r="AN1029">
        <v>0.97721657591592759</v>
      </c>
      <c r="AO1029">
        <v>0.97721657591592759</v>
      </c>
      <c r="AP1029">
        <v>0.97721657591592759</v>
      </c>
      <c r="AQ1029">
        <v>0.97721657591592759</v>
      </c>
      <c r="AR1029">
        <v>12.752158476346739</v>
      </c>
      <c r="AS1029">
        <v>12.752158476346739</v>
      </c>
      <c r="AT1029">
        <v>12.752158476346739</v>
      </c>
      <c r="AU1029">
        <v>12.752158476346739</v>
      </c>
      <c r="AV1029" t="str">
        <f>VLOOKUP(Sheet1[[#This Row],[NPDES ID2]],Combined_Sheet__Major_Only___2[[NPDES ID2]:[ECHO BFR]],3,FALSE)</f>
        <v>MA</v>
      </c>
      <c r="AW1029" t="s">
        <v>41</v>
      </c>
      <c r="AX1029" t="str">
        <f>VLOOKUP(Sheet1[[#This Row],[NPDES ID2]],Combined_Sheet__Major_Only___2[[NPDES ID2]:[ECHO BFR]],27,FALSE)</f>
        <v>other</v>
      </c>
      <c r="AY1029" t="str">
        <f>VLOOKUP(Sheet1[[#This Row],[NPDES ID2]],Combined_Sheet__Major_Only___2[[NPDES ID2]:[ECHO BFR]],28,FALSE)</f>
        <v>-</v>
      </c>
      <c r="AZ1029" t="str">
        <f>VLOOKUP(Sheet1[[#This Row],[NPDES ID2]],Combined_Sheet__Major_Only___2[[NPDES ID2]:[ECHO BFR]],29,FALSE)</f>
        <v>thickening</v>
      </c>
      <c r="BA1029">
        <f>VLOOKUP(Sheet1[[#This Row],[NPDES ID2]],Combined_Sheet__Major_Only___2[[NPDES ID2]:[ECHO BFR]],17,FALSE)</f>
        <v>42.560412999999997</v>
      </c>
      <c r="BB1029">
        <f>VLOOKUP(Sheet1[[#This Row],[NPDES ID2]],Combined_Sheet__Major_Only___2[[NPDES ID2]:[ECHO BFR]],18,FALSE)</f>
        <v>-71.603264999999993</v>
      </c>
      <c r="BC1029" t="str">
        <f>IF(ISNUMBER(SEARCH("aerobic",$AW1029)),"aerobic","")</f>
        <v>aerobic</v>
      </c>
      <c r="BD1029" t="str">
        <f>IF(ISNUMBER(SEARCH("anaer",$AW1029)),"anaer","")</f>
        <v/>
      </c>
      <c r="BE1029" t="str">
        <f>IF(ISNUMBER(SEARCH("thickening",$AZ1029)),"thickening","")</f>
        <v>thickening</v>
      </c>
      <c r="BF1029" s="3" t="str">
        <f>IF(ISNUMBER(SEARCH("airDry",$AW1029)),"airDry","")</f>
        <v/>
      </c>
      <c r="BG1029" s="3" t="str">
        <f>IF(ISNUMBER(SEARCH("heatDry",$AY1029)),"heatDry","")</f>
        <v/>
      </c>
      <c r="BH1029" s="3" t="str">
        <f>IF(AND(ISNUMBER(SEARCH("aerobic",$AW1029)),ISNUMBER(SEARCH("anaer",$AW1029))),"Combined Aer and Anaer.","")</f>
        <v/>
      </c>
    </row>
    <row r="1030" spans="1:60" x14ac:dyDescent="0.25">
      <c r="A1030" s="4">
        <v>1374</v>
      </c>
      <c r="B1030" t="s">
        <v>6521</v>
      </c>
      <c r="C1030">
        <v>150.18799999999999</v>
      </c>
      <c r="D1030">
        <v>749.99098175912013</v>
      </c>
      <c r="E1030">
        <v>749.25384983543972</v>
      </c>
      <c r="F1030">
        <v>539.3010226366946</v>
      </c>
      <c r="G1030">
        <v>978.28667226667528</v>
      </c>
      <c r="H1030">
        <v>-113.8714456052643</v>
      </c>
      <c r="I1030">
        <v>-116.2815051178565</v>
      </c>
      <c r="J1030">
        <v>-132.11281951142141</v>
      </c>
      <c r="K1030">
        <v>-90.189941390769519</v>
      </c>
      <c r="L1030">
        <v>100.46993889770479</v>
      </c>
      <c r="M1030">
        <v>100.050005303679</v>
      </c>
      <c r="N1030">
        <v>98.659830350654943</v>
      </c>
      <c r="O1030">
        <v>103.41999707234611</v>
      </c>
      <c r="P1030">
        <v>3.510258952411176</v>
      </c>
      <c r="Q1030">
        <v>3.5550751786864998</v>
      </c>
      <c r="R1030">
        <v>2.8955807106114291</v>
      </c>
      <c r="S1030">
        <v>4.0164388097383723</v>
      </c>
      <c r="T1030">
        <v>110077.7619953106</v>
      </c>
      <c r="U1030">
        <v>110077.67994355669</v>
      </c>
      <c r="V1030">
        <v>110004.19461341119</v>
      </c>
      <c r="W1030">
        <v>110151.83785588179</v>
      </c>
      <c r="X1030">
        <v>7406.514339364734</v>
      </c>
      <c r="Y1030">
        <v>7434.5646697547236</v>
      </c>
      <c r="Z1030">
        <v>7198.1384735264228</v>
      </c>
      <c r="AA1030">
        <v>7540.5568881022527</v>
      </c>
      <c r="AB1030">
        <v>1460.7657325291041</v>
      </c>
      <c r="AC1030">
        <v>1443.117933277377</v>
      </c>
      <c r="AD1030">
        <v>1218.727200283322</v>
      </c>
      <c r="AE1030">
        <v>1750.896032803729</v>
      </c>
      <c r="AF1030">
        <v>65.558892514144361</v>
      </c>
      <c r="AG1030">
        <v>65.284610721249464</v>
      </c>
      <c r="AH1030">
        <v>64.378308564514285</v>
      </c>
      <c r="AI1030">
        <v>67.483670724111434</v>
      </c>
      <c r="AJ1030">
        <v>0.57735548062582209</v>
      </c>
      <c r="AK1030">
        <v>0.57735550444249617</v>
      </c>
      <c r="AL1030">
        <v>0.57735001822349141</v>
      </c>
      <c r="AM1030">
        <v>0.57736091148791002</v>
      </c>
      <c r="AN1030">
        <v>0.97722319621018316</v>
      </c>
      <c r="AO1030">
        <v>0.97722319621018283</v>
      </c>
      <c r="AP1030">
        <v>0.97722319621018283</v>
      </c>
      <c r="AQ1030">
        <v>0.97722319621018283</v>
      </c>
      <c r="AR1030">
        <v>13.497682531436491</v>
      </c>
      <c r="AS1030">
        <v>13.49768253143648</v>
      </c>
      <c r="AT1030">
        <v>13.49768253143648</v>
      </c>
      <c r="AU1030">
        <v>13.49768253143648</v>
      </c>
      <c r="AV1030" t="str">
        <f>VLOOKUP(Sheet1[[#This Row],[NPDES ID2]],Combined_Sheet__Major_Only___2[[NPDES ID2]:[ECHO BFR]],3,FALSE)</f>
        <v>TX</v>
      </c>
      <c r="AW1030" t="s">
        <v>41</v>
      </c>
      <c r="AX1030" t="str">
        <f>VLOOKUP(Sheet1[[#This Row],[NPDES ID2]],Combined_Sheet__Major_Only___2[[NPDES ID2]:[ECHO BFR]],27,FALSE)</f>
        <v>-</v>
      </c>
      <c r="AY1030" t="str">
        <f>VLOOKUP(Sheet1[[#This Row],[NPDES ID2]],Combined_Sheet__Major_Only___2[[NPDES ID2]:[ECHO BFR]],28,FALSE)</f>
        <v>-</v>
      </c>
      <c r="AZ1030" t="str">
        <f>VLOOKUP(Sheet1[[#This Row],[NPDES ID2]],Combined_Sheet__Major_Only___2[[NPDES ID2]:[ECHO BFR]],29,FALSE)</f>
        <v>thickening</v>
      </c>
      <c r="BA1030">
        <f>VLOOKUP(Sheet1[[#This Row],[NPDES ID2]],Combined_Sheet__Major_Only___2[[NPDES ID2]:[ECHO BFR]],17,FALSE)</f>
        <v>30.082194000000001</v>
      </c>
      <c r="BB1030">
        <f>VLOOKUP(Sheet1[[#This Row],[NPDES ID2]],Combined_Sheet__Major_Only___2[[NPDES ID2]:[ECHO BFR]],18,FALSE)</f>
        <v>-97.796666999999999</v>
      </c>
      <c r="BC1030" t="str">
        <f>IF(ISNUMBER(SEARCH("aerobic",$AW1030)),"aerobic","")</f>
        <v>aerobic</v>
      </c>
      <c r="BD1030" t="str">
        <f>IF(ISNUMBER(SEARCH("anaer",$AW1030)),"anaer","")</f>
        <v/>
      </c>
      <c r="BE1030" t="str">
        <f>IF(ISNUMBER(SEARCH("thickening",$AZ1030)),"thickening","")</f>
        <v>thickening</v>
      </c>
      <c r="BF1030" s="2" t="str">
        <f>IF(ISNUMBER(SEARCH("airDry",$AW1030)),"airDry","")</f>
        <v/>
      </c>
      <c r="BG1030" s="2" t="str">
        <f>IF(ISNUMBER(SEARCH("heatDry",$AY1030)),"heatDry","")</f>
        <v/>
      </c>
      <c r="BH1030" s="2" t="str">
        <f>IF(AND(ISNUMBER(SEARCH("aerobic",$AW1030)),ISNUMBER(SEARCH("anaer",$AW1030))),"Combined Aer and Anaer.","")</f>
        <v/>
      </c>
    </row>
    <row r="1031" spans="1:60" x14ac:dyDescent="0.25">
      <c r="A1031" s="4">
        <v>1127</v>
      </c>
      <c r="B1031" t="s">
        <v>5420</v>
      </c>
      <c r="C1031">
        <v>316.3</v>
      </c>
      <c r="D1031">
        <v>459.33519161832061</v>
      </c>
      <c r="E1031">
        <v>464.62807298117559</v>
      </c>
      <c r="F1031">
        <v>350.60011802796731</v>
      </c>
      <c r="G1031">
        <v>584.49182537402589</v>
      </c>
      <c r="H1031">
        <v>-117.247269661486</v>
      </c>
      <c r="I1031">
        <v>-119.5885694258006</v>
      </c>
      <c r="J1031">
        <v>-135.1700511881528</v>
      </c>
      <c r="K1031">
        <v>-93.799687220967769</v>
      </c>
      <c r="L1031">
        <v>205.84322365751399</v>
      </c>
      <c r="M1031">
        <v>204.91352671297841</v>
      </c>
      <c r="N1031">
        <v>201.83444341602419</v>
      </c>
      <c r="O1031">
        <v>212.37614924688151</v>
      </c>
      <c r="P1031">
        <v>7.4048444956180557</v>
      </c>
      <c r="Q1031">
        <v>7.4913987107979034</v>
      </c>
      <c r="R1031">
        <v>6.1517961204239882</v>
      </c>
      <c r="S1031">
        <v>8.4375740309102767</v>
      </c>
      <c r="T1031">
        <v>110207.1276403269</v>
      </c>
      <c r="U1031">
        <v>110207.04549372831</v>
      </c>
      <c r="V1031">
        <v>110133.4752209611</v>
      </c>
      <c r="W1031">
        <v>110281.28912612129</v>
      </c>
      <c r="X1031">
        <v>7622.6273650812154</v>
      </c>
      <c r="Y1031">
        <v>7653.9837349161526</v>
      </c>
      <c r="Z1031">
        <v>7390.82686252454</v>
      </c>
      <c r="AA1031">
        <v>7771.7999087362423</v>
      </c>
      <c r="AB1031">
        <v>1195.2073702775569</v>
      </c>
      <c r="AC1031">
        <v>1185.661309636434</v>
      </c>
      <c r="AD1031">
        <v>1033.869908066933</v>
      </c>
      <c r="AE1031">
        <v>1378.625328914711</v>
      </c>
      <c r="AF1031">
        <v>63.778269214335353</v>
      </c>
      <c r="AG1031">
        <v>63.489695264449367</v>
      </c>
      <c r="AH1031">
        <v>62.537267678959317</v>
      </c>
      <c r="AI1031">
        <v>65.802032072340083</v>
      </c>
      <c r="AJ1031">
        <v>0.55559468338497042</v>
      </c>
      <c r="AK1031">
        <v>0.55559472925001829</v>
      </c>
      <c r="AL1031">
        <v>0.55558415452564536</v>
      </c>
      <c r="AM1031">
        <v>0.55560515156398249</v>
      </c>
      <c r="AN1031">
        <v>0.97724906011541979</v>
      </c>
      <c r="AO1031">
        <v>0.97724906011541957</v>
      </c>
      <c r="AP1031">
        <v>0.97724906011541957</v>
      </c>
      <c r="AQ1031">
        <v>0.97724906011541957</v>
      </c>
      <c r="AR1031">
        <v>14.999700393953519</v>
      </c>
      <c r="AS1031">
        <v>14.999700393953519</v>
      </c>
      <c r="AT1031">
        <v>14.999700393953519</v>
      </c>
      <c r="AU1031">
        <v>14.999700393953519</v>
      </c>
      <c r="AV1031" t="str">
        <f>VLOOKUP(Sheet1[[#This Row],[NPDES ID2]],Combined_Sheet__Major_Only___2[[NPDES ID2]:[ECHO BFR]],3,FALSE)</f>
        <v>CA</v>
      </c>
      <c r="AW1031" t="s">
        <v>41</v>
      </c>
      <c r="AX1031" t="str">
        <f>VLOOKUP(Sheet1[[#This Row],[NPDES ID2]],Combined_Sheet__Major_Only___2[[NPDES ID2]:[ECHO BFR]],27,FALSE)</f>
        <v>tempSludgeStore</v>
      </c>
      <c r="AY1031" t="str">
        <f>VLOOKUP(Sheet1[[#This Row],[NPDES ID2]],Combined_Sheet__Major_Only___2[[NPDES ID2]:[ECHO BFR]],28,FALSE)</f>
        <v>highTempCompost</v>
      </c>
      <c r="AZ1031" t="str">
        <f>VLOOKUP(Sheet1[[#This Row],[NPDES ID2]],Combined_Sheet__Major_Only___2[[NPDES ID2]:[ECHO BFR]],29,FALSE)</f>
        <v>thickening, preliminaryOps</v>
      </c>
      <c r="BA1031">
        <f>VLOOKUP(Sheet1[[#This Row],[NPDES ID2]],Combined_Sheet__Major_Only___2[[NPDES ID2]:[ECHO BFR]],17,FALSE)</f>
        <v>33.367899999999999</v>
      </c>
      <c r="BB1031">
        <f>VLOOKUP(Sheet1[[#This Row],[NPDES ID2]],Combined_Sheet__Major_Only___2[[NPDES ID2]:[ECHO BFR]],18,FALSE)</f>
        <v>-117.25796</v>
      </c>
      <c r="BC1031" t="str">
        <f>IF(ISNUMBER(SEARCH("aerobic",$AW1031)),"aerobic","")</f>
        <v>aerobic</v>
      </c>
      <c r="BD1031" t="str">
        <f>IF(ISNUMBER(SEARCH("anaer",$AW1031)),"anaer","")</f>
        <v/>
      </c>
      <c r="BE1031" t="str">
        <f>IF(ISNUMBER(SEARCH("thickening",$AZ1031)),"thickening","")</f>
        <v>thickening</v>
      </c>
      <c r="BF1031" s="3" t="str">
        <f>IF(ISNUMBER(SEARCH("airDry",$AW1031)),"airDry","")</f>
        <v/>
      </c>
      <c r="BG1031" s="3" t="str">
        <f>IF(ISNUMBER(SEARCH("heatDry",$AY1031)),"heatDry","")</f>
        <v/>
      </c>
      <c r="BH1031" s="3" t="str">
        <f>IF(AND(ISNUMBER(SEARCH("aerobic",$AW1031)),ISNUMBER(SEARCH("anaer",$AW1031))),"Combined Aer and Anaer.","")</f>
        <v/>
      </c>
    </row>
    <row r="1032" spans="1:60" x14ac:dyDescent="0.25">
      <c r="A1032" s="4">
        <v>1328</v>
      </c>
      <c r="B1032" t="s">
        <v>6314</v>
      </c>
      <c r="C1032">
        <v>170.39</v>
      </c>
      <c r="D1032">
        <v>670.428247615195</v>
      </c>
      <c r="E1032">
        <v>669.10785925357095</v>
      </c>
      <c r="F1032">
        <v>485.67600769010238</v>
      </c>
      <c r="G1032">
        <v>872.07900065913168</v>
      </c>
      <c r="H1032">
        <v>-112.44855906157891</v>
      </c>
      <c r="I1032">
        <v>-114.9048865938983</v>
      </c>
      <c r="J1032">
        <v>-130.8302882516098</v>
      </c>
      <c r="K1032">
        <v>-88.699322703306592</v>
      </c>
      <c r="L1032">
        <v>115.30956159537141</v>
      </c>
      <c r="M1032">
        <v>114.8436665812294</v>
      </c>
      <c r="N1032">
        <v>113.3012261436417</v>
      </c>
      <c r="O1032">
        <v>118.5826458197087</v>
      </c>
      <c r="P1032">
        <v>3.9795796321870038</v>
      </c>
      <c r="Q1032">
        <v>4.0326025369382883</v>
      </c>
      <c r="R1032">
        <v>3.2707594175911781</v>
      </c>
      <c r="S1032">
        <v>4.5659858256490926</v>
      </c>
      <c r="T1032">
        <v>110273.2533376028</v>
      </c>
      <c r="U1032">
        <v>110273.17114252409</v>
      </c>
      <c r="V1032">
        <v>110199.55745104171</v>
      </c>
      <c r="W1032">
        <v>110347.4585910265</v>
      </c>
      <c r="X1032">
        <v>7334.2793596227839</v>
      </c>
      <c r="Y1032">
        <v>7361.0618852501029</v>
      </c>
      <c r="Z1032">
        <v>7134.8247597049258</v>
      </c>
      <c r="AA1032">
        <v>7462.5805298768573</v>
      </c>
      <c r="AB1032">
        <v>1409.7623923983861</v>
      </c>
      <c r="AC1032">
        <v>1394.0149355769411</v>
      </c>
      <c r="AD1032">
        <v>1181.825503465215</v>
      </c>
      <c r="AE1032">
        <v>1682.4277015634809</v>
      </c>
      <c r="AF1032">
        <v>66.321217415298918</v>
      </c>
      <c r="AG1032">
        <v>66.052952400752645</v>
      </c>
      <c r="AH1032">
        <v>65.166735066529753</v>
      </c>
      <c r="AI1032">
        <v>68.203529922168656</v>
      </c>
      <c r="AJ1032">
        <v>0.58667538504957883</v>
      </c>
      <c r="AK1032">
        <v>0.58667541221397379</v>
      </c>
      <c r="AL1032">
        <v>0.58666915414516085</v>
      </c>
      <c r="AM1032">
        <v>0.58668157998461745</v>
      </c>
      <c r="AN1032">
        <v>0.97726225786741183</v>
      </c>
      <c r="AO1032">
        <v>0.97726225786741183</v>
      </c>
      <c r="AP1032">
        <v>0.97726225786741183</v>
      </c>
      <c r="AQ1032">
        <v>0.97726225786741183</v>
      </c>
      <c r="AR1032">
        <v>13.850677728533579</v>
      </c>
      <c r="AS1032">
        <v>13.85067772853359</v>
      </c>
      <c r="AT1032">
        <v>13.85067772853359</v>
      </c>
      <c r="AU1032">
        <v>13.85067772853359</v>
      </c>
      <c r="AV1032" t="str">
        <f>VLOOKUP(Sheet1[[#This Row],[NPDES ID2]],Combined_Sheet__Major_Only___2[[NPDES ID2]:[ECHO BFR]],3,FALSE)</f>
        <v>MO</v>
      </c>
      <c r="AW1032" t="s">
        <v>41</v>
      </c>
      <c r="AX1032" t="str">
        <f>VLOOKUP(Sheet1[[#This Row],[NPDES ID2]],Combined_Sheet__Major_Only___2[[NPDES ID2]:[ECHO BFR]],27,FALSE)</f>
        <v>-</v>
      </c>
      <c r="AY1032" t="str">
        <f>VLOOKUP(Sheet1[[#This Row],[NPDES ID2]],Combined_Sheet__Major_Only___2[[NPDES ID2]:[ECHO BFR]],28,FALSE)</f>
        <v>-</v>
      </c>
      <c r="AZ1032" t="str">
        <f>VLOOKUP(Sheet1[[#This Row],[NPDES ID2]],Combined_Sheet__Major_Only___2[[NPDES ID2]:[ECHO BFR]],29,FALSE)</f>
        <v>thickening</v>
      </c>
      <c r="BA1032">
        <f>VLOOKUP(Sheet1[[#This Row],[NPDES ID2]],Combined_Sheet__Major_Only___2[[NPDES ID2]:[ECHO BFR]],17,FALSE)</f>
        <v>38.965746000000003</v>
      </c>
      <c r="BB1032">
        <f>VLOOKUP(Sheet1[[#This Row],[NPDES ID2]],Combined_Sheet__Major_Only___2[[NPDES ID2]:[ECHO BFR]],18,FALSE)</f>
        <v>-90.934115000000006</v>
      </c>
      <c r="BC1032" t="str">
        <f>IF(ISNUMBER(SEARCH("aerobic",$AW1032)),"aerobic","")</f>
        <v>aerobic</v>
      </c>
      <c r="BD1032" t="str">
        <f>IF(ISNUMBER(SEARCH("anaer",$AW1032)),"anaer","")</f>
        <v/>
      </c>
      <c r="BE1032" t="str">
        <f>IF(ISNUMBER(SEARCH("thickening",$AZ1032)),"thickening","")</f>
        <v>thickening</v>
      </c>
      <c r="BF1032" s="2" t="str">
        <f>IF(ISNUMBER(SEARCH("airDry",$AW1032)),"airDry","")</f>
        <v/>
      </c>
      <c r="BG1032" s="2" t="str">
        <f>IF(ISNUMBER(SEARCH("heatDry",$AY1032)),"heatDry","")</f>
        <v/>
      </c>
      <c r="BH1032" s="2" t="str">
        <f>IF(AND(ISNUMBER(SEARCH("aerobic",$AW1032)),ISNUMBER(SEARCH("anaer",$AW1032))),"Combined Aer and Anaer.","")</f>
        <v/>
      </c>
    </row>
    <row r="1033" spans="1:60" x14ac:dyDescent="0.25">
      <c r="A1033" s="4">
        <v>2571</v>
      </c>
      <c r="B1033" t="s">
        <v>11916</v>
      </c>
      <c r="C1033">
        <v>102</v>
      </c>
      <c r="D1033">
        <v>1065.1326751105601</v>
      </c>
      <c r="E1033">
        <v>1064.9159462743919</v>
      </c>
      <c r="F1033">
        <v>752.78839302106724</v>
      </c>
      <c r="G1033">
        <v>1399.1988561005271</v>
      </c>
      <c r="H1033">
        <v>-116.6106490275853</v>
      </c>
      <c r="I1033">
        <v>-118.9278669342181</v>
      </c>
      <c r="J1033">
        <v>-134.57793999444979</v>
      </c>
      <c r="K1033">
        <v>-93.053262428030081</v>
      </c>
      <c r="L1033">
        <v>66.76016760393847</v>
      </c>
      <c r="M1033">
        <v>66.463260257837192</v>
      </c>
      <c r="N1033">
        <v>65.480534879995972</v>
      </c>
      <c r="O1033">
        <v>68.845732445382637</v>
      </c>
      <c r="P1033">
        <v>2.387136182317751</v>
      </c>
      <c r="Q1033">
        <v>2.416591244262166</v>
      </c>
      <c r="R1033">
        <v>1.981602066104946</v>
      </c>
      <c r="S1033">
        <v>2.7191851247238579</v>
      </c>
      <c r="T1033">
        <v>110614.9165228784</v>
      </c>
      <c r="U1033">
        <v>110614.83407730859</v>
      </c>
      <c r="V1033">
        <v>110540.9960467702</v>
      </c>
      <c r="W1033">
        <v>110689.3479181539</v>
      </c>
      <c r="X1033">
        <v>7607.2051907500963</v>
      </c>
      <c r="Y1033">
        <v>7637.9870775169366</v>
      </c>
      <c r="Z1033">
        <v>7379.4963143807026</v>
      </c>
      <c r="AA1033">
        <v>7753.7154077706446</v>
      </c>
      <c r="AB1033">
        <v>1285.9644733407119</v>
      </c>
      <c r="AC1033">
        <v>1274.1409963623159</v>
      </c>
      <c r="AD1033">
        <v>1100.132924205639</v>
      </c>
      <c r="AE1033">
        <v>1500.390446130142</v>
      </c>
      <c r="AF1033">
        <v>64.142573382406667</v>
      </c>
      <c r="AG1033">
        <v>63.857135791052841</v>
      </c>
      <c r="AH1033">
        <v>62.913470375494967</v>
      </c>
      <c r="AI1033">
        <v>66.146235318332401</v>
      </c>
      <c r="AJ1033">
        <v>0.56004581953767107</v>
      </c>
      <c r="AK1033">
        <v>0.56004583480330061</v>
      </c>
      <c r="AL1033">
        <v>0.56004231941667193</v>
      </c>
      <c r="AM1033">
        <v>0.56004929943593884</v>
      </c>
      <c r="AN1033">
        <v>0.9773302057799178</v>
      </c>
      <c r="AO1033">
        <v>0.97733020577991769</v>
      </c>
      <c r="AP1033">
        <v>0.97733020577991769</v>
      </c>
      <c r="AQ1033">
        <v>0.97733020577991769</v>
      </c>
      <c r="AR1033">
        <v>14.420051471724101</v>
      </c>
      <c r="AS1033">
        <v>14.42005147172411</v>
      </c>
      <c r="AT1033">
        <v>14.42005147172411</v>
      </c>
      <c r="AU1033">
        <v>14.42005147172411</v>
      </c>
      <c r="AV1033" t="str">
        <f>VLOOKUP(Sheet1[[#This Row],[NPDES ID2]],Combined_Sheet__Major_Only___2[[NPDES ID2]:[ECHO BFR]],3,FALSE)</f>
        <v>MO</v>
      </c>
      <c r="AW1033" t="s">
        <v>41</v>
      </c>
      <c r="AX1033" t="str">
        <f>VLOOKUP(Sheet1[[#This Row],[NPDES ID2]],Combined_Sheet__Major_Only___2[[NPDES ID2]:[ECHO BFR]],27,FALSE)</f>
        <v>-</v>
      </c>
      <c r="AY1033" t="str">
        <f>VLOOKUP(Sheet1[[#This Row],[NPDES ID2]],Combined_Sheet__Major_Only___2[[NPDES ID2]:[ECHO BFR]],28,FALSE)</f>
        <v>-</v>
      </c>
      <c r="AZ1033" t="str">
        <f>VLOOKUP(Sheet1[[#This Row],[NPDES ID2]],Combined_Sheet__Major_Only___2[[NPDES ID2]:[ECHO BFR]],29,FALSE)</f>
        <v>thickening</v>
      </c>
      <c r="BA1033">
        <f>VLOOKUP(Sheet1[[#This Row],[NPDES ID2]],Combined_Sheet__Major_Only___2[[NPDES ID2]:[ECHO BFR]],17,FALSE)</f>
        <v>36.893279</v>
      </c>
      <c r="BB1033">
        <f>VLOOKUP(Sheet1[[#This Row],[NPDES ID2]],Combined_Sheet__Major_Only___2[[NPDES ID2]:[ECHO BFR]],18,FALSE)</f>
        <v>-94.373303000000007</v>
      </c>
      <c r="BC1033" t="str">
        <f>IF(ISNUMBER(SEARCH("aerobic",$AW1033)),"aerobic","")</f>
        <v>aerobic</v>
      </c>
      <c r="BD1033" t="str">
        <f>IF(ISNUMBER(SEARCH("anaer",$AW1033)),"anaer","")</f>
        <v/>
      </c>
      <c r="BE1033" t="str">
        <f>IF(ISNUMBER(SEARCH("thickening",$AZ1033)),"thickening","")</f>
        <v>thickening</v>
      </c>
      <c r="BF1033" s="3" t="str">
        <f>IF(ISNUMBER(SEARCH("airDry",$AW1033)),"airDry","")</f>
        <v/>
      </c>
      <c r="BG1033" s="3" t="str">
        <f>IF(ISNUMBER(SEARCH("heatDry",$AY1033)),"heatDry","")</f>
        <v/>
      </c>
      <c r="BH1033" s="3" t="str">
        <f>IF(AND(ISNUMBER(SEARCH("aerobic",$AW1033)),ISNUMBER(SEARCH("anaer",$AW1033))),"Combined Aer and Anaer.","")</f>
        <v/>
      </c>
    </row>
    <row r="1034" spans="1:60" x14ac:dyDescent="0.25">
      <c r="A1034" s="4">
        <v>1675</v>
      </c>
      <c r="B1034" t="s">
        <v>7862</v>
      </c>
      <c r="C1034">
        <v>54.15</v>
      </c>
      <c r="D1034">
        <v>2030.1048425558481</v>
      </c>
      <c r="E1034">
        <v>2030.3271969994571</v>
      </c>
      <c r="F1034">
        <v>1411.6221407429771</v>
      </c>
      <c r="G1034">
        <v>2685.914525329224</v>
      </c>
      <c r="H1034">
        <v>-124.9324343160998</v>
      </c>
      <c r="I1034">
        <v>-127.37708565487451</v>
      </c>
      <c r="J1034">
        <v>-143.6662260709459</v>
      </c>
      <c r="K1034">
        <v>-101.7917994565932</v>
      </c>
      <c r="L1034">
        <v>33.244826528456677</v>
      </c>
      <c r="M1034">
        <v>33.069793553126217</v>
      </c>
      <c r="N1034">
        <v>32.490545002094443</v>
      </c>
      <c r="O1034">
        <v>34.474195926832927</v>
      </c>
      <c r="P1034">
        <v>1.2718702477411341</v>
      </c>
      <c r="Q1034">
        <v>1.2845141939865929</v>
      </c>
      <c r="R1034">
        <v>1.0648408133006759</v>
      </c>
      <c r="S1034">
        <v>1.4495585509736499</v>
      </c>
      <c r="T1034">
        <v>110834.7590168341</v>
      </c>
      <c r="U1034">
        <v>110834.6764100865</v>
      </c>
      <c r="V1034">
        <v>110760.69402903059</v>
      </c>
      <c r="W1034">
        <v>110909.3359226324</v>
      </c>
      <c r="X1034">
        <v>8126.9098055389559</v>
      </c>
      <c r="Y1034">
        <v>8166.116982731035</v>
      </c>
      <c r="Z1034">
        <v>7839.1718606945906</v>
      </c>
      <c r="AA1034">
        <v>8312.3409245374569</v>
      </c>
      <c r="AB1034">
        <v>1568.519220916043</v>
      </c>
      <c r="AC1034">
        <v>1547.02687046152</v>
      </c>
      <c r="AD1034">
        <v>1312.5362132281409</v>
      </c>
      <c r="AE1034">
        <v>1864.4298252406661</v>
      </c>
      <c r="AF1034">
        <v>60.166315273284653</v>
      </c>
      <c r="AG1034">
        <v>59.849450509625839</v>
      </c>
      <c r="AH1034">
        <v>58.801409033037203</v>
      </c>
      <c r="AI1034">
        <v>62.391152234305039</v>
      </c>
      <c r="AJ1034">
        <v>0.51149242236053682</v>
      </c>
      <c r="AK1034">
        <v>0.51149243024819269</v>
      </c>
      <c r="AL1034">
        <v>0.5114906143421537</v>
      </c>
      <c r="AM1034">
        <v>0.51149421992709121</v>
      </c>
      <c r="AN1034">
        <v>0.97737371241964366</v>
      </c>
      <c r="AO1034">
        <v>0.97737371241964377</v>
      </c>
      <c r="AP1034">
        <v>0.97737371241964377</v>
      </c>
      <c r="AQ1034">
        <v>0.97737371241964377</v>
      </c>
      <c r="AR1034">
        <v>12.53634799437838</v>
      </c>
      <c r="AS1034">
        <v>12.53634799437839</v>
      </c>
      <c r="AT1034">
        <v>12.53634799437839</v>
      </c>
      <c r="AU1034">
        <v>12.53634799437839</v>
      </c>
      <c r="AV1034" t="str">
        <f>VLOOKUP(Sheet1[[#This Row],[NPDES ID2]],Combined_Sheet__Major_Only___2[[NPDES ID2]:[ECHO BFR]],3,FALSE)</f>
        <v>TX</v>
      </c>
      <c r="AW1034" t="s">
        <v>41</v>
      </c>
      <c r="AX1034" t="str">
        <f>VLOOKUP(Sheet1[[#This Row],[NPDES ID2]],Combined_Sheet__Major_Only___2[[NPDES ID2]:[ECHO BFR]],27,FALSE)</f>
        <v>-</v>
      </c>
      <c r="AY1034" t="str">
        <f>VLOOKUP(Sheet1[[#This Row],[NPDES ID2]],Combined_Sheet__Major_Only___2[[NPDES ID2]:[ECHO BFR]],28,FALSE)</f>
        <v>-</v>
      </c>
      <c r="AZ1034" t="str">
        <f>VLOOKUP(Sheet1[[#This Row],[NPDES ID2]],Combined_Sheet__Major_Only___2[[NPDES ID2]:[ECHO BFR]],29,FALSE)</f>
        <v>thickening</v>
      </c>
      <c r="BA1034">
        <f>VLOOKUP(Sheet1[[#This Row],[NPDES ID2]],Combined_Sheet__Major_Only___2[[NPDES ID2]:[ECHO BFR]],17,FALSE)</f>
        <v>32.930556000000003</v>
      </c>
      <c r="BB1034">
        <f>VLOOKUP(Sheet1[[#This Row],[NPDES ID2]],Combined_Sheet__Major_Only___2[[NPDES ID2]:[ECHO BFR]],18,FALSE)</f>
        <v>-95.298805999999999</v>
      </c>
      <c r="BC1034" t="str">
        <f>IF(ISNUMBER(SEARCH("aerobic",$AW1034)),"aerobic","")</f>
        <v>aerobic</v>
      </c>
      <c r="BD1034" t="str">
        <f>IF(ISNUMBER(SEARCH("anaer",$AW1034)),"anaer","")</f>
        <v/>
      </c>
      <c r="BE1034" t="str">
        <f>IF(ISNUMBER(SEARCH("thickening",$AZ1034)),"thickening","")</f>
        <v>thickening</v>
      </c>
      <c r="BF1034" s="3" t="str">
        <f>IF(ISNUMBER(SEARCH("airDry",$AW1034)),"airDry","")</f>
        <v/>
      </c>
      <c r="BG1034" s="3" t="str">
        <f>IF(ISNUMBER(SEARCH("heatDry",$AY1034)),"heatDry","")</f>
        <v/>
      </c>
      <c r="BH1034" s="3" t="str">
        <f>IF(AND(ISNUMBER(SEARCH("aerobic",$AW1034)),ISNUMBER(SEARCH("anaer",$AW1034))),"Combined Aer and Anaer.","")</f>
        <v/>
      </c>
    </row>
    <row r="1035" spans="1:60" x14ac:dyDescent="0.25">
      <c r="A1035" s="4">
        <v>627</v>
      </c>
      <c r="B1035" t="s">
        <v>3096</v>
      </c>
      <c r="C1035">
        <v>375.16</v>
      </c>
      <c r="D1035">
        <v>431.40284337016948</v>
      </c>
      <c r="E1035">
        <v>436.84390187409758</v>
      </c>
      <c r="F1035">
        <v>331.11190265693011</v>
      </c>
      <c r="G1035">
        <v>536.06492083399519</v>
      </c>
      <c r="H1035">
        <v>-120.0038707220701</v>
      </c>
      <c r="I1035">
        <v>-122.3573096541074</v>
      </c>
      <c r="J1035">
        <v>-138.15337080116211</v>
      </c>
      <c r="K1035">
        <v>-96.730037484320675</v>
      </c>
      <c r="L1035">
        <v>238.87721578999779</v>
      </c>
      <c r="M1035">
        <v>237.73290271346909</v>
      </c>
      <c r="N1035">
        <v>233.94235399715029</v>
      </c>
      <c r="O1035">
        <v>246.91910642232139</v>
      </c>
      <c r="P1035">
        <v>8.7938338634423534</v>
      </c>
      <c r="Q1035">
        <v>8.875084296463557</v>
      </c>
      <c r="R1035">
        <v>7.3274564336694388</v>
      </c>
      <c r="S1035">
        <v>10.03197181606944</v>
      </c>
      <c r="T1035">
        <v>110857.425407934</v>
      </c>
      <c r="U1035">
        <v>110857.34278456841</v>
      </c>
      <c r="V1035">
        <v>110783.3455205606</v>
      </c>
      <c r="W1035">
        <v>110932.01731628409</v>
      </c>
      <c r="X1035">
        <v>7837.0734761928288</v>
      </c>
      <c r="Y1035">
        <v>7871.374496392842</v>
      </c>
      <c r="Z1035">
        <v>7584.3172990794637</v>
      </c>
      <c r="AA1035">
        <v>7999.8106287573119</v>
      </c>
      <c r="AB1035">
        <v>1352.9706264224301</v>
      </c>
      <c r="AC1035">
        <v>1339.151284684428</v>
      </c>
      <c r="AD1035">
        <v>1152.989711413248</v>
      </c>
      <c r="AE1035">
        <v>1581.8260096897291</v>
      </c>
      <c r="AF1035">
        <v>62.401604204893736</v>
      </c>
      <c r="AG1035">
        <v>62.102049999205853</v>
      </c>
      <c r="AH1035">
        <v>61.113777031187837</v>
      </c>
      <c r="AI1035">
        <v>64.501901069747518</v>
      </c>
      <c r="AJ1035">
        <v>0.53877909408055613</v>
      </c>
      <c r="AK1035">
        <v>0.53877914911992042</v>
      </c>
      <c r="AL1035">
        <v>0.53876645365573961</v>
      </c>
      <c r="AM1035">
        <v>0.53879166172064008</v>
      </c>
      <c r="AN1035">
        <v>0.97737818858454018</v>
      </c>
      <c r="AO1035">
        <v>0.9773781885845404</v>
      </c>
      <c r="AP1035">
        <v>0.9773781885845404</v>
      </c>
      <c r="AQ1035">
        <v>0.9773781885845404</v>
      </c>
      <c r="AR1035">
        <v>13.856270299679609</v>
      </c>
      <c r="AS1035">
        <v>13.856270299679609</v>
      </c>
      <c r="AT1035">
        <v>13.856270299679609</v>
      </c>
      <c r="AU1035">
        <v>13.856270299679609</v>
      </c>
      <c r="AV1035" t="str">
        <f>VLOOKUP(Sheet1[[#This Row],[NPDES ID2]],Combined_Sheet__Major_Only___2[[NPDES ID2]:[ECHO BFR]],3,FALSE)</f>
        <v>GA</v>
      </c>
      <c r="AW1035" t="s">
        <v>41</v>
      </c>
      <c r="AX1035" t="str">
        <f>VLOOKUP(Sheet1[[#This Row],[NPDES ID2]],Combined_Sheet__Major_Only___2[[NPDES ID2]:[ECHO BFR]],27,FALSE)</f>
        <v>-</v>
      </c>
      <c r="AY1035" t="str">
        <f>VLOOKUP(Sheet1[[#This Row],[NPDES ID2]],Combined_Sheet__Major_Only___2[[NPDES ID2]:[ECHO BFR]],28,FALSE)</f>
        <v>-</v>
      </c>
      <c r="AZ1035" t="str">
        <f>VLOOKUP(Sheet1[[#This Row],[NPDES ID2]],Combined_Sheet__Major_Only___2[[NPDES ID2]:[ECHO BFR]],29,FALSE)</f>
        <v>thickening</v>
      </c>
      <c r="BA1035">
        <f>VLOOKUP(Sheet1[[#This Row],[NPDES ID2]],Combined_Sheet__Major_Only___2[[NPDES ID2]:[ECHO BFR]],17,FALSE)</f>
        <v>30.757992999999999</v>
      </c>
      <c r="BB1035">
        <f>VLOOKUP(Sheet1[[#This Row],[NPDES ID2]],Combined_Sheet__Major_Only___2[[NPDES ID2]:[ECHO BFR]],18,FALSE)</f>
        <v>-81.538169999999994</v>
      </c>
      <c r="BC1035" t="str">
        <f>IF(ISNUMBER(SEARCH("aerobic",$AW1035)),"aerobic","")</f>
        <v>aerobic</v>
      </c>
      <c r="BD1035" t="str">
        <f>IF(ISNUMBER(SEARCH("anaer",$AW1035)),"anaer","")</f>
        <v/>
      </c>
      <c r="BE1035" t="str">
        <f>IF(ISNUMBER(SEARCH("thickening",$AZ1035)),"thickening","")</f>
        <v>thickening</v>
      </c>
      <c r="BF1035" s="3" t="str">
        <f>IF(ISNUMBER(SEARCH("airDry",$AW1035)),"airDry","")</f>
        <v/>
      </c>
      <c r="BG1035" s="3" t="str">
        <f>IF(ISNUMBER(SEARCH("heatDry",$AY1035)),"heatDry","")</f>
        <v/>
      </c>
      <c r="BH1035" s="3" t="str">
        <f>IF(AND(ISNUMBER(SEARCH("aerobic",$AW1035)),ISNUMBER(SEARCH("anaer",$AW1035))),"Combined Aer and Anaer.","")</f>
        <v/>
      </c>
    </row>
    <row r="1036" spans="1:60" x14ac:dyDescent="0.25">
      <c r="A1036" s="4">
        <v>2037</v>
      </c>
      <c r="B1036" t="s">
        <v>9584</v>
      </c>
      <c r="C1036">
        <v>1337.09</v>
      </c>
      <c r="D1036">
        <v>419.66582428098258</v>
      </c>
      <c r="E1036">
        <v>420.47308795568699</v>
      </c>
      <c r="F1036">
        <v>357.22829693507742</v>
      </c>
      <c r="G1036">
        <v>490.37531265725909</v>
      </c>
      <c r="H1036">
        <v>-116.0068951070964</v>
      </c>
      <c r="I1036">
        <v>-118.4754124410648</v>
      </c>
      <c r="J1036">
        <v>-134.13365374629191</v>
      </c>
      <c r="K1036">
        <v>-92.877675525773881</v>
      </c>
      <c r="L1036">
        <v>875.82753765031146</v>
      </c>
      <c r="M1036">
        <v>871.94975261171976</v>
      </c>
      <c r="N1036">
        <v>859.06591118213225</v>
      </c>
      <c r="O1036">
        <v>903.12933662588307</v>
      </c>
      <c r="P1036">
        <v>31.288001953907369</v>
      </c>
      <c r="Q1036">
        <v>31.676677131508491</v>
      </c>
      <c r="R1036">
        <v>25.97131096126277</v>
      </c>
      <c r="S1036">
        <v>35.641589035708442</v>
      </c>
      <c r="T1036">
        <v>111041.2733910902</v>
      </c>
      <c r="U1036">
        <v>111041.19063293609</v>
      </c>
      <c r="V1036">
        <v>110967.0726527236</v>
      </c>
      <c r="W1036">
        <v>111115.9869857242</v>
      </c>
      <c r="X1036">
        <v>7630.5282435980962</v>
      </c>
      <c r="Y1036">
        <v>7661.282574575227</v>
      </c>
      <c r="Z1036">
        <v>7402.6119135387798</v>
      </c>
      <c r="AA1036">
        <v>7777.2645390383796</v>
      </c>
      <c r="AB1036">
        <v>1333.7303753164681</v>
      </c>
      <c r="AC1036">
        <v>1320.630115673908</v>
      </c>
      <c r="AD1036">
        <v>1135.090400589514</v>
      </c>
      <c r="AE1036">
        <v>1564.4464005674629</v>
      </c>
      <c r="AF1036">
        <v>64.198455598560926</v>
      </c>
      <c r="AG1036">
        <v>63.911933864106558</v>
      </c>
      <c r="AH1036">
        <v>62.974557971910819</v>
      </c>
      <c r="AI1036">
        <v>66.197959034176321</v>
      </c>
      <c r="AJ1036">
        <v>0.56072862630241704</v>
      </c>
      <c r="AK1036">
        <v>0.56072882750944997</v>
      </c>
      <c r="AL1036">
        <v>0.56068215055259518</v>
      </c>
      <c r="AM1036">
        <v>0.56077483759086033</v>
      </c>
      <c r="AN1036">
        <v>0.97741442959762037</v>
      </c>
      <c r="AO1036">
        <v>0.97741442959762048</v>
      </c>
      <c r="AP1036">
        <v>0.97741442959762048</v>
      </c>
      <c r="AQ1036">
        <v>0.97741442959762048</v>
      </c>
      <c r="AR1036">
        <v>14.152812507065869</v>
      </c>
      <c r="AS1036">
        <v>14.152812507065869</v>
      </c>
      <c r="AT1036">
        <v>14.152812507065869</v>
      </c>
      <c r="AU1036">
        <v>14.152812507065869</v>
      </c>
      <c r="AV1036" t="str">
        <f>VLOOKUP(Sheet1[[#This Row],[NPDES ID2]],Combined_Sheet__Major_Only___2[[NPDES ID2]:[ECHO BFR]],3,FALSE)</f>
        <v>FL</v>
      </c>
      <c r="AW1036" t="s">
        <v>41</v>
      </c>
      <c r="AX1036" t="str">
        <f>VLOOKUP(Sheet1[[#This Row],[NPDES ID2]],Combined_Sheet__Major_Only___2[[NPDES ID2]:[ECHO BFR]],27,FALSE)</f>
        <v>-</v>
      </c>
      <c r="AY1036" t="str">
        <f>VLOOKUP(Sheet1[[#This Row],[NPDES ID2]],Combined_Sheet__Major_Only___2[[NPDES ID2]:[ECHO BFR]],28,FALSE)</f>
        <v>-</v>
      </c>
      <c r="AZ1036" t="str">
        <f>VLOOKUP(Sheet1[[#This Row],[NPDES ID2]],Combined_Sheet__Major_Only___2[[NPDES ID2]:[ECHO BFR]],29,FALSE)</f>
        <v>thickening</v>
      </c>
      <c r="BA1036">
        <f>VLOOKUP(Sheet1[[#This Row],[NPDES ID2]],Combined_Sheet__Major_Only___2[[NPDES ID2]:[ECHO BFR]],17,FALSE)</f>
        <v>27.8949459999588</v>
      </c>
      <c r="BB1036">
        <f>VLOOKUP(Sheet1[[#This Row],[NPDES ID2]],Combined_Sheet__Major_Only___2[[NPDES ID2]:[ECHO BFR]],18,FALSE)</f>
        <v>-81.842349999752102</v>
      </c>
      <c r="BC1036" t="str">
        <f>IF(ISNUMBER(SEARCH("aerobic",$AW1036)),"aerobic","")</f>
        <v>aerobic</v>
      </c>
      <c r="BD1036" t="str">
        <f>IF(ISNUMBER(SEARCH("anaer",$AW1036)),"anaer","")</f>
        <v/>
      </c>
      <c r="BE1036" t="str">
        <f>IF(ISNUMBER(SEARCH("thickening",$AZ1036)),"thickening","")</f>
        <v>thickening</v>
      </c>
      <c r="BF1036" s="3" t="str">
        <f>IF(ISNUMBER(SEARCH("airDry",$AW1036)),"airDry","")</f>
        <v/>
      </c>
      <c r="BG1036" s="3" t="str">
        <f>IF(ISNUMBER(SEARCH("heatDry",$AY1036)),"heatDry","")</f>
        <v/>
      </c>
      <c r="BH1036" s="3" t="str">
        <f>IF(AND(ISNUMBER(SEARCH("aerobic",$AW1036)),ISNUMBER(SEARCH("anaer",$AW1036))),"Combined Aer and Anaer.","")</f>
        <v/>
      </c>
    </row>
    <row r="1037" spans="1:60" x14ac:dyDescent="0.25">
      <c r="A1037" s="4">
        <v>2446</v>
      </c>
      <c r="B1037" t="s">
        <v>11397</v>
      </c>
      <c r="C1037">
        <v>231</v>
      </c>
      <c r="D1037">
        <v>548.90439274975995</v>
      </c>
      <c r="E1037">
        <v>548.23824053649594</v>
      </c>
      <c r="F1037">
        <v>406.52999109345791</v>
      </c>
      <c r="G1037">
        <v>708.54290934595645</v>
      </c>
      <c r="H1037">
        <v>-115.3326218786484</v>
      </c>
      <c r="I1037">
        <v>-117.7148534654537</v>
      </c>
      <c r="J1037">
        <v>-133.43858304995379</v>
      </c>
      <c r="K1037">
        <v>-91.752807521363621</v>
      </c>
      <c r="L1037">
        <v>152.68457896384129</v>
      </c>
      <c r="M1037">
        <v>152.024147844308</v>
      </c>
      <c r="N1037">
        <v>149.8373679810413</v>
      </c>
      <c r="O1037">
        <v>157.32472296821459</v>
      </c>
      <c r="P1037">
        <v>5.4029436700162856</v>
      </c>
      <c r="Q1037">
        <v>5.471965915540653</v>
      </c>
      <c r="R1037">
        <v>4.4735307638664219</v>
      </c>
      <c r="S1037">
        <v>6.1648461971161241</v>
      </c>
      <c r="T1037">
        <v>111073.0155032272</v>
      </c>
      <c r="U1037">
        <v>111072.93272180139</v>
      </c>
      <c r="V1037">
        <v>110998.7938994384</v>
      </c>
      <c r="W1037">
        <v>111147.7501074997</v>
      </c>
      <c r="X1037">
        <v>7563.9357829784813</v>
      </c>
      <c r="Y1037">
        <v>7593.6536803008476</v>
      </c>
      <c r="Z1037">
        <v>7343.6745551383419</v>
      </c>
      <c r="AA1037">
        <v>7705.6443026407833</v>
      </c>
      <c r="AB1037">
        <v>1168.264259501567</v>
      </c>
      <c r="AC1037">
        <v>1159.573201859281</v>
      </c>
      <c r="AD1037">
        <v>1013.037969867363</v>
      </c>
      <c r="AE1037">
        <v>1345.4685553405709</v>
      </c>
      <c r="AF1037">
        <v>64.776278002707642</v>
      </c>
      <c r="AG1037">
        <v>64.495709778299613</v>
      </c>
      <c r="AH1037">
        <v>63.569143596322647</v>
      </c>
      <c r="AI1037">
        <v>66.744565795999094</v>
      </c>
      <c r="AJ1037">
        <v>0.56778975364653184</v>
      </c>
      <c r="AK1037">
        <v>0.56778978763052967</v>
      </c>
      <c r="AL1037">
        <v>0.56778195614138394</v>
      </c>
      <c r="AM1037">
        <v>0.56779750616640556</v>
      </c>
      <c r="AN1037">
        <v>0.97742067500623575</v>
      </c>
      <c r="AO1037">
        <v>0.97742067500623608</v>
      </c>
      <c r="AP1037">
        <v>0.97742067500623608</v>
      </c>
      <c r="AQ1037">
        <v>0.97742067500623608</v>
      </c>
      <c r="AR1037">
        <v>15.375481681667139</v>
      </c>
      <c r="AS1037">
        <v>15.375481681667139</v>
      </c>
      <c r="AT1037">
        <v>15.375481681667139</v>
      </c>
      <c r="AU1037">
        <v>15.375481681667139</v>
      </c>
      <c r="AV1037" t="str">
        <f>VLOOKUP(Sheet1[[#This Row],[NPDES ID2]],Combined_Sheet__Major_Only___2[[NPDES ID2]:[ECHO BFR]],3,FALSE)</f>
        <v>WY</v>
      </c>
      <c r="AW1037" t="s">
        <v>41</v>
      </c>
      <c r="AX1037" t="str">
        <f>VLOOKUP(Sheet1[[#This Row],[NPDES ID2]],Combined_Sheet__Major_Only___2[[NPDES ID2]:[ECHO BFR]],27,FALSE)</f>
        <v>-</v>
      </c>
      <c r="AY1037" t="str">
        <f>VLOOKUP(Sheet1[[#This Row],[NPDES ID2]],Combined_Sheet__Major_Only___2[[NPDES ID2]:[ECHO BFR]],28,FALSE)</f>
        <v>-</v>
      </c>
      <c r="AZ1037" t="str">
        <f>VLOOKUP(Sheet1[[#This Row],[NPDES ID2]],Combined_Sheet__Major_Only___2[[NPDES ID2]:[ECHO BFR]],29,FALSE)</f>
        <v>thickening, preliminaryOps</v>
      </c>
      <c r="BA1037">
        <f>VLOOKUP(Sheet1[[#This Row],[NPDES ID2]],Combined_Sheet__Major_Only___2[[NPDES ID2]:[ECHO BFR]],17,FALSE)</f>
        <v>41.286589999999997</v>
      </c>
      <c r="BB1037">
        <f>VLOOKUP(Sheet1[[#This Row],[NPDES ID2]],Combined_Sheet__Major_Only___2[[NPDES ID2]:[ECHO BFR]],18,FALSE)</f>
        <v>-111.00069000000001</v>
      </c>
      <c r="BC1037" t="str">
        <f>IF(ISNUMBER(SEARCH("aerobic",$AW1037)),"aerobic","")</f>
        <v>aerobic</v>
      </c>
      <c r="BD1037" t="str">
        <f>IF(ISNUMBER(SEARCH("anaer",$AW1037)),"anaer","")</f>
        <v/>
      </c>
      <c r="BE1037" t="str">
        <f>IF(ISNUMBER(SEARCH("thickening",$AZ1037)),"thickening","")</f>
        <v>thickening</v>
      </c>
      <c r="BF1037" s="2" t="str">
        <f>IF(ISNUMBER(SEARCH("airDry",$AW1037)),"airDry","")</f>
        <v/>
      </c>
      <c r="BG1037" s="2" t="str">
        <f>IF(ISNUMBER(SEARCH("heatDry",$AY1037)),"heatDry","")</f>
        <v/>
      </c>
      <c r="BH1037" s="2" t="str">
        <f>IF(AND(ISNUMBER(SEARCH("aerobic",$AW1037)),ISNUMBER(SEARCH("anaer",$AW1037))),"Combined Aer and Anaer.","")</f>
        <v/>
      </c>
    </row>
    <row r="1038" spans="1:60" x14ac:dyDescent="0.25">
      <c r="A1038" s="4">
        <v>1330</v>
      </c>
      <c r="B1038" t="s">
        <v>6322</v>
      </c>
      <c r="C1038">
        <v>169.14</v>
      </c>
      <c r="D1038">
        <v>743.83175093399257</v>
      </c>
      <c r="E1038">
        <v>741.76185813745042</v>
      </c>
      <c r="F1038">
        <v>538.41325488459688</v>
      </c>
      <c r="G1038">
        <v>969.16900239993004</v>
      </c>
      <c r="H1038">
        <v>-124.95305479447271</v>
      </c>
      <c r="I1038">
        <v>-127.4271622755559</v>
      </c>
      <c r="J1038">
        <v>-143.68246018914249</v>
      </c>
      <c r="K1038">
        <v>-101.85851200500019</v>
      </c>
      <c r="L1038">
        <v>103.78743701384209</v>
      </c>
      <c r="M1038">
        <v>103.240386341959</v>
      </c>
      <c r="N1038">
        <v>101.4294288067746</v>
      </c>
      <c r="O1038">
        <v>107.6304566987275</v>
      </c>
      <c r="P1038">
        <v>3.9728227629058739</v>
      </c>
      <c r="Q1038">
        <v>4.0125410411500226</v>
      </c>
      <c r="R1038">
        <v>3.3263836804794988</v>
      </c>
      <c r="S1038">
        <v>4.5280448751384403</v>
      </c>
      <c r="T1038">
        <v>111186.8492421332</v>
      </c>
      <c r="U1038">
        <v>111186.76637724999</v>
      </c>
      <c r="V1038">
        <v>111112.5528106517</v>
      </c>
      <c r="W1038">
        <v>111261.6591912882</v>
      </c>
      <c r="X1038">
        <v>8156.9997553247176</v>
      </c>
      <c r="Y1038">
        <v>8196.3929166416219</v>
      </c>
      <c r="Z1038">
        <v>7867.8204662977869</v>
      </c>
      <c r="AA1038">
        <v>8343.3729331387767</v>
      </c>
      <c r="AB1038">
        <v>1312.292729644055</v>
      </c>
      <c r="AC1038">
        <v>1299.601164263906</v>
      </c>
      <c r="AD1038">
        <v>1130.6320513502139</v>
      </c>
      <c r="AE1038">
        <v>1515.560423534705</v>
      </c>
      <c r="AF1038">
        <v>60.135331538096693</v>
      </c>
      <c r="AG1038">
        <v>59.81809363595314</v>
      </c>
      <c r="AH1038">
        <v>58.769645140289697</v>
      </c>
      <c r="AI1038">
        <v>62.3618025359794</v>
      </c>
      <c r="AJ1038">
        <v>0.51111434779471454</v>
      </c>
      <c r="AK1038">
        <v>0.51111437135679583</v>
      </c>
      <c r="AL1038">
        <v>0.51110894320465605</v>
      </c>
      <c r="AM1038">
        <v>0.5111197211852031</v>
      </c>
      <c r="AN1038">
        <v>0.97744304394946313</v>
      </c>
      <c r="AO1038">
        <v>0.97744304394946291</v>
      </c>
      <c r="AP1038">
        <v>0.97744304394946291</v>
      </c>
      <c r="AQ1038">
        <v>0.97744304394946291</v>
      </c>
      <c r="AR1038">
        <v>13.92394750874921</v>
      </c>
      <c r="AS1038">
        <v>13.92394750874921</v>
      </c>
      <c r="AT1038">
        <v>13.92394750874921</v>
      </c>
      <c r="AU1038">
        <v>13.92394750874921</v>
      </c>
      <c r="AV1038" t="str">
        <f>VLOOKUP(Sheet1[[#This Row],[NPDES ID2]],Combined_Sheet__Major_Only___2[[NPDES ID2]:[ECHO BFR]],3,FALSE)</f>
        <v>TX</v>
      </c>
      <c r="AW1038" t="s">
        <v>41</v>
      </c>
      <c r="AX1038" t="str">
        <f>VLOOKUP(Sheet1[[#This Row],[NPDES ID2]],Combined_Sheet__Major_Only___2[[NPDES ID2]:[ECHO BFR]],27,FALSE)</f>
        <v>-</v>
      </c>
      <c r="AY1038" t="str">
        <f>VLOOKUP(Sheet1[[#This Row],[NPDES ID2]],Combined_Sheet__Major_Only___2[[NPDES ID2]:[ECHO BFR]],28,FALSE)</f>
        <v>-</v>
      </c>
      <c r="AZ1038" t="str">
        <f>VLOOKUP(Sheet1[[#This Row],[NPDES ID2]],Combined_Sheet__Major_Only___2[[NPDES ID2]:[ECHO BFR]],29,FALSE)</f>
        <v>thickening</v>
      </c>
      <c r="BA1038">
        <f>VLOOKUP(Sheet1[[#This Row],[NPDES ID2]],Combined_Sheet__Major_Only___2[[NPDES ID2]:[ECHO BFR]],17,FALSE)</f>
        <v>29.015528</v>
      </c>
      <c r="BB1038">
        <f>VLOOKUP(Sheet1[[#This Row],[NPDES ID2]],Combined_Sheet__Major_Only___2[[NPDES ID2]:[ECHO BFR]],18,FALSE)</f>
        <v>-95.390666999999993</v>
      </c>
      <c r="BC1038" t="str">
        <f>IF(ISNUMBER(SEARCH("aerobic",$AW1038)),"aerobic","")</f>
        <v>aerobic</v>
      </c>
      <c r="BD1038" t="str">
        <f>IF(ISNUMBER(SEARCH("anaer",$AW1038)),"anaer","")</f>
        <v/>
      </c>
      <c r="BE1038" t="str">
        <f>IF(ISNUMBER(SEARCH("thickening",$AZ1038)),"thickening","")</f>
        <v>thickening</v>
      </c>
      <c r="BF1038" s="2" t="str">
        <f>IF(ISNUMBER(SEARCH("airDry",$AW1038)),"airDry","")</f>
        <v/>
      </c>
      <c r="BG1038" s="2" t="str">
        <f>IF(ISNUMBER(SEARCH("heatDry",$AY1038)),"heatDry","")</f>
        <v/>
      </c>
      <c r="BH1038" s="2" t="str">
        <f>IF(AND(ISNUMBER(SEARCH("aerobic",$AW1038)),ISNUMBER(SEARCH("anaer",$AW1038))),"Combined Aer and Anaer.","")</f>
        <v/>
      </c>
    </row>
    <row r="1039" spans="1:60" x14ac:dyDescent="0.25">
      <c r="A1039" s="4">
        <v>2295</v>
      </c>
      <c r="B1039" t="s">
        <v>10726</v>
      </c>
      <c r="C1039">
        <v>434.58</v>
      </c>
      <c r="D1039">
        <v>398.06665130805771</v>
      </c>
      <c r="E1039">
        <v>402.99122416084361</v>
      </c>
      <c r="F1039">
        <v>305.20728688303961</v>
      </c>
      <c r="G1039">
        <v>485.21817730571559</v>
      </c>
      <c r="H1039">
        <v>-117.25508175288699</v>
      </c>
      <c r="I1039">
        <v>-119.6255104945768</v>
      </c>
      <c r="J1039">
        <v>-135.18848945254251</v>
      </c>
      <c r="K1039">
        <v>-93.858158857715495</v>
      </c>
      <c r="L1039">
        <v>282.67560816632317</v>
      </c>
      <c r="M1039">
        <v>281.39743405595829</v>
      </c>
      <c r="N1039">
        <v>277.16251062163082</v>
      </c>
      <c r="O1039">
        <v>291.65947147162461</v>
      </c>
      <c r="P1039">
        <v>10.17407779718987</v>
      </c>
      <c r="Q1039">
        <v>10.292413501579521</v>
      </c>
      <c r="R1039">
        <v>8.4530563681235016</v>
      </c>
      <c r="S1039">
        <v>11.593442007910321</v>
      </c>
      <c r="T1039">
        <v>111382.5596775684</v>
      </c>
      <c r="U1039">
        <v>111382.47666919971</v>
      </c>
      <c r="V1039">
        <v>111308.1345974061</v>
      </c>
      <c r="W1039">
        <v>111457.4991645905</v>
      </c>
      <c r="X1039">
        <v>7707.8154831121637</v>
      </c>
      <c r="Y1039">
        <v>7739.5639228086802</v>
      </c>
      <c r="Z1039">
        <v>7473.0982582396928</v>
      </c>
      <c r="AA1039">
        <v>7858.8761800218108</v>
      </c>
      <c r="AB1039">
        <v>1373.490461553595</v>
      </c>
      <c r="AC1039">
        <v>1359.2237504836039</v>
      </c>
      <c r="AD1039">
        <v>1165.1129155059109</v>
      </c>
      <c r="AE1039">
        <v>1615.55751002279</v>
      </c>
      <c r="AF1039">
        <v>63.746742096084454</v>
      </c>
      <c r="AG1039">
        <v>63.457755368813167</v>
      </c>
      <c r="AH1039">
        <v>62.505016198918099</v>
      </c>
      <c r="AI1039">
        <v>65.772147306713023</v>
      </c>
      <c r="AJ1039">
        <v>0.55520950189792673</v>
      </c>
      <c r="AK1039">
        <v>0.55520956769028085</v>
      </c>
      <c r="AL1039">
        <v>0.55519438644131003</v>
      </c>
      <c r="AM1039">
        <v>0.55522453038323583</v>
      </c>
      <c r="AN1039">
        <v>0.97748139867747108</v>
      </c>
      <c r="AO1039">
        <v>0.97748139867747141</v>
      </c>
      <c r="AP1039">
        <v>0.97748139867747141</v>
      </c>
      <c r="AQ1039">
        <v>0.97748139867747141</v>
      </c>
      <c r="AR1039">
        <v>13.89698488009112</v>
      </c>
      <c r="AS1039">
        <v>13.89698488009112</v>
      </c>
      <c r="AT1039">
        <v>13.89698488009112</v>
      </c>
      <c r="AU1039">
        <v>13.89698488009112</v>
      </c>
      <c r="AV1039" t="str">
        <f>VLOOKUP(Sheet1[[#This Row],[NPDES ID2]],Combined_Sheet__Major_Only___2[[NPDES ID2]:[ECHO BFR]],3,FALSE)</f>
        <v>FL</v>
      </c>
      <c r="AW1039" t="s">
        <v>41</v>
      </c>
      <c r="AX1039" t="str">
        <f>VLOOKUP(Sheet1[[#This Row],[NPDES ID2]],Combined_Sheet__Major_Only___2[[NPDES ID2]:[ECHO BFR]],27,FALSE)</f>
        <v>other</v>
      </c>
      <c r="AY1039" t="str">
        <f>VLOOKUP(Sheet1[[#This Row],[NPDES ID2]],Combined_Sheet__Major_Only___2[[NPDES ID2]:[ECHO BFR]],28,FALSE)</f>
        <v>-</v>
      </c>
      <c r="AZ1039" t="str">
        <f>VLOOKUP(Sheet1[[#This Row],[NPDES ID2]],Combined_Sheet__Major_Only___2[[NPDES ID2]:[ECHO BFR]],29,FALSE)</f>
        <v>thickening</v>
      </c>
      <c r="BA1039">
        <f>VLOOKUP(Sheet1[[#This Row],[NPDES ID2]],Combined_Sheet__Major_Only___2[[NPDES ID2]:[ECHO BFR]],17,FALSE)</f>
        <v>30.531330000000001</v>
      </c>
      <c r="BB1039">
        <f>VLOOKUP(Sheet1[[#This Row],[NPDES ID2]],Combined_Sheet__Major_Only___2[[NPDES ID2]:[ECHO BFR]],18,FALSE)</f>
        <v>-86.493409999999997</v>
      </c>
      <c r="BC1039" t="str">
        <f>IF(ISNUMBER(SEARCH("aerobic",$AW1039)),"aerobic","")</f>
        <v>aerobic</v>
      </c>
      <c r="BD1039" t="str">
        <f>IF(ISNUMBER(SEARCH("anaer",$AW1039)),"anaer","")</f>
        <v/>
      </c>
      <c r="BE1039" t="str">
        <f>IF(ISNUMBER(SEARCH("thickening",$AZ1039)),"thickening","")</f>
        <v>thickening</v>
      </c>
      <c r="BF1039" s="3" t="str">
        <f>IF(ISNUMBER(SEARCH("airDry",$AW1039)),"airDry","")</f>
        <v/>
      </c>
      <c r="BG1039" s="3" t="str">
        <f>IF(ISNUMBER(SEARCH("heatDry",$AY1039)),"heatDry","")</f>
        <v/>
      </c>
      <c r="BH1039" s="3" t="str">
        <f>IF(AND(ISNUMBER(SEARCH("aerobic",$AW1039)),ISNUMBER(SEARCH("anaer",$AW1039))),"Combined Aer and Anaer.","")</f>
        <v/>
      </c>
    </row>
    <row r="1040" spans="1:60" x14ac:dyDescent="0.25">
      <c r="A1040" s="4">
        <v>1540</v>
      </c>
      <c r="B1040" t="s">
        <v>7247</v>
      </c>
      <c r="C1040">
        <v>94.67</v>
      </c>
      <c r="D1040">
        <v>1207.0304206768481</v>
      </c>
      <c r="E1040">
        <v>1206.367941571867</v>
      </c>
      <c r="F1040">
        <v>850.72126412029036</v>
      </c>
      <c r="G1040">
        <v>1588.802051079243</v>
      </c>
      <c r="H1040">
        <v>-124.2110842988269</v>
      </c>
      <c r="I1040">
        <v>-126.6872047561853</v>
      </c>
      <c r="J1040">
        <v>-142.86139856326139</v>
      </c>
      <c r="K1040">
        <v>-101.0501599252989</v>
      </c>
      <c r="L1040">
        <v>58.428337048830826</v>
      </c>
      <c r="M1040">
        <v>58.12477720256382</v>
      </c>
      <c r="N1040">
        <v>57.120063964946311</v>
      </c>
      <c r="O1040">
        <v>60.560590981531178</v>
      </c>
      <c r="P1040">
        <v>2.2229650049073828</v>
      </c>
      <c r="Q1040">
        <v>2.2439054593478351</v>
      </c>
      <c r="R1040">
        <v>1.8598670908855219</v>
      </c>
      <c r="S1040">
        <v>2.5323456874725192</v>
      </c>
      <c r="T1040">
        <v>111385.0131797801</v>
      </c>
      <c r="U1040">
        <v>111384.93016961261</v>
      </c>
      <c r="V1040">
        <v>111310.5864868279</v>
      </c>
      <c r="W1040">
        <v>111459.9542907393</v>
      </c>
      <c r="X1040">
        <v>8124.309400820498</v>
      </c>
      <c r="Y1040">
        <v>8162.9943640887795</v>
      </c>
      <c r="Z1040">
        <v>7840.4122360943402</v>
      </c>
      <c r="AA1040">
        <v>8307.2360410465008</v>
      </c>
      <c r="AB1040">
        <v>1602.963049094081</v>
      </c>
      <c r="AC1040">
        <v>1580.272794560836</v>
      </c>
      <c r="AD1040">
        <v>1335.963760441037</v>
      </c>
      <c r="AE1040">
        <v>1913.2827584768679</v>
      </c>
      <c r="AF1040">
        <v>60.483966669783548</v>
      </c>
      <c r="AG1040">
        <v>60.169566092083663</v>
      </c>
      <c r="AH1040">
        <v>59.129999299387791</v>
      </c>
      <c r="AI1040">
        <v>62.691115025228527</v>
      </c>
      <c r="AJ1040">
        <v>0.51536874800684795</v>
      </c>
      <c r="AK1040">
        <v>0.51536876197937675</v>
      </c>
      <c r="AL1040">
        <v>0.5153655443798103</v>
      </c>
      <c r="AM1040">
        <v>0.51537193312409202</v>
      </c>
      <c r="AN1040">
        <v>0.97748187867946301</v>
      </c>
      <c r="AO1040">
        <v>0.9774818786794629</v>
      </c>
      <c r="AP1040">
        <v>0.9774818786794629</v>
      </c>
      <c r="AQ1040">
        <v>0.9774818786794629</v>
      </c>
      <c r="AR1040">
        <v>12.44986540510355</v>
      </c>
      <c r="AS1040">
        <v>12.44986540510355</v>
      </c>
      <c r="AT1040">
        <v>12.44986540510355</v>
      </c>
      <c r="AU1040">
        <v>12.44986540510355</v>
      </c>
      <c r="AV1040" t="str">
        <f>VLOOKUP(Sheet1[[#This Row],[NPDES ID2]],Combined_Sheet__Major_Only___2[[NPDES ID2]:[ECHO BFR]],3,FALSE)</f>
        <v>WA</v>
      </c>
      <c r="AW1040" t="s">
        <v>41</v>
      </c>
      <c r="AX1040" t="str">
        <f>VLOOKUP(Sheet1[[#This Row],[NPDES ID2]],Combined_Sheet__Major_Only___2[[NPDES ID2]:[ECHO BFR]],27,FALSE)</f>
        <v>-</v>
      </c>
      <c r="AY1040" t="str">
        <f>VLOOKUP(Sheet1[[#This Row],[NPDES ID2]],Combined_Sheet__Major_Only___2[[NPDES ID2]:[ECHO BFR]],28,FALSE)</f>
        <v>-</v>
      </c>
      <c r="AZ1040" t="str">
        <f>VLOOKUP(Sheet1[[#This Row],[NPDES ID2]],Combined_Sheet__Major_Only___2[[NPDES ID2]:[ECHO BFR]],29,FALSE)</f>
        <v>thickening</v>
      </c>
      <c r="BA1040">
        <f>VLOOKUP(Sheet1[[#This Row],[NPDES ID2]],Combined_Sheet__Major_Only___2[[NPDES ID2]:[ECHO BFR]],17,FALSE)</f>
        <v>45.903840000000002</v>
      </c>
      <c r="BB1040">
        <f>VLOOKUP(Sheet1[[#This Row],[NPDES ID2]],Combined_Sheet__Major_Only___2[[NPDES ID2]:[ECHO BFR]],18,FALSE)</f>
        <v>-122.74039</v>
      </c>
      <c r="BC1040" t="str">
        <f>IF(ISNUMBER(SEARCH("aerobic",$AW1040)),"aerobic","")</f>
        <v>aerobic</v>
      </c>
      <c r="BD1040" t="str">
        <f>IF(ISNUMBER(SEARCH("anaer",$AW1040)),"anaer","")</f>
        <v/>
      </c>
      <c r="BE1040" t="str">
        <f>IF(ISNUMBER(SEARCH("thickening",$AZ1040)),"thickening","")</f>
        <v>thickening</v>
      </c>
      <c r="BF1040" s="2" t="str">
        <f>IF(ISNUMBER(SEARCH("airDry",$AW1040)),"airDry","")</f>
        <v/>
      </c>
      <c r="BG1040" s="2" t="str">
        <f>IF(ISNUMBER(SEARCH("heatDry",$AY1040)),"heatDry","")</f>
        <v/>
      </c>
      <c r="BH1040" s="2" t="str">
        <f>IF(AND(ISNUMBER(SEARCH("aerobic",$AW1040)),ISNUMBER(SEARCH("anaer",$AW1040))),"Combined Aer and Anaer.","")</f>
        <v/>
      </c>
    </row>
    <row r="1041" spans="1:60" x14ac:dyDescent="0.25">
      <c r="A1041" s="4">
        <v>2363</v>
      </c>
      <c r="B1041" t="s">
        <v>11021</v>
      </c>
      <c r="C1041">
        <v>333.27199999999999</v>
      </c>
      <c r="D1041">
        <v>477.67969884151512</v>
      </c>
      <c r="E1041">
        <v>482.26296639755083</v>
      </c>
      <c r="F1041">
        <v>366.10237472035982</v>
      </c>
      <c r="G1041">
        <v>603.73726130285911</v>
      </c>
      <c r="H1041">
        <v>-125.9213971871758</v>
      </c>
      <c r="I1041">
        <v>-128.4165779884687</v>
      </c>
      <c r="J1041">
        <v>-144.74827221353641</v>
      </c>
      <c r="K1041">
        <v>-102.95083345707251</v>
      </c>
      <c r="L1041">
        <v>202.9092109401206</v>
      </c>
      <c r="M1041">
        <v>201.81902998463011</v>
      </c>
      <c r="N1041">
        <v>198.20831879503439</v>
      </c>
      <c r="O1041">
        <v>210.57000088734961</v>
      </c>
      <c r="P1041">
        <v>7.8311589251234146</v>
      </c>
      <c r="Q1041">
        <v>7.9076786785213553</v>
      </c>
      <c r="R1041">
        <v>6.563490447546215</v>
      </c>
      <c r="S1041">
        <v>8.9316768240980799</v>
      </c>
      <c r="T1041">
        <v>112067.8744800976</v>
      </c>
      <c r="U1041">
        <v>112067.7909692891</v>
      </c>
      <c r="V1041">
        <v>111992.9989137613</v>
      </c>
      <c r="W1041">
        <v>112143.2675669373</v>
      </c>
      <c r="X1041">
        <v>8286.2896029264248</v>
      </c>
      <c r="Y1041">
        <v>8327.0369942841517</v>
      </c>
      <c r="Z1041">
        <v>7986.8091217521014</v>
      </c>
      <c r="AA1041">
        <v>8479.3719267205706</v>
      </c>
      <c r="AB1041">
        <v>1576.220730523575</v>
      </c>
      <c r="AC1041">
        <v>1554.8801849717529</v>
      </c>
      <c r="AD1041">
        <v>1322.5760425481431</v>
      </c>
      <c r="AE1041">
        <v>1868.095109124549</v>
      </c>
      <c r="AF1041">
        <v>59.667759151202013</v>
      </c>
      <c r="AG1041">
        <v>59.346619813777977</v>
      </c>
      <c r="AH1041">
        <v>58.286566973000419</v>
      </c>
      <c r="AI1041">
        <v>61.92007442772362</v>
      </c>
      <c r="AJ1041">
        <v>0.50540940618332286</v>
      </c>
      <c r="AK1041">
        <v>0.50540945440598839</v>
      </c>
      <c r="AL1041">
        <v>0.50539833294830783</v>
      </c>
      <c r="AM1041">
        <v>0.50542041563802886</v>
      </c>
      <c r="AN1041">
        <v>0.97761468261048112</v>
      </c>
      <c r="AO1041">
        <v>0.97761468261048123</v>
      </c>
      <c r="AP1041">
        <v>0.97761468261048123</v>
      </c>
      <c r="AQ1041">
        <v>0.97761468261048123</v>
      </c>
      <c r="AR1041">
        <v>12.533560161236529</v>
      </c>
      <c r="AS1041">
        <v>12.53356016123654</v>
      </c>
      <c r="AT1041">
        <v>12.53356016123654</v>
      </c>
      <c r="AU1041">
        <v>12.53356016123654</v>
      </c>
      <c r="AV1041" t="str">
        <f>VLOOKUP(Sheet1[[#This Row],[NPDES ID2]],Combined_Sheet__Major_Only___2[[NPDES ID2]:[ECHO BFR]],3,FALSE)</f>
        <v>FL</v>
      </c>
      <c r="AW1041" t="s">
        <v>41</v>
      </c>
      <c r="AX1041" t="str">
        <f>VLOOKUP(Sheet1[[#This Row],[NPDES ID2]],Combined_Sheet__Major_Only___2[[NPDES ID2]:[ECHO BFR]],27,FALSE)</f>
        <v>-</v>
      </c>
      <c r="AY1041" t="str">
        <f>VLOOKUP(Sheet1[[#This Row],[NPDES ID2]],Combined_Sheet__Major_Only___2[[NPDES ID2]:[ECHO BFR]],28,FALSE)</f>
        <v>-</v>
      </c>
      <c r="AZ1041" t="str">
        <f>VLOOKUP(Sheet1[[#This Row],[NPDES ID2]],Combined_Sheet__Major_Only___2[[NPDES ID2]:[ECHO BFR]],29,FALSE)</f>
        <v>thickening</v>
      </c>
      <c r="BA1041">
        <f>VLOOKUP(Sheet1[[#This Row],[NPDES ID2]],Combined_Sheet__Major_Only___2[[NPDES ID2]:[ECHO BFR]],17,FALSE)</f>
        <v>30.65765</v>
      </c>
      <c r="BB1041">
        <f>VLOOKUP(Sheet1[[#This Row],[NPDES ID2]],Combined_Sheet__Major_Only___2[[NPDES ID2]:[ECHO BFR]],18,FALSE)</f>
        <v>-81.463300000000004</v>
      </c>
      <c r="BC1041" t="str">
        <f>IF(ISNUMBER(SEARCH("aerobic",$AW1041)),"aerobic","")</f>
        <v>aerobic</v>
      </c>
      <c r="BD1041" t="str">
        <f>IF(ISNUMBER(SEARCH("anaer",$AW1041)),"anaer","")</f>
        <v/>
      </c>
      <c r="BE1041" t="str">
        <f>IF(ISNUMBER(SEARCH("thickening",$AZ1041)),"thickening","")</f>
        <v>thickening</v>
      </c>
      <c r="BF1041" s="3" t="str">
        <f>IF(ISNUMBER(SEARCH("airDry",$AW1041)),"airDry","")</f>
        <v/>
      </c>
      <c r="BG1041" s="3" t="str">
        <f>IF(ISNUMBER(SEARCH("heatDry",$AY1041)),"heatDry","")</f>
        <v/>
      </c>
      <c r="BH1041" s="3" t="str">
        <f>IF(AND(ISNUMBER(SEARCH("aerobic",$AW1041)),ISNUMBER(SEARCH("anaer",$AW1041))),"Combined Aer and Anaer.","")</f>
        <v/>
      </c>
    </row>
    <row r="1042" spans="1:60" x14ac:dyDescent="0.25">
      <c r="A1042" s="4">
        <v>1215</v>
      </c>
      <c r="B1042" t="s">
        <v>5823</v>
      </c>
      <c r="C1042">
        <v>238.69</v>
      </c>
      <c r="D1042">
        <v>545.0052834405119</v>
      </c>
      <c r="E1042">
        <v>545.75398890617248</v>
      </c>
      <c r="F1042">
        <v>404.74946664694659</v>
      </c>
      <c r="G1042">
        <v>702.92458268019993</v>
      </c>
      <c r="H1042">
        <v>-117.21096884609381</v>
      </c>
      <c r="I1042">
        <v>-119.53725786636871</v>
      </c>
      <c r="J1042">
        <v>-135.13064903185011</v>
      </c>
      <c r="K1042">
        <v>-93.733481165001464</v>
      </c>
      <c r="L1042">
        <v>155.41824525264889</v>
      </c>
      <c r="M1042">
        <v>154.7172240860975</v>
      </c>
      <c r="N1042">
        <v>152.3960224259659</v>
      </c>
      <c r="O1042">
        <v>160.34360128002109</v>
      </c>
      <c r="P1042">
        <v>5.5877868770792949</v>
      </c>
      <c r="Q1042">
        <v>5.6534400074555791</v>
      </c>
      <c r="R1042">
        <v>4.6418663239690918</v>
      </c>
      <c r="S1042">
        <v>6.3668832127046526</v>
      </c>
      <c r="T1042">
        <v>112088.5111574925</v>
      </c>
      <c r="U1042">
        <v>112088.42763155419</v>
      </c>
      <c r="V1042">
        <v>112013.62202580229</v>
      </c>
      <c r="W1042">
        <v>112163.9179034463</v>
      </c>
      <c r="X1042">
        <v>7748.6379176834234</v>
      </c>
      <c r="Y1042">
        <v>7780.4675638364606</v>
      </c>
      <c r="Z1042">
        <v>7513.3480983759564</v>
      </c>
      <c r="AA1042">
        <v>7900.0478779161631</v>
      </c>
      <c r="AB1042">
        <v>1177.1127809244681</v>
      </c>
      <c r="AC1042">
        <v>1168.312745938754</v>
      </c>
      <c r="AD1042">
        <v>1022.787585260735</v>
      </c>
      <c r="AE1042">
        <v>1351.7231413358741</v>
      </c>
      <c r="AF1042">
        <v>63.811779588068838</v>
      </c>
      <c r="AG1042">
        <v>63.523562425666881</v>
      </c>
      <c r="AH1042">
        <v>62.571724976191703</v>
      </c>
      <c r="AI1042">
        <v>65.833740475768181</v>
      </c>
      <c r="AJ1042">
        <v>0.55600409854698984</v>
      </c>
      <c r="AK1042">
        <v>0.55600413323775255</v>
      </c>
      <c r="AL1042">
        <v>0.5559961384298665</v>
      </c>
      <c r="AM1042">
        <v>0.55601201274599787</v>
      </c>
      <c r="AN1042">
        <v>0.97761867168278527</v>
      </c>
      <c r="AO1042">
        <v>0.97761867168278493</v>
      </c>
      <c r="AP1042">
        <v>0.97761867168278493</v>
      </c>
      <c r="AQ1042">
        <v>0.97761867168278493</v>
      </c>
      <c r="AR1042">
        <v>15.301655763125311</v>
      </c>
      <c r="AS1042">
        <v>15.301655763125311</v>
      </c>
      <c r="AT1042">
        <v>15.301655763125311</v>
      </c>
      <c r="AU1042">
        <v>15.301655763125311</v>
      </c>
      <c r="AV1042" t="str">
        <f>VLOOKUP(Sheet1[[#This Row],[NPDES ID2]],Combined_Sheet__Major_Only___2[[NPDES ID2]:[ECHO BFR]],3,FALSE)</f>
        <v>TX</v>
      </c>
      <c r="AW1042" t="s">
        <v>544</v>
      </c>
      <c r="AX1042" t="str">
        <f>VLOOKUP(Sheet1[[#This Row],[NPDES ID2]],Combined_Sheet__Major_Only___2[[NPDES ID2]:[ECHO BFR]],27,FALSE)</f>
        <v>-</v>
      </c>
      <c r="AY1042" t="str">
        <f>VLOOKUP(Sheet1[[#This Row],[NPDES ID2]],Combined_Sheet__Major_Only___2[[NPDES ID2]:[ECHO BFR]],28,FALSE)</f>
        <v>-</v>
      </c>
      <c r="AZ1042" t="str">
        <f>VLOOKUP(Sheet1[[#This Row],[NPDES ID2]],Combined_Sheet__Major_Only___2[[NPDES ID2]:[ECHO BFR]],29,FALSE)</f>
        <v>thickening</v>
      </c>
      <c r="BA1042">
        <f>VLOOKUP(Sheet1[[#This Row],[NPDES ID2]],Combined_Sheet__Major_Only___2[[NPDES ID2]:[ECHO BFR]],17,FALSE)</f>
        <v>29.831904999999999</v>
      </c>
      <c r="BB1042">
        <f>VLOOKUP(Sheet1[[#This Row],[NPDES ID2]],Combined_Sheet__Major_Only___2[[NPDES ID2]:[ECHO BFR]],18,FALSE)</f>
        <v>-95.656912000000005</v>
      </c>
      <c r="BC1042" t="str">
        <f>IF(ISNUMBER(SEARCH("aerobic",$AW1042)),"aerobic","")</f>
        <v>aerobic</v>
      </c>
      <c r="BD1042" t="str">
        <f>IF(ISNUMBER(SEARCH("anaer",$AW1042)),"anaer","")</f>
        <v/>
      </c>
      <c r="BE1042" t="str">
        <f>IF(ISNUMBER(SEARCH("thickening",$AZ1042)),"thickening","")</f>
        <v>thickening</v>
      </c>
      <c r="BF1042" s="3" t="str">
        <f>IF(ISNUMBER(SEARCH("airDry",$AW1042)),"airDry","")</f>
        <v/>
      </c>
      <c r="BG1042" s="3" t="str">
        <f>IF(ISNUMBER(SEARCH("heatDry",$AY1042)),"heatDry","")</f>
        <v/>
      </c>
      <c r="BH1042" s="3" t="str">
        <f>IF(AND(ISNUMBER(SEARCH("aerobic",$AW1042)),ISNUMBER(SEARCH("anaer",$AW1042))),"Combined Aer and Anaer.","")</f>
        <v/>
      </c>
    </row>
    <row r="1043" spans="1:60" x14ac:dyDescent="0.25">
      <c r="A1043" s="4">
        <v>2073</v>
      </c>
      <c r="B1043" t="s">
        <v>9747</v>
      </c>
      <c r="C1043">
        <v>1121.6400000000001</v>
      </c>
      <c r="D1043">
        <v>396.98451437406601</v>
      </c>
      <c r="E1043">
        <v>397.37101241361461</v>
      </c>
      <c r="F1043">
        <v>334.53727867252837</v>
      </c>
      <c r="G1043">
        <v>468.24998247952527</v>
      </c>
      <c r="H1043">
        <v>-117.8174691194846</v>
      </c>
      <c r="I1043">
        <v>-120.2647856465675</v>
      </c>
      <c r="J1043">
        <v>-135.75627533248769</v>
      </c>
      <c r="K1043">
        <v>-94.697964459634889</v>
      </c>
      <c r="L1043">
        <v>724.80827138697759</v>
      </c>
      <c r="M1043">
        <v>721.47548891383462</v>
      </c>
      <c r="N1043">
        <v>710.41148349075524</v>
      </c>
      <c r="O1043">
        <v>748.26122493006187</v>
      </c>
      <c r="P1043">
        <v>26.267823608369341</v>
      </c>
      <c r="Q1043">
        <v>26.55379417438224</v>
      </c>
      <c r="R1043">
        <v>21.844699797423331</v>
      </c>
      <c r="S1043">
        <v>29.944252059683901</v>
      </c>
      <c r="T1043">
        <v>112353.2146694299</v>
      </c>
      <c r="U1043">
        <v>112353.13094942371</v>
      </c>
      <c r="V1043">
        <v>112278.151537015</v>
      </c>
      <c r="W1043">
        <v>112428.7966187564</v>
      </c>
      <c r="X1043">
        <v>7826.2355116670924</v>
      </c>
      <c r="Y1043">
        <v>7859.0611330330394</v>
      </c>
      <c r="Z1043">
        <v>7583.6024866180642</v>
      </c>
      <c r="AA1043">
        <v>7982.4612164650343</v>
      </c>
      <c r="AB1043">
        <v>1207.3814846175269</v>
      </c>
      <c r="AC1043">
        <v>1197.890671695764</v>
      </c>
      <c r="AD1043">
        <v>1046.683857296247</v>
      </c>
      <c r="AE1043">
        <v>1389.0999754966911</v>
      </c>
      <c r="AF1043">
        <v>63.33284400816931</v>
      </c>
      <c r="AG1043">
        <v>63.039785882965823</v>
      </c>
      <c r="AH1043">
        <v>62.078699807634763</v>
      </c>
      <c r="AI1043">
        <v>65.380734200453674</v>
      </c>
      <c r="AJ1043">
        <v>0.55015309490894171</v>
      </c>
      <c r="AK1043">
        <v>0.55015325708340634</v>
      </c>
      <c r="AL1043">
        <v>0.55011568910123521</v>
      </c>
      <c r="AM1043">
        <v>0.55019028723055552</v>
      </c>
      <c r="AN1043">
        <v>0.97766971311858075</v>
      </c>
      <c r="AO1043">
        <v>0.97766971311858064</v>
      </c>
      <c r="AP1043">
        <v>0.97766971311858064</v>
      </c>
      <c r="AQ1043">
        <v>0.97766971311858064</v>
      </c>
      <c r="AR1043">
        <v>15.043338834327599</v>
      </c>
      <c r="AS1043">
        <v>15.043338834327599</v>
      </c>
      <c r="AT1043">
        <v>15.043338834327599</v>
      </c>
      <c r="AU1043">
        <v>15.043338834327599</v>
      </c>
      <c r="AV1043" t="str">
        <f>VLOOKUP(Sheet1[[#This Row],[NPDES ID2]],Combined_Sheet__Major_Only___2[[NPDES ID2]:[ECHO BFR]],3,FALSE)</f>
        <v>FL</v>
      </c>
      <c r="AW1043" t="s">
        <v>41</v>
      </c>
      <c r="AX1043" t="str">
        <f>VLOOKUP(Sheet1[[#This Row],[NPDES ID2]],Combined_Sheet__Major_Only___2[[NPDES ID2]:[ECHO BFR]],27,FALSE)</f>
        <v>other</v>
      </c>
      <c r="AY1043" t="str">
        <f>VLOOKUP(Sheet1[[#This Row],[NPDES ID2]],Combined_Sheet__Major_Only___2[[NPDES ID2]:[ECHO BFR]],28,FALSE)</f>
        <v>-</v>
      </c>
      <c r="AZ1043" t="str">
        <f>VLOOKUP(Sheet1[[#This Row],[NPDES ID2]],Combined_Sheet__Major_Only___2[[NPDES ID2]:[ECHO BFR]],29,FALSE)</f>
        <v>thickening</v>
      </c>
      <c r="BA1043">
        <f>VLOOKUP(Sheet1[[#This Row],[NPDES ID2]],Combined_Sheet__Major_Only___2[[NPDES ID2]:[ECHO BFR]],17,FALSE)</f>
        <v>27.587019999999999</v>
      </c>
      <c r="BB1043">
        <f>VLOOKUP(Sheet1[[#This Row],[NPDES ID2]],Combined_Sheet__Major_Only___2[[NPDES ID2]:[ECHO BFR]],18,FALSE)</f>
        <v>-80.401030000000006</v>
      </c>
      <c r="BC1043" t="str">
        <f>IF(ISNUMBER(SEARCH("aerobic",$AW1043)),"aerobic","")</f>
        <v>aerobic</v>
      </c>
      <c r="BD1043" t="str">
        <f>IF(ISNUMBER(SEARCH("anaer",$AW1043)),"anaer","")</f>
        <v/>
      </c>
      <c r="BE1043" t="str">
        <f>IF(ISNUMBER(SEARCH("thickening",$AZ1043)),"thickening","")</f>
        <v>thickening</v>
      </c>
      <c r="BF1043" s="3" t="str">
        <f>IF(ISNUMBER(SEARCH("airDry",$AW1043)),"airDry","")</f>
        <v/>
      </c>
      <c r="BG1043" s="3" t="str">
        <f>IF(ISNUMBER(SEARCH("heatDry",$AY1043)),"heatDry","")</f>
        <v/>
      </c>
      <c r="BH1043" s="3" t="str">
        <f>IF(AND(ISNUMBER(SEARCH("aerobic",$AW1043)),ISNUMBER(SEARCH("anaer",$AW1043))),"Combined Aer and Anaer.","")</f>
        <v/>
      </c>
    </row>
    <row r="1044" spans="1:60" x14ac:dyDescent="0.25">
      <c r="A1044" s="4">
        <v>2208</v>
      </c>
      <c r="B1044" t="s">
        <v>10350</v>
      </c>
      <c r="C1044">
        <v>635.29</v>
      </c>
      <c r="D1044">
        <v>371.02297960113691</v>
      </c>
      <c r="E1044">
        <v>370.84282248370909</v>
      </c>
      <c r="F1044">
        <v>299.19491971401072</v>
      </c>
      <c r="G1044">
        <v>441.11035419315738</v>
      </c>
      <c r="H1044">
        <v>-118.91657242027929</v>
      </c>
      <c r="I1044">
        <v>-121.2849401358887</v>
      </c>
      <c r="J1044">
        <v>-136.92241779665261</v>
      </c>
      <c r="K1044">
        <v>-95.690888896964594</v>
      </c>
      <c r="L1044">
        <v>407.57520901397402</v>
      </c>
      <c r="M1044">
        <v>405.66266189738991</v>
      </c>
      <c r="N1044">
        <v>399.32202298204942</v>
      </c>
      <c r="O1044">
        <v>421.02287118517711</v>
      </c>
      <c r="P1044">
        <v>14.88461977871834</v>
      </c>
      <c r="Q1044">
        <v>15.034642752334941</v>
      </c>
      <c r="R1044">
        <v>12.39016127302988</v>
      </c>
      <c r="S1044">
        <v>16.973875514439349</v>
      </c>
      <c r="T1044">
        <v>112593.7661274147</v>
      </c>
      <c r="U1044">
        <v>112593.6822310478</v>
      </c>
      <c r="V1044">
        <v>112518.5448704335</v>
      </c>
      <c r="W1044">
        <v>112669.5072942235</v>
      </c>
      <c r="X1044">
        <v>7899.8823215808043</v>
      </c>
      <c r="Y1044">
        <v>7933.7239757208172</v>
      </c>
      <c r="Z1044">
        <v>7650.1593104605317</v>
      </c>
      <c r="AA1044">
        <v>8060.6604617295034</v>
      </c>
      <c r="AB1044">
        <v>1456.8733555910119</v>
      </c>
      <c r="AC1044">
        <v>1440.165830605843</v>
      </c>
      <c r="AD1044">
        <v>1228.4871566752561</v>
      </c>
      <c r="AE1044">
        <v>1722.273454344908</v>
      </c>
      <c r="AF1044">
        <v>62.875539077250068</v>
      </c>
      <c r="AG1044">
        <v>62.579400302421647</v>
      </c>
      <c r="AH1044">
        <v>61.604616087576218</v>
      </c>
      <c r="AI1044">
        <v>64.949241982965276</v>
      </c>
      <c r="AJ1044">
        <v>0.54456721528260998</v>
      </c>
      <c r="AK1044">
        <v>0.54456731160044791</v>
      </c>
      <c r="AL1044">
        <v>0.54454505798622943</v>
      </c>
      <c r="AM1044">
        <v>0.54458924543060672</v>
      </c>
      <c r="AN1044">
        <v>0.97771589594329622</v>
      </c>
      <c r="AO1044">
        <v>0.97771589594329678</v>
      </c>
      <c r="AP1044">
        <v>0.97771589594329678</v>
      </c>
      <c r="AQ1044">
        <v>0.97771589594329678</v>
      </c>
      <c r="AR1044">
        <v>13.44035962268976</v>
      </c>
      <c r="AS1044">
        <v>13.44035962268976</v>
      </c>
      <c r="AT1044">
        <v>13.44035962268976</v>
      </c>
      <c r="AU1044">
        <v>13.44035962268976</v>
      </c>
      <c r="AV1044" t="str">
        <f>VLOOKUP(Sheet1[[#This Row],[NPDES ID2]],Combined_Sheet__Major_Only___2[[NPDES ID2]:[ECHO BFR]],3,FALSE)</f>
        <v>FL</v>
      </c>
      <c r="AW1044" t="s">
        <v>41</v>
      </c>
      <c r="AX1044" t="str">
        <f>VLOOKUP(Sheet1[[#This Row],[NPDES ID2]],Combined_Sheet__Major_Only___2[[NPDES ID2]:[ECHO BFR]],27,FALSE)</f>
        <v>-</v>
      </c>
      <c r="AY1044" t="str">
        <f>VLOOKUP(Sheet1[[#This Row],[NPDES ID2]],Combined_Sheet__Major_Only___2[[NPDES ID2]:[ECHO BFR]],28,FALSE)</f>
        <v>-</v>
      </c>
      <c r="AZ1044" t="str">
        <f>VLOOKUP(Sheet1[[#This Row],[NPDES ID2]],Combined_Sheet__Major_Only___2[[NPDES ID2]:[ECHO BFR]],29,FALSE)</f>
        <v>thickening</v>
      </c>
      <c r="BA1044">
        <f>VLOOKUP(Sheet1[[#This Row],[NPDES ID2]],Combined_Sheet__Major_Only___2[[NPDES ID2]:[ECHO BFR]],17,FALSE)</f>
        <v>27.8949459999588</v>
      </c>
      <c r="BB1044">
        <f>VLOOKUP(Sheet1[[#This Row],[NPDES ID2]],Combined_Sheet__Major_Only___2[[NPDES ID2]:[ECHO BFR]],18,FALSE)</f>
        <v>-81.842349999752102</v>
      </c>
      <c r="BC1044" t="str">
        <f>IF(ISNUMBER(SEARCH("aerobic",$AW1044)),"aerobic","")</f>
        <v>aerobic</v>
      </c>
      <c r="BD1044" t="str">
        <f>IF(ISNUMBER(SEARCH("anaer",$AW1044)),"anaer","")</f>
        <v/>
      </c>
      <c r="BE1044" t="str">
        <f>IF(ISNUMBER(SEARCH("thickening",$AZ1044)),"thickening","")</f>
        <v>thickening</v>
      </c>
      <c r="BF1044" s="2" t="str">
        <f>IF(ISNUMBER(SEARCH("airDry",$AW1044)),"airDry","")</f>
        <v/>
      </c>
      <c r="BG1044" s="2" t="str">
        <f>IF(ISNUMBER(SEARCH("heatDry",$AY1044)),"heatDry","")</f>
        <v/>
      </c>
      <c r="BH1044" s="2" t="str">
        <f>IF(AND(ISNUMBER(SEARCH("aerobic",$AW1044)),ISNUMBER(SEARCH("anaer",$AW1044))),"Combined Aer and Anaer.","")</f>
        <v/>
      </c>
    </row>
    <row r="1045" spans="1:60" x14ac:dyDescent="0.25">
      <c r="A1045" s="4">
        <v>2423</v>
      </c>
      <c r="B1045" t="s">
        <v>11298</v>
      </c>
      <c r="C1045">
        <v>257.79300000000001</v>
      </c>
      <c r="D1045">
        <v>529.92270028769155</v>
      </c>
      <c r="E1045">
        <v>533.74230564786035</v>
      </c>
      <c r="F1045">
        <v>396.23604326209079</v>
      </c>
      <c r="G1045">
        <v>681.79707862461464</v>
      </c>
      <c r="H1045">
        <v>-120.04303223666371</v>
      </c>
      <c r="I1045">
        <v>-122.38128523139061</v>
      </c>
      <c r="J1045">
        <v>-138.2033872938654</v>
      </c>
      <c r="K1045">
        <v>-96.729257764845087</v>
      </c>
      <c r="L1045">
        <v>164.1541291885809</v>
      </c>
      <c r="M1045">
        <v>163.36772468226519</v>
      </c>
      <c r="N1045">
        <v>160.76358875336561</v>
      </c>
      <c r="O1045">
        <v>169.67966452041969</v>
      </c>
      <c r="P1045">
        <v>6.0427564584791291</v>
      </c>
      <c r="Q1045">
        <v>6.098626488958347</v>
      </c>
      <c r="R1045">
        <v>5.0350631765678546</v>
      </c>
      <c r="S1045">
        <v>6.8934836202206586</v>
      </c>
      <c r="T1045">
        <v>112669.5118289969</v>
      </c>
      <c r="U1045">
        <v>112669.42787709679</v>
      </c>
      <c r="V1045">
        <v>112594.24078118779</v>
      </c>
      <c r="W1045">
        <v>112745.3031307747</v>
      </c>
      <c r="X1045">
        <v>7964.7660087978447</v>
      </c>
      <c r="Y1045">
        <v>7999.6267570854316</v>
      </c>
      <c r="Z1045">
        <v>7707.9260428760927</v>
      </c>
      <c r="AA1045">
        <v>8130.1223758601936</v>
      </c>
      <c r="AB1045">
        <v>1495.1123323930669</v>
      </c>
      <c r="AC1045">
        <v>1477.064429213508</v>
      </c>
      <c r="AD1045">
        <v>1256.721214364695</v>
      </c>
      <c r="AE1045">
        <v>1772.1052037923571</v>
      </c>
      <c r="AF1045">
        <v>62.404356446294123</v>
      </c>
      <c r="AG1045">
        <v>62.104954605341518</v>
      </c>
      <c r="AH1045">
        <v>61.116341243679663</v>
      </c>
      <c r="AI1045">
        <v>64.504589902246721</v>
      </c>
      <c r="AJ1045">
        <v>0.53881270582619711</v>
      </c>
      <c r="AK1045">
        <v>0.53881274489890241</v>
      </c>
      <c r="AL1045">
        <v>0.53880373822233651</v>
      </c>
      <c r="AM1045">
        <v>0.53882162172402959</v>
      </c>
      <c r="AN1045">
        <v>0.97773039863557076</v>
      </c>
      <c r="AO1045">
        <v>0.97773039863557087</v>
      </c>
      <c r="AP1045">
        <v>0.97773039863557087</v>
      </c>
      <c r="AQ1045">
        <v>0.97773039863557087</v>
      </c>
      <c r="AR1045">
        <v>13.20652329199434</v>
      </c>
      <c r="AS1045">
        <v>13.20652329199434</v>
      </c>
      <c r="AT1045">
        <v>13.20652329199434</v>
      </c>
      <c r="AU1045">
        <v>13.20652329199434</v>
      </c>
      <c r="AV1045" t="str">
        <f>VLOOKUP(Sheet1[[#This Row],[NPDES ID2]],Combined_Sheet__Major_Only___2[[NPDES ID2]:[ECHO BFR]],3,FALSE)</f>
        <v>IL</v>
      </c>
      <c r="AW1045" t="s">
        <v>41</v>
      </c>
      <c r="AX1045" t="str">
        <f>VLOOKUP(Sheet1[[#This Row],[NPDES ID2]],Combined_Sheet__Major_Only___2[[NPDES ID2]:[ECHO BFR]],27,FALSE)</f>
        <v>-</v>
      </c>
      <c r="AY1045" t="str">
        <f>VLOOKUP(Sheet1[[#This Row],[NPDES ID2]],Combined_Sheet__Major_Only___2[[NPDES ID2]:[ECHO BFR]],28,FALSE)</f>
        <v>-</v>
      </c>
      <c r="AZ1045" t="str">
        <f>VLOOKUP(Sheet1[[#This Row],[NPDES ID2]],Combined_Sheet__Major_Only___2[[NPDES ID2]:[ECHO BFR]],29,FALSE)</f>
        <v>thickening, preliminaryOps</v>
      </c>
      <c r="BA1045">
        <f>VLOOKUP(Sheet1[[#This Row],[NPDES ID2]],Combined_Sheet__Major_Only___2[[NPDES ID2]:[ECHO BFR]],17,FALSE)</f>
        <v>42.158008000000002</v>
      </c>
      <c r="BB1045">
        <f>VLOOKUP(Sheet1[[#This Row],[NPDES ID2]],Combined_Sheet__Major_Only___2[[NPDES ID2]:[ECHO BFR]],18,FALSE)</f>
        <v>-88.143851999999995</v>
      </c>
      <c r="BC1045" t="str">
        <f>IF(ISNUMBER(SEARCH("aerobic",$AW1045)),"aerobic","")</f>
        <v>aerobic</v>
      </c>
      <c r="BD1045" t="str">
        <f>IF(ISNUMBER(SEARCH("anaer",$AW1045)),"anaer","")</f>
        <v/>
      </c>
      <c r="BE1045" t="str">
        <f>IF(ISNUMBER(SEARCH("thickening",$AZ1045)),"thickening","")</f>
        <v>thickening</v>
      </c>
      <c r="BF1045" s="3" t="str">
        <f>IF(ISNUMBER(SEARCH("airDry",$AW1045)),"airDry","")</f>
        <v/>
      </c>
      <c r="BG1045" s="3" t="str">
        <f>IF(ISNUMBER(SEARCH("heatDry",$AY1045)),"heatDry","")</f>
        <v/>
      </c>
      <c r="BH1045" s="3" t="str">
        <f>IF(AND(ISNUMBER(SEARCH("aerobic",$AW1045)),ISNUMBER(SEARCH("anaer",$AW1045))),"Combined Aer and Anaer.","")</f>
        <v/>
      </c>
    </row>
    <row r="1046" spans="1:60" x14ac:dyDescent="0.25">
      <c r="A1046" s="4">
        <v>1715</v>
      </c>
      <c r="B1046" t="s">
        <v>8038</v>
      </c>
      <c r="C1046">
        <v>40.54</v>
      </c>
      <c r="D1046">
        <v>2544.971359855967</v>
      </c>
      <c r="E1046">
        <v>2540.7041346321489</v>
      </c>
      <c r="F1046">
        <v>1762.433726373368</v>
      </c>
      <c r="G1046">
        <v>3369.3083659958061</v>
      </c>
      <c r="H1046">
        <v>-118.47100790877811</v>
      </c>
      <c r="I1046">
        <v>-120.773221386796</v>
      </c>
      <c r="J1046">
        <v>-136.45679730221499</v>
      </c>
      <c r="K1046">
        <v>-94.98784258381491</v>
      </c>
      <c r="L1046">
        <v>26.15227342963097</v>
      </c>
      <c r="M1046">
        <v>26.031230574702139</v>
      </c>
      <c r="N1046">
        <v>25.630670245944099</v>
      </c>
      <c r="O1046">
        <v>27.002415984157849</v>
      </c>
      <c r="P1046">
        <v>0.94957953256581962</v>
      </c>
      <c r="Q1046">
        <v>0.95973930978904343</v>
      </c>
      <c r="R1046">
        <v>0.78983101124711497</v>
      </c>
      <c r="S1046">
        <v>1.0825041560633351</v>
      </c>
      <c r="T1046">
        <v>112686.2602153991</v>
      </c>
      <c r="U1046">
        <v>112686.17625121999</v>
      </c>
      <c r="V1046">
        <v>112610.97815817301</v>
      </c>
      <c r="W1046">
        <v>112762.0626026884</v>
      </c>
      <c r="X1046">
        <v>7862.9140751211326</v>
      </c>
      <c r="Y1046">
        <v>7896.101270181367</v>
      </c>
      <c r="Z1046">
        <v>7618.0160829683209</v>
      </c>
      <c r="AA1046">
        <v>8020.5184468238303</v>
      </c>
      <c r="AB1046">
        <v>1233.613611492834</v>
      </c>
      <c r="AC1046">
        <v>1223.527678961613</v>
      </c>
      <c r="AD1046">
        <v>1066.808878863902</v>
      </c>
      <c r="AE1046">
        <v>1422.535267573702</v>
      </c>
      <c r="AF1046">
        <v>63.219781672146453</v>
      </c>
      <c r="AG1046">
        <v>62.927108965921512</v>
      </c>
      <c r="AH1046">
        <v>61.959011841619372</v>
      </c>
      <c r="AI1046">
        <v>65.274841827948961</v>
      </c>
      <c r="AJ1046">
        <v>0.5487719985884093</v>
      </c>
      <c r="AK1046">
        <v>0.54877200452056718</v>
      </c>
      <c r="AL1046">
        <v>0.5487706389499889</v>
      </c>
      <c r="AM1046">
        <v>0.54877335036536534</v>
      </c>
      <c r="AN1046">
        <v>0.97773360282648869</v>
      </c>
      <c r="AO1046">
        <v>0.9777336028264888</v>
      </c>
      <c r="AP1046">
        <v>0.9777336028264888</v>
      </c>
      <c r="AQ1046">
        <v>0.9777336028264888</v>
      </c>
      <c r="AR1046">
        <v>14.862926454977289</v>
      </c>
      <c r="AS1046">
        <v>14.862926454977281</v>
      </c>
      <c r="AT1046">
        <v>14.862926454977281</v>
      </c>
      <c r="AU1046">
        <v>14.862926454977281</v>
      </c>
      <c r="AV1046" t="str">
        <f>VLOOKUP(Sheet1[[#This Row],[NPDES ID2]],Combined_Sheet__Major_Only___2[[NPDES ID2]:[ECHO BFR]],3,FALSE)</f>
        <v>NJ</v>
      </c>
      <c r="AW1046" t="s">
        <v>41</v>
      </c>
      <c r="AX1046" t="str">
        <f>VLOOKUP(Sheet1[[#This Row],[NPDES ID2]],Combined_Sheet__Major_Only___2[[NPDES ID2]:[ECHO BFR]],27,FALSE)</f>
        <v>-</v>
      </c>
      <c r="AY1046" t="str">
        <f>VLOOKUP(Sheet1[[#This Row],[NPDES ID2]],Combined_Sheet__Major_Only___2[[NPDES ID2]:[ECHO BFR]],28,FALSE)</f>
        <v>-</v>
      </c>
      <c r="AZ1046" t="str">
        <f>VLOOKUP(Sheet1[[#This Row],[NPDES ID2]],Combined_Sheet__Major_Only___2[[NPDES ID2]:[ECHO BFR]],29,FALSE)</f>
        <v>thickening</v>
      </c>
      <c r="BA1046">
        <f>VLOOKUP(Sheet1[[#This Row],[NPDES ID2]],Combined_Sheet__Major_Only___2[[NPDES ID2]:[ECHO BFR]],17,FALSE)</f>
        <v>40.006740000000001</v>
      </c>
      <c r="BB1046">
        <f>VLOOKUP(Sheet1[[#This Row],[NPDES ID2]],Combined_Sheet__Major_Only___2[[NPDES ID2]:[ECHO BFR]],18,FALSE)</f>
        <v>-75.028710000000004</v>
      </c>
      <c r="BC1046" t="str">
        <f>IF(ISNUMBER(SEARCH("aerobic",$AW1046)),"aerobic","")</f>
        <v>aerobic</v>
      </c>
      <c r="BD1046" t="str">
        <f>IF(ISNUMBER(SEARCH("anaer",$AW1046)),"anaer","")</f>
        <v/>
      </c>
      <c r="BE1046" t="str">
        <f>IF(ISNUMBER(SEARCH("thickening",$AZ1046)),"thickening","")</f>
        <v>thickening</v>
      </c>
      <c r="BF1046" s="3" t="str">
        <f>IF(ISNUMBER(SEARCH("airDry",$AW1046)),"airDry","")</f>
        <v/>
      </c>
      <c r="BG1046" s="3" t="str">
        <f>IF(ISNUMBER(SEARCH("heatDry",$AY1046)),"heatDry","")</f>
        <v/>
      </c>
      <c r="BH1046" s="3" t="str">
        <f>IF(AND(ISNUMBER(SEARCH("aerobic",$AW1046)),ISNUMBER(SEARCH("anaer",$AW1046))),"Combined Aer and Anaer.","")</f>
        <v/>
      </c>
    </row>
    <row r="1047" spans="1:60" x14ac:dyDescent="0.25">
      <c r="A1047" s="4">
        <v>1158</v>
      </c>
      <c r="B1047" t="s">
        <v>5561</v>
      </c>
      <c r="C1047">
        <v>285.72000000000003</v>
      </c>
      <c r="D1047">
        <v>512.42450370844881</v>
      </c>
      <c r="E1047">
        <v>516.62415264943866</v>
      </c>
      <c r="F1047">
        <v>386.92604866050061</v>
      </c>
      <c r="G1047">
        <v>656.79268069237389</v>
      </c>
      <c r="H1047">
        <v>-123.9280116041313</v>
      </c>
      <c r="I1047">
        <v>-126.4618477358229</v>
      </c>
      <c r="J1047">
        <v>-142.53525923202471</v>
      </c>
      <c r="K1047">
        <v>-100.8268060230084</v>
      </c>
      <c r="L1047">
        <v>176.60780488822741</v>
      </c>
      <c r="M1047">
        <v>175.69404726361489</v>
      </c>
      <c r="N1047">
        <v>172.66812492679909</v>
      </c>
      <c r="O1047">
        <v>183.028247151865</v>
      </c>
      <c r="P1047">
        <v>6.7084056874050688</v>
      </c>
      <c r="Q1047">
        <v>6.7706356498688676</v>
      </c>
      <c r="R1047">
        <v>5.6116094169645896</v>
      </c>
      <c r="S1047">
        <v>7.640976792364425</v>
      </c>
      <c r="T1047">
        <v>112740.26508475879</v>
      </c>
      <c r="U1047">
        <v>112740.1810809859</v>
      </c>
      <c r="V1047">
        <v>112664.9475278661</v>
      </c>
      <c r="W1047">
        <v>112816.103217079</v>
      </c>
      <c r="X1047">
        <v>8210.6857684336828</v>
      </c>
      <c r="Y1047">
        <v>8249.6196352608567</v>
      </c>
      <c r="Z1047">
        <v>7924.8560486285578</v>
      </c>
      <c r="AA1047">
        <v>8394.8643103619925</v>
      </c>
      <c r="AB1047">
        <v>1315.2499440235181</v>
      </c>
      <c r="AC1047">
        <v>1302.84438049251</v>
      </c>
      <c r="AD1047">
        <v>1133.703714037465</v>
      </c>
      <c r="AE1047">
        <v>1518.5174291846311</v>
      </c>
      <c r="AF1047">
        <v>60.576489975595763</v>
      </c>
      <c r="AG1047">
        <v>60.262605943366431</v>
      </c>
      <c r="AH1047">
        <v>59.226143627541717</v>
      </c>
      <c r="AI1047">
        <v>62.778347515344251</v>
      </c>
      <c r="AJ1047">
        <v>0.51649789888491582</v>
      </c>
      <c r="AK1047">
        <v>0.51649793926170806</v>
      </c>
      <c r="AL1047">
        <v>0.5164886308178428</v>
      </c>
      <c r="AM1047">
        <v>0.5165071135272804</v>
      </c>
      <c r="AN1047">
        <v>0.97774392840515301</v>
      </c>
      <c r="AO1047">
        <v>0.97774392840515323</v>
      </c>
      <c r="AP1047">
        <v>0.97774392840515323</v>
      </c>
      <c r="AQ1047">
        <v>0.97774392840515323</v>
      </c>
      <c r="AR1047">
        <v>14.062660993359099</v>
      </c>
      <c r="AS1047">
        <v>14.062660993359099</v>
      </c>
      <c r="AT1047">
        <v>14.062660993359099</v>
      </c>
      <c r="AU1047">
        <v>14.062660993359099</v>
      </c>
      <c r="AV1047" t="str">
        <f>VLOOKUP(Sheet1[[#This Row],[NPDES ID2]],Combined_Sheet__Major_Only___2[[NPDES ID2]:[ECHO BFR]],3,FALSE)</f>
        <v>TX</v>
      </c>
      <c r="AW1047" t="s">
        <v>41</v>
      </c>
      <c r="AX1047" t="str">
        <f>VLOOKUP(Sheet1[[#This Row],[NPDES ID2]],Combined_Sheet__Major_Only___2[[NPDES ID2]:[ECHO BFR]],27,FALSE)</f>
        <v>-</v>
      </c>
      <c r="AY1047" t="str">
        <f>VLOOKUP(Sheet1[[#This Row],[NPDES ID2]],Combined_Sheet__Major_Only___2[[NPDES ID2]:[ECHO BFR]],28,FALSE)</f>
        <v>-</v>
      </c>
      <c r="AZ1047" t="str">
        <f>VLOOKUP(Sheet1[[#This Row],[NPDES ID2]],Combined_Sheet__Major_Only___2[[NPDES ID2]:[ECHO BFR]],29,FALSE)</f>
        <v>thickening</v>
      </c>
      <c r="BA1047">
        <f>VLOOKUP(Sheet1[[#This Row],[NPDES ID2]],Combined_Sheet__Major_Only___2[[NPDES ID2]:[ECHO BFR]],17,FALSE)</f>
        <v>31.682462999999998</v>
      </c>
      <c r="BB1047">
        <f>VLOOKUP(Sheet1[[#This Row],[NPDES ID2]],Combined_Sheet__Major_Only___2[[NPDES ID2]:[ECHO BFR]],18,FALSE)</f>
        <v>-106.22771299999999</v>
      </c>
      <c r="BC1047" t="str">
        <f>IF(ISNUMBER(SEARCH("aerobic",$AW1047)),"aerobic","")</f>
        <v>aerobic</v>
      </c>
      <c r="BD1047" t="str">
        <f>IF(ISNUMBER(SEARCH("anaer",$AW1047)),"anaer","")</f>
        <v/>
      </c>
      <c r="BE1047" t="str">
        <f>IF(ISNUMBER(SEARCH("thickening",$AZ1047)),"thickening","")</f>
        <v>thickening</v>
      </c>
      <c r="BF1047" s="2" t="str">
        <f>IF(ISNUMBER(SEARCH("airDry",$AW1047)),"airDry","")</f>
        <v/>
      </c>
      <c r="BG1047" s="2" t="str">
        <f>IF(ISNUMBER(SEARCH("heatDry",$AY1047)),"heatDry","")</f>
        <v/>
      </c>
      <c r="BH1047" s="2" t="str">
        <f>IF(AND(ISNUMBER(SEARCH("aerobic",$AW1047)),ISNUMBER(SEARCH("anaer",$AW1047))),"Combined Aer and Anaer.","")</f>
        <v/>
      </c>
    </row>
    <row r="1048" spans="1:60" x14ac:dyDescent="0.25">
      <c r="A1048" s="4">
        <v>2534</v>
      </c>
      <c r="B1048" t="s">
        <v>11761</v>
      </c>
      <c r="C1048">
        <v>139.38</v>
      </c>
      <c r="D1048">
        <v>839.10800101665723</v>
      </c>
      <c r="E1048">
        <v>837.95362424445852</v>
      </c>
      <c r="F1048">
        <v>600.91515053123067</v>
      </c>
      <c r="G1048">
        <v>1093.5618472570411</v>
      </c>
      <c r="H1048">
        <v>-120.2977853335979</v>
      </c>
      <c r="I1048">
        <v>-122.63912516856909</v>
      </c>
      <c r="J1048">
        <v>-138.49481253409911</v>
      </c>
      <c r="K1048">
        <v>-96.950566609273082</v>
      </c>
      <c r="L1048">
        <v>88.613182996162237</v>
      </c>
      <c r="M1048">
        <v>88.186805312063058</v>
      </c>
      <c r="N1048">
        <v>86.775384231792458</v>
      </c>
      <c r="O1048">
        <v>91.608399365683425</v>
      </c>
      <c r="P1048">
        <v>3.267435608858682</v>
      </c>
      <c r="Q1048">
        <v>3.2970776609871861</v>
      </c>
      <c r="R1048">
        <v>2.7231143773036708</v>
      </c>
      <c r="S1048">
        <v>3.7277172235223111</v>
      </c>
      <c r="T1048">
        <v>112765.28776526351</v>
      </c>
      <c r="U1048">
        <v>112765.2037431452</v>
      </c>
      <c r="V1048">
        <v>112689.953759913</v>
      </c>
      <c r="W1048">
        <v>112841.142459729</v>
      </c>
      <c r="X1048">
        <v>7984.1003043203018</v>
      </c>
      <c r="Y1048">
        <v>8019.2038552150843</v>
      </c>
      <c r="Z1048">
        <v>7725.5676059081779</v>
      </c>
      <c r="AA1048">
        <v>8150.5427168610331</v>
      </c>
      <c r="AB1048">
        <v>1543.4654003043211</v>
      </c>
      <c r="AC1048">
        <v>1523.644959359129</v>
      </c>
      <c r="AD1048">
        <v>1290.718140223232</v>
      </c>
      <c r="AE1048">
        <v>1838.582600894993</v>
      </c>
      <c r="AF1048">
        <v>62.30578760797777</v>
      </c>
      <c r="AG1048">
        <v>62.005750568215539</v>
      </c>
      <c r="AH1048">
        <v>61.014094900509313</v>
      </c>
      <c r="AI1048">
        <v>64.41160309906094</v>
      </c>
      <c r="AJ1048">
        <v>0.53760900924372168</v>
      </c>
      <c r="AK1048">
        <v>0.5376090305093314</v>
      </c>
      <c r="AL1048">
        <v>0.53760413211587577</v>
      </c>
      <c r="AM1048">
        <v>0.53761385820857044</v>
      </c>
      <c r="AN1048">
        <v>0.97774870942519554</v>
      </c>
      <c r="AO1048">
        <v>0.97774870942519532</v>
      </c>
      <c r="AP1048">
        <v>0.97774870942519532</v>
      </c>
      <c r="AQ1048">
        <v>0.97774870942519532</v>
      </c>
      <c r="AR1048">
        <v>12.970547157863191</v>
      </c>
      <c r="AS1048">
        <v>12.970547157863191</v>
      </c>
      <c r="AT1048">
        <v>12.970547157863191</v>
      </c>
      <c r="AU1048">
        <v>12.970547157863191</v>
      </c>
      <c r="AV1048" t="str">
        <f>VLOOKUP(Sheet1[[#This Row],[NPDES ID2]],Combined_Sheet__Major_Only___2[[NPDES ID2]:[ECHO BFR]],3,FALSE)</f>
        <v>TX</v>
      </c>
      <c r="AW1048" t="s">
        <v>41</v>
      </c>
      <c r="AX1048" t="str">
        <f>VLOOKUP(Sheet1[[#This Row],[NPDES ID2]],Combined_Sheet__Major_Only___2[[NPDES ID2]:[ECHO BFR]],27,FALSE)</f>
        <v>-</v>
      </c>
      <c r="AY1048" t="str">
        <f>VLOOKUP(Sheet1[[#This Row],[NPDES ID2]],Combined_Sheet__Major_Only___2[[NPDES ID2]:[ECHO BFR]],28,FALSE)</f>
        <v>-</v>
      </c>
      <c r="AZ1048" t="str">
        <f>VLOOKUP(Sheet1[[#This Row],[NPDES ID2]],Combined_Sheet__Major_Only___2[[NPDES ID2]:[ECHO BFR]],29,FALSE)</f>
        <v>thickening</v>
      </c>
      <c r="BA1048">
        <f>VLOOKUP(Sheet1[[#This Row],[NPDES ID2]],Combined_Sheet__Major_Only___2[[NPDES ID2]:[ECHO BFR]],17,FALSE)</f>
        <v>29.696698999999999</v>
      </c>
      <c r="BB1048">
        <f>VLOOKUP(Sheet1[[#This Row],[NPDES ID2]],Combined_Sheet__Major_Only___2[[NPDES ID2]:[ECHO BFR]],18,FALSE)</f>
        <v>-95.420277999999996</v>
      </c>
      <c r="BC1048" t="str">
        <f>IF(ISNUMBER(SEARCH("aerobic",$AW1048)),"aerobic","")</f>
        <v>aerobic</v>
      </c>
      <c r="BD1048" t="str">
        <f>IF(ISNUMBER(SEARCH("anaer",$AW1048)),"anaer","")</f>
        <v/>
      </c>
      <c r="BE1048" t="str">
        <f>IF(ISNUMBER(SEARCH("thickening",$AZ1048)),"thickening","")</f>
        <v>thickening</v>
      </c>
      <c r="BF1048" s="2" t="str">
        <f>IF(ISNUMBER(SEARCH("airDry",$AW1048)),"airDry","")</f>
        <v/>
      </c>
      <c r="BG1048" s="2" t="str">
        <f>IF(ISNUMBER(SEARCH("heatDry",$AY1048)),"heatDry","")</f>
        <v/>
      </c>
      <c r="BH1048" s="2" t="str">
        <f>IF(AND(ISNUMBER(SEARCH("aerobic",$AW1048)),ISNUMBER(SEARCH("anaer",$AW1048))),"Combined Aer and Anaer.","")</f>
        <v/>
      </c>
    </row>
    <row r="1049" spans="1:60" x14ac:dyDescent="0.25">
      <c r="A1049" s="4">
        <v>2331</v>
      </c>
      <c r="B1049" t="s">
        <v>10881</v>
      </c>
      <c r="C1049">
        <v>376.53</v>
      </c>
      <c r="D1049">
        <v>445.71830623604882</v>
      </c>
      <c r="E1049">
        <v>450.76524655928142</v>
      </c>
      <c r="F1049">
        <v>341.07101587079012</v>
      </c>
      <c r="G1049">
        <v>553.57074102263391</v>
      </c>
      <c r="H1049">
        <v>-124.4873334993956</v>
      </c>
      <c r="I1049">
        <v>-127.0302190067805</v>
      </c>
      <c r="J1049">
        <v>-143.15220150360679</v>
      </c>
      <c r="K1049">
        <v>-101.4526172718119</v>
      </c>
      <c r="L1049">
        <v>231.69190862716309</v>
      </c>
      <c r="M1049">
        <v>230.4796351862081</v>
      </c>
      <c r="N1049">
        <v>226.46415776716569</v>
      </c>
      <c r="O1049">
        <v>240.211158840167</v>
      </c>
      <c r="P1049">
        <v>8.8426155337159749</v>
      </c>
      <c r="Q1049">
        <v>8.9286439720046555</v>
      </c>
      <c r="R1049">
        <v>7.4012089118182631</v>
      </c>
      <c r="S1049">
        <v>10.07587076872089</v>
      </c>
      <c r="T1049">
        <v>112794.46674257419</v>
      </c>
      <c r="U1049">
        <v>112794.38269906319</v>
      </c>
      <c r="V1049">
        <v>112719.1135566576</v>
      </c>
      <c r="W1049">
        <v>112870.3407501769</v>
      </c>
      <c r="X1049">
        <v>8251.8197607668717</v>
      </c>
      <c r="Y1049">
        <v>8291.3924476384036</v>
      </c>
      <c r="Z1049">
        <v>7961.3003796361354</v>
      </c>
      <c r="AA1049">
        <v>8439.0566159611026</v>
      </c>
      <c r="AB1049">
        <v>1329.915854535277</v>
      </c>
      <c r="AC1049">
        <v>1317.0937000098429</v>
      </c>
      <c r="AD1049">
        <v>1145.434307566758</v>
      </c>
      <c r="AE1049">
        <v>1536.5051197036951</v>
      </c>
      <c r="AF1049">
        <v>60.304396353440232</v>
      </c>
      <c r="AG1049">
        <v>59.988255129646888</v>
      </c>
      <c r="AH1049">
        <v>58.944995584535121</v>
      </c>
      <c r="AI1049">
        <v>62.521305721855263</v>
      </c>
      <c r="AJ1049">
        <v>0.51317737795589613</v>
      </c>
      <c r="AK1049">
        <v>0.51317743101177971</v>
      </c>
      <c r="AL1049">
        <v>0.51316519272738093</v>
      </c>
      <c r="AM1049">
        <v>0.5131894930246802</v>
      </c>
      <c r="AN1049">
        <v>0.97775428198474235</v>
      </c>
      <c r="AO1049">
        <v>0.97775428198474224</v>
      </c>
      <c r="AP1049">
        <v>0.97775428198474224</v>
      </c>
      <c r="AQ1049">
        <v>0.97775428198474224</v>
      </c>
      <c r="AR1049">
        <v>13.948128956552329</v>
      </c>
      <c r="AS1049">
        <v>13.948128956552329</v>
      </c>
      <c r="AT1049">
        <v>13.948128956552329</v>
      </c>
      <c r="AU1049">
        <v>13.948128956552329</v>
      </c>
      <c r="AV1049" t="str">
        <f>VLOOKUP(Sheet1[[#This Row],[NPDES ID2]],Combined_Sheet__Major_Only___2[[NPDES ID2]:[ECHO BFR]],3,FALSE)</f>
        <v>TX</v>
      </c>
      <c r="AW1049" t="s">
        <v>41</v>
      </c>
      <c r="AX1049" t="str">
        <f>VLOOKUP(Sheet1[[#This Row],[NPDES ID2]],Combined_Sheet__Major_Only___2[[NPDES ID2]:[ECHO BFR]],27,FALSE)</f>
        <v>-</v>
      </c>
      <c r="AY1049" t="str">
        <f>VLOOKUP(Sheet1[[#This Row],[NPDES ID2]],Combined_Sheet__Major_Only___2[[NPDES ID2]:[ECHO BFR]],28,FALSE)</f>
        <v>-</v>
      </c>
      <c r="AZ1049" t="str">
        <f>VLOOKUP(Sheet1[[#This Row],[NPDES ID2]],Combined_Sheet__Major_Only___2[[NPDES ID2]:[ECHO BFR]],29,FALSE)</f>
        <v>thickening</v>
      </c>
      <c r="BA1049">
        <f>VLOOKUP(Sheet1[[#This Row],[NPDES ID2]],Combined_Sheet__Major_Only___2[[NPDES ID2]:[ECHO BFR]],17,FALSE)</f>
        <v>30.772434000000001</v>
      </c>
      <c r="BB1049">
        <f>VLOOKUP(Sheet1[[#This Row],[NPDES ID2]],Combined_Sheet__Major_Only___2[[NPDES ID2]:[ECHO BFR]],18,FALSE)</f>
        <v>-95.512743999999998</v>
      </c>
      <c r="BC1049" t="str">
        <f>IF(ISNUMBER(SEARCH("aerobic",$AW1049)),"aerobic","")</f>
        <v>aerobic</v>
      </c>
      <c r="BD1049" t="str">
        <f>IF(ISNUMBER(SEARCH("anaer",$AW1049)),"anaer","")</f>
        <v/>
      </c>
      <c r="BE1049" t="str">
        <f>IF(ISNUMBER(SEARCH("thickening",$AZ1049)),"thickening","")</f>
        <v>thickening</v>
      </c>
      <c r="BF1049" s="3" t="str">
        <f>IF(ISNUMBER(SEARCH("airDry",$AW1049)),"airDry","")</f>
        <v/>
      </c>
      <c r="BG1049" s="3" t="str">
        <f>IF(ISNUMBER(SEARCH("heatDry",$AY1049)),"heatDry","")</f>
        <v/>
      </c>
      <c r="BH1049" s="3" t="str">
        <f>IF(AND(ISNUMBER(SEARCH("aerobic",$AW1049)),ISNUMBER(SEARCH("anaer",$AW1049))),"Combined Aer and Anaer.","")</f>
        <v/>
      </c>
    </row>
    <row r="1050" spans="1:60" x14ac:dyDescent="0.25">
      <c r="A1050" s="4">
        <v>2409</v>
      </c>
      <c r="B1050" t="s">
        <v>11233</v>
      </c>
      <c r="C1050">
        <v>266.267</v>
      </c>
      <c r="D1050">
        <v>532.26495221171831</v>
      </c>
      <c r="E1050">
        <v>536.19545745377081</v>
      </c>
      <c r="F1050">
        <v>399.15752956504281</v>
      </c>
      <c r="G1050">
        <v>684.27500880833816</v>
      </c>
      <c r="H1050">
        <v>-123.2836896001089</v>
      </c>
      <c r="I1050">
        <v>-125.782249803941</v>
      </c>
      <c r="J1050">
        <v>-141.8190975787661</v>
      </c>
      <c r="K1050">
        <v>-100.13923542254049</v>
      </c>
      <c r="L1050">
        <v>165.3989298633513</v>
      </c>
      <c r="M1050">
        <v>164.55380428559371</v>
      </c>
      <c r="N1050">
        <v>161.75532576575051</v>
      </c>
      <c r="O1050">
        <v>171.3369180744574</v>
      </c>
      <c r="P1050">
        <v>6.2500035871896484</v>
      </c>
      <c r="Q1050">
        <v>6.3048869344232594</v>
      </c>
      <c r="R1050">
        <v>5.2248050196469098</v>
      </c>
      <c r="S1050">
        <v>7.1157216658075066</v>
      </c>
      <c r="T1050">
        <v>112896.1176980348</v>
      </c>
      <c r="U1050">
        <v>112896.0335799983</v>
      </c>
      <c r="V1050">
        <v>112820.6976926802</v>
      </c>
      <c r="W1050">
        <v>112972.0589869142</v>
      </c>
      <c r="X1050">
        <v>8181.43366922928</v>
      </c>
      <c r="Y1050">
        <v>8219.7294930413009</v>
      </c>
      <c r="Z1050">
        <v>7900.1475716685654</v>
      </c>
      <c r="AA1050">
        <v>8362.6535643595689</v>
      </c>
      <c r="AB1050">
        <v>1252.3249059579321</v>
      </c>
      <c r="AC1050">
        <v>1241.6294417206441</v>
      </c>
      <c r="AD1050">
        <v>1086.3868163337299</v>
      </c>
      <c r="AE1050">
        <v>1436.927947596201</v>
      </c>
      <c r="AF1050">
        <v>60.876473640407703</v>
      </c>
      <c r="AG1050">
        <v>60.56498876415214</v>
      </c>
      <c r="AH1050">
        <v>59.536304434098057</v>
      </c>
      <c r="AI1050">
        <v>63.061673232092282</v>
      </c>
      <c r="AJ1050">
        <v>0.52015915423274028</v>
      </c>
      <c r="AK1050">
        <v>0.520159191580571</v>
      </c>
      <c r="AL1050">
        <v>0.5201505826418773</v>
      </c>
      <c r="AM1050">
        <v>0.52016767639932648</v>
      </c>
      <c r="AN1050">
        <v>0.97777367335970045</v>
      </c>
      <c r="AO1050">
        <v>0.97777367335970022</v>
      </c>
      <c r="AP1050">
        <v>0.97777367335970022</v>
      </c>
      <c r="AQ1050">
        <v>0.97777367335970022</v>
      </c>
      <c r="AR1050">
        <v>14.529322853298449</v>
      </c>
      <c r="AS1050">
        <v>14.529322853298449</v>
      </c>
      <c r="AT1050">
        <v>14.529322853298449</v>
      </c>
      <c r="AU1050">
        <v>14.529322853298449</v>
      </c>
      <c r="AV1050" t="str">
        <f>VLOOKUP(Sheet1[[#This Row],[NPDES ID2]],Combined_Sheet__Major_Only___2[[NPDES ID2]:[ECHO BFR]],3,FALSE)</f>
        <v>IL</v>
      </c>
      <c r="AW1050" t="s">
        <v>41</v>
      </c>
      <c r="AX1050" t="str">
        <f>VLOOKUP(Sheet1[[#This Row],[NPDES ID2]],Combined_Sheet__Major_Only___2[[NPDES ID2]:[ECHO BFR]],27,FALSE)</f>
        <v>other</v>
      </c>
      <c r="AY1050" t="str">
        <f>VLOOKUP(Sheet1[[#This Row],[NPDES ID2]],Combined_Sheet__Major_Only___2[[NPDES ID2]:[ECHO BFR]],28,FALSE)</f>
        <v>-</v>
      </c>
      <c r="AZ1050" t="str">
        <f>VLOOKUP(Sheet1[[#This Row],[NPDES ID2]],Combined_Sheet__Major_Only___2[[NPDES ID2]:[ECHO BFR]],29,FALSE)</f>
        <v>preliminaryOps, thickening</v>
      </c>
      <c r="BA1050">
        <f>VLOOKUP(Sheet1[[#This Row],[NPDES ID2]],Combined_Sheet__Major_Only___2[[NPDES ID2]:[ECHO BFR]],17,FALSE)</f>
        <v>42.26088</v>
      </c>
      <c r="BB1050">
        <f>VLOOKUP(Sheet1[[#This Row],[NPDES ID2]],Combined_Sheet__Major_Only___2[[NPDES ID2]:[ECHO BFR]],18,FALSE)</f>
        <v>-88.149339999999995</v>
      </c>
      <c r="BC1050" t="str">
        <f>IF(ISNUMBER(SEARCH("aerobic",$AW1050)),"aerobic","")</f>
        <v>aerobic</v>
      </c>
      <c r="BD1050" t="str">
        <f>IF(ISNUMBER(SEARCH("anaer",$AW1050)),"anaer","")</f>
        <v/>
      </c>
      <c r="BE1050" t="str">
        <f>IF(ISNUMBER(SEARCH("thickening",$AZ1050)),"thickening","")</f>
        <v>thickening</v>
      </c>
      <c r="BF1050" s="3" t="str">
        <f>IF(ISNUMBER(SEARCH("airDry",$AW1050)),"airDry","")</f>
        <v/>
      </c>
      <c r="BG1050" s="3" t="str">
        <f>IF(ISNUMBER(SEARCH("heatDry",$AY1050)),"heatDry","")</f>
        <v/>
      </c>
      <c r="BH1050" s="3" t="str">
        <f>IF(AND(ISNUMBER(SEARCH("aerobic",$AW1050)),ISNUMBER(SEARCH("anaer",$AW1050))),"Combined Aer and Anaer.","")</f>
        <v/>
      </c>
    </row>
    <row r="1051" spans="1:60" x14ac:dyDescent="0.25">
      <c r="A1051" s="4">
        <v>1195</v>
      </c>
      <c r="B1051" t="s">
        <v>5731</v>
      </c>
      <c r="C1051">
        <v>254</v>
      </c>
      <c r="D1051">
        <v>543.62876082952494</v>
      </c>
      <c r="E1051">
        <v>547.35201070255039</v>
      </c>
      <c r="F1051">
        <v>405.9070933762373</v>
      </c>
      <c r="G1051">
        <v>700.08482861009111</v>
      </c>
      <c r="H1051">
        <v>-122.12668153505641</v>
      </c>
      <c r="I1051">
        <v>-124.5600636976467</v>
      </c>
      <c r="J1051">
        <v>-140.53015132517669</v>
      </c>
      <c r="K1051">
        <v>-98.918664637853453</v>
      </c>
      <c r="L1051">
        <v>159.1749050349903</v>
      </c>
      <c r="M1051">
        <v>158.37975547788199</v>
      </c>
      <c r="N1051">
        <v>155.7467894088384</v>
      </c>
      <c r="O1051">
        <v>164.7617200191435</v>
      </c>
      <c r="P1051">
        <v>5.9591843124230168</v>
      </c>
      <c r="Q1051">
        <v>6.0062274727109166</v>
      </c>
      <c r="R1051">
        <v>4.9759607282480944</v>
      </c>
      <c r="S1051">
        <v>6.7916849088439042</v>
      </c>
      <c r="T1051">
        <v>113128.8086032002</v>
      </c>
      <c r="U1051">
        <v>113128.7243145659</v>
      </c>
      <c r="V1051">
        <v>113053.2356403505</v>
      </c>
      <c r="W1051">
        <v>113204.9039067773</v>
      </c>
      <c r="X1051">
        <v>8126.2717681791046</v>
      </c>
      <c r="Y1051">
        <v>8163.4276181147898</v>
      </c>
      <c r="Z1051">
        <v>7853.0868912084734</v>
      </c>
      <c r="AA1051">
        <v>8302.2248468090693</v>
      </c>
      <c r="AB1051">
        <v>1344.4069149791301</v>
      </c>
      <c r="AC1051">
        <v>1331.323578449603</v>
      </c>
      <c r="AD1051">
        <v>1152.9419772266051</v>
      </c>
      <c r="AE1051">
        <v>1560.479045741316</v>
      </c>
      <c r="AF1051">
        <v>61.415048684502509</v>
      </c>
      <c r="AG1051">
        <v>61.107831836179841</v>
      </c>
      <c r="AH1051">
        <v>60.093239933667483</v>
      </c>
      <c r="AI1051">
        <v>63.570309591251629</v>
      </c>
      <c r="AJ1051">
        <v>0.52673335857086168</v>
      </c>
      <c r="AK1051">
        <v>0.52673339536218711</v>
      </c>
      <c r="AL1051">
        <v>0.52672491506694807</v>
      </c>
      <c r="AM1051">
        <v>0.52674175338473217</v>
      </c>
      <c r="AN1051">
        <v>0.97781793546678952</v>
      </c>
      <c r="AO1051">
        <v>0.97781793546678941</v>
      </c>
      <c r="AP1051">
        <v>0.97781793546678941</v>
      </c>
      <c r="AQ1051">
        <v>0.97781793546678941</v>
      </c>
      <c r="AR1051">
        <v>13.98424675723936</v>
      </c>
      <c r="AS1051">
        <v>13.98424675723936</v>
      </c>
      <c r="AT1051">
        <v>13.98424675723936</v>
      </c>
      <c r="AU1051">
        <v>13.98424675723936</v>
      </c>
      <c r="AV1051" t="str">
        <f>VLOOKUP(Sheet1[[#This Row],[NPDES ID2]],Combined_Sheet__Major_Only___2[[NPDES ID2]:[ECHO BFR]],3,FALSE)</f>
        <v>IA</v>
      </c>
      <c r="AW1051" t="s">
        <v>41</v>
      </c>
      <c r="AX1051" t="str">
        <f>VLOOKUP(Sheet1[[#This Row],[NPDES ID2]],Combined_Sheet__Major_Only___2[[NPDES ID2]:[ECHO BFR]],27,FALSE)</f>
        <v>tempSludgeStore</v>
      </c>
      <c r="AY1051" t="str">
        <f>VLOOKUP(Sheet1[[#This Row],[NPDES ID2]],Combined_Sheet__Major_Only___2[[NPDES ID2]:[ECHO BFR]],28,FALSE)</f>
        <v>-</v>
      </c>
      <c r="AZ1051" t="str">
        <f>VLOOKUP(Sheet1[[#This Row],[NPDES ID2]],Combined_Sheet__Major_Only___2[[NPDES ID2]:[ECHO BFR]],29,FALSE)</f>
        <v>preliminaryOps, thickening</v>
      </c>
      <c r="BA1051">
        <f>VLOOKUP(Sheet1[[#This Row],[NPDES ID2]],Combined_Sheet__Major_Only___2[[NPDES ID2]:[ECHO BFR]],17,FALSE)</f>
        <v>41.566389000000001</v>
      </c>
      <c r="BB1051">
        <f>VLOOKUP(Sheet1[[#This Row],[NPDES ID2]],Combined_Sheet__Major_Only___2[[NPDES ID2]:[ECHO BFR]],18,FALSE)</f>
        <v>-91.248889000000005</v>
      </c>
      <c r="BC1051" t="str">
        <f>IF(ISNUMBER(SEARCH("aerobic",$AW1051)),"aerobic","")</f>
        <v>aerobic</v>
      </c>
      <c r="BD1051" t="str">
        <f>IF(ISNUMBER(SEARCH("anaer",$AW1051)),"anaer","")</f>
        <v/>
      </c>
      <c r="BE1051" t="str">
        <f>IF(ISNUMBER(SEARCH("thickening",$AZ1051)),"thickening","")</f>
        <v>thickening</v>
      </c>
      <c r="BF1051" s="3" t="str">
        <f>IF(ISNUMBER(SEARCH("airDry",$AW1051)),"airDry","")</f>
        <v/>
      </c>
      <c r="BG1051" s="3" t="str">
        <f>IF(ISNUMBER(SEARCH("heatDry",$AY1051)),"heatDry","")</f>
        <v/>
      </c>
      <c r="BH1051" s="3" t="str">
        <f>IF(AND(ISNUMBER(SEARCH("aerobic",$AW1051)),ISNUMBER(SEARCH("anaer",$AW1051))),"Combined Aer and Anaer.","")</f>
        <v/>
      </c>
    </row>
    <row r="1052" spans="1:60" x14ac:dyDescent="0.25">
      <c r="A1052" s="4">
        <v>1633</v>
      </c>
      <c r="B1052" t="s">
        <v>7669</v>
      </c>
      <c r="C1052">
        <v>68.3</v>
      </c>
      <c r="D1052">
        <v>1614.207454485542</v>
      </c>
      <c r="E1052">
        <v>1613.9052722952849</v>
      </c>
      <c r="F1052">
        <v>1127.648643347746</v>
      </c>
      <c r="G1052">
        <v>2131.6072151836388</v>
      </c>
      <c r="H1052">
        <v>-123.3371554317971</v>
      </c>
      <c r="I1052">
        <v>-125.813528431112</v>
      </c>
      <c r="J1052">
        <v>-141.8899980845791</v>
      </c>
      <c r="K1052">
        <v>-100.1193028028391</v>
      </c>
      <c r="L1052">
        <v>42.435985061886093</v>
      </c>
      <c r="M1052">
        <v>42.219207367345817</v>
      </c>
      <c r="N1052">
        <v>41.501779407245337</v>
      </c>
      <c r="O1052">
        <v>43.958594250191886</v>
      </c>
      <c r="P1052">
        <v>1.6031880974194039</v>
      </c>
      <c r="Q1052">
        <v>1.6172176476424649</v>
      </c>
      <c r="R1052">
        <v>1.3401633940665969</v>
      </c>
      <c r="S1052">
        <v>1.82522689477874</v>
      </c>
      <c r="T1052">
        <v>113216.61075855829</v>
      </c>
      <c r="U1052">
        <v>113216.5264055517</v>
      </c>
      <c r="V1052">
        <v>113140.9800796678</v>
      </c>
      <c r="W1052">
        <v>113292.7641770944</v>
      </c>
      <c r="X1052">
        <v>8202.8006244955286</v>
      </c>
      <c r="Y1052">
        <v>8241.1827259335259</v>
      </c>
      <c r="Z1052">
        <v>7920.942257378736</v>
      </c>
      <c r="AA1052">
        <v>8384.3708101328812</v>
      </c>
      <c r="AB1052">
        <v>1464.887491268822</v>
      </c>
      <c r="AC1052">
        <v>1448.0237048568631</v>
      </c>
      <c r="AD1052">
        <v>1241.574834683727</v>
      </c>
      <c r="AE1052">
        <v>1719.904513117162</v>
      </c>
      <c r="AF1052">
        <v>60.889417617828329</v>
      </c>
      <c r="AG1052">
        <v>60.578258343994051</v>
      </c>
      <c r="AH1052">
        <v>59.549208030322937</v>
      </c>
      <c r="AI1052">
        <v>63.074050909707623</v>
      </c>
      <c r="AJ1052">
        <v>0.52031714491793579</v>
      </c>
      <c r="AK1052">
        <v>0.52031715494129172</v>
      </c>
      <c r="AL1052">
        <v>0.52031484715686516</v>
      </c>
      <c r="AM1052">
        <v>0.52031942939837306</v>
      </c>
      <c r="AN1052">
        <v>0.97783459128238792</v>
      </c>
      <c r="AO1052">
        <v>0.97783459128238792</v>
      </c>
      <c r="AP1052">
        <v>0.97783459128238792</v>
      </c>
      <c r="AQ1052">
        <v>0.97783459128238792</v>
      </c>
      <c r="AR1052">
        <v>13.25714578311355</v>
      </c>
      <c r="AS1052">
        <v>13.25714578311354</v>
      </c>
      <c r="AT1052">
        <v>13.25714578311354</v>
      </c>
      <c r="AU1052">
        <v>13.25714578311354</v>
      </c>
      <c r="AV1052" t="str">
        <f>VLOOKUP(Sheet1[[#This Row],[NPDES ID2]],Combined_Sheet__Major_Only___2[[NPDES ID2]:[ECHO BFR]],3,FALSE)</f>
        <v>NY</v>
      </c>
      <c r="AW1052" t="s">
        <v>41</v>
      </c>
      <c r="AX1052" t="str">
        <f>VLOOKUP(Sheet1[[#This Row],[NPDES ID2]],Combined_Sheet__Major_Only___2[[NPDES ID2]:[ECHO BFR]],27,FALSE)</f>
        <v>-</v>
      </c>
      <c r="AY1052" t="str">
        <f>VLOOKUP(Sheet1[[#This Row],[NPDES ID2]],Combined_Sheet__Major_Only___2[[NPDES ID2]:[ECHO BFR]],28,FALSE)</f>
        <v>-</v>
      </c>
      <c r="AZ1052" t="str">
        <f>VLOOKUP(Sheet1[[#This Row],[NPDES ID2]],Combined_Sheet__Major_Only___2[[NPDES ID2]:[ECHO BFR]],29,FALSE)</f>
        <v>thickening</v>
      </c>
      <c r="BA1052">
        <f>VLOOKUP(Sheet1[[#This Row],[NPDES ID2]],Combined_Sheet__Major_Only___2[[NPDES ID2]:[ECHO BFR]],17,FALSE)</f>
        <v>40.87527</v>
      </c>
      <c r="BB1052">
        <f>VLOOKUP(Sheet1[[#This Row],[NPDES ID2]],Combined_Sheet__Major_Only___2[[NPDES ID2]:[ECHO BFR]],18,FALSE)</f>
        <v>-73.527900000000002</v>
      </c>
      <c r="BC1052" t="str">
        <f>IF(ISNUMBER(SEARCH("aerobic",$AW1052)),"aerobic","")</f>
        <v>aerobic</v>
      </c>
      <c r="BD1052" t="str">
        <f>IF(ISNUMBER(SEARCH("anaer",$AW1052)),"anaer","")</f>
        <v/>
      </c>
      <c r="BE1052" t="str">
        <f>IF(ISNUMBER(SEARCH("thickening",$AZ1052)),"thickening","")</f>
        <v>thickening</v>
      </c>
      <c r="BF1052" s="3" t="str">
        <f>IF(ISNUMBER(SEARCH("airDry",$AW1052)),"airDry","")</f>
        <v/>
      </c>
      <c r="BG1052" s="3" t="str">
        <f>IF(ISNUMBER(SEARCH("heatDry",$AY1052)),"heatDry","")</f>
        <v/>
      </c>
      <c r="BH1052" s="3" t="str">
        <f>IF(AND(ISNUMBER(SEARCH("aerobic",$AW1052)),ISNUMBER(SEARCH("anaer",$AW1052))),"Combined Aer and Anaer.","")</f>
        <v/>
      </c>
    </row>
    <row r="1053" spans="1:60" x14ac:dyDescent="0.25">
      <c r="A1053" s="4">
        <v>2406</v>
      </c>
      <c r="B1053" t="s">
        <v>11219</v>
      </c>
      <c r="C1053">
        <v>270.08999999999997</v>
      </c>
      <c r="D1053">
        <v>501.53947483356768</v>
      </c>
      <c r="E1053">
        <v>506.24455147911488</v>
      </c>
      <c r="F1053">
        <v>376.69794517333622</v>
      </c>
      <c r="G1053">
        <v>643.70399641207405</v>
      </c>
      <c r="H1053">
        <v>-116.76104301094431</v>
      </c>
      <c r="I1053">
        <v>-119.113419668322</v>
      </c>
      <c r="J1053">
        <v>-134.72918657501401</v>
      </c>
      <c r="K1053">
        <v>-93.279998707761649</v>
      </c>
      <c r="L1053">
        <v>176.45957101173349</v>
      </c>
      <c r="M1053">
        <v>175.67112735483161</v>
      </c>
      <c r="N1053">
        <v>173.06002021804019</v>
      </c>
      <c r="O1053">
        <v>181.99971616530729</v>
      </c>
      <c r="P1053">
        <v>6.321582982180427</v>
      </c>
      <c r="Q1053">
        <v>6.3982856519949021</v>
      </c>
      <c r="R1053">
        <v>5.2490028425852024</v>
      </c>
      <c r="S1053">
        <v>7.2017008611757634</v>
      </c>
      <c r="T1053">
        <v>113564.01044189111</v>
      </c>
      <c r="U1053">
        <v>113563.9258341878</v>
      </c>
      <c r="V1053">
        <v>113488.1514026127</v>
      </c>
      <c r="W1053">
        <v>113640.393799183</v>
      </c>
      <c r="X1053">
        <v>7824.090078330978</v>
      </c>
      <c r="Y1053">
        <v>7855.9115038457549</v>
      </c>
      <c r="Z1053">
        <v>7588.715558599034</v>
      </c>
      <c r="AA1053">
        <v>7975.5496754614214</v>
      </c>
      <c r="AB1053">
        <v>1567.1124336848691</v>
      </c>
      <c r="AC1053">
        <v>1546.624969720122</v>
      </c>
      <c r="AD1053">
        <v>1303.098922498129</v>
      </c>
      <c r="AE1053">
        <v>1881.3619251567609</v>
      </c>
      <c r="AF1053">
        <v>64.028216007967004</v>
      </c>
      <c r="AG1053">
        <v>63.741647223951666</v>
      </c>
      <c r="AH1053">
        <v>62.795694464658062</v>
      </c>
      <c r="AI1053">
        <v>66.03808730777854</v>
      </c>
      <c r="AJ1053">
        <v>0.55864852254637076</v>
      </c>
      <c r="AK1053">
        <v>0.55864856538858465</v>
      </c>
      <c r="AL1053">
        <v>0.55863868889123613</v>
      </c>
      <c r="AM1053">
        <v>0.55865829951269919</v>
      </c>
      <c r="AN1053">
        <v>0.9779002474594306</v>
      </c>
      <c r="AO1053">
        <v>0.97790024745943027</v>
      </c>
      <c r="AP1053">
        <v>0.97790024745943027</v>
      </c>
      <c r="AQ1053">
        <v>0.97790024745943027</v>
      </c>
      <c r="AR1053">
        <v>13.07143215926661</v>
      </c>
      <c r="AS1053">
        <v>13.07143215926661</v>
      </c>
      <c r="AT1053">
        <v>13.07143215926661</v>
      </c>
      <c r="AU1053">
        <v>13.07143215926661</v>
      </c>
      <c r="AV1053" t="str">
        <f>VLOOKUP(Sheet1[[#This Row],[NPDES ID2]],Combined_Sheet__Major_Only___2[[NPDES ID2]:[ECHO BFR]],3,FALSE)</f>
        <v>NH</v>
      </c>
      <c r="AW1053" t="s">
        <v>41</v>
      </c>
      <c r="AX1053" t="str">
        <f>VLOOKUP(Sheet1[[#This Row],[NPDES ID2]],Combined_Sheet__Major_Only___2[[NPDES ID2]:[ECHO BFR]],27,FALSE)</f>
        <v>-</v>
      </c>
      <c r="AY1053" t="str">
        <f>VLOOKUP(Sheet1[[#This Row],[NPDES ID2]],Combined_Sheet__Major_Only___2[[NPDES ID2]:[ECHO BFR]],28,FALSE)</f>
        <v>highTempCompost</v>
      </c>
      <c r="AZ1053" t="str">
        <f>VLOOKUP(Sheet1[[#This Row],[NPDES ID2]],Combined_Sheet__Major_Only___2[[NPDES ID2]:[ECHO BFR]],29,FALSE)</f>
        <v>thickening, preliminaryOps</v>
      </c>
      <c r="BA1053">
        <f>VLOOKUP(Sheet1[[#This Row],[NPDES ID2]],Combined_Sheet__Major_Only___2[[NPDES ID2]:[ECHO BFR]],17,FALSE)</f>
        <v>43.412826000000003</v>
      </c>
      <c r="BB1053">
        <f>VLOOKUP(Sheet1[[#This Row],[NPDES ID2]],Combined_Sheet__Major_Only___2[[NPDES ID2]:[ECHO BFR]],18,FALSE)</f>
        <v>-71.652101999999999</v>
      </c>
      <c r="BC1053" t="str">
        <f>IF(ISNUMBER(SEARCH("aerobic",$AW1053)),"aerobic","")</f>
        <v>aerobic</v>
      </c>
      <c r="BD1053" t="str">
        <f>IF(ISNUMBER(SEARCH("anaer",$AW1053)),"anaer","")</f>
        <v/>
      </c>
      <c r="BE1053" t="str">
        <f>IF(ISNUMBER(SEARCH("thickening",$AZ1053)),"thickening","")</f>
        <v>thickening</v>
      </c>
      <c r="BF1053" s="2" t="str">
        <f>IF(ISNUMBER(SEARCH("airDry",$AW1053)),"airDry","")</f>
        <v/>
      </c>
      <c r="BG1053" s="2" t="str">
        <f>IF(ISNUMBER(SEARCH("heatDry",$AY1053)),"heatDry","")</f>
        <v/>
      </c>
      <c r="BH1053" s="2" t="str">
        <f>IF(AND(ISNUMBER(SEARCH("aerobic",$AW1053)),ISNUMBER(SEARCH("anaer",$AW1053))),"Combined Aer and Anaer.","")</f>
        <v/>
      </c>
    </row>
    <row r="1054" spans="1:60" x14ac:dyDescent="0.25">
      <c r="A1054" s="4">
        <v>1024</v>
      </c>
      <c r="B1054" t="s">
        <v>4947</v>
      </c>
      <c r="C1054">
        <v>439.09</v>
      </c>
      <c r="D1054">
        <v>390.38414472864258</v>
      </c>
      <c r="E1054">
        <v>395.13134837817898</v>
      </c>
      <c r="F1054">
        <v>299.69288011893133</v>
      </c>
      <c r="G1054">
        <v>475.43516394142603</v>
      </c>
      <c r="H1054">
        <v>-115.27644814382229</v>
      </c>
      <c r="I1054">
        <v>-117.7034700546366</v>
      </c>
      <c r="J1054">
        <v>-133.4040602335329</v>
      </c>
      <c r="K1054">
        <v>-91.769177554384399</v>
      </c>
      <c r="L1054">
        <v>290.16556504808437</v>
      </c>
      <c r="M1054">
        <v>288.91020439036799</v>
      </c>
      <c r="N1054">
        <v>284.75086341462168</v>
      </c>
      <c r="O1054">
        <v>298.98908547925879</v>
      </c>
      <c r="P1054">
        <v>10.27001039774402</v>
      </c>
      <c r="Q1054">
        <v>10.40122342176636</v>
      </c>
      <c r="R1054">
        <v>8.5039354308656474</v>
      </c>
      <c r="S1054">
        <v>11.71783991053397</v>
      </c>
      <c r="T1054">
        <v>114660.765188972</v>
      </c>
      <c r="U1054">
        <v>114660.67977718091</v>
      </c>
      <c r="V1054">
        <v>114584.185206781</v>
      </c>
      <c r="W1054">
        <v>114737.8744721469</v>
      </c>
      <c r="X1054">
        <v>7809.8932636132613</v>
      </c>
      <c r="Y1054">
        <v>7840.5902977408832</v>
      </c>
      <c r="Z1054">
        <v>7582.3313837550641</v>
      </c>
      <c r="AA1054">
        <v>7956.3133764979484</v>
      </c>
      <c r="AB1054">
        <v>1175.2469925014109</v>
      </c>
      <c r="AC1054">
        <v>1166.9645077770281</v>
      </c>
      <c r="AD1054">
        <v>1022.7950982164371</v>
      </c>
      <c r="AE1054">
        <v>1348.575336998362</v>
      </c>
      <c r="AF1054">
        <v>64.763654492982099</v>
      </c>
      <c r="AG1054">
        <v>64.482729619356789</v>
      </c>
      <c r="AH1054">
        <v>63.556643099873888</v>
      </c>
      <c r="AI1054">
        <v>66.732468715638959</v>
      </c>
      <c r="AJ1054">
        <v>0.56763547512239898</v>
      </c>
      <c r="AK1054">
        <v>0.56763554050840537</v>
      </c>
      <c r="AL1054">
        <v>0.56762045412640871</v>
      </c>
      <c r="AM1054">
        <v>0.56765040967752745</v>
      </c>
      <c r="AN1054">
        <v>0.97810499794600825</v>
      </c>
      <c r="AO1054">
        <v>0.97810499794600814</v>
      </c>
      <c r="AP1054">
        <v>0.97810499794600814</v>
      </c>
      <c r="AQ1054">
        <v>0.97810499794600814</v>
      </c>
      <c r="AR1054">
        <v>15.621121906234769</v>
      </c>
      <c r="AS1054">
        <v>15.621121906234769</v>
      </c>
      <c r="AT1054">
        <v>15.621121906234769</v>
      </c>
      <c r="AU1054">
        <v>15.621121906234769</v>
      </c>
      <c r="AV1054" t="str">
        <f>VLOOKUP(Sheet1[[#This Row],[NPDES ID2]],Combined_Sheet__Major_Only___2[[NPDES ID2]:[ECHO BFR]],3,FALSE)</f>
        <v>AL</v>
      </c>
      <c r="AW1054" t="s">
        <v>41</v>
      </c>
      <c r="AX1054" t="str">
        <f>VLOOKUP(Sheet1[[#This Row],[NPDES ID2]],Combined_Sheet__Major_Only___2[[NPDES ID2]:[ECHO BFR]],27,FALSE)</f>
        <v>-</v>
      </c>
      <c r="AY1054" t="str">
        <f>VLOOKUP(Sheet1[[#This Row],[NPDES ID2]],Combined_Sheet__Major_Only___2[[NPDES ID2]:[ECHO BFR]],28,FALSE)</f>
        <v>-</v>
      </c>
      <c r="AZ1054" t="str">
        <f>VLOOKUP(Sheet1[[#This Row],[NPDES ID2]],Combined_Sheet__Major_Only___2[[NPDES ID2]:[ECHO BFR]],29,FALSE)</f>
        <v>thickening</v>
      </c>
      <c r="BA1054">
        <f>VLOOKUP(Sheet1[[#This Row],[NPDES ID2]],Combined_Sheet__Major_Only___2[[NPDES ID2]:[ECHO BFR]],17,FALSE)</f>
        <v>33.190263000000002</v>
      </c>
      <c r="BB1054">
        <f>VLOOKUP(Sheet1[[#This Row],[NPDES ID2]],Combined_Sheet__Major_Only___2[[NPDES ID2]:[ECHO BFR]],18,FALSE)</f>
        <v>-86.271529999999998</v>
      </c>
      <c r="BC1054" t="str">
        <f>IF(ISNUMBER(SEARCH("aerobic",$AW1054)),"aerobic","")</f>
        <v>aerobic</v>
      </c>
      <c r="BD1054" t="str">
        <f>IF(ISNUMBER(SEARCH("anaer",$AW1054)),"anaer","")</f>
        <v/>
      </c>
      <c r="BE1054" t="str">
        <f>IF(ISNUMBER(SEARCH("thickening",$AZ1054)),"thickening","")</f>
        <v>thickening</v>
      </c>
      <c r="BF1054" s="2" t="str">
        <f>IF(ISNUMBER(SEARCH("airDry",$AW1054)),"airDry","")</f>
        <v/>
      </c>
      <c r="BG1054" s="2" t="str">
        <f>IF(ISNUMBER(SEARCH("heatDry",$AY1054)),"heatDry","")</f>
        <v/>
      </c>
      <c r="BH1054" s="2" t="str">
        <f>IF(AND(ISNUMBER(SEARCH("aerobic",$AW1054)),ISNUMBER(SEARCH("anaer",$AW1054))),"Combined Aer and Anaer.","")</f>
        <v/>
      </c>
    </row>
    <row r="1055" spans="1:60" x14ac:dyDescent="0.25">
      <c r="A1055" s="4">
        <v>2069</v>
      </c>
      <c r="B1055" t="s">
        <v>9729</v>
      </c>
      <c r="C1055">
        <v>1132.74</v>
      </c>
      <c r="D1055">
        <v>425.1544200665885</v>
      </c>
      <c r="E1055">
        <v>425.17468612180738</v>
      </c>
      <c r="F1055">
        <v>358.52518056794872</v>
      </c>
      <c r="G1055">
        <v>501.93148759862248</v>
      </c>
      <c r="H1055">
        <v>-126.29652240531161</v>
      </c>
      <c r="I1055">
        <v>-128.86874802568431</v>
      </c>
      <c r="J1055">
        <v>-145.11558221389839</v>
      </c>
      <c r="K1055">
        <v>-103.5092781582821</v>
      </c>
      <c r="L1055">
        <v>685.88466266561807</v>
      </c>
      <c r="M1055">
        <v>682.1544601193807</v>
      </c>
      <c r="N1055">
        <v>669.77241780099746</v>
      </c>
      <c r="O1055">
        <v>712.13261579981918</v>
      </c>
      <c r="P1055">
        <v>26.622943790852979</v>
      </c>
      <c r="Q1055">
        <v>26.869622123750439</v>
      </c>
      <c r="R1055">
        <v>22.329798301150401</v>
      </c>
      <c r="S1055">
        <v>30.380122710115661</v>
      </c>
      <c r="T1055">
        <v>115194.03831772449</v>
      </c>
      <c r="U1055">
        <v>115193.9525149633</v>
      </c>
      <c r="V1055">
        <v>115117.107792731</v>
      </c>
      <c r="W1055">
        <v>115271.5005665629</v>
      </c>
      <c r="X1055">
        <v>8564.3740141641829</v>
      </c>
      <c r="Y1055">
        <v>8606.967850710771</v>
      </c>
      <c r="Z1055">
        <v>8250.6674622038317</v>
      </c>
      <c r="AA1055">
        <v>8766.7456565569209</v>
      </c>
      <c r="AB1055">
        <v>1397.7400988465449</v>
      </c>
      <c r="AC1055">
        <v>1383.528307939089</v>
      </c>
      <c r="AD1055">
        <v>1202.0227618743261</v>
      </c>
      <c r="AE1055">
        <v>1616.679834439657</v>
      </c>
      <c r="AF1055">
        <v>59.344810033447793</v>
      </c>
      <c r="AG1055">
        <v>59.02020320169089</v>
      </c>
      <c r="AH1055">
        <v>57.954579280150568</v>
      </c>
      <c r="AI1055">
        <v>61.614442114752613</v>
      </c>
      <c r="AJ1055">
        <v>0.50146961112143418</v>
      </c>
      <c r="AK1055">
        <v>0.50146977020548644</v>
      </c>
      <c r="AL1055">
        <v>0.50143289958158954</v>
      </c>
      <c r="AM1055">
        <v>0.50150611335602635</v>
      </c>
      <c r="AN1055">
        <v>0.97820318871775347</v>
      </c>
      <c r="AO1055">
        <v>0.97820318871775347</v>
      </c>
      <c r="AP1055">
        <v>0.97820318871775347</v>
      </c>
      <c r="AQ1055">
        <v>0.97820318871775347</v>
      </c>
      <c r="AR1055">
        <v>13.62285825742393</v>
      </c>
      <c r="AS1055">
        <v>13.622858257423919</v>
      </c>
      <c r="AT1055">
        <v>13.622858257423919</v>
      </c>
      <c r="AU1055">
        <v>13.622858257423919</v>
      </c>
      <c r="AV1055" t="str">
        <f>VLOOKUP(Sheet1[[#This Row],[NPDES ID2]],Combined_Sheet__Major_Only___2[[NPDES ID2]:[ECHO BFR]],3,FALSE)</f>
        <v>CO</v>
      </c>
      <c r="AW1055" t="s">
        <v>41</v>
      </c>
      <c r="AX1055" t="str">
        <f>VLOOKUP(Sheet1[[#This Row],[NPDES ID2]],Combined_Sheet__Major_Only___2[[NPDES ID2]:[ECHO BFR]],27,FALSE)</f>
        <v>-</v>
      </c>
      <c r="AY1055" t="str">
        <f>VLOOKUP(Sheet1[[#This Row],[NPDES ID2]],Combined_Sheet__Major_Only___2[[NPDES ID2]:[ECHO BFR]],28,FALSE)</f>
        <v>thermoAerobicDigest</v>
      </c>
      <c r="AZ1055" t="str">
        <f>VLOOKUP(Sheet1[[#This Row],[NPDES ID2]],Combined_Sheet__Major_Only___2[[NPDES ID2]:[ECHO BFR]],29,FALSE)</f>
        <v>thickening</v>
      </c>
      <c r="BA1055">
        <f>VLOOKUP(Sheet1[[#This Row],[NPDES ID2]],Combined_Sheet__Major_Only___2[[NPDES ID2]:[ECHO BFR]],17,FALSE)</f>
        <v>39.552810000000001</v>
      </c>
      <c r="BB1055">
        <f>VLOOKUP(Sheet1[[#This Row],[NPDES ID2]],Combined_Sheet__Major_Only___2[[NPDES ID2]:[ECHO BFR]],18,FALSE)</f>
        <v>-104.78229</v>
      </c>
      <c r="BC1055" t="str">
        <f>IF(ISNUMBER(SEARCH("aerobic",$AW1055)),"aerobic","")</f>
        <v>aerobic</v>
      </c>
      <c r="BD1055" t="str">
        <f>IF(ISNUMBER(SEARCH("anaer",$AW1055)),"anaer","")</f>
        <v/>
      </c>
      <c r="BE1055" t="str">
        <f>IF(ISNUMBER(SEARCH("thickening",$AZ1055)),"thickening","")</f>
        <v>thickening</v>
      </c>
      <c r="BF1055" s="3" t="str">
        <f>IF(ISNUMBER(SEARCH("airDry",$AW1055)),"airDry","")</f>
        <v/>
      </c>
      <c r="BG1055" s="3" t="str">
        <f>IF(ISNUMBER(SEARCH("heatDry",$AY1055)),"heatDry","")</f>
        <v/>
      </c>
      <c r="BH1055" s="3" t="str">
        <f>IF(AND(ISNUMBER(SEARCH("aerobic",$AW1055)),ISNUMBER(SEARCH("anaer",$AW1055))),"Combined Aer and Anaer.","")</f>
        <v/>
      </c>
    </row>
    <row r="1056" spans="1:60" x14ac:dyDescent="0.25">
      <c r="A1056" s="4">
        <v>2586</v>
      </c>
      <c r="B1056" t="s">
        <v>11979</v>
      </c>
      <c r="C1056">
        <v>75</v>
      </c>
      <c r="D1056">
        <v>1467.041915117187</v>
      </c>
      <c r="E1056">
        <v>1466.5680266050799</v>
      </c>
      <c r="F1056">
        <v>1027.159202137643</v>
      </c>
      <c r="G1056">
        <v>1935.351688641935</v>
      </c>
      <c r="H1056">
        <v>-122.1180007383398</v>
      </c>
      <c r="I1056">
        <v>-124.5281456653391</v>
      </c>
      <c r="J1056">
        <v>-140.5306272218634</v>
      </c>
      <c r="K1056">
        <v>-98.840594679539592</v>
      </c>
      <c r="L1056">
        <v>47.030671359395868</v>
      </c>
      <c r="M1056">
        <v>46.79605111933725</v>
      </c>
      <c r="N1056">
        <v>46.019549030853362</v>
      </c>
      <c r="O1056">
        <v>48.678634555507692</v>
      </c>
      <c r="P1056">
        <v>1.759562086567237</v>
      </c>
      <c r="Q1056">
        <v>1.7733259046051131</v>
      </c>
      <c r="R1056">
        <v>1.469110994090846</v>
      </c>
      <c r="S1056">
        <v>2.005676916417813</v>
      </c>
      <c r="T1056">
        <v>115341.1103606129</v>
      </c>
      <c r="U1056">
        <v>115341.02445002559</v>
      </c>
      <c r="V1056">
        <v>115264.08315899489</v>
      </c>
      <c r="W1056">
        <v>115418.6699542797</v>
      </c>
      <c r="X1056">
        <v>8279.8553498191322</v>
      </c>
      <c r="Y1056">
        <v>8317.6575471565448</v>
      </c>
      <c r="Z1056">
        <v>8001.9661256578211</v>
      </c>
      <c r="AA1056">
        <v>8458.8185740179943</v>
      </c>
      <c r="AB1056">
        <v>1666.1747576496609</v>
      </c>
      <c r="AC1056">
        <v>1642.3883152713879</v>
      </c>
      <c r="AD1056">
        <v>1383.140102497659</v>
      </c>
      <c r="AE1056">
        <v>1997.5279749628569</v>
      </c>
      <c r="AF1056">
        <v>61.453758383067637</v>
      </c>
      <c r="AG1056">
        <v>61.147054059276734</v>
      </c>
      <c r="AH1056">
        <v>60.132825161420811</v>
      </c>
      <c r="AI1056">
        <v>63.607008537308303</v>
      </c>
      <c r="AJ1056">
        <v>0.52720592507754804</v>
      </c>
      <c r="AK1056">
        <v>0.52720593663194493</v>
      </c>
      <c r="AL1056">
        <v>0.52720327618453244</v>
      </c>
      <c r="AM1056">
        <v>0.52720855866229022</v>
      </c>
      <c r="AN1056">
        <v>0.97823011412371952</v>
      </c>
      <c r="AO1056">
        <v>0.97823011412371941</v>
      </c>
      <c r="AP1056">
        <v>0.97823011412371941</v>
      </c>
      <c r="AQ1056">
        <v>0.97823011412371941</v>
      </c>
      <c r="AR1056">
        <v>12.51374678621622</v>
      </c>
      <c r="AS1056">
        <v>12.51374678621622</v>
      </c>
      <c r="AT1056">
        <v>12.51374678621622</v>
      </c>
      <c r="AU1056">
        <v>12.51374678621622</v>
      </c>
      <c r="AV1056" t="str">
        <f>VLOOKUP(Sheet1[[#This Row],[NPDES ID2]],Combined_Sheet__Major_Only___2[[NPDES ID2]:[ECHO BFR]],3,FALSE)</f>
        <v>GA</v>
      </c>
      <c r="AW1056" t="s">
        <v>41</v>
      </c>
      <c r="AX1056" t="str">
        <f>VLOOKUP(Sheet1[[#This Row],[NPDES ID2]],Combined_Sheet__Major_Only___2[[NPDES ID2]:[ECHO BFR]],27,FALSE)</f>
        <v>-</v>
      </c>
      <c r="AY1056" t="str">
        <f>VLOOKUP(Sheet1[[#This Row],[NPDES ID2]],Combined_Sheet__Major_Only___2[[NPDES ID2]:[ECHO BFR]],28,FALSE)</f>
        <v>-</v>
      </c>
      <c r="AZ1056" t="str">
        <f>VLOOKUP(Sheet1[[#This Row],[NPDES ID2]],Combined_Sheet__Major_Only___2[[NPDES ID2]:[ECHO BFR]],29,FALSE)</f>
        <v>thickening, preliminaryOps</v>
      </c>
      <c r="BA1056">
        <f>VLOOKUP(Sheet1[[#This Row],[NPDES ID2]],Combined_Sheet__Major_Only___2[[NPDES ID2]:[ECHO BFR]],17,FALSE)</f>
        <v>31.977972000000001</v>
      </c>
      <c r="BB1056">
        <f>VLOOKUP(Sheet1[[#This Row],[NPDES ID2]],Combined_Sheet__Major_Only___2[[NPDES ID2]:[ECHO BFR]],18,FALSE)</f>
        <v>-83.806167000000002</v>
      </c>
      <c r="BC1056" t="str">
        <f>IF(ISNUMBER(SEARCH("aerobic",$AW1056)),"aerobic","")</f>
        <v>aerobic</v>
      </c>
      <c r="BD1056" t="str">
        <f>IF(ISNUMBER(SEARCH("anaer",$AW1056)),"anaer","")</f>
        <v/>
      </c>
      <c r="BE1056" t="str">
        <f>IF(ISNUMBER(SEARCH("thickening",$AZ1056)),"thickening","")</f>
        <v>thickening</v>
      </c>
      <c r="BF1056" s="2" t="str">
        <f>IF(ISNUMBER(SEARCH("airDry",$AW1056)),"airDry","")</f>
        <v/>
      </c>
      <c r="BG1056" s="2" t="str">
        <f>IF(ISNUMBER(SEARCH("heatDry",$AY1056)),"heatDry","")</f>
        <v/>
      </c>
      <c r="BH1056" s="2" t="str">
        <f>IF(AND(ISNUMBER(SEARCH("aerobic",$AW1056)),ISNUMBER(SEARCH("anaer",$AW1056))),"Combined Aer and Anaer.","")</f>
        <v/>
      </c>
    </row>
    <row r="1057" spans="1:60" x14ac:dyDescent="0.25">
      <c r="A1057" s="4">
        <v>2243</v>
      </c>
      <c r="B1057" t="s">
        <v>10506</v>
      </c>
      <c r="C1057">
        <v>548.34</v>
      </c>
      <c r="D1057">
        <v>389.34022010849219</v>
      </c>
      <c r="E1057">
        <v>388.13648539364658</v>
      </c>
      <c r="F1057">
        <v>306.46864913354858</v>
      </c>
      <c r="G1057">
        <v>469.00470858167603</v>
      </c>
      <c r="H1057">
        <v>-122.5806044113031</v>
      </c>
      <c r="I1057">
        <v>-125.07707870558519</v>
      </c>
      <c r="J1057">
        <v>-141.01911465537469</v>
      </c>
      <c r="K1057">
        <v>-99.511000656525496</v>
      </c>
      <c r="L1057">
        <v>342.1187185082631</v>
      </c>
      <c r="M1057">
        <v>340.39103278980872</v>
      </c>
      <c r="N1057">
        <v>334.66545241570537</v>
      </c>
      <c r="O1057">
        <v>354.26374076305859</v>
      </c>
      <c r="P1057">
        <v>12.867646377441851</v>
      </c>
      <c r="Q1057">
        <v>12.97509611899337</v>
      </c>
      <c r="R1057">
        <v>10.75091914280916</v>
      </c>
      <c r="S1057">
        <v>14.65007292936135</v>
      </c>
      <c r="T1057">
        <v>115517.84618042799</v>
      </c>
      <c r="U1057">
        <v>115517.7601402664</v>
      </c>
      <c r="V1057">
        <v>115440.7028029401</v>
      </c>
      <c r="W1057">
        <v>115595.52275294199</v>
      </c>
      <c r="X1057">
        <v>8334.5953610068646</v>
      </c>
      <c r="Y1057">
        <v>8373.1433770471485</v>
      </c>
      <c r="Z1057">
        <v>8051.2257759009599</v>
      </c>
      <c r="AA1057">
        <v>8517.1567626461147</v>
      </c>
      <c r="AB1057">
        <v>1257.8341351716449</v>
      </c>
      <c r="AC1057">
        <v>1247.4963726755791</v>
      </c>
      <c r="AD1057">
        <v>1093.20118342351</v>
      </c>
      <c r="AE1057">
        <v>1440.717654857081</v>
      </c>
      <c r="AF1057">
        <v>61.146237524177003</v>
      </c>
      <c r="AG1057">
        <v>60.836555317781993</v>
      </c>
      <c r="AH1057">
        <v>59.815987774414133</v>
      </c>
      <c r="AI1057">
        <v>63.316211923632331</v>
      </c>
      <c r="AJ1057">
        <v>0.52345191142259095</v>
      </c>
      <c r="AK1057">
        <v>0.523451989400742</v>
      </c>
      <c r="AL1057">
        <v>0.523433984200111</v>
      </c>
      <c r="AM1057">
        <v>0.52346973563904042</v>
      </c>
      <c r="AN1057">
        <v>0.97826238239462948</v>
      </c>
      <c r="AO1057">
        <v>0.97826238239462959</v>
      </c>
      <c r="AP1057">
        <v>0.97826238239462959</v>
      </c>
      <c r="AQ1057">
        <v>0.97826238239462959</v>
      </c>
      <c r="AR1057">
        <v>14.721757400332841</v>
      </c>
      <c r="AS1057">
        <v>14.72175740033285</v>
      </c>
      <c r="AT1057">
        <v>14.72175740033285</v>
      </c>
      <c r="AU1057">
        <v>14.72175740033285</v>
      </c>
      <c r="AV1057" t="str">
        <f>VLOOKUP(Sheet1[[#This Row],[NPDES ID2]],Combined_Sheet__Major_Only___2[[NPDES ID2]:[ECHO BFR]],3,FALSE)</f>
        <v>IL</v>
      </c>
      <c r="AW1057" t="s">
        <v>41</v>
      </c>
      <c r="AX1057" t="str">
        <f>VLOOKUP(Sheet1[[#This Row],[NPDES ID2]],Combined_Sheet__Major_Only___2[[NPDES ID2]:[ECHO BFR]],27,FALSE)</f>
        <v>-</v>
      </c>
      <c r="AY1057" t="str">
        <f>VLOOKUP(Sheet1[[#This Row],[NPDES ID2]],Combined_Sheet__Major_Only___2[[NPDES ID2]:[ECHO BFR]],28,FALSE)</f>
        <v>-</v>
      </c>
      <c r="AZ1057" t="str">
        <f>VLOOKUP(Sheet1[[#This Row],[NPDES ID2]],Combined_Sheet__Major_Only___2[[NPDES ID2]:[ECHO BFR]],29,FALSE)</f>
        <v>preliminaryOps, thickening</v>
      </c>
      <c r="BA1057">
        <f>VLOOKUP(Sheet1[[#This Row],[NPDES ID2]],Combined_Sheet__Major_Only___2[[NPDES ID2]:[ECHO BFR]],17,FALSE)</f>
        <v>41.91104</v>
      </c>
      <c r="BB1057">
        <f>VLOOKUP(Sheet1[[#This Row],[NPDES ID2]],Combined_Sheet__Major_Only___2[[NPDES ID2]:[ECHO BFR]],18,FALSE)</f>
        <v>-88.054519999999997</v>
      </c>
      <c r="BC1057" t="str">
        <f>IF(ISNUMBER(SEARCH("aerobic",$AW1057)),"aerobic","")</f>
        <v>aerobic</v>
      </c>
      <c r="BD1057" t="str">
        <f>IF(ISNUMBER(SEARCH("anaer",$AW1057)),"anaer","")</f>
        <v/>
      </c>
      <c r="BE1057" t="str">
        <f>IF(ISNUMBER(SEARCH("thickening",$AZ1057)),"thickening","")</f>
        <v>thickening</v>
      </c>
      <c r="BF1057" s="3" t="str">
        <f>IF(ISNUMBER(SEARCH("airDry",$AW1057)),"airDry","")</f>
        <v/>
      </c>
      <c r="BG1057" s="3" t="str">
        <f>IF(ISNUMBER(SEARCH("heatDry",$AY1057)),"heatDry","")</f>
        <v/>
      </c>
      <c r="BH1057" s="3" t="str">
        <f>IF(AND(ISNUMBER(SEARCH("aerobic",$AW1057)),ISNUMBER(SEARCH("anaer",$AW1057))),"Combined Aer and Anaer.","")</f>
        <v/>
      </c>
    </row>
    <row r="1058" spans="1:60" x14ac:dyDescent="0.25">
      <c r="A1058" s="4">
        <v>970</v>
      </c>
      <c r="B1058" t="s">
        <v>4709</v>
      </c>
      <c r="C1058">
        <v>585.5</v>
      </c>
      <c r="D1058">
        <v>386.91111809382079</v>
      </c>
      <c r="E1058">
        <v>385.69188614336599</v>
      </c>
      <c r="F1058">
        <v>306.99578934769983</v>
      </c>
      <c r="G1058">
        <v>462.1291674600883</v>
      </c>
      <c r="H1058">
        <v>-123.1696552518153</v>
      </c>
      <c r="I1058">
        <v>-125.7092241809665</v>
      </c>
      <c r="J1058">
        <v>-141.6722111477479</v>
      </c>
      <c r="K1058">
        <v>-100.1628201471473</v>
      </c>
      <c r="L1058">
        <v>363.57339287373912</v>
      </c>
      <c r="M1058">
        <v>361.71517260140001</v>
      </c>
      <c r="N1058">
        <v>355.55573062225972</v>
      </c>
      <c r="O1058">
        <v>376.63766444486379</v>
      </c>
      <c r="P1058">
        <v>13.74315286534816</v>
      </c>
      <c r="Q1058">
        <v>13.86450839648729</v>
      </c>
      <c r="R1058">
        <v>11.48954398282155</v>
      </c>
      <c r="S1058">
        <v>15.647099673958261</v>
      </c>
      <c r="T1058">
        <v>115715.192711405</v>
      </c>
      <c r="U1058">
        <v>115715.10652655851</v>
      </c>
      <c r="V1058">
        <v>115637.9196097621</v>
      </c>
      <c r="W1058">
        <v>115792.9999046938</v>
      </c>
      <c r="X1058">
        <v>8388.6330389561372</v>
      </c>
      <c r="Y1058">
        <v>8427.9189315274525</v>
      </c>
      <c r="Z1058">
        <v>8099.9665856748798</v>
      </c>
      <c r="AA1058">
        <v>8574.6408954348644</v>
      </c>
      <c r="AB1058">
        <v>1611.4402622571929</v>
      </c>
      <c r="AC1058">
        <v>1590.043239521292</v>
      </c>
      <c r="AD1058">
        <v>1349.1284341275341</v>
      </c>
      <c r="AE1058">
        <v>1915.093307832002</v>
      </c>
      <c r="AF1058">
        <v>60.856977446635732</v>
      </c>
      <c r="AG1058">
        <v>60.544920756655401</v>
      </c>
      <c r="AH1058">
        <v>59.517044825413613</v>
      </c>
      <c r="AI1058">
        <v>63.04297408951787</v>
      </c>
      <c r="AJ1058">
        <v>0.51992118940089116</v>
      </c>
      <c r="AK1058">
        <v>0.51992127769841134</v>
      </c>
      <c r="AL1058">
        <v>0.51990088031549597</v>
      </c>
      <c r="AM1058">
        <v>0.51994138190608796</v>
      </c>
      <c r="AN1058">
        <v>0.97829830089511627</v>
      </c>
      <c r="AO1058">
        <v>0.97829830089511649</v>
      </c>
      <c r="AP1058">
        <v>0.97829830089511649</v>
      </c>
      <c r="AQ1058">
        <v>0.97829830089511649</v>
      </c>
      <c r="AR1058">
        <v>12.7135190508984</v>
      </c>
      <c r="AS1058">
        <v>12.7135190508984</v>
      </c>
      <c r="AT1058">
        <v>12.7135190508984</v>
      </c>
      <c r="AU1058">
        <v>12.7135190508984</v>
      </c>
      <c r="AV1058" t="str">
        <f>VLOOKUP(Sheet1[[#This Row],[NPDES ID2]],Combined_Sheet__Major_Only___2[[NPDES ID2]:[ECHO BFR]],3,FALSE)</f>
        <v>MO</v>
      </c>
      <c r="AW1058" t="s">
        <v>41</v>
      </c>
      <c r="AX1058" t="str">
        <f>VLOOKUP(Sheet1[[#This Row],[NPDES ID2]],Combined_Sheet__Major_Only___2[[NPDES ID2]:[ECHO BFR]],27,FALSE)</f>
        <v>-</v>
      </c>
      <c r="AY1058" t="str">
        <f>VLOOKUP(Sheet1[[#This Row],[NPDES ID2]],Combined_Sheet__Major_Only___2[[NPDES ID2]:[ECHO BFR]],28,FALSE)</f>
        <v>-</v>
      </c>
      <c r="AZ1058" t="str">
        <f>VLOOKUP(Sheet1[[#This Row],[NPDES ID2]],Combined_Sheet__Major_Only___2[[NPDES ID2]:[ECHO BFR]],29,FALSE)</f>
        <v>thickening</v>
      </c>
      <c r="BA1058">
        <f>VLOOKUP(Sheet1[[#This Row],[NPDES ID2]],Combined_Sheet__Major_Only___2[[NPDES ID2]:[ECHO BFR]],17,FALSE)</f>
        <v>39.742432999999998</v>
      </c>
      <c r="BB1058">
        <f>VLOOKUP(Sheet1[[#This Row],[NPDES ID2]],Combined_Sheet__Major_Only___2[[NPDES ID2]:[ECHO BFR]],18,FALSE)</f>
        <v>-94.220749999999995</v>
      </c>
      <c r="BC1058" t="str">
        <f>IF(ISNUMBER(SEARCH("aerobic",$AW1058)),"aerobic","")</f>
        <v>aerobic</v>
      </c>
      <c r="BD1058" t="str">
        <f>IF(ISNUMBER(SEARCH("anaer",$AW1058)),"anaer","")</f>
        <v/>
      </c>
      <c r="BE1058" t="str">
        <f>IF(ISNUMBER(SEARCH("thickening",$AZ1058)),"thickening","")</f>
        <v>thickening</v>
      </c>
      <c r="BF1058" s="2" t="str">
        <f>IF(ISNUMBER(SEARCH("airDry",$AW1058)),"airDry","")</f>
        <v/>
      </c>
      <c r="BG1058" s="2" t="str">
        <f>IF(ISNUMBER(SEARCH("heatDry",$AY1058)),"heatDry","")</f>
        <v/>
      </c>
      <c r="BH1058" s="2" t="str">
        <f>IF(AND(ISNUMBER(SEARCH("aerobic",$AW1058)),ISNUMBER(SEARCH("anaer",$AW1058))),"Combined Aer and Anaer.","")</f>
        <v/>
      </c>
    </row>
    <row r="1059" spans="1:60" x14ac:dyDescent="0.25">
      <c r="A1059" s="4">
        <v>374</v>
      </c>
      <c r="B1059" t="s">
        <v>1886</v>
      </c>
      <c r="C1059">
        <v>761.71</v>
      </c>
      <c r="D1059">
        <v>395.4299668640142</v>
      </c>
      <c r="E1059">
        <v>394.49499249059329</v>
      </c>
      <c r="F1059">
        <v>332.39040615741959</v>
      </c>
      <c r="G1059">
        <v>467.62709690722829</v>
      </c>
      <c r="H1059">
        <v>-127.567205040689</v>
      </c>
      <c r="I1059">
        <v>-130.13684587984619</v>
      </c>
      <c r="J1059">
        <v>-146.54761263561579</v>
      </c>
      <c r="K1059">
        <v>-104.8405722268725</v>
      </c>
      <c r="L1059">
        <v>457.51041646595672</v>
      </c>
      <c r="M1059">
        <v>454.97109665686992</v>
      </c>
      <c r="N1059">
        <v>446.55114622929477</v>
      </c>
      <c r="O1059">
        <v>475.36688434719292</v>
      </c>
      <c r="P1059">
        <v>17.910591737693061</v>
      </c>
      <c r="Q1059">
        <v>18.062549443160009</v>
      </c>
      <c r="R1059">
        <v>15.037628730437531</v>
      </c>
      <c r="S1059">
        <v>20.456860557267731</v>
      </c>
      <c r="T1059">
        <v>115756.9250572577</v>
      </c>
      <c r="U1059">
        <v>115756.838841815</v>
      </c>
      <c r="V1059">
        <v>115679.6245231928</v>
      </c>
      <c r="W1059">
        <v>115834.7598725742</v>
      </c>
      <c r="X1059">
        <v>8676.1910431326796</v>
      </c>
      <c r="Y1059">
        <v>8720.1809669890281</v>
      </c>
      <c r="Z1059">
        <v>8352.1333129631512</v>
      </c>
      <c r="AA1059">
        <v>8885.2679921379422</v>
      </c>
      <c r="AB1059">
        <v>1360.8679561064789</v>
      </c>
      <c r="AC1059">
        <v>1348.0583392326359</v>
      </c>
      <c r="AD1059">
        <v>1177.328650454489</v>
      </c>
      <c r="AE1059">
        <v>1564.803580666103</v>
      </c>
      <c r="AF1059">
        <v>58.865575669466928</v>
      </c>
      <c r="AG1059">
        <v>58.537619380178711</v>
      </c>
      <c r="AH1059">
        <v>57.458057681663917</v>
      </c>
      <c r="AI1059">
        <v>61.162133830862757</v>
      </c>
      <c r="AJ1059">
        <v>0.49562413176400288</v>
      </c>
      <c r="AK1059">
        <v>0.49562423733594341</v>
      </c>
      <c r="AL1059">
        <v>0.4955998260176307</v>
      </c>
      <c r="AM1059">
        <v>0.49564829826481172</v>
      </c>
      <c r="AN1059">
        <v>0.97830588128540608</v>
      </c>
      <c r="AO1059">
        <v>0.97830588128540574</v>
      </c>
      <c r="AP1059">
        <v>0.97830588128540574</v>
      </c>
      <c r="AQ1059">
        <v>0.97830588128540574</v>
      </c>
      <c r="AR1059">
        <v>13.840779781579601</v>
      </c>
      <c r="AS1059">
        <v>13.840779781579601</v>
      </c>
      <c r="AT1059">
        <v>13.840779781579601</v>
      </c>
      <c r="AU1059">
        <v>13.840779781579601</v>
      </c>
      <c r="AV1059" t="str">
        <f>VLOOKUP(Sheet1[[#This Row],[NPDES ID2]],Combined_Sheet__Major_Only___2[[NPDES ID2]:[ECHO BFR]],3,FALSE)</f>
        <v>TX</v>
      </c>
      <c r="AW1059" t="s">
        <v>41</v>
      </c>
      <c r="AX1059" t="str">
        <f>VLOOKUP(Sheet1[[#This Row],[NPDES ID2]],Combined_Sheet__Major_Only___2[[NPDES ID2]:[ECHO BFR]],27,FALSE)</f>
        <v>-</v>
      </c>
      <c r="AY1059" t="str">
        <f>VLOOKUP(Sheet1[[#This Row],[NPDES ID2]],Combined_Sheet__Major_Only___2[[NPDES ID2]:[ECHO BFR]],28,FALSE)</f>
        <v>-</v>
      </c>
      <c r="AZ1059" t="str">
        <f>VLOOKUP(Sheet1[[#This Row],[NPDES ID2]],Combined_Sheet__Major_Only___2[[NPDES ID2]:[ECHO BFR]],29,FALSE)</f>
        <v>thickening</v>
      </c>
      <c r="BA1059">
        <f>VLOOKUP(Sheet1[[#This Row],[NPDES ID2]],Combined_Sheet__Major_Only___2[[NPDES ID2]:[ECHO BFR]],17,FALSE)</f>
        <v>29.773302000000001</v>
      </c>
      <c r="BB1059">
        <f>VLOOKUP(Sheet1[[#This Row],[NPDES ID2]],Combined_Sheet__Major_Only___2[[NPDES ID2]:[ECHO BFR]],18,FALSE)</f>
        <v>-95.826989999999995</v>
      </c>
      <c r="BC1059" t="str">
        <f>IF(ISNUMBER(SEARCH("aerobic",$AW1059)),"aerobic","")</f>
        <v>aerobic</v>
      </c>
      <c r="BD1059" t="str">
        <f>IF(ISNUMBER(SEARCH("anaer",$AW1059)),"anaer","")</f>
        <v/>
      </c>
      <c r="BE1059" t="str">
        <f>IF(ISNUMBER(SEARCH("thickening",$AZ1059)),"thickening","")</f>
        <v>thickening</v>
      </c>
      <c r="BF1059" s="2" t="str">
        <f>IF(ISNUMBER(SEARCH("airDry",$AW1059)),"airDry","")</f>
        <v/>
      </c>
      <c r="BG1059" s="2" t="str">
        <f>IF(ISNUMBER(SEARCH("heatDry",$AY1059)),"heatDry","")</f>
        <v/>
      </c>
      <c r="BH1059" s="2" t="str">
        <f>IF(AND(ISNUMBER(SEARCH("aerobic",$AW1059)),ISNUMBER(SEARCH("anaer",$AW1059))),"Combined Aer and Anaer.","")</f>
        <v/>
      </c>
    </row>
    <row r="1060" spans="1:60" x14ac:dyDescent="0.25">
      <c r="A1060" s="4">
        <v>347</v>
      </c>
      <c r="B1060" t="s">
        <v>1758</v>
      </c>
      <c r="C1060">
        <v>984</v>
      </c>
      <c r="D1060">
        <v>388.77310755428351</v>
      </c>
      <c r="E1060">
        <v>390.58042569324527</v>
      </c>
      <c r="F1060">
        <v>327.25934171274071</v>
      </c>
      <c r="G1060">
        <v>462.39252327833327</v>
      </c>
      <c r="H1060">
        <v>-120.0712258614178</v>
      </c>
      <c r="I1060">
        <v>-122.56884402051369</v>
      </c>
      <c r="J1060">
        <v>-138.1936776793828</v>
      </c>
      <c r="K1060">
        <v>-97.038471109755704</v>
      </c>
      <c r="L1060">
        <v>624.96279531080324</v>
      </c>
      <c r="M1060">
        <v>621.95211579563136</v>
      </c>
      <c r="N1060">
        <v>611.96125443702101</v>
      </c>
      <c r="O1060">
        <v>646.14413543553974</v>
      </c>
      <c r="P1060">
        <v>23.067432549006231</v>
      </c>
      <c r="Q1060">
        <v>23.274016657473279</v>
      </c>
      <c r="R1060">
        <v>19.22796553416001</v>
      </c>
      <c r="S1060">
        <v>26.319826386666531</v>
      </c>
      <c r="T1060">
        <v>115806.64320845201</v>
      </c>
      <c r="U1060">
        <v>115806.5569565583</v>
      </c>
      <c r="V1060">
        <v>115729.3099925603</v>
      </c>
      <c r="W1060">
        <v>115884.5109314837</v>
      </c>
      <c r="X1060">
        <v>8207.7386986249621</v>
      </c>
      <c r="Y1060">
        <v>8243.889547018407</v>
      </c>
      <c r="Z1060">
        <v>7941.2495968971034</v>
      </c>
      <c r="AA1060">
        <v>8379.3787561566587</v>
      </c>
      <c r="AB1060">
        <v>1296.870724899424</v>
      </c>
      <c r="AC1060">
        <v>1285.70673780671</v>
      </c>
      <c r="AD1060">
        <v>1120.032217118164</v>
      </c>
      <c r="AE1060">
        <v>1496.0888729038959</v>
      </c>
      <c r="AF1060">
        <v>62.24656793227409</v>
      </c>
      <c r="AG1060">
        <v>61.945054287576767</v>
      </c>
      <c r="AH1060">
        <v>60.955030363563587</v>
      </c>
      <c r="AI1060">
        <v>64.354985002884433</v>
      </c>
      <c r="AJ1060">
        <v>0.5368858408069519</v>
      </c>
      <c r="AK1060">
        <v>0.53688598491451656</v>
      </c>
      <c r="AL1060">
        <v>0.53685262183702354</v>
      </c>
      <c r="AM1060">
        <v>0.53691886995447935</v>
      </c>
      <c r="AN1060">
        <v>0.97831490533189891</v>
      </c>
      <c r="AO1060">
        <v>0.9783149053318988</v>
      </c>
      <c r="AP1060">
        <v>0.9783149053318988</v>
      </c>
      <c r="AQ1060">
        <v>0.9783149053318988</v>
      </c>
      <c r="AR1060">
        <v>14.571075396671491</v>
      </c>
      <c r="AS1060">
        <v>14.5710753966715</v>
      </c>
      <c r="AT1060">
        <v>14.5710753966715</v>
      </c>
      <c r="AU1060">
        <v>14.5710753966715</v>
      </c>
      <c r="AV1060" t="str">
        <f>VLOOKUP(Sheet1[[#This Row],[NPDES ID2]],Combined_Sheet__Major_Only___2[[NPDES ID2]:[ECHO BFR]],3,FALSE)</f>
        <v>CA</v>
      </c>
      <c r="AW1060" t="s">
        <v>41</v>
      </c>
      <c r="AX1060" t="str">
        <f>VLOOKUP(Sheet1[[#This Row],[NPDES ID2]],Combined_Sheet__Major_Only___2[[NPDES ID2]:[ECHO BFR]],27,FALSE)</f>
        <v>methaneBioCaptureRecover</v>
      </c>
      <c r="AY1060" t="str">
        <f>VLOOKUP(Sheet1[[#This Row],[NPDES ID2]],Combined_Sheet__Major_Only___2[[NPDES ID2]:[ECHO BFR]],28,FALSE)</f>
        <v>-</v>
      </c>
      <c r="AZ1060" t="str">
        <f>VLOOKUP(Sheet1[[#This Row],[NPDES ID2]],Combined_Sheet__Major_Only___2[[NPDES ID2]:[ECHO BFR]],29,FALSE)</f>
        <v>thickening</v>
      </c>
      <c r="BA1060">
        <f>VLOOKUP(Sheet1[[#This Row],[NPDES ID2]],Combined_Sheet__Major_Only___2[[NPDES ID2]:[ECHO BFR]],17,FALSE)</f>
        <v>38.226827999999998</v>
      </c>
      <c r="BB1060">
        <f>VLOOKUP(Sheet1[[#This Row],[NPDES ID2]],Combined_Sheet__Major_Only___2[[NPDES ID2]:[ECHO BFR]],18,FALSE)</f>
        <v>-122.58682899999999</v>
      </c>
      <c r="BC1060" t="str">
        <f>IF(ISNUMBER(SEARCH("aerobic",$AW1060)),"aerobic","")</f>
        <v>aerobic</v>
      </c>
      <c r="BD1060" t="str">
        <f>IF(ISNUMBER(SEARCH("anaer",$AW1060)),"anaer","")</f>
        <v/>
      </c>
      <c r="BE1060" t="str">
        <f>IF(ISNUMBER(SEARCH("thickening",$AZ1060)),"thickening","")</f>
        <v>thickening</v>
      </c>
      <c r="BF1060" s="3" t="str">
        <f>IF(ISNUMBER(SEARCH("airDry",$AW1060)),"airDry","")</f>
        <v/>
      </c>
      <c r="BG1060" s="3" t="str">
        <f>IF(ISNUMBER(SEARCH("heatDry",$AY1060)),"heatDry","")</f>
        <v/>
      </c>
      <c r="BH1060" s="3" t="str">
        <f>IF(AND(ISNUMBER(SEARCH("aerobic",$AW1060)),ISNUMBER(SEARCH("anaer",$AW1060))),"Combined Aer and Anaer.","")</f>
        <v/>
      </c>
    </row>
    <row r="1061" spans="1:60" x14ac:dyDescent="0.25">
      <c r="A1061" s="4">
        <v>1302</v>
      </c>
      <c r="B1061" t="s">
        <v>6198</v>
      </c>
      <c r="C1061">
        <v>178.8</v>
      </c>
      <c r="D1061">
        <v>669.07732104242643</v>
      </c>
      <c r="E1061">
        <v>667.27979908010889</v>
      </c>
      <c r="F1061">
        <v>486.13532822891631</v>
      </c>
      <c r="G1061">
        <v>869.92048396170173</v>
      </c>
      <c r="H1061">
        <v>-116.80176247120269</v>
      </c>
      <c r="I1061">
        <v>-119.132437660189</v>
      </c>
      <c r="J1061">
        <v>-134.75764670626191</v>
      </c>
      <c r="K1061">
        <v>-93.28760916204709</v>
      </c>
      <c r="L1061">
        <v>116.814881274165</v>
      </c>
      <c r="M1061">
        <v>116.2928271814249</v>
      </c>
      <c r="N1061">
        <v>114.5644270998077</v>
      </c>
      <c r="O1061">
        <v>120.48254721660911</v>
      </c>
      <c r="P1061">
        <v>4.1849303389425003</v>
      </c>
      <c r="Q1061">
        <v>4.2357033170310219</v>
      </c>
      <c r="R1061">
        <v>3.474867104644952</v>
      </c>
      <c r="S1061">
        <v>4.767547620401718</v>
      </c>
      <c r="T1061">
        <v>115977.8118811422</v>
      </c>
      <c r="U1061">
        <v>115977.725503756</v>
      </c>
      <c r="V1061">
        <v>115900.3661489002</v>
      </c>
      <c r="W1061">
        <v>116055.79289820819</v>
      </c>
      <c r="X1061">
        <v>7990.502679810199</v>
      </c>
      <c r="Y1061">
        <v>8023.0076204199449</v>
      </c>
      <c r="Z1061">
        <v>7750.1115323270669</v>
      </c>
      <c r="AA1061">
        <v>8145.1817467020564</v>
      </c>
      <c r="AB1061">
        <v>1567.630966647803</v>
      </c>
      <c r="AC1061">
        <v>1547.9858835642369</v>
      </c>
      <c r="AD1061">
        <v>1308.38155745887</v>
      </c>
      <c r="AE1061">
        <v>1874.9157164309099</v>
      </c>
      <c r="AF1061">
        <v>64.026901449762903</v>
      </c>
      <c r="AG1061">
        <v>63.740438286610583</v>
      </c>
      <c r="AH1061">
        <v>62.794084453495337</v>
      </c>
      <c r="AI1061">
        <v>66.036925587061575</v>
      </c>
      <c r="AJ1061">
        <v>0.5586324620411276</v>
      </c>
      <c r="AK1061">
        <v>0.55863249067122678</v>
      </c>
      <c r="AL1061">
        <v>0.55862589421850539</v>
      </c>
      <c r="AM1061">
        <v>0.55863899195794209</v>
      </c>
      <c r="AN1061">
        <v>0.97834591580879149</v>
      </c>
      <c r="AO1061">
        <v>0.97834591580879193</v>
      </c>
      <c r="AP1061">
        <v>0.97834591580879193</v>
      </c>
      <c r="AQ1061">
        <v>0.97834591580879193</v>
      </c>
      <c r="AR1061">
        <v>13.22066192561819</v>
      </c>
      <c r="AS1061">
        <v>13.22066192561819</v>
      </c>
      <c r="AT1061">
        <v>13.22066192561819</v>
      </c>
      <c r="AU1061">
        <v>13.22066192561819</v>
      </c>
      <c r="AV1061" t="str">
        <f>VLOOKUP(Sheet1[[#This Row],[NPDES ID2]],Combined_Sheet__Major_Only___2[[NPDES ID2]:[ECHO BFR]],3,FALSE)</f>
        <v>MO</v>
      </c>
      <c r="AW1061" t="s">
        <v>41</v>
      </c>
      <c r="AX1061" t="str">
        <f>VLOOKUP(Sheet1[[#This Row],[NPDES ID2]],Combined_Sheet__Major_Only___2[[NPDES ID2]:[ECHO BFR]],27,FALSE)</f>
        <v>-</v>
      </c>
      <c r="AY1061" t="str">
        <f>VLOOKUP(Sheet1[[#This Row],[NPDES ID2]],Combined_Sheet__Major_Only___2[[NPDES ID2]:[ECHO BFR]],28,FALSE)</f>
        <v>-</v>
      </c>
      <c r="AZ1061" t="str">
        <f>VLOOKUP(Sheet1[[#This Row],[NPDES ID2]],Combined_Sheet__Major_Only___2[[NPDES ID2]:[ECHO BFR]],29,FALSE)</f>
        <v>thickening, preliminaryOps</v>
      </c>
      <c r="BA1061">
        <f>VLOOKUP(Sheet1[[#This Row],[NPDES ID2]],Combined_Sheet__Major_Only___2[[NPDES ID2]:[ECHO BFR]],17,FALSE)</f>
        <v>39.786459999999998</v>
      </c>
      <c r="BB1061">
        <f>VLOOKUP(Sheet1[[#This Row],[NPDES ID2]],Combined_Sheet__Major_Only___2[[NPDES ID2]:[ECHO BFR]],18,FALSE)</f>
        <v>-93.075419999999994</v>
      </c>
      <c r="BC1061" t="str">
        <f>IF(ISNUMBER(SEARCH("aerobic",$AW1061)),"aerobic","")</f>
        <v>aerobic</v>
      </c>
      <c r="BD1061" t="str">
        <f>IF(ISNUMBER(SEARCH("anaer",$AW1061)),"anaer","")</f>
        <v/>
      </c>
      <c r="BE1061" t="str">
        <f>IF(ISNUMBER(SEARCH("thickening",$AZ1061)),"thickening","")</f>
        <v>thickening</v>
      </c>
      <c r="BF1061" s="2" t="str">
        <f>IF(ISNUMBER(SEARCH("airDry",$AW1061)),"airDry","")</f>
        <v/>
      </c>
      <c r="BG1061" s="2" t="str">
        <f>IF(ISNUMBER(SEARCH("heatDry",$AY1061)),"heatDry","")</f>
        <v/>
      </c>
      <c r="BH1061" s="2" t="str">
        <f>IF(AND(ISNUMBER(SEARCH("aerobic",$AW1061)),ISNUMBER(SEARCH("anaer",$AW1061))),"Combined Aer and Anaer.","")</f>
        <v/>
      </c>
    </row>
    <row r="1062" spans="1:60" x14ac:dyDescent="0.25">
      <c r="A1062" s="4">
        <v>1141</v>
      </c>
      <c r="B1062" t="s">
        <v>5481</v>
      </c>
      <c r="C1062">
        <v>303.66000000000003</v>
      </c>
      <c r="D1062">
        <v>504.86883127625163</v>
      </c>
      <c r="E1062">
        <v>509.01945044448172</v>
      </c>
      <c r="F1062">
        <v>383.58055092348002</v>
      </c>
      <c r="G1062">
        <v>645.53511630540947</v>
      </c>
      <c r="H1062">
        <v>-126.6309800880485</v>
      </c>
      <c r="I1062">
        <v>-129.10064038726551</v>
      </c>
      <c r="J1062">
        <v>-145.53737529428199</v>
      </c>
      <c r="K1062">
        <v>-103.6880671163801</v>
      </c>
      <c r="L1062">
        <v>183.92616504877651</v>
      </c>
      <c r="M1062">
        <v>182.92526206814631</v>
      </c>
      <c r="N1062">
        <v>179.61048157258691</v>
      </c>
      <c r="O1062">
        <v>190.9592822976706</v>
      </c>
      <c r="P1062">
        <v>7.1372923877723569</v>
      </c>
      <c r="Q1062">
        <v>7.2034800638637861</v>
      </c>
      <c r="R1062">
        <v>5.9858680693170649</v>
      </c>
      <c r="S1062">
        <v>8.1439729024660803</v>
      </c>
      <c r="T1062">
        <v>115994.7179671301</v>
      </c>
      <c r="U1062">
        <v>115994.6315773492</v>
      </c>
      <c r="V1062">
        <v>115917.26112180841</v>
      </c>
      <c r="W1062">
        <v>116072.7101740865</v>
      </c>
      <c r="X1062">
        <v>8621.2163546530483</v>
      </c>
      <c r="Y1062">
        <v>8664.1264633785104</v>
      </c>
      <c r="Z1062">
        <v>8305.6709054672756</v>
      </c>
      <c r="AA1062">
        <v>8824.6913209222676</v>
      </c>
      <c r="AB1062">
        <v>1631.56084761282</v>
      </c>
      <c r="AC1062">
        <v>1609.465963810999</v>
      </c>
      <c r="AD1062">
        <v>1370.398791319413</v>
      </c>
      <c r="AE1062">
        <v>1931.4577313937209</v>
      </c>
      <c r="AF1062">
        <v>59.35974056112078</v>
      </c>
      <c r="AG1062">
        <v>59.036193798446483</v>
      </c>
      <c r="AH1062">
        <v>57.967984745846813</v>
      </c>
      <c r="AI1062">
        <v>61.62919007225814</v>
      </c>
      <c r="AJ1062">
        <v>0.50165175490748293</v>
      </c>
      <c r="AK1062">
        <v>0.50165179952883143</v>
      </c>
      <c r="AL1062">
        <v>0.50164151010135549</v>
      </c>
      <c r="AM1062">
        <v>0.50166194068755876</v>
      </c>
      <c r="AN1062">
        <v>0.97834897385749342</v>
      </c>
      <c r="AO1062">
        <v>0.97834897385749364</v>
      </c>
      <c r="AP1062">
        <v>0.97834897385749364</v>
      </c>
      <c r="AQ1062">
        <v>0.97834897385749364</v>
      </c>
      <c r="AR1062">
        <v>12.504637995214519</v>
      </c>
      <c r="AS1062">
        <v>12.504637995214519</v>
      </c>
      <c r="AT1062">
        <v>12.504637995214519</v>
      </c>
      <c r="AU1062">
        <v>12.504637995214519</v>
      </c>
      <c r="AV1062" t="str">
        <f>VLOOKUP(Sheet1[[#This Row],[NPDES ID2]],Combined_Sheet__Major_Only___2[[NPDES ID2]:[ECHO BFR]],3,FALSE)</f>
        <v>TX</v>
      </c>
      <c r="AW1062" t="s">
        <v>41</v>
      </c>
      <c r="AX1062" t="str">
        <f>VLOOKUP(Sheet1[[#This Row],[NPDES ID2]],Combined_Sheet__Major_Only___2[[NPDES ID2]:[ECHO BFR]],27,FALSE)</f>
        <v>-</v>
      </c>
      <c r="AY1062" t="str">
        <f>VLOOKUP(Sheet1[[#This Row],[NPDES ID2]],Combined_Sheet__Major_Only___2[[NPDES ID2]:[ECHO BFR]],28,FALSE)</f>
        <v>-</v>
      </c>
      <c r="AZ1062" t="str">
        <f>VLOOKUP(Sheet1[[#This Row],[NPDES ID2]],Combined_Sheet__Major_Only___2[[NPDES ID2]:[ECHO BFR]],29,FALSE)</f>
        <v>thickening</v>
      </c>
      <c r="BA1062">
        <f>VLOOKUP(Sheet1[[#This Row],[NPDES ID2]],Combined_Sheet__Major_Only___2[[NPDES ID2]:[ECHO BFR]],17,FALSE)</f>
        <v>30.502669999999998</v>
      </c>
      <c r="BB1062">
        <f>VLOOKUP(Sheet1[[#This Row],[NPDES ID2]],Combined_Sheet__Major_Only___2[[NPDES ID2]:[ECHO BFR]],18,FALSE)</f>
        <v>-97.523719999999997</v>
      </c>
      <c r="BC1062" t="str">
        <f>IF(ISNUMBER(SEARCH("aerobic",$AW1062)),"aerobic","")</f>
        <v>aerobic</v>
      </c>
      <c r="BD1062" t="str">
        <f>IF(ISNUMBER(SEARCH("anaer",$AW1062)),"anaer","")</f>
        <v/>
      </c>
      <c r="BE1062" t="str">
        <f>IF(ISNUMBER(SEARCH("thickening",$AZ1062)),"thickening","")</f>
        <v>thickening</v>
      </c>
      <c r="BF1062" s="3" t="str">
        <f>IF(ISNUMBER(SEARCH("airDry",$AW1062)),"airDry","")</f>
        <v/>
      </c>
      <c r="BG1062" s="3" t="str">
        <f>IF(ISNUMBER(SEARCH("heatDry",$AY1062)),"heatDry","")</f>
        <v/>
      </c>
      <c r="BH1062" s="3" t="str">
        <f>IF(AND(ISNUMBER(SEARCH("aerobic",$AW1062)),ISNUMBER(SEARCH("anaer",$AW1062))),"Combined Aer and Anaer.","")</f>
        <v/>
      </c>
    </row>
    <row r="1063" spans="1:60" x14ac:dyDescent="0.25">
      <c r="A1063" s="4">
        <v>527</v>
      </c>
      <c r="B1063" t="s">
        <v>2602</v>
      </c>
      <c r="C1063">
        <v>293.91000000000003</v>
      </c>
      <c r="D1063">
        <v>501.99562375453752</v>
      </c>
      <c r="E1063">
        <v>506.38310013234832</v>
      </c>
      <c r="F1063">
        <v>380.14530571124823</v>
      </c>
      <c r="G1063">
        <v>642.5332018275634</v>
      </c>
      <c r="H1063">
        <v>-123.3903676727371</v>
      </c>
      <c r="I1063">
        <v>-125.90038303067701</v>
      </c>
      <c r="J1063">
        <v>-141.93572261192409</v>
      </c>
      <c r="K1063">
        <v>-100.268410250382</v>
      </c>
      <c r="L1063">
        <v>182.39666397322151</v>
      </c>
      <c r="M1063">
        <v>181.4624939712867</v>
      </c>
      <c r="N1063">
        <v>178.36879553487799</v>
      </c>
      <c r="O1063">
        <v>188.96076476424881</v>
      </c>
      <c r="P1063">
        <v>6.899194847399249</v>
      </c>
      <c r="Q1063">
        <v>6.9604475644087191</v>
      </c>
      <c r="R1063">
        <v>5.7682309445863167</v>
      </c>
      <c r="S1063">
        <v>7.8554924362056564</v>
      </c>
      <c r="T1063">
        <v>116572.75818831081</v>
      </c>
      <c r="U1063">
        <v>116572.67137473859</v>
      </c>
      <c r="V1063">
        <v>116494.92137289851</v>
      </c>
      <c r="W1063">
        <v>116651.1329916126</v>
      </c>
      <c r="X1063">
        <v>8455.9233774331497</v>
      </c>
      <c r="Y1063">
        <v>8495.6034894542972</v>
      </c>
      <c r="Z1063">
        <v>8164.4974760453579</v>
      </c>
      <c r="AA1063">
        <v>8643.6835737837573</v>
      </c>
      <c r="AB1063">
        <v>1431.0296825812941</v>
      </c>
      <c r="AC1063">
        <v>1416.1546740993531</v>
      </c>
      <c r="AD1063">
        <v>1223.2621325254011</v>
      </c>
      <c r="AE1063">
        <v>1665.989987853643</v>
      </c>
      <c r="AF1063">
        <v>60.818815431627229</v>
      </c>
      <c r="AG1063">
        <v>60.506825788944063</v>
      </c>
      <c r="AH1063">
        <v>59.476784234622968</v>
      </c>
      <c r="AI1063">
        <v>63.007186939066273</v>
      </c>
      <c r="AJ1063">
        <v>0.51945541352528057</v>
      </c>
      <c r="AK1063">
        <v>0.51945545678861094</v>
      </c>
      <c r="AL1063">
        <v>0.51944548175897931</v>
      </c>
      <c r="AM1063">
        <v>0.51946528805437153</v>
      </c>
      <c r="AN1063">
        <v>0.97845301522846118</v>
      </c>
      <c r="AO1063">
        <v>0.97845301522846106</v>
      </c>
      <c r="AP1063">
        <v>0.97845301522846106</v>
      </c>
      <c r="AQ1063">
        <v>0.97845301522846106</v>
      </c>
      <c r="AR1063">
        <v>13.663508281406139</v>
      </c>
      <c r="AS1063">
        <v>13.663508281406139</v>
      </c>
      <c r="AT1063">
        <v>13.663508281406139</v>
      </c>
      <c r="AU1063">
        <v>13.663508281406139</v>
      </c>
      <c r="AV1063" t="str">
        <f>VLOOKUP(Sheet1[[#This Row],[NPDES ID2]],Combined_Sheet__Major_Only___2[[NPDES ID2]:[ECHO BFR]],3,FALSE)</f>
        <v>TX</v>
      </c>
      <c r="AW1063" t="s">
        <v>41</v>
      </c>
      <c r="AX1063" t="str">
        <f>VLOOKUP(Sheet1[[#This Row],[NPDES ID2]],Combined_Sheet__Major_Only___2[[NPDES ID2]:[ECHO BFR]],27,FALSE)</f>
        <v>-</v>
      </c>
      <c r="AY1063" t="str">
        <f>VLOOKUP(Sheet1[[#This Row],[NPDES ID2]],Combined_Sheet__Major_Only___2[[NPDES ID2]:[ECHO BFR]],28,FALSE)</f>
        <v>-</v>
      </c>
      <c r="AZ1063" t="str">
        <f>VLOOKUP(Sheet1[[#This Row],[NPDES ID2]],Combined_Sheet__Major_Only___2[[NPDES ID2]:[ECHO BFR]],29,FALSE)</f>
        <v>preliminaryOps, thickening</v>
      </c>
      <c r="BA1063">
        <f>VLOOKUP(Sheet1[[#This Row],[NPDES ID2]],Combined_Sheet__Major_Only___2[[NPDES ID2]:[ECHO BFR]],17,FALSE)</f>
        <v>29.025556000000002</v>
      </c>
      <c r="BB1063">
        <f>VLOOKUP(Sheet1[[#This Row],[NPDES ID2]],Combined_Sheet__Major_Only___2[[NPDES ID2]:[ECHO BFR]],18,FALSE)</f>
        <v>-95.455735000000004</v>
      </c>
      <c r="BC1063" t="str">
        <f>IF(ISNUMBER(SEARCH("aerobic",$AW1063)),"aerobic","")</f>
        <v>aerobic</v>
      </c>
      <c r="BD1063" t="str">
        <f>IF(ISNUMBER(SEARCH("anaer",$AW1063)),"anaer","")</f>
        <v/>
      </c>
      <c r="BE1063" t="str">
        <f>IF(ISNUMBER(SEARCH("thickening",$AZ1063)),"thickening","")</f>
        <v>thickening</v>
      </c>
      <c r="BF1063" s="3" t="str">
        <f>IF(ISNUMBER(SEARCH("airDry",$AW1063)),"airDry","")</f>
        <v/>
      </c>
      <c r="BG1063" s="3" t="str">
        <f>IF(ISNUMBER(SEARCH("heatDry",$AY1063)),"heatDry","")</f>
        <v/>
      </c>
      <c r="BH1063" s="3" t="str">
        <f>IF(AND(ISNUMBER(SEARCH("aerobic",$AW1063)),ISNUMBER(SEARCH("anaer",$AW1063))),"Combined Aer and Anaer.","")</f>
        <v/>
      </c>
    </row>
    <row r="1064" spans="1:60" x14ac:dyDescent="0.25">
      <c r="A1064" s="4">
        <v>9</v>
      </c>
      <c r="B1064" t="s">
        <v>105</v>
      </c>
      <c r="C1064">
        <v>825.94</v>
      </c>
      <c r="D1064">
        <v>371.0796594152464</v>
      </c>
      <c r="E1064">
        <v>372.22313444696027</v>
      </c>
      <c r="F1064">
        <v>313.18969003353533</v>
      </c>
      <c r="G1064">
        <v>439.62044060172491</v>
      </c>
      <c r="H1064">
        <v>-118.27384435720469</v>
      </c>
      <c r="I1064">
        <v>-120.6971686551687</v>
      </c>
      <c r="J1064">
        <v>-136.19243852545631</v>
      </c>
      <c r="K1064">
        <v>-95.076461198184134</v>
      </c>
      <c r="L1064">
        <v>532.2844236574656</v>
      </c>
      <c r="M1064">
        <v>529.81764853306834</v>
      </c>
      <c r="N1064">
        <v>521.63534662096981</v>
      </c>
      <c r="O1064">
        <v>549.63449341920091</v>
      </c>
      <c r="P1064">
        <v>19.346209630428419</v>
      </c>
      <c r="Q1064">
        <v>19.550968647270579</v>
      </c>
      <c r="R1064">
        <v>16.094318822886869</v>
      </c>
      <c r="S1064">
        <v>22.056671621047339</v>
      </c>
      <c r="T1064">
        <v>116757.6786564233</v>
      </c>
      <c r="U1064">
        <v>116757.5917072763</v>
      </c>
      <c r="V1064">
        <v>116679.72028502839</v>
      </c>
      <c r="W1064">
        <v>116836.1758558709</v>
      </c>
      <c r="X1064">
        <v>8155.0964514588704</v>
      </c>
      <c r="Y1064">
        <v>8189.581684587929</v>
      </c>
      <c r="Z1064">
        <v>7900.4096966424986</v>
      </c>
      <c r="AA1064">
        <v>8319.0670843553598</v>
      </c>
      <c r="AB1064">
        <v>1230.6996441914071</v>
      </c>
      <c r="AC1064">
        <v>1221.3814648859091</v>
      </c>
      <c r="AD1064">
        <v>1070.1272761438131</v>
      </c>
      <c r="AE1064">
        <v>1411.431030093602</v>
      </c>
      <c r="AF1064">
        <v>63.160614632911098</v>
      </c>
      <c r="AG1064">
        <v>62.866525621211011</v>
      </c>
      <c r="AH1064">
        <v>61.899871516634512</v>
      </c>
      <c r="AI1064">
        <v>65.218315682151982</v>
      </c>
      <c r="AJ1064">
        <v>0.54804925392058723</v>
      </c>
      <c r="AK1064">
        <v>0.54804937560824585</v>
      </c>
      <c r="AL1064">
        <v>0.54802123220725174</v>
      </c>
      <c r="AM1064">
        <v>0.54807711516667867</v>
      </c>
      <c r="AN1064">
        <v>0.97848608825126415</v>
      </c>
      <c r="AO1064">
        <v>0.97848608825126471</v>
      </c>
      <c r="AP1064">
        <v>0.97848608825126471</v>
      </c>
      <c r="AQ1064">
        <v>0.97848608825126471</v>
      </c>
      <c r="AR1064">
        <v>15.20738233380578</v>
      </c>
      <c r="AS1064">
        <v>15.20738233380577</v>
      </c>
      <c r="AT1064">
        <v>15.20738233380577</v>
      </c>
      <c r="AU1064">
        <v>15.20738233380577</v>
      </c>
      <c r="AV1064" t="str">
        <f>VLOOKUP(Sheet1[[#This Row],[NPDES ID2]],Combined_Sheet__Major_Only___2[[NPDES ID2]:[ECHO BFR]],3,FALSE)</f>
        <v>TX</v>
      </c>
      <c r="AW1064" t="s">
        <v>41</v>
      </c>
      <c r="AX1064" t="str">
        <f>VLOOKUP(Sheet1[[#This Row],[NPDES ID2]],Combined_Sheet__Major_Only___2[[NPDES ID2]:[ECHO BFR]],27,FALSE)</f>
        <v>-</v>
      </c>
      <c r="AY1064" t="str">
        <f>VLOOKUP(Sheet1[[#This Row],[NPDES ID2]],Combined_Sheet__Major_Only___2[[NPDES ID2]:[ECHO BFR]],28,FALSE)</f>
        <v>-</v>
      </c>
      <c r="AZ1064" t="str">
        <f>VLOOKUP(Sheet1[[#This Row],[NPDES ID2]],Combined_Sheet__Major_Only___2[[NPDES ID2]:[ECHO BFR]],29,FALSE)</f>
        <v>preliminaryOps, thickening</v>
      </c>
      <c r="BA1064">
        <f>VLOOKUP(Sheet1[[#This Row],[NPDES ID2]],Combined_Sheet__Major_Only___2[[NPDES ID2]:[ECHO BFR]],17,FALSE)</f>
        <v>29.608398999999999</v>
      </c>
      <c r="BB1064">
        <f>VLOOKUP(Sheet1[[#This Row],[NPDES ID2]],Combined_Sheet__Major_Only___2[[NPDES ID2]:[ECHO BFR]],18,FALSE)</f>
        <v>-95.241124999999997</v>
      </c>
      <c r="BC1064" t="str">
        <f>IF(ISNUMBER(SEARCH("aerobic",$AW1064)),"aerobic","")</f>
        <v>aerobic</v>
      </c>
      <c r="BD1064" t="str">
        <f>IF(ISNUMBER(SEARCH("anaer",$AW1064)),"anaer","")</f>
        <v/>
      </c>
      <c r="BE1064" t="str">
        <f>IF(ISNUMBER(SEARCH("thickening",$AZ1064)),"thickening","")</f>
        <v>thickening</v>
      </c>
      <c r="BF1064" s="3" t="str">
        <f>IF(ISNUMBER(SEARCH("airDry",$AW1064)),"airDry","")</f>
        <v/>
      </c>
      <c r="BG1064" s="3" t="str">
        <f>IF(ISNUMBER(SEARCH("heatDry",$AY1064)),"heatDry","")</f>
        <v/>
      </c>
      <c r="BH1064" s="3" t="str">
        <f>IF(AND(ISNUMBER(SEARCH("aerobic",$AW1064)),ISNUMBER(SEARCH("anaer",$AW1064))),"Combined Aer and Anaer.","")</f>
        <v/>
      </c>
    </row>
    <row r="1065" spans="1:60" x14ac:dyDescent="0.25">
      <c r="A1065" s="4">
        <v>2297</v>
      </c>
      <c r="B1065" t="s">
        <v>10736</v>
      </c>
      <c r="C1065">
        <v>429.21</v>
      </c>
      <c r="D1065">
        <v>422.19513134710229</v>
      </c>
      <c r="E1065">
        <v>427.43657349884921</v>
      </c>
      <c r="F1065">
        <v>323.03490558228492</v>
      </c>
      <c r="G1065">
        <v>516.12459298598822</v>
      </c>
      <c r="H1065">
        <v>-124.2882253598932</v>
      </c>
      <c r="I1065">
        <v>-126.8552389111662</v>
      </c>
      <c r="J1065">
        <v>-142.92679604283791</v>
      </c>
      <c r="K1065">
        <v>-101.2719368483924</v>
      </c>
      <c r="L1065">
        <v>264.43833377260722</v>
      </c>
      <c r="M1065">
        <v>263.05923506685258</v>
      </c>
      <c r="N1065">
        <v>258.49024446115499</v>
      </c>
      <c r="O1065">
        <v>274.13114802265937</v>
      </c>
      <c r="P1065">
        <v>10.07904737921346</v>
      </c>
      <c r="Q1065">
        <v>10.17588052792366</v>
      </c>
      <c r="R1065">
        <v>8.434766152459197</v>
      </c>
      <c r="S1065">
        <v>11.48344959702766</v>
      </c>
      <c r="T1065">
        <v>116874.40330414849</v>
      </c>
      <c r="U1065">
        <v>116874.3162694246</v>
      </c>
      <c r="V1065">
        <v>116796.3682047452</v>
      </c>
      <c r="W1065">
        <v>116952.97776192871</v>
      </c>
      <c r="X1065">
        <v>8539.5904096831164</v>
      </c>
      <c r="Y1065">
        <v>8580.4162699414665</v>
      </c>
      <c r="Z1065">
        <v>8239.8727855916077</v>
      </c>
      <c r="AA1065">
        <v>8732.7519347908747</v>
      </c>
      <c r="AB1065">
        <v>1485.2653194365789</v>
      </c>
      <c r="AC1065">
        <v>1468.733471345078</v>
      </c>
      <c r="AD1065">
        <v>1264.4229542735659</v>
      </c>
      <c r="AE1065">
        <v>1735.861669588146</v>
      </c>
      <c r="AF1065">
        <v>60.380190100265011</v>
      </c>
      <c r="AG1065">
        <v>60.064565519249747</v>
      </c>
      <c r="AH1065">
        <v>59.023553466763829</v>
      </c>
      <c r="AI1065">
        <v>62.592829833402853</v>
      </c>
      <c r="AJ1065">
        <v>0.51410230015409797</v>
      </c>
      <c r="AK1065">
        <v>0.514102363364074</v>
      </c>
      <c r="AL1065">
        <v>0.51408777654920912</v>
      </c>
      <c r="AM1065">
        <v>0.51411674021006626</v>
      </c>
      <c r="AN1065">
        <v>0.97850691223354147</v>
      </c>
      <c r="AO1065">
        <v>0.97850691223354147</v>
      </c>
      <c r="AP1065">
        <v>0.97850691223354147</v>
      </c>
      <c r="AQ1065">
        <v>0.97850691223354147</v>
      </c>
      <c r="AR1065">
        <v>13.34907093759162</v>
      </c>
      <c r="AS1065">
        <v>13.34907093759162</v>
      </c>
      <c r="AT1065">
        <v>13.34907093759162</v>
      </c>
      <c r="AU1065">
        <v>13.34907093759162</v>
      </c>
      <c r="AV1065" t="str">
        <f>VLOOKUP(Sheet1[[#This Row],[NPDES ID2]],Combined_Sheet__Major_Only___2[[NPDES ID2]:[ECHO BFR]],3,FALSE)</f>
        <v>CO</v>
      </c>
      <c r="AW1065" t="s">
        <v>41</v>
      </c>
      <c r="AX1065" t="str">
        <f>VLOOKUP(Sheet1[[#This Row],[NPDES ID2]],Combined_Sheet__Major_Only___2[[NPDES ID2]:[ECHO BFR]],27,FALSE)</f>
        <v>-</v>
      </c>
      <c r="AY1065" t="str">
        <f>VLOOKUP(Sheet1[[#This Row],[NPDES ID2]],Combined_Sheet__Major_Only___2[[NPDES ID2]:[ECHO BFR]],28,FALSE)</f>
        <v>-</v>
      </c>
      <c r="AZ1065" t="str">
        <f>VLOOKUP(Sheet1[[#This Row],[NPDES ID2]],Combined_Sheet__Major_Only___2[[NPDES ID2]:[ECHO BFR]],29,FALSE)</f>
        <v>thickening, preliminaryOps</v>
      </c>
      <c r="BA1065">
        <f>VLOOKUP(Sheet1[[#This Row],[NPDES ID2]],Combined_Sheet__Major_Only___2[[NPDES ID2]:[ECHO BFR]],17,FALSE)</f>
        <v>38.857222999999998</v>
      </c>
      <c r="BB1065">
        <f>VLOOKUP(Sheet1[[#This Row],[NPDES ID2]],Combined_Sheet__Major_Only___2[[NPDES ID2]:[ECHO BFR]],18,FALSE)</f>
        <v>-104.712571</v>
      </c>
      <c r="BC1065" t="str">
        <f>IF(ISNUMBER(SEARCH("aerobic",$AW1065)),"aerobic","")</f>
        <v>aerobic</v>
      </c>
      <c r="BD1065" t="str">
        <f>IF(ISNUMBER(SEARCH("anaer",$AW1065)),"anaer","")</f>
        <v/>
      </c>
      <c r="BE1065" t="str">
        <f>IF(ISNUMBER(SEARCH("thickening",$AZ1065)),"thickening","")</f>
        <v>thickening</v>
      </c>
      <c r="BF1065" s="3" t="str">
        <f>IF(ISNUMBER(SEARCH("airDry",$AW1065)),"airDry","")</f>
        <v/>
      </c>
      <c r="BG1065" s="3" t="str">
        <f>IF(ISNUMBER(SEARCH("heatDry",$AY1065)),"heatDry","")</f>
        <v/>
      </c>
      <c r="BH1065" s="3" t="str">
        <f>IF(AND(ISNUMBER(SEARCH("aerobic",$AW1065)),ISNUMBER(SEARCH("anaer",$AW1065))),"Combined Aer and Anaer.","")</f>
        <v/>
      </c>
    </row>
    <row r="1066" spans="1:60" x14ac:dyDescent="0.25">
      <c r="A1066" s="4">
        <v>1583</v>
      </c>
      <c r="B1066" t="s">
        <v>7444</v>
      </c>
      <c r="C1066">
        <v>82.65</v>
      </c>
      <c r="D1066">
        <v>1398.3932056317001</v>
      </c>
      <c r="E1066">
        <v>1397.9404850146809</v>
      </c>
      <c r="F1066">
        <v>981.45333202151812</v>
      </c>
      <c r="G1066">
        <v>1844.3901933568641</v>
      </c>
      <c r="H1066">
        <v>-127.5544726506786</v>
      </c>
      <c r="I1066">
        <v>-129.9357400273324</v>
      </c>
      <c r="J1066">
        <v>-146.4442233678981</v>
      </c>
      <c r="K1066">
        <v>-104.5631939596534</v>
      </c>
      <c r="L1066">
        <v>49.760909878243211</v>
      </c>
      <c r="M1066">
        <v>49.486006335130952</v>
      </c>
      <c r="N1066">
        <v>48.576171253127377</v>
      </c>
      <c r="O1066">
        <v>51.691835461021263</v>
      </c>
      <c r="P1066">
        <v>1.94326510846018</v>
      </c>
      <c r="Q1066">
        <v>1.9601577400756409</v>
      </c>
      <c r="R1066">
        <v>1.6310044143423019</v>
      </c>
      <c r="S1066">
        <v>2.2188320245083202</v>
      </c>
      <c r="T1066">
        <v>116982.2625972597</v>
      </c>
      <c r="U1066">
        <v>116982.1754834586</v>
      </c>
      <c r="V1066">
        <v>116904.1565974175</v>
      </c>
      <c r="W1066">
        <v>117060.9084455243</v>
      </c>
      <c r="X1066">
        <v>8747.1381416543409</v>
      </c>
      <c r="Y1066">
        <v>8791.300828931302</v>
      </c>
      <c r="Z1066">
        <v>8422.2975353626844</v>
      </c>
      <c r="AA1066">
        <v>8956.6324746610026</v>
      </c>
      <c r="AB1066">
        <v>1697.1845980970579</v>
      </c>
      <c r="AC1066">
        <v>1673.0564071964709</v>
      </c>
      <c r="AD1066">
        <v>1419.619223252284</v>
      </c>
      <c r="AE1066">
        <v>2017.009682392068</v>
      </c>
      <c r="AF1066">
        <v>59.003026014570402</v>
      </c>
      <c r="AG1066">
        <v>58.676922404602891</v>
      </c>
      <c r="AH1066">
        <v>57.598539614463782</v>
      </c>
      <c r="AI1066">
        <v>61.292474629310043</v>
      </c>
      <c r="AJ1066">
        <v>0.49730058869802662</v>
      </c>
      <c r="AK1066">
        <v>0.49730060091245681</v>
      </c>
      <c r="AL1066">
        <v>0.49729778832619342</v>
      </c>
      <c r="AM1066">
        <v>0.49730337288810988</v>
      </c>
      <c r="AN1066">
        <v>0.9785261188094222</v>
      </c>
      <c r="AO1066">
        <v>0.9785261188094222</v>
      </c>
      <c r="AP1066">
        <v>0.9785261188094222</v>
      </c>
      <c r="AQ1066">
        <v>0.9785261188094222</v>
      </c>
      <c r="AR1066">
        <v>12.257804304918331</v>
      </c>
      <c r="AS1066">
        <v>12.25780430491832</v>
      </c>
      <c r="AT1066">
        <v>12.25780430491832</v>
      </c>
      <c r="AU1066">
        <v>12.25780430491832</v>
      </c>
      <c r="AV1066" t="str">
        <f>VLOOKUP(Sheet1[[#This Row],[NPDES ID2]],Combined_Sheet__Major_Only___2[[NPDES ID2]:[ECHO BFR]],3,FALSE)</f>
        <v>PA</v>
      </c>
      <c r="AW1066" t="s">
        <v>41</v>
      </c>
      <c r="AX1066" t="str">
        <f>VLOOKUP(Sheet1[[#This Row],[NPDES ID2]],Combined_Sheet__Major_Only___2[[NPDES ID2]:[ECHO BFR]],27,FALSE)</f>
        <v>-</v>
      </c>
      <c r="AY1066" t="str">
        <f>VLOOKUP(Sheet1[[#This Row],[NPDES ID2]],Combined_Sheet__Major_Only___2[[NPDES ID2]:[ECHO BFR]],28,FALSE)</f>
        <v>-</v>
      </c>
      <c r="AZ1066" t="str">
        <f>VLOOKUP(Sheet1[[#This Row],[NPDES ID2]],Combined_Sheet__Major_Only___2[[NPDES ID2]:[ECHO BFR]],29,FALSE)</f>
        <v>thickening</v>
      </c>
      <c r="BA1066">
        <f>VLOOKUP(Sheet1[[#This Row],[NPDES ID2]],Combined_Sheet__Major_Only___2[[NPDES ID2]:[ECHO BFR]],17,FALSE)</f>
        <v>40.276449999999997</v>
      </c>
      <c r="BB1066">
        <f>VLOOKUP(Sheet1[[#This Row],[NPDES ID2]],Combined_Sheet__Major_Only___2[[NPDES ID2]:[ECHO BFR]],18,FALSE)</f>
        <v>-80.137964999999994</v>
      </c>
      <c r="BC1066" t="str">
        <f>IF(ISNUMBER(SEARCH("aerobic",$AW1066)),"aerobic","")</f>
        <v>aerobic</v>
      </c>
      <c r="BD1066" t="str">
        <f>IF(ISNUMBER(SEARCH("anaer",$AW1066)),"anaer","")</f>
        <v/>
      </c>
      <c r="BE1066" t="str">
        <f>IF(ISNUMBER(SEARCH("thickening",$AZ1066)),"thickening","")</f>
        <v>thickening</v>
      </c>
      <c r="BF1066" s="3" t="str">
        <f>IF(ISNUMBER(SEARCH("airDry",$AW1066)),"airDry","")</f>
        <v/>
      </c>
      <c r="BG1066" s="3" t="str">
        <f>IF(ISNUMBER(SEARCH("heatDry",$AY1066)),"heatDry","")</f>
        <v/>
      </c>
      <c r="BH1066" s="3" t="str">
        <f>IF(AND(ISNUMBER(SEARCH("aerobic",$AW1066)),ISNUMBER(SEARCH("anaer",$AW1066))),"Combined Aer and Anaer.","")</f>
        <v/>
      </c>
    </row>
    <row r="1067" spans="1:60" x14ac:dyDescent="0.25">
      <c r="A1067" s="4">
        <v>1063</v>
      </c>
      <c r="B1067" t="s">
        <v>5130</v>
      </c>
      <c r="C1067">
        <v>384.99</v>
      </c>
      <c r="D1067">
        <v>406.44499312738202</v>
      </c>
      <c r="E1067">
        <v>411.32306211247959</v>
      </c>
      <c r="F1067">
        <v>313.03755833381967</v>
      </c>
      <c r="G1067">
        <v>503.01057628020931</v>
      </c>
      <c r="H1067">
        <v>-113.9279172386387</v>
      </c>
      <c r="I1067">
        <v>-116.3784182323346</v>
      </c>
      <c r="J1067">
        <v>-132.18243152339909</v>
      </c>
      <c r="K1067">
        <v>-90.338234102262177</v>
      </c>
      <c r="L1067">
        <v>257.22216369927912</v>
      </c>
      <c r="M1067">
        <v>256.14366847634938</v>
      </c>
      <c r="N1067">
        <v>252.57057290759431</v>
      </c>
      <c r="O1067">
        <v>264.80224002071373</v>
      </c>
      <c r="P1067">
        <v>8.9986778345756822</v>
      </c>
      <c r="Q1067">
        <v>9.113586446114045</v>
      </c>
      <c r="R1067">
        <v>7.4258500637241962</v>
      </c>
      <c r="S1067">
        <v>10.2934554391334</v>
      </c>
      <c r="T1067">
        <v>117126.84502460909</v>
      </c>
      <c r="U1067">
        <v>117126.757804807</v>
      </c>
      <c r="V1067">
        <v>117048.643984671</v>
      </c>
      <c r="W1067">
        <v>117205.586569862</v>
      </c>
      <c r="X1067">
        <v>7890.6616330822208</v>
      </c>
      <c r="Y1067">
        <v>7920.6551423514993</v>
      </c>
      <c r="Z1067">
        <v>7667.8544095668394</v>
      </c>
      <c r="AA1067">
        <v>8034.0043741337904</v>
      </c>
      <c r="AB1067">
        <v>1396.407453608788</v>
      </c>
      <c r="AC1067">
        <v>1382.944167900743</v>
      </c>
      <c r="AD1067">
        <v>1186.5648854352789</v>
      </c>
      <c r="AE1067">
        <v>1642.670151091334</v>
      </c>
      <c r="AF1067">
        <v>65.478246827920373</v>
      </c>
      <c r="AG1067">
        <v>65.203016413687862</v>
      </c>
      <c r="AH1067">
        <v>64.295576118081613</v>
      </c>
      <c r="AI1067">
        <v>67.407302498433367</v>
      </c>
      <c r="AJ1067">
        <v>0.57636965698107256</v>
      </c>
      <c r="AK1067">
        <v>0.57636971868067288</v>
      </c>
      <c r="AL1067">
        <v>0.57635548541752479</v>
      </c>
      <c r="AM1067">
        <v>0.57638374696165684</v>
      </c>
      <c r="AN1067">
        <v>0.97855181091547139</v>
      </c>
      <c r="AO1067">
        <v>0.97855181091547117</v>
      </c>
      <c r="AP1067">
        <v>0.97855181091547117</v>
      </c>
      <c r="AQ1067">
        <v>0.97855181091547117</v>
      </c>
      <c r="AR1067">
        <v>14.33158527693308</v>
      </c>
      <c r="AS1067">
        <v>14.33158527693308</v>
      </c>
      <c r="AT1067">
        <v>14.33158527693308</v>
      </c>
      <c r="AU1067">
        <v>14.33158527693308</v>
      </c>
      <c r="AV1067" t="str">
        <f>VLOOKUP(Sheet1[[#This Row],[NPDES ID2]],Combined_Sheet__Major_Only___2[[NPDES ID2]:[ECHO BFR]],3,FALSE)</f>
        <v>TX</v>
      </c>
      <c r="AW1067" t="s">
        <v>41</v>
      </c>
      <c r="AX1067" t="str">
        <f>VLOOKUP(Sheet1[[#This Row],[NPDES ID2]],Combined_Sheet__Major_Only___2[[NPDES ID2]:[ECHO BFR]],27,FALSE)</f>
        <v>-</v>
      </c>
      <c r="AY1067" t="str">
        <f>VLOOKUP(Sheet1[[#This Row],[NPDES ID2]],Combined_Sheet__Major_Only___2[[NPDES ID2]:[ECHO BFR]],28,FALSE)</f>
        <v>-</v>
      </c>
      <c r="AZ1067" t="str">
        <f>VLOOKUP(Sheet1[[#This Row],[NPDES ID2]],Combined_Sheet__Major_Only___2[[NPDES ID2]:[ECHO BFR]],29,FALSE)</f>
        <v>thickening, preliminaryOps</v>
      </c>
      <c r="BA1067">
        <f>VLOOKUP(Sheet1[[#This Row],[NPDES ID2]],Combined_Sheet__Major_Only___2[[NPDES ID2]:[ECHO BFR]],17,FALSE)</f>
        <v>32.560389000000001</v>
      </c>
      <c r="BB1067">
        <f>VLOOKUP(Sheet1[[#This Row],[NPDES ID2]],Combined_Sheet__Major_Only___2[[NPDES ID2]:[ECHO BFR]],18,FALSE)</f>
        <v>-96.297194000000005</v>
      </c>
      <c r="BC1067" t="str">
        <f>IF(ISNUMBER(SEARCH("aerobic",$AW1067)),"aerobic","")</f>
        <v>aerobic</v>
      </c>
      <c r="BD1067" t="str">
        <f>IF(ISNUMBER(SEARCH("anaer",$AW1067)),"anaer","")</f>
        <v/>
      </c>
      <c r="BE1067" t="str">
        <f>IF(ISNUMBER(SEARCH("thickening",$AZ1067)),"thickening","")</f>
        <v>thickening</v>
      </c>
      <c r="BF1067" s="3" t="str">
        <f>IF(ISNUMBER(SEARCH("airDry",$AW1067)),"airDry","")</f>
        <v/>
      </c>
      <c r="BG1067" s="3" t="str">
        <f>IF(ISNUMBER(SEARCH("heatDry",$AY1067)),"heatDry","")</f>
        <v/>
      </c>
      <c r="BH1067" s="3" t="str">
        <f>IF(AND(ISNUMBER(SEARCH("aerobic",$AW1067)),ISNUMBER(SEARCH("anaer",$AW1067))),"Combined Aer and Anaer.","")</f>
        <v/>
      </c>
    </row>
    <row r="1068" spans="1:60" x14ac:dyDescent="0.25">
      <c r="A1068" s="4">
        <v>1662</v>
      </c>
      <c r="B1068" t="s">
        <v>7804</v>
      </c>
      <c r="C1068">
        <v>59</v>
      </c>
      <c r="D1068">
        <v>1885.334608631628</v>
      </c>
      <c r="E1068">
        <v>1885.393792394208</v>
      </c>
      <c r="F1068">
        <v>1312.963107409784</v>
      </c>
      <c r="G1068">
        <v>2493.2686708292808</v>
      </c>
      <c r="H1068">
        <v>-125.83277646921201</v>
      </c>
      <c r="I1068">
        <v>-128.25459489335299</v>
      </c>
      <c r="J1068">
        <v>-144.66637641498701</v>
      </c>
      <c r="K1068">
        <v>-102.74227654437721</v>
      </c>
      <c r="L1068">
        <v>35.97924023741264</v>
      </c>
      <c r="M1068">
        <v>35.786608661877658</v>
      </c>
      <c r="N1068">
        <v>35.149105804435109</v>
      </c>
      <c r="O1068">
        <v>37.332234107245078</v>
      </c>
      <c r="P1068">
        <v>1.386282040399242</v>
      </c>
      <c r="Q1068">
        <v>1.400031813584379</v>
      </c>
      <c r="R1068">
        <v>1.161626340995392</v>
      </c>
      <c r="S1068">
        <v>1.580888663906868</v>
      </c>
      <c r="T1068">
        <v>118309.3879687369</v>
      </c>
      <c r="U1068">
        <v>118309.2998819513</v>
      </c>
      <c r="V1068">
        <v>118230.4095937048</v>
      </c>
      <c r="W1068">
        <v>118388.91222182239</v>
      </c>
      <c r="X1068">
        <v>8733.7311660685791</v>
      </c>
      <c r="Y1068">
        <v>8776.5403704240634</v>
      </c>
      <c r="Z1068">
        <v>8419.3166617081206</v>
      </c>
      <c r="AA1068">
        <v>8936.3995824436515</v>
      </c>
      <c r="AB1068">
        <v>1787.8273867600869</v>
      </c>
      <c r="AC1068">
        <v>1760.053133780272</v>
      </c>
      <c r="AD1068">
        <v>1480.5969070604419</v>
      </c>
      <c r="AE1068">
        <v>2146.6336785516769</v>
      </c>
      <c r="AF1068">
        <v>59.762402067682153</v>
      </c>
      <c r="AG1068">
        <v>59.442332145959547</v>
      </c>
      <c r="AH1068">
        <v>58.383744141483618</v>
      </c>
      <c r="AI1068">
        <v>62.009678616013119</v>
      </c>
      <c r="AJ1068">
        <v>0.5065640864406471</v>
      </c>
      <c r="AK1068">
        <v>0.50656409544231562</v>
      </c>
      <c r="AL1068">
        <v>0.50656202295991359</v>
      </c>
      <c r="AM1068">
        <v>0.50656613799403749</v>
      </c>
      <c r="AN1068">
        <v>0.97875966185685892</v>
      </c>
      <c r="AO1068">
        <v>0.97875966185685914</v>
      </c>
      <c r="AP1068">
        <v>0.97875966185685914</v>
      </c>
      <c r="AQ1068">
        <v>0.97875966185685914</v>
      </c>
      <c r="AR1068">
        <v>12.056820244100409</v>
      </c>
      <c r="AS1068">
        <v>12.0568202441004</v>
      </c>
      <c r="AT1068">
        <v>12.0568202441004</v>
      </c>
      <c r="AU1068">
        <v>12.0568202441004</v>
      </c>
      <c r="AV1068" t="str">
        <f>VLOOKUP(Sheet1[[#This Row],[NPDES ID2]],Combined_Sheet__Major_Only___2[[NPDES ID2]:[ECHO BFR]],3,FALSE)</f>
        <v>NE</v>
      </c>
      <c r="AW1068" t="s">
        <v>41</v>
      </c>
      <c r="AX1068" t="str">
        <f>VLOOKUP(Sheet1[[#This Row],[NPDES ID2]],Combined_Sheet__Major_Only___2[[NPDES ID2]:[ECHO BFR]],27,FALSE)</f>
        <v>-</v>
      </c>
      <c r="AY1068" t="str">
        <f>VLOOKUP(Sheet1[[#This Row],[NPDES ID2]],Combined_Sheet__Major_Only___2[[NPDES ID2]:[ECHO BFR]],28,FALSE)</f>
        <v>-</v>
      </c>
      <c r="AZ1068" t="str">
        <f>VLOOKUP(Sheet1[[#This Row],[NPDES ID2]],Combined_Sheet__Major_Only___2[[NPDES ID2]:[ECHO BFR]],29,FALSE)</f>
        <v>thickening</v>
      </c>
      <c r="BA1068">
        <f>VLOOKUP(Sheet1[[#This Row],[NPDES ID2]],Combined_Sheet__Major_Only___2[[NPDES ID2]:[ECHO BFR]],17,FALSE)</f>
        <v>40.866340000000001</v>
      </c>
      <c r="BB1068">
        <f>VLOOKUP(Sheet1[[#This Row],[NPDES ID2]],Combined_Sheet__Major_Only___2[[NPDES ID2]:[ECHO BFR]],18,FALSE)</f>
        <v>-97.9786</v>
      </c>
      <c r="BC1068" t="str">
        <f>IF(ISNUMBER(SEARCH("aerobic",$AW1068)),"aerobic","")</f>
        <v>aerobic</v>
      </c>
      <c r="BD1068" t="str">
        <f>IF(ISNUMBER(SEARCH("anaer",$AW1068)),"anaer","")</f>
        <v/>
      </c>
      <c r="BE1068" t="str">
        <f>IF(ISNUMBER(SEARCH("thickening",$AZ1068)),"thickening","")</f>
        <v>thickening</v>
      </c>
      <c r="BF1068" s="2" t="str">
        <f>IF(ISNUMBER(SEARCH("airDry",$AW1068)),"airDry","")</f>
        <v/>
      </c>
      <c r="BG1068" s="2" t="str">
        <f>IF(ISNUMBER(SEARCH("heatDry",$AY1068)),"heatDry","")</f>
        <v/>
      </c>
      <c r="BH1068" s="2" t="str">
        <f>IF(AND(ISNUMBER(SEARCH("aerobic",$AW1068)),ISNUMBER(SEARCH("anaer",$AW1068))),"Combined Aer and Anaer.","")</f>
        <v/>
      </c>
    </row>
    <row r="1069" spans="1:60" x14ac:dyDescent="0.25">
      <c r="A1069" s="4">
        <v>2089</v>
      </c>
      <c r="B1069" t="s">
        <v>9821</v>
      </c>
      <c r="C1069">
        <v>1074</v>
      </c>
      <c r="D1069">
        <v>397.22277575208369</v>
      </c>
      <c r="E1069">
        <v>396.9550584612291</v>
      </c>
      <c r="F1069">
        <v>335.34088361837911</v>
      </c>
      <c r="G1069">
        <v>469.92047938635091</v>
      </c>
      <c r="H1069">
        <v>-119.6472902567008</v>
      </c>
      <c r="I1069">
        <v>-122.1284446936354</v>
      </c>
      <c r="J1069">
        <v>-137.71270821694279</v>
      </c>
      <c r="K1069">
        <v>-96.652793549064327</v>
      </c>
      <c r="L1069">
        <v>683.99709244329108</v>
      </c>
      <c r="M1069">
        <v>680.72678649539512</v>
      </c>
      <c r="N1069">
        <v>669.86920232206546</v>
      </c>
      <c r="O1069">
        <v>707.0116700583884</v>
      </c>
      <c r="P1069">
        <v>25.173055578086451</v>
      </c>
      <c r="Q1069">
        <v>25.406132889749429</v>
      </c>
      <c r="R1069">
        <v>20.97557006310991</v>
      </c>
      <c r="S1069">
        <v>28.718506231692611</v>
      </c>
      <c r="T1069">
        <v>118510.1389447605</v>
      </c>
      <c r="U1069">
        <v>118510.05071079401</v>
      </c>
      <c r="V1069">
        <v>118431.0286076888</v>
      </c>
      <c r="W1069">
        <v>118589.796071973</v>
      </c>
      <c r="X1069">
        <v>8376.3087913026702</v>
      </c>
      <c r="Y1069">
        <v>8412.9168104691598</v>
      </c>
      <c r="Z1069">
        <v>8106.3021590380113</v>
      </c>
      <c r="AA1069">
        <v>8550.2153886317556</v>
      </c>
      <c r="AB1069">
        <v>1572.8338056327259</v>
      </c>
      <c r="AC1069">
        <v>1553.854226418925</v>
      </c>
      <c r="AD1069">
        <v>1322.0099792221449</v>
      </c>
      <c r="AE1069">
        <v>1864.3867903376911</v>
      </c>
      <c r="AF1069">
        <v>62.418180820684952</v>
      </c>
      <c r="AG1069">
        <v>62.117834176041796</v>
      </c>
      <c r="AH1069">
        <v>61.132913982817499</v>
      </c>
      <c r="AI1069">
        <v>64.516921340439751</v>
      </c>
      <c r="AJ1069">
        <v>0.53898151665595051</v>
      </c>
      <c r="AK1069">
        <v>0.53898168404819757</v>
      </c>
      <c r="AL1069">
        <v>0.53894289364311343</v>
      </c>
      <c r="AM1069">
        <v>0.53901991939733185</v>
      </c>
      <c r="AN1069">
        <v>0.97879454773423447</v>
      </c>
      <c r="AO1069">
        <v>0.97879454773423435</v>
      </c>
      <c r="AP1069">
        <v>0.97879454773423435</v>
      </c>
      <c r="AQ1069">
        <v>0.97879454773423435</v>
      </c>
      <c r="AR1069">
        <v>13.20723264812861</v>
      </c>
      <c r="AS1069">
        <v>13.20723264812861</v>
      </c>
      <c r="AT1069">
        <v>13.20723264812861</v>
      </c>
      <c r="AU1069">
        <v>13.20723264812861</v>
      </c>
      <c r="AV1069" t="str">
        <f>VLOOKUP(Sheet1[[#This Row],[NPDES ID2]],Combined_Sheet__Major_Only___2[[NPDES ID2]:[ECHO BFR]],3,FALSE)</f>
        <v>TX</v>
      </c>
      <c r="AW1069" t="s">
        <v>41</v>
      </c>
      <c r="AX1069" t="str">
        <f>VLOOKUP(Sheet1[[#This Row],[NPDES ID2]],Combined_Sheet__Major_Only___2[[NPDES ID2]:[ECHO BFR]],27,FALSE)</f>
        <v>-</v>
      </c>
      <c r="AY1069" t="str">
        <f>VLOOKUP(Sheet1[[#This Row],[NPDES ID2]],Combined_Sheet__Major_Only___2[[NPDES ID2]:[ECHO BFR]],28,FALSE)</f>
        <v>-</v>
      </c>
      <c r="AZ1069" t="str">
        <f>VLOOKUP(Sheet1[[#This Row],[NPDES ID2]],Combined_Sheet__Major_Only___2[[NPDES ID2]:[ECHO BFR]],29,FALSE)</f>
        <v>preliminaryOps, thickening</v>
      </c>
      <c r="BA1069">
        <f>VLOOKUP(Sheet1[[#This Row],[NPDES ID2]],Combined_Sheet__Major_Only___2[[NPDES ID2]:[ECHO BFR]],17,FALSE)</f>
        <v>32.996536999999996</v>
      </c>
      <c r="BB1069">
        <f>VLOOKUP(Sheet1[[#This Row],[NPDES ID2]],Combined_Sheet__Major_Only___2[[NPDES ID2]:[ECHO BFR]],18,FALSE)</f>
        <v>-97.032516999999999</v>
      </c>
      <c r="BC1069" t="str">
        <f>IF(ISNUMBER(SEARCH("aerobic",$AW1069)),"aerobic","")</f>
        <v>aerobic</v>
      </c>
      <c r="BD1069" t="str">
        <f>IF(ISNUMBER(SEARCH("anaer",$AW1069)),"anaer","")</f>
        <v/>
      </c>
      <c r="BE1069" t="str">
        <f>IF(ISNUMBER(SEARCH("thickening",$AZ1069)),"thickening","")</f>
        <v>thickening</v>
      </c>
      <c r="BF1069" s="3" t="str">
        <f>IF(ISNUMBER(SEARCH("airDry",$AW1069)),"airDry","")</f>
        <v/>
      </c>
      <c r="BG1069" s="3" t="str">
        <f>IF(ISNUMBER(SEARCH("heatDry",$AY1069)),"heatDry","")</f>
        <v/>
      </c>
      <c r="BH1069" s="3" t="str">
        <f>IF(AND(ISNUMBER(SEARCH("aerobic",$AW1069)),ISNUMBER(SEARCH("anaer",$AW1069))),"Combined Aer and Anaer.","")</f>
        <v/>
      </c>
    </row>
    <row r="1070" spans="1:60" x14ac:dyDescent="0.25">
      <c r="A1070" s="4">
        <v>746</v>
      </c>
      <c r="B1070" t="s">
        <v>3673</v>
      </c>
      <c r="C1070">
        <v>2599.4</v>
      </c>
      <c r="D1070">
        <v>675.77812585080426</v>
      </c>
      <c r="E1070">
        <v>677.66126413925588</v>
      </c>
      <c r="F1070">
        <v>573.76715291526011</v>
      </c>
      <c r="G1070">
        <v>791.18128818760681</v>
      </c>
      <c r="H1070">
        <v>-124.31641632162621</v>
      </c>
      <c r="I1070">
        <v>-126.7082052037274</v>
      </c>
      <c r="J1070">
        <v>-142.8260819290582</v>
      </c>
      <c r="K1070">
        <v>-101.16371908672831</v>
      </c>
      <c r="L1070">
        <v>1589.5060280126879</v>
      </c>
      <c r="M1070">
        <v>1581.0899822798631</v>
      </c>
      <c r="N1070">
        <v>1553.036357420676</v>
      </c>
      <c r="O1070">
        <v>1648.877981136875</v>
      </c>
      <c r="P1070">
        <v>61.055659063358902</v>
      </c>
      <c r="Q1070">
        <v>61.681527565721836</v>
      </c>
      <c r="R1070">
        <v>51.149436920553867</v>
      </c>
      <c r="S1070">
        <v>69.604653161836652</v>
      </c>
      <c r="T1070">
        <v>118540.492185821</v>
      </c>
      <c r="U1070">
        <v>118540.403929601</v>
      </c>
      <c r="V1070">
        <v>118461.3618962904</v>
      </c>
      <c r="W1070">
        <v>118620.1694033987</v>
      </c>
      <c r="X1070">
        <v>8726.8166749597403</v>
      </c>
      <c r="Y1070">
        <v>8769.1184217901173</v>
      </c>
      <c r="Z1070">
        <v>8414.7440926766467</v>
      </c>
      <c r="AA1070">
        <v>8928.1311987428617</v>
      </c>
      <c r="AB1070">
        <v>1321.683408362725</v>
      </c>
      <c r="AC1070">
        <v>1310.2208094732739</v>
      </c>
      <c r="AD1070">
        <v>1148.5294225769881</v>
      </c>
      <c r="AE1070">
        <v>1513.437655547875</v>
      </c>
      <c r="AF1070">
        <v>59.937255033562337</v>
      </c>
      <c r="AG1070">
        <v>59.61561866602775</v>
      </c>
      <c r="AH1070">
        <v>58.570928471878297</v>
      </c>
      <c r="AI1070">
        <v>62.172789149651081</v>
      </c>
      <c r="AJ1070">
        <v>0.50869742600975476</v>
      </c>
      <c r="AK1070">
        <v>0.50869779083550859</v>
      </c>
      <c r="AL1070">
        <v>0.50861246364863877</v>
      </c>
      <c r="AM1070">
        <v>0.50878191306407461</v>
      </c>
      <c r="AN1070">
        <v>0.97879981245488257</v>
      </c>
      <c r="AO1070">
        <v>0.97879981245488257</v>
      </c>
      <c r="AP1070">
        <v>0.97879981245488257</v>
      </c>
      <c r="AQ1070">
        <v>0.97879981245488257</v>
      </c>
      <c r="AR1070">
        <v>14.399042031813529</v>
      </c>
      <c r="AS1070">
        <v>14.39904203181354</v>
      </c>
      <c r="AT1070">
        <v>14.39904203181354</v>
      </c>
      <c r="AU1070">
        <v>14.39904203181354</v>
      </c>
      <c r="AV1070" t="str">
        <f>VLOOKUP(Sheet1[[#This Row],[NPDES ID2]],Combined_Sheet__Major_Only___2[[NPDES ID2]:[ECHO BFR]],3,FALSE)</f>
        <v>IN</v>
      </c>
      <c r="AW1070" t="s">
        <v>41</v>
      </c>
      <c r="AX1070" t="str">
        <f>VLOOKUP(Sheet1[[#This Row],[NPDES ID2]],Combined_Sheet__Major_Only___2[[NPDES ID2]:[ECHO BFR]],27,FALSE)</f>
        <v>-</v>
      </c>
      <c r="AY1070" t="str">
        <f>VLOOKUP(Sheet1[[#This Row],[NPDES ID2]],Combined_Sheet__Major_Only___2[[NPDES ID2]:[ECHO BFR]],28,FALSE)</f>
        <v>-</v>
      </c>
      <c r="AZ1070" t="str">
        <f>VLOOKUP(Sheet1[[#This Row],[NPDES ID2]],Combined_Sheet__Major_Only___2[[NPDES ID2]:[ECHO BFR]],29,FALSE)</f>
        <v>thickening</v>
      </c>
      <c r="BA1070">
        <f>VLOOKUP(Sheet1[[#This Row],[NPDES ID2]],Combined_Sheet__Major_Only___2[[NPDES ID2]:[ECHO BFR]],17,FALSE)</f>
        <v>39.265971999999998</v>
      </c>
      <c r="BB1070">
        <f>VLOOKUP(Sheet1[[#This Row],[NPDES ID2]],Combined_Sheet__Major_Only___2[[NPDES ID2]:[ECHO BFR]],18,FALSE)</f>
        <v>-86.628221999999994</v>
      </c>
      <c r="BC1070" t="str">
        <f>IF(ISNUMBER(SEARCH("aerobic",$AW1070)),"aerobic","")</f>
        <v>aerobic</v>
      </c>
      <c r="BD1070" t="str">
        <f>IF(ISNUMBER(SEARCH("anaer",$AW1070)),"anaer","")</f>
        <v/>
      </c>
      <c r="BE1070" t="str">
        <f>IF(ISNUMBER(SEARCH("thickening",$AZ1070)),"thickening","")</f>
        <v>thickening</v>
      </c>
      <c r="BF1070" s="2" t="str">
        <f>IF(ISNUMBER(SEARCH("airDry",$AW1070)),"airDry","")</f>
        <v/>
      </c>
      <c r="BG1070" s="2" t="str">
        <f>IF(ISNUMBER(SEARCH("heatDry",$AY1070)),"heatDry","")</f>
        <v/>
      </c>
      <c r="BH1070" s="2" t="str">
        <f>IF(AND(ISNUMBER(SEARCH("aerobic",$AW1070)),ISNUMBER(SEARCH("anaer",$AW1070))),"Combined Aer and Anaer.","")</f>
        <v/>
      </c>
    </row>
    <row r="1071" spans="1:60" x14ac:dyDescent="0.25">
      <c r="A1071" s="4">
        <v>366</v>
      </c>
      <c r="B1071" t="s">
        <v>1851</v>
      </c>
      <c r="C1071">
        <v>830</v>
      </c>
      <c r="D1071">
        <v>378.4573554451942</v>
      </c>
      <c r="E1071">
        <v>379.10580137726089</v>
      </c>
      <c r="F1071">
        <v>319.22172818070561</v>
      </c>
      <c r="G1071">
        <v>448.92168277037382</v>
      </c>
      <c r="H1071">
        <v>-120.6891943997931</v>
      </c>
      <c r="I1071">
        <v>-123.15400739634281</v>
      </c>
      <c r="J1071">
        <v>-138.89100344788631</v>
      </c>
      <c r="K1071">
        <v>-97.651539767361683</v>
      </c>
      <c r="L1071">
        <v>524.80380138959947</v>
      </c>
      <c r="M1071">
        <v>522.24524208671312</v>
      </c>
      <c r="N1071">
        <v>513.75743158327668</v>
      </c>
      <c r="O1071">
        <v>542.80080610788696</v>
      </c>
      <c r="P1071">
        <v>19.462328602982542</v>
      </c>
      <c r="Q1071">
        <v>19.627026710707149</v>
      </c>
      <c r="R1071">
        <v>16.232493880212939</v>
      </c>
      <c r="S1071">
        <v>22.211448930483229</v>
      </c>
      <c r="T1071">
        <v>118682.6744637729</v>
      </c>
      <c r="U1071">
        <v>118682.5861033117</v>
      </c>
      <c r="V1071">
        <v>118603.4507118654</v>
      </c>
      <c r="W1071">
        <v>118762.4457897152</v>
      </c>
      <c r="X1071">
        <v>8449.3013585632289</v>
      </c>
      <c r="Y1071">
        <v>8486.982918201873</v>
      </c>
      <c r="Z1071">
        <v>8171.7394503342521</v>
      </c>
      <c r="AA1071">
        <v>8628.0828694521915</v>
      </c>
      <c r="AB1071">
        <v>1576.2067068895699</v>
      </c>
      <c r="AC1071">
        <v>1557.1508135078029</v>
      </c>
      <c r="AD1071">
        <v>1326.0870564689519</v>
      </c>
      <c r="AE1071">
        <v>1865.6219630143689</v>
      </c>
      <c r="AF1071">
        <v>61.968661117820552</v>
      </c>
      <c r="AG1071">
        <v>61.665074822635873</v>
      </c>
      <c r="AH1071">
        <v>60.667364733993892</v>
      </c>
      <c r="AI1071">
        <v>64.092621364494718</v>
      </c>
      <c r="AJ1071">
        <v>0.53349239747931576</v>
      </c>
      <c r="AK1071">
        <v>0.53349252603355324</v>
      </c>
      <c r="AL1071">
        <v>0.53346278201423658</v>
      </c>
      <c r="AM1071">
        <v>0.53352184349853016</v>
      </c>
      <c r="AN1071">
        <v>0.97882443897880533</v>
      </c>
      <c r="AO1071">
        <v>0.97882443897880556</v>
      </c>
      <c r="AP1071">
        <v>0.97882443897880556</v>
      </c>
      <c r="AQ1071">
        <v>0.97882443897880556</v>
      </c>
      <c r="AR1071">
        <v>13.16049625988601</v>
      </c>
      <c r="AS1071">
        <v>13.16049625988601</v>
      </c>
      <c r="AT1071">
        <v>13.16049625988601</v>
      </c>
      <c r="AU1071">
        <v>13.16049625988601</v>
      </c>
      <c r="AV1071" t="str">
        <f>VLOOKUP(Sheet1[[#This Row],[NPDES ID2]],Combined_Sheet__Major_Only___2[[NPDES ID2]:[ECHO BFR]],3,FALSE)</f>
        <v>FL</v>
      </c>
      <c r="AW1071" t="s">
        <v>41</v>
      </c>
      <c r="AX1071" t="str">
        <f>VLOOKUP(Sheet1[[#This Row],[NPDES ID2]],Combined_Sheet__Major_Only___2[[NPDES ID2]:[ECHO BFR]],27,FALSE)</f>
        <v>-</v>
      </c>
      <c r="AY1071" t="str">
        <f>VLOOKUP(Sheet1[[#This Row],[NPDES ID2]],Combined_Sheet__Major_Only___2[[NPDES ID2]:[ECHO BFR]],28,FALSE)</f>
        <v>-</v>
      </c>
      <c r="AZ1071" t="str">
        <f>VLOOKUP(Sheet1[[#This Row],[NPDES ID2]],Combined_Sheet__Major_Only___2[[NPDES ID2]:[ECHO BFR]],29,FALSE)</f>
        <v>thickening</v>
      </c>
      <c r="BA1071">
        <f>VLOOKUP(Sheet1[[#This Row],[NPDES ID2]],Combined_Sheet__Major_Only___2[[NPDES ID2]:[ECHO BFR]],17,FALSE)</f>
        <v>30.595832999999999</v>
      </c>
      <c r="BB1071">
        <f>VLOOKUP(Sheet1[[#This Row],[NPDES ID2]],Combined_Sheet__Major_Only___2[[NPDES ID2]:[ECHO BFR]],18,FALSE)</f>
        <v>-87.182500000000005</v>
      </c>
      <c r="BC1071" t="str">
        <f>IF(ISNUMBER(SEARCH("aerobic",$AW1071)),"aerobic","")</f>
        <v>aerobic</v>
      </c>
      <c r="BD1071" t="str">
        <f>IF(ISNUMBER(SEARCH("anaer",$AW1071)),"anaer","")</f>
        <v/>
      </c>
      <c r="BE1071" t="str">
        <f>IF(ISNUMBER(SEARCH("thickening",$AZ1071)),"thickening","")</f>
        <v>thickening</v>
      </c>
      <c r="BF1071" s="2" t="str">
        <f>IF(ISNUMBER(SEARCH("airDry",$AW1071)),"airDry","")</f>
        <v/>
      </c>
      <c r="BG1071" s="2" t="str">
        <f>IF(ISNUMBER(SEARCH("heatDry",$AY1071)),"heatDry","")</f>
        <v/>
      </c>
      <c r="BH1071" s="2" t="str">
        <f>IF(AND(ISNUMBER(SEARCH("aerobic",$AW1071)),ISNUMBER(SEARCH("anaer",$AW1071))),"Combined Aer and Anaer.","")</f>
        <v/>
      </c>
    </row>
    <row r="1072" spans="1:60" x14ac:dyDescent="0.25">
      <c r="A1072" s="4">
        <v>1103</v>
      </c>
      <c r="B1072" t="s">
        <v>5315</v>
      </c>
      <c r="C1072">
        <v>339.5</v>
      </c>
      <c r="D1072">
        <v>468.73879911592718</v>
      </c>
      <c r="E1072">
        <v>473.51221446782722</v>
      </c>
      <c r="F1072">
        <v>359.40929676475201</v>
      </c>
      <c r="G1072">
        <v>590.95382023902278</v>
      </c>
      <c r="H1072">
        <v>-124.6472306604566</v>
      </c>
      <c r="I1072">
        <v>-127.1822368111512</v>
      </c>
      <c r="J1072">
        <v>-143.3311607354668</v>
      </c>
      <c r="K1072">
        <v>-101.6171983538823</v>
      </c>
      <c r="L1072">
        <v>208.66077917446589</v>
      </c>
      <c r="M1072">
        <v>207.56576739454181</v>
      </c>
      <c r="N1072">
        <v>203.93881223105859</v>
      </c>
      <c r="O1072">
        <v>216.3558308413493</v>
      </c>
      <c r="P1072">
        <v>7.9734930510989184</v>
      </c>
      <c r="Q1072">
        <v>8.051992575711683</v>
      </c>
      <c r="R1072">
        <v>6.67476177723674</v>
      </c>
      <c r="S1072">
        <v>9.0864795528589113</v>
      </c>
      <c r="T1072">
        <v>118749.9605540559</v>
      </c>
      <c r="U1072">
        <v>118749.8721442637</v>
      </c>
      <c r="V1072">
        <v>118670.692572178</v>
      </c>
      <c r="W1072">
        <v>118829.7764156746</v>
      </c>
      <c r="X1072">
        <v>8697.7434931110911</v>
      </c>
      <c r="Y1072">
        <v>8739.5728151492349</v>
      </c>
      <c r="Z1072">
        <v>8390.6235169636584</v>
      </c>
      <c r="AA1072">
        <v>8895.6833178408633</v>
      </c>
      <c r="AB1072">
        <v>1664.8624958853841</v>
      </c>
      <c r="AC1072">
        <v>1642.4630712972121</v>
      </c>
      <c r="AD1072">
        <v>1395.1043585768291</v>
      </c>
      <c r="AE1072">
        <v>1976.2689332628149</v>
      </c>
      <c r="AF1072">
        <v>60.233545135956078</v>
      </c>
      <c r="AG1072">
        <v>59.916855596315862</v>
      </c>
      <c r="AH1072">
        <v>58.871701720750067</v>
      </c>
      <c r="AI1072">
        <v>62.454400710131807</v>
      </c>
      <c r="AJ1072">
        <v>0.5123127924508486</v>
      </c>
      <c r="AK1072">
        <v>0.51231284399417221</v>
      </c>
      <c r="AL1072">
        <v>0.51230095533825637</v>
      </c>
      <c r="AM1072">
        <v>0.51232456139944726</v>
      </c>
      <c r="AN1072">
        <v>0.97883607325815714</v>
      </c>
      <c r="AO1072">
        <v>0.97883607325815725</v>
      </c>
      <c r="AP1072">
        <v>0.97883607325815725</v>
      </c>
      <c r="AQ1072">
        <v>0.97883607325815725</v>
      </c>
      <c r="AR1072">
        <v>12.60832251606235</v>
      </c>
      <c r="AS1072">
        <v>12.60832251606235</v>
      </c>
      <c r="AT1072">
        <v>12.60832251606235</v>
      </c>
      <c r="AU1072">
        <v>12.60832251606235</v>
      </c>
      <c r="AV1072" t="str">
        <f>VLOOKUP(Sheet1[[#This Row],[NPDES ID2]],Combined_Sheet__Major_Only___2[[NPDES ID2]:[ECHO BFR]],3,FALSE)</f>
        <v>NY</v>
      </c>
      <c r="AW1072" t="s">
        <v>41</v>
      </c>
      <c r="AX1072" t="str">
        <f>VLOOKUP(Sheet1[[#This Row],[NPDES ID2]],Combined_Sheet__Major_Only___2[[NPDES ID2]:[ECHO BFR]],27,FALSE)</f>
        <v>other</v>
      </c>
      <c r="AY1072" t="str">
        <f>VLOOKUP(Sheet1[[#This Row],[NPDES ID2]],Combined_Sheet__Major_Only___2[[NPDES ID2]:[ECHO BFR]],28,FALSE)</f>
        <v>-</v>
      </c>
      <c r="AZ1072" t="str">
        <f>VLOOKUP(Sheet1[[#This Row],[NPDES ID2]],Combined_Sheet__Major_Only___2[[NPDES ID2]:[ECHO BFR]],29,FALSE)</f>
        <v>thickening</v>
      </c>
      <c r="BA1072">
        <f>VLOOKUP(Sheet1[[#This Row],[NPDES ID2]],Combined_Sheet__Major_Only___2[[NPDES ID2]:[ECHO BFR]],17,FALSE)</f>
        <v>42.160249999999998</v>
      </c>
      <c r="BB1072">
        <f>VLOOKUP(Sheet1[[#This Row],[NPDES ID2]],Combined_Sheet__Major_Only___2[[NPDES ID2]:[ECHO BFR]],18,FALSE)</f>
        <v>-75.140472000000003</v>
      </c>
      <c r="BC1072" t="str">
        <f>IF(ISNUMBER(SEARCH("aerobic",$AW1072)),"aerobic","")</f>
        <v>aerobic</v>
      </c>
      <c r="BD1072" t="str">
        <f>IF(ISNUMBER(SEARCH("anaer",$AW1072)),"anaer","")</f>
        <v/>
      </c>
      <c r="BE1072" t="str">
        <f>IF(ISNUMBER(SEARCH("thickening",$AZ1072)),"thickening","")</f>
        <v>thickening</v>
      </c>
      <c r="BF1072" s="3" t="str">
        <f>IF(ISNUMBER(SEARCH("airDry",$AW1072)),"airDry","")</f>
        <v/>
      </c>
      <c r="BG1072" s="3" t="str">
        <f>IF(ISNUMBER(SEARCH("heatDry",$AY1072)),"heatDry","")</f>
        <v/>
      </c>
      <c r="BH1072" s="3" t="str">
        <f>IF(AND(ISNUMBER(SEARCH("aerobic",$AW1072)),ISNUMBER(SEARCH("anaer",$AW1072))),"Combined Aer and Anaer.","")</f>
        <v/>
      </c>
    </row>
    <row r="1073" spans="1:60" x14ac:dyDescent="0.25">
      <c r="A1073" s="4">
        <v>2535</v>
      </c>
      <c r="B1073" t="s">
        <v>11765</v>
      </c>
      <c r="C1073">
        <v>139</v>
      </c>
      <c r="D1073">
        <v>816.11414328114961</v>
      </c>
      <c r="E1073">
        <v>815.69707585065498</v>
      </c>
      <c r="F1073">
        <v>584.43183660914804</v>
      </c>
      <c r="G1073">
        <v>1065.049268293767</v>
      </c>
      <c r="H1073">
        <v>-116.475925777527</v>
      </c>
      <c r="I1073">
        <v>-118.8073092940118</v>
      </c>
      <c r="J1073">
        <v>-134.46062295966311</v>
      </c>
      <c r="K1073">
        <v>-92.928694100463076</v>
      </c>
      <c r="L1073">
        <v>91.060839321342485</v>
      </c>
      <c r="M1073">
        <v>90.65692824600967</v>
      </c>
      <c r="N1073">
        <v>89.319843980172379</v>
      </c>
      <c r="O1073">
        <v>93.898275522770518</v>
      </c>
      <c r="P1073">
        <v>3.2528695781652819</v>
      </c>
      <c r="Q1073">
        <v>3.2933476330308902</v>
      </c>
      <c r="R1073">
        <v>2.6999227442206211</v>
      </c>
      <c r="S1073">
        <v>3.705167856365633</v>
      </c>
      <c r="T1073">
        <v>118819.8886794205</v>
      </c>
      <c r="U1073">
        <v>118819.8002183604</v>
      </c>
      <c r="V1073">
        <v>118740.5747308518</v>
      </c>
      <c r="W1073">
        <v>118899.7508254399</v>
      </c>
      <c r="X1073">
        <v>8163.9508387789783</v>
      </c>
      <c r="Y1073">
        <v>8196.8983932837509</v>
      </c>
      <c r="Z1073">
        <v>7920.1952658149203</v>
      </c>
      <c r="AA1073">
        <v>8320.7834140803916</v>
      </c>
      <c r="AB1073">
        <v>1484.8391975259881</v>
      </c>
      <c r="AC1073">
        <v>1469.0012482878519</v>
      </c>
      <c r="AD1073">
        <v>1255.5499068031841</v>
      </c>
      <c r="AE1073">
        <v>1753.000883971114</v>
      </c>
      <c r="AF1073">
        <v>64.201826044789271</v>
      </c>
      <c r="AG1073">
        <v>63.91680085773752</v>
      </c>
      <c r="AH1073">
        <v>62.974869491931187</v>
      </c>
      <c r="AI1073">
        <v>66.202151299559077</v>
      </c>
      <c r="AJ1073">
        <v>0.5607698271864866</v>
      </c>
      <c r="AK1073">
        <v>0.56076984945833575</v>
      </c>
      <c r="AL1073">
        <v>0.56076471926610194</v>
      </c>
      <c r="AM1073">
        <v>0.56077490561137622</v>
      </c>
      <c r="AN1073">
        <v>0.97884815082626009</v>
      </c>
      <c r="AO1073">
        <v>0.97884815082625998</v>
      </c>
      <c r="AP1073">
        <v>0.97884815082625998</v>
      </c>
      <c r="AQ1073">
        <v>0.97884815082625998</v>
      </c>
      <c r="AR1073">
        <v>13.832806945086871</v>
      </c>
      <c r="AS1073">
        <v>13.832806945086871</v>
      </c>
      <c r="AT1073">
        <v>13.832806945086871</v>
      </c>
      <c r="AU1073">
        <v>13.832806945086871</v>
      </c>
      <c r="AV1073" t="str">
        <f>VLOOKUP(Sheet1[[#This Row],[NPDES ID2]],Combined_Sheet__Major_Only___2[[NPDES ID2]:[ECHO BFR]],3,FALSE)</f>
        <v>IA</v>
      </c>
      <c r="AW1073" t="s">
        <v>41</v>
      </c>
      <c r="AX1073" t="str">
        <f>VLOOKUP(Sheet1[[#This Row],[NPDES ID2]],Combined_Sheet__Major_Only___2[[NPDES ID2]:[ECHO BFR]],27,FALSE)</f>
        <v>-</v>
      </c>
      <c r="AY1073" t="str">
        <f>VLOOKUP(Sheet1[[#This Row],[NPDES ID2]],Combined_Sheet__Major_Only___2[[NPDES ID2]:[ECHO BFR]],28,FALSE)</f>
        <v>-</v>
      </c>
      <c r="AZ1073" t="str">
        <f>VLOOKUP(Sheet1[[#This Row],[NPDES ID2]],Combined_Sheet__Major_Only___2[[NPDES ID2]:[ECHO BFR]],29,FALSE)</f>
        <v>thickening</v>
      </c>
      <c r="BA1073">
        <f>VLOOKUP(Sheet1[[#This Row],[NPDES ID2]],Combined_Sheet__Major_Only___2[[NPDES ID2]:[ECHO BFR]],17,FALSE)</f>
        <v>43.102499999999999</v>
      </c>
      <c r="BB1073">
        <f>VLOOKUP(Sheet1[[#This Row],[NPDES ID2]],Combined_Sheet__Major_Only___2[[NPDES ID2]:[ECHO BFR]],18,FALSE)</f>
        <v>-93.407499999999999</v>
      </c>
      <c r="BC1073" t="str">
        <f>IF(ISNUMBER(SEARCH("aerobic",$AW1073)),"aerobic","")</f>
        <v>aerobic</v>
      </c>
      <c r="BD1073" t="str">
        <f>IF(ISNUMBER(SEARCH("anaer",$AW1073)),"anaer","")</f>
        <v/>
      </c>
      <c r="BE1073" t="str">
        <f>IF(ISNUMBER(SEARCH("thickening",$AZ1073)),"thickening","")</f>
        <v>thickening</v>
      </c>
      <c r="BF1073" s="3" t="str">
        <f>IF(ISNUMBER(SEARCH("airDry",$AW1073)),"airDry","")</f>
        <v/>
      </c>
      <c r="BG1073" s="3" t="str">
        <f>IF(ISNUMBER(SEARCH("heatDry",$AY1073)),"heatDry","")</f>
        <v/>
      </c>
      <c r="BH1073" s="3" t="str">
        <f>IF(AND(ISNUMBER(SEARCH("aerobic",$AW1073)),ISNUMBER(SEARCH("anaer",$AW1073))),"Combined Aer and Anaer.","")</f>
        <v/>
      </c>
    </row>
    <row r="1074" spans="1:60" x14ac:dyDescent="0.25">
      <c r="A1074" s="4">
        <v>1488</v>
      </c>
      <c r="B1074" t="s">
        <v>7017</v>
      </c>
      <c r="C1074">
        <v>110.37</v>
      </c>
      <c r="D1074">
        <v>1063.992774567778</v>
      </c>
      <c r="E1074">
        <v>1063.5912134686771</v>
      </c>
      <c r="F1074">
        <v>753.99579651480656</v>
      </c>
      <c r="G1074">
        <v>1395.2726020162349</v>
      </c>
      <c r="H1074">
        <v>-125.4303116211333</v>
      </c>
      <c r="I1074">
        <v>-127.8769286617606</v>
      </c>
      <c r="J1074">
        <v>-144.2161039431551</v>
      </c>
      <c r="K1074">
        <v>-102.33910570590849</v>
      </c>
      <c r="L1074">
        <v>67.496304542558832</v>
      </c>
      <c r="M1074">
        <v>67.137491967479079</v>
      </c>
      <c r="N1074">
        <v>65.94985687032829</v>
      </c>
      <c r="O1074">
        <v>70.016724718807595</v>
      </c>
      <c r="P1074">
        <v>2.5928888271043018</v>
      </c>
      <c r="Q1074">
        <v>2.6193183075298099</v>
      </c>
      <c r="R1074">
        <v>2.171918472658255</v>
      </c>
      <c r="S1074">
        <v>2.9561420081911192</v>
      </c>
      <c r="T1074">
        <v>119404.6191073973</v>
      </c>
      <c r="U1074">
        <v>119404.53021764111</v>
      </c>
      <c r="V1074">
        <v>119324.9207909844</v>
      </c>
      <c r="W1074">
        <v>119484.8682779119</v>
      </c>
      <c r="X1074">
        <v>8789.6266069223948</v>
      </c>
      <c r="Y1074">
        <v>8832.4205993871183</v>
      </c>
      <c r="Z1074">
        <v>8475.3949320695356</v>
      </c>
      <c r="AA1074">
        <v>8992.1607336661054</v>
      </c>
      <c r="AB1074">
        <v>1396.3654511967759</v>
      </c>
      <c r="AC1074">
        <v>1383.0795903059441</v>
      </c>
      <c r="AD1074">
        <v>1205.3706588193099</v>
      </c>
      <c r="AE1074">
        <v>1609.5086453024419</v>
      </c>
      <c r="AF1074">
        <v>59.931971145566543</v>
      </c>
      <c r="AG1074">
        <v>59.613185648258387</v>
      </c>
      <c r="AH1074">
        <v>58.559218062748251</v>
      </c>
      <c r="AI1074">
        <v>62.169785653797753</v>
      </c>
      <c r="AJ1074">
        <v>0.50863298890495767</v>
      </c>
      <c r="AK1074">
        <v>0.5086330049245571</v>
      </c>
      <c r="AL1074">
        <v>0.50862931556921753</v>
      </c>
      <c r="AM1074">
        <v>0.50863664102125328</v>
      </c>
      <c r="AN1074">
        <v>0.97894860498806846</v>
      </c>
      <c r="AO1074">
        <v>0.97894860498806857</v>
      </c>
      <c r="AP1074">
        <v>0.97894860498806857</v>
      </c>
      <c r="AQ1074">
        <v>0.97894860498806857</v>
      </c>
      <c r="AR1074">
        <v>13.982878682871631</v>
      </c>
      <c r="AS1074">
        <v>13.982878682871631</v>
      </c>
      <c r="AT1074">
        <v>13.982878682871631</v>
      </c>
      <c r="AU1074">
        <v>13.982878682871631</v>
      </c>
      <c r="AV1074" t="str">
        <f>VLOOKUP(Sheet1[[#This Row],[NPDES ID2]],Combined_Sheet__Major_Only___2[[NPDES ID2]:[ECHO BFR]],3,FALSE)</f>
        <v>CO</v>
      </c>
      <c r="AW1074" t="s">
        <v>41</v>
      </c>
      <c r="AX1074" t="str">
        <f>VLOOKUP(Sheet1[[#This Row],[NPDES ID2]],Combined_Sheet__Major_Only___2[[NPDES ID2]:[ECHO BFR]],27,FALSE)</f>
        <v>-</v>
      </c>
      <c r="AY1074" t="str">
        <f>VLOOKUP(Sheet1[[#This Row],[NPDES ID2]],Combined_Sheet__Major_Only___2[[NPDES ID2]:[ECHO BFR]],28,FALSE)</f>
        <v>-</v>
      </c>
      <c r="AZ1074" t="str">
        <f>VLOOKUP(Sheet1[[#This Row],[NPDES ID2]],Combined_Sheet__Major_Only___2[[NPDES ID2]:[ECHO BFR]],29,FALSE)</f>
        <v>thickening</v>
      </c>
      <c r="BA1074">
        <f>VLOOKUP(Sheet1[[#This Row],[NPDES ID2]],Combined_Sheet__Major_Only___2[[NPDES ID2]:[ECHO BFR]],17,FALSE)</f>
        <v>40.379669999999997</v>
      </c>
      <c r="BB1074">
        <f>VLOOKUP(Sheet1[[#This Row],[NPDES ID2]],Combined_Sheet__Major_Only___2[[NPDES ID2]:[ECHO BFR]],18,FALSE)</f>
        <v>-105.51383</v>
      </c>
      <c r="BC1074" t="str">
        <f>IF(ISNUMBER(SEARCH("aerobic",$AW1074)),"aerobic","")</f>
        <v>aerobic</v>
      </c>
      <c r="BD1074" t="str">
        <f>IF(ISNUMBER(SEARCH("anaer",$AW1074)),"anaer","")</f>
        <v/>
      </c>
      <c r="BE1074" t="str">
        <f>IF(ISNUMBER(SEARCH("thickening",$AZ1074)),"thickening","")</f>
        <v>thickening</v>
      </c>
      <c r="BF1074" s="2" t="str">
        <f>IF(ISNUMBER(SEARCH("airDry",$AW1074)),"airDry","")</f>
        <v/>
      </c>
      <c r="BG1074" s="2" t="str">
        <f>IF(ISNUMBER(SEARCH("heatDry",$AY1074)),"heatDry","")</f>
        <v/>
      </c>
      <c r="BH1074" s="2" t="str">
        <f>IF(AND(ISNUMBER(SEARCH("aerobic",$AW1074)),ISNUMBER(SEARCH("anaer",$AW1074))),"Combined Aer and Anaer.","")</f>
        <v/>
      </c>
    </row>
    <row r="1075" spans="1:60" x14ac:dyDescent="0.25">
      <c r="A1075" s="4">
        <v>1590</v>
      </c>
      <c r="B1075" t="s">
        <v>7477</v>
      </c>
      <c r="C1075">
        <v>81.900000000000006</v>
      </c>
      <c r="D1075">
        <v>1322.984580469938</v>
      </c>
      <c r="E1075">
        <v>1322.3361248007179</v>
      </c>
      <c r="F1075">
        <v>928.52684334532898</v>
      </c>
      <c r="G1075">
        <v>1743.085701427638</v>
      </c>
      <c r="H1075">
        <v>-119.15365290190729</v>
      </c>
      <c r="I1075">
        <v>-121.47036287783069</v>
      </c>
      <c r="J1075">
        <v>-137.21854431506571</v>
      </c>
      <c r="K1075">
        <v>-95.722738052775725</v>
      </c>
      <c r="L1075">
        <v>52.544820683149929</v>
      </c>
      <c r="M1075">
        <v>52.298019043539597</v>
      </c>
      <c r="N1075">
        <v>51.481186554091501</v>
      </c>
      <c r="O1075">
        <v>54.278364488580401</v>
      </c>
      <c r="P1075">
        <v>1.9189663248292459</v>
      </c>
      <c r="Q1075">
        <v>1.9383182971266859</v>
      </c>
      <c r="R1075">
        <v>1.5973277277391209</v>
      </c>
      <c r="S1075">
        <v>2.1882320270603071</v>
      </c>
      <c r="T1075">
        <v>119428.1634448198</v>
      </c>
      <c r="U1075">
        <v>119428.07453780199</v>
      </c>
      <c r="V1075">
        <v>119348.449651726</v>
      </c>
      <c r="W1075">
        <v>119508.428198986</v>
      </c>
      <c r="X1075">
        <v>8379.2040683722298</v>
      </c>
      <c r="Y1075">
        <v>8415.1267245596591</v>
      </c>
      <c r="Z1075">
        <v>8114.3446735390044</v>
      </c>
      <c r="AA1075">
        <v>8549.6749363020954</v>
      </c>
      <c r="AB1075">
        <v>1303.626663654202</v>
      </c>
      <c r="AC1075">
        <v>1293.00445970547</v>
      </c>
      <c r="AD1075">
        <v>1128.586007738299</v>
      </c>
      <c r="AE1075">
        <v>1501.14629976534</v>
      </c>
      <c r="AF1075">
        <v>62.87451344057078</v>
      </c>
      <c r="AG1075">
        <v>62.579053256088528</v>
      </c>
      <c r="AH1075">
        <v>61.602072562660588</v>
      </c>
      <c r="AI1075">
        <v>64.948744993403196</v>
      </c>
      <c r="AJ1075">
        <v>0.54455469624102237</v>
      </c>
      <c r="AK1075">
        <v>0.54455470861747868</v>
      </c>
      <c r="AL1075">
        <v>0.5445518588367233</v>
      </c>
      <c r="AM1075">
        <v>0.54455751724822088</v>
      </c>
      <c r="AN1075">
        <v>0.97895262982428055</v>
      </c>
      <c r="AO1075">
        <v>0.97895262982428033</v>
      </c>
      <c r="AP1075">
        <v>0.97895262982428033</v>
      </c>
      <c r="AQ1075">
        <v>0.97895262982428033</v>
      </c>
      <c r="AR1075">
        <v>14.857593008519411</v>
      </c>
      <c r="AS1075">
        <v>14.857593008519411</v>
      </c>
      <c r="AT1075">
        <v>14.857593008519411</v>
      </c>
      <c r="AU1075">
        <v>14.857593008519411</v>
      </c>
      <c r="AV1075" t="str">
        <f>VLOOKUP(Sheet1[[#This Row],[NPDES ID2]],Combined_Sheet__Major_Only___2[[NPDES ID2]:[ECHO BFR]],3,FALSE)</f>
        <v>NE</v>
      </c>
      <c r="AW1075" t="s">
        <v>41</v>
      </c>
      <c r="AX1075" t="str">
        <f>VLOOKUP(Sheet1[[#This Row],[NPDES ID2]],Combined_Sheet__Major_Only___2[[NPDES ID2]:[ECHO BFR]],27,FALSE)</f>
        <v>-</v>
      </c>
      <c r="AY1075" t="str">
        <f>VLOOKUP(Sheet1[[#This Row],[NPDES ID2]],Combined_Sheet__Major_Only___2[[NPDES ID2]:[ECHO BFR]],28,FALSE)</f>
        <v>-</v>
      </c>
      <c r="AZ1075" t="str">
        <f>VLOOKUP(Sheet1[[#This Row],[NPDES ID2]],Combined_Sheet__Major_Only___2[[NPDES ID2]:[ECHO BFR]],29,FALSE)</f>
        <v>preliminaryOps, thickening</v>
      </c>
      <c r="BA1075">
        <f>VLOOKUP(Sheet1[[#This Row],[NPDES ID2]],Combined_Sheet__Major_Only___2[[NPDES ID2]:[ECHO BFR]],17,FALSE)</f>
        <v>40.935205000000003</v>
      </c>
      <c r="BB1075">
        <f>VLOOKUP(Sheet1[[#This Row],[NPDES ID2]],Combined_Sheet__Major_Only___2[[NPDES ID2]:[ECHO BFR]],18,FALSE)</f>
        <v>-96.521068</v>
      </c>
      <c r="BC1075" t="str">
        <f>IF(ISNUMBER(SEARCH("aerobic",$AW1075)),"aerobic","")</f>
        <v>aerobic</v>
      </c>
      <c r="BD1075" t="str">
        <f>IF(ISNUMBER(SEARCH("anaer",$AW1075)),"anaer","")</f>
        <v/>
      </c>
      <c r="BE1075" t="str">
        <f>IF(ISNUMBER(SEARCH("thickening",$AZ1075)),"thickening","")</f>
        <v>thickening</v>
      </c>
      <c r="BF1075" s="2" t="str">
        <f>IF(ISNUMBER(SEARCH("airDry",$AW1075)),"airDry","")</f>
        <v/>
      </c>
      <c r="BG1075" s="2" t="str">
        <f>IF(ISNUMBER(SEARCH("heatDry",$AY1075)),"heatDry","")</f>
        <v/>
      </c>
      <c r="BH1075" s="2" t="str">
        <f>IF(AND(ISNUMBER(SEARCH("aerobic",$AW1075)),ISNUMBER(SEARCH("anaer",$AW1075))),"Combined Aer and Anaer.","")</f>
        <v/>
      </c>
    </row>
    <row r="1076" spans="1:60" x14ac:dyDescent="0.25">
      <c r="A1076" s="4">
        <v>2490</v>
      </c>
      <c r="B1076" t="s">
        <v>11582</v>
      </c>
      <c r="C1076">
        <v>187</v>
      </c>
      <c r="D1076">
        <v>686.85469085316583</v>
      </c>
      <c r="E1076">
        <v>684.37271806698618</v>
      </c>
      <c r="F1076">
        <v>500.44234479189311</v>
      </c>
      <c r="G1076">
        <v>893.08665329757571</v>
      </c>
      <c r="H1076">
        <v>-124.6038222239067</v>
      </c>
      <c r="I1076">
        <v>-127.0960414493813</v>
      </c>
      <c r="J1076">
        <v>-143.29237318017371</v>
      </c>
      <c r="K1076">
        <v>-101.50428016824171</v>
      </c>
      <c r="L1076">
        <v>115.0340378498838</v>
      </c>
      <c r="M1076">
        <v>114.43152961158761</v>
      </c>
      <c r="N1076">
        <v>112.43679934688249</v>
      </c>
      <c r="O1076">
        <v>119.2668858471978</v>
      </c>
      <c r="P1076">
        <v>4.3917263736480479</v>
      </c>
      <c r="Q1076">
        <v>4.434548964109517</v>
      </c>
      <c r="R1076">
        <v>3.6759528539673081</v>
      </c>
      <c r="S1076">
        <v>5.0043833176485526</v>
      </c>
      <c r="T1076">
        <v>119670.6618462598</v>
      </c>
      <c r="U1076">
        <v>119670.57276145391</v>
      </c>
      <c r="V1076">
        <v>119590.78864879211</v>
      </c>
      <c r="W1076">
        <v>119751.0871065617</v>
      </c>
      <c r="X1076">
        <v>8757.4244604739542</v>
      </c>
      <c r="Y1076">
        <v>8799.4652952633842</v>
      </c>
      <c r="Z1076">
        <v>8448.8767296229162</v>
      </c>
      <c r="AA1076">
        <v>8956.2621442628206</v>
      </c>
      <c r="AB1076">
        <v>1583.2691006689879</v>
      </c>
      <c r="AC1076">
        <v>1564.21807035451</v>
      </c>
      <c r="AD1076">
        <v>1339.5423160928069</v>
      </c>
      <c r="AE1076">
        <v>1861.6800549405059</v>
      </c>
      <c r="AF1076">
        <v>60.286074999200487</v>
      </c>
      <c r="AG1076">
        <v>59.969991898790141</v>
      </c>
      <c r="AH1076">
        <v>58.925610901524927</v>
      </c>
      <c r="AI1076">
        <v>62.504142119060774</v>
      </c>
      <c r="AJ1076">
        <v>0.51295380572302762</v>
      </c>
      <c r="AK1076">
        <v>0.51295383394978356</v>
      </c>
      <c r="AL1076">
        <v>0.5129473298874494</v>
      </c>
      <c r="AM1076">
        <v>0.51296024419010411</v>
      </c>
      <c r="AN1076">
        <v>0.97899399484116201</v>
      </c>
      <c r="AO1076">
        <v>0.97899399484116212</v>
      </c>
      <c r="AP1076">
        <v>0.97899399484116212</v>
      </c>
      <c r="AQ1076">
        <v>0.97899399484116212</v>
      </c>
      <c r="AR1076">
        <v>13.0333929823472</v>
      </c>
      <c r="AS1076">
        <v>13.0333929823472</v>
      </c>
      <c r="AT1076">
        <v>13.0333929823472</v>
      </c>
      <c r="AU1076">
        <v>13.0333929823472</v>
      </c>
      <c r="AV1076" t="str">
        <f>VLOOKUP(Sheet1[[#This Row],[NPDES ID2]],Combined_Sheet__Major_Only___2[[NPDES ID2]:[ECHO BFR]],3,FALSE)</f>
        <v>WA</v>
      </c>
      <c r="AW1076" t="s">
        <v>41</v>
      </c>
      <c r="AX1076" t="str">
        <f>VLOOKUP(Sheet1[[#This Row],[NPDES ID2]],Combined_Sheet__Major_Only___2[[NPDES ID2]:[ECHO BFR]],27,FALSE)</f>
        <v>-</v>
      </c>
      <c r="AY1076" t="str">
        <f>VLOOKUP(Sheet1[[#This Row],[NPDES ID2]],Combined_Sheet__Major_Only___2[[NPDES ID2]:[ECHO BFR]],28,FALSE)</f>
        <v>-</v>
      </c>
      <c r="AZ1076" t="str">
        <f>VLOOKUP(Sheet1[[#This Row],[NPDES ID2]],Combined_Sheet__Major_Only___2[[NPDES ID2]:[ECHO BFR]],29,FALSE)</f>
        <v>thickening</v>
      </c>
      <c r="BA1076">
        <f>VLOOKUP(Sheet1[[#This Row],[NPDES ID2]],Combined_Sheet__Major_Only___2[[NPDES ID2]:[ECHO BFR]],17,FALSE)</f>
        <v>47.542620999999997</v>
      </c>
      <c r="BB1076">
        <f>VLOOKUP(Sheet1[[#This Row],[NPDES ID2]],Combined_Sheet__Major_Only___2[[NPDES ID2]:[ECHO BFR]],18,FALSE)</f>
        <v>-121.82978199999999</v>
      </c>
      <c r="BC1076" t="str">
        <f>IF(ISNUMBER(SEARCH("aerobic",$AW1076)),"aerobic","")</f>
        <v>aerobic</v>
      </c>
      <c r="BD1076" t="str">
        <f>IF(ISNUMBER(SEARCH("anaer",$AW1076)),"anaer","")</f>
        <v/>
      </c>
      <c r="BE1076" t="str">
        <f>IF(ISNUMBER(SEARCH("thickening",$AZ1076)),"thickening","")</f>
        <v>thickening</v>
      </c>
      <c r="BF1076" s="2" t="str">
        <f>IF(ISNUMBER(SEARCH("airDry",$AW1076)),"airDry","")</f>
        <v/>
      </c>
      <c r="BG1076" s="2" t="str">
        <f>IF(ISNUMBER(SEARCH("heatDry",$AY1076)),"heatDry","")</f>
        <v/>
      </c>
      <c r="BH1076" s="2" t="str">
        <f>IF(AND(ISNUMBER(SEARCH("aerobic",$AW1076)),ISNUMBER(SEARCH("anaer",$AW1076))),"Combined Aer and Anaer.","")</f>
        <v/>
      </c>
    </row>
    <row r="1077" spans="1:60" x14ac:dyDescent="0.25">
      <c r="A1077" s="4">
        <v>638</v>
      </c>
      <c r="B1077" t="s">
        <v>3149</v>
      </c>
      <c r="C1077">
        <v>260.60000000000002</v>
      </c>
      <c r="D1077">
        <v>523.12136746329156</v>
      </c>
      <c r="E1077">
        <v>527.14952600118613</v>
      </c>
      <c r="F1077">
        <v>391.55257034066187</v>
      </c>
      <c r="G1077">
        <v>672.66820146591851</v>
      </c>
      <c r="H1077">
        <v>-119.26659597669349</v>
      </c>
      <c r="I1077">
        <v>-121.58298765099489</v>
      </c>
      <c r="J1077">
        <v>-137.3344901857985</v>
      </c>
      <c r="K1077">
        <v>-95.914845551210831</v>
      </c>
      <c r="L1077">
        <v>166.9417232023718</v>
      </c>
      <c r="M1077">
        <v>166.15468873219621</v>
      </c>
      <c r="N1077">
        <v>163.54838342477501</v>
      </c>
      <c r="O1077">
        <v>172.47179234836321</v>
      </c>
      <c r="P1077">
        <v>6.1064570517685466</v>
      </c>
      <c r="Q1077">
        <v>6.1670020929901384</v>
      </c>
      <c r="R1077">
        <v>5.0840324411918942</v>
      </c>
      <c r="S1077">
        <v>6.9639500306926836</v>
      </c>
      <c r="T1077">
        <v>119740.3128671868</v>
      </c>
      <c r="U1077">
        <v>119740.2237313161</v>
      </c>
      <c r="V1077">
        <v>119660.3938851807</v>
      </c>
      <c r="W1077">
        <v>119820.78422847811</v>
      </c>
      <c r="X1077">
        <v>8413.8153050408455</v>
      </c>
      <c r="Y1077">
        <v>8450.0313876524597</v>
      </c>
      <c r="Z1077">
        <v>8146.7851159713591</v>
      </c>
      <c r="AA1077">
        <v>8585.7056169387688</v>
      </c>
      <c r="AB1077">
        <v>1464.1927959895111</v>
      </c>
      <c r="AC1077">
        <v>1449.1988049828919</v>
      </c>
      <c r="AD1077">
        <v>1246.358919358908</v>
      </c>
      <c r="AE1077">
        <v>1714.4891173864571</v>
      </c>
      <c r="AF1077">
        <v>62.780524963126837</v>
      </c>
      <c r="AG1077">
        <v>62.484090061061138</v>
      </c>
      <c r="AH1077">
        <v>61.505373596951202</v>
      </c>
      <c r="AI1077">
        <v>64.859826637856898</v>
      </c>
      <c r="AJ1077">
        <v>0.5434067482665117</v>
      </c>
      <c r="AK1077">
        <v>0.5434067888533658</v>
      </c>
      <c r="AL1077">
        <v>0.54339743270095042</v>
      </c>
      <c r="AM1077">
        <v>0.54341601012505225</v>
      </c>
      <c r="AN1077">
        <v>0.97900584576907546</v>
      </c>
      <c r="AO1077">
        <v>0.97900584576907546</v>
      </c>
      <c r="AP1077">
        <v>0.97900584576907546</v>
      </c>
      <c r="AQ1077">
        <v>0.97900584576907546</v>
      </c>
      <c r="AR1077">
        <v>13.87555255834728</v>
      </c>
      <c r="AS1077">
        <v>13.87555255834728</v>
      </c>
      <c r="AT1077">
        <v>13.87555255834728</v>
      </c>
      <c r="AU1077">
        <v>13.87555255834728</v>
      </c>
      <c r="AV1077" t="str">
        <f>VLOOKUP(Sheet1[[#This Row],[NPDES ID2]],Combined_Sheet__Major_Only___2[[NPDES ID2]:[ECHO BFR]],3,FALSE)</f>
        <v>MN</v>
      </c>
      <c r="AW1077" t="s">
        <v>41</v>
      </c>
      <c r="AX1077" t="str">
        <f>VLOOKUP(Sheet1[[#This Row],[NPDES ID2]],Combined_Sheet__Major_Only___2[[NPDES ID2]:[ECHO BFR]],27,FALSE)</f>
        <v>-</v>
      </c>
      <c r="AY1077" t="str">
        <f>VLOOKUP(Sheet1[[#This Row],[NPDES ID2]],Combined_Sheet__Major_Only___2[[NPDES ID2]:[ECHO BFR]],28,FALSE)</f>
        <v>-</v>
      </c>
      <c r="AZ1077" t="str">
        <f>VLOOKUP(Sheet1[[#This Row],[NPDES ID2]],Combined_Sheet__Major_Only___2[[NPDES ID2]:[ECHO BFR]],29,FALSE)</f>
        <v>thickening</v>
      </c>
      <c r="BA1077">
        <f>VLOOKUP(Sheet1[[#This Row],[NPDES ID2]],Combined_Sheet__Major_Only___2[[NPDES ID2]:[ECHO BFR]],17,FALSE)</f>
        <v>45.303780000000003</v>
      </c>
      <c r="BB1077">
        <f>VLOOKUP(Sheet1[[#This Row],[NPDES ID2]],Combined_Sheet__Major_Only___2[[NPDES ID2]:[ECHO BFR]],18,FALSE)</f>
        <v>-93.749840000000006</v>
      </c>
      <c r="BC1077" t="str">
        <f>IF(ISNUMBER(SEARCH("aerobic",$AW1077)),"aerobic","")</f>
        <v>aerobic</v>
      </c>
      <c r="BD1077" t="str">
        <f>IF(ISNUMBER(SEARCH("anaer",$AW1077)),"anaer","")</f>
        <v/>
      </c>
      <c r="BE1077" t="str">
        <f>IF(ISNUMBER(SEARCH("thickening",$AZ1077)),"thickening","")</f>
        <v>thickening</v>
      </c>
      <c r="BF1077" s="2" t="str">
        <f>IF(ISNUMBER(SEARCH("airDry",$AW1077)),"airDry","")</f>
        <v/>
      </c>
      <c r="BG1077" s="2" t="str">
        <f>IF(ISNUMBER(SEARCH("heatDry",$AY1077)),"heatDry","")</f>
        <v/>
      </c>
      <c r="BH1077" s="2" t="str">
        <f>IF(AND(ISNUMBER(SEARCH("aerobic",$AW1077)),ISNUMBER(SEARCH("anaer",$AW1077))),"Combined Aer and Anaer.","")</f>
        <v/>
      </c>
    </row>
    <row r="1078" spans="1:60" x14ac:dyDescent="0.25">
      <c r="A1078" s="4">
        <v>1496</v>
      </c>
      <c r="B1078" t="s">
        <v>7051</v>
      </c>
      <c r="C1078">
        <v>108.43</v>
      </c>
      <c r="D1078">
        <v>1062.3769922784411</v>
      </c>
      <c r="E1078">
        <v>1061.75081940272</v>
      </c>
      <c r="F1078">
        <v>752.38844973623259</v>
      </c>
      <c r="G1078">
        <v>1394.900742126239</v>
      </c>
      <c r="H1078">
        <v>-123.1756531623267</v>
      </c>
      <c r="I1078">
        <v>-125.64850428889569</v>
      </c>
      <c r="J1078">
        <v>-141.70759345280399</v>
      </c>
      <c r="K1078">
        <v>-99.965711311974218</v>
      </c>
      <c r="L1078">
        <v>67.44276386592847</v>
      </c>
      <c r="M1078">
        <v>67.099221849767744</v>
      </c>
      <c r="N1078">
        <v>65.962132075528189</v>
      </c>
      <c r="O1078">
        <v>69.855916869779776</v>
      </c>
      <c r="P1078">
        <v>2.544990237603753</v>
      </c>
      <c r="Q1078">
        <v>2.5669880364366522</v>
      </c>
      <c r="R1078">
        <v>2.1271534030120089</v>
      </c>
      <c r="S1078">
        <v>2.897181729420331</v>
      </c>
      <c r="T1078">
        <v>119764.7856720909</v>
      </c>
      <c r="U1078">
        <v>119764.69651827789</v>
      </c>
      <c r="V1078">
        <v>119684.85060308321</v>
      </c>
      <c r="W1078">
        <v>119845.27323157281</v>
      </c>
      <c r="X1078">
        <v>8667.7820933932817</v>
      </c>
      <c r="Y1078">
        <v>8708.225131010593</v>
      </c>
      <c r="Z1078">
        <v>8370.7611342172495</v>
      </c>
      <c r="AA1078">
        <v>8859.1140150482024</v>
      </c>
      <c r="AB1078">
        <v>1344.0425149593671</v>
      </c>
      <c r="AC1078">
        <v>1332.3092155816021</v>
      </c>
      <c r="AD1078">
        <v>1163.804204769722</v>
      </c>
      <c r="AE1078">
        <v>1545.0148276607331</v>
      </c>
      <c r="AF1078">
        <v>60.955851994258289</v>
      </c>
      <c r="AG1078">
        <v>60.64517041977841</v>
      </c>
      <c r="AH1078">
        <v>59.618012253236472</v>
      </c>
      <c r="AI1078">
        <v>63.13675911094127</v>
      </c>
      <c r="AJ1078">
        <v>0.52112802256383772</v>
      </c>
      <c r="AK1078">
        <v>0.52112803849036948</v>
      </c>
      <c r="AL1078">
        <v>0.52112437064401507</v>
      </c>
      <c r="AM1078">
        <v>0.5211316533870346</v>
      </c>
      <c r="AN1078">
        <v>0.9790100065749372</v>
      </c>
      <c r="AO1078">
        <v>0.97901000657493731</v>
      </c>
      <c r="AP1078">
        <v>0.97901000657493731</v>
      </c>
      <c r="AQ1078">
        <v>0.97901000657493731</v>
      </c>
      <c r="AR1078">
        <v>14.43329187304442</v>
      </c>
      <c r="AS1078">
        <v>14.433291873044411</v>
      </c>
      <c r="AT1078">
        <v>14.433291873044411</v>
      </c>
      <c r="AU1078">
        <v>14.433291873044411</v>
      </c>
      <c r="AV1078" t="str">
        <f>VLOOKUP(Sheet1[[#This Row],[NPDES ID2]],Combined_Sheet__Major_Only___2[[NPDES ID2]:[ECHO BFR]],3,FALSE)</f>
        <v>CO</v>
      </c>
      <c r="AW1078" t="s">
        <v>41</v>
      </c>
      <c r="AX1078" t="str">
        <f>VLOOKUP(Sheet1[[#This Row],[NPDES ID2]],Combined_Sheet__Major_Only___2[[NPDES ID2]:[ECHO BFR]],27,FALSE)</f>
        <v>-</v>
      </c>
      <c r="AY1078" t="str">
        <f>VLOOKUP(Sheet1[[#This Row],[NPDES ID2]],Combined_Sheet__Major_Only___2[[NPDES ID2]:[ECHO BFR]],28,FALSE)</f>
        <v>-</v>
      </c>
      <c r="AZ1078" t="str">
        <f>VLOOKUP(Sheet1[[#This Row],[NPDES ID2]],Combined_Sheet__Major_Only___2[[NPDES ID2]:[ECHO BFR]],29,FALSE)</f>
        <v>thickening</v>
      </c>
      <c r="BA1078">
        <f>VLOOKUP(Sheet1[[#This Row],[NPDES ID2]],Combined_Sheet__Major_Only___2[[NPDES ID2]:[ECHO BFR]],17,FALSE)</f>
        <v>38.666016999999997</v>
      </c>
      <c r="BB1078">
        <f>VLOOKUP(Sheet1[[#This Row],[NPDES ID2]],Combined_Sheet__Major_Only___2[[NPDES ID2]:[ECHO BFR]],18,FALSE)</f>
        <v>-104.702528</v>
      </c>
      <c r="BC1078" t="str">
        <f>IF(ISNUMBER(SEARCH("aerobic",$AW1078)),"aerobic","")</f>
        <v>aerobic</v>
      </c>
      <c r="BD1078" t="str">
        <f>IF(ISNUMBER(SEARCH("anaer",$AW1078)),"anaer","")</f>
        <v/>
      </c>
      <c r="BE1078" t="str">
        <f>IF(ISNUMBER(SEARCH("thickening",$AZ1078)),"thickening","")</f>
        <v>thickening</v>
      </c>
      <c r="BF1078" s="2" t="str">
        <f>IF(ISNUMBER(SEARCH("airDry",$AW1078)),"airDry","")</f>
        <v/>
      </c>
      <c r="BG1078" s="2" t="str">
        <f>IF(ISNUMBER(SEARCH("heatDry",$AY1078)),"heatDry","")</f>
        <v/>
      </c>
      <c r="BH1078" s="2" t="str">
        <f>IF(AND(ISNUMBER(SEARCH("aerobic",$AW1078)),ISNUMBER(SEARCH("anaer",$AW1078))),"Combined Aer and Anaer.","")</f>
        <v/>
      </c>
    </row>
    <row r="1079" spans="1:60" x14ac:dyDescent="0.25">
      <c r="A1079" s="4">
        <v>2140</v>
      </c>
      <c r="B1079" t="s">
        <v>10052</v>
      </c>
      <c r="C1079">
        <v>836.17089999999996</v>
      </c>
      <c r="D1079">
        <v>379.69041221689952</v>
      </c>
      <c r="E1079">
        <v>380.24177719843817</v>
      </c>
      <c r="F1079">
        <v>320.08000164998867</v>
      </c>
      <c r="G1079">
        <v>450.6505480670865</v>
      </c>
      <c r="H1079">
        <v>-121.0037873025549</v>
      </c>
      <c r="I1079">
        <v>-123.46941136645221</v>
      </c>
      <c r="J1079">
        <v>-139.2423111461064</v>
      </c>
      <c r="K1079">
        <v>-97.974110821919965</v>
      </c>
      <c r="L1079">
        <v>527.47598538704904</v>
      </c>
      <c r="M1079">
        <v>524.88856900486826</v>
      </c>
      <c r="N1079">
        <v>516.30565403940204</v>
      </c>
      <c r="O1079">
        <v>545.67516315001421</v>
      </c>
      <c r="P1079">
        <v>19.609616318735061</v>
      </c>
      <c r="Q1079">
        <v>19.770902320056091</v>
      </c>
      <c r="R1079">
        <v>16.360373188089849</v>
      </c>
      <c r="S1079">
        <v>22.382219361105768</v>
      </c>
      <c r="T1079">
        <v>119904.3965645404</v>
      </c>
      <c r="U1079">
        <v>119904.3073083714</v>
      </c>
      <c r="V1079">
        <v>119824.3697234353</v>
      </c>
      <c r="W1079">
        <v>119984.9765304246</v>
      </c>
      <c r="X1079">
        <v>8556.2118535555019</v>
      </c>
      <c r="Y1079">
        <v>8594.6154345715004</v>
      </c>
      <c r="Z1079">
        <v>8273.428273671072</v>
      </c>
      <c r="AA1079">
        <v>8738.3653369716412</v>
      </c>
      <c r="AB1079">
        <v>1364.30490666272</v>
      </c>
      <c r="AC1079">
        <v>1352.1497013966591</v>
      </c>
      <c r="AD1079">
        <v>1176.541139657231</v>
      </c>
      <c r="AE1079">
        <v>1575.496517033821</v>
      </c>
      <c r="AF1079">
        <v>61.824443029578433</v>
      </c>
      <c r="AG1079">
        <v>61.519743853101687</v>
      </c>
      <c r="AH1079">
        <v>60.518163426500983</v>
      </c>
      <c r="AI1079">
        <v>63.956443070162763</v>
      </c>
      <c r="AJ1079">
        <v>0.53173151665180507</v>
      </c>
      <c r="AK1079">
        <v>0.5317316416684581</v>
      </c>
      <c r="AL1079">
        <v>0.53170271992754337</v>
      </c>
      <c r="AM1079">
        <v>0.53176014857011511</v>
      </c>
      <c r="AN1079">
        <v>0.97903371136888895</v>
      </c>
      <c r="AO1079">
        <v>0.97903371136888917</v>
      </c>
      <c r="AP1079">
        <v>0.97903371136888917</v>
      </c>
      <c r="AQ1079">
        <v>0.97903371136888917</v>
      </c>
      <c r="AR1079">
        <v>14.392514109605431</v>
      </c>
      <c r="AS1079">
        <v>14.39251410960544</v>
      </c>
      <c r="AT1079">
        <v>14.39251410960544</v>
      </c>
      <c r="AU1079">
        <v>14.39251410960544</v>
      </c>
      <c r="AV1079" t="str">
        <f>VLOOKUP(Sheet1[[#This Row],[NPDES ID2]],Combined_Sheet__Major_Only___2[[NPDES ID2]:[ECHO BFR]],3,FALSE)</f>
        <v>TX</v>
      </c>
      <c r="AW1079" t="s">
        <v>41</v>
      </c>
      <c r="AX1079" t="str">
        <f>VLOOKUP(Sheet1[[#This Row],[NPDES ID2]],Combined_Sheet__Major_Only___2[[NPDES ID2]:[ECHO BFR]],27,FALSE)</f>
        <v>-</v>
      </c>
      <c r="AY1079" t="str">
        <f>VLOOKUP(Sheet1[[#This Row],[NPDES ID2]],Combined_Sheet__Major_Only___2[[NPDES ID2]:[ECHO BFR]],28,FALSE)</f>
        <v>-</v>
      </c>
      <c r="AZ1079" t="str">
        <f>VLOOKUP(Sheet1[[#This Row],[NPDES ID2]],Combined_Sheet__Major_Only___2[[NPDES ID2]:[ECHO BFR]],29,FALSE)</f>
        <v>preliminaryOps, thickening</v>
      </c>
      <c r="BA1079">
        <f>VLOOKUP(Sheet1[[#This Row],[NPDES ID2]],Combined_Sheet__Major_Only___2[[NPDES ID2]:[ECHO BFR]],17,FALSE)</f>
        <v>32.947780000000002</v>
      </c>
      <c r="BB1079">
        <f>VLOOKUP(Sheet1[[#This Row],[NPDES ID2]],Combined_Sheet__Major_Only___2[[NPDES ID2]:[ECHO BFR]],18,FALSE)</f>
        <v>-97.082499999999996</v>
      </c>
      <c r="BC1079" t="str">
        <f>IF(ISNUMBER(SEARCH("aerobic",$AW1079)),"aerobic","")</f>
        <v>aerobic</v>
      </c>
      <c r="BD1079" t="str">
        <f>IF(ISNUMBER(SEARCH("anaer",$AW1079)),"anaer","")</f>
        <v/>
      </c>
      <c r="BE1079" t="str">
        <f>IF(ISNUMBER(SEARCH("thickening",$AZ1079)),"thickening","")</f>
        <v>thickening</v>
      </c>
      <c r="BF1079" s="2" t="str">
        <f>IF(ISNUMBER(SEARCH("airDry",$AW1079)),"airDry","")</f>
        <v/>
      </c>
      <c r="BG1079" s="2" t="str">
        <f>IF(ISNUMBER(SEARCH("heatDry",$AY1079)),"heatDry","")</f>
        <v/>
      </c>
      <c r="BH1079" s="2" t="str">
        <f>IF(AND(ISNUMBER(SEARCH("aerobic",$AW1079)),ISNUMBER(SEARCH("anaer",$AW1079))),"Combined Aer and Anaer.","")</f>
        <v/>
      </c>
    </row>
    <row r="1080" spans="1:60" x14ac:dyDescent="0.25">
      <c r="A1080" s="4">
        <v>2464</v>
      </c>
      <c r="B1080" t="s">
        <v>11472</v>
      </c>
      <c r="C1080">
        <v>212.11</v>
      </c>
      <c r="D1080">
        <v>630.12920610092476</v>
      </c>
      <c r="E1080">
        <v>628.08142729099018</v>
      </c>
      <c r="F1080">
        <v>463.34653267735882</v>
      </c>
      <c r="G1080">
        <v>816.68155268335795</v>
      </c>
      <c r="H1080">
        <v>-125.4435183697352</v>
      </c>
      <c r="I1080">
        <v>-127.91978546844339</v>
      </c>
      <c r="J1080">
        <v>-144.22423845310951</v>
      </c>
      <c r="K1080">
        <v>-102.3986611814862</v>
      </c>
      <c r="L1080">
        <v>129.65342918646269</v>
      </c>
      <c r="M1080">
        <v>128.96350260189101</v>
      </c>
      <c r="N1080">
        <v>126.679198316704</v>
      </c>
      <c r="O1080">
        <v>134.50062712849959</v>
      </c>
      <c r="P1080">
        <v>4.9831194099686336</v>
      </c>
      <c r="Q1080">
        <v>5.0336987509407543</v>
      </c>
      <c r="R1080">
        <v>4.1743550059165093</v>
      </c>
      <c r="S1080">
        <v>5.6814517721957696</v>
      </c>
      <c r="T1080">
        <v>121244.02839240219</v>
      </c>
      <c r="U1080">
        <v>121243.9381540796</v>
      </c>
      <c r="V1080">
        <v>121163.1209550888</v>
      </c>
      <c r="W1080">
        <v>121325.4950409474</v>
      </c>
      <c r="X1080">
        <v>8929.2735788923055</v>
      </c>
      <c r="Y1080">
        <v>8972.7873653812385</v>
      </c>
      <c r="Z1080">
        <v>8609.6737316495437</v>
      </c>
      <c r="AA1080">
        <v>9135.281384053209</v>
      </c>
      <c r="AB1080">
        <v>1534.756584160255</v>
      </c>
      <c r="AC1080">
        <v>1517.772798018543</v>
      </c>
      <c r="AD1080">
        <v>1309.248107488409</v>
      </c>
      <c r="AE1080">
        <v>1789.7316256939371</v>
      </c>
      <c r="AF1080">
        <v>59.904016156145332</v>
      </c>
      <c r="AG1080">
        <v>59.58488136699723</v>
      </c>
      <c r="AH1080">
        <v>58.53058656981365</v>
      </c>
      <c r="AI1080">
        <v>62.14329614997434</v>
      </c>
      <c r="AJ1080">
        <v>0.50829190118861034</v>
      </c>
      <c r="AK1080">
        <v>0.50829193288699559</v>
      </c>
      <c r="AL1080">
        <v>0.5082846277051406</v>
      </c>
      <c r="AM1080">
        <v>0.50829913271476868</v>
      </c>
      <c r="AN1080">
        <v>0.97925847739651883</v>
      </c>
      <c r="AO1080">
        <v>0.97925847739651928</v>
      </c>
      <c r="AP1080">
        <v>0.97925847739651928</v>
      </c>
      <c r="AQ1080">
        <v>0.97925847739651928</v>
      </c>
      <c r="AR1080">
        <v>13.3357306655973</v>
      </c>
      <c r="AS1080">
        <v>13.3357306655973</v>
      </c>
      <c r="AT1080">
        <v>13.3357306655973</v>
      </c>
      <c r="AU1080">
        <v>13.3357306655973</v>
      </c>
      <c r="AV1080" t="str">
        <f>VLOOKUP(Sheet1[[#This Row],[NPDES ID2]],Combined_Sheet__Major_Only___2[[NPDES ID2]:[ECHO BFR]],3,FALSE)</f>
        <v>KS</v>
      </c>
      <c r="AW1080" t="s">
        <v>41</v>
      </c>
      <c r="AX1080" t="str">
        <f>VLOOKUP(Sheet1[[#This Row],[NPDES ID2]],Combined_Sheet__Major_Only___2[[NPDES ID2]:[ECHO BFR]],27,FALSE)</f>
        <v>-</v>
      </c>
      <c r="AY1080" t="str">
        <f>VLOOKUP(Sheet1[[#This Row],[NPDES ID2]],Combined_Sheet__Major_Only___2[[NPDES ID2]:[ECHO BFR]],28,FALSE)</f>
        <v>-</v>
      </c>
      <c r="AZ1080" t="str">
        <f>VLOOKUP(Sheet1[[#This Row],[NPDES ID2]],Combined_Sheet__Major_Only___2[[NPDES ID2]:[ECHO BFR]],29,FALSE)</f>
        <v>thickening</v>
      </c>
      <c r="BA1080">
        <f>VLOOKUP(Sheet1[[#This Row],[NPDES ID2]],Combined_Sheet__Major_Only___2[[NPDES ID2]:[ECHO BFR]],17,FALSE)</f>
        <v>38.992100000000001</v>
      </c>
      <c r="BB1080">
        <f>VLOOKUP(Sheet1[[#This Row],[NPDES ID2]],Combined_Sheet__Major_Only___2[[NPDES ID2]:[ECHO BFR]],18,FALSE)</f>
        <v>-96.865799999999993</v>
      </c>
      <c r="BC1080" t="str">
        <f>IF(ISNUMBER(SEARCH("aerobic",$AW1080)),"aerobic","")</f>
        <v>aerobic</v>
      </c>
      <c r="BD1080" t="str">
        <f>IF(ISNUMBER(SEARCH("anaer",$AW1080)),"anaer","")</f>
        <v/>
      </c>
      <c r="BE1080" t="str">
        <f>IF(ISNUMBER(SEARCH("thickening",$AZ1080)),"thickening","")</f>
        <v>thickening</v>
      </c>
      <c r="BF1080" s="2" t="str">
        <f>IF(ISNUMBER(SEARCH("airDry",$AW1080)),"airDry","")</f>
        <v/>
      </c>
      <c r="BG1080" s="2" t="str">
        <f>IF(ISNUMBER(SEARCH("heatDry",$AY1080)),"heatDry","")</f>
        <v/>
      </c>
      <c r="BH1080" s="2" t="str">
        <f>IF(AND(ISNUMBER(SEARCH("aerobic",$AW1080)),ISNUMBER(SEARCH("anaer",$AW1080))),"Combined Aer and Anaer.","")</f>
        <v/>
      </c>
    </row>
    <row r="1081" spans="1:60" x14ac:dyDescent="0.25">
      <c r="A1081" s="4">
        <v>2456</v>
      </c>
      <c r="B1081" t="s">
        <v>11442</v>
      </c>
      <c r="C1081">
        <v>222.26</v>
      </c>
      <c r="D1081">
        <v>578.03632459435755</v>
      </c>
      <c r="E1081">
        <v>576.53640317261909</v>
      </c>
      <c r="F1081">
        <v>426.70746205241221</v>
      </c>
      <c r="G1081">
        <v>747.37887846970307</v>
      </c>
      <c r="H1081">
        <v>-118.4776547980568</v>
      </c>
      <c r="I1081">
        <v>-120.7771899570308</v>
      </c>
      <c r="J1081">
        <v>-136.45341299821081</v>
      </c>
      <c r="K1081">
        <v>-95.072131259955043</v>
      </c>
      <c r="L1081">
        <v>143.27603620986861</v>
      </c>
      <c r="M1081">
        <v>142.61184365742261</v>
      </c>
      <c r="N1081">
        <v>140.41252884062419</v>
      </c>
      <c r="O1081">
        <v>147.94271166554179</v>
      </c>
      <c r="P1081">
        <v>5.2061961050012791</v>
      </c>
      <c r="Q1081">
        <v>5.2614708026943893</v>
      </c>
      <c r="R1081">
        <v>4.3308187372895919</v>
      </c>
      <c r="S1081">
        <v>5.9352828643023372</v>
      </c>
      <c r="T1081">
        <v>121846.3864588204</v>
      </c>
      <c r="U1081">
        <v>121846.295778878</v>
      </c>
      <c r="V1081">
        <v>121765.08306627641</v>
      </c>
      <c r="W1081">
        <v>121928.2517993362</v>
      </c>
      <c r="X1081">
        <v>8508.228720690915</v>
      </c>
      <c r="Y1081">
        <v>8544.2092576361501</v>
      </c>
      <c r="Z1081">
        <v>8242.7068220464389</v>
      </c>
      <c r="AA1081">
        <v>8679.1215579593154</v>
      </c>
      <c r="AB1081">
        <v>1646.5372096804999</v>
      </c>
      <c r="AC1081">
        <v>1625.925755997752</v>
      </c>
      <c r="AD1081">
        <v>1377.118680814755</v>
      </c>
      <c r="AE1081">
        <v>1963.1469401264351</v>
      </c>
      <c r="AF1081">
        <v>63.17506929419141</v>
      </c>
      <c r="AG1081">
        <v>62.881795867596303</v>
      </c>
      <c r="AH1081">
        <v>61.913305638524101</v>
      </c>
      <c r="AI1081">
        <v>65.23244765230821</v>
      </c>
      <c r="AJ1081">
        <v>0.54822582646674312</v>
      </c>
      <c r="AK1081">
        <v>0.54822586261936956</v>
      </c>
      <c r="AL1081">
        <v>0.54821753025928577</v>
      </c>
      <c r="AM1081">
        <v>0.5482340748250637</v>
      </c>
      <c r="AN1081">
        <v>0.97935797911841349</v>
      </c>
      <c r="AO1081">
        <v>0.97935797911841327</v>
      </c>
      <c r="AP1081">
        <v>0.97935797911841327</v>
      </c>
      <c r="AQ1081">
        <v>0.97935797911841327</v>
      </c>
      <c r="AR1081">
        <v>13.14380508102993</v>
      </c>
      <c r="AS1081">
        <v>13.143805081029919</v>
      </c>
      <c r="AT1081">
        <v>13.143805081029919</v>
      </c>
      <c r="AU1081">
        <v>13.143805081029919</v>
      </c>
      <c r="AV1081" t="str">
        <f>VLOOKUP(Sheet1[[#This Row],[NPDES ID2]],Combined_Sheet__Major_Only___2[[NPDES ID2]:[ECHO BFR]],3,FALSE)</f>
        <v>IL</v>
      </c>
      <c r="AW1081" t="s">
        <v>41</v>
      </c>
      <c r="AX1081" t="str">
        <f>VLOOKUP(Sheet1[[#This Row],[NPDES ID2]],Combined_Sheet__Major_Only___2[[NPDES ID2]:[ECHO BFR]],27,FALSE)</f>
        <v>-</v>
      </c>
      <c r="AY1081" t="str">
        <f>VLOOKUP(Sheet1[[#This Row],[NPDES ID2]],Combined_Sheet__Major_Only___2[[NPDES ID2]:[ECHO BFR]],28,FALSE)</f>
        <v>-</v>
      </c>
      <c r="AZ1081" t="str">
        <f>VLOOKUP(Sheet1[[#This Row],[NPDES ID2]],Combined_Sheet__Major_Only___2[[NPDES ID2]:[ECHO BFR]],29,FALSE)</f>
        <v>thickening</v>
      </c>
      <c r="BA1081">
        <f>VLOOKUP(Sheet1[[#This Row],[NPDES ID2]],Combined_Sheet__Major_Only___2[[NPDES ID2]:[ECHO BFR]],17,FALSE)</f>
        <v>40.66601</v>
      </c>
      <c r="BB1081">
        <f>VLOOKUP(Sheet1[[#This Row],[NPDES ID2]],Combined_Sheet__Major_Only___2[[NPDES ID2]:[ECHO BFR]],18,FALSE)</f>
        <v>-89.603660000000005</v>
      </c>
      <c r="BC1081" t="str">
        <f>IF(ISNUMBER(SEARCH("aerobic",$AW1081)),"aerobic","")</f>
        <v>aerobic</v>
      </c>
      <c r="BD1081" t="str">
        <f>IF(ISNUMBER(SEARCH("anaer",$AW1081)),"anaer","")</f>
        <v/>
      </c>
      <c r="BE1081" t="str">
        <f>IF(ISNUMBER(SEARCH("thickening",$AZ1081)),"thickening","")</f>
        <v>thickening</v>
      </c>
      <c r="BF1081" s="2" t="str">
        <f>IF(ISNUMBER(SEARCH("airDry",$AW1081)),"airDry","")</f>
        <v/>
      </c>
      <c r="BG1081" s="2" t="str">
        <f>IF(ISNUMBER(SEARCH("heatDry",$AY1081)),"heatDry","")</f>
        <v/>
      </c>
      <c r="BH1081" s="2" t="str">
        <f>IF(AND(ISNUMBER(SEARCH("aerobic",$AW1081)),ISNUMBER(SEARCH("anaer",$AW1081))),"Combined Aer and Anaer.","")</f>
        <v/>
      </c>
    </row>
    <row r="1082" spans="1:60" x14ac:dyDescent="0.25">
      <c r="A1082" s="4">
        <v>442</v>
      </c>
      <c r="B1082" t="s">
        <v>2211</v>
      </c>
      <c r="C1082">
        <v>540</v>
      </c>
      <c r="D1082">
        <v>376.524559372488</v>
      </c>
      <c r="E1082">
        <v>375.95123563652049</v>
      </c>
      <c r="F1082">
        <v>295.93662059088342</v>
      </c>
      <c r="G1082">
        <v>454.33815570844519</v>
      </c>
      <c r="H1082">
        <v>-117.87310224233261</v>
      </c>
      <c r="I1082">
        <v>-120.2488912843921</v>
      </c>
      <c r="J1082">
        <v>-135.75852948343041</v>
      </c>
      <c r="K1082">
        <v>-94.552383135103426</v>
      </c>
      <c r="L1082">
        <v>349.41084034053819</v>
      </c>
      <c r="M1082">
        <v>347.80839757636102</v>
      </c>
      <c r="N1082">
        <v>342.49730103838789</v>
      </c>
      <c r="O1082">
        <v>360.67618779540908</v>
      </c>
      <c r="P1082">
        <v>12.645860514567669</v>
      </c>
      <c r="Q1082">
        <v>12.785446705818339</v>
      </c>
      <c r="R1082">
        <v>10.514328935773079</v>
      </c>
      <c r="S1082">
        <v>14.41422535529016</v>
      </c>
      <c r="T1082">
        <v>121953.22054693069</v>
      </c>
      <c r="U1082">
        <v>121953.1297886627</v>
      </c>
      <c r="V1082">
        <v>121871.8469278581</v>
      </c>
      <c r="W1082">
        <v>122035.1565993627</v>
      </c>
      <c r="X1082">
        <v>8483.7303472553776</v>
      </c>
      <c r="Y1082">
        <v>8519.2092919749848</v>
      </c>
      <c r="Z1082">
        <v>8221.6506903780482</v>
      </c>
      <c r="AA1082">
        <v>8652.4219998389508</v>
      </c>
      <c r="AB1082">
        <v>1283.0572530466011</v>
      </c>
      <c r="AC1082">
        <v>1273.3992693160501</v>
      </c>
      <c r="AD1082">
        <v>1115.401767256003</v>
      </c>
      <c r="AE1082">
        <v>1472.132769015667</v>
      </c>
      <c r="AF1082">
        <v>63.414055695824928</v>
      </c>
      <c r="AG1082">
        <v>63.122296156612578</v>
      </c>
      <c r="AH1082">
        <v>62.161268765978583</v>
      </c>
      <c r="AI1082">
        <v>65.457877526381779</v>
      </c>
      <c r="AJ1082">
        <v>0.55114517396594886</v>
      </c>
      <c r="AK1082">
        <v>0.55114525648169088</v>
      </c>
      <c r="AL1082">
        <v>0.55112620323283956</v>
      </c>
      <c r="AM1082">
        <v>0.5511640357009685</v>
      </c>
      <c r="AN1082">
        <v>0.97937552713097242</v>
      </c>
      <c r="AO1082">
        <v>0.97937552713097231</v>
      </c>
      <c r="AP1082">
        <v>0.97937552713097231</v>
      </c>
      <c r="AQ1082">
        <v>0.97937552713097231</v>
      </c>
      <c r="AR1082">
        <v>15.248098732720161</v>
      </c>
      <c r="AS1082">
        <v>15.248098732720161</v>
      </c>
      <c r="AT1082">
        <v>15.248098732720161</v>
      </c>
      <c r="AU1082">
        <v>15.248098732720161</v>
      </c>
      <c r="AV1082" t="str">
        <f>VLOOKUP(Sheet1[[#This Row],[NPDES ID2]],Combined_Sheet__Major_Only___2[[NPDES ID2]:[ECHO BFR]],3,FALSE)</f>
        <v>IL</v>
      </c>
      <c r="AW1082" t="s">
        <v>41</v>
      </c>
      <c r="AX1082" t="str">
        <f>VLOOKUP(Sheet1[[#This Row],[NPDES ID2]],Combined_Sheet__Major_Only___2[[NPDES ID2]:[ECHO BFR]],27,FALSE)</f>
        <v>tempSludgeStore</v>
      </c>
      <c r="AY1082" t="str">
        <f>VLOOKUP(Sheet1[[#This Row],[NPDES ID2]],Combined_Sheet__Major_Only___2[[NPDES ID2]:[ECHO BFR]],28,FALSE)</f>
        <v>-</v>
      </c>
      <c r="AZ1082" t="str">
        <f>VLOOKUP(Sheet1[[#This Row],[NPDES ID2]],Combined_Sheet__Major_Only___2[[NPDES ID2]:[ECHO BFR]],29,FALSE)</f>
        <v>thickening</v>
      </c>
      <c r="BA1082">
        <f>VLOOKUP(Sheet1[[#This Row],[NPDES ID2]],Combined_Sheet__Major_Only___2[[NPDES ID2]:[ECHO BFR]],17,FALSE)</f>
        <v>37.721981</v>
      </c>
      <c r="BB1082">
        <f>VLOOKUP(Sheet1[[#This Row],[NPDES ID2]],Combined_Sheet__Major_Only___2[[NPDES ID2]:[ECHO BFR]],18,FALSE)</f>
        <v>-88.928055999999998</v>
      </c>
      <c r="BC1082" t="str">
        <f>IF(ISNUMBER(SEARCH("aerobic",$AW1082)),"aerobic","")</f>
        <v>aerobic</v>
      </c>
      <c r="BD1082" t="str">
        <f>IF(ISNUMBER(SEARCH("anaer",$AW1082)),"anaer","")</f>
        <v/>
      </c>
      <c r="BE1082" t="str">
        <f>IF(ISNUMBER(SEARCH("thickening",$AZ1082)),"thickening","")</f>
        <v>thickening</v>
      </c>
      <c r="BF1082" s="2" t="str">
        <f>IF(ISNUMBER(SEARCH("airDry",$AW1082)),"airDry","")</f>
        <v/>
      </c>
      <c r="BG1082" s="2" t="str">
        <f>IF(ISNUMBER(SEARCH("heatDry",$AY1082)),"heatDry","")</f>
        <v/>
      </c>
      <c r="BH1082" s="2" t="str">
        <f>IF(AND(ISNUMBER(SEARCH("aerobic",$AW1082)),ISNUMBER(SEARCH("anaer",$AW1082))),"Combined Aer and Anaer.","")</f>
        <v/>
      </c>
    </row>
    <row r="1083" spans="1:60" x14ac:dyDescent="0.25">
      <c r="A1083" s="4">
        <v>905</v>
      </c>
      <c r="B1083" t="s">
        <v>4406</v>
      </c>
      <c r="C1083">
        <v>730</v>
      </c>
      <c r="D1083">
        <v>375.43591952322288</v>
      </c>
      <c r="E1083">
        <v>374.62097642685808</v>
      </c>
      <c r="F1083">
        <v>313.47397200330812</v>
      </c>
      <c r="G1083">
        <v>441.75929325299512</v>
      </c>
      <c r="H1083">
        <v>-120.9214368134087</v>
      </c>
      <c r="I1083">
        <v>-123.36515969822121</v>
      </c>
      <c r="J1083">
        <v>-139.1564483369402</v>
      </c>
      <c r="K1083">
        <v>-97.842253680529296</v>
      </c>
      <c r="L1083">
        <v>460.97077365528799</v>
      </c>
      <c r="M1083">
        <v>458.71515757751729</v>
      </c>
      <c r="N1083">
        <v>451.23534623860382</v>
      </c>
      <c r="O1083">
        <v>476.83297773009639</v>
      </c>
      <c r="P1083">
        <v>17.118898859330159</v>
      </c>
      <c r="Q1083">
        <v>17.261308679652451</v>
      </c>
      <c r="R1083">
        <v>14.280354968632111</v>
      </c>
      <c r="S1083">
        <v>19.538151965969529</v>
      </c>
      <c r="T1083">
        <v>122113.6990510269</v>
      </c>
      <c r="U1083">
        <v>122113.6081751038</v>
      </c>
      <c r="V1083">
        <v>122032.21994270021</v>
      </c>
      <c r="W1083">
        <v>122195.7413218274</v>
      </c>
      <c r="X1083">
        <v>8704.9679427673618</v>
      </c>
      <c r="Y1083">
        <v>8743.9374101784779</v>
      </c>
      <c r="Z1083">
        <v>8418.0291211381427</v>
      </c>
      <c r="AA1083">
        <v>8889.7815124684712</v>
      </c>
      <c r="AB1083">
        <v>1302.379328634798</v>
      </c>
      <c r="AC1083">
        <v>1292.168892045265</v>
      </c>
      <c r="AD1083">
        <v>1133.3524314508829</v>
      </c>
      <c r="AE1083">
        <v>1490.695926225535</v>
      </c>
      <c r="AF1083">
        <v>61.887022869888177</v>
      </c>
      <c r="AG1083">
        <v>61.58295359840826</v>
      </c>
      <c r="AH1083">
        <v>60.582588140043107</v>
      </c>
      <c r="AI1083">
        <v>64.015635249960127</v>
      </c>
      <c r="AJ1083">
        <v>0.53249559795411971</v>
      </c>
      <c r="AK1083">
        <v>0.53249570664036838</v>
      </c>
      <c r="AL1083">
        <v>0.53247058017988891</v>
      </c>
      <c r="AM1083">
        <v>0.53252047234489452</v>
      </c>
      <c r="AN1083">
        <v>0.97940183049958118</v>
      </c>
      <c r="AO1083">
        <v>0.97940183049958118</v>
      </c>
      <c r="AP1083">
        <v>0.97940183049958118</v>
      </c>
      <c r="AQ1083">
        <v>0.97940183049958118</v>
      </c>
      <c r="AR1083">
        <v>14.98055851449354</v>
      </c>
      <c r="AS1083">
        <v>14.98055851449354</v>
      </c>
      <c r="AT1083">
        <v>14.98055851449354</v>
      </c>
      <c r="AU1083">
        <v>14.98055851449354</v>
      </c>
      <c r="AV1083" t="str">
        <f>VLOOKUP(Sheet1[[#This Row],[NPDES ID2]],Combined_Sheet__Major_Only___2[[NPDES ID2]:[ECHO BFR]],3,FALSE)</f>
        <v>KY</v>
      </c>
      <c r="AW1083" t="s">
        <v>4408</v>
      </c>
      <c r="AX1083" t="str">
        <f>VLOOKUP(Sheet1[[#This Row],[NPDES ID2]],Combined_Sheet__Major_Only___2[[NPDES ID2]:[ECHO BFR]],27,FALSE)</f>
        <v>methaneBioCaptureRecover</v>
      </c>
      <c r="AY1083" t="str">
        <f>VLOOKUP(Sheet1[[#This Row],[NPDES ID2]],Combined_Sheet__Major_Only___2[[NPDES ID2]:[ECHO BFR]],28,FALSE)</f>
        <v>-</v>
      </c>
      <c r="AZ1083" t="str">
        <f>VLOOKUP(Sheet1[[#This Row],[NPDES ID2]],Combined_Sheet__Major_Only___2[[NPDES ID2]:[ECHO BFR]],29,FALSE)</f>
        <v>preliminaryOps, thickening</v>
      </c>
      <c r="BA1083">
        <f>VLOOKUP(Sheet1[[#This Row],[NPDES ID2]],Combined_Sheet__Major_Only___2[[NPDES ID2]:[ECHO BFR]],17,FALSE)</f>
        <v>37.097540000000002</v>
      </c>
      <c r="BB1083">
        <f>VLOOKUP(Sheet1[[#This Row],[NPDES ID2]],Combined_Sheet__Major_Only___2[[NPDES ID2]:[ECHO BFR]],18,FALSE)</f>
        <v>-88.616330000000005</v>
      </c>
      <c r="BC1083" t="str">
        <f>IF(ISNUMBER(SEARCH("aerobic",$AW1083)),"aerobic","")</f>
        <v>aerobic</v>
      </c>
      <c r="BD1083" t="str">
        <f>IF(ISNUMBER(SEARCH("anaer",$AW1083)),"anaer","")</f>
        <v/>
      </c>
      <c r="BE1083" t="str">
        <f>IF(ISNUMBER(SEARCH("thickening",$AZ1083)),"thickening","")</f>
        <v>thickening</v>
      </c>
      <c r="BF1083" s="3" t="str">
        <f>IF(ISNUMBER(SEARCH("airDry",$AW1083)),"airDry","")</f>
        <v/>
      </c>
      <c r="BG1083" s="3" t="str">
        <f>IF(ISNUMBER(SEARCH("heatDry",$AY1083)),"heatDry","")</f>
        <v/>
      </c>
      <c r="BH1083" s="3" t="str">
        <f>IF(AND(ISNUMBER(SEARCH("aerobic",$AW1083)),ISNUMBER(SEARCH("anaer",$AW1083))),"Combined Aer and Anaer.","")</f>
        <v/>
      </c>
    </row>
    <row r="1084" spans="1:60" x14ac:dyDescent="0.25">
      <c r="A1084" s="4">
        <v>1226</v>
      </c>
      <c r="B1084" t="s">
        <v>5869</v>
      </c>
      <c r="C1084">
        <v>229.36293599999999</v>
      </c>
      <c r="D1084">
        <v>603.52383760034127</v>
      </c>
      <c r="E1084">
        <v>604.626918958896</v>
      </c>
      <c r="F1084">
        <v>446.5652944360528</v>
      </c>
      <c r="G1084">
        <v>780.55391776402575</v>
      </c>
      <c r="H1084">
        <v>-126.9996778546696</v>
      </c>
      <c r="I1084">
        <v>-129.4382070866115</v>
      </c>
      <c r="J1084">
        <v>-145.9508445262521</v>
      </c>
      <c r="K1084">
        <v>-104.0428586640224</v>
      </c>
      <c r="L1084">
        <v>138.58560363769891</v>
      </c>
      <c r="M1084">
        <v>137.82681171500599</v>
      </c>
      <c r="N1084">
        <v>135.31441229602399</v>
      </c>
      <c r="O1084">
        <v>143.9167383381064</v>
      </c>
      <c r="P1084">
        <v>5.3917167320815196</v>
      </c>
      <c r="Q1084">
        <v>5.4404444419255196</v>
      </c>
      <c r="R1084">
        <v>4.523298399955439</v>
      </c>
      <c r="S1084">
        <v>6.1538141153017376</v>
      </c>
      <c r="T1084">
        <v>122128.2745311348</v>
      </c>
      <c r="U1084">
        <v>122128.1836445256</v>
      </c>
      <c r="V1084">
        <v>122046.78584173349</v>
      </c>
      <c r="W1084">
        <v>122210.3264492318</v>
      </c>
      <c r="X1084">
        <v>9099.3356947095781</v>
      </c>
      <c r="Y1084">
        <v>9144.889233211863</v>
      </c>
      <c r="Z1084">
        <v>8764.3079436567095</v>
      </c>
      <c r="AA1084">
        <v>9315.3827106347944</v>
      </c>
      <c r="AB1084">
        <v>1458.7706960150781</v>
      </c>
      <c r="AC1084">
        <v>1444.420924318501</v>
      </c>
      <c r="AD1084">
        <v>1257.9140177642951</v>
      </c>
      <c r="AE1084">
        <v>1682.7231309638789</v>
      </c>
      <c r="AF1084">
        <v>59.214554494225538</v>
      </c>
      <c r="AG1084">
        <v>58.889950606822978</v>
      </c>
      <c r="AH1084">
        <v>57.817652468746331</v>
      </c>
      <c r="AI1084">
        <v>61.492132869838443</v>
      </c>
      <c r="AJ1084">
        <v>0.49988071943305917</v>
      </c>
      <c r="AK1084">
        <v>0.49988075288214562</v>
      </c>
      <c r="AL1084">
        <v>0.49987304346205158</v>
      </c>
      <c r="AM1084">
        <v>0.49988835113415131</v>
      </c>
      <c r="AN1084">
        <v>0.97940421618315332</v>
      </c>
      <c r="AO1084">
        <v>0.97940421618315299</v>
      </c>
      <c r="AP1084">
        <v>0.97940421618315299</v>
      </c>
      <c r="AQ1084">
        <v>0.97940421618315299</v>
      </c>
      <c r="AR1084">
        <v>13.739645985810419</v>
      </c>
      <c r="AS1084">
        <v>13.739645985810411</v>
      </c>
      <c r="AT1084">
        <v>13.739645985810411</v>
      </c>
      <c r="AU1084">
        <v>13.739645985810411</v>
      </c>
      <c r="AV1084" t="str">
        <f>VLOOKUP(Sheet1[[#This Row],[NPDES ID2]],Combined_Sheet__Major_Only___2[[NPDES ID2]:[ECHO BFR]],3,FALSE)</f>
        <v>TX</v>
      </c>
      <c r="AW1084" t="s">
        <v>41</v>
      </c>
      <c r="AX1084" t="str">
        <f>VLOOKUP(Sheet1[[#This Row],[NPDES ID2]],Combined_Sheet__Major_Only___2[[NPDES ID2]:[ECHO BFR]],27,FALSE)</f>
        <v>-</v>
      </c>
      <c r="AY1084" t="str">
        <f>VLOOKUP(Sheet1[[#This Row],[NPDES ID2]],Combined_Sheet__Major_Only___2[[NPDES ID2]:[ECHO BFR]],28,FALSE)</f>
        <v>-</v>
      </c>
      <c r="AZ1084" t="str">
        <f>VLOOKUP(Sheet1[[#This Row],[NPDES ID2]],Combined_Sheet__Major_Only___2[[NPDES ID2]:[ECHO BFR]],29,FALSE)</f>
        <v>thickening</v>
      </c>
      <c r="BA1084">
        <f>VLOOKUP(Sheet1[[#This Row],[NPDES ID2]],Combined_Sheet__Major_Only___2[[NPDES ID2]:[ECHO BFR]],17,FALSE)</f>
        <v>29.617820999999999</v>
      </c>
      <c r="BB1084">
        <f>VLOOKUP(Sheet1[[#This Row],[NPDES ID2]],Combined_Sheet__Major_Only___2[[NPDES ID2]:[ECHO BFR]],18,FALSE)</f>
        <v>-95.607229000000004</v>
      </c>
      <c r="BC1084" t="str">
        <f>IF(ISNUMBER(SEARCH("aerobic",$AW1084)),"aerobic","")</f>
        <v>aerobic</v>
      </c>
      <c r="BD1084" t="str">
        <f>IF(ISNUMBER(SEARCH("anaer",$AW1084)),"anaer","")</f>
        <v/>
      </c>
      <c r="BE1084" t="str">
        <f>IF(ISNUMBER(SEARCH("thickening",$AZ1084)),"thickening","")</f>
        <v>thickening</v>
      </c>
      <c r="BF1084" s="2" t="str">
        <f>IF(ISNUMBER(SEARCH("airDry",$AW1084)),"airDry","")</f>
        <v/>
      </c>
      <c r="BG1084" s="2" t="str">
        <f>IF(ISNUMBER(SEARCH("heatDry",$AY1084)),"heatDry","")</f>
        <v/>
      </c>
      <c r="BH1084" s="2" t="str">
        <f>IF(AND(ISNUMBER(SEARCH("aerobic",$AW1084)),ISNUMBER(SEARCH("anaer",$AW1084))),"Combined Aer and Anaer.","")</f>
        <v/>
      </c>
    </row>
    <row r="1085" spans="1:60" x14ac:dyDescent="0.25">
      <c r="A1085" s="4">
        <v>1624</v>
      </c>
      <c r="B1085" t="s">
        <v>7629</v>
      </c>
      <c r="C1085">
        <v>70.745999999999995</v>
      </c>
      <c r="D1085">
        <v>1520.1987816473561</v>
      </c>
      <c r="E1085">
        <v>1519.7404714761899</v>
      </c>
      <c r="F1085">
        <v>1062.946921120272</v>
      </c>
      <c r="G1085">
        <v>2005.88049525258</v>
      </c>
      <c r="H1085">
        <v>-119.7632454576339</v>
      </c>
      <c r="I1085">
        <v>-122.09363380818461</v>
      </c>
      <c r="J1085">
        <v>-137.90104516199941</v>
      </c>
      <c r="K1085">
        <v>-96.359979197000442</v>
      </c>
      <c r="L1085">
        <v>45.175576612614179</v>
      </c>
      <c r="M1085">
        <v>44.960694732415547</v>
      </c>
      <c r="N1085">
        <v>44.249530332229362</v>
      </c>
      <c r="O1085">
        <v>46.684883669646652</v>
      </c>
      <c r="P1085">
        <v>1.6580692070820471</v>
      </c>
      <c r="Q1085">
        <v>1.673919354802849</v>
      </c>
      <c r="R1085">
        <v>1.381035326527807</v>
      </c>
      <c r="S1085">
        <v>1.8911952606074509</v>
      </c>
      <c r="T1085">
        <v>122169.8540705963</v>
      </c>
      <c r="U1085">
        <v>122169.76315350299</v>
      </c>
      <c r="V1085">
        <v>122088.33804921911</v>
      </c>
      <c r="W1085">
        <v>122251.9335095807</v>
      </c>
      <c r="X1085">
        <v>8612.070122507972</v>
      </c>
      <c r="Y1085">
        <v>8649.4843855670806</v>
      </c>
      <c r="Z1085">
        <v>8336.4110384992528</v>
      </c>
      <c r="AA1085">
        <v>8789.5087759040271</v>
      </c>
      <c r="AB1085">
        <v>1294.4158408799981</v>
      </c>
      <c r="AC1085">
        <v>1284.4555468531221</v>
      </c>
      <c r="AD1085">
        <v>1125.9420588164039</v>
      </c>
      <c r="AE1085">
        <v>1483.123926916207</v>
      </c>
      <c r="AF1085">
        <v>62.579214796250263</v>
      </c>
      <c r="AG1085">
        <v>62.281429356751303</v>
      </c>
      <c r="AH1085">
        <v>61.296666615314017</v>
      </c>
      <c r="AI1085">
        <v>64.669881599375728</v>
      </c>
      <c r="AJ1085">
        <v>0.54094813356220495</v>
      </c>
      <c r="AK1085">
        <v>0.54094814426621585</v>
      </c>
      <c r="AL1085">
        <v>0.54094567973899477</v>
      </c>
      <c r="AM1085">
        <v>0.54095057320310735</v>
      </c>
      <c r="AN1085">
        <v>0.97941101879788239</v>
      </c>
      <c r="AO1085">
        <v>0.9794110187978825</v>
      </c>
      <c r="AP1085">
        <v>0.9794110187978825</v>
      </c>
      <c r="AQ1085">
        <v>0.9794110187978825</v>
      </c>
      <c r="AR1085">
        <v>15.10509929412726</v>
      </c>
      <c r="AS1085">
        <v>15.10509929412726</v>
      </c>
      <c r="AT1085">
        <v>15.10509929412726</v>
      </c>
      <c r="AU1085">
        <v>15.10509929412726</v>
      </c>
      <c r="AV1085" t="str">
        <f>VLOOKUP(Sheet1[[#This Row],[NPDES ID2]],Combined_Sheet__Major_Only___2[[NPDES ID2]:[ECHO BFR]],3,FALSE)</f>
        <v>PA</v>
      </c>
      <c r="AW1085" t="s">
        <v>544</v>
      </c>
      <c r="AX1085" t="str">
        <f>VLOOKUP(Sheet1[[#This Row],[NPDES ID2]],Combined_Sheet__Major_Only___2[[NPDES ID2]:[ECHO BFR]],27,FALSE)</f>
        <v>-</v>
      </c>
      <c r="AY1085" t="str">
        <f>VLOOKUP(Sheet1[[#This Row],[NPDES ID2]],Combined_Sheet__Major_Only___2[[NPDES ID2]:[ECHO BFR]],28,FALSE)</f>
        <v>-</v>
      </c>
      <c r="AZ1085" t="str">
        <f>VLOOKUP(Sheet1[[#This Row],[NPDES ID2]],Combined_Sheet__Major_Only___2[[NPDES ID2]:[ECHO BFR]],29,FALSE)</f>
        <v>thickening</v>
      </c>
      <c r="BA1085">
        <f>VLOOKUP(Sheet1[[#This Row],[NPDES ID2]],Combined_Sheet__Major_Only___2[[NPDES ID2]:[ECHO BFR]],17,FALSE)</f>
        <v>40.685343000000003</v>
      </c>
      <c r="BB1085">
        <f>VLOOKUP(Sheet1[[#This Row],[NPDES ID2]],Combined_Sheet__Major_Only___2[[NPDES ID2]:[ECHO BFR]],18,FALSE)</f>
        <v>-80.322697000000005</v>
      </c>
      <c r="BC1085" t="str">
        <f>IF(ISNUMBER(SEARCH("aerobic",$AW1085)),"aerobic","")</f>
        <v>aerobic</v>
      </c>
      <c r="BD1085" t="str">
        <f>IF(ISNUMBER(SEARCH("anaer",$AW1085)),"anaer","")</f>
        <v/>
      </c>
      <c r="BE1085" t="str">
        <f>IF(ISNUMBER(SEARCH("thickening",$AZ1085)),"thickening","")</f>
        <v>thickening</v>
      </c>
      <c r="BF1085" s="2" t="str">
        <f>IF(ISNUMBER(SEARCH("airDry",$AW1085)),"airDry","")</f>
        <v/>
      </c>
      <c r="BG1085" s="2" t="str">
        <f>IF(ISNUMBER(SEARCH("heatDry",$AY1085)),"heatDry","")</f>
        <v/>
      </c>
      <c r="BH1085" s="2" t="str">
        <f>IF(AND(ISNUMBER(SEARCH("aerobic",$AW1085)),ISNUMBER(SEARCH("anaer",$AW1085))),"Combined Aer and Anaer.","")</f>
        <v/>
      </c>
    </row>
    <row r="1086" spans="1:60" x14ac:dyDescent="0.25">
      <c r="A1086" s="4">
        <v>1091</v>
      </c>
      <c r="B1086" t="s">
        <v>5257</v>
      </c>
      <c r="C1086">
        <v>349.45</v>
      </c>
      <c r="D1086">
        <v>415.68150345730999</v>
      </c>
      <c r="E1086">
        <v>420.55226976951332</v>
      </c>
      <c r="F1086">
        <v>320.88005166152908</v>
      </c>
      <c r="G1086">
        <v>521.9059017089146</v>
      </c>
      <c r="H1086">
        <v>-111.2485743615381</v>
      </c>
      <c r="I1086">
        <v>-113.7898595458233</v>
      </c>
      <c r="J1086">
        <v>-129.7632710813389</v>
      </c>
      <c r="K1086">
        <v>-87.507820850592552</v>
      </c>
      <c r="L1086">
        <v>238.68531498250599</v>
      </c>
      <c r="M1086">
        <v>237.7476308158125</v>
      </c>
      <c r="N1086">
        <v>234.64113176805279</v>
      </c>
      <c r="O1086">
        <v>245.27560839887741</v>
      </c>
      <c r="P1086">
        <v>8.1567932951900382</v>
      </c>
      <c r="Q1086">
        <v>8.2688286335251959</v>
      </c>
      <c r="R1086">
        <v>6.6841433305372284</v>
      </c>
      <c r="S1086">
        <v>9.3798092446339503</v>
      </c>
      <c r="T1086">
        <v>122818.1493207016</v>
      </c>
      <c r="U1086">
        <v>122818.0579283095</v>
      </c>
      <c r="V1086">
        <v>122736.2071476555</v>
      </c>
      <c r="W1086">
        <v>122900.6578568047</v>
      </c>
      <c r="X1086">
        <v>8093.2920855958773</v>
      </c>
      <c r="Y1086">
        <v>8121.9729838228341</v>
      </c>
      <c r="Z1086">
        <v>7879.2213784987944</v>
      </c>
      <c r="AA1086">
        <v>8231.0094806813577</v>
      </c>
      <c r="AB1086">
        <v>1479.7992654744239</v>
      </c>
      <c r="AC1086">
        <v>1465.0268540185741</v>
      </c>
      <c r="AD1086">
        <v>1251.347208700754</v>
      </c>
      <c r="AE1086">
        <v>1750.769004263213</v>
      </c>
      <c r="AF1086">
        <v>66.938810778358587</v>
      </c>
      <c r="AG1086">
        <v>66.67517894354836</v>
      </c>
      <c r="AH1086">
        <v>65.806001979751159</v>
      </c>
      <c r="AI1086">
        <v>68.786546561691864</v>
      </c>
      <c r="AJ1086">
        <v>0.59422738883565418</v>
      </c>
      <c r="AK1086">
        <v>0.594227448397456</v>
      </c>
      <c r="AL1086">
        <v>0.594213710364079</v>
      </c>
      <c r="AM1086">
        <v>0.59424098853842655</v>
      </c>
      <c r="AN1086">
        <v>0.97951650478714603</v>
      </c>
      <c r="AO1086">
        <v>0.97951650478714625</v>
      </c>
      <c r="AP1086">
        <v>0.97951650478714625</v>
      </c>
      <c r="AQ1086">
        <v>0.97951650478714625</v>
      </c>
      <c r="AR1086">
        <v>14.379197248024679</v>
      </c>
      <c r="AS1086">
        <v>14.379197248024679</v>
      </c>
      <c r="AT1086">
        <v>14.379197248024679</v>
      </c>
      <c r="AU1086">
        <v>14.379197248024679</v>
      </c>
      <c r="AV1086" t="str">
        <f>VLOOKUP(Sheet1[[#This Row],[NPDES ID2]],Combined_Sheet__Major_Only___2[[NPDES ID2]:[ECHO BFR]],3,FALSE)</f>
        <v>CO</v>
      </c>
      <c r="AW1086" t="s">
        <v>41</v>
      </c>
      <c r="AX1086" t="str">
        <f>VLOOKUP(Sheet1[[#This Row],[NPDES ID2]],Combined_Sheet__Major_Only___2[[NPDES ID2]:[ECHO BFR]],27,FALSE)</f>
        <v>-</v>
      </c>
      <c r="AY1086" t="str">
        <f>VLOOKUP(Sheet1[[#This Row],[NPDES ID2]],Combined_Sheet__Major_Only___2[[NPDES ID2]:[ECHO BFR]],28,FALSE)</f>
        <v>-</v>
      </c>
      <c r="AZ1086" t="str">
        <f>VLOOKUP(Sheet1[[#This Row],[NPDES ID2]],Combined_Sheet__Major_Only___2[[NPDES ID2]:[ECHO BFR]],29,FALSE)</f>
        <v>thickening</v>
      </c>
      <c r="BA1086">
        <f>VLOOKUP(Sheet1[[#This Row],[NPDES ID2]],Combined_Sheet__Major_Only___2[[NPDES ID2]:[ECHO BFR]],17,FALSE)</f>
        <v>38.621186000000002</v>
      </c>
      <c r="BB1086">
        <f>VLOOKUP(Sheet1[[#This Row],[NPDES ID2]],Combined_Sheet__Major_Only___2[[NPDES ID2]:[ECHO BFR]],18,FALSE)</f>
        <v>-104.66439099999999</v>
      </c>
      <c r="BC1086" t="str">
        <f>IF(ISNUMBER(SEARCH("aerobic",$AW1086)),"aerobic","")</f>
        <v>aerobic</v>
      </c>
      <c r="BD1086" t="str">
        <f>IF(ISNUMBER(SEARCH("anaer",$AW1086)),"anaer","")</f>
        <v/>
      </c>
      <c r="BE1086" t="str">
        <f>IF(ISNUMBER(SEARCH("thickening",$AZ1086)),"thickening","")</f>
        <v>thickening</v>
      </c>
      <c r="BF1086" s="3" t="str">
        <f>IF(ISNUMBER(SEARCH("airDry",$AW1086)),"airDry","")</f>
        <v/>
      </c>
      <c r="BG1086" s="3" t="str">
        <f>IF(ISNUMBER(SEARCH("heatDry",$AY1086)),"heatDry","")</f>
        <v/>
      </c>
      <c r="BH1086" s="3" t="str">
        <f>IF(AND(ISNUMBER(SEARCH("aerobic",$AW1086)),ISNUMBER(SEARCH("anaer",$AW1086))),"Combined Aer and Anaer.","")</f>
        <v/>
      </c>
    </row>
    <row r="1087" spans="1:60" x14ac:dyDescent="0.25">
      <c r="A1087" s="4">
        <v>2613</v>
      </c>
      <c r="B1087" t="s">
        <v>12084</v>
      </c>
      <c r="C1087">
        <v>21.55</v>
      </c>
      <c r="D1087">
        <v>4619.996823685663</v>
      </c>
      <c r="E1087">
        <v>4603.8502447049996</v>
      </c>
      <c r="F1087">
        <v>3181.5014364414319</v>
      </c>
      <c r="G1087">
        <v>6126.9303856054166</v>
      </c>
      <c r="H1087">
        <v>-116.2982911863395</v>
      </c>
      <c r="I1087">
        <v>-118.6085532896916</v>
      </c>
      <c r="J1087">
        <v>-134.2897648850556</v>
      </c>
      <c r="K1087">
        <v>-92.695629844421305</v>
      </c>
      <c r="L1087">
        <v>14.14341323178437</v>
      </c>
      <c r="M1087">
        <v>14.080981875603049</v>
      </c>
      <c r="N1087">
        <v>13.87439146400455</v>
      </c>
      <c r="O1087">
        <v>14.58188572735682</v>
      </c>
      <c r="P1087">
        <v>0.50426190201633436</v>
      </c>
      <c r="Q1087">
        <v>0.51064191505067469</v>
      </c>
      <c r="R1087">
        <v>0.41842788332076353</v>
      </c>
      <c r="S1087">
        <v>0.57442525802379685</v>
      </c>
      <c r="T1087">
        <v>123448.8655425683</v>
      </c>
      <c r="U1087">
        <v>123448.7736877654</v>
      </c>
      <c r="V1087">
        <v>123366.5087732861</v>
      </c>
      <c r="W1087">
        <v>123531.7915404892</v>
      </c>
      <c r="X1087">
        <v>8466.5616962379318</v>
      </c>
      <c r="Y1087">
        <v>8500.5548265664584</v>
      </c>
      <c r="Z1087">
        <v>8215.0477576241665</v>
      </c>
      <c r="AA1087">
        <v>8628.3691932309212</v>
      </c>
      <c r="AB1087">
        <v>1397.7261675864611</v>
      </c>
      <c r="AC1087">
        <v>1385.5683494369071</v>
      </c>
      <c r="AD1087">
        <v>1200.1310885815819</v>
      </c>
      <c r="AE1087">
        <v>1625.0669571166441</v>
      </c>
      <c r="AF1087">
        <v>64.318176377976243</v>
      </c>
      <c r="AG1087">
        <v>64.034226466364771</v>
      </c>
      <c r="AH1087">
        <v>63.094861585173618</v>
      </c>
      <c r="AI1087">
        <v>66.312131724614105</v>
      </c>
      <c r="AJ1087">
        <v>0.56219155316618552</v>
      </c>
      <c r="AK1087">
        <v>0.56219155662937847</v>
      </c>
      <c r="AL1087">
        <v>0.56219075949085573</v>
      </c>
      <c r="AM1087">
        <v>0.56219234225149917</v>
      </c>
      <c r="AN1087">
        <v>0.97961809825571133</v>
      </c>
      <c r="AO1087">
        <v>0.97961809825571133</v>
      </c>
      <c r="AP1087">
        <v>0.97961809825571133</v>
      </c>
      <c r="AQ1087">
        <v>0.97961809825571133</v>
      </c>
      <c r="AR1087">
        <v>14.66420372018499</v>
      </c>
      <c r="AS1087">
        <v>14.66420372018499</v>
      </c>
      <c r="AT1087">
        <v>14.66420372018499</v>
      </c>
      <c r="AU1087">
        <v>14.66420372018499</v>
      </c>
      <c r="AV1087" t="str">
        <f>VLOOKUP(Sheet1[[#This Row],[NPDES ID2]],Combined_Sheet__Major_Only___2[[NPDES ID2]:[ECHO BFR]],3,FALSE)</f>
        <v>IL</v>
      </c>
      <c r="AW1087" t="s">
        <v>41</v>
      </c>
      <c r="AX1087" t="str">
        <f>VLOOKUP(Sheet1[[#This Row],[NPDES ID2]],Combined_Sheet__Major_Only___2[[NPDES ID2]:[ECHO BFR]],27,FALSE)</f>
        <v>tempSludgeStore</v>
      </c>
      <c r="AY1087" t="str">
        <f>VLOOKUP(Sheet1[[#This Row],[NPDES ID2]],Combined_Sheet__Major_Only___2[[NPDES ID2]:[ECHO BFR]],28,FALSE)</f>
        <v>-</v>
      </c>
      <c r="AZ1087" t="str">
        <f>VLOOKUP(Sheet1[[#This Row],[NPDES ID2]],Combined_Sheet__Major_Only___2[[NPDES ID2]:[ECHO BFR]],29,FALSE)</f>
        <v>preliminaryOps, thickening</v>
      </c>
      <c r="BA1087">
        <f>VLOOKUP(Sheet1[[#This Row],[NPDES ID2]],Combined_Sheet__Major_Only___2[[NPDES ID2]:[ECHO BFR]],17,FALSE)</f>
        <v>41.598460000000003</v>
      </c>
      <c r="BB1087">
        <f>VLOOKUP(Sheet1[[#This Row],[NPDES ID2]],Combined_Sheet__Major_Only___2[[NPDES ID2]:[ECHO BFR]],18,FALSE)</f>
        <v>-88.040589999999995</v>
      </c>
      <c r="BC1087" t="str">
        <f>IF(ISNUMBER(SEARCH("aerobic",$AW1087)),"aerobic","")</f>
        <v>aerobic</v>
      </c>
      <c r="BD1087" t="str">
        <f>IF(ISNUMBER(SEARCH("anaer",$AW1087)),"anaer","")</f>
        <v/>
      </c>
      <c r="BE1087" t="str">
        <f>IF(ISNUMBER(SEARCH("thickening",$AZ1087)),"thickening","")</f>
        <v>thickening</v>
      </c>
      <c r="BF1087" s="3" t="str">
        <f>IF(ISNUMBER(SEARCH("airDry",$AW1087)),"airDry","")</f>
        <v/>
      </c>
      <c r="BG1087" s="3" t="str">
        <f>IF(ISNUMBER(SEARCH("heatDry",$AY1087)),"heatDry","")</f>
        <v/>
      </c>
      <c r="BH1087" s="3" t="str">
        <f>IF(AND(ISNUMBER(SEARCH("aerobic",$AW1087)),ISNUMBER(SEARCH("anaer",$AW1087))),"Combined Aer and Anaer.","")</f>
        <v/>
      </c>
    </row>
    <row r="1088" spans="1:60" x14ac:dyDescent="0.25">
      <c r="A1088" s="4">
        <v>2200</v>
      </c>
      <c r="B1088" t="s">
        <v>10315</v>
      </c>
      <c r="C1088">
        <v>656.1</v>
      </c>
      <c r="D1088">
        <v>364.99151096413527</v>
      </c>
      <c r="E1088">
        <v>364.66069879753042</v>
      </c>
      <c r="F1088">
        <v>297.1501759780823</v>
      </c>
      <c r="G1088">
        <v>432.50448442167931</v>
      </c>
      <c r="H1088">
        <v>-117.1152216650375</v>
      </c>
      <c r="I1088">
        <v>-119.5414165437854</v>
      </c>
      <c r="J1088">
        <v>-135.08566830979899</v>
      </c>
      <c r="K1088">
        <v>-93.801990079216793</v>
      </c>
      <c r="L1088">
        <v>426.90459586544489</v>
      </c>
      <c r="M1088">
        <v>424.97685944869238</v>
      </c>
      <c r="N1088">
        <v>418.58501830669451</v>
      </c>
      <c r="O1088">
        <v>440.46014897594381</v>
      </c>
      <c r="P1088">
        <v>15.35957412927805</v>
      </c>
      <c r="Q1088">
        <v>15.53877432006886</v>
      </c>
      <c r="R1088">
        <v>12.760951965939739</v>
      </c>
      <c r="S1088">
        <v>17.502335328854389</v>
      </c>
      <c r="T1088">
        <v>123764.3245225147</v>
      </c>
      <c r="U1088">
        <v>123764.2324364324</v>
      </c>
      <c r="V1088">
        <v>123681.7603888091</v>
      </c>
      <c r="W1088">
        <v>123847.4593181082</v>
      </c>
      <c r="X1088">
        <v>8561.8412892936976</v>
      </c>
      <c r="Y1088">
        <v>8597.0693801315592</v>
      </c>
      <c r="Z1088">
        <v>8301.3416606163137</v>
      </c>
      <c r="AA1088">
        <v>8729.5095595130642</v>
      </c>
      <c r="AB1088">
        <v>1319.1910620736239</v>
      </c>
      <c r="AC1088">
        <v>1309.0255394005001</v>
      </c>
      <c r="AD1088">
        <v>1143.961848149461</v>
      </c>
      <c r="AE1088">
        <v>1517.860490578799</v>
      </c>
      <c r="AF1088">
        <v>63.768705777529888</v>
      </c>
      <c r="AG1088">
        <v>63.479593607824263</v>
      </c>
      <c r="AH1088">
        <v>62.528376365803922</v>
      </c>
      <c r="AI1088">
        <v>65.792683203393722</v>
      </c>
      <c r="AJ1088">
        <v>0.55547783722524235</v>
      </c>
      <c r="AK1088">
        <v>0.55547793954912561</v>
      </c>
      <c r="AL1088">
        <v>0.55545429442358152</v>
      </c>
      <c r="AM1088">
        <v>0.55550124497339604</v>
      </c>
      <c r="AN1088">
        <v>0.97966853410163779</v>
      </c>
      <c r="AO1088">
        <v>0.97966853410163801</v>
      </c>
      <c r="AP1088">
        <v>0.97966853410163801</v>
      </c>
      <c r="AQ1088">
        <v>0.97966853410163801</v>
      </c>
      <c r="AR1088">
        <v>15.158716789205689</v>
      </c>
      <c r="AS1088">
        <v>15.15871678920568</v>
      </c>
      <c r="AT1088">
        <v>15.15871678920568</v>
      </c>
      <c r="AU1088">
        <v>15.15871678920568</v>
      </c>
      <c r="AV1088" t="str">
        <f>VLOOKUP(Sheet1[[#This Row],[NPDES ID2]],Combined_Sheet__Major_Only___2[[NPDES ID2]:[ECHO BFR]],3,FALSE)</f>
        <v>TX</v>
      </c>
      <c r="AW1088" t="s">
        <v>41</v>
      </c>
      <c r="AX1088" t="str">
        <f>VLOOKUP(Sheet1[[#This Row],[NPDES ID2]],Combined_Sheet__Major_Only___2[[NPDES ID2]:[ECHO BFR]],27,FALSE)</f>
        <v>tempSludgeStore</v>
      </c>
      <c r="AY1088" t="str">
        <f>VLOOKUP(Sheet1[[#This Row],[NPDES ID2]],Combined_Sheet__Major_Only___2[[NPDES ID2]:[ECHO BFR]],28,FALSE)</f>
        <v>-</v>
      </c>
      <c r="AZ1088" t="str">
        <f>VLOOKUP(Sheet1[[#This Row],[NPDES ID2]],Combined_Sheet__Major_Only___2[[NPDES ID2]:[ECHO BFR]],29,FALSE)</f>
        <v>thickening</v>
      </c>
      <c r="BA1088">
        <f>VLOOKUP(Sheet1[[#This Row],[NPDES ID2]],Combined_Sheet__Major_Only___2[[NPDES ID2]:[ECHO BFR]],17,FALSE)</f>
        <v>31.081530000000001</v>
      </c>
      <c r="BB1088">
        <f>VLOOKUP(Sheet1[[#This Row],[NPDES ID2]],Combined_Sheet__Major_Only___2[[NPDES ID2]:[ECHO BFR]],18,FALSE)</f>
        <v>-97.669640000000001</v>
      </c>
      <c r="BC1088" t="str">
        <f>IF(ISNUMBER(SEARCH("aerobic",$AW1088)),"aerobic","")</f>
        <v>aerobic</v>
      </c>
      <c r="BD1088" t="str">
        <f>IF(ISNUMBER(SEARCH("anaer",$AW1088)),"anaer","")</f>
        <v/>
      </c>
      <c r="BE1088" t="str">
        <f>IF(ISNUMBER(SEARCH("thickening",$AZ1088)),"thickening","")</f>
        <v>thickening</v>
      </c>
      <c r="BF1088" s="2" t="str">
        <f>IF(ISNUMBER(SEARCH("airDry",$AW1088)),"airDry","")</f>
        <v/>
      </c>
      <c r="BG1088" s="2" t="str">
        <f>IF(ISNUMBER(SEARCH("heatDry",$AY1088)),"heatDry","")</f>
        <v/>
      </c>
      <c r="BH1088" s="2" t="str">
        <f>IF(AND(ISNUMBER(SEARCH("aerobic",$AW1088)),ISNUMBER(SEARCH("anaer",$AW1088))),"Combined Aer and Anaer.","")</f>
        <v/>
      </c>
    </row>
    <row r="1089" spans="1:60" x14ac:dyDescent="0.25">
      <c r="A1089" s="4">
        <v>562</v>
      </c>
      <c r="B1089" t="s">
        <v>2762</v>
      </c>
      <c r="C1089">
        <v>210.69</v>
      </c>
      <c r="D1089">
        <v>584.64344975388087</v>
      </c>
      <c r="E1089">
        <v>582.33130019668511</v>
      </c>
      <c r="F1089">
        <v>429.8036208432502</v>
      </c>
      <c r="G1089">
        <v>756.73338477606944</v>
      </c>
      <c r="H1089">
        <v>-115.16329751933939</v>
      </c>
      <c r="I1089">
        <v>-117.5522552003776</v>
      </c>
      <c r="J1089">
        <v>-133.28559386266451</v>
      </c>
      <c r="K1089">
        <v>-91.576689335111652</v>
      </c>
      <c r="L1089">
        <v>139.44673422209411</v>
      </c>
      <c r="M1089">
        <v>138.84585380301419</v>
      </c>
      <c r="N1089">
        <v>136.85621769517371</v>
      </c>
      <c r="O1089">
        <v>143.66852675830859</v>
      </c>
      <c r="P1089">
        <v>4.927506563480196</v>
      </c>
      <c r="Q1089">
        <v>4.9904513882645576</v>
      </c>
      <c r="R1089">
        <v>4.078191692109816</v>
      </c>
      <c r="S1089">
        <v>5.6241070148134771</v>
      </c>
      <c r="T1089">
        <v>125208.2782550946</v>
      </c>
      <c r="U1089">
        <v>125208.1851103751</v>
      </c>
      <c r="V1089">
        <v>125124.76495001549</v>
      </c>
      <c r="W1089">
        <v>125292.368782488</v>
      </c>
      <c r="X1089">
        <v>8515.1098959177798</v>
      </c>
      <c r="Y1089">
        <v>8548.4372062299299</v>
      </c>
      <c r="Z1089">
        <v>8268.0800701383596</v>
      </c>
      <c r="AA1089">
        <v>8674.0319222821363</v>
      </c>
      <c r="AB1089">
        <v>1474.628898943165</v>
      </c>
      <c r="AC1089">
        <v>1460.743556084986</v>
      </c>
      <c r="AD1089">
        <v>1257.0964792876671</v>
      </c>
      <c r="AE1089">
        <v>1727.9047423630991</v>
      </c>
      <c r="AF1089">
        <v>64.86305229073109</v>
      </c>
      <c r="AG1089">
        <v>64.583164580475795</v>
      </c>
      <c r="AH1089">
        <v>63.658896906179613</v>
      </c>
      <c r="AI1089">
        <v>66.82650508251696</v>
      </c>
      <c r="AJ1089">
        <v>0.56885026344853573</v>
      </c>
      <c r="AK1089">
        <v>0.56885029831985545</v>
      </c>
      <c r="AL1089">
        <v>0.56884226209424071</v>
      </c>
      <c r="AM1089">
        <v>0.56885821864454911</v>
      </c>
      <c r="AN1089">
        <v>0.97989624414717813</v>
      </c>
      <c r="AO1089">
        <v>0.97989624414717813</v>
      </c>
      <c r="AP1089">
        <v>0.97989624414717813</v>
      </c>
      <c r="AQ1089">
        <v>0.97989624414717813</v>
      </c>
      <c r="AR1089">
        <v>14.3767639320138</v>
      </c>
      <c r="AS1089">
        <v>14.376763932013811</v>
      </c>
      <c r="AT1089">
        <v>14.376763932013811</v>
      </c>
      <c r="AU1089">
        <v>14.376763932013811</v>
      </c>
      <c r="AV1089" t="str">
        <f>VLOOKUP(Sheet1[[#This Row],[NPDES ID2]],Combined_Sheet__Major_Only___2[[NPDES ID2]:[ECHO BFR]],3,FALSE)</f>
        <v>NC</v>
      </c>
      <c r="AW1089" t="s">
        <v>41</v>
      </c>
      <c r="AX1089" t="str">
        <f>VLOOKUP(Sheet1[[#This Row],[NPDES ID2]],Combined_Sheet__Major_Only___2[[NPDES ID2]:[ECHO BFR]],27,FALSE)</f>
        <v>-</v>
      </c>
      <c r="AY1089" t="str">
        <f>VLOOKUP(Sheet1[[#This Row],[NPDES ID2]],Combined_Sheet__Major_Only___2[[NPDES ID2]:[ECHO BFR]],28,FALSE)</f>
        <v>thermoAerobicDigest</v>
      </c>
      <c r="AZ1089" t="str">
        <f>VLOOKUP(Sheet1[[#This Row],[NPDES ID2]],Combined_Sheet__Major_Only___2[[NPDES ID2]:[ECHO BFR]],29,FALSE)</f>
        <v>preliminaryOps, thickening</v>
      </c>
      <c r="BA1089">
        <f>VLOOKUP(Sheet1[[#This Row],[NPDES ID2]],Combined_Sheet__Major_Only___2[[NPDES ID2]:[ECHO BFR]],17,FALSE)</f>
        <v>34.027540999999999</v>
      </c>
      <c r="BB1089">
        <f>VLOOKUP(Sheet1[[#This Row],[NPDES ID2]],Combined_Sheet__Major_Only___2[[NPDES ID2]:[ECHO BFR]],18,FALSE)</f>
        <v>-78.280216999999993</v>
      </c>
      <c r="BC1089" t="str">
        <f>IF(ISNUMBER(SEARCH("aerobic",$AW1089)),"aerobic","")</f>
        <v>aerobic</v>
      </c>
      <c r="BD1089" t="str">
        <f>IF(ISNUMBER(SEARCH("anaer",$AW1089)),"anaer","")</f>
        <v/>
      </c>
      <c r="BE1089" t="str">
        <f>IF(ISNUMBER(SEARCH("thickening",$AZ1089)),"thickening","")</f>
        <v>thickening</v>
      </c>
      <c r="BF1089" s="2" t="str">
        <f>IF(ISNUMBER(SEARCH("airDry",$AW1089)),"airDry","")</f>
        <v/>
      </c>
      <c r="BG1089" s="2" t="str">
        <f>IF(ISNUMBER(SEARCH("heatDry",$AY1089)),"heatDry","")</f>
        <v/>
      </c>
      <c r="BH1089" s="2" t="str">
        <f>IF(AND(ISNUMBER(SEARCH("aerobic",$AW1089)),ISNUMBER(SEARCH("anaer",$AW1089))),"Combined Aer and Anaer.","")</f>
        <v/>
      </c>
    </row>
    <row r="1090" spans="1:60" x14ac:dyDescent="0.25">
      <c r="A1090" s="4">
        <v>1737</v>
      </c>
      <c r="B1090" t="s">
        <v>8137</v>
      </c>
      <c r="C1090">
        <v>32.4</v>
      </c>
      <c r="D1090">
        <v>3139.744914035381</v>
      </c>
      <c r="E1090">
        <v>3132.089668243168</v>
      </c>
      <c r="F1090">
        <v>2168.9950322304489</v>
      </c>
      <c r="G1090">
        <v>4159.9629493054799</v>
      </c>
      <c r="H1090">
        <v>-117.6984667086886</v>
      </c>
      <c r="I1090">
        <v>-119.9834684509555</v>
      </c>
      <c r="J1090">
        <v>-135.5915643490938</v>
      </c>
      <c r="K1090">
        <v>-94.173161552057437</v>
      </c>
      <c r="L1090">
        <v>21.028833764018099</v>
      </c>
      <c r="M1090">
        <v>20.933105465778141</v>
      </c>
      <c r="N1090">
        <v>20.616321685397331</v>
      </c>
      <c r="O1090">
        <v>21.701174115747399</v>
      </c>
      <c r="P1090">
        <v>0.75864543280497854</v>
      </c>
      <c r="Q1090">
        <v>0.76728327072586078</v>
      </c>
      <c r="R1090">
        <v>0.6304926547245866</v>
      </c>
      <c r="S1090">
        <v>0.86456048843734923</v>
      </c>
      <c r="T1090">
        <v>125459.0006662737</v>
      </c>
      <c r="U1090">
        <v>125458.9073377366</v>
      </c>
      <c r="V1090">
        <v>125375.322550834</v>
      </c>
      <c r="W1090">
        <v>125543.2571431542</v>
      </c>
      <c r="X1090">
        <v>8700.9329899910881</v>
      </c>
      <c r="Y1090">
        <v>8737.0269378399062</v>
      </c>
      <c r="Z1090">
        <v>8434.3757747658201</v>
      </c>
      <c r="AA1090">
        <v>8872.4497432731514</v>
      </c>
      <c r="AB1090">
        <v>1439.996109993185</v>
      </c>
      <c r="AC1090">
        <v>1427.0666763872171</v>
      </c>
      <c r="AD1090">
        <v>1235.6763061088459</v>
      </c>
      <c r="AE1090">
        <v>1674.0544540561091</v>
      </c>
      <c r="AF1090">
        <v>63.605886450141888</v>
      </c>
      <c r="AG1090">
        <v>63.31627838941386</v>
      </c>
      <c r="AH1090">
        <v>62.358283835905297</v>
      </c>
      <c r="AI1090">
        <v>65.639468829054366</v>
      </c>
      <c r="AJ1090">
        <v>0.5534886647152939</v>
      </c>
      <c r="AK1090">
        <v>0.55348866992934254</v>
      </c>
      <c r="AL1090">
        <v>0.55348746970268148</v>
      </c>
      <c r="AM1090">
        <v>0.55348985281787833</v>
      </c>
      <c r="AN1090">
        <v>0.97993526410749254</v>
      </c>
      <c r="AO1090">
        <v>0.97993526410749243</v>
      </c>
      <c r="AP1090">
        <v>0.97993526410749243</v>
      </c>
      <c r="AQ1090">
        <v>0.97993526410749243</v>
      </c>
      <c r="AR1090">
        <v>14.480248565071889</v>
      </c>
      <c r="AS1090">
        <v>14.480248565071889</v>
      </c>
      <c r="AT1090">
        <v>14.480248565071889</v>
      </c>
      <c r="AU1090">
        <v>14.480248565071889</v>
      </c>
      <c r="AV1090" t="str">
        <f>VLOOKUP(Sheet1[[#This Row],[NPDES ID2]],Combined_Sheet__Major_Only___2[[NPDES ID2]:[ECHO BFR]],3,FALSE)</f>
        <v>GA</v>
      </c>
      <c r="AW1090" t="s">
        <v>41</v>
      </c>
      <c r="AX1090" t="str">
        <f>VLOOKUP(Sheet1[[#This Row],[NPDES ID2]],Combined_Sheet__Major_Only___2[[NPDES ID2]:[ECHO BFR]],27,FALSE)</f>
        <v>tempSludgeStore</v>
      </c>
      <c r="AY1090" t="str">
        <f>VLOOKUP(Sheet1[[#This Row],[NPDES ID2]],Combined_Sheet__Major_Only___2[[NPDES ID2]:[ECHO BFR]],28,FALSE)</f>
        <v>-</v>
      </c>
      <c r="AZ1090" t="str">
        <f>VLOOKUP(Sheet1[[#This Row],[NPDES ID2]],Combined_Sheet__Major_Only___2[[NPDES ID2]:[ECHO BFR]],29,FALSE)</f>
        <v>thickening</v>
      </c>
      <c r="BA1090">
        <f>VLOOKUP(Sheet1[[#This Row],[NPDES ID2]],Combined_Sheet__Major_Only___2[[NPDES ID2]:[ECHO BFR]],17,FALSE)</f>
        <v>34.876511000000001</v>
      </c>
      <c r="BB1090">
        <f>VLOOKUP(Sheet1[[#This Row],[NPDES ID2]],Combined_Sheet__Major_Only___2[[NPDES ID2]:[ECHO BFR]],18,FALSE)</f>
        <v>-85.276336000000001</v>
      </c>
      <c r="BC1090" t="str">
        <f>IF(ISNUMBER(SEARCH("aerobic",$AW1090)),"aerobic","")</f>
        <v>aerobic</v>
      </c>
      <c r="BD1090" t="str">
        <f>IF(ISNUMBER(SEARCH("anaer",$AW1090)),"anaer","")</f>
        <v/>
      </c>
      <c r="BE1090" t="str">
        <f>IF(ISNUMBER(SEARCH("thickening",$AZ1090)),"thickening","")</f>
        <v>thickening</v>
      </c>
      <c r="BF1090" s="3" t="str">
        <f>IF(ISNUMBER(SEARCH("airDry",$AW1090)),"airDry","")</f>
        <v/>
      </c>
      <c r="BG1090" s="3" t="str">
        <f>IF(ISNUMBER(SEARCH("heatDry",$AY1090)),"heatDry","")</f>
        <v/>
      </c>
      <c r="BH1090" s="3" t="str">
        <f>IF(AND(ISNUMBER(SEARCH("aerobic",$AW1090)),ISNUMBER(SEARCH("anaer",$AW1090))),"Combined Aer and Anaer.","")</f>
        <v/>
      </c>
    </row>
    <row r="1091" spans="1:60" x14ac:dyDescent="0.25">
      <c r="A1091" s="4">
        <v>2228</v>
      </c>
      <c r="B1091" t="s">
        <v>10437</v>
      </c>
      <c r="C1091">
        <v>576.9</v>
      </c>
      <c r="D1091">
        <v>394.40668406153628</v>
      </c>
      <c r="E1091">
        <v>392.84460469761672</v>
      </c>
      <c r="F1091">
        <v>312.32022144987201</v>
      </c>
      <c r="G1091">
        <v>471.5941152702411</v>
      </c>
      <c r="H1091">
        <v>-125.42487183268069</v>
      </c>
      <c r="I1091">
        <v>-128.00872793532341</v>
      </c>
      <c r="J1091">
        <v>-144.17982249438279</v>
      </c>
      <c r="K1091">
        <v>-102.5403645527188</v>
      </c>
      <c r="L1091">
        <v>352.21695852397693</v>
      </c>
      <c r="M1091">
        <v>350.33843494202569</v>
      </c>
      <c r="N1091">
        <v>344.11189902117411</v>
      </c>
      <c r="O1091">
        <v>365.42370865493342</v>
      </c>
      <c r="P1091">
        <v>13.55361084339374</v>
      </c>
      <c r="Q1091">
        <v>13.68977614987743</v>
      </c>
      <c r="R1091">
        <v>11.35576065847464</v>
      </c>
      <c r="S1091">
        <v>15.454427066693571</v>
      </c>
      <c r="T1091">
        <v>125495.8148784337</v>
      </c>
      <c r="U1091">
        <v>125495.7215229061</v>
      </c>
      <c r="V1091">
        <v>125412.1125634677</v>
      </c>
      <c r="W1091">
        <v>125580.09572210129</v>
      </c>
      <c r="X1091">
        <v>9253.3525111422368</v>
      </c>
      <c r="Y1091">
        <v>9298.5388732392385</v>
      </c>
      <c r="Z1091">
        <v>8921.1824646721707</v>
      </c>
      <c r="AA1091">
        <v>9467.5104738653681</v>
      </c>
      <c r="AB1091">
        <v>1512.8718659189631</v>
      </c>
      <c r="AC1091">
        <v>1497.6184905220341</v>
      </c>
      <c r="AD1091">
        <v>1300.470534889396</v>
      </c>
      <c r="AE1091">
        <v>1750.9426791105111</v>
      </c>
      <c r="AF1091">
        <v>59.834967095434841</v>
      </c>
      <c r="AG1091">
        <v>59.514833983049947</v>
      </c>
      <c r="AH1091">
        <v>58.460159345254439</v>
      </c>
      <c r="AI1091">
        <v>62.077773664348079</v>
      </c>
      <c r="AJ1091">
        <v>0.50744942515988567</v>
      </c>
      <c r="AK1091">
        <v>0.50744951200493116</v>
      </c>
      <c r="AL1091">
        <v>0.5074294495704218</v>
      </c>
      <c r="AM1091">
        <v>0.50746928609041719</v>
      </c>
      <c r="AN1091">
        <v>0.97994098075839486</v>
      </c>
      <c r="AO1091">
        <v>0.97994098075839475</v>
      </c>
      <c r="AP1091">
        <v>0.97994098075839475</v>
      </c>
      <c r="AQ1091">
        <v>0.97994098075839475</v>
      </c>
      <c r="AR1091">
        <v>13.72082524967632</v>
      </c>
      <c r="AS1091">
        <v>13.720825249676309</v>
      </c>
      <c r="AT1091">
        <v>13.720825249676309</v>
      </c>
      <c r="AU1091">
        <v>13.720825249676309</v>
      </c>
      <c r="AV1091" t="str">
        <f>VLOOKUP(Sheet1[[#This Row],[NPDES ID2]],Combined_Sheet__Major_Only___2[[NPDES ID2]:[ECHO BFR]],3,FALSE)</f>
        <v>MA</v>
      </c>
      <c r="AW1091" t="s">
        <v>41</v>
      </c>
      <c r="AX1091" t="str">
        <f>VLOOKUP(Sheet1[[#This Row],[NPDES ID2]],Combined_Sheet__Major_Only___2[[NPDES ID2]:[ECHO BFR]],27,FALSE)</f>
        <v>-</v>
      </c>
      <c r="AY1091" t="str">
        <f>VLOOKUP(Sheet1[[#This Row],[NPDES ID2]],Combined_Sheet__Major_Only___2[[NPDES ID2]:[ECHO BFR]],28,FALSE)</f>
        <v>-</v>
      </c>
      <c r="AZ1091" t="str">
        <f>VLOOKUP(Sheet1[[#This Row],[NPDES ID2]],Combined_Sheet__Major_Only___2[[NPDES ID2]:[ECHO BFR]],29,FALSE)</f>
        <v>thickening, preliminaryOps</v>
      </c>
      <c r="BA1091">
        <f>VLOOKUP(Sheet1[[#This Row],[NPDES ID2]],Combined_Sheet__Major_Only___2[[NPDES ID2]:[ECHO BFR]],17,FALSE)</f>
        <v>42.809271000000003</v>
      </c>
      <c r="BB1091">
        <f>VLOOKUP(Sheet1[[#This Row],[NPDES ID2]],Combined_Sheet__Major_Only___2[[NPDES ID2]:[ECHO BFR]],18,FALSE)</f>
        <v>-70.861504999999994</v>
      </c>
      <c r="BC1091" t="str">
        <f>IF(ISNUMBER(SEARCH("aerobic",$AW1091)),"aerobic","")</f>
        <v>aerobic</v>
      </c>
      <c r="BD1091" t="str">
        <f>IF(ISNUMBER(SEARCH("anaer",$AW1091)),"anaer","")</f>
        <v/>
      </c>
      <c r="BE1091" t="str">
        <f>IF(ISNUMBER(SEARCH("thickening",$AZ1091)),"thickening","")</f>
        <v>thickening</v>
      </c>
      <c r="BF1091" s="2" t="str">
        <f>IF(ISNUMBER(SEARCH("airDry",$AW1091)),"airDry","")</f>
        <v/>
      </c>
      <c r="BG1091" s="2" t="str">
        <f>IF(ISNUMBER(SEARCH("heatDry",$AY1091)),"heatDry","")</f>
        <v/>
      </c>
      <c r="BH1091" s="2" t="str">
        <f>IF(AND(ISNUMBER(SEARCH("aerobic",$AW1091)),ISNUMBER(SEARCH("anaer",$AW1091))),"Combined Aer and Anaer.","")</f>
        <v/>
      </c>
    </row>
    <row r="1092" spans="1:60" x14ac:dyDescent="0.25">
      <c r="A1092" s="4">
        <v>1019</v>
      </c>
      <c r="B1092" t="s">
        <v>4923</v>
      </c>
      <c r="C1092">
        <v>443</v>
      </c>
      <c r="D1092">
        <v>393.97207966734931</v>
      </c>
      <c r="E1092">
        <v>398.82763541057642</v>
      </c>
      <c r="F1092">
        <v>302.70898818098192</v>
      </c>
      <c r="G1092">
        <v>480.05662607039437</v>
      </c>
      <c r="H1092">
        <v>-116.7697561676339</v>
      </c>
      <c r="I1092">
        <v>-119.1681917932853</v>
      </c>
      <c r="J1092">
        <v>-134.75585190940399</v>
      </c>
      <c r="K1092">
        <v>-93.369227578285049</v>
      </c>
      <c r="L1092">
        <v>289.20517354924527</v>
      </c>
      <c r="M1092">
        <v>287.91071561003002</v>
      </c>
      <c r="N1092">
        <v>283.62103022246339</v>
      </c>
      <c r="O1092">
        <v>298.30453539708623</v>
      </c>
      <c r="P1092">
        <v>10.368930156482129</v>
      </c>
      <c r="Q1092">
        <v>10.493821960252861</v>
      </c>
      <c r="R1092">
        <v>8.6106381515125801</v>
      </c>
      <c r="S1092">
        <v>11.81319943488886</v>
      </c>
      <c r="T1092">
        <v>126131.69763380841</v>
      </c>
      <c r="U1092">
        <v>126131.60381208231</v>
      </c>
      <c r="V1092">
        <v>126047.5773264272</v>
      </c>
      <c r="W1092">
        <v>126216.3993589466</v>
      </c>
      <c r="X1092">
        <v>8696.6548855780547</v>
      </c>
      <c r="Y1092">
        <v>8732.1019562840665</v>
      </c>
      <c r="Z1092">
        <v>8434.4628650747854</v>
      </c>
      <c r="AA1092">
        <v>8865.3861070333969</v>
      </c>
      <c r="AB1092">
        <v>1724.6838217452221</v>
      </c>
      <c r="AC1092">
        <v>1702.560244992429</v>
      </c>
      <c r="AD1092">
        <v>1436.6706521541339</v>
      </c>
      <c r="AE1092">
        <v>2066.7177644909898</v>
      </c>
      <c r="AF1092">
        <v>63.979893355979719</v>
      </c>
      <c r="AG1092">
        <v>63.692678866430512</v>
      </c>
      <c r="AH1092">
        <v>62.746289502403947</v>
      </c>
      <c r="AI1092">
        <v>65.992273225542007</v>
      </c>
      <c r="AJ1092">
        <v>0.55805809648750382</v>
      </c>
      <c r="AK1092">
        <v>0.55805817145744707</v>
      </c>
      <c r="AL1092">
        <v>0.55804086646197737</v>
      </c>
      <c r="AM1092">
        <v>0.55807522744665405</v>
      </c>
      <c r="AN1092">
        <v>0.98003921150702578</v>
      </c>
      <c r="AO1092">
        <v>0.98003921150702578</v>
      </c>
      <c r="AP1092">
        <v>0.98003921150702578</v>
      </c>
      <c r="AQ1092">
        <v>0.98003921150702578</v>
      </c>
      <c r="AR1092">
        <v>13.13271879965413</v>
      </c>
      <c r="AS1092">
        <v>13.13271879965413</v>
      </c>
      <c r="AT1092">
        <v>13.13271879965413</v>
      </c>
      <c r="AU1092">
        <v>13.13271879965413</v>
      </c>
      <c r="AV1092" t="str">
        <f>VLOOKUP(Sheet1[[#This Row],[NPDES ID2]],Combined_Sheet__Major_Only___2[[NPDES ID2]:[ECHO BFR]],3,FALSE)</f>
        <v>MS</v>
      </c>
      <c r="AW1092" t="s">
        <v>41</v>
      </c>
      <c r="AX1092" t="str">
        <f>VLOOKUP(Sheet1[[#This Row],[NPDES ID2]],Combined_Sheet__Major_Only___2[[NPDES ID2]:[ECHO BFR]],27,FALSE)</f>
        <v>-</v>
      </c>
      <c r="AY1092" t="str">
        <f>VLOOKUP(Sheet1[[#This Row],[NPDES ID2]],Combined_Sheet__Major_Only___2[[NPDES ID2]:[ECHO BFR]],28,FALSE)</f>
        <v>-</v>
      </c>
      <c r="AZ1092" t="str">
        <f>VLOOKUP(Sheet1[[#This Row],[NPDES ID2]],Combined_Sheet__Major_Only___2[[NPDES ID2]:[ECHO BFR]],29,FALSE)</f>
        <v>thickening</v>
      </c>
      <c r="BA1092">
        <f>VLOOKUP(Sheet1[[#This Row],[NPDES ID2]],Combined_Sheet__Major_Only___2[[NPDES ID2]:[ECHO BFR]],17,FALSE)</f>
        <v>30.295210000000001</v>
      </c>
      <c r="BB1092">
        <f>VLOOKUP(Sheet1[[#This Row],[NPDES ID2]],Combined_Sheet__Major_Only___2[[NPDES ID2]:[ECHO BFR]],18,FALSE)</f>
        <v>-89.382869999999997</v>
      </c>
      <c r="BC1092" t="str">
        <f>IF(ISNUMBER(SEARCH("aerobic",$AW1092)),"aerobic","")</f>
        <v>aerobic</v>
      </c>
      <c r="BD1092" t="str">
        <f>IF(ISNUMBER(SEARCH("anaer",$AW1092)),"anaer","")</f>
        <v/>
      </c>
      <c r="BE1092" t="str">
        <f>IF(ISNUMBER(SEARCH("thickening",$AZ1092)),"thickening","")</f>
        <v>thickening</v>
      </c>
      <c r="BF1092" s="3" t="str">
        <f>IF(ISNUMBER(SEARCH("airDry",$AW1092)),"airDry","")</f>
        <v/>
      </c>
      <c r="BG1092" s="3" t="str">
        <f>IF(ISNUMBER(SEARCH("heatDry",$AY1092)),"heatDry","")</f>
        <v/>
      </c>
      <c r="BH1092" s="3" t="str">
        <f>IF(AND(ISNUMBER(SEARCH("aerobic",$AW1092)),ISNUMBER(SEARCH("anaer",$AW1092))),"Combined Aer and Anaer.","")</f>
        <v/>
      </c>
    </row>
    <row r="1093" spans="1:60" x14ac:dyDescent="0.25">
      <c r="A1093" s="4">
        <v>1014</v>
      </c>
      <c r="B1093" t="s">
        <v>4902</v>
      </c>
      <c r="C1093">
        <v>446.09</v>
      </c>
      <c r="D1093">
        <v>390.25631789205681</v>
      </c>
      <c r="E1093">
        <v>395.02947306997629</v>
      </c>
      <c r="F1093">
        <v>300.11121499187328</v>
      </c>
      <c r="G1093">
        <v>475.33155023019953</v>
      </c>
      <c r="H1093">
        <v>-115.88945518015601</v>
      </c>
      <c r="I1093">
        <v>-118.30881638538609</v>
      </c>
      <c r="J1093">
        <v>-133.96160148368321</v>
      </c>
      <c r="K1093">
        <v>-92.433454678660468</v>
      </c>
      <c r="L1093">
        <v>293.29745834361319</v>
      </c>
      <c r="M1093">
        <v>292.01036354994511</v>
      </c>
      <c r="N1093">
        <v>287.74527590348902</v>
      </c>
      <c r="O1093">
        <v>302.34480643237708</v>
      </c>
      <c r="P1093">
        <v>10.436873171656019</v>
      </c>
      <c r="Q1093">
        <v>10.570252241767809</v>
      </c>
      <c r="R1093">
        <v>8.6556279794148203</v>
      </c>
      <c r="S1093">
        <v>11.8943243315438</v>
      </c>
      <c r="T1093">
        <v>126139.7051002427</v>
      </c>
      <c r="U1093">
        <v>126139.6112726459</v>
      </c>
      <c r="V1093">
        <v>126055.57952921779</v>
      </c>
      <c r="W1093">
        <v>126224.41212540551</v>
      </c>
      <c r="X1093">
        <v>8635.5851764005529</v>
      </c>
      <c r="Y1093">
        <v>8670.0527820522875</v>
      </c>
      <c r="Z1093">
        <v>8380.3296714285079</v>
      </c>
      <c r="AA1093">
        <v>8799.8336034328295</v>
      </c>
      <c r="AB1093">
        <v>1409.1794999313929</v>
      </c>
      <c r="AC1093">
        <v>1397.270121663337</v>
      </c>
      <c r="AD1093">
        <v>1212.1233081450191</v>
      </c>
      <c r="AE1093">
        <v>1635.6649207425371</v>
      </c>
      <c r="AF1093">
        <v>64.435669163691699</v>
      </c>
      <c r="AG1093">
        <v>64.152086876135684</v>
      </c>
      <c r="AH1093">
        <v>63.217583020287442</v>
      </c>
      <c r="AI1093">
        <v>66.422698588763581</v>
      </c>
      <c r="AJ1093">
        <v>0.56362728368737858</v>
      </c>
      <c r="AK1093">
        <v>0.56362735616088555</v>
      </c>
      <c r="AL1093">
        <v>0.56361062953883534</v>
      </c>
      <c r="AM1093">
        <v>0.5636438420554245</v>
      </c>
      <c r="AN1093">
        <v>0.98004044236161747</v>
      </c>
      <c r="AO1093">
        <v>0.98004044236161747</v>
      </c>
      <c r="AP1093">
        <v>0.98004044236161747</v>
      </c>
      <c r="AQ1093">
        <v>0.98004044236161747</v>
      </c>
      <c r="AR1093">
        <v>14.79327069789009</v>
      </c>
      <c r="AS1093">
        <v>14.79327069789009</v>
      </c>
      <c r="AT1093">
        <v>14.79327069789009</v>
      </c>
      <c r="AU1093">
        <v>14.79327069789009</v>
      </c>
      <c r="AV1093" t="str">
        <f>VLOOKUP(Sheet1[[#This Row],[NPDES ID2]],Combined_Sheet__Major_Only___2[[NPDES ID2]:[ECHO BFR]],3,FALSE)</f>
        <v>TX</v>
      </c>
      <c r="AW1093" t="s">
        <v>41</v>
      </c>
      <c r="AX1093" t="str">
        <f>VLOOKUP(Sheet1[[#This Row],[NPDES ID2]],Combined_Sheet__Major_Only___2[[NPDES ID2]:[ECHO BFR]],27,FALSE)</f>
        <v>-</v>
      </c>
      <c r="AY1093" t="str">
        <f>VLOOKUP(Sheet1[[#This Row],[NPDES ID2]],Combined_Sheet__Major_Only___2[[NPDES ID2]:[ECHO BFR]],28,FALSE)</f>
        <v>-</v>
      </c>
      <c r="AZ1093" t="str">
        <f>VLOOKUP(Sheet1[[#This Row],[NPDES ID2]],Combined_Sheet__Major_Only___2[[NPDES ID2]:[ECHO BFR]],29,FALSE)</f>
        <v>thickening</v>
      </c>
      <c r="BA1093">
        <f>VLOOKUP(Sheet1[[#This Row],[NPDES ID2]],Combined_Sheet__Major_Only___2[[NPDES ID2]:[ECHO BFR]],17,FALSE)</f>
        <v>29.546889</v>
      </c>
      <c r="BB1093">
        <f>VLOOKUP(Sheet1[[#This Row],[NPDES ID2]],Combined_Sheet__Major_Only___2[[NPDES ID2]:[ECHO BFR]],18,FALSE)</f>
        <v>-95.572999999999993</v>
      </c>
      <c r="BC1093" t="str">
        <f>IF(ISNUMBER(SEARCH("aerobic",$AW1093)),"aerobic","")</f>
        <v>aerobic</v>
      </c>
      <c r="BD1093" t="str">
        <f>IF(ISNUMBER(SEARCH("anaer",$AW1093)),"anaer","")</f>
        <v/>
      </c>
      <c r="BE1093" t="str">
        <f>IF(ISNUMBER(SEARCH("thickening",$AZ1093)),"thickening","")</f>
        <v>thickening</v>
      </c>
      <c r="BF1093" s="2" t="str">
        <f>IF(ISNUMBER(SEARCH("airDry",$AW1093)),"airDry","")</f>
        <v/>
      </c>
      <c r="BG1093" s="2" t="str">
        <f>IF(ISNUMBER(SEARCH("heatDry",$AY1093)),"heatDry","")</f>
        <v/>
      </c>
      <c r="BH1093" s="2" t="str">
        <f>IF(AND(ISNUMBER(SEARCH("aerobic",$AW1093)),ISNUMBER(SEARCH("anaer",$AW1093))),"Combined Aer and Anaer.","")</f>
        <v/>
      </c>
    </row>
    <row r="1094" spans="1:60" x14ac:dyDescent="0.25">
      <c r="A1094" s="4">
        <v>1039</v>
      </c>
      <c r="B1094" t="s">
        <v>5019</v>
      </c>
      <c r="C1094">
        <v>409.31</v>
      </c>
      <c r="D1094">
        <v>415.07607624579509</v>
      </c>
      <c r="E1094">
        <v>420.31711015749602</v>
      </c>
      <c r="F1094">
        <v>318.08932779980012</v>
      </c>
      <c r="G1094">
        <v>508.7186515647677</v>
      </c>
      <c r="H1094">
        <v>-119.7218804963338</v>
      </c>
      <c r="I1094">
        <v>-122.0768777818747</v>
      </c>
      <c r="J1094">
        <v>-137.83409916484729</v>
      </c>
      <c r="K1094">
        <v>-96.461841946814502</v>
      </c>
      <c r="L1094">
        <v>261.12789191140519</v>
      </c>
      <c r="M1094">
        <v>259.88358774335939</v>
      </c>
      <c r="N1094">
        <v>255.76089539624391</v>
      </c>
      <c r="O1094">
        <v>269.87368066729198</v>
      </c>
      <c r="P1094">
        <v>9.5932064342422603</v>
      </c>
      <c r="Q1094">
        <v>9.6839077553651371</v>
      </c>
      <c r="R1094">
        <v>7.9914797777682258</v>
      </c>
      <c r="S1094">
        <v>10.942831689624199</v>
      </c>
      <c r="T1094">
        <v>126216.999203552</v>
      </c>
      <c r="U1094">
        <v>126216.9053192869</v>
      </c>
      <c r="V1094">
        <v>126132.82282386989</v>
      </c>
      <c r="W1094">
        <v>126301.7573885483</v>
      </c>
      <c r="X1094">
        <v>8905.5940584861237</v>
      </c>
      <c r="Y1094">
        <v>8944.3667617336214</v>
      </c>
      <c r="Z1094">
        <v>8619.8358925935208</v>
      </c>
      <c r="AA1094">
        <v>9089.570565885906</v>
      </c>
      <c r="AB1094">
        <v>1586.1636647784881</v>
      </c>
      <c r="AC1094">
        <v>1568.9960104617751</v>
      </c>
      <c r="AD1094">
        <v>1345.0393097318531</v>
      </c>
      <c r="AE1094">
        <v>1863.877381704059</v>
      </c>
      <c r="AF1094">
        <v>62.523133575057287</v>
      </c>
      <c r="AG1094">
        <v>62.224451296699627</v>
      </c>
      <c r="AH1094">
        <v>61.239649087754657</v>
      </c>
      <c r="AI1094">
        <v>64.616608822037591</v>
      </c>
      <c r="AJ1094">
        <v>0.54026323320413572</v>
      </c>
      <c r="AK1094">
        <v>0.54026329930691031</v>
      </c>
      <c r="AL1094">
        <v>0.54024804513007474</v>
      </c>
      <c r="AM1094">
        <v>0.54027833390443913</v>
      </c>
      <c r="AN1094">
        <v>0.98005231569822304</v>
      </c>
      <c r="AO1094">
        <v>0.98005231569822315</v>
      </c>
      <c r="AP1094">
        <v>0.98005231569822315</v>
      </c>
      <c r="AQ1094">
        <v>0.98005231569822315</v>
      </c>
      <c r="AR1094">
        <v>13.633920032342701</v>
      </c>
      <c r="AS1094">
        <v>13.633920032342701</v>
      </c>
      <c r="AT1094">
        <v>13.633920032342701</v>
      </c>
      <c r="AU1094">
        <v>13.633920032342701</v>
      </c>
      <c r="AV1094" t="str">
        <f>VLOOKUP(Sheet1[[#This Row],[NPDES ID2]],Combined_Sheet__Major_Only___2[[NPDES ID2]:[ECHO BFR]],3,FALSE)</f>
        <v>IL</v>
      </c>
      <c r="AW1094" t="s">
        <v>41</v>
      </c>
      <c r="AX1094" t="str">
        <f>VLOOKUP(Sheet1[[#This Row],[NPDES ID2]],Combined_Sheet__Major_Only___2[[NPDES ID2]:[ECHO BFR]],27,FALSE)</f>
        <v>-</v>
      </c>
      <c r="AY1094" t="str">
        <f>VLOOKUP(Sheet1[[#This Row],[NPDES ID2]],Combined_Sheet__Major_Only___2[[NPDES ID2]:[ECHO BFR]],28,FALSE)</f>
        <v>-</v>
      </c>
      <c r="AZ1094" t="str">
        <f>VLOOKUP(Sheet1[[#This Row],[NPDES ID2]],Combined_Sheet__Major_Only___2[[NPDES ID2]:[ECHO BFR]],29,FALSE)</f>
        <v>thickening</v>
      </c>
      <c r="BA1094">
        <f>VLOOKUP(Sheet1[[#This Row],[NPDES ID2]],Combined_Sheet__Major_Only___2[[NPDES ID2]:[ECHO BFR]],17,FALSE)</f>
        <v>41.835900000000002</v>
      </c>
      <c r="BB1094">
        <f>VLOOKUP(Sheet1[[#This Row],[NPDES ID2]],Combined_Sheet__Major_Only___2[[NPDES ID2]:[ECHO BFR]],18,FALSE)</f>
        <v>-89.510300000000001</v>
      </c>
      <c r="BC1094" t="str">
        <f>IF(ISNUMBER(SEARCH("aerobic",$AW1094)),"aerobic","")</f>
        <v>aerobic</v>
      </c>
      <c r="BD1094" t="str">
        <f>IF(ISNUMBER(SEARCH("anaer",$AW1094)),"anaer","")</f>
        <v/>
      </c>
      <c r="BE1094" t="str">
        <f>IF(ISNUMBER(SEARCH("thickening",$AZ1094)),"thickening","")</f>
        <v>thickening</v>
      </c>
      <c r="BF1094" s="3" t="str">
        <f>IF(ISNUMBER(SEARCH("airDry",$AW1094)),"airDry","")</f>
        <v/>
      </c>
      <c r="BG1094" s="3" t="str">
        <f>IF(ISNUMBER(SEARCH("heatDry",$AY1094)),"heatDry","")</f>
        <v/>
      </c>
      <c r="BH1094" s="3" t="str">
        <f>IF(AND(ISNUMBER(SEARCH("aerobic",$AW1094)),ISNUMBER(SEARCH("anaer",$AW1094))),"Combined Aer and Anaer.","")</f>
        <v/>
      </c>
    </row>
    <row r="1095" spans="1:60" x14ac:dyDescent="0.25">
      <c r="A1095" s="4">
        <v>1027</v>
      </c>
      <c r="B1095" t="s">
        <v>4962</v>
      </c>
      <c r="C1095">
        <v>428.77179999999998</v>
      </c>
      <c r="D1095">
        <v>415.58414049804787</v>
      </c>
      <c r="E1095">
        <v>420.94168640630608</v>
      </c>
      <c r="F1095">
        <v>317.99889689152621</v>
      </c>
      <c r="G1095">
        <v>507.61957906657858</v>
      </c>
      <c r="H1095">
        <v>-122.1470675449128</v>
      </c>
      <c r="I1095">
        <v>-124.610427179742</v>
      </c>
      <c r="J1095">
        <v>-140.54063105757399</v>
      </c>
      <c r="K1095">
        <v>-99.027583302087052</v>
      </c>
      <c r="L1095">
        <v>268.45940802940657</v>
      </c>
      <c r="M1095">
        <v>267.11574469201821</v>
      </c>
      <c r="N1095">
        <v>262.66366569172078</v>
      </c>
      <c r="O1095">
        <v>277.9037975078553</v>
      </c>
      <c r="P1095">
        <v>10.059899235838669</v>
      </c>
      <c r="Q1095">
        <v>10.14031200239975</v>
      </c>
      <c r="R1095">
        <v>8.4011570103359041</v>
      </c>
      <c r="S1095">
        <v>11.46285929709555</v>
      </c>
      <c r="T1095">
        <v>126422.74283650549</v>
      </c>
      <c r="U1095">
        <v>126422.648801399</v>
      </c>
      <c r="V1095">
        <v>126338.4312129008</v>
      </c>
      <c r="W1095">
        <v>126507.63720019509</v>
      </c>
      <c r="X1095">
        <v>9089.3425632138024</v>
      </c>
      <c r="Y1095">
        <v>9130.9979392405057</v>
      </c>
      <c r="Z1095">
        <v>8783.0684019590699</v>
      </c>
      <c r="AA1095">
        <v>9286.6279998089667</v>
      </c>
      <c r="AB1095">
        <v>1668.99529208998</v>
      </c>
      <c r="AC1095">
        <v>1649.03597140542</v>
      </c>
      <c r="AD1095">
        <v>1407.819044929709</v>
      </c>
      <c r="AE1095">
        <v>1969.232921712608</v>
      </c>
      <c r="AF1095">
        <v>61.361098268975077</v>
      </c>
      <c r="AG1095">
        <v>61.053194905370759</v>
      </c>
      <c r="AH1095">
        <v>60.038009293828793</v>
      </c>
      <c r="AI1095">
        <v>63.519180634158829</v>
      </c>
      <c r="AJ1095">
        <v>0.52607474494566109</v>
      </c>
      <c r="AK1095">
        <v>0.52607481342815787</v>
      </c>
      <c r="AL1095">
        <v>0.52605900735973921</v>
      </c>
      <c r="AM1095">
        <v>0.52609039202896091</v>
      </c>
      <c r="AN1095">
        <v>0.98008385174561896</v>
      </c>
      <c r="AO1095">
        <v>0.98008385174561907</v>
      </c>
      <c r="AP1095">
        <v>0.98008385174561907</v>
      </c>
      <c r="AQ1095">
        <v>0.98008385174561907</v>
      </c>
      <c r="AR1095">
        <v>13.148800241915829</v>
      </c>
      <c r="AS1095">
        <v>13.14880024191584</v>
      </c>
      <c r="AT1095">
        <v>13.14880024191584</v>
      </c>
      <c r="AU1095">
        <v>13.14880024191584</v>
      </c>
      <c r="AV1095" t="str">
        <f>VLOOKUP(Sheet1[[#This Row],[NPDES ID2]],Combined_Sheet__Major_Only___2[[NPDES ID2]:[ECHO BFR]],3,FALSE)</f>
        <v>KY</v>
      </c>
      <c r="AW1095" t="s">
        <v>41</v>
      </c>
      <c r="AX1095" t="str">
        <f>VLOOKUP(Sheet1[[#This Row],[NPDES ID2]],Combined_Sheet__Major_Only___2[[NPDES ID2]:[ECHO BFR]],27,FALSE)</f>
        <v>-</v>
      </c>
      <c r="AY1095" t="str">
        <f>VLOOKUP(Sheet1[[#This Row],[NPDES ID2]],Combined_Sheet__Major_Only___2[[NPDES ID2]:[ECHO BFR]],28,FALSE)</f>
        <v>-</v>
      </c>
      <c r="AZ1095" t="str">
        <f>VLOOKUP(Sheet1[[#This Row],[NPDES ID2]],Combined_Sheet__Major_Only___2[[NPDES ID2]:[ECHO BFR]],29,FALSE)</f>
        <v>thickening</v>
      </c>
      <c r="BA1095">
        <f>VLOOKUP(Sheet1[[#This Row],[NPDES ID2]],Combined_Sheet__Major_Only___2[[NPDES ID2]:[ECHO BFR]],17,FALSE)</f>
        <v>36.856732000000001</v>
      </c>
      <c r="BB1095">
        <f>VLOOKUP(Sheet1[[#This Row],[NPDES ID2]],Combined_Sheet__Major_Only___2[[NPDES ID2]:[ECHO BFR]],18,FALSE)</f>
        <v>-86.889048000000003</v>
      </c>
      <c r="BC1095" t="str">
        <f>IF(ISNUMBER(SEARCH("aerobic",$AW1095)),"aerobic","")</f>
        <v>aerobic</v>
      </c>
      <c r="BD1095" t="str">
        <f>IF(ISNUMBER(SEARCH("anaer",$AW1095)),"anaer","")</f>
        <v/>
      </c>
      <c r="BE1095" t="str">
        <f>IF(ISNUMBER(SEARCH("thickening",$AZ1095)),"thickening","")</f>
        <v>thickening</v>
      </c>
      <c r="BF1095" s="3" t="str">
        <f>IF(ISNUMBER(SEARCH("airDry",$AW1095)),"airDry","")</f>
        <v/>
      </c>
      <c r="BG1095" s="3" t="str">
        <f>IF(ISNUMBER(SEARCH("heatDry",$AY1095)),"heatDry","")</f>
        <v/>
      </c>
      <c r="BH1095" s="3" t="str">
        <f>IF(AND(ISNUMBER(SEARCH("aerobic",$AW1095)),ISNUMBER(SEARCH("anaer",$AW1095))),"Combined Aer and Anaer.","")</f>
        <v/>
      </c>
    </row>
    <row r="1096" spans="1:60" x14ac:dyDescent="0.25">
      <c r="A1096" s="4">
        <v>2584</v>
      </c>
      <c r="B1096" t="s">
        <v>11971</v>
      </c>
      <c r="C1096">
        <v>78.2</v>
      </c>
      <c r="D1096">
        <v>1405.678417801467</v>
      </c>
      <c r="E1096">
        <v>1405.137425750517</v>
      </c>
      <c r="F1096">
        <v>985.26707498573342</v>
      </c>
      <c r="G1096">
        <v>1853.5112414170089</v>
      </c>
      <c r="H1096">
        <v>-121.5360220210288</v>
      </c>
      <c r="I1096">
        <v>-123.9145326355838</v>
      </c>
      <c r="J1096">
        <v>-139.88087479841741</v>
      </c>
      <c r="K1096">
        <v>-98.230757023170284</v>
      </c>
      <c r="L1096">
        <v>49.254987571343811</v>
      </c>
      <c r="M1096">
        <v>49.012082970100643</v>
      </c>
      <c r="N1096">
        <v>48.208146612696503</v>
      </c>
      <c r="O1096">
        <v>50.96116075980401</v>
      </c>
      <c r="P1096">
        <v>1.8341844373769161</v>
      </c>
      <c r="Q1096">
        <v>1.849052626274819</v>
      </c>
      <c r="R1096">
        <v>1.530522275462711</v>
      </c>
      <c r="S1096">
        <v>2.0929259836354688</v>
      </c>
      <c r="T1096">
        <v>126571.04066032069</v>
      </c>
      <c r="U1096">
        <v>126570.94651648949</v>
      </c>
      <c r="V1096">
        <v>126486.63155433429</v>
      </c>
      <c r="W1096">
        <v>126656.0331801651</v>
      </c>
      <c r="X1096">
        <v>9045.782084337121</v>
      </c>
      <c r="Y1096">
        <v>9086.5955479559343</v>
      </c>
      <c r="Z1096">
        <v>8745.630209004481</v>
      </c>
      <c r="AA1096">
        <v>9239.05380610672</v>
      </c>
      <c r="AB1096">
        <v>1630.3128679008021</v>
      </c>
      <c r="AC1096">
        <v>1611.744602196804</v>
      </c>
      <c r="AD1096">
        <v>1379.389607424795</v>
      </c>
      <c r="AE1096">
        <v>1918.2460923362121</v>
      </c>
      <c r="AF1096">
        <v>61.726576417385168</v>
      </c>
      <c r="AG1096">
        <v>61.422023954330108</v>
      </c>
      <c r="AH1096">
        <v>60.414967828329601</v>
      </c>
      <c r="AI1096">
        <v>63.864651426695161</v>
      </c>
      <c r="AJ1096">
        <v>0.53053664037230774</v>
      </c>
      <c r="AK1096">
        <v>0.53053665292472774</v>
      </c>
      <c r="AL1096">
        <v>0.53053376256767482</v>
      </c>
      <c r="AM1096">
        <v>0.53053950154707208</v>
      </c>
      <c r="AN1096">
        <v>0.98010652082539362</v>
      </c>
      <c r="AO1096">
        <v>0.98010652082539385</v>
      </c>
      <c r="AP1096">
        <v>0.98010652082539385</v>
      </c>
      <c r="AQ1096">
        <v>0.98010652082539385</v>
      </c>
      <c r="AR1096">
        <v>13.36881821149586</v>
      </c>
      <c r="AS1096">
        <v>13.36881821149586</v>
      </c>
      <c r="AT1096">
        <v>13.36881821149586</v>
      </c>
      <c r="AU1096">
        <v>13.36881821149586</v>
      </c>
      <c r="AV1096" t="str">
        <f>VLOOKUP(Sheet1[[#This Row],[NPDES ID2]],Combined_Sheet__Major_Only___2[[NPDES ID2]:[ECHO BFR]],3,FALSE)</f>
        <v>LA</v>
      </c>
      <c r="AW1096" t="s">
        <v>41</v>
      </c>
      <c r="AX1096" t="str">
        <f>VLOOKUP(Sheet1[[#This Row],[NPDES ID2]],Combined_Sheet__Major_Only___2[[NPDES ID2]:[ECHO BFR]],27,FALSE)</f>
        <v>-</v>
      </c>
      <c r="AY1096" t="str">
        <f>VLOOKUP(Sheet1[[#This Row],[NPDES ID2]],Combined_Sheet__Major_Only___2[[NPDES ID2]:[ECHO BFR]],28,FALSE)</f>
        <v>-</v>
      </c>
      <c r="AZ1096" t="str">
        <f>VLOOKUP(Sheet1[[#This Row],[NPDES ID2]],Combined_Sheet__Major_Only___2[[NPDES ID2]:[ECHO BFR]],29,FALSE)</f>
        <v>thickening</v>
      </c>
      <c r="BA1096">
        <f>VLOOKUP(Sheet1[[#This Row],[NPDES ID2]],Combined_Sheet__Major_Only___2[[NPDES ID2]:[ECHO BFR]],17,FALSE)</f>
        <v>30.125209000000002</v>
      </c>
      <c r="BB1096">
        <f>VLOOKUP(Sheet1[[#This Row],[NPDES ID2]],Combined_Sheet__Major_Only___2[[NPDES ID2]:[ECHO BFR]],18,FALSE)</f>
        <v>-93.289597999999998</v>
      </c>
      <c r="BC1096" t="str">
        <f>IF(ISNUMBER(SEARCH("aerobic",$AW1096)),"aerobic","")</f>
        <v>aerobic</v>
      </c>
      <c r="BD1096" t="str">
        <f>IF(ISNUMBER(SEARCH("anaer",$AW1096)),"anaer","")</f>
        <v/>
      </c>
      <c r="BE1096" t="str">
        <f>IF(ISNUMBER(SEARCH("thickening",$AZ1096)),"thickening","")</f>
        <v>thickening</v>
      </c>
      <c r="BF1096" s="2" t="str">
        <f>IF(ISNUMBER(SEARCH("airDry",$AW1096)),"airDry","")</f>
        <v/>
      </c>
      <c r="BG1096" s="2" t="str">
        <f>IF(ISNUMBER(SEARCH("heatDry",$AY1096)),"heatDry","")</f>
        <v/>
      </c>
      <c r="BH1096" s="2" t="str">
        <f>IF(AND(ISNUMBER(SEARCH("aerobic",$AW1096)),ISNUMBER(SEARCH("anaer",$AW1096))),"Combined Aer and Anaer.","")</f>
        <v/>
      </c>
    </row>
    <row r="1097" spans="1:60" x14ac:dyDescent="0.25">
      <c r="A1097" s="4">
        <v>1522</v>
      </c>
      <c r="B1097" t="s">
        <v>7166</v>
      </c>
      <c r="C1097">
        <v>99.82</v>
      </c>
      <c r="D1097">
        <v>1092.15235535953</v>
      </c>
      <c r="E1097">
        <v>1091.3937851794431</v>
      </c>
      <c r="F1097">
        <v>771.28301717011493</v>
      </c>
      <c r="G1097">
        <v>1435.257963246376</v>
      </c>
      <c r="H1097">
        <v>-117.3578036311951</v>
      </c>
      <c r="I1097">
        <v>-119.6530632341853</v>
      </c>
      <c r="J1097">
        <v>-135.25149817976191</v>
      </c>
      <c r="K1097">
        <v>-93.841592519869963</v>
      </c>
      <c r="L1097">
        <v>64.946375745672313</v>
      </c>
      <c r="M1097">
        <v>64.652751075899033</v>
      </c>
      <c r="N1097">
        <v>63.680877071317788</v>
      </c>
      <c r="O1097">
        <v>67.008900009906398</v>
      </c>
      <c r="P1097">
        <v>2.336934656228089</v>
      </c>
      <c r="Q1097">
        <v>2.364192041912863</v>
      </c>
      <c r="R1097">
        <v>1.941522626569276</v>
      </c>
      <c r="S1097">
        <v>2.6628566934974751</v>
      </c>
      <c r="T1097">
        <v>126675.71371628239</v>
      </c>
      <c r="U1097">
        <v>126675.61949570981</v>
      </c>
      <c r="V1097">
        <v>126591.23580430439</v>
      </c>
      <c r="W1097">
        <v>126760.77551768741</v>
      </c>
      <c r="X1097">
        <v>8763.7212280477906</v>
      </c>
      <c r="Y1097">
        <v>8799.8144359879498</v>
      </c>
      <c r="Z1097">
        <v>8497.0415288733602</v>
      </c>
      <c r="AA1097">
        <v>8935.3151142375318</v>
      </c>
      <c r="AB1097">
        <v>1388.508429446774</v>
      </c>
      <c r="AC1097">
        <v>1377.1726042825139</v>
      </c>
      <c r="AD1097">
        <v>1199.265856438099</v>
      </c>
      <c r="AE1097">
        <v>1603.974835119596</v>
      </c>
      <c r="AF1097">
        <v>63.762694932153522</v>
      </c>
      <c r="AG1097">
        <v>63.474241277579253</v>
      </c>
      <c r="AH1097">
        <v>62.52063547224769</v>
      </c>
      <c r="AI1097">
        <v>65.787491747987858</v>
      </c>
      <c r="AJ1097">
        <v>0.55540440839735949</v>
      </c>
      <c r="AK1097">
        <v>0.55540442440651527</v>
      </c>
      <c r="AL1097">
        <v>0.55540073767284115</v>
      </c>
      <c r="AM1097">
        <v>0.55540805791495107</v>
      </c>
      <c r="AN1097">
        <v>0.9801224903004373</v>
      </c>
      <c r="AO1097">
        <v>0.98012249030043741</v>
      </c>
      <c r="AP1097">
        <v>0.98012249030043741</v>
      </c>
      <c r="AQ1097">
        <v>0.98012249030043741</v>
      </c>
      <c r="AR1097">
        <v>14.901433390019101</v>
      </c>
      <c r="AS1097">
        <v>14.901433390019101</v>
      </c>
      <c r="AT1097">
        <v>14.901433390019101</v>
      </c>
      <c r="AU1097">
        <v>14.901433390019101</v>
      </c>
      <c r="AV1097" t="str">
        <f>VLOOKUP(Sheet1[[#This Row],[NPDES ID2]],Combined_Sheet__Major_Only___2[[NPDES ID2]:[ECHO BFR]],3,FALSE)</f>
        <v>IL</v>
      </c>
      <c r="AW1097" t="s">
        <v>41</v>
      </c>
      <c r="AX1097" t="str">
        <f>VLOOKUP(Sheet1[[#This Row],[NPDES ID2]],Combined_Sheet__Major_Only___2[[NPDES ID2]:[ECHO BFR]],27,FALSE)</f>
        <v>-</v>
      </c>
      <c r="AY1097" t="str">
        <f>VLOOKUP(Sheet1[[#This Row],[NPDES ID2]],Combined_Sheet__Major_Only___2[[NPDES ID2]:[ECHO BFR]],28,FALSE)</f>
        <v>-</v>
      </c>
      <c r="AZ1097" t="str">
        <f>VLOOKUP(Sheet1[[#This Row],[NPDES ID2]],Combined_Sheet__Major_Only___2[[NPDES ID2]:[ECHO BFR]],29,FALSE)</f>
        <v>thickening</v>
      </c>
      <c r="BA1097">
        <f>VLOOKUP(Sheet1[[#This Row],[NPDES ID2]],Combined_Sheet__Major_Only___2[[NPDES ID2]:[ECHO BFR]],17,FALSE)</f>
        <v>42.395538000000002</v>
      </c>
      <c r="BB1097">
        <f>VLOOKUP(Sheet1[[#This Row],[NPDES ID2]],Combined_Sheet__Major_Only___2[[NPDES ID2]:[ECHO BFR]],18,FALSE)</f>
        <v>-90.441029999999998</v>
      </c>
      <c r="BC1097" t="str">
        <f>IF(ISNUMBER(SEARCH("aerobic",$AW1097)),"aerobic","")</f>
        <v>aerobic</v>
      </c>
      <c r="BD1097" t="str">
        <f>IF(ISNUMBER(SEARCH("anaer",$AW1097)),"anaer","")</f>
        <v/>
      </c>
      <c r="BE1097" t="str">
        <f>IF(ISNUMBER(SEARCH("thickening",$AZ1097)),"thickening","")</f>
        <v>thickening</v>
      </c>
      <c r="BF1097" s="2" t="str">
        <f>IF(ISNUMBER(SEARCH("airDry",$AW1097)),"airDry","")</f>
        <v/>
      </c>
      <c r="BG1097" s="2" t="str">
        <f>IF(ISNUMBER(SEARCH("heatDry",$AY1097)),"heatDry","")</f>
        <v/>
      </c>
      <c r="BH1097" s="2" t="str">
        <f>IF(AND(ISNUMBER(SEARCH("aerobic",$AW1097)),ISNUMBER(SEARCH("anaer",$AW1097))),"Combined Aer and Anaer.","")</f>
        <v/>
      </c>
    </row>
    <row r="1098" spans="1:60" x14ac:dyDescent="0.25">
      <c r="A1098" s="4">
        <v>2477</v>
      </c>
      <c r="B1098" t="s">
        <v>11529</v>
      </c>
      <c r="C1098">
        <v>202.3</v>
      </c>
      <c r="D1098">
        <v>587.52605967913723</v>
      </c>
      <c r="E1098">
        <v>585.51980071054368</v>
      </c>
      <c r="F1098">
        <v>430.63235452804702</v>
      </c>
      <c r="G1098">
        <v>760.98484026947472</v>
      </c>
      <c r="H1098">
        <v>-112.1647886016985</v>
      </c>
      <c r="I1098">
        <v>-114.6452160965992</v>
      </c>
      <c r="J1098">
        <v>-130.57810631238459</v>
      </c>
      <c r="K1098">
        <v>-88.417723512897126</v>
      </c>
      <c r="L1098">
        <v>137.20324917289591</v>
      </c>
      <c r="M1098">
        <v>136.65252524731</v>
      </c>
      <c r="N1098">
        <v>134.82895152667501</v>
      </c>
      <c r="O1098">
        <v>141.07266196362971</v>
      </c>
      <c r="P1098">
        <v>4.7242003675027693</v>
      </c>
      <c r="Q1098">
        <v>4.787601390113128</v>
      </c>
      <c r="R1098">
        <v>3.8800578929801461</v>
      </c>
      <c r="S1098">
        <v>5.4233393976590039</v>
      </c>
      <c r="T1098">
        <v>127068.3971972463</v>
      </c>
      <c r="U1098">
        <v>127068.3026887772</v>
      </c>
      <c r="V1098">
        <v>126983.66115794019</v>
      </c>
      <c r="W1098">
        <v>127153.7189100887</v>
      </c>
      <c r="X1098">
        <v>8432.8870787914348</v>
      </c>
      <c r="Y1098">
        <v>8463.4737349315965</v>
      </c>
      <c r="Z1098">
        <v>8205.0302598429007</v>
      </c>
      <c r="AA1098">
        <v>8579.4546906148171</v>
      </c>
      <c r="AB1098">
        <v>1492.2431923985739</v>
      </c>
      <c r="AC1098">
        <v>1478.34750717458</v>
      </c>
      <c r="AD1098">
        <v>1268.4149880010621</v>
      </c>
      <c r="AE1098">
        <v>1755.883801987871</v>
      </c>
      <c r="AF1098">
        <v>66.466258026800702</v>
      </c>
      <c r="AG1098">
        <v>66.199080778238724</v>
      </c>
      <c r="AH1098">
        <v>65.316865862413394</v>
      </c>
      <c r="AI1098">
        <v>68.340450643728488</v>
      </c>
      <c r="AJ1098">
        <v>0.58844883618928234</v>
      </c>
      <c r="AK1098">
        <v>0.58844887099845744</v>
      </c>
      <c r="AL1098">
        <v>0.58844084947372466</v>
      </c>
      <c r="AM1098">
        <v>0.5884567768265121</v>
      </c>
      <c r="AN1098">
        <v>0.98018217234219662</v>
      </c>
      <c r="AO1098">
        <v>0.98018217234219662</v>
      </c>
      <c r="AP1098">
        <v>0.98018217234219662</v>
      </c>
      <c r="AQ1098">
        <v>0.98018217234219662</v>
      </c>
      <c r="AR1098">
        <v>14.54859703441721</v>
      </c>
      <c r="AS1098">
        <v>14.54859703441721</v>
      </c>
      <c r="AT1098">
        <v>14.54859703441721</v>
      </c>
      <c r="AU1098">
        <v>14.54859703441721</v>
      </c>
      <c r="AV1098" t="str">
        <f>VLOOKUP(Sheet1[[#This Row],[NPDES ID2]],Combined_Sheet__Major_Only___2[[NPDES ID2]:[ECHO BFR]],3,FALSE)</f>
        <v>FL</v>
      </c>
      <c r="AW1098" t="s">
        <v>41</v>
      </c>
      <c r="AX1098" t="str">
        <f>VLOOKUP(Sheet1[[#This Row],[NPDES ID2]],Combined_Sheet__Major_Only___2[[NPDES ID2]:[ECHO BFR]],27,FALSE)</f>
        <v>-</v>
      </c>
      <c r="AY1098" t="str">
        <f>VLOOKUP(Sheet1[[#This Row],[NPDES ID2]],Combined_Sheet__Major_Only___2[[NPDES ID2]:[ECHO BFR]],28,FALSE)</f>
        <v>-</v>
      </c>
      <c r="AZ1098" t="str">
        <f>VLOOKUP(Sheet1[[#This Row],[NPDES ID2]],Combined_Sheet__Major_Only___2[[NPDES ID2]:[ECHO BFR]],29,FALSE)</f>
        <v>preliminaryOps, thickening</v>
      </c>
      <c r="BA1098">
        <f>VLOOKUP(Sheet1[[#This Row],[NPDES ID2]],Combined_Sheet__Major_Only___2[[NPDES ID2]:[ECHO BFR]],17,FALSE)</f>
        <v>30.307919999999999</v>
      </c>
      <c r="BB1098">
        <f>VLOOKUP(Sheet1[[#This Row],[NPDES ID2]],Combined_Sheet__Major_Only___2[[NPDES ID2]:[ECHO BFR]],18,FALSE)</f>
        <v>-82.992050000000006</v>
      </c>
      <c r="BC1098" t="str">
        <f>IF(ISNUMBER(SEARCH("aerobic",$AW1098)),"aerobic","")</f>
        <v>aerobic</v>
      </c>
      <c r="BD1098" t="str">
        <f>IF(ISNUMBER(SEARCH("anaer",$AW1098)),"anaer","")</f>
        <v/>
      </c>
      <c r="BE1098" t="str">
        <f>IF(ISNUMBER(SEARCH("thickening",$AZ1098)),"thickening","")</f>
        <v>thickening</v>
      </c>
      <c r="BF1098" s="3" t="str">
        <f>IF(ISNUMBER(SEARCH("airDry",$AW1098)),"airDry","")</f>
        <v/>
      </c>
      <c r="BG1098" s="3" t="str">
        <f>IF(ISNUMBER(SEARCH("heatDry",$AY1098)),"heatDry","")</f>
        <v/>
      </c>
      <c r="BH1098" s="3" t="str">
        <f>IF(AND(ISNUMBER(SEARCH("aerobic",$AW1098)),ISNUMBER(SEARCH("anaer",$AW1098))),"Combined Aer and Anaer.","")</f>
        <v/>
      </c>
    </row>
    <row r="1099" spans="1:60" x14ac:dyDescent="0.25">
      <c r="A1099" s="4">
        <v>1278</v>
      </c>
      <c r="B1099" t="s">
        <v>6093</v>
      </c>
      <c r="C1099">
        <v>194.09100000000001</v>
      </c>
      <c r="D1099">
        <v>606.39069515908716</v>
      </c>
      <c r="E1099">
        <v>604.5255068008139</v>
      </c>
      <c r="F1099">
        <v>443.12171615456731</v>
      </c>
      <c r="G1099">
        <v>786.29730205967189</v>
      </c>
      <c r="H1099">
        <v>-112.2992157434457</v>
      </c>
      <c r="I1099">
        <v>-114.7706557621388</v>
      </c>
      <c r="J1099">
        <v>-130.69875510208141</v>
      </c>
      <c r="K1099">
        <v>-88.55722507848499</v>
      </c>
      <c r="L1099">
        <v>131.49242497090361</v>
      </c>
      <c r="M1099">
        <v>130.96290595560291</v>
      </c>
      <c r="N1099">
        <v>129.20958195146179</v>
      </c>
      <c r="O1099">
        <v>135.21280538084531</v>
      </c>
      <c r="P1099">
        <v>4.5328105747042571</v>
      </c>
      <c r="Q1099">
        <v>4.5934248297817604</v>
      </c>
      <c r="R1099">
        <v>3.7241594053923519</v>
      </c>
      <c r="S1099">
        <v>5.2021811782319531</v>
      </c>
      <c r="T1099">
        <v>127220.7854855601</v>
      </c>
      <c r="U1099">
        <v>127220.6908653672</v>
      </c>
      <c r="V1099">
        <v>127135.94927503821</v>
      </c>
      <c r="W1099">
        <v>127306.20806197581</v>
      </c>
      <c r="X1099">
        <v>8452.2161709620741</v>
      </c>
      <c r="Y1099">
        <v>8482.9806327548395</v>
      </c>
      <c r="Z1099">
        <v>8223.0930206781813</v>
      </c>
      <c r="AA1099">
        <v>8599.5974014602343</v>
      </c>
      <c r="AB1099">
        <v>1580.298630728752</v>
      </c>
      <c r="AC1099">
        <v>1563.6996108611411</v>
      </c>
      <c r="AD1099">
        <v>1331.1150810560989</v>
      </c>
      <c r="AE1099">
        <v>1876.811531595732</v>
      </c>
      <c r="AF1099">
        <v>66.393854268909379</v>
      </c>
      <c r="AG1099">
        <v>66.1261106420923</v>
      </c>
      <c r="AH1099">
        <v>65.241971527608456</v>
      </c>
      <c r="AI1099">
        <v>68.272084305922107</v>
      </c>
      <c r="AJ1099">
        <v>0.58756352596412031</v>
      </c>
      <c r="AK1099">
        <v>0.58756355982219111</v>
      </c>
      <c r="AL1099">
        <v>0.58755575773546431</v>
      </c>
      <c r="AM1099">
        <v>0.58757124937186678</v>
      </c>
      <c r="AN1099">
        <v>0.9802052366789451</v>
      </c>
      <c r="AO1099">
        <v>0.98020523667894555</v>
      </c>
      <c r="AP1099">
        <v>0.98020523667894555</v>
      </c>
      <c r="AQ1099">
        <v>0.98020523667894555</v>
      </c>
      <c r="AR1099">
        <v>14.082715779238599</v>
      </c>
      <c r="AS1099">
        <v>14.082715779238599</v>
      </c>
      <c r="AT1099">
        <v>14.082715779238599</v>
      </c>
      <c r="AU1099">
        <v>14.082715779238599</v>
      </c>
      <c r="AV1099" t="str">
        <f>VLOOKUP(Sheet1[[#This Row],[NPDES ID2]],Combined_Sheet__Major_Only___2[[NPDES ID2]:[ECHO BFR]],3,FALSE)</f>
        <v>IN</v>
      </c>
      <c r="AW1099" t="s">
        <v>41</v>
      </c>
      <c r="AX1099" t="str">
        <f>VLOOKUP(Sheet1[[#This Row],[NPDES ID2]],Combined_Sheet__Major_Only___2[[NPDES ID2]:[ECHO BFR]],27,FALSE)</f>
        <v>-</v>
      </c>
      <c r="AY1099" t="str">
        <f>VLOOKUP(Sheet1[[#This Row],[NPDES ID2]],Combined_Sheet__Major_Only___2[[NPDES ID2]:[ECHO BFR]],28,FALSE)</f>
        <v>-</v>
      </c>
      <c r="AZ1099" t="str">
        <f>VLOOKUP(Sheet1[[#This Row],[NPDES ID2]],Combined_Sheet__Major_Only___2[[NPDES ID2]:[ECHO BFR]],29,FALSE)</f>
        <v>thickening, preliminaryOps</v>
      </c>
      <c r="BA1099">
        <f>VLOOKUP(Sheet1[[#This Row],[NPDES ID2]],Combined_Sheet__Major_Only___2[[NPDES ID2]:[ECHO BFR]],17,FALSE)</f>
        <v>40.417110999999998</v>
      </c>
      <c r="BB1099">
        <f>VLOOKUP(Sheet1[[#This Row],[NPDES ID2]],Combined_Sheet__Major_Only___2[[NPDES ID2]:[ECHO BFR]],18,FALSE)</f>
        <v>-84.992889000000005</v>
      </c>
      <c r="BC1099" t="str">
        <f>IF(ISNUMBER(SEARCH("aerobic",$AW1099)),"aerobic","")</f>
        <v>aerobic</v>
      </c>
      <c r="BD1099" t="str">
        <f>IF(ISNUMBER(SEARCH("anaer",$AW1099)),"anaer","")</f>
        <v/>
      </c>
      <c r="BE1099" t="str">
        <f>IF(ISNUMBER(SEARCH("thickening",$AZ1099)),"thickening","")</f>
        <v>thickening</v>
      </c>
      <c r="BF1099" s="2" t="str">
        <f>IF(ISNUMBER(SEARCH("airDry",$AW1099)),"airDry","")</f>
        <v/>
      </c>
      <c r="BG1099" s="2" t="str">
        <f>IF(ISNUMBER(SEARCH("heatDry",$AY1099)),"heatDry","")</f>
        <v/>
      </c>
      <c r="BH1099" s="2" t="str">
        <f>IF(AND(ISNUMBER(SEARCH("aerobic",$AW1099)),ISNUMBER(SEARCH("anaer",$AW1099))),"Combined Aer and Anaer.","")</f>
        <v/>
      </c>
    </row>
    <row r="1100" spans="1:60" x14ac:dyDescent="0.25">
      <c r="A1100" s="4">
        <v>390</v>
      </c>
      <c r="B1100" t="s">
        <v>1967</v>
      </c>
      <c r="C1100">
        <v>715.8</v>
      </c>
      <c r="D1100">
        <v>382.42481689498578</v>
      </c>
      <c r="E1100">
        <v>380.9555581090342</v>
      </c>
      <c r="F1100">
        <v>317.20989686026729</v>
      </c>
      <c r="G1100">
        <v>449.86933985580498</v>
      </c>
      <c r="H1100">
        <v>-123.3385835042977</v>
      </c>
      <c r="I1100">
        <v>-125.9136537397701</v>
      </c>
      <c r="J1100">
        <v>-141.8493834736889</v>
      </c>
      <c r="K1100">
        <v>-100.42002920849301</v>
      </c>
      <c r="L1100">
        <v>443.6217659075935</v>
      </c>
      <c r="M1100">
        <v>441.34394284639319</v>
      </c>
      <c r="N1100">
        <v>433.78945567733342</v>
      </c>
      <c r="O1100">
        <v>459.64147519929958</v>
      </c>
      <c r="P1100">
        <v>16.803149505447688</v>
      </c>
      <c r="Q1100">
        <v>16.954926875180561</v>
      </c>
      <c r="R1100">
        <v>14.051427197467</v>
      </c>
      <c r="S1100">
        <v>19.134226626984081</v>
      </c>
      <c r="T1100">
        <v>127904.01121412691</v>
      </c>
      <c r="U1100">
        <v>127903.91609302579</v>
      </c>
      <c r="V1100">
        <v>127818.725890667</v>
      </c>
      <c r="W1100">
        <v>127989.8860076327</v>
      </c>
      <c r="X1100">
        <v>9290.3168996056847</v>
      </c>
      <c r="Y1100">
        <v>9334.0452033208858</v>
      </c>
      <c r="Z1100">
        <v>8969.0393458813451</v>
      </c>
      <c r="AA1100">
        <v>9497.3651042333076</v>
      </c>
      <c r="AB1100">
        <v>1866.07768029104</v>
      </c>
      <c r="AC1100">
        <v>1838.957106850773</v>
      </c>
      <c r="AD1100">
        <v>1550.039509939817</v>
      </c>
      <c r="AE1100">
        <v>2235.0306945773659</v>
      </c>
      <c r="AF1100">
        <v>60.739667755781483</v>
      </c>
      <c r="AG1100">
        <v>60.426455480297278</v>
      </c>
      <c r="AH1100">
        <v>59.396224589145859</v>
      </c>
      <c r="AI1100">
        <v>62.932029433895799</v>
      </c>
      <c r="AJ1100">
        <v>0.51848940301027713</v>
      </c>
      <c r="AK1100">
        <v>0.51848951891735107</v>
      </c>
      <c r="AL1100">
        <v>0.51846271152378143</v>
      </c>
      <c r="AM1100">
        <v>0.51851594165775394</v>
      </c>
      <c r="AN1100">
        <v>0.98030798805225705</v>
      </c>
      <c r="AO1100">
        <v>0.98030798805225683</v>
      </c>
      <c r="AP1100">
        <v>0.98030798805225683</v>
      </c>
      <c r="AQ1100">
        <v>0.98030798805225683</v>
      </c>
      <c r="AR1100">
        <v>12.38070284843428</v>
      </c>
      <c r="AS1100">
        <v>12.38070284843427</v>
      </c>
      <c r="AT1100">
        <v>12.38070284843427</v>
      </c>
      <c r="AU1100">
        <v>12.38070284843427</v>
      </c>
      <c r="AV1100" t="str">
        <f>VLOOKUP(Sheet1[[#This Row],[NPDES ID2]],Combined_Sheet__Major_Only___2[[NPDES ID2]:[ECHO BFR]],3,FALSE)</f>
        <v>OR</v>
      </c>
      <c r="AW1100" t="s">
        <v>41</v>
      </c>
      <c r="AX1100" t="str">
        <f>VLOOKUP(Sheet1[[#This Row],[NPDES ID2]],Combined_Sheet__Major_Only___2[[NPDES ID2]:[ECHO BFR]],27,FALSE)</f>
        <v>-</v>
      </c>
      <c r="AY1100" t="str">
        <f>VLOOKUP(Sheet1[[#This Row],[NPDES ID2]],Combined_Sheet__Major_Only___2[[NPDES ID2]:[ECHO BFR]],28,FALSE)</f>
        <v>thermoAerobicDigest</v>
      </c>
      <c r="AZ1100" t="str">
        <f>VLOOKUP(Sheet1[[#This Row],[NPDES ID2]],Combined_Sheet__Major_Only___2[[NPDES ID2]:[ECHO BFR]],29,FALSE)</f>
        <v>thickening</v>
      </c>
      <c r="BA1100">
        <f>VLOOKUP(Sheet1[[#This Row],[NPDES ID2]],Combined_Sheet__Major_Only___2[[NPDES ID2]:[ECHO BFR]],17,FALSE)</f>
        <v>45.222715000000001</v>
      </c>
      <c r="BB1100">
        <f>VLOOKUP(Sheet1[[#This Row],[NPDES ID2]],Combined_Sheet__Major_Only___2[[NPDES ID2]:[ECHO BFR]],18,FALSE)</f>
        <v>-123.159066</v>
      </c>
      <c r="BC1100" t="str">
        <f>IF(ISNUMBER(SEARCH("aerobic",$AW1100)),"aerobic","")</f>
        <v>aerobic</v>
      </c>
      <c r="BD1100" t="str">
        <f>IF(ISNUMBER(SEARCH("anaer",$AW1100)),"anaer","")</f>
        <v/>
      </c>
      <c r="BE1100" t="str">
        <f>IF(ISNUMBER(SEARCH("thickening",$AZ1100)),"thickening","")</f>
        <v>thickening</v>
      </c>
      <c r="BF1100" s="2" t="str">
        <f>IF(ISNUMBER(SEARCH("airDry",$AW1100)),"airDry","")</f>
        <v/>
      </c>
      <c r="BG1100" s="2" t="str">
        <f>IF(ISNUMBER(SEARCH("heatDry",$AY1100)),"heatDry","")</f>
        <v/>
      </c>
      <c r="BH1100" s="2" t="str">
        <f>IF(AND(ISNUMBER(SEARCH("aerobic",$AW1100)),ISNUMBER(SEARCH("anaer",$AW1100))),"Combined Aer and Anaer.","")</f>
        <v/>
      </c>
    </row>
    <row r="1101" spans="1:60" x14ac:dyDescent="0.25">
      <c r="A1101" s="4">
        <v>903</v>
      </c>
      <c r="B1101" t="s">
        <v>4397</v>
      </c>
      <c r="C1101">
        <v>742.51</v>
      </c>
      <c r="D1101">
        <v>389.43637159795031</v>
      </c>
      <c r="E1101">
        <v>388.53568492106979</v>
      </c>
      <c r="F1101">
        <v>325.61248794381521</v>
      </c>
      <c r="G1101">
        <v>459.49636264549832</v>
      </c>
      <c r="H1101">
        <v>-125.6544443490895</v>
      </c>
      <c r="I1101">
        <v>-128.28113198726919</v>
      </c>
      <c r="J1101">
        <v>-144.42374949399959</v>
      </c>
      <c r="K1101">
        <v>-102.8548785668698</v>
      </c>
      <c r="L1101">
        <v>452.28766146423982</v>
      </c>
      <c r="M1101">
        <v>449.86236584818027</v>
      </c>
      <c r="N1101">
        <v>441.81957177089652</v>
      </c>
      <c r="O1101">
        <v>469.34351035454353</v>
      </c>
      <c r="P1101">
        <v>17.446314559005359</v>
      </c>
      <c r="Q1101">
        <v>17.61780523084801</v>
      </c>
      <c r="R1101">
        <v>14.621603866931141</v>
      </c>
      <c r="S1101">
        <v>19.896950738698798</v>
      </c>
      <c r="T1101">
        <v>128114.91496575301</v>
      </c>
      <c r="U1101">
        <v>128114.81969002741</v>
      </c>
      <c r="V1101">
        <v>128029.49100640821</v>
      </c>
      <c r="W1101">
        <v>128200.9293533592</v>
      </c>
      <c r="X1101">
        <v>9468.2287266993098</v>
      </c>
      <c r="Y1101">
        <v>9514.6992074898153</v>
      </c>
      <c r="Z1101">
        <v>9126.4202333320227</v>
      </c>
      <c r="AA1101">
        <v>9688.636700814186</v>
      </c>
      <c r="AB1101">
        <v>1457.5324505835549</v>
      </c>
      <c r="AC1101">
        <v>1444.3567344615469</v>
      </c>
      <c r="AD1101">
        <v>1263.9080053660621</v>
      </c>
      <c r="AE1101">
        <v>1672.3665801284701</v>
      </c>
      <c r="AF1101">
        <v>59.698481568264278</v>
      </c>
      <c r="AG1101">
        <v>59.377067813651308</v>
      </c>
      <c r="AH1101">
        <v>58.319454193014899</v>
      </c>
      <c r="AI1101">
        <v>61.948734337718612</v>
      </c>
      <c r="AJ1101">
        <v>0.50578421994028833</v>
      </c>
      <c r="AK1101">
        <v>0.50578433118552879</v>
      </c>
      <c r="AL1101">
        <v>0.50575860406079909</v>
      </c>
      <c r="AM1101">
        <v>0.50580968911547464</v>
      </c>
      <c r="AN1101">
        <v>0.98033949107089657</v>
      </c>
      <c r="AO1101">
        <v>0.98033949107089668</v>
      </c>
      <c r="AP1101">
        <v>0.98033949107089668</v>
      </c>
      <c r="AQ1101">
        <v>0.98033949107089668</v>
      </c>
      <c r="AR1101">
        <v>14.198457291325949</v>
      </c>
      <c r="AS1101">
        <v>14.198457291325949</v>
      </c>
      <c r="AT1101">
        <v>14.198457291325949</v>
      </c>
      <c r="AU1101">
        <v>14.198457291325949</v>
      </c>
      <c r="AV1101" t="str">
        <f>VLOOKUP(Sheet1[[#This Row],[NPDES ID2]],Combined_Sheet__Major_Only___2[[NPDES ID2]:[ECHO BFR]],3,FALSE)</f>
        <v>NJ</v>
      </c>
      <c r="AW1101" t="s">
        <v>41</v>
      </c>
      <c r="AX1101" t="str">
        <f>VLOOKUP(Sheet1[[#This Row],[NPDES ID2]],Combined_Sheet__Major_Only___2[[NPDES ID2]:[ECHO BFR]],27,FALSE)</f>
        <v>-</v>
      </c>
      <c r="AY1101" t="str">
        <f>VLOOKUP(Sheet1[[#This Row],[NPDES ID2]],Combined_Sheet__Major_Only___2[[NPDES ID2]:[ECHO BFR]],28,FALSE)</f>
        <v>-</v>
      </c>
      <c r="AZ1101" t="str">
        <f>VLOOKUP(Sheet1[[#This Row],[NPDES ID2]],Combined_Sheet__Major_Only___2[[NPDES ID2]:[ECHO BFR]],29,FALSE)</f>
        <v>preliminaryOps, thickening</v>
      </c>
      <c r="BA1101">
        <f>VLOOKUP(Sheet1[[#This Row],[NPDES ID2]],Combined_Sheet__Major_Only___2[[NPDES ID2]:[ECHO BFR]],17,FALSE)</f>
        <v>39.787892999999997</v>
      </c>
      <c r="BB1101">
        <f>VLOOKUP(Sheet1[[#This Row],[NPDES ID2]],Combined_Sheet__Major_Only___2[[NPDES ID2]:[ECHO BFR]],18,FALSE)</f>
        <v>-75.377618999999996</v>
      </c>
      <c r="BC1101" t="str">
        <f>IF(ISNUMBER(SEARCH("aerobic",$AW1101)),"aerobic","")</f>
        <v>aerobic</v>
      </c>
      <c r="BD1101" t="str">
        <f>IF(ISNUMBER(SEARCH("anaer",$AW1101)),"anaer","")</f>
        <v/>
      </c>
      <c r="BE1101" t="str">
        <f>IF(ISNUMBER(SEARCH("thickening",$AZ1101)),"thickening","")</f>
        <v>thickening</v>
      </c>
      <c r="BF1101" s="3" t="str">
        <f>IF(ISNUMBER(SEARCH("airDry",$AW1101)),"airDry","")</f>
        <v/>
      </c>
      <c r="BG1101" s="3" t="str">
        <f>IF(ISNUMBER(SEARCH("heatDry",$AY1101)),"heatDry","")</f>
        <v/>
      </c>
      <c r="BH1101" s="3" t="str">
        <f>IF(AND(ISNUMBER(SEARCH("aerobic",$AW1101)),ISNUMBER(SEARCH("anaer",$AW1101))),"Combined Aer and Anaer.","")</f>
        <v/>
      </c>
    </row>
    <row r="1102" spans="1:60" x14ac:dyDescent="0.25">
      <c r="A1102" s="4">
        <v>2600</v>
      </c>
      <c r="B1102" t="s">
        <v>12036</v>
      </c>
      <c r="C1102">
        <v>52</v>
      </c>
      <c r="D1102">
        <v>2028.818429682208</v>
      </c>
      <c r="E1102">
        <v>2028.9332115401101</v>
      </c>
      <c r="F1102">
        <v>1409.977254282634</v>
      </c>
      <c r="G1102">
        <v>2683.0036547472118</v>
      </c>
      <c r="H1102">
        <v>-119.82714190099399</v>
      </c>
      <c r="I1102">
        <v>-122.1590240647392</v>
      </c>
      <c r="J1102">
        <v>-137.972684629018</v>
      </c>
      <c r="K1102">
        <v>-96.426132843001142</v>
      </c>
      <c r="L1102">
        <v>33.188955966081828</v>
      </c>
      <c r="M1102">
        <v>33.030883772560202</v>
      </c>
      <c r="N1102">
        <v>32.507738909003287</v>
      </c>
      <c r="O1102">
        <v>34.299232138793627</v>
      </c>
      <c r="P1102">
        <v>1.218754563400829</v>
      </c>
      <c r="Q1102">
        <v>1.230339057593492</v>
      </c>
      <c r="R1102">
        <v>1.015188689390957</v>
      </c>
      <c r="S1102">
        <v>1.390147982306069</v>
      </c>
      <c r="T1102">
        <v>173249.96114761199</v>
      </c>
      <c r="U1102">
        <v>173249.8327810448</v>
      </c>
      <c r="V1102">
        <v>173134.86802864779</v>
      </c>
      <c r="W1102">
        <v>173365.8497603772</v>
      </c>
      <c r="X1102">
        <v>12218.800137959801</v>
      </c>
      <c r="Y1102">
        <v>12271.98221836204</v>
      </c>
      <c r="Z1102">
        <v>11827.156352038801</v>
      </c>
      <c r="AA1102">
        <v>12470.877091244631</v>
      </c>
      <c r="AB1102">
        <v>1913.993564041084</v>
      </c>
      <c r="AC1102">
        <v>1897.983687110325</v>
      </c>
      <c r="AD1102">
        <v>1655.203524908826</v>
      </c>
      <c r="AE1102">
        <v>2205.6703509273721</v>
      </c>
      <c r="AF1102">
        <v>62.54872411157087</v>
      </c>
      <c r="AG1102">
        <v>62.250700657639953</v>
      </c>
      <c r="AH1102">
        <v>61.26512791418341</v>
      </c>
      <c r="AI1102">
        <v>64.641089240607528</v>
      </c>
      <c r="AJ1102">
        <v>0.54057576278048147</v>
      </c>
      <c r="AK1102">
        <v>0.54057577305866822</v>
      </c>
      <c r="AL1102">
        <v>0.54057340661482745</v>
      </c>
      <c r="AM1102">
        <v>0.54057810532777983</v>
      </c>
      <c r="AN1102">
        <v>0.98535384763974643</v>
      </c>
      <c r="AO1102">
        <v>0.98535384763974654</v>
      </c>
      <c r="AP1102">
        <v>0.98535384763974654</v>
      </c>
      <c r="AQ1102">
        <v>0.98535384763974654</v>
      </c>
      <c r="AR1102">
        <v>14.719187571499971</v>
      </c>
      <c r="AS1102">
        <v>14.719187571499971</v>
      </c>
      <c r="AT1102">
        <v>14.719187571499971</v>
      </c>
      <c r="AU1102">
        <v>14.719187571499971</v>
      </c>
      <c r="AV1102" t="str">
        <f>VLOOKUP(Sheet1[[#This Row],[NPDES ID2]],Combined_Sheet__Major_Only___2[[NPDES ID2]:[ECHO BFR]],3,FALSE)</f>
        <v>MO</v>
      </c>
      <c r="AW1102" t="s">
        <v>41</v>
      </c>
      <c r="AX1102" t="str">
        <f>VLOOKUP(Sheet1[[#This Row],[NPDES ID2]],Combined_Sheet__Major_Only___2[[NPDES ID2]:[ECHO BFR]],27,FALSE)</f>
        <v>tempSludgeStore</v>
      </c>
      <c r="AY1102" t="str">
        <f>VLOOKUP(Sheet1[[#This Row],[NPDES ID2]],Combined_Sheet__Major_Only___2[[NPDES ID2]:[ECHO BFR]],28,FALSE)</f>
        <v>-</v>
      </c>
      <c r="AZ1102" t="str">
        <f>VLOOKUP(Sheet1[[#This Row],[NPDES ID2]],Combined_Sheet__Major_Only___2[[NPDES ID2]:[ECHO BFR]],29,FALSE)</f>
        <v>sludgeLagoon</v>
      </c>
      <c r="BA1102">
        <f>VLOOKUP(Sheet1[[#This Row],[NPDES ID2]],Combined_Sheet__Major_Only___2[[NPDES ID2]:[ECHO BFR]],17,FALSE)</f>
        <v>37.937255999999998</v>
      </c>
      <c r="BB1102">
        <f>VLOOKUP(Sheet1[[#This Row],[NPDES ID2]],Combined_Sheet__Major_Only___2[[NPDES ID2]:[ECHO BFR]],18,FALSE)</f>
        <v>-91.833551999999997</v>
      </c>
      <c r="BC1102" t="str">
        <f>IF(ISNUMBER(SEARCH("aerobic",$AW1102)),"aerobic","")</f>
        <v>aerobic</v>
      </c>
      <c r="BD1102" t="str">
        <f>IF(ISNUMBER(SEARCH("anaer",$AW1102)),"anaer","")</f>
        <v/>
      </c>
      <c r="BE1102" t="str">
        <f>IF(ISNUMBER(SEARCH("thickening",$AZ1102)),"thickening","")</f>
        <v/>
      </c>
      <c r="BF1102" s="2" t="str">
        <f>IF(ISNUMBER(SEARCH("airDry",$AW1102)),"airDry","")</f>
        <v/>
      </c>
      <c r="BG1102" s="2" t="str">
        <f>IF(ISNUMBER(SEARCH("heatDry",$AY1102)),"heatDry","")</f>
        <v/>
      </c>
      <c r="BH1102" s="2" t="str">
        <f>IF(AND(ISNUMBER(SEARCH("aerobic",$AW1102)),ISNUMBER(SEARCH("anaer",$AW1102))),"Combined Aer and Anaer.","")</f>
        <v/>
      </c>
    </row>
    <row r="1103" spans="1:60" x14ac:dyDescent="0.25">
      <c r="A1103" s="4">
        <v>55</v>
      </c>
      <c r="B1103" t="s">
        <v>324</v>
      </c>
      <c r="C1103">
        <v>84</v>
      </c>
      <c r="D1103">
        <v>1234.6616252714771</v>
      </c>
      <c r="E1103">
        <v>1235.407392224211</v>
      </c>
      <c r="F1103">
        <v>867.29523964212478</v>
      </c>
      <c r="G1103">
        <v>1624.983947165832</v>
      </c>
      <c r="H1103">
        <v>-113.37174838419151</v>
      </c>
      <c r="I1103">
        <v>-115.7671657324825</v>
      </c>
      <c r="J1103">
        <v>-131.65912955320701</v>
      </c>
      <c r="K1103">
        <v>-89.650051114749715</v>
      </c>
      <c r="L1103">
        <v>56.428894905538883</v>
      </c>
      <c r="M1103">
        <v>56.195881367586402</v>
      </c>
      <c r="N1103">
        <v>55.424591052227953</v>
      </c>
      <c r="O1103">
        <v>58.065709201955848</v>
      </c>
      <c r="P1103">
        <v>1.962784028379043</v>
      </c>
      <c r="Q1103">
        <v>1.988298893514695</v>
      </c>
      <c r="R1103">
        <v>1.616949370278008</v>
      </c>
      <c r="S1103">
        <v>2.248016686519938</v>
      </c>
      <c r="T1103">
        <v>173821.537026145</v>
      </c>
      <c r="U1103">
        <v>173821.4082405259</v>
      </c>
      <c r="V1103">
        <v>173706.0681863738</v>
      </c>
      <c r="W1103">
        <v>173937.803956602</v>
      </c>
      <c r="X1103">
        <v>11646.46282828294</v>
      </c>
      <c r="Y1103">
        <v>11690.033960440849</v>
      </c>
      <c r="Z1103">
        <v>11322.73540334417</v>
      </c>
      <c r="AA1103">
        <v>11854.66885355651</v>
      </c>
      <c r="AB1103">
        <v>2010.6676753952111</v>
      </c>
      <c r="AC1103">
        <v>1992.5052127069989</v>
      </c>
      <c r="AD1103">
        <v>1715.4248365105821</v>
      </c>
      <c r="AE1103">
        <v>2356.3730083020891</v>
      </c>
      <c r="AF1103">
        <v>65.834235502187624</v>
      </c>
      <c r="AG1103">
        <v>65.56218464603117</v>
      </c>
      <c r="AH1103">
        <v>64.662953426607032</v>
      </c>
      <c r="AI1103">
        <v>67.743716465055883</v>
      </c>
      <c r="AJ1103">
        <v>0.58072147891741077</v>
      </c>
      <c r="AK1103">
        <v>0.58072149683861718</v>
      </c>
      <c r="AL1103">
        <v>0.58071736959586151</v>
      </c>
      <c r="AM1103">
        <v>0.58072556450031032</v>
      </c>
      <c r="AN1103">
        <v>0.9854010000141592</v>
      </c>
      <c r="AO1103">
        <v>0.9854010000141592</v>
      </c>
      <c r="AP1103">
        <v>0.9854010000141592</v>
      </c>
      <c r="AQ1103">
        <v>0.9854010000141592</v>
      </c>
      <c r="AR1103">
        <v>14.6185678137424</v>
      </c>
      <c r="AS1103">
        <v>14.6185678137424</v>
      </c>
      <c r="AT1103">
        <v>14.6185678137424</v>
      </c>
      <c r="AU1103">
        <v>14.6185678137424</v>
      </c>
      <c r="AV1103" t="str">
        <f>VLOOKUP(Sheet1[[#This Row],[NPDES ID2]],Combined_Sheet__Major_Only___2[[NPDES ID2]:[ECHO BFR]],3,FALSE)</f>
        <v>AL</v>
      </c>
      <c r="AW1103" t="s">
        <v>41</v>
      </c>
      <c r="AX1103" t="str">
        <f>VLOOKUP(Sheet1[[#This Row],[NPDES ID2]],Combined_Sheet__Major_Only___2[[NPDES ID2]:[ECHO BFR]],27,FALSE)</f>
        <v>-</v>
      </c>
      <c r="AY1103" t="str">
        <f>VLOOKUP(Sheet1[[#This Row],[NPDES ID2]],Combined_Sheet__Major_Only___2[[NPDES ID2]:[ECHO BFR]],28,FALSE)</f>
        <v>-</v>
      </c>
      <c r="AZ1103" t="str">
        <f>VLOOKUP(Sheet1[[#This Row],[NPDES ID2]],Combined_Sheet__Major_Only___2[[NPDES ID2]:[ECHO BFR]],29,FALSE)</f>
        <v>preliminaryOps</v>
      </c>
      <c r="BA1103">
        <f>VLOOKUP(Sheet1[[#This Row],[NPDES ID2]],Combined_Sheet__Major_Only___2[[NPDES ID2]:[ECHO BFR]],17,FALSE)</f>
        <v>32.387661000000001</v>
      </c>
      <c r="BB1103">
        <f>VLOOKUP(Sheet1[[#This Row],[NPDES ID2]],Combined_Sheet__Major_Only___2[[NPDES ID2]:[ECHO BFR]],18,FALSE)</f>
        <v>-86.041448000000003</v>
      </c>
      <c r="BC1103" t="str">
        <f>IF(ISNUMBER(SEARCH("aerobic",$AW1103)),"aerobic","")</f>
        <v>aerobic</v>
      </c>
      <c r="BD1103" t="str">
        <f>IF(ISNUMBER(SEARCH("anaer",$AW1103)),"anaer","")</f>
        <v/>
      </c>
      <c r="BE1103" t="str">
        <f>IF(ISNUMBER(SEARCH("thickening",$AZ1103)),"thickening","")</f>
        <v/>
      </c>
      <c r="BF1103" s="3" t="str">
        <f>IF(ISNUMBER(SEARCH("airDry",$AW1103)),"airDry","")</f>
        <v/>
      </c>
      <c r="BG1103" s="3" t="str">
        <f>IF(ISNUMBER(SEARCH("heatDry",$AY1103)),"heatDry","")</f>
        <v/>
      </c>
      <c r="BH1103" s="3" t="str">
        <f>IF(AND(ISNUMBER(SEARCH("aerobic",$AW1103)),ISNUMBER(SEARCH("anaer",$AW1103))),"Combined Aer and Anaer.","")</f>
        <v/>
      </c>
    </row>
    <row r="1104" spans="1:60" x14ac:dyDescent="0.25">
      <c r="A1104" s="4">
        <v>2574</v>
      </c>
      <c r="B1104" t="s">
        <v>11929</v>
      </c>
      <c r="C1104">
        <v>99</v>
      </c>
      <c r="D1104">
        <v>1140.369547834591</v>
      </c>
      <c r="E1104">
        <v>1139.631701812692</v>
      </c>
      <c r="F1104">
        <v>804.99713345489511</v>
      </c>
      <c r="G1104">
        <v>1499.739730924879</v>
      </c>
      <c r="H1104">
        <v>-121.95142963441749</v>
      </c>
      <c r="I1104">
        <v>-124.3599811885918</v>
      </c>
      <c r="J1104">
        <v>-140.3415033589942</v>
      </c>
      <c r="K1104">
        <v>-98.688626455308693</v>
      </c>
      <c r="L1104">
        <v>62.147262249613753</v>
      </c>
      <c r="M1104">
        <v>61.838123882792317</v>
      </c>
      <c r="N1104">
        <v>60.8148203881073</v>
      </c>
      <c r="O1104">
        <v>64.318864121494443</v>
      </c>
      <c r="P1104">
        <v>2.3224733710485541</v>
      </c>
      <c r="Q1104">
        <v>2.3406754241185079</v>
      </c>
      <c r="R1104">
        <v>1.9388335447037479</v>
      </c>
      <c r="S1104">
        <v>2.647995929222843</v>
      </c>
      <c r="T1104">
        <v>174156.59888823389</v>
      </c>
      <c r="U1104">
        <v>174156.46985696361</v>
      </c>
      <c r="V1104">
        <v>174040.9097982423</v>
      </c>
      <c r="W1104">
        <v>174273.08759122371</v>
      </c>
      <c r="X1104">
        <v>12488.516629232339</v>
      </c>
      <c r="Y1104">
        <v>12545.3972618222</v>
      </c>
      <c r="Z1104">
        <v>12070.492749771031</v>
      </c>
      <c r="AA1104">
        <v>12757.699778701201</v>
      </c>
      <c r="AB1104">
        <v>2432.903943590145</v>
      </c>
      <c r="AC1104">
        <v>2400.391200984177</v>
      </c>
      <c r="AD1104">
        <v>2031.344255783795</v>
      </c>
      <c r="AE1104">
        <v>2900.067509116705</v>
      </c>
      <c r="AF1104">
        <v>61.520117590391322</v>
      </c>
      <c r="AG1104">
        <v>61.21386878399796</v>
      </c>
      <c r="AH1104">
        <v>60.201598939879432</v>
      </c>
      <c r="AI1104">
        <v>63.669630120397727</v>
      </c>
      <c r="AJ1104">
        <v>0.52801604563955462</v>
      </c>
      <c r="AK1104">
        <v>0.5280160657555284</v>
      </c>
      <c r="AL1104">
        <v>0.5280114323218531</v>
      </c>
      <c r="AM1104">
        <v>0.52802063231587038</v>
      </c>
      <c r="AN1104">
        <v>0.98542850018423034</v>
      </c>
      <c r="AO1104">
        <v>0.98542850018423056</v>
      </c>
      <c r="AP1104">
        <v>0.98542850018423056</v>
      </c>
      <c r="AQ1104">
        <v>0.98542850018423056</v>
      </c>
      <c r="AR1104">
        <v>12.75238715724657</v>
      </c>
      <c r="AS1104">
        <v>12.752387157246559</v>
      </c>
      <c r="AT1104">
        <v>12.752387157246559</v>
      </c>
      <c r="AU1104">
        <v>12.752387157246559</v>
      </c>
      <c r="AV1104" t="str">
        <f>VLOOKUP(Sheet1[[#This Row],[NPDES ID2]],Combined_Sheet__Major_Only___2[[NPDES ID2]:[ECHO BFR]],3,FALSE)</f>
        <v>WA</v>
      </c>
      <c r="AW1104" t="s">
        <v>41</v>
      </c>
      <c r="AX1104" t="str">
        <f>VLOOKUP(Sheet1[[#This Row],[NPDES ID2]],Combined_Sheet__Major_Only___2[[NPDES ID2]:[ECHO BFR]],27,FALSE)</f>
        <v>-</v>
      </c>
      <c r="AY1104" t="str">
        <f>VLOOKUP(Sheet1[[#This Row],[NPDES ID2]],Combined_Sheet__Major_Only___2[[NPDES ID2]:[ECHO BFR]],28,FALSE)</f>
        <v>-</v>
      </c>
      <c r="AZ1104" t="str">
        <f>VLOOKUP(Sheet1[[#This Row],[NPDES ID2]],Combined_Sheet__Major_Only___2[[NPDES ID2]:[ECHO BFR]],29,FALSE)</f>
        <v>sludgeLagoon</v>
      </c>
      <c r="BA1104">
        <f>VLOOKUP(Sheet1[[#This Row],[NPDES ID2]],Combined_Sheet__Major_Only___2[[NPDES ID2]:[ECHO BFR]],17,FALSE)</f>
        <v>48.837747</v>
      </c>
      <c r="BB1104">
        <f>VLOOKUP(Sheet1[[#This Row],[NPDES ID2]],Combined_Sheet__Major_Only___2[[NPDES ID2]:[ECHO BFR]],18,FALSE)</f>
        <v>-122.596554</v>
      </c>
      <c r="BC1104" t="str">
        <f>IF(ISNUMBER(SEARCH("aerobic",$AW1104)),"aerobic","")</f>
        <v>aerobic</v>
      </c>
      <c r="BD1104" t="str">
        <f>IF(ISNUMBER(SEARCH("anaer",$AW1104)),"anaer","")</f>
        <v/>
      </c>
      <c r="BE1104" t="str">
        <f>IF(ISNUMBER(SEARCH("thickening",$AZ1104)),"thickening","")</f>
        <v/>
      </c>
      <c r="BF1104" s="2" t="str">
        <f>IF(ISNUMBER(SEARCH("airDry",$AW1104)),"airDry","")</f>
        <v/>
      </c>
      <c r="BG1104" s="2" t="str">
        <f>IF(ISNUMBER(SEARCH("heatDry",$AY1104)),"heatDry","")</f>
        <v/>
      </c>
      <c r="BH1104" s="2" t="str">
        <f>IF(AND(ISNUMBER(SEARCH("aerobic",$AW1104)),ISNUMBER(SEARCH("anaer",$AW1104))),"Combined Aer and Anaer.","")</f>
        <v/>
      </c>
    </row>
    <row r="1105" spans="1:60" x14ac:dyDescent="0.25">
      <c r="A1105" s="4">
        <v>1097</v>
      </c>
      <c r="B1105" t="s">
        <v>5286</v>
      </c>
      <c r="C1105">
        <v>342.76600000000002</v>
      </c>
      <c r="D1105">
        <v>432.68085439850722</v>
      </c>
      <c r="E1105">
        <v>437.92454958985343</v>
      </c>
      <c r="F1105">
        <v>333.23187629825031</v>
      </c>
      <c r="G1105">
        <v>544.74767187333919</v>
      </c>
      <c r="H1105">
        <v>-114.9426638016746</v>
      </c>
      <c r="I1105">
        <v>-117.3885081946746</v>
      </c>
      <c r="J1105">
        <v>-133.10468965513149</v>
      </c>
      <c r="K1105">
        <v>-91.431836872606752</v>
      </c>
      <c r="L1105">
        <v>227.09060078582829</v>
      </c>
      <c r="M1105">
        <v>226.1152914710718</v>
      </c>
      <c r="N1105">
        <v>222.8834279552637</v>
      </c>
      <c r="O1105">
        <v>233.94625646404799</v>
      </c>
      <c r="P1105">
        <v>8.015802828936506</v>
      </c>
      <c r="Q1105">
        <v>8.1182050911539605</v>
      </c>
      <c r="R1105">
        <v>6.6321358811544</v>
      </c>
      <c r="S1105">
        <v>9.1512696025945193</v>
      </c>
      <c r="T1105">
        <v>174194.52348101939</v>
      </c>
      <c r="U1105">
        <v>174194.39442194451</v>
      </c>
      <c r="V1105">
        <v>174078.8094616016</v>
      </c>
      <c r="W1105">
        <v>174311.03728574089</v>
      </c>
      <c r="X1105">
        <v>11834.61364456139</v>
      </c>
      <c r="Y1105">
        <v>11880.80079492553</v>
      </c>
      <c r="Z1105">
        <v>11492.231129395321</v>
      </c>
      <c r="AA1105">
        <v>12054.88437191782</v>
      </c>
      <c r="AB1105">
        <v>1962.5727658920209</v>
      </c>
      <c r="AC1105">
        <v>1945.7410487773991</v>
      </c>
      <c r="AD1105">
        <v>1684.316964193966</v>
      </c>
      <c r="AE1105">
        <v>2284.2854625426212</v>
      </c>
      <c r="AF1105">
        <v>64.929431054445331</v>
      </c>
      <c r="AG1105">
        <v>64.649770530298383</v>
      </c>
      <c r="AH1105">
        <v>63.728188109640897</v>
      </c>
      <c r="AI1105">
        <v>66.888983706724161</v>
      </c>
      <c r="AJ1105">
        <v>0.56966152565620232</v>
      </c>
      <c r="AK1105">
        <v>0.56966159710238318</v>
      </c>
      <c r="AL1105">
        <v>0.56964510873850926</v>
      </c>
      <c r="AM1105">
        <v>0.56967784814408906</v>
      </c>
      <c r="AN1105">
        <v>0.98543160631595295</v>
      </c>
      <c r="AO1105">
        <v>0.98543160631595317</v>
      </c>
      <c r="AP1105">
        <v>0.98543160631595317</v>
      </c>
      <c r="AQ1105">
        <v>0.98543160631595317</v>
      </c>
      <c r="AR1105">
        <v>14.763949609266669</v>
      </c>
      <c r="AS1105">
        <v>14.763949609266669</v>
      </c>
      <c r="AT1105">
        <v>14.763949609266669</v>
      </c>
      <c r="AU1105">
        <v>14.763949609266669</v>
      </c>
      <c r="AV1105" t="str">
        <f>VLOOKUP(Sheet1[[#This Row],[NPDES ID2]],Combined_Sheet__Major_Only___2[[NPDES ID2]:[ECHO BFR]],3,FALSE)</f>
        <v>IL</v>
      </c>
      <c r="AW1105" t="s">
        <v>41</v>
      </c>
      <c r="AX1105" t="str">
        <f>VLOOKUP(Sheet1[[#This Row],[NPDES ID2]],Combined_Sheet__Major_Only___2[[NPDES ID2]:[ECHO BFR]],27,FALSE)</f>
        <v>-</v>
      </c>
      <c r="AY1105" t="str">
        <f>VLOOKUP(Sheet1[[#This Row],[NPDES ID2]],Combined_Sheet__Major_Only___2[[NPDES ID2]:[ECHO BFR]],28,FALSE)</f>
        <v>-</v>
      </c>
      <c r="AZ1105" t="str">
        <f>VLOOKUP(Sheet1[[#This Row],[NPDES ID2]],Combined_Sheet__Major_Only___2[[NPDES ID2]:[ECHO BFR]],29,FALSE)</f>
        <v>-</v>
      </c>
      <c r="BA1105">
        <f>VLOOKUP(Sheet1[[#This Row],[NPDES ID2]],Combined_Sheet__Major_Only___2[[NPDES ID2]:[ECHO BFR]],17,FALSE)</f>
        <v>41.972200000000001</v>
      </c>
      <c r="BB1105">
        <f>VLOOKUP(Sheet1[[#This Row],[NPDES ID2]],Combined_Sheet__Major_Only___2[[NPDES ID2]:[ECHO BFR]],18,FALSE)</f>
        <v>-88.138599999999997</v>
      </c>
      <c r="BC1105" t="str">
        <f>IF(ISNUMBER(SEARCH("aerobic",$AW1105)),"aerobic","")</f>
        <v>aerobic</v>
      </c>
      <c r="BD1105" t="str">
        <f>IF(ISNUMBER(SEARCH("anaer",$AW1105)),"anaer","")</f>
        <v/>
      </c>
      <c r="BE1105" t="str">
        <f>IF(ISNUMBER(SEARCH("thickening",$AZ1105)),"thickening","")</f>
        <v/>
      </c>
      <c r="BF1105" s="3" t="str">
        <f>IF(ISNUMBER(SEARCH("airDry",$AW1105)),"airDry","")</f>
        <v/>
      </c>
      <c r="BG1105" s="3" t="str">
        <f>IF(ISNUMBER(SEARCH("heatDry",$AY1105)),"heatDry","")</f>
        <v/>
      </c>
      <c r="BH1105" s="3" t="str">
        <f>IF(AND(ISNUMBER(SEARCH("aerobic",$AW1105)),ISNUMBER(SEARCH("anaer",$AW1105))),"Combined Aer and Anaer.","")</f>
        <v/>
      </c>
    </row>
    <row r="1106" spans="1:60" x14ac:dyDescent="0.25">
      <c r="A1106" s="4">
        <v>1021</v>
      </c>
      <c r="B1106" t="s">
        <v>4933</v>
      </c>
      <c r="C1106">
        <v>440</v>
      </c>
      <c r="D1106">
        <v>411.12675294271088</v>
      </c>
      <c r="E1106">
        <v>416.4186936363817</v>
      </c>
      <c r="F1106">
        <v>315.50794788814972</v>
      </c>
      <c r="G1106">
        <v>502.01567759012352</v>
      </c>
      <c r="H1106">
        <v>-121.8804846674859</v>
      </c>
      <c r="I1106">
        <v>-124.34601581481451</v>
      </c>
      <c r="J1106">
        <v>-140.23566920305049</v>
      </c>
      <c r="K1106">
        <v>-98.7986293141457</v>
      </c>
      <c r="L1106">
        <v>275.9312253500907</v>
      </c>
      <c r="M1106">
        <v>274.55618627948451</v>
      </c>
      <c r="N1106">
        <v>269.99839822842421</v>
      </c>
      <c r="O1106">
        <v>285.59840814875309</v>
      </c>
      <c r="P1106">
        <v>10.322320907412831</v>
      </c>
      <c r="Q1106">
        <v>10.403213283999079</v>
      </c>
      <c r="R1106">
        <v>8.6185474787636362</v>
      </c>
      <c r="S1106">
        <v>11.76632227132461</v>
      </c>
      <c r="T1106">
        <v>174521.45335293299</v>
      </c>
      <c r="U1106">
        <v>174521.32405416889</v>
      </c>
      <c r="V1106">
        <v>174405.52442879329</v>
      </c>
      <c r="W1106">
        <v>174638.18354774229</v>
      </c>
      <c r="X1106">
        <v>12527.347132198591</v>
      </c>
      <c r="Y1106">
        <v>12584.52682634649</v>
      </c>
      <c r="Z1106">
        <v>12106.927581233311</v>
      </c>
      <c r="AA1106">
        <v>12798.14332654369</v>
      </c>
      <c r="AB1106">
        <v>2197.5466054060912</v>
      </c>
      <c r="AC1106">
        <v>2173.607549600144</v>
      </c>
      <c r="AD1106">
        <v>1867.45734438263</v>
      </c>
      <c r="AE1106">
        <v>2573.9519997813259</v>
      </c>
      <c r="AF1106">
        <v>61.460052985936748</v>
      </c>
      <c r="AG1106">
        <v>61.152776651620549</v>
      </c>
      <c r="AH1106">
        <v>60.14067728164661</v>
      </c>
      <c r="AI1106">
        <v>63.612526098010058</v>
      </c>
      <c r="AJ1106">
        <v>0.52728276236430571</v>
      </c>
      <c r="AK1106">
        <v>0.52728284991443575</v>
      </c>
      <c r="AL1106">
        <v>0.52726262688433778</v>
      </c>
      <c r="AM1106">
        <v>0.52730278224053462</v>
      </c>
      <c r="AN1106">
        <v>0.98545832798844135</v>
      </c>
      <c r="AO1106">
        <v>0.98545832798844157</v>
      </c>
      <c r="AP1106">
        <v>0.98545832798844157</v>
      </c>
      <c r="AQ1106">
        <v>0.98545832798844157</v>
      </c>
      <c r="AR1106">
        <v>13.5205184151427</v>
      </c>
      <c r="AS1106">
        <v>13.5205184151427</v>
      </c>
      <c r="AT1106">
        <v>13.5205184151427</v>
      </c>
      <c r="AU1106">
        <v>13.5205184151427</v>
      </c>
      <c r="AV1106" t="str">
        <f>VLOOKUP(Sheet1[[#This Row],[NPDES ID2]],Combined_Sheet__Major_Only___2[[NPDES ID2]:[ECHO BFR]],3,FALSE)</f>
        <v>VT</v>
      </c>
      <c r="AW1106" t="s">
        <v>41</v>
      </c>
      <c r="AX1106" t="str">
        <f>VLOOKUP(Sheet1[[#This Row],[NPDES ID2]],Combined_Sheet__Major_Only___2[[NPDES ID2]:[ECHO BFR]],27,FALSE)</f>
        <v>other</v>
      </c>
      <c r="AY1106" t="str">
        <f>VLOOKUP(Sheet1[[#This Row],[NPDES ID2]],Combined_Sheet__Major_Only___2[[NPDES ID2]:[ECHO BFR]],28,FALSE)</f>
        <v>-</v>
      </c>
      <c r="AZ1106" t="str">
        <f>VLOOKUP(Sheet1[[#This Row],[NPDES ID2]],Combined_Sheet__Major_Only___2[[NPDES ID2]:[ECHO BFR]],29,FALSE)</f>
        <v>preliminaryOps</v>
      </c>
      <c r="BA1106">
        <f>VLOOKUP(Sheet1[[#This Row],[NPDES ID2]],Combined_Sheet__Major_Only___2[[NPDES ID2]:[ECHO BFR]],17,FALSE)</f>
        <v>44.163119999999999</v>
      </c>
      <c r="BB1106">
        <f>VLOOKUP(Sheet1[[#This Row],[NPDES ID2]],Combined_Sheet__Major_Only___2[[NPDES ID2]:[ECHO BFR]],18,FALSE)</f>
        <v>-72.657190999999997</v>
      </c>
      <c r="BC1106" t="str">
        <f>IF(ISNUMBER(SEARCH("aerobic",$AW1106)),"aerobic","")</f>
        <v>aerobic</v>
      </c>
      <c r="BD1106" t="str">
        <f>IF(ISNUMBER(SEARCH("anaer",$AW1106)),"anaer","")</f>
        <v/>
      </c>
      <c r="BE1106" t="str">
        <f>IF(ISNUMBER(SEARCH("thickening",$AZ1106)),"thickening","")</f>
        <v/>
      </c>
      <c r="BF1106" s="3" t="str">
        <f>IF(ISNUMBER(SEARCH("airDry",$AW1106)),"airDry","")</f>
        <v/>
      </c>
      <c r="BG1106" s="3" t="str">
        <f>IF(ISNUMBER(SEARCH("heatDry",$AY1106)),"heatDry","")</f>
        <v/>
      </c>
      <c r="BH1106" s="3" t="str">
        <f>IF(AND(ISNUMBER(SEARCH("aerobic",$AW1106)),ISNUMBER(SEARCH("anaer",$AW1106))),"Combined Aer and Anaer.","")</f>
        <v/>
      </c>
    </row>
    <row r="1107" spans="1:60" x14ac:dyDescent="0.25">
      <c r="A1107" s="4">
        <v>2526</v>
      </c>
      <c r="B1107" t="s">
        <v>11727</v>
      </c>
      <c r="C1107">
        <v>151</v>
      </c>
      <c r="D1107">
        <v>763.33591231741559</v>
      </c>
      <c r="E1107">
        <v>762.40292319407865</v>
      </c>
      <c r="F1107">
        <v>549.01733797292695</v>
      </c>
      <c r="G1107">
        <v>995.25958018454821</v>
      </c>
      <c r="H1107">
        <v>-116.579733259829</v>
      </c>
      <c r="I1107">
        <v>-118.9225440877636</v>
      </c>
      <c r="J1107">
        <v>-134.55988172307281</v>
      </c>
      <c r="K1107">
        <v>-93.063094232688215</v>
      </c>
      <c r="L1107">
        <v>98.818639909798506</v>
      </c>
      <c r="M1107">
        <v>98.379092580643345</v>
      </c>
      <c r="N1107">
        <v>96.923740695018793</v>
      </c>
      <c r="O1107">
        <v>101.90680388093401</v>
      </c>
      <c r="P1107">
        <v>3.5338947522425022</v>
      </c>
      <c r="Q1107">
        <v>3.5774464755694528</v>
      </c>
      <c r="R1107">
        <v>2.9336124833403532</v>
      </c>
      <c r="S1107">
        <v>4.0255155591680776</v>
      </c>
      <c r="T1107">
        <v>176518.2005590444</v>
      </c>
      <c r="U1107">
        <v>176518.06979636149</v>
      </c>
      <c r="V1107">
        <v>176400.95908918709</v>
      </c>
      <c r="W1107">
        <v>176636.25237154699</v>
      </c>
      <c r="X1107">
        <v>12141.05223349428</v>
      </c>
      <c r="Y1107">
        <v>12190.227507391361</v>
      </c>
      <c r="Z1107">
        <v>11777.45470172665</v>
      </c>
      <c r="AA1107">
        <v>12374.977861006661</v>
      </c>
      <c r="AB1107">
        <v>2361.4292406762088</v>
      </c>
      <c r="AC1107">
        <v>2332.4606788091319</v>
      </c>
      <c r="AD1107">
        <v>1973.9922817527529</v>
      </c>
      <c r="AE1107">
        <v>2820.2052157766479</v>
      </c>
      <c r="AF1107">
        <v>64.134911430311789</v>
      </c>
      <c r="AG1107">
        <v>63.84927320315451</v>
      </c>
      <c r="AH1107">
        <v>62.905848967154363</v>
      </c>
      <c r="AI1107">
        <v>66.138903668802513</v>
      </c>
      <c r="AJ1107">
        <v>0.5599521975099756</v>
      </c>
      <c r="AK1107">
        <v>0.5599522299300933</v>
      </c>
      <c r="AL1107">
        <v>0.55994475915320518</v>
      </c>
      <c r="AM1107">
        <v>0.55995959294965547</v>
      </c>
      <c r="AN1107">
        <v>0.98561942838085781</v>
      </c>
      <c r="AO1107">
        <v>0.98561942838085814</v>
      </c>
      <c r="AP1107">
        <v>0.98561942838085814</v>
      </c>
      <c r="AQ1107">
        <v>0.98561942838085814</v>
      </c>
      <c r="AR1107">
        <v>13.30635734301244</v>
      </c>
      <c r="AS1107">
        <v>13.30635734301244</v>
      </c>
      <c r="AT1107">
        <v>13.30635734301244</v>
      </c>
      <c r="AU1107">
        <v>13.30635734301244</v>
      </c>
      <c r="AV1107" t="str">
        <f>VLOOKUP(Sheet1[[#This Row],[NPDES ID2]],Combined_Sheet__Major_Only___2[[NPDES ID2]:[ECHO BFR]],3,FALSE)</f>
        <v>NC</v>
      </c>
      <c r="AW1107" t="s">
        <v>41</v>
      </c>
      <c r="AX1107" t="str">
        <f>VLOOKUP(Sheet1[[#This Row],[NPDES ID2]],Combined_Sheet__Major_Only___2[[NPDES ID2]:[ECHO BFR]],27,FALSE)</f>
        <v>-</v>
      </c>
      <c r="AY1107" t="str">
        <f>VLOOKUP(Sheet1[[#This Row],[NPDES ID2]],Combined_Sheet__Major_Only___2[[NPDES ID2]:[ECHO BFR]],28,FALSE)</f>
        <v>-</v>
      </c>
      <c r="AZ1107" t="str">
        <f>VLOOKUP(Sheet1[[#This Row],[NPDES ID2]],Combined_Sheet__Major_Only___2[[NPDES ID2]:[ECHO BFR]],29,FALSE)</f>
        <v>-</v>
      </c>
      <c r="BA1107">
        <f>VLOOKUP(Sheet1[[#This Row],[NPDES ID2]],Combined_Sheet__Major_Only___2[[NPDES ID2]:[ECHO BFR]],17,FALSE)</f>
        <v>35.885759999999998</v>
      </c>
      <c r="BB1107">
        <f>VLOOKUP(Sheet1[[#This Row],[NPDES ID2]],Combined_Sheet__Major_Only___2[[NPDES ID2]:[ECHO BFR]],18,FALSE)</f>
        <v>-80.501040000000003</v>
      </c>
      <c r="BC1107" t="str">
        <f>IF(ISNUMBER(SEARCH("aerobic",$AW1107)),"aerobic","")</f>
        <v>aerobic</v>
      </c>
      <c r="BD1107" t="str">
        <f>IF(ISNUMBER(SEARCH("anaer",$AW1107)),"anaer","")</f>
        <v/>
      </c>
      <c r="BE1107" t="str">
        <f>IF(ISNUMBER(SEARCH("thickening",$AZ1107)),"thickening","")</f>
        <v/>
      </c>
      <c r="BF1107" s="2" t="str">
        <f>IF(ISNUMBER(SEARCH("airDry",$AW1107)),"airDry","")</f>
        <v/>
      </c>
      <c r="BG1107" s="2" t="str">
        <f>IF(ISNUMBER(SEARCH("heatDry",$AY1107)),"heatDry","")</f>
        <v/>
      </c>
      <c r="BH1107" s="2" t="str">
        <f>IF(AND(ISNUMBER(SEARCH("aerobic",$AW1107)),ISNUMBER(SEARCH("anaer",$AW1107))),"Combined Aer and Anaer.","")</f>
        <v/>
      </c>
    </row>
    <row r="1108" spans="1:60" x14ac:dyDescent="0.25">
      <c r="A1108" s="4">
        <v>1139</v>
      </c>
      <c r="B1108" t="s">
        <v>5472</v>
      </c>
      <c r="C1108">
        <v>303.93</v>
      </c>
      <c r="D1108">
        <v>481.8953596632042</v>
      </c>
      <c r="E1108">
        <v>486.72637604796688</v>
      </c>
      <c r="F1108">
        <v>366.22543494314368</v>
      </c>
      <c r="G1108">
        <v>615.5507769509851</v>
      </c>
      <c r="H1108">
        <v>-120.4985208933428</v>
      </c>
      <c r="I1108">
        <v>-122.8793715305287</v>
      </c>
      <c r="J1108">
        <v>-138.7033803512079</v>
      </c>
      <c r="K1108">
        <v>-97.272814908816144</v>
      </c>
      <c r="L1108">
        <v>192.746800988567</v>
      </c>
      <c r="M1108">
        <v>191.81370108568021</v>
      </c>
      <c r="N1108">
        <v>188.72231589993521</v>
      </c>
      <c r="O1108">
        <v>199.30497125808211</v>
      </c>
      <c r="P1108">
        <v>7.1257762154111646</v>
      </c>
      <c r="Q1108">
        <v>7.1884404872420014</v>
      </c>
      <c r="R1108">
        <v>5.9407516415949058</v>
      </c>
      <c r="S1108">
        <v>8.1307999366068877</v>
      </c>
      <c r="T1108">
        <v>176834.66184388241</v>
      </c>
      <c r="U1108">
        <v>176834.53084918539</v>
      </c>
      <c r="V1108">
        <v>176717.2123507447</v>
      </c>
      <c r="W1108">
        <v>176952.9231174686</v>
      </c>
      <c r="X1108">
        <v>12551.741916807679</v>
      </c>
      <c r="Y1108">
        <v>12607.32564754371</v>
      </c>
      <c r="Z1108">
        <v>12142.58140490788</v>
      </c>
      <c r="AA1108">
        <v>12815.18162137055</v>
      </c>
      <c r="AB1108">
        <v>2398.6411780472822</v>
      </c>
      <c r="AC1108">
        <v>2368.400722556341</v>
      </c>
      <c r="AD1108">
        <v>2009.78717707895</v>
      </c>
      <c r="AE1108">
        <v>2851.1969351363432</v>
      </c>
      <c r="AF1108">
        <v>62.151679717542912</v>
      </c>
      <c r="AG1108">
        <v>61.850082301887511</v>
      </c>
      <c r="AH1108">
        <v>60.855462687929013</v>
      </c>
      <c r="AI1108">
        <v>64.265832494185716</v>
      </c>
      <c r="AJ1108">
        <v>0.53572715821550998</v>
      </c>
      <c r="AK1108">
        <v>0.53572722106841864</v>
      </c>
      <c r="AL1108">
        <v>0.53571271845906665</v>
      </c>
      <c r="AM1108">
        <v>0.53574151488402189</v>
      </c>
      <c r="AN1108">
        <v>0.98564463380619383</v>
      </c>
      <c r="AO1108">
        <v>0.98564463380619405</v>
      </c>
      <c r="AP1108">
        <v>0.98564463380619405</v>
      </c>
      <c r="AQ1108">
        <v>0.98564463380619405</v>
      </c>
      <c r="AR1108">
        <v>13.02186042897937</v>
      </c>
      <c r="AS1108">
        <v>13.02186042897937</v>
      </c>
      <c r="AT1108">
        <v>13.02186042897937</v>
      </c>
      <c r="AU1108">
        <v>13.02186042897937</v>
      </c>
      <c r="AV1108" t="str">
        <f>VLOOKUP(Sheet1[[#This Row],[NPDES ID2]],Combined_Sheet__Major_Only___2[[NPDES ID2]:[ECHO BFR]],3,FALSE)</f>
        <v>FL</v>
      </c>
      <c r="AW1108" t="s">
        <v>41</v>
      </c>
      <c r="AX1108" t="str">
        <f>VLOOKUP(Sheet1[[#This Row],[NPDES ID2]],Combined_Sheet__Major_Only___2[[NPDES ID2]:[ECHO BFR]],27,FALSE)</f>
        <v>-</v>
      </c>
      <c r="AY1108" t="str">
        <f>VLOOKUP(Sheet1[[#This Row],[NPDES ID2]],Combined_Sheet__Major_Only___2[[NPDES ID2]:[ECHO BFR]],28,FALSE)</f>
        <v>-</v>
      </c>
      <c r="AZ1108" t="str">
        <f>VLOOKUP(Sheet1[[#This Row],[NPDES ID2]],Combined_Sheet__Major_Only___2[[NPDES ID2]:[ECHO BFR]],29,FALSE)</f>
        <v>preliminaryOps</v>
      </c>
      <c r="BA1108">
        <f>VLOOKUP(Sheet1[[#This Row],[NPDES ID2]],Combined_Sheet__Major_Only___2[[NPDES ID2]:[ECHO BFR]],17,FALSE)</f>
        <v>27.047464000000002</v>
      </c>
      <c r="BB1108">
        <f>VLOOKUP(Sheet1[[#This Row],[NPDES ID2]],Combined_Sheet__Major_Only___2[[NPDES ID2]:[ECHO BFR]],18,FALSE)</f>
        <v>-82.245221999999998</v>
      </c>
      <c r="BC1108" t="str">
        <f>IF(ISNUMBER(SEARCH("aerobic",$AW1108)),"aerobic","")</f>
        <v>aerobic</v>
      </c>
      <c r="BD1108" t="str">
        <f>IF(ISNUMBER(SEARCH("anaer",$AW1108)),"anaer","")</f>
        <v/>
      </c>
      <c r="BE1108" t="str">
        <f>IF(ISNUMBER(SEARCH("thickening",$AZ1108)),"thickening","")</f>
        <v/>
      </c>
      <c r="BF1108" s="3" t="str">
        <f>IF(ISNUMBER(SEARCH("airDry",$AW1108)),"airDry","")</f>
        <v/>
      </c>
      <c r="BG1108" s="3" t="str">
        <f>IF(ISNUMBER(SEARCH("heatDry",$AY1108)),"heatDry","")</f>
        <v/>
      </c>
      <c r="BH1108" s="3" t="str">
        <f>IF(AND(ISNUMBER(SEARCH("aerobic",$AW1108)),ISNUMBER(SEARCH("anaer",$AW1108))),"Combined Aer and Anaer.","")</f>
        <v/>
      </c>
    </row>
    <row r="1109" spans="1:60" x14ac:dyDescent="0.25">
      <c r="A1109" s="4">
        <v>2593</v>
      </c>
      <c r="B1109" t="s">
        <v>12007</v>
      </c>
      <c r="C1109">
        <v>57</v>
      </c>
      <c r="D1109">
        <v>1876.3120563508689</v>
      </c>
      <c r="E1109">
        <v>1876.265247020626</v>
      </c>
      <c r="F1109">
        <v>1306.0311037849019</v>
      </c>
      <c r="G1109">
        <v>2480.25314931307</v>
      </c>
      <c r="H1109">
        <v>-120.9188897163752</v>
      </c>
      <c r="I1109">
        <v>-123.274773852688</v>
      </c>
      <c r="J1109">
        <v>-139.19224613858819</v>
      </c>
      <c r="K1109">
        <v>-97.578748453993498</v>
      </c>
      <c r="L1109">
        <v>36.073332969923896</v>
      </c>
      <c r="M1109">
        <v>35.897634465490512</v>
      </c>
      <c r="N1109">
        <v>35.316139339867831</v>
      </c>
      <c r="O1109">
        <v>37.30743373033885</v>
      </c>
      <c r="P1109">
        <v>1.336581892507632</v>
      </c>
      <c r="Q1109">
        <v>1.3480314530937541</v>
      </c>
      <c r="R1109">
        <v>1.1145973020354341</v>
      </c>
      <c r="S1109">
        <v>1.5252233213294299</v>
      </c>
      <c r="T1109">
        <v>176914.87609186891</v>
      </c>
      <c r="U1109">
        <v>176914.74503836269</v>
      </c>
      <c r="V1109">
        <v>176797.37387054041</v>
      </c>
      <c r="W1109">
        <v>177033.19045808949</v>
      </c>
      <c r="X1109">
        <v>12583.593327778461</v>
      </c>
      <c r="Y1109">
        <v>12639.661831870229</v>
      </c>
      <c r="Z1109">
        <v>12171.161381526101</v>
      </c>
      <c r="AA1109">
        <v>12849.107237642949</v>
      </c>
      <c r="AB1109">
        <v>2226.4882078921109</v>
      </c>
      <c r="AC1109">
        <v>2202.28851678211</v>
      </c>
      <c r="AD1109">
        <v>1889.682463550409</v>
      </c>
      <c r="AE1109">
        <v>2612.514122738176</v>
      </c>
      <c r="AF1109">
        <v>62.021166758481677</v>
      </c>
      <c r="AG1109">
        <v>61.71895444356803</v>
      </c>
      <c r="AH1109">
        <v>60.719592678044222</v>
      </c>
      <c r="AI1109">
        <v>64.142865179067016</v>
      </c>
      <c r="AJ1109">
        <v>0.53413351612398952</v>
      </c>
      <c r="AK1109">
        <v>0.53413352775187384</v>
      </c>
      <c r="AL1109">
        <v>0.53413085039229635</v>
      </c>
      <c r="AM1109">
        <v>0.53413616644999418</v>
      </c>
      <c r="AN1109">
        <v>0.9856510086593302</v>
      </c>
      <c r="AO1109">
        <v>0.9856510086593302</v>
      </c>
      <c r="AP1109">
        <v>0.9856510086593302</v>
      </c>
      <c r="AQ1109">
        <v>0.9856510086593302</v>
      </c>
      <c r="AR1109">
        <v>13.57613437462804</v>
      </c>
      <c r="AS1109">
        <v>13.57613437462804</v>
      </c>
      <c r="AT1109">
        <v>13.57613437462804</v>
      </c>
      <c r="AU1109">
        <v>13.57613437462804</v>
      </c>
      <c r="AV1109" t="str">
        <f>VLOOKUP(Sheet1[[#This Row],[NPDES ID2]],Combined_Sheet__Major_Only___2[[NPDES ID2]:[ECHO BFR]],3,FALSE)</f>
        <v>MO</v>
      </c>
      <c r="AW1109" t="s">
        <v>41</v>
      </c>
      <c r="AX1109" t="str">
        <f>VLOOKUP(Sheet1[[#This Row],[NPDES ID2]],Combined_Sheet__Major_Only___2[[NPDES ID2]:[ECHO BFR]],27,FALSE)</f>
        <v>tempSludgeStore</v>
      </c>
      <c r="AY1109" t="str">
        <f>VLOOKUP(Sheet1[[#This Row],[NPDES ID2]],Combined_Sheet__Major_Only___2[[NPDES ID2]:[ECHO BFR]],28,FALSE)</f>
        <v>-</v>
      </c>
      <c r="AZ1109" t="str">
        <f>VLOOKUP(Sheet1[[#This Row],[NPDES ID2]],Combined_Sheet__Major_Only___2[[NPDES ID2]:[ECHO BFR]],29,FALSE)</f>
        <v>sludgeLagoon</v>
      </c>
      <c r="BA1109">
        <f>VLOOKUP(Sheet1[[#This Row],[NPDES ID2]],Combined_Sheet__Major_Only___2[[NPDES ID2]:[ECHO BFR]],17,FALSE)</f>
        <v>37.976900999999998</v>
      </c>
      <c r="BB1109">
        <f>VLOOKUP(Sheet1[[#This Row],[NPDES ID2]],Combined_Sheet__Major_Only___2[[NPDES ID2]:[ECHO BFR]],18,FALSE)</f>
        <v>-91.773161000000002</v>
      </c>
      <c r="BC1109" t="str">
        <f>IF(ISNUMBER(SEARCH("aerobic",$AW1109)),"aerobic","")</f>
        <v>aerobic</v>
      </c>
      <c r="BD1109" t="str">
        <f>IF(ISNUMBER(SEARCH("anaer",$AW1109)),"anaer","")</f>
        <v/>
      </c>
      <c r="BE1109" t="str">
        <f>IF(ISNUMBER(SEARCH("thickening",$AZ1109)),"thickening","")</f>
        <v/>
      </c>
      <c r="BF1109" s="3" t="str">
        <f>IF(ISNUMBER(SEARCH("airDry",$AW1109)),"airDry","")</f>
        <v/>
      </c>
      <c r="BG1109" s="3" t="str">
        <f>IF(ISNUMBER(SEARCH("heatDry",$AY1109)),"heatDry","")</f>
        <v/>
      </c>
      <c r="BH1109" s="3" t="str">
        <f>IF(AND(ISNUMBER(SEARCH("aerobic",$AW1109)),ISNUMBER(SEARCH("anaer",$AW1109))),"Combined Aer and Anaer.","")</f>
        <v/>
      </c>
    </row>
    <row r="1110" spans="1:60" x14ac:dyDescent="0.25">
      <c r="A1110" s="4">
        <v>1519</v>
      </c>
      <c r="B1110" t="s">
        <v>7152</v>
      </c>
      <c r="C1110">
        <v>100</v>
      </c>
      <c r="D1110">
        <v>1087.011407968459</v>
      </c>
      <c r="E1110">
        <v>1086.3753008181291</v>
      </c>
      <c r="F1110">
        <v>767.7087823572873</v>
      </c>
      <c r="G1110">
        <v>1428.3903838088399</v>
      </c>
      <c r="H1110">
        <v>-116.94897217813291</v>
      </c>
      <c r="I1110">
        <v>-119.26486907500529</v>
      </c>
      <c r="J1110">
        <v>-134.88612804483651</v>
      </c>
      <c r="K1110">
        <v>-93.424899080719911</v>
      </c>
      <c r="L1110">
        <v>65.266549420018478</v>
      </c>
      <c r="M1110">
        <v>64.974023390210874</v>
      </c>
      <c r="N1110">
        <v>64.005677983190154</v>
      </c>
      <c r="O1110">
        <v>67.321495635538753</v>
      </c>
      <c r="P1110">
        <v>2.3407132260656951</v>
      </c>
      <c r="Q1110">
        <v>2.3688423221582169</v>
      </c>
      <c r="R1110">
        <v>1.943829249313757</v>
      </c>
      <c r="S1110">
        <v>2.6667201529527409</v>
      </c>
      <c r="T1110">
        <v>177952.45540087661</v>
      </c>
      <c r="U1110">
        <v>177952.3235866671</v>
      </c>
      <c r="V1110">
        <v>177834.27113513369</v>
      </c>
      <c r="W1110">
        <v>178071.4565256256</v>
      </c>
      <c r="X1110">
        <v>12272.80524023004</v>
      </c>
      <c r="Y1110">
        <v>12322.91502836067</v>
      </c>
      <c r="Z1110">
        <v>11902.50552232997</v>
      </c>
      <c r="AA1110">
        <v>12511.043785671331</v>
      </c>
      <c r="AB1110">
        <v>2349.1057931695918</v>
      </c>
      <c r="AC1110">
        <v>2321.0649789909212</v>
      </c>
      <c r="AD1110">
        <v>1969.073174263923</v>
      </c>
      <c r="AE1110">
        <v>2797.1658284882428</v>
      </c>
      <c r="AF1110">
        <v>63.961854857160752</v>
      </c>
      <c r="AG1110">
        <v>63.674934567775637</v>
      </c>
      <c r="AH1110">
        <v>62.726691199184764</v>
      </c>
      <c r="AI1110">
        <v>65.975538705300053</v>
      </c>
      <c r="AJ1110">
        <v>0.55783770321439863</v>
      </c>
      <c r="AK1110">
        <v>0.55783772469977322</v>
      </c>
      <c r="AL1110">
        <v>0.55783277579815138</v>
      </c>
      <c r="AM1110">
        <v>0.55784260217591553</v>
      </c>
      <c r="AN1110">
        <v>0.9857329606587284</v>
      </c>
      <c r="AO1110">
        <v>0.98573296065872873</v>
      </c>
      <c r="AP1110">
        <v>0.98573296065872873</v>
      </c>
      <c r="AQ1110">
        <v>0.98573296065872873</v>
      </c>
      <c r="AR1110">
        <v>13.389230905215481</v>
      </c>
      <c r="AS1110">
        <v>13.389230905215481</v>
      </c>
      <c r="AT1110">
        <v>13.389230905215481</v>
      </c>
      <c r="AU1110">
        <v>13.389230905215481</v>
      </c>
      <c r="AV1110" t="str">
        <f>VLOOKUP(Sheet1[[#This Row],[NPDES ID2]],Combined_Sheet__Major_Only___2[[NPDES ID2]:[ECHO BFR]],3,FALSE)</f>
        <v>SC</v>
      </c>
      <c r="AW1110" t="s">
        <v>41</v>
      </c>
      <c r="AX1110" t="str">
        <f>VLOOKUP(Sheet1[[#This Row],[NPDES ID2]],Combined_Sheet__Major_Only___2[[NPDES ID2]:[ECHO BFR]],27,FALSE)</f>
        <v>-</v>
      </c>
      <c r="AY1110" t="str">
        <f>VLOOKUP(Sheet1[[#This Row],[NPDES ID2]],Combined_Sheet__Major_Only___2[[NPDES ID2]:[ECHO BFR]],28,FALSE)</f>
        <v>-</v>
      </c>
      <c r="AZ1110" t="str">
        <f>VLOOKUP(Sheet1[[#This Row],[NPDES ID2]],Combined_Sheet__Major_Only___2[[NPDES ID2]:[ECHO BFR]],29,FALSE)</f>
        <v>-</v>
      </c>
      <c r="BA1110">
        <f>VLOOKUP(Sheet1[[#This Row],[NPDES ID2]],Combined_Sheet__Major_Only___2[[NPDES ID2]:[ECHO BFR]],17,FALSE)</f>
        <v>34.391111000000002</v>
      </c>
      <c r="BB1110">
        <f>VLOOKUP(Sheet1[[#This Row],[NPDES ID2]],Combined_Sheet__Major_Only___2[[NPDES ID2]:[ECHO BFR]],18,FALSE)</f>
        <v>-81.810833000000002</v>
      </c>
      <c r="BC1110" t="str">
        <f>IF(ISNUMBER(SEARCH("aerobic",$AW1110)),"aerobic","")</f>
        <v>aerobic</v>
      </c>
      <c r="BD1110" t="str">
        <f>IF(ISNUMBER(SEARCH("anaer",$AW1110)),"anaer","")</f>
        <v/>
      </c>
      <c r="BE1110" t="str">
        <f>IF(ISNUMBER(SEARCH("thickening",$AZ1110)),"thickening","")</f>
        <v/>
      </c>
      <c r="BF1110" s="3" t="str">
        <f>IF(ISNUMBER(SEARCH("airDry",$AW1110)),"airDry","")</f>
        <v/>
      </c>
      <c r="BG1110" s="3" t="str">
        <f>IF(ISNUMBER(SEARCH("heatDry",$AY1110)),"heatDry","")</f>
        <v/>
      </c>
      <c r="BH1110" s="3" t="str">
        <f>IF(AND(ISNUMBER(SEARCH("aerobic",$AW1110)),ISNUMBER(SEARCH("anaer",$AW1110))),"Combined Aer and Anaer.","")</f>
        <v/>
      </c>
    </row>
    <row r="1111" spans="1:60" x14ac:dyDescent="0.25">
      <c r="A1111" s="4">
        <v>485</v>
      </c>
      <c r="B1111" t="s">
        <v>2413</v>
      </c>
      <c r="C1111">
        <v>399.46</v>
      </c>
      <c r="D1111">
        <v>414.98962695378071</v>
      </c>
      <c r="E1111">
        <v>420.17153067328809</v>
      </c>
      <c r="F1111">
        <v>318.438054108779</v>
      </c>
      <c r="G1111">
        <v>510.62238647560719</v>
      </c>
      <c r="H1111">
        <v>-118.4034276849371</v>
      </c>
      <c r="I1111">
        <v>-120.7646319111295</v>
      </c>
      <c r="J1111">
        <v>-136.3528073559782</v>
      </c>
      <c r="K1111">
        <v>-95.11244790568783</v>
      </c>
      <c r="L1111">
        <v>257.39378719102581</v>
      </c>
      <c r="M1111">
        <v>256.19984777547228</v>
      </c>
      <c r="N1111">
        <v>252.24270132037469</v>
      </c>
      <c r="O1111">
        <v>265.7872900756629</v>
      </c>
      <c r="P1111">
        <v>9.3569284312254677</v>
      </c>
      <c r="Q1111">
        <v>9.4558034364235617</v>
      </c>
      <c r="R1111">
        <v>7.7842075934241031</v>
      </c>
      <c r="S1111">
        <v>10.66776299975005</v>
      </c>
      <c r="T1111">
        <v>178994.26703853041</v>
      </c>
      <c r="U1111">
        <v>178994.13446051479</v>
      </c>
      <c r="V1111">
        <v>178875.39794628599</v>
      </c>
      <c r="W1111">
        <v>179113.9577231241</v>
      </c>
      <c r="X1111">
        <v>12504.12744609354</v>
      </c>
      <c r="Y1111">
        <v>12557.07918604212</v>
      </c>
      <c r="Z1111">
        <v>12113.40838830947</v>
      </c>
      <c r="AA1111">
        <v>12755.61604500572</v>
      </c>
      <c r="AB1111">
        <v>2061.1390829067509</v>
      </c>
      <c r="AC1111">
        <v>2042.47784175737</v>
      </c>
      <c r="AD1111">
        <v>1769.500389022684</v>
      </c>
      <c r="AE1111">
        <v>2394.0101375451359</v>
      </c>
      <c r="AF1111">
        <v>63.149186382516682</v>
      </c>
      <c r="AG1111">
        <v>62.855329214854962</v>
      </c>
      <c r="AH1111">
        <v>61.887357056330707</v>
      </c>
      <c r="AI1111">
        <v>65.207744603109546</v>
      </c>
      <c r="AJ1111">
        <v>0.5479096615854534</v>
      </c>
      <c r="AK1111">
        <v>0.54790974401652459</v>
      </c>
      <c r="AL1111">
        <v>0.54789071001077527</v>
      </c>
      <c r="AM1111">
        <v>0.54792850427575657</v>
      </c>
      <c r="AN1111">
        <v>0.98581431046679158</v>
      </c>
      <c r="AO1111">
        <v>0.98581431046679158</v>
      </c>
      <c r="AP1111">
        <v>0.98581431046679158</v>
      </c>
      <c r="AQ1111">
        <v>0.98581431046679158</v>
      </c>
      <c r="AR1111">
        <v>14.41063670549932</v>
      </c>
      <c r="AS1111">
        <v>14.41063670549932</v>
      </c>
      <c r="AT1111">
        <v>14.41063670549932</v>
      </c>
      <c r="AU1111">
        <v>14.41063670549932</v>
      </c>
      <c r="AV1111" t="str">
        <f>VLOOKUP(Sheet1[[#This Row],[NPDES ID2]],Combined_Sheet__Major_Only___2[[NPDES ID2]:[ECHO BFR]],3,FALSE)</f>
        <v>MO</v>
      </c>
      <c r="AW1111" t="s">
        <v>41</v>
      </c>
      <c r="AX1111" t="str">
        <f>VLOOKUP(Sheet1[[#This Row],[NPDES ID2]],Combined_Sheet__Major_Only___2[[NPDES ID2]:[ECHO BFR]],27,FALSE)</f>
        <v>other</v>
      </c>
      <c r="AY1111" t="str">
        <f>VLOOKUP(Sheet1[[#This Row],[NPDES ID2]],Combined_Sheet__Major_Only___2[[NPDES ID2]:[ECHO BFR]],28,FALSE)</f>
        <v>-</v>
      </c>
      <c r="AZ1111" t="str">
        <f>VLOOKUP(Sheet1[[#This Row],[NPDES ID2]],Combined_Sheet__Major_Only___2[[NPDES ID2]:[ECHO BFR]],29,FALSE)</f>
        <v>preliminaryOps</v>
      </c>
      <c r="BA1111">
        <f>VLOOKUP(Sheet1[[#This Row],[NPDES ID2]],Combined_Sheet__Major_Only___2[[NPDES ID2]:[ECHO BFR]],17,FALSE)</f>
        <v>39.306930000000001</v>
      </c>
      <c r="BB1111">
        <f>VLOOKUP(Sheet1[[#This Row],[NPDES ID2]],Combined_Sheet__Major_Only___2[[NPDES ID2]:[ECHO BFR]],18,FALSE)</f>
        <v>-94.506619999999998</v>
      </c>
      <c r="BC1111" t="str">
        <f>IF(ISNUMBER(SEARCH("aerobic",$AW1111)),"aerobic","")</f>
        <v>aerobic</v>
      </c>
      <c r="BD1111" t="str">
        <f>IF(ISNUMBER(SEARCH("anaer",$AW1111)),"anaer","")</f>
        <v/>
      </c>
      <c r="BE1111" t="str">
        <f>IF(ISNUMBER(SEARCH("thickening",$AZ1111)),"thickening","")</f>
        <v/>
      </c>
      <c r="BF1111" s="3" t="str">
        <f>IF(ISNUMBER(SEARCH("airDry",$AW1111)),"airDry","")</f>
        <v/>
      </c>
      <c r="BG1111" s="3" t="str">
        <f>IF(ISNUMBER(SEARCH("heatDry",$AY1111)),"heatDry","")</f>
        <v/>
      </c>
      <c r="BH1111" s="3" t="str">
        <f>IF(AND(ISNUMBER(SEARCH("aerobic",$AW1111)),ISNUMBER(SEARCH("anaer",$AW1111))),"Combined Aer and Anaer.","")</f>
        <v/>
      </c>
    </row>
    <row r="1112" spans="1:60" x14ac:dyDescent="0.25">
      <c r="A1112" s="4">
        <v>958</v>
      </c>
      <c r="B1112" t="s">
        <v>4650</v>
      </c>
      <c r="C1112">
        <v>605.49</v>
      </c>
      <c r="D1112">
        <v>357.16404644587089</v>
      </c>
      <c r="E1112">
        <v>356.68225729699958</v>
      </c>
      <c r="F1112">
        <v>285.38806647816972</v>
      </c>
      <c r="G1112">
        <v>425.19779988789111</v>
      </c>
      <c r="H1112">
        <v>-113.46659939299489</v>
      </c>
      <c r="I1112">
        <v>-116.0060646915951</v>
      </c>
      <c r="J1112">
        <v>-131.79998772516581</v>
      </c>
      <c r="K1112">
        <v>-90.02275341665063</v>
      </c>
      <c r="L1112">
        <v>405.44357019152528</v>
      </c>
      <c r="M1112">
        <v>403.75602070199102</v>
      </c>
      <c r="N1112">
        <v>398.15670307642768</v>
      </c>
      <c r="O1112">
        <v>417.31515933232538</v>
      </c>
      <c r="P1112">
        <v>14.150186324067191</v>
      </c>
      <c r="Q1112">
        <v>14.33089839633748</v>
      </c>
      <c r="R1112">
        <v>11.668893049831841</v>
      </c>
      <c r="S1112">
        <v>16.195084703620541</v>
      </c>
      <c r="T1112">
        <v>179218.90794397681</v>
      </c>
      <c r="U1112">
        <v>179218.77520126529</v>
      </c>
      <c r="V1112">
        <v>179099.89118583989</v>
      </c>
      <c r="W1112">
        <v>179338.74731509149</v>
      </c>
      <c r="X1112">
        <v>12046.89054441462</v>
      </c>
      <c r="Y1112">
        <v>12092.36980345003</v>
      </c>
      <c r="Z1112">
        <v>11708.864350595801</v>
      </c>
      <c r="AA1112">
        <v>12264.38400634706</v>
      </c>
      <c r="AB1112">
        <v>2354.7099173405732</v>
      </c>
      <c r="AC1112">
        <v>2326.8707110707901</v>
      </c>
      <c r="AD1112">
        <v>1967.749861948098</v>
      </c>
      <c r="AE1112">
        <v>2818.0057185637829</v>
      </c>
      <c r="AF1112">
        <v>65.625965581527566</v>
      </c>
      <c r="AG1112">
        <v>65.351310365173291</v>
      </c>
      <c r="AH1112">
        <v>64.449627381664868</v>
      </c>
      <c r="AI1112">
        <v>67.546387914309136</v>
      </c>
      <c r="AJ1112">
        <v>0.5781753955641229</v>
      </c>
      <c r="AK1112">
        <v>0.57817552993421639</v>
      </c>
      <c r="AL1112">
        <v>0.57814444621609873</v>
      </c>
      <c r="AM1112">
        <v>0.57820616776441669</v>
      </c>
      <c r="AN1112">
        <v>0.98583173010502823</v>
      </c>
      <c r="AO1112">
        <v>0.98583173010502789</v>
      </c>
      <c r="AP1112">
        <v>0.98583173010502789</v>
      </c>
      <c r="AQ1112">
        <v>0.98583173010502789</v>
      </c>
      <c r="AR1112">
        <v>13.57865181089503</v>
      </c>
      <c r="AS1112">
        <v>13.57865181089503</v>
      </c>
      <c r="AT1112">
        <v>13.57865181089503</v>
      </c>
      <c r="AU1112">
        <v>13.57865181089503</v>
      </c>
      <c r="AV1112" t="str">
        <f>VLOOKUP(Sheet1[[#This Row],[NPDES ID2]],Combined_Sheet__Major_Only___2[[NPDES ID2]:[ECHO BFR]],3,FALSE)</f>
        <v>NJ</v>
      </c>
      <c r="AW1112" t="s">
        <v>41</v>
      </c>
      <c r="AX1112" t="str">
        <f>VLOOKUP(Sheet1[[#This Row],[NPDES ID2]],Combined_Sheet__Major_Only___2[[NPDES ID2]:[ECHO BFR]],27,FALSE)</f>
        <v>-</v>
      </c>
      <c r="AY1112" t="str">
        <f>VLOOKUP(Sheet1[[#This Row],[NPDES ID2]],Combined_Sheet__Major_Only___2[[NPDES ID2]:[ECHO BFR]],28,FALSE)</f>
        <v>-</v>
      </c>
      <c r="AZ1112" t="str">
        <f>VLOOKUP(Sheet1[[#This Row],[NPDES ID2]],Combined_Sheet__Major_Only___2[[NPDES ID2]:[ECHO BFR]],29,FALSE)</f>
        <v>preliminaryOps</v>
      </c>
      <c r="BA1112">
        <f>VLOOKUP(Sheet1[[#This Row],[NPDES ID2]],Combined_Sheet__Major_Only___2[[NPDES ID2]:[ECHO BFR]],17,FALSE)</f>
        <v>40.175727000000002</v>
      </c>
      <c r="BB1112">
        <f>VLOOKUP(Sheet1[[#This Row],[NPDES ID2]],Combined_Sheet__Major_Only___2[[NPDES ID2]:[ECHO BFR]],18,FALSE)</f>
        <v>-74.726641999999998</v>
      </c>
      <c r="BC1112" t="str">
        <f>IF(ISNUMBER(SEARCH("aerobic",$AW1112)),"aerobic","")</f>
        <v>aerobic</v>
      </c>
      <c r="BD1112" t="str">
        <f>IF(ISNUMBER(SEARCH("anaer",$AW1112)),"anaer","")</f>
        <v/>
      </c>
      <c r="BE1112" t="str">
        <f>IF(ISNUMBER(SEARCH("thickening",$AZ1112)),"thickening","")</f>
        <v/>
      </c>
      <c r="BF1112" s="2" t="str">
        <f>IF(ISNUMBER(SEARCH("airDry",$AW1112)),"airDry","")</f>
        <v/>
      </c>
      <c r="BG1112" s="2" t="str">
        <f>IF(ISNUMBER(SEARCH("heatDry",$AY1112)),"heatDry","")</f>
        <v/>
      </c>
      <c r="BH1112" s="2" t="str">
        <f>IF(AND(ISNUMBER(SEARCH("aerobic",$AW1112)),ISNUMBER(SEARCH("anaer",$AW1112))),"Combined Aer and Anaer.","")</f>
        <v/>
      </c>
    </row>
    <row r="1113" spans="1:60" x14ac:dyDescent="0.25">
      <c r="A1113" s="4">
        <v>1397</v>
      </c>
      <c r="B1113" t="s">
        <v>6622</v>
      </c>
      <c r="C1113">
        <v>141.38999999999999</v>
      </c>
      <c r="D1113">
        <v>879.8556554639016</v>
      </c>
      <c r="E1113">
        <v>878.14792562232958</v>
      </c>
      <c r="F1113">
        <v>630.40506149518853</v>
      </c>
      <c r="G1113">
        <v>1144.428324572375</v>
      </c>
      <c r="H1113">
        <v>-128.13952001588109</v>
      </c>
      <c r="I1113">
        <v>-130.5349134338409</v>
      </c>
      <c r="J1113">
        <v>-147.03579800796479</v>
      </c>
      <c r="K1113">
        <v>-105.223163638134</v>
      </c>
      <c r="L1113">
        <v>84.732290866535493</v>
      </c>
      <c r="M1113">
        <v>84.258977248103818</v>
      </c>
      <c r="N1113">
        <v>82.692018181876676</v>
      </c>
      <c r="O1113">
        <v>88.057439538462305</v>
      </c>
      <c r="P1113">
        <v>3.3251265598586079</v>
      </c>
      <c r="Q1113">
        <v>3.352573825238383</v>
      </c>
      <c r="R1113">
        <v>2.7924794720077468</v>
      </c>
      <c r="S1113">
        <v>3.7987005677461041</v>
      </c>
      <c r="T1113">
        <v>179929.03825691959</v>
      </c>
      <c r="U1113">
        <v>179928.9049935748</v>
      </c>
      <c r="V1113">
        <v>179809.55470033249</v>
      </c>
      <c r="W1113">
        <v>180049.3476528743</v>
      </c>
      <c r="X1113">
        <v>13516.569225216939</v>
      </c>
      <c r="Y1113">
        <v>13585.53227556922</v>
      </c>
      <c r="Z1113">
        <v>13008.944469364769</v>
      </c>
      <c r="AA1113">
        <v>13843.990930808681</v>
      </c>
      <c r="AB1113">
        <v>2113.6143080411562</v>
      </c>
      <c r="AC1113">
        <v>2093.8213599365299</v>
      </c>
      <c r="AD1113">
        <v>1829.485468985398</v>
      </c>
      <c r="AE1113">
        <v>2429.9624021178302</v>
      </c>
      <c r="AF1113">
        <v>58.730327894713319</v>
      </c>
      <c r="AG1113">
        <v>58.401947946996017</v>
      </c>
      <c r="AH1113">
        <v>57.316805654060602</v>
      </c>
      <c r="AI1113">
        <v>61.034842315941333</v>
      </c>
      <c r="AJ1113">
        <v>0.49397464173645489</v>
      </c>
      <c r="AK1113">
        <v>0.49397466856752831</v>
      </c>
      <c r="AL1113">
        <v>0.49396848619781752</v>
      </c>
      <c r="AM1113">
        <v>0.49398076175370198</v>
      </c>
      <c r="AN1113">
        <v>0.98588651642298841</v>
      </c>
      <c r="AO1113">
        <v>0.98588651642298808</v>
      </c>
      <c r="AP1113">
        <v>0.98588651642298808</v>
      </c>
      <c r="AQ1113">
        <v>0.98588651642298808</v>
      </c>
      <c r="AR1113">
        <v>13.83470633271901</v>
      </c>
      <c r="AS1113">
        <v>13.83470633271901</v>
      </c>
      <c r="AT1113">
        <v>13.83470633271901</v>
      </c>
      <c r="AU1113">
        <v>13.83470633271901</v>
      </c>
      <c r="AV1113" t="str">
        <f>VLOOKUP(Sheet1[[#This Row],[NPDES ID2]],Combined_Sheet__Major_Only___2[[NPDES ID2]:[ECHO BFR]],3,FALSE)</f>
        <v>GA</v>
      </c>
      <c r="AW1113" t="s">
        <v>41</v>
      </c>
      <c r="AX1113" t="str">
        <f>VLOOKUP(Sheet1[[#This Row],[NPDES ID2]],Combined_Sheet__Major_Only___2[[NPDES ID2]:[ECHO BFR]],27,FALSE)</f>
        <v>-</v>
      </c>
      <c r="AY1113" t="str">
        <f>VLOOKUP(Sheet1[[#This Row],[NPDES ID2]],Combined_Sheet__Major_Only___2[[NPDES ID2]:[ECHO BFR]],28,FALSE)</f>
        <v>-</v>
      </c>
      <c r="AZ1113" t="str">
        <f>VLOOKUP(Sheet1[[#This Row],[NPDES ID2]],Combined_Sheet__Major_Only___2[[NPDES ID2]:[ECHO BFR]],29,FALSE)</f>
        <v>-</v>
      </c>
      <c r="BA1113">
        <f>VLOOKUP(Sheet1[[#This Row],[NPDES ID2]],Combined_Sheet__Major_Only___2[[NPDES ID2]:[ECHO BFR]],17,FALSE)</f>
        <v>32.098649999999999</v>
      </c>
      <c r="BB1113">
        <f>VLOOKUP(Sheet1[[#This Row],[NPDES ID2]],Combined_Sheet__Major_Only___2[[NPDES ID2]:[ECHO BFR]],18,FALSE)</f>
        <v>-83.77713</v>
      </c>
      <c r="BC1113" t="str">
        <f>IF(ISNUMBER(SEARCH("aerobic",$AW1113)),"aerobic","")</f>
        <v>aerobic</v>
      </c>
      <c r="BD1113" t="str">
        <f>IF(ISNUMBER(SEARCH("anaer",$AW1113)),"anaer","")</f>
        <v/>
      </c>
      <c r="BE1113" t="str">
        <f>IF(ISNUMBER(SEARCH("thickening",$AZ1113)),"thickening","")</f>
        <v/>
      </c>
      <c r="BF1113" s="3" t="str">
        <f>IF(ISNUMBER(SEARCH("airDry",$AW1113)),"airDry","")</f>
        <v/>
      </c>
      <c r="BG1113" s="3" t="str">
        <f>IF(ISNUMBER(SEARCH("heatDry",$AY1113)),"heatDry","")</f>
        <v/>
      </c>
      <c r="BH1113" s="3" t="str">
        <f>IF(AND(ISNUMBER(SEARCH("aerobic",$AW1113)),ISNUMBER(SEARCH("anaer",$AW1113))),"Combined Aer and Anaer.","")</f>
        <v/>
      </c>
    </row>
    <row r="1114" spans="1:60" x14ac:dyDescent="0.25">
      <c r="A1114" s="4">
        <v>937</v>
      </c>
      <c r="B1114" t="s">
        <v>4551</v>
      </c>
      <c r="C1114">
        <v>654.79999999999995</v>
      </c>
      <c r="D1114">
        <v>392.27745501207829</v>
      </c>
      <c r="E1114">
        <v>390.74626168452062</v>
      </c>
      <c r="F1114">
        <v>317.33031545760372</v>
      </c>
      <c r="G1114">
        <v>466.02058338376088</v>
      </c>
      <c r="H1114">
        <v>-126.391596363635</v>
      </c>
      <c r="I1114">
        <v>-129.02752773857301</v>
      </c>
      <c r="J1114">
        <v>-145.23553229249629</v>
      </c>
      <c r="K1114">
        <v>-103.6774797637518</v>
      </c>
      <c r="L1114">
        <v>396.53792173563988</v>
      </c>
      <c r="M1114">
        <v>394.38113573159882</v>
      </c>
      <c r="N1114">
        <v>387.22673672852483</v>
      </c>
      <c r="O1114">
        <v>411.70811599128581</v>
      </c>
      <c r="P1114">
        <v>15.39003540048291</v>
      </c>
      <c r="Q1114">
        <v>15.532721711764919</v>
      </c>
      <c r="R1114">
        <v>12.9079129772022</v>
      </c>
      <c r="S1114">
        <v>17.561449074100139</v>
      </c>
      <c r="T1114">
        <v>180554.08651705479</v>
      </c>
      <c r="U1114">
        <v>180553.9527954548</v>
      </c>
      <c r="V1114">
        <v>180434.19209002081</v>
      </c>
      <c r="W1114">
        <v>180674.80962328659</v>
      </c>
      <c r="X1114">
        <v>13422.01288876617</v>
      </c>
      <c r="Y1114">
        <v>13488.782435908999</v>
      </c>
      <c r="Z1114">
        <v>12930.48187067561</v>
      </c>
      <c r="AA1114">
        <v>13739.028704543411</v>
      </c>
      <c r="AB1114">
        <v>2096.3918321570468</v>
      </c>
      <c r="AC1114">
        <v>2076.8025188613578</v>
      </c>
      <c r="AD1114">
        <v>1814.400866918854</v>
      </c>
      <c r="AE1114">
        <v>2409.6362532886228</v>
      </c>
      <c r="AF1114">
        <v>59.351313314608547</v>
      </c>
      <c r="AG1114">
        <v>59.027035453138843</v>
      </c>
      <c r="AH1114">
        <v>57.960704968886667</v>
      </c>
      <c r="AI1114">
        <v>61.620774694552793</v>
      </c>
      <c r="AJ1114">
        <v>0.50154894572273279</v>
      </c>
      <c r="AK1114">
        <v>0.50154907120665648</v>
      </c>
      <c r="AL1114">
        <v>0.50152003160032177</v>
      </c>
      <c r="AM1114">
        <v>0.50157769448252421</v>
      </c>
      <c r="AN1114">
        <v>0.98593438928424293</v>
      </c>
      <c r="AO1114">
        <v>0.98593438928424337</v>
      </c>
      <c r="AP1114">
        <v>0.98593438928424337</v>
      </c>
      <c r="AQ1114">
        <v>0.98593438928424337</v>
      </c>
      <c r="AR1114">
        <v>13.99099311885759</v>
      </c>
      <c r="AS1114">
        <v>13.990993118857579</v>
      </c>
      <c r="AT1114">
        <v>13.990993118857579</v>
      </c>
      <c r="AU1114">
        <v>13.990993118857579</v>
      </c>
      <c r="AV1114" t="str">
        <f>VLOOKUP(Sheet1[[#This Row],[NPDES ID2]],Combined_Sheet__Major_Only___2[[NPDES ID2]:[ECHO BFR]],3,FALSE)</f>
        <v>TX</v>
      </c>
      <c r="AW1114" t="s">
        <v>41</v>
      </c>
      <c r="AX1114" t="str">
        <f>VLOOKUP(Sheet1[[#This Row],[NPDES ID2]],Combined_Sheet__Major_Only___2[[NPDES ID2]:[ECHO BFR]],27,FALSE)</f>
        <v>-</v>
      </c>
      <c r="AY1114" t="str">
        <f>VLOOKUP(Sheet1[[#This Row],[NPDES ID2]],Combined_Sheet__Major_Only___2[[NPDES ID2]:[ECHO BFR]],28,FALSE)</f>
        <v>-</v>
      </c>
      <c r="AZ1114" t="str">
        <f>VLOOKUP(Sheet1[[#This Row],[NPDES ID2]],Combined_Sheet__Major_Only___2[[NPDES ID2]:[ECHO BFR]],29,FALSE)</f>
        <v>preliminaryOps</v>
      </c>
      <c r="BA1114">
        <f>VLOOKUP(Sheet1[[#This Row],[NPDES ID2]],Combined_Sheet__Major_Only___2[[NPDES ID2]:[ECHO BFR]],17,FALSE)</f>
        <v>28.648890999999999</v>
      </c>
      <c r="BB1114">
        <f>VLOOKUP(Sheet1[[#This Row],[NPDES ID2]],Combined_Sheet__Major_Only___2[[NPDES ID2]:[ECHO BFR]],18,FALSE)</f>
        <v>-100.453502</v>
      </c>
      <c r="BC1114" t="str">
        <f>IF(ISNUMBER(SEARCH("aerobic",$AW1114)),"aerobic","")</f>
        <v>aerobic</v>
      </c>
      <c r="BD1114" t="str">
        <f>IF(ISNUMBER(SEARCH("anaer",$AW1114)),"anaer","")</f>
        <v/>
      </c>
      <c r="BE1114" t="str">
        <f>IF(ISNUMBER(SEARCH("thickening",$AZ1114)),"thickening","")</f>
        <v/>
      </c>
      <c r="BF1114" s="3" t="str">
        <f>IF(ISNUMBER(SEARCH("airDry",$AW1114)),"airDry","")</f>
        <v/>
      </c>
      <c r="BG1114" s="3" t="str">
        <f>IF(ISNUMBER(SEARCH("heatDry",$AY1114)),"heatDry","")</f>
        <v/>
      </c>
      <c r="BH1114" s="3" t="str">
        <f>IF(AND(ISNUMBER(SEARCH("aerobic",$AW1114)),ISNUMBER(SEARCH("anaer",$AW1114))),"Combined Aer and Anaer.","")</f>
        <v/>
      </c>
    </row>
    <row r="1115" spans="1:60" x14ac:dyDescent="0.25">
      <c r="A1115" s="4">
        <v>44</v>
      </c>
      <c r="B1115" t="s">
        <v>270</v>
      </c>
      <c r="C1115">
        <v>163.24</v>
      </c>
      <c r="D1115">
        <v>768.4420250032515</v>
      </c>
      <c r="E1115">
        <v>766.50237510043235</v>
      </c>
      <c r="F1115">
        <v>555.01716650585593</v>
      </c>
      <c r="G1115">
        <v>1000.876343903099</v>
      </c>
      <c r="H1115">
        <v>-125.5351914642871</v>
      </c>
      <c r="I1115">
        <v>-128.01158633823081</v>
      </c>
      <c r="J1115">
        <v>-144.32566130406431</v>
      </c>
      <c r="K1115">
        <v>-102.49974218787661</v>
      </c>
      <c r="L1115">
        <v>99.709218305133618</v>
      </c>
      <c r="M1115">
        <v>99.177689223896181</v>
      </c>
      <c r="N1115">
        <v>97.417776582689072</v>
      </c>
      <c r="O1115">
        <v>103.44363539096339</v>
      </c>
      <c r="P1115">
        <v>3.8351560417850319</v>
      </c>
      <c r="Q1115">
        <v>3.8738164446877952</v>
      </c>
      <c r="R1115">
        <v>3.2130042838824391</v>
      </c>
      <c r="S1115">
        <v>4.3728890948749708</v>
      </c>
      <c r="T1115">
        <v>182698.05800493341</v>
      </c>
      <c r="U1115">
        <v>182697.92271147671</v>
      </c>
      <c r="V1115">
        <v>182576.75425548409</v>
      </c>
      <c r="W1115">
        <v>182820.2001744514</v>
      </c>
      <c r="X1115">
        <v>13464.940485802819</v>
      </c>
      <c r="Y1115">
        <v>13530.67387187629</v>
      </c>
      <c r="Z1115">
        <v>12982.097098311289</v>
      </c>
      <c r="AA1115">
        <v>13776.15343404361</v>
      </c>
      <c r="AB1115">
        <v>2585.1694352816112</v>
      </c>
      <c r="AC1115">
        <v>2549.7691374128021</v>
      </c>
      <c r="AD1115">
        <v>2165.520580696254</v>
      </c>
      <c r="AE1115">
        <v>3069.2760538622401</v>
      </c>
      <c r="AF1115">
        <v>59.860748306789127</v>
      </c>
      <c r="AG1115">
        <v>59.541258861726057</v>
      </c>
      <c r="AH1115">
        <v>58.485870114614741</v>
      </c>
      <c r="AI1115">
        <v>62.102424216252423</v>
      </c>
      <c r="AJ1115">
        <v>0.50776398548727331</v>
      </c>
      <c r="AK1115">
        <v>0.50776401868936971</v>
      </c>
      <c r="AL1115">
        <v>0.50775636645327182</v>
      </c>
      <c r="AM1115">
        <v>0.5077715605766876</v>
      </c>
      <c r="AN1115">
        <v>0.98609615833281183</v>
      </c>
      <c r="AO1115">
        <v>0.98609615833281172</v>
      </c>
      <c r="AP1115">
        <v>0.98609615833281172</v>
      </c>
      <c r="AQ1115">
        <v>0.98609615833281172</v>
      </c>
      <c r="AR1115">
        <v>12.50915396811078</v>
      </c>
      <c r="AS1115">
        <v>12.509153968110789</v>
      </c>
      <c r="AT1115">
        <v>12.509153968110789</v>
      </c>
      <c r="AU1115">
        <v>12.509153968110789</v>
      </c>
      <c r="AV1115" t="str">
        <f>VLOOKUP(Sheet1[[#This Row],[NPDES ID2]],Combined_Sheet__Major_Only___2[[NPDES ID2]:[ECHO BFR]],3,FALSE)</f>
        <v>TX</v>
      </c>
      <c r="AW1115" t="s">
        <v>41</v>
      </c>
      <c r="AX1115" t="str">
        <f>VLOOKUP(Sheet1[[#This Row],[NPDES ID2]],Combined_Sheet__Major_Only___2[[NPDES ID2]:[ECHO BFR]],27,FALSE)</f>
        <v>-</v>
      </c>
      <c r="AY1115" t="str">
        <f>VLOOKUP(Sheet1[[#This Row],[NPDES ID2]],Combined_Sheet__Major_Only___2[[NPDES ID2]:[ECHO BFR]],28,FALSE)</f>
        <v>-</v>
      </c>
      <c r="AZ1115" t="str">
        <f>VLOOKUP(Sheet1[[#This Row],[NPDES ID2]],Combined_Sheet__Major_Only___2[[NPDES ID2]:[ECHO BFR]],29,FALSE)</f>
        <v>-</v>
      </c>
      <c r="BA1115">
        <f>VLOOKUP(Sheet1[[#This Row],[NPDES ID2]],Combined_Sheet__Major_Only___2[[NPDES ID2]:[ECHO BFR]],17,FALSE)</f>
        <v>29.962416999999999</v>
      </c>
      <c r="BB1115">
        <f>VLOOKUP(Sheet1[[#This Row],[NPDES ID2]],Combined_Sheet__Major_Only___2[[NPDES ID2]:[ECHO BFR]],18,FALSE)</f>
        <v>-95.357139000000004</v>
      </c>
      <c r="BC1115" t="str">
        <f>IF(ISNUMBER(SEARCH("aerobic",$AW1115)),"aerobic","")</f>
        <v>aerobic</v>
      </c>
      <c r="BD1115" t="str">
        <f>IF(ISNUMBER(SEARCH("anaer",$AW1115)),"anaer","")</f>
        <v/>
      </c>
      <c r="BE1115" t="str">
        <f>IF(ISNUMBER(SEARCH("thickening",$AZ1115)),"thickening","")</f>
        <v/>
      </c>
      <c r="BF1115" s="2" t="str">
        <f>IF(ISNUMBER(SEARCH("airDry",$AW1115)),"airDry","")</f>
        <v/>
      </c>
      <c r="BG1115" s="2" t="str">
        <f>IF(ISNUMBER(SEARCH("heatDry",$AY1115)),"heatDry","")</f>
        <v/>
      </c>
      <c r="BH1115" s="2" t="str">
        <f>IF(AND(ISNUMBER(SEARCH("aerobic",$AW1115)),ISNUMBER(SEARCH("anaer",$AW1115))),"Combined Aer and Anaer.","")</f>
        <v/>
      </c>
    </row>
    <row r="1116" spans="1:60" x14ac:dyDescent="0.25">
      <c r="A1116" s="4">
        <v>1379</v>
      </c>
      <c r="B1116" t="s">
        <v>6543</v>
      </c>
      <c r="C1116">
        <v>148.87</v>
      </c>
      <c r="D1116">
        <v>805.3045413287773</v>
      </c>
      <c r="E1116">
        <v>804.11026907598352</v>
      </c>
      <c r="F1116">
        <v>578.66507686363173</v>
      </c>
      <c r="G1116">
        <v>1048.9121256687449</v>
      </c>
      <c r="H1116">
        <v>-121.9551249324913</v>
      </c>
      <c r="I1116">
        <v>-124.3731433322088</v>
      </c>
      <c r="J1116">
        <v>-140.34134653764971</v>
      </c>
      <c r="K1116">
        <v>-98.720548831436886</v>
      </c>
      <c r="L1116">
        <v>93.42878771210286</v>
      </c>
      <c r="M1116">
        <v>92.963789499829318</v>
      </c>
      <c r="N1116">
        <v>91.42424383409552</v>
      </c>
      <c r="O1116">
        <v>96.695667773791641</v>
      </c>
      <c r="P1116">
        <v>3.492421892207731</v>
      </c>
      <c r="Q1116">
        <v>3.5197191346208929</v>
      </c>
      <c r="R1116">
        <v>2.9156326238057799</v>
      </c>
      <c r="S1116">
        <v>3.9816820984607579</v>
      </c>
      <c r="T1116">
        <v>182993.13168226721</v>
      </c>
      <c r="U1116">
        <v>182992.99617247671</v>
      </c>
      <c r="V1116">
        <v>182871.6339685093</v>
      </c>
      <c r="W1116">
        <v>183115.46915672501</v>
      </c>
      <c r="X1116">
        <v>13125.600608322449</v>
      </c>
      <c r="Y1116">
        <v>13185.42288104418</v>
      </c>
      <c r="Z1116">
        <v>12685.951835169921</v>
      </c>
      <c r="AA1116">
        <v>13408.71831630835</v>
      </c>
      <c r="AB1116">
        <v>2167.594237571449</v>
      </c>
      <c r="AC1116">
        <v>2146.6495165162628</v>
      </c>
      <c r="AD1116">
        <v>1859.3419846409461</v>
      </c>
      <c r="AE1116">
        <v>2515.4575615175199</v>
      </c>
      <c r="AF1116">
        <v>61.504384137763779</v>
      </c>
      <c r="AG1116">
        <v>61.197926461675792</v>
      </c>
      <c r="AH1116">
        <v>60.185510808562249</v>
      </c>
      <c r="AI1116">
        <v>63.654713577323683</v>
      </c>
      <c r="AJ1116">
        <v>0.527823967046673</v>
      </c>
      <c r="AK1116">
        <v>0.52782399748709563</v>
      </c>
      <c r="AL1116">
        <v>0.52781698293907497</v>
      </c>
      <c r="AM1116">
        <v>0.52783091085764755</v>
      </c>
      <c r="AN1116">
        <v>0.98611813168019813</v>
      </c>
      <c r="AO1116">
        <v>0.9861181316801978</v>
      </c>
      <c r="AP1116">
        <v>0.9861181316801978</v>
      </c>
      <c r="AQ1116">
        <v>0.9861181316801978</v>
      </c>
      <c r="AR1116">
        <v>14.0196064133624</v>
      </c>
      <c r="AS1116">
        <v>14.0196064133624</v>
      </c>
      <c r="AT1116">
        <v>14.0196064133624</v>
      </c>
      <c r="AU1116">
        <v>14.0196064133624</v>
      </c>
      <c r="AV1116" t="str">
        <f>VLOOKUP(Sheet1[[#This Row],[NPDES ID2]],Combined_Sheet__Major_Only___2[[NPDES ID2]:[ECHO BFR]],3,FALSE)</f>
        <v>TX</v>
      </c>
      <c r="AW1116" t="s">
        <v>41</v>
      </c>
      <c r="AX1116" t="str">
        <f>VLOOKUP(Sheet1[[#This Row],[NPDES ID2]],Combined_Sheet__Major_Only___2[[NPDES ID2]:[ECHO BFR]],27,FALSE)</f>
        <v>-</v>
      </c>
      <c r="AY1116" t="str">
        <f>VLOOKUP(Sheet1[[#This Row],[NPDES ID2]],Combined_Sheet__Major_Only___2[[NPDES ID2]:[ECHO BFR]],28,FALSE)</f>
        <v>-</v>
      </c>
      <c r="AZ1116" t="str">
        <f>VLOOKUP(Sheet1[[#This Row],[NPDES ID2]],Combined_Sheet__Major_Only___2[[NPDES ID2]:[ECHO BFR]],29,FALSE)</f>
        <v>-</v>
      </c>
      <c r="BA1116">
        <f>VLOOKUP(Sheet1[[#This Row],[NPDES ID2]],Combined_Sheet__Major_Only___2[[NPDES ID2]:[ECHO BFR]],17,FALSE)</f>
        <v>30.001415000000001</v>
      </c>
      <c r="BB1116">
        <f>VLOOKUP(Sheet1[[#This Row],[NPDES ID2]],Combined_Sheet__Major_Only___2[[NPDES ID2]:[ECHO BFR]],18,FALSE)</f>
        <v>-95.572052999999997</v>
      </c>
      <c r="BC1116" t="str">
        <f>IF(ISNUMBER(SEARCH("aerobic",$AW1116)),"aerobic","")</f>
        <v>aerobic</v>
      </c>
      <c r="BD1116" t="str">
        <f>IF(ISNUMBER(SEARCH("anaer",$AW1116)),"anaer","")</f>
        <v/>
      </c>
      <c r="BE1116" t="str">
        <f>IF(ISNUMBER(SEARCH("thickening",$AZ1116)),"thickening","")</f>
        <v/>
      </c>
      <c r="BF1116" s="3" t="str">
        <f>IF(ISNUMBER(SEARCH("airDry",$AW1116)),"airDry","")</f>
        <v/>
      </c>
      <c r="BG1116" s="3" t="str">
        <f>IF(ISNUMBER(SEARCH("heatDry",$AY1116)),"heatDry","")</f>
        <v/>
      </c>
      <c r="BH1116" s="3" t="str">
        <f>IF(AND(ISNUMBER(SEARCH("aerobic",$AW1116)),ISNUMBER(SEARCH("anaer",$AW1116))),"Combined Aer and Anaer.","")</f>
        <v/>
      </c>
    </row>
    <row r="1117" spans="1:60" x14ac:dyDescent="0.25">
      <c r="A1117" s="4">
        <v>1577</v>
      </c>
      <c r="B1117" t="s">
        <v>7417</v>
      </c>
      <c r="C1117">
        <v>84.76</v>
      </c>
      <c r="D1117">
        <v>1270.3721313088811</v>
      </c>
      <c r="E1117">
        <v>1269.6648880249979</v>
      </c>
      <c r="F1117">
        <v>892.49613501921363</v>
      </c>
      <c r="G1117">
        <v>1672.8806827284791</v>
      </c>
      <c r="H1117">
        <v>-117.9360812309436</v>
      </c>
      <c r="I1117">
        <v>-120.225139024877</v>
      </c>
      <c r="J1117">
        <v>-135.85309641250461</v>
      </c>
      <c r="K1117">
        <v>-94.456914832511472</v>
      </c>
      <c r="L1117">
        <v>54.893500153293218</v>
      </c>
      <c r="M1117">
        <v>54.642168346095943</v>
      </c>
      <c r="N1117">
        <v>53.810237753297493</v>
      </c>
      <c r="O1117">
        <v>56.658999237826237</v>
      </c>
      <c r="P1117">
        <v>1.9848916665684531</v>
      </c>
      <c r="Q1117">
        <v>2.0070050498540342</v>
      </c>
      <c r="R1117">
        <v>1.650093684294337</v>
      </c>
      <c r="S1117">
        <v>2.262280246503201</v>
      </c>
      <c r="T1117">
        <v>186335.3263191634</v>
      </c>
      <c r="U1117">
        <v>186335.18835903681</v>
      </c>
      <c r="V1117">
        <v>186211.63164063971</v>
      </c>
      <c r="W1117">
        <v>186459.8759432378</v>
      </c>
      <c r="X1117">
        <v>12950.926613222449</v>
      </c>
      <c r="Y1117">
        <v>13005.011435887531</v>
      </c>
      <c r="Z1117">
        <v>12551.779035493801</v>
      </c>
      <c r="AA1117">
        <v>13207.755525504041</v>
      </c>
      <c r="AB1117">
        <v>2387.2728018245029</v>
      </c>
      <c r="AC1117">
        <v>2360.4556686096298</v>
      </c>
      <c r="AD1117">
        <v>2013.598306441103</v>
      </c>
      <c r="AE1117">
        <v>2823.204544878703</v>
      </c>
      <c r="AF1117">
        <v>63.468732696621672</v>
      </c>
      <c r="AG1117">
        <v>63.177929161028189</v>
      </c>
      <c r="AH1117">
        <v>62.216683191302401</v>
      </c>
      <c r="AI1117">
        <v>65.509871471444811</v>
      </c>
      <c r="AJ1117">
        <v>0.55181312193294507</v>
      </c>
      <c r="AK1117">
        <v>0.55181314050458141</v>
      </c>
      <c r="AL1117">
        <v>0.55180886320531641</v>
      </c>
      <c r="AM1117">
        <v>0.55181735606195381</v>
      </c>
      <c r="AN1117">
        <v>0.98636225277759548</v>
      </c>
      <c r="AO1117">
        <v>0.98636225277759537</v>
      </c>
      <c r="AP1117">
        <v>0.98636225277759537</v>
      </c>
      <c r="AQ1117">
        <v>0.98636225277759537</v>
      </c>
      <c r="AR1117">
        <v>13.570754870884381</v>
      </c>
      <c r="AS1117">
        <v>13.570754870884381</v>
      </c>
      <c r="AT1117">
        <v>13.570754870884381</v>
      </c>
      <c r="AU1117">
        <v>13.570754870884381</v>
      </c>
      <c r="AV1117" t="str">
        <f>VLOOKUP(Sheet1[[#This Row],[NPDES ID2]],Combined_Sheet__Major_Only___2[[NPDES ID2]:[ECHO BFR]],3,FALSE)</f>
        <v>TX</v>
      </c>
      <c r="AW1117" t="s">
        <v>41</v>
      </c>
      <c r="AX1117" t="str">
        <f>VLOOKUP(Sheet1[[#This Row],[NPDES ID2]],Combined_Sheet__Major_Only___2[[NPDES ID2]:[ECHO BFR]],27,FALSE)</f>
        <v>-</v>
      </c>
      <c r="AY1117" t="str">
        <f>VLOOKUP(Sheet1[[#This Row],[NPDES ID2]],Combined_Sheet__Major_Only___2[[NPDES ID2]:[ECHO BFR]],28,FALSE)</f>
        <v>-</v>
      </c>
      <c r="AZ1117" t="str">
        <f>VLOOKUP(Sheet1[[#This Row],[NPDES ID2]],Combined_Sheet__Major_Only___2[[NPDES ID2]:[ECHO BFR]],29,FALSE)</f>
        <v>-</v>
      </c>
      <c r="BA1117">
        <f>VLOOKUP(Sheet1[[#This Row],[NPDES ID2]],Combined_Sheet__Major_Only___2[[NPDES ID2]:[ECHO BFR]],17,FALSE)</f>
        <v>29.996662000000001</v>
      </c>
      <c r="BB1117">
        <f>VLOOKUP(Sheet1[[#This Row],[NPDES ID2]],Combined_Sheet__Major_Only___2[[NPDES ID2]:[ECHO BFR]],18,FALSE)</f>
        <v>-95.521876000000006</v>
      </c>
      <c r="BC1117" t="str">
        <f>IF(ISNUMBER(SEARCH("aerobic",$AW1117)),"aerobic","")</f>
        <v>aerobic</v>
      </c>
      <c r="BD1117" t="str">
        <f>IF(ISNUMBER(SEARCH("anaer",$AW1117)),"anaer","")</f>
        <v/>
      </c>
      <c r="BE1117" t="str">
        <f>IF(ISNUMBER(SEARCH("thickening",$AZ1117)),"thickening","")</f>
        <v/>
      </c>
      <c r="BF1117" s="3" t="str">
        <f>IF(ISNUMBER(SEARCH("airDry",$AW1117)),"airDry","")</f>
        <v/>
      </c>
      <c r="BG1117" s="3" t="str">
        <f>IF(ISNUMBER(SEARCH("heatDry",$AY1117)),"heatDry","")</f>
        <v/>
      </c>
      <c r="BH1117" s="3" t="str">
        <f>IF(AND(ISNUMBER(SEARCH("aerobic",$AW1117)),ISNUMBER(SEARCH("anaer",$AW1117))),"Combined Aer and Anaer.","")</f>
        <v/>
      </c>
    </row>
    <row r="1118" spans="1:60" x14ac:dyDescent="0.25">
      <c r="A1118" s="4">
        <v>478</v>
      </c>
      <c r="B1118" t="s">
        <v>2381</v>
      </c>
      <c r="C1118">
        <v>428</v>
      </c>
      <c r="D1118">
        <v>390.50997645343398</v>
      </c>
      <c r="E1118">
        <v>395.21001816233701</v>
      </c>
      <c r="F1118">
        <v>300.10039274274169</v>
      </c>
      <c r="G1118">
        <v>475.49544801872293</v>
      </c>
      <c r="H1118">
        <v>-114.1074866353101</v>
      </c>
      <c r="I1118">
        <v>-116.6132057969542</v>
      </c>
      <c r="J1118">
        <v>-132.36147754411749</v>
      </c>
      <c r="K1118">
        <v>-90.610760733221341</v>
      </c>
      <c r="L1118">
        <v>285.32947713808812</v>
      </c>
      <c r="M1118">
        <v>284.12603306663379</v>
      </c>
      <c r="N1118">
        <v>280.13611189036777</v>
      </c>
      <c r="O1118">
        <v>293.79144083507617</v>
      </c>
      <c r="P1118">
        <v>10.005160775438959</v>
      </c>
      <c r="Q1118">
        <v>10.132949368274</v>
      </c>
      <c r="R1118">
        <v>8.2621194320107136</v>
      </c>
      <c r="S1118">
        <v>11.43905786514226</v>
      </c>
      <c r="T1118">
        <v>186885.3238346272</v>
      </c>
      <c r="U1118">
        <v>186885.18547126889</v>
      </c>
      <c r="V1118">
        <v>186761.26761965989</v>
      </c>
      <c r="W1118">
        <v>187010.2374939913</v>
      </c>
      <c r="X1118">
        <v>12617.971705037069</v>
      </c>
      <c r="Y1118">
        <v>12666.28232814211</v>
      </c>
      <c r="Z1118">
        <v>12259.36140914715</v>
      </c>
      <c r="AA1118">
        <v>12848.684856152129</v>
      </c>
      <c r="AB1118">
        <v>2328.3628154311982</v>
      </c>
      <c r="AC1118">
        <v>2303.7390474694421</v>
      </c>
      <c r="AD1118">
        <v>1964.867424184054</v>
      </c>
      <c r="AE1118">
        <v>2757.8880470437871</v>
      </c>
      <c r="AF1118">
        <v>65.335299351270606</v>
      </c>
      <c r="AG1118">
        <v>65.058649048938406</v>
      </c>
      <c r="AH1118">
        <v>64.148365170293516</v>
      </c>
      <c r="AI1118">
        <v>67.272116305466952</v>
      </c>
      <c r="AJ1118">
        <v>0.57462231014338594</v>
      </c>
      <c r="AK1118">
        <v>0.57462240685527843</v>
      </c>
      <c r="AL1118">
        <v>0.57460006644521266</v>
      </c>
      <c r="AM1118">
        <v>0.57464442614718347</v>
      </c>
      <c r="AN1118">
        <v>0.98640160543105837</v>
      </c>
      <c r="AO1118">
        <v>0.98640160543105837</v>
      </c>
      <c r="AP1118">
        <v>0.98640160543105837</v>
      </c>
      <c r="AQ1118">
        <v>0.98640160543105837</v>
      </c>
      <c r="AR1118">
        <v>13.961593195861321</v>
      </c>
      <c r="AS1118">
        <v>13.961593195861321</v>
      </c>
      <c r="AT1118">
        <v>13.961593195861321</v>
      </c>
      <c r="AU1118">
        <v>13.961593195861321</v>
      </c>
      <c r="AV1118" t="str">
        <f>VLOOKUP(Sheet1[[#This Row],[NPDES ID2]],Combined_Sheet__Major_Only___2[[NPDES ID2]:[ECHO BFR]],3,FALSE)</f>
        <v>VA</v>
      </c>
      <c r="AW1118" t="s">
        <v>41</v>
      </c>
      <c r="AX1118" t="str">
        <f>VLOOKUP(Sheet1[[#This Row],[NPDES ID2]],Combined_Sheet__Major_Only___2[[NPDES ID2]:[ECHO BFR]],27,FALSE)</f>
        <v>-</v>
      </c>
      <c r="AY1118" t="str">
        <f>VLOOKUP(Sheet1[[#This Row],[NPDES ID2]],Combined_Sheet__Major_Only___2[[NPDES ID2]:[ECHO BFR]],28,FALSE)</f>
        <v>-</v>
      </c>
      <c r="AZ1118" t="str">
        <f>VLOOKUP(Sheet1[[#This Row],[NPDES ID2]],Combined_Sheet__Major_Only___2[[NPDES ID2]:[ECHO BFR]],29,FALSE)</f>
        <v>sludgeLagoon</v>
      </c>
      <c r="BA1118">
        <f>VLOOKUP(Sheet1[[#This Row],[NPDES ID2]],Combined_Sheet__Major_Only___2[[NPDES ID2]:[ECHO BFR]],17,FALSE)</f>
        <v>36.564695</v>
      </c>
      <c r="BB1118">
        <f>VLOOKUP(Sheet1[[#This Row],[NPDES ID2]],Combined_Sheet__Major_Only___2[[NPDES ID2]:[ECHO BFR]],18,FALSE)</f>
        <v>-79.360352000000006</v>
      </c>
      <c r="BC1118" t="str">
        <f>IF(ISNUMBER(SEARCH("aerobic",$AW1118)),"aerobic","")</f>
        <v>aerobic</v>
      </c>
      <c r="BD1118" t="str">
        <f>IF(ISNUMBER(SEARCH("anaer",$AW1118)),"anaer","")</f>
        <v/>
      </c>
      <c r="BE1118" t="str">
        <f>IF(ISNUMBER(SEARCH("thickening",$AZ1118)),"thickening","")</f>
        <v/>
      </c>
      <c r="BF1118" s="2" t="str">
        <f>IF(ISNUMBER(SEARCH("airDry",$AW1118)),"airDry","")</f>
        <v/>
      </c>
      <c r="BG1118" s="2" t="str">
        <f>IF(ISNUMBER(SEARCH("heatDry",$AY1118)),"heatDry","")</f>
        <v/>
      </c>
      <c r="BH1118" s="2" t="str">
        <f>IF(AND(ISNUMBER(SEARCH("aerobic",$AW1118)),ISNUMBER(SEARCH("anaer",$AW1118))),"Combined Aer and Anaer.","")</f>
        <v/>
      </c>
    </row>
    <row r="1119" spans="1:60" x14ac:dyDescent="0.25">
      <c r="A1119" s="4">
        <v>1615</v>
      </c>
      <c r="B1119" t="s">
        <v>7588</v>
      </c>
      <c r="C1119">
        <v>74.099999999999994</v>
      </c>
      <c r="D1119">
        <v>1501.2404887869361</v>
      </c>
      <c r="E1119">
        <v>1500.8255931856149</v>
      </c>
      <c r="F1119">
        <v>1050.7383967696401</v>
      </c>
      <c r="G1119">
        <v>1981.1160328047331</v>
      </c>
      <c r="H1119">
        <v>-123.67770998722369</v>
      </c>
      <c r="I1119">
        <v>-126.17131778927831</v>
      </c>
      <c r="J1119">
        <v>-142.26704728768269</v>
      </c>
      <c r="K1119">
        <v>-100.4922967674182</v>
      </c>
      <c r="L1119">
        <v>45.915806528123213</v>
      </c>
      <c r="M1119">
        <v>45.679654997879922</v>
      </c>
      <c r="N1119">
        <v>44.898027732000543</v>
      </c>
      <c r="O1119">
        <v>47.574599318490677</v>
      </c>
      <c r="P1119">
        <v>1.7395800585508789</v>
      </c>
      <c r="Q1119">
        <v>1.7552748347882521</v>
      </c>
      <c r="R1119">
        <v>1.4546887984939301</v>
      </c>
      <c r="S1119">
        <v>1.9809826432745481</v>
      </c>
      <c r="T1119">
        <v>188499.8600379354</v>
      </c>
      <c r="U1119">
        <v>188499.72049087691</v>
      </c>
      <c r="V1119">
        <v>188374.74252057949</v>
      </c>
      <c r="W1119">
        <v>188625.84233513521</v>
      </c>
      <c r="X1119">
        <v>13694.13850822287</v>
      </c>
      <c r="Y1119">
        <v>13758.711738363931</v>
      </c>
      <c r="Z1119">
        <v>13220.32471701272</v>
      </c>
      <c r="AA1119">
        <v>13999.359602095979</v>
      </c>
      <c r="AB1119">
        <v>2228.9488425389568</v>
      </c>
      <c r="AC1119">
        <v>2207.393854288724</v>
      </c>
      <c r="AD1119">
        <v>1916.6786141631339</v>
      </c>
      <c r="AE1119">
        <v>2579.674207826366</v>
      </c>
      <c r="AF1119">
        <v>60.725819602696411</v>
      </c>
      <c r="AG1119">
        <v>60.413322780505617</v>
      </c>
      <c r="AH1119">
        <v>59.380122555160163</v>
      </c>
      <c r="AI1119">
        <v>62.919517682421223</v>
      </c>
      <c r="AJ1119">
        <v>0.51832039756124326</v>
      </c>
      <c r="AK1119">
        <v>0.51832041281055308</v>
      </c>
      <c r="AL1119">
        <v>0.51831690101507955</v>
      </c>
      <c r="AM1119">
        <v>0.51832387390730883</v>
      </c>
      <c r="AN1119">
        <v>0.98651582560198681</v>
      </c>
      <c r="AO1119">
        <v>0.9865158256019867</v>
      </c>
      <c r="AP1119">
        <v>0.9865158256019867</v>
      </c>
      <c r="AQ1119">
        <v>0.9865158256019867</v>
      </c>
      <c r="AR1119">
        <v>13.96250189944524</v>
      </c>
      <c r="AS1119">
        <v>13.96250189944524</v>
      </c>
      <c r="AT1119">
        <v>13.96250189944524</v>
      </c>
      <c r="AU1119">
        <v>13.96250189944524</v>
      </c>
      <c r="AV1119" t="str">
        <f>VLOOKUP(Sheet1[[#This Row],[NPDES ID2]],Combined_Sheet__Major_Only___2[[NPDES ID2]:[ECHO BFR]],3,FALSE)</f>
        <v>IN</v>
      </c>
      <c r="AW1119" t="s">
        <v>41</v>
      </c>
      <c r="AX1119" t="str">
        <f>VLOOKUP(Sheet1[[#This Row],[NPDES ID2]],Combined_Sheet__Major_Only___2[[NPDES ID2]:[ECHO BFR]],27,FALSE)</f>
        <v>tempSludgeStore</v>
      </c>
      <c r="AY1119" t="str">
        <f>VLOOKUP(Sheet1[[#This Row],[NPDES ID2]],Combined_Sheet__Major_Only___2[[NPDES ID2]:[ECHO BFR]],28,FALSE)</f>
        <v>-</v>
      </c>
      <c r="AZ1119" t="str">
        <f>VLOOKUP(Sheet1[[#This Row],[NPDES ID2]],Combined_Sheet__Major_Only___2[[NPDES ID2]:[ECHO BFR]],29,FALSE)</f>
        <v>preliminaryOps</v>
      </c>
      <c r="BA1119">
        <f>VLOOKUP(Sheet1[[#This Row],[NPDES ID2]],Combined_Sheet__Major_Only___2[[NPDES ID2]:[ECHO BFR]],17,FALSE)</f>
        <v>39.654000000000003</v>
      </c>
      <c r="BB1119">
        <f>VLOOKUP(Sheet1[[#This Row],[NPDES ID2]],Combined_Sheet__Major_Only___2[[NPDES ID2]:[ECHO BFR]],18,FALSE)</f>
        <v>-87.397778000000002</v>
      </c>
      <c r="BC1119" t="str">
        <f>IF(ISNUMBER(SEARCH("aerobic",$AW1119)),"aerobic","")</f>
        <v>aerobic</v>
      </c>
      <c r="BD1119" t="str">
        <f>IF(ISNUMBER(SEARCH("anaer",$AW1119)),"anaer","")</f>
        <v/>
      </c>
      <c r="BE1119" t="str">
        <f>IF(ISNUMBER(SEARCH("thickening",$AZ1119)),"thickening","")</f>
        <v/>
      </c>
      <c r="BF1119" s="3" t="str">
        <f>IF(ISNUMBER(SEARCH("airDry",$AW1119)),"airDry","")</f>
        <v/>
      </c>
      <c r="BG1119" s="3" t="str">
        <f>IF(ISNUMBER(SEARCH("heatDry",$AY1119)),"heatDry","")</f>
        <v/>
      </c>
      <c r="BH1119" s="3" t="str">
        <f>IF(AND(ISNUMBER(SEARCH("aerobic",$AW1119)),ISNUMBER(SEARCH("anaer",$AW1119))),"Combined Aer and Anaer.","")</f>
        <v/>
      </c>
    </row>
    <row r="1120" spans="1:60" x14ac:dyDescent="0.25">
      <c r="A1120" s="4">
        <v>2420</v>
      </c>
      <c r="B1120" t="s">
        <v>11285</v>
      </c>
      <c r="C1120">
        <v>259</v>
      </c>
      <c r="D1120">
        <v>518.05735716404024</v>
      </c>
      <c r="E1120">
        <v>521.5621872632986</v>
      </c>
      <c r="F1120">
        <v>387.55867499619302</v>
      </c>
      <c r="G1120">
        <v>666.12496912282393</v>
      </c>
      <c r="H1120">
        <v>-117.4892257143859</v>
      </c>
      <c r="I1120">
        <v>-119.83928547170591</v>
      </c>
      <c r="J1120">
        <v>-135.39426980833781</v>
      </c>
      <c r="K1120">
        <v>-94.081980084419214</v>
      </c>
      <c r="L1120">
        <v>168.19042898821459</v>
      </c>
      <c r="M1120">
        <v>167.4263797431619</v>
      </c>
      <c r="N1120">
        <v>164.89535893965311</v>
      </c>
      <c r="O1120">
        <v>173.56006768479509</v>
      </c>
      <c r="P1120">
        <v>6.064137637724083</v>
      </c>
      <c r="Q1120">
        <v>6.1335381899726036</v>
      </c>
      <c r="R1120">
        <v>5.03947354789182</v>
      </c>
      <c r="S1120">
        <v>6.9107184911162376</v>
      </c>
      <c r="T1120">
        <v>188721.30453159899</v>
      </c>
      <c r="U1120">
        <v>188721.16482218809</v>
      </c>
      <c r="V1120">
        <v>188596.04144948599</v>
      </c>
      <c r="W1120">
        <v>188847.43339966171</v>
      </c>
      <c r="X1120">
        <v>13081.369921849469</v>
      </c>
      <c r="Y1120">
        <v>13135.55827974933</v>
      </c>
      <c r="Z1120">
        <v>12681.15719744263</v>
      </c>
      <c r="AA1120">
        <v>13338.9041474607</v>
      </c>
      <c r="AB1120">
        <v>2241.4496809293478</v>
      </c>
      <c r="AC1120">
        <v>2219.88466996546</v>
      </c>
      <c r="AD1120">
        <v>1913.207306103621</v>
      </c>
      <c r="AE1120">
        <v>2619.8364125305588</v>
      </c>
      <c r="AF1120">
        <v>63.641304701584517</v>
      </c>
      <c r="AG1120">
        <v>63.35155763604596</v>
      </c>
      <c r="AH1120">
        <v>62.395817300422962</v>
      </c>
      <c r="AI1120">
        <v>65.672628215021419</v>
      </c>
      <c r="AJ1120">
        <v>0.55392135967208578</v>
      </c>
      <c r="AK1120">
        <v>0.55392141629237968</v>
      </c>
      <c r="AL1120">
        <v>0.55390835615077305</v>
      </c>
      <c r="AM1120">
        <v>0.55393428831813218</v>
      </c>
      <c r="AN1120">
        <v>0.98653134220268046</v>
      </c>
      <c r="AO1120">
        <v>0.98653134220268046</v>
      </c>
      <c r="AP1120">
        <v>0.98653134220268046</v>
      </c>
      <c r="AQ1120">
        <v>0.98653134220268046</v>
      </c>
      <c r="AR1120">
        <v>14.1939194258635</v>
      </c>
      <c r="AS1120">
        <v>14.193919425863511</v>
      </c>
      <c r="AT1120">
        <v>14.193919425863511</v>
      </c>
      <c r="AU1120">
        <v>14.193919425863511</v>
      </c>
      <c r="AV1120" t="str">
        <f>VLOOKUP(Sheet1[[#This Row],[NPDES ID2]],Combined_Sheet__Major_Only___2[[NPDES ID2]:[ECHO BFR]],3,FALSE)</f>
        <v>IN</v>
      </c>
      <c r="AW1120" t="s">
        <v>41</v>
      </c>
      <c r="AX1120" t="str">
        <f>VLOOKUP(Sheet1[[#This Row],[NPDES ID2]],Combined_Sheet__Major_Only___2[[NPDES ID2]:[ECHO BFR]],27,FALSE)</f>
        <v>-</v>
      </c>
      <c r="AY1120" t="str">
        <f>VLOOKUP(Sheet1[[#This Row],[NPDES ID2]],Combined_Sheet__Major_Only___2[[NPDES ID2]:[ECHO BFR]],28,FALSE)</f>
        <v>-</v>
      </c>
      <c r="AZ1120" t="str">
        <f>VLOOKUP(Sheet1[[#This Row],[NPDES ID2]],Combined_Sheet__Major_Only___2[[NPDES ID2]:[ECHO BFR]],29,FALSE)</f>
        <v>sludgeLagoon</v>
      </c>
      <c r="BA1120">
        <f>VLOOKUP(Sheet1[[#This Row],[NPDES ID2]],Combined_Sheet__Major_Only___2[[NPDES ID2]:[ECHO BFR]],17,FALSE)</f>
        <v>40.745193999999998</v>
      </c>
      <c r="BB1120">
        <f>VLOOKUP(Sheet1[[#This Row],[NPDES ID2]],Combined_Sheet__Major_Only___2[[NPDES ID2]:[ECHO BFR]],18,FALSE)</f>
        <v>-86.072193999999996</v>
      </c>
      <c r="BC1120" t="str">
        <f>IF(ISNUMBER(SEARCH("aerobic",$AW1120)),"aerobic","")</f>
        <v>aerobic</v>
      </c>
      <c r="BD1120" t="str">
        <f>IF(ISNUMBER(SEARCH("anaer",$AW1120)),"anaer","")</f>
        <v/>
      </c>
      <c r="BE1120" t="str">
        <f>IF(ISNUMBER(SEARCH("thickening",$AZ1120)),"thickening","")</f>
        <v/>
      </c>
      <c r="BF1120" s="2" t="str">
        <f>IF(ISNUMBER(SEARCH("airDry",$AW1120)),"airDry","")</f>
        <v/>
      </c>
      <c r="BG1120" s="2" t="str">
        <f>IF(ISNUMBER(SEARCH("heatDry",$AY1120)),"heatDry","")</f>
        <v/>
      </c>
      <c r="BH1120" s="2" t="str">
        <f>IF(AND(ISNUMBER(SEARCH("aerobic",$AW1120)),ISNUMBER(SEARCH("anaer",$AW1120))),"Combined Aer and Anaer.","")</f>
        <v/>
      </c>
    </row>
    <row r="1121" spans="1:60" x14ac:dyDescent="0.25">
      <c r="A1121" s="4">
        <v>1513</v>
      </c>
      <c r="B1121" t="s">
        <v>7126</v>
      </c>
      <c r="C1121">
        <v>103.02</v>
      </c>
      <c r="D1121">
        <v>1114.5647158536019</v>
      </c>
      <c r="E1121">
        <v>1113.836794921363</v>
      </c>
      <c r="F1121">
        <v>787.84485505730004</v>
      </c>
      <c r="G1121">
        <v>1465.2773033005551</v>
      </c>
      <c r="H1121">
        <v>-123.5619755281014</v>
      </c>
      <c r="I1121">
        <v>-126.0611054881834</v>
      </c>
      <c r="J1121">
        <v>-142.13573240686409</v>
      </c>
      <c r="K1121">
        <v>-100.3872723524007</v>
      </c>
      <c r="L1121">
        <v>63.882874349490088</v>
      </c>
      <c r="M1121">
        <v>63.554951372410102</v>
      </c>
      <c r="N1121">
        <v>62.469444210716652</v>
      </c>
      <c r="O1121">
        <v>66.186462353671658</v>
      </c>
      <c r="P1121">
        <v>2.4184052442309549</v>
      </c>
      <c r="Q1121">
        <v>2.4400508865586459</v>
      </c>
      <c r="R1121">
        <v>2.0221542325916402</v>
      </c>
      <c r="S1121">
        <v>2.7538251777469722</v>
      </c>
      <c r="T1121">
        <v>188732.29390836079</v>
      </c>
      <c r="U1121">
        <v>188732.15419089311</v>
      </c>
      <c r="V1121">
        <v>188607.02360246939</v>
      </c>
      <c r="W1121">
        <v>188858.4300501309</v>
      </c>
      <c r="X1121">
        <v>13700.94211549566</v>
      </c>
      <c r="Y1121">
        <v>13765.41967886973</v>
      </c>
      <c r="Z1121">
        <v>13227.7693386718</v>
      </c>
      <c r="AA1121">
        <v>14005.749160541071</v>
      </c>
      <c r="AB1121">
        <v>2231.7510536685859</v>
      </c>
      <c r="AC1121">
        <v>2210.1739835319722</v>
      </c>
      <c r="AD1121">
        <v>1918.8367716889909</v>
      </c>
      <c r="AE1121">
        <v>2583.291033977649</v>
      </c>
      <c r="AF1121">
        <v>60.770606507804011</v>
      </c>
      <c r="AG1121">
        <v>60.458415306081847</v>
      </c>
      <c r="AH1121">
        <v>59.426542416097327</v>
      </c>
      <c r="AI1121">
        <v>62.96178146884089</v>
      </c>
      <c r="AJ1121">
        <v>0.51886701864382612</v>
      </c>
      <c r="AK1121">
        <v>0.51886703987981175</v>
      </c>
      <c r="AL1121">
        <v>0.51886214816246901</v>
      </c>
      <c r="AM1121">
        <v>0.51887186100231519</v>
      </c>
      <c r="AN1121">
        <v>0.98653211129755891</v>
      </c>
      <c r="AO1121">
        <v>0.9865321112975588</v>
      </c>
      <c r="AP1121">
        <v>0.9865321112975588</v>
      </c>
      <c r="AQ1121">
        <v>0.9865321112975588</v>
      </c>
      <c r="AR1121">
        <v>13.96644125997298</v>
      </c>
      <c r="AS1121">
        <v>13.96644125997299</v>
      </c>
      <c r="AT1121">
        <v>13.96644125997299</v>
      </c>
      <c r="AU1121">
        <v>13.96644125997299</v>
      </c>
      <c r="AV1121" t="str">
        <f>VLOOKUP(Sheet1[[#This Row],[NPDES ID2]],Combined_Sheet__Major_Only___2[[NPDES ID2]:[ECHO BFR]],3,FALSE)</f>
        <v>TX</v>
      </c>
      <c r="AW1121" t="s">
        <v>41</v>
      </c>
      <c r="AX1121" t="str">
        <f>VLOOKUP(Sheet1[[#This Row],[NPDES ID2]],Combined_Sheet__Major_Only___2[[NPDES ID2]:[ECHO BFR]],27,FALSE)</f>
        <v>-</v>
      </c>
      <c r="AY1121" t="str">
        <f>VLOOKUP(Sheet1[[#This Row],[NPDES ID2]],Combined_Sheet__Major_Only___2[[NPDES ID2]:[ECHO BFR]],28,FALSE)</f>
        <v>-</v>
      </c>
      <c r="AZ1121" t="str">
        <f>VLOOKUP(Sheet1[[#This Row],[NPDES ID2]],Combined_Sheet__Major_Only___2[[NPDES ID2]:[ECHO BFR]],29,FALSE)</f>
        <v>-</v>
      </c>
      <c r="BA1121">
        <f>VLOOKUP(Sheet1[[#This Row],[NPDES ID2]],Combined_Sheet__Major_Only___2[[NPDES ID2]:[ECHO BFR]],17,FALSE)</f>
        <v>29.827480000000001</v>
      </c>
      <c r="BB1121">
        <f>VLOOKUP(Sheet1[[#This Row],[NPDES ID2]],Combined_Sheet__Major_Only___2[[NPDES ID2]:[ECHO BFR]],18,FALSE)</f>
        <v>-95.216759999999994</v>
      </c>
      <c r="BC1121" t="str">
        <f>IF(ISNUMBER(SEARCH("aerobic",$AW1121)),"aerobic","")</f>
        <v>aerobic</v>
      </c>
      <c r="BD1121" t="str">
        <f>IF(ISNUMBER(SEARCH("anaer",$AW1121)),"anaer","")</f>
        <v/>
      </c>
      <c r="BE1121" t="str">
        <f>IF(ISNUMBER(SEARCH("thickening",$AZ1121)),"thickening","")</f>
        <v/>
      </c>
      <c r="BF1121" s="3" t="str">
        <f>IF(ISNUMBER(SEARCH("airDry",$AW1121)),"airDry","")</f>
        <v/>
      </c>
      <c r="BG1121" s="3" t="str">
        <f>IF(ISNUMBER(SEARCH("heatDry",$AY1121)),"heatDry","")</f>
        <v/>
      </c>
      <c r="BH1121" s="3" t="str">
        <f>IF(AND(ISNUMBER(SEARCH("aerobic",$AW1121)),ISNUMBER(SEARCH("anaer",$AW1121))),"Combined Aer and Anaer.","")</f>
        <v/>
      </c>
    </row>
    <row r="1122" spans="1:60" x14ac:dyDescent="0.25">
      <c r="A1122" s="4">
        <v>1363</v>
      </c>
      <c r="B1122" t="s">
        <v>6471</v>
      </c>
      <c r="C1122">
        <v>158.19999999999999</v>
      </c>
      <c r="D1122">
        <v>795.83913509178888</v>
      </c>
      <c r="E1122">
        <v>793.96571909629824</v>
      </c>
      <c r="F1122">
        <v>573.72441862156165</v>
      </c>
      <c r="G1122">
        <v>1036.094993944803</v>
      </c>
      <c r="H1122">
        <v>-126.89650239042579</v>
      </c>
      <c r="I1122">
        <v>-129.33396578655959</v>
      </c>
      <c r="J1122">
        <v>-145.83719549141091</v>
      </c>
      <c r="K1122">
        <v>-103.9282863256084</v>
      </c>
      <c r="L1122">
        <v>95.6650007446746</v>
      </c>
      <c r="M1122">
        <v>95.14223438022114</v>
      </c>
      <c r="N1122">
        <v>93.411395338297453</v>
      </c>
      <c r="O1122">
        <v>99.337775407821766</v>
      </c>
      <c r="P1122">
        <v>3.7187113122359832</v>
      </c>
      <c r="Q1122">
        <v>3.752605880118395</v>
      </c>
      <c r="R1122">
        <v>3.1194298248454211</v>
      </c>
      <c r="S1122">
        <v>4.2439343978647166</v>
      </c>
      <c r="T1122">
        <v>189431.0532134049</v>
      </c>
      <c r="U1122">
        <v>189430.91298364039</v>
      </c>
      <c r="V1122">
        <v>189305.3235837039</v>
      </c>
      <c r="W1122">
        <v>189557.65185371149</v>
      </c>
      <c r="X1122">
        <v>14102.374056512401</v>
      </c>
      <c r="Y1122">
        <v>14172.85080318889</v>
      </c>
      <c r="Z1122">
        <v>13584.11156775905</v>
      </c>
      <c r="AA1122">
        <v>14436.538687945789</v>
      </c>
      <c r="AB1122">
        <v>2190.2405173677262</v>
      </c>
      <c r="AC1122">
        <v>2169.973268580276</v>
      </c>
      <c r="AD1122">
        <v>1897.2591033201591</v>
      </c>
      <c r="AE1122">
        <v>2515.325317176741</v>
      </c>
      <c r="AF1122">
        <v>59.262468698148588</v>
      </c>
      <c r="AG1122">
        <v>58.938259863085328</v>
      </c>
      <c r="AH1122">
        <v>57.867165257087407</v>
      </c>
      <c r="AI1122">
        <v>61.537396161932541</v>
      </c>
      <c r="AJ1122">
        <v>0.50046518510653248</v>
      </c>
      <c r="AK1122">
        <v>0.50046521659714249</v>
      </c>
      <c r="AL1122">
        <v>0.50045795920938652</v>
      </c>
      <c r="AM1122">
        <v>0.50047236932193062</v>
      </c>
      <c r="AN1122">
        <v>0.98658083448046296</v>
      </c>
      <c r="AO1122">
        <v>0.98658083448046285</v>
      </c>
      <c r="AP1122">
        <v>0.98658083448046285</v>
      </c>
      <c r="AQ1122">
        <v>0.98658083448046285</v>
      </c>
      <c r="AR1122">
        <v>14.01835621077557</v>
      </c>
      <c r="AS1122">
        <v>14.01835621077557</v>
      </c>
      <c r="AT1122">
        <v>14.01835621077557</v>
      </c>
      <c r="AU1122">
        <v>14.01835621077557</v>
      </c>
      <c r="AV1122" t="str">
        <f>VLOOKUP(Sheet1[[#This Row],[NPDES ID2]],Combined_Sheet__Major_Only___2[[NPDES ID2]:[ECHO BFR]],3,FALSE)</f>
        <v>PA</v>
      </c>
      <c r="AW1122" t="s">
        <v>41</v>
      </c>
      <c r="AX1122" t="str">
        <f>VLOOKUP(Sheet1[[#This Row],[NPDES ID2]],Combined_Sheet__Major_Only___2[[NPDES ID2]:[ECHO BFR]],27,FALSE)</f>
        <v>longTermSludgeStore</v>
      </c>
      <c r="AY1122" t="str">
        <f>VLOOKUP(Sheet1[[#This Row],[NPDES ID2]],Combined_Sheet__Major_Only___2[[NPDES ID2]:[ECHO BFR]],28,FALSE)</f>
        <v>-</v>
      </c>
      <c r="AZ1122" t="str">
        <f>VLOOKUP(Sheet1[[#This Row],[NPDES ID2]],Combined_Sheet__Major_Only___2[[NPDES ID2]:[ECHO BFR]],29,FALSE)</f>
        <v>-</v>
      </c>
      <c r="BA1122">
        <f>VLOOKUP(Sheet1[[#This Row],[NPDES ID2]],Combined_Sheet__Major_Only___2[[NPDES ID2]:[ECHO BFR]],17,FALSE)</f>
        <v>40.349443999999998</v>
      </c>
      <c r="BB1122">
        <f>VLOOKUP(Sheet1[[#This Row],[NPDES ID2]],Combined_Sheet__Major_Only___2[[NPDES ID2]:[ECHO BFR]],18,FALSE)</f>
        <v>-76.084444000000005</v>
      </c>
      <c r="BC1122" t="str">
        <f>IF(ISNUMBER(SEARCH("aerobic",$AW1122)),"aerobic","")</f>
        <v>aerobic</v>
      </c>
      <c r="BD1122" t="str">
        <f>IF(ISNUMBER(SEARCH("anaer",$AW1122)),"anaer","")</f>
        <v/>
      </c>
      <c r="BE1122" t="str">
        <f>IF(ISNUMBER(SEARCH("thickening",$AZ1122)),"thickening","")</f>
        <v/>
      </c>
      <c r="BF1122" s="3" t="str">
        <f>IF(ISNUMBER(SEARCH("airDry",$AW1122)),"airDry","")</f>
        <v/>
      </c>
      <c r="BG1122" s="3" t="str">
        <f>IF(ISNUMBER(SEARCH("heatDry",$AY1122)),"heatDry","")</f>
        <v/>
      </c>
      <c r="BH1122" s="3" t="str">
        <f>IF(AND(ISNUMBER(SEARCH("aerobic",$AW1122)),ISNUMBER(SEARCH("anaer",$AW1122))),"Combined Aer and Anaer.","")</f>
        <v/>
      </c>
    </row>
    <row r="1123" spans="1:60" x14ac:dyDescent="0.25">
      <c r="A1123" s="4">
        <v>2564</v>
      </c>
      <c r="B1123" t="s">
        <v>11888</v>
      </c>
      <c r="C1123">
        <v>105.8</v>
      </c>
      <c r="D1123">
        <v>1056.3486879317891</v>
      </c>
      <c r="E1123">
        <v>1056.078626808317</v>
      </c>
      <c r="F1123">
        <v>747.50672145077056</v>
      </c>
      <c r="G1123">
        <v>1387.536852920987</v>
      </c>
      <c r="H1123">
        <v>-119.61932801071509</v>
      </c>
      <c r="I1123">
        <v>-121.94551517531541</v>
      </c>
      <c r="J1123">
        <v>-137.7355975542369</v>
      </c>
      <c r="K1123">
        <v>-96.241880257070747</v>
      </c>
      <c r="L1123">
        <v>67.615685075772859</v>
      </c>
      <c r="M1123">
        <v>67.294824065459693</v>
      </c>
      <c r="N1123">
        <v>66.232643492218656</v>
      </c>
      <c r="O1123">
        <v>69.869729162014494</v>
      </c>
      <c r="P1123">
        <v>2.4794943127495319</v>
      </c>
      <c r="Q1123">
        <v>2.5034246064172332</v>
      </c>
      <c r="R1123">
        <v>2.0649926945330588</v>
      </c>
      <c r="S1123">
        <v>2.8280064349164</v>
      </c>
      <c r="T1123">
        <v>189444.0459021701</v>
      </c>
      <c r="U1123">
        <v>189443.90566287999</v>
      </c>
      <c r="V1123">
        <v>189318.3077318297</v>
      </c>
      <c r="W1123">
        <v>189570.65314214691</v>
      </c>
      <c r="X1123">
        <v>13343.320168455009</v>
      </c>
      <c r="Y1123">
        <v>13401.182829865849</v>
      </c>
      <c r="Z1123">
        <v>12917.11619607954</v>
      </c>
      <c r="AA1123">
        <v>13617.64018959452</v>
      </c>
      <c r="AB1123">
        <v>2670.331391115119</v>
      </c>
      <c r="AC1123">
        <v>2633.9671668391829</v>
      </c>
      <c r="AD1123">
        <v>2219.5709332982742</v>
      </c>
      <c r="AE1123">
        <v>3201.5233382611459</v>
      </c>
      <c r="AF1123">
        <v>62.631486142943103</v>
      </c>
      <c r="AG1123">
        <v>62.33401081747224</v>
      </c>
      <c r="AH1123">
        <v>61.350946106945287</v>
      </c>
      <c r="AI1123">
        <v>64.719174149725603</v>
      </c>
      <c r="AJ1123">
        <v>0.54158651072958452</v>
      </c>
      <c r="AK1123">
        <v>0.5415865341694629</v>
      </c>
      <c r="AL1123">
        <v>0.5415811345050906</v>
      </c>
      <c r="AM1123">
        <v>0.5415918559142876</v>
      </c>
      <c r="AN1123">
        <v>0.98658173709819341</v>
      </c>
      <c r="AO1123">
        <v>0.98658173709819341</v>
      </c>
      <c r="AP1123">
        <v>0.98658173709819341</v>
      </c>
      <c r="AQ1123">
        <v>0.98658173709819341</v>
      </c>
      <c r="AR1123">
        <v>12.792091841479451</v>
      </c>
      <c r="AS1123">
        <v>12.792091841479451</v>
      </c>
      <c r="AT1123">
        <v>12.792091841479451</v>
      </c>
      <c r="AU1123">
        <v>12.792091841479451</v>
      </c>
      <c r="AV1123" t="str">
        <f>VLOOKUP(Sheet1[[#This Row],[NPDES ID2]],Combined_Sheet__Major_Only___2[[NPDES ID2]:[ECHO BFR]],3,FALSE)</f>
        <v>MO</v>
      </c>
      <c r="AW1123" t="s">
        <v>41</v>
      </c>
      <c r="AX1123" t="str">
        <f>VLOOKUP(Sheet1[[#This Row],[NPDES ID2]],Combined_Sheet__Major_Only___2[[NPDES ID2]:[ECHO BFR]],27,FALSE)</f>
        <v>-</v>
      </c>
      <c r="AY1123" t="str">
        <f>VLOOKUP(Sheet1[[#This Row],[NPDES ID2]],Combined_Sheet__Major_Only___2[[NPDES ID2]:[ECHO BFR]],28,FALSE)</f>
        <v>-</v>
      </c>
      <c r="AZ1123" t="str">
        <f>VLOOKUP(Sheet1[[#This Row],[NPDES ID2]],Combined_Sheet__Major_Only___2[[NPDES ID2]:[ECHO BFR]],29,FALSE)</f>
        <v>-</v>
      </c>
      <c r="BA1123">
        <f>VLOOKUP(Sheet1[[#This Row],[NPDES ID2]],Combined_Sheet__Major_Only___2[[NPDES ID2]:[ECHO BFR]],17,FALSE)</f>
        <v>38.846823999999998</v>
      </c>
      <c r="BB1123">
        <f>VLOOKUP(Sheet1[[#This Row],[NPDES ID2]],Combined_Sheet__Major_Only___2[[NPDES ID2]:[ECHO BFR]],18,FALSE)</f>
        <v>-91.124426999999997</v>
      </c>
      <c r="BC1123" t="str">
        <f>IF(ISNUMBER(SEARCH("aerobic",$AW1123)),"aerobic","")</f>
        <v>aerobic</v>
      </c>
      <c r="BD1123" t="str">
        <f>IF(ISNUMBER(SEARCH("anaer",$AW1123)),"anaer","")</f>
        <v/>
      </c>
      <c r="BE1123" t="str">
        <f>IF(ISNUMBER(SEARCH("thickening",$AZ1123)),"thickening","")</f>
        <v/>
      </c>
      <c r="BF1123" s="2" t="str">
        <f>IF(ISNUMBER(SEARCH("airDry",$AW1123)),"airDry","")</f>
        <v/>
      </c>
      <c r="BG1123" s="2" t="str">
        <f>IF(ISNUMBER(SEARCH("heatDry",$AY1123)),"heatDry","")</f>
        <v/>
      </c>
      <c r="BH1123" s="2" t="str">
        <f>IF(AND(ISNUMBER(SEARCH("aerobic",$AW1123)),ISNUMBER(SEARCH("anaer",$AW1123))),"Combined Aer and Anaer.","")</f>
        <v/>
      </c>
    </row>
    <row r="1124" spans="1:60" x14ac:dyDescent="0.25">
      <c r="A1124" s="4">
        <v>355</v>
      </c>
      <c r="B1124" t="s">
        <v>1798</v>
      </c>
      <c r="C1124">
        <v>909.35</v>
      </c>
      <c r="D1124">
        <v>362.64667178002082</v>
      </c>
      <c r="E1124">
        <v>361.90081565806832</v>
      </c>
      <c r="F1124">
        <v>304.11474090637</v>
      </c>
      <c r="G1124">
        <v>431.27702051709758</v>
      </c>
      <c r="H1124">
        <v>-113.34652810659691</v>
      </c>
      <c r="I1124">
        <v>-115.8400180470958</v>
      </c>
      <c r="J1124">
        <v>-131.72793711254769</v>
      </c>
      <c r="K1124">
        <v>-90.074015333037352</v>
      </c>
      <c r="L1124">
        <v>608.53943263166707</v>
      </c>
      <c r="M1124">
        <v>606.00442203298405</v>
      </c>
      <c r="N1124">
        <v>597.58010869156487</v>
      </c>
      <c r="O1124">
        <v>626.38966800183186</v>
      </c>
      <c r="P1124">
        <v>21.251368545382849</v>
      </c>
      <c r="Q1124">
        <v>21.522842038912149</v>
      </c>
      <c r="R1124">
        <v>17.528316062038868</v>
      </c>
      <c r="S1124">
        <v>24.319789338455799</v>
      </c>
      <c r="T1124">
        <v>189714.39932725739</v>
      </c>
      <c r="U1124">
        <v>189714.2588897573</v>
      </c>
      <c r="V1124">
        <v>189588.48344226729</v>
      </c>
      <c r="W1124">
        <v>189841.18551020161</v>
      </c>
      <c r="X1124">
        <v>12760.20244952451</v>
      </c>
      <c r="Y1124">
        <v>12808.437156656169</v>
      </c>
      <c r="Z1124">
        <v>12401.515470157659</v>
      </c>
      <c r="AA1124">
        <v>12991.048293930089</v>
      </c>
      <c r="AB1124">
        <v>2459.002220664036</v>
      </c>
      <c r="AC1124">
        <v>2430.7592148168119</v>
      </c>
      <c r="AD1124">
        <v>2060.0117293758572</v>
      </c>
      <c r="AE1124">
        <v>2935.3024516662372</v>
      </c>
      <c r="AF1124">
        <v>65.588046611891215</v>
      </c>
      <c r="AG1124">
        <v>65.312471838609611</v>
      </c>
      <c r="AH1124">
        <v>64.411749737893928</v>
      </c>
      <c r="AI1124">
        <v>67.510155048644791</v>
      </c>
      <c r="AJ1124">
        <v>0.5777118511456848</v>
      </c>
      <c r="AK1124">
        <v>0.57771206056055258</v>
      </c>
      <c r="AL1124">
        <v>0.57766347551481578</v>
      </c>
      <c r="AM1124">
        <v>0.5777599515512849</v>
      </c>
      <c r="AN1124">
        <v>0.98660049136388184</v>
      </c>
      <c r="AO1124">
        <v>0.98660049136388139</v>
      </c>
      <c r="AP1124">
        <v>0.98660049136388139</v>
      </c>
      <c r="AQ1124">
        <v>0.98660049136388139</v>
      </c>
      <c r="AR1124">
        <v>13.677990236706091</v>
      </c>
      <c r="AS1124">
        <v>13.67799023670608</v>
      </c>
      <c r="AT1124">
        <v>13.67799023670608</v>
      </c>
      <c r="AU1124">
        <v>13.67799023670608</v>
      </c>
      <c r="AV1124" t="str">
        <f>VLOOKUP(Sheet1[[#This Row],[NPDES ID2]],Combined_Sheet__Major_Only___2[[NPDES ID2]:[ECHO BFR]],3,FALSE)</f>
        <v>MO</v>
      </c>
      <c r="AW1124" t="s">
        <v>41</v>
      </c>
      <c r="AX1124" t="str">
        <f>VLOOKUP(Sheet1[[#This Row],[NPDES ID2]],Combined_Sheet__Major_Only___2[[NPDES ID2]:[ECHO BFR]],27,FALSE)</f>
        <v>other</v>
      </c>
      <c r="AY1124" t="str">
        <f>VLOOKUP(Sheet1[[#This Row],[NPDES ID2]],Combined_Sheet__Major_Only___2[[NPDES ID2]:[ECHO BFR]],28,FALSE)</f>
        <v>-</v>
      </c>
      <c r="AZ1124" t="str">
        <f>VLOOKUP(Sheet1[[#This Row],[NPDES ID2]],Combined_Sheet__Major_Only___2[[NPDES ID2]:[ECHO BFR]],29,FALSE)</f>
        <v>preliminaryOps</v>
      </c>
      <c r="BA1124">
        <f>VLOOKUP(Sheet1[[#This Row],[NPDES ID2]],Combined_Sheet__Major_Only___2[[NPDES ID2]:[ECHO BFR]],17,FALSE)</f>
        <v>39.33231</v>
      </c>
      <c r="BB1124">
        <f>VLOOKUP(Sheet1[[#This Row],[NPDES ID2]],Combined_Sheet__Major_Only___2[[NPDES ID2]:[ECHO BFR]],18,FALSE)</f>
        <v>-94.573680999999993</v>
      </c>
      <c r="BC1124" t="str">
        <f>IF(ISNUMBER(SEARCH("aerobic",$AW1124)),"aerobic","")</f>
        <v>aerobic</v>
      </c>
      <c r="BD1124" t="str">
        <f>IF(ISNUMBER(SEARCH("anaer",$AW1124)),"anaer","")</f>
        <v/>
      </c>
      <c r="BE1124" t="str">
        <f>IF(ISNUMBER(SEARCH("thickening",$AZ1124)),"thickening","")</f>
        <v/>
      </c>
      <c r="BF1124" s="3" t="str">
        <f>IF(ISNUMBER(SEARCH("airDry",$AW1124)),"airDry","")</f>
        <v/>
      </c>
      <c r="BG1124" s="3" t="str">
        <f>IF(ISNUMBER(SEARCH("heatDry",$AY1124)),"heatDry","")</f>
        <v/>
      </c>
      <c r="BH1124" s="3" t="str">
        <f>IF(AND(ISNUMBER(SEARCH("aerobic",$AW1124)),ISNUMBER(SEARCH("anaer",$AW1124))),"Combined Aer and Anaer.","")</f>
        <v/>
      </c>
    </row>
    <row r="1125" spans="1:60" x14ac:dyDescent="0.25">
      <c r="A1125" s="4">
        <v>1449</v>
      </c>
      <c r="B1125" t="s">
        <v>6851</v>
      </c>
      <c r="C1125">
        <v>119.24</v>
      </c>
      <c r="D1125">
        <v>997.61719104661631</v>
      </c>
      <c r="E1125">
        <v>997.10287906448184</v>
      </c>
      <c r="F1125">
        <v>709.17357511458817</v>
      </c>
      <c r="G1125">
        <v>1305.017938349521</v>
      </c>
      <c r="H1125">
        <v>-125.7243105678188</v>
      </c>
      <c r="I1125">
        <v>-128.17965084627119</v>
      </c>
      <c r="J1125">
        <v>-144.53920956033039</v>
      </c>
      <c r="K1125">
        <v>-102.6745398660444</v>
      </c>
      <c r="L1125">
        <v>72.745563014826288</v>
      </c>
      <c r="M1125">
        <v>72.356569617284407</v>
      </c>
      <c r="N1125">
        <v>71.068811850524781</v>
      </c>
      <c r="O1125">
        <v>75.47827665130427</v>
      </c>
      <c r="P1125">
        <v>2.8016127231203138</v>
      </c>
      <c r="Q1125">
        <v>2.8295236269739119</v>
      </c>
      <c r="R1125">
        <v>2.347479390206356</v>
      </c>
      <c r="S1125">
        <v>3.1947743086225211</v>
      </c>
      <c r="T1125">
        <v>189833.98679053629</v>
      </c>
      <c r="U1125">
        <v>189833.84626536051</v>
      </c>
      <c r="V1125">
        <v>189707.99229568901</v>
      </c>
      <c r="W1125">
        <v>189960.8521266687</v>
      </c>
      <c r="X1125">
        <v>14007.79119708194</v>
      </c>
      <c r="Y1125">
        <v>14076.376566429841</v>
      </c>
      <c r="Z1125">
        <v>13503.985674213631</v>
      </c>
      <c r="AA1125">
        <v>14332.518056933381</v>
      </c>
      <c r="AB1125">
        <v>2655.909609934231</v>
      </c>
      <c r="AC1125">
        <v>2620.3194033050531</v>
      </c>
      <c r="AD1125">
        <v>2229.6680003723009</v>
      </c>
      <c r="AE1125">
        <v>3146.3206081291501</v>
      </c>
      <c r="AF1125">
        <v>59.788288960316287</v>
      </c>
      <c r="AG1125">
        <v>59.468294251814839</v>
      </c>
      <c r="AH1125">
        <v>58.410793448029388</v>
      </c>
      <c r="AI1125">
        <v>62.034038037552342</v>
      </c>
      <c r="AJ1125">
        <v>0.50687992111824631</v>
      </c>
      <c r="AK1125">
        <v>0.50687994599313346</v>
      </c>
      <c r="AL1125">
        <v>0.50687421502599805</v>
      </c>
      <c r="AM1125">
        <v>0.50688559427486146</v>
      </c>
      <c r="AN1125">
        <v>0.98660877036616978</v>
      </c>
      <c r="AO1125">
        <v>0.9866087703661699</v>
      </c>
      <c r="AP1125">
        <v>0.9866087703661699</v>
      </c>
      <c r="AQ1125">
        <v>0.9866087703661699</v>
      </c>
      <c r="AR1125">
        <v>12.581801210070131</v>
      </c>
      <c r="AS1125">
        <v>12.581801210070131</v>
      </c>
      <c r="AT1125">
        <v>12.581801210070131</v>
      </c>
      <c r="AU1125">
        <v>12.581801210070131</v>
      </c>
      <c r="AV1125" t="str">
        <f>VLOOKUP(Sheet1[[#This Row],[NPDES ID2]],Combined_Sheet__Major_Only___2[[NPDES ID2]:[ECHO BFR]],3,FALSE)</f>
        <v>CA</v>
      </c>
      <c r="AW1125" t="s">
        <v>41</v>
      </c>
      <c r="AX1125" t="str">
        <f>VLOOKUP(Sheet1[[#This Row],[NPDES ID2]],Combined_Sheet__Major_Only___2[[NPDES ID2]:[ECHO BFR]],27,FALSE)</f>
        <v>-</v>
      </c>
      <c r="AY1125" t="str">
        <f>VLOOKUP(Sheet1[[#This Row],[NPDES ID2]],Combined_Sheet__Major_Only___2[[NPDES ID2]:[ECHO BFR]],28,FALSE)</f>
        <v>-</v>
      </c>
      <c r="AZ1125" t="str">
        <f>VLOOKUP(Sheet1[[#This Row],[NPDES ID2]],Combined_Sheet__Major_Only___2[[NPDES ID2]:[ECHO BFR]],29,FALSE)</f>
        <v>sludgeLagoon</v>
      </c>
      <c r="BA1125">
        <f>VLOOKUP(Sheet1[[#This Row],[NPDES ID2]],Combined_Sheet__Major_Only___2[[NPDES ID2]:[ECHO BFR]],17,FALSE)</f>
        <v>40.662999999999997</v>
      </c>
      <c r="BB1125">
        <f>VLOOKUP(Sheet1[[#This Row],[NPDES ID2]],Combined_Sheet__Major_Only___2[[NPDES ID2]:[ECHO BFR]],18,FALSE)</f>
        <v>-122.383347</v>
      </c>
      <c r="BC1125" t="str">
        <f>IF(ISNUMBER(SEARCH("aerobic",$AW1125)),"aerobic","")</f>
        <v>aerobic</v>
      </c>
      <c r="BD1125" t="str">
        <f>IF(ISNUMBER(SEARCH("anaer",$AW1125)),"anaer","")</f>
        <v/>
      </c>
      <c r="BE1125" t="str">
        <f>IF(ISNUMBER(SEARCH("thickening",$AZ1125)),"thickening","")</f>
        <v/>
      </c>
      <c r="BF1125" s="3" t="str">
        <f>IF(ISNUMBER(SEARCH("airDry",$AW1125)),"airDry","")</f>
        <v/>
      </c>
      <c r="BG1125" s="3" t="str">
        <f>IF(ISNUMBER(SEARCH("heatDry",$AY1125)),"heatDry","")</f>
        <v/>
      </c>
      <c r="BH1125" s="3" t="str">
        <f>IF(AND(ISNUMBER(SEARCH("aerobic",$AW1125)),ISNUMBER(SEARCH("anaer",$AW1125))),"Combined Aer and Anaer.","")</f>
        <v/>
      </c>
    </row>
    <row r="1126" spans="1:60" x14ac:dyDescent="0.25">
      <c r="A1126" s="4">
        <v>1206</v>
      </c>
      <c r="B1126" t="s">
        <v>5784</v>
      </c>
      <c r="C1126">
        <v>245.15700000000001</v>
      </c>
      <c r="D1126">
        <v>530.671703834254</v>
      </c>
      <c r="E1126">
        <v>532.12308886528183</v>
      </c>
      <c r="F1126">
        <v>395.03942855552032</v>
      </c>
      <c r="G1126">
        <v>683.62950664442542</v>
      </c>
      <c r="H1126">
        <v>-116.043417672266</v>
      </c>
      <c r="I1126">
        <v>-118.4339293955825</v>
      </c>
      <c r="J1126">
        <v>-134.0902816693951</v>
      </c>
      <c r="K1126">
        <v>-92.552985048546148</v>
      </c>
      <c r="L1126">
        <v>161.0482366147458</v>
      </c>
      <c r="M1126">
        <v>160.33963839169431</v>
      </c>
      <c r="N1126">
        <v>157.9923763851283</v>
      </c>
      <c r="O1126">
        <v>166.02808291056661</v>
      </c>
      <c r="P1126">
        <v>5.7361200034115249</v>
      </c>
      <c r="Q1126">
        <v>5.8092962634099337</v>
      </c>
      <c r="R1126">
        <v>4.7583950568204489</v>
      </c>
      <c r="S1126">
        <v>6.5357926243709068</v>
      </c>
      <c r="T1126">
        <v>189893.17078176941</v>
      </c>
      <c r="U1126">
        <v>189893.03021320261</v>
      </c>
      <c r="V1126">
        <v>189767.13738280139</v>
      </c>
      <c r="W1126">
        <v>190020.07529091759</v>
      </c>
      <c r="X1126">
        <v>13011.399026669171</v>
      </c>
      <c r="Y1126">
        <v>13063.504388923349</v>
      </c>
      <c r="Z1126">
        <v>12625.83398203324</v>
      </c>
      <c r="AA1126">
        <v>13259.458969517609</v>
      </c>
      <c r="AB1126">
        <v>2309.6453521053322</v>
      </c>
      <c r="AC1126">
        <v>2286.3666317778971</v>
      </c>
      <c r="AD1126">
        <v>1960.877830788957</v>
      </c>
      <c r="AE1126">
        <v>2716.2350549412399</v>
      </c>
      <c r="AF1126">
        <v>64.379664048902271</v>
      </c>
      <c r="AG1126">
        <v>64.095781765976781</v>
      </c>
      <c r="AH1126">
        <v>63.159354953339417</v>
      </c>
      <c r="AI1126">
        <v>66.369909201978558</v>
      </c>
      <c r="AJ1126">
        <v>0.56294290805773861</v>
      </c>
      <c r="AK1126">
        <v>0.56294296295072765</v>
      </c>
      <c r="AL1126">
        <v>0.5629303025487441</v>
      </c>
      <c r="AM1126">
        <v>0.56295544096767813</v>
      </c>
      <c r="AN1126">
        <v>0.98661286387192448</v>
      </c>
      <c r="AO1126">
        <v>0.98661286387192459</v>
      </c>
      <c r="AP1126">
        <v>0.98661286387192459</v>
      </c>
      <c r="AQ1126">
        <v>0.98661286387192459</v>
      </c>
      <c r="AR1126">
        <v>14.06625983813198</v>
      </c>
      <c r="AS1126">
        <v>14.06625983813198</v>
      </c>
      <c r="AT1126">
        <v>14.06625983813198</v>
      </c>
      <c r="AU1126">
        <v>14.06625983813198</v>
      </c>
      <c r="AV1126" t="str">
        <f>VLOOKUP(Sheet1[[#This Row],[NPDES ID2]],Combined_Sheet__Major_Only___2[[NPDES ID2]:[ECHO BFR]],3,FALSE)</f>
        <v>IA</v>
      </c>
      <c r="AW1126" t="s">
        <v>41</v>
      </c>
      <c r="AX1126" t="str">
        <f>VLOOKUP(Sheet1[[#This Row],[NPDES ID2]],Combined_Sheet__Major_Only___2[[NPDES ID2]:[ECHO BFR]],27,FALSE)</f>
        <v>-</v>
      </c>
      <c r="AY1126" t="str">
        <f>VLOOKUP(Sheet1[[#This Row],[NPDES ID2]],Combined_Sheet__Major_Only___2[[NPDES ID2]:[ECHO BFR]],28,FALSE)</f>
        <v>-</v>
      </c>
      <c r="AZ1126" t="str">
        <f>VLOOKUP(Sheet1[[#This Row],[NPDES ID2]],Combined_Sheet__Major_Only___2[[NPDES ID2]:[ECHO BFR]],29,FALSE)</f>
        <v>-</v>
      </c>
      <c r="BA1126">
        <f>VLOOKUP(Sheet1[[#This Row],[NPDES ID2]],Combined_Sheet__Major_Only___2[[NPDES ID2]:[ECHO BFR]],17,FALSE)</f>
        <v>41.826943999999997</v>
      </c>
      <c r="BB1126">
        <f>VLOOKUP(Sheet1[[#This Row],[NPDES ID2]],Combined_Sheet__Major_Only___2[[NPDES ID2]:[ECHO BFR]],18,FALSE)</f>
        <v>-94.116639000000006</v>
      </c>
      <c r="BC1126" t="str">
        <f>IF(ISNUMBER(SEARCH("aerobic",$AW1126)),"aerobic","")</f>
        <v>aerobic</v>
      </c>
      <c r="BD1126" t="str">
        <f>IF(ISNUMBER(SEARCH("anaer",$AW1126)),"anaer","")</f>
        <v/>
      </c>
      <c r="BE1126" t="str">
        <f>IF(ISNUMBER(SEARCH("thickening",$AZ1126)),"thickening","")</f>
        <v/>
      </c>
      <c r="BF1126" s="2" t="str">
        <f>IF(ISNUMBER(SEARCH("airDry",$AW1126)),"airDry","")</f>
        <v/>
      </c>
      <c r="BG1126" s="2" t="str">
        <f>IF(ISNUMBER(SEARCH("heatDry",$AY1126)),"heatDry","")</f>
        <v/>
      </c>
      <c r="BH1126" s="2" t="str">
        <f>IF(AND(ISNUMBER(SEARCH("aerobic",$AW1126)),ISNUMBER(SEARCH("anaer",$AW1126))),"Combined Aer and Anaer.","")</f>
        <v/>
      </c>
    </row>
    <row r="1127" spans="1:60" x14ac:dyDescent="0.25">
      <c r="A1127" s="4">
        <v>1789</v>
      </c>
      <c r="B1127" t="s">
        <v>8364</v>
      </c>
      <c r="C1127">
        <v>2.27</v>
      </c>
      <c r="D1127">
        <v>46226.920702697636</v>
      </c>
      <c r="E1127">
        <v>46078.496442070762</v>
      </c>
      <c r="F1127">
        <v>31609.460788170371</v>
      </c>
      <c r="G1127">
        <v>61495.661180776813</v>
      </c>
      <c r="H1127">
        <v>-125.38412266761731</v>
      </c>
      <c r="I1127">
        <v>-127.8021415644256</v>
      </c>
      <c r="J1127">
        <v>-144.17139436152141</v>
      </c>
      <c r="K1127">
        <v>-102.2455261734232</v>
      </c>
      <c r="L1127">
        <v>1.3891985359473651</v>
      </c>
      <c r="M1127">
        <v>1.381825233875569</v>
      </c>
      <c r="N1127">
        <v>1.35742786216411</v>
      </c>
      <c r="O1127">
        <v>1.4409813407949239</v>
      </c>
      <c r="P1127">
        <v>5.3326842151073882E-2</v>
      </c>
      <c r="Q1127">
        <v>5.3873716925359312E-2</v>
      </c>
      <c r="R1127">
        <v>4.4664641932131301E-2</v>
      </c>
      <c r="S1127">
        <v>6.0794112759530547E-2</v>
      </c>
      <c r="T1127">
        <v>191536.00228421361</v>
      </c>
      <c r="U1127">
        <v>191535.8605112019</v>
      </c>
      <c r="V1127">
        <v>191408.88898316951</v>
      </c>
      <c r="W1127">
        <v>191663.994159441</v>
      </c>
      <c r="X1127">
        <v>14089.30707347621</v>
      </c>
      <c r="Y1127">
        <v>14157.809662796381</v>
      </c>
      <c r="Z1127">
        <v>13586.44711448116</v>
      </c>
      <c r="AA1127">
        <v>14413.36025260004</v>
      </c>
      <c r="AB1127">
        <v>2611.0095877475251</v>
      </c>
      <c r="AC1127">
        <v>2577.720903009847</v>
      </c>
      <c r="AD1127">
        <v>2200.3305563655522</v>
      </c>
      <c r="AE1127">
        <v>3081.8004436346459</v>
      </c>
      <c r="AF1127">
        <v>59.974224431426222</v>
      </c>
      <c r="AG1127">
        <v>59.655900075899652</v>
      </c>
      <c r="AH1127">
        <v>58.602638148096517</v>
      </c>
      <c r="AI1127">
        <v>62.209777980019098</v>
      </c>
      <c r="AJ1127">
        <v>0.50914854058115655</v>
      </c>
      <c r="AK1127">
        <v>0.50914854105837293</v>
      </c>
      <c r="AL1127">
        <v>0.50914843122790232</v>
      </c>
      <c r="AM1127">
        <v>0.50914864930184511</v>
      </c>
      <c r="AN1127">
        <v>0.98672550107479462</v>
      </c>
      <c r="AO1127">
        <v>0.98672550107479451</v>
      </c>
      <c r="AP1127">
        <v>0.98672550107479451</v>
      </c>
      <c r="AQ1127">
        <v>0.98672550107479451</v>
      </c>
      <c r="AR1127">
        <v>12.78453531733394</v>
      </c>
      <c r="AS1127">
        <v>12.784535317333949</v>
      </c>
      <c r="AT1127">
        <v>12.784535317333949</v>
      </c>
      <c r="AU1127">
        <v>12.784535317333949</v>
      </c>
      <c r="AV1127" t="str">
        <f>VLOOKUP(Sheet1[[#This Row],[NPDES ID2]],Combined_Sheet__Major_Only___2[[NPDES ID2]:[ECHO BFR]],3,FALSE)</f>
        <v>TX</v>
      </c>
      <c r="AW1127" t="s">
        <v>41</v>
      </c>
      <c r="AX1127" t="str">
        <f>VLOOKUP(Sheet1[[#This Row],[NPDES ID2]],Combined_Sheet__Major_Only___2[[NPDES ID2]:[ECHO BFR]],27,FALSE)</f>
        <v>-</v>
      </c>
      <c r="AY1127" t="str">
        <f>VLOOKUP(Sheet1[[#This Row],[NPDES ID2]],Combined_Sheet__Major_Only___2[[NPDES ID2]:[ECHO BFR]],28,FALSE)</f>
        <v>-</v>
      </c>
      <c r="AZ1127" t="str">
        <f>VLOOKUP(Sheet1[[#This Row],[NPDES ID2]],Combined_Sheet__Major_Only___2[[NPDES ID2]:[ECHO BFR]],29,FALSE)</f>
        <v>-</v>
      </c>
      <c r="BA1127">
        <f>VLOOKUP(Sheet1[[#This Row],[NPDES ID2]],Combined_Sheet__Major_Only___2[[NPDES ID2]:[ECHO BFR]],17,FALSE)</f>
        <v>28.631305999999999</v>
      </c>
      <c r="BB1127">
        <f>VLOOKUP(Sheet1[[#This Row],[NPDES ID2]],Combined_Sheet__Major_Only___2[[NPDES ID2]:[ECHO BFR]],18,FALSE)</f>
        <v>-95.969306000000003</v>
      </c>
      <c r="BC1127" t="str">
        <f>IF(ISNUMBER(SEARCH("aerobic",$AW1127)),"aerobic","")</f>
        <v>aerobic</v>
      </c>
      <c r="BD1127" t="str">
        <f>IF(ISNUMBER(SEARCH("anaer",$AW1127)),"anaer","")</f>
        <v/>
      </c>
      <c r="BE1127" t="str">
        <f>IF(ISNUMBER(SEARCH("thickening",$AZ1127)),"thickening","")</f>
        <v/>
      </c>
      <c r="BF1127" s="3" t="str">
        <f>IF(ISNUMBER(SEARCH("airDry",$AW1127)),"airDry","")</f>
        <v/>
      </c>
      <c r="BG1127" s="3" t="str">
        <f>IF(ISNUMBER(SEARCH("heatDry",$AY1127)),"heatDry","")</f>
        <v/>
      </c>
      <c r="BH1127" s="3" t="str">
        <f>IF(AND(ISNUMBER(SEARCH("aerobic",$AW1127)),ISNUMBER(SEARCH("anaer",$AW1127))),"Combined Aer and Anaer.","")</f>
        <v/>
      </c>
    </row>
    <row r="1128" spans="1:60" x14ac:dyDescent="0.25">
      <c r="A1128" s="4">
        <v>2562</v>
      </c>
      <c r="B1128" t="s">
        <v>11879</v>
      </c>
      <c r="C1128">
        <v>106</v>
      </c>
      <c r="D1128">
        <v>1014.519097405937</v>
      </c>
      <c r="E1128">
        <v>1015.3211482990361</v>
      </c>
      <c r="F1128">
        <v>718.0563558794463</v>
      </c>
      <c r="G1128">
        <v>1331.655880474071</v>
      </c>
      <c r="H1128">
        <v>-114.73596588851019</v>
      </c>
      <c r="I1128">
        <v>-117.14164371314691</v>
      </c>
      <c r="J1128">
        <v>-132.89414849192491</v>
      </c>
      <c r="K1128">
        <v>-91.10267214578144</v>
      </c>
      <c r="L1128">
        <v>70.413624523894072</v>
      </c>
      <c r="M1128">
        <v>70.113313609428644</v>
      </c>
      <c r="N1128">
        <v>69.119126677323322</v>
      </c>
      <c r="O1128">
        <v>72.523350279071551</v>
      </c>
      <c r="P1128">
        <v>2.4785369067486398</v>
      </c>
      <c r="Q1128">
        <v>2.5101917255247019</v>
      </c>
      <c r="R1128">
        <v>2.0490084859673909</v>
      </c>
      <c r="S1128">
        <v>2.8313105005475889</v>
      </c>
      <c r="T1128">
        <v>193021.800720856</v>
      </c>
      <c r="U1128">
        <v>193021.65785852849</v>
      </c>
      <c r="V1128">
        <v>192893.71074215879</v>
      </c>
      <c r="W1128">
        <v>193150.7760242793</v>
      </c>
      <c r="X1128">
        <v>13079.011776838461</v>
      </c>
      <c r="Y1128">
        <v>13129.67355726327</v>
      </c>
      <c r="Z1128">
        <v>12703.46827045692</v>
      </c>
      <c r="AA1128">
        <v>13320.565143474711</v>
      </c>
      <c r="AB1128">
        <v>2588.471470715835</v>
      </c>
      <c r="AC1128">
        <v>2556.5319540547648</v>
      </c>
      <c r="AD1128">
        <v>2157.880340479272</v>
      </c>
      <c r="AE1128">
        <v>3103.4301258476389</v>
      </c>
      <c r="AF1128">
        <v>65.100118855235849</v>
      </c>
      <c r="AG1128">
        <v>64.822192183340576</v>
      </c>
      <c r="AH1128">
        <v>63.903882736836202</v>
      </c>
      <c r="AI1128">
        <v>67.05043170439221</v>
      </c>
      <c r="AJ1128">
        <v>0.57174771248226786</v>
      </c>
      <c r="AK1128">
        <v>0.57174773730152517</v>
      </c>
      <c r="AL1128">
        <v>0.57174201986393236</v>
      </c>
      <c r="AM1128">
        <v>0.57175337223429601</v>
      </c>
      <c r="AN1128">
        <v>0.98682575165581343</v>
      </c>
      <c r="AO1128">
        <v>0.98682575165581354</v>
      </c>
      <c r="AP1128">
        <v>0.98682575165581354</v>
      </c>
      <c r="AQ1128">
        <v>0.98682575165581354</v>
      </c>
      <c r="AR1128">
        <v>13.37774345842263</v>
      </c>
      <c r="AS1128">
        <v>13.37774345842263</v>
      </c>
      <c r="AT1128">
        <v>13.37774345842263</v>
      </c>
      <c r="AU1128">
        <v>13.37774345842263</v>
      </c>
      <c r="AV1128" t="str">
        <f>VLOOKUP(Sheet1[[#This Row],[NPDES ID2]],Combined_Sheet__Major_Only___2[[NPDES ID2]:[ECHO BFR]],3,FALSE)</f>
        <v>MO</v>
      </c>
      <c r="AW1128" t="s">
        <v>41</v>
      </c>
      <c r="AX1128" t="str">
        <f>VLOOKUP(Sheet1[[#This Row],[NPDES ID2]],Combined_Sheet__Major_Only___2[[NPDES ID2]:[ECHO BFR]],27,FALSE)</f>
        <v>-</v>
      </c>
      <c r="AY1128" t="str">
        <f>VLOOKUP(Sheet1[[#This Row],[NPDES ID2]],Combined_Sheet__Major_Only___2[[NPDES ID2]:[ECHO BFR]],28,FALSE)</f>
        <v>-</v>
      </c>
      <c r="AZ1128" t="str">
        <f>VLOOKUP(Sheet1[[#This Row],[NPDES ID2]],Combined_Sheet__Major_Only___2[[NPDES ID2]:[ECHO BFR]],29,FALSE)</f>
        <v>-</v>
      </c>
      <c r="BA1128">
        <f>VLOOKUP(Sheet1[[#This Row],[NPDES ID2]],Combined_Sheet__Major_Only___2[[NPDES ID2]:[ECHO BFR]],17,FALSE)</f>
        <v>38.226500000000001</v>
      </c>
      <c r="BB1128">
        <f>VLOOKUP(Sheet1[[#This Row],[NPDES ID2]],Combined_Sheet__Major_Only___2[[NPDES ID2]:[ECHO BFR]],18,FALSE)</f>
        <v>-94.343444000000005</v>
      </c>
      <c r="BC1128" t="str">
        <f>IF(ISNUMBER(SEARCH("aerobic",$AW1128)),"aerobic","")</f>
        <v>aerobic</v>
      </c>
      <c r="BD1128" t="str">
        <f>IF(ISNUMBER(SEARCH("anaer",$AW1128)),"anaer","")</f>
        <v/>
      </c>
      <c r="BE1128" t="str">
        <f>IF(ISNUMBER(SEARCH("thickening",$AZ1128)),"thickening","")</f>
        <v/>
      </c>
      <c r="BF1128" s="2" t="str">
        <f>IF(ISNUMBER(SEARCH("airDry",$AW1128)),"airDry","")</f>
        <v/>
      </c>
      <c r="BG1128" s="2" t="str">
        <f>IF(ISNUMBER(SEARCH("heatDry",$AY1128)),"heatDry","")</f>
        <v/>
      </c>
      <c r="BH1128" s="2" t="str">
        <f>IF(AND(ISNUMBER(SEARCH("aerobic",$AW1128)),ISNUMBER(SEARCH("anaer",$AW1128))),"Combined Aer and Anaer.","")</f>
        <v/>
      </c>
    </row>
    <row r="1129" spans="1:60" x14ac:dyDescent="0.25">
      <c r="A1129" s="4">
        <v>1518</v>
      </c>
      <c r="B1129" t="s">
        <v>7148</v>
      </c>
      <c r="C1129">
        <v>100.06</v>
      </c>
      <c r="D1129">
        <v>1185.324349330348</v>
      </c>
      <c r="E1129">
        <v>1184.7126822796961</v>
      </c>
      <c r="F1129">
        <v>836.87564096559561</v>
      </c>
      <c r="G1129">
        <v>1556.9965969522659</v>
      </c>
      <c r="H1129">
        <v>-128.37204725343591</v>
      </c>
      <c r="I1129">
        <v>-130.7486366192949</v>
      </c>
      <c r="J1129">
        <v>-147.2444593159878</v>
      </c>
      <c r="K1129">
        <v>-105.4496320295664</v>
      </c>
      <c r="L1129">
        <v>59.870801165851383</v>
      </c>
      <c r="M1129">
        <v>59.535081538104052</v>
      </c>
      <c r="N1129">
        <v>58.423776985507587</v>
      </c>
      <c r="O1129">
        <v>62.229144211318562</v>
      </c>
      <c r="P1129">
        <v>2.3533473441817772</v>
      </c>
      <c r="Q1129">
        <v>2.3724231827871818</v>
      </c>
      <c r="R1129">
        <v>1.9767536765139531</v>
      </c>
      <c r="S1129">
        <v>2.688990140818595</v>
      </c>
      <c r="T1129">
        <v>193379.96367465041</v>
      </c>
      <c r="U1129">
        <v>193379.82054973501</v>
      </c>
      <c r="V1129">
        <v>193251.6382604159</v>
      </c>
      <c r="W1129">
        <v>193509.17604088021</v>
      </c>
      <c r="X1129">
        <v>14549.69019505994</v>
      </c>
      <c r="Y1129">
        <v>14624.19390275914</v>
      </c>
      <c r="Z1129">
        <v>14001.22746335064</v>
      </c>
      <c r="AA1129">
        <v>14903.463914188051</v>
      </c>
      <c r="AB1129">
        <v>2844.6724884404198</v>
      </c>
      <c r="AC1129">
        <v>2803.6609621395769</v>
      </c>
      <c r="AD1129">
        <v>2376.6438773117611</v>
      </c>
      <c r="AE1129">
        <v>3387.409360713948</v>
      </c>
      <c r="AF1129">
        <v>58.638841052131703</v>
      </c>
      <c r="AG1129">
        <v>58.309786968424497</v>
      </c>
      <c r="AH1129">
        <v>57.222094367282018</v>
      </c>
      <c r="AI1129">
        <v>60.948470974238717</v>
      </c>
      <c r="AJ1129">
        <v>0.49285890702332219</v>
      </c>
      <c r="AK1129">
        <v>0.49285892780685281</v>
      </c>
      <c r="AL1129">
        <v>0.4928541401818568</v>
      </c>
      <c r="AM1129">
        <v>0.492863646341901</v>
      </c>
      <c r="AN1129">
        <v>0.98684969172831993</v>
      </c>
      <c r="AO1129">
        <v>0.98684969172831971</v>
      </c>
      <c r="AP1129">
        <v>0.98684969172831971</v>
      </c>
      <c r="AQ1129">
        <v>0.98684969172831971</v>
      </c>
      <c r="AR1129">
        <v>12.13075256824701</v>
      </c>
      <c r="AS1129">
        <v>12.130752568247001</v>
      </c>
      <c r="AT1129">
        <v>12.130752568247001</v>
      </c>
      <c r="AU1129">
        <v>12.130752568247001</v>
      </c>
      <c r="AV1129" t="str">
        <f>VLOOKUP(Sheet1[[#This Row],[NPDES ID2]],Combined_Sheet__Major_Only___2[[NPDES ID2]:[ECHO BFR]],3,FALSE)</f>
        <v>TX</v>
      </c>
      <c r="AW1129" t="s">
        <v>41</v>
      </c>
      <c r="AX1129" t="str">
        <f>VLOOKUP(Sheet1[[#This Row],[NPDES ID2]],Combined_Sheet__Major_Only___2[[NPDES ID2]:[ECHO BFR]],27,FALSE)</f>
        <v>-</v>
      </c>
      <c r="AY1129" t="str">
        <f>VLOOKUP(Sheet1[[#This Row],[NPDES ID2]],Combined_Sheet__Major_Only___2[[NPDES ID2]:[ECHO BFR]],28,FALSE)</f>
        <v>-</v>
      </c>
      <c r="AZ1129" t="str">
        <f>VLOOKUP(Sheet1[[#This Row],[NPDES ID2]],Combined_Sheet__Major_Only___2[[NPDES ID2]:[ECHO BFR]],29,FALSE)</f>
        <v>-</v>
      </c>
      <c r="BA1129">
        <f>VLOOKUP(Sheet1[[#This Row],[NPDES ID2]],Combined_Sheet__Major_Only___2[[NPDES ID2]:[ECHO BFR]],17,FALSE)</f>
        <v>29.910972999999998</v>
      </c>
      <c r="BB1129">
        <f>VLOOKUP(Sheet1[[#This Row],[NPDES ID2]],Combined_Sheet__Major_Only___2[[NPDES ID2]:[ECHO BFR]],18,FALSE)</f>
        <v>-95.573549999999997</v>
      </c>
      <c r="BC1129" t="str">
        <f>IF(ISNUMBER(SEARCH("aerobic",$AW1129)),"aerobic","")</f>
        <v>aerobic</v>
      </c>
      <c r="BD1129" t="str">
        <f>IF(ISNUMBER(SEARCH("anaer",$AW1129)),"anaer","")</f>
        <v/>
      </c>
      <c r="BE1129" t="str">
        <f>IF(ISNUMBER(SEARCH("thickening",$AZ1129)),"thickening","")</f>
        <v/>
      </c>
      <c r="BF1129" s="2" t="str">
        <f>IF(ISNUMBER(SEARCH("airDry",$AW1129)),"airDry","")</f>
        <v/>
      </c>
      <c r="BG1129" s="2" t="str">
        <f>IF(ISNUMBER(SEARCH("heatDry",$AY1129)),"heatDry","")</f>
        <v/>
      </c>
      <c r="BH1129" s="2" t="str">
        <f>IF(AND(ISNUMBER(SEARCH("aerobic",$AW1129)),ISNUMBER(SEARCH("anaer",$AW1129))),"Combined Aer and Anaer.","")</f>
        <v/>
      </c>
    </row>
    <row r="1130" spans="1:60" x14ac:dyDescent="0.25">
      <c r="A1130" s="4">
        <v>1566</v>
      </c>
      <c r="B1130" t="s">
        <v>7368</v>
      </c>
      <c r="C1130">
        <v>87.07</v>
      </c>
      <c r="D1130">
        <v>1225.5306427454229</v>
      </c>
      <c r="E1130">
        <v>1224.770527595572</v>
      </c>
      <c r="F1130">
        <v>861.70580982367755</v>
      </c>
      <c r="G1130">
        <v>1613.026793201785</v>
      </c>
      <c r="H1130">
        <v>-116.4683106314354</v>
      </c>
      <c r="I1130">
        <v>-118.796466782167</v>
      </c>
      <c r="J1130">
        <v>-134.45244003920101</v>
      </c>
      <c r="K1130">
        <v>-92.91476916475807</v>
      </c>
      <c r="L1130">
        <v>57.047220974943997</v>
      </c>
      <c r="M1130">
        <v>56.794253648794417</v>
      </c>
      <c r="N1130">
        <v>55.956885615835873</v>
      </c>
      <c r="O1130">
        <v>58.824239501582021</v>
      </c>
      <c r="P1130">
        <v>2.0375955726281738</v>
      </c>
      <c r="Q1130">
        <v>2.062977447404625</v>
      </c>
      <c r="R1130">
        <v>1.691202249770366</v>
      </c>
      <c r="S1130">
        <v>2.320898222903117</v>
      </c>
      <c r="T1130">
        <v>196017.41250227019</v>
      </c>
      <c r="U1130">
        <v>196017.26744370439</v>
      </c>
      <c r="V1130">
        <v>195887.35338225999</v>
      </c>
      <c r="W1130">
        <v>196148.3705572008</v>
      </c>
      <c r="X1130">
        <v>13466.561608253391</v>
      </c>
      <c r="Y1130">
        <v>13520.93185300227</v>
      </c>
      <c r="Z1130">
        <v>13064.559682570731</v>
      </c>
      <c r="AA1130">
        <v>13725.17369417251</v>
      </c>
      <c r="AB1130">
        <v>2345.4381436239219</v>
      </c>
      <c r="AC1130">
        <v>2322.569069370732</v>
      </c>
      <c r="AD1130">
        <v>1997.2038161072021</v>
      </c>
      <c r="AE1130">
        <v>2749.539831337062</v>
      </c>
      <c r="AF1130">
        <v>64.209013972797536</v>
      </c>
      <c r="AG1130">
        <v>63.924065248109649</v>
      </c>
      <c r="AH1130">
        <v>62.982260728687187</v>
      </c>
      <c r="AI1130">
        <v>66.208952603169294</v>
      </c>
      <c r="AJ1130">
        <v>0.56085765763119422</v>
      </c>
      <c r="AK1130">
        <v>0.56085767751132387</v>
      </c>
      <c r="AL1130">
        <v>0.56085309866805788</v>
      </c>
      <c r="AM1130">
        <v>0.56086219026367168</v>
      </c>
      <c r="AN1130">
        <v>0.98702333820683352</v>
      </c>
      <c r="AO1130">
        <v>0.98702333820683308</v>
      </c>
      <c r="AP1130">
        <v>0.98702333820683308</v>
      </c>
      <c r="AQ1130">
        <v>0.98702333820683308</v>
      </c>
      <c r="AR1130">
        <v>14.184511552901011</v>
      </c>
      <c r="AS1130">
        <v>14.184511552901011</v>
      </c>
      <c r="AT1130">
        <v>14.184511552901011</v>
      </c>
      <c r="AU1130">
        <v>14.184511552901011</v>
      </c>
      <c r="AV1130" t="str">
        <f>VLOOKUP(Sheet1[[#This Row],[NPDES ID2]],Combined_Sheet__Major_Only___2[[NPDES ID2]:[ECHO BFR]],3,FALSE)</f>
        <v>TX</v>
      </c>
      <c r="AW1130" t="s">
        <v>41</v>
      </c>
      <c r="AX1130" t="str">
        <f>VLOOKUP(Sheet1[[#This Row],[NPDES ID2]],Combined_Sheet__Major_Only___2[[NPDES ID2]:[ECHO BFR]],27,FALSE)</f>
        <v>-</v>
      </c>
      <c r="AY1130" t="str">
        <f>VLOOKUP(Sheet1[[#This Row],[NPDES ID2]],Combined_Sheet__Major_Only___2[[NPDES ID2]:[ECHO BFR]],28,FALSE)</f>
        <v>-</v>
      </c>
      <c r="AZ1130" t="str">
        <f>VLOOKUP(Sheet1[[#This Row],[NPDES ID2]],Combined_Sheet__Major_Only___2[[NPDES ID2]:[ECHO BFR]],29,FALSE)</f>
        <v>-</v>
      </c>
      <c r="BA1130">
        <f>VLOOKUP(Sheet1[[#This Row],[NPDES ID2]],Combined_Sheet__Major_Only___2[[NPDES ID2]:[ECHO BFR]],17,FALSE)</f>
        <v>29.817001000000001</v>
      </c>
      <c r="BB1130">
        <f>VLOOKUP(Sheet1[[#This Row],[NPDES ID2]],Combined_Sheet__Major_Only___2[[NPDES ID2]:[ECHO BFR]],18,FALSE)</f>
        <v>-95.164479999999998</v>
      </c>
      <c r="BC1130" t="str">
        <f>IF(ISNUMBER(SEARCH("aerobic",$AW1130)),"aerobic","")</f>
        <v>aerobic</v>
      </c>
      <c r="BD1130" t="str">
        <f>IF(ISNUMBER(SEARCH("anaer",$AW1130)),"anaer","")</f>
        <v/>
      </c>
      <c r="BE1130" t="str">
        <f>IF(ISNUMBER(SEARCH("thickening",$AZ1130)),"thickening","")</f>
        <v/>
      </c>
      <c r="BF1130" s="2" t="str">
        <f>IF(ISNUMBER(SEARCH("airDry",$AW1130)),"airDry","")</f>
        <v/>
      </c>
      <c r="BG1130" s="2" t="str">
        <f>IF(ISNUMBER(SEARCH("heatDry",$AY1130)),"heatDry","")</f>
        <v/>
      </c>
      <c r="BH1130" s="2" t="str">
        <f>IF(AND(ISNUMBER(SEARCH("aerobic",$AW1130)),ISNUMBER(SEARCH("anaer",$AW1130))),"Combined Aer and Anaer.","")</f>
        <v/>
      </c>
    </row>
    <row r="1131" spans="1:60" x14ac:dyDescent="0.25">
      <c r="A1131" s="4">
        <v>1329</v>
      </c>
      <c r="B1131" t="s">
        <v>6318</v>
      </c>
      <c r="C1131">
        <v>170</v>
      </c>
      <c r="D1131">
        <v>697.38089670698525</v>
      </c>
      <c r="E1131">
        <v>695.79443486091498</v>
      </c>
      <c r="F1131">
        <v>505.06410525825049</v>
      </c>
      <c r="G1131">
        <v>907.80853283333101</v>
      </c>
      <c r="H1131">
        <v>-117.0679853336535</v>
      </c>
      <c r="I1131">
        <v>-119.40536713802329</v>
      </c>
      <c r="J1131">
        <v>-135.00373565244499</v>
      </c>
      <c r="K1131">
        <v>-93.593791550308666</v>
      </c>
      <c r="L1131">
        <v>110.8063973406834</v>
      </c>
      <c r="M1131">
        <v>110.3080466390151</v>
      </c>
      <c r="N1131">
        <v>108.6577774819646</v>
      </c>
      <c r="O1131">
        <v>114.3079823392343</v>
      </c>
      <c r="P1131">
        <v>3.9794885681516221</v>
      </c>
      <c r="Q1131">
        <v>4.0267106645792783</v>
      </c>
      <c r="R1131">
        <v>3.305360338159995</v>
      </c>
      <c r="S1131">
        <v>4.5340985936141767</v>
      </c>
      <c r="T1131">
        <v>196062.5519229288</v>
      </c>
      <c r="U1131">
        <v>196062.40683126901</v>
      </c>
      <c r="V1131">
        <v>195932.46313088349</v>
      </c>
      <c r="W1131">
        <v>196193.5398549799</v>
      </c>
      <c r="X1131">
        <v>13539.73319279769</v>
      </c>
      <c r="Y1131">
        <v>13595.22803283435</v>
      </c>
      <c r="Z1131">
        <v>13129.70341454037</v>
      </c>
      <c r="AA1131">
        <v>13803.54919269146</v>
      </c>
      <c r="AB1131">
        <v>2504.537244270196</v>
      </c>
      <c r="AC1131">
        <v>2476.5873915035281</v>
      </c>
      <c r="AD1131">
        <v>2111.5859484327812</v>
      </c>
      <c r="AE1131">
        <v>2964.5616304365558</v>
      </c>
      <c r="AF1131">
        <v>63.877785344476209</v>
      </c>
      <c r="AG1131">
        <v>63.590056079755307</v>
      </c>
      <c r="AH1131">
        <v>62.640059944262639</v>
      </c>
      <c r="AI1131">
        <v>65.896049250654841</v>
      </c>
      <c r="AJ1131">
        <v>0.5568105385080101</v>
      </c>
      <c r="AK1131">
        <v>0.55681057749603236</v>
      </c>
      <c r="AL1131">
        <v>0.55680159083439129</v>
      </c>
      <c r="AM1131">
        <v>0.55681943458466088</v>
      </c>
      <c r="AN1131">
        <v>0.98702627022619083</v>
      </c>
      <c r="AO1131">
        <v>0.98702627022619083</v>
      </c>
      <c r="AP1131">
        <v>0.98702627022619083</v>
      </c>
      <c r="AQ1131">
        <v>0.98702627022619083</v>
      </c>
      <c r="AR1131">
        <v>13.631212316538891</v>
      </c>
      <c r="AS1131">
        <v>13.63121231653888</v>
      </c>
      <c r="AT1131">
        <v>13.63121231653888</v>
      </c>
      <c r="AU1131">
        <v>13.63121231653888</v>
      </c>
      <c r="AV1131" t="str">
        <f>VLOOKUP(Sheet1[[#This Row],[NPDES ID2]],Combined_Sheet__Major_Only___2[[NPDES ID2]:[ECHO BFR]],3,FALSE)</f>
        <v>NC</v>
      </c>
      <c r="AW1131" t="s">
        <v>41</v>
      </c>
      <c r="AX1131" t="str">
        <f>VLOOKUP(Sheet1[[#This Row],[NPDES ID2]],Combined_Sheet__Major_Only___2[[NPDES ID2]:[ECHO BFR]],27,FALSE)</f>
        <v>-</v>
      </c>
      <c r="AY1131" t="str">
        <f>VLOOKUP(Sheet1[[#This Row],[NPDES ID2]],Combined_Sheet__Major_Only___2[[NPDES ID2]:[ECHO BFR]],28,FALSE)</f>
        <v>-</v>
      </c>
      <c r="AZ1131" t="str">
        <f>VLOOKUP(Sheet1[[#This Row],[NPDES ID2]],Combined_Sheet__Major_Only___2[[NPDES ID2]:[ECHO BFR]],29,FALSE)</f>
        <v>sludgeLagoon</v>
      </c>
      <c r="BA1131">
        <f>VLOOKUP(Sheet1[[#This Row],[NPDES ID2]],Combined_Sheet__Major_Only___2[[NPDES ID2]:[ECHO BFR]],17,FALSE)</f>
        <v>34.032138000000003</v>
      </c>
      <c r="BB1131">
        <f>VLOOKUP(Sheet1[[#This Row],[NPDES ID2]],Combined_Sheet__Major_Only___2[[NPDES ID2]:[ECHO BFR]],18,FALSE)</f>
        <v>-77.912471999999994</v>
      </c>
      <c r="BC1131" t="str">
        <f>IF(ISNUMBER(SEARCH("aerobic",$AW1131)),"aerobic","")</f>
        <v>aerobic</v>
      </c>
      <c r="BD1131" t="str">
        <f>IF(ISNUMBER(SEARCH("anaer",$AW1131)),"anaer","")</f>
        <v/>
      </c>
      <c r="BE1131" t="str">
        <f>IF(ISNUMBER(SEARCH("thickening",$AZ1131)),"thickening","")</f>
        <v/>
      </c>
      <c r="BF1131" s="3" t="str">
        <f>IF(ISNUMBER(SEARCH("airDry",$AW1131)),"airDry","")</f>
        <v/>
      </c>
      <c r="BG1131" s="3" t="str">
        <f>IF(ISNUMBER(SEARCH("heatDry",$AY1131)),"heatDry","")</f>
        <v/>
      </c>
      <c r="BH1131" s="3" t="str">
        <f>IF(AND(ISNUMBER(SEARCH("aerobic",$AW1131)),ISNUMBER(SEARCH("anaer",$AW1131))),"Combined Aer and Anaer.","")</f>
        <v/>
      </c>
    </row>
    <row r="1132" spans="1:60" x14ac:dyDescent="0.25">
      <c r="A1132" s="4">
        <v>968</v>
      </c>
      <c r="B1132" t="s">
        <v>4700</v>
      </c>
      <c r="C1132">
        <v>587</v>
      </c>
      <c r="D1132">
        <v>375.27280593856699</v>
      </c>
      <c r="E1132">
        <v>374.25309304549768</v>
      </c>
      <c r="F1132">
        <v>297.95140122554619</v>
      </c>
      <c r="G1132">
        <v>447.8627728453867</v>
      </c>
      <c r="H1132">
        <v>-119.1345233815498</v>
      </c>
      <c r="I1132">
        <v>-121.5933998402632</v>
      </c>
      <c r="J1132">
        <v>-137.1530375340935</v>
      </c>
      <c r="K1132">
        <v>-96.015996446108829</v>
      </c>
      <c r="L1132">
        <v>375.64492247003608</v>
      </c>
      <c r="M1132">
        <v>373.87101531419933</v>
      </c>
      <c r="N1132">
        <v>367.98573057322272</v>
      </c>
      <c r="O1132">
        <v>388.12328990887153</v>
      </c>
      <c r="P1132">
        <v>13.75493953291272</v>
      </c>
      <c r="Q1132">
        <v>13.889680395356971</v>
      </c>
      <c r="R1132">
        <v>11.45383179675953</v>
      </c>
      <c r="S1132">
        <v>15.68798746550363</v>
      </c>
      <c r="T1132">
        <v>196151.38413863361</v>
      </c>
      <c r="U1132">
        <v>196151.23898184631</v>
      </c>
      <c r="V1132">
        <v>196021.23695344571</v>
      </c>
      <c r="W1132">
        <v>196282.4308674256</v>
      </c>
      <c r="X1132">
        <v>13797.351261415861</v>
      </c>
      <c r="Y1132">
        <v>13856.905970611249</v>
      </c>
      <c r="Z1132">
        <v>13358.191961406221</v>
      </c>
      <c r="AA1132">
        <v>14080.10492643617</v>
      </c>
      <c r="AB1132">
        <v>2649.180010797199</v>
      </c>
      <c r="AC1132">
        <v>2616.0790949894981</v>
      </c>
      <c r="AD1132">
        <v>2218.3856055666138</v>
      </c>
      <c r="AE1132">
        <v>3153.1138158492308</v>
      </c>
      <c r="AF1132">
        <v>62.718110652274099</v>
      </c>
      <c r="AG1132">
        <v>62.420429429692462</v>
      </c>
      <c r="AH1132">
        <v>61.442453011825158</v>
      </c>
      <c r="AI1132">
        <v>64.800367712872017</v>
      </c>
      <c r="AJ1132">
        <v>0.54264445084427371</v>
      </c>
      <c r="AK1132">
        <v>0.54264458309762142</v>
      </c>
      <c r="AL1132">
        <v>0.54261398132422678</v>
      </c>
      <c r="AM1132">
        <v>0.54267474605411326</v>
      </c>
      <c r="AN1132">
        <v>0.98703203643204862</v>
      </c>
      <c r="AO1132">
        <v>0.98703203643204851</v>
      </c>
      <c r="AP1132">
        <v>0.98703203643204851</v>
      </c>
      <c r="AQ1132">
        <v>0.98703203643204851</v>
      </c>
      <c r="AR1132">
        <v>13.10593660143482</v>
      </c>
      <c r="AS1132">
        <v>13.105936601434809</v>
      </c>
      <c r="AT1132">
        <v>13.105936601434809</v>
      </c>
      <c r="AU1132">
        <v>13.105936601434809</v>
      </c>
      <c r="AV1132" t="str">
        <f>VLOOKUP(Sheet1[[#This Row],[NPDES ID2]],Combined_Sheet__Major_Only___2[[NPDES ID2]:[ECHO BFR]],3,FALSE)</f>
        <v>SC</v>
      </c>
      <c r="AW1132" t="s">
        <v>41</v>
      </c>
      <c r="AX1132" t="str">
        <f>VLOOKUP(Sheet1[[#This Row],[NPDES ID2]],Combined_Sheet__Major_Only___2[[NPDES ID2]:[ECHO BFR]],27,FALSE)</f>
        <v>-</v>
      </c>
      <c r="AY1132" t="str">
        <f>VLOOKUP(Sheet1[[#This Row],[NPDES ID2]],Combined_Sheet__Major_Only___2[[NPDES ID2]:[ECHO BFR]],28,FALSE)</f>
        <v>-</v>
      </c>
      <c r="AZ1132" t="str">
        <f>VLOOKUP(Sheet1[[#This Row],[NPDES ID2]],Combined_Sheet__Major_Only___2[[NPDES ID2]:[ECHO BFR]],29,FALSE)</f>
        <v>-</v>
      </c>
      <c r="BA1132">
        <f>VLOOKUP(Sheet1[[#This Row],[NPDES ID2]],Combined_Sheet__Major_Only___2[[NPDES ID2]:[ECHO BFR]],17,FALSE)</f>
        <v>34.844999999999999</v>
      </c>
      <c r="BB1132">
        <f>VLOOKUP(Sheet1[[#This Row],[NPDES ID2]],Combined_Sheet__Major_Only___2[[NPDES ID2]:[ECHO BFR]],18,FALSE)</f>
        <v>-80.857221999999993</v>
      </c>
      <c r="BC1132" t="str">
        <f>IF(ISNUMBER(SEARCH("aerobic",$AW1132)),"aerobic","")</f>
        <v>aerobic</v>
      </c>
      <c r="BD1132" t="str">
        <f>IF(ISNUMBER(SEARCH("anaer",$AW1132)),"anaer","")</f>
        <v/>
      </c>
      <c r="BE1132" t="str">
        <f>IF(ISNUMBER(SEARCH("thickening",$AZ1132)),"thickening","")</f>
        <v/>
      </c>
      <c r="BF1132" s="2" t="str">
        <f>IF(ISNUMBER(SEARCH("airDry",$AW1132)),"airDry","")</f>
        <v/>
      </c>
      <c r="BG1132" s="2" t="str">
        <f>IF(ISNUMBER(SEARCH("heatDry",$AY1132)),"heatDry","")</f>
        <v/>
      </c>
      <c r="BH1132" s="2" t="str">
        <f>IF(AND(ISNUMBER(SEARCH("aerobic",$AW1132)),ISNUMBER(SEARCH("anaer",$AW1132))),"Combined Aer and Anaer.","")</f>
        <v/>
      </c>
    </row>
    <row r="1133" spans="1:60" x14ac:dyDescent="0.25">
      <c r="A1133" s="4">
        <v>853</v>
      </c>
      <c r="B1133" t="s">
        <v>4170</v>
      </c>
      <c r="C1133">
        <v>966</v>
      </c>
      <c r="D1133">
        <v>389.35567447914559</v>
      </c>
      <c r="E1133">
        <v>390.81608872390592</v>
      </c>
      <c r="F1133">
        <v>326.98707534997101</v>
      </c>
      <c r="G1133">
        <v>463.64382114706513</v>
      </c>
      <c r="H1133">
        <v>-120.64465527896751</v>
      </c>
      <c r="I1133">
        <v>-123.1468443290147</v>
      </c>
      <c r="J1133">
        <v>-138.80850590499199</v>
      </c>
      <c r="K1133">
        <v>-97.818629789379898</v>
      </c>
      <c r="L1133">
        <v>609.91632942817319</v>
      </c>
      <c r="M1133">
        <v>606.93444295791778</v>
      </c>
      <c r="N1133">
        <v>597.02647363618541</v>
      </c>
      <c r="O1133">
        <v>630.91144267134143</v>
      </c>
      <c r="P1133">
        <v>22.6522390940398</v>
      </c>
      <c r="Q1133">
        <v>22.840269758828551</v>
      </c>
      <c r="R1133">
        <v>18.897111953671761</v>
      </c>
      <c r="S1133">
        <v>25.854848983665111</v>
      </c>
      <c r="T1133">
        <v>197754.07877244099</v>
      </c>
      <c r="U1133">
        <v>197753.93244063511</v>
      </c>
      <c r="V1133">
        <v>197622.87806882479</v>
      </c>
      <c r="W1133">
        <v>197886.1863013074</v>
      </c>
      <c r="X1133">
        <v>14098.915315369341</v>
      </c>
      <c r="Y1133">
        <v>14162.039581387909</v>
      </c>
      <c r="Z1133">
        <v>13633.96140662885</v>
      </c>
      <c r="AA1133">
        <v>14398.455798439451</v>
      </c>
      <c r="AB1133">
        <v>2200.4633217516621</v>
      </c>
      <c r="AC1133">
        <v>2181.7247534254502</v>
      </c>
      <c r="AD1133">
        <v>1903.5630533923691</v>
      </c>
      <c r="AE1133">
        <v>2533.464726580672</v>
      </c>
      <c r="AF1133">
        <v>61.881841772263527</v>
      </c>
      <c r="AG1133">
        <v>61.576917468993557</v>
      </c>
      <c r="AH1133">
        <v>60.578988038016817</v>
      </c>
      <c r="AI1133">
        <v>64.010183221505443</v>
      </c>
      <c r="AJ1133">
        <v>0.53243232837656751</v>
      </c>
      <c r="AK1133">
        <v>0.53243253564662707</v>
      </c>
      <c r="AL1133">
        <v>0.53238441919068469</v>
      </c>
      <c r="AM1133">
        <v>0.53247996533226216</v>
      </c>
      <c r="AN1133">
        <v>0.98713519582152132</v>
      </c>
      <c r="AO1133">
        <v>0.98713519582152121</v>
      </c>
      <c r="AP1133">
        <v>0.98713519582152121</v>
      </c>
      <c r="AQ1133">
        <v>0.98713519582152121</v>
      </c>
      <c r="AR1133">
        <v>14.594581742964589</v>
      </c>
      <c r="AS1133">
        <v>14.59458174296458</v>
      </c>
      <c r="AT1133">
        <v>14.59458174296458</v>
      </c>
      <c r="AU1133">
        <v>14.59458174296458</v>
      </c>
      <c r="AV1133" t="str">
        <f>VLOOKUP(Sheet1[[#This Row],[NPDES ID2]],Combined_Sheet__Major_Only___2[[NPDES ID2]:[ECHO BFR]],3,FALSE)</f>
        <v>NC</v>
      </c>
      <c r="AW1133" t="s">
        <v>41</v>
      </c>
      <c r="AX1133" t="str">
        <f>VLOOKUP(Sheet1[[#This Row],[NPDES ID2]],Combined_Sheet__Major_Only___2[[NPDES ID2]:[ECHO BFR]],27,FALSE)</f>
        <v>-</v>
      </c>
      <c r="AY1133" t="str">
        <f>VLOOKUP(Sheet1[[#This Row],[NPDES ID2]],Combined_Sheet__Major_Only___2[[NPDES ID2]:[ECHO BFR]],28,FALSE)</f>
        <v>-</v>
      </c>
      <c r="AZ1133" t="str">
        <f>VLOOKUP(Sheet1[[#This Row],[NPDES ID2]],Combined_Sheet__Major_Only___2[[NPDES ID2]:[ECHO BFR]],29,FALSE)</f>
        <v>-</v>
      </c>
      <c r="BA1133">
        <f>VLOOKUP(Sheet1[[#This Row],[NPDES ID2]],Combined_Sheet__Major_Only___2[[NPDES ID2]:[ECHO BFR]],17,FALSE)</f>
        <v>35.760855999999997</v>
      </c>
      <c r="BB1133">
        <f>VLOOKUP(Sheet1[[#This Row],[NPDES ID2]],Combined_Sheet__Major_Only___2[[NPDES ID2]:[ECHO BFR]],18,FALSE)</f>
        <v>-79.462200999999993</v>
      </c>
      <c r="BC1133" t="str">
        <f>IF(ISNUMBER(SEARCH("aerobic",$AW1133)),"aerobic","")</f>
        <v>aerobic</v>
      </c>
      <c r="BD1133" t="str">
        <f>IF(ISNUMBER(SEARCH("anaer",$AW1133)),"anaer","")</f>
        <v/>
      </c>
      <c r="BE1133" t="str">
        <f>IF(ISNUMBER(SEARCH("thickening",$AZ1133)),"thickening","")</f>
        <v/>
      </c>
      <c r="BF1133" s="3" t="str">
        <f>IF(ISNUMBER(SEARCH("airDry",$AW1133)),"airDry","")</f>
        <v/>
      </c>
      <c r="BG1133" s="3" t="str">
        <f>IF(ISNUMBER(SEARCH("heatDry",$AY1133)),"heatDry","")</f>
        <v/>
      </c>
      <c r="BH1133" s="3" t="str">
        <f>IF(AND(ISNUMBER(SEARCH("aerobic",$AW1133)),ISNUMBER(SEARCH("anaer",$AW1133))),"Combined Aer and Anaer.","")</f>
        <v/>
      </c>
    </row>
    <row r="1134" spans="1:60" x14ac:dyDescent="0.25">
      <c r="A1134" s="4">
        <v>2315</v>
      </c>
      <c r="B1134" t="s">
        <v>10816</v>
      </c>
      <c r="C1134">
        <v>398</v>
      </c>
      <c r="D1134">
        <v>444.41219383199262</v>
      </c>
      <c r="E1134">
        <v>449.29656692825728</v>
      </c>
      <c r="F1134">
        <v>339.07892489063511</v>
      </c>
      <c r="G1134">
        <v>547.19490191281091</v>
      </c>
      <c r="H1134">
        <v>-127.1773548872829</v>
      </c>
      <c r="I1134">
        <v>-129.70974911115749</v>
      </c>
      <c r="J1134">
        <v>-146.1261852642487</v>
      </c>
      <c r="K1134">
        <v>-104.3792820440745</v>
      </c>
      <c r="L1134">
        <v>239.87401586043291</v>
      </c>
      <c r="M1134">
        <v>238.5533232745085</v>
      </c>
      <c r="N1134">
        <v>234.1761276640589</v>
      </c>
      <c r="O1134">
        <v>249.15853414474341</v>
      </c>
      <c r="P1134">
        <v>9.3568999534807151</v>
      </c>
      <c r="Q1134">
        <v>9.4392992714351287</v>
      </c>
      <c r="R1134">
        <v>7.8525000269022982</v>
      </c>
      <c r="S1134">
        <v>10.682800809927979</v>
      </c>
      <c r="T1134">
        <v>198816.64527332439</v>
      </c>
      <c r="U1134">
        <v>198816.4981624959</v>
      </c>
      <c r="V1134">
        <v>198684.74610016431</v>
      </c>
      <c r="W1134">
        <v>198949.45609937509</v>
      </c>
      <c r="X1134">
        <v>14850.569194251661</v>
      </c>
      <c r="Y1134">
        <v>14925.30687536583</v>
      </c>
      <c r="Z1134">
        <v>14300.39187455866</v>
      </c>
      <c r="AA1134">
        <v>15205.41806276768</v>
      </c>
      <c r="AB1134">
        <v>2480.7292383411859</v>
      </c>
      <c r="AC1134">
        <v>2454.33713610616</v>
      </c>
      <c r="AD1134">
        <v>2126.2145006382962</v>
      </c>
      <c r="AE1134">
        <v>2878.488119842078</v>
      </c>
      <c r="AF1134">
        <v>59.067000531636083</v>
      </c>
      <c r="AG1134">
        <v>58.740824684671807</v>
      </c>
      <c r="AH1134">
        <v>57.665943248818529</v>
      </c>
      <c r="AI1134">
        <v>61.352498101561338</v>
      </c>
      <c r="AJ1134">
        <v>0.49808089353923679</v>
      </c>
      <c r="AK1134">
        <v>0.49808097635939358</v>
      </c>
      <c r="AL1134">
        <v>0.49806184579527291</v>
      </c>
      <c r="AM1134">
        <v>0.49809983192567098</v>
      </c>
      <c r="AN1134">
        <v>0.98720268917962173</v>
      </c>
      <c r="AO1134">
        <v>0.98720268917962128</v>
      </c>
      <c r="AP1134">
        <v>0.98720268917962128</v>
      </c>
      <c r="AQ1134">
        <v>0.98720268917962128</v>
      </c>
      <c r="AR1134">
        <v>13.372273388823031</v>
      </c>
      <c r="AS1134">
        <v>13.372273388823031</v>
      </c>
      <c r="AT1134">
        <v>13.372273388823031</v>
      </c>
      <c r="AU1134">
        <v>13.372273388823031</v>
      </c>
      <c r="AV1134" t="str">
        <f>VLOOKUP(Sheet1[[#This Row],[NPDES ID2]],Combined_Sheet__Major_Only___2[[NPDES ID2]:[ECHO BFR]],3,FALSE)</f>
        <v>OR</v>
      </c>
      <c r="AW1134" t="s">
        <v>41</v>
      </c>
      <c r="AX1134" t="str">
        <f>VLOOKUP(Sheet1[[#This Row],[NPDES ID2]],Combined_Sheet__Major_Only___2[[NPDES ID2]:[ECHO BFR]],27,FALSE)</f>
        <v>methaneBioCaptureRecover</v>
      </c>
      <c r="AY1134" t="str">
        <f>VLOOKUP(Sheet1[[#This Row],[NPDES ID2]],Combined_Sheet__Major_Only___2[[NPDES ID2]:[ECHO BFR]],28,FALSE)</f>
        <v>-</v>
      </c>
      <c r="AZ1134" t="str">
        <f>VLOOKUP(Sheet1[[#This Row],[NPDES ID2]],Combined_Sheet__Major_Only___2[[NPDES ID2]:[ECHO BFR]],29,FALSE)</f>
        <v>preliminaryOps</v>
      </c>
      <c r="BA1134">
        <f>VLOOKUP(Sheet1[[#This Row],[NPDES ID2]],Combined_Sheet__Major_Only___2[[NPDES ID2]:[ECHO BFR]],17,FALSE)</f>
        <v>43.208917999999997</v>
      </c>
      <c r="BB1134">
        <f>VLOOKUP(Sheet1[[#This Row],[NPDES ID2]],Combined_Sheet__Major_Only___2[[NPDES ID2]:[ECHO BFR]],18,FALSE)</f>
        <v>-123.396131</v>
      </c>
      <c r="BC1134" t="str">
        <f>IF(ISNUMBER(SEARCH("aerobic",$AW1134)),"aerobic","")</f>
        <v>aerobic</v>
      </c>
      <c r="BD1134" t="str">
        <f>IF(ISNUMBER(SEARCH("anaer",$AW1134)),"anaer","")</f>
        <v/>
      </c>
      <c r="BE1134" t="str">
        <f>IF(ISNUMBER(SEARCH("thickening",$AZ1134)),"thickening","")</f>
        <v/>
      </c>
      <c r="BF1134" s="3" t="str">
        <f>IF(ISNUMBER(SEARCH("airDry",$AW1134)),"airDry","")</f>
        <v/>
      </c>
      <c r="BG1134" s="3" t="str">
        <f>IF(ISNUMBER(SEARCH("heatDry",$AY1134)),"heatDry","")</f>
        <v/>
      </c>
      <c r="BH1134" s="3" t="str">
        <f>IF(AND(ISNUMBER(SEARCH("aerobic",$AW1134)),ISNUMBER(SEARCH("anaer",$AW1134))),"Combined Aer and Anaer.","")</f>
        <v/>
      </c>
    </row>
    <row r="1135" spans="1:60" x14ac:dyDescent="0.25">
      <c r="A1135" s="4">
        <v>1257</v>
      </c>
      <c r="B1135" t="s">
        <v>6003</v>
      </c>
      <c r="C1135">
        <v>207.44</v>
      </c>
      <c r="D1135">
        <v>631.33813270560358</v>
      </c>
      <c r="E1135">
        <v>628.55562851590264</v>
      </c>
      <c r="F1135">
        <v>463.46790278766429</v>
      </c>
      <c r="G1135">
        <v>818.54016378179881</v>
      </c>
      <c r="H1135">
        <v>-123.5363707180304</v>
      </c>
      <c r="I1135">
        <v>-126.0553828129257</v>
      </c>
      <c r="J1135">
        <v>-142.09770511831499</v>
      </c>
      <c r="K1135">
        <v>-100.42488774046591</v>
      </c>
      <c r="L1135">
        <v>128.58998727575479</v>
      </c>
      <c r="M1135">
        <v>127.9295195380425</v>
      </c>
      <c r="N1135">
        <v>125.74220148075941</v>
      </c>
      <c r="O1135">
        <v>133.23092740419821</v>
      </c>
      <c r="P1135">
        <v>4.8697071534828504</v>
      </c>
      <c r="Q1135">
        <v>4.913490563986878</v>
      </c>
      <c r="R1135">
        <v>4.0720251822582023</v>
      </c>
      <c r="S1135">
        <v>5.5452517169810474</v>
      </c>
      <c r="T1135">
        <v>198881.87432565799</v>
      </c>
      <c r="U1135">
        <v>198881.72716700679</v>
      </c>
      <c r="V1135">
        <v>198749.932274705</v>
      </c>
      <c r="W1135">
        <v>199014.72832586191</v>
      </c>
      <c r="X1135">
        <v>14442.684688167339</v>
      </c>
      <c r="Y1135">
        <v>14510.704011235001</v>
      </c>
      <c r="Z1135">
        <v>13943.45948893951</v>
      </c>
      <c r="AA1135">
        <v>14764.29998728443</v>
      </c>
      <c r="AB1135">
        <v>2285.6205845754539</v>
      </c>
      <c r="AC1135">
        <v>2264.709118880055</v>
      </c>
      <c r="AD1135">
        <v>1973.484440277449</v>
      </c>
      <c r="AE1135">
        <v>2634.601715283658</v>
      </c>
      <c r="AF1135">
        <v>60.750562284932613</v>
      </c>
      <c r="AG1135">
        <v>60.438024549390853</v>
      </c>
      <c r="AH1135">
        <v>59.406220297793958</v>
      </c>
      <c r="AI1135">
        <v>62.942722411949283</v>
      </c>
      <c r="AJ1135">
        <v>0.5186223767800906</v>
      </c>
      <c r="AK1135">
        <v>0.51862242100336875</v>
      </c>
      <c r="AL1135">
        <v>0.51861222419639896</v>
      </c>
      <c r="AM1135">
        <v>0.51863247085927788</v>
      </c>
      <c r="AN1135">
        <v>0.98720680941166894</v>
      </c>
      <c r="AO1135">
        <v>0.98720680941166861</v>
      </c>
      <c r="AP1135">
        <v>0.98720680941166861</v>
      </c>
      <c r="AQ1135">
        <v>0.98720680941166861</v>
      </c>
      <c r="AR1135">
        <v>14.207115392393259</v>
      </c>
      <c r="AS1135">
        <v>14.207115392393259</v>
      </c>
      <c r="AT1135">
        <v>14.207115392393259</v>
      </c>
      <c r="AU1135">
        <v>14.207115392393259</v>
      </c>
      <c r="AV1135" t="str">
        <f>VLOOKUP(Sheet1[[#This Row],[NPDES ID2]],Combined_Sheet__Major_Only___2[[NPDES ID2]:[ECHO BFR]],3,FALSE)</f>
        <v>IN</v>
      </c>
      <c r="AW1135" t="s">
        <v>41</v>
      </c>
      <c r="AX1135" t="str">
        <f>VLOOKUP(Sheet1[[#This Row],[NPDES ID2]],Combined_Sheet__Major_Only___2[[NPDES ID2]:[ECHO BFR]],27,FALSE)</f>
        <v>-</v>
      </c>
      <c r="AY1135" t="str">
        <f>VLOOKUP(Sheet1[[#This Row],[NPDES ID2]],Combined_Sheet__Major_Only___2[[NPDES ID2]:[ECHO BFR]],28,FALSE)</f>
        <v>-</v>
      </c>
      <c r="AZ1135" t="str">
        <f>VLOOKUP(Sheet1[[#This Row],[NPDES ID2]],Combined_Sheet__Major_Only___2[[NPDES ID2]:[ECHO BFR]],29,FALSE)</f>
        <v>-</v>
      </c>
      <c r="BA1135">
        <f>VLOOKUP(Sheet1[[#This Row],[NPDES ID2]],Combined_Sheet__Major_Only___2[[NPDES ID2]:[ECHO BFR]],17,FALSE)</f>
        <v>41.332500000000003</v>
      </c>
      <c r="BB1135">
        <f>VLOOKUP(Sheet1[[#This Row],[NPDES ID2]],Combined_Sheet__Major_Only___2[[NPDES ID2]:[ECHO BFR]],18,FALSE)</f>
        <v>-86.322221999999996</v>
      </c>
      <c r="BC1135" t="str">
        <f>IF(ISNUMBER(SEARCH("aerobic",$AW1135)),"aerobic","")</f>
        <v>aerobic</v>
      </c>
      <c r="BD1135" t="str">
        <f>IF(ISNUMBER(SEARCH("anaer",$AW1135)),"anaer","")</f>
        <v/>
      </c>
      <c r="BE1135" t="str">
        <f>IF(ISNUMBER(SEARCH("thickening",$AZ1135)),"thickening","")</f>
        <v/>
      </c>
      <c r="BF1135" s="3" t="str">
        <f>IF(ISNUMBER(SEARCH("airDry",$AW1135)),"airDry","")</f>
        <v/>
      </c>
      <c r="BG1135" s="3" t="str">
        <f>IF(ISNUMBER(SEARCH("heatDry",$AY1135)),"heatDry","")</f>
        <v/>
      </c>
      <c r="BH1135" s="3" t="str">
        <f>IF(AND(ISNUMBER(SEARCH("aerobic",$AW1135)),ISNUMBER(SEARCH("anaer",$AW1135))),"Combined Aer and Anaer.","")</f>
        <v/>
      </c>
    </row>
    <row r="1136" spans="1:60" x14ac:dyDescent="0.25">
      <c r="A1136" s="4">
        <v>2362</v>
      </c>
      <c r="B1136" t="s">
        <v>11016</v>
      </c>
      <c r="C1136">
        <v>334.37</v>
      </c>
      <c r="D1136">
        <v>462.84064150792028</v>
      </c>
      <c r="E1136">
        <v>467.83794559368789</v>
      </c>
      <c r="F1136">
        <v>355.39337264049681</v>
      </c>
      <c r="G1136">
        <v>584.71324089686357</v>
      </c>
      <c r="H1136">
        <v>-121.8862333938314</v>
      </c>
      <c r="I1136">
        <v>-124.3415260375666</v>
      </c>
      <c r="J1136">
        <v>-140.24740598581599</v>
      </c>
      <c r="K1136">
        <v>-98.772779329178746</v>
      </c>
      <c r="L1136">
        <v>209.7339000306244</v>
      </c>
      <c r="M1136">
        <v>208.68917190194551</v>
      </c>
      <c r="N1136">
        <v>205.22706989717821</v>
      </c>
      <c r="O1136">
        <v>217.0777834230131</v>
      </c>
      <c r="P1136">
        <v>7.8442148184567024</v>
      </c>
      <c r="Q1136">
        <v>7.9054914059605448</v>
      </c>
      <c r="R1136">
        <v>6.5492616036732931</v>
      </c>
      <c r="S1136">
        <v>8.9420023513112064</v>
      </c>
      <c r="T1136">
        <v>200179.10935529461</v>
      </c>
      <c r="U1136">
        <v>200178.9612455731</v>
      </c>
      <c r="V1136">
        <v>200046.31457732749</v>
      </c>
      <c r="W1136">
        <v>200312.82197634061</v>
      </c>
      <c r="X1136">
        <v>14365.99570974193</v>
      </c>
      <c r="Y1136">
        <v>14431.545948454241</v>
      </c>
      <c r="Z1136">
        <v>13884.125829357299</v>
      </c>
      <c r="AA1136">
        <v>14676.350222279771</v>
      </c>
      <c r="AB1136">
        <v>2983.807826062744</v>
      </c>
      <c r="AC1136">
        <v>2938.5238812836142</v>
      </c>
      <c r="AD1136">
        <v>2462.438972958194</v>
      </c>
      <c r="AE1136">
        <v>3598.2447344356378</v>
      </c>
      <c r="AF1136">
        <v>61.472880911309574</v>
      </c>
      <c r="AG1136">
        <v>61.165802470534913</v>
      </c>
      <c r="AH1136">
        <v>60.153734784800449</v>
      </c>
      <c r="AI1136">
        <v>63.624706939972057</v>
      </c>
      <c r="AJ1136">
        <v>0.52743936725559126</v>
      </c>
      <c r="AK1136">
        <v>0.5274394430652195</v>
      </c>
      <c r="AL1136">
        <v>0.52742194060911307</v>
      </c>
      <c r="AM1136">
        <v>0.52745669374823112</v>
      </c>
      <c r="AN1136">
        <v>0.98728820249899396</v>
      </c>
      <c r="AO1136">
        <v>0.98728820249899396</v>
      </c>
      <c r="AP1136">
        <v>0.98728820249899396</v>
      </c>
      <c r="AQ1136">
        <v>0.98728820249899396</v>
      </c>
      <c r="AR1136">
        <v>12.30534174161456</v>
      </c>
      <c r="AS1136">
        <v>12.30534174161456</v>
      </c>
      <c r="AT1136">
        <v>12.30534174161456</v>
      </c>
      <c r="AU1136">
        <v>12.30534174161456</v>
      </c>
      <c r="AV1136" t="str">
        <f>VLOOKUP(Sheet1[[#This Row],[NPDES ID2]],Combined_Sheet__Major_Only___2[[NPDES ID2]:[ECHO BFR]],3,FALSE)</f>
        <v>MO</v>
      </c>
      <c r="AW1136" t="s">
        <v>41</v>
      </c>
      <c r="AX1136" t="str">
        <f>VLOOKUP(Sheet1[[#This Row],[NPDES ID2]],Combined_Sheet__Major_Only___2[[NPDES ID2]:[ECHO BFR]],27,FALSE)</f>
        <v>other</v>
      </c>
      <c r="AY1136" t="str">
        <f>VLOOKUP(Sheet1[[#This Row],[NPDES ID2]],Combined_Sheet__Major_Only___2[[NPDES ID2]:[ECHO BFR]],28,FALSE)</f>
        <v>-</v>
      </c>
      <c r="AZ1136" t="str">
        <f>VLOOKUP(Sheet1[[#This Row],[NPDES ID2]],Combined_Sheet__Major_Only___2[[NPDES ID2]:[ECHO BFR]],29,FALSE)</f>
        <v>-</v>
      </c>
      <c r="BA1136">
        <f>VLOOKUP(Sheet1[[#This Row],[NPDES ID2]],Combined_Sheet__Major_Only___2[[NPDES ID2]:[ECHO BFR]],17,FALSE)</f>
        <v>36.723610999999998</v>
      </c>
      <c r="BB1136">
        <f>VLOOKUP(Sheet1[[#This Row],[NPDES ID2]],Combined_Sheet__Major_Only___2[[NPDES ID2]:[ECHO BFR]],18,FALSE)</f>
        <v>-91.826943999999997</v>
      </c>
      <c r="BC1136" t="str">
        <f>IF(ISNUMBER(SEARCH("aerobic",$AW1136)),"aerobic","")</f>
        <v>aerobic</v>
      </c>
      <c r="BD1136" t="str">
        <f>IF(ISNUMBER(SEARCH("anaer",$AW1136)),"anaer","")</f>
        <v/>
      </c>
      <c r="BE1136" t="str">
        <f>IF(ISNUMBER(SEARCH("thickening",$AZ1136)),"thickening","")</f>
        <v/>
      </c>
      <c r="BF1136" s="2" t="str">
        <f>IF(ISNUMBER(SEARCH("airDry",$AW1136)),"airDry","")</f>
        <v/>
      </c>
      <c r="BG1136" s="2" t="str">
        <f>IF(ISNUMBER(SEARCH("heatDry",$AY1136)),"heatDry","")</f>
        <v/>
      </c>
      <c r="BH1136" s="2" t="str">
        <f>IF(AND(ISNUMBER(SEARCH("aerobic",$AW1136)),ISNUMBER(SEARCH("anaer",$AW1136))),"Combined Aer and Anaer.","")</f>
        <v/>
      </c>
    </row>
    <row r="1137" spans="1:60" x14ac:dyDescent="0.25">
      <c r="A1137" s="4">
        <v>1717</v>
      </c>
      <c r="B1137" t="s">
        <v>8047</v>
      </c>
      <c r="C1137">
        <v>40.159999999999997</v>
      </c>
      <c r="D1137">
        <v>2504.4395392885158</v>
      </c>
      <c r="E1137">
        <v>2499.848545839463</v>
      </c>
      <c r="F1137">
        <v>1734.3179018309249</v>
      </c>
      <c r="G1137">
        <v>3314.3438720192621</v>
      </c>
      <c r="H1137">
        <v>-115.3056764420878</v>
      </c>
      <c r="I1137">
        <v>-117.6699919844947</v>
      </c>
      <c r="J1137">
        <v>-133.4000009398226</v>
      </c>
      <c r="K1137">
        <v>-91.666090412472897</v>
      </c>
      <c r="L1137">
        <v>26.563928944424831</v>
      </c>
      <c r="M1137">
        <v>26.449229797185971</v>
      </c>
      <c r="N1137">
        <v>26.069633340186559</v>
      </c>
      <c r="O1137">
        <v>27.369554009318691</v>
      </c>
      <c r="P1137">
        <v>0.93928693129292129</v>
      </c>
      <c r="Q1137">
        <v>0.95128493148714677</v>
      </c>
      <c r="R1137">
        <v>0.77753518589439752</v>
      </c>
      <c r="S1137">
        <v>1.0719103378086701</v>
      </c>
      <c r="T1137">
        <v>200409.55606095729</v>
      </c>
      <c r="U1137">
        <v>200409.4077822835</v>
      </c>
      <c r="V1137">
        <v>200276.6098007017</v>
      </c>
      <c r="W1137">
        <v>200543.42121129829</v>
      </c>
      <c r="X1137">
        <v>13637.722380789621</v>
      </c>
      <c r="Y1137">
        <v>13691.246394161761</v>
      </c>
      <c r="Z1137">
        <v>13241.34962139752</v>
      </c>
      <c r="AA1137">
        <v>13892.669978939681</v>
      </c>
      <c r="AB1137">
        <v>2672.4872919654899</v>
      </c>
      <c r="AC1137">
        <v>2639.901250799624</v>
      </c>
      <c r="AD1137">
        <v>2231.6154108983842</v>
      </c>
      <c r="AE1137">
        <v>3197.7154722077762</v>
      </c>
      <c r="AF1137">
        <v>64.822619934337709</v>
      </c>
      <c r="AG1137">
        <v>64.542617637462115</v>
      </c>
      <c r="AH1137">
        <v>63.616639186799617</v>
      </c>
      <c r="AI1137">
        <v>66.788464661791565</v>
      </c>
      <c r="AJ1137">
        <v>0.56835611921682627</v>
      </c>
      <c r="AK1137">
        <v>0.568356128838585</v>
      </c>
      <c r="AL1137">
        <v>0.56835391363181986</v>
      </c>
      <c r="AM1137">
        <v>0.56835831205261245</v>
      </c>
      <c r="AN1137">
        <v>0.98730255332458217</v>
      </c>
      <c r="AO1137">
        <v>0.98730255332458183</v>
      </c>
      <c r="AP1137">
        <v>0.98730255332458183</v>
      </c>
      <c r="AQ1137">
        <v>0.98730255332458183</v>
      </c>
      <c r="AR1137">
        <v>13.39344715313011</v>
      </c>
      <c r="AS1137">
        <v>13.39344715313011</v>
      </c>
      <c r="AT1137">
        <v>13.39344715313011</v>
      </c>
      <c r="AU1137">
        <v>13.39344715313011</v>
      </c>
      <c r="AV1137" t="str">
        <f>VLOOKUP(Sheet1[[#This Row],[NPDES ID2]],Combined_Sheet__Major_Only___2[[NPDES ID2]:[ECHO BFR]],3,FALSE)</f>
        <v>IA</v>
      </c>
      <c r="AW1137" t="s">
        <v>41</v>
      </c>
      <c r="AX1137" t="str">
        <f>VLOOKUP(Sheet1[[#This Row],[NPDES ID2]],Combined_Sheet__Major_Only___2[[NPDES ID2]:[ECHO BFR]],27,FALSE)</f>
        <v>-</v>
      </c>
      <c r="AY1137" t="str">
        <f>VLOOKUP(Sheet1[[#This Row],[NPDES ID2]],Combined_Sheet__Major_Only___2[[NPDES ID2]:[ECHO BFR]],28,FALSE)</f>
        <v>-</v>
      </c>
      <c r="AZ1137" t="str">
        <f>VLOOKUP(Sheet1[[#This Row],[NPDES ID2]],Combined_Sheet__Major_Only___2[[NPDES ID2]:[ECHO BFR]],29,FALSE)</f>
        <v>-</v>
      </c>
      <c r="BA1137">
        <f>VLOOKUP(Sheet1[[#This Row],[NPDES ID2]],Combined_Sheet__Major_Only___2[[NPDES ID2]:[ECHO BFR]],17,FALSE)</f>
        <v>41.303870000000003</v>
      </c>
      <c r="BB1137">
        <f>VLOOKUP(Sheet1[[#This Row],[NPDES ID2]],Combined_Sheet__Major_Only___2[[NPDES ID2]:[ECHO BFR]],18,FALSE)</f>
        <v>-94.46105</v>
      </c>
      <c r="BC1137" t="str">
        <f>IF(ISNUMBER(SEARCH("aerobic",$AW1137)),"aerobic","")</f>
        <v>aerobic</v>
      </c>
      <c r="BD1137" t="str">
        <f>IF(ISNUMBER(SEARCH("anaer",$AW1137)),"anaer","")</f>
        <v/>
      </c>
      <c r="BE1137" t="str">
        <f>IF(ISNUMBER(SEARCH("thickening",$AZ1137)),"thickening","")</f>
        <v/>
      </c>
      <c r="BF1137" s="3" t="str">
        <f>IF(ISNUMBER(SEARCH("airDry",$AW1137)),"airDry","")</f>
        <v/>
      </c>
      <c r="BG1137" s="3" t="str">
        <f>IF(ISNUMBER(SEARCH("heatDry",$AY1137)),"heatDry","")</f>
        <v/>
      </c>
      <c r="BH1137" s="3" t="str">
        <f>IF(AND(ISNUMBER(SEARCH("aerobic",$AW1137)),ISNUMBER(SEARCH("anaer",$AW1137))),"Combined Aer and Anaer.","")</f>
        <v/>
      </c>
    </row>
    <row r="1138" spans="1:60" x14ac:dyDescent="0.25">
      <c r="A1138" s="4">
        <v>1485</v>
      </c>
      <c r="B1138" t="s">
        <v>7003</v>
      </c>
      <c r="C1138">
        <v>110.87</v>
      </c>
      <c r="D1138">
        <v>1076.8397496091391</v>
      </c>
      <c r="E1138">
        <v>1077.126816868984</v>
      </c>
      <c r="F1138">
        <v>763.18336609429821</v>
      </c>
      <c r="G1138">
        <v>1410.930903113248</v>
      </c>
      <c r="H1138">
        <v>-127.5534492189189</v>
      </c>
      <c r="I1138">
        <v>-129.95749279554789</v>
      </c>
      <c r="J1138">
        <v>-146.46857755782921</v>
      </c>
      <c r="K1138">
        <v>-104.59662133914119</v>
      </c>
      <c r="L1138">
        <v>66.733095072563643</v>
      </c>
      <c r="M1138">
        <v>66.364235119992543</v>
      </c>
      <c r="N1138">
        <v>65.143159399930383</v>
      </c>
      <c r="O1138">
        <v>69.324330055290176</v>
      </c>
      <c r="P1138">
        <v>2.606793596363405</v>
      </c>
      <c r="Q1138">
        <v>2.6293923049698948</v>
      </c>
      <c r="R1138">
        <v>2.1879963127470239</v>
      </c>
      <c r="S1138">
        <v>2.9765610113140699</v>
      </c>
      <c r="T1138">
        <v>200707.18609838479</v>
      </c>
      <c r="U1138">
        <v>200707.03760150299</v>
      </c>
      <c r="V1138">
        <v>200574.04419341759</v>
      </c>
      <c r="W1138">
        <v>200841.2482456828</v>
      </c>
      <c r="X1138">
        <v>15011.61297500336</v>
      </c>
      <c r="Y1138">
        <v>15087.44870655892</v>
      </c>
      <c r="Z1138">
        <v>14453.704063655019</v>
      </c>
      <c r="AA1138">
        <v>15371.393978993519</v>
      </c>
      <c r="AB1138">
        <v>2771.6512147005101</v>
      </c>
      <c r="AC1138">
        <v>2735.8537396731049</v>
      </c>
      <c r="AD1138">
        <v>2338.1265286383818</v>
      </c>
      <c r="AE1138">
        <v>3266.5329515767821</v>
      </c>
      <c r="AF1138">
        <v>58.987315570783473</v>
      </c>
      <c r="AG1138">
        <v>58.660994353886068</v>
      </c>
      <c r="AH1138">
        <v>57.582495270134451</v>
      </c>
      <c r="AI1138">
        <v>61.277572807497542</v>
      </c>
      <c r="AJ1138">
        <v>0.49710896673090638</v>
      </c>
      <c r="AK1138">
        <v>0.49710899037175388</v>
      </c>
      <c r="AL1138">
        <v>0.49710354389908212</v>
      </c>
      <c r="AM1138">
        <v>0.49711435825992462</v>
      </c>
      <c r="AN1138">
        <v>0.98732104004211652</v>
      </c>
      <c r="AO1138">
        <v>0.98732104004211629</v>
      </c>
      <c r="AP1138">
        <v>0.98732104004211629</v>
      </c>
      <c r="AQ1138">
        <v>0.98732104004211629</v>
      </c>
      <c r="AR1138">
        <v>12.60048928638666</v>
      </c>
      <c r="AS1138">
        <v>12.60048928638667</v>
      </c>
      <c r="AT1138">
        <v>12.60048928638667</v>
      </c>
      <c r="AU1138">
        <v>12.60048928638667</v>
      </c>
      <c r="AV1138" t="str">
        <f>VLOOKUP(Sheet1[[#This Row],[NPDES ID2]],Combined_Sheet__Major_Only___2[[NPDES ID2]:[ECHO BFR]],3,FALSE)</f>
        <v>MN</v>
      </c>
      <c r="AW1138" t="s">
        <v>41</v>
      </c>
      <c r="AX1138" t="str">
        <f>VLOOKUP(Sheet1[[#This Row],[NPDES ID2]],Combined_Sheet__Major_Only___2[[NPDES ID2]:[ECHO BFR]],27,FALSE)</f>
        <v>other</v>
      </c>
      <c r="AY1138" t="str">
        <f>VLOOKUP(Sheet1[[#This Row],[NPDES ID2]],Combined_Sheet__Major_Only___2[[NPDES ID2]:[ECHO BFR]],28,FALSE)</f>
        <v>-</v>
      </c>
      <c r="AZ1138" t="str">
        <f>VLOOKUP(Sheet1[[#This Row],[NPDES ID2]],Combined_Sheet__Major_Only___2[[NPDES ID2]:[ECHO BFR]],29,FALSE)</f>
        <v>-</v>
      </c>
      <c r="BA1138">
        <f>VLOOKUP(Sheet1[[#This Row],[NPDES ID2]],Combined_Sheet__Major_Only___2[[NPDES ID2]:[ECHO BFR]],17,FALSE)</f>
        <v>45.393692000000001</v>
      </c>
      <c r="BB1138">
        <f>VLOOKUP(Sheet1[[#This Row],[NPDES ID2]],Combined_Sheet__Major_Only___2[[NPDES ID2]:[ECHO BFR]],18,FALSE)</f>
        <v>-93.862647999999993</v>
      </c>
      <c r="BC1138" t="str">
        <f>IF(ISNUMBER(SEARCH("aerobic",$AW1138)),"aerobic","")</f>
        <v>aerobic</v>
      </c>
      <c r="BD1138" t="str">
        <f>IF(ISNUMBER(SEARCH("anaer",$AW1138)),"anaer","")</f>
        <v/>
      </c>
      <c r="BE1138" t="str">
        <f>IF(ISNUMBER(SEARCH("thickening",$AZ1138)),"thickening","")</f>
        <v/>
      </c>
      <c r="BF1138" s="3" t="str">
        <f>IF(ISNUMBER(SEARCH("airDry",$AW1138)),"airDry","")</f>
        <v/>
      </c>
      <c r="BG1138" s="3" t="str">
        <f>IF(ISNUMBER(SEARCH("heatDry",$AY1138)),"heatDry","")</f>
        <v/>
      </c>
      <c r="BH1138" s="3" t="str">
        <f>IF(AND(ISNUMBER(SEARCH("aerobic",$AW1138)),ISNUMBER(SEARCH("anaer",$AW1138))),"Combined Aer and Anaer.","")</f>
        <v/>
      </c>
    </row>
    <row r="1139" spans="1:60" x14ac:dyDescent="0.25">
      <c r="A1139" s="4">
        <v>1586</v>
      </c>
      <c r="B1139" t="s">
        <v>7459</v>
      </c>
      <c r="C1139">
        <v>82.28</v>
      </c>
      <c r="D1139">
        <v>1358.5098722604091</v>
      </c>
      <c r="E1139">
        <v>1357.9508032086189</v>
      </c>
      <c r="F1139">
        <v>953.47020411765163</v>
      </c>
      <c r="G1139">
        <v>1790.788167329551</v>
      </c>
      <c r="H1139">
        <v>-123.1188771878942</v>
      </c>
      <c r="I1139">
        <v>-125.5910511178766</v>
      </c>
      <c r="J1139">
        <v>-141.643574237455</v>
      </c>
      <c r="K1139">
        <v>-99.913475270841388</v>
      </c>
      <c r="L1139">
        <v>51.196214742724287</v>
      </c>
      <c r="M1139">
        <v>50.935679857207383</v>
      </c>
      <c r="N1139">
        <v>50.073289941437267</v>
      </c>
      <c r="O1139">
        <v>53.026356841874133</v>
      </c>
      <c r="P1139">
        <v>1.931175460587981</v>
      </c>
      <c r="Q1139">
        <v>1.947798739126247</v>
      </c>
      <c r="R1139">
        <v>1.6140399300546939</v>
      </c>
      <c r="S1139">
        <v>2.1983508437834902</v>
      </c>
      <c r="T1139">
        <v>200719.8638386626</v>
      </c>
      <c r="U1139">
        <v>200719.715332486</v>
      </c>
      <c r="V1139">
        <v>200586.7136000848</v>
      </c>
      <c r="W1139">
        <v>200853.9343771709</v>
      </c>
      <c r="X1139">
        <v>14521.492351143401</v>
      </c>
      <c r="Y1139">
        <v>14589.22520029953</v>
      </c>
      <c r="Z1139">
        <v>14024.284224612031</v>
      </c>
      <c r="AA1139">
        <v>14841.741126943891</v>
      </c>
      <c r="AB1139">
        <v>3020.7524120169242</v>
      </c>
      <c r="AC1139">
        <v>2974.0828936134731</v>
      </c>
      <c r="AD1139">
        <v>2492.7960017146788</v>
      </c>
      <c r="AE1139">
        <v>3642.0971993796588</v>
      </c>
      <c r="AF1139">
        <v>60.978065049531587</v>
      </c>
      <c r="AG1139">
        <v>60.667537770145287</v>
      </c>
      <c r="AH1139">
        <v>59.641029433182062</v>
      </c>
      <c r="AI1139">
        <v>63.157722529420667</v>
      </c>
      <c r="AJ1139">
        <v>0.52139915251342461</v>
      </c>
      <c r="AK1139">
        <v>0.52139917107859746</v>
      </c>
      <c r="AL1139">
        <v>0.52139489508449544</v>
      </c>
      <c r="AM1139">
        <v>0.52140338535340891</v>
      </c>
      <c r="AN1139">
        <v>0.98732182630033283</v>
      </c>
      <c r="AO1139">
        <v>0.98732182630033283</v>
      </c>
      <c r="AP1139">
        <v>0.98732182630033283</v>
      </c>
      <c r="AQ1139">
        <v>0.98732182630033283</v>
      </c>
      <c r="AR1139">
        <v>12.196193485773939</v>
      </c>
      <c r="AS1139">
        <v>12.196193485773939</v>
      </c>
      <c r="AT1139">
        <v>12.196193485773939</v>
      </c>
      <c r="AU1139">
        <v>12.196193485773939</v>
      </c>
      <c r="AV1139" t="str">
        <f>VLOOKUP(Sheet1[[#This Row],[NPDES ID2]],Combined_Sheet__Major_Only___2[[NPDES ID2]:[ECHO BFR]],3,FALSE)</f>
        <v>NE</v>
      </c>
      <c r="AW1139" t="s">
        <v>41</v>
      </c>
      <c r="AX1139" t="str">
        <f>VLOOKUP(Sheet1[[#This Row],[NPDES ID2]],Combined_Sheet__Major_Only___2[[NPDES ID2]:[ECHO BFR]],27,FALSE)</f>
        <v>other</v>
      </c>
      <c r="AY1139" t="str">
        <f>VLOOKUP(Sheet1[[#This Row],[NPDES ID2]],Combined_Sheet__Major_Only___2[[NPDES ID2]:[ECHO BFR]],28,FALSE)</f>
        <v>-</v>
      </c>
      <c r="AZ1139" t="str">
        <f>VLOOKUP(Sheet1[[#This Row],[NPDES ID2]],Combined_Sheet__Major_Only___2[[NPDES ID2]:[ECHO BFR]],29,FALSE)</f>
        <v>-</v>
      </c>
      <c r="BA1139">
        <f>VLOOKUP(Sheet1[[#This Row],[NPDES ID2]],Combined_Sheet__Major_Only___2[[NPDES ID2]:[ECHO BFR]],17,FALSE)</f>
        <v>40.123899999999999</v>
      </c>
      <c r="BB1139">
        <f>VLOOKUP(Sheet1[[#This Row],[NPDES ID2]],Combined_Sheet__Major_Only___2[[NPDES ID2]:[ECHO BFR]],18,FALSE)</f>
        <v>-97.178600000000003</v>
      </c>
      <c r="BC1139" t="str">
        <f>IF(ISNUMBER(SEARCH("aerobic",$AW1139)),"aerobic","")</f>
        <v>aerobic</v>
      </c>
      <c r="BD1139" t="str">
        <f>IF(ISNUMBER(SEARCH("anaer",$AW1139)),"anaer","")</f>
        <v/>
      </c>
      <c r="BE1139" t="str">
        <f>IF(ISNUMBER(SEARCH("thickening",$AZ1139)),"thickening","")</f>
        <v/>
      </c>
      <c r="BF1139" s="2" t="str">
        <f>IF(ISNUMBER(SEARCH("airDry",$AW1139)),"airDry","")</f>
        <v/>
      </c>
      <c r="BG1139" s="2" t="str">
        <f>IF(ISNUMBER(SEARCH("heatDry",$AY1139)),"heatDry","")</f>
        <v/>
      </c>
      <c r="BH1139" s="2" t="str">
        <f>IF(AND(ISNUMBER(SEARCH("aerobic",$AW1139)),ISNUMBER(SEARCH("anaer",$AW1139))),"Combined Aer and Anaer.","")</f>
        <v/>
      </c>
    </row>
    <row r="1140" spans="1:60" x14ac:dyDescent="0.25">
      <c r="A1140" s="4">
        <v>1402</v>
      </c>
      <c r="B1140" t="s">
        <v>6644</v>
      </c>
      <c r="C1140">
        <v>139.84</v>
      </c>
      <c r="D1140">
        <v>852.65229724088783</v>
      </c>
      <c r="E1140">
        <v>851.09665275749308</v>
      </c>
      <c r="F1140">
        <v>610.672162274946</v>
      </c>
      <c r="G1140">
        <v>1110.176438144844</v>
      </c>
      <c r="H1140">
        <v>-122.7079867432562</v>
      </c>
      <c r="I1140">
        <v>-125.1682701474089</v>
      </c>
      <c r="J1140">
        <v>-141.1806666467958</v>
      </c>
      <c r="K1140">
        <v>-99.513994497049666</v>
      </c>
      <c r="L1140">
        <v>87.259070664390109</v>
      </c>
      <c r="M1140">
        <v>86.818300862427549</v>
      </c>
      <c r="N1140">
        <v>85.3589690641423</v>
      </c>
      <c r="O1140">
        <v>90.355736218904738</v>
      </c>
      <c r="P1140">
        <v>3.2816213705098329</v>
      </c>
      <c r="Q1140">
        <v>3.3089411972498648</v>
      </c>
      <c r="R1140">
        <v>2.74171036195319</v>
      </c>
      <c r="S1140">
        <v>3.7362954399813559</v>
      </c>
      <c r="T1140">
        <v>201117.97974245751</v>
      </c>
      <c r="U1140">
        <v>201117.83094440159</v>
      </c>
      <c r="V1140">
        <v>200984.56780559209</v>
      </c>
      <c r="W1140">
        <v>201252.31378804421</v>
      </c>
      <c r="X1140">
        <v>14508.883811269559</v>
      </c>
      <c r="Y1140">
        <v>14576.04186352025</v>
      </c>
      <c r="Z1140">
        <v>14015.688489368171</v>
      </c>
      <c r="AA1140">
        <v>14826.532768903609</v>
      </c>
      <c r="AB1140">
        <v>2408.729855950226</v>
      </c>
      <c r="AC1140">
        <v>2384.9066984664969</v>
      </c>
      <c r="AD1140">
        <v>2064.805768631235</v>
      </c>
      <c r="AE1140">
        <v>2796.792499426153</v>
      </c>
      <c r="AF1140">
        <v>61.152159844836632</v>
      </c>
      <c r="AG1140">
        <v>60.842912551201351</v>
      </c>
      <c r="AH1140">
        <v>59.821274202821442</v>
      </c>
      <c r="AI1140">
        <v>63.322071481605121</v>
      </c>
      <c r="AJ1140">
        <v>0.52352420778593356</v>
      </c>
      <c r="AK1140">
        <v>0.52352423836855966</v>
      </c>
      <c r="AL1140">
        <v>0.52351719093617621</v>
      </c>
      <c r="AM1140">
        <v>0.52353118415152311</v>
      </c>
      <c r="AN1140">
        <v>0.98734646745358201</v>
      </c>
      <c r="AO1140">
        <v>0.98734646745358223</v>
      </c>
      <c r="AP1140">
        <v>0.98734646745358223</v>
      </c>
      <c r="AQ1140">
        <v>0.98734646745358223</v>
      </c>
      <c r="AR1140">
        <v>13.895479376840511</v>
      </c>
      <c r="AS1140">
        <v>13.895479376840511</v>
      </c>
      <c r="AT1140">
        <v>13.895479376840511</v>
      </c>
      <c r="AU1140">
        <v>13.895479376840511</v>
      </c>
      <c r="AV1140" t="str">
        <f>VLOOKUP(Sheet1[[#This Row],[NPDES ID2]],Combined_Sheet__Major_Only___2[[NPDES ID2]:[ECHO BFR]],3,FALSE)</f>
        <v>TX</v>
      </c>
      <c r="AW1140" t="s">
        <v>41</v>
      </c>
      <c r="AX1140" t="str">
        <f>VLOOKUP(Sheet1[[#This Row],[NPDES ID2]],Combined_Sheet__Major_Only___2[[NPDES ID2]:[ECHO BFR]],27,FALSE)</f>
        <v>-</v>
      </c>
      <c r="AY1140" t="str">
        <f>VLOOKUP(Sheet1[[#This Row],[NPDES ID2]],Combined_Sheet__Major_Only___2[[NPDES ID2]:[ECHO BFR]],28,FALSE)</f>
        <v>-</v>
      </c>
      <c r="AZ1140" t="str">
        <f>VLOOKUP(Sheet1[[#This Row],[NPDES ID2]],Combined_Sheet__Major_Only___2[[NPDES ID2]:[ECHO BFR]],29,FALSE)</f>
        <v>-</v>
      </c>
      <c r="BA1140">
        <f>VLOOKUP(Sheet1[[#This Row],[NPDES ID2]],Combined_Sheet__Major_Only___2[[NPDES ID2]:[ECHO BFR]],17,FALSE)</f>
        <v>29.143415999999998</v>
      </c>
      <c r="BB1140">
        <f>VLOOKUP(Sheet1[[#This Row],[NPDES ID2]],Combined_Sheet__Major_Only___2[[NPDES ID2]:[ECHO BFR]],18,FALSE)</f>
        <v>-95.642166000000003</v>
      </c>
      <c r="BC1140" t="str">
        <f>IF(ISNUMBER(SEARCH("aerobic",$AW1140)),"aerobic","")</f>
        <v>aerobic</v>
      </c>
      <c r="BD1140" t="str">
        <f>IF(ISNUMBER(SEARCH("anaer",$AW1140)),"anaer","")</f>
        <v/>
      </c>
      <c r="BE1140" t="str">
        <f>IF(ISNUMBER(SEARCH("thickening",$AZ1140)),"thickening","")</f>
        <v/>
      </c>
      <c r="BF1140" s="2" t="str">
        <f>IF(ISNUMBER(SEARCH("airDry",$AW1140)),"airDry","")</f>
        <v/>
      </c>
      <c r="BG1140" s="2" t="str">
        <f>IF(ISNUMBER(SEARCH("heatDry",$AY1140)),"heatDry","")</f>
        <v/>
      </c>
      <c r="BH1140" s="2" t="str">
        <f>IF(AND(ISNUMBER(SEARCH("aerobic",$AW1140)),ISNUMBER(SEARCH("anaer",$AW1140))),"Combined Aer and Anaer.","")</f>
        <v/>
      </c>
    </row>
    <row r="1141" spans="1:60" x14ac:dyDescent="0.25">
      <c r="A1141" s="4">
        <v>953</v>
      </c>
      <c r="B1141" t="s">
        <v>4625</v>
      </c>
      <c r="C1141">
        <v>617.46</v>
      </c>
      <c r="D1141">
        <v>374.78581811480302</v>
      </c>
      <c r="E1141">
        <v>374.81698916525568</v>
      </c>
      <c r="F1141">
        <v>299.81445847963232</v>
      </c>
      <c r="G1141">
        <v>446.26852541109372</v>
      </c>
      <c r="H1141">
        <v>-119.7381809246759</v>
      </c>
      <c r="I1141">
        <v>-122.2241546564222</v>
      </c>
      <c r="J1141">
        <v>-137.8241359192377</v>
      </c>
      <c r="K1141">
        <v>-96.677202027222293</v>
      </c>
      <c r="L1141">
        <v>393.20518370106538</v>
      </c>
      <c r="M1141">
        <v>391.32413543063109</v>
      </c>
      <c r="N1141">
        <v>385.08235005355482</v>
      </c>
      <c r="O1141">
        <v>406.43856618700931</v>
      </c>
      <c r="P1141">
        <v>14.47267014263641</v>
      </c>
      <c r="Q1141">
        <v>14.60653977903384</v>
      </c>
      <c r="R1141">
        <v>12.0594690858067</v>
      </c>
      <c r="S1141">
        <v>16.51091870807959</v>
      </c>
      <c r="T1141">
        <v>203035.55301127199</v>
      </c>
      <c r="U1141">
        <v>203035.40280734369</v>
      </c>
      <c r="V1141">
        <v>202900.88057303999</v>
      </c>
      <c r="W1141">
        <v>203171.15627048389</v>
      </c>
      <c r="X1141">
        <v>14351.88377048738</v>
      </c>
      <c r="Y1141">
        <v>14414.68311121859</v>
      </c>
      <c r="Z1141">
        <v>13889.091250895841</v>
      </c>
      <c r="AA1141">
        <v>14649.8954124477</v>
      </c>
      <c r="AB1141">
        <v>2598.8727299970142</v>
      </c>
      <c r="AC1141">
        <v>2569.7022164726682</v>
      </c>
      <c r="AD1141">
        <v>2197.7539829395309</v>
      </c>
      <c r="AE1141">
        <v>3061.944623166085</v>
      </c>
      <c r="AF1141">
        <v>62.411685331075262</v>
      </c>
      <c r="AG1141">
        <v>62.111507874497157</v>
      </c>
      <c r="AH1141">
        <v>61.125720411240337</v>
      </c>
      <c r="AI1141">
        <v>64.510938644864268</v>
      </c>
      <c r="AJ1141">
        <v>0.53890219629811698</v>
      </c>
      <c r="AK1141">
        <v>0.53890233695117606</v>
      </c>
      <c r="AL1141">
        <v>0.53886977903646605</v>
      </c>
      <c r="AM1141">
        <v>0.5389344282549775</v>
      </c>
      <c r="AN1141">
        <v>0.98746382521336951</v>
      </c>
      <c r="AO1141">
        <v>0.98746382521336962</v>
      </c>
      <c r="AP1141">
        <v>0.98746382521336962</v>
      </c>
      <c r="AQ1141">
        <v>0.98746382521336962</v>
      </c>
      <c r="AR1141">
        <v>13.480712414037781</v>
      </c>
      <c r="AS1141">
        <v>13.480712414037789</v>
      </c>
      <c r="AT1141">
        <v>13.480712414037789</v>
      </c>
      <c r="AU1141">
        <v>13.480712414037789</v>
      </c>
      <c r="AV1141" t="str">
        <f>VLOOKUP(Sheet1[[#This Row],[NPDES ID2]],Combined_Sheet__Major_Only___2[[NPDES ID2]:[ECHO BFR]],3,FALSE)</f>
        <v>GA</v>
      </c>
      <c r="AW1141" t="s">
        <v>41</v>
      </c>
      <c r="AX1141" t="str">
        <f>VLOOKUP(Sheet1[[#This Row],[NPDES ID2]],Combined_Sheet__Major_Only___2[[NPDES ID2]:[ECHO BFR]],27,FALSE)</f>
        <v>-</v>
      </c>
      <c r="AY1141" t="str">
        <f>VLOOKUP(Sheet1[[#This Row],[NPDES ID2]],Combined_Sheet__Major_Only___2[[NPDES ID2]:[ECHO BFR]],28,FALSE)</f>
        <v>-</v>
      </c>
      <c r="AZ1141" t="str">
        <f>VLOOKUP(Sheet1[[#This Row],[NPDES ID2]],Combined_Sheet__Major_Only___2[[NPDES ID2]:[ECHO BFR]],29,FALSE)</f>
        <v>-</v>
      </c>
      <c r="BA1141">
        <f>VLOOKUP(Sheet1[[#This Row],[NPDES ID2]],Combined_Sheet__Major_Only___2[[NPDES ID2]:[ECHO BFR]],17,FALSE)</f>
        <v>33.84525</v>
      </c>
      <c r="BB1141">
        <f>VLOOKUP(Sheet1[[#This Row],[NPDES ID2]],Combined_Sheet__Major_Only___2[[NPDES ID2]:[ECHO BFR]],18,FALSE)</f>
        <v>-83.885582999999997</v>
      </c>
      <c r="BC1141" t="str">
        <f>IF(ISNUMBER(SEARCH("aerobic",$AW1141)),"aerobic","")</f>
        <v>aerobic</v>
      </c>
      <c r="BD1141" t="str">
        <f>IF(ISNUMBER(SEARCH("anaer",$AW1141)),"anaer","")</f>
        <v/>
      </c>
      <c r="BE1141" t="str">
        <f>IF(ISNUMBER(SEARCH("thickening",$AZ1141)),"thickening","")</f>
        <v/>
      </c>
      <c r="BF1141" s="3" t="str">
        <f>IF(ISNUMBER(SEARCH("airDry",$AW1141)),"airDry","")</f>
        <v/>
      </c>
      <c r="BG1141" s="3" t="str">
        <f>IF(ISNUMBER(SEARCH("heatDry",$AY1141)),"heatDry","")</f>
        <v/>
      </c>
      <c r="BH1141" s="3" t="str">
        <f>IF(AND(ISNUMBER(SEARCH("aerobic",$AW1141)),ISNUMBER(SEARCH("anaer",$AW1141))),"Combined Aer and Anaer.","")</f>
        <v/>
      </c>
    </row>
    <row r="1142" spans="1:60" x14ac:dyDescent="0.25">
      <c r="A1142" s="4">
        <v>1710</v>
      </c>
      <c r="B1142" t="s">
        <v>8015</v>
      </c>
      <c r="C1142">
        <v>43.2</v>
      </c>
      <c r="D1142">
        <v>2461.1508011654669</v>
      </c>
      <c r="E1142">
        <v>2459.6192782901112</v>
      </c>
      <c r="F1142">
        <v>1705.6106132284281</v>
      </c>
      <c r="G1142">
        <v>3258.9592538006868</v>
      </c>
      <c r="H1142">
        <v>-121.9925426559804</v>
      </c>
      <c r="I1142">
        <v>-124.3940889209113</v>
      </c>
      <c r="J1142">
        <v>-140.39133447652739</v>
      </c>
      <c r="K1142">
        <v>-98.703697443564238</v>
      </c>
      <c r="L1142">
        <v>27.116756317347949</v>
      </c>
      <c r="M1142">
        <v>26.981826634073261</v>
      </c>
      <c r="N1142">
        <v>26.535277475791329</v>
      </c>
      <c r="O1142">
        <v>28.06447660433302</v>
      </c>
      <c r="P1142">
        <v>1.013452571733515</v>
      </c>
      <c r="Q1142">
        <v>1.021389616916597</v>
      </c>
      <c r="R1142">
        <v>0.84605017149277895</v>
      </c>
      <c r="S1142">
        <v>1.1554794003252371</v>
      </c>
      <c r="T1142">
        <v>203207.16109627401</v>
      </c>
      <c r="U1142">
        <v>203207.0107665309</v>
      </c>
      <c r="V1142">
        <v>203072.37585284741</v>
      </c>
      <c r="W1142">
        <v>203342.87794036069</v>
      </c>
      <c r="X1142">
        <v>14572.79335024494</v>
      </c>
      <c r="Y1142">
        <v>14639.197186514881</v>
      </c>
      <c r="Z1142">
        <v>14084.895627075681</v>
      </c>
      <c r="AA1142">
        <v>14886.95177237194</v>
      </c>
      <c r="AB1142">
        <v>2710.2731342136922</v>
      </c>
      <c r="AC1142">
        <v>2677.207801823175</v>
      </c>
      <c r="AD1142">
        <v>2281.1492200115649</v>
      </c>
      <c r="AE1142">
        <v>3205.0248526273172</v>
      </c>
      <c r="AF1142">
        <v>61.515158135009642</v>
      </c>
      <c r="AG1142">
        <v>61.208954383749173</v>
      </c>
      <c r="AH1142">
        <v>60.196288222323332</v>
      </c>
      <c r="AI1142">
        <v>63.665004326403277</v>
      </c>
      <c r="AJ1142">
        <v>0.52795550032763428</v>
      </c>
      <c r="AK1142">
        <v>0.52795551010825015</v>
      </c>
      <c r="AL1142">
        <v>0.52795325824901451</v>
      </c>
      <c r="AM1142">
        <v>0.5279577294470218</v>
      </c>
      <c r="AN1142">
        <v>0.9874742217938477</v>
      </c>
      <c r="AO1142">
        <v>0.98747422179384781</v>
      </c>
      <c r="AP1142">
        <v>0.98747422179384781</v>
      </c>
      <c r="AQ1142">
        <v>0.98747422179384781</v>
      </c>
      <c r="AR1142">
        <v>13.08665015702992</v>
      </c>
      <c r="AS1142">
        <v>13.08665015702992</v>
      </c>
      <c r="AT1142">
        <v>13.08665015702992</v>
      </c>
      <c r="AU1142">
        <v>13.08665015702992</v>
      </c>
      <c r="AV1142" t="str">
        <f>VLOOKUP(Sheet1[[#This Row],[NPDES ID2]],Combined_Sheet__Major_Only___2[[NPDES ID2]:[ECHO BFR]],3,FALSE)</f>
        <v>TX</v>
      </c>
      <c r="AW1142" t="s">
        <v>41</v>
      </c>
      <c r="AX1142" t="str">
        <f>VLOOKUP(Sheet1[[#This Row],[NPDES ID2]],Combined_Sheet__Major_Only___2[[NPDES ID2]:[ECHO BFR]],27,FALSE)</f>
        <v>-</v>
      </c>
      <c r="AY1142" t="str">
        <f>VLOOKUP(Sheet1[[#This Row],[NPDES ID2]],Combined_Sheet__Major_Only___2[[NPDES ID2]:[ECHO BFR]],28,FALSE)</f>
        <v>-</v>
      </c>
      <c r="AZ1142" t="str">
        <f>VLOOKUP(Sheet1[[#This Row],[NPDES ID2]],Combined_Sheet__Major_Only___2[[NPDES ID2]:[ECHO BFR]],29,FALSE)</f>
        <v>-</v>
      </c>
      <c r="BA1142">
        <f>VLOOKUP(Sheet1[[#This Row],[NPDES ID2]],Combined_Sheet__Major_Only___2[[NPDES ID2]:[ECHO BFR]],17,FALSE)</f>
        <v>32.995832999999998</v>
      </c>
      <c r="BB1142">
        <f>VLOOKUP(Sheet1[[#This Row],[NPDES ID2]],Combined_Sheet__Major_Only___2[[NPDES ID2]:[ECHO BFR]],18,FALSE)</f>
        <v>-94.940555000000003</v>
      </c>
      <c r="BC1142" t="str">
        <f>IF(ISNUMBER(SEARCH("aerobic",$AW1142)),"aerobic","")</f>
        <v>aerobic</v>
      </c>
      <c r="BD1142" t="str">
        <f>IF(ISNUMBER(SEARCH("anaer",$AW1142)),"anaer","")</f>
        <v/>
      </c>
      <c r="BE1142" t="str">
        <f>IF(ISNUMBER(SEARCH("thickening",$AZ1142)),"thickening","")</f>
        <v/>
      </c>
      <c r="BF1142" s="2" t="str">
        <f>IF(ISNUMBER(SEARCH("airDry",$AW1142)),"airDry","")</f>
        <v/>
      </c>
      <c r="BG1142" s="2" t="str">
        <f>IF(ISNUMBER(SEARCH("heatDry",$AY1142)),"heatDry","")</f>
        <v/>
      </c>
      <c r="BH1142" s="2" t="str">
        <f>IF(AND(ISNUMBER(SEARCH("aerobic",$AW1142)),ISNUMBER(SEARCH("anaer",$AW1142))),"Combined Aer and Anaer.","")</f>
        <v/>
      </c>
    </row>
    <row r="1143" spans="1:60" x14ac:dyDescent="0.25">
      <c r="A1143" s="4">
        <v>423</v>
      </c>
      <c r="B1143" t="s">
        <v>2122</v>
      </c>
      <c r="C1143">
        <v>619</v>
      </c>
      <c r="D1143">
        <v>360.97380015784239</v>
      </c>
      <c r="E1143">
        <v>360.9155296306613</v>
      </c>
      <c r="F1143">
        <v>289.80656448835072</v>
      </c>
      <c r="G1143">
        <v>429.4084079113274</v>
      </c>
      <c r="H1143">
        <v>-115.0499869059353</v>
      </c>
      <c r="I1143">
        <v>-117.54949704055019</v>
      </c>
      <c r="J1143">
        <v>-133.23897813397721</v>
      </c>
      <c r="K1143">
        <v>-91.717436328164325</v>
      </c>
      <c r="L1143">
        <v>409.13031428363303</v>
      </c>
      <c r="M1143">
        <v>407.36285903747932</v>
      </c>
      <c r="N1143">
        <v>401.49751949123771</v>
      </c>
      <c r="O1143">
        <v>421.56517939219913</v>
      </c>
      <c r="P1143">
        <v>14.47728017340636</v>
      </c>
      <c r="Q1143">
        <v>14.662290572128359</v>
      </c>
      <c r="R1143">
        <v>11.98710500309825</v>
      </c>
      <c r="S1143">
        <v>16.51947869024487</v>
      </c>
      <c r="T1143">
        <v>203520.1694498295</v>
      </c>
      <c r="U1143">
        <v>203520.01889060379</v>
      </c>
      <c r="V1143">
        <v>203385.1784528791</v>
      </c>
      <c r="W1143">
        <v>203656.0934695552</v>
      </c>
      <c r="X1143">
        <v>13859.86190227595</v>
      </c>
      <c r="Y1143">
        <v>13914.318299651901</v>
      </c>
      <c r="Z1143">
        <v>13456.16105647794</v>
      </c>
      <c r="AA1143">
        <v>14119.64434282985</v>
      </c>
      <c r="AB1143">
        <v>2129.153098798919</v>
      </c>
      <c r="AC1143">
        <v>2113.5090330190778</v>
      </c>
      <c r="AD1143">
        <v>1847.6717819270229</v>
      </c>
      <c r="AE1143">
        <v>2450.2844646586859</v>
      </c>
      <c r="AF1143">
        <v>64.777683750881422</v>
      </c>
      <c r="AG1143">
        <v>64.496235679567775</v>
      </c>
      <c r="AH1143">
        <v>63.572521376453913</v>
      </c>
      <c r="AI1143">
        <v>66.745281439267345</v>
      </c>
      <c r="AJ1143">
        <v>0.56780692340500005</v>
      </c>
      <c r="AK1143">
        <v>0.5678070660921033</v>
      </c>
      <c r="AL1143">
        <v>0.56777404449768409</v>
      </c>
      <c r="AM1143">
        <v>0.56783961428429364</v>
      </c>
      <c r="AN1143">
        <v>0.98749314052190085</v>
      </c>
      <c r="AO1143">
        <v>0.98749314052190085</v>
      </c>
      <c r="AP1143">
        <v>0.98749314052190085</v>
      </c>
      <c r="AQ1143">
        <v>0.98749314052190085</v>
      </c>
      <c r="AR1143">
        <v>15.42684753204489</v>
      </c>
      <c r="AS1143">
        <v>15.42684753204489</v>
      </c>
      <c r="AT1143">
        <v>15.42684753204489</v>
      </c>
      <c r="AU1143">
        <v>15.42684753204489</v>
      </c>
      <c r="AV1143" t="str">
        <f>VLOOKUP(Sheet1[[#This Row],[NPDES ID2]],Combined_Sheet__Major_Only___2[[NPDES ID2]:[ECHO BFR]],3,FALSE)</f>
        <v>OR</v>
      </c>
      <c r="AW1143" t="s">
        <v>41</v>
      </c>
      <c r="AX1143" t="str">
        <f>VLOOKUP(Sheet1[[#This Row],[NPDES ID2]],Combined_Sheet__Major_Only___2[[NPDES ID2]:[ECHO BFR]],27,FALSE)</f>
        <v>-</v>
      </c>
      <c r="AY1143" t="str">
        <f>VLOOKUP(Sheet1[[#This Row],[NPDES ID2]],Combined_Sheet__Major_Only___2[[NPDES ID2]:[ECHO BFR]],28,FALSE)</f>
        <v>-</v>
      </c>
      <c r="AZ1143" t="str">
        <f>VLOOKUP(Sheet1[[#This Row],[NPDES ID2]],Combined_Sheet__Major_Only___2[[NPDES ID2]:[ECHO BFR]],29,FALSE)</f>
        <v>sludgeLagoon</v>
      </c>
      <c r="BA1143">
        <f>VLOOKUP(Sheet1[[#This Row],[NPDES ID2]],Combined_Sheet__Major_Only___2[[NPDES ID2]:[ECHO BFR]],17,FALSE)</f>
        <v>44.576070999999999</v>
      </c>
      <c r="BB1143">
        <f>VLOOKUP(Sheet1[[#This Row],[NPDES ID2]],Combined_Sheet__Major_Only___2[[NPDES ID2]:[ECHO BFR]],18,FALSE)</f>
        <v>-123.254392</v>
      </c>
      <c r="BC1143" t="str">
        <f>IF(ISNUMBER(SEARCH("aerobic",$AW1143)),"aerobic","")</f>
        <v>aerobic</v>
      </c>
      <c r="BD1143" t="str">
        <f>IF(ISNUMBER(SEARCH("anaer",$AW1143)),"anaer","")</f>
        <v/>
      </c>
      <c r="BE1143" t="str">
        <f>IF(ISNUMBER(SEARCH("thickening",$AZ1143)),"thickening","")</f>
        <v/>
      </c>
      <c r="BF1143" s="3" t="str">
        <f>IF(ISNUMBER(SEARCH("airDry",$AW1143)),"airDry","")</f>
        <v/>
      </c>
      <c r="BG1143" s="3" t="str">
        <f>IF(ISNUMBER(SEARCH("heatDry",$AY1143)),"heatDry","")</f>
        <v/>
      </c>
      <c r="BH1143" s="3" t="str">
        <f>IF(AND(ISNUMBER(SEARCH("aerobic",$AW1143)),ISNUMBER(SEARCH("anaer",$AW1143))),"Combined Aer and Anaer.","")</f>
        <v/>
      </c>
    </row>
    <row r="1144" spans="1:60" x14ac:dyDescent="0.25">
      <c r="A1144" s="4">
        <v>1701</v>
      </c>
      <c r="B1144" t="s">
        <v>7976</v>
      </c>
      <c r="C1144">
        <v>45.7</v>
      </c>
      <c r="D1144">
        <v>2388.9160030767789</v>
      </c>
      <c r="E1144">
        <v>2389.6164743058998</v>
      </c>
      <c r="F1144">
        <v>1656.681092726054</v>
      </c>
      <c r="G1144">
        <v>3163.793186603657</v>
      </c>
      <c r="H1144">
        <v>-125.1566393863335</v>
      </c>
      <c r="I1144">
        <v>-127.59891904761891</v>
      </c>
      <c r="J1144">
        <v>-143.91457169499591</v>
      </c>
      <c r="K1144">
        <v>-102.0332293092055</v>
      </c>
      <c r="L1144">
        <v>28.008848245058271</v>
      </c>
      <c r="M1144">
        <v>27.860750963203031</v>
      </c>
      <c r="N1144">
        <v>27.370623565179969</v>
      </c>
      <c r="O1144">
        <v>29.04905540870843</v>
      </c>
      <c r="P1144">
        <v>1.0734947995569739</v>
      </c>
      <c r="Q1144">
        <v>1.084349968675216</v>
      </c>
      <c r="R1144">
        <v>0.89895413447632744</v>
      </c>
      <c r="S1144">
        <v>1.2236534794167671</v>
      </c>
      <c r="T1144">
        <v>204056.57310624811</v>
      </c>
      <c r="U1144">
        <v>204056.42215375701</v>
      </c>
      <c r="V1144">
        <v>203921.22950866801</v>
      </c>
      <c r="W1144">
        <v>204192.85216368761</v>
      </c>
      <c r="X1144">
        <v>14988.14914282439</v>
      </c>
      <c r="Y1144">
        <v>15060.76064617946</v>
      </c>
      <c r="Z1144">
        <v>14455.14980152028</v>
      </c>
      <c r="AA1144">
        <v>15331.6139667553</v>
      </c>
      <c r="AB1144">
        <v>2379.599077329367</v>
      </c>
      <c r="AC1144">
        <v>2357.1049645124549</v>
      </c>
      <c r="AD1144">
        <v>2054.209279121791</v>
      </c>
      <c r="AE1144">
        <v>2742.8409911545318</v>
      </c>
      <c r="AF1144">
        <v>60.06303694080367</v>
      </c>
      <c r="AG1144">
        <v>59.745339039618848</v>
      </c>
      <c r="AH1144">
        <v>58.694643539392857</v>
      </c>
      <c r="AI1144">
        <v>62.293602588418103</v>
      </c>
      <c r="AJ1144">
        <v>0.51023220480472764</v>
      </c>
      <c r="AK1144">
        <v>0.51023221463825696</v>
      </c>
      <c r="AL1144">
        <v>0.5102299505591954</v>
      </c>
      <c r="AM1144">
        <v>0.51023444602114321</v>
      </c>
      <c r="AN1144">
        <v>0.98752542907878837</v>
      </c>
      <c r="AO1144">
        <v>0.98752542907878849</v>
      </c>
      <c r="AP1144">
        <v>0.98752542907878849</v>
      </c>
      <c r="AQ1144">
        <v>0.98752542907878849</v>
      </c>
      <c r="AR1144">
        <v>14.018812721706791</v>
      </c>
      <c r="AS1144">
        <v>14.018812721706791</v>
      </c>
      <c r="AT1144">
        <v>14.018812721706791</v>
      </c>
      <c r="AU1144">
        <v>14.018812721706791</v>
      </c>
      <c r="AV1144" t="str">
        <f>VLOOKUP(Sheet1[[#This Row],[NPDES ID2]],Combined_Sheet__Major_Only___2[[NPDES ID2]:[ECHO BFR]],3,FALSE)</f>
        <v>TX</v>
      </c>
      <c r="AW1144" t="s">
        <v>41</v>
      </c>
      <c r="AX1144" t="str">
        <f>VLOOKUP(Sheet1[[#This Row],[NPDES ID2]],Combined_Sheet__Major_Only___2[[NPDES ID2]:[ECHO BFR]],27,FALSE)</f>
        <v>other</v>
      </c>
      <c r="AY1144" t="str">
        <f>VLOOKUP(Sheet1[[#This Row],[NPDES ID2]],Combined_Sheet__Major_Only___2[[NPDES ID2]:[ECHO BFR]],28,FALSE)</f>
        <v>-</v>
      </c>
      <c r="AZ1144" t="str">
        <f>VLOOKUP(Sheet1[[#This Row],[NPDES ID2]],Combined_Sheet__Major_Only___2[[NPDES ID2]:[ECHO BFR]],29,FALSE)</f>
        <v>preliminaryOps</v>
      </c>
      <c r="BA1144">
        <f>VLOOKUP(Sheet1[[#This Row],[NPDES ID2]],Combined_Sheet__Major_Only___2[[NPDES ID2]:[ECHO BFR]],17,FALSE)</f>
        <v>30.084806</v>
      </c>
      <c r="BB1144">
        <f>VLOOKUP(Sheet1[[#This Row],[NPDES ID2]],Combined_Sheet__Major_Only___2[[NPDES ID2]:[ECHO BFR]],18,FALSE)</f>
        <v>-93.745193999999998</v>
      </c>
      <c r="BC1144" t="str">
        <f>IF(ISNUMBER(SEARCH("aerobic",$AW1144)),"aerobic","")</f>
        <v>aerobic</v>
      </c>
      <c r="BD1144" t="str">
        <f>IF(ISNUMBER(SEARCH("anaer",$AW1144)),"anaer","")</f>
        <v/>
      </c>
      <c r="BE1144" t="str">
        <f>IF(ISNUMBER(SEARCH("thickening",$AZ1144)),"thickening","")</f>
        <v/>
      </c>
      <c r="BF1144" s="3" t="str">
        <f>IF(ISNUMBER(SEARCH("airDry",$AW1144)),"airDry","")</f>
        <v/>
      </c>
      <c r="BG1144" s="3" t="str">
        <f>IF(ISNUMBER(SEARCH("heatDry",$AY1144)),"heatDry","")</f>
        <v/>
      </c>
      <c r="BH1144" s="3" t="str">
        <f>IF(AND(ISNUMBER(SEARCH("aerobic",$AW1144)),ISNUMBER(SEARCH("anaer",$AW1144))),"Combined Aer and Anaer.","")</f>
        <v/>
      </c>
    </row>
    <row r="1145" spans="1:60" x14ac:dyDescent="0.25">
      <c r="A1145" s="4">
        <v>58</v>
      </c>
      <c r="B1145" t="s">
        <v>336</v>
      </c>
      <c r="C1145">
        <v>78.03</v>
      </c>
      <c r="D1145">
        <v>1483.016515836181</v>
      </c>
      <c r="E1145">
        <v>1482.6614819474489</v>
      </c>
      <c r="F1145">
        <v>1039.197481273706</v>
      </c>
      <c r="G1145">
        <v>1957.3739673447189</v>
      </c>
      <c r="H1145">
        <v>-128.40143320785259</v>
      </c>
      <c r="I1145">
        <v>-130.7688846553304</v>
      </c>
      <c r="J1145">
        <v>-147.26295024522241</v>
      </c>
      <c r="K1145">
        <v>-105.467399124873</v>
      </c>
      <c r="L1145">
        <v>46.684221333018741</v>
      </c>
      <c r="M1145">
        <v>46.422363933816001</v>
      </c>
      <c r="N1145">
        <v>45.555632769500171</v>
      </c>
      <c r="O1145">
        <v>48.523606590092093</v>
      </c>
      <c r="P1145">
        <v>1.835230058308813</v>
      </c>
      <c r="Q1145">
        <v>1.8500861796269059</v>
      </c>
      <c r="R1145">
        <v>1.5415662886788319</v>
      </c>
      <c r="S1145">
        <v>2.0969986987589682</v>
      </c>
      <c r="T1145">
        <v>204252.5644936171</v>
      </c>
      <c r="U1145">
        <v>204252.4133974346</v>
      </c>
      <c r="V1145">
        <v>204117.0920626747</v>
      </c>
      <c r="W1145">
        <v>204388.9732748816</v>
      </c>
      <c r="X1145">
        <v>15369.36569577485</v>
      </c>
      <c r="Y1145">
        <v>15448.090659046869</v>
      </c>
      <c r="Z1145">
        <v>14789.853797593971</v>
      </c>
      <c r="AA1145">
        <v>15743.16000783143</v>
      </c>
      <c r="AB1145">
        <v>2607.202834304624</v>
      </c>
      <c r="AC1145">
        <v>2578.6305414830458</v>
      </c>
      <c r="AD1145">
        <v>2229.8044325510232</v>
      </c>
      <c r="AE1145">
        <v>3033.6958603848811</v>
      </c>
      <c r="AF1145">
        <v>58.632491603743063</v>
      </c>
      <c r="AG1145">
        <v>58.303422095203722</v>
      </c>
      <c r="AH1145">
        <v>57.215453419015738</v>
      </c>
      <c r="AI1145">
        <v>60.942498088389797</v>
      </c>
      <c r="AJ1145">
        <v>0.49278147367364961</v>
      </c>
      <c r="AK1145">
        <v>0.49278149019891909</v>
      </c>
      <c r="AL1145">
        <v>0.49277768421573509</v>
      </c>
      <c r="AM1145">
        <v>0.49278524124334883</v>
      </c>
      <c r="AN1145">
        <v>0.98753718513802657</v>
      </c>
      <c r="AO1145">
        <v>0.98753718513802657</v>
      </c>
      <c r="AP1145">
        <v>0.98753718513802657</v>
      </c>
      <c r="AQ1145">
        <v>0.98753718513802657</v>
      </c>
      <c r="AR1145">
        <v>13.15364366049489</v>
      </c>
      <c r="AS1145">
        <v>13.15364366049489</v>
      </c>
      <c r="AT1145">
        <v>13.15364366049489</v>
      </c>
      <c r="AU1145">
        <v>13.15364366049489</v>
      </c>
      <c r="AV1145" t="str">
        <f>VLOOKUP(Sheet1[[#This Row],[NPDES ID2]],Combined_Sheet__Major_Only___2[[NPDES ID2]:[ECHO BFR]],3,FALSE)</f>
        <v>TX</v>
      </c>
      <c r="AW1145" t="s">
        <v>41</v>
      </c>
      <c r="AX1145" t="str">
        <f>VLOOKUP(Sheet1[[#This Row],[NPDES ID2]],Combined_Sheet__Major_Only___2[[NPDES ID2]:[ECHO BFR]],27,FALSE)</f>
        <v>-</v>
      </c>
      <c r="AY1145" t="str">
        <f>VLOOKUP(Sheet1[[#This Row],[NPDES ID2]],Combined_Sheet__Major_Only___2[[NPDES ID2]:[ECHO BFR]],28,FALSE)</f>
        <v>-</v>
      </c>
      <c r="AZ1145" t="str">
        <f>VLOOKUP(Sheet1[[#This Row],[NPDES ID2]],Combined_Sheet__Major_Only___2[[NPDES ID2]:[ECHO BFR]],29,FALSE)</f>
        <v>-</v>
      </c>
      <c r="BA1145">
        <f>VLOOKUP(Sheet1[[#This Row],[NPDES ID2]],Combined_Sheet__Major_Only___2[[NPDES ID2]:[ECHO BFR]],17,FALSE)</f>
        <v>29.807185</v>
      </c>
      <c r="BB1145">
        <f>VLOOKUP(Sheet1[[#This Row],[NPDES ID2]],Combined_Sheet__Major_Only___2[[NPDES ID2]:[ECHO BFR]],18,FALSE)</f>
        <v>-95.293567999999993</v>
      </c>
      <c r="BC1145" t="str">
        <f>IF(ISNUMBER(SEARCH("aerobic",$AW1145)),"aerobic","")</f>
        <v>aerobic</v>
      </c>
      <c r="BD1145" t="str">
        <f>IF(ISNUMBER(SEARCH("anaer",$AW1145)),"anaer","")</f>
        <v/>
      </c>
      <c r="BE1145" t="str">
        <f>IF(ISNUMBER(SEARCH("thickening",$AZ1145)),"thickening","")</f>
        <v/>
      </c>
      <c r="BF1145" s="2" t="str">
        <f>IF(ISNUMBER(SEARCH("airDry",$AW1145)),"airDry","")</f>
        <v/>
      </c>
      <c r="BG1145" s="2" t="str">
        <f>IF(ISNUMBER(SEARCH("heatDry",$AY1145)),"heatDry","")</f>
        <v/>
      </c>
      <c r="BH1145" s="2" t="str">
        <f>IF(AND(ISNUMBER(SEARCH("aerobic",$AW1145)),ISNUMBER(SEARCH("anaer",$AW1145))),"Combined Aer and Anaer.","")</f>
        <v/>
      </c>
    </row>
    <row r="1146" spans="1:60" x14ac:dyDescent="0.25">
      <c r="A1146" s="4">
        <v>1761</v>
      </c>
      <c r="B1146" t="s">
        <v>8244</v>
      </c>
      <c r="C1146">
        <v>21.6</v>
      </c>
      <c r="D1146">
        <v>4957.0579450741789</v>
      </c>
      <c r="E1146">
        <v>4941.51891527923</v>
      </c>
      <c r="F1146">
        <v>3412.7083227414992</v>
      </c>
      <c r="G1146">
        <v>6582.3999072784263</v>
      </c>
      <c r="H1146">
        <v>-125.71709350932839</v>
      </c>
      <c r="I1146">
        <v>-128.1339242107845</v>
      </c>
      <c r="J1146">
        <v>-144.53960441856219</v>
      </c>
      <c r="K1146">
        <v>-102.60793038178601</v>
      </c>
      <c r="L1146">
        <v>13.184773440791391</v>
      </c>
      <c r="M1146">
        <v>13.114347640696421</v>
      </c>
      <c r="N1146">
        <v>12.88129762401041</v>
      </c>
      <c r="O1146">
        <v>13.67940000846416</v>
      </c>
      <c r="P1146">
        <v>0.50749548348146323</v>
      </c>
      <c r="Q1146">
        <v>0.51257587877232169</v>
      </c>
      <c r="R1146">
        <v>0.42519997370813889</v>
      </c>
      <c r="S1146">
        <v>0.57868951124540735</v>
      </c>
      <c r="T1146">
        <v>204459.347865221</v>
      </c>
      <c r="U1146">
        <v>204459.19661743491</v>
      </c>
      <c r="V1146">
        <v>204323.73950689239</v>
      </c>
      <c r="W1146">
        <v>204595.8935133667</v>
      </c>
      <c r="X1146">
        <v>15078.83696615193</v>
      </c>
      <c r="Y1146">
        <v>15152.593308600901</v>
      </c>
      <c r="Z1146">
        <v>14537.2243386554</v>
      </c>
      <c r="AA1146">
        <v>15427.897065047429</v>
      </c>
      <c r="AB1146">
        <v>2541.020392764819</v>
      </c>
      <c r="AC1146">
        <v>2513.8648342412789</v>
      </c>
      <c r="AD1146">
        <v>2174.383002898408</v>
      </c>
      <c r="AE1146">
        <v>2954.0609097302249</v>
      </c>
      <c r="AF1146">
        <v>59.819948005393591</v>
      </c>
      <c r="AG1146">
        <v>59.500368630912583</v>
      </c>
      <c r="AH1146">
        <v>58.443175896249258</v>
      </c>
      <c r="AI1146">
        <v>62.064051071586512</v>
      </c>
      <c r="AJ1146">
        <v>0.50726618716585892</v>
      </c>
      <c r="AK1146">
        <v>0.5072661918491681</v>
      </c>
      <c r="AL1146">
        <v>0.50726511379833172</v>
      </c>
      <c r="AM1146">
        <v>0.50726725432670461</v>
      </c>
      <c r="AN1146">
        <v>0.98754956453004861</v>
      </c>
      <c r="AO1146">
        <v>0.98754956453004894</v>
      </c>
      <c r="AP1146">
        <v>0.98754956453004894</v>
      </c>
      <c r="AQ1146">
        <v>0.98754956453004894</v>
      </c>
      <c r="AR1146">
        <v>13.47278051861282</v>
      </c>
      <c r="AS1146">
        <v>13.47278051861282</v>
      </c>
      <c r="AT1146">
        <v>13.47278051861282</v>
      </c>
      <c r="AU1146">
        <v>13.47278051861282</v>
      </c>
      <c r="AV1146" t="str">
        <f>VLOOKUP(Sheet1[[#This Row],[NPDES ID2]],Combined_Sheet__Major_Only___2[[NPDES ID2]:[ECHO BFR]],3,FALSE)</f>
        <v>IA</v>
      </c>
      <c r="AW1146" t="s">
        <v>41</v>
      </c>
      <c r="AX1146" t="str">
        <f>VLOOKUP(Sheet1[[#This Row],[NPDES ID2]],Combined_Sheet__Major_Only___2[[NPDES ID2]:[ECHO BFR]],27,FALSE)</f>
        <v>-</v>
      </c>
      <c r="AY1146" t="str">
        <f>VLOOKUP(Sheet1[[#This Row],[NPDES ID2]],Combined_Sheet__Major_Only___2[[NPDES ID2]:[ECHO BFR]],28,FALSE)</f>
        <v>-</v>
      </c>
      <c r="AZ1146" t="str">
        <f>VLOOKUP(Sheet1[[#This Row],[NPDES ID2]],Combined_Sheet__Major_Only___2[[NPDES ID2]:[ECHO BFR]],29,FALSE)</f>
        <v>preliminaryOps</v>
      </c>
      <c r="BA1146">
        <f>VLOOKUP(Sheet1[[#This Row],[NPDES ID2]],Combined_Sheet__Major_Only___2[[NPDES ID2]:[ECHO BFR]],17,FALSE)</f>
        <v>40.742778000000001</v>
      </c>
      <c r="BB1146">
        <f>VLOOKUP(Sheet1[[#This Row],[NPDES ID2]],Combined_Sheet__Major_Only___2[[NPDES ID2]:[ECHO BFR]],18,FALSE)</f>
        <v>-95.020555999999999</v>
      </c>
      <c r="BC1146" t="str">
        <f>IF(ISNUMBER(SEARCH("aerobic",$AW1146)),"aerobic","")</f>
        <v>aerobic</v>
      </c>
      <c r="BD1146" t="str">
        <f>IF(ISNUMBER(SEARCH("anaer",$AW1146)),"anaer","")</f>
        <v/>
      </c>
      <c r="BE1146" t="str">
        <f>IF(ISNUMBER(SEARCH("thickening",$AZ1146)),"thickening","")</f>
        <v/>
      </c>
      <c r="BF1146" s="3" t="str">
        <f>IF(ISNUMBER(SEARCH("airDry",$AW1146)),"airDry","")</f>
        <v/>
      </c>
      <c r="BG1146" s="3" t="str">
        <f>IF(ISNUMBER(SEARCH("heatDry",$AY1146)),"heatDry","")</f>
        <v/>
      </c>
      <c r="BH1146" s="3" t="str">
        <f>IF(AND(ISNUMBER(SEARCH("aerobic",$AW1146)),ISNUMBER(SEARCH("anaer",$AW1146))),"Combined Aer and Anaer.","")</f>
        <v/>
      </c>
    </row>
    <row r="1147" spans="1:60" x14ac:dyDescent="0.25">
      <c r="A1147" s="4">
        <v>1515</v>
      </c>
      <c r="B1147" t="s">
        <v>7135</v>
      </c>
      <c r="C1147">
        <v>101</v>
      </c>
      <c r="D1147">
        <v>1104.410769844523</v>
      </c>
      <c r="E1147">
        <v>1103.6267362390961</v>
      </c>
      <c r="F1147">
        <v>780.19805582774995</v>
      </c>
      <c r="G1147">
        <v>1451.691860206188</v>
      </c>
      <c r="H1147">
        <v>-120.08620478144221</v>
      </c>
      <c r="I1147">
        <v>-122.4224481061092</v>
      </c>
      <c r="J1147">
        <v>-138.25755118534141</v>
      </c>
      <c r="K1147">
        <v>-96.731476614137947</v>
      </c>
      <c r="L1147">
        <v>64.315938150304703</v>
      </c>
      <c r="M1147">
        <v>64.007793615249454</v>
      </c>
      <c r="N1147">
        <v>62.987724886508012</v>
      </c>
      <c r="O1147">
        <v>66.480629643262972</v>
      </c>
      <c r="P1147">
        <v>2.3674891721839511</v>
      </c>
      <c r="Q1147">
        <v>2.3893898337607391</v>
      </c>
      <c r="R1147">
        <v>1.972665401844641</v>
      </c>
      <c r="S1147">
        <v>2.7007694283497008</v>
      </c>
      <c r="T1147">
        <v>204612.98572315261</v>
      </c>
      <c r="U1147">
        <v>204612.83436272651</v>
      </c>
      <c r="V1147">
        <v>204477.27637221359</v>
      </c>
      <c r="W1147">
        <v>204749.63306194331</v>
      </c>
      <c r="X1147">
        <v>14463.827653794209</v>
      </c>
      <c r="Y1147">
        <v>14527.1876391922</v>
      </c>
      <c r="Z1147">
        <v>13997.39587396911</v>
      </c>
      <c r="AA1147">
        <v>14764.06083294635</v>
      </c>
      <c r="AB1147">
        <v>2301.0167922537189</v>
      </c>
      <c r="AC1147">
        <v>2281.0583071566712</v>
      </c>
      <c r="AD1147">
        <v>1985.3531846732251</v>
      </c>
      <c r="AE1147">
        <v>2657.3288724842369</v>
      </c>
      <c r="AF1147">
        <v>62.406243779413728</v>
      </c>
      <c r="AG1147">
        <v>62.106990376007303</v>
      </c>
      <c r="AH1147">
        <v>61.118004723510602</v>
      </c>
      <c r="AI1147">
        <v>64.506463937833303</v>
      </c>
      <c r="AJ1147">
        <v>0.53883575540742168</v>
      </c>
      <c r="AK1147">
        <v>0.53883577813409556</v>
      </c>
      <c r="AL1147">
        <v>0.53883054289220489</v>
      </c>
      <c r="AM1147">
        <v>0.53884093782652276</v>
      </c>
      <c r="AN1147">
        <v>0.98755874637484453</v>
      </c>
      <c r="AO1147">
        <v>0.98755874637484453</v>
      </c>
      <c r="AP1147">
        <v>0.98755874637484453</v>
      </c>
      <c r="AQ1147">
        <v>0.98755874637484453</v>
      </c>
      <c r="AR1147">
        <v>14.54815524025642</v>
      </c>
      <c r="AS1147">
        <v>14.54815524025642</v>
      </c>
      <c r="AT1147">
        <v>14.54815524025642</v>
      </c>
      <c r="AU1147">
        <v>14.54815524025642</v>
      </c>
      <c r="AV1147" t="str">
        <f>VLOOKUP(Sheet1[[#This Row],[NPDES ID2]],Combined_Sheet__Major_Only___2[[NPDES ID2]:[ECHO BFR]],3,FALSE)</f>
        <v>KS</v>
      </c>
      <c r="AW1147" t="s">
        <v>41</v>
      </c>
      <c r="AX1147" t="str">
        <f>VLOOKUP(Sheet1[[#This Row],[NPDES ID2]],Combined_Sheet__Major_Only___2[[NPDES ID2]:[ECHO BFR]],27,FALSE)</f>
        <v>-</v>
      </c>
      <c r="AY1147" t="str">
        <f>VLOOKUP(Sheet1[[#This Row],[NPDES ID2]],Combined_Sheet__Major_Only___2[[NPDES ID2]:[ECHO BFR]],28,FALSE)</f>
        <v>-</v>
      </c>
      <c r="AZ1147" t="str">
        <f>VLOOKUP(Sheet1[[#This Row],[NPDES ID2]],Combined_Sheet__Major_Only___2[[NPDES ID2]:[ECHO BFR]],29,FALSE)</f>
        <v>preliminaryOps, sludgeLagoon</v>
      </c>
      <c r="BA1147">
        <f>VLOOKUP(Sheet1[[#This Row],[NPDES ID2]],Combined_Sheet__Major_Only___2[[NPDES ID2]:[ECHO BFR]],17,FALSE)</f>
        <v>37.84704</v>
      </c>
      <c r="BB1147">
        <f>VLOOKUP(Sheet1[[#This Row],[NPDES ID2]],Combined_Sheet__Major_Only___2[[NPDES ID2]:[ECHO BFR]],18,FALSE)</f>
        <v>-94.697109999999995</v>
      </c>
      <c r="BC1147" t="str">
        <f>IF(ISNUMBER(SEARCH("aerobic",$AW1147)),"aerobic","")</f>
        <v>aerobic</v>
      </c>
      <c r="BD1147" t="str">
        <f>IF(ISNUMBER(SEARCH("anaer",$AW1147)),"anaer","")</f>
        <v/>
      </c>
      <c r="BE1147" t="str">
        <f>IF(ISNUMBER(SEARCH("thickening",$AZ1147)),"thickening","")</f>
        <v/>
      </c>
      <c r="BF1147" s="3" t="str">
        <f>IF(ISNUMBER(SEARCH("airDry",$AW1147)),"airDry","")</f>
        <v/>
      </c>
      <c r="BG1147" s="3" t="str">
        <f>IF(ISNUMBER(SEARCH("heatDry",$AY1147)),"heatDry","")</f>
        <v/>
      </c>
      <c r="BH1147" s="3" t="str">
        <f>IF(AND(ISNUMBER(SEARCH("aerobic",$AW1147)),ISNUMBER(SEARCH("anaer",$AW1147))),"Combined Aer and Anaer.","")</f>
        <v/>
      </c>
    </row>
    <row r="1148" spans="1:60" x14ac:dyDescent="0.25">
      <c r="A1148" s="4">
        <v>1790</v>
      </c>
      <c r="B1148" t="s">
        <v>8368</v>
      </c>
      <c r="C1148">
        <v>1.75</v>
      </c>
      <c r="D1148">
        <v>57193.134274512217</v>
      </c>
      <c r="E1148">
        <v>56956.23042507645</v>
      </c>
      <c r="F1148">
        <v>39027.62374121722</v>
      </c>
      <c r="G1148">
        <v>76023.859968357938</v>
      </c>
      <c r="H1148">
        <v>-119.2525309100015</v>
      </c>
      <c r="I1148">
        <v>-121.5727693650727</v>
      </c>
      <c r="J1148">
        <v>-137.33370533948559</v>
      </c>
      <c r="K1148">
        <v>-95.795936594318604</v>
      </c>
      <c r="L1148">
        <v>1.1221828208965059</v>
      </c>
      <c r="M1148">
        <v>1.1169040078255359</v>
      </c>
      <c r="N1148">
        <v>1.099437071928884</v>
      </c>
      <c r="O1148">
        <v>1.159255970022268</v>
      </c>
      <c r="P1148">
        <v>4.1004994440742022E-2</v>
      </c>
      <c r="Q1148">
        <v>4.1416202154637677E-2</v>
      </c>
      <c r="R1148">
        <v>3.4134351614767723E-2</v>
      </c>
      <c r="S1148">
        <v>4.6759738995805003E-2</v>
      </c>
      <c r="T1148">
        <v>206559.0393370316</v>
      </c>
      <c r="U1148">
        <v>206558.88654985279</v>
      </c>
      <c r="V1148">
        <v>206422.05076340021</v>
      </c>
      <c r="W1148">
        <v>206696.97474017029</v>
      </c>
      <c r="X1148">
        <v>14499.76695321751</v>
      </c>
      <c r="Y1148">
        <v>14562.07038731459</v>
      </c>
      <c r="Z1148">
        <v>14040.762417150279</v>
      </c>
      <c r="AA1148">
        <v>14795.147536290729</v>
      </c>
      <c r="AB1148">
        <v>2523.233680627131</v>
      </c>
      <c r="AC1148">
        <v>2497.4558878313192</v>
      </c>
      <c r="AD1148">
        <v>2147.8768685473929</v>
      </c>
      <c r="AE1148">
        <v>2954.677726110966</v>
      </c>
      <c r="AF1148">
        <v>62.842250094464177</v>
      </c>
      <c r="AG1148">
        <v>62.546631897730968</v>
      </c>
      <c r="AH1148">
        <v>61.568497473021893</v>
      </c>
      <c r="AI1148">
        <v>64.918343345545452</v>
      </c>
      <c r="AJ1148">
        <v>0.54416063911457468</v>
      </c>
      <c r="AK1148">
        <v>0.544160639521303</v>
      </c>
      <c r="AL1148">
        <v>0.54416054591394569</v>
      </c>
      <c r="AM1148">
        <v>0.54416073177606983</v>
      </c>
      <c r="AN1148">
        <v>0.98767388687520796</v>
      </c>
      <c r="AO1148">
        <v>0.98767388687520796</v>
      </c>
      <c r="AP1148">
        <v>0.98767388687520796</v>
      </c>
      <c r="AQ1148">
        <v>0.98767388687520796</v>
      </c>
      <c r="AR1148">
        <v>13.88936563069273</v>
      </c>
      <c r="AS1148">
        <v>13.889365630692719</v>
      </c>
      <c r="AT1148">
        <v>13.889365630692719</v>
      </c>
      <c r="AU1148">
        <v>13.889365630692719</v>
      </c>
      <c r="AV1148" t="str">
        <f>VLOOKUP(Sheet1[[#This Row],[NPDES ID2]],Combined_Sheet__Major_Only___2[[NPDES ID2]:[ECHO BFR]],3,FALSE)</f>
        <v>TX</v>
      </c>
      <c r="AW1148" t="s">
        <v>41</v>
      </c>
      <c r="AX1148" t="str">
        <f>VLOOKUP(Sheet1[[#This Row],[NPDES ID2]],Combined_Sheet__Major_Only___2[[NPDES ID2]:[ECHO BFR]],27,FALSE)</f>
        <v>-</v>
      </c>
      <c r="AY1148" t="str">
        <f>VLOOKUP(Sheet1[[#This Row],[NPDES ID2]],Combined_Sheet__Major_Only___2[[NPDES ID2]:[ECHO BFR]],28,FALSE)</f>
        <v>-</v>
      </c>
      <c r="AZ1148" t="str">
        <f>VLOOKUP(Sheet1[[#This Row],[NPDES ID2]],Combined_Sheet__Major_Only___2[[NPDES ID2]:[ECHO BFR]],29,FALSE)</f>
        <v>preliminaryOps</v>
      </c>
      <c r="BA1148">
        <f>VLOOKUP(Sheet1[[#This Row],[NPDES ID2]],Combined_Sheet__Major_Only___2[[NPDES ID2]:[ECHO BFR]],17,FALSE)</f>
        <v>28.606559000000001</v>
      </c>
      <c r="BB1148">
        <f>VLOOKUP(Sheet1[[#This Row],[NPDES ID2]],Combined_Sheet__Major_Only___2[[NPDES ID2]:[ECHO BFR]],18,FALSE)</f>
        <v>-100.433623</v>
      </c>
      <c r="BC1148" t="str">
        <f>IF(ISNUMBER(SEARCH("aerobic",$AW1148)),"aerobic","")</f>
        <v>aerobic</v>
      </c>
      <c r="BD1148" t="str">
        <f>IF(ISNUMBER(SEARCH("anaer",$AW1148)),"anaer","")</f>
        <v/>
      </c>
      <c r="BE1148" t="str">
        <f>IF(ISNUMBER(SEARCH("thickening",$AZ1148)),"thickening","")</f>
        <v/>
      </c>
      <c r="BF1148" s="2" t="str">
        <f>IF(ISNUMBER(SEARCH("airDry",$AW1148)),"airDry","")</f>
        <v/>
      </c>
      <c r="BG1148" s="2" t="str">
        <f>IF(ISNUMBER(SEARCH("heatDry",$AY1148)),"heatDry","")</f>
        <v/>
      </c>
      <c r="BH1148" s="2" t="str">
        <f>IF(AND(ISNUMBER(SEARCH("aerobic",$AW1148)),ISNUMBER(SEARCH("anaer",$AW1148))),"Combined Aer and Anaer.","")</f>
        <v/>
      </c>
    </row>
    <row r="1149" spans="1:60" x14ac:dyDescent="0.25">
      <c r="A1149" s="4">
        <v>1659</v>
      </c>
      <c r="B1149" t="s">
        <v>7789</v>
      </c>
      <c r="C1149">
        <v>59.25</v>
      </c>
      <c r="D1149">
        <v>1839.5102195341919</v>
      </c>
      <c r="E1149">
        <v>1839.4606867742541</v>
      </c>
      <c r="F1149">
        <v>1281.260549252476</v>
      </c>
      <c r="G1149">
        <v>2431.683222330792</v>
      </c>
      <c r="H1149">
        <v>-123.0768358601041</v>
      </c>
      <c r="I1149">
        <v>-125.54162204763129</v>
      </c>
      <c r="J1149">
        <v>-141.59868093964829</v>
      </c>
      <c r="K1149">
        <v>-99.853844456259765</v>
      </c>
      <c r="L1149">
        <v>36.883118727851972</v>
      </c>
      <c r="M1149">
        <v>36.695626242215262</v>
      </c>
      <c r="N1149">
        <v>36.075079902455037</v>
      </c>
      <c r="O1149">
        <v>38.20008281534664</v>
      </c>
      <c r="P1149">
        <v>1.3906131944693549</v>
      </c>
      <c r="Q1149">
        <v>1.402518336803114</v>
      </c>
      <c r="R1149">
        <v>1.162178004417876</v>
      </c>
      <c r="S1149">
        <v>1.5829404893583381</v>
      </c>
      <c r="T1149">
        <v>206681.67503520279</v>
      </c>
      <c r="U1149">
        <v>206681.5221581134</v>
      </c>
      <c r="V1149">
        <v>206544.6058479815</v>
      </c>
      <c r="W1149">
        <v>206819.6916091117</v>
      </c>
      <c r="X1149">
        <v>14946.06306230637</v>
      </c>
      <c r="Y1149">
        <v>15015.698281936109</v>
      </c>
      <c r="Z1149">
        <v>14434.900975130389</v>
      </c>
      <c r="AA1149">
        <v>15275.28706410966</v>
      </c>
      <c r="AB1149">
        <v>2363.002223450645</v>
      </c>
      <c r="AC1149">
        <v>2341.631039567897</v>
      </c>
      <c r="AD1149">
        <v>2040.4121963338359</v>
      </c>
      <c r="AE1149">
        <v>2723.8905308376561</v>
      </c>
      <c r="AF1149">
        <v>61.005385025944243</v>
      </c>
      <c r="AG1149">
        <v>60.695118653809637</v>
      </c>
      <c r="AH1149">
        <v>59.669184806517272</v>
      </c>
      <c r="AI1149">
        <v>63.183554410209048</v>
      </c>
      <c r="AJ1149">
        <v>0.52173262069400872</v>
      </c>
      <c r="AK1149">
        <v>0.52173263378780343</v>
      </c>
      <c r="AL1149">
        <v>0.52172961867700218</v>
      </c>
      <c r="AM1149">
        <v>0.52173560536449348</v>
      </c>
      <c r="AN1149">
        <v>0.98768107141597239</v>
      </c>
      <c r="AO1149">
        <v>0.98768107141597228</v>
      </c>
      <c r="AP1149">
        <v>0.98768107141597228</v>
      </c>
      <c r="AQ1149">
        <v>0.98768107141597228</v>
      </c>
      <c r="AR1149">
        <v>14.27509770805116</v>
      </c>
      <c r="AS1149">
        <v>14.27509770805116</v>
      </c>
      <c r="AT1149">
        <v>14.27509770805116</v>
      </c>
      <c r="AU1149">
        <v>14.27509770805116</v>
      </c>
      <c r="AV1149" t="str">
        <f>VLOOKUP(Sheet1[[#This Row],[NPDES ID2]],Combined_Sheet__Major_Only___2[[NPDES ID2]:[ECHO BFR]],3,FALSE)</f>
        <v>IA</v>
      </c>
      <c r="AW1149" t="s">
        <v>41</v>
      </c>
      <c r="AX1149" t="str">
        <f>VLOOKUP(Sheet1[[#This Row],[NPDES ID2]],Combined_Sheet__Major_Only___2[[NPDES ID2]:[ECHO BFR]],27,FALSE)</f>
        <v>-</v>
      </c>
      <c r="AY1149" t="str">
        <f>VLOOKUP(Sheet1[[#This Row],[NPDES ID2]],Combined_Sheet__Major_Only___2[[NPDES ID2]:[ECHO BFR]],28,FALSE)</f>
        <v>-</v>
      </c>
      <c r="AZ1149" t="str">
        <f>VLOOKUP(Sheet1[[#This Row],[NPDES ID2]],Combined_Sheet__Major_Only___2[[NPDES ID2]:[ECHO BFR]],29,FALSE)</f>
        <v>-</v>
      </c>
      <c r="BA1149">
        <f>VLOOKUP(Sheet1[[#This Row],[NPDES ID2]],Combined_Sheet__Major_Only___2[[NPDES ID2]:[ECHO BFR]],17,FALSE)</f>
        <v>42.365278000000004</v>
      </c>
      <c r="BB1149">
        <f>VLOOKUP(Sheet1[[#This Row],[NPDES ID2]],Combined_Sheet__Major_Only___2[[NPDES ID2]:[ECHO BFR]],18,FALSE)</f>
        <v>-92.759167000000005</v>
      </c>
      <c r="BC1149" t="str">
        <f>IF(ISNUMBER(SEARCH("aerobic",$AW1149)),"aerobic","")</f>
        <v>aerobic</v>
      </c>
      <c r="BD1149" t="str">
        <f>IF(ISNUMBER(SEARCH("anaer",$AW1149)),"anaer","")</f>
        <v/>
      </c>
      <c r="BE1149" t="str">
        <f>IF(ISNUMBER(SEARCH("thickening",$AZ1149)),"thickening","")</f>
        <v/>
      </c>
      <c r="BF1149" s="3" t="str">
        <f>IF(ISNUMBER(SEARCH("airDry",$AW1149)),"airDry","")</f>
        <v/>
      </c>
      <c r="BG1149" s="3" t="str">
        <f>IF(ISNUMBER(SEARCH("heatDry",$AY1149)),"heatDry","")</f>
        <v/>
      </c>
      <c r="BH1149" s="3" t="str">
        <f>IF(AND(ISNUMBER(SEARCH("aerobic",$AW1149)),ISNUMBER(SEARCH("anaer",$AW1149))),"Combined Aer and Anaer.","")</f>
        <v/>
      </c>
    </row>
    <row r="1150" spans="1:60" x14ac:dyDescent="0.25">
      <c r="A1150" s="4">
        <v>1794</v>
      </c>
      <c r="B1150" t="s">
        <v>8384</v>
      </c>
      <c r="C1150">
        <v>0.54900000000000004</v>
      </c>
      <c r="D1150">
        <v>184337.79812978109</v>
      </c>
      <c r="E1150">
        <v>183617.89855146309</v>
      </c>
      <c r="F1150">
        <v>125734.190794635</v>
      </c>
      <c r="G1150">
        <v>245109.8026963523</v>
      </c>
      <c r="H1150">
        <v>-120.8132777947738</v>
      </c>
      <c r="I1150">
        <v>-123.168039586174</v>
      </c>
      <c r="J1150">
        <v>-139.078686951023</v>
      </c>
      <c r="K1150">
        <v>-97.436997378229364</v>
      </c>
      <c r="L1150">
        <v>0.34781617262706921</v>
      </c>
      <c r="M1150">
        <v>0.34612663877760441</v>
      </c>
      <c r="N1150">
        <v>0.34053621259313482</v>
      </c>
      <c r="O1150">
        <v>0.35968174296534339</v>
      </c>
      <c r="P1150">
        <v>1.2872692596483879E-2</v>
      </c>
      <c r="Q1150">
        <v>1.298449463892074E-2</v>
      </c>
      <c r="R1150">
        <v>1.0733176375863251E-2</v>
      </c>
      <c r="S1150">
        <v>1.468860745626706E-2</v>
      </c>
      <c r="T1150">
        <v>206990.6073242382</v>
      </c>
      <c r="U1150">
        <v>206990.4542206545</v>
      </c>
      <c r="V1150">
        <v>206853.33506286121</v>
      </c>
      <c r="W1150">
        <v>207128.82837589871</v>
      </c>
      <c r="X1150">
        <v>14707.00271806262</v>
      </c>
      <c r="Y1150">
        <v>14772.35707674484</v>
      </c>
      <c r="Z1150">
        <v>14226.31321020273</v>
      </c>
      <c r="AA1150">
        <v>15016.42918574135</v>
      </c>
      <c r="AB1150">
        <v>3055.6703589864719</v>
      </c>
      <c r="AC1150">
        <v>3010.090210072151</v>
      </c>
      <c r="AD1150">
        <v>2521.7476392989338</v>
      </c>
      <c r="AE1150">
        <v>3687.190701824491</v>
      </c>
      <c r="AF1150">
        <v>62.087408102257257</v>
      </c>
      <c r="AG1150">
        <v>61.785814045399562</v>
      </c>
      <c r="AH1150">
        <v>60.787891803828067</v>
      </c>
      <c r="AI1150">
        <v>64.205487064082135</v>
      </c>
      <c r="AJ1150">
        <v>0.53494235765618658</v>
      </c>
      <c r="AK1150">
        <v>0.53494235778573507</v>
      </c>
      <c r="AL1150">
        <v>0.53494232797085328</v>
      </c>
      <c r="AM1150">
        <v>0.53494238716979636</v>
      </c>
      <c r="AN1150">
        <v>0.98769913296451117</v>
      </c>
      <c r="AO1150">
        <v>0.98769913296451106</v>
      </c>
      <c r="AP1150">
        <v>0.98769913296451106</v>
      </c>
      <c r="AQ1150">
        <v>0.98769913296451106</v>
      </c>
      <c r="AR1150">
        <v>12.426122512519999</v>
      </c>
      <c r="AS1150">
        <v>12.426122512519999</v>
      </c>
      <c r="AT1150">
        <v>12.426122512519999</v>
      </c>
      <c r="AU1150">
        <v>12.426122512519999</v>
      </c>
      <c r="AV1150" t="str">
        <f>VLOOKUP(Sheet1[[#This Row],[NPDES ID2]],Combined_Sheet__Major_Only___2[[NPDES ID2]:[ECHO BFR]],3,FALSE)</f>
        <v>MO</v>
      </c>
      <c r="AW1150" t="s">
        <v>41</v>
      </c>
      <c r="AX1150" t="str">
        <f>VLOOKUP(Sheet1[[#This Row],[NPDES ID2]],Combined_Sheet__Major_Only___2[[NPDES ID2]:[ECHO BFR]],27,FALSE)</f>
        <v>-</v>
      </c>
      <c r="AY1150" t="str">
        <f>VLOOKUP(Sheet1[[#This Row],[NPDES ID2]],Combined_Sheet__Major_Only___2[[NPDES ID2]:[ECHO BFR]],28,FALSE)</f>
        <v>-</v>
      </c>
      <c r="AZ1150" t="str">
        <f>VLOOKUP(Sheet1[[#This Row],[NPDES ID2]],Combined_Sheet__Major_Only___2[[NPDES ID2]:[ECHO BFR]],29,FALSE)</f>
        <v>-</v>
      </c>
      <c r="BA1150">
        <f>VLOOKUP(Sheet1[[#This Row],[NPDES ID2]],Combined_Sheet__Major_Only___2[[NPDES ID2]:[ECHO BFR]],17,FALSE)</f>
        <v>39.381027000000003</v>
      </c>
      <c r="BB1150">
        <f>VLOOKUP(Sheet1[[#This Row],[NPDES ID2]],Combined_Sheet__Major_Only___2[[NPDES ID2]:[ECHO BFR]],18,FALSE)</f>
        <v>-94.566282000000001</v>
      </c>
      <c r="BC1150" t="str">
        <f>IF(ISNUMBER(SEARCH("aerobic",$AW1150)),"aerobic","")</f>
        <v>aerobic</v>
      </c>
      <c r="BD1150" t="str">
        <f>IF(ISNUMBER(SEARCH("anaer",$AW1150)),"anaer","")</f>
        <v/>
      </c>
      <c r="BE1150" t="str">
        <f>IF(ISNUMBER(SEARCH("thickening",$AZ1150)),"thickening","")</f>
        <v/>
      </c>
      <c r="BF1150" s="2" t="str">
        <f>IF(ISNUMBER(SEARCH("airDry",$AW1150)),"airDry","")</f>
        <v/>
      </c>
      <c r="BG1150" s="2" t="str">
        <f>IF(ISNUMBER(SEARCH("heatDry",$AY1150)),"heatDry","")</f>
        <v/>
      </c>
      <c r="BH1150" s="2" t="str">
        <f>IF(AND(ISNUMBER(SEARCH("aerobic",$AW1150)),ISNUMBER(SEARCH("anaer",$AW1150))),"Combined Aer and Anaer.","")</f>
        <v/>
      </c>
    </row>
    <row r="1151" spans="1:60" x14ac:dyDescent="0.25">
      <c r="A1151" s="4">
        <v>1614</v>
      </c>
      <c r="B1151" t="s">
        <v>7583</v>
      </c>
      <c r="C1151">
        <v>74.19</v>
      </c>
      <c r="D1151">
        <v>1447.2509034258781</v>
      </c>
      <c r="E1151">
        <v>1446.711290195494</v>
      </c>
      <c r="F1151">
        <v>1013.11879362685</v>
      </c>
      <c r="G1151">
        <v>1908.6351498038271</v>
      </c>
      <c r="H1151">
        <v>-119.0555931925242</v>
      </c>
      <c r="I1151">
        <v>-121.3697878677409</v>
      </c>
      <c r="J1151">
        <v>-137.10705978571701</v>
      </c>
      <c r="K1151">
        <v>-95.633073957483191</v>
      </c>
      <c r="L1151">
        <v>47.629067153010148</v>
      </c>
      <c r="M1151">
        <v>47.405756987782333</v>
      </c>
      <c r="N1151">
        <v>46.666596000912897</v>
      </c>
      <c r="O1151">
        <v>49.197706136319802</v>
      </c>
      <c r="P1151">
        <v>1.7382473010566131</v>
      </c>
      <c r="Q1151">
        <v>1.755902176032393</v>
      </c>
      <c r="R1151">
        <v>1.446774841614225</v>
      </c>
      <c r="S1151">
        <v>1.9820916520988241</v>
      </c>
      <c r="T1151">
        <v>207357.7375220971</v>
      </c>
      <c r="U1151">
        <v>207357.58414935131</v>
      </c>
      <c r="V1151">
        <v>207220.22393063709</v>
      </c>
      <c r="W1151">
        <v>207496.20157185159</v>
      </c>
      <c r="X1151">
        <v>14539.01955257796</v>
      </c>
      <c r="Y1151">
        <v>14601.279582830841</v>
      </c>
      <c r="Z1151">
        <v>14080.190502827951</v>
      </c>
      <c r="AA1151">
        <v>14834.29673834588</v>
      </c>
      <c r="AB1151">
        <v>2796.6055565130741</v>
      </c>
      <c r="AC1151">
        <v>2761.7432006104532</v>
      </c>
      <c r="AD1151">
        <v>2341.2466552958931</v>
      </c>
      <c r="AE1151">
        <v>3330.095294915056</v>
      </c>
      <c r="AF1151">
        <v>62.915318617699988</v>
      </c>
      <c r="AG1151">
        <v>62.620139141396002</v>
      </c>
      <c r="AH1151">
        <v>61.644362186383908</v>
      </c>
      <c r="AI1151">
        <v>64.987251081048015</v>
      </c>
      <c r="AJ1151">
        <v>0.54505308829882171</v>
      </c>
      <c r="AK1151">
        <v>0.54505310588777478</v>
      </c>
      <c r="AL1151">
        <v>0.54504905503718581</v>
      </c>
      <c r="AM1151">
        <v>0.54505709826267768</v>
      </c>
      <c r="AN1151">
        <v>0.98772052827210643</v>
      </c>
      <c r="AO1151">
        <v>0.98772052827210643</v>
      </c>
      <c r="AP1151">
        <v>0.98772052827210643</v>
      </c>
      <c r="AQ1151">
        <v>0.98772052827210643</v>
      </c>
      <c r="AR1151">
        <v>13.134006604208579</v>
      </c>
      <c r="AS1151">
        <v>13.134006604208579</v>
      </c>
      <c r="AT1151">
        <v>13.134006604208579</v>
      </c>
      <c r="AU1151">
        <v>13.134006604208579</v>
      </c>
      <c r="AV1151" t="str">
        <f>VLOOKUP(Sheet1[[#This Row],[NPDES ID2]],Combined_Sheet__Major_Only___2[[NPDES ID2]:[ECHO BFR]],3,FALSE)</f>
        <v>DE</v>
      </c>
      <c r="AW1151" t="s">
        <v>41</v>
      </c>
      <c r="AX1151" t="str">
        <f>VLOOKUP(Sheet1[[#This Row],[NPDES ID2]],Combined_Sheet__Major_Only___2[[NPDES ID2]:[ECHO BFR]],27,FALSE)</f>
        <v>-</v>
      </c>
      <c r="AY1151" t="str">
        <f>VLOOKUP(Sheet1[[#This Row],[NPDES ID2]],Combined_Sheet__Major_Only___2[[NPDES ID2]:[ECHO BFR]],28,FALSE)</f>
        <v>-</v>
      </c>
      <c r="AZ1151" t="str">
        <f>VLOOKUP(Sheet1[[#This Row],[NPDES ID2]],Combined_Sheet__Major_Only___2[[NPDES ID2]:[ECHO BFR]],29,FALSE)</f>
        <v>sludgeLagoon</v>
      </c>
      <c r="BA1151">
        <f>VLOOKUP(Sheet1[[#This Row],[NPDES ID2]],Combined_Sheet__Major_Only___2[[NPDES ID2]:[ECHO BFR]],17,FALSE)</f>
        <v>38.471139999999998</v>
      </c>
      <c r="BB1151">
        <f>VLOOKUP(Sheet1[[#This Row],[NPDES ID2]],Combined_Sheet__Major_Only___2[[NPDES ID2]:[ECHO BFR]],18,FALSE)</f>
        <v>-75.218199999999996</v>
      </c>
      <c r="BC1151" t="str">
        <f>IF(ISNUMBER(SEARCH("aerobic",$AW1151)),"aerobic","")</f>
        <v>aerobic</v>
      </c>
      <c r="BD1151" t="str">
        <f>IF(ISNUMBER(SEARCH("anaer",$AW1151)),"anaer","")</f>
        <v/>
      </c>
      <c r="BE1151" t="str">
        <f>IF(ISNUMBER(SEARCH("thickening",$AZ1151)),"thickening","")</f>
        <v/>
      </c>
      <c r="BF1151" s="2" t="str">
        <f>IF(ISNUMBER(SEARCH("airDry",$AW1151)),"airDry","")</f>
        <v/>
      </c>
      <c r="BG1151" s="2" t="str">
        <f>IF(ISNUMBER(SEARCH("heatDry",$AY1151)),"heatDry","")</f>
        <v/>
      </c>
      <c r="BH1151" s="2" t="str">
        <f>IF(AND(ISNUMBER(SEARCH("aerobic",$AW1151)),ISNUMBER(SEARCH("anaer",$AW1151))),"Combined Aer and Anaer.","")</f>
        <v/>
      </c>
    </row>
    <row r="1152" spans="1:60" x14ac:dyDescent="0.25">
      <c r="A1152" s="4">
        <v>1591</v>
      </c>
      <c r="B1152" t="s">
        <v>7482</v>
      </c>
      <c r="C1152">
        <v>81.7</v>
      </c>
      <c r="D1152">
        <v>1316.958775878519</v>
      </c>
      <c r="E1152">
        <v>1316.2929961229979</v>
      </c>
      <c r="F1152">
        <v>924.25785272302664</v>
      </c>
      <c r="G1152">
        <v>1734.9837540084061</v>
      </c>
      <c r="H1152">
        <v>-118.2678634168123</v>
      </c>
      <c r="I1152">
        <v>-120.5642901804333</v>
      </c>
      <c r="J1152">
        <v>-136.2244563458276</v>
      </c>
      <c r="K1152">
        <v>-94.808657420144542</v>
      </c>
      <c r="L1152">
        <v>52.772722939979673</v>
      </c>
      <c r="M1152">
        <v>52.529366383647371</v>
      </c>
      <c r="N1152">
        <v>51.723819481888107</v>
      </c>
      <c r="O1152">
        <v>54.48221877420719</v>
      </c>
      <c r="P1152">
        <v>1.913525070867135</v>
      </c>
      <c r="Q1152">
        <v>1.934275904087231</v>
      </c>
      <c r="R1152">
        <v>1.591337158106517</v>
      </c>
      <c r="S1152">
        <v>2.1812481264336561</v>
      </c>
      <c r="T1152">
        <v>208126.7267746827</v>
      </c>
      <c r="U1152">
        <v>208126.57283815101</v>
      </c>
      <c r="V1152">
        <v>207988.7076943219</v>
      </c>
      <c r="W1152">
        <v>208265.69980714619</v>
      </c>
      <c r="X1152">
        <v>14503.6662410424</v>
      </c>
      <c r="Y1152">
        <v>14564.701499160279</v>
      </c>
      <c r="Z1152">
        <v>14053.44771151715</v>
      </c>
      <c r="AA1152">
        <v>14793.36623403691</v>
      </c>
      <c r="AB1152">
        <v>2753.256445831089</v>
      </c>
      <c r="AC1152">
        <v>2720.2485564346821</v>
      </c>
      <c r="AD1152">
        <v>2310.5758690548741</v>
      </c>
      <c r="AE1152">
        <v>3271.9791934371492</v>
      </c>
      <c r="AF1152">
        <v>63.302010765517338</v>
      </c>
      <c r="AG1152">
        <v>63.00987870801314</v>
      </c>
      <c r="AH1152">
        <v>62.044286880977879</v>
      </c>
      <c r="AI1152">
        <v>65.352420092714027</v>
      </c>
      <c r="AJ1152">
        <v>0.54977646043229433</v>
      </c>
      <c r="AK1152">
        <v>0.54977647995107481</v>
      </c>
      <c r="AL1152">
        <v>0.5497719843290414</v>
      </c>
      <c r="AM1152">
        <v>0.54978091068351953</v>
      </c>
      <c r="AN1152">
        <v>0.98776510244666971</v>
      </c>
      <c r="AO1152">
        <v>0.98776510244666949</v>
      </c>
      <c r="AP1152">
        <v>0.98776510244666949</v>
      </c>
      <c r="AQ1152">
        <v>0.98776510244666949</v>
      </c>
      <c r="AR1152">
        <v>13.31246120560183</v>
      </c>
      <c r="AS1152">
        <v>13.31246120560183</v>
      </c>
      <c r="AT1152">
        <v>13.31246120560183</v>
      </c>
      <c r="AU1152">
        <v>13.31246120560183</v>
      </c>
      <c r="AV1152" t="str">
        <f>VLOOKUP(Sheet1[[#This Row],[NPDES ID2]],Combined_Sheet__Major_Only___2[[NPDES ID2]:[ECHO BFR]],3,FALSE)</f>
        <v>TN</v>
      </c>
      <c r="AW1152" t="s">
        <v>41</v>
      </c>
      <c r="AX1152" t="str">
        <f>VLOOKUP(Sheet1[[#This Row],[NPDES ID2]],Combined_Sheet__Major_Only___2[[NPDES ID2]:[ECHO BFR]],27,FALSE)</f>
        <v>-</v>
      </c>
      <c r="AY1152" t="str">
        <f>VLOOKUP(Sheet1[[#This Row],[NPDES ID2]],Combined_Sheet__Major_Only___2[[NPDES ID2]:[ECHO BFR]],28,FALSE)</f>
        <v>-</v>
      </c>
      <c r="AZ1152" t="str">
        <f>VLOOKUP(Sheet1[[#This Row],[NPDES ID2]],Combined_Sheet__Major_Only___2[[NPDES ID2]:[ECHO BFR]],29,FALSE)</f>
        <v>-</v>
      </c>
      <c r="BA1152">
        <f>VLOOKUP(Sheet1[[#This Row],[NPDES ID2]],Combined_Sheet__Major_Only___2[[NPDES ID2]:[ECHO BFR]],17,FALSE)</f>
        <v>36.430129999999998</v>
      </c>
      <c r="BB1152">
        <f>VLOOKUP(Sheet1[[#This Row],[NPDES ID2]],Combined_Sheet__Major_Only___2[[NPDES ID2]:[ECHO BFR]],18,FALSE)</f>
        <v>-81.802520000000001</v>
      </c>
      <c r="BC1152" t="str">
        <f>IF(ISNUMBER(SEARCH("aerobic",$AW1152)),"aerobic","")</f>
        <v>aerobic</v>
      </c>
      <c r="BD1152" t="str">
        <f>IF(ISNUMBER(SEARCH("anaer",$AW1152)),"anaer","")</f>
        <v/>
      </c>
      <c r="BE1152" t="str">
        <f>IF(ISNUMBER(SEARCH("thickening",$AZ1152)),"thickening","")</f>
        <v/>
      </c>
      <c r="BF1152" s="3" t="str">
        <f>IF(ISNUMBER(SEARCH("airDry",$AW1152)),"airDry","")</f>
        <v/>
      </c>
      <c r="BG1152" s="3" t="str">
        <f>IF(ISNUMBER(SEARCH("heatDry",$AY1152)),"heatDry","")</f>
        <v/>
      </c>
      <c r="BH1152" s="3" t="str">
        <f>IF(AND(ISNUMBER(SEARCH("aerobic",$AW1152)),ISNUMBER(SEARCH("anaer",$AW1152))),"Combined Aer and Anaer.","")</f>
        <v/>
      </c>
    </row>
    <row r="1153" spans="1:60" x14ac:dyDescent="0.25">
      <c r="A1153" s="4">
        <v>2209</v>
      </c>
      <c r="B1153" t="s">
        <v>10354</v>
      </c>
      <c r="C1153">
        <v>632.23</v>
      </c>
      <c r="D1153">
        <v>391.18174500795197</v>
      </c>
      <c r="E1153">
        <v>390.34133374124877</v>
      </c>
      <c r="F1153">
        <v>313.70307646359078</v>
      </c>
      <c r="G1153">
        <v>465.7571727557069</v>
      </c>
      <c r="H1153">
        <v>-125.6349629759336</v>
      </c>
      <c r="I1153">
        <v>-128.2492792180316</v>
      </c>
      <c r="J1153">
        <v>-144.3910072976033</v>
      </c>
      <c r="K1153">
        <v>-102.91395064280709</v>
      </c>
      <c r="L1153">
        <v>384.91512927664968</v>
      </c>
      <c r="M1153">
        <v>382.84915203774898</v>
      </c>
      <c r="N1153">
        <v>375.99426219888181</v>
      </c>
      <c r="O1153">
        <v>399.44881952674012</v>
      </c>
      <c r="P1153">
        <v>14.85531721149844</v>
      </c>
      <c r="Q1153">
        <v>15.00068180419291</v>
      </c>
      <c r="R1153">
        <v>12.451030230340409</v>
      </c>
      <c r="S1153">
        <v>16.942663988744311</v>
      </c>
      <c r="T1153">
        <v>209570.35276959359</v>
      </c>
      <c r="U1153">
        <v>209570.19777466479</v>
      </c>
      <c r="V1153">
        <v>209431.3847332951</v>
      </c>
      <c r="W1153">
        <v>209710.2813169322</v>
      </c>
      <c r="X1153">
        <v>15496.080447862751</v>
      </c>
      <c r="Y1153">
        <v>15572.208144509999</v>
      </c>
      <c r="Z1153">
        <v>14935.90561463051</v>
      </c>
      <c r="AA1153">
        <v>15857.30188716693</v>
      </c>
      <c r="AB1153">
        <v>2543.7398310036938</v>
      </c>
      <c r="AC1153">
        <v>2517.7491152752082</v>
      </c>
      <c r="AD1153">
        <v>2185.407521612427</v>
      </c>
      <c r="AE1153">
        <v>2945.4236792028678</v>
      </c>
      <c r="AF1153">
        <v>59.668720885611911</v>
      </c>
      <c r="AG1153">
        <v>59.346851924283058</v>
      </c>
      <c r="AH1153">
        <v>58.28915343263408</v>
      </c>
      <c r="AI1153">
        <v>61.920476390342863</v>
      </c>
      <c r="AJ1153">
        <v>0.50542113095523655</v>
      </c>
      <c r="AK1153">
        <v>0.50542126885221128</v>
      </c>
      <c r="AL1153">
        <v>0.50538934046533279</v>
      </c>
      <c r="AM1153">
        <v>0.5054527398226617</v>
      </c>
      <c r="AN1153">
        <v>0.98784791361230573</v>
      </c>
      <c r="AO1153">
        <v>0.98784791361230584</v>
      </c>
      <c r="AP1153">
        <v>0.98784791361230584</v>
      </c>
      <c r="AQ1153">
        <v>0.98784791361230584</v>
      </c>
      <c r="AR1153">
        <v>13.64978528433231</v>
      </c>
      <c r="AS1153">
        <v>13.64978528433231</v>
      </c>
      <c r="AT1153">
        <v>13.64978528433231</v>
      </c>
      <c r="AU1153">
        <v>13.64978528433231</v>
      </c>
      <c r="AV1153" t="str">
        <f>VLOOKUP(Sheet1[[#This Row],[NPDES ID2]],Combined_Sheet__Major_Only___2[[NPDES ID2]:[ECHO BFR]],3,FALSE)</f>
        <v>KS</v>
      </c>
      <c r="AW1153" t="s">
        <v>41</v>
      </c>
      <c r="AX1153" t="str">
        <f>VLOOKUP(Sheet1[[#This Row],[NPDES ID2]],Combined_Sheet__Major_Only___2[[NPDES ID2]:[ECHO BFR]],27,FALSE)</f>
        <v>-</v>
      </c>
      <c r="AY1153" t="str">
        <f>VLOOKUP(Sheet1[[#This Row],[NPDES ID2]],Combined_Sheet__Major_Only___2[[NPDES ID2]:[ECHO BFR]],28,FALSE)</f>
        <v>-</v>
      </c>
      <c r="AZ1153" t="str">
        <f>VLOOKUP(Sheet1[[#This Row],[NPDES ID2]],Combined_Sheet__Major_Only___2[[NPDES ID2]:[ECHO BFR]],29,FALSE)</f>
        <v>preliminaryOps</v>
      </c>
      <c r="BA1153">
        <f>VLOOKUP(Sheet1[[#This Row],[NPDES ID2]],Combined_Sheet__Major_Only___2[[NPDES ID2]:[ECHO BFR]],17,FALSE)</f>
        <v>39.560720000000003</v>
      </c>
      <c r="BB1153">
        <f>VLOOKUP(Sheet1[[#This Row],[NPDES ID2]],Combined_Sheet__Major_Only___2[[NPDES ID2]:[ECHO BFR]],18,FALSE)</f>
        <v>-95.145359999999997</v>
      </c>
      <c r="BC1153" t="str">
        <f>IF(ISNUMBER(SEARCH("aerobic",$AW1153)),"aerobic","")</f>
        <v>aerobic</v>
      </c>
      <c r="BD1153" t="str">
        <f>IF(ISNUMBER(SEARCH("anaer",$AW1153)),"anaer","")</f>
        <v/>
      </c>
      <c r="BE1153" t="str">
        <f>IF(ISNUMBER(SEARCH("thickening",$AZ1153)),"thickening","")</f>
        <v/>
      </c>
      <c r="BF1153" s="3" t="str">
        <f>IF(ISNUMBER(SEARCH("airDry",$AW1153)),"airDry","")</f>
        <v/>
      </c>
      <c r="BG1153" s="3" t="str">
        <f>IF(ISNUMBER(SEARCH("heatDry",$AY1153)),"heatDry","")</f>
        <v/>
      </c>
      <c r="BH1153" s="3" t="str">
        <f>IF(AND(ISNUMBER(SEARCH("aerobic",$AW1153)),ISNUMBER(SEARCH("anaer",$AW1153))),"Combined Aer and Anaer.","")</f>
        <v/>
      </c>
    </row>
    <row r="1154" spans="1:60" x14ac:dyDescent="0.25">
      <c r="A1154" s="4">
        <v>1593</v>
      </c>
      <c r="B1154" t="s">
        <v>7489</v>
      </c>
      <c r="C1154">
        <v>81.430000000000007</v>
      </c>
      <c r="D1154">
        <v>1301.4163277417069</v>
      </c>
      <c r="E1154">
        <v>1300.711902965149</v>
      </c>
      <c r="F1154">
        <v>913.31553022126252</v>
      </c>
      <c r="G1154">
        <v>1714.1212559626761</v>
      </c>
      <c r="H1154">
        <v>-116.3908552653171</v>
      </c>
      <c r="I1154">
        <v>-118.7209904271793</v>
      </c>
      <c r="J1154">
        <v>-134.38254835725019</v>
      </c>
      <c r="K1154">
        <v>-92.832545963701435</v>
      </c>
      <c r="L1154">
        <v>53.38520828369915</v>
      </c>
      <c r="M1154">
        <v>53.1488896679992</v>
      </c>
      <c r="N1154">
        <v>52.366636135380162</v>
      </c>
      <c r="O1154">
        <v>55.045269222000421</v>
      </c>
      <c r="P1154">
        <v>1.9055391459190389</v>
      </c>
      <c r="Q1154">
        <v>1.9294115553115661</v>
      </c>
      <c r="R1154">
        <v>1.581458512326392</v>
      </c>
      <c r="S1154">
        <v>2.1704072163122579</v>
      </c>
      <c r="T1154">
        <v>209961.6467269623</v>
      </c>
      <c r="U1154">
        <v>209961.49144515561</v>
      </c>
      <c r="V1154">
        <v>209822.42147672779</v>
      </c>
      <c r="W1154">
        <v>210101.83426603291</v>
      </c>
      <c r="X1154">
        <v>14415.545570936791</v>
      </c>
      <c r="Y1154">
        <v>14473.644625923051</v>
      </c>
      <c r="Z1154">
        <v>13985.955326720759</v>
      </c>
      <c r="AA1154">
        <v>14691.89894071964</v>
      </c>
      <c r="AB1154">
        <v>2492.494860949917</v>
      </c>
      <c r="AC1154">
        <v>2468.5892838207001</v>
      </c>
      <c r="AD1154">
        <v>2124.8978701981082</v>
      </c>
      <c r="AE1154">
        <v>2918.6295102798849</v>
      </c>
      <c r="AF1154">
        <v>64.249019035015394</v>
      </c>
      <c r="AG1154">
        <v>63.964389539019329</v>
      </c>
      <c r="AH1154">
        <v>63.023626947776421</v>
      </c>
      <c r="AI1154">
        <v>66.246732836538243</v>
      </c>
      <c r="AJ1154">
        <v>0.56134648830994038</v>
      </c>
      <c r="AK1154">
        <v>0.56134650791821517</v>
      </c>
      <c r="AL1154">
        <v>0.56134199174044552</v>
      </c>
      <c r="AM1154">
        <v>0.56135095890852948</v>
      </c>
      <c r="AN1154">
        <v>0.9878701667798474</v>
      </c>
      <c r="AO1154">
        <v>0.98787016677984729</v>
      </c>
      <c r="AP1154">
        <v>0.98787016677984729</v>
      </c>
      <c r="AQ1154">
        <v>0.98787016677984729</v>
      </c>
      <c r="AR1154">
        <v>14.253824417355469</v>
      </c>
      <c r="AS1154">
        <v>14.25382441735548</v>
      </c>
      <c r="AT1154">
        <v>14.25382441735548</v>
      </c>
      <c r="AU1154">
        <v>14.25382441735548</v>
      </c>
      <c r="AV1154" t="str">
        <f>VLOOKUP(Sheet1[[#This Row],[NPDES ID2]],Combined_Sheet__Major_Only___2[[NPDES ID2]:[ECHO BFR]],3,FALSE)</f>
        <v>TX</v>
      </c>
      <c r="AW1154" t="s">
        <v>41</v>
      </c>
      <c r="AX1154" t="str">
        <f>VLOOKUP(Sheet1[[#This Row],[NPDES ID2]],Combined_Sheet__Major_Only___2[[NPDES ID2]:[ECHO BFR]],27,FALSE)</f>
        <v>-</v>
      </c>
      <c r="AY1154" t="str">
        <f>VLOOKUP(Sheet1[[#This Row],[NPDES ID2]],Combined_Sheet__Major_Only___2[[NPDES ID2]:[ECHO BFR]],28,FALSE)</f>
        <v>-</v>
      </c>
      <c r="AZ1154" t="str">
        <f>VLOOKUP(Sheet1[[#This Row],[NPDES ID2]],Combined_Sheet__Major_Only___2[[NPDES ID2]:[ECHO BFR]],29,FALSE)</f>
        <v>-</v>
      </c>
      <c r="BA1154">
        <f>VLOOKUP(Sheet1[[#This Row],[NPDES ID2]],Combined_Sheet__Major_Only___2[[NPDES ID2]:[ECHO BFR]],17,FALSE)</f>
        <v>29.801500000000001</v>
      </c>
      <c r="BB1154">
        <f>VLOOKUP(Sheet1[[#This Row],[NPDES ID2]],Combined_Sheet__Major_Only___2[[NPDES ID2]:[ECHO BFR]],18,FALSE)</f>
        <v>-95.115167</v>
      </c>
      <c r="BC1154" t="str">
        <f>IF(ISNUMBER(SEARCH("aerobic",$AW1154)),"aerobic","")</f>
        <v>aerobic</v>
      </c>
      <c r="BD1154" t="str">
        <f>IF(ISNUMBER(SEARCH("anaer",$AW1154)),"anaer","")</f>
        <v/>
      </c>
      <c r="BE1154" t="str">
        <f>IF(ISNUMBER(SEARCH("thickening",$AZ1154)),"thickening","")</f>
        <v/>
      </c>
      <c r="BF1154" s="3" t="str">
        <f>IF(ISNUMBER(SEARCH("airDry",$AW1154)),"airDry","")</f>
        <v/>
      </c>
      <c r="BG1154" s="3" t="str">
        <f>IF(ISNUMBER(SEARCH("heatDry",$AY1154)),"heatDry","")</f>
        <v/>
      </c>
      <c r="BH1154" s="3" t="str">
        <f>IF(AND(ISNUMBER(SEARCH("aerobic",$AW1154)),ISNUMBER(SEARCH("anaer",$AW1154))),"Combined Aer and Anaer.","")</f>
        <v/>
      </c>
    </row>
    <row r="1155" spans="1:60" x14ac:dyDescent="0.25">
      <c r="A1155" s="4">
        <v>0</v>
      </c>
      <c r="B1155" t="s">
        <v>34</v>
      </c>
      <c r="C1155">
        <v>1955</v>
      </c>
      <c r="D1155">
        <v>521.31582337466398</v>
      </c>
      <c r="E1155">
        <v>523.63226547212957</v>
      </c>
      <c r="F1155">
        <v>444.26844531261162</v>
      </c>
      <c r="G1155">
        <v>604.80502379795803</v>
      </c>
      <c r="H1155">
        <v>-116.2350400725558</v>
      </c>
      <c r="I1155">
        <v>-118.5539493748132</v>
      </c>
      <c r="J1155">
        <v>-134.47914324177569</v>
      </c>
      <c r="K1155">
        <v>-93.356969065744607</v>
      </c>
      <c r="L1155">
        <v>1270.6415439666259</v>
      </c>
      <c r="M1155">
        <v>1264.9119799604559</v>
      </c>
      <c r="N1155">
        <v>1245.771777696345</v>
      </c>
      <c r="O1155">
        <v>1311.1150261920311</v>
      </c>
      <c r="P1155">
        <v>45.762031193466491</v>
      </c>
      <c r="Q1155">
        <v>46.289594063256587</v>
      </c>
      <c r="R1155">
        <v>38.029787422765018</v>
      </c>
      <c r="S1155">
        <v>52.157921622823046</v>
      </c>
      <c r="T1155">
        <v>210870.26895500481</v>
      </c>
      <c r="U1155">
        <v>210870.1130070402</v>
      </c>
      <c r="V1155">
        <v>210730.44642925609</v>
      </c>
      <c r="W1155">
        <v>211011.05789780329</v>
      </c>
      <c r="X1155">
        <v>14604.01217571533</v>
      </c>
      <c r="Y1155">
        <v>14664.14481566898</v>
      </c>
      <c r="Z1155">
        <v>14158.23242903414</v>
      </c>
      <c r="AA1155">
        <v>14891.26695897159</v>
      </c>
      <c r="AB1155">
        <v>2668.8737655795012</v>
      </c>
      <c r="AC1155">
        <v>2639.70179199824</v>
      </c>
      <c r="AD1155">
        <v>2254.6752622055328</v>
      </c>
      <c r="AE1155">
        <v>3152.49633200574</v>
      </c>
      <c r="AF1155">
        <v>63.708577739819162</v>
      </c>
      <c r="AG1155">
        <v>63.415975428733987</v>
      </c>
      <c r="AH1155">
        <v>62.472703662942791</v>
      </c>
      <c r="AI1155">
        <v>65.733831076216603</v>
      </c>
      <c r="AJ1155">
        <v>0.55474319933215122</v>
      </c>
      <c r="AK1155">
        <v>0.55474366324257951</v>
      </c>
      <c r="AL1155">
        <v>0.55463486214860924</v>
      </c>
      <c r="AM1155">
        <v>0.55485093393758433</v>
      </c>
      <c r="AN1155">
        <v>0.98792152774912079</v>
      </c>
      <c r="AO1155">
        <v>0.98792152774912056</v>
      </c>
      <c r="AP1155">
        <v>0.98792152774912056</v>
      </c>
      <c r="AQ1155">
        <v>0.98792152774912056</v>
      </c>
      <c r="AR1155">
        <v>13.689071241256981</v>
      </c>
      <c r="AS1155">
        <v>13.689071241256981</v>
      </c>
      <c r="AT1155">
        <v>13.689071241256981</v>
      </c>
      <c r="AU1155">
        <v>13.689071241256981</v>
      </c>
      <c r="AV1155" t="str">
        <f>VLOOKUP(Sheet1[[#This Row],[NPDES ID2]],Combined_Sheet__Major_Only___2[[NPDES ID2]:[ECHO BFR]],3,FALSE)</f>
        <v>CA</v>
      </c>
      <c r="AW1155" t="s">
        <v>41</v>
      </c>
      <c r="AX1155" t="str">
        <f>VLOOKUP(Sheet1[[#This Row],[NPDES ID2]],Combined_Sheet__Major_Only___2[[NPDES ID2]:[ECHO BFR]],27,FALSE)</f>
        <v>methaneBioCaptureRecover</v>
      </c>
      <c r="AY1155" t="str">
        <f>VLOOKUP(Sheet1[[#This Row],[NPDES ID2]],Combined_Sheet__Major_Only___2[[NPDES ID2]:[ECHO BFR]],28,FALSE)</f>
        <v>highTempCompost</v>
      </c>
      <c r="AZ1155" t="str">
        <f>VLOOKUP(Sheet1[[#This Row],[NPDES ID2]],Combined_Sheet__Major_Only___2[[NPDES ID2]:[ECHO BFR]],29,FALSE)</f>
        <v>preliminaryOps</v>
      </c>
      <c r="BA1155">
        <f>VLOOKUP(Sheet1[[#This Row],[NPDES ID2]],Combined_Sheet__Major_Only___2[[NPDES ID2]:[ECHO BFR]],17,FALSE)</f>
        <v>34.081958999999998</v>
      </c>
      <c r="BB1155">
        <f>VLOOKUP(Sheet1[[#This Row],[NPDES ID2]],Combined_Sheet__Major_Only___2[[NPDES ID2]:[ECHO BFR]],18,FALSE)</f>
        <v>-118.708687</v>
      </c>
      <c r="BC1155" t="str">
        <f>IF(ISNUMBER(SEARCH("aerobic",$AW1155)),"aerobic","")</f>
        <v>aerobic</v>
      </c>
      <c r="BD1155" t="str">
        <f>IF(ISNUMBER(SEARCH("anaer",$AW1155)),"anaer","")</f>
        <v/>
      </c>
      <c r="BE1155" t="str">
        <f>IF(ISNUMBER(SEARCH("thickening",$AZ1155)),"thickening","")</f>
        <v/>
      </c>
      <c r="BF1155" s="2" t="str">
        <f>IF(ISNUMBER(SEARCH("airDry",$AW1155)),"airDry","")</f>
        <v/>
      </c>
      <c r="BG1155" s="2" t="str">
        <f>IF(ISNUMBER(SEARCH("heatDry",$AY1155)),"heatDry","")</f>
        <v/>
      </c>
      <c r="BH1155" s="2" t="str">
        <f>IF(AND(ISNUMBER(SEARCH("aerobic",$AW1155)),ISNUMBER(SEARCH("anaer",$AW1155))),"Combined Aer and Anaer.","")</f>
        <v/>
      </c>
    </row>
    <row r="1156" spans="1:60" x14ac:dyDescent="0.25">
      <c r="A1156" s="4">
        <v>1927</v>
      </c>
      <c r="B1156" t="s">
        <v>9092</v>
      </c>
      <c r="C1156">
        <v>3017.68</v>
      </c>
      <c r="D1156">
        <v>699.54821151334397</v>
      </c>
      <c r="E1156">
        <v>699.13621082121699</v>
      </c>
      <c r="F1156">
        <v>584.22187760505335</v>
      </c>
      <c r="G1156">
        <v>819.09585422171153</v>
      </c>
      <c r="H1156">
        <v>-113.22469374837669</v>
      </c>
      <c r="I1156">
        <v>-115.9935602245191</v>
      </c>
      <c r="J1156">
        <v>-131.88864978532561</v>
      </c>
      <c r="K1156">
        <v>-89.825478364315998</v>
      </c>
      <c r="L1156">
        <v>1998.39774760505</v>
      </c>
      <c r="M1156">
        <v>1989.8752437945029</v>
      </c>
      <c r="N1156">
        <v>1961.2417726448191</v>
      </c>
      <c r="O1156">
        <v>2058.8111032113811</v>
      </c>
      <c r="P1156">
        <v>70.549349620645074</v>
      </c>
      <c r="Q1156">
        <v>71.45255994503907</v>
      </c>
      <c r="R1156">
        <v>58.382284212485892</v>
      </c>
      <c r="S1156">
        <v>80.557954576555431</v>
      </c>
      <c r="T1156">
        <v>215191.9245053725</v>
      </c>
      <c r="U1156">
        <v>215191.76538897821</v>
      </c>
      <c r="V1156">
        <v>215049.26117410371</v>
      </c>
      <c r="W1156">
        <v>215335.57388860229</v>
      </c>
      <c r="X1156">
        <v>14626.42989141281</v>
      </c>
      <c r="Y1156">
        <v>14683.261694163</v>
      </c>
      <c r="Z1156">
        <v>14202.680429549329</v>
      </c>
      <c r="AA1156">
        <v>14899.67364475935</v>
      </c>
      <c r="AB1156">
        <v>2508.021572228055</v>
      </c>
      <c r="AC1156">
        <v>2485.0138219339992</v>
      </c>
      <c r="AD1156">
        <v>2141.5699340818892</v>
      </c>
      <c r="AE1156">
        <v>2934.6550315013578</v>
      </c>
      <c r="AF1156">
        <v>64.920561374816259</v>
      </c>
      <c r="AG1156">
        <v>64.635315231084888</v>
      </c>
      <c r="AH1156">
        <v>63.72692379460441</v>
      </c>
      <c r="AI1156">
        <v>66.876819844204448</v>
      </c>
      <c r="AJ1156">
        <v>0.56955305770451126</v>
      </c>
      <c r="AK1156">
        <v>0.56955378504037957</v>
      </c>
      <c r="AL1156">
        <v>0.5693814172805286</v>
      </c>
      <c r="AM1156">
        <v>0.56972376422981019</v>
      </c>
      <c r="AN1156">
        <v>0.98815997794589794</v>
      </c>
      <c r="AO1156">
        <v>0.98815997794589794</v>
      </c>
      <c r="AP1156">
        <v>0.98815997794589794</v>
      </c>
      <c r="AQ1156">
        <v>0.98815997794589794</v>
      </c>
      <c r="AR1156">
        <v>14.47313923981725</v>
      </c>
      <c r="AS1156">
        <v>14.47313923981725</v>
      </c>
      <c r="AT1156">
        <v>14.47313923981725</v>
      </c>
      <c r="AU1156">
        <v>14.47313923981725</v>
      </c>
      <c r="AV1156" t="str">
        <f>VLOOKUP(Sheet1[[#This Row],[NPDES ID2]],Combined_Sheet__Major_Only___2[[NPDES ID2]:[ECHO BFR]],3,FALSE)</f>
        <v>AR</v>
      </c>
      <c r="AW1156" t="s">
        <v>41</v>
      </c>
      <c r="AX1156" t="str">
        <f>VLOOKUP(Sheet1[[#This Row],[NPDES ID2]],Combined_Sheet__Major_Only___2[[NPDES ID2]:[ECHO BFR]],27,FALSE)</f>
        <v>-</v>
      </c>
      <c r="AY1156" t="str">
        <f>VLOOKUP(Sheet1[[#This Row],[NPDES ID2]],Combined_Sheet__Major_Only___2[[NPDES ID2]:[ECHO BFR]],28,FALSE)</f>
        <v>-</v>
      </c>
      <c r="AZ1156" t="str">
        <f>VLOOKUP(Sheet1[[#This Row],[NPDES ID2]],Combined_Sheet__Major_Only___2[[NPDES ID2]:[ECHO BFR]],29,FALSE)</f>
        <v>sludgeLagoon</v>
      </c>
      <c r="BA1156">
        <f>VLOOKUP(Sheet1[[#This Row],[NPDES ID2]],Combined_Sheet__Major_Only___2[[NPDES ID2]:[ECHO BFR]],17,FALSE)</f>
        <v>34.80368</v>
      </c>
      <c r="BB1156">
        <f>VLOOKUP(Sheet1[[#This Row],[NPDES ID2]],Combined_Sheet__Major_Only___2[[NPDES ID2]:[ECHO BFR]],18,FALSE)</f>
        <v>-92.20138</v>
      </c>
      <c r="BC1156" t="str">
        <f>IF(ISNUMBER(SEARCH("aerobic",$AW1156)),"aerobic","")</f>
        <v>aerobic</v>
      </c>
      <c r="BD1156" t="str">
        <f>IF(ISNUMBER(SEARCH("anaer",$AW1156)),"anaer","")</f>
        <v/>
      </c>
      <c r="BE1156" t="str">
        <f>IF(ISNUMBER(SEARCH("thickening",$AZ1156)),"thickening","")</f>
        <v/>
      </c>
      <c r="BF1156" s="3" t="str">
        <f>IF(ISNUMBER(SEARCH("airDry",$AW1156)),"airDry","")</f>
        <v/>
      </c>
      <c r="BG1156" s="3" t="str">
        <f>IF(ISNUMBER(SEARCH("heatDry",$AY1156)),"heatDry","")</f>
        <v/>
      </c>
      <c r="BH1156" s="3" t="str">
        <f>IF(AND(ISNUMBER(SEARCH("aerobic",$AW1156)),ISNUMBER(SEARCH("anaer",$AW1156))),"Combined Aer and Anaer.","")</f>
        <v/>
      </c>
    </row>
    <row r="1157" spans="1:60" x14ac:dyDescent="0.25">
      <c r="A1157" s="4">
        <v>1672</v>
      </c>
      <c r="B1157" t="s">
        <v>7850</v>
      </c>
      <c r="C1157">
        <v>55</v>
      </c>
      <c r="D1157">
        <v>1841.765391136558</v>
      </c>
      <c r="E1157">
        <v>1842.850280203055</v>
      </c>
      <c r="F1157">
        <v>1281.4052593471861</v>
      </c>
      <c r="G1157">
        <v>2432.9385742707868</v>
      </c>
      <c r="H1157">
        <v>-114.3125348086119</v>
      </c>
      <c r="I1157">
        <v>-116.71939927443201</v>
      </c>
      <c r="J1157">
        <v>-132.50651853766169</v>
      </c>
      <c r="K1157">
        <v>-90.630707223884542</v>
      </c>
      <c r="L1157">
        <v>36.669246932890239</v>
      </c>
      <c r="M1157">
        <v>36.514465253151627</v>
      </c>
      <c r="N1157">
        <v>36.002171687847323</v>
      </c>
      <c r="O1157">
        <v>37.756461031299359</v>
      </c>
      <c r="P1157">
        <v>1.285754262030758</v>
      </c>
      <c r="Q1157">
        <v>1.302171931702893</v>
      </c>
      <c r="R1157">
        <v>1.061723279033715</v>
      </c>
      <c r="S1157">
        <v>1.4699999277610949</v>
      </c>
      <c r="T1157">
        <v>215950.16137633889</v>
      </c>
      <c r="U1157">
        <v>215950.00170404179</v>
      </c>
      <c r="V1157">
        <v>215806.9996241609</v>
      </c>
      <c r="W1157">
        <v>216094.31262543399</v>
      </c>
      <c r="X1157">
        <v>14579.12385276074</v>
      </c>
      <c r="Y1157">
        <v>14634.979398009191</v>
      </c>
      <c r="Z1157">
        <v>14164.870315654111</v>
      </c>
      <c r="AA1157">
        <v>14845.550363656161</v>
      </c>
      <c r="AB1157">
        <v>2514.375875371637</v>
      </c>
      <c r="AC1157">
        <v>2491.306633407768</v>
      </c>
      <c r="AD1157">
        <v>2145.1722404494881</v>
      </c>
      <c r="AE1157">
        <v>2945.2366048022368</v>
      </c>
      <c r="AF1157">
        <v>65.338335859955777</v>
      </c>
      <c r="AG1157">
        <v>65.062387357118894</v>
      </c>
      <c r="AH1157">
        <v>64.15004188567066</v>
      </c>
      <c r="AI1157">
        <v>67.275449168009445</v>
      </c>
      <c r="AJ1157">
        <v>0.57465943451382961</v>
      </c>
      <c r="AK1157">
        <v>0.57465944830490523</v>
      </c>
      <c r="AL1157">
        <v>0.57465627270773778</v>
      </c>
      <c r="AM1157">
        <v>0.57466257804918397</v>
      </c>
      <c r="AN1157">
        <v>0.98820084668823593</v>
      </c>
      <c r="AO1157">
        <v>0.98820084668823605</v>
      </c>
      <c r="AP1157">
        <v>0.98820084668823605</v>
      </c>
      <c r="AQ1157">
        <v>0.98820084668823605</v>
      </c>
      <c r="AR1157">
        <v>14.51716027791233</v>
      </c>
      <c r="AS1157">
        <v>14.51716027791233</v>
      </c>
      <c r="AT1157">
        <v>14.51716027791233</v>
      </c>
      <c r="AU1157">
        <v>14.51716027791233</v>
      </c>
      <c r="AV1157" t="str">
        <f>VLOOKUP(Sheet1[[#This Row],[NPDES ID2]],Combined_Sheet__Major_Only___2[[NPDES ID2]:[ECHO BFR]],3,FALSE)</f>
        <v>GA</v>
      </c>
      <c r="AW1157" t="s">
        <v>41</v>
      </c>
      <c r="AX1157" t="str">
        <f>VLOOKUP(Sheet1[[#This Row],[NPDES ID2]],Combined_Sheet__Major_Only___2[[NPDES ID2]:[ECHO BFR]],27,FALSE)</f>
        <v>-</v>
      </c>
      <c r="AY1157" t="str">
        <f>VLOOKUP(Sheet1[[#This Row],[NPDES ID2]],Combined_Sheet__Major_Only___2[[NPDES ID2]:[ECHO BFR]],28,FALSE)</f>
        <v>-</v>
      </c>
      <c r="AZ1157" t="str">
        <f>VLOOKUP(Sheet1[[#This Row],[NPDES ID2]],Combined_Sheet__Major_Only___2[[NPDES ID2]:[ECHO BFR]],29,FALSE)</f>
        <v>-</v>
      </c>
      <c r="BA1157">
        <f>VLOOKUP(Sheet1[[#This Row],[NPDES ID2]],Combined_Sheet__Major_Only___2[[NPDES ID2]:[ECHO BFR]],17,FALSE)</f>
        <v>33.188434999999998</v>
      </c>
      <c r="BB1157">
        <f>VLOOKUP(Sheet1[[#This Row],[NPDES ID2]],Combined_Sheet__Major_Only___2[[NPDES ID2]:[ECHO BFR]],18,FALSE)</f>
        <v>-84.224333999999999</v>
      </c>
      <c r="BC1157" t="str">
        <f>IF(ISNUMBER(SEARCH("aerobic",$AW1157)),"aerobic","")</f>
        <v>aerobic</v>
      </c>
      <c r="BD1157" t="str">
        <f>IF(ISNUMBER(SEARCH("anaer",$AW1157)),"anaer","")</f>
        <v/>
      </c>
      <c r="BE1157" t="str">
        <f>IF(ISNUMBER(SEARCH("thickening",$AZ1157)),"thickening","")</f>
        <v/>
      </c>
      <c r="BF1157" s="2" t="str">
        <f>IF(ISNUMBER(SEARCH("airDry",$AW1157)),"airDry","")</f>
        <v/>
      </c>
      <c r="BG1157" s="2" t="str">
        <f>IF(ISNUMBER(SEARCH("heatDry",$AY1157)),"heatDry","")</f>
        <v/>
      </c>
      <c r="BH1157" s="2" t="str">
        <f>IF(AND(ISNUMBER(SEARCH("aerobic",$AW1157)),ISNUMBER(SEARCH("anaer",$AW1157))),"Combined Aer and Anaer.","")</f>
        <v/>
      </c>
    </row>
    <row r="1158" spans="1:60" x14ac:dyDescent="0.25">
      <c r="A1158" s="4">
        <v>1677</v>
      </c>
      <c r="B1158" t="s">
        <v>7872</v>
      </c>
      <c r="C1158">
        <v>53</v>
      </c>
      <c r="D1158">
        <v>2009.043184944285</v>
      </c>
      <c r="E1158">
        <v>2009.1554443146649</v>
      </c>
      <c r="F1158">
        <v>1396.634033113379</v>
      </c>
      <c r="G1158">
        <v>2656.9331807472449</v>
      </c>
      <c r="H1158">
        <v>-120.8818806933829</v>
      </c>
      <c r="I1158">
        <v>-123.23678813541019</v>
      </c>
      <c r="J1158">
        <v>-139.15051812975199</v>
      </c>
      <c r="K1158">
        <v>-97.542063680078499</v>
      </c>
      <c r="L1158">
        <v>33.550817594134237</v>
      </c>
      <c r="M1158">
        <v>33.387521340361083</v>
      </c>
      <c r="N1158">
        <v>32.847063571673893</v>
      </c>
      <c r="O1158">
        <v>34.697817433474903</v>
      </c>
      <c r="P1158">
        <v>1.2427674989335</v>
      </c>
      <c r="Q1158">
        <v>1.253449969010703</v>
      </c>
      <c r="R1158">
        <v>1.036327485425836</v>
      </c>
      <c r="S1158">
        <v>1.4181490687393279</v>
      </c>
      <c r="T1158">
        <v>217694.50781797661</v>
      </c>
      <c r="U1158">
        <v>217694.34686680869</v>
      </c>
      <c r="V1158">
        <v>217550.19943369369</v>
      </c>
      <c r="W1158">
        <v>217839.81362440041</v>
      </c>
      <c r="X1158">
        <v>15480.029259485549</v>
      </c>
      <c r="Y1158">
        <v>15548.967052813799</v>
      </c>
      <c r="Z1158">
        <v>14973.000609338071</v>
      </c>
      <c r="AA1158">
        <v>15806.42855888243</v>
      </c>
      <c r="AB1158">
        <v>2508.5129434148721</v>
      </c>
      <c r="AC1158">
        <v>2485.622542325154</v>
      </c>
      <c r="AD1158">
        <v>2158.2504271551211</v>
      </c>
      <c r="AE1158">
        <v>2904.0228850369072</v>
      </c>
      <c r="AF1158">
        <v>62.0377353945496</v>
      </c>
      <c r="AG1158">
        <v>61.735647230582707</v>
      </c>
      <c r="AH1158">
        <v>60.736741851574429</v>
      </c>
      <c r="AI1158">
        <v>64.158507566092837</v>
      </c>
      <c r="AJ1158">
        <v>0.53433582579030936</v>
      </c>
      <c r="AK1158">
        <v>0.53433583828256492</v>
      </c>
      <c r="AL1158">
        <v>0.53433296179689183</v>
      </c>
      <c r="AM1158">
        <v>0.53433867323345829</v>
      </c>
      <c r="AN1158">
        <v>0.9882938037540806</v>
      </c>
      <c r="AO1158">
        <v>0.98829380375408105</v>
      </c>
      <c r="AP1158">
        <v>0.98829380375408105</v>
      </c>
      <c r="AQ1158">
        <v>0.98829380375408105</v>
      </c>
      <c r="AR1158">
        <v>14.30223542592176</v>
      </c>
      <c r="AS1158">
        <v>14.30223542592177</v>
      </c>
      <c r="AT1158">
        <v>14.30223542592177</v>
      </c>
      <c r="AU1158">
        <v>14.30223542592177</v>
      </c>
      <c r="AV1158" t="str">
        <f>VLOOKUP(Sheet1[[#This Row],[NPDES ID2]],Combined_Sheet__Major_Only___2[[NPDES ID2]:[ECHO BFR]],3,FALSE)</f>
        <v>TN</v>
      </c>
      <c r="AW1158" t="s">
        <v>41</v>
      </c>
      <c r="AX1158" t="str">
        <f>VLOOKUP(Sheet1[[#This Row],[NPDES ID2]],Combined_Sheet__Major_Only___2[[NPDES ID2]:[ECHO BFR]],27,FALSE)</f>
        <v>-</v>
      </c>
      <c r="AY1158" t="str">
        <f>VLOOKUP(Sheet1[[#This Row],[NPDES ID2]],Combined_Sheet__Major_Only___2[[NPDES ID2]:[ECHO BFR]],28,FALSE)</f>
        <v>-</v>
      </c>
      <c r="AZ1158" t="str">
        <f>VLOOKUP(Sheet1[[#This Row],[NPDES ID2]],Combined_Sheet__Major_Only___2[[NPDES ID2]:[ECHO BFR]],29,FALSE)</f>
        <v>-</v>
      </c>
      <c r="BA1158">
        <f>VLOOKUP(Sheet1[[#This Row],[NPDES ID2]],Combined_Sheet__Major_Only___2[[NPDES ID2]:[ECHO BFR]],17,FALSE)</f>
        <v>35.222974999999998</v>
      </c>
      <c r="BB1158">
        <f>VLOOKUP(Sheet1[[#This Row],[NPDES ID2]],Combined_Sheet__Major_Only___2[[NPDES ID2]:[ECHO BFR]],18,FALSE)</f>
        <v>-89.522953000000001</v>
      </c>
      <c r="BC1158" t="str">
        <f>IF(ISNUMBER(SEARCH("aerobic",$AW1158)),"aerobic","")</f>
        <v>aerobic</v>
      </c>
      <c r="BD1158" t="str">
        <f>IF(ISNUMBER(SEARCH("anaer",$AW1158)),"anaer","")</f>
        <v/>
      </c>
      <c r="BE1158" t="str">
        <f>IF(ISNUMBER(SEARCH("thickening",$AZ1158)),"thickening","")</f>
        <v/>
      </c>
      <c r="BF1158" s="3" t="str">
        <f>IF(ISNUMBER(SEARCH("airDry",$AW1158)),"airDry","")</f>
        <v/>
      </c>
      <c r="BG1158" s="3" t="str">
        <f>IF(ISNUMBER(SEARCH("heatDry",$AY1158)),"heatDry","")</f>
        <v/>
      </c>
      <c r="BH1158" s="3" t="str">
        <f>IF(AND(ISNUMBER(SEARCH("aerobic",$AW1158)),ISNUMBER(SEARCH("anaer",$AW1158))),"Combined Aer and Anaer.","")</f>
        <v/>
      </c>
    </row>
    <row r="1159" spans="1:60" x14ac:dyDescent="0.25">
      <c r="A1159" s="4">
        <v>1210</v>
      </c>
      <c r="B1159" t="s">
        <v>5801</v>
      </c>
      <c r="C1159">
        <v>242.92</v>
      </c>
      <c r="D1159">
        <v>559.04595143218205</v>
      </c>
      <c r="E1159">
        <v>561.23049269802118</v>
      </c>
      <c r="F1159">
        <v>415.75584916995928</v>
      </c>
      <c r="G1159">
        <v>721.14727436928467</v>
      </c>
      <c r="H1159">
        <v>-121.902209708454</v>
      </c>
      <c r="I1159">
        <v>-124.3422367597297</v>
      </c>
      <c r="J1159">
        <v>-140.27174399728739</v>
      </c>
      <c r="K1159">
        <v>-98.740553936633134</v>
      </c>
      <c r="L1159">
        <v>152.41716690306669</v>
      </c>
      <c r="M1159">
        <v>151.65836790543341</v>
      </c>
      <c r="N1159">
        <v>149.14469651432029</v>
      </c>
      <c r="O1159">
        <v>157.74996322130369</v>
      </c>
      <c r="P1159">
        <v>5.6987851586283664</v>
      </c>
      <c r="Q1159">
        <v>5.7432140322226477</v>
      </c>
      <c r="R1159">
        <v>4.7577947695900367</v>
      </c>
      <c r="S1159">
        <v>6.4967776813799016</v>
      </c>
      <c r="T1159">
        <v>218774.30200009179</v>
      </c>
      <c r="U1159">
        <v>218774.14025727089</v>
      </c>
      <c r="V1159">
        <v>218629.28382178731</v>
      </c>
      <c r="W1159">
        <v>218920.32250644959</v>
      </c>
      <c r="X1159">
        <v>15695.811868969209</v>
      </c>
      <c r="Y1159">
        <v>15767.389456678249</v>
      </c>
      <c r="Z1159">
        <v>15169.733855701201</v>
      </c>
      <c r="AA1159">
        <v>16034.610604469161</v>
      </c>
      <c r="AB1159">
        <v>2913.4001374199738</v>
      </c>
      <c r="AC1159">
        <v>2877.9721288564938</v>
      </c>
      <c r="AD1159">
        <v>2452.920624224083</v>
      </c>
      <c r="AE1159">
        <v>3444.0587115540202</v>
      </c>
      <c r="AF1159">
        <v>61.490645558924591</v>
      </c>
      <c r="AG1159">
        <v>61.183853226466091</v>
      </c>
      <c r="AH1159">
        <v>60.171791330905421</v>
      </c>
      <c r="AI1159">
        <v>63.641583753409172</v>
      </c>
      <c r="AJ1159">
        <v>0.52765624155353363</v>
      </c>
      <c r="AK1159">
        <v>0.52765629961242333</v>
      </c>
      <c r="AL1159">
        <v>0.52764290532893576</v>
      </c>
      <c r="AM1159">
        <v>0.52766950101450094</v>
      </c>
      <c r="AN1159">
        <v>0.988350616104825</v>
      </c>
      <c r="AO1159">
        <v>0.98835061610482511</v>
      </c>
      <c r="AP1159">
        <v>0.98835061610482511</v>
      </c>
      <c r="AQ1159">
        <v>0.98835061610482511</v>
      </c>
      <c r="AR1159">
        <v>13.09599573968152</v>
      </c>
      <c r="AS1159">
        <v>13.09599573968152</v>
      </c>
      <c r="AT1159">
        <v>13.09599573968152</v>
      </c>
      <c r="AU1159">
        <v>13.09599573968152</v>
      </c>
      <c r="AV1159" t="str">
        <f>VLOOKUP(Sheet1[[#This Row],[NPDES ID2]],Combined_Sheet__Major_Only___2[[NPDES ID2]:[ECHO BFR]],3,FALSE)</f>
        <v>MO</v>
      </c>
      <c r="AW1159" t="s">
        <v>41</v>
      </c>
      <c r="AX1159" t="str">
        <f>VLOOKUP(Sheet1[[#This Row],[NPDES ID2]],Combined_Sheet__Major_Only___2[[NPDES ID2]:[ECHO BFR]],27,FALSE)</f>
        <v>-</v>
      </c>
      <c r="AY1159" t="str">
        <f>VLOOKUP(Sheet1[[#This Row],[NPDES ID2]],Combined_Sheet__Major_Only___2[[NPDES ID2]:[ECHO BFR]],28,FALSE)</f>
        <v>-</v>
      </c>
      <c r="AZ1159" t="str">
        <f>VLOOKUP(Sheet1[[#This Row],[NPDES ID2]],Combined_Sheet__Major_Only___2[[NPDES ID2]:[ECHO BFR]],29,FALSE)</f>
        <v>-</v>
      </c>
      <c r="BA1159">
        <f>VLOOKUP(Sheet1[[#This Row],[NPDES ID2]],Combined_Sheet__Major_Only___2[[NPDES ID2]:[ECHO BFR]],17,FALSE)</f>
        <v>37.131086000000003</v>
      </c>
      <c r="BB1159">
        <f>VLOOKUP(Sheet1[[#This Row],[NPDES ID2]],Combined_Sheet__Major_Only___2[[NPDES ID2]:[ECHO BFR]],18,FALSE)</f>
        <v>-93.488587999999993</v>
      </c>
      <c r="BC1159" t="str">
        <f>IF(ISNUMBER(SEARCH("aerobic",$AW1159)),"aerobic","")</f>
        <v>aerobic</v>
      </c>
      <c r="BD1159" t="str">
        <f>IF(ISNUMBER(SEARCH("anaer",$AW1159)),"anaer","")</f>
        <v/>
      </c>
      <c r="BE1159" t="str">
        <f>IF(ISNUMBER(SEARCH("thickening",$AZ1159)),"thickening","")</f>
        <v/>
      </c>
      <c r="BF1159" s="2" t="str">
        <f>IF(ISNUMBER(SEARCH("airDry",$AW1159)),"airDry","")</f>
        <v/>
      </c>
      <c r="BG1159" s="2" t="str">
        <f>IF(ISNUMBER(SEARCH("heatDry",$AY1159)),"heatDry","")</f>
        <v/>
      </c>
      <c r="BH1159" s="2" t="str">
        <f>IF(AND(ISNUMBER(SEARCH("aerobic",$AW1159)),ISNUMBER(SEARCH("anaer",$AW1159))),"Combined Aer and Anaer.","")</f>
        <v/>
      </c>
    </row>
    <row r="1160" spans="1:60" x14ac:dyDescent="0.25">
      <c r="A1160" s="4">
        <v>1765</v>
      </c>
      <c r="B1160" t="s">
        <v>8262</v>
      </c>
      <c r="C1160">
        <v>19.440000000000001</v>
      </c>
      <c r="D1160">
        <v>5168.0199100964428</v>
      </c>
      <c r="E1160">
        <v>5149.2093279633027</v>
      </c>
      <c r="F1160">
        <v>3556.580533186821</v>
      </c>
      <c r="G1160">
        <v>6856.4767434507467</v>
      </c>
      <c r="H1160">
        <v>-117.6824005078185</v>
      </c>
      <c r="I1160">
        <v>-119.96709754377871</v>
      </c>
      <c r="J1160">
        <v>-135.5737178641906</v>
      </c>
      <c r="K1160">
        <v>-94.155227522590664</v>
      </c>
      <c r="L1160">
        <v>12.619009086398099</v>
      </c>
      <c r="M1160">
        <v>12.561585357867539</v>
      </c>
      <c r="N1160">
        <v>12.371560523545</v>
      </c>
      <c r="O1160">
        <v>13.022318186884389</v>
      </c>
      <c r="P1160">
        <v>0.4551837470325325</v>
      </c>
      <c r="Q1160">
        <v>0.46037338775485359</v>
      </c>
      <c r="R1160">
        <v>0.37828559477291968</v>
      </c>
      <c r="S1160">
        <v>0.51872841951869308</v>
      </c>
      <c r="T1160">
        <v>219728.3056889679</v>
      </c>
      <c r="U1160">
        <v>219728.1432467174</v>
      </c>
      <c r="V1160">
        <v>219582.66040401091</v>
      </c>
      <c r="W1160">
        <v>219874.95763637681</v>
      </c>
      <c r="X1160">
        <v>15236.706592432971</v>
      </c>
      <c r="Y1160">
        <v>15299.934673557649</v>
      </c>
      <c r="Z1160">
        <v>14770.03735196946</v>
      </c>
      <c r="AA1160">
        <v>15536.94523433352</v>
      </c>
      <c r="AB1160">
        <v>2627.5198331194479</v>
      </c>
      <c r="AC1160">
        <v>2601.8798257501971</v>
      </c>
      <c r="AD1160">
        <v>2240.457261375474</v>
      </c>
      <c r="AE1160">
        <v>3074.0864336613072</v>
      </c>
      <c r="AF1160">
        <v>63.614488631006132</v>
      </c>
      <c r="AG1160">
        <v>63.324952091825907</v>
      </c>
      <c r="AH1160">
        <v>62.367172399443348</v>
      </c>
      <c r="AI1160">
        <v>65.647594691535588</v>
      </c>
      <c r="AJ1160">
        <v>0.55359375593974847</v>
      </c>
      <c r="AK1160">
        <v>0.55359376074019484</v>
      </c>
      <c r="AL1160">
        <v>0.55359265573918015</v>
      </c>
      <c r="AM1160">
        <v>0.55359484977831352</v>
      </c>
      <c r="AN1160">
        <v>0.98840035324312214</v>
      </c>
      <c r="AO1160">
        <v>0.98840035324312181</v>
      </c>
      <c r="AP1160">
        <v>0.98840035324312181</v>
      </c>
      <c r="AQ1160">
        <v>0.98840035324312181</v>
      </c>
      <c r="AR1160">
        <v>14.134835185060309</v>
      </c>
      <c r="AS1160">
        <v>14.134835185060309</v>
      </c>
      <c r="AT1160">
        <v>14.134835185060309</v>
      </c>
      <c r="AU1160">
        <v>14.134835185060309</v>
      </c>
      <c r="AV1160" t="str">
        <f>VLOOKUP(Sheet1[[#This Row],[NPDES ID2]],Combined_Sheet__Major_Only___2[[NPDES ID2]:[ECHO BFR]],3,FALSE)</f>
        <v>MO</v>
      </c>
      <c r="AW1160" t="s">
        <v>41</v>
      </c>
      <c r="AX1160" t="str">
        <f>VLOOKUP(Sheet1[[#This Row],[NPDES ID2]],Combined_Sheet__Major_Only___2[[NPDES ID2]:[ECHO BFR]],27,FALSE)</f>
        <v>-</v>
      </c>
      <c r="AY1160" t="str">
        <f>VLOOKUP(Sheet1[[#This Row],[NPDES ID2]],Combined_Sheet__Major_Only___2[[NPDES ID2]:[ECHO BFR]],28,FALSE)</f>
        <v>-</v>
      </c>
      <c r="AZ1160" t="str">
        <f>VLOOKUP(Sheet1[[#This Row],[NPDES ID2]],Combined_Sheet__Major_Only___2[[NPDES ID2]:[ECHO BFR]],29,FALSE)</f>
        <v>-</v>
      </c>
      <c r="BA1160">
        <f>VLOOKUP(Sheet1[[#This Row],[NPDES ID2]],Combined_Sheet__Major_Only___2[[NPDES ID2]:[ECHO BFR]],17,FALSE)</f>
        <v>37.835768000000002</v>
      </c>
      <c r="BB1160">
        <f>VLOOKUP(Sheet1[[#This Row],[NPDES ID2]],Combined_Sheet__Major_Only___2[[NPDES ID2]:[ECHO BFR]],18,FALSE)</f>
        <v>-92.197202000000004</v>
      </c>
      <c r="BC1160" t="str">
        <f>IF(ISNUMBER(SEARCH("aerobic",$AW1160)),"aerobic","")</f>
        <v>aerobic</v>
      </c>
      <c r="BD1160" t="str">
        <f>IF(ISNUMBER(SEARCH("anaer",$AW1160)),"anaer","")</f>
        <v/>
      </c>
      <c r="BE1160" t="str">
        <f>IF(ISNUMBER(SEARCH("thickening",$AZ1160)),"thickening","")</f>
        <v/>
      </c>
      <c r="BF1160" s="3" t="str">
        <f>IF(ISNUMBER(SEARCH("airDry",$AW1160)),"airDry","")</f>
        <v/>
      </c>
      <c r="BG1160" s="3" t="str">
        <f>IF(ISNUMBER(SEARCH("heatDry",$AY1160)),"heatDry","")</f>
        <v/>
      </c>
      <c r="BH1160" s="3" t="str">
        <f>IF(AND(ISNUMBER(SEARCH("aerobic",$AW1160)),ISNUMBER(SEARCH("anaer",$AW1160))),"Combined Aer and Anaer.","")</f>
        <v/>
      </c>
    </row>
    <row r="1161" spans="1:60" x14ac:dyDescent="0.25">
      <c r="A1161" s="4">
        <v>1588</v>
      </c>
      <c r="B1161" t="s">
        <v>7467</v>
      </c>
      <c r="C1161">
        <v>82</v>
      </c>
      <c r="D1161">
        <v>1408.1606245268979</v>
      </c>
      <c r="E1161">
        <v>1407.7166239141079</v>
      </c>
      <c r="F1161">
        <v>988.09163993681238</v>
      </c>
      <c r="G1161">
        <v>1857.4192589865179</v>
      </c>
      <c r="H1161">
        <v>-127.50274878881871</v>
      </c>
      <c r="I1161">
        <v>-129.89864891556061</v>
      </c>
      <c r="J1161">
        <v>-146.40962512167229</v>
      </c>
      <c r="K1161">
        <v>-104.52895259089129</v>
      </c>
      <c r="L1161">
        <v>49.380208444605373</v>
      </c>
      <c r="M1161">
        <v>49.107572795346329</v>
      </c>
      <c r="N1161">
        <v>48.205123638612442</v>
      </c>
      <c r="O1161">
        <v>51.29535930690777</v>
      </c>
      <c r="P1161">
        <v>1.927953802469645</v>
      </c>
      <c r="Q1161">
        <v>1.9447554055149401</v>
      </c>
      <c r="R1161">
        <v>1.618112796198909</v>
      </c>
      <c r="S1161">
        <v>2.201301101378804</v>
      </c>
      <c r="T1161">
        <v>220235.19796066321</v>
      </c>
      <c r="U1161">
        <v>220235.03514678369</v>
      </c>
      <c r="V1161">
        <v>220089.21947414789</v>
      </c>
      <c r="W1161">
        <v>220382.18541263309</v>
      </c>
      <c r="X1161">
        <v>16464.134288435642</v>
      </c>
      <c r="Y1161">
        <v>16547.22127249078</v>
      </c>
      <c r="Z1161">
        <v>15852.95232370178</v>
      </c>
      <c r="AA1161">
        <v>16858.250120032499</v>
      </c>
      <c r="AB1161">
        <v>3178.4017447003071</v>
      </c>
      <c r="AC1161">
        <v>3133.6581501579508</v>
      </c>
      <c r="AD1161">
        <v>2660.918883350917</v>
      </c>
      <c r="AE1161">
        <v>3774.137680118994</v>
      </c>
      <c r="AF1161">
        <v>59.015950254970868</v>
      </c>
      <c r="AG1161">
        <v>58.689894282532443</v>
      </c>
      <c r="AH1161">
        <v>57.612022227443497</v>
      </c>
      <c r="AI1161">
        <v>61.304643421278563</v>
      </c>
      <c r="AJ1161">
        <v>0.49745822638801879</v>
      </c>
      <c r="AK1161">
        <v>0.49745824528708887</v>
      </c>
      <c r="AL1161">
        <v>0.49745389216029529</v>
      </c>
      <c r="AM1161">
        <v>0.497462535585949</v>
      </c>
      <c r="AN1161">
        <v>0.98842660776564639</v>
      </c>
      <c r="AO1161">
        <v>0.98842660776564639</v>
      </c>
      <c r="AP1161">
        <v>0.98842660776564639</v>
      </c>
      <c r="AQ1161">
        <v>0.98842660776564639</v>
      </c>
      <c r="AR1161">
        <v>12.29491178835662</v>
      </c>
      <c r="AS1161">
        <v>12.294911788356631</v>
      </c>
      <c r="AT1161">
        <v>12.294911788356631</v>
      </c>
      <c r="AU1161">
        <v>12.294911788356631</v>
      </c>
      <c r="AV1161" t="str">
        <f>VLOOKUP(Sheet1[[#This Row],[NPDES ID2]],Combined_Sheet__Major_Only___2[[NPDES ID2]:[ECHO BFR]],3,FALSE)</f>
        <v>NC</v>
      </c>
      <c r="AW1161" t="s">
        <v>41</v>
      </c>
      <c r="AX1161" t="str">
        <f>VLOOKUP(Sheet1[[#This Row],[NPDES ID2]],Combined_Sheet__Major_Only___2[[NPDES ID2]:[ECHO BFR]],27,FALSE)</f>
        <v>-</v>
      </c>
      <c r="AY1161" t="str">
        <f>VLOOKUP(Sheet1[[#This Row],[NPDES ID2]],Combined_Sheet__Major_Only___2[[NPDES ID2]:[ECHO BFR]],28,FALSE)</f>
        <v>-</v>
      </c>
      <c r="AZ1161" t="str">
        <f>VLOOKUP(Sheet1[[#This Row],[NPDES ID2]],Combined_Sheet__Major_Only___2[[NPDES ID2]:[ECHO BFR]],29,FALSE)</f>
        <v>-</v>
      </c>
      <c r="BA1161">
        <f>VLOOKUP(Sheet1[[#This Row],[NPDES ID2]],Combined_Sheet__Major_Only___2[[NPDES ID2]:[ECHO BFR]],17,FALSE)</f>
        <v>35.235773000000002</v>
      </c>
      <c r="BB1161">
        <f>VLOOKUP(Sheet1[[#This Row],[NPDES ID2]],Combined_Sheet__Major_Only___2[[NPDES ID2]:[ECHO BFR]],18,FALSE)</f>
        <v>-80.268946</v>
      </c>
      <c r="BC1161" t="str">
        <f>IF(ISNUMBER(SEARCH("aerobic",$AW1161)),"aerobic","")</f>
        <v>aerobic</v>
      </c>
      <c r="BD1161" t="str">
        <f>IF(ISNUMBER(SEARCH("anaer",$AW1161)),"anaer","")</f>
        <v/>
      </c>
      <c r="BE1161" t="str">
        <f>IF(ISNUMBER(SEARCH("thickening",$AZ1161)),"thickening","")</f>
        <v/>
      </c>
      <c r="BF1161" s="2" t="str">
        <f>IF(ISNUMBER(SEARCH("airDry",$AW1161)),"airDry","")</f>
        <v/>
      </c>
      <c r="BG1161" s="2" t="str">
        <f>IF(ISNUMBER(SEARCH("heatDry",$AY1161)),"heatDry","")</f>
        <v/>
      </c>
      <c r="BH1161" s="2" t="str">
        <f>IF(AND(ISNUMBER(SEARCH("aerobic",$AW1161)),ISNUMBER(SEARCH("anaer",$AW1161))),"Combined Aer and Anaer.","")</f>
        <v/>
      </c>
    </row>
    <row r="1162" spans="1:60" x14ac:dyDescent="0.25">
      <c r="A1162" s="4">
        <v>1619</v>
      </c>
      <c r="B1162" t="s">
        <v>7605</v>
      </c>
      <c r="C1162">
        <v>73.89</v>
      </c>
      <c r="D1162">
        <v>1507.0852198612661</v>
      </c>
      <c r="E1162">
        <v>1506.6789787010821</v>
      </c>
      <c r="F1162">
        <v>1054.7498899653269</v>
      </c>
      <c r="G1162">
        <v>1988.927046556759</v>
      </c>
      <c r="H1162">
        <v>-123.8407207478739</v>
      </c>
      <c r="I1162">
        <v>-126.33338097850729</v>
      </c>
      <c r="J1162">
        <v>-142.44769126389619</v>
      </c>
      <c r="K1162">
        <v>-100.66914318700761</v>
      </c>
      <c r="L1162">
        <v>45.727469144841763</v>
      </c>
      <c r="M1162">
        <v>45.491531526850281</v>
      </c>
      <c r="N1162">
        <v>44.710582988653641</v>
      </c>
      <c r="O1162">
        <v>47.384797182343277</v>
      </c>
      <c r="P1162">
        <v>1.7347680151436711</v>
      </c>
      <c r="Q1162">
        <v>1.750640865707054</v>
      </c>
      <c r="R1162">
        <v>1.4509044679102969</v>
      </c>
      <c r="S1162">
        <v>1.9757257666725829</v>
      </c>
      <c r="T1162">
        <v>222520.58892000531</v>
      </c>
      <c r="U1162">
        <v>222520.4244305873</v>
      </c>
      <c r="V1162">
        <v>222373.10815012269</v>
      </c>
      <c r="W1162">
        <v>222669.08903873581</v>
      </c>
      <c r="X1162">
        <v>16186.292912081801</v>
      </c>
      <c r="Y1162">
        <v>16262.883134457261</v>
      </c>
      <c r="Z1162">
        <v>15624.43985038356</v>
      </c>
      <c r="AA1162">
        <v>16548.234618766201</v>
      </c>
      <c r="AB1162">
        <v>2506.094686264109</v>
      </c>
      <c r="AC1162">
        <v>2484.0252124732501</v>
      </c>
      <c r="AD1162">
        <v>2170.724946428702</v>
      </c>
      <c r="AE1162">
        <v>2879.629263112166</v>
      </c>
      <c r="AF1162">
        <v>60.648671091610979</v>
      </c>
      <c r="AG1162">
        <v>60.335548278406208</v>
      </c>
      <c r="AH1162">
        <v>59.300376190647768</v>
      </c>
      <c r="AI1162">
        <v>62.846646953744433</v>
      </c>
      <c r="AJ1162">
        <v>0.51737882470715402</v>
      </c>
      <c r="AK1162">
        <v>0.51737884183974159</v>
      </c>
      <c r="AL1162">
        <v>0.51737489601986175</v>
      </c>
      <c r="AM1162">
        <v>0.51738273070159868</v>
      </c>
      <c r="AN1162">
        <v>0.98854351878391677</v>
      </c>
      <c r="AO1162">
        <v>0.988543518783917</v>
      </c>
      <c r="AP1162">
        <v>0.988543518783917</v>
      </c>
      <c r="AQ1162">
        <v>0.988543518783917</v>
      </c>
      <c r="AR1162">
        <v>14.3737735688371</v>
      </c>
      <c r="AS1162">
        <v>14.3737735688371</v>
      </c>
      <c r="AT1162">
        <v>14.3737735688371</v>
      </c>
      <c r="AU1162">
        <v>14.3737735688371</v>
      </c>
      <c r="AV1162" t="str">
        <f>VLOOKUP(Sheet1[[#This Row],[NPDES ID2]],Combined_Sheet__Major_Only___2[[NPDES ID2]:[ECHO BFR]],3,FALSE)</f>
        <v>TX</v>
      </c>
      <c r="AW1162" t="s">
        <v>41</v>
      </c>
      <c r="AX1162" t="str">
        <f>VLOOKUP(Sheet1[[#This Row],[NPDES ID2]],Combined_Sheet__Major_Only___2[[NPDES ID2]:[ECHO BFR]],27,FALSE)</f>
        <v>-</v>
      </c>
      <c r="AY1162" t="str">
        <f>VLOOKUP(Sheet1[[#This Row],[NPDES ID2]],Combined_Sheet__Major_Only___2[[NPDES ID2]:[ECHO BFR]],28,FALSE)</f>
        <v>-</v>
      </c>
      <c r="AZ1162" t="str">
        <f>VLOOKUP(Sheet1[[#This Row],[NPDES ID2]],Combined_Sheet__Major_Only___2[[NPDES ID2]:[ECHO BFR]],29,FALSE)</f>
        <v>-</v>
      </c>
      <c r="BA1162">
        <f>VLOOKUP(Sheet1[[#This Row],[NPDES ID2]],Combined_Sheet__Major_Only___2[[NPDES ID2]:[ECHO BFR]],17,FALSE)</f>
        <v>29.746033000000001</v>
      </c>
      <c r="BB1162">
        <f>VLOOKUP(Sheet1[[#This Row],[NPDES ID2]],Combined_Sheet__Major_Only___2[[NPDES ID2]:[ECHO BFR]],18,FALSE)</f>
        <v>-95.465400000000002</v>
      </c>
      <c r="BC1162" t="str">
        <f>IF(ISNUMBER(SEARCH("aerobic",$AW1162)),"aerobic","")</f>
        <v>aerobic</v>
      </c>
      <c r="BD1162" t="str">
        <f>IF(ISNUMBER(SEARCH("anaer",$AW1162)),"anaer","")</f>
        <v/>
      </c>
      <c r="BE1162" t="str">
        <f>IF(ISNUMBER(SEARCH("thickening",$AZ1162)),"thickening","")</f>
        <v/>
      </c>
      <c r="BF1162" s="3" t="str">
        <f>IF(ISNUMBER(SEARCH("airDry",$AW1162)),"airDry","")</f>
        <v/>
      </c>
      <c r="BG1162" s="3" t="str">
        <f>IF(ISNUMBER(SEARCH("heatDry",$AY1162)),"heatDry","")</f>
        <v/>
      </c>
      <c r="BH1162" s="3" t="str">
        <f>IF(AND(ISNUMBER(SEARCH("aerobic",$AW1162)),ISNUMBER(SEARCH("anaer",$AW1162))),"Combined Aer and Anaer.","")</f>
        <v/>
      </c>
    </row>
    <row r="1163" spans="1:60" x14ac:dyDescent="0.25">
      <c r="A1163" s="4">
        <v>1732</v>
      </c>
      <c r="B1163" t="s">
        <v>8114</v>
      </c>
      <c r="C1163">
        <v>35.11</v>
      </c>
      <c r="D1163">
        <v>2907.128721929505</v>
      </c>
      <c r="E1163">
        <v>2900.76432745085</v>
      </c>
      <c r="F1163">
        <v>2009.936614459825</v>
      </c>
      <c r="G1163">
        <v>3850.690035601745</v>
      </c>
      <c r="H1163">
        <v>-117.777585001871</v>
      </c>
      <c r="I1163">
        <v>-120.06407056082431</v>
      </c>
      <c r="J1163">
        <v>-135.67896815215619</v>
      </c>
      <c r="K1163">
        <v>-94.26584582189659</v>
      </c>
      <c r="L1163">
        <v>22.77163210382605</v>
      </c>
      <c r="M1163">
        <v>22.667774091405061</v>
      </c>
      <c r="N1163">
        <v>22.324061567501371</v>
      </c>
      <c r="O1163">
        <v>23.501104343407</v>
      </c>
      <c r="P1163">
        <v>0.82213247041751314</v>
      </c>
      <c r="Q1163">
        <v>0.83142739303928948</v>
      </c>
      <c r="R1163">
        <v>0.68332225854786155</v>
      </c>
      <c r="S1163">
        <v>0.93694812085068446</v>
      </c>
      <c r="T1163">
        <v>222960.01552913169</v>
      </c>
      <c r="U1163">
        <v>222959.8507175472</v>
      </c>
      <c r="V1163">
        <v>222812.24590570151</v>
      </c>
      <c r="W1163">
        <v>223108.8064978905</v>
      </c>
      <c r="X1163">
        <v>15473.847256294121</v>
      </c>
      <c r="Y1163">
        <v>15538.214470541099</v>
      </c>
      <c r="Z1163">
        <v>14998.821636071491</v>
      </c>
      <c r="AA1163">
        <v>15779.47050576224</v>
      </c>
      <c r="AB1163">
        <v>3068.3646505642432</v>
      </c>
      <c r="AC1163">
        <v>3028.5031502530651</v>
      </c>
      <c r="AD1163">
        <v>2555.5764730192941</v>
      </c>
      <c r="AE1163">
        <v>3675.4917611542319</v>
      </c>
      <c r="AF1163">
        <v>63.561073046735991</v>
      </c>
      <c r="AG1163">
        <v>63.271079496876588</v>
      </c>
      <c r="AH1163">
        <v>62.312006375231832</v>
      </c>
      <c r="AI1163">
        <v>65.59712794653322</v>
      </c>
      <c r="AJ1163">
        <v>0.5529411923699612</v>
      </c>
      <c r="AK1163">
        <v>0.55294120132138347</v>
      </c>
      <c r="AL1163">
        <v>0.55293914047889348</v>
      </c>
      <c r="AM1163">
        <v>0.55294323239982779</v>
      </c>
      <c r="AN1163">
        <v>0.98856572779111007</v>
      </c>
      <c r="AO1163">
        <v>0.98856572779110985</v>
      </c>
      <c r="AP1163">
        <v>0.98856572779110985</v>
      </c>
      <c r="AQ1163">
        <v>0.98856572779110985</v>
      </c>
      <c r="AR1163">
        <v>13.04753059107995</v>
      </c>
      <c r="AS1163">
        <v>13.047530591079941</v>
      </c>
      <c r="AT1163">
        <v>13.047530591079941</v>
      </c>
      <c r="AU1163">
        <v>13.047530591079941</v>
      </c>
      <c r="AV1163" t="str">
        <f>VLOOKUP(Sheet1[[#This Row],[NPDES ID2]],Combined_Sheet__Major_Only___2[[NPDES ID2]:[ECHO BFR]],3,FALSE)</f>
        <v>GA</v>
      </c>
      <c r="AW1163" t="s">
        <v>41</v>
      </c>
      <c r="AX1163" t="str">
        <f>VLOOKUP(Sheet1[[#This Row],[NPDES ID2]],Combined_Sheet__Major_Only___2[[NPDES ID2]:[ECHO BFR]],27,FALSE)</f>
        <v>-</v>
      </c>
      <c r="AY1163" t="str">
        <f>VLOOKUP(Sheet1[[#This Row],[NPDES ID2]],Combined_Sheet__Major_Only___2[[NPDES ID2]:[ECHO BFR]],28,FALSE)</f>
        <v>-</v>
      </c>
      <c r="AZ1163" t="str">
        <f>VLOOKUP(Sheet1[[#This Row],[NPDES ID2]],Combined_Sheet__Major_Only___2[[NPDES ID2]:[ECHO BFR]],29,FALSE)</f>
        <v>preliminaryOps</v>
      </c>
      <c r="BA1163">
        <f>VLOOKUP(Sheet1[[#This Row],[NPDES ID2]],Combined_Sheet__Major_Only___2[[NPDES ID2]:[ECHO BFR]],17,FALSE)</f>
        <v>33.545999999999999</v>
      </c>
      <c r="BB1163">
        <f>VLOOKUP(Sheet1[[#This Row],[NPDES ID2]],Combined_Sheet__Major_Only___2[[NPDES ID2]:[ECHO BFR]],18,FALSE)</f>
        <v>-83.492249999999999</v>
      </c>
      <c r="BC1163" t="str">
        <f>IF(ISNUMBER(SEARCH("aerobic",$AW1163)),"aerobic","")</f>
        <v>aerobic</v>
      </c>
      <c r="BD1163" t="str">
        <f>IF(ISNUMBER(SEARCH("anaer",$AW1163)),"anaer","")</f>
        <v/>
      </c>
      <c r="BE1163" t="str">
        <f>IF(ISNUMBER(SEARCH("thickening",$AZ1163)),"thickening","")</f>
        <v/>
      </c>
      <c r="BF1163" s="2" t="str">
        <f>IF(ISNUMBER(SEARCH("airDry",$AW1163)),"airDry","")</f>
        <v/>
      </c>
      <c r="BG1163" s="2" t="str">
        <f>IF(ISNUMBER(SEARCH("heatDry",$AY1163)),"heatDry","")</f>
        <v/>
      </c>
      <c r="BH1163" s="2" t="str">
        <f>IF(AND(ISNUMBER(SEARCH("aerobic",$AW1163)),ISNUMBER(SEARCH("anaer",$AW1163))),"Combined Aer and Anaer.","")</f>
        <v/>
      </c>
    </row>
    <row r="1164" spans="1:60" x14ac:dyDescent="0.25">
      <c r="A1164" s="4">
        <v>2612</v>
      </c>
      <c r="B1164" t="s">
        <v>12080</v>
      </c>
      <c r="C1164">
        <v>21.75</v>
      </c>
      <c r="D1164">
        <v>4722.4371847767461</v>
      </c>
      <c r="E1164">
        <v>4706.7345156867241</v>
      </c>
      <c r="F1164">
        <v>3251.8626528290379</v>
      </c>
      <c r="G1164">
        <v>6266.0511231311884</v>
      </c>
      <c r="H1164">
        <v>-120.2288830517395</v>
      </c>
      <c r="I1164">
        <v>-122.5702480623316</v>
      </c>
      <c r="J1164">
        <v>-138.42371379522629</v>
      </c>
      <c r="K1164">
        <v>-96.836262030213675</v>
      </c>
      <c r="L1164">
        <v>13.840242739415141</v>
      </c>
      <c r="M1164">
        <v>13.773792112551959</v>
      </c>
      <c r="N1164">
        <v>13.55389305133092</v>
      </c>
      <c r="O1164">
        <v>14.3069547242913</v>
      </c>
      <c r="P1164">
        <v>0.50985587177165526</v>
      </c>
      <c r="Q1164">
        <v>0.51453188345720902</v>
      </c>
      <c r="R1164">
        <v>0.42486644216318281</v>
      </c>
      <c r="S1164">
        <v>0.58164753612362152</v>
      </c>
      <c r="T1164">
        <v>225735.49572637369</v>
      </c>
      <c r="U1164">
        <v>225735.32887994091</v>
      </c>
      <c r="V1164">
        <v>225585.9016633571</v>
      </c>
      <c r="W1164">
        <v>225886.12374477251</v>
      </c>
      <c r="X1164">
        <v>15968.466411482719</v>
      </c>
      <c r="Y1164">
        <v>16038.57446164055</v>
      </c>
      <c r="Z1164">
        <v>15452.526167334239</v>
      </c>
      <c r="AA1164">
        <v>16300.54803945465</v>
      </c>
      <c r="AB1164">
        <v>3029.1587403502308</v>
      </c>
      <c r="AC1164">
        <v>2991.774404612624</v>
      </c>
      <c r="AD1164">
        <v>2541.517910630349</v>
      </c>
      <c r="AE1164">
        <v>3596.678658475616</v>
      </c>
      <c r="AF1164">
        <v>62.360796773491337</v>
      </c>
      <c r="AG1164">
        <v>62.061324398121492</v>
      </c>
      <c r="AH1164">
        <v>61.070702539180587</v>
      </c>
      <c r="AI1164">
        <v>64.463641408628845</v>
      </c>
      <c r="AJ1164">
        <v>0.53828076412620274</v>
      </c>
      <c r="AK1164">
        <v>0.53828076956990645</v>
      </c>
      <c r="AL1164">
        <v>0.53827951645962802</v>
      </c>
      <c r="AM1164">
        <v>0.53828200457850972</v>
      </c>
      <c r="AN1164">
        <v>0.98870403757972281</v>
      </c>
      <c r="AO1164">
        <v>0.98870403757972281</v>
      </c>
      <c r="AP1164">
        <v>0.98870403757972281</v>
      </c>
      <c r="AQ1164">
        <v>0.98870403757972281</v>
      </c>
      <c r="AR1164">
        <v>13.11970826399136</v>
      </c>
      <c r="AS1164">
        <v>13.11970826399136</v>
      </c>
      <c r="AT1164">
        <v>13.11970826399136</v>
      </c>
      <c r="AU1164">
        <v>13.11970826399136</v>
      </c>
      <c r="AV1164" t="str">
        <f>VLOOKUP(Sheet1[[#This Row],[NPDES ID2]],Combined_Sheet__Major_Only___2[[NPDES ID2]:[ECHO BFR]],3,FALSE)</f>
        <v>AL</v>
      </c>
      <c r="AW1164" t="s">
        <v>41</v>
      </c>
      <c r="AX1164" t="str">
        <f>VLOOKUP(Sheet1[[#This Row],[NPDES ID2]],Combined_Sheet__Major_Only___2[[NPDES ID2]:[ECHO BFR]],27,FALSE)</f>
        <v>-</v>
      </c>
      <c r="AY1164" t="str">
        <f>VLOOKUP(Sheet1[[#This Row],[NPDES ID2]],Combined_Sheet__Major_Only___2[[NPDES ID2]:[ECHO BFR]],28,FALSE)</f>
        <v>-</v>
      </c>
      <c r="AZ1164" t="str">
        <f>VLOOKUP(Sheet1[[#This Row],[NPDES ID2]],Combined_Sheet__Major_Only___2[[NPDES ID2]:[ECHO BFR]],29,FALSE)</f>
        <v>-</v>
      </c>
      <c r="BA1164">
        <f>VLOOKUP(Sheet1[[#This Row],[NPDES ID2]],Combined_Sheet__Major_Only___2[[NPDES ID2]:[ECHO BFR]],17,FALSE)</f>
        <v>34.468899999999998</v>
      </c>
      <c r="BB1164">
        <f>VLOOKUP(Sheet1[[#This Row],[NPDES ID2]],Combined_Sheet__Major_Only___2[[NPDES ID2]:[ECHO BFR]],18,FALSE)</f>
        <v>-87.728300000000004</v>
      </c>
      <c r="BC1164" t="str">
        <f>IF(ISNUMBER(SEARCH("aerobic",$AW1164)),"aerobic","")</f>
        <v>aerobic</v>
      </c>
      <c r="BD1164" t="str">
        <f>IF(ISNUMBER(SEARCH("anaer",$AW1164)),"anaer","")</f>
        <v/>
      </c>
      <c r="BE1164" t="str">
        <f>IF(ISNUMBER(SEARCH("thickening",$AZ1164)),"thickening","")</f>
        <v/>
      </c>
      <c r="BF1164" s="2" t="str">
        <f>IF(ISNUMBER(SEARCH("airDry",$AW1164)),"airDry","")</f>
        <v/>
      </c>
      <c r="BG1164" s="2" t="str">
        <f>IF(ISNUMBER(SEARCH("heatDry",$AY1164)),"heatDry","")</f>
        <v/>
      </c>
      <c r="BH1164" s="2" t="str">
        <f>IF(AND(ISNUMBER(SEARCH("aerobic",$AW1164)),ISNUMBER(SEARCH("anaer",$AW1164))),"Combined Aer and Anaer.","")</f>
        <v/>
      </c>
    </row>
    <row r="1165" spans="1:60" x14ac:dyDescent="0.25">
      <c r="A1165" s="4">
        <v>1639</v>
      </c>
      <c r="B1165" t="s">
        <v>7695</v>
      </c>
      <c r="C1165">
        <v>66.47</v>
      </c>
      <c r="D1165">
        <v>1708.3836994495721</v>
      </c>
      <c r="E1165">
        <v>1708.262403342615</v>
      </c>
      <c r="F1165">
        <v>1192.565663479736</v>
      </c>
      <c r="G1165">
        <v>2257.7736709850892</v>
      </c>
      <c r="H1165">
        <v>-127.5371761270013</v>
      </c>
      <c r="I1165">
        <v>-129.92503261431119</v>
      </c>
      <c r="J1165">
        <v>-146.43419457852309</v>
      </c>
      <c r="K1165">
        <v>-104.5537175556606</v>
      </c>
      <c r="L1165">
        <v>40.021812979793197</v>
      </c>
      <c r="M1165">
        <v>39.800752413903247</v>
      </c>
      <c r="N1165">
        <v>39.069076171232737</v>
      </c>
      <c r="O1165">
        <v>41.574600005522178</v>
      </c>
      <c r="P1165">
        <v>1.56283401195607</v>
      </c>
      <c r="Q1165">
        <v>1.576429254134303</v>
      </c>
      <c r="R1165">
        <v>1.311695779391955</v>
      </c>
      <c r="S1165">
        <v>1.784443577962374</v>
      </c>
      <c r="T1165">
        <v>226730.06261189911</v>
      </c>
      <c r="U1165">
        <v>226729.8950362977</v>
      </c>
      <c r="V1165">
        <v>226579.8147783388</v>
      </c>
      <c r="W1165">
        <v>226881.34891953401</v>
      </c>
      <c r="X1165">
        <v>16952.33018986987</v>
      </c>
      <c r="Y1165">
        <v>17037.916122456849</v>
      </c>
      <c r="Z1165">
        <v>16322.78613522681</v>
      </c>
      <c r="AA1165">
        <v>17358.282351032089</v>
      </c>
      <c r="AB1165">
        <v>2613.885103426901</v>
      </c>
      <c r="AC1165">
        <v>2590.042856573818</v>
      </c>
      <c r="AD1165">
        <v>2266.7713454085711</v>
      </c>
      <c r="AE1165">
        <v>2998.2808038145931</v>
      </c>
      <c r="AF1165">
        <v>59.006597330461908</v>
      </c>
      <c r="AG1165">
        <v>58.680498022990363</v>
      </c>
      <c r="AH1165">
        <v>57.60228435714123</v>
      </c>
      <c r="AI1165">
        <v>61.295831109154818</v>
      </c>
      <c r="AJ1165">
        <v>0.49734414805942168</v>
      </c>
      <c r="AK1165">
        <v>0.49734416320647429</v>
      </c>
      <c r="AL1165">
        <v>0.49734067488061262</v>
      </c>
      <c r="AM1165">
        <v>0.49734760117407051</v>
      </c>
      <c r="AN1165">
        <v>0.98875278875665684</v>
      </c>
      <c r="AO1165">
        <v>0.98875278875665706</v>
      </c>
      <c r="AP1165">
        <v>0.98875278875665706</v>
      </c>
      <c r="AQ1165">
        <v>0.98875278875665706</v>
      </c>
      <c r="AR1165">
        <v>14.01977275648691</v>
      </c>
      <c r="AS1165">
        <v>14.019772756486921</v>
      </c>
      <c r="AT1165">
        <v>14.019772756486921</v>
      </c>
      <c r="AU1165">
        <v>14.019772756486921</v>
      </c>
      <c r="AV1165" t="str">
        <f>VLOOKUP(Sheet1[[#This Row],[NPDES ID2]],Combined_Sheet__Major_Only___2[[NPDES ID2]:[ECHO BFR]],3,FALSE)</f>
        <v>IN</v>
      </c>
      <c r="AW1165" t="s">
        <v>41</v>
      </c>
      <c r="AX1165" t="str">
        <f>VLOOKUP(Sheet1[[#This Row],[NPDES ID2]],Combined_Sheet__Major_Only___2[[NPDES ID2]:[ECHO BFR]],27,FALSE)</f>
        <v>-</v>
      </c>
      <c r="AY1165" t="str">
        <f>VLOOKUP(Sheet1[[#This Row],[NPDES ID2]],Combined_Sheet__Major_Only___2[[NPDES ID2]:[ECHO BFR]],28,FALSE)</f>
        <v>-</v>
      </c>
      <c r="AZ1165" t="str">
        <f>VLOOKUP(Sheet1[[#This Row],[NPDES ID2]],Combined_Sheet__Major_Only___2[[NPDES ID2]:[ECHO BFR]],29,FALSE)</f>
        <v>-</v>
      </c>
      <c r="BA1165">
        <f>VLOOKUP(Sheet1[[#This Row],[NPDES ID2]],Combined_Sheet__Major_Only___2[[NPDES ID2]:[ECHO BFR]],17,FALSE)</f>
        <v>40.483556</v>
      </c>
      <c r="BB1165">
        <f>VLOOKUP(Sheet1[[#This Row],[NPDES ID2]],Combined_Sheet__Major_Only___2[[NPDES ID2]:[ECHO BFR]],18,FALSE)</f>
        <v>-85.621443999999997</v>
      </c>
      <c r="BC1165" t="str">
        <f>IF(ISNUMBER(SEARCH("aerobic",$AW1165)),"aerobic","")</f>
        <v>aerobic</v>
      </c>
      <c r="BD1165" t="str">
        <f>IF(ISNUMBER(SEARCH("anaer",$AW1165)),"anaer","")</f>
        <v/>
      </c>
      <c r="BE1165" t="str">
        <f>IF(ISNUMBER(SEARCH("thickening",$AZ1165)),"thickening","")</f>
        <v/>
      </c>
      <c r="BF1165" s="3" t="str">
        <f>IF(ISNUMBER(SEARCH("airDry",$AW1165)),"airDry","")</f>
        <v/>
      </c>
      <c r="BG1165" s="3" t="str">
        <f>IF(ISNUMBER(SEARCH("heatDry",$AY1165)),"heatDry","")</f>
        <v/>
      </c>
      <c r="BH1165" s="3" t="str">
        <f>IF(AND(ISNUMBER(SEARCH("aerobic",$AW1165)),ISNUMBER(SEARCH("anaer",$AW1165))),"Combined Aer and Anaer.","")</f>
        <v/>
      </c>
    </row>
    <row r="1166" spans="1:60" x14ac:dyDescent="0.25">
      <c r="A1166" s="4">
        <v>1728</v>
      </c>
      <c r="B1166" t="s">
        <v>8096</v>
      </c>
      <c r="C1166">
        <v>36</v>
      </c>
      <c r="D1166">
        <v>2813.9592251642171</v>
      </c>
      <c r="E1166">
        <v>2807.9088489151509</v>
      </c>
      <c r="F1166">
        <v>1946.105486250425</v>
      </c>
      <c r="G1166">
        <v>3726.3769062647762</v>
      </c>
      <c r="H1166">
        <v>-116.7166277483412</v>
      </c>
      <c r="I1166">
        <v>-119.02188174901021</v>
      </c>
      <c r="J1166">
        <v>-134.66976335901859</v>
      </c>
      <c r="K1166">
        <v>-93.149705004105073</v>
      </c>
      <c r="L1166">
        <v>23.54567450275475</v>
      </c>
      <c r="M1166">
        <v>23.440743245500158</v>
      </c>
      <c r="N1166">
        <v>23.09347740172862</v>
      </c>
      <c r="O1166">
        <v>24.282686841001119</v>
      </c>
      <c r="P1166">
        <v>0.84255662561335687</v>
      </c>
      <c r="Q1166">
        <v>0.85288493064820003</v>
      </c>
      <c r="R1166">
        <v>0.69948813150615263</v>
      </c>
      <c r="S1166">
        <v>0.95979002369982236</v>
      </c>
      <c r="T1166">
        <v>226869.1780279596</v>
      </c>
      <c r="U1166">
        <v>226869.01035036551</v>
      </c>
      <c r="V1166">
        <v>226718.8387479994</v>
      </c>
      <c r="W1166">
        <v>227020.5564140483</v>
      </c>
      <c r="X1166">
        <v>15613.34680929432</v>
      </c>
      <c r="Y1166">
        <v>15676.72521731043</v>
      </c>
      <c r="Z1166">
        <v>15144.98382711647</v>
      </c>
      <c r="AA1166">
        <v>15914.63853409385</v>
      </c>
      <c r="AB1166">
        <v>2582.246550877449</v>
      </c>
      <c r="AC1166">
        <v>2559.5227807153051</v>
      </c>
      <c r="AD1166">
        <v>2216.4263863398269</v>
      </c>
      <c r="AE1166">
        <v>3002.649322027688</v>
      </c>
      <c r="AF1166">
        <v>64.096828456794128</v>
      </c>
      <c r="AG1166">
        <v>63.811078380583353</v>
      </c>
      <c r="AH1166">
        <v>62.866055609001407</v>
      </c>
      <c r="AI1166">
        <v>66.103070423964326</v>
      </c>
      <c r="AJ1166">
        <v>0.55948687213938497</v>
      </c>
      <c r="AK1166">
        <v>0.55948688126956081</v>
      </c>
      <c r="AL1166">
        <v>0.5594847792675498</v>
      </c>
      <c r="AM1166">
        <v>0.55948895291319622</v>
      </c>
      <c r="AN1166">
        <v>0.98875957431967454</v>
      </c>
      <c r="AO1166">
        <v>0.98875957431967487</v>
      </c>
      <c r="AP1166">
        <v>0.98875957431967487</v>
      </c>
      <c r="AQ1166">
        <v>0.98875957431967487</v>
      </c>
      <c r="AR1166">
        <v>14.59794618828124</v>
      </c>
      <c r="AS1166">
        <v>14.59794618828124</v>
      </c>
      <c r="AT1166">
        <v>14.59794618828124</v>
      </c>
      <c r="AU1166">
        <v>14.59794618828124</v>
      </c>
      <c r="AV1166" t="str">
        <f>VLOOKUP(Sheet1[[#This Row],[NPDES ID2]],Combined_Sheet__Major_Only___2[[NPDES ID2]:[ECHO BFR]],3,FALSE)</f>
        <v>SC</v>
      </c>
      <c r="AW1166" t="s">
        <v>41</v>
      </c>
      <c r="AX1166" t="str">
        <f>VLOOKUP(Sheet1[[#This Row],[NPDES ID2]],Combined_Sheet__Major_Only___2[[NPDES ID2]:[ECHO BFR]],27,FALSE)</f>
        <v>-</v>
      </c>
      <c r="AY1166" t="str">
        <f>VLOOKUP(Sheet1[[#This Row],[NPDES ID2]],Combined_Sheet__Major_Only___2[[NPDES ID2]:[ECHO BFR]],28,FALSE)</f>
        <v>-</v>
      </c>
      <c r="AZ1166" t="str">
        <f>VLOOKUP(Sheet1[[#This Row],[NPDES ID2]],Combined_Sheet__Major_Only___2[[NPDES ID2]:[ECHO BFR]],29,FALSE)</f>
        <v>-</v>
      </c>
      <c r="BA1166">
        <f>VLOOKUP(Sheet1[[#This Row],[NPDES ID2]],Combined_Sheet__Major_Only___2[[NPDES ID2]:[ECHO BFR]],17,FALSE)</f>
        <v>34.155833000000001</v>
      </c>
      <c r="BB1166">
        <f>VLOOKUP(Sheet1[[#This Row],[NPDES ID2]],Combined_Sheet__Major_Only___2[[NPDES ID2]:[ECHO BFR]],18,FALSE)</f>
        <v>-82.344999999999999</v>
      </c>
      <c r="BC1166" t="str">
        <f>IF(ISNUMBER(SEARCH("aerobic",$AW1166)),"aerobic","")</f>
        <v>aerobic</v>
      </c>
      <c r="BD1166" t="str">
        <f>IF(ISNUMBER(SEARCH("anaer",$AW1166)),"anaer","")</f>
        <v/>
      </c>
      <c r="BE1166" t="str">
        <f>IF(ISNUMBER(SEARCH("thickening",$AZ1166)),"thickening","")</f>
        <v/>
      </c>
      <c r="BF1166" s="2" t="str">
        <f>IF(ISNUMBER(SEARCH("airDry",$AW1166)),"airDry","")</f>
        <v/>
      </c>
      <c r="BG1166" s="2" t="str">
        <f>IF(ISNUMBER(SEARCH("heatDry",$AY1166)),"heatDry","")</f>
        <v/>
      </c>
      <c r="BH1166" s="2" t="str">
        <f>IF(AND(ISNUMBER(SEARCH("aerobic",$AW1166)),ISNUMBER(SEARCH("anaer",$AW1166))),"Combined Aer and Anaer.","")</f>
        <v/>
      </c>
    </row>
    <row r="1167" spans="1:60" x14ac:dyDescent="0.25">
      <c r="A1167" s="4">
        <v>1629</v>
      </c>
      <c r="B1167" t="s">
        <v>7650</v>
      </c>
      <c r="C1167">
        <v>69.64</v>
      </c>
      <c r="D1167">
        <v>1508.4459067578589</v>
      </c>
      <c r="E1167">
        <v>1507.93249831506</v>
      </c>
      <c r="F1167">
        <v>1054.4291386334651</v>
      </c>
      <c r="G1167">
        <v>1989.863527619726</v>
      </c>
      <c r="H1167">
        <v>-116.9059715795625</v>
      </c>
      <c r="I1167">
        <v>-119.21752275017791</v>
      </c>
      <c r="J1167">
        <v>-134.8453750260035</v>
      </c>
      <c r="K1167">
        <v>-93.370103399550771</v>
      </c>
      <c r="L1167">
        <v>45.471013563827547</v>
      </c>
      <c r="M1167">
        <v>45.267442624221466</v>
      </c>
      <c r="N1167">
        <v>44.593616088336852</v>
      </c>
      <c r="O1167">
        <v>46.900998203316178</v>
      </c>
      <c r="P1167">
        <v>1.630034710833979</v>
      </c>
      <c r="Q1167">
        <v>1.6497026168419171</v>
      </c>
      <c r="R1167">
        <v>1.353569797781639</v>
      </c>
      <c r="S1167">
        <v>1.8570146443808779</v>
      </c>
      <c r="T1167">
        <v>227507.1516377129</v>
      </c>
      <c r="U1167">
        <v>227506.98349238731</v>
      </c>
      <c r="V1167">
        <v>227356.39299093111</v>
      </c>
      <c r="W1167">
        <v>227658.95228917789</v>
      </c>
      <c r="X1167">
        <v>15683.732101669961</v>
      </c>
      <c r="Y1167">
        <v>15747.707918944719</v>
      </c>
      <c r="Z1167">
        <v>15211.05296158823</v>
      </c>
      <c r="AA1167">
        <v>15987.81751823255</v>
      </c>
      <c r="AB1167">
        <v>2608.292115418998</v>
      </c>
      <c r="AC1167">
        <v>2584.9833933211612</v>
      </c>
      <c r="AD1167">
        <v>2236.8314967372739</v>
      </c>
      <c r="AE1167">
        <v>3035.2761233133861</v>
      </c>
      <c r="AF1167">
        <v>63.989026252604972</v>
      </c>
      <c r="AG1167">
        <v>63.702352290857789</v>
      </c>
      <c r="AH1167">
        <v>62.754723259671863</v>
      </c>
      <c r="AI1167">
        <v>66.001219396303952</v>
      </c>
      <c r="AJ1167">
        <v>0.55816969013484696</v>
      </c>
      <c r="AK1167">
        <v>0.55816970781476716</v>
      </c>
      <c r="AL1167">
        <v>0.55816563606717429</v>
      </c>
      <c r="AM1167">
        <v>0.55817372078392358</v>
      </c>
      <c r="AN1167">
        <v>0.98879058785879081</v>
      </c>
      <c r="AO1167">
        <v>0.98879058785879115</v>
      </c>
      <c r="AP1167">
        <v>0.98879058785879115</v>
      </c>
      <c r="AQ1167">
        <v>0.98879058785879115</v>
      </c>
      <c r="AR1167">
        <v>14.52543485522933</v>
      </c>
      <c r="AS1167">
        <v>14.52543485522933</v>
      </c>
      <c r="AT1167">
        <v>14.52543485522933</v>
      </c>
      <c r="AU1167">
        <v>14.52543485522933</v>
      </c>
      <c r="AV1167" t="str">
        <f>VLOOKUP(Sheet1[[#This Row],[NPDES ID2]],Combined_Sheet__Major_Only___2[[NPDES ID2]:[ECHO BFR]],3,FALSE)</f>
        <v>TX</v>
      </c>
      <c r="AW1167" t="s">
        <v>41</v>
      </c>
      <c r="AX1167" t="str">
        <f>VLOOKUP(Sheet1[[#This Row],[NPDES ID2]],Combined_Sheet__Major_Only___2[[NPDES ID2]:[ECHO BFR]],27,FALSE)</f>
        <v>-</v>
      </c>
      <c r="AY1167" t="str">
        <f>VLOOKUP(Sheet1[[#This Row],[NPDES ID2]],Combined_Sheet__Major_Only___2[[NPDES ID2]:[ECHO BFR]],28,FALSE)</f>
        <v>highTempCompost</v>
      </c>
      <c r="AZ1167" t="str">
        <f>VLOOKUP(Sheet1[[#This Row],[NPDES ID2]],Combined_Sheet__Major_Only___2[[NPDES ID2]:[ECHO BFR]],29,FALSE)</f>
        <v>-</v>
      </c>
      <c r="BA1167">
        <f>VLOOKUP(Sheet1[[#This Row],[NPDES ID2]],Combined_Sheet__Major_Only___2[[NPDES ID2]:[ECHO BFR]],17,FALSE)</f>
        <v>29.89141</v>
      </c>
      <c r="BB1167">
        <f>VLOOKUP(Sheet1[[#This Row],[NPDES ID2]],Combined_Sheet__Major_Only___2[[NPDES ID2]:[ECHO BFR]],18,FALSE)</f>
        <v>-95.608459999999994</v>
      </c>
      <c r="BC1167" t="str">
        <f>IF(ISNUMBER(SEARCH("aerobic",$AW1167)),"aerobic","")</f>
        <v>aerobic</v>
      </c>
      <c r="BD1167" t="str">
        <f>IF(ISNUMBER(SEARCH("anaer",$AW1167)),"anaer","")</f>
        <v/>
      </c>
      <c r="BE1167" t="str">
        <f>IF(ISNUMBER(SEARCH("thickening",$AZ1167)),"thickening","")</f>
        <v/>
      </c>
      <c r="BF1167" s="3" t="str">
        <f>IF(ISNUMBER(SEARCH("airDry",$AW1167)),"airDry","")</f>
        <v/>
      </c>
      <c r="BG1167" s="3" t="str">
        <f>IF(ISNUMBER(SEARCH("heatDry",$AY1167)),"heatDry","")</f>
        <v/>
      </c>
      <c r="BH1167" s="3" t="str">
        <f>IF(AND(ISNUMBER(SEARCH("aerobic",$AW1167)),ISNUMBER(SEARCH("anaer",$AW1167))),"Combined Aer and Anaer.","")</f>
        <v/>
      </c>
    </row>
    <row r="1168" spans="1:60" x14ac:dyDescent="0.25">
      <c r="A1168" s="4">
        <v>677</v>
      </c>
      <c r="B1168" t="s">
        <v>3309</v>
      </c>
      <c r="C1168">
        <v>1.26</v>
      </c>
      <c r="D1168">
        <v>77923.863093297594</v>
      </c>
      <c r="E1168">
        <v>77572.766779129772</v>
      </c>
      <c r="F1168">
        <v>53120.350400760828</v>
      </c>
      <c r="G1168">
        <v>103550.8454571857</v>
      </c>
      <c r="H1168">
        <v>-116.8704210686835</v>
      </c>
      <c r="I1168">
        <v>-119.15845109852479</v>
      </c>
      <c r="J1168">
        <v>-134.8030219422952</v>
      </c>
      <c r="K1168">
        <v>-93.289837982370813</v>
      </c>
      <c r="L1168">
        <v>0.82324832189773889</v>
      </c>
      <c r="M1168">
        <v>0.81956859779701596</v>
      </c>
      <c r="N1168">
        <v>0.80739286808814636</v>
      </c>
      <c r="O1168">
        <v>0.84909103016803622</v>
      </c>
      <c r="P1168">
        <v>2.949140900200483E-2</v>
      </c>
      <c r="Q1168">
        <v>2.9849464991724681E-2</v>
      </c>
      <c r="R1168">
        <v>2.448712132725013E-2</v>
      </c>
      <c r="S1168">
        <v>3.3596593323427168E-2</v>
      </c>
      <c r="T1168">
        <v>227516.11265295331</v>
      </c>
      <c r="U1168">
        <v>227515.94450105779</v>
      </c>
      <c r="V1168">
        <v>227365.34811572009</v>
      </c>
      <c r="W1168">
        <v>227667.91923558281</v>
      </c>
      <c r="X1168">
        <v>15674.06574841078</v>
      </c>
      <c r="Y1168">
        <v>15737.88909743777</v>
      </c>
      <c r="Z1168">
        <v>15202.534569043741</v>
      </c>
      <c r="AA1168">
        <v>15977.391276384031</v>
      </c>
      <c r="AB1168">
        <v>2792.3921180869838</v>
      </c>
      <c r="AC1168">
        <v>2763.6876944072219</v>
      </c>
      <c r="AD1168">
        <v>2369.0382603914259</v>
      </c>
      <c r="AE1168">
        <v>3285.0548589193941</v>
      </c>
      <c r="AF1168">
        <v>64.030434622189944</v>
      </c>
      <c r="AG1168">
        <v>63.744230172078687</v>
      </c>
      <c r="AH1168">
        <v>62.79724004567894</v>
      </c>
      <c r="AI1168">
        <v>66.040420580846515</v>
      </c>
      <c r="AJ1168">
        <v>0.55867563458718661</v>
      </c>
      <c r="AK1168">
        <v>0.55867563491120353</v>
      </c>
      <c r="AL1168">
        <v>0.55867556033990107</v>
      </c>
      <c r="AM1168">
        <v>0.55867570840497371</v>
      </c>
      <c r="AN1168">
        <v>0.9887910222580536</v>
      </c>
      <c r="AO1168">
        <v>0.98879102225805326</v>
      </c>
      <c r="AP1168">
        <v>0.98879102225805326</v>
      </c>
      <c r="AQ1168">
        <v>0.98879102225805326</v>
      </c>
      <c r="AR1168">
        <v>13.96070080743239</v>
      </c>
      <c r="AS1168">
        <v>13.96070080743238</v>
      </c>
      <c r="AT1168">
        <v>13.96070080743238</v>
      </c>
      <c r="AU1168">
        <v>13.96070080743238</v>
      </c>
      <c r="AV1168" t="str">
        <f>VLOOKUP(Sheet1[[#This Row],[NPDES ID2]],Combined_Sheet__Major_Only___2[[NPDES ID2]:[ECHO BFR]],3,FALSE)</f>
        <v>AL</v>
      </c>
      <c r="AW1168" t="s">
        <v>41</v>
      </c>
      <c r="AX1168" t="str">
        <f>VLOOKUP(Sheet1[[#This Row],[NPDES ID2]],Combined_Sheet__Major_Only___2[[NPDES ID2]:[ECHO BFR]],27,FALSE)</f>
        <v>-</v>
      </c>
      <c r="AY1168" t="str">
        <f>VLOOKUP(Sheet1[[#This Row],[NPDES ID2]],Combined_Sheet__Major_Only___2[[NPDES ID2]:[ECHO BFR]],28,FALSE)</f>
        <v>-</v>
      </c>
      <c r="AZ1168" t="str">
        <f>VLOOKUP(Sheet1[[#This Row],[NPDES ID2]],Combined_Sheet__Major_Only___2[[NPDES ID2]:[ECHO BFR]],29,FALSE)</f>
        <v>-</v>
      </c>
      <c r="BA1168">
        <f>VLOOKUP(Sheet1[[#This Row],[NPDES ID2]],Combined_Sheet__Major_Only___2[[NPDES ID2]:[ECHO BFR]],17,FALSE)</f>
        <v>33.472499999999997</v>
      </c>
      <c r="BB1168">
        <f>VLOOKUP(Sheet1[[#This Row],[NPDES ID2]],Combined_Sheet__Major_Only___2[[NPDES ID2]:[ECHO BFR]],18,FALSE)</f>
        <v>-86.061700000000002</v>
      </c>
      <c r="BC1168" t="str">
        <f>IF(ISNUMBER(SEARCH("aerobic",$AW1168)),"aerobic","")</f>
        <v>aerobic</v>
      </c>
      <c r="BD1168" t="str">
        <f>IF(ISNUMBER(SEARCH("anaer",$AW1168)),"anaer","")</f>
        <v/>
      </c>
      <c r="BE1168" t="str">
        <f>IF(ISNUMBER(SEARCH("thickening",$AZ1168)),"thickening","")</f>
        <v/>
      </c>
      <c r="BF1168" s="3" t="str">
        <f>IF(ISNUMBER(SEARCH("airDry",$AW1168)),"airDry","")</f>
        <v/>
      </c>
      <c r="BG1168" s="3" t="str">
        <f>IF(ISNUMBER(SEARCH("heatDry",$AY1168)),"heatDry","")</f>
        <v/>
      </c>
      <c r="BH1168" s="3" t="str">
        <f>IF(AND(ISNUMBER(SEARCH("aerobic",$AW1168)),ISNUMBER(SEARCH("anaer",$AW1168))),"Combined Aer and Anaer.","")</f>
        <v/>
      </c>
    </row>
    <row r="1169" spans="1:60" x14ac:dyDescent="0.25">
      <c r="A1169" s="4">
        <v>1663</v>
      </c>
      <c r="B1169" t="s">
        <v>7808</v>
      </c>
      <c r="C1169">
        <v>58.71</v>
      </c>
      <c r="D1169">
        <v>1869.6441109784589</v>
      </c>
      <c r="E1169">
        <v>1869.650132056636</v>
      </c>
      <c r="F1169">
        <v>1301.9826107902361</v>
      </c>
      <c r="G1169">
        <v>2472.0183810391368</v>
      </c>
      <c r="H1169">
        <v>-124.0838422923094</v>
      </c>
      <c r="I1169">
        <v>-126.5643927512612</v>
      </c>
      <c r="J1169">
        <v>-142.7195906785127</v>
      </c>
      <c r="K1169">
        <v>-100.9175107899769</v>
      </c>
      <c r="L1169">
        <v>36.26890039144773</v>
      </c>
      <c r="M1169">
        <v>36.080919073050751</v>
      </c>
      <c r="N1169">
        <v>35.458738522065609</v>
      </c>
      <c r="O1169">
        <v>37.589319157888127</v>
      </c>
      <c r="P1169">
        <v>1.3785103733508779</v>
      </c>
      <c r="Q1169">
        <v>1.3913661272990669</v>
      </c>
      <c r="R1169">
        <v>1.1532046601779611</v>
      </c>
      <c r="S1169">
        <v>1.5702322271457101</v>
      </c>
      <c r="T1169">
        <v>230603.35747747181</v>
      </c>
      <c r="U1169">
        <v>230603.1870621572</v>
      </c>
      <c r="V1169">
        <v>230450.56356468171</v>
      </c>
      <c r="W1169">
        <v>230757.20746217601</v>
      </c>
      <c r="X1169">
        <v>16804.02859673585</v>
      </c>
      <c r="Y1169">
        <v>16883.91244513341</v>
      </c>
      <c r="Z1169">
        <v>16218.13024842218</v>
      </c>
      <c r="AA1169">
        <v>17181.47687673675</v>
      </c>
      <c r="AB1169">
        <v>3187.316241774728</v>
      </c>
      <c r="AC1169">
        <v>3145.604954846598</v>
      </c>
      <c r="AD1169">
        <v>2674.7592715285941</v>
      </c>
      <c r="AE1169">
        <v>3778.6051015741459</v>
      </c>
      <c r="AF1169">
        <v>60.541268929923561</v>
      </c>
      <c r="AG1169">
        <v>60.227318165926782</v>
      </c>
      <c r="AH1169">
        <v>59.189263636304133</v>
      </c>
      <c r="AI1169">
        <v>62.745229771135172</v>
      </c>
      <c r="AJ1169">
        <v>0.51606805965855418</v>
      </c>
      <c r="AK1169">
        <v>0.5160680740841026</v>
      </c>
      <c r="AL1169">
        <v>0.51606475210157654</v>
      </c>
      <c r="AM1169">
        <v>0.51607134810598354</v>
      </c>
      <c r="AN1169">
        <v>0.98893870376662052</v>
      </c>
      <c r="AO1169">
        <v>0.9889387037666203</v>
      </c>
      <c r="AP1169">
        <v>0.9889387037666203</v>
      </c>
      <c r="AQ1169">
        <v>0.9889387037666203</v>
      </c>
      <c r="AR1169">
        <v>12.737552612336509</v>
      </c>
      <c r="AS1169">
        <v>12.737552612336509</v>
      </c>
      <c r="AT1169">
        <v>12.737552612336509</v>
      </c>
      <c r="AU1169">
        <v>12.737552612336509</v>
      </c>
      <c r="AV1169" t="str">
        <f>VLOOKUP(Sheet1[[#This Row],[NPDES ID2]],Combined_Sheet__Major_Only___2[[NPDES ID2]:[ECHO BFR]],3,FALSE)</f>
        <v>IA</v>
      </c>
      <c r="AW1169" t="s">
        <v>41</v>
      </c>
      <c r="AX1169" t="str">
        <f>VLOOKUP(Sheet1[[#This Row],[NPDES ID2]],Combined_Sheet__Major_Only___2[[NPDES ID2]:[ECHO BFR]],27,FALSE)</f>
        <v>-</v>
      </c>
      <c r="AY1169" t="str">
        <f>VLOOKUP(Sheet1[[#This Row],[NPDES ID2]],Combined_Sheet__Major_Only___2[[NPDES ID2]:[ECHO BFR]],28,FALSE)</f>
        <v>-</v>
      </c>
      <c r="AZ1169" t="str">
        <f>VLOOKUP(Sheet1[[#This Row],[NPDES ID2]],Combined_Sheet__Major_Only___2[[NPDES ID2]:[ECHO BFR]],29,FALSE)</f>
        <v>preliminaryOps</v>
      </c>
      <c r="BA1169">
        <f>VLOOKUP(Sheet1[[#This Row],[NPDES ID2]],Combined_Sheet__Major_Only___2[[NPDES ID2]:[ECHO BFR]],17,FALSE)</f>
        <v>43.278930000000003</v>
      </c>
      <c r="BB1169">
        <f>VLOOKUP(Sheet1[[#This Row],[NPDES ID2]],Combined_Sheet__Major_Only___2[[NPDES ID2]:[ECHO BFR]],18,FALSE)</f>
        <v>-92.830770000000001</v>
      </c>
      <c r="BC1169" t="str">
        <f>IF(ISNUMBER(SEARCH("aerobic",$AW1169)),"aerobic","")</f>
        <v>aerobic</v>
      </c>
      <c r="BD1169" t="str">
        <f>IF(ISNUMBER(SEARCH("anaer",$AW1169)),"anaer","")</f>
        <v/>
      </c>
      <c r="BE1169" t="str">
        <f>IF(ISNUMBER(SEARCH("thickening",$AZ1169)),"thickening","")</f>
        <v/>
      </c>
      <c r="BF1169" s="3" t="str">
        <f>IF(ISNUMBER(SEARCH("airDry",$AW1169)),"airDry","")</f>
        <v/>
      </c>
      <c r="BG1169" s="3" t="str">
        <f>IF(ISNUMBER(SEARCH("heatDry",$AY1169)),"heatDry","")</f>
        <v/>
      </c>
      <c r="BH1169" s="3" t="str">
        <f>IF(AND(ISNUMBER(SEARCH("aerobic",$AW1169)),ISNUMBER(SEARCH("anaer",$AW1169))),"Combined Aer and Anaer.","")</f>
        <v/>
      </c>
    </row>
    <row r="1170" spans="1:60" x14ac:dyDescent="0.25">
      <c r="A1170" s="4">
        <v>766</v>
      </c>
      <c r="B1170" t="s">
        <v>3761</v>
      </c>
      <c r="C1170">
        <v>1993.02</v>
      </c>
      <c r="D1170">
        <v>567.24622673072929</v>
      </c>
      <c r="E1170">
        <v>570.02500453325683</v>
      </c>
      <c r="F1170">
        <v>481.42708503962308</v>
      </c>
      <c r="G1170">
        <v>660.42841363268155</v>
      </c>
      <c r="H1170">
        <v>-125.41792984501561</v>
      </c>
      <c r="I1170">
        <v>-127.95628985246</v>
      </c>
      <c r="J1170">
        <v>-144.00387808893919</v>
      </c>
      <c r="K1170">
        <v>-101.96477685005981</v>
      </c>
      <c r="L1170">
        <v>1205.5817791752891</v>
      </c>
      <c r="M1170">
        <v>1199.033282583619</v>
      </c>
      <c r="N1170">
        <v>1177.162216189932</v>
      </c>
      <c r="O1170">
        <v>1251.833963319903</v>
      </c>
      <c r="P1170">
        <v>46.836838127029381</v>
      </c>
      <c r="Q1170">
        <v>47.269061871113358</v>
      </c>
      <c r="R1170">
        <v>39.29341151538874</v>
      </c>
      <c r="S1170">
        <v>53.460000526851537</v>
      </c>
      <c r="T1170">
        <v>230862.1708039644</v>
      </c>
      <c r="U1170">
        <v>230862.00019890029</v>
      </c>
      <c r="V1170">
        <v>230709.2067623155</v>
      </c>
      <c r="W1170">
        <v>231016.19209341391</v>
      </c>
      <c r="X1170">
        <v>17181.258228658498</v>
      </c>
      <c r="Y1170">
        <v>17266.573882331231</v>
      </c>
      <c r="Z1170">
        <v>16550.275839134381</v>
      </c>
      <c r="AA1170">
        <v>17588.122830991739</v>
      </c>
      <c r="AB1170">
        <v>2847.178545054353</v>
      </c>
      <c r="AC1170">
        <v>2817.4883883348498</v>
      </c>
      <c r="AD1170">
        <v>2442.7635399868909</v>
      </c>
      <c r="AE1170">
        <v>3300.5975454640188</v>
      </c>
      <c r="AF1170">
        <v>59.294732728088583</v>
      </c>
      <c r="AG1170">
        <v>58.967209128974957</v>
      </c>
      <c r="AH1170">
        <v>57.90823799538645</v>
      </c>
      <c r="AI1170">
        <v>61.565415647197177</v>
      </c>
      <c r="AJ1170">
        <v>0.50085871192578391</v>
      </c>
      <c r="AK1170">
        <v>0.50085917145939296</v>
      </c>
      <c r="AL1170">
        <v>0.50075119255957612</v>
      </c>
      <c r="AM1170">
        <v>0.50096563564003371</v>
      </c>
      <c r="AN1170">
        <v>0.98895090776877226</v>
      </c>
      <c r="AO1170">
        <v>0.98895090776877226</v>
      </c>
      <c r="AP1170">
        <v>0.98895090776877226</v>
      </c>
      <c r="AQ1170">
        <v>0.98895090776877226</v>
      </c>
      <c r="AR1170">
        <v>13.48785781912901</v>
      </c>
      <c r="AS1170">
        <v>13.48785781912901</v>
      </c>
      <c r="AT1170">
        <v>13.48785781912901</v>
      </c>
      <c r="AU1170">
        <v>13.48785781912901</v>
      </c>
      <c r="AV1170" t="str">
        <f>VLOOKUP(Sheet1[[#This Row],[NPDES ID2]],Combined_Sheet__Major_Only___2[[NPDES ID2]:[ECHO BFR]],3,FALSE)</f>
        <v>NC</v>
      </c>
      <c r="AW1170" t="s">
        <v>41</v>
      </c>
      <c r="AX1170" t="str">
        <f>VLOOKUP(Sheet1[[#This Row],[NPDES ID2]],Combined_Sheet__Major_Only___2[[NPDES ID2]:[ECHO BFR]],27,FALSE)</f>
        <v>-</v>
      </c>
      <c r="AY1170" t="str">
        <f>VLOOKUP(Sheet1[[#This Row],[NPDES ID2]],Combined_Sheet__Major_Only___2[[NPDES ID2]:[ECHO BFR]],28,FALSE)</f>
        <v>-</v>
      </c>
      <c r="AZ1170" t="str">
        <f>VLOOKUP(Sheet1[[#This Row],[NPDES ID2]],Combined_Sheet__Major_Only___2[[NPDES ID2]:[ECHO BFR]],29,FALSE)</f>
        <v>-</v>
      </c>
      <c r="BA1170">
        <f>VLOOKUP(Sheet1[[#This Row],[NPDES ID2]],Combined_Sheet__Major_Only___2[[NPDES ID2]:[ECHO BFR]],17,FALSE)</f>
        <v>34.604568</v>
      </c>
      <c r="BB1170">
        <f>VLOOKUP(Sheet1[[#This Row],[NPDES ID2]],Combined_Sheet__Major_Only___2[[NPDES ID2]:[ECHO BFR]],18,FALSE)</f>
        <v>-78.991259999999997</v>
      </c>
      <c r="BC1170" t="str">
        <f>IF(ISNUMBER(SEARCH("aerobic",$AW1170)),"aerobic","")</f>
        <v>aerobic</v>
      </c>
      <c r="BD1170" t="str">
        <f>IF(ISNUMBER(SEARCH("anaer",$AW1170)),"anaer","")</f>
        <v/>
      </c>
      <c r="BE1170" t="str">
        <f>IF(ISNUMBER(SEARCH("thickening",$AZ1170)),"thickening","")</f>
        <v/>
      </c>
      <c r="BF1170" s="2" t="str">
        <f>IF(ISNUMBER(SEARCH("airDry",$AW1170)),"airDry","")</f>
        <v/>
      </c>
      <c r="BG1170" s="2" t="str">
        <f>IF(ISNUMBER(SEARCH("heatDry",$AY1170)),"heatDry","")</f>
        <v/>
      </c>
      <c r="BH1170" s="2" t="str">
        <f>IF(AND(ISNUMBER(SEARCH("aerobic",$AW1170)),ISNUMBER(SEARCH("anaer",$AW1170))),"Combined Aer and Anaer.","")</f>
        <v/>
      </c>
    </row>
    <row r="1171" spans="1:60" x14ac:dyDescent="0.25">
      <c r="A1171" s="4">
        <v>373</v>
      </c>
      <c r="B1171" t="s">
        <v>1882</v>
      </c>
      <c r="C1171">
        <v>764.64</v>
      </c>
      <c r="D1171">
        <v>356.23064172404219</v>
      </c>
      <c r="E1171">
        <v>356.47949697514241</v>
      </c>
      <c r="F1171">
        <v>302.29135897939511</v>
      </c>
      <c r="G1171">
        <v>419.23963927160918</v>
      </c>
      <c r="H1171">
        <v>-113.826793293356</v>
      </c>
      <c r="I1171">
        <v>-116.3078254059551</v>
      </c>
      <c r="J1171">
        <v>-132.1602579371494</v>
      </c>
      <c r="K1171">
        <v>-90.562890763614348</v>
      </c>
      <c r="L1171">
        <v>509.79465856654627</v>
      </c>
      <c r="M1171">
        <v>507.64776481183219</v>
      </c>
      <c r="N1171">
        <v>500.51454146608819</v>
      </c>
      <c r="O1171">
        <v>524.91029099273533</v>
      </c>
      <c r="P1171">
        <v>17.873654921413671</v>
      </c>
      <c r="Q1171">
        <v>18.102016187462571</v>
      </c>
      <c r="R1171">
        <v>14.75954901485467</v>
      </c>
      <c r="S1171">
        <v>20.436532572237311</v>
      </c>
      <c r="T1171">
        <v>231448.2107381828</v>
      </c>
      <c r="U1171">
        <v>231448.03970346239</v>
      </c>
      <c r="V1171">
        <v>231294.86146789629</v>
      </c>
      <c r="W1171">
        <v>231602.61991887051</v>
      </c>
      <c r="X1171">
        <v>15625.456312761329</v>
      </c>
      <c r="Y1171">
        <v>15685.22500192699</v>
      </c>
      <c r="Z1171">
        <v>15181.45011572773</v>
      </c>
      <c r="AA1171">
        <v>15911.20104225455</v>
      </c>
      <c r="AB1171">
        <v>2675.013789171031</v>
      </c>
      <c r="AC1171">
        <v>2650.87444300172</v>
      </c>
      <c r="AD1171">
        <v>2284.9054416304211</v>
      </c>
      <c r="AE1171">
        <v>3129.850025315412</v>
      </c>
      <c r="AF1171">
        <v>65.343721098076017</v>
      </c>
      <c r="AG1171">
        <v>65.066278651606439</v>
      </c>
      <c r="AH1171">
        <v>64.158929329648032</v>
      </c>
      <c r="AI1171">
        <v>67.279479374511112</v>
      </c>
      <c r="AJ1171">
        <v>0.57472524277713488</v>
      </c>
      <c r="AK1171">
        <v>0.57472544380536783</v>
      </c>
      <c r="AL1171">
        <v>0.57467881781153574</v>
      </c>
      <c r="AM1171">
        <v>0.57477140345875266</v>
      </c>
      <c r="AN1171">
        <v>0.9889784424340714</v>
      </c>
      <c r="AO1171">
        <v>0.9889784424340714</v>
      </c>
      <c r="AP1171">
        <v>0.9889784424340714</v>
      </c>
      <c r="AQ1171">
        <v>0.9889784424340714</v>
      </c>
      <c r="AR1171">
        <v>14.58129628858458</v>
      </c>
      <c r="AS1171">
        <v>14.581296288584589</v>
      </c>
      <c r="AT1171">
        <v>14.581296288584589</v>
      </c>
      <c r="AU1171">
        <v>14.581296288584589</v>
      </c>
      <c r="AV1171" t="str">
        <f>VLOOKUP(Sheet1[[#This Row],[NPDES ID2]],Combined_Sheet__Major_Only___2[[NPDES ID2]:[ECHO BFR]],3,FALSE)</f>
        <v>IL</v>
      </c>
      <c r="AW1171" t="s">
        <v>41</v>
      </c>
      <c r="AX1171" t="str">
        <f>VLOOKUP(Sheet1[[#This Row],[NPDES ID2]],Combined_Sheet__Major_Only___2[[NPDES ID2]:[ECHO BFR]],27,FALSE)</f>
        <v>tempSludgeStore</v>
      </c>
      <c r="AY1171" t="str">
        <f>VLOOKUP(Sheet1[[#This Row],[NPDES ID2]],Combined_Sheet__Major_Only___2[[NPDES ID2]:[ECHO BFR]],28,FALSE)</f>
        <v>-</v>
      </c>
      <c r="AZ1171" t="str">
        <f>VLOOKUP(Sheet1[[#This Row],[NPDES ID2]],Combined_Sheet__Major_Only___2[[NPDES ID2]:[ECHO BFR]],29,FALSE)</f>
        <v>sludgeLagoon</v>
      </c>
      <c r="BA1171">
        <f>VLOOKUP(Sheet1[[#This Row],[NPDES ID2]],Combined_Sheet__Major_Only___2[[NPDES ID2]:[ECHO BFR]],17,FALSE)</f>
        <v>38.5627</v>
      </c>
      <c r="BB1171">
        <f>VLOOKUP(Sheet1[[#This Row],[NPDES ID2]],Combined_Sheet__Major_Only___2[[NPDES ID2]:[ECHO BFR]],18,FALSE)</f>
        <v>-89.850859999999997</v>
      </c>
      <c r="BC1171" t="str">
        <f>IF(ISNUMBER(SEARCH("aerobic",$AW1171)),"aerobic","")</f>
        <v>aerobic</v>
      </c>
      <c r="BD1171" t="str">
        <f>IF(ISNUMBER(SEARCH("anaer",$AW1171)),"anaer","")</f>
        <v/>
      </c>
      <c r="BE1171" t="str">
        <f>IF(ISNUMBER(SEARCH("thickening",$AZ1171)),"thickening","")</f>
        <v/>
      </c>
      <c r="BF1171" s="3" t="str">
        <f>IF(ISNUMBER(SEARCH("airDry",$AW1171)),"airDry","")</f>
        <v/>
      </c>
      <c r="BG1171" s="3" t="str">
        <f>IF(ISNUMBER(SEARCH("heatDry",$AY1171)),"heatDry","")</f>
        <v/>
      </c>
      <c r="BH1171" s="3" t="str">
        <f>IF(AND(ISNUMBER(SEARCH("aerobic",$AW1171)),ISNUMBER(SEARCH("anaer",$AW1171))),"Combined Aer and Anaer.","")</f>
        <v/>
      </c>
    </row>
    <row r="1172" spans="1:60" x14ac:dyDescent="0.25">
      <c r="A1172" s="4">
        <v>1088</v>
      </c>
      <c r="B1172" t="s">
        <v>5245</v>
      </c>
      <c r="C1172">
        <v>350.68</v>
      </c>
      <c r="D1172">
        <v>441.35569269184128</v>
      </c>
      <c r="E1172">
        <v>446.75998302911449</v>
      </c>
      <c r="F1172">
        <v>339.46422546990863</v>
      </c>
      <c r="G1172">
        <v>553.9133058655683</v>
      </c>
      <c r="H1172">
        <v>-118.7876963385575</v>
      </c>
      <c r="I1172">
        <v>-121.1518394521043</v>
      </c>
      <c r="J1172">
        <v>-136.78032895456019</v>
      </c>
      <c r="K1172">
        <v>-95.540923921837901</v>
      </c>
      <c r="L1172">
        <v>225.23524471249061</v>
      </c>
      <c r="M1172">
        <v>224.18145909315399</v>
      </c>
      <c r="N1172">
        <v>220.68823329126491</v>
      </c>
      <c r="O1172">
        <v>232.64422796100291</v>
      </c>
      <c r="P1172">
        <v>8.2157984173170551</v>
      </c>
      <c r="Q1172">
        <v>8.2996439429339954</v>
      </c>
      <c r="R1172">
        <v>6.837888161382879</v>
      </c>
      <c r="S1172">
        <v>9.3684122452133796</v>
      </c>
      <c r="T1172">
        <v>234273.59100302751</v>
      </c>
      <c r="U1172">
        <v>234273.41789687451</v>
      </c>
      <c r="V1172">
        <v>234118.3844917464</v>
      </c>
      <c r="W1172">
        <v>234429.87026147809</v>
      </c>
      <c r="X1172">
        <v>16418.717274147872</v>
      </c>
      <c r="Y1172">
        <v>16488.899054777641</v>
      </c>
      <c r="Z1172">
        <v>15901.18681047835</v>
      </c>
      <c r="AA1172">
        <v>16751.8452273843</v>
      </c>
      <c r="AB1172">
        <v>3104.0979803447099</v>
      </c>
      <c r="AC1172">
        <v>3066.7728955676012</v>
      </c>
      <c r="AD1172">
        <v>2606.5117636353971</v>
      </c>
      <c r="AE1172">
        <v>3685.3268465956589</v>
      </c>
      <c r="AF1172">
        <v>62.946298887334287</v>
      </c>
      <c r="AG1172">
        <v>62.65076426574052</v>
      </c>
      <c r="AH1172">
        <v>61.677696610590061</v>
      </c>
      <c r="AI1172">
        <v>65.016095554315569</v>
      </c>
      <c r="AJ1172">
        <v>0.54543147741379594</v>
      </c>
      <c r="AK1172">
        <v>0.54543156841306673</v>
      </c>
      <c r="AL1172">
        <v>0.54541054830023861</v>
      </c>
      <c r="AM1172">
        <v>0.54545228637153187</v>
      </c>
      <c r="AN1172">
        <v>0.98910928804847553</v>
      </c>
      <c r="AO1172">
        <v>0.98910928804847542</v>
      </c>
      <c r="AP1172">
        <v>0.98910928804847542</v>
      </c>
      <c r="AQ1172">
        <v>0.98910928804847542</v>
      </c>
      <c r="AR1172">
        <v>13.267969028731439</v>
      </c>
      <c r="AS1172">
        <v>13.267969028731439</v>
      </c>
      <c r="AT1172">
        <v>13.267969028731439</v>
      </c>
      <c r="AU1172">
        <v>13.267969028731439</v>
      </c>
      <c r="AV1172" t="str">
        <f>VLOOKUP(Sheet1[[#This Row],[NPDES ID2]],Combined_Sheet__Major_Only___2[[NPDES ID2]:[ECHO BFR]],3,FALSE)</f>
        <v>TX</v>
      </c>
      <c r="AW1172" t="s">
        <v>41</v>
      </c>
      <c r="AX1172" t="str">
        <f>VLOOKUP(Sheet1[[#This Row],[NPDES ID2]],Combined_Sheet__Major_Only___2[[NPDES ID2]:[ECHO BFR]],27,FALSE)</f>
        <v>-</v>
      </c>
      <c r="AY1172" t="str">
        <f>VLOOKUP(Sheet1[[#This Row],[NPDES ID2]],Combined_Sheet__Major_Only___2[[NPDES ID2]:[ECHO BFR]],28,FALSE)</f>
        <v>-</v>
      </c>
      <c r="AZ1172" t="str">
        <f>VLOOKUP(Sheet1[[#This Row],[NPDES ID2]],Combined_Sheet__Major_Only___2[[NPDES ID2]:[ECHO BFR]],29,FALSE)</f>
        <v>-</v>
      </c>
      <c r="BA1172">
        <f>VLOOKUP(Sheet1[[#This Row],[NPDES ID2]],Combined_Sheet__Major_Only___2[[NPDES ID2]:[ECHO BFR]],17,FALSE)</f>
        <v>30.139749999999999</v>
      </c>
      <c r="BB1172">
        <f>VLOOKUP(Sheet1[[#This Row],[NPDES ID2]],Combined_Sheet__Major_Only___2[[NPDES ID2]:[ECHO BFR]],18,FALSE)</f>
        <v>-95.499167</v>
      </c>
      <c r="BC1172" t="str">
        <f>IF(ISNUMBER(SEARCH("aerobic",$AW1172)),"aerobic","")</f>
        <v>aerobic</v>
      </c>
      <c r="BD1172" t="str">
        <f>IF(ISNUMBER(SEARCH("anaer",$AW1172)),"anaer","")</f>
        <v/>
      </c>
      <c r="BE1172" t="str">
        <f>IF(ISNUMBER(SEARCH("thickening",$AZ1172)),"thickening","")</f>
        <v/>
      </c>
      <c r="BF1172" s="2" t="str">
        <f>IF(ISNUMBER(SEARCH("airDry",$AW1172)),"airDry","")</f>
        <v/>
      </c>
      <c r="BG1172" s="2" t="str">
        <f>IF(ISNUMBER(SEARCH("heatDry",$AY1172)),"heatDry","")</f>
        <v/>
      </c>
      <c r="BH1172" s="2" t="str">
        <f>IF(AND(ISNUMBER(SEARCH("aerobic",$AW1172)),ISNUMBER(SEARCH("anaer",$AW1172))),"Combined Aer and Anaer.","")</f>
        <v/>
      </c>
    </row>
    <row r="1173" spans="1:60" x14ac:dyDescent="0.25">
      <c r="A1173" s="4">
        <v>24</v>
      </c>
      <c r="B1173" t="s">
        <v>170</v>
      </c>
      <c r="C1173">
        <v>385</v>
      </c>
      <c r="D1173">
        <v>425.63165738389853</v>
      </c>
      <c r="E1173">
        <v>431.00198886589118</v>
      </c>
      <c r="F1173">
        <v>326.57117661502957</v>
      </c>
      <c r="G1173">
        <v>526.78896144955411</v>
      </c>
      <c r="H1173">
        <v>-119.618598231227</v>
      </c>
      <c r="I1173">
        <v>-121.9996484820138</v>
      </c>
      <c r="J1173">
        <v>-137.70644475515971</v>
      </c>
      <c r="K1173">
        <v>-96.431093749288848</v>
      </c>
      <c r="L1173">
        <v>245.65544318932879</v>
      </c>
      <c r="M1173">
        <v>244.48575465246941</v>
      </c>
      <c r="N1173">
        <v>240.6079443415496</v>
      </c>
      <c r="O1173">
        <v>253.8798033365853</v>
      </c>
      <c r="P1173">
        <v>9.0232274319689747</v>
      </c>
      <c r="Q1173">
        <v>9.1086800346270174</v>
      </c>
      <c r="R1173">
        <v>7.5165858970529316</v>
      </c>
      <c r="S1173">
        <v>10.29272623448237</v>
      </c>
      <c r="T1173">
        <v>235077.16012749661</v>
      </c>
      <c r="U1173">
        <v>235076.98643220539</v>
      </c>
      <c r="V1173">
        <v>234921.42539651401</v>
      </c>
      <c r="W1173">
        <v>235233.97125656629</v>
      </c>
      <c r="X1173">
        <v>16584.05055399752</v>
      </c>
      <c r="Y1173">
        <v>16656.258743580569</v>
      </c>
      <c r="Z1173">
        <v>16052.049699953161</v>
      </c>
      <c r="AA1173">
        <v>16926.550716069771</v>
      </c>
      <c r="AB1173">
        <v>2517.944712427276</v>
      </c>
      <c r="AC1173">
        <v>2498.1553843448719</v>
      </c>
      <c r="AD1173">
        <v>2187.1369385640428</v>
      </c>
      <c r="AE1173">
        <v>2889.0022473732802</v>
      </c>
      <c r="AF1173">
        <v>62.533354053815494</v>
      </c>
      <c r="AG1173">
        <v>62.234507862690663</v>
      </c>
      <c r="AH1173">
        <v>61.250747088605117</v>
      </c>
      <c r="AI1173">
        <v>64.626092671344068</v>
      </c>
      <c r="AJ1173">
        <v>0.54038804759067327</v>
      </c>
      <c r="AK1173">
        <v>0.54038814355345444</v>
      </c>
      <c r="AL1173">
        <v>0.54036597162285549</v>
      </c>
      <c r="AM1173">
        <v>0.54040999688094027</v>
      </c>
      <c r="AN1173">
        <v>0.98914593643778304</v>
      </c>
      <c r="AO1173">
        <v>0.98914593643778326</v>
      </c>
      <c r="AP1173">
        <v>0.98914593643778326</v>
      </c>
      <c r="AQ1173">
        <v>0.98914593643778326</v>
      </c>
      <c r="AR1173">
        <v>14.999981504711601</v>
      </c>
      <c r="AS1173">
        <v>14.999981504711609</v>
      </c>
      <c r="AT1173">
        <v>14.999981504711609</v>
      </c>
      <c r="AU1173">
        <v>14.999981504711609</v>
      </c>
      <c r="AV1173" t="str">
        <f>VLOOKUP(Sheet1[[#This Row],[NPDES ID2]],Combined_Sheet__Major_Only___2[[NPDES ID2]:[ECHO BFR]],3,FALSE)</f>
        <v>SC</v>
      </c>
      <c r="AW1173" t="s">
        <v>41</v>
      </c>
      <c r="AX1173" t="str">
        <f>VLOOKUP(Sheet1[[#This Row],[NPDES ID2]],Combined_Sheet__Major_Only___2[[NPDES ID2]:[ECHO BFR]],27,FALSE)</f>
        <v>-</v>
      </c>
      <c r="AY1173" t="str">
        <f>VLOOKUP(Sheet1[[#This Row],[NPDES ID2]],Combined_Sheet__Major_Only___2[[NPDES ID2]:[ECHO BFR]],28,FALSE)</f>
        <v>-</v>
      </c>
      <c r="AZ1173" t="str">
        <f>VLOOKUP(Sheet1[[#This Row],[NPDES ID2]],Combined_Sheet__Major_Only___2[[NPDES ID2]:[ECHO BFR]],29,FALSE)</f>
        <v>-</v>
      </c>
      <c r="BA1173">
        <f>VLOOKUP(Sheet1[[#This Row],[NPDES ID2]],Combined_Sheet__Major_Only___2[[NPDES ID2]:[ECHO BFR]],17,FALSE)</f>
        <v>34.703251999999999</v>
      </c>
      <c r="BB1173">
        <f>VLOOKUP(Sheet1[[#This Row],[NPDES ID2]],Combined_Sheet__Major_Only___2[[NPDES ID2]:[ECHO BFR]],18,FALSE)</f>
        <v>-81.655710999999997</v>
      </c>
      <c r="BC1173" t="str">
        <f>IF(ISNUMBER(SEARCH("aerobic",$AW1173)),"aerobic","")</f>
        <v>aerobic</v>
      </c>
      <c r="BD1173" t="str">
        <f>IF(ISNUMBER(SEARCH("anaer",$AW1173)),"anaer","")</f>
        <v/>
      </c>
      <c r="BE1173" t="str">
        <f>IF(ISNUMBER(SEARCH("thickening",$AZ1173)),"thickening","")</f>
        <v/>
      </c>
      <c r="BF1173" s="2" t="str">
        <f>IF(ISNUMBER(SEARCH("airDry",$AW1173)),"airDry","")</f>
        <v/>
      </c>
      <c r="BG1173" s="2" t="str">
        <f>IF(ISNUMBER(SEARCH("heatDry",$AY1173)),"heatDry","")</f>
        <v/>
      </c>
      <c r="BH1173" s="2" t="str">
        <f>IF(AND(ISNUMBER(SEARCH("aerobic",$AW1173)),ISNUMBER(SEARCH("anaer",$AW1173))),"Combined Aer and Anaer.","")</f>
        <v/>
      </c>
    </row>
    <row r="1174" spans="1:60" x14ac:dyDescent="0.25">
      <c r="A1174" s="4">
        <v>869</v>
      </c>
      <c r="B1174" t="s">
        <v>4243</v>
      </c>
      <c r="C1174">
        <v>893.2</v>
      </c>
      <c r="D1174">
        <v>362.25231059901722</v>
      </c>
      <c r="E1174">
        <v>362.26189462279592</v>
      </c>
      <c r="F1174">
        <v>304.16037219723341</v>
      </c>
      <c r="G1174">
        <v>430.45238168396611</v>
      </c>
      <c r="H1174">
        <v>-113.54178653133251</v>
      </c>
      <c r="I1174">
        <v>-116.06933406454991</v>
      </c>
      <c r="J1174">
        <v>-131.921189609968</v>
      </c>
      <c r="K1174">
        <v>-90.348789419133965</v>
      </c>
      <c r="L1174">
        <v>596.43081534837745</v>
      </c>
      <c r="M1174">
        <v>593.93142094060192</v>
      </c>
      <c r="N1174">
        <v>585.62058865683878</v>
      </c>
      <c r="O1174">
        <v>614.03655787444427</v>
      </c>
      <c r="P1174">
        <v>20.876436195670699</v>
      </c>
      <c r="Q1174">
        <v>21.143172977411201</v>
      </c>
      <c r="R1174">
        <v>17.230860118138189</v>
      </c>
      <c r="S1174">
        <v>23.87887401470482</v>
      </c>
      <c r="T1174">
        <v>235737.78916935821</v>
      </c>
      <c r="U1174">
        <v>235737.6149897257</v>
      </c>
      <c r="V1174">
        <v>235581.620179188</v>
      </c>
      <c r="W1174">
        <v>235895.03755910261</v>
      </c>
      <c r="X1174">
        <v>15890.371806551449</v>
      </c>
      <c r="Y1174">
        <v>15950.84485800736</v>
      </c>
      <c r="Z1174">
        <v>15440.848263585811</v>
      </c>
      <c r="AA1174">
        <v>16179.7000659278</v>
      </c>
      <c r="AB1174">
        <v>2682.03133772617</v>
      </c>
      <c r="AC1174">
        <v>2658.635399423099</v>
      </c>
      <c r="AD1174">
        <v>2296.0123468459528</v>
      </c>
      <c r="AE1174">
        <v>3131.314360201241</v>
      </c>
      <c r="AF1174">
        <v>65.446158560777761</v>
      </c>
      <c r="AG1174">
        <v>65.169223268966121</v>
      </c>
      <c r="AH1174">
        <v>64.26552409487465</v>
      </c>
      <c r="AI1174">
        <v>67.376004582629108</v>
      </c>
      <c r="AJ1174">
        <v>0.57597739701225681</v>
      </c>
      <c r="AK1174">
        <v>0.57597763487333464</v>
      </c>
      <c r="AL1174">
        <v>0.57592238741310464</v>
      </c>
      <c r="AM1174">
        <v>0.57603209438186587</v>
      </c>
      <c r="AN1174">
        <v>0.98917588152470914</v>
      </c>
      <c r="AO1174">
        <v>0.98917588152470892</v>
      </c>
      <c r="AP1174">
        <v>0.98917588152470892</v>
      </c>
      <c r="AQ1174">
        <v>0.98917588152470892</v>
      </c>
      <c r="AR1174">
        <v>14.726721304729811</v>
      </c>
      <c r="AS1174">
        <v>14.726721304729811</v>
      </c>
      <c r="AT1174">
        <v>14.726721304729811</v>
      </c>
      <c r="AU1174">
        <v>14.726721304729811</v>
      </c>
      <c r="AV1174" t="str">
        <f>VLOOKUP(Sheet1[[#This Row],[NPDES ID2]],Combined_Sheet__Major_Only___2[[NPDES ID2]:[ECHO BFR]],3,FALSE)</f>
        <v>FL</v>
      </c>
      <c r="AW1174" t="s">
        <v>41</v>
      </c>
      <c r="AX1174" t="str">
        <f>VLOOKUP(Sheet1[[#This Row],[NPDES ID2]],Combined_Sheet__Major_Only___2[[NPDES ID2]:[ECHO BFR]],27,FALSE)</f>
        <v>-</v>
      </c>
      <c r="AY1174" t="str">
        <f>VLOOKUP(Sheet1[[#This Row],[NPDES ID2]],Combined_Sheet__Major_Only___2[[NPDES ID2]:[ECHO BFR]],28,FALSE)</f>
        <v>-</v>
      </c>
      <c r="AZ1174" t="str">
        <f>VLOOKUP(Sheet1[[#This Row],[NPDES ID2]],Combined_Sheet__Major_Only___2[[NPDES ID2]:[ECHO BFR]],29,FALSE)</f>
        <v>-</v>
      </c>
      <c r="BA1174">
        <f>VLOOKUP(Sheet1[[#This Row],[NPDES ID2]],Combined_Sheet__Major_Only___2[[NPDES ID2]:[ECHO BFR]],17,FALSE)</f>
        <v>26.241299999999999</v>
      </c>
      <c r="BB1174">
        <f>VLOOKUP(Sheet1[[#This Row],[NPDES ID2]],Combined_Sheet__Major_Only___2[[NPDES ID2]:[ECHO BFR]],18,FALSE)</f>
        <v>-80.215069999999997</v>
      </c>
      <c r="BC1174" t="str">
        <f>IF(ISNUMBER(SEARCH("aerobic",$AW1174)),"aerobic","")</f>
        <v>aerobic</v>
      </c>
      <c r="BD1174" t="str">
        <f>IF(ISNUMBER(SEARCH("anaer",$AW1174)),"anaer","")</f>
        <v/>
      </c>
      <c r="BE1174" t="str">
        <f>IF(ISNUMBER(SEARCH("thickening",$AZ1174)),"thickening","")</f>
        <v/>
      </c>
      <c r="BF1174" s="3" t="str">
        <f>IF(ISNUMBER(SEARCH("airDry",$AW1174)),"airDry","")</f>
        <v/>
      </c>
      <c r="BG1174" s="3" t="str">
        <f>IF(ISNUMBER(SEARCH("heatDry",$AY1174)),"heatDry","")</f>
        <v/>
      </c>
      <c r="BH1174" s="3" t="str">
        <f>IF(AND(ISNUMBER(SEARCH("aerobic",$AW1174)),ISNUMBER(SEARCH("anaer",$AW1174))),"Combined Aer and Anaer.","")</f>
        <v/>
      </c>
    </row>
    <row r="1175" spans="1:60" x14ac:dyDescent="0.25">
      <c r="A1175" s="4">
        <v>1505</v>
      </c>
      <c r="B1175" t="s">
        <v>7090</v>
      </c>
      <c r="C1175">
        <v>106.27</v>
      </c>
      <c r="D1175">
        <v>1061.2549608531081</v>
      </c>
      <c r="E1175">
        <v>1060.8177259591571</v>
      </c>
      <c r="F1175">
        <v>751.07802465432871</v>
      </c>
      <c r="G1175">
        <v>1394.1047681275711</v>
      </c>
      <c r="H1175">
        <v>-120.7080292561684</v>
      </c>
      <c r="I1175">
        <v>-123.0575189364769</v>
      </c>
      <c r="J1175">
        <v>-138.95080270347361</v>
      </c>
      <c r="K1175">
        <v>-97.396839939987842</v>
      </c>
      <c r="L1175">
        <v>67.341254530399354</v>
      </c>
      <c r="M1175">
        <v>67.014429901183661</v>
      </c>
      <c r="N1175">
        <v>65.932437887544097</v>
      </c>
      <c r="O1175">
        <v>69.637282629151329</v>
      </c>
      <c r="P1175">
        <v>2.491704978871633</v>
      </c>
      <c r="Q1175">
        <v>2.5134026488065202</v>
      </c>
      <c r="R1175">
        <v>2.0775269767276758</v>
      </c>
      <c r="S1175">
        <v>2.8432061091512639</v>
      </c>
      <c r="T1175">
        <v>236455.01891067199</v>
      </c>
      <c r="U1175">
        <v>236454.8442052012</v>
      </c>
      <c r="V1175">
        <v>236298.37845529951</v>
      </c>
      <c r="W1175">
        <v>236612.74202426389</v>
      </c>
      <c r="X1175">
        <v>16796.887447376819</v>
      </c>
      <c r="Y1175">
        <v>16871.47671990914</v>
      </c>
      <c r="Z1175">
        <v>16248.1857740044</v>
      </c>
      <c r="AA1175">
        <v>17150.11672479341</v>
      </c>
      <c r="AB1175">
        <v>2669.624360585372</v>
      </c>
      <c r="AC1175">
        <v>2646.2414453113111</v>
      </c>
      <c r="AD1175">
        <v>2303.481306502149</v>
      </c>
      <c r="AE1175">
        <v>3081.9668846003319</v>
      </c>
      <c r="AF1175">
        <v>62.101515190630089</v>
      </c>
      <c r="AG1175">
        <v>61.799816178956803</v>
      </c>
      <c r="AH1175">
        <v>60.802948091804303</v>
      </c>
      <c r="AI1175">
        <v>64.21866082461419</v>
      </c>
      <c r="AJ1175">
        <v>0.53511461221670553</v>
      </c>
      <c r="AK1175">
        <v>0.53511463891261402</v>
      </c>
      <c r="AL1175">
        <v>0.53510848828710189</v>
      </c>
      <c r="AM1175">
        <v>0.53512070080021901</v>
      </c>
      <c r="AN1175">
        <v>0.98920820570381962</v>
      </c>
      <c r="AO1175">
        <v>0.9892082057038194</v>
      </c>
      <c r="AP1175">
        <v>0.9892082057038194</v>
      </c>
      <c r="AQ1175">
        <v>0.9892082057038194</v>
      </c>
      <c r="AR1175">
        <v>14.48546375875417</v>
      </c>
      <c r="AS1175">
        <v>14.48546375875417</v>
      </c>
      <c r="AT1175">
        <v>14.48546375875417</v>
      </c>
      <c r="AU1175">
        <v>14.48546375875417</v>
      </c>
      <c r="AV1175" t="str">
        <f>VLOOKUP(Sheet1[[#This Row],[NPDES ID2]],Combined_Sheet__Major_Only___2[[NPDES ID2]:[ECHO BFR]],3,FALSE)</f>
        <v>PA</v>
      </c>
      <c r="AW1175" t="s">
        <v>41</v>
      </c>
      <c r="AX1175" t="str">
        <f>VLOOKUP(Sheet1[[#This Row],[NPDES ID2]],Combined_Sheet__Major_Only___2[[NPDES ID2]:[ECHO BFR]],27,FALSE)</f>
        <v>-</v>
      </c>
      <c r="AY1175" t="str">
        <f>VLOOKUP(Sheet1[[#This Row],[NPDES ID2]],Combined_Sheet__Major_Only___2[[NPDES ID2]:[ECHO BFR]],28,FALSE)</f>
        <v>-</v>
      </c>
      <c r="AZ1175" t="str">
        <f>VLOOKUP(Sheet1[[#This Row],[NPDES ID2]],Combined_Sheet__Major_Only___2[[NPDES ID2]:[ECHO BFR]],29,FALSE)</f>
        <v>preliminaryOps</v>
      </c>
      <c r="BA1175">
        <f>VLOOKUP(Sheet1[[#This Row],[NPDES ID2]],Combined_Sheet__Major_Only___2[[NPDES ID2]:[ECHO BFR]],17,FALSE)</f>
        <v>40.908900000000003</v>
      </c>
      <c r="BB1175">
        <f>VLOOKUP(Sheet1[[#This Row],[NPDES ID2]],Combined_Sheet__Major_Only___2[[NPDES ID2]:[ECHO BFR]],18,FALSE)</f>
        <v>-78.224148999999997</v>
      </c>
      <c r="BC1175" t="str">
        <f>IF(ISNUMBER(SEARCH("aerobic",$AW1175)),"aerobic","")</f>
        <v>aerobic</v>
      </c>
      <c r="BD1175" t="str">
        <f>IF(ISNUMBER(SEARCH("anaer",$AW1175)),"anaer","")</f>
        <v/>
      </c>
      <c r="BE1175" t="str">
        <f>IF(ISNUMBER(SEARCH("thickening",$AZ1175)),"thickening","")</f>
        <v/>
      </c>
      <c r="BF1175" s="3" t="str">
        <f>IF(ISNUMBER(SEARCH("airDry",$AW1175)),"airDry","")</f>
        <v/>
      </c>
      <c r="BG1175" s="3" t="str">
        <f>IF(ISNUMBER(SEARCH("heatDry",$AY1175)),"heatDry","")</f>
        <v/>
      </c>
      <c r="BH1175" s="3" t="str">
        <f>IF(AND(ISNUMBER(SEARCH("aerobic",$AW1175)),ISNUMBER(SEARCH("anaer",$AW1175))),"Combined Aer and Anaer.","")</f>
        <v/>
      </c>
    </row>
    <row r="1176" spans="1:60" x14ac:dyDescent="0.25">
      <c r="A1176" s="4">
        <v>1520</v>
      </c>
      <c r="B1176" t="s">
        <v>7157</v>
      </c>
      <c r="C1176">
        <v>100</v>
      </c>
      <c r="D1176">
        <v>1144.1937039368629</v>
      </c>
      <c r="E1176">
        <v>1143.4818782737659</v>
      </c>
      <c r="F1176">
        <v>807.9381699430312</v>
      </c>
      <c r="G1176">
        <v>1504.9030726820461</v>
      </c>
      <c r="H1176">
        <v>-123.5422375765407</v>
      </c>
      <c r="I1176">
        <v>-126.0444732904642</v>
      </c>
      <c r="J1176">
        <v>-142.11218732803681</v>
      </c>
      <c r="K1176">
        <v>-100.3792612037125</v>
      </c>
      <c r="L1176">
        <v>62.012594848537638</v>
      </c>
      <c r="M1176">
        <v>61.694321154326502</v>
      </c>
      <c r="N1176">
        <v>60.640661080016862</v>
      </c>
      <c r="O1176">
        <v>64.248520697751701</v>
      </c>
      <c r="P1176">
        <v>2.347499908118047</v>
      </c>
      <c r="Q1176">
        <v>2.3685046707365478</v>
      </c>
      <c r="R1176">
        <v>1.9628594622883959</v>
      </c>
      <c r="S1176">
        <v>2.6730738170889818</v>
      </c>
      <c r="T1176">
        <v>241889.57938342559</v>
      </c>
      <c r="U1176">
        <v>241889.40069359681</v>
      </c>
      <c r="V1176">
        <v>241729.3665634325</v>
      </c>
      <c r="W1176">
        <v>242050.89955289621</v>
      </c>
      <c r="X1176">
        <v>17559.18440196291</v>
      </c>
      <c r="Y1176">
        <v>17641.825654659449</v>
      </c>
      <c r="Z1176">
        <v>16952.800870375191</v>
      </c>
      <c r="AA1176">
        <v>17949.792820531591</v>
      </c>
      <c r="AB1176">
        <v>3442.8660115470861</v>
      </c>
      <c r="AC1176">
        <v>3395.1708277481698</v>
      </c>
      <c r="AD1176">
        <v>2872.2354032794742</v>
      </c>
      <c r="AE1176">
        <v>4105.928160443048</v>
      </c>
      <c r="AF1176">
        <v>60.773121484561351</v>
      </c>
      <c r="AG1176">
        <v>60.460913525070808</v>
      </c>
      <c r="AH1176">
        <v>59.429222335731133</v>
      </c>
      <c r="AI1176">
        <v>62.964131465551333</v>
      </c>
      <c r="AJ1176">
        <v>0.51889771362837434</v>
      </c>
      <c r="AK1176">
        <v>0.518897739353823</v>
      </c>
      <c r="AL1176">
        <v>0.518891812358797</v>
      </c>
      <c r="AM1176">
        <v>0.51890358083652943</v>
      </c>
      <c r="AN1176">
        <v>0.98944699628576915</v>
      </c>
      <c r="AO1176">
        <v>0.98944699628576926</v>
      </c>
      <c r="AP1176">
        <v>0.98944699628576926</v>
      </c>
      <c r="AQ1176">
        <v>0.98944699628576926</v>
      </c>
      <c r="AR1176">
        <v>12.55266349590539</v>
      </c>
      <c r="AS1176">
        <v>12.55266349590539</v>
      </c>
      <c r="AT1176">
        <v>12.55266349590539</v>
      </c>
      <c r="AU1176">
        <v>12.55266349590539</v>
      </c>
      <c r="AV1176" t="str">
        <f>VLOOKUP(Sheet1[[#This Row],[NPDES ID2]],Combined_Sheet__Major_Only___2[[NPDES ID2]:[ECHO BFR]],3,FALSE)</f>
        <v>SC</v>
      </c>
      <c r="AW1176" t="s">
        <v>41</v>
      </c>
      <c r="AX1176" t="str">
        <f>VLOOKUP(Sheet1[[#This Row],[NPDES ID2]],Combined_Sheet__Major_Only___2[[NPDES ID2]:[ECHO BFR]],27,FALSE)</f>
        <v>-</v>
      </c>
      <c r="AY1176" t="str">
        <f>VLOOKUP(Sheet1[[#This Row],[NPDES ID2]],Combined_Sheet__Major_Only___2[[NPDES ID2]:[ECHO BFR]],28,FALSE)</f>
        <v>-</v>
      </c>
      <c r="AZ1176" t="str">
        <f>VLOOKUP(Sheet1[[#This Row],[NPDES ID2]],Combined_Sheet__Major_Only___2[[NPDES ID2]:[ECHO BFR]],29,FALSE)</f>
        <v>-</v>
      </c>
      <c r="BA1176">
        <f>VLOOKUP(Sheet1[[#This Row],[NPDES ID2]],Combined_Sheet__Major_Only___2[[NPDES ID2]:[ECHO BFR]],17,FALSE)</f>
        <v>34.760829999999999</v>
      </c>
      <c r="BB1176">
        <f>VLOOKUP(Sheet1[[#This Row],[NPDES ID2]],Combined_Sheet__Major_Only___2[[NPDES ID2]:[ECHO BFR]],18,FALSE)</f>
        <v>-82.685789999999997</v>
      </c>
      <c r="BC1176" t="str">
        <f>IF(ISNUMBER(SEARCH("aerobic",$AW1176)),"aerobic","")</f>
        <v>aerobic</v>
      </c>
      <c r="BD1176" t="str">
        <f>IF(ISNUMBER(SEARCH("anaer",$AW1176)),"anaer","")</f>
        <v/>
      </c>
      <c r="BE1176" t="str">
        <f>IF(ISNUMBER(SEARCH("thickening",$AZ1176)),"thickening","")</f>
        <v/>
      </c>
      <c r="BF1176" s="2" t="str">
        <f>IF(ISNUMBER(SEARCH("airDry",$AW1176)),"airDry","")</f>
        <v/>
      </c>
      <c r="BG1176" s="2" t="str">
        <f>IF(ISNUMBER(SEARCH("heatDry",$AY1176)),"heatDry","")</f>
        <v/>
      </c>
      <c r="BH1176" s="2" t="str">
        <f>IF(AND(ISNUMBER(SEARCH("aerobic",$AW1176)),ISNUMBER(SEARCH("anaer",$AW1176))),"Combined Aer and Anaer.","")</f>
        <v/>
      </c>
    </row>
    <row r="1177" spans="1:60" x14ac:dyDescent="0.25">
      <c r="A1177" s="4">
        <v>70</v>
      </c>
      <c r="B1177" t="s">
        <v>390</v>
      </c>
      <c r="C1177">
        <v>43.41</v>
      </c>
      <c r="D1177">
        <v>2356.1435460747589</v>
      </c>
      <c r="E1177">
        <v>2352.6572851668848</v>
      </c>
      <c r="F1177">
        <v>1633.1837224869321</v>
      </c>
      <c r="G1177">
        <v>3117.696075276403</v>
      </c>
      <c r="H1177">
        <v>-116.99261525718811</v>
      </c>
      <c r="I1177">
        <v>-119.292832740555</v>
      </c>
      <c r="J1177">
        <v>-134.91978513224399</v>
      </c>
      <c r="K1177">
        <v>-93.446220365229408</v>
      </c>
      <c r="L1177">
        <v>28.328537796742939</v>
      </c>
      <c r="M1177">
        <v>28.20150789366425</v>
      </c>
      <c r="N1177">
        <v>27.78108665613162</v>
      </c>
      <c r="O1177">
        <v>29.220792652727599</v>
      </c>
      <c r="P1177">
        <v>1.0161163045477639</v>
      </c>
      <c r="Q1177">
        <v>1.0283126555667039</v>
      </c>
      <c r="R1177">
        <v>0.84383944556850854</v>
      </c>
      <c r="S1177">
        <v>1.1576406730291851</v>
      </c>
      <c r="T1177">
        <v>242194.79775592059</v>
      </c>
      <c r="U1177">
        <v>242194.61884232031</v>
      </c>
      <c r="V1177">
        <v>242034.38430308501</v>
      </c>
      <c r="W1177">
        <v>242356.31994495579</v>
      </c>
      <c r="X1177">
        <v>16705.559897317551</v>
      </c>
      <c r="Y1177">
        <v>16773.82260463891</v>
      </c>
      <c r="Z1177">
        <v>16201.30578945557</v>
      </c>
      <c r="AA1177">
        <v>17029.951064003941</v>
      </c>
      <c r="AB1177">
        <v>2767.71515954808</v>
      </c>
      <c r="AC1177">
        <v>2743.1410110273109</v>
      </c>
      <c r="AD1177">
        <v>2374.8831114512982</v>
      </c>
      <c r="AE1177">
        <v>3218.862245599159</v>
      </c>
      <c r="AF1177">
        <v>63.953273288338472</v>
      </c>
      <c r="AG1177">
        <v>63.666365727812718</v>
      </c>
      <c r="AH1177">
        <v>62.717642324709239</v>
      </c>
      <c r="AI1177">
        <v>65.967490110111399</v>
      </c>
      <c r="AJ1177">
        <v>0.55773285310219367</v>
      </c>
      <c r="AK1177">
        <v>0.55773286468538186</v>
      </c>
      <c r="AL1177">
        <v>0.55773019767597187</v>
      </c>
      <c r="AM1177">
        <v>0.55773549318158888</v>
      </c>
      <c r="AN1177">
        <v>0.98946009433160498</v>
      </c>
      <c r="AO1177">
        <v>0.98946009433160498</v>
      </c>
      <c r="AP1177">
        <v>0.98946009433160498</v>
      </c>
      <c r="AQ1177">
        <v>0.98946009433160498</v>
      </c>
      <c r="AR1177">
        <v>14.550091703555371</v>
      </c>
      <c r="AS1177">
        <v>14.550091703555371</v>
      </c>
      <c r="AT1177">
        <v>14.550091703555371</v>
      </c>
      <c r="AU1177">
        <v>14.550091703555371</v>
      </c>
      <c r="AV1177" t="str">
        <f>VLOOKUP(Sheet1[[#This Row],[NPDES ID2]],Combined_Sheet__Major_Only___2[[NPDES ID2]:[ECHO BFR]],3,FALSE)</f>
        <v>PR</v>
      </c>
      <c r="AW1177" t="s">
        <v>41</v>
      </c>
      <c r="AX1177" t="str">
        <f>VLOOKUP(Sheet1[[#This Row],[NPDES ID2]],Combined_Sheet__Major_Only___2[[NPDES ID2]:[ECHO BFR]],27,FALSE)</f>
        <v>-</v>
      </c>
      <c r="AY1177" t="str">
        <f>VLOOKUP(Sheet1[[#This Row],[NPDES ID2]],Combined_Sheet__Major_Only___2[[NPDES ID2]:[ECHO BFR]],28,FALSE)</f>
        <v>highTempCompost, thermoAerobicDigest</v>
      </c>
      <c r="AZ1177" t="str">
        <f>VLOOKUP(Sheet1[[#This Row],[NPDES ID2]],Combined_Sheet__Major_Only___2[[NPDES ID2]:[ECHO BFR]],29,FALSE)</f>
        <v>-</v>
      </c>
      <c r="BA1177">
        <f>VLOOKUP(Sheet1[[#This Row],[NPDES ID2]],Combined_Sheet__Major_Only___2[[NPDES ID2]:[ECHO BFR]],17,FALSE)</f>
        <v>18.3093</v>
      </c>
      <c r="BB1177">
        <f>VLOOKUP(Sheet1[[#This Row],[NPDES ID2]],Combined_Sheet__Major_Only___2[[NPDES ID2]:[ECHO BFR]],18,FALSE)</f>
        <v>-66.687700000000007</v>
      </c>
      <c r="BC1177" t="str">
        <f>IF(ISNUMBER(SEARCH("aerobic",$AW1177)),"aerobic","")</f>
        <v>aerobic</v>
      </c>
      <c r="BD1177" t="str">
        <f>IF(ISNUMBER(SEARCH("anaer",$AW1177)),"anaer","")</f>
        <v/>
      </c>
      <c r="BE1177" t="str">
        <f>IF(ISNUMBER(SEARCH("thickening",$AZ1177)),"thickening","")</f>
        <v/>
      </c>
      <c r="BF1177" s="2" t="str">
        <f>IF(ISNUMBER(SEARCH("airDry",$AW1177)),"airDry","")</f>
        <v/>
      </c>
      <c r="BG1177" s="2" t="str">
        <f>IF(ISNUMBER(SEARCH("heatDry",$AY1177)),"heatDry","")</f>
        <v/>
      </c>
      <c r="BH1177" s="2" t="str">
        <f>IF(AND(ISNUMBER(SEARCH("aerobic",$AW1177)),ISNUMBER(SEARCH("anaer",$AW1177))),"Combined Aer and Anaer.","")</f>
        <v/>
      </c>
    </row>
    <row r="1178" spans="1:60" x14ac:dyDescent="0.25">
      <c r="A1178" s="4">
        <v>1457</v>
      </c>
      <c r="B1178" t="s">
        <v>6885</v>
      </c>
      <c r="C1178">
        <v>116.38345940000001</v>
      </c>
      <c r="D1178">
        <v>933.31423166823731</v>
      </c>
      <c r="E1178">
        <v>934.05940707954755</v>
      </c>
      <c r="F1178">
        <v>663.00699784506401</v>
      </c>
      <c r="G1178">
        <v>1223.292801499018</v>
      </c>
      <c r="H1178">
        <v>-114.4507384456363</v>
      </c>
      <c r="I1178">
        <v>-116.8772558324652</v>
      </c>
      <c r="J1178">
        <v>-132.64030090310879</v>
      </c>
      <c r="K1178">
        <v>-90.81970573558354</v>
      </c>
      <c r="L1178">
        <v>77.477736003654869</v>
      </c>
      <c r="M1178">
        <v>77.149357462251658</v>
      </c>
      <c r="N1178">
        <v>76.062086941508056</v>
      </c>
      <c r="O1178">
        <v>79.784853725372983</v>
      </c>
      <c r="P1178">
        <v>2.720962240930382</v>
      </c>
      <c r="Q1178">
        <v>2.755710452432178</v>
      </c>
      <c r="R1178">
        <v>2.247917110064598</v>
      </c>
      <c r="S1178">
        <v>3.109805035128558</v>
      </c>
      <c r="T1178">
        <v>243199.20422158731</v>
      </c>
      <c r="U1178">
        <v>243199.02457160459</v>
      </c>
      <c r="V1178">
        <v>243038.13053023911</v>
      </c>
      <c r="W1178">
        <v>243361.39121253241</v>
      </c>
      <c r="X1178">
        <v>16443.512249809719</v>
      </c>
      <c r="Y1178">
        <v>16506.79988828619</v>
      </c>
      <c r="Z1178">
        <v>15974.245674353</v>
      </c>
      <c r="AA1178">
        <v>16745.337276013019</v>
      </c>
      <c r="AB1178">
        <v>2927.1999198874692</v>
      </c>
      <c r="AC1178">
        <v>2898.3963196798691</v>
      </c>
      <c r="AD1178">
        <v>2484.745342182192</v>
      </c>
      <c r="AE1178">
        <v>3446.177503229675</v>
      </c>
      <c r="AF1178">
        <v>65.240613902326004</v>
      </c>
      <c r="AG1178">
        <v>64.963740621088846</v>
      </c>
      <c r="AH1178">
        <v>64.0493064139648</v>
      </c>
      <c r="AI1178">
        <v>67.18306429101041</v>
      </c>
      <c r="AJ1178">
        <v>0.57346495390723573</v>
      </c>
      <c r="AK1178">
        <v>0.57346498611474317</v>
      </c>
      <c r="AL1178">
        <v>0.57345756461460973</v>
      </c>
      <c r="AM1178">
        <v>0.57347230056249709</v>
      </c>
      <c r="AN1178">
        <v>0.98950296850328823</v>
      </c>
      <c r="AO1178">
        <v>0.98950296850328856</v>
      </c>
      <c r="AP1178">
        <v>0.98950296850328856</v>
      </c>
      <c r="AQ1178">
        <v>0.98950296850328856</v>
      </c>
      <c r="AR1178">
        <v>14.231022134746761</v>
      </c>
      <c r="AS1178">
        <v>14.231022134746761</v>
      </c>
      <c r="AT1178">
        <v>14.231022134746761</v>
      </c>
      <c r="AU1178">
        <v>14.231022134746761</v>
      </c>
      <c r="AV1178" t="str">
        <f>VLOOKUP(Sheet1[[#This Row],[NPDES ID2]],Combined_Sheet__Major_Only___2[[NPDES ID2]:[ECHO BFR]],3,FALSE)</f>
        <v>TX</v>
      </c>
      <c r="AW1178" t="s">
        <v>544</v>
      </c>
      <c r="AX1178" t="str">
        <f>VLOOKUP(Sheet1[[#This Row],[NPDES ID2]],Combined_Sheet__Major_Only___2[[NPDES ID2]:[ECHO BFR]],27,FALSE)</f>
        <v>-</v>
      </c>
      <c r="AY1178" t="str">
        <f>VLOOKUP(Sheet1[[#This Row],[NPDES ID2]],Combined_Sheet__Major_Only___2[[NPDES ID2]:[ECHO BFR]],28,FALSE)</f>
        <v>-</v>
      </c>
      <c r="AZ1178" t="str">
        <f>VLOOKUP(Sheet1[[#This Row],[NPDES ID2]],Combined_Sheet__Major_Only___2[[NPDES ID2]:[ECHO BFR]],29,FALSE)</f>
        <v>-</v>
      </c>
      <c r="BA1178">
        <f>VLOOKUP(Sheet1[[#This Row],[NPDES ID2]],Combined_Sheet__Major_Only___2[[NPDES ID2]:[ECHO BFR]],17,FALSE)</f>
        <v>30.114916999999998</v>
      </c>
      <c r="BB1178">
        <f>VLOOKUP(Sheet1[[#This Row],[NPDES ID2]],Combined_Sheet__Major_Only___2[[NPDES ID2]:[ECHO BFR]],18,FALSE)</f>
        <v>-95.511027999999996</v>
      </c>
      <c r="BC1178" t="str">
        <f>IF(ISNUMBER(SEARCH("aerobic",$AW1178)),"aerobic","")</f>
        <v>aerobic</v>
      </c>
      <c r="BD1178" t="str">
        <f>IF(ISNUMBER(SEARCH("anaer",$AW1178)),"anaer","")</f>
        <v/>
      </c>
      <c r="BE1178" t="str">
        <f>IF(ISNUMBER(SEARCH("thickening",$AZ1178)),"thickening","")</f>
        <v/>
      </c>
      <c r="BF1178" s="3" t="str">
        <f>IF(ISNUMBER(SEARCH("airDry",$AW1178)),"airDry","")</f>
        <v/>
      </c>
      <c r="BG1178" s="3" t="str">
        <f>IF(ISNUMBER(SEARCH("heatDry",$AY1178)),"heatDry","")</f>
        <v/>
      </c>
      <c r="BH1178" s="3" t="str">
        <f>IF(AND(ISNUMBER(SEARCH("aerobic",$AW1178)),ISNUMBER(SEARCH("anaer",$AW1178))),"Combined Aer and Anaer.","")</f>
        <v/>
      </c>
    </row>
    <row r="1179" spans="1:60" x14ac:dyDescent="0.25">
      <c r="A1179" s="4">
        <v>2609</v>
      </c>
      <c r="B1179" t="s">
        <v>12068</v>
      </c>
      <c r="C1179">
        <v>27.02</v>
      </c>
      <c r="D1179">
        <v>3910.4269262390098</v>
      </c>
      <c r="E1179">
        <v>3899.7891999141261</v>
      </c>
      <c r="F1179">
        <v>2696.626384024562</v>
      </c>
      <c r="G1179">
        <v>5187.969826037247</v>
      </c>
      <c r="H1179">
        <v>-123.2611825938863</v>
      </c>
      <c r="I1179">
        <v>-125.7304358955774</v>
      </c>
      <c r="J1179">
        <v>-141.80661120022179</v>
      </c>
      <c r="K1179">
        <v>-100.0304829174521</v>
      </c>
      <c r="L1179">
        <v>16.79890363064828</v>
      </c>
      <c r="M1179">
        <v>16.71322777659228</v>
      </c>
      <c r="N1179">
        <v>16.429700636335941</v>
      </c>
      <c r="O1179">
        <v>17.400652880249961</v>
      </c>
      <c r="P1179">
        <v>0.63421200232361197</v>
      </c>
      <c r="Q1179">
        <v>0.63972014534340471</v>
      </c>
      <c r="R1179">
        <v>0.53011566678450361</v>
      </c>
      <c r="S1179">
        <v>0.72200784203724</v>
      </c>
      <c r="T1179">
        <v>243959.13032207621</v>
      </c>
      <c r="U1179">
        <v>243958.95011495231</v>
      </c>
      <c r="V1179">
        <v>243797.55709941749</v>
      </c>
      <c r="W1179">
        <v>244121.82029696289</v>
      </c>
      <c r="X1179">
        <v>17663.899020454912</v>
      </c>
      <c r="Y1179">
        <v>17746.486040265299</v>
      </c>
      <c r="Z1179">
        <v>17057.85009720466</v>
      </c>
      <c r="AA1179">
        <v>18054.234015077829</v>
      </c>
      <c r="AB1179">
        <v>2886.9744173327449</v>
      </c>
      <c r="AC1179">
        <v>2859.0470050358531</v>
      </c>
      <c r="AD1179">
        <v>2480.8136729194212</v>
      </c>
      <c r="AE1179">
        <v>3343.751071632747</v>
      </c>
      <c r="AF1179">
        <v>60.928872841883312</v>
      </c>
      <c r="AG1179">
        <v>60.618051778662142</v>
      </c>
      <c r="AH1179">
        <v>59.589952993633112</v>
      </c>
      <c r="AI1179">
        <v>63.11133061085561</v>
      </c>
      <c r="AJ1179">
        <v>0.5207987216190969</v>
      </c>
      <c r="AK1179">
        <v>0.52079872846626607</v>
      </c>
      <c r="AL1179">
        <v>0.52079715218103062</v>
      </c>
      <c r="AM1179">
        <v>0.52080028198359096</v>
      </c>
      <c r="AN1179">
        <v>0.9895351756922629</v>
      </c>
      <c r="AO1179">
        <v>0.9895351756922629</v>
      </c>
      <c r="AP1179">
        <v>0.9895351756922629</v>
      </c>
      <c r="AQ1179">
        <v>0.9895351756922629</v>
      </c>
      <c r="AR1179">
        <v>13.974638367762161</v>
      </c>
      <c r="AS1179">
        <v>13.974638367762161</v>
      </c>
      <c r="AT1179">
        <v>13.974638367762161</v>
      </c>
      <c r="AU1179">
        <v>13.974638367762161</v>
      </c>
      <c r="AV1179" t="str">
        <f>VLOOKUP(Sheet1[[#This Row],[NPDES ID2]],Combined_Sheet__Major_Only___2[[NPDES ID2]:[ECHO BFR]],3,FALSE)</f>
        <v>FL</v>
      </c>
      <c r="AW1179" t="s">
        <v>41</v>
      </c>
      <c r="AX1179" t="str">
        <f>VLOOKUP(Sheet1[[#This Row],[NPDES ID2]],Combined_Sheet__Major_Only___2[[NPDES ID2]:[ECHO BFR]],27,FALSE)</f>
        <v>-</v>
      </c>
      <c r="AY1179" t="str">
        <f>VLOOKUP(Sheet1[[#This Row],[NPDES ID2]],Combined_Sheet__Major_Only___2[[NPDES ID2]:[ECHO BFR]],28,FALSE)</f>
        <v>-</v>
      </c>
      <c r="AZ1179" t="str">
        <f>VLOOKUP(Sheet1[[#This Row],[NPDES ID2]],Combined_Sheet__Major_Only___2[[NPDES ID2]:[ECHO BFR]],29,FALSE)</f>
        <v>-</v>
      </c>
      <c r="BA1179">
        <f>VLOOKUP(Sheet1[[#This Row],[NPDES ID2]],Combined_Sheet__Major_Only___2[[NPDES ID2]:[ECHO BFR]],17,FALSE)</f>
        <v>30.391110999999999</v>
      </c>
      <c r="BB1179">
        <f>VLOOKUP(Sheet1[[#This Row],[NPDES ID2]],Combined_Sheet__Major_Only___2[[NPDES ID2]:[ECHO BFR]],18,FALSE)</f>
        <v>-81.4131</v>
      </c>
      <c r="BC1179" t="str">
        <f>IF(ISNUMBER(SEARCH("aerobic",$AW1179)),"aerobic","")</f>
        <v>aerobic</v>
      </c>
      <c r="BD1179" t="str">
        <f>IF(ISNUMBER(SEARCH("anaer",$AW1179)),"anaer","")</f>
        <v/>
      </c>
      <c r="BE1179" t="str">
        <f>IF(ISNUMBER(SEARCH("thickening",$AZ1179)),"thickening","")</f>
        <v/>
      </c>
      <c r="BF1179" s="3" t="str">
        <f>IF(ISNUMBER(SEARCH("airDry",$AW1179)),"airDry","")</f>
        <v/>
      </c>
      <c r="BG1179" s="3" t="str">
        <f>IF(ISNUMBER(SEARCH("heatDry",$AY1179)),"heatDry","")</f>
        <v/>
      </c>
      <c r="BH1179" s="3" t="str">
        <f>IF(AND(ISNUMBER(SEARCH("aerobic",$AW1179)),ISNUMBER(SEARCH("anaer",$AW1179))),"Combined Aer and Anaer.","")</f>
        <v/>
      </c>
    </row>
    <row r="1180" spans="1:60" x14ac:dyDescent="0.25">
      <c r="A1180" s="4">
        <v>41</v>
      </c>
      <c r="B1180" t="s">
        <v>257</v>
      </c>
      <c r="C1180">
        <v>171.06</v>
      </c>
      <c r="D1180">
        <v>707.99580912338672</v>
      </c>
      <c r="E1180">
        <v>706.22109649438755</v>
      </c>
      <c r="F1180">
        <v>512.91361124005698</v>
      </c>
      <c r="G1180">
        <v>921.84247429448567</v>
      </c>
      <c r="H1180">
        <v>-119.5833332321974</v>
      </c>
      <c r="I1180">
        <v>-121.9116557750604</v>
      </c>
      <c r="J1180">
        <v>-137.6870313470219</v>
      </c>
      <c r="K1180">
        <v>-96.261904884290416</v>
      </c>
      <c r="L1180">
        <v>109.2991305974393</v>
      </c>
      <c r="M1180">
        <v>108.7803071025763</v>
      </c>
      <c r="N1180">
        <v>107.0620238811056</v>
      </c>
      <c r="O1180">
        <v>112.9448476922321</v>
      </c>
      <c r="P1180">
        <v>4.0089108582534037</v>
      </c>
      <c r="Q1180">
        <v>4.0475027001394768</v>
      </c>
      <c r="R1180">
        <v>3.3388533785612751</v>
      </c>
      <c r="S1180">
        <v>4.5724928935189233</v>
      </c>
      <c r="T1180">
        <v>244077.26719757321</v>
      </c>
      <c r="U1180">
        <v>244077.08690383699</v>
      </c>
      <c r="V1180">
        <v>243915.6163185894</v>
      </c>
      <c r="W1180">
        <v>244240.03536552531</v>
      </c>
      <c r="X1180">
        <v>17195.070838885731</v>
      </c>
      <c r="Y1180">
        <v>17269.685121239421</v>
      </c>
      <c r="Z1180">
        <v>16645.49754952118</v>
      </c>
      <c r="AA1180">
        <v>17548.809049181691</v>
      </c>
      <c r="AB1180">
        <v>3218.145664693056</v>
      </c>
      <c r="AC1180">
        <v>3179.814884651526</v>
      </c>
      <c r="AD1180">
        <v>2706.6101004157481</v>
      </c>
      <c r="AE1180">
        <v>3813.0899500157188</v>
      </c>
      <c r="AF1180">
        <v>62.618660698626051</v>
      </c>
      <c r="AG1180">
        <v>62.320902768070233</v>
      </c>
      <c r="AH1180">
        <v>61.338073877955253</v>
      </c>
      <c r="AI1180">
        <v>64.706937775044153</v>
      </c>
      <c r="AJ1180">
        <v>0.54142987329211423</v>
      </c>
      <c r="AK1180">
        <v>0.54142991889387815</v>
      </c>
      <c r="AL1180">
        <v>0.54141940448447679</v>
      </c>
      <c r="AM1180">
        <v>0.54144028177012649</v>
      </c>
      <c r="AN1180">
        <v>0.98954016482755935</v>
      </c>
      <c r="AO1180">
        <v>0.98954016482755924</v>
      </c>
      <c r="AP1180">
        <v>0.98954016482755924</v>
      </c>
      <c r="AQ1180">
        <v>0.98954016482755924</v>
      </c>
      <c r="AR1180">
        <v>13.2742517883211</v>
      </c>
      <c r="AS1180">
        <v>13.2742517883211</v>
      </c>
      <c r="AT1180">
        <v>13.2742517883211</v>
      </c>
      <c r="AU1180">
        <v>13.2742517883211</v>
      </c>
      <c r="AV1180" t="str">
        <f>VLOOKUP(Sheet1[[#This Row],[NPDES ID2]],Combined_Sheet__Major_Only___2[[NPDES ID2]:[ECHO BFR]],3,FALSE)</f>
        <v>IA</v>
      </c>
      <c r="AW1180" t="s">
        <v>41</v>
      </c>
      <c r="AX1180" t="str">
        <f>VLOOKUP(Sheet1[[#This Row],[NPDES ID2]],Combined_Sheet__Major_Only___2[[NPDES ID2]:[ECHO BFR]],27,FALSE)</f>
        <v>other</v>
      </c>
      <c r="AY1180" t="str">
        <f>VLOOKUP(Sheet1[[#This Row],[NPDES ID2]],Combined_Sheet__Major_Only___2[[NPDES ID2]:[ECHO BFR]],28,FALSE)</f>
        <v>-</v>
      </c>
      <c r="AZ1180" t="str">
        <f>VLOOKUP(Sheet1[[#This Row],[NPDES ID2]],Combined_Sheet__Major_Only___2[[NPDES ID2]:[ECHO BFR]],29,FALSE)</f>
        <v>-</v>
      </c>
      <c r="BA1180">
        <f>VLOOKUP(Sheet1[[#This Row],[NPDES ID2]],Combined_Sheet__Major_Only___2[[NPDES ID2]:[ECHO BFR]],17,FALSE)</f>
        <v>41.745277999999999</v>
      </c>
      <c r="BB1180">
        <f>VLOOKUP(Sheet1[[#This Row],[NPDES ID2]],Combined_Sheet__Major_Only___2[[NPDES ID2]:[ECHO BFR]],18,FALSE)</f>
        <v>-92.734722000000005</v>
      </c>
      <c r="BC1180" t="str">
        <f>IF(ISNUMBER(SEARCH("aerobic",$AW1180)),"aerobic","")</f>
        <v>aerobic</v>
      </c>
      <c r="BD1180" t="str">
        <f>IF(ISNUMBER(SEARCH("anaer",$AW1180)),"anaer","")</f>
        <v/>
      </c>
      <c r="BE1180" t="str">
        <f>IF(ISNUMBER(SEARCH("thickening",$AZ1180)),"thickening","")</f>
        <v/>
      </c>
      <c r="BF1180" s="3" t="str">
        <f>IF(ISNUMBER(SEARCH("airDry",$AW1180)),"airDry","")</f>
        <v/>
      </c>
      <c r="BG1180" s="3" t="str">
        <f>IF(ISNUMBER(SEARCH("heatDry",$AY1180)),"heatDry","")</f>
        <v/>
      </c>
      <c r="BH1180" s="3" t="str">
        <f>IF(AND(ISNUMBER(SEARCH("aerobic",$AW1180)),ISNUMBER(SEARCH("anaer",$AW1180))),"Combined Aer and Anaer.","")</f>
        <v/>
      </c>
    </row>
    <row r="1181" spans="1:60" x14ac:dyDescent="0.25">
      <c r="A1181" s="4">
        <v>1719</v>
      </c>
      <c r="B1181" t="s">
        <v>8056</v>
      </c>
      <c r="C1181">
        <v>39.159999999999997</v>
      </c>
      <c r="D1181">
        <v>2639.103229561088</v>
      </c>
      <c r="E1181">
        <v>2634.3934914587599</v>
      </c>
      <c r="F1181">
        <v>1826.8256436980021</v>
      </c>
      <c r="G1181">
        <v>3494.6491889498939</v>
      </c>
      <c r="H1181">
        <v>-118.8484391865362</v>
      </c>
      <c r="I1181">
        <v>-121.15859351655</v>
      </c>
      <c r="J1181">
        <v>-136.87775410603149</v>
      </c>
      <c r="K1181">
        <v>-95.396090798459838</v>
      </c>
      <c r="L1181">
        <v>25.18511590969656</v>
      </c>
      <c r="M1181">
        <v>25.06759025871084</v>
      </c>
      <c r="N1181">
        <v>24.678635317927981</v>
      </c>
      <c r="O1181">
        <v>26.010599206142231</v>
      </c>
      <c r="P1181">
        <v>0.91741508964978247</v>
      </c>
      <c r="Q1181">
        <v>0.92691650365894018</v>
      </c>
      <c r="R1181">
        <v>0.76339502296425954</v>
      </c>
      <c r="S1181">
        <v>1.0460091295313529</v>
      </c>
      <c r="T1181">
        <v>244875.69787183631</v>
      </c>
      <c r="U1181">
        <v>244875.51699272919</v>
      </c>
      <c r="V1181">
        <v>244713.52215087001</v>
      </c>
      <c r="W1181">
        <v>245038.99450934271</v>
      </c>
      <c r="X1181">
        <v>17138.971986003318</v>
      </c>
      <c r="Y1181">
        <v>17212.012144572789</v>
      </c>
      <c r="Z1181">
        <v>16600.662104136911</v>
      </c>
      <c r="AA1181">
        <v>17485.366868468671</v>
      </c>
      <c r="AB1181">
        <v>2675.0045550044292</v>
      </c>
      <c r="AC1181">
        <v>2653.2097130982738</v>
      </c>
      <c r="AD1181">
        <v>2314.8696356986979</v>
      </c>
      <c r="AE1181">
        <v>3082.01788323651</v>
      </c>
      <c r="AF1181">
        <v>63.027409011329027</v>
      </c>
      <c r="AG1181">
        <v>62.733177092751333</v>
      </c>
      <c r="AH1181">
        <v>61.760149398536591</v>
      </c>
      <c r="AI1181">
        <v>65.093146965099677</v>
      </c>
      <c r="AJ1181">
        <v>0.54642219044221707</v>
      </c>
      <c r="AK1181">
        <v>0.54642220071129866</v>
      </c>
      <c r="AL1181">
        <v>0.54641983637529479</v>
      </c>
      <c r="AM1181">
        <v>0.54642453090277865</v>
      </c>
      <c r="AN1181">
        <v>0.98957375968509675</v>
      </c>
      <c r="AO1181">
        <v>0.98957375968509653</v>
      </c>
      <c r="AP1181">
        <v>0.98957375968509653</v>
      </c>
      <c r="AQ1181">
        <v>0.98957375968509653</v>
      </c>
      <c r="AR1181">
        <v>14.86467417469788</v>
      </c>
      <c r="AS1181">
        <v>14.86467417469788</v>
      </c>
      <c r="AT1181">
        <v>14.86467417469788</v>
      </c>
      <c r="AU1181">
        <v>14.86467417469788</v>
      </c>
      <c r="AV1181" t="str">
        <f>VLOOKUP(Sheet1[[#This Row],[NPDES ID2]],Combined_Sheet__Major_Only___2[[NPDES ID2]:[ECHO BFR]],3,FALSE)</f>
        <v>IA</v>
      </c>
      <c r="AW1181" t="s">
        <v>41</v>
      </c>
      <c r="AX1181" t="str">
        <f>VLOOKUP(Sheet1[[#This Row],[NPDES ID2]],Combined_Sheet__Major_Only___2[[NPDES ID2]:[ECHO BFR]],27,FALSE)</f>
        <v>-</v>
      </c>
      <c r="AY1181" t="str">
        <f>VLOOKUP(Sheet1[[#This Row],[NPDES ID2]],Combined_Sheet__Major_Only___2[[NPDES ID2]:[ECHO BFR]],28,FALSE)</f>
        <v>-</v>
      </c>
      <c r="AZ1181" t="str">
        <f>VLOOKUP(Sheet1[[#This Row],[NPDES ID2]],Combined_Sheet__Major_Only___2[[NPDES ID2]:[ECHO BFR]],29,FALSE)</f>
        <v>-</v>
      </c>
      <c r="BA1181">
        <f>VLOOKUP(Sheet1[[#This Row],[NPDES ID2]],Combined_Sheet__Major_Only___2[[NPDES ID2]:[ECHO BFR]],17,FALSE)</f>
        <v>43.094999999999999</v>
      </c>
      <c r="BB1181">
        <f>VLOOKUP(Sheet1[[#This Row],[NPDES ID2]],Combined_Sheet__Major_Only___2[[NPDES ID2]:[ECHO BFR]],18,FALSE)</f>
        <v>-94.688749999999999</v>
      </c>
      <c r="BC1181" t="str">
        <f>IF(ISNUMBER(SEARCH("aerobic",$AW1181)),"aerobic","")</f>
        <v>aerobic</v>
      </c>
      <c r="BD1181" t="str">
        <f>IF(ISNUMBER(SEARCH("anaer",$AW1181)),"anaer","")</f>
        <v/>
      </c>
      <c r="BE1181" t="str">
        <f>IF(ISNUMBER(SEARCH("thickening",$AZ1181)),"thickening","")</f>
        <v/>
      </c>
      <c r="BF1181" s="3" t="str">
        <f>IF(ISNUMBER(SEARCH("airDry",$AW1181)),"airDry","")</f>
        <v/>
      </c>
      <c r="BG1181" s="3" t="str">
        <f>IF(ISNUMBER(SEARCH("heatDry",$AY1181)),"heatDry","")</f>
        <v/>
      </c>
      <c r="BH1181" s="3" t="str">
        <f>IF(AND(ISNUMBER(SEARCH("aerobic",$AW1181)),ISNUMBER(SEARCH("anaer",$AW1181))),"Combined Aer and Anaer.","")</f>
        <v/>
      </c>
    </row>
    <row r="1182" spans="1:60" x14ac:dyDescent="0.25">
      <c r="A1182" s="4">
        <v>664</v>
      </c>
      <c r="B1182" t="s">
        <v>3263</v>
      </c>
      <c r="C1182">
        <v>29</v>
      </c>
      <c r="D1182">
        <v>3463.18611875752</v>
      </c>
      <c r="E1182">
        <v>3453.5049348861139</v>
      </c>
      <c r="F1182">
        <v>2390.0862538419569</v>
      </c>
      <c r="G1182">
        <v>4589.3946137240746</v>
      </c>
      <c r="H1182">
        <v>-116.4912529804602</v>
      </c>
      <c r="I1182">
        <v>-118.80169194042379</v>
      </c>
      <c r="J1182">
        <v>-134.46606681372651</v>
      </c>
      <c r="K1182">
        <v>-92.909406510829669</v>
      </c>
      <c r="L1182">
        <v>19.001889582586511</v>
      </c>
      <c r="M1182">
        <v>18.917634000533749</v>
      </c>
      <c r="N1182">
        <v>18.638800645604992</v>
      </c>
      <c r="O1182">
        <v>19.593671623025191</v>
      </c>
      <c r="P1182">
        <v>0.67865341064363716</v>
      </c>
      <c r="Q1182">
        <v>0.68711336595927097</v>
      </c>
      <c r="R1182">
        <v>0.56327371867671516</v>
      </c>
      <c r="S1182">
        <v>0.77300453200703767</v>
      </c>
      <c r="T1182">
        <v>244992.87905007659</v>
      </c>
      <c r="U1182">
        <v>244992.69808505799</v>
      </c>
      <c r="V1182">
        <v>244830.62630100519</v>
      </c>
      <c r="W1182">
        <v>245156.2532480864</v>
      </c>
      <c r="X1182">
        <v>16829.942924858311</v>
      </c>
      <c r="Y1182">
        <v>16897.899854256371</v>
      </c>
      <c r="Z1182">
        <v>16327.625274759661</v>
      </c>
      <c r="AA1182">
        <v>17153.06243984335</v>
      </c>
      <c r="AB1182">
        <v>2806.309112953877</v>
      </c>
      <c r="AC1182">
        <v>2781.303356577348</v>
      </c>
      <c r="AD1182">
        <v>2405.8555710753849</v>
      </c>
      <c r="AE1182">
        <v>3267.5070599893311</v>
      </c>
      <c r="AF1182">
        <v>64.213514263364544</v>
      </c>
      <c r="AG1182">
        <v>63.928699192491592</v>
      </c>
      <c r="AH1182">
        <v>62.986703072475393</v>
      </c>
      <c r="AI1182">
        <v>66.213269738423065</v>
      </c>
      <c r="AJ1182">
        <v>0.56091264849948641</v>
      </c>
      <c r="AK1182">
        <v>0.56091265635583665</v>
      </c>
      <c r="AL1182">
        <v>0.56091084771321598</v>
      </c>
      <c r="AM1182">
        <v>0.5609144388750692</v>
      </c>
      <c r="AN1182">
        <v>0.98957867206190497</v>
      </c>
      <c r="AO1182">
        <v>0.98957867206190497</v>
      </c>
      <c r="AP1182">
        <v>0.98957867206190497</v>
      </c>
      <c r="AQ1182">
        <v>0.98957867206190497</v>
      </c>
      <c r="AR1182">
        <v>14.55358323472127</v>
      </c>
      <c r="AS1182">
        <v>14.55358323472127</v>
      </c>
      <c r="AT1182">
        <v>14.55358323472127</v>
      </c>
      <c r="AU1182">
        <v>14.55358323472127</v>
      </c>
      <c r="AV1182" t="str">
        <f>VLOOKUP(Sheet1[[#This Row],[NPDES ID2]],Combined_Sheet__Major_Only___2[[NPDES ID2]:[ECHO BFR]],3,FALSE)</f>
        <v>SC</v>
      </c>
      <c r="AW1182" t="s">
        <v>41</v>
      </c>
      <c r="AX1182" t="str">
        <f>VLOOKUP(Sheet1[[#This Row],[NPDES ID2]],Combined_Sheet__Major_Only___2[[NPDES ID2]:[ECHO BFR]],27,FALSE)</f>
        <v>-</v>
      </c>
      <c r="AY1182" t="str">
        <f>VLOOKUP(Sheet1[[#This Row],[NPDES ID2]],Combined_Sheet__Major_Only___2[[NPDES ID2]:[ECHO BFR]],28,FALSE)</f>
        <v>-</v>
      </c>
      <c r="AZ1182" t="str">
        <f>VLOOKUP(Sheet1[[#This Row],[NPDES ID2]],Combined_Sheet__Major_Only___2[[NPDES ID2]:[ECHO BFR]],29,FALSE)</f>
        <v>preliminaryOps</v>
      </c>
      <c r="BA1182">
        <f>VLOOKUP(Sheet1[[#This Row],[NPDES ID2]],Combined_Sheet__Major_Only___2[[NPDES ID2]:[ECHO BFR]],17,FALSE)</f>
        <v>34.844721999999997</v>
      </c>
      <c r="BB1182">
        <f>VLOOKUP(Sheet1[[#This Row],[NPDES ID2]],Combined_Sheet__Major_Only___2[[NPDES ID2]:[ECHO BFR]],18,FALSE)</f>
        <v>-82.588611</v>
      </c>
      <c r="BC1182" t="str">
        <f>IF(ISNUMBER(SEARCH("aerobic",$AW1182)),"aerobic","")</f>
        <v>aerobic</v>
      </c>
      <c r="BD1182" t="str">
        <f>IF(ISNUMBER(SEARCH("anaer",$AW1182)),"anaer","")</f>
        <v/>
      </c>
      <c r="BE1182" t="str">
        <f>IF(ISNUMBER(SEARCH("thickening",$AZ1182)),"thickening","")</f>
        <v/>
      </c>
      <c r="BF1182" s="2" t="str">
        <f>IF(ISNUMBER(SEARCH("airDry",$AW1182)),"airDry","")</f>
        <v/>
      </c>
      <c r="BG1182" s="2" t="str">
        <f>IF(ISNUMBER(SEARCH("heatDry",$AY1182)),"heatDry","")</f>
        <v/>
      </c>
      <c r="BH1182" s="2" t="str">
        <f>IF(AND(ISNUMBER(SEARCH("aerobic",$AW1182)),ISNUMBER(SEARCH("anaer",$AW1182))),"Combined Aer and Anaer.","")</f>
        <v/>
      </c>
    </row>
    <row r="1183" spans="1:60" x14ac:dyDescent="0.25">
      <c r="A1183" s="4">
        <v>1578</v>
      </c>
      <c r="B1183" t="s">
        <v>7421</v>
      </c>
      <c r="C1183">
        <v>84.7</v>
      </c>
      <c r="D1183">
        <v>1291.4900447604259</v>
      </c>
      <c r="E1183">
        <v>1290.8278476773439</v>
      </c>
      <c r="F1183">
        <v>907.26072105610558</v>
      </c>
      <c r="G1183">
        <v>1701.178210334099</v>
      </c>
      <c r="H1183">
        <v>-119.9489121418377</v>
      </c>
      <c r="I1183">
        <v>-122.2822099053292</v>
      </c>
      <c r="J1183">
        <v>-138.1043221577473</v>
      </c>
      <c r="K1183">
        <v>-96.585402148169933</v>
      </c>
      <c r="L1183">
        <v>53.994355317907683</v>
      </c>
      <c r="M1183">
        <v>53.736399417415939</v>
      </c>
      <c r="N1183">
        <v>52.882482805540448</v>
      </c>
      <c r="O1183">
        <v>55.806462925179723</v>
      </c>
      <c r="P1183">
        <v>1.9852884006668901</v>
      </c>
      <c r="Q1183">
        <v>2.0038910563272898</v>
      </c>
      <c r="R1183">
        <v>1.653964715974285</v>
      </c>
      <c r="S1183">
        <v>2.2646360095944842</v>
      </c>
      <c r="T1183">
        <v>245547.75349527149</v>
      </c>
      <c r="U1183">
        <v>245547.5721234456</v>
      </c>
      <c r="V1183">
        <v>245385.13600394601</v>
      </c>
      <c r="W1183">
        <v>245711.4949565393</v>
      </c>
      <c r="X1183">
        <v>17338.739885408821</v>
      </c>
      <c r="Y1183">
        <v>17414.479642869719</v>
      </c>
      <c r="Z1183">
        <v>16781.171365915168</v>
      </c>
      <c r="AA1183">
        <v>17697.615149273719</v>
      </c>
      <c r="AB1183">
        <v>2796.692837246494</v>
      </c>
      <c r="AC1183">
        <v>2771.824329549177</v>
      </c>
      <c r="AD1183">
        <v>2408.2019461230052</v>
      </c>
      <c r="AE1183">
        <v>3236.3986957155539</v>
      </c>
      <c r="AF1183">
        <v>62.473470272651937</v>
      </c>
      <c r="AG1183">
        <v>62.174753987496061</v>
      </c>
      <c r="AH1183">
        <v>61.187515117166861</v>
      </c>
      <c r="AI1183">
        <v>64.569954571547285</v>
      </c>
      <c r="AJ1183">
        <v>0.53965673219465526</v>
      </c>
      <c r="AK1183">
        <v>0.53965675434478855</v>
      </c>
      <c r="AL1183">
        <v>0.53965165204001064</v>
      </c>
      <c r="AM1183">
        <v>0.53966178301590373</v>
      </c>
      <c r="AN1183">
        <v>0.98960187035509195</v>
      </c>
      <c r="AO1183">
        <v>0.98960187035509228</v>
      </c>
      <c r="AP1183">
        <v>0.98960187035509228</v>
      </c>
      <c r="AQ1183">
        <v>0.98960187035509228</v>
      </c>
      <c r="AR1183">
        <v>14.443038866459551</v>
      </c>
      <c r="AS1183">
        <v>14.443038866459551</v>
      </c>
      <c r="AT1183">
        <v>14.443038866459551</v>
      </c>
      <c r="AU1183">
        <v>14.443038866459551</v>
      </c>
      <c r="AV1183" t="str">
        <f>VLOOKUP(Sheet1[[#This Row],[NPDES ID2]],Combined_Sheet__Major_Only___2[[NPDES ID2]:[ECHO BFR]],3,FALSE)</f>
        <v>IN</v>
      </c>
      <c r="AW1183" t="s">
        <v>41</v>
      </c>
      <c r="AX1183" t="str">
        <f>VLOOKUP(Sheet1[[#This Row],[NPDES ID2]],Combined_Sheet__Major_Only___2[[NPDES ID2]:[ECHO BFR]],27,FALSE)</f>
        <v>-</v>
      </c>
      <c r="AY1183" t="str">
        <f>VLOOKUP(Sheet1[[#This Row],[NPDES ID2]],Combined_Sheet__Major_Only___2[[NPDES ID2]:[ECHO BFR]],28,FALSE)</f>
        <v>-</v>
      </c>
      <c r="AZ1183" t="str">
        <f>VLOOKUP(Sheet1[[#This Row],[NPDES ID2]],Combined_Sheet__Major_Only___2[[NPDES ID2]:[ECHO BFR]],29,FALSE)</f>
        <v>-</v>
      </c>
      <c r="BA1183">
        <f>VLOOKUP(Sheet1[[#This Row],[NPDES ID2]],Combined_Sheet__Major_Only___2[[NPDES ID2]:[ECHO BFR]],17,FALSE)</f>
        <v>39.758611000000002</v>
      </c>
      <c r="BB1183">
        <f>VLOOKUP(Sheet1[[#This Row],[NPDES ID2]],Combined_Sheet__Major_Only___2[[NPDES ID2]:[ECHO BFR]],18,FALSE)</f>
        <v>-87.222860999999995</v>
      </c>
      <c r="BC1183" t="str">
        <f>IF(ISNUMBER(SEARCH("aerobic",$AW1183)),"aerobic","")</f>
        <v>aerobic</v>
      </c>
      <c r="BD1183" t="str">
        <f>IF(ISNUMBER(SEARCH("anaer",$AW1183)),"anaer","")</f>
        <v/>
      </c>
      <c r="BE1183" t="str">
        <f>IF(ISNUMBER(SEARCH("thickening",$AZ1183)),"thickening","")</f>
        <v/>
      </c>
      <c r="BF1183" s="2" t="str">
        <f>IF(ISNUMBER(SEARCH("airDry",$AW1183)),"airDry","")</f>
        <v/>
      </c>
      <c r="BG1183" s="2" t="str">
        <f>IF(ISNUMBER(SEARCH("heatDry",$AY1183)),"heatDry","")</f>
        <v/>
      </c>
      <c r="BH1183" s="2" t="str">
        <f>IF(AND(ISNUMBER(SEARCH("aerobic",$AW1183)),ISNUMBER(SEARCH("anaer",$AW1183))),"Combined Aer and Anaer.","")</f>
        <v/>
      </c>
    </row>
    <row r="1184" spans="1:60" x14ac:dyDescent="0.25">
      <c r="A1184" s="4">
        <v>964</v>
      </c>
      <c r="B1184" t="s">
        <v>4680</v>
      </c>
      <c r="C1184">
        <v>601.16999999999996</v>
      </c>
      <c r="D1184">
        <v>355.41153556942629</v>
      </c>
      <c r="E1184">
        <v>354.96371708785421</v>
      </c>
      <c r="F1184">
        <v>283.58456306147468</v>
      </c>
      <c r="G1184">
        <v>423.20118875855968</v>
      </c>
      <c r="H1184">
        <v>-112.6737397145934</v>
      </c>
      <c r="I1184">
        <v>-115.21357284466821</v>
      </c>
      <c r="J1184">
        <v>-131.10157115856919</v>
      </c>
      <c r="K1184">
        <v>-89.26621884171783</v>
      </c>
      <c r="L1184">
        <v>404.88233909106208</v>
      </c>
      <c r="M1184">
        <v>403.22602482119078</v>
      </c>
      <c r="N1184">
        <v>397.72624543598067</v>
      </c>
      <c r="O1184">
        <v>416.53948781399481</v>
      </c>
      <c r="P1184">
        <v>14.044001070647051</v>
      </c>
      <c r="Q1184">
        <v>14.228283009697959</v>
      </c>
      <c r="R1184">
        <v>11.560307449905659</v>
      </c>
      <c r="S1184">
        <v>16.095553780378062</v>
      </c>
      <c r="T1184">
        <v>246189.2138568341</v>
      </c>
      <c r="U1184">
        <v>246189.0320147204</v>
      </c>
      <c r="V1184">
        <v>246026.17470669869</v>
      </c>
      <c r="W1184">
        <v>246353.37989130811</v>
      </c>
      <c r="X1184">
        <v>16453.13605123763</v>
      </c>
      <c r="Y1184">
        <v>16514.13825455965</v>
      </c>
      <c r="Z1184">
        <v>15999.17224603535</v>
      </c>
      <c r="AA1184">
        <v>16745.234079848451</v>
      </c>
      <c r="AB1184">
        <v>2977.264500137007</v>
      </c>
      <c r="AC1184">
        <v>2947.7432592343089</v>
      </c>
      <c r="AD1184">
        <v>2521.1946266461782</v>
      </c>
      <c r="AE1184">
        <v>3516.076420540197</v>
      </c>
      <c r="AF1184">
        <v>66.007073476263017</v>
      </c>
      <c r="AG1184">
        <v>65.735148357005116</v>
      </c>
      <c r="AH1184">
        <v>64.8443835272775</v>
      </c>
      <c r="AI1184">
        <v>67.90607604426026</v>
      </c>
      <c r="AJ1184">
        <v>0.58283450641770218</v>
      </c>
      <c r="AK1184">
        <v>0.58283467620032947</v>
      </c>
      <c r="AL1184">
        <v>0.58279534883382278</v>
      </c>
      <c r="AM1184">
        <v>0.582873440481538</v>
      </c>
      <c r="AN1184">
        <v>0.98962856026571488</v>
      </c>
      <c r="AO1184">
        <v>0.989628560265715</v>
      </c>
      <c r="AP1184">
        <v>0.989628560265715</v>
      </c>
      <c r="AQ1184">
        <v>0.989628560265715</v>
      </c>
      <c r="AR1184">
        <v>14.26336330477451</v>
      </c>
      <c r="AS1184">
        <v>14.26336330477451</v>
      </c>
      <c r="AT1184">
        <v>14.26336330477451</v>
      </c>
      <c r="AU1184">
        <v>14.26336330477451</v>
      </c>
      <c r="AV1184" t="str">
        <f>VLOOKUP(Sheet1[[#This Row],[NPDES ID2]],Combined_Sheet__Major_Only___2[[NPDES ID2]:[ECHO BFR]],3,FALSE)</f>
        <v>NC</v>
      </c>
      <c r="AW1184" t="s">
        <v>544</v>
      </c>
      <c r="AX1184" t="str">
        <f>VLOOKUP(Sheet1[[#This Row],[NPDES ID2]],Combined_Sheet__Major_Only___2[[NPDES ID2]:[ECHO BFR]],27,FALSE)</f>
        <v>-</v>
      </c>
      <c r="AY1184" t="str">
        <f>VLOOKUP(Sheet1[[#This Row],[NPDES ID2]],Combined_Sheet__Major_Only___2[[NPDES ID2]:[ECHO BFR]],28,FALSE)</f>
        <v>-</v>
      </c>
      <c r="AZ1184" t="str">
        <f>VLOOKUP(Sheet1[[#This Row],[NPDES ID2]],Combined_Sheet__Major_Only___2[[NPDES ID2]:[ECHO BFR]],29,FALSE)</f>
        <v>-</v>
      </c>
      <c r="BA1184">
        <f>VLOOKUP(Sheet1[[#This Row],[NPDES ID2]],Combined_Sheet__Major_Only___2[[NPDES ID2]:[ECHO BFR]],17,FALSE)</f>
        <v>36.435735999999999</v>
      </c>
      <c r="BB1184">
        <f>VLOOKUP(Sheet1[[#This Row],[NPDES ID2]],Combined_Sheet__Major_Only___2[[NPDES ID2]:[ECHO BFR]],18,FALSE)</f>
        <v>-77.611069000000001</v>
      </c>
      <c r="BC1184" t="str">
        <f>IF(ISNUMBER(SEARCH("aerobic",$AW1184)),"aerobic","")</f>
        <v>aerobic</v>
      </c>
      <c r="BD1184" t="str">
        <f>IF(ISNUMBER(SEARCH("anaer",$AW1184)),"anaer","")</f>
        <v/>
      </c>
      <c r="BE1184" t="str">
        <f>IF(ISNUMBER(SEARCH("thickening",$AZ1184)),"thickening","")</f>
        <v/>
      </c>
      <c r="BF1184" s="2" t="str">
        <f>IF(ISNUMBER(SEARCH("airDry",$AW1184)),"airDry","")</f>
        <v/>
      </c>
      <c r="BG1184" s="2" t="str">
        <f>IF(ISNUMBER(SEARCH("heatDry",$AY1184)),"heatDry","")</f>
        <v/>
      </c>
      <c r="BH1184" s="2" t="str">
        <f>IF(AND(ISNUMBER(SEARCH("aerobic",$AW1184)),ISNUMBER(SEARCH("anaer",$AW1184))),"Combined Aer and Anaer.","")</f>
        <v/>
      </c>
    </row>
    <row r="1185" spans="1:60" x14ac:dyDescent="0.25">
      <c r="A1185" s="4">
        <v>1547</v>
      </c>
      <c r="B1185" t="s">
        <v>7278</v>
      </c>
      <c r="C1185">
        <v>92.805000000000007</v>
      </c>
      <c r="D1185">
        <v>1204.5908474616861</v>
      </c>
      <c r="E1185">
        <v>1203.8879829633181</v>
      </c>
      <c r="F1185">
        <v>848.52189138866163</v>
      </c>
      <c r="G1185">
        <v>1585.4108403151799</v>
      </c>
      <c r="H1185">
        <v>-121.5771272628823</v>
      </c>
      <c r="I1185">
        <v>-123.9684294055747</v>
      </c>
      <c r="J1185">
        <v>-139.92214780684071</v>
      </c>
      <c r="K1185">
        <v>-98.305801762547105</v>
      </c>
      <c r="L1185">
        <v>58.42002606742534</v>
      </c>
      <c r="M1185">
        <v>58.131526559874523</v>
      </c>
      <c r="N1185">
        <v>57.176461051093689</v>
      </c>
      <c r="O1185">
        <v>60.44675004406681</v>
      </c>
      <c r="P1185">
        <v>2.1768029012378358</v>
      </c>
      <c r="Q1185">
        <v>2.1943458077270579</v>
      </c>
      <c r="R1185">
        <v>1.8165643703250189</v>
      </c>
      <c r="S1185">
        <v>2.4835341039628318</v>
      </c>
      <c r="T1185">
        <v>246705.6812594723</v>
      </c>
      <c r="U1185">
        <v>246705.49903870959</v>
      </c>
      <c r="V1185">
        <v>246542.30261364341</v>
      </c>
      <c r="W1185">
        <v>246870.1891361461</v>
      </c>
      <c r="X1185">
        <v>17641.862844070001</v>
      </c>
      <c r="Y1185">
        <v>17721.639154477401</v>
      </c>
      <c r="Z1185">
        <v>17055.519753856759</v>
      </c>
      <c r="AA1185">
        <v>18019.386858420581</v>
      </c>
      <c r="AB1185">
        <v>3081.8980886150962</v>
      </c>
      <c r="AC1185">
        <v>3048.8633651059481</v>
      </c>
      <c r="AD1185">
        <v>2620.742495902226</v>
      </c>
      <c r="AE1185">
        <v>3608.003965877007</v>
      </c>
      <c r="AF1185">
        <v>61.690968980158047</v>
      </c>
      <c r="AG1185">
        <v>61.386038690334658</v>
      </c>
      <c r="AH1185">
        <v>60.37835268921566</v>
      </c>
      <c r="AI1185">
        <v>63.830958100284342</v>
      </c>
      <c r="AJ1185">
        <v>0.53010190587671591</v>
      </c>
      <c r="AK1185">
        <v>0.53010193018094909</v>
      </c>
      <c r="AL1185">
        <v>0.53009633108539811</v>
      </c>
      <c r="AM1185">
        <v>0.53010744848556079</v>
      </c>
      <c r="AN1185">
        <v>0.9896499501003071</v>
      </c>
      <c r="AO1185">
        <v>0.98964995010030721</v>
      </c>
      <c r="AP1185">
        <v>0.98964995010030721</v>
      </c>
      <c r="AQ1185">
        <v>0.98964995010030721</v>
      </c>
      <c r="AR1185">
        <v>13.604169405465131</v>
      </c>
      <c r="AS1185">
        <v>13.60416940546512</v>
      </c>
      <c r="AT1185">
        <v>13.60416940546512</v>
      </c>
      <c r="AU1185">
        <v>13.60416940546512</v>
      </c>
      <c r="AV1185" t="str">
        <f>VLOOKUP(Sheet1[[#This Row],[NPDES ID2]],Combined_Sheet__Major_Only___2[[NPDES ID2]:[ECHO BFR]],3,FALSE)</f>
        <v>TX</v>
      </c>
      <c r="AW1185" t="s">
        <v>41</v>
      </c>
      <c r="AX1185" t="str">
        <f>VLOOKUP(Sheet1[[#This Row],[NPDES ID2]],Combined_Sheet__Major_Only___2[[NPDES ID2]:[ECHO BFR]],27,FALSE)</f>
        <v>-</v>
      </c>
      <c r="AY1185" t="str">
        <f>VLOOKUP(Sheet1[[#This Row],[NPDES ID2]],Combined_Sheet__Major_Only___2[[NPDES ID2]:[ECHO BFR]],28,FALSE)</f>
        <v>-</v>
      </c>
      <c r="AZ1185" t="str">
        <f>VLOOKUP(Sheet1[[#This Row],[NPDES ID2]],Combined_Sheet__Major_Only___2[[NPDES ID2]:[ECHO BFR]],29,FALSE)</f>
        <v>-</v>
      </c>
      <c r="BA1185">
        <f>VLOOKUP(Sheet1[[#This Row],[NPDES ID2]],Combined_Sheet__Major_Only___2[[NPDES ID2]:[ECHO BFR]],17,FALSE)</f>
        <v>30.029961</v>
      </c>
      <c r="BB1185">
        <f>VLOOKUP(Sheet1[[#This Row],[NPDES ID2]],Combined_Sheet__Major_Only___2[[NPDES ID2]:[ECHO BFR]],18,FALSE)</f>
        <v>-95.421408999999997</v>
      </c>
      <c r="BC1185" t="str">
        <f>IF(ISNUMBER(SEARCH("aerobic",$AW1185)),"aerobic","")</f>
        <v>aerobic</v>
      </c>
      <c r="BD1185" t="str">
        <f>IF(ISNUMBER(SEARCH("anaer",$AW1185)),"anaer","")</f>
        <v/>
      </c>
      <c r="BE1185" t="str">
        <f>IF(ISNUMBER(SEARCH("thickening",$AZ1185)),"thickening","")</f>
        <v/>
      </c>
      <c r="BF1185" s="3" t="str">
        <f>IF(ISNUMBER(SEARCH("airDry",$AW1185)),"airDry","")</f>
        <v/>
      </c>
      <c r="BG1185" s="3" t="str">
        <f>IF(ISNUMBER(SEARCH("heatDry",$AY1185)),"heatDry","")</f>
        <v/>
      </c>
      <c r="BH1185" s="3" t="str">
        <f>IF(AND(ISNUMBER(SEARCH("aerobic",$AW1185)),ISNUMBER(SEARCH("anaer",$AW1185))),"Combined Aer and Anaer.","")</f>
        <v/>
      </c>
    </row>
    <row r="1186" spans="1:60" x14ac:dyDescent="0.25">
      <c r="A1186" s="4">
        <v>1358</v>
      </c>
      <c r="B1186" t="s">
        <v>6446</v>
      </c>
      <c r="C1186">
        <v>159.80000000000001</v>
      </c>
      <c r="D1186">
        <v>788.67379286368077</v>
      </c>
      <c r="E1186">
        <v>786.75715727473744</v>
      </c>
      <c r="F1186">
        <v>568.89306189974161</v>
      </c>
      <c r="G1186">
        <v>1026.8594857972221</v>
      </c>
      <c r="H1186">
        <v>-126.7348743189589</v>
      </c>
      <c r="I1186">
        <v>-129.19196904585789</v>
      </c>
      <c r="J1186">
        <v>-145.65447016983271</v>
      </c>
      <c r="K1186">
        <v>-103.7811685041455</v>
      </c>
      <c r="L1186">
        <v>96.729781429368941</v>
      </c>
      <c r="M1186">
        <v>96.202545813571447</v>
      </c>
      <c r="N1186">
        <v>94.456639530236046</v>
      </c>
      <c r="O1186">
        <v>100.4343040415684</v>
      </c>
      <c r="P1186">
        <v>3.756108807704154</v>
      </c>
      <c r="Q1186">
        <v>3.790711454145244</v>
      </c>
      <c r="R1186">
        <v>3.1504023159029271</v>
      </c>
      <c r="S1186">
        <v>4.2861281181973707</v>
      </c>
      <c r="T1186">
        <v>246845.6829402505</v>
      </c>
      <c r="U1186">
        <v>246845.5006168453</v>
      </c>
      <c r="V1186">
        <v>246682.21226544259</v>
      </c>
      <c r="W1186">
        <v>247010.2834819837</v>
      </c>
      <c r="X1186">
        <v>18358.149498567309</v>
      </c>
      <c r="Y1186">
        <v>18449.67599334531</v>
      </c>
      <c r="Z1186">
        <v>17685.104788548859</v>
      </c>
      <c r="AA1186">
        <v>18792.09195564804</v>
      </c>
      <c r="AB1186">
        <v>2850.262677970652</v>
      </c>
      <c r="AC1186">
        <v>2823.9045006623628</v>
      </c>
      <c r="AD1186">
        <v>2469.0477550245741</v>
      </c>
      <c r="AE1186">
        <v>3273.3123363080581</v>
      </c>
      <c r="AF1186">
        <v>59.322343523931451</v>
      </c>
      <c r="AG1186">
        <v>58.998544929182607</v>
      </c>
      <c r="AH1186">
        <v>57.929217923976132</v>
      </c>
      <c r="AI1186">
        <v>61.593900968249869</v>
      </c>
      <c r="AJ1186">
        <v>0.50119556241759222</v>
      </c>
      <c r="AK1186">
        <v>0.50119560166112165</v>
      </c>
      <c r="AL1186">
        <v>0.50118655445396998</v>
      </c>
      <c r="AM1186">
        <v>0.50120451845613934</v>
      </c>
      <c r="AN1186">
        <v>0.98965573317000566</v>
      </c>
      <c r="AO1186">
        <v>0.98965573317000521</v>
      </c>
      <c r="AP1186">
        <v>0.98965573317000521</v>
      </c>
      <c r="AQ1186">
        <v>0.98965573317000521</v>
      </c>
      <c r="AR1186">
        <v>14.03536618601202</v>
      </c>
      <c r="AS1186">
        <v>14.03536618601202</v>
      </c>
      <c r="AT1186">
        <v>14.03536618601202</v>
      </c>
      <c r="AU1186">
        <v>14.03536618601202</v>
      </c>
      <c r="AV1186" t="str">
        <f>VLOOKUP(Sheet1[[#This Row],[NPDES ID2]],Combined_Sheet__Major_Only___2[[NPDES ID2]:[ECHO BFR]],3,FALSE)</f>
        <v>GA</v>
      </c>
      <c r="AW1186" t="s">
        <v>41</v>
      </c>
      <c r="AX1186" t="str">
        <f>VLOOKUP(Sheet1[[#This Row],[NPDES ID2]],Combined_Sheet__Major_Only___2[[NPDES ID2]:[ECHO BFR]],27,FALSE)</f>
        <v>-</v>
      </c>
      <c r="AY1186" t="str">
        <f>VLOOKUP(Sheet1[[#This Row],[NPDES ID2]],Combined_Sheet__Major_Only___2[[NPDES ID2]:[ECHO BFR]],28,FALSE)</f>
        <v>-</v>
      </c>
      <c r="AZ1186" t="str">
        <f>VLOOKUP(Sheet1[[#This Row],[NPDES ID2]],Combined_Sheet__Major_Only___2[[NPDES ID2]:[ECHO BFR]],29,FALSE)</f>
        <v>preliminaryOps</v>
      </c>
      <c r="BA1186">
        <f>VLOOKUP(Sheet1[[#This Row],[NPDES ID2]],Combined_Sheet__Major_Only___2[[NPDES ID2]:[ECHO BFR]],17,FALSE)</f>
        <v>34.023111</v>
      </c>
      <c r="BB1186">
        <f>VLOOKUP(Sheet1[[#This Row],[NPDES ID2]],Combined_Sheet__Major_Only___2[[NPDES ID2]:[ECHO BFR]],18,FALSE)</f>
        <v>-85.272361000000004</v>
      </c>
      <c r="BC1186" t="str">
        <f>IF(ISNUMBER(SEARCH("aerobic",$AW1186)),"aerobic","")</f>
        <v>aerobic</v>
      </c>
      <c r="BD1186" t="str">
        <f>IF(ISNUMBER(SEARCH("anaer",$AW1186)),"anaer","")</f>
        <v/>
      </c>
      <c r="BE1186" t="str">
        <f>IF(ISNUMBER(SEARCH("thickening",$AZ1186)),"thickening","")</f>
        <v/>
      </c>
      <c r="BF1186" s="2" t="str">
        <f>IF(ISNUMBER(SEARCH("airDry",$AW1186)),"airDry","")</f>
        <v/>
      </c>
      <c r="BG1186" s="2" t="str">
        <f>IF(ISNUMBER(SEARCH("heatDry",$AY1186)),"heatDry","")</f>
        <v/>
      </c>
      <c r="BH1186" s="2" t="str">
        <f>IF(AND(ISNUMBER(SEARCH("aerobic",$AW1186)),ISNUMBER(SEARCH("anaer",$AW1186))),"Combined Aer and Anaer.","")</f>
        <v/>
      </c>
    </row>
    <row r="1187" spans="1:60" x14ac:dyDescent="0.25">
      <c r="A1187" s="4">
        <v>1416</v>
      </c>
      <c r="B1187" t="s">
        <v>6702</v>
      </c>
      <c r="C1187">
        <v>133.44</v>
      </c>
      <c r="D1187">
        <v>822.42753080365549</v>
      </c>
      <c r="E1187">
        <v>821.78829552740319</v>
      </c>
      <c r="F1187">
        <v>587.82593426638687</v>
      </c>
      <c r="G1187">
        <v>1075.2019581637819</v>
      </c>
      <c r="H1187">
        <v>-113.18011700092519</v>
      </c>
      <c r="I1187">
        <v>-115.6020690269721</v>
      </c>
      <c r="J1187">
        <v>-131.49571974371099</v>
      </c>
      <c r="K1187">
        <v>-89.495681803549758</v>
      </c>
      <c r="L1187">
        <v>89.74337609149579</v>
      </c>
      <c r="M1187">
        <v>89.37411971472406</v>
      </c>
      <c r="N1187">
        <v>88.151340679892414</v>
      </c>
      <c r="O1187">
        <v>92.337900405211343</v>
      </c>
      <c r="P1187">
        <v>3.1177736963205001</v>
      </c>
      <c r="Q1187">
        <v>3.1584625623866822</v>
      </c>
      <c r="R1187">
        <v>2.567516937449704</v>
      </c>
      <c r="S1187">
        <v>3.571833480852225</v>
      </c>
      <c r="T1187">
        <v>248999.29869164151</v>
      </c>
      <c r="U1187">
        <v>248999.11478930901</v>
      </c>
      <c r="V1187">
        <v>248834.41235483941</v>
      </c>
      <c r="W1187">
        <v>249165.32468005759</v>
      </c>
      <c r="X1187">
        <v>16664.55825885064</v>
      </c>
      <c r="Y1187">
        <v>16726.69486092326</v>
      </c>
      <c r="Z1187">
        <v>16202.853745859869</v>
      </c>
      <c r="AA1187">
        <v>16961.501937157929</v>
      </c>
      <c r="AB1187">
        <v>3151.6571820668669</v>
      </c>
      <c r="AC1187">
        <v>3117.2061933540672</v>
      </c>
      <c r="AD1187">
        <v>2649.0898702512209</v>
      </c>
      <c r="AE1187">
        <v>3750.4306499335412</v>
      </c>
      <c r="AF1187">
        <v>65.909779688608609</v>
      </c>
      <c r="AG1187">
        <v>65.638160678626647</v>
      </c>
      <c r="AH1187">
        <v>64.741439136930794</v>
      </c>
      <c r="AI1187">
        <v>67.814939625105794</v>
      </c>
      <c r="AJ1187">
        <v>0.58164503395735101</v>
      </c>
      <c r="AK1187">
        <v>0.58164507236959206</v>
      </c>
      <c r="AL1187">
        <v>0.58163621920087061</v>
      </c>
      <c r="AM1187">
        <v>0.58165379787413685</v>
      </c>
      <c r="AN1187">
        <v>0.98974388550344317</v>
      </c>
      <c r="AO1187">
        <v>0.98974388550344294</v>
      </c>
      <c r="AP1187">
        <v>0.98974388550344294</v>
      </c>
      <c r="AQ1187">
        <v>0.98974388550344294</v>
      </c>
      <c r="AR1187">
        <v>13.890135263659131</v>
      </c>
      <c r="AS1187">
        <v>13.890135263659131</v>
      </c>
      <c r="AT1187">
        <v>13.890135263659131</v>
      </c>
      <c r="AU1187">
        <v>13.890135263659131</v>
      </c>
      <c r="AV1187" t="str">
        <f>VLOOKUP(Sheet1[[#This Row],[NPDES ID2]],Combined_Sheet__Major_Only___2[[NPDES ID2]:[ECHO BFR]],3,FALSE)</f>
        <v>TX</v>
      </c>
      <c r="AW1187" t="s">
        <v>41</v>
      </c>
      <c r="AX1187" t="str">
        <f>VLOOKUP(Sheet1[[#This Row],[NPDES ID2]],Combined_Sheet__Major_Only___2[[NPDES ID2]:[ECHO BFR]],27,FALSE)</f>
        <v>-</v>
      </c>
      <c r="AY1187" t="str">
        <f>VLOOKUP(Sheet1[[#This Row],[NPDES ID2]],Combined_Sheet__Major_Only___2[[NPDES ID2]:[ECHO BFR]],28,FALSE)</f>
        <v>-</v>
      </c>
      <c r="AZ1187" t="str">
        <f>VLOOKUP(Sheet1[[#This Row],[NPDES ID2]],Combined_Sheet__Major_Only___2[[NPDES ID2]:[ECHO BFR]],29,FALSE)</f>
        <v>-</v>
      </c>
      <c r="BA1187">
        <f>VLOOKUP(Sheet1[[#This Row],[NPDES ID2]],Combined_Sheet__Major_Only___2[[NPDES ID2]:[ECHO BFR]],17,FALSE)</f>
        <v>30.039313</v>
      </c>
      <c r="BB1187">
        <f>VLOOKUP(Sheet1[[#This Row],[NPDES ID2]],Combined_Sheet__Major_Only___2[[NPDES ID2]:[ECHO BFR]],18,FALSE)</f>
        <v>-95.434684000000004</v>
      </c>
      <c r="BC1187" t="str">
        <f>IF(ISNUMBER(SEARCH("aerobic",$AW1187)),"aerobic","")</f>
        <v>aerobic</v>
      </c>
      <c r="BD1187" t="str">
        <f>IF(ISNUMBER(SEARCH("anaer",$AW1187)),"anaer","")</f>
        <v/>
      </c>
      <c r="BE1187" t="str">
        <f>IF(ISNUMBER(SEARCH("thickening",$AZ1187)),"thickening","")</f>
        <v/>
      </c>
      <c r="BF1187" s="2" t="str">
        <f>IF(ISNUMBER(SEARCH("airDry",$AW1187)),"airDry","")</f>
        <v/>
      </c>
      <c r="BG1187" s="2" t="str">
        <f>IF(ISNUMBER(SEARCH("heatDry",$AY1187)),"heatDry","")</f>
        <v/>
      </c>
      <c r="BH1187" s="2" t="str">
        <f>IF(AND(ISNUMBER(SEARCH("aerobic",$AW1187)),ISNUMBER(SEARCH("anaer",$AW1187))),"Combined Aer and Anaer.","")</f>
        <v/>
      </c>
    </row>
    <row r="1188" spans="1:60" x14ac:dyDescent="0.25">
      <c r="A1188" s="4">
        <v>57</v>
      </c>
      <c r="B1188" t="s">
        <v>333</v>
      </c>
      <c r="C1188">
        <v>80.33</v>
      </c>
      <c r="D1188">
        <v>1326.024038830519</v>
      </c>
      <c r="E1188">
        <v>1325.350467775929</v>
      </c>
      <c r="F1188">
        <v>930.21839884204803</v>
      </c>
      <c r="G1188">
        <v>1746.968434736976</v>
      </c>
      <c r="H1188">
        <v>-117.1817909748186</v>
      </c>
      <c r="I1188">
        <v>-119.49077331866999</v>
      </c>
      <c r="J1188">
        <v>-135.09638900158851</v>
      </c>
      <c r="K1188">
        <v>-93.670781485442362</v>
      </c>
      <c r="L1188">
        <v>52.331767380662498</v>
      </c>
      <c r="M1188">
        <v>52.096014956491842</v>
      </c>
      <c r="N1188">
        <v>51.315601386459697</v>
      </c>
      <c r="O1188">
        <v>53.987895204636089</v>
      </c>
      <c r="P1188">
        <v>1.8804993917483901</v>
      </c>
      <c r="Q1188">
        <v>1.9027029435413161</v>
      </c>
      <c r="R1188">
        <v>1.562046702774752</v>
      </c>
      <c r="S1188">
        <v>2.1426235868921149</v>
      </c>
      <c r="T1188">
        <v>249550.30507606661</v>
      </c>
      <c r="U1188">
        <v>249550.12076976281</v>
      </c>
      <c r="V1188">
        <v>249385.05653964909</v>
      </c>
      <c r="W1188">
        <v>249716.69576752809</v>
      </c>
      <c r="X1188">
        <v>17242.577563289298</v>
      </c>
      <c r="Y1188">
        <v>17313.385089140102</v>
      </c>
      <c r="Z1188">
        <v>16719.636477608081</v>
      </c>
      <c r="AA1188">
        <v>17579.010397695361</v>
      </c>
      <c r="AB1188">
        <v>2787.463206932443</v>
      </c>
      <c r="AC1188">
        <v>2763.832653908556</v>
      </c>
      <c r="AD1188">
        <v>2400.52676578503</v>
      </c>
      <c r="AE1188">
        <v>3229.7096917191461</v>
      </c>
      <c r="AF1188">
        <v>63.843709465037627</v>
      </c>
      <c r="AG1188">
        <v>63.555850260263398</v>
      </c>
      <c r="AH1188">
        <v>62.604518268380893</v>
      </c>
      <c r="AI1188">
        <v>65.863965709919327</v>
      </c>
      <c r="AJ1188">
        <v>0.55639420818436436</v>
      </c>
      <c r="AK1188">
        <v>0.55639423001209587</v>
      </c>
      <c r="AL1188">
        <v>0.55638920217356735</v>
      </c>
      <c r="AM1188">
        <v>0.55639918528750287</v>
      </c>
      <c r="AN1188">
        <v>0.98976619858206061</v>
      </c>
      <c r="AO1188">
        <v>0.98976619858206061</v>
      </c>
      <c r="AP1188">
        <v>0.98976619858206061</v>
      </c>
      <c r="AQ1188">
        <v>0.98976619858206061</v>
      </c>
      <c r="AR1188">
        <v>14.73995381298919</v>
      </c>
      <c r="AS1188">
        <v>14.73995381298919</v>
      </c>
      <c r="AT1188">
        <v>14.73995381298919</v>
      </c>
      <c r="AU1188">
        <v>14.73995381298919</v>
      </c>
      <c r="AV1188" t="str">
        <f>VLOOKUP(Sheet1[[#This Row],[NPDES ID2]],Combined_Sheet__Major_Only___2[[NPDES ID2]:[ECHO BFR]],3,FALSE)</f>
        <v>TX</v>
      </c>
      <c r="AW1188" t="s">
        <v>41</v>
      </c>
      <c r="AX1188" t="str">
        <f>VLOOKUP(Sheet1[[#This Row],[NPDES ID2]],Combined_Sheet__Major_Only___2[[NPDES ID2]:[ECHO BFR]],27,FALSE)</f>
        <v>-</v>
      </c>
      <c r="AY1188" t="str">
        <f>VLOOKUP(Sheet1[[#This Row],[NPDES ID2]],Combined_Sheet__Major_Only___2[[NPDES ID2]:[ECHO BFR]],28,FALSE)</f>
        <v>-</v>
      </c>
      <c r="AZ1188" t="str">
        <f>VLOOKUP(Sheet1[[#This Row],[NPDES ID2]],Combined_Sheet__Major_Only___2[[NPDES ID2]:[ECHO BFR]],29,FALSE)</f>
        <v>-</v>
      </c>
      <c r="BA1188">
        <f>VLOOKUP(Sheet1[[#This Row],[NPDES ID2]],Combined_Sheet__Major_Only___2[[NPDES ID2]:[ECHO BFR]],17,FALSE)</f>
        <v>29.789311999999999</v>
      </c>
      <c r="BB1188">
        <f>VLOOKUP(Sheet1[[#This Row],[NPDES ID2]],Combined_Sheet__Major_Only___2[[NPDES ID2]:[ECHO BFR]],18,FALSE)</f>
        <v>-95.669279000000003</v>
      </c>
      <c r="BC1188" t="str">
        <f>IF(ISNUMBER(SEARCH("aerobic",$AW1188)),"aerobic","")</f>
        <v>aerobic</v>
      </c>
      <c r="BD1188" t="str">
        <f>IF(ISNUMBER(SEARCH("anaer",$AW1188)),"anaer","")</f>
        <v/>
      </c>
      <c r="BE1188" t="str">
        <f>IF(ISNUMBER(SEARCH("thickening",$AZ1188)),"thickening","")</f>
        <v/>
      </c>
      <c r="BF1188" s="3" t="str">
        <f>IF(ISNUMBER(SEARCH("airDry",$AW1188)),"airDry","")</f>
        <v/>
      </c>
      <c r="BG1188" s="3" t="str">
        <f>IF(ISNUMBER(SEARCH("heatDry",$AY1188)),"heatDry","")</f>
        <v/>
      </c>
      <c r="BH1188" s="3" t="str">
        <f>IF(AND(ISNUMBER(SEARCH("aerobic",$AW1188)),ISNUMBER(SEARCH("anaer",$AW1188))),"Combined Aer and Anaer.","")</f>
        <v/>
      </c>
    </row>
    <row r="1189" spans="1:60" x14ac:dyDescent="0.25">
      <c r="A1189" s="4">
        <v>1618</v>
      </c>
      <c r="B1189" t="s">
        <v>7601</v>
      </c>
      <c r="C1189">
        <v>74</v>
      </c>
      <c r="D1189">
        <v>1518.680975334441</v>
      </c>
      <c r="E1189">
        <v>1518.30632757374</v>
      </c>
      <c r="F1189">
        <v>1062.8653716367839</v>
      </c>
      <c r="G1189">
        <v>2004.532898339384</v>
      </c>
      <c r="H1189">
        <v>-125.03374483076639</v>
      </c>
      <c r="I1189">
        <v>-127.49709726078621</v>
      </c>
      <c r="J1189">
        <v>-143.77419025276089</v>
      </c>
      <c r="K1189">
        <v>-101.9311593019564</v>
      </c>
      <c r="L1189">
        <v>45.384841116087372</v>
      </c>
      <c r="M1189">
        <v>45.145308650566932</v>
      </c>
      <c r="N1189">
        <v>44.352428161191312</v>
      </c>
      <c r="O1189">
        <v>47.067463651351332</v>
      </c>
      <c r="P1189">
        <v>1.7381901676299569</v>
      </c>
      <c r="Q1189">
        <v>1.7556525298187351</v>
      </c>
      <c r="R1189">
        <v>1.45545196250858</v>
      </c>
      <c r="S1189">
        <v>1.9812009618676321</v>
      </c>
      <c r="T1189">
        <v>250074.172890474</v>
      </c>
      <c r="U1189">
        <v>250073.98820009551</v>
      </c>
      <c r="V1189">
        <v>249908.5799937617</v>
      </c>
      <c r="W1189">
        <v>250240.91032235921</v>
      </c>
      <c r="X1189">
        <v>18355.475685566369</v>
      </c>
      <c r="Y1189">
        <v>18444.247238143489</v>
      </c>
      <c r="Z1189">
        <v>17703.826101947539</v>
      </c>
      <c r="AA1189">
        <v>18775.389436238642</v>
      </c>
      <c r="AB1189">
        <v>3536.5749522578099</v>
      </c>
      <c r="AC1189">
        <v>3488.1990120226569</v>
      </c>
      <c r="AD1189">
        <v>2960.3655284431129</v>
      </c>
      <c r="AE1189">
        <v>4202.3163974218387</v>
      </c>
      <c r="AF1189">
        <v>60.104834169128281</v>
      </c>
      <c r="AG1189">
        <v>59.787390173048237</v>
      </c>
      <c r="AH1189">
        <v>58.738031820874362</v>
      </c>
      <c r="AI1189">
        <v>62.333024231686608</v>
      </c>
      <c r="AJ1189">
        <v>0.51074221409112652</v>
      </c>
      <c r="AK1189">
        <v>0.51074223333853808</v>
      </c>
      <c r="AL1189">
        <v>0.51073780000621971</v>
      </c>
      <c r="AM1189">
        <v>0.51074660268471805</v>
      </c>
      <c r="AN1189">
        <v>0.98978732283332638</v>
      </c>
      <c r="AO1189">
        <v>0.9897873228333266</v>
      </c>
      <c r="AP1189">
        <v>0.9897873228333266</v>
      </c>
      <c r="AQ1189">
        <v>0.9897873228333266</v>
      </c>
      <c r="AR1189">
        <v>12.53552137908906</v>
      </c>
      <c r="AS1189">
        <v>12.53552137908906</v>
      </c>
      <c r="AT1189">
        <v>12.53552137908906</v>
      </c>
      <c r="AU1189">
        <v>12.53552137908906</v>
      </c>
      <c r="AV1189" t="str">
        <f>VLOOKUP(Sheet1[[#This Row],[NPDES ID2]],Combined_Sheet__Major_Only___2[[NPDES ID2]:[ECHO BFR]],3,FALSE)</f>
        <v>GA</v>
      </c>
      <c r="AW1189" t="s">
        <v>41</v>
      </c>
      <c r="AX1189" t="str">
        <f>VLOOKUP(Sheet1[[#This Row],[NPDES ID2]],Combined_Sheet__Major_Only___2[[NPDES ID2]:[ECHO BFR]],27,FALSE)</f>
        <v>-</v>
      </c>
      <c r="AY1189" t="str">
        <f>VLOOKUP(Sheet1[[#This Row],[NPDES ID2]],Combined_Sheet__Major_Only___2[[NPDES ID2]:[ECHO BFR]],28,FALSE)</f>
        <v>-</v>
      </c>
      <c r="AZ1189" t="str">
        <f>VLOOKUP(Sheet1[[#This Row],[NPDES ID2]],Combined_Sheet__Major_Only___2[[NPDES ID2]:[ECHO BFR]],29,FALSE)</f>
        <v>-</v>
      </c>
      <c r="BA1189">
        <f>VLOOKUP(Sheet1[[#This Row],[NPDES ID2]],Combined_Sheet__Major_Only___2[[NPDES ID2]:[ECHO BFR]],17,FALSE)</f>
        <v>33.268194000000001</v>
      </c>
      <c r="BB1189">
        <f>VLOOKUP(Sheet1[[#This Row],[NPDES ID2]],Combined_Sheet__Major_Only___2[[NPDES ID2]:[ECHO BFR]],18,FALSE)</f>
        <v>-84.256721999999996</v>
      </c>
      <c r="BC1189" t="str">
        <f>IF(ISNUMBER(SEARCH("aerobic",$AW1189)),"aerobic","")</f>
        <v>aerobic</v>
      </c>
      <c r="BD1189" t="str">
        <f>IF(ISNUMBER(SEARCH("anaer",$AW1189)),"anaer","")</f>
        <v/>
      </c>
      <c r="BE1189" t="str">
        <f>IF(ISNUMBER(SEARCH("thickening",$AZ1189)),"thickening","")</f>
        <v/>
      </c>
      <c r="BF1189" s="2" t="str">
        <f>IF(ISNUMBER(SEARCH("airDry",$AW1189)),"airDry","")</f>
        <v/>
      </c>
      <c r="BG1189" s="2" t="str">
        <f>IF(ISNUMBER(SEARCH("heatDry",$AY1189)),"heatDry","")</f>
        <v/>
      </c>
      <c r="BH1189" s="2" t="str">
        <f>IF(AND(ISNUMBER(SEARCH("aerobic",$AW1189)),ISNUMBER(SEARCH("anaer",$AW1189))),"Combined Aer and Anaer.","")</f>
        <v/>
      </c>
    </row>
    <row r="1190" spans="1:60" x14ac:dyDescent="0.25">
      <c r="A1190" s="4">
        <v>1772</v>
      </c>
      <c r="B1190" t="s">
        <v>8295</v>
      </c>
      <c r="C1190">
        <v>16.04</v>
      </c>
      <c r="D1190">
        <v>6530.6175761315772</v>
      </c>
      <c r="E1190">
        <v>6507.6038866557201</v>
      </c>
      <c r="F1190">
        <v>4489.1672727497253</v>
      </c>
      <c r="G1190">
        <v>8674.0894118491233</v>
      </c>
      <c r="H1190">
        <v>-123.4899328283629</v>
      </c>
      <c r="I1190">
        <v>-125.9683081298609</v>
      </c>
      <c r="J1190">
        <v>-142.06249627339281</v>
      </c>
      <c r="K1190">
        <v>-100.2638920849413</v>
      </c>
      <c r="L1190">
        <v>9.9557705410273858</v>
      </c>
      <c r="M1190">
        <v>9.9047771544798948</v>
      </c>
      <c r="N1190">
        <v>9.7360335003912812</v>
      </c>
      <c r="O1190">
        <v>10.31391416142297</v>
      </c>
      <c r="P1190">
        <v>0.37652480412294659</v>
      </c>
      <c r="Q1190">
        <v>0.37985767427585132</v>
      </c>
      <c r="R1190">
        <v>0.31479192259408362</v>
      </c>
      <c r="S1190">
        <v>0.42871241493950679</v>
      </c>
      <c r="T1190">
        <v>250819.55892027251</v>
      </c>
      <c r="U1190">
        <v>250819.37368341291</v>
      </c>
      <c r="V1190">
        <v>250653.47605004811</v>
      </c>
      <c r="W1190">
        <v>250986.7897122397</v>
      </c>
      <c r="X1190">
        <v>18191.029378090068</v>
      </c>
      <c r="Y1190">
        <v>18276.460114510799</v>
      </c>
      <c r="Z1190">
        <v>17564.250055909291</v>
      </c>
      <c r="AA1190">
        <v>18594.732574488411</v>
      </c>
      <c r="AB1190">
        <v>3465.5496880663741</v>
      </c>
      <c r="AC1190">
        <v>3420.2299810531358</v>
      </c>
      <c r="AD1190">
        <v>2905.7135223879768</v>
      </c>
      <c r="AE1190">
        <v>4112.5416224527962</v>
      </c>
      <c r="AF1190">
        <v>60.827155125120967</v>
      </c>
      <c r="AG1190">
        <v>60.515550192545398</v>
      </c>
      <c r="AH1190">
        <v>59.484720173181117</v>
      </c>
      <c r="AI1190">
        <v>63.015281915128632</v>
      </c>
      <c r="AJ1190">
        <v>0.51955720541768147</v>
      </c>
      <c r="AK1190">
        <v>0.51955720965698138</v>
      </c>
      <c r="AL1190">
        <v>0.51955623383560812</v>
      </c>
      <c r="AM1190">
        <v>0.51955817138136895</v>
      </c>
      <c r="AN1190">
        <v>0.98981722962472629</v>
      </c>
      <c r="AO1190">
        <v>0.9898172296247264</v>
      </c>
      <c r="AP1190">
        <v>0.9898172296247264</v>
      </c>
      <c r="AQ1190">
        <v>0.9898172296247264</v>
      </c>
      <c r="AR1190">
        <v>12.7663614293346</v>
      </c>
      <c r="AS1190">
        <v>12.766361429334591</v>
      </c>
      <c r="AT1190">
        <v>12.766361429334591</v>
      </c>
      <c r="AU1190">
        <v>12.766361429334591</v>
      </c>
      <c r="AV1190" t="str">
        <f>VLOOKUP(Sheet1[[#This Row],[NPDES ID2]],Combined_Sheet__Major_Only___2[[NPDES ID2]:[ECHO BFR]],3,FALSE)</f>
        <v>IA</v>
      </c>
      <c r="AW1190" t="s">
        <v>41</v>
      </c>
      <c r="AX1190" t="str">
        <f>VLOOKUP(Sheet1[[#This Row],[NPDES ID2]],Combined_Sheet__Major_Only___2[[NPDES ID2]:[ECHO BFR]],27,FALSE)</f>
        <v>-</v>
      </c>
      <c r="AY1190" t="str">
        <f>VLOOKUP(Sheet1[[#This Row],[NPDES ID2]],Combined_Sheet__Major_Only___2[[NPDES ID2]:[ECHO BFR]],28,FALSE)</f>
        <v>-</v>
      </c>
      <c r="AZ1190" t="str">
        <f>VLOOKUP(Sheet1[[#This Row],[NPDES ID2]],Combined_Sheet__Major_Only___2[[NPDES ID2]:[ECHO BFR]],29,FALSE)</f>
        <v>-</v>
      </c>
      <c r="BA1190">
        <f>VLOOKUP(Sheet1[[#This Row],[NPDES ID2]],Combined_Sheet__Major_Only___2[[NPDES ID2]:[ECHO BFR]],17,FALSE)</f>
        <v>41.954444000000002</v>
      </c>
      <c r="BB1190">
        <f>VLOOKUP(Sheet1[[#This Row],[NPDES ID2]],Combined_Sheet__Major_Only___2[[NPDES ID2]:[ECHO BFR]],18,FALSE)</f>
        <v>-92.591667000000001</v>
      </c>
      <c r="BC1190" t="str">
        <f>IF(ISNUMBER(SEARCH("aerobic",$AW1190)),"aerobic","")</f>
        <v>aerobic</v>
      </c>
      <c r="BD1190" t="str">
        <f>IF(ISNUMBER(SEARCH("anaer",$AW1190)),"anaer","")</f>
        <v/>
      </c>
      <c r="BE1190" t="str">
        <f>IF(ISNUMBER(SEARCH("thickening",$AZ1190)),"thickening","")</f>
        <v/>
      </c>
      <c r="BF1190" s="2" t="str">
        <f>IF(ISNUMBER(SEARCH("airDry",$AW1190)),"airDry","")</f>
        <v/>
      </c>
      <c r="BG1190" s="2" t="str">
        <f>IF(ISNUMBER(SEARCH("heatDry",$AY1190)),"heatDry","")</f>
        <v/>
      </c>
      <c r="BH1190" s="2" t="str">
        <f>IF(AND(ISNUMBER(SEARCH("aerobic",$AW1190)),ISNUMBER(SEARCH("anaer",$AW1190))),"Combined Aer and Anaer.","")</f>
        <v/>
      </c>
    </row>
    <row r="1191" spans="1:60" x14ac:dyDescent="0.25">
      <c r="A1191" s="4">
        <v>1112</v>
      </c>
      <c r="B1191" t="s">
        <v>5353</v>
      </c>
      <c r="C1191">
        <v>332.79</v>
      </c>
      <c r="D1191">
        <v>456.78914239415309</v>
      </c>
      <c r="E1191">
        <v>461.96804705017797</v>
      </c>
      <c r="F1191">
        <v>350.58101005571018</v>
      </c>
      <c r="G1191">
        <v>577.42795923685833</v>
      </c>
      <c r="H1191">
        <v>-119.8387955157684</v>
      </c>
      <c r="I1191">
        <v>-122.2200285504728</v>
      </c>
      <c r="J1191">
        <v>-137.95587047740821</v>
      </c>
      <c r="K1191">
        <v>-96.642413601712192</v>
      </c>
      <c r="L1191">
        <v>212.0159366682403</v>
      </c>
      <c r="M1191">
        <v>211.0021905007473</v>
      </c>
      <c r="N1191">
        <v>207.64192140609589</v>
      </c>
      <c r="O1191">
        <v>219.14311440930689</v>
      </c>
      <c r="P1191">
        <v>7.8002970367231841</v>
      </c>
      <c r="Q1191">
        <v>7.8728375870932972</v>
      </c>
      <c r="R1191">
        <v>6.4991769755652804</v>
      </c>
      <c r="S1191">
        <v>8.8984255699236972</v>
      </c>
      <c r="T1191">
        <v>250904.76465619091</v>
      </c>
      <c r="U1191">
        <v>250904.57935686249</v>
      </c>
      <c r="V1191">
        <v>250738.6257766613</v>
      </c>
      <c r="W1191">
        <v>251072.05184458519</v>
      </c>
      <c r="X1191">
        <v>17727.91255918016</v>
      </c>
      <c r="Y1191">
        <v>17805.441768880861</v>
      </c>
      <c r="Z1191">
        <v>17156.895133938411</v>
      </c>
      <c r="AA1191">
        <v>18095.53137949236</v>
      </c>
      <c r="AB1191">
        <v>2776.126012251847</v>
      </c>
      <c r="AC1191">
        <v>2752.8298396522232</v>
      </c>
      <c r="AD1191">
        <v>2400.8008504688119</v>
      </c>
      <c r="AE1191">
        <v>3198.862303602737</v>
      </c>
      <c r="AF1191">
        <v>62.437088972510622</v>
      </c>
      <c r="AG1191">
        <v>62.137546867131178</v>
      </c>
      <c r="AH1191">
        <v>61.151053400935318</v>
      </c>
      <c r="AI1191">
        <v>64.535227527879357</v>
      </c>
      <c r="AJ1191">
        <v>0.53921243154907295</v>
      </c>
      <c r="AK1191">
        <v>0.53921251940851589</v>
      </c>
      <c r="AL1191">
        <v>0.5391922263264981</v>
      </c>
      <c r="AM1191">
        <v>0.53923252075100547</v>
      </c>
      <c r="AN1191">
        <v>0.98982063714459168</v>
      </c>
      <c r="AO1191">
        <v>0.98982063714459201</v>
      </c>
      <c r="AP1191">
        <v>0.98982063714459201</v>
      </c>
      <c r="AQ1191">
        <v>0.98982063714459201</v>
      </c>
      <c r="AR1191">
        <v>14.69558970494484</v>
      </c>
      <c r="AS1191">
        <v>14.69558970494484</v>
      </c>
      <c r="AT1191">
        <v>14.69558970494484</v>
      </c>
      <c r="AU1191">
        <v>14.69558970494484</v>
      </c>
      <c r="AV1191" t="str">
        <f>VLOOKUP(Sheet1[[#This Row],[NPDES ID2]],Combined_Sheet__Major_Only___2[[NPDES ID2]:[ECHO BFR]],3,FALSE)</f>
        <v>TX</v>
      </c>
      <c r="AW1191" t="s">
        <v>41</v>
      </c>
      <c r="AX1191" t="str">
        <f>VLOOKUP(Sheet1[[#This Row],[NPDES ID2]],Combined_Sheet__Major_Only___2[[NPDES ID2]:[ECHO BFR]],27,FALSE)</f>
        <v>-</v>
      </c>
      <c r="AY1191" t="str">
        <f>VLOOKUP(Sheet1[[#This Row],[NPDES ID2]],Combined_Sheet__Major_Only___2[[NPDES ID2]:[ECHO BFR]],28,FALSE)</f>
        <v>-</v>
      </c>
      <c r="AZ1191" t="str">
        <f>VLOOKUP(Sheet1[[#This Row],[NPDES ID2]],Combined_Sheet__Major_Only___2[[NPDES ID2]:[ECHO BFR]],29,FALSE)</f>
        <v>-</v>
      </c>
      <c r="BA1191">
        <f>VLOOKUP(Sheet1[[#This Row],[NPDES ID2]],Combined_Sheet__Major_Only___2[[NPDES ID2]:[ECHO BFR]],17,FALSE)</f>
        <v>29.915444000000001</v>
      </c>
      <c r="BB1191">
        <f>VLOOKUP(Sheet1[[#This Row],[NPDES ID2]],Combined_Sheet__Major_Only___2[[NPDES ID2]:[ECHO BFR]],18,FALSE)</f>
        <v>-95.501499999999993</v>
      </c>
      <c r="BC1191" t="str">
        <f>IF(ISNUMBER(SEARCH("aerobic",$AW1191)),"aerobic","")</f>
        <v>aerobic</v>
      </c>
      <c r="BD1191" t="str">
        <f>IF(ISNUMBER(SEARCH("anaer",$AW1191)),"anaer","")</f>
        <v/>
      </c>
      <c r="BE1191" t="str">
        <f>IF(ISNUMBER(SEARCH("thickening",$AZ1191)),"thickening","")</f>
        <v/>
      </c>
      <c r="BF1191" s="2" t="str">
        <f>IF(ISNUMBER(SEARCH("airDry",$AW1191)),"airDry","")</f>
        <v/>
      </c>
      <c r="BG1191" s="2" t="str">
        <f>IF(ISNUMBER(SEARCH("heatDry",$AY1191)),"heatDry","")</f>
        <v/>
      </c>
      <c r="BH1191" s="2" t="str">
        <f>IF(AND(ISNUMBER(SEARCH("aerobic",$AW1191)),ISNUMBER(SEARCH("anaer",$AW1191))),"Combined Aer and Anaer.","")</f>
        <v/>
      </c>
    </row>
    <row r="1192" spans="1:60" x14ac:dyDescent="0.25">
      <c r="A1192" s="4">
        <v>858</v>
      </c>
      <c r="B1192" t="s">
        <v>4193</v>
      </c>
      <c r="C1192">
        <v>944.34</v>
      </c>
      <c r="D1192">
        <v>396.11747252721511</v>
      </c>
      <c r="E1192">
        <v>396.44250928302893</v>
      </c>
      <c r="F1192">
        <v>331.87040050672948</v>
      </c>
      <c r="G1192">
        <v>472.56308133081342</v>
      </c>
      <c r="H1192">
        <v>-123.405945715586</v>
      </c>
      <c r="I1192">
        <v>-125.8931793422561</v>
      </c>
      <c r="J1192">
        <v>-141.86920981421719</v>
      </c>
      <c r="K1192">
        <v>-100.57294643240169</v>
      </c>
      <c r="L1192">
        <v>583.11334116206717</v>
      </c>
      <c r="M1192">
        <v>580.09612127165224</v>
      </c>
      <c r="N1192">
        <v>570.06265911005119</v>
      </c>
      <c r="O1192">
        <v>604.36768372102358</v>
      </c>
      <c r="P1192">
        <v>22.170886325091949</v>
      </c>
      <c r="Q1192">
        <v>22.380124613683229</v>
      </c>
      <c r="R1192">
        <v>18.549741388823278</v>
      </c>
      <c r="S1192">
        <v>25.254165049960999</v>
      </c>
      <c r="T1192">
        <v>255492.3577332182</v>
      </c>
      <c r="U1192">
        <v>255492.16907048761</v>
      </c>
      <c r="V1192">
        <v>255323.2032362741</v>
      </c>
      <c r="W1192">
        <v>255662.68138219279</v>
      </c>
      <c r="X1192">
        <v>18626.175535249731</v>
      </c>
      <c r="Y1192">
        <v>18714.548132001739</v>
      </c>
      <c r="Z1192">
        <v>17975.9721941401</v>
      </c>
      <c r="AA1192">
        <v>19045.387823396679</v>
      </c>
      <c r="AB1192">
        <v>3406.2217400860368</v>
      </c>
      <c r="AC1192">
        <v>3364.696924475068</v>
      </c>
      <c r="AD1192">
        <v>2875.9828010415749</v>
      </c>
      <c r="AE1192">
        <v>4013.643217044787</v>
      </c>
      <c r="AF1192">
        <v>60.520862172062337</v>
      </c>
      <c r="AG1192">
        <v>60.204825566128058</v>
      </c>
      <c r="AH1192">
        <v>59.172316317491983</v>
      </c>
      <c r="AI1192">
        <v>62.724635640493389</v>
      </c>
      <c r="AJ1192">
        <v>0.51581899349741001</v>
      </c>
      <c r="AK1192">
        <v>0.51581924130996748</v>
      </c>
      <c r="AL1192">
        <v>0.51576159455688475</v>
      </c>
      <c r="AM1192">
        <v>0.51587606767940075</v>
      </c>
      <c r="AN1192">
        <v>0.99000079531448326</v>
      </c>
      <c r="AO1192">
        <v>0.99000079531448304</v>
      </c>
      <c r="AP1192">
        <v>0.99000079531448304</v>
      </c>
      <c r="AQ1192">
        <v>0.99000079531448304</v>
      </c>
      <c r="AR1192">
        <v>12.998867777344589</v>
      </c>
      <c r="AS1192">
        <v>12.998867777344589</v>
      </c>
      <c r="AT1192">
        <v>12.998867777344589</v>
      </c>
      <c r="AU1192">
        <v>12.998867777344589</v>
      </c>
      <c r="AV1192" t="str">
        <f>VLOOKUP(Sheet1[[#This Row],[NPDES ID2]],Combined_Sheet__Major_Only___2[[NPDES ID2]:[ECHO BFR]],3,FALSE)</f>
        <v>VA</v>
      </c>
      <c r="AW1192" t="s">
        <v>41</v>
      </c>
      <c r="AX1192" t="str">
        <f>VLOOKUP(Sheet1[[#This Row],[NPDES ID2]],Combined_Sheet__Major_Only___2[[NPDES ID2]:[ECHO BFR]],27,FALSE)</f>
        <v>-</v>
      </c>
      <c r="AY1192" t="str">
        <f>VLOOKUP(Sheet1[[#This Row],[NPDES ID2]],Combined_Sheet__Major_Only___2[[NPDES ID2]:[ECHO BFR]],28,FALSE)</f>
        <v>-</v>
      </c>
      <c r="AZ1192" t="str">
        <f>VLOOKUP(Sheet1[[#This Row],[NPDES ID2]],Combined_Sheet__Major_Only___2[[NPDES ID2]:[ECHO BFR]],29,FALSE)</f>
        <v>-</v>
      </c>
      <c r="BA1192">
        <f>VLOOKUP(Sheet1[[#This Row],[NPDES ID2]],Combined_Sheet__Major_Only___2[[NPDES ID2]:[ECHO BFR]],17,FALSE)</f>
        <v>38.261000000000003</v>
      </c>
      <c r="BB1192">
        <f>VLOOKUP(Sheet1[[#This Row],[NPDES ID2]],Combined_Sheet__Major_Only___2[[NPDES ID2]:[ECHO BFR]],18,FALSE)</f>
        <v>-78.151610000000005</v>
      </c>
      <c r="BC1192" t="str">
        <f>IF(ISNUMBER(SEARCH("aerobic",$AW1192)),"aerobic","")</f>
        <v>aerobic</v>
      </c>
      <c r="BD1192" t="str">
        <f>IF(ISNUMBER(SEARCH("anaer",$AW1192)),"anaer","")</f>
        <v/>
      </c>
      <c r="BE1192" t="str">
        <f>IF(ISNUMBER(SEARCH("thickening",$AZ1192)),"thickening","")</f>
        <v/>
      </c>
      <c r="BF1192" s="2" t="str">
        <f>IF(ISNUMBER(SEARCH("airDry",$AW1192)),"airDry","")</f>
        <v/>
      </c>
      <c r="BG1192" s="2" t="str">
        <f>IF(ISNUMBER(SEARCH("heatDry",$AY1192)),"heatDry","")</f>
        <v/>
      </c>
      <c r="BH1192" s="2" t="str">
        <f>IF(AND(ISNUMBER(SEARCH("aerobic",$AW1192)),ISNUMBER(SEARCH("anaer",$AW1192))),"Combined Aer and Anaer.","")</f>
        <v/>
      </c>
    </row>
    <row r="1193" spans="1:60" x14ac:dyDescent="0.25">
      <c r="A1193" s="4">
        <v>1411</v>
      </c>
      <c r="B1193" t="s">
        <v>6682</v>
      </c>
      <c r="C1193">
        <v>135.61000000000001</v>
      </c>
      <c r="D1193">
        <v>882.15334769907815</v>
      </c>
      <c r="E1193">
        <v>880.66274811984272</v>
      </c>
      <c r="F1193">
        <v>630.81576418272448</v>
      </c>
      <c r="G1193">
        <v>1149.527883997858</v>
      </c>
      <c r="H1193">
        <v>-123.8074482665323</v>
      </c>
      <c r="I1193">
        <v>-126.3343360481181</v>
      </c>
      <c r="J1193">
        <v>-142.40314333747909</v>
      </c>
      <c r="K1193">
        <v>-100.68883182702061</v>
      </c>
      <c r="L1193">
        <v>83.905895905364119</v>
      </c>
      <c r="M1193">
        <v>83.472841904796098</v>
      </c>
      <c r="N1193">
        <v>82.038890161390114</v>
      </c>
      <c r="O1193">
        <v>86.948567792226243</v>
      </c>
      <c r="P1193">
        <v>3.183816001261321</v>
      </c>
      <c r="Q1193">
        <v>3.213031081519707</v>
      </c>
      <c r="R1193">
        <v>2.6629302556384089</v>
      </c>
      <c r="S1193">
        <v>3.6260979914524052</v>
      </c>
      <c r="T1193">
        <v>256466.82653312469</v>
      </c>
      <c r="U1193">
        <v>256466.63715596049</v>
      </c>
      <c r="V1193">
        <v>256297.0314769519</v>
      </c>
      <c r="W1193">
        <v>256637.79516870721</v>
      </c>
      <c r="X1193">
        <v>18659.469248917241</v>
      </c>
      <c r="Y1193">
        <v>18747.805625092249</v>
      </c>
      <c r="Z1193">
        <v>18011.413554096169</v>
      </c>
      <c r="AA1193">
        <v>19076.964086944481</v>
      </c>
      <c r="AB1193">
        <v>3655.9549822102558</v>
      </c>
      <c r="AC1193">
        <v>3605.1642892073351</v>
      </c>
      <c r="AD1193">
        <v>3050.568568874869</v>
      </c>
      <c r="AE1193">
        <v>4358.9762975255971</v>
      </c>
      <c r="AF1193">
        <v>60.636586419623548</v>
      </c>
      <c r="AG1193">
        <v>60.323210380764813</v>
      </c>
      <c r="AH1193">
        <v>59.288219660596717</v>
      </c>
      <c r="AI1193">
        <v>62.83512578369028</v>
      </c>
      <c r="AJ1193">
        <v>0.51723133572230562</v>
      </c>
      <c r="AK1193">
        <v>0.51723137214358317</v>
      </c>
      <c r="AL1193">
        <v>0.51722297703826614</v>
      </c>
      <c r="AM1193">
        <v>0.51723964620666574</v>
      </c>
      <c r="AN1193">
        <v>0.99003824535198748</v>
      </c>
      <c r="AO1193">
        <v>0.9900382453519877</v>
      </c>
      <c r="AP1193">
        <v>0.9900382453519877</v>
      </c>
      <c r="AQ1193">
        <v>0.9900382453519877</v>
      </c>
      <c r="AR1193">
        <v>12.529455435674279</v>
      </c>
      <c r="AS1193">
        <v>12.529455435674279</v>
      </c>
      <c r="AT1193">
        <v>12.529455435674279</v>
      </c>
      <c r="AU1193">
        <v>12.529455435674279</v>
      </c>
      <c r="AV1193" t="str">
        <f>VLOOKUP(Sheet1[[#This Row],[NPDES ID2]],Combined_Sheet__Major_Only___2[[NPDES ID2]:[ECHO BFR]],3,FALSE)</f>
        <v>TX</v>
      </c>
      <c r="AW1193" t="s">
        <v>41</v>
      </c>
      <c r="AX1193" t="str">
        <f>VLOOKUP(Sheet1[[#This Row],[NPDES ID2]],Combined_Sheet__Major_Only___2[[NPDES ID2]:[ECHO BFR]],27,FALSE)</f>
        <v>-</v>
      </c>
      <c r="AY1193" t="str">
        <f>VLOOKUP(Sheet1[[#This Row],[NPDES ID2]],Combined_Sheet__Major_Only___2[[NPDES ID2]:[ECHO BFR]],28,FALSE)</f>
        <v>-</v>
      </c>
      <c r="AZ1193" t="str">
        <f>VLOOKUP(Sheet1[[#This Row],[NPDES ID2]],Combined_Sheet__Major_Only___2[[NPDES ID2]:[ECHO BFR]],29,FALSE)</f>
        <v>-</v>
      </c>
      <c r="BA1193">
        <f>VLOOKUP(Sheet1[[#This Row],[NPDES ID2]],Combined_Sheet__Major_Only___2[[NPDES ID2]:[ECHO BFR]],17,FALSE)</f>
        <v>29.838282</v>
      </c>
      <c r="BB1193">
        <f>VLOOKUP(Sheet1[[#This Row],[NPDES ID2]],Combined_Sheet__Major_Only___2[[NPDES ID2]:[ECHO BFR]],18,FALSE)</f>
        <v>-95.666777999999994</v>
      </c>
      <c r="BC1193" t="str">
        <f>IF(ISNUMBER(SEARCH("aerobic",$AW1193)),"aerobic","")</f>
        <v>aerobic</v>
      </c>
      <c r="BD1193" t="str">
        <f>IF(ISNUMBER(SEARCH("anaer",$AW1193)),"anaer","")</f>
        <v/>
      </c>
      <c r="BE1193" t="str">
        <f>IF(ISNUMBER(SEARCH("thickening",$AZ1193)),"thickening","")</f>
        <v/>
      </c>
      <c r="BF1193" s="3" t="str">
        <f>IF(ISNUMBER(SEARCH("airDry",$AW1193)),"airDry","")</f>
        <v/>
      </c>
      <c r="BG1193" s="3" t="str">
        <f>IF(ISNUMBER(SEARCH("heatDry",$AY1193)),"heatDry","")</f>
        <v/>
      </c>
      <c r="BH1193" s="3" t="str">
        <f>IF(AND(ISNUMBER(SEARCH("aerobic",$AW1193)),ISNUMBER(SEARCH("anaer",$AW1193))),"Combined Aer and Anaer.","")</f>
        <v/>
      </c>
    </row>
    <row r="1194" spans="1:60" x14ac:dyDescent="0.25">
      <c r="A1194" s="4">
        <v>1366</v>
      </c>
      <c r="B1194" t="s">
        <v>6486</v>
      </c>
      <c r="C1194">
        <v>157.91</v>
      </c>
      <c r="D1194">
        <v>740.59806156959473</v>
      </c>
      <c r="E1194">
        <v>739.3705840269364</v>
      </c>
      <c r="F1194">
        <v>533.99461914512801</v>
      </c>
      <c r="G1194">
        <v>965.61420291485149</v>
      </c>
      <c r="H1194">
        <v>-117.280173542979</v>
      </c>
      <c r="I1194">
        <v>-119.6170757619264</v>
      </c>
      <c r="J1194">
        <v>-135.19852805867239</v>
      </c>
      <c r="K1194">
        <v>-93.828661109516148</v>
      </c>
      <c r="L1194">
        <v>102.743906895292</v>
      </c>
      <c r="M1194">
        <v>102.2795807339739</v>
      </c>
      <c r="N1194">
        <v>100.7418392826317</v>
      </c>
      <c r="O1194">
        <v>106.0066086220781</v>
      </c>
      <c r="P1194">
        <v>3.696853185577746</v>
      </c>
      <c r="Q1194">
        <v>3.7399777072501239</v>
      </c>
      <c r="R1194">
        <v>3.0713578916103579</v>
      </c>
      <c r="S1194">
        <v>4.2124845420263872</v>
      </c>
      <c r="T1194">
        <v>259127.80762203579</v>
      </c>
      <c r="U1194">
        <v>259127.61629396849</v>
      </c>
      <c r="V1194">
        <v>258956.26339134469</v>
      </c>
      <c r="W1194">
        <v>259300.53752197771</v>
      </c>
      <c r="X1194">
        <v>17926.690021634018</v>
      </c>
      <c r="Y1194">
        <v>18000.56284149328</v>
      </c>
      <c r="Z1194">
        <v>17381.129450645461</v>
      </c>
      <c r="AA1194">
        <v>18277.7070597895</v>
      </c>
      <c r="AB1194">
        <v>2687.5244347239009</v>
      </c>
      <c r="AC1194">
        <v>2667.944530222132</v>
      </c>
      <c r="AD1194">
        <v>2339.4013962536501</v>
      </c>
      <c r="AE1194">
        <v>3080.4874430240188</v>
      </c>
      <c r="AF1194">
        <v>63.764849007001693</v>
      </c>
      <c r="AG1194">
        <v>63.476187131738968</v>
      </c>
      <c r="AH1194">
        <v>62.523349571616109</v>
      </c>
      <c r="AI1194">
        <v>65.789371253103141</v>
      </c>
      <c r="AJ1194">
        <v>0.55543072300294516</v>
      </c>
      <c r="AK1194">
        <v>0.55543076661551061</v>
      </c>
      <c r="AL1194">
        <v>0.55542071212147115</v>
      </c>
      <c r="AM1194">
        <v>0.55544067617875115</v>
      </c>
      <c r="AN1194">
        <v>0.99013909569785652</v>
      </c>
      <c r="AO1194">
        <v>0.99013909569785685</v>
      </c>
      <c r="AP1194">
        <v>0.99013909569785685</v>
      </c>
      <c r="AQ1194">
        <v>0.99013909569785685</v>
      </c>
      <c r="AR1194">
        <v>15.41593979646567</v>
      </c>
      <c r="AS1194">
        <v>15.41593979646567</v>
      </c>
      <c r="AT1194">
        <v>15.41593979646567</v>
      </c>
      <c r="AU1194">
        <v>15.41593979646567</v>
      </c>
      <c r="AV1194" t="str">
        <f>VLOOKUP(Sheet1[[#This Row],[NPDES ID2]],Combined_Sheet__Major_Only___2[[NPDES ID2]:[ECHO BFR]],3,FALSE)</f>
        <v>NC</v>
      </c>
      <c r="AW1194" t="s">
        <v>41</v>
      </c>
      <c r="AX1194" t="str">
        <f>VLOOKUP(Sheet1[[#This Row],[NPDES ID2]],Combined_Sheet__Major_Only___2[[NPDES ID2]:[ECHO BFR]],27,FALSE)</f>
        <v>-</v>
      </c>
      <c r="AY1194" t="str">
        <f>VLOOKUP(Sheet1[[#This Row],[NPDES ID2]],Combined_Sheet__Major_Only___2[[NPDES ID2]:[ECHO BFR]],28,FALSE)</f>
        <v>-</v>
      </c>
      <c r="AZ1194" t="str">
        <f>VLOOKUP(Sheet1[[#This Row],[NPDES ID2]],Combined_Sheet__Major_Only___2[[NPDES ID2]:[ECHO BFR]],29,FALSE)</f>
        <v>-</v>
      </c>
      <c r="BA1194">
        <f>VLOOKUP(Sheet1[[#This Row],[NPDES ID2]],Combined_Sheet__Major_Only___2[[NPDES ID2]:[ECHO BFR]],17,FALSE)</f>
        <v>34.855387999999998</v>
      </c>
      <c r="BB1194">
        <f>VLOOKUP(Sheet1[[#This Row],[NPDES ID2]],Combined_Sheet__Major_Only___2[[NPDES ID2]:[ECHO BFR]],18,FALSE)</f>
        <v>-79.724997999999999</v>
      </c>
      <c r="BC1194" t="str">
        <f>IF(ISNUMBER(SEARCH("aerobic",$AW1194)),"aerobic","")</f>
        <v>aerobic</v>
      </c>
      <c r="BD1194" t="str">
        <f>IF(ISNUMBER(SEARCH("anaer",$AW1194)),"anaer","")</f>
        <v/>
      </c>
      <c r="BE1194" t="str">
        <f>IF(ISNUMBER(SEARCH("thickening",$AZ1194)),"thickening","")</f>
        <v/>
      </c>
      <c r="BF1194" s="2" t="str">
        <f>IF(ISNUMBER(SEARCH("airDry",$AW1194)),"airDry","")</f>
        <v/>
      </c>
      <c r="BG1194" s="2" t="str">
        <f>IF(ISNUMBER(SEARCH("heatDry",$AY1194)),"heatDry","")</f>
        <v/>
      </c>
      <c r="BH1194" s="2" t="str">
        <f>IF(AND(ISNUMBER(SEARCH("aerobic",$AW1194)),ISNUMBER(SEARCH("anaer",$AW1194))),"Combined Aer and Anaer.","")</f>
        <v/>
      </c>
    </row>
    <row r="1195" spans="1:60" x14ac:dyDescent="0.25">
      <c r="A1195" s="4">
        <v>1034</v>
      </c>
      <c r="B1195" t="s">
        <v>4995</v>
      </c>
      <c r="C1195">
        <v>414.88</v>
      </c>
      <c r="D1195">
        <v>393.20602644323679</v>
      </c>
      <c r="E1195">
        <v>397.91101663162948</v>
      </c>
      <c r="F1195">
        <v>302.464713485338</v>
      </c>
      <c r="G1195">
        <v>480.80761422344222</v>
      </c>
      <c r="H1195">
        <v>-113.4597390097547</v>
      </c>
      <c r="I1195">
        <v>-116.00496113925099</v>
      </c>
      <c r="J1195">
        <v>-131.78875868441901</v>
      </c>
      <c r="K1195">
        <v>-89.983419997794527</v>
      </c>
      <c r="L1195">
        <v>277.9077339398392</v>
      </c>
      <c r="M1195">
        <v>276.75202202758879</v>
      </c>
      <c r="N1195">
        <v>272.91840772571732</v>
      </c>
      <c r="O1195">
        <v>286.036582120209</v>
      </c>
      <c r="P1195">
        <v>9.6955169652570792</v>
      </c>
      <c r="Q1195">
        <v>9.8194632845461989</v>
      </c>
      <c r="R1195">
        <v>7.9944664443156226</v>
      </c>
      <c r="S1195">
        <v>11.09751445945402</v>
      </c>
      <c r="T1195">
        <v>260170.23365111061</v>
      </c>
      <c r="U1195">
        <v>260170.0415587867</v>
      </c>
      <c r="V1195">
        <v>259998.0041900526</v>
      </c>
      <c r="W1195">
        <v>260343.6535175539</v>
      </c>
      <c r="X1195">
        <v>17482.109972624839</v>
      </c>
      <c r="Y1195">
        <v>17548.070020722698</v>
      </c>
      <c r="Z1195">
        <v>16992.050500770842</v>
      </c>
      <c r="AA1195">
        <v>17797.386478051641</v>
      </c>
      <c r="AB1195">
        <v>2986.8518158058009</v>
      </c>
      <c r="AC1195">
        <v>2960.3013468147242</v>
      </c>
      <c r="AD1195">
        <v>2552.2872783693938</v>
      </c>
      <c r="AE1195">
        <v>3494.254863582104</v>
      </c>
      <c r="AF1195">
        <v>65.648948092997571</v>
      </c>
      <c r="AG1195">
        <v>65.374584810210365</v>
      </c>
      <c r="AH1195">
        <v>64.473157989854982</v>
      </c>
      <c r="AI1195">
        <v>67.568166210208929</v>
      </c>
      <c r="AJ1195">
        <v>0.57845634718460504</v>
      </c>
      <c r="AK1195">
        <v>0.57845646820374341</v>
      </c>
      <c r="AL1195">
        <v>0.57842848740666175</v>
      </c>
      <c r="AM1195">
        <v>0.5784840473283237</v>
      </c>
      <c r="AN1195">
        <v>0.99017804886540761</v>
      </c>
      <c r="AO1195">
        <v>0.99017804886540761</v>
      </c>
      <c r="AP1195">
        <v>0.99017804886540761</v>
      </c>
      <c r="AQ1195">
        <v>0.99017804886540761</v>
      </c>
      <c r="AR1195">
        <v>14.666748058137999</v>
      </c>
      <c r="AS1195">
        <v>14.666748058137999</v>
      </c>
      <c r="AT1195">
        <v>14.666748058137999</v>
      </c>
      <c r="AU1195">
        <v>14.666748058137999</v>
      </c>
      <c r="AV1195" t="str">
        <f>VLOOKUP(Sheet1[[#This Row],[NPDES ID2]],Combined_Sheet__Major_Only___2[[NPDES ID2]:[ECHO BFR]],3,FALSE)</f>
        <v>NJ</v>
      </c>
      <c r="AW1195" t="s">
        <v>41</v>
      </c>
      <c r="AX1195" t="str">
        <f>VLOOKUP(Sheet1[[#This Row],[NPDES ID2]],Combined_Sheet__Major_Only___2[[NPDES ID2]:[ECHO BFR]],27,FALSE)</f>
        <v>methaneBioCaptureRecover</v>
      </c>
      <c r="AY1195" t="str">
        <f>VLOOKUP(Sheet1[[#This Row],[NPDES ID2]],Combined_Sheet__Major_Only___2[[NPDES ID2]:[ECHO BFR]],28,FALSE)</f>
        <v>-</v>
      </c>
      <c r="AZ1195" t="str">
        <f>VLOOKUP(Sheet1[[#This Row],[NPDES ID2]],Combined_Sheet__Major_Only___2[[NPDES ID2]:[ECHO BFR]],29,FALSE)</f>
        <v>preliminaryOps</v>
      </c>
      <c r="BA1195">
        <f>VLOOKUP(Sheet1[[#This Row],[NPDES ID2]],Combined_Sheet__Major_Only___2[[NPDES ID2]:[ECHO BFR]],17,FALSE)</f>
        <v>40.16883</v>
      </c>
      <c r="BB1195">
        <f>VLOOKUP(Sheet1[[#This Row],[NPDES ID2]],Combined_Sheet__Major_Only___2[[NPDES ID2]:[ECHO BFR]],18,FALSE)</f>
        <v>-74.044920000000005</v>
      </c>
      <c r="BC1195" t="str">
        <f>IF(ISNUMBER(SEARCH("aerobic",$AW1195)),"aerobic","")</f>
        <v>aerobic</v>
      </c>
      <c r="BD1195" t="str">
        <f>IF(ISNUMBER(SEARCH("anaer",$AW1195)),"anaer","")</f>
        <v/>
      </c>
      <c r="BE1195" t="str">
        <f>IF(ISNUMBER(SEARCH("thickening",$AZ1195)),"thickening","")</f>
        <v/>
      </c>
      <c r="BF1195" s="2" t="str">
        <f>IF(ISNUMBER(SEARCH("airDry",$AW1195)),"airDry","")</f>
        <v/>
      </c>
      <c r="BG1195" s="2" t="str">
        <f>IF(ISNUMBER(SEARCH("heatDry",$AY1195)),"heatDry","")</f>
        <v/>
      </c>
      <c r="BH1195" s="2" t="str">
        <f>IF(AND(ISNUMBER(SEARCH("aerobic",$AW1195)),ISNUMBER(SEARCH("anaer",$AW1195))),"Combined Aer and Anaer.","")</f>
        <v/>
      </c>
    </row>
    <row r="1196" spans="1:60" x14ac:dyDescent="0.25">
      <c r="A1196" s="4">
        <v>1440</v>
      </c>
      <c r="B1196" t="s">
        <v>6809</v>
      </c>
      <c r="C1196">
        <v>122.1</v>
      </c>
      <c r="D1196">
        <v>929.8834676893099</v>
      </c>
      <c r="E1196">
        <v>929.96298460524486</v>
      </c>
      <c r="F1196">
        <v>661.82527553547254</v>
      </c>
      <c r="G1196">
        <v>1218.112301617989</v>
      </c>
      <c r="H1196">
        <v>-119.1507295090568</v>
      </c>
      <c r="I1196">
        <v>-121.46504000245331</v>
      </c>
      <c r="J1196">
        <v>-137.20727978930299</v>
      </c>
      <c r="K1196">
        <v>-95.774377175623513</v>
      </c>
      <c r="L1196">
        <v>78.301230686956188</v>
      </c>
      <c r="M1196">
        <v>77.93310667587005</v>
      </c>
      <c r="N1196">
        <v>76.714217295319656</v>
      </c>
      <c r="O1196">
        <v>80.88761822142088</v>
      </c>
      <c r="P1196">
        <v>2.860919161384071</v>
      </c>
      <c r="Q1196">
        <v>2.8896260323748182</v>
      </c>
      <c r="R1196">
        <v>2.3815581015332432</v>
      </c>
      <c r="S1196">
        <v>3.262466350412589</v>
      </c>
      <c r="T1196">
        <v>260265.53644136709</v>
      </c>
      <c r="U1196">
        <v>260265.3442791717</v>
      </c>
      <c r="V1196">
        <v>260093.2443337864</v>
      </c>
      <c r="W1196">
        <v>260439.01938732961</v>
      </c>
      <c r="X1196">
        <v>18268.6338288066</v>
      </c>
      <c r="Y1196">
        <v>18347.111299309589</v>
      </c>
      <c r="Z1196">
        <v>17690.396095530621</v>
      </c>
      <c r="AA1196">
        <v>18640.771804289459</v>
      </c>
      <c r="AB1196">
        <v>2864.7241985971832</v>
      </c>
      <c r="AC1196">
        <v>2840.997561438945</v>
      </c>
      <c r="AD1196">
        <v>2477.245192343602</v>
      </c>
      <c r="AE1196">
        <v>3302.4437783770409</v>
      </c>
      <c r="AF1196">
        <v>62.847198320804956</v>
      </c>
      <c r="AG1196">
        <v>62.551348927514383</v>
      </c>
      <c r="AH1196">
        <v>61.57419845288883</v>
      </c>
      <c r="AI1196">
        <v>64.922830632669587</v>
      </c>
      <c r="AJ1196">
        <v>0.54422107238586537</v>
      </c>
      <c r="AK1196">
        <v>0.54422110594561168</v>
      </c>
      <c r="AL1196">
        <v>0.54421337191484254</v>
      </c>
      <c r="AM1196">
        <v>0.54422872843507952</v>
      </c>
      <c r="AN1196">
        <v>0.9901815947725322</v>
      </c>
      <c r="AO1196">
        <v>0.99018159477253209</v>
      </c>
      <c r="AP1196">
        <v>0.99018159477253209</v>
      </c>
      <c r="AQ1196">
        <v>0.99018159477253209</v>
      </c>
      <c r="AR1196">
        <v>14.77982200826982</v>
      </c>
      <c r="AS1196">
        <v>14.77982200826982</v>
      </c>
      <c r="AT1196">
        <v>14.77982200826982</v>
      </c>
      <c r="AU1196">
        <v>14.77982200826982</v>
      </c>
      <c r="AV1196" t="str">
        <f>VLOOKUP(Sheet1[[#This Row],[NPDES ID2]],Combined_Sheet__Major_Only___2[[NPDES ID2]:[ECHO BFR]],3,FALSE)</f>
        <v>MO</v>
      </c>
      <c r="AW1196" t="s">
        <v>41</v>
      </c>
      <c r="AX1196" t="str">
        <f>VLOOKUP(Sheet1[[#This Row],[NPDES ID2]],Combined_Sheet__Major_Only___2[[NPDES ID2]:[ECHO BFR]],27,FALSE)</f>
        <v>-</v>
      </c>
      <c r="AY1196" t="str">
        <f>VLOOKUP(Sheet1[[#This Row],[NPDES ID2]],Combined_Sheet__Major_Only___2[[NPDES ID2]:[ECHO BFR]],28,FALSE)</f>
        <v>-</v>
      </c>
      <c r="AZ1196" t="str">
        <f>VLOOKUP(Sheet1[[#This Row],[NPDES ID2]],Combined_Sheet__Major_Only___2[[NPDES ID2]:[ECHO BFR]],29,FALSE)</f>
        <v>-</v>
      </c>
      <c r="BA1196">
        <f>VLOOKUP(Sheet1[[#This Row],[NPDES ID2]],Combined_Sheet__Major_Only___2[[NPDES ID2]:[ECHO BFR]],17,FALSE)</f>
        <v>40.155583</v>
      </c>
      <c r="BB1196">
        <f>VLOOKUP(Sheet1[[#This Row],[NPDES ID2]],Combined_Sheet__Major_Only___2[[NPDES ID2]:[ECHO BFR]],18,FALSE)</f>
        <v>-92.561222000000001</v>
      </c>
      <c r="BC1196" t="str">
        <f>IF(ISNUMBER(SEARCH("aerobic",$AW1196)),"aerobic","")</f>
        <v>aerobic</v>
      </c>
      <c r="BD1196" t="str">
        <f>IF(ISNUMBER(SEARCH("anaer",$AW1196)),"anaer","")</f>
        <v/>
      </c>
      <c r="BE1196" t="str">
        <f>IF(ISNUMBER(SEARCH("thickening",$AZ1196)),"thickening","")</f>
        <v/>
      </c>
      <c r="BF1196" s="2" t="str">
        <f>IF(ISNUMBER(SEARCH("airDry",$AW1196)),"airDry","")</f>
        <v/>
      </c>
      <c r="BG1196" s="2" t="str">
        <f>IF(ISNUMBER(SEARCH("heatDry",$AY1196)),"heatDry","")</f>
        <v/>
      </c>
      <c r="BH1196" s="2" t="str">
        <f>IF(AND(ISNUMBER(SEARCH("aerobic",$AW1196)),ISNUMBER(SEARCH("anaer",$AW1196))),"Combined Aer and Anaer.","")</f>
        <v/>
      </c>
    </row>
    <row r="1197" spans="1:60" x14ac:dyDescent="0.25">
      <c r="A1197" s="4">
        <v>999</v>
      </c>
      <c r="B1197" t="s">
        <v>4834</v>
      </c>
      <c r="C1197">
        <v>480</v>
      </c>
      <c r="D1197">
        <v>397.22564368480852</v>
      </c>
      <c r="E1197">
        <v>402.27968144441058</v>
      </c>
      <c r="F1197">
        <v>307.85590233764731</v>
      </c>
      <c r="G1197">
        <v>484.50780045064471</v>
      </c>
      <c r="H1197">
        <v>-120.86818473664169</v>
      </c>
      <c r="I1197">
        <v>-123.3418256012491</v>
      </c>
      <c r="J1197">
        <v>-139.0890288295524</v>
      </c>
      <c r="K1197">
        <v>-97.848421827837228</v>
      </c>
      <c r="L1197">
        <v>303.06456178491788</v>
      </c>
      <c r="M1197">
        <v>301.58151344526482</v>
      </c>
      <c r="N1197">
        <v>296.66134145054838</v>
      </c>
      <c r="O1197">
        <v>313.49674366398131</v>
      </c>
      <c r="P1197">
        <v>11.256212236551571</v>
      </c>
      <c r="Q1197">
        <v>11.349680333093829</v>
      </c>
      <c r="R1197">
        <v>9.3900101875577811</v>
      </c>
      <c r="S1197">
        <v>12.847171668380289</v>
      </c>
      <c r="T1197">
        <v>261770.6878145301</v>
      </c>
      <c r="U1197">
        <v>261770.49454883029</v>
      </c>
      <c r="V1197">
        <v>261597.40630779901</v>
      </c>
      <c r="W1197">
        <v>261945.1669981133</v>
      </c>
      <c r="X1197">
        <v>18662.95921149704</v>
      </c>
      <c r="Y1197">
        <v>18746.593405904081</v>
      </c>
      <c r="Z1197">
        <v>18047.476567621539</v>
      </c>
      <c r="AA1197">
        <v>19059.354418993011</v>
      </c>
      <c r="AB1197">
        <v>3198.4932618208318</v>
      </c>
      <c r="AC1197">
        <v>3165.7143720457138</v>
      </c>
      <c r="AD1197">
        <v>2728.3592019115272</v>
      </c>
      <c r="AE1197">
        <v>3733.9004339562571</v>
      </c>
      <c r="AF1197">
        <v>61.879645631478198</v>
      </c>
      <c r="AG1197">
        <v>61.575330825792278</v>
      </c>
      <c r="AH1197">
        <v>60.575363269872462</v>
      </c>
      <c r="AI1197">
        <v>64.008539742156515</v>
      </c>
      <c r="AJ1197">
        <v>0.53240552122470908</v>
      </c>
      <c r="AK1197">
        <v>0.53240565264651885</v>
      </c>
      <c r="AL1197">
        <v>0.53237524116060753</v>
      </c>
      <c r="AM1197">
        <v>0.53243562808745126</v>
      </c>
      <c r="AN1197">
        <v>0.9902372589658438</v>
      </c>
      <c r="AO1197">
        <v>0.9902372589658438</v>
      </c>
      <c r="AP1197">
        <v>0.9902372589658438</v>
      </c>
      <c r="AQ1197">
        <v>0.9902372589658438</v>
      </c>
      <c r="AR1197">
        <v>13.79918260894283</v>
      </c>
      <c r="AS1197">
        <v>13.799182608942839</v>
      </c>
      <c r="AT1197">
        <v>13.799182608942839</v>
      </c>
      <c r="AU1197">
        <v>13.799182608942839</v>
      </c>
      <c r="AV1197" t="str">
        <f>VLOOKUP(Sheet1[[#This Row],[NPDES ID2]],Combined_Sheet__Major_Only___2[[NPDES ID2]:[ECHO BFR]],3,FALSE)</f>
        <v>NC</v>
      </c>
      <c r="AW1197" t="s">
        <v>41</v>
      </c>
      <c r="AX1197" t="str">
        <f>VLOOKUP(Sheet1[[#This Row],[NPDES ID2]],Combined_Sheet__Major_Only___2[[NPDES ID2]:[ECHO BFR]],27,FALSE)</f>
        <v>-</v>
      </c>
      <c r="AY1197" t="str">
        <f>VLOOKUP(Sheet1[[#This Row],[NPDES ID2]],Combined_Sheet__Major_Only___2[[NPDES ID2]:[ECHO BFR]],28,FALSE)</f>
        <v>-</v>
      </c>
      <c r="AZ1197" t="str">
        <f>VLOOKUP(Sheet1[[#This Row],[NPDES ID2]],Combined_Sheet__Major_Only___2[[NPDES ID2]:[ECHO BFR]],29,FALSE)</f>
        <v>preliminaryOps</v>
      </c>
      <c r="BA1197">
        <f>VLOOKUP(Sheet1[[#This Row],[NPDES ID2]],Combined_Sheet__Major_Only___2[[NPDES ID2]:[ECHO BFR]],17,FALSE)</f>
        <v>36.4758</v>
      </c>
      <c r="BB1197">
        <f>VLOOKUP(Sheet1[[#This Row],[NPDES ID2]],Combined_Sheet__Major_Only___2[[NPDES ID2]:[ECHO BFR]],18,FALSE)</f>
        <v>-79.743849999999995</v>
      </c>
      <c r="BC1197" t="str">
        <f>IF(ISNUMBER(SEARCH("aerobic",$AW1197)),"aerobic","")</f>
        <v>aerobic</v>
      </c>
      <c r="BD1197" t="str">
        <f>IF(ISNUMBER(SEARCH("anaer",$AW1197)),"anaer","")</f>
        <v/>
      </c>
      <c r="BE1197" t="str">
        <f>IF(ISNUMBER(SEARCH("thickening",$AZ1197)),"thickening","")</f>
        <v/>
      </c>
      <c r="BF1197" s="3" t="str">
        <f>IF(ISNUMBER(SEARCH("airDry",$AW1197)),"airDry","")</f>
        <v/>
      </c>
      <c r="BG1197" s="3" t="str">
        <f>IF(ISNUMBER(SEARCH("heatDry",$AY1197)),"heatDry","")</f>
        <v/>
      </c>
      <c r="BH1197" s="3" t="str">
        <f>IF(AND(ISNUMBER(SEARCH("aerobic",$AW1197)),ISNUMBER(SEARCH("anaer",$AW1197))),"Combined Aer and Anaer.","")</f>
        <v/>
      </c>
    </row>
    <row r="1198" spans="1:60" x14ac:dyDescent="0.25">
      <c r="A1198" s="4">
        <v>1490</v>
      </c>
      <c r="B1198" t="s">
        <v>7025</v>
      </c>
      <c r="C1198">
        <v>109.52</v>
      </c>
      <c r="D1198">
        <v>1013.984405809996</v>
      </c>
      <c r="E1198">
        <v>1014.578427958269</v>
      </c>
      <c r="F1198">
        <v>718.49368782828947</v>
      </c>
      <c r="G1198">
        <v>1330.9706853810469</v>
      </c>
      <c r="H1198">
        <v>-118.2329668545309</v>
      </c>
      <c r="I1198">
        <v>-120.52711822583321</v>
      </c>
      <c r="J1198">
        <v>-136.18096028893021</v>
      </c>
      <c r="K1198">
        <v>-94.800419194681183</v>
      </c>
      <c r="L1198">
        <v>70.744880089139002</v>
      </c>
      <c r="M1198">
        <v>70.418719966053089</v>
      </c>
      <c r="N1198">
        <v>69.3388348864341</v>
      </c>
      <c r="O1198">
        <v>73.03635987486372</v>
      </c>
      <c r="P1198">
        <v>2.5650880735179169</v>
      </c>
      <c r="Q1198">
        <v>2.5929130745177069</v>
      </c>
      <c r="R1198">
        <v>2.1331916773759958</v>
      </c>
      <c r="S1198">
        <v>2.9239817695788251</v>
      </c>
      <c r="T1198">
        <v>265274.25462267909</v>
      </c>
      <c r="U1198">
        <v>265274.05878833297</v>
      </c>
      <c r="V1198">
        <v>265098.67007448338</v>
      </c>
      <c r="W1198">
        <v>265451.05276575271</v>
      </c>
      <c r="X1198">
        <v>18485.486655329809</v>
      </c>
      <c r="Y1198">
        <v>18563.280621325612</v>
      </c>
      <c r="Z1198">
        <v>17911.693796765561</v>
      </c>
      <c r="AA1198">
        <v>18854.70202396726</v>
      </c>
      <c r="AB1198">
        <v>2874.3823494732078</v>
      </c>
      <c r="AC1198">
        <v>2851.3964914382732</v>
      </c>
      <c r="AD1198">
        <v>2488.9568094827491</v>
      </c>
      <c r="AE1198">
        <v>3310.562740578664</v>
      </c>
      <c r="AF1198">
        <v>63.304406724174363</v>
      </c>
      <c r="AG1198">
        <v>63.012201591794827</v>
      </c>
      <c r="AH1198">
        <v>62.046963407449653</v>
      </c>
      <c r="AI1198">
        <v>65.354619534859907</v>
      </c>
      <c r="AJ1198">
        <v>0.54980572741707923</v>
      </c>
      <c r="AK1198">
        <v>0.54980575821731126</v>
      </c>
      <c r="AL1198">
        <v>0.54979866101466535</v>
      </c>
      <c r="AM1198">
        <v>0.54981275304499089</v>
      </c>
      <c r="AN1198">
        <v>0.99036441682167553</v>
      </c>
      <c r="AO1198">
        <v>0.99036441682167542</v>
      </c>
      <c r="AP1198">
        <v>0.99036441682167542</v>
      </c>
      <c r="AQ1198">
        <v>0.99036441682167542</v>
      </c>
      <c r="AR1198">
        <v>14.964219417141489</v>
      </c>
      <c r="AS1198">
        <v>14.964219417141489</v>
      </c>
      <c r="AT1198">
        <v>14.964219417141489</v>
      </c>
      <c r="AU1198">
        <v>14.964219417141489</v>
      </c>
      <c r="AV1198" t="str">
        <f>VLOOKUP(Sheet1[[#This Row],[NPDES ID2]],Combined_Sheet__Major_Only___2[[NPDES ID2]:[ECHO BFR]],3,FALSE)</f>
        <v>TX</v>
      </c>
      <c r="AW1198" t="s">
        <v>41</v>
      </c>
      <c r="AX1198" t="str">
        <f>VLOOKUP(Sheet1[[#This Row],[NPDES ID2]],Combined_Sheet__Major_Only___2[[NPDES ID2]:[ECHO BFR]],27,FALSE)</f>
        <v>-</v>
      </c>
      <c r="AY1198" t="str">
        <f>VLOOKUP(Sheet1[[#This Row],[NPDES ID2]],Combined_Sheet__Major_Only___2[[NPDES ID2]:[ECHO BFR]],28,FALSE)</f>
        <v>-</v>
      </c>
      <c r="AZ1198" t="str">
        <f>VLOOKUP(Sheet1[[#This Row],[NPDES ID2]],Combined_Sheet__Major_Only___2[[NPDES ID2]:[ECHO BFR]],29,FALSE)</f>
        <v>-</v>
      </c>
      <c r="BA1198">
        <f>VLOOKUP(Sheet1[[#This Row],[NPDES ID2]],Combined_Sheet__Major_Only___2[[NPDES ID2]:[ECHO BFR]],17,FALSE)</f>
        <v>29.689693999999999</v>
      </c>
      <c r="BB1198">
        <f>VLOOKUP(Sheet1[[#This Row],[NPDES ID2]],Combined_Sheet__Major_Only___2[[NPDES ID2]:[ECHO BFR]],18,FALSE)</f>
        <v>-95.780139000000005</v>
      </c>
      <c r="BC1198" t="str">
        <f>IF(ISNUMBER(SEARCH("aerobic",$AW1198)),"aerobic","")</f>
        <v>aerobic</v>
      </c>
      <c r="BD1198" t="str">
        <f>IF(ISNUMBER(SEARCH("anaer",$AW1198)),"anaer","")</f>
        <v/>
      </c>
      <c r="BE1198" t="str">
        <f>IF(ISNUMBER(SEARCH("thickening",$AZ1198)),"thickening","")</f>
        <v/>
      </c>
      <c r="BF1198" s="2" t="str">
        <f>IF(ISNUMBER(SEARCH("airDry",$AW1198)),"airDry","")</f>
        <v/>
      </c>
      <c r="BG1198" s="2" t="str">
        <f>IF(ISNUMBER(SEARCH("heatDry",$AY1198)),"heatDry","")</f>
        <v/>
      </c>
      <c r="BH1198" s="2" t="str">
        <f>IF(AND(ISNUMBER(SEARCH("aerobic",$AW1198)),ISNUMBER(SEARCH("anaer",$AW1198))),"Combined Aer and Anaer.","")</f>
        <v/>
      </c>
    </row>
    <row r="1199" spans="1:60" x14ac:dyDescent="0.25">
      <c r="A1199" s="4">
        <v>1105</v>
      </c>
      <c r="B1199" t="s">
        <v>5322</v>
      </c>
      <c r="C1199">
        <v>335.01</v>
      </c>
      <c r="D1199">
        <v>472.10114112804661</v>
      </c>
      <c r="E1199">
        <v>476.82629475062521</v>
      </c>
      <c r="F1199">
        <v>362.07536530950102</v>
      </c>
      <c r="G1199">
        <v>596.2679133305553</v>
      </c>
      <c r="H1199">
        <v>-124.5707994015699</v>
      </c>
      <c r="I1199">
        <v>-127.18367153656619</v>
      </c>
      <c r="J1199">
        <v>-143.22969783696601</v>
      </c>
      <c r="K1199">
        <v>-101.652024717339</v>
      </c>
      <c r="L1199">
        <v>205.82251434571151</v>
      </c>
      <c r="M1199">
        <v>204.74188034070431</v>
      </c>
      <c r="N1199">
        <v>201.1596880156857</v>
      </c>
      <c r="O1199">
        <v>213.4202213313865</v>
      </c>
      <c r="P1199">
        <v>7.8680344497832699</v>
      </c>
      <c r="Q1199">
        <v>7.9458833739146577</v>
      </c>
      <c r="R1199">
        <v>6.5868884761391282</v>
      </c>
      <c r="S1199">
        <v>8.9665269949830808</v>
      </c>
      <c r="T1199">
        <v>266404.37620177062</v>
      </c>
      <c r="U1199">
        <v>266404.17953887372</v>
      </c>
      <c r="V1199">
        <v>266228.04877724359</v>
      </c>
      <c r="W1199">
        <v>266581.922355744</v>
      </c>
      <c r="X1199">
        <v>19520.040346595331</v>
      </c>
      <c r="Y1199">
        <v>19613.967740377171</v>
      </c>
      <c r="Z1199">
        <v>18830.021030466749</v>
      </c>
      <c r="AA1199">
        <v>19964.757981325671</v>
      </c>
      <c r="AB1199">
        <v>3716.4498688987701</v>
      </c>
      <c r="AC1199">
        <v>3666.9486429273179</v>
      </c>
      <c r="AD1199">
        <v>3117.1508240482508</v>
      </c>
      <c r="AE1199">
        <v>4407.5275434990053</v>
      </c>
      <c r="AF1199">
        <v>60.211754045060388</v>
      </c>
      <c r="AG1199">
        <v>59.894564885312981</v>
      </c>
      <c r="AH1199">
        <v>58.849874084730843</v>
      </c>
      <c r="AI1199">
        <v>62.433595984671143</v>
      </c>
      <c r="AJ1199">
        <v>0.51204688008863564</v>
      </c>
      <c r="AK1199">
        <v>0.51204697151632983</v>
      </c>
      <c r="AL1199">
        <v>0.512025846948856</v>
      </c>
      <c r="AM1199">
        <v>0.51206779254026558</v>
      </c>
      <c r="AN1199">
        <v>0.99040472966272075</v>
      </c>
      <c r="AO1199">
        <v>0.99040472966272108</v>
      </c>
      <c r="AP1199">
        <v>0.99040472966272108</v>
      </c>
      <c r="AQ1199">
        <v>0.99040472966272108</v>
      </c>
      <c r="AR1199">
        <v>12.64150617305013</v>
      </c>
      <c r="AS1199">
        <v>12.64150617305013</v>
      </c>
      <c r="AT1199">
        <v>12.64150617305013</v>
      </c>
      <c r="AU1199">
        <v>12.64150617305013</v>
      </c>
      <c r="AV1199" t="str">
        <f>VLOOKUP(Sheet1[[#This Row],[NPDES ID2]],Combined_Sheet__Major_Only___2[[NPDES ID2]:[ECHO BFR]],3,FALSE)</f>
        <v>TX</v>
      </c>
      <c r="AW1199" t="s">
        <v>41</v>
      </c>
      <c r="AX1199" t="str">
        <f>VLOOKUP(Sheet1[[#This Row],[NPDES ID2]],Combined_Sheet__Major_Only___2[[NPDES ID2]:[ECHO BFR]],27,FALSE)</f>
        <v>other</v>
      </c>
      <c r="AY1199" t="str">
        <f>VLOOKUP(Sheet1[[#This Row],[NPDES ID2]],Combined_Sheet__Major_Only___2[[NPDES ID2]:[ECHO BFR]],28,FALSE)</f>
        <v>-</v>
      </c>
      <c r="AZ1199" t="str">
        <f>VLOOKUP(Sheet1[[#This Row],[NPDES ID2]],Combined_Sheet__Major_Only___2[[NPDES ID2]:[ECHO BFR]],29,FALSE)</f>
        <v>-</v>
      </c>
      <c r="BA1199">
        <f>VLOOKUP(Sheet1[[#This Row],[NPDES ID2]],Combined_Sheet__Major_Only___2[[NPDES ID2]:[ECHO BFR]],17,FALSE)</f>
        <v>33.378528000000003</v>
      </c>
      <c r="BB1199">
        <f>VLOOKUP(Sheet1[[#This Row],[NPDES ID2]],Combined_Sheet__Major_Only___2[[NPDES ID2]:[ECHO BFR]],18,FALSE)</f>
        <v>-94.046484000000007</v>
      </c>
      <c r="BC1199" t="str">
        <f>IF(ISNUMBER(SEARCH("aerobic",$AW1199)),"aerobic","")</f>
        <v>aerobic</v>
      </c>
      <c r="BD1199" t="str">
        <f>IF(ISNUMBER(SEARCH("anaer",$AW1199)),"anaer","")</f>
        <v/>
      </c>
      <c r="BE1199" t="str">
        <f>IF(ISNUMBER(SEARCH("thickening",$AZ1199)),"thickening","")</f>
        <v/>
      </c>
      <c r="BF1199" s="3" t="str">
        <f>IF(ISNUMBER(SEARCH("airDry",$AW1199)),"airDry","")</f>
        <v/>
      </c>
      <c r="BG1199" s="3" t="str">
        <f>IF(ISNUMBER(SEARCH("heatDry",$AY1199)),"heatDry","")</f>
        <v/>
      </c>
      <c r="BH1199" s="3" t="str">
        <f>IF(AND(ISNUMBER(SEARCH("aerobic",$AW1199)),ISNUMBER(SEARCH("anaer",$AW1199))),"Combined Aer and Anaer.","")</f>
        <v/>
      </c>
    </row>
    <row r="1200" spans="1:60" x14ac:dyDescent="0.25">
      <c r="A1200" s="4">
        <v>1544</v>
      </c>
      <c r="B1200" t="s">
        <v>7265</v>
      </c>
      <c r="C1200">
        <v>93.73</v>
      </c>
      <c r="D1200">
        <v>1198.7576842596691</v>
      </c>
      <c r="E1200">
        <v>1198.058524283972</v>
      </c>
      <c r="F1200">
        <v>844.66872240197802</v>
      </c>
      <c r="G1200">
        <v>1577.6569504060701</v>
      </c>
      <c r="H1200">
        <v>-122.0963594873274</v>
      </c>
      <c r="I1200">
        <v>-124.51815522455151</v>
      </c>
      <c r="J1200">
        <v>-140.5006800272576</v>
      </c>
      <c r="K1200">
        <v>-98.856761542872462</v>
      </c>
      <c r="L1200">
        <v>58.766422069667662</v>
      </c>
      <c r="M1200">
        <v>58.473185395897048</v>
      </c>
      <c r="N1200">
        <v>57.502408103786948</v>
      </c>
      <c r="O1200">
        <v>60.826463105635462</v>
      </c>
      <c r="P1200">
        <v>2.1989865684659282</v>
      </c>
      <c r="Q1200">
        <v>2.216231825361378</v>
      </c>
      <c r="R1200">
        <v>1.836046390443242</v>
      </c>
      <c r="S1200">
        <v>2.5064709998939261</v>
      </c>
      <c r="T1200">
        <v>267339.70890752127</v>
      </c>
      <c r="U1200">
        <v>267339.51155888347</v>
      </c>
      <c r="V1200">
        <v>267162.7666495624</v>
      </c>
      <c r="W1200">
        <v>267517.87414449587</v>
      </c>
      <c r="X1200">
        <v>19194.265299693339</v>
      </c>
      <c r="Y1200">
        <v>19282.00908750654</v>
      </c>
      <c r="Z1200">
        <v>18549.69429775979</v>
      </c>
      <c r="AA1200">
        <v>19609.32570999784</v>
      </c>
      <c r="AB1200">
        <v>3153.2884703625209</v>
      </c>
      <c r="AC1200">
        <v>3123.0666703789998</v>
      </c>
      <c r="AD1200">
        <v>2707.0484216313689</v>
      </c>
      <c r="AE1200">
        <v>3656.3432151954098</v>
      </c>
      <c r="AF1200">
        <v>61.444386468295541</v>
      </c>
      <c r="AG1200">
        <v>61.13749128176164</v>
      </c>
      <c r="AH1200">
        <v>60.123385466423287</v>
      </c>
      <c r="AI1200">
        <v>63.598077585161633</v>
      </c>
      <c r="AJ1200">
        <v>0.52709151174574953</v>
      </c>
      <c r="AK1200">
        <v>0.52709153759524485</v>
      </c>
      <c r="AL1200">
        <v>0.52708558209076473</v>
      </c>
      <c r="AM1200">
        <v>0.52709740717464393</v>
      </c>
      <c r="AN1200">
        <v>0.9904378399054764</v>
      </c>
      <c r="AO1200">
        <v>0.99043783990547607</v>
      </c>
      <c r="AP1200">
        <v>0.99043783990547607</v>
      </c>
      <c r="AQ1200">
        <v>0.99043783990547607</v>
      </c>
      <c r="AR1200">
        <v>14.049613760054649</v>
      </c>
      <c r="AS1200">
        <v>14.049613760054649</v>
      </c>
      <c r="AT1200">
        <v>14.049613760054649</v>
      </c>
      <c r="AU1200">
        <v>14.049613760054649</v>
      </c>
      <c r="AV1200" t="str">
        <f>VLOOKUP(Sheet1[[#This Row],[NPDES ID2]],Combined_Sheet__Major_Only___2[[NPDES ID2]:[ECHO BFR]],3,FALSE)</f>
        <v>TX</v>
      </c>
      <c r="AW1200" t="s">
        <v>41</v>
      </c>
      <c r="AX1200" t="str">
        <f>VLOOKUP(Sheet1[[#This Row],[NPDES ID2]],Combined_Sheet__Major_Only___2[[NPDES ID2]:[ECHO BFR]],27,FALSE)</f>
        <v>-</v>
      </c>
      <c r="AY1200" t="str">
        <f>VLOOKUP(Sheet1[[#This Row],[NPDES ID2]],Combined_Sheet__Major_Only___2[[NPDES ID2]:[ECHO BFR]],28,FALSE)</f>
        <v>-</v>
      </c>
      <c r="AZ1200" t="str">
        <f>VLOOKUP(Sheet1[[#This Row],[NPDES ID2]],Combined_Sheet__Major_Only___2[[NPDES ID2]:[ECHO BFR]],29,FALSE)</f>
        <v>-</v>
      </c>
      <c r="BA1200">
        <f>VLOOKUP(Sheet1[[#This Row],[NPDES ID2]],Combined_Sheet__Major_Only___2[[NPDES ID2]:[ECHO BFR]],17,FALSE)</f>
        <v>29.895778</v>
      </c>
      <c r="BB1200">
        <f>VLOOKUP(Sheet1[[#This Row],[NPDES ID2]],Combined_Sheet__Major_Only___2[[NPDES ID2]:[ECHO BFR]],18,FALSE)</f>
        <v>-95.550471999999999</v>
      </c>
      <c r="BC1200" t="str">
        <f>IF(ISNUMBER(SEARCH("aerobic",$AW1200)),"aerobic","")</f>
        <v>aerobic</v>
      </c>
      <c r="BD1200" t="str">
        <f>IF(ISNUMBER(SEARCH("anaer",$AW1200)),"anaer","")</f>
        <v/>
      </c>
      <c r="BE1200" t="str">
        <f>IF(ISNUMBER(SEARCH("thickening",$AZ1200)),"thickening","")</f>
        <v/>
      </c>
      <c r="BF1200" s="2" t="str">
        <f>IF(ISNUMBER(SEARCH("airDry",$AW1200)),"airDry","")</f>
        <v/>
      </c>
      <c r="BG1200" s="2" t="str">
        <f>IF(ISNUMBER(SEARCH("heatDry",$AY1200)),"heatDry","")</f>
        <v/>
      </c>
      <c r="BH1200" s="2" t="str">
        <f>IF(AND(ISNUMBER(SEARCH("aerobic",$AW1200)),ISNUMBER(SEARCH("anaer",$AW1200))),"Combined Aer and Anaer.","")</f>
        <v/>
      </c>
    </row>
    <row r="1201" spans="1:60" x14ac:dyDescent="0.25">
      <c r="A1201" s="4">
        <v>1681</v>
      </c>
      <c r="B1201" t="s">
        <v>7890</v>
      </c>
      <c r="C1201">
        <v>51.83</v>
      </c>
      <c r="D1201">
        <v>2051.4762862689258</v>
      </c>
      <c r="E1201">
        <v>2051.6400959156022</v>
      </c>
      <c r="F1201">
        <v>1425.6033054661659</v>
      </c>
      <c r="G1201">
        <v>2713.4066920359801</v>
      </c>
      <c r="H1201">
        <v>-120.8483528369745</v>
      </c>
      <c r="I1201">
        <v>-123.2022408264157</v>
      </c>
      <c r="J1201">
        <v>-139.11228539531709</v>
      </c>
      <c r="K1201">
        <v>-97.511658141563103</v>
      </c>
      <c r="L1201">
        <v>32.81731999077919</v>
      </c>
      <c r="M1201">
        <v>32.657688756403012</v>
      </c>
      <c r="N1201">
        <v>32.129341428357932</v>
      </c>
      <c r="O1201">
        <v>33.9386018698114</v>
      </c>
      <c r="P1201">
        <v>1.215316782449392</v>
      </c>
      <c r="Q1201">
        <v>1.225792466302291</v>
      </c>
      <c r="R1201">
        <v>1.0134078933264781</v>
      </c>
      <c r="S1201">
        <v>1.386809878170127</v>
      </c>
      <c r="T1201">
        <v>269000.07613341248</v>
      </c>
      <c r="U1201">
        <v>268999.87756747339</v>
      </c>
      <c r="V1201">
        <v>268822.04244641069</v>
      </c>
      <c r="W1201">
        <v>269179.3403431045</v>
      </c>
      <c r="X1201">
        <v>19124.13869237015</v>
      </c>
      <c r="Y1201">
        <v>19209.267621947711</v>
      </c>
      <c r="Z1201">
        <v>18498.089780818329</v>
      </c>
      <c r="AA1201">
        <v>19527.144751065211</v>
      </c>
      <c r="AB1201">
        <v>2873.12669965634</v>
      </c>
      <c r="AC1201">
        <v>2850.569483746925</v>
      </c>
      <c r="AD1201">
        <v>2498.903863253433</v>
      </c>
      <c r="AE1201">
        <v>3290.7187312281062</v>
      </c>
      <c r="AF1201">
        <v>62.051314801592888</v>
      </c>
      <c r="AG1201">
        <v>61.749319084767322</v>
      </c>
      <c r="AH1201">
        <v>60.750817155218428</v>
      </c>
      <c r="AI1201">
        <v>64.171321438761609</v>
      </c>
      <c r="AJ1201">
        <v>0.53450163652034821</v>
      </c>
      <c r="AK1201">
        <v>0.53450165086195267</v>
      </c>
      <c r="AL1201">
        <v>0.53449834829179677</v>
      </c>
      <c r="AM1201">
        <v>0.5345049057500576</v>
      </c>
      <c r="AN1201">
        <v>0.99049605653067163</v>
      </c>
      <c r="AO1201">
        <v>0.99049605653067141</v>
      </c>
      <c r="AP1201">
        <v>0.99049605653067141</v>
      </c>
      <c r="AQ1201">
        <v>0.99049605653067141</v>
      </c>
      <c r="AR1201">
        <v>14.981734484240979</v>
      </c>
      <c r="AS1201">
        <v>14.981734484240979</v>
      </c>
      <c r="AT1201">
        <v>14.981734484240979</v>
      </c>
      <c r="AU1201">
        <v>14.981734484240979</v>
      </c>
      <c r="AV1201" t="str">
        <f>VLOOKUP(Sheet1[[#This Row],[NPDES ID2]],Combined_Sheet__Major_Only___2[[NPDES ID2]:[ECHO BFR]],3,FALSE)</f>
        <v>IA</v>
      </c>
      <c r="AW1201" t="s">
        <v>41</v>
      </c>
      <c r="AX1201" t="str">
        <f>VLOOKUP(Sheet1[[#This Row],[NPDES ID2]],Combined_Sheet__Major_Only___2[[NPDES ID2]:[ECHO BFR]],27,FALSE)</f>
        <v>longTermSludgeStore</v>
      </c>
      <c r="AY1201" t="str">
        <f>VLOOKUP(Sheet1[[#This Row],[NPDES ID2]],Combined_Sheet__Major_Only___2[[NPDES ID2]:[ECHO BFR]],28,FALSE)</f>
        <v>-</v>
      </c>
      <c r="AZ1201" t="str">
        <f>VLOOKUP(Sheet1[[#This Row],[NPDES ID2]],Combined_Sheet__Major_Only___2[[NPDES ID2]:[ECHO BFR]],29,FALSE)</f>
        <v>preliminaryOps</v>
      </c>
      <c r="BA1201">
        <f>VLOOKUP(Sheet1[[#This Row],[NPDES ID2]],Combined_Sheet__Major_Only___2[[NPDES ID2]:[ECHO BFR]],17,FALSE)</f>
        <v>43.053959999999996</v>
      </c>
      <c r="BB1201">
        <f>VLOOKUP(Sheet1[[#This Row],[NPDES ID2]],Combined_Sheet__Major_Only___2[[NPDES ID2]:[ECHO BFR]],18,FALSE)</f>
        <v>-92.663359999999997</v>
      </c>
      <c r="BC1201" t="str">
        <f>IF(ISNUMBER(SEARCH("aerobic",$AW1201)),"aerobic","")</f>
        <v>aerobic</v>
      </c>
      <c r="BD1201" t="str">
        <f>IF(ISNUMBER(SEARCH("anaer",$AW1201)),"anaer","")</f>
        <v/>
      </c>
      <c r="BE1201" t="str">
        <f>IF(ISNUMBER(SEARCH("thickening",$AZ1201)),"thickening","")</f>
        <v/>
      </c>
      <c r="BF1201" s="3" t="str">
        <f>IF(ISNUMBER(SEARCH("airDry",$AW1201)),"airDry","")</f>
        <v/>
      </c>
      <c r="BG1201" s="3" t="str">
        <f>IF(ISNUMBER(SEARCH("heatDry",$AY1201)),"heatDry","")</f>
        <v/>
      </c>
      <c r="BH1201" s="3" t="str">
        <f>IF(AND(ISNUMBER(SEARCH("aerobic",$AW1201)),ISNUMBER(SEARCH("anaer",$AW1201))),"Combined Aer and Anaer.","")</f>
        <v/>
      </c>
    </row>
    <row r="1202" spans="1:60" x14ac:dyDescent="0.25">
      <c r="A1202" s="4">
        <v>1163</v>
      </c>
      <c r="B1202" t="s">
        <v>5581</v>
      </c>
      <c r="C1202">
        <v>282</v>
      </c>
      <c r="D1202">
        <v>503.11462252346428</v>
      </c>
      <c r="E1202">
        <v>507.65115771564223</v>
      </c>
      <c r="F1202">
        <v>379.43617064620651</v>
      </c>
      <c r="G1202">
        <v>644.89995883398785</v>
      </c>
      <c r="H1202">
        <v>-120.38677655218591</v>
      </c>
      <c r="I1202">
        <v>-122.7852132482906</v>
      </c>
      <c r="J1202">
        <v>-138.57153297785231</v>
      </c>
      <c r="K1202">
        <v>-97.206848641595798</v>
      </c>
      <c r="L1202">
        <v>178.91395168466181</v>
      </c>
      <c r="M1202">
        <v>178.04897312995661</v>
      </c>
      <c r="N1202">
        <v>175.18215875262129</v>
      </c>
      <c r="O1202">
        <v>184.99478234131541</v>
      </c>
      <c r="P1202">
        <v>6.6113964691642</v>
      </c>
      <c r="Q1202">
        <v>6.6698384126118508</v>
      </c>
      <c r="R1202">
        <v>5.5116398137866076</v>
      </c>
      <c r="S1202">
        <v>7.5437747589146609</v>
      </c>
      <c r="T1202">
        <v>272195.30227099638</v>
      </c>
      <c r="U1202">
        <v>272195.10136247153</v>
      </c>
      <c r="V1202">
        <v>272015.16822778998</v>
      </c>
      <c r="W1202">
        <v>272376.68135401071</v>
      </c>
      <c r="X1202">
        <v>19312.363740775741</v>
      </c>
      <c r="Y1202">
        <v>19397.80739096945</v>
      </c>
      <c r="Z1202">
        <v>18683.46614088969</v>
      </c>
      <c r="AA1202">
        <v>19717.275682949548</v>
      </c>
      <c r="AB1202">
        <v>3966.3456388217178</v>
      </c>
      <c r="AC1202">
        <v>3908.6996183152742</v>
      </c>
      <c r="AD1202">
        <v>3280.555991844175</v>
      </c>
      <c r="AE1202">
        <v>4776.2042576529366</v>
      </c>
      <c r="AF1202">
        <v>62.17823941354068</v>
      </c>
      <c r="AG1202">
        <v>61.876693877802381</v>
      </c>
      <c r="AH1202">
        <v>60.883270776083087</v>
      </c>
      <c r="AI1202">
        <v>64.290806282688834</v>
      </c>
      <c r="AJ1202">
        <v>0.53605147596347447</v>
      </c>
      <c r="AK1202">
        <v>0.5360515581493156</v>
      </c>
      <c r="AL1202">
        <v>0.53603257956161554</v>
      </c>
      <c r="AM1202">
        <v>0.536070263812222</v>
      </c>
      <c r="AN1202">
        <v>0.99060611756349204</v>
      </c>
      <c r="AO1202">
        <v>0.99060611756349204</v>
      </c>
      <c r="AP1202">
        <v>0.99060611756349204</v>
      </c>
      <c r="AQ1202">
        <v>0.99060611756349204</v>
      </c>
      <c r="AR1202">
        <v>12.52205087465131</v>
      </c>
      <c r="AS1202">
        <v>12.52205087465131</v>
      </c>
      <c r="AT1202">
        <v>12.52205087465131</v>
      </c>
      <c r="AU1202">
        <v>12.52205087465131</v>
      </c>
      <c r="AV1202" t="str">
        <f>VLOOKUP(Sheet1[[#This Row],[NPDES ID2]],Combined_Sheet__Major_Only___2[[NPDES ID2]:[ECHO BFR]],3,FALSE)</f>
        <v>NC</v>
      </c>
      <c r="AW1202" t="s">
        <v>41</v>
      </c>
      <c r="AX1202" t="str">
        <f>VLOOKUP(Sheet1[[#This Row],[NPDES ID2]],Combined_Sheet__Major_Only___2[[NPDES ID2]:[ECHO BFR]],27,FALSE)</f>
        <v>-</v>
      </c>
      <c r="AY1202" t="str">
        <f>VLOOKUP(Sheet1[[#This Row],[NPDES ID2]],Combined_Sheet__Major_Only___2[[NPDES ID2]:[ECHO BFR]],28,FALSE)</f>
        <v>-</v>
      </c>
      <c r="AZ1202" t="str">
        <f>VLOOKUP(Sheet1[[#This Row],[NPDES ID2]],Combined_Sheet__Major_Only___2[[NPDES ID2]:[ECHO BFR]],29,FALSE)</f>
        <v>-</v>
      </c>
      <c r="BA1202">
        <f>VLOOKUP(Sheet1[[#This Row],[NPDES ID2]],Combined_Sheet__Major_Only___2[[NPDES ID2]:[ECHO BFR]],17,FALSE)</f>
        <v>35.289239999999999</v>
      </c>
      <c r="BB1202">
        <f>VLOOKUP(Sheet1[[#This Row],[NPDES ID2]],Combined_Sheet__Major_Only___2[[NPDES ID2]:[ECHO BFR]],18,FALSE)</f>
        <v>-77.515280000000004</v>
      </c>
      <c r="BC1202" t="str">
        <f>IF(ISNUMBER(SEARCH("aerobic",$AW1202)),"aerobic","")</f>
        <v>aerobic</v>
      </c>
      <c r="BD1202" t="str">
        <f>IF(ISNUMBER(SEARCH("anaer",$AW1202)),"anaer","")</f>
        <v/>
      </c>
      <c r="BE1202" t="str">
        <f>IF(ISNUMBER(SEARCH("thickening",$AZ1202)),"thickening","")</f>
        <v/>
      </c>
      <c r="BF1202" s="3" t="str">
        <f>IF(ISNUMBER(SEARCH("airDry",$AW1202)),"airDry","")</f>
        <v/>
      </c>
      <c r="BG1202" s="3" t="str">
        <f>IF(ISNUMBER(SEARCH("heatDry",$AY1202)),"heatDry","")</f>
        <v/>
      </c>
      <c r="BH1202" s="3" t="str">
        <f>IF(AND(ISNUMBER(SEARCH("aerobic",$AW1202)),ISNUMBER(SEARCH("anaer",$AW1202))),"Combined Aer and Anaer.","")</f>
        <v/>
      </c>
    </row>
    <row r="1203" spans="1:60" x14ac:dyDescent="0.25">
      <c r="A1203" s="4">
        <v>624</v>
      </c>
      <c r="B1203" t="s">
        <v>3081</v>
      </c>
      <c r="C1203">
        <v>438</v>
      </c>
      <c r="D1203">
        <v>421.44357588162859</v>
      </c>
      <c r="E1203">
        <v>426.5760125289836</v>
      </c>
      <c r="F1203">
        <v>323.17214498106051</v>
      </c>
      <c r="G1203">
        <v>515.26018800753116</v>
      </c>
      <c r="H1203">
        <v>-124.83474773770109</v>
      </c>
      <c r="I1203">
        <v>-127.44374762353191</v>
      </c>
      <c r="J1203">
        <v>-143.51052260133329</v>
      </c>
      <c r="K1203">
        <v>-102.0098001491338</v>
      </c>
      <c r="L1203">
        <v>268.39377248725378</v>
      </c>
      <c r="M1203">
        <v>266.97583009125941</v>
      </c>
      <c r="N1203">
        <v>262.27292843952989</v>
      </c>
      <c r="O1203">
        <v>278.3663367058877</v>
      </c>
      <c r="P1203">
        <v>10.28814043733691</v>
      </c>
      <c r="Q1203">
        <v>10.39268319043939</v>
      </c>
      <c r="R1203">
        <v>8.6158916362087421</v>
      </c>
      <c r="S1203">
        <v>11.72714977639051</v>
      </c>
      <c r="T1203">
        <v>272677.84350788029</v>
      </c>
      <c r="U1203">
        <v>272677.64224557928</v>
      </c>
      <c r="V1203">
        <v>272497.39227007248</v>
      </c>
      <c r="W1203">
        <v>272859.54197786271</v>
      </c>
      <c r="X1203">
        <v>20032.174971306649</v>
      </c>
      <c r="Y1203">
        <v>20129.13166629968</v>
      </c>
      <c r="Z1203">
        <v>19319.43626492954</v>
      </c>
      <c r="AA1203">
        <v>20491.619510092209</v>
      </c>
      <c r="AB1203">
        <v>3221.1815236538068</v>
      </c>
      <c r="AC1203">
        <v>3189.9919533378729</v>
      </c>
      <c r="AD1203">
        <v>2775.4869207176798</v>
      </c>
      <c r="AE1203">
        <v>3719.7264507396062</v>
      </c>
      <c r="AF1203">
        <v>60.055198085375437</v>
      </c>
      <c r="AG1203">
        <v>59.736546148694657</v>
      </c>
      <c r="AH1203">
        <v>58.6884635584561</v>
      </c>
      <c r="AI1203">
        <v>62.285586741920213</v>
      </c>
      <c r="AJ1203">
        <v>0.51013654557508381</v>
      </c>
      <c r="AK1203">
        <v>0.51013666420950043</v>
      </c>
      <c r="AL1203">
        <v>0.51010922051984864</v>
      </c>
      <c r="AM1203">
        <v>0.51016371422838458</v>
      </c>
      <c r="AN1203">
        <v>0.99062251775136589</v>
      </c>
      <c r="AO1203">
        <v>0.99062251775136634</v>
      </c>
      <c r="AP1203">
        <v>0.99062251775136634</v>
      </c>
      <c r="AQ1203">
        <v>0.99062251775136634</v>
      </c>
      <c r="AR1203">
        <v>13.90949568371702</v>
      </c>
      <c r="AS1203">
        <v>13.90949568371702</v>
      </c>
      <c r="AT1203">
        <v>13.90949568371702</v>
      </c>
      <c r="AU1203">
        <v>13.90949568371702</v>
      </c>
      <c r="AV1203" t="str">
        <f>VLOOKUP(Sheet1[[#This Row],[NPDES ID2]],Combined_Sheet__Major_Only___2[[NPDES ID2]:[ECHO BFR]],3,FALSE)</f>
        <v>RI</v>
      </c>
      <c r="AW1203" t="s">
        <v>41</v>
      </c>
      <c r="AX1203" t="str">
        <f>VLOOKUP(Sheet1[[#This Row],[NPDES ID2]],Combined_Sheet__Major_Only___2[[NPDES ID2]:[ECHO BFR]],27,FALSE)</f>
        <v>other</v>
      </c>
      <c r="AY1203" t="str">
        <f>VLOOKUP(Sheet1[[#This Row],[NPDES ID2]],Combined_Sheet__Major_Only___2[[NPDES ID2]:[ECHO BFR]],28,FALSE)</f>
        <v>highTempCompost</v>
      </c>
      <c r="AZ1203" t="str">
        <f>VLOOKUP(Sheet1[[#This Row],[NPDES ID2]],Combined_Sheet__Major_Only___2[[NPDES ID2]:[ECHO BFR]],29,FALSE)</f>
        <v>preliminaryOps</v>
      </c>
      <c r="BA1203">
        <f>VLOOKUP(Sheet1[[#This Row],[NPDES ID2]],Combined_Sheet__Major_Only___2[[NPDES ID2]:[ECHO BFR]],17,FALSE)</f>
        <v>41.661599000000002</v>
      </c>
      <c r="BB1203">
        <f>VLOOKUP(Sheet1[[#This Row],[NPDES ID2]],Combined_Sheet__Major_Only___2[[NPDES ID2]:[ECHO BFR]],18,FALSE)</f>
        <v>-71.264893000000001</v>
      </c>
      <c r="BC1203" t="str">
        <f>IF(ISNUMBER(SEARCH("aerobic",$AW1203)),"aerobic","")</f>
        <v>aerobic</v>
      </c>
      <c r="BD1203" t="str">
        <f>IF(ISNUMBER(SEARCH("anaer",$AW1203)),"anaer","")</f>
        <v/>
      </c>
      <c r="BE1203" t="str">
        <f>IF(ISNUMBER(SEARCH("thickening",$AZ1203)),"thickening","")</f>
        <v/>
      </c>
      <c r="BF1203" s="2" t="str">
        <f>IF(ISNUMBER(SEARCH("airDry",$AW1203)),"airDry","")</f>
        <v/>
      </c>
      <c r="BG1203" s="2" t="str">
        <f>IF(ISNUMBER(SEARCH("heatDry",$AY1203)),"heatDry","")</f>
        <v/>
      </c>
      <c r="BH1203" s="2" t="str">
        <f>IF(AND(ISNUMBER(SEARCH("aerobic",$AW1203)),ISNUMBER(SEARCH("anaer",$AW1203))),"Combined Aer and Anaer.","")</f>
        <v/>
      </c>
    </row>
    <row r="1204" spans="1:60" x14ac:dyDescent="0.25">
      <c r="A1204" s="4">
        <v>922</v>
      </c>
      <c r="B1204" t="s">
        <v>4487</v>
      </c>
      <c r="C1204">
        <v>688</v>
      </c>
      <c r="D1204">
        <v>376.40252043205902</v>
      </c>
      <c r="E1204">
        <v>375.69370712891129</v>
      </c>
      <c r="F1204">
        <v>309.44229240771608</v>
      </c>
      <c r="G1204">
        <v>444.16276826894352</v>
      </c>
      <c r="H1204">
        <v>-120.9905013759776</v>
      </c>
      <c r="I1204">
        <v>-123.50466864750619</v>
      </c>
      <c r="J1204">
        <v>-139.2005526396423</v>
      </c>
      <c r="K1204">
        <v>-98.160380293738385</v>
      </c>
      <c r="L1204">
        <v>433.30653569709199</v>
      </c>
      <c r="M1204">
        <v>431.17396012080309</v>
      </c>
      <c r="N1204">
        <v>424.0894466302762</v>
      </c>
      <c r="O1204">
        <v>448.31989809347778</v>
      </c>
      <c r="P1204">
        <v>16.135603316575882</v>
      </c>
      <c r="Q1204">
        <v>16.26618447368266</v>
      </c>
      <c r="R1204">
        <v>13.465175591445171</v>
      </c>
      <c r="S1204">
        <v>18.411461236479639</v>
      </c>
      <c r="T1204">
        <v>274463.64168581163</v>
      </c>
      <c r="U1204">
        <v>274463.43911424943</v>
      </c>
      <c r="V1204">
        <v>274282.01656793337</v>
      </c>
      <c r="W1204">
        <v>274646.52214941918</v>
      </c>
      <c r="X1204">
        <v>19617.02993757496</v>
      </c>
      <c r="Y1204">
        <v>19705.492188177592</v>
      </c>
      <c r="Z1204">
        <v>18965.85497246635</v>
      </c>
      <c r="AA1204">
        <v>20036.53463847443</v>
      </c>
      <c r="AB1204">
        <v>3745.539959054192</v>
      </c>
      <c r="AC1204">
        <v>3697.7819123963518</v>
      </c>
      <c r="AD1204">
        <v>3138.3341443001959</v>
      </c>
      <c r="AE1204">
        <v>4450.085278198887</v>
      </c>
      <c r="AF1204">
        <v>61.72696758628296</v>
      </c>
      <c r="AG1204">
        <v>61.420898380874647</v>
      </c>
      <c r="AH1204">
        <v>60.418654256876323</v>
      </c>
      <c r="AI1204">
        <v>63.863977062980943</v>
      </c>
      <c r="AJ1204">
        <v>0.53054139862041783</v>
      </c>
      <c r="AK1204">
        <v>0.53054159605600093</v>
      </c>
      <c r="AL1204">
        <v>0.53049578030615507</v>
      </c>
      <c r="AM1204">
        <v>0.53058675751369322</v>
      </c>
      <c r="AN1204">
        <v>0.99068271698085153</v>
      </c>
      <c r="AO1204">
        <v>0.99068271698085131</v>
      </c>
      <c r="AP1204">
        <v>0.99068271698085131</v>
      </c>
      <c r="AQ1204">
        <v>0.99068271698085131</v>
      </c>
      <c r="AR1204">
        <v>12.93917016434021</v>
      </c>
      <c r="AS1204">
        <v>12.93917016434022</v>
      </c>
      <c r="AT1204">
        <v>12.93917016434022</v>
      </c>
      <c r="AU1204">
        <v>12.93917016434022</v>
      </c>
      <c r="AV1204" t="str">
        <f>VLOOKUP(Sheet1[[#This Row],[NPDES ID2]],Combined_Sheet__Major_Only___2[[NPDES ID2]:[ECHO BFR]],3,FALSE)</f>
        <v>TX</v>
      </c>
      <c r="AW1204" t="s">
        <v>41</v>
      </c>
      <c r="AX1204" t="str">
        <f>VLOOKUP(Sheet1[[#This Row],[NPDES ID2]],Combined_Sheet__Major_Only___2[[NPDES ID2]:[ECHO BFR]],27,FALSE)</f>
        <v>-</v>
      </c>
      <c r="AY1204" t="str">
        <f>VLOOKUP(Sheet1[[#This Row],[NPDES ID2]],Combined_Sheet__Major_Only___2[[NPDES ID2]:[ECHO BFR]],28,FALSE)</f>
        <v>-</v>
      </c>
      <c r="AZ1204" t="str">
        <f>VLOOKUP(Sheet1[[#This Row],[NPDES ID2]],Combined_Sheet__Major_Only___2[[NPDES ID2]:[ECHO BFR]],29,FALSE)</f>
        <v>-</v>
      </c>
      <c r="BA1204">
        <f>VLOOKUP(Sheet1[[#This Row],[NPDES ID2]],Combined_Sheet__Major_Only___2[[NPDES ID2]:[ECHO BFR]],17,FALSE)</f>
        <v>29.969916999999999</v>
      </c>
      <c r="BB1204">
        <f>VLOOKUP(Sheet1[[#This Row],[NPDES ID2]],Combined_Sheet__Major_Only___2[[NPDES ID2]:[ECHO BFR]],18,FALSE)</f>
        <v>-97.831666999999996</v>
      </c>
      <c r="BC1204" t="str">
        <f>IF(ISNUMBER(SEARCH("aerobic",$AW1204)),"aerobic","")</f>
        <v>aerobic</v>
      </c>
      <c r="BD1204" t="str">
        <f>IF(ISNUMBER(SEARCH("anaer",$AW1204)),"anaer","")</f>
        <v/>
      </c>
      <c r="BE1204" t="str">
        <f>IF(ISNUMBER(SEARCH("thickening",$AZ1204)),"thickening","")</f>
        <v/>
      </c>
      <c r="BF1204" s="2" t="str">
        <f>IF(ISNUMBER(SEARCH("airDry",$AW1204)),"airDry","")</f>
        <v/>
      </c>
      <c r="BG1204" s="2" t="str">
        <f>IF(ISNUMBER(SEARCH("heatDry",$AY1204)),"heatDry","")</f>
        <v/>
      </c>
      <c r="BH1204" s="2" t="str">
        <f>IF(AND(ISNUMBER(SEARCH("aerobic",$AW1204)),ISNUMBER(SEARCH("anaer",$AW1204))),"Combined Aer and Anaer.","")</f>
        <v/>
      </c>
    </row>
    <row r="1205" spans="1:60" x14ac:dyDescent="0.25">
      <c r="A1205" s="4">
        <v>1627</v>
      </c>
      <c r="B1205" t="s">
        <v>7643</v>
      </c>
      <c r="C1205">
        <v>70</v>
      </c>
      <c r="D1205">
        <v>1459.8948479550149</v>
      </c>
      <c r="E1205">
        <v>1461.060301879133</v>
      </c>
      <c r="F1205">
        <v>1020.711376301456</v>
      </c>
      <c r="G1205">
        <v>1924.8076465342051</v>
      </c>
      <c r="H1205">
        <v>-113.42849100980339</v>
      </c>
      <c r="I1205">
        <v>-115.8289327013555</v>
      </c>
      <c r="J1205">
        <v>-131.71220562976359</v>
      </c>
      <c r="K1205">
        <v>-89.718898053134751</v>
      </c>
      <c r="L1205">
        <v>46.998482461710729</v>
      </c>
      <c r="M1205">
        <v>46.804111028640193</v>
      </c>
      <c r="N1205">
        <v>46.160676720622277</v>
      </c>
      <c r="O1205">
        <v>48.36392055913516</v>
      </c>
      <c r="P1205">
        <v>1.635705189363305</v>
      </c>
      <c r="Q1205">
        <v>1.656929650807716</v>
      </c>
      <c r="R1205">
        <v>1.3477320315207959</v>
      </c>
      <c r="S1205">
        <v>1.873170708630155</v>
      </c>
      <c r="T1205">
        <v>278763.686956277</v>
      </c>
      <c r="U1205">
        <v>278763.4812321288</v>
      </c>
      <c r="V1205">
        <v>278579.23523822241</v>
      </c>
      <c r="W1205">
        <v>278949.41355678858</v>
      </c>
      <c r="X1205">
        <v>18688.026495511091</v>
      </c>
      <c r="Y1205">
        <v>18758.094145414161</v>
      </c>
      <c r="Z1205">
        <v>18167.69692594005</v>
      </c>
      <c r="AA1205">
        <v>19022.652603723349</v>
      </c>
      <c r="AB1205">
        <v>3283.6429089888561</v>
      </c>
      <c r="AC1205">
        <v>3252.8185227706672</v>
      </c>
      <c r="AD1205">
        <v>2793.656593992107</v>
      </c>
      <c r="AE1205">
        <v>3859.0575802799722</v>
      </c>
      <c r="AF1205">
        <v>65.798515651837775</v>
      </c>
      <c r="AG1205">
        <v>65.526149543510655</v>
      </c>
      <c r="AH1205">
        <v>64.62608258254518</v>
      </c>
      <c r="AI1205">
        <v>67.709963441909665</v>
      </c>
      <c r="AJ1205">
        <v>0.58028479678624589</v>
      </c>
      <c r="AK1205">
        <v>0.58028481864141512</v>
      </c>
      <c r="AL1205">
        <v>0.58027978465638763</v>
      </c>
      <c r="AM1205">
        <v>0.58028977997105269</v>
      </c>
      <c r="AN1205">
        <v>0.99082454850755441</v>
      </c>
      <c r="AO1205">
        <v>0.99082454850755408</v>
      </c>
      <c r="AP1205">
        <v>0.99082454850755408</v>
      </c>
      <c r="AQ1205">
        <v>0.99082454850755408</v>
      </c>
      <c r="AR1205">
        <v>14.461521967357591</v>
      </c>
      <c r="AS1205">
        <v>14.46152196735758</v>
      </c>
      <c r="AT1205">
        <v>14.46152196735758</v>
      </c>
      <c r="AU1205">
        <v>14.46152196735758</v>
      </c>
      <c r="AV1205" t="str">
        <f>VLOOKUP(Sheet1[[#This Row],[NPDES ID2]],Combined_Sheet__Major_Only___2[[NPDES ID2]:[ECHO BFR]],3,FALSE)</f>
        <v>IA</v>
      </c>
      <c r="AW1205" t="s">
        <v>41</v>
      </c>
      <c r="AX1205" t="str">
        <f>VLOOKUP(Sheet1[[#This Row],[NPDES ID2]],Combined_Sheet__Major_Only___2[[NPDES ID2]:[ECHO BFR]],27,FALSE)</f>
        <v>other</v>
      </c>
      <c r="AY1205" t="str">
        <f>VLOOKUP(Sheet1[[#This Row],[NPDES ID2]],Combined_Sheet__Major_Only___2[[NPDES ID2]:[ECHO BFR]],28,FALSE)</f>
        <v>-</v>
      </c>
      <c r="AZ1205" t="str">
        <f>VLOOKUP(Sheet1[[#This Row],[NPDES ID2]],Combined_Sheet__Major_Only___2[[NPDES ID2]:[ECHO BFR]],29,FALSE)</f>
        <v>preliminaryOps</v>
      </c>
      <c r="BA1205">
        <f>VLOOKUP(Sheet1[[#This Row],[NPDES ID2]],Combined_Sheet__Major_Only___2[[NPDES ID2]:[ECHO BFR]],17,FALSE)</f>
        <v>42.172221999999998</v>
      </c>
      <c r="BB1205">
        <f>VLOOKUP(Sheet1[[#This Row],[NPDES ID2]],Combined_Sheet__Major_Only___2[[NPDES ID2]:[ECHO BFR]],18,FALSE)</f>
        <v>-92.005555999999999</v>
      </c>
      <c r="BC1205" t="str">
        <f>IF(ISNUMBER(SEARCH("aerobic",$AW1205)),"aerobic","")</f>
        <v>aerobic</v>
      </c>
      <c r="BD1205" t="str">
        <f>IF(ISNUMBER(SEARCH("anaer",$AW1205)),"anaer","")</f>
        <v/>
      </c>
      <c r="BE1205" t="str">
        <f>IF(ISNUMBER(SEARCH("thickening",$AZ1205)),"thickening","")</f>
        <v/>
      </c>
      <c r="BF1205" s="3" t="str">
        <f>IF(ISNUMBER(SEARCH("airDry",$AW1205)),"airDry","")</f>
        <v/>
      </c>
      <c r="BG1205" s="3" t="str">
        <f>IF(ISNUMBER(SEARCH("heatDry",$AY1205)),"heatDry","")</f>
        <v/>
      </c>
      <c r="BH1205" s="3" t="str">
        <f>IF(AND(ISNUMBER(SEARCH("aerobic",$AW1205)),ISNUMBER(SEARCH("anaer",$AW1205))),"Combined Aer and Anaer.","")</f>
        <v/>
      </c>
    </row>
    <row r="1206" spans="1:60" x14ac:dyDescent="0.25">
      <c r="A1206" s="4">
        <v>1336</v>
      </c>
      <c r="B1206" t="s">
        <v>6349</v>
      </c>
      <c r="C1206">
        <v>166.74</v>
      </c>
      <c r="D1206">
        <v>761.91198196073526</v>
      </c>
      <c r="E1206">
        <v>759.78987792021087</v>
      </c>
      <c r="F1206">
        <v>550.98649007578467</v>
      </c>
      <c r="G1206">
        <v>992.32588338217556</v>
      </c>
      <c r="H1206">
        <v>-126.58959315764599</v>
      </c>
      <c r="I1206">
        <v>-129.0658332911454</v>
      </c>
      <c r="J1206">
        <v>-145.49049609261141</v>
      </c>
      <c r="K1206">
        <v>-103.6538577679454</v>
      </c>
      <c r="L1206">
        <v>101.01667581624029</v>
      </c>
      <c r="M1206">
        <v>100.46727825609641</v>
      </c>
      <c r="N1206">
        <v>98.64767725557742</v>
      </c>
      <c r="O1206">
        <v>104.877311505649</v>
      </c>
      <c r="P1206">
        <v>3.9190417477399859</v>
      </c>
      <c r="Q1206">
        <v>3.955471463350313</v>
      </c>
      <c r="R1206">
        <v>3.2867108166343288</v>
      </c>
      <c r="S1206">
        <v>4.4717136777572106</v>
      </c>
      <c r="T1206">
        <v>282686.7480816202</v>
      </c>
      <c r="U1206">
        <v>282686.53948127251</v>
      </c>
      <c r="V1206">
        <v>282499.7175708852</v>
      </c>
      <c r="W1206">
        <v>282875.07129875862</v>
      </c>
      <c r="X1206">
        <v>21005.752572203972</v>
      </c>
      <c r="Y1206">
        <v>21110.26302328911</v>
      </c>
      <c r="Z1206">
        <v>20237.21957887246</v>
      </c>
      <c r="AA1206">
        <v>21501.25050489093</v>
      </c>
      <c r="AB1206">
        <v>4598.4702546708386</v>
      </c>
      <c r="AC1206">
        <v>4516.3511787025036</v>
      </c>
      <c r="AD1206">
        <v>3760.52666275095</v>
      </c>
      <c r="AE1206">
        <v>5589.4398661146024</v>
      </c>
      <c r="AF1206">
        <v>59.373141449738966</v>
      </c>
      <c r="AG1206">
        <v>59.049675532916162</v>
      </c>
      <c r="AH1206">
        <v>57.981896779736381</v>
      </c>
      <c r="AI1206">
        <v>61.641829141298658</v>
      </c>
      <c r="AJ1206">
        <v>0.50181522879927898</v>
      </c>
      <c r="AK1206">
        <v>0.50181527649468216</v>
      </c>
      <c r="AL1206">
        <v>0.50180427672730921</v>
      </c>
      <c r="AM1206">
        <v>0.50182611778776642</v>
      </c>
      <c r="AN1206">
        <v>0.990950230499413</v>
      </c>
      <c r="AO1206">
        <v>0.99095023049941333</v>
      </c>
      <c r="AP1206">
        <v>0.99095023049941333</v>
      </c>
      <c r="AQ1206">
        <v>0.99095023049941333</v>
      </c>
      <c r="AR1206">
        <v>11.55852598706619</v>
      </c>
      <c r="AS1206">
        <v>11.55852598706619</v>
      </c>
      <c r="AT1206">
        <v>11.55852598706619</v>
      </c>
      <c r="AU1206">
        <v>11.55852598706619</v>
      </c>
      <c r="AV1206" t="str">
        <f>VLOOKUP(Sheet1[[#This Row],[NPDES ID2]],Combined_Sheet__Major_Only___2[[NPDES ID2]:[ECHO BFR]],3,FALSE)</f>
        <v>IL</v>
      </c>
      <c r="AW1206" t="s">
        <v>41</v>
      </c>
      <c r="AX1206" t="str">
        <f>VLOOKUP(Sheet1[[#This Row],[NPDES ID2]],Combined_Sheet__Major_Only___2[[NPDES ID2]:[ECHO BFR]],27,FALSE)</f>
        <v>-</v>
      </c>
      <c r="AY1206" t="str">
        <f>VLOOKUP(Sheet1[[#This Row],[NPDES ID2]],Combined_Sheet__Major_Only___2[[NPDES ID2]:[ECHO BFR]],28,FALSE)</f>
        <v>-</v>
      </c>
      <c r="AZ1206" t="str">
        <f>VLOOKUP(Sheet1[[#This Row],[NPDES ID2]],Combined_Sheet__Major_Only___2[[NPDES ID2]:[ECHO BFR]],29,FALSE)</f>
        <v>-</v>
      </c>
      <c r="BA1206">
        <f>VLOOKUP(Sheet1[[#This Row],[NPDES ID2]],Combined_Sheet__Major_Only___2[[NPDES ID2]:[ECHO BFR]],17,FALSE)</f>
        <v>42.089829999999999</v>
      </c>
      <c r="BB1206">
        <f>VLOOKUP(Sheet1[[#This Row],[NPDES ID2]],Combined_Sheet__Major_Only___2[[NPDES ID2]:[ECHO BFR]],18,FALSE)</f>
        <v>-88.273229999999998</v>
      </c>
      <c r="BC1206" t="str">
        <f>IF(ISNUMBER(SEARCH("aerobic",$AW1206)),"aerobic","")</f>
        <v>aerobic</v>
      </c>
      <c r="BD1206" t="str">
        <f>IF(ISNUMBER(SEARCH("anaer",$AW1206)),"anaer","")</f>
        <v/>
      </c>
      <c r="BE1206" t="str">
        <f>IF(ISNUMBER(SEARCH("thickening",$AZ1206)),"thickening","")</f>
        <v/>
      </c>
      <c r="BF1206" s="2" t="str">
        <f>IF(ISNUMBER(SEARCH("airDry",$AW1206)),"airDry","")</f>
        <v/>
      </c>
      <c r="BG1206" s="2" t="str">
        <f>IF(ISNUMBER(SEARCH("heatDry",$AY1206)),"heatDry","")</f>
        <v/>
      </c>
      <c r="BH1206" s="2" t="str">
        <f>IF(AND(ISNUMBER(SEARCH("aerobic",$AW1206)),ISNUMBER(SEARCH("anaer",$AW1206))),"Combined Aer and Anaer.","")</f>
        <v/>
      </c>
    </row>
    <row r="1207" spans="1:60" x14ac:dyDescent="0.25">
      <c r="A1207" s="4">
        <v>1161</v>
      </c>
      <c r="B1207" t="s">
        <v>5572</v>
      </c>
      <c r="C1207">
        <v>282.77</v>
      </c>
      <c r="D1207">
        <v>519.39835544815276</v>
      </c>
      <c r="E1207">
        <v>523.42823281015524</v>
      </c>
      <c r="F1207">
        <v>391.77278147127731</v>
      </c>
      <c r="G1207">
        <v>666.14731646429345</v>
      </c>
      <c r="H1207">
        <v>-124.76624056809619</v>
      </c>
      <c r="I1207">
        <v>-127.3557843087226</v>
      </c>
      <c r="J1207">
        <v>-143.45129740072471</v>
      </c>
      <c r="K1207">
        <v>-101.83197174266451</v>
      </c>
      <c r="L1207">
        <v>173.50929215425029</v>
      </c>
      <c r="M1207">
        <v>172.59534147360381</v>
      </c>
      <c r="N1207">
        <v>169.56624872565601</v>
      </c>
      <c r="O1207">
        <v>179.93435955183199</v>
      </c>
      <c r="P1207">
        <v>6.6416058241140714</v>
      </c>
      <c r="Q1207">
        <v>6.7081299568963804</v>
      </c>
      <c r="R1207">
        <v>5.5610360037100222</v>
      </c>
      <c r="S1207">
        <v>7.5697239307856776</v>
      </c>
      <c r="T1207">
        <v>283708.20955689228</v>
      </c>
      <c r="U1207">
        <v>283708.00020765828</v>
      </c>
      <c r="V1207">
        <v>283520.50759667141</v>
      </c>
      <c r="W1207">
        <v>283897.20886440139</v>
      </c>
      <c r="X1207">
        <v>20814.11656583592</v>
      </c>
      <c r="Y1207">
        <v>20914.582546463429</v>
      </c>
      <c r="Z1207">
        <v>20076.04977092009</v>
      </c>
      <c r="AA1207">
        <v>21289.803215397369</v>
      </c>
      <c r="AB1207">
        <v>4496.4673943416028</v>
      </c>
      <c r="AC1207">
        <v>4419.8806015088721</v>
      </c>
      <c r="AD1207">
        <v>3685.265277887489</v>
      </c>
      <c r="AE1207">
        <v>5455.9398877218146</v>
      </c>
      <c r="AF1207">
        <v>60.135866691417633</v>
      </c>
      <c r="AG1207">
        <v>59.818152769720747</v>
      </c>
      <c r="AH1207">
        <v>58.771235573889399</v>
      </c>
      <c r="AI1207">
        <v>62.361978118000103</v>
      </c>
      <c r="AJ1207">
        <v>0.51112087231142866</v>
      </c>
      <c r="AK1207">
        <v>0.51112095451308304</v>
      </c>
      <c r="AL1207">
        <v>0.51110196911278205</v>
      </c>
      <c r="AM1207">
        <v>0.5111396669552789</v>
      </c>
      <c r="AN1207">
        <v>0.99098239182118508</v>
      </c>
      <c r="AO1207">
        <v>0.99098239182118497</v>
      </c>
      <c r="AP1207">
        <v>0.99098239182118497</v>
      </c>
      <c r="AQ1207">
        <v>0.99098239182118497</v>
      </c>
      <c r="AR1207">
        <v>11.788745542076221</v>
      </c>
      <c r="AS1207">
        <v>11.788745542076221</v>
      </c>
      <c r="AT1207">
        <v>11.788745542076221</v>
      </c>
      <c r="AU1207">
        <v>11.788745542076221</v>
      </c>
      <c r="AV1207" t="str">
        <f>VLOOKUP(Sheet1[[#This Row],[NPDES ID2]],Combined_Sheet__Major_Only___2[[NPDES ID2]:[ECHO BFR]],3,FALSE)</f>
        <v>TX</v>
      </c>
      <c r="AW1207" t="s">
        <v>41</v>
      </c>
      <c r="AX1207" t="str">
        <f>VLOOKUP(Sheet1[[#This Row],[NPDES ID2]],Combined_Sheet__Major_Only___2[[NPDES ID2]:[ECHO BFR]],27,FALSE)</f>
        <v>-</v>
      </c>
      <c r="AY1207" t="str">
        <f>VLOOKUP(Sheet1[[#This Row],[NPDES ID2]],Combined_Sheet__Major_Only___2[[NPDES ID2]:[ECHO BFR]],28,FALSE)</f>
        <v>-</v>
      </c>
      <c r="AZ1207" t="str">
        <f>VLOOKUP(Sheet1[[#This Row],[NPDES ID2]],Combined_Sheet__Major_Only___2[[NPDES ID2]:[ECHO BFR]],29,FALSE)</f>
        <v>-</v>
      </c>
      <c r="BA1207">
        <f>VLOOKUP(Sheet1[[#This Row],[NPDES ID2]],Combined_Sheet__Major_Only___2[[NPDES ID2]:[ECHO BFR]],17,FALSE)</f>
        <v>29.526306000000002</v>
      </c>
      <c r="BB1207">
        <f>VLOOKUP(Sheet1[[#This Row],[NPDES ID2]],Combined_Sheet__Major_Only___2[[NPDES ID2]:[ECHO BFR]],18,FALSE)</f>
        <v>-95.478082999999998</v>
      </c>
      <c r="BC1207" t="str">
        <f>IF(ISNUMBER(SEARCH("aerobic",$AW1207)),"aerobic","")</f>
        <v>aerobic</v>
      </c>
      <c r="BD1207" t="str">
        <f>IF(ISNUMBER(SEARCH("anaer",$AW1207)),"anaer","")</f>
        <v/>
      </c>
      <c r="BE1207" t="str">
        <f>IF(ISNUMBER(SEARCH("thickening",$AZ1207)),"thickening","")</f>
        <v/>
      </c>
      <c r="BF1207" s="3" t="str">
        <f>IF(ISNUMBER(SEARCH("airDry",$AW1207)),"airDry","")</f>
        <v/>
      </c>
      <c r="BG1207" s="3" t="str">
        <f>IF(ISNUMBER(SEARCH("heatDry",$AY1207)),"heatDry","")</f>
        <v/>
      </c>
      <c r="BH1207" s="3" t="str">
        <f>IF(AND(ISNUMBER(SEARCH("aerobic",$AW1207)),ISNUMBER(SEARCH("anaer",$AW1207))),"Combined Aer and Anaer.","")</f>
        <v/>
      </c>
    </row>
    <row r="1208" spans="1:60" x14ac:dyDescent="0.25">
      <c r="A1208" s="4">
        <v>1679</v>
      </c>
      <c r="B1208" t="s">
        <v>7880</v>
      </c>
      <c r="C1208">
        <v>52.3</v>
      </c>
      <c r="D1208">
        <v>2090.1279637462658</v>
      </c>
      <c r="E1208">
        <v>2090.4163765815802</v>
      </c>
      <c r="F1208">
        <v>1452.524196076361</v>
      </c>
      <c r="G1208">
        <v>2765.7338750424542</v>
      </c>
      <c r="H1208">
        <v>-124.41617105335411</v>
      </c>
      <c r="I1208">
        <v>-126.8884066714284</v>
      </c>
      <c r="J1208">
        <v>-143.08904537368619</v>
      </c>
      <c r="K1208">
        <v>-101.26817679209439</v>
      </c>
      <c r="L1208">
        <v>32.228292018356662</v>
      </c>
      <c r="M1208">
        <v>32.060196427154239</v>
      </c>
      <c r="N1208">
        <v>31.503829779645841</v>
      </c>
      <c r="O1208">
        <v>33.409034423877941</v>
      </c>
      <c r="P1208">
        <v>1.2281689969741281</v>
      </c>
      <c r="Q1208">
        <v>1.23992886052012</v>
      </c>
      <c r="R1208">
        <v>1.0277665214553819</v>
      </c>
      <c r="S1208">
        <v>1.3992917216297811</v>
      </c>
      <c r="T1208">
        <v>284721.62865346478</v>
      </c>
      <c r="U1208">
        <v>284721.41856124072</v>
      </c>
      <c r="V1208">
        <v>284533.26053035102</v>
      </c>
      <c r="W1208">
        <v>284911.29872821207</v>
      </c>
      <c r="X1208">
        <v>20799.693956044332</v>
      </c>
      <c r="Y1208">
        <v>20899.168388552109</v>
      </c>
      <c r="Z1208">
        <v>20069.906472723411</v>
      </c>
      <c r="AA1208">
        <v>21269.86619909295</v>
      </c>
      <c r="AB1208">
        <v>3239.04050093245</v>
      </c>
      <c r="AC1208">
        <v>3209.9077444153299</v>
      </c>
      <c r="AD1208">
        <v>2803.5529344854372</v>
      </c>
      <c r="AE1208">
        <v>3724.1645951145838</v>
      </c>
      <c r="AF1208">
        <v>60.389982107288333</v>
      </c>
      <c r="AG1208">
        <v>60.074831131275957</v>
      </c>
      <c r="AH1208">
        <v>59.032824040965522</v>
      </c>
      <c r="AI1208">
        <v>62.602349645190941</v>
      </c>
      <c r="AJ1208">
        <v>0.51422180001070328</v>
      </c>
      <c r="AK1208">
        <v>0.51422181479079065</v>
      </c>
      <c r="AL1208">
        <v>0.51421841110429456</v>
      </c>
      <c r="AM1208">
        <v>0.51422516933826479</v>
      </c>
      <c r="AN1208">
        <v>0.99101407481858095</v>
      </c>
      <c r="AO1208">
        <v>0.99101407481858084</v>
      </c>
      <c r="AP1208">
        <v>0.99101407481858084</v>
      </c>
      <c r="AQ1208">
        <v>0.99101407481858084</v>
      </c>
      <c r="AR1208">
        <v>14.26194282397705</v>
      </c>
      <c r="AS1208">
        <v>14.26194282397705</v>
      </c>
      <c r="AT1208">
        <v>14.26194282397705</v>
      </c>
      <c r="AU1208">
        <v>14.26194282397705</v>
      </c>
      <c r="AV1208" t="str">
        <f>VLOOKUP(Sheet1[[#This Row],[NPDES ID2]],Combined_Sheet__Major_Only___2[[NPDES ID2]:[ECHO BFR]],3,FALSE)</f>
        <v>IL</v>
      </c>
      <c r="AW1208" t="s">
        <v>41</v>
      </c>
      <c r="AX1208" t="str">
        <f>VLOOKUP(Sheet1[[#This Row],[NPDES ID2]],Combined_Sheet__Major_Only___2[[NPDES ID2]:[ECHO BFR]],27,FALSE)</f>
        <v>tempSludgeStore</v>
      </c>
      <c r="AY1208" t="str">
        <f>VLOOKUP(Sheet1[[#This Row],[NPDES ID2]],Combined_Sheet__Major_Only___2[[NPDES ID2]:[ECHO BFR]],28,FALSE)</f>
        <v>-</v>
      </c>
      <c r="AZ1208" t="str">
        <f>VLOOKUP(Sheet1[[#This Row],[NPDES ID2]],Combined_Sheet__Major_Only___2[[NPDES ID2]:[ECHO BFR]],29,FALSE)</f>
        <v>preliminaryOps</v>
      </c>
      <c r="BA1208">
        <f>VLOOKUP(Sheet1[[#This Row],[NPDES ID2]],Combined_Sheet__Major_Only___2[[NPDES ID2]:[ECHO BFR]],17,FALSE)</f>
        <v>38.655000000000001</v>
      </c>
      <c r="BB1208">
        <f>VLOOKUP(Sheet1[[#This Row],[NPDES ID2]],Combined_Sheet__Major_Only___2[[NPDES ID2]:[ECHO BFR]],18,FALSE)</f>
        <v>-88.479167000000004</v>
      </c>
      <c r="BC1208" t="str">
        <f>IF(ISNUMBER(SEARCH("aerobic",$AW1208)),"aerobic","")</f>
        <v>aerobic</v>
      </c>
      <c r="BD1208" t="str">
        <f>IF(ISNUMBER(SEARCH("anaer",$AW1208)),"anaer","")</f>
        <v/>
      </c>
      <c r="BE1208" t="str">
        <f>IF(ISNUMBER(SEARCH("thickening",$AZ1208)),"thickening","")</f>
        <v/>
      </c>
      <c r="BF1208" s="3" t="str">
        <f>IF(ISNUMBER(SEARCH("airDry",$AW1208)),"airDry","")</f>
        <v/>
      </c>
      <c r="BG1208" s="3" t="str">
        <f>IF(ISNUMBER(SEARCH("heatDry",$AY1208)),"heatDry","")</f>
        <v/>
      </c>
      <c r="BH1208" s="3" t="str">
        <f>IF(AND(ISNUMBER(SEARCH("aerobic",$AW1208)),ISNUMBER(SEARCH("anaer",$AW1208))),"Combined Aer and Anaer.","")</f>
        <v/>
      </c>
    </row>
    <row r="1209" spans="1:60" x14ac:dyDescent="0.25">
      <c r="A1209" s="4">
        <v>1657</v>
      </c>
      <c r="B1209" t="s">
        <v>7779</v>
      </c>
      <c r="C1209">
        <v>60</v>
      </c>
      <c r="D1209">
        <v>1763.455936496606</v>
      </c>
      <c r="E1209">
        <v>1763.246374477897</v>
      </c>
      <c r="F1209">
        <v>1228.7278322366469</v>
      </c>
      <c r="G1209">
        <v>2329.674331912488</v>
      </c>
      <c r="H1209">
        <v>-119.1150128502132</v>
      </c>
      <c r="I1209">
        <v>-121.43035810392929</v>
      </c>
      <c r="J1209">
        <v>-137.1732772618362</v>
      </c>
      <c r="K1209">
        <v>-95.696717357001447</v>
      </c>
      <c r="L1209">
        <v>38.501102015355613</v>
      </c>
      <c r="M1209">
        <v>38.320360576728312</v>
      </c>
      <c r="N1209">
        <v>37.722097556693853</v>
      </c>
      <c r="O1209">
        <v>39.770724504808847</v>
      </c>
      <c r="P1209">
        <v>1.405818042095822</v>
      </c>
      <c r="Q1209">
        <v>1.420022336577075</v>
      </c>
      <c r="R1209">
        <v>1.170162757013695</v>
      </c>
      <c r="S1209">
        <v>1.6030690489262569</v>
      </c>
      <c r="T1209">
        <v>284762.39028456173</v>
      </c>
      <c r="U1209">
        <v>284762.18016245321</v>
      </c>
      <c r="V1209">
        <v>284573.99536711752</v>
      </c>
      <c r="W1209">
        <v>284952.08733883488</v>
      </c>
      <c r="X1209">
        <v>19975.72848077575</v>
      </c>
      <c r="Y1209">
        <v>20061.406933132061</v>
      </c>
      <c r="Z1209">
        <v>19344.49908872052</v>
      </c>
      <c r="AA1209">
        <v>20381.938158411798</v>
      </c>
      <c r="AB1209">
        <v>3428.5786838718259</v>
      </c>
      <c r="AC1209">
        <v>3394.5689240228289</v>
      </c>
      <c r="AD1209">
        <v>2924.9393208226361</v>
      </c>
      <c r="AE1209">
        <v>4006.2722816830478</v>
      </c>
      <c r="AF1209">
        <v>62.885671151370367</v>
      </c>
      <c r="AG1209">
        <v>62.590253197196688</v>
      </c>
      <c r="AH1209">
        <v>61.613710730780717</v>
      </c>
      <c r="AI1209">
        <v>64.959250337607244</v>
      </c>
      <c r="AJ1209">
        <v>0.54469097480296735</v>
      </c>
      <c r="AK1209">
        <v>0.54469099283862121</v>
      </c>
      <c r="AL1209">
        <v>0.54468683903307336</v>
      </c>
      <c r="AM1209">
        <v>0.54469508668386213</v>
      </c>
      <c r="AN1209">
        <v>0.99101534451179918</v>
      </c>
      <c r="AO1209">
        <v>0.9910153445117994</v>
      </c>
      <c r="AP1209">
        <v>0.9910153445117994</v>
      </c>
      <c r="AQ1209">
        <v>0.9910153445117994</v>
      </c>
      <c r="AR1209">
        <v>14.01138932788964</v>
      </c>
      <c r="AS1209">
        <v>14.01138932788963</v>
      </c>
      <c r="AT1209">
        <v>14.01138932788963</v>
      </c>
      <c r="AU1209">
        <v>14.01138932788963</v>
      </c>
      <c r="AV1209" t="str">
        <f>VLOOKUP(Sheet1[[#This Row],[NPDES ID2]],Combined_Sheet__Major_Only___2[[NPDES ID2]:[ECHO BFR]],3,FALSE)</f>
        <v>MN</v>
      </c>
      <c r="AW1209" t="s">
        <v>41</v>
      </c>
      <c r="AX1209" t="str">
        <f>VLOOKUP(Sheet1[[#This Row],[NPDES ID2]],Combined_Sheet__Major_Only___2[[NPDES ID2]:[ECHO BFR]],27,FALSE)</f>
        <v>-</v>
      </c>
      <c r="AY1209" t="str">
        <f>VLOOKUP(Sheet1[[#This Row],[NPDES ID2]],Combined_Sheet__Major_Only___2[[NPDES ID2]:[ECHO BFR]],28,FALSE)</f>
        <v>-</v>
      </c>
      <c r="AZ1209" t="str">
        <f>VLOOKUP(Sheet1[[#This Row],[NPDES ID2]],Combined_Sheet__Major_Only___2[[NPDES ID2]:[ECHO BFR]],29,FALSE)</f>
        <v>sludgeLagoon</v>
      </c>
      <c r="BA1209">
        <f>VLOOKUP(Sheet1[[#This Row],[NPDES ID2]],Combined_Sheet__Major_Only___2[[NPDES ID2]:[ECHO BFR]],17,FALSE)</f>
        <v>43.9833</v>
      </c>
      <c r="BB1209">
        <f>VLOOKUP(Sheet1[[#This Row],[NPDES ID2]],Combined_Sheet__Major_Only___2[[NPDES ID2]:[ECHO BFR]],18,FALSE)</f>
        <v>-92.055800000000005</v>
      </c>
      <c r="BC1209" t="str">
        <f>IF(ISNUMBER(SEARCH("aerobic",$AW1209)),"aerobic","")</f>
        <v>aerobic</v>
      </c>
      <c r="BD1209" t="str">
        <f>IF(ISNUMBER(SEARCH("anaer",$AW1209)),"anaer","")</f>
        <v/>
      </c>
      <c r="BE1209" t="str">
        <f>IF(ISNUMBER(SEARCH("thickening",$AZ1209)),"thickening","")</f>
        <v/>
      </c>
      <c r="BF1209" s="3" t="str">
        <f>IF(ISNUMBER(SEARCH("airDry",$AW1209)),"airDry","")</f>
        <v/>
      </c>
      <c r="BG1209" s="3" t="str">
        <f>IF(ISNUMBER(SEARCH("heatDry",$AY1209)),"heatDry","")</f>
        <v/>
      </c>
      <c r="BH1209" s="3" t="str">
        <f>IF(AND(ISNUMBER(SEARCH("aerobic",$AW1209)),ISNUMBER(SEARCH("anaer",$AW1209))),"Combined Aer and Anaer.","")</f>
        <v/>
      </c>
    </row>
    <row r="1210" spans="1:60" x14ac:dyDescent="0.25">
      <c r="A1210" s="4">
        <v>2514</v>
      </c>
      <c r="B1210" t="s">
        <v>11679</v>
      </c>
      <c r="C1210">
        <v>160</v>
      </c>
      <c r="D1210">
        <v>791.3029938188879</v>
      </c>
      <c r="E1210">
        <v>789.19158119205065</v>
      </c>
      <c r="F1210">
        <v>570.82079800924282</v>
      </c>
      <c r="G1210">
        <v>1030.185555446883</v>
      </c>
      <c r="H1210">
        <v>-127.3041531862158</v>
      </c>
      <c r="I1210">
        <v>-129.75594010152281</v>
      </c>
      <c r="J1210">
        <v>-146.27543114947301</v>
      </c>
      <c r="K1210">
        <v>-104.3952641063468</v>
      </c>
      <c r="L1210">
        <v>96.43400956497949</v>
      </c>
      <c r="M1210">
        <v>95.902848375495296</v>
      </c>
      <c r="N1210">
        <v>94.143776631240485</v>
      </c>
      <c r="O1210">
        <v>100.1663291261565</v>
      </c>
      <c r="P1210">
        <v>3.7616431949004911</v>
      </c>
      <c r="Q1210">
        <v>3.7947495242217548</v>
      </c>
      <c r="R1210">
        <v>3.1567939881516249</v>
      </c>
      <c r="S1210">
        <v>4.2945957455812227</v>
      </c>
      <c r="T1210">
        <v>285549.40720655868</v>
      </c>
      <c r="U1210">
        <v>285549.19650744728</v>
      </c>
      <c r="V1210">
        <v>285360.49494987028</v>
      </c>
      <c r="W1210">
        <v>285739.62517579092</v>
      </c>
      <c r="X1210">
        <v>21328.558794906508</v>
      </c>
      <c r="Y1210">
        <v>21435.952024585309</v>
      </c>
      <c r="Z1210">
        <v>20538.400305102081</v>
      </c>
      <c r="AA1210">
        <v>21838.09584029454</v>
      </c>
      <c r="AB1210">
        <v>3277.1937199305589</v>
      </c>
      <c r="AC1210">
        <v>3247.5107859226941</v>
      </c>
      <c r="AD1210">
        <v>2843.2991090283499</v>
      </c>
      <c r="AE1210">
        <v>3757.522888798263</v>
      </c>
      <c r="AF1210">
        <v>59.067179938854323</v>
      </c>
      <c r="AG1210">
        <v>58.741324001367857</v>
      </c>
      <c r="AH1210">
        <v>57.66544104696613</v>
      </c>
      <c r="AI1210">
        <v>61.352886282832173</v>
      </c>
      <c r="AJ1210">
        <v>0.49808308551518188</v>
      </c>
      <c r="AK1210">
        <v>0.49808312950430428</v>
      </c>
      <c r="AL1210">
        <v>0.4980729860060526</v>
      </c>
      <c r="AM1210">
        <v>0.49809312683372198</v>
      </c>
      <c r="AN1210">
        <v>0.99103978932591008</v>
      </c>
      <c r="AO1210">
        <v>0.99103978932590986</v>
      </c>
      <c r="AP1210">
        <v>0.99103978932590986</v>
      </c>
      <c r="AQ1210">
        <v>0.99103978932590986</v>
      </c>
      <c r="AR1210">
        <v>14.06428244788486</v>
      </c>
      <c r="AS1210">
        <v>14.064282447884869</v>
      </c>
      <c r="AT1210">
        <v>14.064282447884869</v>
      </c>
      <c r="AU1210">
        <v>14.064282447884869</v>
      </c>
      <c r="AV1210" t="str">
        <f>VLOOKUP(Sheet1[[#This Row],[NPDES ID2]],Combined_Sheet__Major_Only___2[[NPDES ID2]:[ECHO BFR]],3,FALSE)</f>
        <v>IL</v>
      </c>
      <c r="AW1210" t="s">
        <v>41</v>
      </c>
      <c r="AX1210" t="str">
        <f>VLOOKUP(Sheet1[[#This Row],[NPDES ID2]],Combined_Sheet__Major_Only___2[[NPDES ID2]:[ECHO BFR]],27,FALSE)</f>
        <v>-</v>
      </c>
      <c r="AY1210" t="str">
        <f>VLOOKUP(Sheet1[[#This Row],[NPDES ID2]],Combined_Sheet__Major_Only___2[[NPDES ID2]:[ECHO BFR]],28,FALSE)</f>
        <v>-</v>
      </c>
      <c r="AZ1210" t="str">
        <f>VLOOKUP(Sheet1[[#This Row],[NPDES ID2]],Combined_Sheet__Major_Only___2[[NPDES ID2]:[ECHO BFR]],29,FALSE)</f>
        <v>-</v>
      </c>
      <c r="BA1210">
        <f>VLOOKUP(Sheet1[[#This Row],[NPDES ID2]],Combined_Sheet__Major_Only___2[[NPDES ID2]:[ECHO BFR]],17,FALSE)</f>
        <v>41.326349999999998</v>
      </c>
      <c r="BB1210">
        <f>VLOOKUP(Sheet1[[#This Row],[NPDES ID2]],Combined_Sheet__Major_Only___2[[NPDES ID2]:[ECHO BFR]],18,FALSE)</f>
        <v>-89.114260000000002</v>
      </c>
      <c r="BC1210" t="str">
        <f>IF(ISNUMBER(SEARCH("aerobic",$AW1210)),"aerobic","")</f>
        <v>aerobic</v>
      </c>
      <c r="BD1210" t="str">
        <f>IF(ISNUMBER(SEARCH("anaer",$AW1210)),"anaer","")</f>
        <v/>
      </c>
      <c r="BE1210" t="str">
        <f>IF(ISNUMBER(SEARCH("thickening",$AZ1210)),"thickening","")</f>
        <v/>
      </c>
      <c r="BF1210" s="2" t="str">
        <f>IF(ISNUMBER(SEARCH("airDry",$AW1210)),"airDry","")</f>
        <v/>
      </c>
      <c r="BG1210" s="2" t="str">
        <f>IF(ISNUMBER(SEARCH("heatDry",$AY1210)),"heatDry","")</f>
        <v/>
      </c>
      <c r="BH1210" s="2" t="str">
        <f>IF(AND(ISNUMBER(SEARCH("aerobic",$AW1210)),ISNUMBER(SEARCH("anaer",$AW1210))),"Combined Aer and Anaer.","")</f>
        <v/>
      </c>
    </row>
    <row r="1211" spans="1:60" x14ac:dyDescent="0.25">
      <c r="A1211" s="4">
        <v>541</v>
      </c>
      <c r="B1211" t="s">
        <v>2662</v>
      </c>
      <c r="C1211">
        <v>264</v>
      </c>
      <c r="D1211">
        <v>545.2730444489963</v>
      </c>
      <c r="E1211">
        <v>548.82851413344758</v>
      </c>
      <c r="F1211">
        <v>408.55051429401999</v>
      </c>
      <c r="G1211">
        <v>701.5258190154168</v>
      </c>
      <c r="H1211">
        <v>-125.653616465884</v>
      </c>
      <c r="I1211">
        <v>-128.2090714183544</v>
      </c>
      <c r="J1211">
        <v>-144.43933811491499</v>
      </c>
      <c r="K1211">
        <v>-102.74978420394871</v>
      </c>
      <c r="L1211">
        <v>160.94661040823831</v>
      </c>
      <c r="M1211">
        <v>160.0849969484637</v>
      </c>
      <c r="N1211">
        <v>157.22973469124469</v>
      </c>
      <c r="O1211">
        <v>167.00326975102169</v>
      </c>
      <c r="P1211">
        <v>6.2028941508456219</v>
      </c>
      <c r="Q1211">
        <v>6.2643274729216873</v>
      </c>
      <c r="R1211">
        <v>5.1979757165635583</v>
      </c>
      <c r="S1211">
        <v>7.073731343909194</v>
      </c>
      <c r="T1211">
        <v>286311.90319815761</v>
      </c>
      <c r="U1211">
        <v>286311.69194002089</v>
      </c>
      <c r="V1211">
        <v>286122.48972086143</v>
      </c>
      <c r="W1211">
        <v>286502.62585230469</v>
      </c>
      <c r="X1211">
        <v>21141.816323823979</v>
      </c>
      <c r="Y1211">
        <v>21245.44030944931</v>
      </c>
      <c r="Z1211">
        <v>20380.060738843491</v>
      </c>
      <c r="AA1211">
        <v>21632.874436231501</v>
      </c>
      <c r="AB1211">
        <v>4066.249446933758</v>
      </c>
      <c r="AC1211">
        <v>4010.1914822481381</v>
      </c>
      <c r="AD1211">
        <v>3405.2609997269669</v>
      </c>
      <c r="AE1211">
        <v>4828.7088127223487</v>
      </c>
      <c r="AF1211">
        <v>59.747648215532038</v>
      </c>
      <c r="AG1211">
        <v>59.426915026427309</v>
      </c>
      <c r="AH1211">
        <v>58.369667445019637</v>
      </c>
      <c r="AI1211">
        <v>61.995369234376952</v>
      </c>
      <c r="AJ1211">
        <v>0.50638407531571572</v>
      </c>
      <c r="AK1211">
        <v>0.50638415109925683</v>
      </c>
      <c r="AL1211">
        <v>0.50636665236884582</v>
      </c>
      <c r="AM1211">
        <v>0.50640139815716634</v>
      </c>
      <c r="AN1211">
        <v>0.99106334598782031</v>
      </c>
      <c r="AO1211">
        <v>0.99106334598781998</v>
      </c>
      <c r="AP1211">
        <v>0.99106334598781998</v>
      </c>
      <c r="AQ1211">
        <v>0.99106334598781998</v>
      </c>
      <c r="AR1211">
        <v>12.47323061291768</v>
      </c>
      <c r="AS1211">
        <v>12.473230612917691</v>
      </c>
      <c r="AT1211">
        <v>12.473230612917691</v>
      </c>
      <c r="AU1211">
        <v>12.473230612917691</v>
      </c>
      <c r="AV1211" t="str">
        <f>VLOOKUP(Sheet1[[#This Row],[NPDES ID2]],Combined_Sheet__Major_Only___2[[NPDES ID2]:[ECHO BFR]],3,FALSE)</f>
        <v>NC</v>
      </c>
      <c r="AW1211" t="s">
        <v>41</v>
      </c>
      <c r="AX1211" t="str">
        <f>VLOOKUP(Sheet1[[#This Row],[NPDES ID2]],Combined_Sheet__Major_Only___2[[NPDES ID2]:[ECHO BFR]],27,FALSE)</f>
        <v>-</v>
      </c>
      <c r="AY1211" t="str">
        <f>VLOOKUP(Sheet1[[#This Row],[NPDES ID2]],Combined_Sheet__Major_Only___2[[NPDES ID2]:[ECHO BFR]],28,FALSE)</f>
        <v>-</v>
      </c>
      <c r="AZ1211" t="str">
        <f>VLOOKUP(Sheet1[[#This Row],[NPDES ID2]],Combined_Sheet__Major_Only___2[[NPDES ID2]:[ECHO BFR]],29,FALSE)</f>
        <v>-</v>
      </c>
      <c r="BA1211">
        <f>VLOOKUP(Sheet1[[#This Row],[NPDES ID2]],Combined_Sheet__Major_Only___2[[NPDES ID2]:[ECHO BFR]],17,FALSE)</f>
        <v>36.323388999999999</v>
      </c>
      <c r="BB1211">
        <f>VLOOKUP(Sheet1[[#This Row],[NPDES ID2]],Combined_Sheet__Major_Only___2[[NPDES ID2]:[ECHO BFR]],18,FALSE)</f>
        <v>-79.658483000000004</v>
      </c>
      <c r="BC1211" t="str">
        <f>IF(ISNUMBER(SEARCH("aerobic",$AW1211)),"aerobic","")</f>
        <v>aerobic</v>
      </c>
      <c r="BD1211" t="str">
        <f>IF(ISNUMBER(SEARCH("anaer",$AW1211)),"anaer","")</f>
        <v/>
      </c>
      <c r="BE1211" t="str">
        <f>IF(ISNUMBER(SEARCH("thickening",$AZ1211)),"thickening","")</f>
        <v/>
      </c>
      <c r="BF1211" s="3" t="str">
        <f>IF(ISNUMBER(SEARCH("airDry",$AW1211)),"airDry","")</f>
        <v/>
      </c>
      <c r="BG1211" s="3" t="str">
        <f>IF(ISNUMBER(SEARCH("heatDry",$AY1211)),"heatDry","")</f>
        <v/>
      </c>
      <c r="BH1211" s="3" t="str">
        <f>IF(AND(ISNUMBER(SEARCH("aerobic",$AW1211)),ISNUMBER(SEARCH("anaer",$AW1211))),"Combined Aer and Anaer.","")</f>
        <v/>
      </c>
    </row>
    <row r="1212" spans="1:60" x14ac:dyDescent="0.25">
      <c r="A1212" s="4">
        <v>561</v>
      </c>
      <c r="B1212" t="s">
        <v>2757</v>
      </c>
      <c r="C1212">
        <v>211</v>
      </c>
      <c r="D1212">
        <v>633.68727852694781</v>
      </c>
      <c r="E1212">
        <v>631.48521674230847</v>
      </c>
      <c r="F1212">
        <v>465.76907687599748</v>
      </c>
      <c r="G1212">
        <v>821.44714113239172</v>
      </c>
      <c r="H1212">
        <v>-125.5986883806831</v>
      </c>
      <c r="I1212">
        <v>-128.12706431211191</v>
      </c>
      <c r="J1212">
        <v>-144.384617697046</v>
      </c>
      <c r="K1212">
        <v>-102.6487973600198</v>
      </c>
      <c r="L1212">
        <v>128.7333730886011</v>
      </c>
      <c r="M1212">
        <v>128.0453892171989</v>
      </c>
      <c r="N1212">
        <v>125.7661765768687</v>
      </c>
      <c r="O1212">
        <v>133.56865335306671</v>
      </c>
      <c r="P1212">
        <v>4.9574557542158253</v>
      </c>
      <c r="Q1212">
        <v>5.0069047175359014</v>
      </c>
      <c r="R1212">
        <v>4.1538866683814941</v>
      </c>
      <c r="S1212">
        <v>5.6530843465236229</v>
      </c>
      <c r="T1212">
        <v>287702.56635995861</v>
      </c>
      <c r="U1212">
        <v>287702.35408225469</v>
      </c>
      <c r="V1212">
        <v>287512.23874141701</v>
      </c>
      <c r="W1212">
        <v>287894.20947365818</v>
      </c>
      <c r="X1212">
        <v>21228.299998467101</v>
      </c>
      <c r="Y1212">
        <v>21332.182247956622</v>
      </c>
      <c r="Z1212">
        <v>20464.858814172381</v>
      </c>
      <c r="AA1212">
        <v>21720.405916525411</v>
      </c>
      <c r="AB1212">
        <v>4249.6636742954224</v>
      </c>
      <c r="AC1212">
        <v>4186.4940709694183</v>
      </c>
      <c r="AD1212">
        <v>3533.6401044709951</v>
      </c>
      <c r="AE1212">
        <v>5082.2469943385649</v>
      </c>
      <c r="AF1212">
        <v>59.792722943322239</v>
      </c>
      <c r="AG1212">
        <v>59.472466283502847</v>
      </c>
      <c r="AH1212">
        <v>58.41601999234279</v>
      </c>
      <c r="AI1212">
        <v>62.038021636983082</v>
      </c>
      <c r="AJ1212">
        <v>0.50693401533657789</v>
      </c>
      <c r="AK1212">
        <v>0.50693407650550304</v>
      </c>
      <c r="AL1212">
        <v>0.5069199614134059</v>
      </c>
      <c r="AM1212">
        <v>0.50694798840428579</v>
      </c>
      <c r="AN1212">
        <v>0.99110599190252457</v>
      </c>
      <c r="AO1212">
        <v>0.99110599190252457</v>
      </c>
      <c r="AP1212">
        <v>0.99110599190252457</v>
      </c>
      <c r="AQ1212">
        <v>0.99110599190252457</v>
      </c>
      <c r="AR1212">
        <v>12.210014283535839</v>
      </c>
      <c r="AS1212">
        <v>12.210014283535839</v>
      </c>
      <c r="AT1212">
        <v>12.210014283535839</v>
      </c>
      <c r="AU1212">
        <v>12.210014283535839</v>
      </c>
      <c r="AV1212" t="str">
        <f>VLOOKUP(Sheet1[[#This Row],[NPDES ID2]],Combined_Sheet__Major_Only___2[[NPDES ID2]:[ECHO BFR]],3,FALSE)</f>
        <v>NC</v>
      </c>
      <c r="AW1212" t="s">
        <v>41</v>
      </c>
      <c r="AX1212" t="str">
        <f>VLOOKUP(Sheet1[[#This Row],[NPDES ID2]],Combined_Sheet__Major_Only___2[[NPDES ID2]:[ECHO BFR]],27,FALSE)</f>
        <v>-</v>
      </c>
      <c r="AY1212" t="str">
        <f>VLOOKUP(Sheet1[[#This Row],[NPDES ID2]],Combined_Sheet__Major_Only___2[[NPDES ID2]:[ECHO BFR]],28,FALSE)</f>
        <v>-</v>
      </c>
      <c r="AZ1212" t="str">
        <f>VLOOKUP(Sheet1[[#This Row],[NPDES ID2]],Combined_Sheet__Major_Only___2[[NPDES ID2]:[ECHO BFR]],29,FALSE)</f>
        <v>-</v>
      </c>
      <c r="BA1212">
        <f>VLOOKUP(Sheet1[[#This Row],[NPDES ID2]],Combined_Sheet__Major_Only___2[[NPDES ID2]:[ECHO BFR]],17,FALSE)</f>
        <v>35.552078000000002</v>
      </c>
      <c r="BB1212">
        <f>VLOOKUP(Sheet1[[#This Row],[NPDES ID2]],Combined_Sheet__Major_Only___2[[NPDES ID2]:[ECHO BFR]],18,FALSE)</f>
        <v>-77.072846999999996</v>
      </c>
      <c r="BC1212" t="str">
        <f>IF(ISNUMBER(SEARCH("aerobic",$AW1212)),"aerobic","")</f>
        <v>aerobic</v>
      </c>
      <c r="BD1212" t="str">
        <f>IF(ISNUMBER(SEARCH("anaer",$AW1212)),"anaer","")</f>
        <v/>
      </c>
      <c r="BE1212" t="str">
        <f>IF(ISNUMBER(SEARCH("thickening",$AZ1212)),"thickening","")</f>
        <v/>
      </c>
      <c r="BF1212" s="3" t="str">
        <f>IF(ISNUMBER(SEARCH("airDry",$AW1212)),"airDry","")</f>
        <v/>
      </c>
      <c r="BG1212" s="3" t="str">
        <f>IF(ISNUMBER(SEARCH("heatDry",$AY1212)),"heatDry","")</f>
        <v/>
      </c>
      <c r="BH1212" s="3" t="str">
        <f>IF(AND(ISNUMBER(SEARCH("aerobic",$AW1212)),ISNUMBER(SEARCH("anaer",$AW1212))),"Combined Aer and Anaer.","")</f>
        <v/>
      </c>
    </row>
    <row r="1213" spans="1:60" x14ac:dyDescent="0.25">
      <c r="A1213" s="4">
        <v>1293</v>
      </c>
      <c r="B1213" t="s">
        <v>6159</v>
      </c>
      <c r="C1213">
        <v>184</v>
      </c>
      <c r="D1213">
        <v>686.09870919430205</v>
      </c>
      <c r="E1213">
        <v>683.79669780994686</v>
      </c>
      <c r="F1213">
        <v>499.3668376287273</v>
      </c>
      <c r="G1213">
        <v>892.22982953030316</v>
      </c>
      <c r="H1213">
        <v>-122.75868374602371</v>
      </c>
      <c r="I1213">
        <v>-125.2440229786021</v>
      </c>
      <c r="J1213">
        <v>-141.2278717542753</v>
      </c>
      <c r="K1213">
        <v>-99.634847872931218</v>
      </c>
      <c r="L1213">
        <v>114.7049329318492</v>
      </c>
      <c r="M1213">
        <v>114.12427369935121</v>
      </c>
      <c r="N1213">
        <v>112.20085538594689</v>
      </c>
      <c r="O1213">
        <v>118.785605335764</v>
      </c>
      <c r="P1213">
        <v>4.3180946652289967</v>
      </c>
      <c r="Q1213">
        <v>4.3544874587592446</v>
      </c>
      <c r="R1213">
        <v>3.6081348792679901</v>
      </c>
      <c r="S1213">
        <v>4.9152727799647833</v>
      </c>
      <c r="T1213">
        <v>288869.4842906181</v>
      </c>
      <c r="U1213">
        <v>288869.27115738607</v>
      </c>
      <c r="V1213">
        <v>288678.38960795943</v>
      </c>
      <c r="W1213">
        <v>289061.89977018308</v>
      </c>
      <c r="X1213">
        <v>20859.331780611479</v>
      </c>
      <c r="Y1213">
        <v>20956.138071714398</v>
      </c>
      <c r="Z1213">
        <v>20148.502272036119</v>
      </c>
      <c r="AA1213">
        <v>21317.178489901409</v>
      </c>
      <c r="AB1213">
        <v>4028.677147570063</v>
      </c>
      <c r="AC1213">
        <v>3975.0396243240689</v>
      </c>
      <c r="AD1213">
        <v>3369.4141053246221</v>
      </c>
      <c r="AE1213">
        <v>4793.2755228062351</v>
      </c>
      <c r="AF1213">
        <v>61.094500329393902</v>
      </c>
      <c r="AG1213">
        <v>60.784598813493332</v>
      </c>
      <c r="AH1213">
        <v>59.762075070196403</v>
      </c>
      <c r="AI1213">
        <v>63.26748166469666</v>
      </c>
      <c r="AJ1213">
        <v>0.52282038065473746</v>
      </c>
      <c r="AK1213">
        <v>0.52282043541873024</v>
      </c>
      <c r="AL1213">
        <v>0.5228078027488785</v>
      </c>
      <c r="AM1213">
        <v>0.52283288614441203</v>
      </c>
      <c r="AN1213">
        <v>0.99114146366951783</v>
      </c>
      <c r="AO1213">
        <v>0.99114146366951772</v>
      </c>
      <c r="AP1213">
        <v>0.99114146366951772</v>
      </c>
      <c r="AQ1213">
        <v>0.99114146366951772</v>
      </c>
      <c r="AR1213">
        <v>12.72496156680389</v>
      </c>
      <c r="AS1213">
        <v>12.7249615668039</v>
      </c>
      <c r="AT1213">
        <v>12.7249615668039</v>
      </c>
      <c r="AU1213">
        <v>12.7249615668039</v>
      </c>
      <c r="AV1213" t="str">
        <f>VLOOKUP(Sheet1[[#This Row],[NPDES ID2]],Combined_Sheet__Major_Only___2[[NPDES ID2]:[ECHO BFR]],3,FALSE)</f>
        <v>MN</v>
      </c>
      <c r="AW1213" t="s">
        <v>41</v>
      </c>
      <c r="AX1213" t="str">
        <f>VLOOKUP(Sheet1[[#This Row],[NPDES ID2]],Combined_Sheet__Major_Only___2[[NPDES ID2]:[ECHO BFR]],27,FALSE)</f>
        <v>-</v>
      </c>
      <c r="AY1213" t="str">
        <f>VLOOKUP(Sheet1[[#This Row],[NPDES ID2]],Combined_Sheet__Major_Only___2[[NPDES ID2]:[ECHO BFR]],28,FALSE)</f>
        <v>-</v>
      </c>
      <c r="AZ1213" t="str">
        <f>VLOOKUP(Sheet1[[#This Row],[NPDES ID2]],Combined_Sheet__Major_Only___2[[NPDES ID2]:[ECHO BFR]],29,FALSE)</f>
        <v>-</v>
      </c>
      <c r="BA1213">
        <f>VLOOKUP(Sheet1[[#This Row],[NPDES ID2]],Combined_Sheet__Major_Only___2[[NPDES ID2]:[ECHO BFR]],17,FALSE)</f>
        <v>43.86074</v>
      </c>
      <c r="BB1213">
        <f>VLOOKUP(Sheet1[[#This Row],[NPDES ID2]],Combined_Sheet__Major_Only___2[[NPDES ID2]:[ECHO BFR]],18,FALSE)</f>
        <v>-95.108969999999999</v>
      </c>
      <c r="BC1213" t="str">
        <f>IF(ISNUMBER(SEARCH("aerobic",$AW1213)),"aerobic","")</f>
        <v>aerobic</v>
      </c>
      <c r="BD1213" t="str">
        <f>IF(ISNUMBER(SEARCH("anaer",$AW1213)),"anaer","")</f>
        <v/>
      </c>
      <c r="BE1213" t="str">
        <f>IF(ISNUMBER(SEARCH("thickening",$AZ1213)),"thickening","")</f>
        <v/>
      </c>
      <c r="BF1213" s="3" t="str">
        <f>IF(ISNUMBER(SEARCH("airDry",$AW1213)),"airDry","")</f>
        <v/>
      </c>
      <c r="BG1213" s="3" t="str">
        <f>IF(ISNUMBER(SEARCH("heatDry",$AY1213)),"heatDry","")</f>
        <v/>
      </c>
      <c r="BH1213" s="3" t="str">
        <f>IF(AND(ISNUMBER(SEARCH("aerobic",$AW1213)),ISNUMBER(SEARCH("anaer",$AW1213))),"Combined Aer and Anaer.","")</f>
        <v/>
      </c>
    </row>
    <row r="1214" spans="1:60" x14ac:dyDescent="0.25">
      <c r="A1214" s="4">
        <v>2487</v>
      </c>
      <c r="B1214" t="s">
        <v>11569</v>
      </c>
      <c r="C1214">
        <v>191.9</v>
      </c>
      <c r="D1214">
        <v>620.56325004095333</v>
      </c>
      <c r="E1214">
        <v>618.6364926029263</v>
      </c>
      <c r="F1214">
        <v>453.09129504826723</v>
      </c>
      <c r="G1214">
        <v>805.12369693321432</v>
      </c>
      <c r="H1214">
        <v>-114.0133937052062</v>
      </c>
      <c r="I1214">
        <v>-116.4719529286801</v>
      </c>
      <c r="J1214">
        <v>-132.25957134224251</v>
      </c>
      <c r="K1214">
        <v>-90.430389189809773</v>
      </c>
      <c r="L1214">
        <v>128.12166099000791</v>
      </c>
      <c r="M1214">
        <v>127.5833573316025</v>
      </c>
      <c r="N1214">
        <v>125.7999093369632</v>
      </c>
      <c r="O1214">
        <v>131.90510027803859</v>
      </c>
      <c r="P1214">
        <v>4.4856262411756207</v>
      </c>
      <c r="Q1214">
        <v>4.5429075843299644</v>
      </c>
      <c r="R1214">
        <v>3.702439573897701</v>
      </c>
      <c r="S1214">
        <v>5.1301860305828448</v>
      </c>
      <c r="T1214">
        <v>291618.76661966782</v>
      </c>
      <c r="U1214">
        <v>291618.55147079442</v>
      </c>
      <c r="V1214">
        <v>291425.86471838062</v>
      </c>
      <c r="W1214">
        <v>291813.00180888787</v>
      </c>
      <c r="X1214">
        <v>19660.032305651501</v>
      </c>
      <c r="Y1214">
        <v>19735.017764806282</v>
      </c>
      <c r="Z1214">
        <v>19103.630634986821</v>
      </c>
      <c r="AA1214">
        <v>20017.919431731709</v>
      </c>
      <c r="AB1214">
        <v>3794.5253958103281</v>
      </c>
      <c r="AC1214">
        <v>3750.5664243073102</v>
      </c>
      <c r="AD1214">
        <v>3177.7434775039142</v>
      </c>
      <c r="AE1214">
        <v>4530.1084067305883</v>
      </c>
      <c r="AF1214">
        <v>65.431345952310892</v>
      </c>
      <c r="AG1214">
        <v>65.155737386508363</v>
      </c>
      <c r="AH1214">
        <v>64.247086960303918</v>
      </c>
      <c r="AI1214">
        <v>67.363008363919718</v>
      </c>
      <c r="AJ1214">
        <v>0.57579634748916309</v>
      </c>
      <c r="AK1214">
        <v>0.57579640996509962</v>
      </c>
      <c r="AL1214">
        <v>0.57578199714821998</v>
      </c>
      <c r="AM1214">
        <v>0.57581061522343779</v>
      </c>
      <c r="AN1214">
        <v>0.99122392769341172</v>
      </c>
      <c r="AO1214">
        <v>0.99122392769341205</v>
      </c>
      <c r="AP1214">
        <v>0.99122392769341205</v>
      </c>
      <c r="AQ1214">
        <v>0.99122392769341205</v>
      </c>
      <c r="AR1214">
        <v>13.6335676154334</v>
      </c>
      <c r="AS1214">
        <v>13.63356761543341</v>
      </c>
      <c r="AT1214">
        <v>13.63356761543341</v>
      </c>
      <c r="AU1214">
        <v>13.63356761543341</v>
      </c>
      <c r="AV1214" t="str">
        <f>VLOOKUP(Sheet1[[#This Row],[NPDES ID2]],Combined_Sheet__Major_Only___2[[NPDES ID2]:[ECHO BFR]],3,FALSE)</f>
        <v>TX</v>
      </c>
      <c r="AW1214" t="s">
        <v>41</v>
      </c>
      <c r="AX1214" t="str">
        <f>VLOOKUP(Sheet1[[#This Row],[NPDES ID2]],Combined_Sheet__Major_Only___2[[NPDES ID2]:[ECHO BFR]],27,FALSE)</f>
        <v>-</v>
      </c>
      <c r="AY1214" t="str">
        <f>VLOOKUP(Sheet1[[#This Row],[NPDES ID2]],Combined_Sheet__Major_Only___2[[NPDES ID2]:[ECHO BFR]],28,FALSE)</f>
        <v>-</v>
      </c>
      <c r="AZ1214" t="str">
        <f>VLOOKUP(Sheet1[[#This Row],[NPDES ID2]],Combined_Sheet__Major_Only___2[[NPDES ID2]:[ECHO BFR]],29,FALSE)</f>
        <v>-</v>
      </c>
      <c r="BA1214">
        <f>VLOOKUP(Sheet1[[#This Row],[NPDES ID2]],Combined_Sheet__Major_Only___2[[NPDES ID2]:[ECHO BFR]],17,FALSE)</f>
        <v>29.885539999999999</v>
      </c>
      <c r="BB1214">
        <f>VLOOKUP(Sheet1[[#This Row],[NPDES ID2]],Combined_Sheet__Major_Only___2[[NPDES ID2]:[ECHO BFR]],18,FALSE)</f>
        <v>-95.550319999999999</v>
      </c>
      <c r="BC1214" t="str">
        <f>IF(ISNUMBER(SEARCH("aerobic",$AW1214)),"aerobic","")</f>
        <v>aerobic</v>
      </c>
      <c r="BD1214" t="str">
        <f>IF(ISNUMBER(SEARCH("anaer",$AW1214)),"anaer","")</f>
        <v/>
      </c>
      <c r="BE1214" t="str">
        <f>IF(ISNUMBER(SEARCH("thickening",$AZ1214)),"thickening","")</f>
        <v/>
      </c>
      <c r="BF1214" s="3" t="str">
        <f>IF(ISNUMBER(SEARCH("airDry",$AW1214)),"airDry","")</f>
        <v/>
      </c>
      <c r="BG1214" s="3" t="str">
        <f>IF(ISNUMBER(SEARCH("heatDry",$AY1214)),"heatDry","")</f>
        <v/>
      </c>
      <c r="BH1214" s="3" t="str">
        <f>IF(AND(ISNUMBER(SEARCH("aerobic",$AW1214)),ISNUMBER(SEARCH("anaer",$AW1214))),"Combined Aer and Anaer.","")</f>
        <v/>
      </c>
    </row>
    <row r="1215" spans="1:60" x14ac:dyDescent="0.25">
      <c r="A1215" s="4">
        <v>1444</v>
      </c>
      <c r="B1215" t="s">
        <v>6828</v>
      </c>
      <c r="C1215">
        <v>120.28</v>
      </c>
      <c r="D1215">
        <v>934.96091619873539</v>
      </c>
      <c r="E1215">
        <v>935.30883849881161</v>
      </c>
      <c r="F1215">
        <v>665.02577853128798</v>
      </c>
      <c r="G1215">
        <v>1225.43313753805</v>
      </c>
      <c r="H1215">
        <v>-118.19875613884039</v>
      </c>
      <c r="I1215">
        <v>-120.49900330403629</v>
      </c>
      <c r="J1215">
        <v>-136.14024892069949</v>
      </c>
      <c r="K1215">
        <v>-94.780487813984891</v>
      </c>
      <c r="L1215">
        <v>77.705528993455474</v>
      </c>
      <c r="M1215">
        <v>77.347432836004373</v>
      </c>
      <c r="N1215">
        <v>76.161658520286323</v>
      </c>
      <c r="O1215">
        <v>80.221575826887033</v>
      </c>
      <c r="P1215">
        <v>2.8170696981089969</v>
      </c>
      <c r="Q1215">
        <v>2.847669058465685</v>
      </c>
      <c r="R1215">
        <v>2.3427085241186791</v>
      </c>
      <c r="S1215">
        <v>3.2112060919613841</v>
      </c>
      <c r="T1215">
        <v>297263.17712803022</v>
      </c>
      <c r="U1215">
        <v>297262.95784094703</v>
      </c>
      <c r="V1215">
        <v>297066.56491888908</v>
      </c>
      <c r="W1215">
        <v>297461.14826979011</v>
      </c>
      <c r="X1215">
        <v>20711.897507609701</v>
      </c>
      <c r="Y1215">
        <v>20799.03102528875</v>
      </c>
      <c r="Z1215">
        <v>20069.214764937129</v>
      </c>
      <c r="AA1215">
        <v>21125.442638246899</v>
      </c>
      <c r="AB1215">
        <v>3170.948276106903</v>
      </c>
      <c r="AC1215">
        <v>3146.387477179112</v>
      </c>
      <c r="AD1215">
        <v>2751.7954530915472</v>
      </c>
      <c r="AE1215">
        <v>3644.1763940893161</v>
      </c>
      <c r="AF1215">
        <v>63.312893445613092</v>
      </c>
      <c r="AG1215">
        <v>63.020703713008253</v>
      </c>
      <c r="AH1215">
        <v>62.055851741214617</v>
      </c>
      <c r="AI1215">
        <v>65.362598500734535</v>
      </c>
      <c r="AJ1215">
        <v>0.54990939732063959</v>
      </c>
      <c r="AK1215">
        <v>0.54990943446837437</v>
      </c>
      <c r="AL1215">
        <v>0.54990087245505603</v>
      </c>
      <c r="AM1215">
        <v>0.54991787302187223</v>
      </c>
      <c r="AN1215">
        <v>0.99138850886961749</v>
      </c>
      <c r="AO1215">
        <v>0.99138850886961749</v>
      </c>
      <c r="AP1215">
        <v>0.99138850886961749</v>
      </c>
      <c r="AQ1215">
        <v>0.99138850886961749</v>
      </c>
      <c r="AR1215">
        <v>15.109418156273041</v>
      </c>
      <c r="AS1215">
        <v>15.109418156273041</v>
      </c>
      <c r="AT1215">
        <v>15.109418156273041</v>
      </c>
      <c r="AU1215">
        <v>15.109418156273041</v>
      </c>
      <c r="AV1215" t="str">
        <f>VLOOKUP(Sheet1[[#This Row],[NPDES ID2]],Combined_Sheet__Major_Only___2[[NPDES ID2]:[ECHO BFR]],3,FALSE)</f>
        <v>CO</v>
      </c>
      <c r="AW1215" t="s">
        <v>41</v>
      </c>
      <c r="AX1215" t="str">
        <f>VLOOKUP(Sheet1[[#This Row],[NPDES ID2]],Combined_Sheet__Major_Only___2[[NPDES ID2]:[ECHO BFR]],27,FALSE)</f>
        <v>-</v>
      </c>
      <c r="AY1215" t="str">
        <f>VLOOKUP(Sheet1[[#This Row],[NPDES ID2]],Combined_Sheet__Major_Only___2[[NPDES ID2]:[ECHO BFR]],28,FALSE)</f>
        <v>-</v>
      </c>
      <c r="AZ1215" t="str">
        <f>VLOOKUP(Sheet1[[#This Row],[NPDES ID2]],Combined_Sheet__Major_Only___2[[NPDES ID2]:[ECHO BFR]],29,FALSE)</f>
        <v>-</v>
      </c>
      <c r="BA1215">
        <f>VLOOKUP(Sheet1[[#This Row],[NPDES ID2]],Combined_Sheet__Major_Only___2[[NPDES ID2]:[ECHO BFR]],17,FALSE)</f>
        <v>39.601959999999998</v>
      </c>
      <c r="BB1215">
        <f>VLOOKUP(Sheet1[[#This Row],[NPDES ID2]],Combined_Sheet__Major_Only___2[[NPDES ID2]:[ECHO BFR]],18,FALSE)</f>
        <v>-106.01152999999999</v>
      </c>
      <c r="BC1215" t="str">
        <f>IF(ISNUMBER(SEARCH("aerobic",$AW1215)),"aerobic","")</f>
        <v>aerobic</v>
      </c>
      <c r="BD1215" t="str">
        <f>IF(ISNUMBER(SEARCH("anaer",$AW1215)),"anaer","")</f>
        <v/>
      </c>
      <c r="BE1215" t="str">
        <f>IF(ISNUMBER(SEARCH("thickening",$AZ1215)),"thickening","")</f>
        <v/>
      </c>
      <c r="BF1215" s="2" t="str">
        <f>IF(ISNUMBER(SEARCH("airDry",$AW1215)),"airDry","")</f>
        <v/>
      </c>
      <c r="BG1215" s="2" t="str">
        <f>IF(ISNUMBER(SEARCH("heatDry",$AY1215)),"heatDry","")</f>
        <v/>
      </c>
      <c r="BH1215" s="2" t="str">
        <f>IF(AND(ISNUMBER(SEARCH("aerobic",$AW1215)),ISNUMBER(SEARCH("anaer",$AW1215))),"Combined Aer and Anaer.","")</f>
        <v/>
      </c>
    </row>
    <row r="1216" spans="1:60" x14ac:dyDescent="0.25">
      <c r="A1216" s="4">
        <v>1552</v>
      </c>
      <c r="B1216" t="s">
        <v>7301</v>
      </c>
      <c r="C1216">
        <v>91.96</v>
      </c>
      <c r="D1216">
        <v>1262.3399231671231</v>
      </c>
      <c r="E1216">
        <v>1261.7567102630269</v>
      </c>
      <c r="F1216">
        <v>888.80469633162159</v>
      </c>
      <c r="G1216">
        <v>1662.451890377474</v>
      </c>
      <c r="H1216">
        <v>-126.6884753704902</v>
      </c>
      <c r="I1216">
        <v>-129.1222985878654</v>
      </c>
      <c r="J1216">
        <v>-145.60869872537469</v>
      </c>
      <c r="K1216">
        <v>-103.6965363755175</v>
      </c>
      <c r="L1216">
        <v>55.699959837631383</v>
      </c>
      <c r="M1216">
        <v>55.396784348694247</v>
      </c>
      <c r="N1216">
        <v>54.393080379129152</v>
      </c>
      <c r="O1216">
        <v>57.82985347536809</v>
      </c>
      <c r="P1216">
        <v>2.161468822515725</v>
      </c>
      <c r="Q1216">
        <v>2.181506009671125</v>
      </c>
      <c r="R1216">
        <v>1.8127584732711099</v>
      </c>
      <c r="S1216">
        <v>2.4663427564325389</v>
      </c>
      <c r="T1216">
        <v>297754.11009321013</v>
      </c>
      <c r="U1216">
        <v>297753.89044619841</v>
      </c>
      <c r="V1216">
        <v>297557.17517323251</v>
      </c>
      <c r="W1216">
        <v>297952.40617630002</v>
      </c>
      <c r="X1216">
        <v>22130.3414948807</v>
      </c>
      <c r="Y1216">
        <v>22240.53444375917</v>
      </c>
      <c r="Z1216">
        <v>21320.22035583849</v>
      </c>
      <c r="AA1216">
        <v>22652.617485788229</v>
      </c>
      <c r="AB1216">
        <v>4352.8031880165609</v>
      </c>
      <c r="AC1216">
        <v>4289.3876055174896</v>
      </c>
      <c r="AD1216">
        <v>3631.5951753667332</v>
      </c>
      <c r="AE1216">
        <v>5187.1527864931904</v>
      </c>
      <c r="AF1216">
        <v>59.35920426333707</v>
      </c>
      <c r="AG1216">
        <v>59.035796139859947</v>
      </c>
      <c r="AH1216">
        <v>57.967121639222718</v>
      </c>
      <c r="AI1216">
        <v>61.628781700339331</v>
      </c>
      <c r="AJ1216">
        <v>0.50164521440959087</v>
      </c>
      <c r="AK1216">
        <v>0.50164524156483625</v>
      </c>
      <c r="AL1216">
        <v>0.50163898452539479</v>
      </c>
      <c r="AM1216">
        <v>0.50165140834307453</v>
      </c>
      <c r="AN1216">
        <v>0.99140253229556452</v>
      </c>
      <c r="AO1216">
        <v>0.9914025322955643</v>
      </c>
      <c r="AP1216">
        <v>0.9914025322955643</v>
      </c>
      <c r="AQ1216">
        <v>0.9914025322955643</v>
      </c>
      <c r="AR1216">
        <v>12.23929676961785</v>
      </c>
      <c r="AS1216">
        <v>12.239296769617861</v>
      </c>
      <c r="AT1216">
        <v>12.239296769617861</v>
      </c>
      <c r="AU1216">
        <v>12.239296769617861</v>
      </c>
      <c r="AV1216" t="str">
        <f>VLOOKUP(Sheet1[[#This Row],[NPDES ID2]],Combined_Sheet__Major_Only___2[[NPDES ID2]:[ECHO BFR]],3,FALSE)</f>
        <v>TX</v>
      </c>
      <c r="AW1216" t="s">
        <v>41</v>
      </c>
      <c r="AX1216" t="str">
        <f>VLOOKUP(Sheet1[[#This Row],[NPDES ID2]],Combined_Sheet__Major_Only___2[[NPDES ID2]:[ECHO BFR]],27,FALSE)</f>
        <v>-</v>
      </c>
      <c r="AY1216" t="str">
        <f>VLOOKUP(Sheet1[[#This Row],[NPDES ID2]],Combined_Sheet__Major_Only___2[[NPDES ID2]:[ECHO BFR]],28,FALSE)</f>
        <v>-</v>
      </c>
      <c r="AZ1216" t="str">
        <f>VLOOKUP(Sheet1[[#This Row],[NPDES ID2]],Combined_Sheet__Major_Only___2[[NPDES ID2]:[ECHO BFR]],29,FALSE)</f>
        <v>-</v>
      </c>
      <c r="BA1216">
        <f>VLOOKUP(Sheet1[[#This Row],[NPDES ID2]],Combined_Sheet__Major_Only___2[[NPDES ID2]:[ECHO BFR]],17,FALSE)</f>
        <v>30.856583000000001</v>
      </c>
      <c r="BB1216">
        <f>VLOOKUP(Sheet1[[#This Row],[NPDES ID2]],Combined_Sheet__Major_Only___2[[NPDES ID2]:[ECHO BFR]],18,FALSE)</f>
        <v>-96.602277999999998</v>
      </c>
      <c r="BC1216" t="str">
        <f>IF(ISNUMBER(SEARCH("aerobic",$AW1216)),"aerobic","")</f>
        <v>aerobic</v>
      </c>
      <c r="BD1216" t="str">
        <f>IF(ISNUMBER(SEARCH("anaer",$AW1216)),"anaer","")</f>
        <v/>
      </c>
      <c r="BE1216" t="str">
        <f>IF(ISNUMBER(SEARCH("thickening",$AZ1216)),"thickening","")</f>
        <v/>
      </c>
      <c r="BF1216" s="2" t="str">
        <f>IF(ISNUMBER(SEARCH("airDry",$AW1216)),"airDry","")</f>
        <v/>
      </c>
      <c r="BG1216" s="2" t="str">
        <f>IF(ISNUMBER(SEARCH("heatDry",$AY1216)),"heatDry","")</f>
        <v/>
      </c>
      <c r="BH1216" s="2" t="str">
        <f>IF(AND(ISNUMBER(SEARCH("aerobic",$AW1216)),ISNUMBER(SEARCH("anaer",$AW1216))),"Combined Aer and Anaer.","")</f>
        <v/>
      </c>
    </row>
    <row r="1217" spans="1:60" x14ac:dyDescent="0.25">
      <c r="A1217" s="4">
        <v>1413</v>
      </c>
      <c r="B1217" t="s">
        <v>6689</v>
      </c>
      <c r="C1217">
        <v>134.53</v>
      </c>
      <c r="D1217">
        <v>851.19286393154334</v>
      </c>
      <c r="E1217">
        <v>850.61427412997864</v>
      </c>
      <c r="F1217">
        <v>608.53723393893029</v>
      </c>
      <c r="G1217">
        <v>1111.5349578563089</v>
      </c>
      <c r="H1217">
        <v>-118.2960774852227</v>
      </c>
      <c r="I1217">
        <v>-120.6020721099982</v>
      </c>
      <c r="J1217">
        <v>-136.2474473397034</v>
      </c>
      <c r="K1217">
        <v>-94.897521497520742</v>
      </c>
      <c r="L1217">
        <v>86.833930357824272</v>
      </c>
      <c r="M1217">
        <v>86.432821625254263</v>
      </c>
      <c r="N1217">
        <v>85.104468287174313</v>
      </c>
      <c r="O1217">
        <v>89.652385096564998</v>
      </c>
      <c r="P1217">
        <v>3.1509725214429638</v>
      </c>
      <c r="Q1217">
        <v>3.184881213045712</v>
      </c>
      <c r="R1217">
        <v>2.6207099742034901</v>
      </c>
      <c r="S1217">
        <v>3.5920059276758241</v>
      </c>
      <c r="T1217">
        <v>302029.32523729699</v>
      </c>
      <c r="U1217">
        <v>302029.10245590348</v>
      </c>
      <c r="V1217">
        <v>301829.58003902697</v>
      </c>
      <c r="W1217">
        <v>302230.45102259453</v>
      </c>
      <c r="X1217">
        <v>21062.827648880939</v>
      </c>
      <c r="Y1217">
        <v>21151.660954532021</v>
      </c>
      <c r="Z1217">
        <v>20407.669618740041</v>
      </c>
      <c r="AA1217">
        <v>21484.41519898568</v>
      </c>
      <c r="AB1217">
        <v>3629.1771896733671</v>
      </c>
      <c r="AC1217">
        <v>3593.3775283028849</v>
      </c>
      <c r="AD1217">
        <v>3094.5968584946731</v>
      </c>
      <c r="AE1217">
        <v>4244.3826299706052</v>
      </c>
      <c r="AF1217">
        <v>63.256496494439908</v>
      </c>
      <c r="AG1217">
        <v>62.963814158475763</v>
      </c>
      <c r="AH1217">
        <v>61.997628711242093</v>
      </c>
      <c r="AI1217">
        <v>65.309307711973503</v>
      </c>
      <c r="AJ1217">
        <v>0.54922047884487435</v>
      </c>
      <c r="AK1217">
        <v>0.5492205216021524</v>
      </c>
      <c r="AL1217">
        <v>0.54921066443263233</v>
      </c>
      <c r="AM1217">
        <v>0.54923023668223148</v>
      </c>
      <c r="AN1217">
        <v>0.99152274948326624</v>
      </c>
      <c r="AO1217">
        <v>0.99152274948326613</v>
      </c>
      <c r="AP1217">
        <v>0.99152274948326613</v>
      </c>
      <c r="AQ1217">
        <v>0.99152274948326613</v>
      </c>
      <c r="AR1217">
        <v>14.06214227895925</v>
      </c>
      <c r="AS1217">
        <v>14.062142278959261</v>
      </c>
      <c r="AT1217">
        <v>14.062142278959261</v>
      </c>
      <c r="AU1217">
        <v>14.062142278959261</v>
      </c>
      <c r="AV1217" t="str">
        <f>VLOOKUP(Sheet1[[#This Row],[NPDES ID2]],Combined_Sheet__Major_Only___2[[NPDES ID2]:[ECHO BFR]],3,FALSE)</f>
        <v>MO</v>
      </c>
      <c r="AW1217" t="s">
        <v>41</v>
      </c>
      <c r="AX1217" t="str">
        <f>VLOOKUP(Sheet1[[#This Row],[NPDES ID2]],Combined_Sheet__Major_Only___2[[NPDES ID2]:[ECHO BFR]],27,FALSE)</f>
        <v>tempSludgeStore</v>
      </c>
      <c r="AY1217" t="str">
        <f>VLOOKUP(Sheet1[[#This Row],[NPDES ID2]],Combined_Sheet__Major_Only___2[[NPDES ID2]:[ECHO BFR]],28,FALSE)</f>
        <v>-</v>
      </c>
      <c r="AZ1217" t="str">
        <f>VLOOKUP(Sheet1[[#This Row],[NPDES ID2]],Combined_Sheet__Major_Only___2[[NPDES ID2]:[ECHO BFR]],29,FALSE)</f>
        <v>-</v>
      </c>
      <c r="BA1217">
        <f>VLOOKUP(Sheet1[[#This Row],[NPDES ID2]],Combined_Sheet__Major_Only___2[[NPDES ID2]:[ECHO BFR]],17,FALSE)</f>
        <v>38.210833000000001</v>
      </c>
      <c r="BB1217">
        <f>VLOOKUP(Sheet1[[#This Row],[NPDES ID2]],Combined_Sheet__Major_Only___2[[NPDES ID2]:[ECHO BFR]],18,FALSE)</f>
        <v>-90.381621999999993</v>
      </c>
      <c r="BC1217" t="str">
        <f>IF(ISNUMBER(SEARCH("aerobic",$AW1217)),"aerobic","")</f>
        <v>aerobic</v>
      </c>
      <c r="BD1217" t="str">
        <f>IF(ISNUMBER(SEARCH("anaer",$AW1217)),"anaer","")</f>
        <v/>
      </c>
      <c r="BE1217" t="str">
        <f>IF(ISNUMBER(SEARCH("thickening",$AZ1217)),"thickening","")</f>
        <v/>
      </c>
      <c r="BF1217" s="3" t="str">
        <f>IF(ISNUMBER(SEARCH("airDry",$AW1217)),"airDry","")</f>
        <v/>
      </c>
      <c r="BG1217" s="3" t="str">
        <f>IF(ISNUMBER(SEARCH("heatDry",$AY1217)),"heatDry","")</f>
        <v/>
      </c>
      <c r="BH1217" s="3" t="str">
        <f>IF(AND(ISNUMBER(SEARCH("aerobic",$AW1217)),ISNUMBER(SEARCH("anaer",$AW1217))),"Combined Aer and Anaer.","")</f>
        <v/>
      </c>
    </row>
    <row r="1218" spans="1:60" x14ac:dyDescent="0.25">
      <c r="A1218" s="4">
        <v>1592</v>
      </c>
      <c r="B1218" t="s">
        <v>7486</v>
      </c>
      <c r="C1218">
        <v>81.63</v>
      </c>
      <c r="D1218">
        <v>1320.689270845849</v>
      </c>
      <c r="E1218">
        <v>1320.03019909049</v>
      </c>
      <c r="F1218">
        <v>926.8466765237248</v>
      </c>
      <c r="G1218">
        <v>1739.9770650095729</v>
      </c>
      <c r="H1218">
        <v>-118.50822557985551</v>
      </c>
      <c r="I1218">
        <v>-120.8094278883156</v>
      </c>
      <c r="J1218">
        <v>-136.49115695677369</v>
      </c>
      <c r="K1218">
        <v>-95.079832298795452</v>
      </c>
      <c r="L1218">
        <v>52.61984541037377</v>
      </c>
      <c r="M1218">
        <v>52.375865464829943</v>
      </c>
      <c r="N1218">
        <v>51.568140357398683</v>
      </c>
      <c r="O1218">
        <v>54.333868426333623</v>
      </c>
      <c r="P1218">
        <v>1.9121052939581491</v>
      </c>
      <c r="Q1218">
        <v>1.932400751238363</v>
      </c>
      <c r="R1218">
        <v>1.5906027350387111</v>
      </c>
      <c r="S1218">
        <v>2.179874428811539</v>
      </c>
      <c r="T1218">
        <v>304351.94779846288</v>
      </c>
      <c r="U1218">
        <v>304351.72331423452</v>
      </c>
      <c r="V1218">
        <v>304150.67584293161</v>
      </c>
      <c r="W1218">
        <v>304554.61089357227</v>
      </c>
      <c r="X1218">
        <v>21252.747871616091</v>
      </c>
      <c r="Y1218">
        <v>21342.731922833631</v>
      </c>
      <c r="Z1218">
        <v>20589.331752799211</v>
      </c>
      <c r="AA1218">
        <v>21679.636966528618</v>
      </c>
      <c r="AB1218">
        <v>4287.7774356868022</v>
      </c>
      <c r="AC1218">
        <v>4229.4088032678628</v>
      </c>
      <c r="AD1218">
        <v>3559.494061131812</v>
      </c>
      <c r="AE1218">
        <v>5150.7446803901867</v>
      </c>
      <c r="AF1218">
        <v>63.172968818762129</v>
      </c>
      <c r="AG1218">
        <v>62.879756950578823</v>
      </c>
      <c r="AH1218">
        <v>61.910964609194913</v>
      </c>
      <c r="AI1218">
        <v>65.23051773284449</v>
      </c>
      <c r="AJ1218">
        <v>0.54820016990656906</v>
      </c>
      <c r="AK1218">
        <v>0.54820019648134699</v>
      </c>
      <c r="AL1218">
        <v>0.5481940739540847</v>
      </c>
      <c r="AM1218">
        <v>0.54820623067218766</v>
      </c>
      <c r="AN1218">
        <v>0.99158666186763567</v>
      </c>
      <c r="AO1218">
        <v>0.99158666186763567</v>
      </c>
      <c r="AP1218">
        <v>0.99158666186763567</v>
      </c>
      <c r="AQ1218">
        <v>0.99158666186763567</v>
      </c>
      <c r="AR1218">
        <v>12.84587123811056</v>
      </c>
      <c r="AS1218">
        <v>12.84587123811056</v>
      </c>
      <c r="AT1218">
        <v>12.84587123811056</v>
      </c>
      <c r="AU1218">
        <v>12.84587123811056</v>
      </c>
      <c r="AV1218" t="str">
        <f>VLOOKUP(Sheet1[[#This Row],[NPDES ID2]],Combined_Sheet__Major_Only___2[[NPDES ID2]:[ECHO BFR]],3,FALSE)</f>
        <v>TX</v>
      </c>
      <c r="AW1218" t="s">
        <v>41</v>
      </c>
      <c r="AX1218" t="str">
        <f>VLOOKUP(Sheet1[[#This Row],[NPDES ID2]],Combined_Sheet__Major_Only___2[[NPDES ID2]:[ECHO BFR]],27,FALSE)</f>
        <v>-</v>
      </c>
      <c r="AY1218" t="str">
        <f>VLOOKUP(Sheet1[[#This Row],[NPDES ID2]],Combined_Sheet__Major_Only___2[[NPDES ID2]:[ECHO BFR]],28,FALSE)</f>
        <v>-</v>
      </c>
      <c r="AZ1218" t="str">
        <f>VLOOKUP(Sheet1[[#This Row],[NPDES ID2]],Combined_Sheet__Major_Only___2[[NPDES ID2]:[ECHO BFR]],29,FALSE)</f>
        <v>-</v>
      </c>
      <c r="BA1218">
        <f>VLOOKUP(Sheet1[[#This Row],[NPDES ID2]],Combined_Sheet__Major_Only___2[[NPDES ID2]:[ECHO BFR]],17,FALSE)</f>
        <v>29.738527999999999</v>
      </c>
      <c r="BB1218">
        <f>VLOOKUP(Sheet1[[#This Row],[NPDES ID2]],Combined_Sheet__Major_Only___2[[NPDES ID2]:[ECHO BFR]],18,FALSE)</f>
        <v>-95.828833000000003</v>
      </c>
      <c r="BC1218" t="str">
        <f>IF(ISNUMBER(SEARCH("aerobic",$AW1218)),"aerobic","")</f>
        <v>aerobic</v>
      </c>
      <c r="BD1218" t="str">
        <f>IF(ISNUMBER(SEARCH("anaer",$AW1218)),"anaer","")</f>
        <v/>
      </c>
      <c r="BE1218" t="str">
        <f>IF(ISNUMBER(SEARCH("thickening",$AZ1218)),"thickening","")</f>
        <v/>
      </c>
      <c r="BF1218" s="2" t="str">
        <f>IF(ISNUMBER(SEARCH("airDry",$AW1218)),"airDry","")</f>
        <v/>
      </c>
      <c r="BG1218" s="2" t="str">
        <f>IF(ISNUMBER(SEARCH("heatDry",$AY1218)),"heatDry","")</f>
        <v/>
      </c>
      <c r="BH1218" s="2" t="str">
        <f>IF(AND(ISNUMBER(SEARCH("aerobic",$AW1218)),ISNUMBER(SEARCH("anaer",$AW1218))),"Combined Aer and Anaer.","")</f>
        <v/>
      </c>
    </row>
    <row r="1219" spans="1:60" x14ac:dyDescent="0.25">
      <c r="A1219" s="4">
        <v>1347</v>
      </c>
      <c r="B1219" t="s">
        <v>6400</v>
      </c>
      <c r="C1219">
        <v>162.88</v>
      </c>
      <c r="D1219">
        <v>746.30442165584691</v>
      </c>
      <c r="E1219">
        <v>744.65034033257916</v>
      </c>
      <c r="F1219">
        <v>539.02204236261605</v>
      </c>
      <c r="G1219">
        <v>972.71809012120957</v>
      </c>
      <c r="H1219">
        <v>-121.3952907207527</v>
      </c>
      <c r="I1219">
        <v>-123.8003774732518</v>
      </c>
      <c r="J1219">
        <v>-139.70887523236249</v>
      </c>
      <c r="K1219">
        <v>-98.187065217257057</v>
      </c>
      <c r="L1219">
        <v>102.6115694392708</v>
      </c>
      <c r="M1219">
        <v>102.1060259265044</v>
      </c>
      <c r="N1219">
        <v>100.43154357972089</v>
      </c>
      <c r="O1219">
        <v>106.16420318744819</v>
      </c>
      <c r="P1219">
        <v>3.8202400289805372</v>
      </c>
      <c r="Q1219">
        <v>3.851262257272674</v>
      </c>
      <c r="R1219">
        <v>3.1877283508472849</v>
      </c>
      <c r="S1219">
        <v>4.3593510723979314</v>
      </c>
      <c r="T1219">
        <v>306075.73794341157</v>
      </c>
      <c r="U1219">
        <v>306075.5121953832</v>
      </c>
      <c r="V1219">
        <v>305873.33286829141</v>
      </c>
      <c r="W1219">
        <v>306279.54198993818</v>
      </c>
      <c r="X1219">
        <v>21870.333833739271</v>
      </c>
      <c r="Y1219">
        <v>21969.01507803729</v>
      </c>
      <c r="Z1219">
        <v>21144.896083062871</v>
      </c>
      <c r="AA1219">
        <v>22337.43529583322</v>
      </c>
      <c r="AB1219">
        <v>3976.2981544869049</v>
      </c>
      <c r="AC1219">
        <v>3930.2661526037409</v>
      </c>
      <c r="AD1219">
        <v>3359.457333463637</v>
      </c>
      <c r="AE1219">
        <v>4685.3652310580219</v>
      </c>
      <c r="AF1219">
        <v>61.739836422925379</v>
      </c>
      <c r="AG1219">
        <v>61.435073559272936</v>
      </c>
      <c r="AH1219">
        <v>60.429361257525322</v>
      </c>
      <c r="AI1219">
        <v>63.876957502574029</v>
      </c>
      <c r="AJ1219">
        <v>0.53069853030642089</v>
      </c>
      <c r="AK1219">
        <v>0.53069858146528148</v>
      </c>
      <c r="AL1219">
        <v>0.53068678258432533</v>
      </c>
      <c r="AM1219">
        <v>0.53071021036629495</v>
      </c>
      <c r="AN1219">
        <v>0.99163347641142996</v>
      </c>
      <c r="AO1219">
        <v>0.99163347641142963</v>
      </c>
      <c r="AP1219">
        <v>0.99163347641142963</v>
      </c>
      <c r="AQ1219">
        <v>0.99163347641142963</v>
      </c>
      <c r="AR1219">
        <v>13.304881357488229</v>
      </c>
      <c r="AS1219">
        <v>13.304881357488229</v>
      </c>
      <c r="AT1219">
        <v>13.304881357488229</v>
      </c>
      <c r="AU1219">
        <v>13.304881357488229</v>
      </c>
      <c r="AV1219" t="str">
        <f>VLOOKUP(Sheet1[[#This Row],[NPDES ID2]],Combined_Sheet__Major_Only___2[[NPDES ID2]:[ECHO BFR]],3,FALSE)</f>
        <v>TX</v>
      </c>
      <c r="AW1219" t="s">
        <v>41</v>
      </c>
      <c r="AX1219" t="str">
        <f>VLOOKUP(Sheet1[[#This Row],[NPDES ID2]],Combined_Sheet__Major_Only___2[[NPDES ID2]:[ECHO BFR]],27,FALSE)</f>
        <v>-</v>
      </c>
      <c r="AY1219" t="str">
        <f>VLOOKUP(Sheet1[[#This Row],[NPDES ID2]],Combined_Sheet__Major_Only___2[[NPDES ID2]:[ECHO BFR]],28,FALSE)</f>
        <v>-</v>
      </c>
      <c r="AZ1219" t="str">
        <f>VLOOKUP(Sheet1[[#This Row],[NPDES ID2]],Combined_Sheet__Major_Only___2[[NPDES ID2]:[ECHO BFR]],29,FALSE)</f>
        <v>-</v>
      </c>
      <c r="BA1219">
        <f>VLOOKUP(Sheet1[[#This Row],[NPDES ID2]],Combined_Sheet__Major_Only___2[[NPDES ID2]:[ECHO BFR]],17,FALSE)</f>
        <v>29.689944000000001</v>
      </c>
      <c r="BB1219">
        <f>VLOOKUP(Sheet1[[#This Row],[NPDES ID2]],Combined_Sheet__Major_Only___2[[NPDES ID2]:[ECHO BFR]],18,FALSE)</f>
        <v>-95.723832999999999</v>
      </c>
      <c r="BC1219" t="str">
        <f>IF(ISNUMBER(SEARCH("aerobic",$AW1219)),"aerobic","")</f>
        <v>aerobic</v>
      </c>
      <c r="BD1219" t="str">
        <f>IF(ISNUMBER(SEARCH("anaer",$AW1219)),"anaer","")</f>
        <v/>
      </c>
      <c r="BE1219" t="str">
        <f>IF(ISNUMBER(SEARCH("thickening",$AZ1219)),"thickening","")</f>
        <v/>
      </c>
      <c r="BF1219" s="3" t="str">
        <f>IF(ISNUMBER(SEARCH("airDry",$AW1219)),"airDry","")</f>
        <v/>
      </c>
      <c r="BG1219" s="3" t="str">
        <f>IF(ISNUMBER(SEARCH("heatDry",$AY1219)),"heatDry","")</f>
        <v/>
      </c>
      <c r="BH1219" s="3" t="str">
        <f>IF(AND(ISNUMBER(SEARCH("aerobic",$AW1219)),ISNUMBER(SEARCH("anaer",$AW1219))),"Combined Aer and Anaer.","")</f>
        <v/>
      </c>
    </row>
    <row r="1220" spans="1:60" x14ac:dyDescent="0.25">
      <c r="A1220" s="4">
        <v>1778</v>
      </c>
      <c r="B1220" t="s">
        <v>8320</v>
      </c>
      <c r="C1220">
        <v>12.37</v>
      </c>
      <c r="D1220">
        <v>8241.5871146727604</v>
      </c>
      <c r="E1220">
        <v>8208.7730213931663</v>
      </c>
      <c r="F1220">
        <v>5659.9541576668626</v>
      </c>
      <c r="G1220">
        <v>10945.907578624019</v>
      </c>
      <c r="H1220">
        <v>-120.38937957377379</v>
      </c>
      <c r="I1220">
        <v>-122.73440537797821</v>
      </c>
      <c r="J1220">
        <v>-138.60363339533049</v>
      </c>
      <c r="K1220">
        <v>-97.001055220907475</v>
      </c>
      <c r="L1220">
        <v>7.8619537576667344</v>
      </c>
      <c r="M1220">
        <v>7.8240851047454303</v>
      </c>
      <c r="N1220">
        <v>7.6987736555448079</v>
      </c>
      <c r="O1220">
        <v>8.127916974755113</v>
      </c>
      <c r="P1220">
        <v>0.28999322764467822</v>
      </c>
      <c r="Q1220">
        <v>0.29261406396446671</v>
      </c>
      <c r="R1220">
        <v>0.24169223687369981</v>
      </c>
      <c r="S1220">
        <v>0.33084721165766823</v>
      </c>
      <c r="T1220">
        <v>307102.44899608247</v>
      </c>
      <c r="U1220">
        <v>307102.22249531909</v>
      </c>
      <c r="V1220">
        <v>306899.36902070913</v>
      </c>
      <c r="W1220">
        <v>307306.93260759831</v>
      </c>
      <c r="X1220">
        <v>21750.59582599617</v>
      </c>
      <c r="Y1220">
        <v>21846.43303269269</v>
      </c>
      <c r="Z1220">
        <v>21045.57067982401</v>
      </c>
      <c r="AA1220">
        <v>22204.372862119759</v>
      </c>
      <c r="AB1220">
        <v>3647.833021292698</v>
      </c>
      <c r="AC1220">
        <v>3612.5265042344981</v>
      </c>
      <c r="AD1220">
        <v>3122.5130037917738</v>
      </c>
      <c r="AE1220">
        <v>4245.4609867653853</v>
      </c>
      <c r="AF1220">
        <v>62.28560341986956</v>
      </c>
      <c r="AG1220">
        <v>61.985548088685121</v>
      </c>
      <c r="AH1220">
        <v>60.992916307316001</v>
      </c>
      <c r="AI1220">
        <v>64.392638696901827</v>
      </c>
      <c r="AJ1220">
        <v>0.53736253150930702</v>
      </c>
      <c r="AK1220">
        <v>0.53736253541598744</v>
      </c>
      <c r="AL1220">
        <v>0.53736163617607491</v>
      </c>
      <c r="AM1220">
        <v>0.53736342166487072</v>
      </c>
      <c r="AN1220">
        <v>0.99166111299691462</v>
      </c>
      <c r="AO1220">
        <v>0.99166111299691484</v>
      </c>
      <c r="AP1220">
        <v>0.99166111299691484</v>
      </c>
      <c r="AQ1220">
        <v>0.99166111299691484</v>
      </c>
      <c r="AR1220">
        <v>14.06812576693074</v>
      </c>
      <c r="AS1220">
        <v>14.06812576693074</v>
      </c>
      <c r="AT1220">
        <v>14.06812576693074</v>
      </c>
      <c r="AU1220">
        <v>14.06812576693074</v>
      </c>
      <c r="AV1220" t="str">
        <f>VLOOKUP(Sheet1[[#This Row],[NPDES ID2]],Combined_Sheet__Major_Only___2[[NPDES ID2]:[ECHO BFR]],3,FALSE)</f>
        <v>NC</v>
      </c>
      <c r="AW1220" t="s">
        <v>41</v>
      </c>
      <c r="AX1220" t="str">
        <f>VLOOKUP(Sheet1[[#This Row],[NPDES ID2]],Combined_Sheet__Major_Only___2[[NPDES ID2]:[ECHO BFR]],27,FALSE)</f>
        <v>other</v>
      </c>
      <c r="AY1220" t="str">
        <f>VLOOKUP(Sheet1[[#This Row],[NPDES ID2]],Combined_Sheet__Major_Only___2[[NPDES ID2]:[ECHO BFR]],28,FALSE)</f>
        <v>-</v>
      </c>
      <c r="AZ1220" t="str">
        <f>VLOOKUP(Sheet1[[#This Row],[NPDES ID2]],Combined_Sheet__Major_Only___2[[NPDES ID2]:[ECHO BFR]],29,FALSE)</f>
        <v>preliminaryOps</v>
      </c>
      <c r="BA1220">
        <f>VLOOKUP(Sheet1[[#This Row],[NPDES ID2]],Combined_Sheet__Major_Only___2[[NPDES ID2]:[ECHO BFR]],17,FALSE)</f>
        <v>34.880634000000001</v>
      </c>
      <c r="BB1220">
        <f>VLOOKUP(Sheet1[[#This Row],[NPDES ID2]],Combined_Sheet__Major_Only___2[[NPDES ID2]:[ECHO BFR]],18,FALSE)</f>
        <v>-77.531378000000004</v>
      </c>
      <c r="BC1220" t="str">
        <f>IF(ISNUMBER(SEARCH("aerobic",$AW1220)),"aerobic","")</f>
        <v>aerobic</v>
      </c>
      <c r="BD1220" t="str">
        <f>IF(ISNUMBER(SEARCH("anaer",$AW1220)),"anaer","")</f>
        <v/>
      </c>
      <c r="BE1220" t="str">
        <f>IF(ISNUMBER(SEARCH("thickening",$AZ1220)),"thickening","")</f>
        <v/>
      </c>
      <c r="BF1220" s="2" t="str">
        <f>IF(ISNUMBER(SEARCH("airDry",$AW1220)),"airDry","")</f>
        <v/>
      </c>
      <c r="BG1220" s="2" t="str">
        <f>IF(ISNUMBER(SEARCH("heatDry",$AY1220)),"heatDry","")</f>
        <v/>
      </c>
      <c r="BH1220" s="2" t="str">
        <f>IF(AND(ISNUMBER(SEARCH("aerobic",$AW1220)),ISNUMBER(SEARCH("anaer",$AW1220))),"Combined Aer and Anaer.","")</f>
        <v/>
      </c>
    </row>
    <row r="1221" spans="1:60" x14ac:dyDescent="0.25">
      <c r="A1221" s="4">
        <v>1689</v>
      </c>
      <c r="B1221" t="s">
        <v>7922</v>
      </c>
      <c r="C1221">
        <v>49.5</v>
      </c>
      <c r="D1221">
        <v>2081.3214922511861</v>
      </c>
      <c r="E1221">
        <v>2080.7094612149172</v>
      </c>
      <c r="F1221">
        <v>1445.4337584179721</v>
      </c>
      <c r="G1221">
        <v>2752.2052161764232</v>
      </c>
      <c r="H1221">
        <v>-117.11751479148749</v>
      </c>
      <c r="I1221">
        <v>-119.4208503587939</v>
      </c>
      <c r="J1221">
        <v>-135.0351052681311</v>
      </c>
      <c r="K1221">
        <v>-93.589694259876055</v>
      </c>
      <c r="L1221">
        <v>32.267402650297242</v>
      </c>
      <c r="M1221">
        <v>32.122280103723263</v>
      </c>
      <c r="N1221">
        <v>31.64193212738579</v>
      </c>
      <c r="O1221">
        <v>33.286800318527668</v>
      </c>
      <c r="P1221">
        <v>1.158739541329461</v>
      </c>
      <c r="Q1221">
        <v>1.1725034315816709</v>
      </c>
      <c r="R1221">
        <v>0.96242862697284803</v>
      </c>
      <c r="S1221">
        <v>1.3202093964513679</v>
      </c>
      <c r="T1221">
        <v>312072.65188324067</v>
      </c>
      <c r="U1221">
        <v>312072.42173856398</v>
      </c>
      <c r="V1221">
        <v>311866.30478497111</v>
      </c>
      <c r="W1221">
        <v>312280.42519915907</v>
      </c>
      <c r="X1221">
        <v>21549.054211842969</v>
      </c>
      <c r="Y1221">
        <v>21637.404983363482</v>
      </c>
      <c r="Z1221">
        <v>20896.60876400063</v>
      </c>
      <c r="AA1221">
        <v>21968.777909057852</v>
      </c>
      <c r="AB1221">
        <v>3769.9167410056598</v>
      </c>
      <c r="AC1221">
        <v>3732.3966488690212</v>
      </c>
      <c r="AD1221">
        <v>3207.5502454963712</v>
      </c>
      <c r="AE1221">
        <v>4421.5886912896513</v>
      </c>
      <c r="AF1221">
        <v>63.883424868517949</v>
      </c>
      <c r="AG1221">
        <v>63.595924505152851</v>
      </c>
      <c r="AH1221">
        <v>62.645494206010788</v>
      </c>
      <c r="AI1221">
        <v>65.901501465185589</v>
      </c>
      <c r="AJ1221">
        <v>0.55687944360296726</v>
      </c>
      <c r="AK1221">
        <v>0.55687946001498534</v>
      </c>
      <c r="AL1221">
        <v>0.55687568045276392</v>
      </c>
      <c r="AM1221">
        <v>0.55688318501290912</v>
      </c>
      <c r="AN1221">
        <v>0.99179235825361278</v>
      </c>
      <c r="AO1221">
        <v>0.99179235825361278</v>
      </c>
      <c r="AP1221">
        <v>0.99179235825361278</v>
      </c>
      <c r="AQ1221">
        <v>0.99179235825361278</v>
      </c>
      <c r="AR1221">
        <v>14.07598190572366</v>
      </c>
      <c r="AS1221">
        <v>14.075981905723649</v>
      </c>
      <c r="AT1221">
        <v>14.075981905723649</v>
      </c>
      <c r="AU1221">
        <v>14.075981905723649</v>
      </c>
      <c r="AV1221" t="str">
        <f>VLOOKUP(Sheet1[[#This Row],[NPDES ID2]],Combined_Sheet__Major_Only___2[[NPDES ID2]:[ECHO BFR]],3,FALSE)</f>
        <v>IL</v>
      </c>
      <c r="AW1221" t="s">
        <v>41</v>
      </c>
      <c r="AX1221" t="str">
        <f>VLOOKUP(Sheet1[[#This Row],[NPDES ID2]],Combined_Sheet__Major_Only___2[[NPDES ID2]:[ECHO BFR]],27,FALSE)</f>
        <v>-</v>
      </c>
      <c r="AY1221" t="str">
        <f>VLOOKUP(Sheet1[[#This Row],[NPDES ID2]],Combined_Sheet__Major_Only___2[[NPDES ID2]:[ECHO BFR]],28,FALSE)</f>
        <v>-</v>
      </c>
      <c r="AZ1221" t="str">
        <f>VLOOKUP(Sheet1[[#This Row],[NPDES ID2]],Combined_Sheet__Major_Only___2[[NPDES ID2]:[ECHO BFR]],29,FALSE)</f>
        <v>-</v>
      </c>
      <c r="BA1221">
        <f>VLOOKUP(Sheet1[[#This Row],[NPDES ID2]],Combined_Sheet__Major_Only___2[[NPDES ID2]:[ECHO BFR]],17,FALSE)</f>
        <v>41.588332999999999</v>
      </c>
      <c r="BB1221">
        <f>VLOOKUP(Sheet1[[#This Row],[NPDES ID2]],Combined_Sheet__Major_Only___2[[NPDES ID2]:[ECHO BFR]],18,FALSE)</f>
        <v>-87.924999999999997</v>
      </c>
      <c r="BC1221" t="str">
        <f>IF(ISNUMBER(SEARCH("aerobic",$AW1221)),"aerobic","")</f>
        <v>aerobic</v>
      </c>
      <c r="BD1221" t="str">
        <f>IF(ISNUMBER(SEARCH("anaer",$AW1221)),"anaer","")</f>
        <v/>
      </c>
      <c r="BE1221" t="str">
        <f>IF(ISNUMBER(SEARCH("thickening",$AZ1221)),"thickening","")</f>
        <v/>
      </c>
      <c r="BF1221" s="3" t="str">
        <f>IF(ISNUMBER(SEARCH("airDry",$AW1221)),"airDry","")</f>
        <v/>
      </c>
      <c r="BG1221" s="3" t="str">
        <f>IF(ISNUMBER(SEARCH("heatDry",$AY1221)),"heatDry","")</f>
        <v/>
      </c>
      <c r="BH1221" s="3" t="str">
        <f>IF(AND(ISNUMBER(SEARCH("aerobic",$AW1221)),ISNUMBER(SEARCH("anaer",$AW1221))),"Combined Aer and Anaer.","")</f>
        <v/>
      </c>
    </row>
    <row r="1222" spans="1:60" x14ac:dyDescent="0.25">
      <c r="A1222" s="4">
        <v>1707</v>
      </c>
      <c r="B1222" t="s">
        <v>8003</v>
      </c>
      <c r="C1222">
        <v>44.42</v>
      </c>
      <c r="D1222">
        <v>2237.798821496116</v>
      </c>
      <c r="E1222">
        <v>2235.949207034208</v>
      </c>
      <c r="F1222">
        <v>1551.7984354419921</v>
      </c>
      <c r="G1222">
        <v>2959.2643906440321</v>
      </c>
      <c r="H1222">
        <v>-113.3166163040385</v>
      </c>
      <c r="I1222">
        <v>-115.7093265424482</v>
      </c>
      <c r="J1222">
        <v>-131.60807796764169</v>
      </c>
      <c r="K1222">
        <v>-89.586540948427839</v>
      </c>
      <c r="L1222">
        <v>29.854983852080132</v>
      </c>
      <c r="M1222">
        <v>29.731878132774959</v>
      </c>
      <c r="N1222">
        <v>29.324410022424541</v>
      </c>
      <c r="O1222">
        <v>30.719719795101931</v>
      </c>
      <c r="P1222">
        <v>1.0379082254324501</v>
      </c>
      <c r="Q1222">
        <v>1.0514228001199271</v>
      </c>
      <c r="R1222">
        <v>0.85489876288683575</v>
      </c>
      <c r="S1222">
        <v>1.1888749428711189</v>
      </c>
      <c r="T1222">
        <v>314000.69359162869</v>
      </c>
      <c r="U1222">
        <v>314000.46203340462</v>
      </c>
      <c r="V1222">
        <v>313793.0791106479</v>
      </c>
      <c r="W1222">
        <v>314209.74305007898</v>
      </c>
      <c r="X1222">
        <v>21028.32842824213</v>
      </c>
      <c r="Y1222">
        <v>21106.925607456051</v>
      </c>
      <c r="Z1222">
        <v>20444.61069063779</v>
      </c>
      <c r="AA1222">
        <v>21403.70270218029</v>
      </c>
      <c r="AB1222">
        <v>4045.0975655624588</v>
      </c>
      <c r="AC1222">
        <v>3999.197740491004</v>
      </c>
      <c r="AD1222">
        <v>3390.053635554113</v>
      </c>
      <c r="AE1222">
        <v>4827.932199921539</v>
      </c>
      <c r="AF1222">
        <v>65.866920479534571</v>
      </c>
      <c r="AG1222">
        <v>65.59514826748439</v>
      </c>
      <c r="AH1222">
        <v>64.69671283526668</v>
      </c>
      <c r="AI1222">
        <v>67.774594957167622</v>
      </c>
      <c r="AJ1222">
        <v>0.58112106311004319</v>
      </c>
      <c r="AK1222">
        <v>0.58112107863660856</v>
      </c>
      <c r="AL1222">
        <v>0.58111750320377453</v>
      </c>
      <c r="AM1222">
        <v>0.58112460244765507</v>
      </c>
      <c r="AN1222">
        <v>0.99184216552201465</v>
      </c>
      <c r="AO1222">
        <v>0.99184216552201476</v>
      </c>
      <c r="AP1222">
        <v>0.99184216552201476</v>
      </c>
      <c r="AQ1222">
        <v>0.99184216552201476</v>
      </c>
      <c r="AR1222">
        <v>13.74985423133435</v>
      </c>
      <c r="AS1222">
        <v>13.749854231334339</v>
      </c>
      <c r="AT1222">
        <v>13.749854231334339</v>
      </c>
      <c r="AU1222">
        <v>13.749854231334339</v>
      </c>
      <c r="AV1222" t="str">
        <f>VLOOKUP(Sheet1[[#This Row],[NPDES ID2]],Combined_Sheet__Major_Only___2[[NPDES ID2]:[ECHO BFR]],3,FALSE)</f>
        <v>OR</v>
      </c>
      <c r="AW1222" t="s">
        <v>41</v>
      </c>
      <c r="AX1222" t="str">
        <f>VLOOKUP(Sheet1[[#This Row],[NPDES ID2]],Combined_Sheet__Major_Only___2[[NPDES ID2]:[ECHO BFR]],27,FALSE)</f>
        <v>-</v>
      </c>
      <c r="AY1222" t="str">
        <f>VLOOKUP(Sheet1[[#This Row],[NPDES ID2]],Combined_Sheet__Major_Only___2[[NPDES ID2]:[ECHO BFR]],28,FALSE)</f>
        <v>-</v>
      </c>
      <c r="AZ1222" t="str">
        <f>VLOOKUP(Sheet1[[#This Row],[NPDES ID2]],Combined_Sheet__Major_Only___2[[NPDES ID2]:[ECHO BFR]],29,FALSE)</f>
        <v>sludgeLagoon</v>
      </c>
      <c r="BA1222">
        <f>VLOOKUP(Sheet1[[#This Row],[NPDES ID2]],Combined_Sheet__Major_Only___2[[NPDES ID2]:[ECHO BFR]],17,FALSE)</f>
        <v>43.415362999999999</v>
      </c>
      <c r="BB1222">
        <f>VLOOKUP(Sheet1[[#This Row],[NPDES ID2]],Combined_Sheet__Major_Only___2[[NPDES ID2]:[ECHO BFR]],18,FALSE)</f>
        <v>-124.254255</v>
      </c>
      <c r="BC1222" t="str">
        <f>IF(ISNUMBER(SEARCH("aerobic",$AW1222)),"aerobic","")</f>
        <v>aerobic</v>
      </c>
      <c r="BD1222" t="str">
        <f>IF(ISNUMBER(SEARCH("anaer",$AW1222)),"anaer","")</f>
        <v/>
      </c>
      <c r="BE1222" t="str">
        <f>IF(ISNUMBER(SEARCH("thickening",$AZ1222)),"thickening","")</f>
        <v/>
      </c>
      <c r="BF1222" s="3" t="str">
        <f>IF(ISNUMBER(SEARCH("airDry",$AW1222)),"airDry","")</f>
        <v/>
      </c>
      <c r="BG1222" s="3" t="str">
        <f>IF(ISNUMBER(SEARCH("heatDry",$AY1222)),"heatDry","")</f>
        <v/>
      </c>
      <c r="BH1222" s="3" t="str">
        <f>IF(AND(ISNUMBER(SEARCH("aerobic",$AW1222)),ISNUMBER(SEARCH("anaer",$AW1222))),"Combined Aer and Anaer.","")</f>
        <v/>
      </c>
    </row>
    <row r="1223" spans="1:60" x14ac:dyDescent="0.25">
      <c r="A1223" s="4">
        <v>1506</v>
      </c>
      <c r="B1223" t="s">
        <v>7095</v>
      </c>
      <c r="C1223">
        <v>105.71</v>
      </c>
      <c r="D1223">
        <v>1061.5810407210199</v>
      </c>
      <c r="E1223">
        <v>1061.176182221154</v>
      </c>
      <c r="F1223">
        <v>751.1733302422715</v>
      </c>
      <c r="G1223">
        <v>1394.531208041981</v>
      </c>
      <c r="H1223">
        <v>-120.1280841021179</v>
      </c>
      <c r="I1223">
        <v>-122.4638990542751</v>
      </c>
      <c r="J1223">
        <v>-138.29985073108881</v>
      </c>
      <c r="K1223">
        <v>-96.805999609826586</v>
      </c>
      <c r="L1223">
        <v>67.276075150720544</v>
      </c>
      <c r="M1223">
        <v>66.953295692605423</v>
      </c>
      <c r="N1223">
        <v>65.884531929442872</v>
      </c>
      <c r="O1223">
        <v>69.543896319806336</v>
      </c>
      <c r="P1223">
        <v>2.47796109859889</v>
      </c>
      <c r="Q1223">
        <v>2.5007226561726692</v>
      </c>
      <c r="R1223">
        <v>2.0648823076281921</v>
      </c>
      <c r="S1223">
        <v>2.8268943839428151</v>
      </c>
      <c r="T1223">
        <v>320815.15638374561</v>
      </c>
      <c r="U1223">
        <v>320814.91982948571</v>
      </c>
      <c r="V1223">
        <v>320603.06247045222</v>
      </c>
      <c r="W1223">
        <v>321028.71623518353</v>
      </c>
      <c r="X1223">
        <v>22691.227832566961</v>
      </c>
      <c r="Y1223">
        <v>22790.81501311767</v>
      </c>
      <c r="Z1223">
        <v>21958.306701252561</v>
      </c>
      <c r="AA1223">
        <v>23162.99023126829</v>
      </c>
      <c r="AB1223">
        <v>3507.292873778943</v>
      </c>
      <c r="AC1223">
        <v>3478.5362863875148</v>
      </c>
      <c r="AD1223">
        <v>3038.681049742604</v>
      </c>
      <c r="AE1223">
        <v>4033.7113877499241</v>
      </c>
      <c r="AF1223">
        <v>62.370295163092642</v>
      </c>
      <c r="AG1223">
        <v>62.070662652512638</v>
      </c>
      <c r="AH1223">
        <v>61.081033272188073</v>
      </c>
      <c r="AI1223">
        <v>64.472449888562338</v>
      </c>
      <c r="AJ1223">
        <v>0.53839675379394558</v>
      </c>
      <c r="AK1223">
        <v>0.53839678808334679</v>
      </c>
      <c r="AL1223">
        <v>0.53838888554745168</v>
      </c>
      <c r="AM1223">
        <v>0.53840457665495278</v>
      </c>
      <c r="AN1223">
        <v>0.99201346186921457</v>
      </c>
      <c r="AO1223">
        <v>0.99201346186921413</v>
      </c>
      <c r="AP1223">
        <v>0.99201346186921413</v>
      </c>
      <c r="AQ1223">
        <v>0.99201346186921413</v>
      </c>
      <c r="AR1223">
        <v>14.797396164872911</v>
      </c>
      <c r="AS1223">
        <v>14.7973961648729</v>
      </c>
      <c r="AT1223">
        <v>14.7973961648729</v>
      </c>
      <c r="AU1223">
        <v>14.7973961648729</v>
      </c>
      <c r="AV1223" t="str">
        <f>VLOOKUP(Sheet1[[#This Row],[NPDES ID2]],Combined_Sheet__Major_Only___2[[NPDES ID2]:[ECHO BFR]],3,FALSE)</f>
        <v>PA</v>
      </c>
      <c r="AW1223" t="s">
        <v>41</v>
      </c>
      <c r="AX1223" t="str">
        <f>VLOOKUP(Sheet1[[#This Row],[NPDES ID2]],Combined_Sheet__Major_Only___2[[NPDES ID2]:[ECHO BFR]],27,FALSE)</f>
        <v>other</v>
      </c>
      <c r="AY1223" t="str">
        <f>VLOOKUP(Sheet1[[#This Row],[NPDES ID2]],Combined_Sheet__Major_Only___2[[NPDES ID2]:[ECHO BFR]],28,FALSE)</f>
        <v>-</v>
      </c>
      <c r="AZ1223" t="str">
        <f>VLOOKUP(Sheet1[[#This Row],[NPDES ID2]],Combined_Sheet__Major_Only___2[[NPDES ID2]:[ECHO BFR]],29,FALSE)</f>
        <v>sludgeLagoon</v>
      </c>
      <c r="BA1223">
        <f>VLOOKUP(Sheet1[[#This Row],[NPDES ID2]],Combined_Sheet__Major_Only___2[[NPDES ID2]:[ECHO BFR]],17,FALSE)</f>
        <v>41.747239999999998</v>
      </c>
      <c r="BB1223">
        <f>VLOOKUP(Sheet1[[#This Row],[NPDES ID2]],Combined_Sheet__Major_Only___2[[NPDES ID2]:[ECHO BFR]],18,FALSE)</f>
        <v>-77.300030000000007</v>
      </c>
      <c r="BC1223" t="str">
        <f>IF(ISNUMBER(SEARCH("aerobic",$AW1223)),"aerobic","")</f>
        <v>aerobic</v>
      </c>
      <c r="BD1223" t="str">
        <f>IF(ISNUMBER(SEARCH("anaer",$AW1223)),"anaer","")</f>
        <v/>
      </c>
      <c r="BE1223" t="str">
        <f>IF(ISNUMBER(SEARCH("thickening",$AZ1223)),"thickening","")</f>
        <v/>
      </c>
      <c r="BF1223" s="2" t="str">
        <f>IF(ISNUMBER(SEARCH("airDry",$AW1223)),"airDry","")</f>
        <v/>
      </c>
      <c r="BG1223" s="2" t="str">
        <f>IF(ISNUMBER(SEARCH("heatDry",$AY1223)),"heatDry","")</f>
        <v/>
      </c>
      <c r="BH1223" s="2" t="str">
        <f>IF(AND(ISNUMBER(SEARCH("aerobic",$AW1223)),ISNUMBER(SEARCH("anaer",$AW1223))),"Combined Aer and Anaer.","")</f>
        <v/>
      </c>
    </row>
    <row r="1224" spans="1:60" x14ac:dyDescent="0.25">
      <c r="A1224" s="4">
        <v>949</v>
      </c>
      <c r="B1224" t="s">
        <v>4606</v>
      </c>
      <c r="C1224">
        <v>625</v>
      </c>
      <c r="D1224">
        <v>386.01687200011628</v>
      </c>
      <c r="E1224">
        <v>385.86376078271002</v>
      </c>
      <c r="F1224">
        <v>309.00513736226497</v>
      </c>
      <c r="G1224">
        <v>459.70658755365412</v>
      </c>
      <c r="H1224">
        <v>-123.5433074231691</v>
      </c>
      <c r="I1224">
        <v>-126.181700893612</v>
      </c>
      <c r="J1224">
        <v>-142.04228652692231</v>
      </c>
      <c r="K1224">
        <v>-100.8144400243916</v>
      </c>
      <c r="L1224">
        <v>385.99067853584847</v>
      </c>
      <c r="M1224">
        <v>383.99306530475297</v>
      </c>
      <c r="N1224">
        <v>377.35689537862049</v>
      </c>
      <c r="O1224">
        <v>400.05391613721082</v>
      </c>
      <c r="P1224">
        <v>14.673792188696639</v>
      </c>
      <c r="Q1224">
        <v>14.811824548162679</v>
      </c>
      <c r="R1224">
        <v>12.276675860387749</v>
      </c>
      <c r="S1224">
        <v>16.714389326295169</v>
      </c>
      <c r="T1224">
        <v>322336.4293848176</v>
      </c>
      <c r="U1224">
        <v>322336.19171523373</v>
      </c>
      <c r="V1224">
        <v>322123.33547495148</v>
      </c>
      <c r="W1224">
        <v>322550.99614454532</v>
      </c>
      <c r="X1224">
        <v>23495.400259998081</v>
      </c>
      <c r="Y1224">
        <v>23606.90718403734</v>
      </c>
      <c r="Z1224">
        <v>22675.548319248661</v>
      </c>
      <c r="AA1224">
        <v>24023.883448142151</v>
      </c>
      <c r="AB1224">
        <v>4159.5846305055429</v>
      </c>
      <c r="AC1224">
        <v>4111.967980879147</v>
      </c>
      <c r="AD1224">
        <v>3530.7647751524601</v>
      </c>
      <c r="AE1224">
        <v>4875.7202988037343</v>
      </c>
      <c r="AF1224">
        <v>60.52939156246736</v>
      </c>
      <c r="AG1224">
        <v>60.213834971247437</v>
      </c>
      <c r="AH1224">
        <v>59.180245805466711</v>
      </c>
      <c r="AI1224">
        <v>62.732974269540492</v>
      </c>
      <c r="AJ1224">
        <v>0.51592309065536601</v>
      </c>
      <c r="AK1224">
        <v>0.51592328884395233</v>
      </c>
      <c r="AL1224">
        <v>0.51587728592740278</v>
      </c>
      <c r="AM1224">
        <v>0.51596863504843327</v>
      </c>
      <c r="AN1224">
        <v>0.99205072473751044</v>
      </c>
      <c r="AO1224">
        <v>0.99205072473751077</v>
      </c>
      <c r="AP1224">
        <v>0.99205072473751077</v>
      </c>
      <c r="AQ1224">
        <v>0.99205072473751077</v>
      </c>
      <c r="AR1224">
        <v>13.245012717094079</v>
      </c>
      <c r="AS1224">
        <v>13.245012717094079</v>
      </c>
      <c r="AT1224">
        <v>13.245012717094079</v>
      </c>
      <c r="AU1224">
        <v>13.245012717094079</v>
      </c>
      <c r="AV1224" t="str">
        <f>VLOOKUP(Sheet1[[#This Row],[NPDES ID2]],Combined_Sheet__Major_Only___2[[NPDES ID2]:[ECHO BFR]],3,FALSE)</f>
        <v>IN</v>
      </c>
      <c r="AW1224" t="s">
        <v>41</v>
      </c>
      <c r="AX1224" t="str">
        <f>VLOOKUP(Sheet1[[#This Row],[NPDES ID2]],Combined_Sheet__Major_Only___2[[NPDES ID2]:[ECHO BFR]],27,FALSE)</f>
        <v>-</v>
      </c>
      <c r="AY1224" t="str">
        <f>VLOOKUP(Sheet1[[#This Row],[NPDES ID2]],Combined_Sheet__Major_Only___2[[NPDES ID2]:[ECHO BFR]],28,FALSE)</f>
        <v>-</v>
      </c>
      <c r="AZ1224" t="str">
        <f>VLOOKUP(Sheet1[[#This Row],[NPDES ID2]],Combined_Sheet__Major_Only___2[[NPDES ID2]:[ECHO BFR]],29,FALSE)</f>
        <v>preliminaryOps</v>
      </c>
      <c r="BA1224">
        <f>VLOOKUP(Sheet1[[#This Row],[NPDES ID2]],Combined_Sheet__Major_Only___2[[NPDES ID2]:[ECHO BFR]],17,FALSE)</f>
        <v>40.211388999999997</v>
      </c>
      <c r="BB1224">
        <f>VLOOKUP(Sheet1[[#This Row],[NPDES ID2]],Combined_Sheet__Major_Only___2[[NPDES ID2]:[ECHO BFR]],18,FALSE)</f>
        <v>-84.823639</v>
      </c>
      <c r="BC1224" t="str">
        <f>IF(ISNUMBER(SEARCH("aerobic",$AW1224)),"aerobic","")</f>
        <v>aerobic</v>
      </c>
      <c r="BD1224" t="str">
        <f>IF(ISNUMBER(SEARCH("anaer",$AW1224)),"anaer","")</f>
        <v/>
      </c>
      <c r="BE1224" t="str">
        <f>IF(ISNUMBER(SEARCH("thickening",$AZ1224)),"thickening","")</f>
        <v/>
      </c>
      <c r="BF1224" s="3" t="str">
        <f>IF(ISNUMBER(SEARCH("airDry",$AW1224)),"airDry","")</f>
        <v/>
      </c>
      <c r="BG1224" s="3" t="str">
        <f>IF(ISNUMBER(SEARCH("heatDry",$AY1224)),"heatDry","")</f>
        <v/>
      </c>
      <c r="BH1224" s="3" t="str">
        <f>IF(AND(ISNUMBER(SEARCH("aerobic",$AW1224)),ISNUMBER(SEARCH("anaer",$AW1224))),"Combined Aer and Anaer.","")</f>
        <v/>
      </c>
    </row>
    <row r="1225" spans="1:60" x14ac:dyDescent="0.25">
      <c r="A1225" s="4">
        <v>1769</v>
      </c>
      <c r="B1225" t="s">
        <v>8280</v>
      </c>
      <c r="C1225">
        <v>17.399999999999999</v>
      </c>
      <c r="D1225">
        <v>5815.9057705443074</v>
      </c>
      <c r="E1225">
        <v>5793.8731583776262</v>
      </c>
      <c r="F1225">
        <v>3999.9740619611321</v>
      </c>
      <c r="G1225">
        <v>7718.8409208338207</v>
      </c>
      <c r="H1225">
        <v>-118.84039681660821</v>
      </c>
      <c r="I1225">
        <v>-121.1509194605798</v>
      </c>
      <c r="J1225">
        <v>-136.8704215771802</v>
      </c>
      <c r="K1225">
        <v>-95.376703885139747</v>
      </c>
      <c r="L1225">
        <v>11.19226559279797</v>
      </c>
      <c r="M1225">
        <v>11.140056385945551</v>
      </c>
      <c r="N1225">
        <v>10.96728321667662</v>
      </c>
      <c r="O1225">
        <v>11.558956341647839</v>
      </c>
      <c r="P1225">
        <v>0.4076331369535266</v>
      </c>
      <c r="Q1225">
        <v>0.41186204127606929</v>
      </c>
      <c r="R1225">
        <v>0.33919012837029722</v>
      </c>
      <c r="S1225">
        <v>0.46476631475170233</v>
      </c>
      <c r="T1225">
        <v>328637.90480555512</v>
      </c>
      <c r="U1225">
        <v>328637.66251603293</v>
      </c>
      <c r="V1225">
        <v>328420.66867149918</v>
      </c>
      <c r="W1225">
        <v>328856.64241945208</v>
      </c>
      <c r="X1225">
        <v>22997.95089200429</v>
      </c>
      <c r="Y1225">
        <v>23095.941720676848</v>
      </c>
      <c r="Z1225">
        <v>22275.894547754171</v>
      </c>
      <c r="AA1225">
        <v>23462.557579982931</v>
      </c>
      <c r="AB1225">
        <v>4350.762667967957</v>
      </c>
      <c r="AC1225">
        <v>4298.5223685544524</v>
      </c>
      <c r="AD1225">
        <v>3653.0136278067639</v>
      </c>
      <c r="AE1225">
        <v>5166.2957578748837</v>
      </c>
      <c r="AF1225">
        <v>63.037076452727462</v>
      </c>
      <c r="AG1225">
        <v>62.742956007094151</v>
      </c>
      <c r="AH1225">
        <v>61.770071449087027</v>
      </c>
      <c r="AI1225">
        <v>65.102300567248463</v>
      </c>
      <c r="AJ1225">
        <v>0.54654027387909898</v>
      </c>
      <c r="AK1225">
        <v>0.54654027986624576</v>
      </c>
      <c r="AL1225">
        <v>0.54653890163294738</v>
      </c>
      <c r="AM1225">
        <v>0.54654163819093959</v>
      </c>
      <c r="AN1225">
        <v>0.99220144339933358</v>
      </c>
      <c r="AO1225">
        <v>0.99220144339933347</v>
      </c>
      <c r="AP1225">
        <v>0.99220144339933347</v>
      </c>
      <c r="AQ1225">
        <v>0.99220144339933347</v>
      </c>
      <c r="AR1225">
        <v>13.28230207512752</v>
      </c>
      <c r="AS1225">
        <v>13.282302075127509</v>
      </c>
      <c r="AT1225">
        <v>13.282302075127509</v>
      </c>
      <c r="AU1225">
        <v>13.282302075127509</v>
      </c>
      <c r="AV1225" t="str">
        <f>VLOOKUP(Sheet1[[#This Row],[NPDES ID2]],Combined_Sheet__Major_Only___2[[NPDES ID2]:[ECHO BFR]],3,FALSE)</f>
        <v>IA</v>
      </c>
      <c r="AW1225" t="s">
        <v>41</v>
      </c>
      <c r="AX1225" t="str">
        <f>VLOOKUP(Sheet1[[#This Row],[NPDES ID2]],Combined_Sheet__Major_Only___2[[NPDES ID2]:[ECHO BFR]],27,FALSE)</f>
        <v>-</v>
      </c>
      <c r="AY1225" t="str">
        <f>VLOOKUP(Sheet1[[#This Row],[NPDES ID2]],Combined_Sheet__Major_Only___2[[NPDES ID2]:[ECHO BFR]],28,FALSE)</f>
        <v>-</v>
      </c>
      <c r="AZ1225" t="str">
        <f>VLOOKUP(Sheet1[[#This Row],[NPDES ID2]],Combined_Sheet__Major_Only___2[[NPDES ID2]:[ECHO BFR]],29,FALSE)</f>
        <v>preliminaryOps</v>
      </c>
      <c r="BA1225">
        <f>VLOOKUP(Sheet1[[#This Row],[NPDES ID2]],Combined_Sheet__Major_Only___2[[NPDES ID2]:[ECHO BFR]],17,FALSE)</f>
        <v>41.017221999999997</v>
      </c>
      <c r="BB1225">
        <f>VLOOKUP(Sheet1[[#This Row],[NPDES ID2]],Combined_Sheet__Major_Only___2[[NPDES ID2]:[ECHO BFR]],18,FALSE)</f>
        <v>-93.278610999999998</v>
      </c>
      <c r="BC1225" t="str">
        <f>IF(ISNUMBER(SEARCH("aerobic",$AW1225)),"aerobic","")</f>
        <v>aerobic</v>
      </c>
      <c r="BD1225" t="str">
        <f>IF(ISNUMBER(SEARCH("anaer",$AW1225)),"anaer","")</f>
        <v/>
      </c>
      <c r="BE1225" t="str">
        <f>IF(ISNUMBER(SEARCH("thickening",$AZ1225)),"thickening","")</f>
        <v/>
      </c>
      <c r="BF1225" s="3" t="str">
        <f>IF(ISNUMBER(SEARCH("airDry",$AW1225)),"airDry","")</f>
        <v/>
      </c>
      <c r="BG1225" s="3" t="str">
        <f>IF(ISNUMBER(SEARCH("heatDry",$AY1225)),"heatDry","")</f>
        <v/>
      </c>
      <c r="BH1225" s="3" t="str">
        <f>IF(AND(ISNUMBER(SEARCH("aerobic",$AW1225)),ISNUMBER(SEARCH("anaer",$AW1225))),"Combined Aer and Anaer.","")</f>
        <v/>
      </c>
    </row>
    <row r="1226" spans="1:60" x14ac:dyDescent="0.25">
      <c r="A1226" s="4">
        <v>462</v>
      </c>
      <c r="B1226" t="s">
        <v>2306</v>
      </c>
      <c r="C1226">
        <v>465.33</v>
      </c>
      <c r="D1226">
        <v>380.21747621233169</v>
      </c>
      <c r="E1226">
        <v>384.80500163725628</v>
      </c>
      <c r="F1226">
        <v>293.8171672226494</v>
      </c>
      <c r="G1226">
        <v>462.65322860497417</v>
      </c>
      <c r="H1226">
        <v>-114.11374411372211</v>
      </c>
      <c r="I1226">
        <v>-116.60109951996721</v>
      </c>
      <c r="J1226">
        <v>-132.40229758992021</v>
      </c>
      <c r="K1226">
        <v>-90.778384543488542</v>
      </c>
      <c r="L1226">
        <v>309.76178830517171</v>
      </c>
      <c r="M1226">
        <v>308.45088119920439</v>
      </c>
      <c r="N1226">
        <v>304.09861913601179</v>
      </c>
      <c r="O1226">
        <v>318.98719174951191</v>
      </c>
      <c r="P1226">
        <v>10.878422297780711</v>
      </c>
      <c r="Q1226">
        <v>11.01740387592603</v>
      </c>
      <c r="R1226">
        <v>8.9873951714380969</v>
      </c>
      <c r="S1226">
        <v>12.433594846546089</v>
      </c>
      <c r="T1226">
        <v>332371.93671971979</v>
      </c>
      <c r="U1226">
        <v>332371.69169258518</v>
      </c>
      <c r="V1226">
        <v>332152.24604981532</v>
      </c>
      <c r="W1226">
        <v>332593.14583458088</v>
      </c>
      <c r="X1226">
        <v>22473.75526774145</v>
      </c>
      <c r="Y1226">
        <v>22560.183594054011</v>
      </c>
      <c r="Z1226">
        <v>21832.27541397974</v>
      </c>
      <c r="AA1226">
        <v>22886.516418883031</v>
      </c>
      <c r="AB1226">
        <v>3630.9900892952392</v>
      </c>
      <c r="AC1226">
        <v>3601.8801038928609</v>
      </c>
      <c r="AD1226">
        <v>3128.6443344468198</v>
      </c>
      <c r="AE1226">
        <v>4210.5219777780549</v>
      </c>
      <c r="AF1226">
        <v>65.241687315342489</v>
      </c>
      <c r="AG1226">
        <v>64.963739404538032</v>
      </c>
      <c r="AH1226">
        <v>64.052755458857519</v>
      </c>
      <c r="AI1226">
        <v>67.18333414025885</v>
      </c>
      <c r="AJ1226">
        <v>0.57347806173468452</v>
      </c>
      <c r="AK1226">
        <v>0.57347822601232146</v>
      </c>
      <c r="AL1226">
        <v>0.57344017791273438</v>
      </c>
      <c r="AM1226">
        <v>0.57351572925888672</v>
      </c>
      <c r="AN1226">
        <v>0.99228808717798245</v>
      </c>
      <c r="AO1226">
        <v>0.99228808717798245</v>
      </c>
      <c r="AP1226">
        <v>0.99228808717798245</v>
      </c>
      <c r="AQ1226">
        <v>0.99228808717798245</v>
      </c>
      <c r="AR1226">
        <v>15.068234815576631</v>
      </c>
      <c r="AS1226">
        <v>15.068234815576631</v>
      </c>
      <c r="AT1226">
        <v>15.068234815576631</v>
      </c>
      <c r="AU1226">
        <v>15.068234815576631</v>
      </c>
      <c r="AV1226" t="str">
        <f>VLOOKUP(Sheet1[[#This Row],[NPDES ID2]],Combined_Sheet__Major_Only___2[[NPDES ID2]:[ECHO BFR]],3,FALSE)</f>
        <v>CA</v>
      </c>
      <c r="AW1226" t="s">
        <v>41</v>
      </c>
      <c r="AX1226" t="str">
        <f>VLOOKUP(Sheet1[[#This Row],[NPDES ID2]],Combined_Sheet__Major_Only___2[[NPDES ID2]:[ECHO BFR]],27,FALSE)</f>
        <v>other</v>
      </c>
      <c r="AY1226" t="str">
        <f>VLOOKUP(Sheet1[[#This Row],[NPDES ID2]],Combined_Sheet__Major_Only___2[[NPDES ID2]:[ECHO BFR]],28,FALSE)</f>
        <v>-</v>
      </c>
      <c r="AZ1226" t="str">
        <f>VLOOKUP(Sheet1[[#This Row],[NPDES ID2]],Combined_Sheet__Major_Only___2[[NPDES ID2]:[ECHO BFR]],29,FALSE)</f>
        <v>sludgeLagoon</v>
      </c>
      <c r="BA1226">
        <f>VLOOKUP(Sheet1[[#This Row],[NPDES ID2]],Combined_Sheet__Major_Only___2[[NPDES ID2]:[ECHO BFR]],17,FALSE)</f>
        <v>39.485680000000002</v>
      </c>
      <c r="BB1226">
        <f>VLOOKUP(Sheet1[[#This Row],[NPDES ID2]],Combined_Sheet__Major_Only___2[[NPDES ID2]:[ECHO BFR]],18,FALSE)</f>
        <v>-121.56344</v>
      </c>
      <c r="BC1226" t="str">
        <f>IF(ISNUMBER(SEARCH("aerobic",$AW1226)),"aerobic","")</f>
        <v>aerobic</v>
      </c>
      <c r="BD1226" t="str">
        <f>IF(ISNUMBER(SEARCH("anaer",$AW1226)),"anaer","")</f>
        <v/>
      </c>
      <c r="BE1226" t="str">
        <f>IF(ISNUMBER(SEARCH("thickening",$AZ1226)),"thickening","")</f>
        <v/>
      </c>
      <c r="BF1226" s="2" t="str">
        <f>IF(ISNUMBER(SEARCH("airDry",$AW1226)),"airDry","")</f>
        <v/>
      </c>
      <c r="BG1226" s="2" t="str">
        <f>IF(ISNUMBER(SEARCH("heatDry",$AY1226)),"heatDry","")</f>
        <v/>
      </c>
      <c r="BH1226" s="2" t="str">
        <f>IF(AND(ISNUMBER(SEARCH("aerobic",$AW1226)),ISNUMBER(SEARCH("anaer",$AW1226))),"Combined Aer and Anaer.","")</f>
        <v/>
      </c>
    </row>
    <row r="1227" spans="1:60" x14ac:dyDescent="0.25">
      <c r="A1227" s="4">
        <v>1770</v>
      </c>
      <c r="B1227" t="s">
        <v>8285</v>
      </c>
      <c r="C1227">
        <v>17</v>
      </c>
      <c r="D1227">
        <v>5778.0220141634054</v>
      </c>
      <c r="E1227">
        <v>5755.0867730109949</v>
      </c>
      <c r="F1227">
        <v>3973.8875998533049</v>
      </c>
      <c r="G1227">
        <v>7664.9547487278742</v>
      </c>
      <c r="H1227">
        <v>-115.138000181819</v>
      </c>
      <c r="I1227">
        <v>-117.51539084955731</v>
      </c>
      <c r="J1227">
        <v>-133.2472261380544</v>
      </c>
      <c r="K1227">
        <v>-91.48121971519123</v>
      </c>
      <c r="L1227">
        <v>11.26069878109473</v>
      </c>
      <c r="M1227">
        <v>11.212270641221711</v>
      </c>
      <c r="N1227">
        <v>11.052009319020179</v>
      </c>
      <c r="O1227">
        <v>11.600834071788951</v>
      </c>
      <c r="P1227">
        <v>0.39757309618312869</v>
      </c>
      <c r="Q1227">
        <v>0.40265111131080561</v>
      </c>
      <c r="R1227">
        <v>0.32896338732757952</v>
      </c>
      <c r="S1227">
        <v>0.45385745234259378</v>
      </c>
      <c r="T1227">
        <v>332729.56182619638</v>
      </c>
      <c r="U1227">
        <v>332729.31653686828</v>
      </c>
      <c r="V1227">
        <v>332509.63607430429</v>
      </c>
      <c r="W1227">
        <v>332951.00764787098</v>
      </c>
      <c r="X1227">
        <v>22609.768580969059</v>
      </c>
      <c r="Y1227">
        <v>22698.166767604529</v>
      </c>
      <c r="Z1227">
        <v>21955.227529180589</v>
      </c>
      <c r="AA1227">
        <v>23030.724407774971</v>
      </c>
      <c r="AB1227">
        <v>4181.9728956180516</v>
      </c>
      <c r="AC1227">
        <v>4136.8938919394504</v>
      </c>
      <c r="AD1227">
        <v>3527.149803098861</v>
      </c>
      <c r="AE1227">
        <v>4953.8452021006105</v>
      </c>
      <c r="AF1227">
        <v>64.91479628533844</v>
      </c>
      <c r="AG1227">
        <v>64.63555317493794</v>
      </c>
      <c r="AH1227">
        <v>63.711901684739438</v>
      </c>
      <c r="AI1227">
        <v>66.875529858821366</v>
      </c>
      <c r="AJ1227">
        <v>0.56948266770181277</v>
      </c>
      <c r="AK1227">
        <v>0.56948267381059781</v>
      </c>
      <c r="AL1227">
        <v>0.56948126758339401</v>
      </c>
      <c r="AM1227">
        <v>0.56948405972468041</v>
      </c>
      <c r="AN1227">
        <v>0.99229628452583485</v>
      </c>
      <c r="AO1227">
        <v>0.99229628452583463</v>
      </c>
      <c r="AP1227">
        <v>0.99229628452583463</v>
      </c>
      <c r="AQ1227">
        <v>0.99229628452583463</v>
      </c>
      <c r="AR1227">
        <v>13.85316184785839</v>
      </c>
      <c r="AS1227">
        <v>13.853161847858379</v>
      </c>
      <c r="AT1227">
        <v>13.853161847858379</v>
      </c>
      <c r="AU1227">
        <v>13.853161847858379</v>
      </c>
      <c r="AV1227" t="str">
        <f>VLOOKUP(Sheet1[[#This Row],[NPDES ID2]],Combined_Sheet__Major_Only___2[[NPDES ID2]:[ECHO BFR]],3,FALSE)</f>
        <v>SD</v>
      </c>
      <c r="AW1227" t="s">
        <v>41</v>
      </c>
      <c r="AX1227" t="str">
        <f>VLOOKUP(Sheet1[[#This Row],[NPDES ID2]],Combined_Sheet__Major_Only___2[[NPDES ID2]:[ECHO BFR]],27,FALSE)</f>
        <v>tempSludgeStore</v>
      </c>
      <c r="AY1227" t="str">
        <f>VLOOKUP(Sheet1[[#This Row],[NPDES ID2]],Combined_Sheet__Major_Only___2[[NPDES ID2]:[ECHO BFR]],28,FALSE)</f>
        <v>-</v>
      </c>
      <c r="AZ1227" t="str">
        <f>VLOOKUP(Sheet1[[#This Row],[NPDES ID2]],Combined_Sheet__Major_Only___2[[NPDES ID2]:[ECHO BFR]],29,FALSE)</f>
        <v>preliminaryOps</v>
      </c>
      <c r="BA1227">
        <f>VLOOKUP(Sheet1[[#This Row],[NPDES ID2]],Combined_Sheet__Major_Only___2[[NPDES ID2]:[ECHO BFR]],17,FALSE)</f>
        <v>45.219230000000003</v>
      </c>
      <c r="BB1227">
        <f>VLOOKUP(Sheet1[[#This Row],[NPDES ID2]],Combined_Sheet__Major_Only___2[[NPDES ID2]:[ECHO BFR]],18,FALSE)</f>
        <v>-96.625</v>
      </c>
      <c r="BC1227" t="str">
        <f>IF(ISNUMBER(SEARCH("aerobic",$AW1227)),"aerobic","")</f>
        <v>aerobic</v>
      </c>
      <c r="BD1227" t="str">
        <f>IF(ISNUMBER(SEARCH("anaer",$AW1227)),"anaer","")</f>
        <v/>
      </c>
      <c r="BE1227" t="str">
        <f>IF(ISNUMBER(SEARCH("thickening",$AZ1227)),"thickening","")</f>
        <v/>
      </c>
      <c r="BF1227" s="2" t="str">
        <f>IF(ISNUMBER(SEARCH("airDry",$AW1227)),"airDry","")</f>
        <v/>
      </c>
      <c r="BG1227" s="2" t="str">
        <f>IF(ISNUMBER(SEARCH("heatDry",$AY1227)),"heatDry","")</f>
        <v/>
      </c>
      <c r="BH1227" s="2" t="str">
        <f>IF(AND(ISNUMBER(SEARCH("aerobic",$AW1227)),ISNUMBER(SEARCH("anaer",$AW1227))),"Combined Aer and Anaer.","")</f>
        <v/>
      </c>
    </row>
    <row r="1228" spans="1:60" x14ac:dyDescent="0.25">
      <c r="A1228" s="4">
        <v>1512</v>
      </c>
      <c r="B1228" t="s">
        <v>7123</v>
      </c>
      <c r="C1228">
        <v>103.14700000000001</v>
      </c>
      <c r="D1228">
        <v>1035.218438479536</v>
      </c>
      <c r="E1228">
        <v>1035.6890221133131</v>
      </c>
      <c r="F1228">
        <v>731.98540944251761</v>
      </c>
      <c r="G1228">
        <v>1359.258417667872</v>
      </c>
      <c r="H1228">
        <v>-114.23690084051</v>
      </c>
      <c r="I1228">
        <v>-116.6673429476005</v>
      </c>
      <c r="J1228">
        <v>-132.44958028516999</v>
      </c>
      <c r="K1228">
        <v>-90.606860802764743</v>
      </c>
      <c r="L1228">
        <v>68.77743931726755</v>
      </c>
      <c r="M1228">
        <v>68.487308909827533</v>
      </c>
      <c r="N1228">
        <v>67.52657522487678</v>
      </c>
      <c r="O1228">
        <v>70.815967796885204</v>
      </c>
      <c r="P1228">
        <v>2.4112594081736911</v>
      </c>
      <c r="Q1228">
        <v>2.4420506460145082</v>
      </c>
      <c r="R1228">
        <v>1.991051167320355</v>
      </c>
      <c r="S1228">
        <v>2.756889150251296</v>
      </c>
      <c r="T1228">
        <v>334315.94137598702</v>
      </c>
      <c r="U1228">
        <v>334315.69492360199</v>
      </c>
      <c r="V1228">
        <v>334094.97283025598</v>
      </c>
      <c r="W1228">
        <v>334538.43719902128</v>
      </c>
      <c r="X1228">
        <v>22567.570324481629</v>
      </c>
      <c r="Y1228">
        <v>22654.015284637899</v>
      </c>
      <c r="Z1228">
        <v>21926.50087541627</v>
      </c>
      <c r="AA1228">
        <v>22979.87850385897</v>
      </c>
      <c r="AB1228">
        <v>4161.3847359813753</v>
      </c>
      <c r="AC1228">
        <v>4117.4568761219134</v>
      </c>
      <c r="AD1228">
        <v>3512.1213574579001</v>
      </c>
      <c r="AE1228">
        <v>4928.4600933905513</v>
      </c>
      <c r="AF1228">
        <v>65.346569335154442</v>
      </c>
      <c r="AG1228">
        <v>65.070493156849125</v>
      </c>
      <c r="AH1228">
        <v>64.158973228434689</v>
      </c>
      <c r="AI1228">
        <v>67.283091785087294</v>
      </c>
      <c r="AJ1228">
        <v>0.5747600736349765</v>
      </c>
      <c r="AK1228">
        <v>0.57476011108755065</v>
      </c>
      <c r="AL1228">
        <v>0.57475147926793468</v>
      </c>
      <c r="AM1228">
        <v>0.57476861843145555</v>
      </c>
      <c r="AN1228">
        <v>0.99233243780238567</v>
      </c>
      <c r="AO1228">
        <v>0.99233243780238556</v>
      </c>
      <c r="AP1228">
        <v>0.99233243780238556</v>
      </c>
      <c r="AQ1228">
        <v>0.99233243780238556</v>
      </c>
      <c r="AR1228">
        <v>13.96962802369111</v>
      </c>
      <c r="AS1228">
        <v>13.96962802369111</v>
      </c>
      <c r="AT1228">
        <v>13.96962802369111</v>
      </c>
      <c r="AU1228">
        <v>13.96962802369111</v>
      </c>
      <c r="AV1228" t="str">
        <f>VLOOKUP(Sheet1[[#This Row],[NPDES ID2]],Combined_Sheet__Major_Only___2[[NPDES ID2]:[ECHO BFR]],3,FALSE)</f>
        <v>TX</v>
      </c>
      <c r="AW1228" t="s">
        <v>544</v>
      </c>
      <c r="AX1228" t="str">
        <f>VLOOKUP(Sheet1[[#This Row],[NPDES ID2]],Combined_Sheet__Major_Only___2[[NPDES ID2]:[ECHO BFR]],27,FALSE)</f>
        <v>-</v>
      </c>
      <c r="AY1228" t="str">
        <f>VLOOKUP(Sheet1[[#This Row],[NPDES ID2]],Combined_Sheet__Major_Only___2[[NPDES ID2]:[ECHO BFR]],28,FALSE)</f>
        <v>-</v>
      </c>
      <c r="AZ1228" t="str">
        <f>VLOOKUP(Sheet1[[#This Row],[NPDES ID2]],Combined_Sheet__Major_Only___2[[NPDES ID2]:[ECHO BFR]],29,FALSE)</f>
        <v>-</v>
      </c>
      <c r="BA1228">
        <f>VLOOKUP(Sheet1[[#This Row],[NPDES ID2]],Combined_Sheet__Major_Only___2[[NPDES ID2]:[ECHO BFR]],17,FALSE)</f>
        <v>29.75253</v>
      </c>
      <c r="BB1228">
        <f>VLOOKUP(Sheet1[[#This Row],[NPDES ID2]],Combined_Sheet__Major_Only___2[[NPDES ID2]:[ECHO BFR]],18,FALSE)</f>
        <v>-95.460089999999994</v>
      </c>
      <c r="BC1228" t="str">
        <f>IF(ISNUMBER(SEARCH("aerobic",$AW1228)),"aerobic","")</f>
        <v>aerobic</v>
      </c>
      <c r="BD1228" t="str">
        <f>IF(ISNUMBER(SEARCH("anaer",$AW1228)),"anaer","")</f>
        <v/>
      </c>
      <c r="BE1228" t="str">
        <f>IF(ISNUMBER(SEARCH("thickening",$AZ1228)),"thickening","")</f>
        <v/>
      </c>
      <c r="BF1228" s="2" t="str">
        <f>IF(ISNUMBER(SEARCH("airDry",$AW1228)),"airDry","")</f>
        <v/>
      </c>
      <c r="BG1228" s="2" t="str">
        <f>IF(ISNUMBER(SEARCH("heatDry",$AY1228)),"heatDry","")</f>
        <v/>
      </c>
      <c r="BH1228" s="2" t="str">
        <f>IF(AND(ISNUMBER(SEARCH("aerobic",$AW1228)),ISNUMBER(SEARCH("anaer",$AW1228))),"Combined Aer and Anaer.","")</f>
        <v/>
      </c>
    </row>
    <row r="1229" spans="1:60" x14ac:dyDescent="0.25">
      <c r="A1229" s="4">
        <v>1644</v>
      </c>
      <c r="B1229" t="s">
        <v>7718</v>
      </c>
      <c r="C1229">
        <v>65</v>
      </c>
      <c r="D1229">
        <v>1629.576313535734</v>
      </c>
      <c r="E1229">
        <v>1629.211816427139</v>
      </c>
      <c r="F1229">
        <v>1137.3101361195111</v>
      </c>
      <c r="G1229">
        <v>2151.3629798815418</v>
      </c>
      <c r="H1229">
        <v>-118.5685333100018</v>
      </c>
      <c r="I1229">
        <v>-120.87116508333141</v>
      </c>
      <c r="J1229">
        <v>-136.55991972244291</v>
      </c>
      <c r="K1229">
        <v>-95.13239549160582</v>
      </c>
      <c r="L1229">
        <v>41.884246478306352</v>
      </c>
      <c r="M1229">
        <v>41.689837165921901</v>
      </c>
      <c r="N1229">
        <v>41.046276292250518</v>
      </c>
      <c r="O1229">
        <v>43.249952241419898</v>
      </c>
      <c r="P1229">
        <v>1.522599444472992</v>
      </c>
      <c r="Q1229">
        <v>1.5386968622820989</v>
      </c>
      <c r="R1229">
        <v>1.266651467238384</v>
      </c>
      <c r="S1229">
        <v>1.735853880209133</v>
      </c>
      <c r="T1229">
        <v>335382.52618696599</v>
      </c>
      <c r="U1229">
        <v>335382.27895261231</v>
      </c>
      <c r="V1229">
        <v>335160.85653028719</v>
      </c>
      <c r="W1229">
        <v>335605.72796684498</v>
      </c>
      <c r="X1229">
        <v>23428.37214645703</v>
      </c>
      <c r="Y1229">
        <v>23527.683464896389</v>
      </c>
      <c r="Z1229">
        <v>22696.29668427274</v>
      </c>
      <c r="AA1229">
        <v>23899.433077635509</v>
      </c>
      <c r="AB1229">
        <v>3776.7453947943668</v>
      </c>
      <c r="AC1229">
        <v>3744.0588636624389</v>
      </c>
      <c r="AD1229">
        <v>3253.1126067167779</v>
      </c>
      <c r="AE1229">
        <v>4372.1383838468746</v>
      </c>
      <c r="AF1229">
        <v>63.149222227268318</v>
      </c>
      <c r="AG1229">
        <v>62.855856584662938</v>
      </c>
      <c r="AH1229">
        <v>61.886333341327351</v>
      </c>
      <c r="AI1229">
        <v>65.208115805993685</v>
      </c>
      <c r="AJ1229">
        <v>0.54791010512001581</v>
      </c>
      <c r="AK1229">
        <v>0.54791012748683188</v>
      </c>
      <c r="AL1229">
        <v>0.54790497529418791</v>
      </c>
      <c r="AM1229">
        <v>0.54791520532534144</v>
      </c>
      <c r="AN1229">
        <v>0.99235655489060393</v>
      </c>
      <c r="AO1229">
        <v>0.99235655489060404</v>
      </c>
      <c r="AP1229">
        <v>0.99235655489060404</v>
      </c>
      <c r="AQ1229">
        <v>0.99235655489060404</v>
      </c>
      <c r="AR1229">
        <v>14.60443770465459</v>
      </c>
      <c r="AS1229">
        <v>14.60443770465459</v>
      </c>
      <c r="AT1229">
        <v>14.60443770465459</v>
      </c>
      <c r="AU1229">
        <v>14.60443770465459</v>
      </c>
      <c r="AV1229" t="str">
        <f>VLOOKUP(Sheet1[[#This Row],[NPDES ID2]],Combined_Sheet__Major_Only___2[[NPDES ID2]:[ECHO BFR]],3,FALSE)</f>
        <v>SC</v>
      </c>
      <c r="AW1229" t="s">
        <v>41</v>
      </c>
      <c r="AX1229" t="str">
        <f>VLOOKUP(Sheet1[[#This Row],[NPDES ID2]],Combined_Sheet__Major_Only___2[[NPDES ID2]:[ECHO BFR]],27,FALSE)</f>
        <v>-</v>
      </c>
      <c r="AY1229" t="str">
        <f>VLOOKUP(Sheet1[[#This Row],[NPDES ID2]],Combined_Sheet__Major_Only___2[[NPDES ID2]:[ECHO BFR]],28,FALSE)</f>
        <v>-</v>
      </c>
      <c r="AZ1229" t="str">
        <f>VLOOKUP(Sheet1[[#This Row],[NPDES ID2]],Combined_Sheet__Major_Only___2[[NPDES ID2]:[ECHO BFR]],29,FALSE)</f>
        <v>-</v>
      </c>
      <c r="BA1229">
        <f>VLOOKUP(Sheet1[[#This Row],[NPDES ID2]],Combined_Sheet__Major_Only___2[[NPDES ID2]:[ECHO BFR]],17,FALSE)</f>
        <v>34.692169999999997</v>
      </c>
      <c r="BB1229">
        <f>VLOOKUP(Sheet1[[#This Row],[NPDES ID2]],Combined_Sheet__Major_Only___2[[NPDES ID2]:[ECHO BFR]],18,FALSE)</f>
        <v>-82.767060000000001</v>
      </c>
      <c r="BC1229" t="str">
        <f>IF(ISNUMBER(SEARCH("aerobic",$AW1229)),"aerobic","")</f>
        <v>aerobic</v>
      </c>
      <c r="BD1229" t="str">
        <f>IF(ISNUMBER(SEARCH("anaer",$AW1229)),"anaer","")</f>
        <v/>
      </c>
      <c r="BE1229" t="str">
        <f>IF(ISNUMBER(SEARCH("thickening",$AZ1229)),"thickening","")</f>
        <v/>
      </c>
      <c r="BF1229" s="2" t="str">
        <f>IF(ISNUMBER(SEARCH("airDry",$AW1229)),"airDry","")</f>
        <v/>
      </c>
      <c r="BG1229" s="2" t="str">
        <f>IF(ISNUMBER(SEARCH("heatDry",$AY1229)),"heatDry","")</f>
        <v/>
      </c>
      <c r="BH1229" s="2" t="str">
        <f>IF(AND(ISNUMBER(SEARCH("aerobic",$AW1229)),ISNUMBER(SEARCH("anaer",$AW1229))),"Combined Aer and Anaer.","")</f>
        <v/>
      </c>
    </row>
    <row r="1230" spans="1:60" x14ac:dyDescent="0.25">
      <c r="A1230" s="4">
        <v>641</v>
      </c>
      <c r="B1230" t="s">
        <v>3161</v>
      </c>
      <c r="C1230">
        <v>207.72</v>
      </c>
      <c r="D1230">
        <v>585.26724648645586</v>
      </c>
      <c r="E1230">
        <v>583.06398608908887</v>
      </c>
      <c r="F1230">
        <v>429.8068239624223</v>
      </c>
      <c r="G1230">
        <v>757.71853802399426</v>
      </c>
      <c r="H1230">
        <v>-113.93074866523691</v>
      </c>
      <c r="I1230">
        <v>-116.4122414938165</v>
      </c>
      <c r="J1230">
        <v>-132.19180621615851</v>
      </c>
      <c r="K1230">
        <v>-90.373601274996034</v>
      </c>
      <c r="L1230">
        <v>138.74025898538861</v>
      </c>
      <c r="M1230">
        <v>138.15811828111549</v>
      </c>
      <c r="N1230">
        <v>136.2289190012707</v>
      </c>
      <c r="O1230">
        <v>142.83246983621609</v>
      </c>
      <c r="P1230">
        <v>4.8552651573333927</v>
      </c>
      <c r="Q1230">
        <v>4.9172680659374262</v>
      </c>
      <c r="R1230">
        <v>4.007034009076972</v>
      </c>
      <c r="S1230">
        <v>5.5534971082885543</v>
      </c>
      <c r="T1230">
        <v>336863.61187854857</v>
      </c>
      <c r="U1230">
        <v>336863.36355833412</v>
      </c>
      <c r="V1230">
        <v>336640.96864210168</v>
      </c>
      <c r="W1230">
        <v>337087.79396732652</v>
      </c>
      <c r="X1230">
        <v>22701.053501218441</v>
      </c>
      <c r="Y1230">
        <v>22787.528322360809</v>
      </c>
      <c r="Z1230">
        <v>22059.3288500526</v>
      </c>
      <c r="AA1230">
        <v>23113.83114958122</v>
      </c>
      <c r="AB1230">
        <v>3953.5241298837768</v>
      </c>
      <c r="AC1230">
        <v>3916.6705018256798</v>
      </c>
      <c r="AD1230">
        <v>3367.9682999393222</v>
      </c>
      <c r="AE1230">
        <v>4638.6549728409436</v>
      </c>
      <c r="AF1230">
        <v>65.458339818764202</v>
      </c>
      <c r="AG1230">
        <v>65.182839096418036</v>
      </c>
      <c r="AH1230">
        <v>64.275232071385346</v>
      </c>
      <c r="AI1230">
        <v>67.388426520024709</v>
      </c>
      <c r="AJ1230">
        <v>0.57612631432326478</v>
      </c>
      <c r="AK1230">
        <v>0.57612638977330377</v>
      </c>
      <c r="AL1230">
        <v>0.57610897526238825</v>
      </c>
      <c r="AM1230">
        <v>0.57614355367544423</v>
      </c>
      <c r="AN1230">
        <v>0.99238979395351978</v>
      </c>
      <c r="AO1230">
        <v>0.99238979395351978</v>
      </c>
      <c r="AP1230">
        <v>0.99238979395351978</v>
      </c>
      <c r="AQ1230">
        <v>0.99238979395351978</v>
      </c>
      <c r="AR1230">
        <v>14.46116644404896</v>
      </c>
      <c r="AS1230">
        <v>14.461166444048949</v>
      </c>
      <c r="AT1230">
        <v>14.461166444048949</v>
      </c>
      <c r="AU1230">
        <v>14.461166444048949</v>
      </c>
      <c r="AV1230" t="str">
        <f>VLOOKUP(Sheet1[[#This Row],[NPDES ID2]],Combined_Sheet__Major_Only___2[[NPDES ID2]:[ECHO BFR]],3,FALSE)</f>
        <v>CO</v>
      </c>
      <c r="AW1230" t="s">
        <v>41</v>
      </c>
      <c r="AX1230" t="str">
        <f>VLOOKUP(Sheet1[[#This Row],[NPDES ID2]],Combined_Sheet__Major_Only___2[[NPDES ID2]:[ECHO BFR]],27,FALSE)</f>
        <v>-</v>
      </c>
      <c r="AY1230" t="str">
        <f>VLOOKUP(Sheet1[[#This Row],[NPDES ID2]],Combined_Sheet__Major_Only___2[[NPDES ID2]:[ECHO BFR]],28,FALSE)</f>
        <v>-</v>
      </c>
      <c r="AZ1230" t="str">
        <f>VLOOKUP(Sheet1[[#This Row],[NPDES ID2]],Combined_Sheet__Major_Only___2[[NPDES ID2]:[ECHO BFR]],29,FALSE)</f>
        <v>-</v>
      </c>
      <c r="BA1230">
        <f>VLOOKUP(Sheet1[[#This Row],[NPDES ID2]],Combined_Sheet__Major_Only___2[[NPDES ID2]:[ECHO BFR]],17,FALSE)</f>
        <v>39.564444000000002</v>
      </c>
      <c r="BB1230">
        <f>VLOOKUP(Sheet1[[#This Row],[NPDES ID2]],Combined_Sheet__Major_Only___2[[NPDES ID2]:[ECHO BFR]],18,FALSE)</f>
        <v>-104.84944400000001</v>
      </c>
      <c r="BC1230" t="str">
        <f>IF(ISNUMBER(SEARCH("aerobic",$AW1230)),"aerobic","")</f>
        <v>aerobic</v>
      </c>
      <c r="BD1230" t="str">
        <f>IF(ISNUMBER(SEARCH("anaer",$AW1230)),"anaer","")</f>
        <v/>
      </c>
      <c r="BE1230" t="str">
        <f>IF(ISNUMBER(SEARCH("thickening",$AZ1230)),"thickening","")</f>
        <v/>
      </c>
      <c r="BF1230" s="3" t="str">
        <f>IF(ISNUMBER(SEARCH("airDry",$AW1230)),"airDry","")</f>
        <v/>
      </c>
      <c r="BG1230" s="3" t="str">
        <f>IF(ISNUMBER(SEARCH("heatDry",$AY1230)),"heatDry","")</f>
        <v/>
      </c>
      <c r="BH1230" s="3" t="str">
        <f>IF(AND(ISNUMBER(SEARCH("aerobic",$AW1230)),ISNUMBER(SEARCH("anaer",$AW1230))),"Combined Aer and Anaer.","")</f>
        <v/>
      </c>
    </row>
    <row r="1231" spans="1:60" x14ac:dyDescent="0.25">
      <c r="A1231" s="4">
        <v>1673</v>
      </c>
      <c r="B1231" t="s">
        <v>7854</v>
      </c>
      <c r="C1231">
        <v>54.8</v>
      </c>
      <c r="D1231">
        <v>1946.601653058538</v>
      </c>
      <c r="E1231">
        <v>1946.6379412717231</v>
      </c>
      <c r="F1231">
        <v>1354.0029982651231</v>
      </c>
      <c r="G1231">
        <v>2573.8165270938039</v>
      </c>
      <c r="H1231">
        <v>-120.85815544613411</v>
      </c>
      <c r="I1231">
        <v>-123.2119904262899</v>
      </c>
      <c r="J1231">
        <v>-139.12163956474751</v>
      </c>
      <c r="K1231">
        <v>-97.534505398542422</v>
      </c>
      <c r="L1231">
        <v>34.691439071974997</v>
      </c>
      <c r="M1231">
        <v>34.522619277446402</v>
      </c>
      <c r="N1231">
        <v>33.963807577294418</v>
      </c>
      <c r="O1231">
        <v>35.877330495566042</v>
      </c>
      <c r="P1231">
        <v>1.2849680240338091</v>
      </c>
      <c r="Q1231">
        <v>1.296017685179502</v>
      </c>
      <c r="R1231">
        <v>1.0715153484939339</v>
      </c>
      <c r="S1231">
        <v>1.466306883254074</v>
      </c>
      <c r="T1231">
        <v>340470.78329546138</v>
      </c>
      <c r="U1231">
        <v>340470.53233064269</v>
      </c>
      <c r="V1231">
        <v>340245.76891389338</v>
      </c>
      <c r="W1231">
        <v>340697.35291810078</v>
      </c>
      <c r="X1231">
        <v>24209.71130093771</v>
      </c>
      <c r="Y1231">
        <v>24317.54513045511</v>
      </c>
      <c r="Z1231">
        <v>23416.776681211391</v>
      </c>
      <c r="AA1231">
        <v>24720.142940278329</v>
      </c>
      <c r="AB1231">
        <v>4469.0801297796834</v>
      </c>
      <c r="AC1231">
        <v>4416.2906311002034</v>
      </c>
      <c r="AD1231">
        <v>3766.6234257377482</v>
      </c>
      <c r="AE1231">
        <v>5280.5528845700846</v>
      </c>
      <c r="AF1231">
        <v>62.040004438600761</v>
      </c>
      <c r="AG1231">
        <v>61.737881217762329</v>
      </c>
      <c r="AH1231">
        <v>60.739202814270513</v>
      </c>
      <c r="AI1231">
        <v>64.160614010424254</v>
      </c>
      <c r="AJ1231">
        <v>0.5343635312108802</v>
      </c>
      <c r="AK1231">
        <v>0.53436355020333326</v>
      </c>
      <c r="AL1231">
        <v>0.53435917580278647</v>
      </c>
      <c r="AM1231">
        <v>0.53436786146407345</v>
      </c>
      <c r="AN1231">
        <v>0.99246955064085451</v>
      </c>
      <c r="AO1231">
        <v>0.99246955064085463</v>
      </c>
      <c r="AP1231">
        <v>0.99246955064085463</v>
      </c>
      <c r="AQ1231">
        <v>0.99246955064085463</v>
      </c>
      <c r="AR1231">
        <v>13.25428473699656</v>
      </c>
      <c r="AS1231">
        <v>13.254284736996549</v>
      </c>
      <c r="AT1231">
        <v>13.254284736996549</v>
      </c>
      <c r="AU1231">
        <v>13.254284736996549</v>
      </c>
      <c r="AV1231" t="str">
        <f>VLOOKUP(Sheet1[[#This Row],[NPDES ID2]],Combined_Sheet__Major_Only___2[[NPDES ID2]:[ECHO BFR]],3,FALSE)</f>
        <v>IL</v>
      </c>
      <c r="AW1231" t="s">
        <v>41</v>
      </c>
      <c r="AX1231" t="str">
        <f>VLOOKUP(Sheet1[[#This Row],[NPDES ID2]],Combined_Sheet__Major_Only___2[[NPDES ID2]:[ECHO BFR]],27,FALSE)</f>
        <v>-</v>
      </c>
      <c r="AY1231" t="str">
        <f>VLOOKUP(Sheet1[[#This Row],[NPDES ID2]],Combined_Sheet__Major_Only___2[[NPDES ID2]:[ECHO BFR]],28,FALSE)</f>
        <v>-</v>
      </c>
      <c r="AZ1231" t="str">
        <f>VLOOKUP(Sheet1[[#This Row],[NPDES ID2]],Combined_Sheet__Major_Only___2[[NPDES ID2]:[ECHO BFR]],29,FALSE)</f>
        <v>-</v>
      </c>
      <c r="BA1231">
        <f>VLOOKUP(Sheet1[[#This Row],[NPDES ID2]],Combined_Sheet__Major_Only___2[[NPDES ID2]:[ECHO BFR]],17,FALSE)</f>
        <v>41.637500000000003</v>
      </c>
      <c r="BB1231">
        <f>VLOOKUP(Sheet1[[#This Row],[NPDES ID2]],Combined_Sheet__Major_Only___2[[NPDES ID2]:[ECHO BFR]],18,FALSE)</f>
        <v>-87.95</v>
      </c>
      <c r="BC1231" t="str">
        <f>IF(ISNUMBER(SEARCH("aerobic",$AW1231)),"aerobic","")</f>
        <v>aerobic</v>
      </c>
      <c r="BD1231" t="str">
        <f>IF(ISNUMBER(SEARCH("anaer",$AW1231)),"anaer","")</f>
        <v/>
      </c>
      <c r="BE1231" t="str">
        <f>IF(ISNUMBER(SEARCH("thickening",$AZ1231)),"thickening","")</f>
        <v/>
      </c>
      <c r="BF1231" s="3" t="str">
        <f>IF(ISNUMBER(SEARCH("airDry",$AW1231)),"airDry","")</f>
        <v/>
      </c>
      <c r="BG1231" s="3" t="str">
        <f>IF(ISNUMBER(SEARCH("heatDry",$AY1231)),"heatDry","")</f>
        <v/>
      </c>
      <c r="BH1231" s="3" t="str">
        <f>IF(AND(ISNUMBER(SEARCH("aerobic",$AW1231)),ISNUMBER(SEARCH("anaer",$AW1231))),"Combined Aer and Anaer.","")</f>
        <v/>
      </c>
    </row>
    <row r="1232" spans="1:60" x14ac:dyDescent="0.25">
      <c r="A1232" s="4">
        <v>1535</v>
      </c>
      <c r="B1232" t="s">
        <v>7227</v>
      </c>
      <c r="C1232">
        <v>96.41</v>
      </c>
      <c r="D1232">
        <v>1154.1947214251591</v>
      </c>
      <c r="E1232">
        <v>1153.443285076499</v>
      </c>
      <c r="F1232">
        <v>814.06066134164212</v>
      </c>
      <c r="G1232">
        <v>1518.129396317478</v>
      </c>
      <c r="H1232">
        <v>-120.4175066608812</v>
      </c>
      <c r="I1232">
        <v>-122.7642651487399</v>
      </c>
      <c r="J1232">
        <v>-138.62370742238119</v>
      </c>
      <c r="K1232">
        <v>-97.111004382156253</v>
      </c>
      <c r="L1232">
        <v>61.219616212219492</v>
      </c>
      <c r="M1232">
        <v>60.924143065859873</v>
      </c>
      <c r="N1232">
        <v>59.945795849041517</v>
      </c>
      <c r="O1232">
        <v>63.295583122116597</v>
      </c>
      <c r="P1232">
        <v>2.2602461065051238</v>
      </c>
      <c r="Q1232">
        <v>2.2804446801992229</v>
      </c>
      <c r="R1232">
        <v>1.88402668187725</v>
      </c>
      <c r="S1232">
        <v>2.5788257559195888</v>
      </c>
      <c r="T1232">
        <v>347321.27767389448</v>
      </c>
      <c r="U1232">
        <v>347321.02168662328</v>
      </c>
      <c r="V1232">
        <v>347091.76017494051</v>
      </c>
      <c r="W1232">
        <v>347552.38153830008</v>
      </c>
      <c r="X1232">
        <v>24621.367668818009</v>
      </c>
      <c r="Y1232">
        <v>24730.1047176947</v>
      </c>
      <c r="Z1232">
        <v>23821.377116872402</v>
      </c>
      <c r="AA1232">
        <v>25136.325808441401</v>
      </c>
      <c r="AB1232">
        <v>4711.3288668604691</v>
      </c>
      <c r="AC1232">
        <v>4651.9324310173688</v>
      </c>
      <c r="AD1232">
        <v>3946.748491372713</v>
      </c>
      <c r="AE1232">
        <v>5601.8445660471261</v>
      </c>
      <c r="AF1232">
        <v>62.230279594578903</v>
      </c>
      <c r="AG1232">
        <v>61.929538854647262</v>
      </c>
      <c r="AH1232">
        <v>60.936238694737753</v>
      </c>
      <c r="AI1232">
        <v>64.340221933103209</v>
      </c>
      <c r="AJ1232">
        <v>0.53668694993443655</v>
      </c>
      <c r="AK1232">
        <v>0.53668698414986515</v>
      </c>
      <c r="AL1232">
        <v>0.53667909865079888</v>
      </c>
      <c r="AM1232">
        <v>0.53669475593056593</v>
      </c>
      <c r="AN1232">
        <v>0.99261650677073487</v>
      </c>
      <c r="AO1232">
        <v>0.99261650677073499</v>
      </c>
      <c r="AP1232">
        <v>0.99261650677073499</v>
      </c>
      <c r="AQ1232">
        <v>0.99261650677073499</v>
      </c>
      <c r="AR1232">
        <v>13.02878272078715</v>
      </c>
      <c r="AS1232">
        <v>13.02878272078715</v>
      </c>
      <c r="AT1232">
        <v>13.02878272078715</v>
      </c>
      <c r="AU1232">
        <v>13.02878272078715</v>
      </c>
      <c r="AV1232" t="str">
        <f>VLOOKUP(Sheet1[[#This Row],[NPDES ID2]],Combined_Sheet__Major_Only___2[[NPDES ID2]:[ECHO BFR]],3,FALSE)</f>
        <v>IA</v>
      </c>
      <c r="AW1232" t="s">
        <v>41</v>
      </c>
      <c r="AX1232" t="str">
        <f>VLOOKUP(Sheet1[[#This Row],[NPDES ID2]],Combined_Sheet__Major_Only___2[[NPDES ID2]:[ECHO BFR]],27,FALSE)</f>
        <v>-</v>
      </c>
      <c r="AY1232" t="str">
        <f>VLOOKUP(Sheet1[[#This Row],[NPDES ID2]],Combined_Sheet__Major_Only___2[[NPDES ID2]:[ECHO BFR]],28,FALSE)</f>
        <v>-</v>
      </c>
      <c r="AZ1232" t="str">
        <f>VLOOKUP(Sheet1[[#This Row],[NPDES ID2]],Combined_Sheet__Major_Only___2[[NPDES ID2]:[ECHO BFR]],29,FALSE)</f>
        <v>preliminaryOps</v>
      </c>
      <c r="BA1232">
        <f>VLOOKUP(Sheet1[[#This Row],[NPDES ID2]],Combined_Sheet__Major_Only___2[[NPDES ID2]:[ECHO BFR]],17,FALSE)</f>
        <v>42.461120000000001</v>
      </c>
      <c r="BB1232">
        <f>VLOOKUP(Sheet1[[#This Row],[NPDES ID2]],Combined_Sheet__Major_Only___2[[NPDES ID2]:[ECHO BFR]],18,FALSE)</f>
        <v>-92.297790000000006</v>
      </c>
      <c r="BC1232" t="str">
        <f>IF(ISNUMBER(SEARCH("aerobic",$AW1232)),"aerobic","")</f>
        <v>aerobic</v>
      </c>
      <c r="BD1232" t="str">
        <f>IF(ISNUMBER(SEARCH("anaer",$AW1232)),"anaer","")</f>
        <v/>
      </c>
      <c r="BE1232" t="str">
        <f>IF(ISNUMBER(SEARCH("thickening",$AZ1232)),"thickening","")</f>
        <v/>
      </c>
      <c r="BF1232" s="3" t="str">
        <f>IF(ISNUMBER(SEARCH("airDry",$AW1232)),"airDry","")</f>
        <v/>
      </c>
      <c r="BG1232" s="3" t="str">
        <f>IF(ISNUMBER(SEARCH("heatDry",$AY1232)),"heatDry","")</f>
        <v/>
      </c>
      <c r="BH1232" s="3" t="str">
        <f>IF(AND(ISNUMBER(SEARCH("aerobic",$AW1232)),ISNUMBER(SEARCH("anaer",$AW1232))),"Combined Aer and Anaer.","")</f>
        <v/>
      </c>
    </row>
    <row r="1233" spans="1:60" x14ac:dyDescent="0.25">
      <c r="A1233" s="4">
        <v>768</v>
      </c>
      <c r="B1233" t="s">
        <v>3770</v>
      </c>
      <c r="C1233">
        <v>1985.6</v>
      </c>
      <c r="D1233">
        <v>565.30182790013714</v>
      </c>
      <c r="E1233">
        <v>568.06782959099075</v>
      </c>
      <c r="F1233">
        <v>479.68370805607549</v>
      </c>
      <c r="G1233">
        <v>658.05303451395469</v>
      </c>
      <c r="H1233">
        <v>-124.6382248451213</v>
      </c>
      <c r="I1233">
        <v>-126.8694048774131</v>
      </c>
      <c r="J1233">
        <v>-143.0339954771986</v>
      </c>
      <c r="K1233">
        <v>-101.20785271761341</v>
      </c>
      <c r="L1233">
        <v>1202.307022528207</v>
      </c>
      <c r="M1233">
        <v>1195.807755996811</v>
      </c>
      <c r="N1233">
        <v>1174.0161948631319</v>
      </c>
      <c r="O1233">
        <v>1248.3211549058519</v>
      </c>
      <c r="P1233">
        <v>46.655077643797249</v>
      </c>
      <c r="Q1233">
        <v>47.091868712643603</v>
      </c>
      <c r="R1233">
        <v>39.13854725944627</v>
      </c>
      <c r="S1233">
        <v>53.250741845644427</v>
      </c>
      <c r="T1233">
        <v>351336.52479988593</v>
      </c>
      <c r="U1233">
        <v>351336.26586882892</v>
      </c>
      <c r="V1233">
        <v>351104.3679105253</v>
      </c>
      <c r="W1233">
        <v>351570.28629748023</v>
      </c>
      <c r="X1233">
        <v>26120.768808610181</v>
      </c>
      <c r="Y1233">
        <v>26249.847497970932</v>
      </c>
      <c r="Z1233">
        <v>25163.759249257131</v>
      </c>
      <c r="AA1233">
        <v>26737.479454942091</v>
      </c>
      <c r="AB1233">
        <v>4549.7989309788391</v>
      </c>
      <c r="AC1233">
        <v>4497.6559259820624</v>
      </c>
      <c r="AD1233">
        <v>3873.3295036761651</v>
      </c>
      <c r="AE1233">
        <v>5314.8459381189214</v>
      </c>
      <c r="AF1233">
        <v>59.360615584595443</v>
      </c>
      <c r="AG1233">
        <v>59.032012524542353</v>
      </c>
      <c r="AH1233">
        <v>57.979684825278163</v>
      </c>
      <c r="AI1233">
        <v>61.626538653100397</v>
      </c>
      <c r="AJ1233">
        <v>0.50166237069747066</v>
      </c>
      <c r="AK1233">
        <v>0.50166301666583735</v>
      </c>
      <c r="AL1233">
        <v>0.50150989271667556</v>
      </c>
      <c r="AM1233">
        <v>0.50181401949274973</v>
      </c>
      <c r="AN1233">
        <v>0.99270000547077752</v>
      </c>
      <c r="AO1233">
        <v>0.99270000547077764</v>
      </c>
      <c r="AP1233">
        <v>0.99270000547077764</v>
      </c>
      <c r="AQ1233">
        <v>0.99270000547077764</v>
      </c>
      <c r="AR1233">
        <v>13.11229095269476</v>
      </c>
      <c r="AS1233">
        <v>13.11229095269476</v>
      </c>
      <c r="AT1233">
        <v>13.11229095269476</v>
      </c>
      <c r="AU1233">
        <v>13.11229095269476</v>
      </c>
      <c r="AV1233" t="str">
        <f>VLOOKUP(Sheet1[[#This Row],[NPDES ID2]],Combined_Sheet__Major_Only___2[[NPDES ID2]:[ECHO BFR]],3,FALSE)</f>
        <v>TX</v>
      </c>
      <c r="AW1233" t="s">
        <v>41</v>
      </c>
      <c r="AX1233" t="str">
        <f>VLOOKUP(Sheet1[[#This Row],[NPDES ID2]],Combined_Sheet__Major_Only___2[[NPDES ID2]:[ECHO BFR]],27,FALSE)</f>
        <v>-</v>
      </c>
      <c r="AY1233" t="str">
        <f>VLOOKUP(Sheet1[[#This Row],[NPDES ID2]],Combined_Sheet__Major_Only___2[[NPDES ID2]:[ECHO BFR]],28,FALSE)</f>
        <v>-</v>
      </c>
      <c r="AZ1233" t="str">
        <f>VLOOKUP(Sheet1[[#This Row],[NPDES ID2]],Combined_Sheet__Major_Only___2[[NPDES ID2]:[ECHO BFR]],29,FALSE)</f>
        <v>-</v>
      </c>
      <c r="BA1233">
        <f>VLOOKUP(Sheet1[[#This Row],[NPDES ID2]],Combined_Sheet__Major_Only___2[[NPDES ID2]:[ECHO BFR]],17,FALSE)</f>
        <v>30.639333000000001</v>
      </c>
      <c r="BB1233">
        <f>VLOOKUP(Sheet1[[#This Row],[NPDES ID2]],Combined_Sheet__Major_Only___2[[NPDES ID2]:[ECHO BFR]],18,FALSE)</f>
        <v>-97.002499999999998</v>
      </c>
      <c r="BC1233" t="str">
        <f>IF(ISNUMBER(SEARCH("aerobic",$AW1233)),"aerobic","")</f>
        <v>aerobic</v>
      </c>
      <c r="BD1233" t="str">
        <f>IF(ISNUMBER(SEARCH("anaer",$AW1233)),"anaer","")</f>
        <v/>
      </c>
      <c r="BE1233" t="str">
        <f>IF(ISNUMBER(SEARCH("thickening",$AZ1233)),"thickening","")</f>
        <v/>
      </c>
      <c r="BF1233" s="2" t="str">
        <f>IF(ISNUMBER(SEARCH("airDry",$AW1233)),"airDry","")</f>
        <v/>
      </c>
      <c r="BG1233" s="2" t="str">
        <f>IF(ISNUMBER(SEARCH("heatDry",$AY1233)),"heatDry","")</f>
        <v/>
      </c>
      <c r="BH1233" s="2" t="str">
        <f>IF(AND(ISNUMBER(SEARCH("aerobic",$AW1233)),ISNUMBER(SEARCH("anaer",$AW1233))),"Combined Aer and Anaer.","")</f>
        <v/>
      </c>
    </row>
    <row r="1234" spans="1:60" x14ac:dyDescent="0.25">
      <c r="A1234" s="4">
        <v>1238</v>
      </c>
      <c r="B1234" t="s">
        <v>5920</v>
      </c>
      <c r="C1234">
        <v>218</v>
      </c>
      <c r="D1234">
        <v>577.80248466602256</v>
      </c>
      <c r="E1234">
        <v>575.34342514172965</v>
      </c>
      <c r="F1234">
        <v>425.89190818921008</v>
      </c>
      <c r="G1234">
        <v>747.31426923759739</v>
      </c>
      <c r="H1234">
        <v>-116.58839664001449</v>
      </c>
      <c r="I1234">
        <v>-119.0019004960791</v>
      </c>
      <c r="J1234">
        <v>-134.5961982902555</v>
      </c>
      <c r="K1234">
        <v>-93.194562435219041</v>
      </c>
      <c r="L1234">
        <v>142.5022820088281</v>
      </c>
      <c r="M1234">
        <v>141.86679400320301</v>
      </c>
      <c r="N1234">
        <v>139.76057001066579</v>
      </c>
      <c r="O1234">
        <v>146.96980385883251</v>
      </c>
      <c r="P1234">
        <v>5.1021362663931402</v>
      </c>
      <c r="Q1234">
        <v>5.1643421159793466</v>
      </c>
      <c r="R1234">
        <v>4.2361993512995388</v>
      </c>
      <c r="S1234">
        <v>5.8124127174928617</v>
      </c>
      <c r="T1234">
        <v>353423.3583625555</v>
      </c>
      <c r="U1234">
        <v>353423.09790153278</v>
      </c>
      <c r="V1234">
        <v>353189.82970993541</v>
      </c>
      <c r="W1234">
        <v>353658.50110468152</v>
      </c>
      <c r="X1234">
        <v>24336.572382128608</v>
      </c>
      <c r="Y1234">
        <v>24435.4945599196</v>
      </c>
      <c r="Z1234">
        <v>23605.34710704393</v>
      </c>
      <c r="AA1234">
        <v>24807.05280731339</v>
      </c>
      <c r="AB1234">
        <v>4929.3526751442414</v>
      </c>
      <c r="AC1234">
        <v>4863.520528171779</v>
      </c>
      <c r="AD1234">
        <v>4090.5888476921982</v>
      </c>
      <c r="AE1234">
        <v>5930.3022165033599</v>
      </c>
      <c r="AF1234">
        <v>64.063082520598371</v>
      </c>
      <c r="AG1234">
        <v>63.776472263443523</v>
      </c>
      <c r="AH1234">
        <v>62.832437552141293</v>
      </c>
      <c r="AI1234">
        <v>66.070795345137611</v>
      </c>
      <c r="AJ1234">
        <v>0.55907453570629495</v>
      </c>
      <c r="AK1234">
        <v>0.55907461738416897</v>
      </c>
      <c r="AL1234">
        <v>0.5590557591164973</v>
      </c>
      <c r="AM1234">
        <v>0.55909320439557819</v>
      </c>
      <c r="AN1234">
        <v>0.99274266055490723</v>
      </c>
      <c r="AO1234">
        <v>0.99274266055490723</v>
      </c>
      <c r="AP1234">
        <v>0.99274266055490723</v>
      </c>
      <c r="AQ1234">
        <v>0.99274266055490723</v>
      </c>
      <c r="AR1234">
        <v>12.99899501307895</v>
      </c>
      <c r="AS1234">
        <v>12.99899501307895</v>
      </c>
      <c r="AT1234">
        <v>12.99899501307895</v>
      </c>
      <c r="AU1234">
        <v>12.99899501307895</v>
      </c>
      <c r="AV1234" t="str">
        <f>VLOOKUP(Sheet1[[#This Row],[NPDES ID2]],Combined_Sheet__Major_Only___2[[NPDES ID2]:[ECHO BFR]],3,FALSE)</f>
        <v>SC</v>
      </c>
      <c r="AW1234" t="s">
        <v>41</v>
      </c>
      <c r="AX1234" t="str">
        <f>VLOOKUP(Sheet1[[#This Row],[NPDES ID2]],Combined_Sheet__Major_Only___2[[NPDES ID2]:[ECHO BFR]],27,FALSE)</f>
        <v>-</v>
      </c>
      <c r="AY1234" t="str">
        <f>VLOOKUP(Sheet1[[#This Row],[NPDES ID2]],Combined_Sheet__Major_Only___2[[NPDES ID2]:[ECHO BFR]],28,FALSE)</f>
        <v>-</v>
      </c>
      <c r="AZ1234" t="str">
        <f>VLOOKUP(Sheet1[[#This Row],[NPDES ID2]],Combined_Sheet__Major_Only___2[[NPDES ID2]:[ECHO BFR]],29,FALSE)</f>
        <v>-</v>
      </c>
      <c r="BA1234">
        <f>VLOOKUP(Sheet1[[#This Row],[NPDES ID2]],Combined_Sheet__Major_Only___2[[NPDES ID2]:[ECHO BFR]],17,FALSE)</f>
        <v>34.783611000000001</v>
      </c>
      <c r="BB1234">
        <f>VLOOKUP(Sheet1[[#This Row],[NPDES ID2]],Combined_Sheet__Major_Only___2[[NPDES ID2]:[ECHO BFR]],18,FALSE)</f>
        <v>-82.534443999999993</v>
      </c>
      <c r="BC1234" t="str">
        <f>IF(ISNUMBER(SEARCH("aerobic",$AW1234)),"aerobic","")</f>
        <v>aerobic</v>
      </c>
      <c r="BD1234" t="str">
        <f>IF(ISNUMBER(SEARCH("anaer",$AW1234)),"anaer","")</f>
        <v/>
      </c>
      <c r="BE1234" t="str">
        <f>IF(ISNUMBER(SEARCH("thickening",$AZ1234)),"thickening","")</f>
        <v/>
      </c>
      <c r="BF1234" s="2" t="str">
        <f>IF(ISNUMBER(SEARCH("airDry",$AW1234)),"airDry","")</f>
        <v/>
      </c>
      <c r="BG1234" s="2" t="str">
        <f>IF(ISNUMBER(SEARCH("heatDry",$AY1234)),"heatDry","")</f>
        <v/>
      </c>
      <c r="BH1234" s="2" t="str">
        <f>IF(AND(ISNUMBER(SEARCH("aerobic",$AW1234)),ISNUMBER(SEARCH("anaer",$AW1234))),"Combined Aer and Anaer.","")</f>
        <v/>
      </c>
    </row>
    <row r="1235" spans="1:60" x14ac:dyDescent="0.25">
      <c r="A1235" s="4">
        <v>1729</v>
      </c>
      <c r="B1235" t="s">
        <v>8100</v>
      </c>
      <c r="C1235">
        <v>36</v>
      </c>
      <c r="D1235">
        <v>2835.7127607376642</v>
      </c>
      <c r="E1235">
        <v>2829.7221445752739</v>
      </c>
      <c r="F1235">
        <v>1961.0949586601109</v>
      </c>
      <c r="G1235">
        <v>3755.6874973972722</v>
      </c>
      <c r="H1235">
        <v>-117.67639534406359</v>
      </c>
      <c r="I1235">
        <v>-119.9600117197536</v>
      </c>
      <c r="J1235">
        <v>-135.56391447283681</v>
      </c>
      <c r="K1235">
        <v>-94.169657758028535</v>
      </c>
      <c r="L1235">
        <v>23.365470917913939</v>
      </c>
      <c r="M1235">
        <v>23.259117081031921</v>
      </c>
      <c r="N1235">
        <v>22.907115288806661</v>
      </c>
      <c r="O1235">
        <v>24.112511243175579</v>
      </c>
      <c r="P1235">
        <v>0.8429358840221467</v>
      </c>
      <c r="Q1235">
        <v>0.85253363038134933</v>
      </c>
      <c r="R1235">
        <v>0.7005457399843299</v>
      </c>
      <c r="S1235">
        <v>0.96062197488833889</v>
      </c>
      <c r="T1235">
        <v>356068.26344952552</v>
      </c>
      <c r="U1235">
        <v>356068.0010493857</v>
      </c>
      <c r="V1235">
        <v>355832.99618981738</v>
      </c>
      <c r="W1235">
        <v>356305.15681554069</v>
      </c>
      <c r="X1235">
        <v>24694.22522815716</v>
      </c>
      <c r="Y1235">
        <v>24796.769190109011</v>
      </c>
      <c r="Z1235">
        <v>23937.570977216201</v>
      </c>
      <c r="AA1235">
        <v>25181.012568359442</v>
      </c>
      <c r="AB1235">
        <v>3813.6300400365831</v>
      </c>
      <c r="AC1235">
        <v>3783.9158625637879</v>
      </c>
      <c r="AD1235">
        <v>3305.766729490183</v>
      </c>
      <c r="AE1235">
        <v>4388.9043934547317</v>
      </c>
      <c r="AF1235">
        <v>63.606392780061867</v>
      </c>
      <c r="AG1235">
        <v>63.31672451842956</v>
      </c>
      <c r="AH1235">
        <v>62.358946110445622</v>
      </c>
      <c r="AI1235">
        <v>65.639902890696888</v>
      </c>
      <c r="AJ1235">
        <v>0.55349484969783325</v>
      </c>
      <c r="AK1235">
        <v>0.55349486279218341</v>
      </c>
      <c r="AL1235">
        <v>0.55349184764885773</v>
      </c>
      <c r="AM1235">
        <v>0.55349783439897193</v>
      </c>
      <c r="AN1235">
        <v>0.9927960116757043</v>
      </c>
      <c r="AO1235">
        <v>0.99279601167570419</v>
      </c>
      <c r="AP1235">
        <v>0.99279601167570419</v>
      </c>
      <c r="AQ1235">
        <v>0.99279601167570419</v>
      </c>
      <c r="AR1235">
        <v>15.09872217937505</v>
      </c>
      <c r="AS1235">
        <v>15.09872217937505</v>
      </c>
      <c r="AT1235">
        <v>15.09872217937505</v>
      </c>
      <c r="AU1235">
        <v>15.09872217937505</v>
      </c>
      <c r="AV1235" t="str">
        <f>VLOOKUP(Sheet1[[#This Row],[NPDES ID2]],Combined_Sheet__Major_Only___2[[NPDES ID2]:[ECHO BFR]],3,FALSE)</f>
        <v>IL</v>
      </c>
      <c r="AW1235" t="s">
        <v>41</v>
      </c>
      <c r="AX1235" t="str">
        <f>VLOOKUP(Sheet1[[#This Row],[NPDES ID2]],Combined_Sheet__Major_Only___2[[NPDES ID2]:[ECHO BFR]],27,FALSE)</f>
        <v>-</v>
      </c>
      <c r="AY1235" t="str">
        <f>VLOOKUP(Sheet1[[#This Row],[NPDES ID2]],Combined_Sheet__Major_Only___2[[NPDES ID2]:[ECHO BFR]],28,FALSE)</f>
        <v>-</v>
      </c>
      <c r="AZ1235" t="str">
        <f>VLOOKUP(Sheet1[[#This Row],[NPDES ID2]],Combined_Sheet__Major_Only___2[[NPDES ID2]:[ECHO BFR]],29,FALSE)</f>
        <v>sludgeLagoon</v>
      </c>
      <c r="BA1235">
        <f>VLOOKUP(Sheet1[[#This Row],[NPDES ID2]],Combined_Sheet__Major_Only___2[[NPDES ID2]:[ECHO BFR]],17,FALSE)</f>
        <v>41.327950999999999</v>
      </c>
      <c r="BB1235">
        <f>VLOOKUP(Sheet1[[#This Row],[NPDES ID2]],Combined_Sheet__Major_Only___2[[NPDES ID2]:[ECHO BFR]],18,FALSE)</f>
        <v>-89.177137000000002</v>
      </c>
      <c r="BC1235" t="str">
        <f>IF(ISNUMBER(SEARCH("aerobic",$AW1235)),"aerobic","")</f>
        <v>aerobic</v>
      </c>
      <c r="BD1235" t="str">
        <f>IF(ISNUMBER(SEARCH("anaer",$AW1235)),"anaer","")</f>
        <v/>
      </c>
      <c r="BE1235" t="str">
        <f>IF(ISNUMBER(SEARCH("thickening",$AZ1235)),"thickening","")</f>
        <v/>
      </c>
      <c r="BF1235" s="3" t="str">
        <f>IF(ISNUMBER(SEARCH("airDry",$AW1235)),"airDry","")</f>
        <v/>
      </c>
      <c r="BG1235" s="3" t="str">
        <f>IF(ISNUMBER(SEARCH("heatDry",$AY1235)),"heatDry","")</f>
        <v/>
      </c>
      <c r="BH1235" s="3" t="str">
        <f>IF(AND(ISNUMBER(SEARCH("aerobic",$AW1235)),ISNUMBER(SEARCH("anaer",$AW1235))),"Combined Aer and Anaer.","")</f>
        <v/>
      </c>
    </row>
    <row r="1236" spans="1:60" x14ac:dyDescent="0.25">
      <c r="A1236" s="4">
        <v>670</v>
      </c>
      <c r="B1236" t="s">
        <v>3286</v>
      </c>
      <c r="C1236">
        <v>7.28</v>
      </c>
      <c r="D1236">
        <v>14755.32551976843</v>
      </c>
      <c r="E1236">
        <v>14713.60313792791</v>
      </c>
      <c r="F1236">
        <v>10116.664616087801</v>
      </c>
      <c r="G1236">
        <v>19626.721498546121</v>
      </c>
      <c r="H1236">
        <v>-127.9371440514572</v>
      </c>
      <c r="I1236">
        <v>-130.28868966118401</v>
      </c>
      <c r="J1236">
        <v>-146.78791488501179</v>
      </c>
      <c r="K1236">
        <v>-104.93605901676391</v>
      </c>
      <c r="L1236">
        <v>4.371834929045292</v>
      </c>
      <c r="M1236">
        <v>4.3475292369416412</v>
      </c>
      <c r="N1236">
        <v>4.2671015009666977</v>
      </c>
      <c r="O1236">
        <v>4.5425381751954896</v>
      </c>
      <c r="P1236">
        <v>0.17119076093779059</v>
      </c>
      <c r="Q1236">
        <v>0.172636824996865</v>
      </c>
      <c r="R1236">
        <v>0.14372877238688531</v>
      </c>
      <c r="S1236">
        <v>0.195523524520512</v>
      </c>
      <c r="T1236">
        <v>357491.6307002416</v>
      </c>
      <c r="U1236">
        <v>357491.36725655751</v>
      </c>
      <c r="V1236">
        <v>357255.42780151841</v>
      </c>
      <c r="W1236">
        <v>357729.4661721664</v>
      </c>
      <c r="X1236">
        <v>26799.529105255671</v>
      </c>
      <c r="Y1236">
        <v>26935.67322941605</v>
      </c>
      <c r="Z1236">
        <v>25797.964921376821</v>
      </c>
      <c r="AA1236">
        <v>27445.38080807637</v>
      </c>
      <c r="AB1236">
        <v>4328.3904107795006</v>
      </c>
      <c r="AC1236">
        <v>4285.2201586021747</v>
      </c>
      <c r="AD1236">
        <v>3728.9336700517561</v>
      </c>
      <c r="AE1236">
        <v>4998.2878271815889</v>
      </c>
      <c r="AF1236">
        <v>58.851698520091468</v>
      </c>
      <c r="AG1236">
        <v>58.524477819017633</v>
      </c>
      <c r="AH1236">
        <v>57.441882213793498</v>
      </c>
      <c r="AI1236">
        <v>61.149608117103057</v>
      </c>
      <c r="AJ1236">
        <v>0.49545489025796868</v>
      </c>
      <c r="AK1236">
        <v>0.49545489268686188</v>
      </c>
      <c r="AL1236">
        <v>0.49545433363313679</v>
      </c>
      <c r="AM1236">
        <v>0.49545544366352179</v>
      </c>
      <c r="AN1236">
        <v>0.99282439944342615</v>
      </c>
      <c r="AO1236">
        <v>0.99282439944342615</v>
      </c>
      <c r="AP1236">
        <v>0.99282439944342615</v>
      </c>
      <c r="AQ1236">
        <v>0.99282439944342615</v>
      </c>
      <c r="AR1236">
        <v>13.594488226558351</v>
      </c>
      <c r="AS1236">
        <v>13.59448822655836</v>
      </c>
      <c r="AT1236">
        <v>13.59448822655836</v>
      </c>
      <c r="AU1236">
        <v>13.59448822655836</v>
      </c>
      <c r="AV1236" t="str">
        <f>VLOOKUP(Sheet1[[#This Row],[NPDES ID2]],Combined_Sheet__Major_Only___2[[NPDES ID2]:[ECHO BFR]],3,FALSE)</f>
        <v>TX</v>
      </c>
      <c r="AW1236" t="s">
        <v>41</v>
      </c>
      <c r="AX1236" t="str">
        <f>VLOOKUP(Sheet1[[#This Row],[NPDES ID2]],Combined_Sheet__Major_Only___2[[NPDES ID2]:[ECHO BFR]],27,FALSE)</f>
        <v>-</v>
      </c>
      <c r="AY1236" t="str">
        <f>VLOOKUP(Sheet1[[#This Row],[NPDES ID2]],Combined_Sheet__Major_Only___2[[NPDES ID2]:[ECHO BFR]],28,FALSE)</f>
        <v>-</v>
      </c>
      <c r="AZ1236" t="str">
        <f>VLOOKUP(Sheet1[[#This Row],[NPDES ID2]],Combined_Sheet__Major_Only___2[[NPDES ID2]:[ECHO BFR]],29,FALSE)</f>
        <v>-</v>
      </c>
      <c r="BA1236">
        <f>VLOOKUP(Sheet1[[#This Row],[NPDES ID2]],Combined_Sheet__Major_Only___2[[NPDES ID2]:[ECHO BFR]],17,FALSE)</f>
        <v>32.451166999999998</v>
      </c>
      <c r="BB1236">
        <f>VLOOKUP(Sheet1[[#This Row],[NPDES ID2]],Combined_Sheet__Major_Only___2[[NPDES ID2]:[ECHO BFR]],18,FALSE)</f>
        <v>-94.053471999999999</v>
      </c>
      <c r="BC1236" t="str">
        <f>IF(ISNUMBER(SEARCH("aerobic",$AW1236)),"aerobic","")</f>
        <v>aerobic</v>
      </c>
      <c r="BD1236" t="str">
        <f>IF(ISNUMBER(SEARCH("anaer",$AW1236)),"anaer","")</f>
        <v/>
      </c>
      <c r="BE1236" t="str">
        <f>IF(ISNUMBER(SEARCH("thickening",$AZ1236)),"thickening","")</f>
        <v/>
      </c>
      <c r="BF1236" s="2" t="str">
        <f>IF(ISNUMBER(SEARCH("airDry",$AW1236)),"airDry","")</f>
        <v/>
      </c>
      <c r="BG1236" s="2" t="str">
        <f>IF(ISNUMBER(SEARCH("heatDry",$AY1236)),"heatDry","")</f>
        <v/>
      </c>
      <c r="BH1236" s="2" t="str">
        <f>IF(AND(ISNUMBER(SEARCH("aerobic",$AW1236)),ISNUMBER(SEARCH("anaer",$AW1236))),"Combined Aer and Anaer.","")</f>
        <v/>
      </c>
    </row>
    <row r="1237" spans="1:60" x14ac:dyDescent="0.25">
      <c r="A1237" s="4">
        <v>1534</v>
      </c>
      <c r="B1237" t="s">
        <v>7222</v>
      </c>
      <c r="C1237">
        <v>97</v>
      </c>
      <c r="D1237">
        <v>1130.87011252759</v>
      </c>
      <c r="E1237">
        <v>1130.0781981470659</v>
      </c>
      <c r="F1237">
        <v>797.8168774209023</v>
      </c>
      <c r="G1237">
        <v>1486.9401077848011</v>
      </c>
      <c r="H1237">
        <v>-118.4940019447174</v>
      </c>
      <c r="I1237">
        <v>-120.7937907514348</v>
      </c>
      <c r="J1237">
        <v>-136.47173362994619</v>
      </c>
      <c r="K1237">
        <v>-95.088212562177034</v>
      </c>
      <c r="L1237">
        <v>62.522080869701547</v>
      </c>
      <c r="M1237">
        <v>62.232151004181283</v>
      </c>
      <c r="N1237">
        <v>61.272125640247907</v>
      </c>
      <c r="O1237">
        <v>64.559143272992699</v>
      </c>
      <c r="P1237">
        <v>2.2721341069306562</v>
      </c>
      <c r="Q1237">
        <v>2.2962278932643878</v>
      </c>
      <c r="R1237">
        <v>1.890123885419005</v>
      </c>
      <c r="S1237">
        <v>2.5903441788433712</v>
      </c>
      <c r="T1237">
        <v>357743.06279012101</v>
      </c>
      <c r="U1237">
        <v>357742.79916209902</v>
      </c>
      <c r="V1237">
        <v>357506.69461453572</v>
      </c>
      <c r="W1237">
        <v>357981.06468125893</v>
      </c>
      <c r="X1237">
        <v>24983.217250528811</v>
      </c>
      <c r="Y1237">
        <v>25089.024992664308</v>
      </c>
      <c r="Z1237">
        <v>24203.153032772701</v>
      </c>
      <c r="AA1237">
        <v>25485.173476301039</v>
      </c>
      <c r="AB1237">
        <v>4504.8921216713989</v>
      </c>
      <c r="AC1237">
        <v>4456.0176374890834</v>
      </c>
      <c r="AD1237">
        <v>3813.2416918921781</v>
      </c>
      <c r="AE1237">
        <v>5306.8484768850712</v>
      </c>
      <c r="AF1237">
        <v>63.167703000670343</v>
      </c>
      <c r="AG1237">
        <v>62.874374604644878</v>
      </c>
      <c r="AH1237">
        <v>61.90568060767125</v>
      </c>
      <c r="AI1237">
        <v>65.225493489884926</v>
      </c>
      <c r="AJ1237">
        <v>0.54813584675066451</v>
      </c>
      <c r="AK1237">
        <v>0.54813588248898792</v>
      </c>
      <c r="AL1237">
        <v>0.54812764575159911</v>
      </c>
      <c r="AM1237">
        <v>0.54814400044811473</v>
      </c>
      <c r="AN1237">
        <v>0.99282939079352828</v>
      </c>
      <c r="AO1237">
        <v>0.99282939079352828</v>
      </c>
      <c r="AP1237">
        <v>0.99282939079352828</v>
      </c>
      <c r="AQ1237">
        <v>0.99282939079352828</v>
      </c>
      <c r="AR1237">
        <v>13.67724506497766</v>
      </c>
      <c r="AS1237">
        <v>13.67724506497767</v>
      </c>
      <c r="AT1237">
        <v>13.67724506497767</v>
      </c>
      <c r="AU1237">
        <v>13.67724506497767</v>
      </c>
      <c r="AV1237" t="str">
        <f>VLOOKUP(Sheet1[[#This Row],[NPDES ID2]],Combined_Sheet__Major_Only___2[[NPDES ID2]:[ECHO BFR]],3,FALSE)</f>
        <v>SC</v>
      </c>
      <c r="AW1237" t="s">
        <v>41</v>
      </c>
      <c r="AX1237" t="str">
        <f>VLOOKUP(Sheet1[[#This Row],[NPDES ID2]],Combined_Sheet__Major_Only___2[[NPDES ID2]:[ECHO BFR]],27,FALSE)</f>
        <v>-</v>
      </c>
      <c r="AY1237" t="str">
        <f>VLOOKUP(Sheet1[[#This Row],[NPDES ID2]],Combined_Sheet__Major_Only___2[[NPDES ID2]:[ECHO BFR]],28,FALSE)</f>
        <v>-</v>
      </c>
      <c r="AZ1237" t="str">
        <f>VLOOKUP(Sheet1[[#This Row],[NPDES ID2]],Combined_Sheet__Major_Only___2[[NPDES ID2]:[ECHO BFR]],29,FALSE)</f>
        <v>-</v>
      </c>
      <c r="BA1237">
        <f>VLOOKUP(Sheet1[[#This Row],[NPDES ID2]],Combined_Sheet__Major_Only___2[[NPDES ID2]:[ECHO BFR]],17,FALSE)</f>
        <v>34.635599999999997</v>
      </c>
      <c r="BB1237">
        <f>VLOOKUP(Sheet1[[#This Row],[NPDES ID2]],Combined_Sheet__Major_Only___2[[NPDES ID2]:[ECHO BFR]],18,FALSE)</f>
        <v>-82.801400000000001</v>
      </c>
      <c r="BC1237" t="str">
        <f>IF(ISNUMBER(SEARCH("aerobic",$AW1237)),"aerobic","")</f>
        <v>aerobic</v>
      </c>
      <c r="BD1237" t="str">
        <f>IF(ISNUMBER(SEARCH("anaer",$AW1237)),"anaer","")</f>
        <v/>
      </c>
      <c r="BE1237" t="str">
        <f>IF(ISNUMBER(SEARCH("thickening",$AZ1237)),"thickening","")</f>
        <v/>
      </c>
      <c r="BF1237" s="2" t="str">
        <f>IF(ISNUMBER(SEARCH("airDry",$AW1237)),"airDry","")</f>
        <v/>
      </c>
      <c r="BG1237" s="2" t="str">
        <f>IF(ISNUMBER(SEARCH("heatDry",$AY1237)),"heatDry","")</f>
        <v/>
      </c>
      <c r="BH1237" s="2" t="str">
        <f>IF(AND(ISNUMBER(SEARCH("aerobic",$AW1237)),ISNUMBER(SEARCH("anaer",$AW1237))),"Combined Aer and Anaer.","")</f>
        <v/>
      </c>
    </row>
    <row r="1238" spans="1:60" x14ac:dyDescent="0.25">
      <c r="A1238" s="4">
        <v>1166</v>
      </c>
      <c r="B1238" t="s">
        <v>5596</v>
      </c>
      <c r="C1238">
        <v>279</v>
      </c>
      <c r="D1238">
        <v>485.02314793174162</v>
      </c>
      <c r="E1238">
        <v>490.10579697532933</v>
      </c>
      <c r="F1238">
        <v>365.46041105936467</v>
      </c>
      <c r="G1238">
        <v>621.47692681196918</v>
      </c>
      <c r="H1238">
        <v>-114.88915026706761</v>
      </c>
      <c r="I1238">
        <v>-117.3874473434488</v>
      </c>
      <c r="J1238">
        <v>-133.07300304136791</v>
      </c>
      <c r="K1238">
        <v>-91.462304933468701</v>
      </c>
      <c r="L1238">
        <v>184.77995657326619</v>
      </c>
      <c r="M1238">
        <v>183.9859297577174</v>
      </c>
      <c r="N1238">
        <v>181.3528431816714</v>
      </c>
      <c r="O1238">
        <v>190.3638377532113</v>
      </c>
      <c r="P1238">
        <v>6.5246175797363311</v>
      </c>
      <c r="Q1238">
        <v>6.607980708917415</v>
      </c>
      <c r="R1238">
        <v>5.3989499402666663</v>
      </c>
      <c r="S1238">
        <v>7.4483690401719942</v>
      </c>
      <c r="T1238">
        <v>360207.49771819939</v>
      </c>
      <c r="U1238">
        <v>360207.23228337237</v>
      </c>
      <c r="V1238">
        <v>359969.50956613373</v>
      </c>
      <c r="W1238">
        <v>360447.130782675</v>
      </c>
      <c r="X1238">
        <v>24480.6704397106</v>
      </c>
      <c r="Y1238">
        <v>24576.346326043909</v>
      </c>
      <c r="Z1238">
        <v>23771.644771121879</v>
      </c>
      <c r="AA1238">
        <v>24936.823531365961</v>
      </c>
      <c r="AB1238">
        <v>4711.693252938494</v>
      </c>
      <c r="AC1238">
        <v>4656.5289109171372</v>
      </c>
      <c r="AD1238">
        <v>3947.0447269628498</v>
      </c>
      <c r="AE1238">
        <v>5620.0697468138233</v>
      </c>
      <c r="AF1238">
        <v>64.907958325340672</v>
      </c>
      <c r="AG1238">
        <v>64.627833644660342</v>
      </c>
      <c r="AH1238">
        <v>63.706616845947558</v>
      </c>
      <c r="AI1238">
        <v>66.868504359222854</v>
      </c>
      <c r="AJ1238">
        <v>0.56939908577165799</v>
      </c>
      <c r="AK1238">
        <v>0.5693991930812744</v>
      </c>
      <c r="AL1238">
        <v>0.56937439350359431</v>
      </c>
      <c r="AM1238">
        <v>0.56942363641996241</v>
      </c>
      <c r="AN1238">
        <v>0.99287794887453784</v>
      </c>
      <c r="AO1238">
        <v>0.99287794887453795</v>
      </c>
      <c r="AP1238">
        <v>0.99287794887453795</v>
      </c>
      <c r="AQ1238">
        <v>0.99287794887453795</v>
      </c>
      <c r="AR1238">
        <v>13.545629381373191</v>
      </c>
      <c r="AS1238">
        <v>13.545629381373191</v>
      </c>
      <c r="AT1238">
        <v>13.545629381373191</v>
      </c>
      <c r="AU1238">
        <v>13.545629381373191</v>
      </c>
      <c r="AV1238" t="str">
        <f>VLOOKUP(Sheet1[[#This Row],[NPDES ID2]],Combined_Sheet__Major_Only___2[[NPDES ID2]:[ECHO BFR]],3,FALSE)</f>
        <v>NC</v>
      </c>
      <c r="AW1238" t="s">
        <v>41</v>
      </c>
      <c r="AX1238" t="str">
        <f>VLOOKUP(Sheet1[[#This Row],[NPDES ID2]],Combined_Sheet__Major_Only___2[[NPDES ID2]:[ECHO BFR]],27,FALSE)</f>
        <v>-</v>
      </c>
      <c r="AY1238" t="str">
        <f>VLOOKUP(Sheet1[[#This Row],[NPDES ID2]],Combined_Sheet__Major_Only___2[[NPDES ID2]:[ECHO BFR]],28,FALSE)</f>
        <v>-</v>
      </c>
      <c r="AZ1238" t="str">
        <f>VLOOKUP(Sheet1[[#This Row],[NPDES ID2]],Combined_Sheet__Major_Only___2[[NPDES ID2]:[ECHO BFR]],29,FALSE)</f>
        <v>-</v>
      </c>
      <c r="BA1238">
        <f>VLOOKUP(Sheet1[[#This Row],[NPDES ID2]],Combined_Sheet__Major_Only___2[[NPDES ID2]:[ECHO BFR]],17,FALSE)</f>
        <v>35.588194000000001</v>
      </c>
      <c r="BB1238">
        <f>VLOOKUP(Sheet1[[#This Row],[NPDES ID2]],Combined_Sheet__Major_Only___2[[NPDES ID2]:[ECHO BFR]],18,FALSE)</f>
        <v>-77.546097000000003</v>
      </c>
      <c r="BC1238" t="str">
        <f>IF(ISNUMBER(SEARCH("aerobic",$AW1238)),"aerobic","")</f>
        <v>aerobic</v>
      </c>
      <c r="BD1238" t="str">
        <f>IF(ISNUMBER(SEARCH("anaer",$AW1238)),"anaer","")</f>
        <v/>
      </c>
      <c r="BE1238" t="str">
        <f>IF(ISNUMBER(SEARCH("thickening",$AZ1238)),"thickening","")</f>
        <v/>
      </c>
      <c r="BF1238" s="2" t="str">
        <f>IF(ISNUMBER(SEARCH("airDry",$AW1238)),"airDry","")</f>
        <v/>
      </c>
      <c r="BG1238" s="2" t="str">
        <f>IF(ISNUMBER(SEARCH("heatDry",$AY1238)),"heatDry","")</f>
        <v/>
      </c>
      <c r="BH1238" s="2" t="str">
        <f>IF(AND(ISNUMBER(SEARCH("aerobic",$AW1238)),ISNUMBER(SEARCH("anaer",$AW1238))),"Combined Aer and Anaer.","")</f>
        <v/>
      </c>
    </row>
    <row r="1239" spans="1:60" x14ac:dyDescent="0.25">
      <c r="A1239" s="4">
        <v>1711</v>
      </c>
      <c r="B1239" t="s">
        <v>8019</v>
      </c>
      <c r="C1239">
        <v>42.9</v>
      </c>
      <c r="D1239">
        <v>2547.262961314294</v>
      </c>
      <c r="E1239">
        <v>2547.3109992085492</v>
      </c>
      <c r="F1239">
        <v>1764.926319705932</v>
      </c>
      <c r="G1239">
        <v>3374.793414619146</v>
      </c>
      <c r="H1239">
        <v>-125.645251825125</v>
      </c>
      <c r="I1239">
        <v>-128.083480014933</v>
      </c>
      <c r="J1239">
        <v>-144.455507360496</v>
      </c>
      <c r="K1239">
        <v>-102.56167990028629</v>
      </c>
      <c r="L1239">
        <v>26.19412236394853</v>
      </c>
      <c r="M1239">
        <v>26.054326612156231</v>
      </c>
      <c r="N1239">
        <v>25.591627771692959</v>
      </c>
      <c r="O1239">
        <v>27.17607969141957</v>
      </c>
      <c r="P1239">
        <v>1.0079213007402781</v>
      </c>
      <c r="Q1239">
        <v>1.018041831029316</v>
      </c>
      <c r="R1239">
        <v>0.8444479446343458</v>
      </c>
      <c r="S1239">
        <v>1.149285559068576</v>
      </c>
      <c r="T1239">
        <v>360248.81898282678</v>
      </c>
      <c r="U1239">
        <v>360248.553517705</v>
      </c>
      <c r="V1239">
        <v>360010.80366855999</v>
      </c>
      <c r="W1239">
        <v>360488.47939724132</v>
      </c>
      <c r="X1239">
        <v>26560.457762377919</v>
      </c>
      <c r="Y1239">
        <v>26690.277796013961</v>
      </c>
      <c r="Z1239">
        <v>25607.065303986041</v>
      </c>
      <c r="AA1239">
        <v>27174.875076282118</v>
      </c>
      <c r="AB1239">
        <v>4434.1456619204728</v>
      </c>
      <c r="AC1239">
        <v>4387.6371064961313</v>
      </c>
      <c r="AD1239">
        <v>3799.7392140961979</v>
      </c>
      <c r="AE1239">
        <v>5147.7605762921521</v>
      </c>
      <c r="AF1239">
        <v>59.837838521278691</v>
      </c>
      <c r="AG1239">
        <v>59.518318492615563</v>
      </c>
      <c r="AH1239">
        <v>58.461853873278777</v>
      </c>
      <c r="AI1239">
        <v>62.080890984409137</v>
      </c>
      <c r="AJ1239">
        <v>0.50748446595612284</v>
      </c>
      <c r="AK1239">
        <v>0.50748448071429864</v>
      </c>
      <c r="AL1239">
        <v>0.5074810820484974</v>
      </c>
      <c r="AM1239">
        <v>0.50748783031408029</v>
      </c>
      <c r="AN1239">
        <v>0.99287875744428622</v>
      </c>
      <c r="AO1239">
        <v>0.99287875744428611</v>
      </c>
      <c r="AP1239">
        <v>0.99287875744428611</v>
      </c>
      <c r="AQ1239">
        <v>0.99287875744428611</v>
      </c>
      <c r="AR1239">
        <v>13.551731103343849</v>
      </c>
      <c r="AS1239">
        <v>13.551731103343849</v>
      </c>
      <c r="AT1239">
        <v>13.551731103343849</v>
      </c>
      <c r="AU1239">
        <v>13.551731103343849</v>
      </c>
      <c r="AV1239" t="str">
        <f>VLOOKUP(Sheet1[[#This Row],[NPDES ID2]],Combined_Sheet__Major_Only___2[[NPDES ID2]:[ECHO BFR]],3,FALSE)</f>
        <v>FL</v>
      </c>
      <c r="AW1239" t="s">
        <v>41</v>
      </c>
      <c r="AX1239" t="str">
        <f>VLOOKUP(Sheet1[[#This Row],[NPDES ID2]],Combined_Sheet__Major_Only___2[[NPDES ID2]:[ECHO BFR]],27,FALSE)</f>
        <v>-</v>
      </c>
      <c r="AY1239" t="str">
        <f>VLOOKUP(Sheet1[[#This Row],[NPDES ID2]],Combined_Sheet__Major_Only___2[[NPDES ID2]:[ECHO BFR]],28,FALSE)</f>
        <v>-</v>
      </c>
      <c r="AZ1239" t="str">
        <f>VLOOKUP(Sheet1[[#This Row],[NPDES ID2]],Combined_Sheet__Major_Only___2[[NPDES ID2]:[ECHO BFR]],29,FALSE)</f>
        <v>-</v>
      </c>
      <c r="BA1239">
        <f>VLOOKUP(Sheet1[[#This Row],[NPDES ID2]],Combined_Sheet__Major_Only___2[[NPDES ID2]:[ECHO BFR]],17,FALSE)</f>
        <v>27.547409999999999</v>
      </c>
      <c r="BB1239">
        <f>VLOOKUP(Sheet1[[#This Row],[NPDES ID2]],Combined_Sheet__Major_Only___2[[NPDES ID2]:[ECHO BFR]],18,FALSE)</f>
        <v>-81.800030000000007</v>
      </c>
      <c r="BC1239" t="str">
        <f>IF(ISNUMBER(SEARCH("aerobic",$AW1239)),"aerobic","")</f>
        <v>aerobic</v>
      </c>
      <c r="BD1239" t="str">
        <f>IF(ISNUMBER(SEARCH("anaer",$AW1239)),"anaer","")</f>
        <v/>
      </c>
      <c r="BE1239" t="str">
        <f>IF(ISNUMBER(SEARCH("thickening",$AZ1239)),"thickening","")</f>
        <v/>
      </c>
      <c r="BF1239" s="3" t="str">
        <f>IF(ISNUMBER(SEARCH("airDry",$AW1239)),"airDry","")</f>
        <v/>
      </c>
      <c r="BG1239" s="3" t="str">
        <f>IF(ISNUMBER(SEARCH("heatDry",$AY1239)),"heatDry","")</f>
        <v/>
      </c>
      <c r="BH1239" s="3" t="str">
        <f>IF(AND(ISNUMBER(SEARCH("aerobic",$AW1239)),ISNUMBER(SEARCH("anaer",$AW1239))),"Combined Aer and Anaer.","")</f>
        <v/>
      </c>
    </row>
    <row r="1240" spans="1:60" x14ac:dyDescent="0.25">
      <c r="A1240" s="4">
        <v>1146</v>
      </c>
      <c r="B1240" t="s">
        <v>5505</v>
      </c>
      <c r="C1240">
        <v>299</v>
      </c>
      <c r="D1240">
        <v>495.51681949012323</v>
      </c>
      <c r="E1240">
        <v>500.01908822241859</v>
      </c>
      <c r="F1240">
        <v>375.90722545513978</v>
      </c>
      <c r="G1240">
        <v>633.68823798799053</v>
      </c>
      <c r="H1240">
        <v>-122.7856723163808</v>
      </c>
      <c r="I1240">
        <v>-125.3202617672449</v>
      </c>
      <c r="J1240">
        <v>-141.2366190034854</v>
      </c>
      <c r="K1240">
        <v>-99.807969278022085</v>
      </c>
      <c r="L1240">
        <v>186.13331079088621</v>
      </c>
      <c r="M1240">
        <v>185.1882544101949</v>
      </c>
      <c r="N1240">
        <v>182.0545270515637</v>
      </c>
      <c r="O1240">
        <v>192.77904120791101</v>
      </c>
      <c r="P1240">
        <v>7.0172541140344276</v>
      </c>
      <c r="Q1240">
        <v>7.0774899833139724</v>
      </c>
      <c r="R1240">
        <v>5.8646850242826938</v>
      </c>
      <c r="S1240">
        <v>7.9875901586944931</v>
      </c>
      <c r="T1240">
        <v>365263.39751028398</v>
      </c>
      <c r="U1240">
        <v>365263.12836871482</v>
      </c>
      <c r="V1240">
        <v>365022.08590315079</v>
      </c>
      <c r="W1240">
        <v>365506.37700068683</v>
      </c>
      <c r="X1240">
        <v>26412.974034426181</v>
      </c>
      <c r="Y1240">
        <v>26535.974986706551</v>
      </c>
      <c r="Z1240">
        <v>25509.635795381211</v>
      </c>
      <c r="AA1240">
        <v>26994.93050442473</v>
      </c>
      <c r="AB1240">
        <v>4513.241357498151</v>
      </c>
      <c r="AC1240">
        <v>4465.8050865306777</v>
      </c>
      <c r="AD1240">
        <v>3851.8808497696282</v>
      </c>
      <c r="AE1240">
        <v>5262.8699617494376</v>
      </c>
      <c r="AF1240">
        <v>61.010133238988772</v>
      </c>
      <c r="AG1240">
        <v>60.699139313966761</v>
      </c>
      <c r="AH1240">
        <v>59.675747178480172</v>
      </c>
      <c r="AI1240">
        <v>63.187513186879293</v>
      </c>
      <c r="AJ1240">
        <v>0.52179056886530351</v>
      </c>
      <c r="AK1240">
        <v>0.52179067536524437</v>
      </c>
      <c r="AL1240">
        <v>0.52176605434427348</v>
      </c>
      <c r="AM1240">
        <v>0.52181494288713759</v>
      </c>
      <c r="AN1240">
        <v>0.99297553760207957</v>
      </c>
      <c r="AO1240">
        <v>0.99297553760207968</v>
      </c>
      <c r="AP1240">
        <v>0.99297553760207968</v>
      </c>
      <c r="AQ1240">
        <v>0.99297553760207968</v>
      </c>
      <c r="AR1240">
        <v>13.629003006575861</v>
      </c>
      <c r="AS1240">
        <v>13.629003006575861</v>
      </c>
      <c r="AT1240">
        <v>13.629003006575861</v>
      </c>
      <c r="AU1240">
        <v>13.629003006575861</v>
      </c>
      <c r="AV1240" t="str">
        <f>VLOOKUP(Sheet1[[#This Row],[NPDES ID2]],Combined_Sheet__Major_Only___2[[NPDES ID2]:[ECHO BFR]],3,FALSE)</f>
        <v>NC</v>
      </c>
      <c r="AW1240" t="s">
        <v>41</v>
      </c>
      <c r="AX1240" t="str">
        <f>VLOOKUP(Sheet1[[#This Row],[NPDES ID2]],Combined_Sheet__Major_Only___2[[NPDES ID2]:[ECHO BFR]],27,FALSE)</f>
        <v>-</v>
      </c>
      <c r="AY1240" t="str">
        <f>VLOOKUP(Sheet1[[#This Row],[NPDES ID2]],Combined_Sheet__Major_Only___2[[NPDES ID2]:[ECHO BFR]],28,FALSE)</f>
        <v>-</v>
      </c>
      <c r="AZ1240" t="str">
        <f>VLOOKUP(Sheet1[[#This Row],[NPDES ID2]],Combined_Sheet__Major_Only___2[[NPDES ID2]:[ECHO BFR]],29,FALSE)</f>
        <v>-</v>
      </c>
      <c r="BA1240">
        <f>VLOOKUP(Sheet1[[#This Row],[NPDES ID2]],Combined_Sheet__Major_Only___2[[NPDES ID2]:[ECHO BFR]],17,FALSE)</f>
        <v>36.444474999999997</v>
      </c>
      <c r="BB1240">
        <f>VLOOKUP(Sheet1[[#This Row],[NPDES ID2]],Combined_Sheet__Major_Only___2[[NPDES ID2]:[ECHO BFR]],18,FALSE)</f>
        <v>-78.977889000000005</v>
      </c>
      <c r="BC1240" t="str">
        <f>IF(ISNUMBER(SEARCH("aerobic",$AW1240)),"aerobic","")</f>
        <v>aerobic</v>
      </c>
      <c r="BD1240" t="str">
        <f>IF(ISNUMBER(SEARCH("anaer",$AW1240)),"anaer","")</f>
        <v/>
      </c>
      <c r="BE1240" t="str">
        <f>IF(ISNUMBER(SEARCH("thickening",$AZ1240)),"thickening","")</f>
        <v/>
      </c>
      <c r="BF1240" s="2" t="str">
        <f>IF(ISNUMBER(SEARCH("airDry",$AW1240)),"airDry","")</f>
        <v/>
      </c>
      <c r="BG1240" s="2" t="str">
        <f>IF(ISNUMBER(SEARCH("heatDry",$AY1240)),"heatDry","")</f>
        <v/>
      </c>
      <c r="BH1240" s="2" t="str">
        <f>IF(AND(ISNUMBER(SEARCH("aerobic",$AW1240)),ISNUMBER(SEARCH("anaer",$AW1240))),"Combined Aer and Anaer.","")</f>
        <v/>
      </c>
    </row>
    <row r="1241" spans="1:60" x14ac:dyDescent="0.25">
      <c r="A1241" s="4">
        <v>1134</v>
      </c>
      <c r="B1241" t="s">
        <v>5448</v>
      </c>
      <c r="C1241">
        <v>308.77</v>
      </c>
      <c r="D1241">
        <v>450.99167155562651</v>
      </c>
      <c r="E1241">
        <v>456.38203525698373</v>
      </c>
      <c r="F1241">
        <v>343.37958074400262</v>
      </c>
      <c r="G1241">
        <v>574.98143425229182</v>
      </c>
      <c r="H1241">
        <v>-113.1351971120739</v>
      </c>
      <c r="I1241">
        <v>-115.67824050268059</v>
      </c>
      <c r="J1241">
        <v>-131.49572573115469</v>
      </c>
      <c r="K1241">
        <v>-89.645297766915007</v>
      </c>
      <c r="L1241">
        <v>207.3692856835759</v>
      </c>
      <c r="M1241">
        <v>206.5134531359067</v>
      </c>
      <c r="N1241">
        <v>203.67443913368879</v>
      </c>
      <c r="O1241">
        <v>213.38906175826909</v>
      </c>
      <c r="P1241">
        <v>7.2146233533103263</v>
      </c>
      <c r="Q1241">
        <v>7.3083780969672958</v>
      </c>
      <c r="R1241">
        <v>5.943967908718113</v>
      </c>
      <c r="S1241">
        <v>8.2629187975668206</v>
      </c>
      <c r="T1241">
        <v>370242.82597662829</v>
      </c>
      <c r="U1241">
        <v>370242.55318438198</v>
      </c>
      <c r="V1241">
        <v>369998.24118223868</v>
      </c>
      <c r="W1241">
        <v>370489.1012777093</v>
      </c>
      <c r="X1241">
        <v>24813.622152578391</v>
      </c>
      <c r="Y1241">
        <v>24906.509043828311</v>
      </c>
      <c r="Z1241">
        <v>24123.276018100241</v>
      </c>
      <c r="AA1241">
        <v>25257.725950969299</v>
      </c>
      <c r="AB1241">
        <v>4572.5010947120527</v>
      </c>
      <c r="AC1241">
        <v>4525.0755414732239</v>
      </c>
      <c r="AD1241">
        <v>3860.178711246157</v>
      </c>
      <c r="AE1241">
        <v>5416.6614626078153</v>
      </c>
      <c r="AF1241">
        <v>65.820212935532041</v>
      </c>
      <c r="AG1241">
        <v>65.547190793600478</v>
      </c>
      <c r="AH1241">
        <v>64.650309195420277</v>
      </c>
      <c r="AI1241">
        <v>67.729884022644612</v>
      </c>
      <c r="AJ1241">
        <v>0.58055003991523746</v>
      </c>
      <c r="AK1241">
        <v>0.58055016296749007</v>
      </c>
      <c r="AL1241">
        <v>0.58052171035504507</v>
      </c>
      <c r="AM1241">
        <v>0.58057820716992847</v>
      </c>
      <c r="AN1241">
        <v>0.99306907107364861</v>
      </c>
      <c r="AO1241">
        <v>0.99306907107364861</v>
      </c>
      <c r="AP1241">
        <v>0.99306907107364861</v>
      </c>
      <c r="AQ1241">
        <v>0.99306907107364861</v>
      </c>
      <c r="AR1241">
        <v>14.076239600131331</v>
      </c>
      <c r="AS1241">
        <v>14.076239600131331</v>
      </c>
      <c r="AT1241">
        <v>14.076239600131331</v>
      </c>
      <c r="AU1241">
        <v>14.076239600131331</v>
      </c>
      <c r="AV1241" t="str">
        <f>VLOOKUP(Sheet1[[#This Row],[NPDES ID2]],Combined_Sheet__Major_Only___2[[NPDES ID2]:[ECHO BFR]],3,FALSE)</f>
        <v>TX</v>
      </c>
      <c r="AW1241" t="s">
        <v>41</v>
      </c>
      <c r="AX1241" t="str">
        <f>VLOOKUP(Sheet1[[#This Row],[NPDES ID2]],Combined_Sheet__Major_Only___2[[NPDES ID2]:[ECHO BFR]],27,FALSE)</f>
        <v>-</v>
      </c>
      <c r="AY1241" t="str">
        <f>VLOOKUP(Sheet1[[#This Row],[NPDES ID2]],Combined_Sheet__Major_Only___2[[NPDES ID2]:[ECHO BFR]],28,FALSE)</f>
        <v>-</v>
      </c>
      <c r="AZ1241" t="str">
        <f>VLOOKUP(Sheet1[[#This Row],[NPDES ID2]],Combined_Sheet__Major_Only___2[[NPDES ID2]:[ECHO BFR]],29,FALSE)</f>
        <v>-</v>
      </c>
      <c r="BA1241">
        <f>VLOOKUP(Sheet1[[#This Row],[NPDES ID2]],Combined_Sheet__Major_Only___2[[NPDES ID2]:[ECHO BFR]],17,FALSE)</f>
        <v>29.711950999999999</v>
      </c>
      <c r="BB1241">
        <f>VLOOKUP(Sheet1[[#This Row],[NPDES ID2]],Combined_Sheet__Major_Only___2[[NPDES ID2]:[ECHO BFR]],18,FALSE)</f>
        <v>-95.483448999999993</v>
      </c>
      <c r="BC1241" t="str">
        <f>IF(ISNUMBER(SEARCH("aerobic",$AW1241)),"aerobic","")</f>
        <v>aerobic</v>
      </c>
      <c r="BD1241" t="str">
        <f>IF(ISNUMBER(SEARCH("anaer",$AW1241)),"anaer","")</f>
        <v/>
      </c>
      <c r="BE1241" t="str">
        <f>IF(ISNUMBER(SEARCH("thickening",$AZ1241)),"thickening","")</f>
        <v/>
      </c>
      <c r="BF1241" s="2" t="str">
        <f>IF(ISNUMBER(SEARCH("airDry",$AW1241)),"airDry","")</f>
        <v/>
      </c>
      <c r="BG1241" s="2" t="str">
        <f>IF(ISNUMBER(SEARCH("heatDry",$AY1241)),"heatDry","")</f>
        <v/>
      </c>
      <c r="BH1241" s="2" t="str">
        <f>IF(AND(ISNUMBER(SEARCH("aerobic",$AW1241)),ISNUMBER(SEARCH("anaer",$AW1241))),"Combined Aer and Anaer.","")</f>
        <v/>
      </c>
    </row>
    <row r="1242" spans="1:60" x14ac:dyDescent="0.25">
      <c r="A1242" s="4">
        <v>1751</v>
      </c>
      <c r="B1242" t="s">
        <v>8202</v>
      </c>
      <c r="C1242">
        <v>24.753</v>
      </c>
      <c r="D1242">
        <v>4288.4990061221142</v>
      </c>
      <c r="E1242">
        <v>4276.0747629286234</v>
      </c>
      <c r="F1242">
        <v>2955.291003594537</v>
      </c>
      <c r="G1242">
        <v>5691.5959705397381</v>
      </c>
      <c r="H1242">
        <v>-124.1567711005515</v>
      </c>
      <c r="I1242">
        <v>-126.62499456059339</v>
      </c>
      <c r="J1242">
        <v>-142.80291375485839</v>
      </c>
      <c r="K1242">
        <v>-100.97829989129509</v>
      </c>
      <c r="L1242">
        <v>15.28516867377353</v>
      </c>
      <c r="M1242">
        <v>15.205857553214139</v>
      </c>
      <c r="N1242">
        <v>14.94338294143852</v>
      </c>
      <c r="O1242">
        <v>15.842228139227929</v>
      </c>
      <c r="P1242">
        <v>0.58121497484846829</v>
      </c>
      <c r="Q1242">
        <v>0.58665837398439402</v>
      </c>
      <c r="R1242">
        <v>0.48624546102299682</v>
      </c>
      <c r="S1242">
        <v>0.6620748919543431</v>
      </c>
      <c r="T1242">
        <v>372489.81217479153</v>
      </c>
      <c r="U1242">
        <v>372489.53773516329</v>
      </c>
      <c r="V1242">
        <v>372243.75034209562</v>
      </c>
      <c r="W1242">
        <v>372737.57472308492</v>
      </c>
      <c r="X1242">
        <v>27154.538822001559</v>
      </c>
      <c r="Y1242">
        <v>27283.772445361461</v>
      </c>
      <c r="Z1242">
        <v>26206.721089541941</v>
      </c>
      <c r="AA1242">
        <v>27765.106314485041</v>
      </c>
      <c r="AB1242">
        <v>4223.0268318671888</v>
      </c>
      <c r="AC1242">
        <v>4185.3285635657521</v>
      </c>
      <c r="AD1242">
        <v>3655.7740606010138</v>
      </c>
      <c r="AE1242">
        <v>4855.0426278826444</v>
      </c>
      <c r="AF1242">
        <v>60.516024141031558</v>
      </c>
      <c r="AG1242">
        <v>60.201919303982933</v>
      </c>
      <c r="AH1242">
        <v>59.163059222400179</v>
      </c>
      <c r="AI1242">
        <v>62.721419548623921</v>
      </c>
      <c r="AJ1242">
        <v>0.51575997324481204</v>
      </c>
      <c r="AK1242">
        <v>0.51575998206629592</v>
      </c>
      <c r="AL1242">
        <v>0.51575795109811706</v>
      </c>
      <c r="AM1242">
        <v>0.51576198370273096</v>
      </c>
      <c r="AN1242">
        <v>0.99311046766778577</v>
      </c>
      <c r="AO1242">
        <v>0.99311046766778566</v>
      </c>
      <c r="AP1242">
        <v>0.99311046766778566</v>
      </c>
      <c r="AQ1242">
        <v>0.99311046766778566</v>
      </c>
      <c r="AR1242">
        <v>14.30335452765101</v>
      </c>
      <c r="AS1242">
        <v>14.30335452765101</v>
      </c>
      <c r="AT1242">
        <v>14.30335452765101</v>
      </c>
      <c r="AU1242">
        <v>14.30335452765101</v>
      </c>
      <c r="AV1242" t="str">
        <f>VLOOKUP(Sheet1[[#This Row],[NPDES ID2]],Combined_Sheet__Major_Only___2[[NPDES ID2]:[ECHO BFR]],3,FALSE)</f>
        <v>TX</v>
      </c>
      <c r="AW1242" t="s">
        <v>41</v>
      </c>
      <c r="AX1242" t="str">
        <f>VLOOKUP(Sheet1[[#This Row],[NPDES ID2]],Combined_Sheet__Major_Only___2[[NPDES ID2]:[ECHO BFR]],27,FALSE)</f>
        <v>-</v>
      </c>
      <c r="AY1242" t="str">
        <f>VLOOKUP(Sheet1[[#This Row],[NPDES ID2]],Combined_Sheet__Major_Only___2[[NPDES ID2]:[ECHO BFR]],28,FALSE)</f>
        <v>-</v>
      </c>
      <c r="AZ1242" t="str">
        <f>VLOOKUP(Sheet1[[#This Row],[NPDES ID2]],Combined_Sheet__Major_Only___2[[NPDES ID2]:[ECHO BFR]],29,FALSE)</f>
        <v>-</v>
      </c>
      <c r="BA1242">
        <f>VLOOKUP(Sheet1[[#This Row],[NPDES ID2]],Combined_Sheet__Major_Only___2[[NPDES ID2]:[ECHO BFR]],17,FALSE)</f>
        <v>29.701111000000001</v>
      </c>
      <c r="BB1242">
        <f>VLOOKUP(Sheet1[[#This Row],[NPDES ID2]],Combined_Sheet__Major_Only___2[[NPDES ID2]:[ECHO BFR]],18,FALSE)</f>
        <v>-95.793054999999995</v>
      </c>
      <c r="BC1242" t="str">
        <f>IF(ISNUMBER(SEARCH("aerobic",$AW1242)),"aerobic","")</f>
        <v>aerobic</v>
      </c>
      <c r="BD1242" t="str">
        <f>IF(ISNUMBER(SEARCH("anaer",$AW1242)),"anaer","")</f>
        <v/>
      </c>
      <c r="BE1242" t="str">
        <f>IF(ISNUMBER(SEARCH("thickening",$AZ1242)),"thickening","")</f>
        <v/>
      </c>
      <c r="BF1242" s="3" t="str">
        <f>IF(ISNUMBER(SEARCH("airDry",$AW1242)),"airDry","")</f>
        <v/>
      </c>
      <c r="BG1242" s="3" t="str">
        <f>IF(ISNUMBER(SEARCH("heatDry",$AY1242)),"heatDry","")</f>
        <v/>
      </c>
      <c r="BH1242" s="3" t="str">
        <f>IF(AND(ISNUMBER(SEARCH("aerobic",$AW1242)),ISNUMBER(SEARCH("anaer",$AW1242))),"Combined Aer and Anaer.","")</f>
        <v/>
      </c>
    </row>
    <row r="1243" spans="1:60" x14ac:dyDescent="0.25">
      <c r="A1243" s="4">
        <v>36</v>
      </c>
      <c r="B1243" t="s">
        <v>234</v>
      </c>
      <c r="C1243">
        <v>209.98</v>
      </c>
      <c r="D1243">
        <v>625.68755984924087</v>
      </c>
      <c r="E1243">
        <v>622.94284436438852</v>
      </c>
      <c r="F1243">
        <v>459.74652503771722</v>
      </c>
      <c r="G1243">
        <v>810.93453488138141</v>
      </c>
      <c r="H1243">
        <v>-123.3941844520771</v>
      </c>
      <c r="I1243">
        <v>-125.9380882748214</v>
      </c>
      <c r="J1243">
        <v>-141.92599460650919</v>
      </c>
      <c r="K1243">
        <v>-100.3746759188419</v>
      </c>
      <c r="L1243">
        <v>130.1948471145152</v>
      </c>
      <c r="M1243">
        <v>129.52681419961141</v>
      </c>
      <c r="N1243">
        <v>127.31288537818411</v>
      </c>
      <c r="O1243">
        <v>134.89095592311111</v>
      </c>
      <c r="P1243">
        <v>4.929180856204284</v>
      </c>
      <c r="Q1243">
        <v>4.9734325949106966</v>
      </c>
      <c r="R1243">
        <v>4.1216788356477831</v>
      </c>
      <c r="S1243">
        <v>5.6128180254593669</v>
      </c>
      <c r="T1243">
        <v>385904.78067595029</v>
      </c>
      <c r="U1243">
        <v>385904.49640111328</v>
      </c>
      <c r="V1243">
        <v>385649.9006215969</v>
      </c>
      <c r="W1243">
        <v>386161.42239516322</v>
      </c>
      <c r="X1243">
        <v>28017.635183831972</v>
      </c>
      <c r="Y1243">
        <v>28149.52737021515</v>
      </c>
      <c r="Z1243">
        <v>27049.66665485088</v>
      </c>
      <c r="AA1243">
        <v>28641.247206987111</v>
      </c>
      <c r="AB1243">
        <v>5656.336494119193</v>
      </c>
      <c r="AC1243">
        <v>5573.3985790658699</v>
      </c>
      <c r="AD1243">
        <v>4694.0431547609596</v>
      </c>
      <c r="AE1243">
        <v>6781.0475503393936</v>
      </c>
      <c r="AF1243">
        <v>60.765788648668028</v>
      </c>
      <c r="AG1243">
        <v>60.453083788590661</v>
      </c>
      <c r="AH1243">
        <v>59.422587070809122</v>
      </c>
      <c r="AI1243">
        <v>62.956904843794213</v>
      </c>
      <c r="AJ1243">
        <v>0.51880821102450281</v>
      </c>
      <c r="AK1243">
        <v>0.51880829035272746</v>
      </c>
      <c r="AL1243">
        <v>0.51878997182138065</v>
      </c>
      <c r="AM1243">
        <v>0.51882634544790751</v>
      </c>
      <c r="AN1243">
        <v>0.99334767909670418</v>
      </c>
      <c r="AO1243">
        <v>0.99334767909670463</v>
      </c>
      <c r="AP1243">
        <v>0.99334767909670463</v>
      </c>
      <c r="AQ1243">
        <v>0.99334767909670463</v>
      </c>
      <c r="AR1243">
        <v>12.351824866667419</v>
      </c>
      <c r="AS1243">
        <v>12.35182486666743</v>
      </c>
      <c r="AT1243">
        <v>12.35182486666743</v>
      </c>
      <c r="AU1243">
        <v>12.35182486666743</v>
      </c>
      <c r="AV1243" t="str">
        <f>VLOOKUP(Sheet1[[#This Row],[NPDES ID2]],Combined_Sheet__Major_Only___2[[NPDES ID2]:[ECHO BFR]],3,FALSE)</f>
        <v>TX</v>
      </c>
      <c r="AW1243" t="s">
        <v>41</v>
      </c>
      <c r="AX1243" t="str">
        <f>VLOOKUP(Sheet1[[#This Row],[NPDES ID2]],Combined_Sheet__Major_Only___2[[NPDES ID2]:[ECHO BFR]],27,FALSE)</f>
        <v>-</v>
      </c>
      <c r="AY1243" t="str">
        <f>VLOOKUP(Sheet1[[#This Row],[NPDES ID2]],Combined_Sheet__Major_Only___2[[NPDES ID2]:[ECHO BFR]],28,FALSE)</f>
        <v>-</v>
      </c>
      <c r="AZ1243" t="str">
        <f>VLOOKUP(Sheet1[[#This Row],[NPDES ID2]],Combined_Sheet__Major_Only___2[[NPDES ID2]:[ECHO BFR]],29,FALSE)</f>
        <v>-</v>
      </c>
      <c r="BA1243">
        <f>VLOOKUP(Sheet1[[#This Row],[NPDES ID2]],Combined_Sheet__Major_Only___2[[NPDES ID2]:[ECHO BFR]],17,FALSE)</f>
        <v>29.954388999999999</v>
      </c>
      <c r="BB1243">
        <f>VLOOKUP(Sheet1[[#This Row],[NPDES ID2]],Combined_Sheet__Major_Only___2[[NPDES ID2]:[ECHO BFR]],18,FALSE)</f>
        <v>-95.531861000000006</v>
      </c>
      <c r="BC1243" t="str">
        <f>IF(ISNUMBER(SEARCH("aerobic",$AW1243)),"aerobic","")</f>
        <v>aerobic</v>
      </c>
      <c r="BD1243" t="str">
        <f>IF(ISNUMBER(SEARCH("anaer",$AW1243)),"anaer","")</f>
        <v/>
      </c>
      <c r="BE1243" t="str">
        <f>IF(ISNUMBER(SEARCH("thickening",$AZ1243)),"thickening","")</f>
        <v/>
      </c>
      <c r="BF1243" s="2" t="str">
        <f>IF(ISNUMBER(SEARCH("airDry",$AW1243)),"airDry","")</f>
        <v/>
      </c>
      <c r="BG1243" s="2" t="str">
        <f>IF(ISNUMBER(SEARCH("heatDry",$AY1243)),"heatDry","")</f>
        <v/>
      </c>
      <c r="BH1243" s="2" t="str">
        <f>IF(AND(ISNUMBER(SEARCH("aerobic",$AW1243)),ISNUMBER(SEARCH("anaer",$AW1243))),"Combined Aer and Anaer.","")</f>
        <v/>
      </c>
    </row>
    <row r="1244" spans="1:60" x14ac:dyDescent="0.25">
      <c r="A1244" s="4">
        <v>1798</v>
      </c>
      <c r="B1244" t="s">
        <v>8507</v>
      </c>
      <c r="C1244">
        <v>19.059999999999999</v>
      </c>
      <c r="D1244">
        <v>5741.2302735991134</v>
      </c>
      <c r="E1244">
        <v>5725.6898577018483</v>
      </c>
      <c r="F1244">
        <v>3949.272002474534</v>
      </c>
      <c r="G1244">
        <v>7629.0408613298496</v>
      </c>
      <c r="H1244">
        <v>-128.98496649376</v>
      </c>
      <c r="I1244">
        <v>-131.3172242440898</v>
      </c>
      <c r="J1244">
        <v>-147.79864741440909</v>
      </c>
      <c r="K1244">
        <v>-106.0515096074511</v>
      </c>
      <c r="L1244">
        <v>11.357691155850629</v>
      </c>
      <c r="M1244">
        <v>11.293360329830371</v>
      </c>
      <c r="N1244">
        <v>11.080470386350751</v>
      </c>
      <c r="O1244">
        <v>11.80952227706026</v>
      </c>
      <c r="P1244">
        <v>0.44837652650153897</v>
      </c>
      <c r="Q1244">
        <v>0.45183528881477758</v>
      </c>
      <c r="R1244">
        <v>0.37681917776444912</v>
      </c>
      <c r="S1244">
        <v>0.51256339610282176</v>
      </c>
      <c r="T1244">
        <v>390357.23926060821</v>
      </c>
      <c r="U1244">
        <v>390356.95172144298</v>
      </c>
      <c r="V1244">
        <v>390099.43241841189</v>
      </c>
      <c r="W1244">
        <v>390616.82799686253</v>
      </c>
      <c r="X1244">
        <v>29491.413858106382</v>
      </c>
      <c r="Y1244">
        <v>29643.880508035909</v>
      </c>
      <c r="Z1244">
        <v>28368.701956103399</v>
      </c>
      <c r="AA1244">
        <v>30215.62722142761</v>
      </c>
      <c r="AB1244">
        <v>5222.5715634763874</v>
      </c>
      <c r="AC1244">
        <v>5160.2023372660869</v>
      </c>
      <c r="AD1244">
        <v>4437.0097481735747</v>
      </c>
      <c r="AE1244">
        <v>6120.1206396421039</v>
      </c>
      <c r="AF1244">
        <v>58.397573572759853</v>
      </c>
      <c r="AG1244">
        <v>58.066725222645061</v>
      </c>
      <c r="AH1244">
        <v>56.972359753250288</v>
      </c>
      <c r="AI1244">
        <v>60.720681757224668</v>
      </c>
      <c r="AJ1244">
        <v>0.48991670112835611</v>
      </c>
      <c r="AK1244">
        <v>0.48991670797995279</v>
      </c>
      <c r="AL1244">
        <v>0.48991513064646891</v>
      </c>
      <c r="AM1244">
        <v>0.48991826253098031</v>
      </c>
      <c r="AN1244">
        <v>0.99342284043021645</v>
      </c>
      <c r="AO1244">
        <v>0.99342284043021645</v>
      </c>
      <c r="AP1244">
        <v>0.99342284043021645</v>
      </c>
      <c r="AQ1244">
        <v>0.99342284043021645</v>
      </c>
      <c r="AR1244">
        <v>12.77623941067643</v>
      </c>
      <c r="AS1244">
        <v>12.77623941067643</v>
      </c>
      <c r="AT1244">
        <v>12.77623941067643</v>
      </c>
      <c r="AU1244">
        <v>12.77623941067643</v>
      </c>
      <c r="AV1244" t="str">
        <f>VLOOKUP(Sheet1[[#This Row],[NPDES ID2]],Combined_Sheet__Major_Only___2[[NPDES ID2]:[ECHO BFR]],3,FALSE)</f>
        <v>TN</v>
      </c>
      <c r="AW1244" t="s">
        <v>41</v>
      </c>
      <c r="AX1244" t="str">
        <f>VLOOKUP(Sheet1[[#This Row],[NPDES ID2]],Combined_Sheet__Major_Only___2[[NPDES ID2]:[ECHO BFR]],27,FALSE)</f>
        <v>-</v>
      </c>
      <c r="AY1244" t="str">
        <f>VLOOKUP(Sheet1[[#This Row],[NPDES ID2]],Combined_Sheet__Major_Only___2[[NPDES ID2]:[ECHO BFR]],28,FALSE)</f>
        <v>-</v>
      </c>
      <c r="AZ1244" t="str">
        <f>VLOOKUP(Sheet1[[#This Row],[NPDES ID2]],Combined_Sheet__Major_Only___2[[NPDES ID2]:[ECHO BFR]],29,FALSE)</f>
        <v>-</v>
      </c>
      <c r="BA1244">
        <f>VLOOKUP(Sheet1[[#This Row],[NPDES ID2]],Combined_Sheet__Major_Only___2[[NPDES ID2]:[ECHO BFR]],17,FALSE)</f>
        <v>35.960895999999998</v>
      </c>
      <c r="BB1244">
        <f>VLOOKUP(Sheet1[[#This Row],[NPDES ID2]],Combined_Sheet__Major_Only___2[[NPDES ID2]:[ECHO BFR]],18,FALSE)</f>
        <v>-85.793317000000002</v>
      </c>
      <c r="BC1244" t="str">
        <f>IF(ISNUMBER(SEARCH("aerobic",$AW1244)),"aerobic","")</f>
        <v>aerobic</v>
      </c>
      <c r="BD1244" t="str">
        <f>IF(ISNUMBER(SEARCH("anaer",$AW1244)),"anaer","")</f>
        <v/>
      </c>
      <c r="BE1244" t="str">
        <f>IF(ISNUMBER(SEARCH("thickening",$AZ1244)),"thickening","")</f>
        <v/>
      </c>
      <c r="BF1244" s="2" t="str">
        <f>IF(ISNUMBER(SEARCH("airDry",$AW1244)),"airDry","")</f>
        <v/>
      </c>
      <c r="BG1244" s="2" t="str">
        <f>IF(ISNUMBER(SEARCH("heatDry",$AY1244)),"heatDry","")</f>
        <v/>
      </c>
      <c r="BH1244" s="2" t="str">
        <f>IF(AND(ISNUMBER(SEARCH("aerobic",$AW1244)),ISNUMBER(SEARCH("anaer",$AW1244))),"Combined Aer and Anaer.","")</f>
        <v/>
      </c>
    </row>
    <row r="1245" spans="1:60" x14ac:dyDescent="0.25">
      <c r="A1245" s="4">
        <v>59</v>
      </c>
      <c r="B1245" t="s">
        <v>340</v>
      </c>
      <c r="C1245">
        <v>75</v>
      </c>
      <c r="D1245">
        <v>1504.968129921536</v>
      </c>
      <c r="E1245">
        <v>1504.5865303762</v>
      </c>
      <c r="F1245">
        <v>1053.604935093254</v>
      </c>
      <c r="G1245">
        <v>1986.3063166719601</v>
      </c>
      <c r="H1245">
        <v>-125.44320705069219</v>
      </c>
      <c r="I1245">
        <v>-127.9120523018525</v>
      </c>
      <c r="J1245">
        <v>-144.22550134182009</v>
      </c>
      <c r="K1245">
        <v>-102.3869853293923</v>
      </c>
      <c r="L1245">
        <v>45.848573541390913</v>
      </c>
      <c r="M1245">
        <v>45.60464579300583</v>
      </c>
      <c r="N1245">
        <v>44.79707871978794</v>
      </c>
      <c r="O1245">
        <v>47.562249036961617</v>
      </c>
      <c r="P1245">
        <v>1.7619764732808469</v>
      </c>
      <c r="Q1245">
        <v>1.7798758375769601</v>
      </c>
      <c r="R1245">
        <v>1.475986316141809</v>
      </c>
      <c r="S1245">
        <v>2.008883893325637</v>
      </c>
      <c r="T1245">
        <v>392136.63662475848</v>
      </c>
      <c r="U1245">
        <v>392136.34778102499</v>
      </c>
      <c r="V1245">
        <v>391877.66011001548</v>
      </c>
      <c r="W1245">
        <v>392397.40311803331</v>
      </c>
      <c r="X1245">
        <v>28876.956400821051</v>
      </c>
      <c r="Y1245">
        <v>29017.68095893709</v>
      </c>
      <c r="Z1245">
        <v>27843.443503164599</v>
      </c>
      <c r="AA1245">
        <v>29543.00331609838</v>
      </c>
      <c r="AB1245">
        <v>4861.8051072131311</v>
      </c>
      <c r="AC1245">
        <v>4810.1206294547756</v>
      </c>
      <c r="AD1245">
        <v>4160.7147447218613</v>
      </c>
      <c r="AE1245">
        <v>5651.7388183072371</v>
      </c>
      <c r="AF1245">
        <v>59.909649685478477</v>
      </c>
      <c r="AG1245">
        <v>59.590591262196533</v>
      </c>
      <c r="AH1245">
        <v>58.536343523554777</v>
      </c>
      <c r="AI1245">
        <v>62.148638458278029</v>
      </c>
      <c r="AJ1245">
        <v>0.50836063745772864</v>
      </c>
      <c r="AK1245">
        <v>0.50836066526704804</v>
      </c>
      <c r="AL1245">
        <v>0.50835425743697327</v>
      </c>
      <c r="AM1245">
        <v>0.50836698066233588</v>
      </c>
      <c r="AN1245">
        <v>0.99345240531070866</v>
      </c>
      <c r="AO1245">
        <v>0.99345240531070877</v>
      </c>
      <c r="AP1245">
        <v>0.99345240531070877</v>
      </c>
      <c r="AQ1245">
        <v>0.99345240531070877</v>
      </c>
      <c r="AR1245">
        <v>13.50023446754266</v>
      </c>
      <c r="AS1245">
        <v>13.50023446754266</v>
      </c>
      <c r="AT1245">
        <v>13.50023446754266</v>
      </c>
      <c r="AU1245">
        <v>13.50023446754266</v>
      </c>
      <c r="AV1245" t="str">
        <f>VLOOKUP(Sheet1[[#This Row],[NPDES ID2]],Combined_Sheet__Major_Only___2[[NPDES ID2]:[ECHO BFR]],3,FALSE)</f>
        <v>SC</v>
      </c>
      <c r="AW1245" t="s">
        <v>41</v>
      </c>
      <c r="AX1245" t="str">
        <f>VLOOKUP(Sheet1[[#This Row],[NPDES ID2]],Combined_Sheet__Major_Only___2[[NPDES ID2]:[ECHO BFR]],27,FALSE)</f>
        <v>-</v>
      </c>
      <c r="AY1245" t="str">
        <f>VLOOKUP(Sheet1[[#This Row],[NPDES ID2]],Combined_Sheet__Major_Only___2[[NPDES ID2]:[ECHO BFR]],28,FALSE)</f>
        <v>-</v>
      </c>
      <c r="AZ1245" t="str">
        <f>VLOOKUP(Sheet1[[#This Row],[NPDES ID2]],Combined_Sheet__Major_Only___2[[NPDES ID2]:[ECHO BFR]],29,FALSE)</f>
        <v>-</v>
      </c>
      <c r="BA1245">
        <f>VLOOKUP(Sheet1[[#This Row],[NPDES ID2]],Combined_Sheet__Major_Only___2[[NPDES ID2]:[ECHO BFR]],17,FALSE)</f>
        <v>34.516666999999998</v>
      </c>
      <c r="BB1245">
        <f>VLOOKUP(Sheet1[[#This Row],[NPDES ID2]],Combined_Sheet__Major_Only___2[[NPDES ID2]:[ECHO BFR]],18,FALSE)</f>
        <v>-79.673333</v>
      </c>
      <c r="BC1245" t="str">
        <f>IF(ISNUMBER(SEARCH("aerobic",$AW1245)),"aerobic","")</f>
        <v>aerobic</v>
      </c>
      <c r="BD1245" t="str">
        <f>IF(ISNUMBER(SEARCH("anaer",$AW1245)),"anaer","")</f>
        <v/>
      </c>
      <c r="BE1245" t="str">
        <f>IF(ISNUMBER(SEARCH("thickening",$AZ1245)),"thickening","")</f>
        <v/>
      </c>
      <c r="BF1245" s="3" t="str">
        <f>IF(ISNUMBER(SEARCH("airDry",$AW1245)),"airDry","")</f>
        <v/>
      </c>
      <c r="BG1245" s="3" t="str">
        <f>IF(ISNUMBER(SEARCH("heatDry",$AY1245)),"heatDry","")</f>
        <v/>
      </c>
      <c r="BH1245" s="3" t="str">
        <f>IF(AND(ISNUMBER(SEARCH("aerobic",$AW1245)),ISNUMBER(SEARCH("anaer",$AW1245))),"Combined Aer and Anaer.","")</f>
        <v/>
      </c>
    </row>
    <row r="1246" spans="1:60" x14ac:dyDescent="0.25">
      <c r="A1246" s="4">
        <v>2494</v>
      </c>
      <c r="B1246" t="s">
        <v>11599</v>
      </c>
      <c r="C1246">
        <v>184.5</v>
      </c>
      <c r="D1246">
        <v>674.19342052477441</v>
      </c>
      <c r="E1246">
        <v>672.00997651353157</v>
      </c>
      <c r="F1246">
        <v>490.82020493548669</v>
      </c>
      <c r="G1246">
        <v>876.43184349953026</v>
      </c>
      <c r="H1246">
        <v>-120.70300114621</v>
      </c>
      <c r="I1246">
        <v>-123.0981848480033</v>
      </c>
      <c r="J1246">
        <v>-138.92769304125889</v>
      </c>
      <c r="K1246">
        <v>-97.509673293099013</v>
      </c>
      <c r="L1246">
        <v>116.8023618162154</v>
      </c>
      <c r="M1246">
        <v>116.23436563720441</v>
      </c>
      <c r="N1246">
        <v>114.3522739882868</v>
      </c>
      <c r="O1246">
        <v>120.7948422473025</v>
      </c>
      <c r="P1246">
        <v>4.3260929533256762</v>
      </c>
      <c r="Q1246">
        <v>4.3633006476571747</v>
      </c>
      <c r="R1246">
        <v>3.6075067471216928</v>
      </c>
      <c r="S1246">
        <v>4.9367167743977367</v>
      </c>
      <c r="T1246">
        <v>394633.0171864701</v>
      </c>
      <c r="U1246">
        <v>394632.7265125105</v>
      </c>
      <c r="V1246">
        <v>394372.39969604119</v>
      </c>
      <c r="W1246">
        <v>394895.4359974289</v>
      </c>
      <c r="X1246">
        <v>28060.12765775136</v>
      </c>
      <c r="Y1246">
        <v>28185.055142091918</v>
      </c>
      <c r="Z1246">
        <v>27141.136030982449</v>
      </c>
      <c r="AA1246">
        <v>28651.801538212199</v>
      </c>
      <c r="AB1246">
        <v>4249.4312086956288</v>
      </c>
      <c r="AC1246">
        <v>4215.5411030319992</v>
      </c>
      <c r="AD1246">
        <v>3691.8677897464158</v>
      </c>
      <c r="AE1246">
        <v>4872.4078498943854</v>
      </c>
      <c r="AF1246">
        <v>62.043494752988487</v>
      </c>
      <c r="AG1246">
        <v>61.74097444341983</v>
      </c>
      <c r="AH1246">
        <v>60.743729362177817</v>
      </c>
      <c r="AI1246">
        <v>64.163618540828153</v>
      </c>
      <c r="AJ1246">
        <v>0.53440614462236613</v>
      </c>
      <c r="AK1246">
        <v>0.53440621555420575</v>
      </c>
      <c r="AL1246">
        <v>0.53438984324091332</v>
      </c>
      <c r="AM1246">
        <v>0.53442235226990531</v>
      </c>
      <c r="AN1246">
        <v>0.9934934377361242</v>
      </c>
      <c r="AO1246">
        <v>0.99349343773612453</v>
      </c>
      <c r="AP1246">
        <v>0.99349343773612453</v>
      </c>
      <c r="AQ1246">
        <v>0.99349343773612453</v>
      </c>
      <c r="AR1246">
        <v>14.9060079321851</v>
      </c>
      <c r="AS1246">
        <v>14.90600793218511</v>
      </c>
      <c r="AT1246">
        <v>14.90600793218511</v>
      </c>
      <c r="AU1246">
        <v>14.90600793218511</v>
      </c>
      <c r="AV1246" t="str">
        <f>VLOOKUP(Sheet1[[#This Row],[NPDES ID2]],Combined_Sheet__Major_Only___2[[NPDES ID2]:[ECHO BFR]],3,FALSE)</f>
        <v>NJ</v>
      </c>
      <c r="AW1246" t="s">
        <v>41</v>
      </c>
      <c r="AX1246" t="str">
        <f>VLOOKUP(Sheet1[[#This Row],[NPDES ID2]],Combined_Sheet__Major_Only___2[[NPDES ID2]:[ECHO BFR]],27,FALSE)</f>
        <v>-</v>
      </c>
      <c r="AY1246" t="str">
        <f>VLOOKUP(Sheet1[[#This Row],[NPDES ID2]],Combined_Sheet__Major_Only___2[[NPDES ID2]:[ECHO BFR]],28,FALSE)</f>
        <v>-</v>
      </c>
      <c r="AZ1246" t="str">
        <f>VLOOKUP(Sheet1[[#This Row],[NPDES ID2]],Combined_Sheet__Major_Only___2[[NPDES ID2]:[ECHO BFR]],29,FALSE)</f>
        <v>-</v>
      </c>
      <c r="BA1246">
        <f>VLOOKUP(Sheet1[[#This Row],[NPDES ID2]],Combined_Sheet__Major_Only___2[[NPDES ID2]:[ECHO BFR]],17,FALSE)</f>
        <v>39.890400999999997</v>
      </c>
      <c r="BB1246">
        <f>VLOOKUP(Sheet1[[#This Row],[NPDES ID2]],Combined_Sheet__Major_Only___2[[NPDES ID2]:[ECHO BFR]],18,FALSE)</f>
        <v>-74.881416999999999</v>
      </c>
      <c r="BC1246" t="str">
        <f>IF(ISNUMBER(SEARCH("aerobic",$AW1246)),"aerobic","")</f>
        <v>aerobic</v>
      </c>
      <c r="BD1246" t="str">
        <f>IF(ISNUMBER(SEARCH("anaer",$AW1246)),"anaer","")</f>
        <v/>
      </c>
      <c r="BE1246" t="str">
        <f>IF(ISNUMBER(SEARCH("thickening",$AZ1246)),"thickening","")</f>
        <v/>
      </c>
      <c r="BF1246" s="2" t="str">
        <f>IF(ISNUMBER(SEARCH("airDry",$AW1246)),"airDry","")</f>
        <v/>
      </c>
      <c r="BG1246" s="2" t="str">
        <f>IF(ISNUMBER(SEARCH("heatDry",$AY1246)),"heatDry","")</f>
        <v/>
      </c>
      <c r="BH1246" s="2" t="str">
        <f>IF(AND(ISNUMBER(SEARCH("aerobic",$AW1246)),ISNUMBER(SEARCH("anaer",$AW1246))),"Combined Aer and Anaer.","")</f>
        <v/>
      </c>
    </row>
    <row r="1247" spans="1:60" x14ac:dyDescent="0.25">
      <c r="A1247" s="4">
        <v>1565</v>
      </c>
      <c r="B1247" t="s">
        <v>7364</v>
      </c>
      <c r="C1247">
        <v>88</v>
      </c>
      <c r="D1247">
        <v>1223.4213333046771</v>
      </c>
      <c r="E1247">
        <v>1222.6730752604681</v>
      </c>
      <c r="F1247">
        <v>860.47070620148372</v>
      </c>
      <c r="G1247">
        <v>1610.2795322994859</v>
      </c>
      <c r="H1247">
        <v>-117.41320112764549</v>
      </c>
      <c r="I1247">
        <v>-119.7354238082274</v>
      </c>
      <c r="J1247">
        <v>-135.31306338669489</v>
      </c>
      <c r="K1247">
        <v>-93.949427180252584</v>
      </c>
      <c r="L1247">
        <v>57.206099319754372</v>
      </c>
      <c r="M1247">
        <v>56.946911494574628</v>
      </c>
      <c r="N1247">
        <v>56.088677846350421</v>
      </c>
      <c r="O1247">
        <v>59.027169543678951</v>
      </c>
      <c r="P1247">
        <v>2.0602959348334031</v>
      </c>
      <c r="Q1247">
        <v>2.0841223096948749</v>
      </c>
      <c r="R1247">
        <v>1.7119064706447009</v>
      </c>
      <c r="S1247">
        <v>2.3477671677999559</v>
      </c>
      <c r="T1247">
        <v>396742.90883884212</v>
      </c>
      <c r="U1247">
        <v>396742.61661801173</v>
      </c>
      <c r="V1247">
        <v>396480.90442810388</v>
      </c>
      <c r="W1247">
        <v>397006.72415614402</v>
      </c>
      <c r="X1247">
        <v>27471.516265176291</v>
      </c>
      <c r="Y1247">
        <v>27585.05558158757</v>
      </c>
      <c r="Z1247">
        <v>26633.392940227219</v>
      </c>
      <c r="AA1247">
        <v>28010.73624432466</v>
      </c>
      <c r="AB1247">
        <v>4854.9745877755931</v>
      </c>
      <c r="AC1247">
        <v>4805.3453438764354</v>
      </c>
      <c r="AD1247">
        <v>4123.8096357152426</v>
      </c>
      <c r="AE1247">
        <v>5702.807164248271</v>
      </c>
      <c r="AF1247">
        <v>63.707853967104597</v>
      </c>
      <c r="AG1247">
        <v>63.418804659140321</v>
      </c>
      <c r="AH1247">
        <v>62.464270274352529</v>
      </c>
      <c r="AI1247">
        <v>65.735591636143539</v>
      </c>
      <c r="AJ1247">
        <v>0.55473439806063074</v>
      </c>
      <c r="AK1247">
        <v>0.55473443382007015</v>
      </c>
      <c r="AL1247">
        <v>0.55472619234995635</v>
      </c>
      <c r="AM1247">
        <v>0.55474255644092818</v>
      </c>
      <c r="AN1247">
        <v>0.99352771863110778</v>
      </c>
      <c r="AO1247">
        <v>0.99352771863110756</v>
      </c>
      <c r="AP1247">
        <v>0.99352771863110756</v>
      </c>
      <c r="AQ1247">
        <v>0.99352771863110756</v>
      </c>
      <c r="AR1247">
        <v>13.954998597595001</v>
      </c>
      <c r="AS1247">
        <v>13.954998597595001</v>
      </c>
      <c r="AT1247">
        <v>13.954998597595001</v>
      </c>
      <c r="AU1247">
        <v>13.954998597595001</v>
      </c>
      <c r="AV1247" t="str">
        <f>VLOOKUP(Sheet1[[#This Row],[NPDES ID2]],Combined_Sheet__Major_Only___2[[NPDES ID2]:[ECHO BFR]],3,FALSE)</f>
        <v>IA</v>
      </c>
      <c r="AW1247" t="s">
        <v>41</v>
      </c>
      <c r="AX1247" t="str">
        <f>VLOOKUP(Sheet1[[#This Row],[NPDES ID2]],Combined_Sheet__Major_Only___2[[NPDES ID2]:[ECHO BFR]],27,FALSE)</f>
        <v>-</v>
      </c>
      <c r="AY1247" t="str">
        <f>VLOOKUP(Sheet1[[#This Row],[NPDES ID2]],Combined_Sheet__Major_Only___2[[NPDES ID2]:[ECHO BFR]],28,FALSE)</f>
        <v>thermoAerobicDigest</v>
      </c>
      <c r="AZ1247" t="str">
        <f>VLOOKUP(Sheet1[[#This Row],[NPDES ID2]],Combined_Sheet__Major_Only___2[[NPDES ID2]:[ECHO BFR]],29,FALSE)</f>
        <v>preliminaryOps</v>
      </c>
      <c r="BA1247">
        <f>VLOOKUP(Sheet1[[#This Row],[NPDES ID2]],Combined_Sheet__Major_Only___2[[NPDES ID2]:[ECHO BFR]],17,FALSE)</f>
        <v>41.324120999999998</v>
      </c>
      <c r="BB1247">
        <f>VLOOKUP(Sheet1[[#This Row],[NPDES ID2]],Combined_Sheet__Major_Only___2[[NPDES ID2]:[ECHO BFR]],18,FALSE)</f>
        <v>-93.984182000000004</v>
      </c>
      <c r="BC1247" t="str">
        <f>IF(ISNUMBER(SEARCH("aerobic",$AW1247)),"aerobic","")</f>
        <v>aerobic</v>
      </c>
      <c r="BD1247" t="str">
        <f>IF(ISNUMBER(SEARCH("anaer",$AW1247)),"anaer","")</f>
        <v/>
      </c>
      <c r="BE1247" t="str">
        <f>IF(ISNUMBER(SEARCH("thickening",$AZ1247)),"thickening","")</f>
        <v/>
      </c>
      <c r="BF1247" s="3" t="str">
        <f>IF(ISNUMBER(SEARCH("airDry",$AW1247)),"airDry","")</f>
        <v/>
      </c>
      <c r="BG1247" s="3" t="str">
        <f>IF(ISNUMBER(SEARCH("heatDry",$AY1247)),"heatDry","")</f>
        <v/>
      </c>
      <c r="BH1247" s="3" t="str">
        <f>IF(AND(ISNUMBER(SEARCH("aerobic",$AW1247)),ISNUMBER(SEARCH("anaer",$AW1247))),"Combined Aer and Anaer.","")</f>
        <v/>
      </c>
    </row>
    <row r="1248" spans="1:60" x14ac:dyDescent="0.25">
      <c r="A1248" s="4">
        <v>1000</v>
      </c>
      <c r="B1248" t="s">
        <v>4839</v>
      </c>
      <c r="C1248">
        <v>479.5</v>
      </c>
      <c r="D1248">
        <v>388.68455508635742</v>
      </c>
      <c r="E1248">
        <v>393.53788593036921</v>
      </c>
      <c r="F1248">
        <v>301.27214127332212</v>
      </c>
      <c r="G1248">
        <v>473.56456587585728</v>
      </c>
      <c r="H1248">
        <v>-117.878029655879</v>
      </c>
      <c r="I1248">
        <v>-120.32652677265651</v>
      </c>
      <c r="J1248">
        <v>-135.8259912710096</v>
      </c>
      <c r="K1248">
        <v>-94.845098644453742</v>
      </c>
      <c r="L1248">
        <v>309.47860394677451</v>
      </c>
      <c r="M1248">
        <v>308.05142029955402</v>
      </c>
      <c r="N1248">
        <v>303.3104735693164</v>
      </c>
      <c r="O1248">
        <v>319.52570770445709</v>
      </c>
      <c r="P1248">
        <v>11.230080504553939</v>
      </c>
      <c r="Q1248">
        <v>11.350791430518751</v>
      </c>
      <c r="R1248">
        <v>9.3407351640850873</v>
      </c>
      <c r="S1248">
        <v>12.80285349804298</v>
      </c>
      <c r="T1248">
        <v>401206.97020457691</v>
      </c>
      <c r="U1248">
        <v>401206.6747109117</v>
      </c>
      <c r="V1248">
        <v>400942.03137900122</v>
      </c>
      <c r="W1248">
        <v>401473.74021863088</v>
      </c>
      <c r="X1248">
        <v>27981.070796359731</v>
      </c>
      <c r="Y1248">
        <v>28098.967989765639</v>
      </c>
      <c r="Z1248">
        <v>27110.521480115331</v>
      </c>
      <c r="AA1248">
        <v>28541.536301839638</v>
      </c>
      <c r="AB1248">
        <v>4936.1855481319863</v>
      </c>
      <c r="AC1248">
        <v>4885.1451155734567</v>
      </c>
      <c r="AD1248">
        <v>4193.41584231468</v>
      </c>
      <c r="AE1248">
        <v>5794.7950552672282</v>
      </c>
      <c r="AF1248">
        <v>63.256907313489407</v>
      </c>
      <c r="AG1248">
        <v>62.962986531289431</v>
      </c>
      <c r="AH1248">
        <v>62.000734894773807</v>
      </c>
      <c r="AI1248">
        <v>65.308842937466778</v>
      </c>
      <c r="AJ1248">
        <v>0.54922548278408245</v>
      </c>
      <c r="AK1248">
        <v>0.54922567654915633</v>
      </c>
      <c r="AL1248">
        <v>0.54918073210940044</v>
      </c>
      <c r="AM1248">
        <v>0.54926997874187322</v>
      </c>
      <c r="AN1248">
        <v>0.99359907184126373</v>
      </c>
      <c r="AO1248">
        <v>0.99359907184126406</v>
      </c>
      <c r="AP1248">
        <v>0.99359907184126406</v>
      </c>
      <c r="AQ1248">
        <v>0.99359907184126406</v>
      </c>
      <c r="AR1248">
        <v>13.870546805320551</v>
      </c>
      <c r="AS1248">
        <v>13.870546805320551</v>
      </c>
      <c r="AT1248">
        <v>13.870546805320551</v>
      </c>
      <c r="AU1248">
        <v>13.870546805320551</v>
      </c>
      <c r="AV1248" t="str">
        <f>VLOOKUP(Sheet1[[#This Row],[NPDES ID2]],Combined_Sheet__Major_Only___2[[NPDES ID2]:[ECHO BFR]],3,FALSE)</f>
        <v>VA</v>
      </c>
      <c r="AW1248" t="s">
        <v>41</v>
      </c>
      <c r="AX1248" t="str">
        <f>VLOOKUP(Sheet1[[#This Row],[NPDES ID2]],Combined_Sheet__Major_Only___2[[NPDES ID2]:[ECHO BFR]],27,FALSE)</f>
        <v>-</v>
      </c>
      <c r="AY1248" t="str">
        <f>VLOOKUP(Sheet1[[#This Row],[NPDES ID2]],Combined_Sheet__Major_Only___2[[NPDES ID2]:[ECHO BFR]],28,FALSE)</f>
        <v>-</v>
      </c>
      <c r="AZ1248" t="str">
        <f>VLOOKUP(Sheet1[[#This Row],[NPDES ID2]],Combined_Sheet__Major_Only___2[[NPDES ID2]:[ECHO BFR]],29,FALSE)</f>
        <v>-</v>
      </c>
      <c r="BA1248">
        <f>VLOOKUP(Sheet1[[#This Row],[NPDES ID2]],Combined_Sheet__Major_Only___2[[NPDES ID2]:[ECHO BFR]],17,FALSE)</f>
        <v>38.530059999999999</v>
      </c>
      <c r="BB1248">
        <f>VLOOKUP(Sheet1[[#This Row],[NPDES ID2]],Combined_Sheet__Major_Only___2[[NPDES ID2]:[ECHO BFR]],18,FALSE)</f>
        <v>-77.798100000000005</v>
      </c>
      <c r="BC1248" t="str">
        <f>IF(ISNUMBER(SEARCH("aerobic",$AW1248)),"aerobic","")</f>
        <v>aerobic</v>
      </c>
      <c r="BD1248" t="str">
        <f>IF(ISNUMBER(SEARCH("anaer",$AW1248)),"anaer","")</f>
        <v/>
      </c>
      <c r="BE1248" t="str">
        <f>IF(ISNUMBER(SEARCH("thickening",$AZ1248)),"thickening","")</f>
        <v/>
      </c>
      <c r="BF1248" s="2" t="str">
        <f>IF(ISNUMBER(SEARCH("airDry",$AW1248)),"airDry","")</f>
        <v/>
      </c>
      <c r="BG1248" s="2" t="str">
        <f>IF(ISNUMBER(SEARCH("heatDry",$AY1248)),"heatDry","")</f>
        <v/>
      </c>
      <c r="BH1248" s="2" t="str">
        <f>IF(AND(ISNUMBER(SEARCH("aerobic",$AW1248)),ISNUMBER(SEARCH("anaer",$AW1248))),"Combined Aer and Anaer.","")</f>
        <v/>
      </c>
    </row>
    <row r="1249" spans="1:60" x14ac:dyDescent="0.25">
      <c r="A1249" s="4">
        <v>617</v>
      </c>
      <c r="B1249" t="s">
        <v>3048</v>
      </c>
      <c r="C1249">
        <v>811.54</v>
      </c>
      <c r="D1249">
        <v>362.55551016611389</v>
      </c>
      <c r="E1249">
        <v>364.15996969327148</v>
      </c>
      <c r="F1249">
        <v>306.4762084374878</v>
      </c>
      <c r="G1249">
        <v>428.60082851384249</v>
      </c>
      <c r="H1249">
        <v>-115.04140436381959</v>
      </c>
      <c r="I1249">
        <v>-117.681740360803</v>
      </c>
      <c r="J1249">
        <v>-133.3318927704116</v>
      </c>
      <c r="K1249">
        <v>-92.177828216052646</v>
      </c>
      <c r="L1249">
        <v>534.23232833734573</v>
      </c>
      <c r="M1249">
        <v>531.90351579914534</v>
      </c>
      <c r="N1249">
        <v>524.14497863577049</v>
      </c>
      <c r="O1249">
        <v>550.65574758769185</v>
      </c>
      <c r="P1249">
        <v>18.983249825659851</v>
      </c>
      <c r="Q1249">
        <v>19.226037610567371</v>
      </c>
      <c r="R1249">
        <v>15.73777884653826</v>
      </c>
      <c r="S1249">
        <v>21.64274118049708</v>
      </c>
      <c r="T1249">
        <v>406472.558659298</v>
      </c>
      <c r="U1249">
        <v>406472.259305157</v>
      </c>
      <c r="V1249">
        <v>406204.15854149882</v>
      </c>
      <c r="W1249">
        <v>406742.81388913002</v>
      </c>
      <c r="X1249">
        <v>27793.031896267152</v>
      </c>
      <c r="Y1249">
        <v>27903.435300693229</v>
      </c>
      <c r="Z1249">
        <v>26974.136925761639</v>
      </c>
      <c r="AA1249">
        <v>28320.31815755523</v>
      </c>
      <c r="AB1249">
        <v>4164.5341093144061</v>
      </c>
      <c r="AC1249">
        <v>4135.2168324291069</v>
      </c>
      <c r="AD1249">
        <v>3626.2668846016668</v>
      </c>
      <c r="AE1249">
        <v>4775.4794186107201</v>
      </c>
      <c r="AF1249">
        <v>64.522787022754159</v>
      </c>
      <c r="AG1249">
        <v>64.237747093341113</v>
      </c>
      <c r="AH1249">
        <v>63.312314281349543</v>
      </c>
      <c r="AI1249">
        <v>66.503492633351044</v>
      </c>
      <c r="AJ1249">
        <v>0.56469185481548867</v>
      </c>
      <c r="AK1249">
        <v>0.56469218691686818</v>
      </c>
      <c r="AL1249">
        <v>0.56461474315263771</v>
      </c>
      <c r="AM1249">
        <v>0.56476853241064184</v>
      </c>
      <c r="AN1249">
        <v>0.99368124022212778</v>
      </c>
      <c r="AO1249">
        <v>0.993681240222128</v>
      </c>
      <c r="AP1249">
        <v>0.993681240222128</v>
      </c>
      <c r="AQ1249">
        <v>0.993681240222128</v>
      </c>
      <c r="AR1249">
        <v>15.60422069608104</v>
      </c>
      <c r="AS1249">
        <v>15.60422069608104</v>
      </c>
      <c r="AT1249">
        <v>15.60422069608104</v>
      </c>
      <c r="AU1249">
        <v>15.60422069608104</v>
      </c>
      <c r="AV1249" t="str">
        <f>VLOOKUP(Sheet1[[#This Row],[NPDES ID2]],Combined_Sheet__Major_Only___2[[NPDES ID2]:[ECHO BFR]],3,FALSE)</f>
        <v>ND</v>
      </c>
      <c r="AW1249" t="s">
        <v>41</v>
      </c>
      <c r="AX1249" t="str">
        <f>VLOOKUP(Sheet1[[#This Row],[NPDES ID2]],Combined_Sheet__Major_Only___2[[NPDES ID2]:[ECHO BFR]],27,FALSE)</f>
        <v>tempSludgeStore</v>
      </c>
      <c r="AY1249" t="str">
        <f>VLOOKUP(Sheet1[[#This Row],[NPDES ID2]],Combined_Sheet__Major_Only___2[[NPDES ID2]:[ECHO BFR]],28,FALSE)</f>
        <v>-</v>
      </c>
      <c r="AZ1249" t="str">
        <f>VLOOKUP(Sheet1[[#This Row],[NPDES ID2]],Combined_Sheet__Major_Only___2[[NPDES ID2]:[ECHO BFR]],29,FALSE)</f>
        <v>preliminaryOps</v>
      </c>
      <c r="BA1249">
        <f>VLOOKUP(Sheet1[[#This Row],[NPDES ID2]],Combined_Sheet__Major_Only___2[[NPDES ID2]:[ECHO BFR]],17,FALSE)</f>
        <v>46.908459999999998</v>
      </c>
      <c r="BB1249">
        <f>VLOOKUP(Sheet1[[#This Row],[NPDES ID2]],Combined_Sheet__Major_Only___2[[NPDES ID2]:[ECHO BFR]],18,FALSE)</f>
        <v>-98.705430000000007</v>
      </c>
      <c r="BC1249" t="str">
        <f>IF(ISNUMBER(SEARCH("aerobic",$AW1249)),"aerobic","")</f>
        <v>aerobic</v>
      </c>
      <c r="BD1249" t="str">
        <f>IF(ISNUMBER(SEARCH("anaer",$AW1249)),"anaer","")</f>
        <v/>
      </c>
      <c r="BE1249" t="str">
        <f>IF(ISNUMBER(SEARCH("thickening",$AZ1249)),"thickening","")</f>
        <v/>
      </c>
      <c r="BF1249" s="3" t="str">
        <f>IF(ISNUMBER(SEARCH("airDry",$AW1249)),"airDry","")</f>
        <v/>
      </c>
      <c r="BG1249" s="3" t="str">
        <f>IF(ISNUMBER(SEARCH("heatDry",$AY1249)),"heatDry","")</f>
        <v/>
      </c>
      <c r="BH1249" s="3" t="str">
        <f>IF(AND(ISNUMBER(SEARCH("aerobic",$AW1249)),ISNUMBER(SEARCH("anaer",$AW1249))),"Combined Aer and Anaer.","")</f>
        <v/>
      </c>
    </row>
    <row r="1250" spans="1:60" x14ac:dyDescent="0.25">
      <c r="A1250" s="4">
        <v>642</v>
      </c>
      <c r="B1250" t="s">
        <v>3165</v>
      </c>
      <c r="C1250">
        <v>196.45</v>
      </c>
      <c r="D1250">
        <v>625.0710405788526</v>
      </c>
      <c r="E1250">
        <v>622.87364389125128</v>
      </c>
      <c r="F1250">
        <v>457.10569107099877</v>
      </c>
      <c r="G1250">
        <v>810.84757974933109</v>
      </c>
      <c r="H1250">
        <v>-117.02392843698421</v>
      </c>
      <c r="I1250">
        <v>-119.42385995640871</v>
      </c>
      <c r="J1250">
        <v>-134.98965752241179</v>
      </c>
      <c r="K1250">
        <v>-93.653854486594469</v>
      </c>
      <c r="L1250">
        <v>127.97287481381041</v>
      </c>
      <c r="M1250">
        <v>127.3967019835095</v>
      </c>
      <c r="N1250">
        <v>125.4870764441044</v>
      </c>
      <c r="O1250">
        <v>132.02339720552641</v>
      </c>
      <c r="P1250">
        <v>4.5987093841252031</v>
      </c>
      <c r="Q1250">
        <v>4.652972387213401</v>
      </c>
      <c r="R1250">
        <v>3.8200367934405519</v>
      </c>
      <c r="S1250">
        <v>5.2398816089828752</v>
      </c>
      <c r="T1250">
        <v>406705.29948818887</v>
      </c>
      <c r="U1250">
        <v>406704.99996341357</v>
      </c>
      <c r="V1250">
        <v>406436.74638007762</v>
      </c>
      <c r="W1250">
        <v>406975.70876576228</v>
      </c>
      <c r="X1250">
        <v>28102.54642099639</v>
      </c>
      <c r="Y1250">
        <v>28217.94605712538</v>
      </c>
      <c r="Z1250">
        <v>27250.064745067619</v>
      </c>
      <c r="AA1250">
        <v>28651.068897933321</v>
      </c>
      <c r="AB1250">
        <v>4937.3323776751668</v>
      </c>
      <c r="AC1250">
        <v>4887.7089306893786</v>
      </c>
      <c r="AD1250">
        <v>4197.9445765818546</v>
      </c>
      <c r="AE1250">
        <v>5794.6499094426144</v>
      </c>
      <c r="AF1250">
        <v>63.84229086868546</v>
      </c>
      <c r="AG1250">
        <v>63.553931772178423</v>
      </c>
      <c r="AH1250">
        <v>62.604106438247989</v>
      </c>
      <c r="AI1250">
        <v>65.862290482329556</v>
      </c>
      <c r="AJ1250">
        <v>0.55637687050569906</v>
      </c>
      <c r="AK1250">
        <v>0.55637695210160176</v>
      </c>
      <c r="AL1250">
        <v>0.55635811252579837</v>
      </c>
      <c r="AM1250">
        <v>0.5563955206947967</v>
      </c>
      <c r="AN1250">
        <v>0.99368482343770603</v>
      </c>
      <c r="AO1250">
        <v>0.99368482343770625</v>
      </c>
      <c r="AP1250">
        <v>0.99368482343770625</v>
      </c>
      <c r="AQ1250">
        <v>0.99368482343770625</v>
      </c>
      <c r="AR1250">
        <v>14.032275447741521</v>
      </c>
      <c r="AS1250">
        <v>14.032275447741521</v>
      </c>
      <c r="AT1250">
        <v>14.032275447741521</v>
      </c>
      <c r="AU1250">
        <v>14.032275447741521</v>
      </c>
      <c r="AV1250" t="str">
        <f>VLOOKUP(Sheet1[[#This Row],[NPDES ID2]],Combined_Sheet__Major_Only___2[[NPDES ID2]:[ECHO BFR]],3,FALSE)</f>
        <v>CO</v>
      </c>
      <c r="AW1250" t="s">
        <v>41</v>
      </c>
      <c r="AX1250" t="str">
        <f>VLOOKUP(Sheet1[[#This Row],[NPDES ID2]],Combined_Sheet__Major_Only___2[[NPDES ID2]:[ECHO BFR]],27,FALSE)</f>
        <v>-</v>
      </c>
      <c r="AY1250" t="str">
        <f>VLOOKUP(Sheet1[[#This Row],[NPDES ID2]],Combined_Sheet__Major_Only___2[[NPDES ID2]:[ECHO BFR]],28,FALSE)</f>
        <v>-</v>
      </c>
      <c r="AZ1250" t="str">
        <f>VLOOKUP(Sheet1[[#This Row],[NPDES ID2]],Combined_Sheet__Major_Only___2[[NPDES ID2]:[ECHO BFR]],29,FALSE)</f>
        <v>-</v>
      </c>
      <c r="BA1250">
        <f>VLOOKUP(Sheet1[[#This Row],[NPDES ID2]],Combined_Sheet__Major_Only___2[[NPDES ID2]:[ECHO BFR]],17,FALSE)</f>
        <v>39.551402000000003</v>
      </c>
      <c r="BB1250">
        <f>VLOOKUP(Sheet1[[#This Row],[NPDES ID2]],Combined_Sheet__Major_Only___2[[NPDES ID2]:[ECHO BFR]],18,FALSE)</f>
        <v>-104.79351</v>
      </c>
      <c r="BC1250" t="str">
        <f>IF(ISNUMBER(SEARCH("aerobic",$AW1250)),"aerobic","")</f>
        <v>aerobic</v>
      </c>
      <c r="BD1250" t="str">
        <f>IF(ISNUMBER(SEARCH("anaer",$AW1250)),"anaer","")</f>
        <v/>
      </c>
      <c r="BE1250" t="str">
        <f>IF(ISNUMBER(SEARCH("thickening",$AZ1250)),"thickening","")</f>
        <v/>
      </c>
      <c r="BF1250" s="2" t="str">
        <f>IF(ISNUMBER(SEARCH("airDry",$AW1250)),"airDry","")</f>
        <v/>
      </c>
      <c r="BG1250" s="2" t="str">
        <f>IF(ISNUMBER(SEARCH("heatDry",$AY1250)),"heatDry","")</f>
        <v/>
      </c>
      <c r="BH1250" s="2" t="str">
        <f>IF(AND(ISNUMBER(SEARCH("aerobic",$AW1250)),ISNUMBER(SEARCH("anaer",$AW1250))),"Combined Aer and Anaer.","")</f>
        <v/>
      </c>
    </row>
    <row r="1251" spans="1:60" x14ac:dyDescent="0.25">
      <c r="A1251" s="4">
        <v>795</v>
      </c>
      <c r="B1251" t="s">
        <v>3895</v>
      </c>
      <c r="C1251">
        <v>1447</v>
      </c>
      <c r="D1251">
        <v>444.97930510419411</v>
      </c>
      <c r="E1251">
        <v>444.20616165797747</v>
      </c>
      <c r="F1251">
        <v>380.03772621929892</v>
      </c>
      <c r="G1251">
        <v>520.70175283092681</v>
      </c>
      <c r="H1251">
        <v>-117.5764927371995</v>
      </c>
      <c r="I1251">
        <v>-120.0060963308451</v>
      </c>
      <c r="J1251">
        <v>-135.77147486094469</v>
      </c>
      <c r="K1251">
        <v>-94.394640399126686</v>
      </c>
      <c r="L1251">
        <v>927.84840131581859</v>
      </c>
      <c r="M1251">
        <v>923.51452046148074</v>
      </c>
      <c r="N1251">
        <v>909.00184857402803</v>
      </c>
      <c r="O1251">
        <v>958.50787803149535</v>
      </c>
      <c r="P1251">
        <v>33.8952664269015</v>
      </c>
      <c r="Q1251">
        <v>34.234338973689177</v>
      </c>
      <c r="R1251">
        <v>28.221161556645601</v>
      </c>
      <c r="S1251">
        <v>38.662781918450627</v>
      </c>
      <c r="T1251">
        <v>412845.10451697418</v>
      </c>
      <c r="U1251">
        <v>412844.80049078952</v>
      </c>
      <c r="V1251">
        <v>412572.51545740518</v>
      </c>
      <c r="W1251">
        <v>413119.57764145551</v>
      </c>
      <c r="X1251">
        <v>28981.501392957569</v>
      </c>
      <c r="Y1251">
        <v>29105.465762637261</v>
      </c>
      <c r="Z1251">
        <v>28063.804171882501</v>
      </c>
      <c r="AA1251">
        <v>29573.09271291117</v>
      </c>
      <c r="AB1251">
        <v>4716.4455502687406</v>
      </c>
      <c r="AC1251">
        <v>4674.4824927405416</v>
      </c>
      <c r="AD1251">
        <v>4056.7010879525478</v>
      </c>
      <c r="AE1251">
        <v>5467.1048560700483</v>
      </c>
      <c r="AF1251">
        <v>62.857494189882253</v>
      </c>
      <c r="AG1251">
        <v>62.557154628411347</v>
      </c>
      <c r="AH1251">
        <v>61.59480910624174</v>
      </c>
      <c r="AI1251">
        <v>64.929413887093304</v>
      </c>
      <c r="AJ1251">
        <v>0.54434677100868822</v>
      </c>
      <c r="AK1251">
        <v>0.54434735147035895</v>
      </c>
      <c r="AL1251">
        <v>0.5442104793574829</v>
      </c>
      <c r="AM1251">
        <v>0.5444823131643195</v>
      </c>
      <c r="AN1251">
        <v>0.99377790417008494</v>
      </c>
      <c r="AO1251">
        <v>0.99377790417008494</v>
      </c>
      <c r="AP1251">
        <v>0.99377790417008494</v>
      </c>
      <c r="AQ1251">
        <v>0.99377790417008494</v>
      </c>
      <c r="AR1251">
        <v>14.454314111826969</v>
      </c>
      <c r="AS1251">
        <v>14.454314111826969</v>
      </c>
      <c r="AT1251">
        <v>14.454314111826969</v>
      </c>
      <c r="AU1251">
        <v>14.454314111826969</v>
      </c>
      <c r="AV1251" t="str">
        <f>VLOOKUP(Sheet1[[#This Row],[NPDES ID2]],Combined_Sheet__Major_Only___2[[NPDES ID2]:[ECHO BFR]],3,FALSE)</f>
        <v>NC</v>
      </c>
      <c r="AW1251" t="s">
        <v>41</v>
      </c>
      <c r="AX1251" t="str">
        <f>VLOOKUP(Sheet1[[#This Row],[NPDES ID2]],Combined_Sheet__Major_Only___2[[NPDES ID2]:[ECHO BFR]],27,FALSE)</f>
        <v>-</v>
      </c>
      <c r="AY1251" t="str">
        <f>VLOOKUP(Sheet1[[#This Row],[NPDES ID2]],Combined_Sheet__Major_Only___2[[NPDES ID2]:[ECHO BFR]],28,FALSE)</f>
        <v>-</v>
      </c>
      <c r="AZ1251" t="str">
        <f>VLOOKUP(Sheet1[[#This Row],[NPDES ID2]],Combined_Sheet__Major_Only___2[[NPDES ID2]:[ECHO BFR]],29,FALSE)</f>
        <v>-</v>
      </c>
      <c r="BA1251">
        <f>VLOOKUP(Sheet1[[#This Row],[NPDES ID2]],Combined_Sheet__Major_Only___2[[NPDES ID2]:[ECHO BFR]],17,FALSE)</f>
        <v>35.546512999999997</v>
      </c>
      <c r="BB1251">
        <f>VLOOKUP(Sheet1[[#This Row],[NPDES ID2]],Combined_Sheet__Major_Only___2[[NPDES ID2]:[ECHO BFR]],18,FALSE)</f>
        <v>-79.219919000000004</v>
      </c>
      <c r="BC1251" t="str">
        <f>IF(ISNUMBER(SEARCH("aerobic",$AW1251)),"aerobic","")</f>
        <v>aerobic</v>
      </c>
      <c r="BD1251" t="str">
        <f>IF(ISNUMBER(SEARCH("anaer",$AW1251)),"anaer","")</f>
        <v/>
      </c>
      <c r="BE1251" t="str">
        <f>IF(ISNUMBER(SEARCH("thickening",$AZ1251)),"thickening","")</f>
        <v/>
      </c>
      <c r="BF1251" s="3" t="str">
        <f>IF(ISNUMBER(SEARCH("airDry",$AW1251)),"airDry","")</f>
        <v/>
      </c>
      <c r="BG1251" s="3" t="str">
        <f>IF(ISNUMBER(SEARCH("heatDry",$AY1251)),"heatDry","")</f>
        <v/>
      </c>
      <c r="BH1251" s="3" t="str">
        <f>IF(AND(ISNUMBER(SEARCH("aerobic",$AW1251)),ISNUMBER(SEARCH("anaer",$AW1251))),"Combined Aer and Anaer.","")</f>
        <v/>
      </c>
    </row>
    <row r="1252" spans="1:60" x14ac:dyDescent="0.25">
      <c r="A1252" s="4">
        <v>1182</v>
      </c>
      <c r="B1252" t="s">
        <v>5671</v>
      </c>
      <c r="C1252">
        <v>262</v>
      </c>
      <c r="D1252">
        <v>505.59497360892573</v>
      </c>
      <c r="E1252">
        <v>509.08061457607351</v>
      </c>
      <c r="F1252">
        <v>378.6629561631363</v>
      </c>
      <c r="G1252">
        <v>649.56675336789658</v>
      </c>
      <c r="H1252">
        <v>-115.2060748964019</v>
      </c>
      <c r="I1252">
        <v>-117.7031588543405</v>
      </c>
      <c r="J1252">
        <v>-133.36313132179151</v>
      </c>
      <c r="K1252">
        <v>-91.811452891592324</v>
      </c>
      <c r="L1252">
        <v>173.05671170706589</v>
      </c>
      <c r="M1252">
        <v>172.3074448368462</v>
      </c>
      <c r="N1252">
        <v>169.8224942767487</v>
      </c>
      <c r="O1252">
        <v>178.32620355671619</v>
      </c>
      <c r="P1252">
        <v>6.1280300592269974</v>
      </c>
      <c r="Q1252">
        <v>6.2063374043362849</v>
      </c>
      <c r="R1252">
        <v>5.0749859310820238</v>
      </c>
      <c r="S1252">
        <v>6.9913193713173394</v>
      </c>
      <c r="T1252">
        <v>416233.3752734756</v>
      </c>
      <c r="U1252">
        <v>416233.068763174</v>
      </c>
      <c r="V1252">
        <v>415958.55896137422</v>
      </c>
      <c r="W1252">
        <v>416510.09104468138</v>
      </c>
      <c r="X1252">
        <v>28364.33578922895</v>
      </c>
      <c r="Y1252">
        <v>28476.093892767189</v>
      </c>
      <c r="Z1252">
        <v>27536.552908801721</v>
      </c>
      <c r="AA1252">
        <v>28896.911640692091</v>
      </c>
      <c r="AB1252">
        <v>5152.7189483152879</v>
      </c>
      <c r="AC1252">
        <v>5098.9196216494074</v>
      </c>
      <c r="AD1252">
        <v>4358.7076512447284</v>
      </c>
      <c r="AE1252">
        <v>6084.5796668743451</v>
      </c>
      <c r="AF1252">
        <v>64.734485605001652</v>
      </c>
      <c r="AG1252">
        <v>64.452937586777523</v>
      </c>
      <c r="AH1252">
        <v>63.527324517291078</v>
      </c>
      <c r="AI1252">
        <v>66.704654221199021</v>
      </c>
      <c r="AJ1252">
        <v>0.56727899150677119</v>
      </c>
      <c r="AK1252">
        <v>0.56727910470875176</v>
      </c>
      <c r="AL1252">
        <v>0.56725293693682444</v>
      </c>
      <c r="AM1252">
        <v>0.56730489671981477</v>
      </c>
      <c r="AN1252">
        <v>0.99382810562533519</v>
      </c>
      <c r="AO1252">
        <v>0.99382810562533519</v>
      </c>
      <c r="AP1252">
        <v>0.99382810562533519</v>
      </c>
      <c r="AQ1252">
        <v>0.99382810562533519</v>
      </c>
      <c r="AR1252">
        <v>13.95707202965753</v>
      </c>
      <c r="AS1252">
        <v>13.95707202965753</v>
      </c>
      <c r="AT1252">
        <v>13.95707202965753</v>
      </c>
      <c r="AU1252">
        <v>13.95707202965753</v>
      </c>
      <c r="AV1252" t="str">
        <f>VLOOKUP(Sheet1[[#This Row],[NPDES ID2]],Combined_Sheet__Major_Only___2[[NPDES ID2]:[ECHO BFR]],3,FALSE)</f>
        <v>NC</v>
      </c>
      <c r="AW1252" t="s">
        <v>41</v>
      </c>
      <c r="AX1252" t="str">
        <f>VLOOKUP(Sheet1[[#This Row],[NPDES ID2]],Combined_Sheet__Major_Only___2[[NPDES ID2]:[ECHO BFR]],27,FALSE)</f>
        <v>-</v>
      </c>
      <c r="AY1252" t="str">
        <f>VLOOKUP(Sheet1[[#This Row],[NPDES ID2]],Combined_Sheet__Major_Only___2[[NPDES ID2]:[ECHO BFR]],28,FALSE)</f>
        <v>-</v>
      </c>
      <c r="AZ1252" t="str">
        <f>VLOOKUP(Sheet1[[#This Row],[NPDES ID2]],Combined_Sheet__Major_Only___2[[NPDES ID2]:[ECHO BFR]],29,FALSE)</f>
        <v>-</v>
      </c>
      <c r="BA1252">
        <f>VLOOKUP(Sheet1[[#This Row],[NPDES ID2]],Combined_Sheet__Major_Only___2[[NPDES ID2]:[ECHO BFR]],17,FALSE)</f>
        <v>35.281680999999999</v>
      </c>
      <c r="BB1252">
        <f>VLOOKUP(Sheet1[[#This Row],[NPDES ID2]],Combined_Sheet__Major_Only___2[[NPDES ID2]:[ECHO BFR]],18,FALSE)</f>
        <v>-81.016193000000001</v>
      </c>
      <c r="BC1252" t="str">
        <f>IF(ISNUMBER(SEARCH("aerobic",$AW1252)),"aerobic","")</f>
        <v>aerobic</v>
      </c>
      <c r="BD1252" t="str">
        <f>IF(ISNUMBER(SEARCH("anaer",$AW1252)),"anaer","")</f>
        <v/>
      </c>
      <c r="BE1252" t="str">
        <f>IF(ISNUMBER(SEARCH("thickening",$AZ1252)),"thickening","")</f>
        <v/>
      </c>
      <c r="BF1252" s="2" t="str">
        <f>IF(ISNUMBER(SEARCH("airDry",$AW1252)),"airDry","")</f>
        <v/>
      </c>
      <c r="BG1252" s="2" t="str">
        <f>IF(ISNUMBER(SEARCH("heatDry",$AY1252)),"heatDry","")</f>
        <v/>
      </c>
      <c r="BH1252" s="2" t="str">
        <f>IF(AND(ISNUMBER(SEARCH("aerobic",$AW1252)),ISNUMBER(SEARCH("anaer",$AW1252))),"Combined Aer and Anaer.","")</f>
        <v/>
      </c>
    </row>
    <row r="1253" spans="1:60" x14ac:dyDescent="0.25">
      <c r="A1253" s="4">
        <v>2318</v>
      </c>
      <c r="B1253" t="s">
        <v>10827</v>
      </c>
      <c r="C1253">
        <v>392.8</v>
      </c>
      <c r="D1253">
        <v>424.52362574828231</v>
      </c>
      <c r="E1253">
        <v>429.91128409490233</v>
      </c>
      <c r="F1253">
        <v>325.42924245312162</v>
      </c>
      <c r="G1253">
        <v>523.76995765478455</v>
      </c>
      <c r="H1253">
        <v>-120.1852210839362</v>
      </c>
      <c r="I1253">
        <v>-122.6802275302792</v>
      </c>
      <c r="J1253">
        <v>-138.31480056610599</v>
      </c>
      <c r="K1253">
        <v>-97.205883095223285</v>
      </c>
      <c r="L1253">
        <v>249.15533002119949</v>
      </c>
      <c r="M1253">
        <v>247.95121363124269</v>
      </c>
      <c r="N1253">
        <v>243.95399865869851</v>
      </c>
      <c r="O1253">
        <v>257.62856256199609</v>
      </c>
      <c r="P1253">
        <v>9.208807438624854</v>
      </c>
      <c r="Q1253">
        <v>9.2899573881819162</v>
      </c>
      <c r="R1253">
        <v>7.6774077673200694</v>
      </c>
      <c r="S1253">
        <v>10.50799885894047</v>
      </c>
      <c r="T1253">
        <v>420591.11951035348</v>
      </c>
      <c r="U1253">
        <v>420590.80980516388</v>
      </c>
      <c r="V1253">
        <v>420313.43867012428</v>
      </c>
      <c r="W1253">
        <v>420870.71960856317</v>
      </c>
      <c r="X1253">
        <v>29847.738966175679</v>
      </c>
      <c r="Y1253">
        <v>29979.818411708991</v>
      </c>
      <c r="Z1253">
        <v>28875.140852682351</v>
      </c>
      <c r="AA1253">
        <v>30474.08547577721</v>
      </c>
      <c r="AB1253">
        <v>4996.3817755313139</v>
      </c>
      <c r="AC1253">
        <v>4948.0302622099152</v>
      </c>
      <c r="AD1253">
        <v>4277.995948658313</v>
      </c>
      <c r="AE1253">
        <v>5812.9516946207732</v>
      </c>
      <c r="AF1253">
        <v>62.166831901928823</v>
      </c>
      <c r="AG1253">
        <v>61.864545313624021</v>
      </c>
      <c r="AH1253">
        <v>60.872879179054877</v>
      </c>
      <c r="AI1253">
        <v>64.279586300121096</v>
      </c>
      <c r="AJ1253">
        <v>0.53591217132152469</v>
      </c>
      <c r="AK1253">
        <v>0.53591233257336746</v>
      </c>
      <c r="AL1253">
        <v>0.5358749732067668</v>
      </c>
      <c r="AM1253">
        <v>0.5359491571957764</v>
      </c>
      <c r="AN1253">
        <v>0.99389149235744823</v>
      </c>
      <c r="AO1253">
        <v>0.99389149235744811</v>
      </c>
      <c r="AP1253">
        <v>0.99389149235744811</v>
      </c>
      <c r="AQ1253">
        <v>0.99389149235744811</v>
      </c>
      <c r="AR1253">
        <v>14.056993506921041</v>
      </c>
      <c r="AS1253">
        <v>14.056993506921041</v>
      </c>
      <c r="AT1253">
        <v>14.056993506921041</v>
      </c>
      <c r="AU1253">
        <v>14.056993506921041</v>
      </c>
      <c r="AV1253" t="str">
        <f>VLOOKUP(Sheet1[[#This Row],[NPDES ID2]],Combined_Sheet__Major_Only___2[[NPDES ID2]:[ECHO BFR]],3,FALSE)</f>
        <v>IN</v>
      </c>
      <c r="AW1253" t="s">
        <v>41</v>
      </c>
      <c r="AX1253" t="str">
        <f>VLOOKUP(Sheet1[[#This Row],[NPDES ID2]],Combined_Sheet__Major_Only___2[[NPDES ID2]:[ECHO BFR]],27,FALSE)</f>
        <v>-</v>
      </c>
      <c r="AY1253" t="str">
        <f>VLOOKUP(Sheet1[[#This Row],[NPDES ID2]],Combined_Sheet__Major_Only___2[[NPDES ID2]:[ECHO BFR]],28,FALSE)</f>
        <v>-</v>
      </c>
      <c r="AZ1253" t="str">
        <f>VLOOKUP(Sheet1[[#This Row],[NPDES ID2]],Combined_Sheet__Major_Only___2[[NPDES ID2]:[ECHO BFR]],29,FALSE)</f>
        <v>-</v>
      </c>
      <c r="BA1253">
        <f>VLOOKUP(Sheet1[[#This Row],[NPDES ID2]],Combined_Sheet__Major_Only___2[[NPDES ID2]:[ECHO BFR]],17,FALSE)</f>
        <v>39.627305999999997</v>
      </c>
      <c r="BB1253">
        <f>VLOOKUP(Sheet1[[#This Row],[NPDES ID2]],Combined_Sheet__Major_Only___2[[NPDES ID2]:[ECHO BFR]],18,FALSE)</f>
        <v>-85.141694000000001</v>
      </c>
      <c r="BC1253" t="str">
        <f>IF(ISNUMBER(SEARCH("aerobic",$AW1253)),"aerobic","")</f>
        <v>aerobic</v>
      </c>
      <c r="BD1253" t="str">
        <f>IF(ISNUMBER(SEARCH("anaer",$AW1253)),"anaer","")</f>
        <v/>
      </c>
      <c r="BE1253" t="str">
        <f>IF(ISNUMBER(SEARCH("thickening",$AZ1253)),"thickening","")</f>
        <v/>
      </c>
      <c r="BF1253" s="2" t="str">
        <f>IF(ISNUMBER(SEARCH("airDry",$AW1253)),"airDry","")</f>
        <v/>
      </c>
      <c r="BG1253" s="2" t="str">
        <f>IF(ISNUMBER(SEARCH("heatDry",$AY1253)),"heatDry","")</f>
        <v/>
      </c>
      <c r="BH1253" s="2" t="str">
        <f>IF(AND(ISNUMBER(SEARCH("aerobic",$AW1253)),ISNUMBER(SEARCH("anaer",$AW1253))),"Combined Aer and Anaer.","")</f>
        <v/>
      </c>
    </row>
    <row r="1254" spans="1:60" x14ac:dyDescent="0.25">
      <c r="A1254" s="4">
        <v>1645</v>
      </c>
      <c r="B1254" t="s">
        <v>7722</v>
      </c>
      <c r="C1254">
        <v>63.79</v>
      </c>
      <c r="D1254">
        <v>1689.8087617838751</v>
      </c>
      <c r="E1254">
        <v>1689.549716892971</v>
      </c>
      <c r="F1254">
        <v>1178.797816877184</v>
      </c>
      <c r="G1254">
        <v>2231.9492503803381</v>
      </c>
      <c r="H1254">
        <v>-120.968456242478</v>
      </c>
      <c r="I1254">
        <v>-123.3276084426051</v>
      </c>
      <c r="J1254">
        <v>-139.24169961750289</v>
      </c>
      <c r="K1254">
        <v>-97.67123161430662</v>
      </c>
      <c r="L1254">
        <v>40.34136529491402</v>
      </c>
      <c r="M1254">
        <v>40.144542198398952</v>
      </c>
      <c r="N1254">
        <v>39.492935682151447</v>
      </c>
      <c r="O1254">
        <v>41.724098944009022</v>
      </c>
      <c r="P1254">
        <v>1.495848367467097</v>
      </c>
      <c r="Q1254">
        <v>1.508542330660654</v>
      </c>
      <c r="R1254">
        <v>1.2475376942031291</v>
      </c>
      <c r="S1254">
        <v>1.7070444445779349</v>
      </c>
      <c r="T1254">
        <v>429965.40327662299</v>
      </c>
      <c r="U1254">
        <v>429965.0866986601</v>
      </c>
      <c r="V1254">
        <v>429681.56032635062</v>
      </c>
      <c r="W1254">
        <v>430251.20807578298</v>
      </c>
      <c r="X1254">
        <v>30604.675714972709</v>
      </c>
      <c r="Y1254">
        <v>30741.383168143289</v>
      </c>
      <c r="Z1254">
        <v>29599.5881474862</v>
      </c>
      <c r="AA1254">
        <v>31251.69619111174</v>
      </c>
      <c r="AB1254">
        <v>5068.4189011181379</v>
      </c>
      <c r="AC1254">
        <v>5020.0387593128407</v>
      </c>
      <c r="AD1254">
        <v>4346.421032406005</v>
      </c>
      <c r="AE1254">
        <v>5886.286811713775</v>
      </c>
      <c r="AF1254">
        <v>61.976876535122472</v>
      </c>
      <c r="AG1254">
        <v>61.674190365079681</v>
      </c>
      <c r="AH1254">
        <v>60.674057215210908</v>
      </c>
      <c r="AI1254">
        <v>64.100953411896967</v>
      </c>
      <c r="AJ1254">
        <v>0.53359271877257297</v>
      </c>
      <c r="AK1254">
        <v>0.53359274549180014</v>
      </c>
      <c r="AL1254">
        <v>0.53358658946857873</v>
      </c>
      <c r="AM1254">
        <v>0.53359881269975584</v>
      </c>
      <c r="AN1254">
        <v>0.99402353095726581</v>
      </c>
      <c r="AO1254">
        <v>0.99402353095726592</v>
      </c>
      <c r="AP1254">
        <v>0.99402353095726592</v>
      </c>
      <c r="AQ1254">
        <v>0.99402353095726592</v>
      </c>
      <c r="AR1254">
        <v>14.103625215464669</v>
      </c>
      <c r="AS1254">
        <v>14.103625215464669</v>
      </c>
      <c r="AT1254">
        <v>14.103625215464669</v>
      </c>
      <c r="AU1254">
        <v>14.103625215464669</v>
      </c>
      <c r="AV1254" t="str">
        <f>VLOOKUP(Sheet1[[#This Row],[NPDES ID2]],Combined_Sheet__Major_Only___2[[NPDES ID2]:[ECHO BFR]],3,FALSE)</f>
        <v>TX</v>
      </c>
      <c r="AW1254" t="s">
        <v>41</v>
      </c>
      <c r="AX1254" t="str">
        <f>VLOOKUP(Sheet1[[#This Row],[NPDES ID2]],Combined_Sheet__Major_Only___2[[NPDES ID2]:[ECHO BFR]],27,FALSE)</f>
        <v>other</v>
      </c>
      <c r="AY1254" t="str">
        <f>VLOOKUP(Sheet1[[#This Row],[NPDES ID2]],Combined_Sheet__Major_Only___2[[NPDES ID2]:[ECHO BFR]],28,FALSE)</f>
        <v>-</v>
      </c>
      <c r="AZ1254" t="str">
        <f>VLOOKUP(Sheet1[[#This Row],[NPDES ID2]],Combined_Sheet__Major_Only___2[[NPDES ID2]:[ECHO BFR]],29,FALSE)</f>
        <v>-</v>
      </c>
      <c r="BA1254">
        <f>VLOOKUP(Sheet1[[#This Row],[NPDES ID2]],Combined_Sheet__Major_Only___2[[NPDES ID2]:[ECHO BFR]],17,FALSE)</f>
        <v>29.939319999999999</v>
      </c>
      <c r="BB1254">
        <f>VLOOKUP(Sheet1[[#This Row],[NPDES ID2]],Combined_Sheet__Major_Only___2[[NPDES ID2]:[ECHO BFR]],18,FALSE)</f>
        <v>-95.619789999999995</v>
      </c>
      <c r="BC1254" t="str">
        <f>IF(ISNUMBER(SEARCH("aerobic",$AW1254)),"aerobic","")</f>
        <v>aerobic</v>
      </c>
      <c r="BD1254" t="str">
        <f>IF(ISNUMBER(SEARCH("anaer",$AW1254)),"anaer","")</f>
        <v/>
      </c>
      <c r="BE1254" t="str">
        <f>IF(ISNUMBER(SEARCH("thickening",$AZ1254)),"thickening","")</f>
        <v/>
      </c>
      <c r="BF1254" s="3" t="str">
        <f>IF(ISNUMBER(SEARCH("airDry",$AW1254)),"airDry","")</f>
        <v/>
      </c>
      <c r="BG1254" s="3" t="str">
        <f>IF(ISNUMBER(SEARCH("heatDry",$AY1254)),"heatDry","")</f>
        <v/>
      </c>
      <c r="BH1254" s="3" t="str">
        <f>IF(AND(ISNUMBER(SEARCH("aerobic",$AW1254)),ISNUMBER(SEARCH("anaer",$AW1254))),"Combined Aer and Anaer.","")</f>
        <v/>
      </c>
    </row>
    <row r="1255" spans="1:60" x14ac:dyDescent="0.25">
      <c r="A1255" s="4">
        <v>1481</v>
      </c>
      <c r="B1255" t="s">
        <v>6985</v>
      </c>
      <c r="C1255">
        <v>111.64</v>
      </c>
      <c r="D1255">
        <v>964.40321916489449</v>
      </c>
      <c r="E1255">
        <v>965.298017734224</v>
      </c>
      <c r="F1255">
        <v>683.95107648732005</v>
      </c>
      <c r="G1255">
        <v>1264.7921758098039</v>
      </c>
      <c r="H1255">
        <v>-114.0024620345694</v>
      </c>
      <c r="I1255">
        <v>-116.4428481510387</v>
      </c>
      <c r="J1255">
        <v>-132.244080883913</v>
      </c>
      <c r="K1255">
        <v>-90.391084508454199</v>
      </c>
      <c r="L1255">
        <v>74.561363011859072</v>
      </c>
      <c r="M1255">
        <v>74.248352522972354</v>
      </c>
      <c r="N1255">
        <v>73.211571339853592</v>
      </c>
      <c r="O1255">
        <v>76.761017623415199</v>
      </c>
      <c r="P1255">
        <v>2.6095248233558128</v>
      </c>
      <c r="Q1255">
        <v>2.6428466230227481</v>
      </c>
      <c r="R1255">
        <v>2.1536749574346761</v>
      </c>
      <c r="S1255">
        <v>2.984718851254121</v>
      </c>
      <c r="T1255">
        <v>430313.36135083687</v>
      </c>
      <c r="U1255">
        <v>430313.04451776779</v>
      </c>
      <c r="V1255">
        <v>430029.28967312281</v>
      </c>
      <c r="W1255">
        <v>430599.39645834343</v>
      </c>
      <c r="X1255">
        <v>29000.598904084669</v>
      </c>
      <c r="Y1255">
        <v>29111.135303551291</v>
      </c>
      <c r="Z1255">
        <v>28180.613186384831</v>
      </c>
      <c r="AA1255">
        <v>29527.980473833821</v>
      </c>
      <c r="AB1255">
        <v>5544.962965038646</v>
      </c>
      <c r="AC1255">
        <v>5482.0268939490052</v>
      </c>
      <c r="AD1255">
        <v>4651.2666183517713</v>
      </c>
      <c r="AE1255">
        <v>6608.9590748117389</v>
      </c>
      <c r="AF1255">
        <v>65.453062751197862</v>
      </c>
      <c r="AG1255">
        <v>65.177722534836633</v>
      </c>
      <c r="AH1255">
        <v>64.269337816440853</v>
      </c>
      <c r="AI1255">
        <v>67.383582188692671</v>
      </c>
      <c r="AJ1255">
        <v>0.57606181055400385</v>
      </c>
      <c r="AK1255">
        <v>0.57606186126141856</v>
      </c>
      <c r="AL1255">
        <v>0.57605016866051117</v>
      </c>
      <c r="AM1255">
        <v>0.57607338536921937</v>
      </c>
      <c r="AN1255">
        <v>0.99402832223092386</v>
      </c>
      <c r="AO1255">
        <v>0.99402832223092386</v>
      </c>
      <c r="AP1255">
        <v>0.99402832223092386</v>
      </c>
      <c r="AQ1255">
        <v>0.99402832223092386</v>
      </c>
      <c r="AR1255">
        <v>13.70970542280037</v>
      </c>
      <c r="AS1255">
        <v>13.70970542280037</v>
      </c>
      <c r="AT1255">
        <v>13.70970542280037</v>
      </c>
      <c r="AU1255">
        <v>13.70970542280037</v>
      </c>
      <c r="AV1255" t="str">
        <f>VLOOKUP(Sheet1[[#This Row],[NPDES ID2]],Combined_Sheet__Major_Only___2[[NPDES ID2]:[ECHO BFR]],3,FALSE)</f>
        <v>NC</v>
      </c>
      <c r="AW1255" t="s">
        <v>41</v>
      </c>
      <c r="AX1255" t="str">
        <f>VLOOKUP(Sheet1[[#This Row],[NPDES ID2]],Combined_Sheet__Major_Only___2[[NPDES ID2]:[ECHO BFR]],27,FALSE)</f>
        <v>-</v>
      </c>
      <c r="AY1255" t="str">
        <f>VLOOKUP(Sheet1[[#This Row],[NPDES ID2]],Combined_Sheet__Major_Only___2[[NPDES ID2]:[ECHO BFR]],28,FALSE)</f>
        <v>-</v>
      </c>
      <c r="AZ1255" t="str">
        <f>VLOOKUP(Sheet1[[#This Row],[NPDES ID2]],Combined_Sheet__Major_Only___2[[NPDES ID2]:[ECHO BFR]],29,FALSE)</f>
        <v>-</v>
      </c>
      <c r="BA1255">
        <f>VLOOKUP(Sheet1[[#This Row],[NPDES ID2]],Combined_Sheet__Major_Only___2[[NPDES ID2]:[ECHO BFR]],17,FALSE)</f>
        <v>36.049554000000001</v>
      </c>
      <c r="BB1255">
        <f>VLOOKUP(Sheet1[[#This Row],[NPDES ID2]],Combined_Sheet__Major_Only___2[[NPDES ID2]:[ECHO BFR]],18,FALSE)</f>
        <v>-79.372941999999995</v>
      </c>
      <c r="BC1255" t="str">
        <f>IF(ISNUMBER(SEARCH("aerobic",$AW1255)),"aerobic","")</f>
        <v>aerobic</v>
      </c>
      <c r="BD1255" t="str">
        <f>IF(ISNUMBER(SEARCH("anaer",$AW1255)),"anaer","")</f>
        <v/>
      </c>
      <c r="BE1255" t="str">
        <f>IF(ISNUMBER(SEARCH("thickening",$AZ1255)),"thickening","")</f>
        <v/>
      </c>
      <c r="BF1255" s="3" t="str">
        <f>IF(ISNUMBER(SEARCH("airDry",$AW1255)),"airDry","")</f>
        <v/>
      </c>
      <c r="BG1255" s="3" t="str">
        <f>IF(ISNUMBER(SEARCH("heatDry",$AY1255)),"heatDry","")</f>
        <v/>
      </c>
      <c r="BH1255" s="3" t="str">
        <f>IF(AND(ISNUMBER(SEARCH("aerobic",$AW1255)),ISNUMBER(SEARCH("anaer",$AW1255))),"Combined Aer and Anaer.","")</f>
        <v/>
      </c>
    </row>
    <row r="1256" spans="1:60" x14ac:dyDescent="0.25">
      <c r="A1256" s="4">
        <v>1480</v>
      </c>
      <c r="B1256" t="s">
        <v>6981</v>
      </c>
      <c r="C1256">
        <v>111.77</v>
      </c>
      <c r="D1256">
        <v>1073.351088166527</v>
      </c>
      <c r="E1256">
        <v>1073.7852527798809</v>
      </c>
      <c r="F1256">
        <v>760.93888867182284</v>
      </c>
      <c r="G1256">
        <v>1405.791453502587</v>
      </c>
      <c r="H1256">
        <v>-127.9999506279037</v>
      </c>
      <c r="I1256">
        <v>-130.43350718199301</v>
      </c>
      <c r="J1256">
        <v>-146.94097856059571</v>
      </c>
      <c r="K1256">
        <v>-105.1288195264799</v>
      </c>
      <c r="L1256">
        <v>67.021451544902362</v>
      </c>
      <c r="M1256">
        <v>66.647685059401525</v>
      </c>
      <c r="N1256">
        <v>65.409863993299766</v>
      </c>
      <c r="O1256">
        <v>69.647804114273214</v>
      </c>
      <c r="P1256">
        <v>2.6284358264666019</v>
      </c>
      <c r="Q1256">
        <v>2.650289338929674</v>
      </c>
      <c r="R1256">
        <v>2.207237556683459</v>
      </c>
      <c r="S1256">
        <v>3.0026026276135771</v>
      </c>
      <c r="T1256">
        <v>432778.84008290077</v>
      </c>
      <c r="U1256">
        <v>432778.52144226141</v>
      </c>
      <c r="V1256">
        <v>432493.14774257003</v>
      </c>
      <c r="W1256">
        <v>433066.50705462362</v>
      </c>
      <c r="X1256">
        <v>32491.695989303051</v>
      </c>
      <c r="Y1256">
        <v>32657.228375272411</v>
      </c>
      <c r="Z1256">
        <v>31273.059594933431</v>
      </c>
      <c r="AA1256">
        <v>33277.672980478863</v>
      </c>
      <c r="AB1256">
        <v>5479.4408578057846</v>
      </c>
      <c r="AC1256">
        <v>5420.0770870652404</v>
      </c>
      <c r="AD1256">
        <v>4690.2196323111893</v>
      </c>
      <c r="AE1256">
        <v>6368.583882491961</v>
      </c>
      <c r="AF1256">
        <v>58.765800538905772</v>
      </c>
      <c r="AG1256">
        <v>58.437560423584053</v>
      </c>
      <c r="AH1256">
        <v>57.353791044727743</v>
      </c>
      <c r="AI1256">
        <v>61.068247965431567</v>
      </c>
      <c r="AJ1256">
        <v>0.49440726026238457</v>
      </c>
      <c r="AK1256">
        <v>0.49440730429229918</v>
      </c>
      <c r="AL1256">
        <v>0.49439715122208711</v>
      </c>
      <c r="AM1256">
        <v>0.49441731105913711</v>
      </c>
      <c r="AN1256">
        <v>0.99406205228315869</v>
      </c>
      <c r="AO1256">
        <v>0.99406205228315914</v>
      </c>
      <c r="AP1256">
        <v>0.99406205228315914</v>
      </c>
      <c r="AQ1256">
        <v>0.99406205228315914</v>
      </c>
      <c r="AR1256">
        <v>13.22940675708946</v>
      </c>
      <c r="AS1256">
        <v>13.22940675708945</v>
      </c>
      <c r="AT1256">
        <v>13.22940675708945</v>
      </c>
      <c r="AU1256">
        <v>13.22940675708945</v>
      </c>
      <c r="AV1256" t="str">
        <f>VLOOKUP(Sheet1[[#This Row],[NPDES ID2]],Combined_Sheet__Major_Only___2[[NPDES ID2]:[ECHO BFR]],3,FALSE)</f>
        <v>IL</v>
      </c>
      <c r="AW1256" t="s">
        <v>41</v>
      </c>
      <c r="AX1256" t="str">
        <f>VLOOKUP(Sheet1[[#This Row],[NPDES ID2]],Combined_Sheet__Major_Only___2[[NPDES ID2]:[ECHO BFR]],27,FALSE)</f>
        <v>-</v>
      </c>
      <c r="AY1256" t="str">
        <f>VLOOKUP(Sheet1[[#This Row],[NPDES ID2]],Combined_Sheet__Major_Only___2[[NPDES ID2]:[ECHO BFR]],28,FALSE)</f>
        <v>-</v>
      </c>
      <c r="AZ1256" t="str">
        <f>VLOOKUP(Sheet1[[#This Row],[NPDES ID2]],Combined_Sheet__Major_Only___2[[NPDES ID2]:[ECHO BFR]],29,FALSE)</f>
        <v>-</v>
      </c>
      <c r="BA1256">
        <f>VLOOKUP(Sheet1[[#This Row],[NPDES ID2]],Combined_Sheet__Major_Only___2[[NPDES ID2]:[ECHO BFR]],17,FALSE)</f>
        <v>41.426969999999997</v>
      </c>
      <c r="BB1256">
        <f>VLOOKUP(Sheet1[[#This Row],[NPDES ID2]],Combined_Sheet__Major_Only___2[[NPDES ID2]:[ECHO BFR]],18,FALSE)</f>
        <v>-87.993290000000002</v>
      </c>
      <c r="BC1256" t="str">
        <f>IF(ISNUMBER(SEARCH("aerobic",$AW1256)),"aerobic","")</f>
        <v>aerobic</v>
      </c>
      <c r="BD1256" t="str">
        <f>IF(ISNUMBER(SEARCH("anaer",$AW1256)),"anaer","")</f>
        <v/>
      </c>
      <c r="BE1256" t="str">
        <f>IF(ISNUMBER(SEARCH("thickening",$AZ1256)),"thickening","")</f>
        <v/>
      </c>
      <c r="BF1256" s="2" t="str">
        <f>IF(ISNUMBER(SEARCH("airDry",$AW1256)),"airDry","")</f>
        <v/>
      </c>
      <c r="BG1256" s="2" t="str">
        <f>IF(ISNUMBER(SEARCH("heatDry",$AY1256)),"heatDry","")</f>
        <v/>
      </c>
      <c r="BH1256" s="2" t="str">
        <f>IF(AND(ISNUMBER(SEARCH("aerobic",$AW1256)),ISNUMBER(SEARCH("anaer",$AW1256))),"Combined Aer and Anaer.","")</f>
        <v/>
      </c>
    </row>
    <row r="1257" spans="1:60" x14ac:dyDescent="0.25">
      <c r="A1257" s="4">
        <v>413</v>
      </c>
      <c r="B1257" t="s">
        <v>2075</v>
      </c>
      <c r="C1257">
        <v>654</v>
      </c>
      <c r="D1257">
        <v>368.83259791117939</v>
      </c>
      <c r="E1257">
        <v>368.2204866522701</v>
      </c>
      <c r="F1257">
        <v>299.78938442470371</v>
      </c>
      <c r="G1257">
        <v>437.34549421608602</v>
      </c>
      <c r="H1257">
        <v>-117.9050461644857</v>
      </c>
      <c r="I1257">
        <v>-120.4681489144123</v>
      </c>
      <c r="J1257">
        <v>-135.89872932508331</v>
      </c>
      <c r="K1257">
        <v>-95.100347730353462</v>
      </c>
      <c r="L1257">
        <v>421.19561891273389</v>
      </c>
      <c r="M1257">
        <v>419.24394733779599</v>
      </c>
      <c r="N1257">
        <v>412.7492290140309</v>
      </c>
      <c r="O1257">
        <v>434.94984197476322</v>
      </c>
      <c r="P1257">
        <v>15.31817523625663</v>
      </c>
      <c r="Q1257">
        <v>15.47907316568755</v>
      </c>
      <c r="R1257">
        <v>12.74512937312697</v>
      </c>
      <c r="S1257">
        <v>17.466193994415949</v>
      </c>
      <c r="T1257">
        <v>434146.66697622777</v>
      </c>
      <c r="U1257">
        <v>434146.34733276372</v>
      </c>
      <c r="V1257">
        <v>433860.0755058892</v>
      </c>
      <c r="W1257">
        <v>434435.23929251201</v>
      </c>
      <c r="X1257">
        <v>30343.78087473055</v>
      </c>
      <c r="Y1257">
        <v>30472.327643270899</v>
      </c>
      <c r="Z1257">
        <v>29394.19309509531</v>
      </c>
      <c r="AA1257">
        <v>30955.339154315949</v>
      </c>
      <c r="AB1257">
        <v>5080.9103420531601</v>
      </c>
      <c r="AC1257">
        <v>5033.434565542324</v>
      </c>
      <c r="AD1257">
        <v>4351.6588352232984</v>
      </c>
      <c r="AE1257">
        <v>5915.6391207437064</v>
      </c>
      <c r="AF1257">
        <v>63.12336970877751</v>
      </c>
      <c r="AG1257">
        <v>62.827673998778373</v>
      </c>
      <c r="AH1257">
        <v>61.864187773660262</v>
      </c>
      <c r="AI1257">
        <v>65.182241962934995</v>
      </c>
      <c r="AJ1257">
        <v>0.54759429394434689</v>
      </c>
      <c r="AK1257">
        <v>0.54759457403792766</v>
      </c>
      <c r="AL1257">
        <v>0.54752937203080543</v>
      </c>
      <c r="AM1257">
        <v>0.54765884907426798</v>
      </c>
      <c r="AN1257">
        <v>0.99408060160756218</v>
      </c>
      <c r="AO1257">
        <v>0.99408060160756206</v>
      </c>
      <c r="AP1257">
        <v>0.99408060160756206</v>
      </c>
      <c r="AQ1257">
        <v>0.99408060160756206</v>
      </c>
      <c r="AR1257">
        <v>14.27089797324953</v>
      </c>
      <c r="AS1257">
        <v>14.27089797324953</v>
      </c>
      <c r="AT1257">
        <v>14.27089797324953</v>
      </c>
      <c r="AU1257">
        <v>14.27089797324953</v>
      </c>
      <c r="AV1257" t="str">
        <f>VLOOKUP(Sheet1[[#This Row],[NPDES ID2]],Combined_Sheet__Major_Only___2[[NPDES ID2]:[ECHO BFR]],3,FALSE)</f>
        <v>NC</v>
      </c>
      <c r="AW1257" t="s">
        <v>41</v>
      </c>
      <c r="AX1257" t="str">
        <f>VLOOKUP(Sheet1[[#This Row],[NPDES ID2]],Combined_Sheet__Major_Only___2[[NPDES ID2]:[ECHO BFR]],27,FALSE)</f>
        <v>-</v>
      </c>
      <c r="AY1257" t="str">
        <f>VLOOKUP(Sheet1[[#This Row],[NPDES ID2]],Combined_Sheet__Major_Only___2[[NPDES ID2]:[ECHO BFR]],28,FALSE)</f>
        <v>-</v>
      </c>
      <c r="AZ1257" t="str">
        <f>VLOOKUP(Sheet1[[#This Row],[NPDES ID2]],Combined_Sheet__Major_Only___2[[NPDES ID2]:[ECHO BFR]],29,FALSE)</f>
        <v>-</v>
      </c>
      <c r="BA1257">
        <f>VLOOKUP(Sheet1[[#This Row],[NPDES ID2]],Combined_Sheet__Major_Only___2[[NPDES ID2]:[ECHO BFR]],17,FALSE)</f>
        <v>35.812449999999998</v>
      </c>
      <c r="BB1257">
        <f>VLOOKUP(Sheet1[[#This Row],[NPDES ID2]],Combined_Sheet__Major_Only___2[[NPDES ID2]:[ECHO BFR]],18,FALSE)</f>
        <v>-80.552369999999996</v>
      </c>
      <c r="BC1257" t="str">
        <f>IF(ISNUMBER(SEARCH("aerobic",$AW1257)),"aerobic","")</f>
        <v>aerobic</v>
      </c>
      <c r="BD1257" t="str">
        <f>IF(ISNUMBER(SEARCH("anaer",$AW1257)),"anaer","")</f>
        <v/>
      </c>
      <c r="BE1257" t="str">
        <f>IF(ISNUMBER(SEARCH("thickening",$AZ1257)),"thickening","")</f>
        <v/>
      </c>
      <c r="BF1257" s="3" t="str">
        <f>IF(ISNUMBER(SEARCH("airDry",$AW1257)),"airDry","")</f>
        <v/>
      </c>
      <c r="BG1257" s="3" t="str">
        <f>IF(ISNUMBER(SEARCH("heatDry",$AY1257)),"heatDry","")</f>
        <v/>
      </c>
      <c r="BH1257" s="3" t="str">
        <f>IF(AND(ISNUMBER(SEARCH("aerobic",$AW1257)),ISNUMBER(SEARCH("anaer",$AW1257))),"Combined Aer and Anaer.","")</f>
        <v/>
      </c>
    </row>
    <row r="1258" spans="1:60" x14ac:dyDescent="0.25">
      <c r="A1258" s="4">
        <v>2430</v>
      </c>
      <c r="B1258" t="s">
        <v>11327</v>
      </c>
      <c r="C1258">
        <v>250.37</v>
      </c>
      <c r="D1258">
        <v>545.21762720141692</v>
      </c>
      <c r="E1258">
        <v>548.29891823171761</v>
      </c>
      <c r="F1258">
        <v>406.57012380210398</v>
      </c>
      <c r="G1258">
        <v>702.4258962748421</v>
      </c>
      <c r="H1258">
        <v>-121.0812258325971</v>
      </c>
      <c r="I1258">
        <v>-123.5320594208179</v>
      </c>
      <c r="J1258">
        <v>-139.33661902718549</v>
      </c>
      <c r="K1258">
        <v>-98.007936788305074</v>
      </c>
      <c r="L1258">
        <v>157.90684901680939</v>
      </c>
      <c r="M1258">
        <v>157.13169004359861</v>
      </c>
      <c r="N1258">
        <v>154.56127746386031</v>
      </c>
      <c r="O1258">
        <v>163.3579091358524</v>
      </c>
      <c r="P1258">
        <v>5.8717195038620504</v>
      </c>
      <c r="Q1258">
        <v>5.9199206552711576</v>
      </c>
      <c r="R1258">
        <v>4.8989020337098204</v>
      </c>
      <c r="S1258">
        <v>6.7019368439085802</v>
      </c>
      <c r="T1258">
        <v>440002.86116983037</v>
      </c>
      <c r="U1258">
        <v>440002.53723288688</v>
      </c>
      <c r="V1258">
        <v>439712.42017733591</v>
      </c>
      <c r="W1258">
        <v>440295.30961516988</v>
      </c>
      <c r="X1258">
        <v>31404.439584546049</v>
      </c>
      <c r="Y1258">
        <v>31545.66521160342</v>
      </c>
      <c r="Z1258">
        <v>30365.757380442061</v>
      </c>
      <c r="AA1258">
        <v>32073.319704720179</v>
      </c>
      <c r="AB1258">
        <v>5693.9464214942554</v>
      </c>
      <c r="AC1258">
        <v>5628.5657266170774</v>
      </c>
      <c r="AD1258">
        <v>4813.0107158201981</v>
      </c>
      <c r="AE1258">
        <v>6706.7170048800081</v>
      </c>
      <c r="AF1258">
        <v>61.811240505868781</v>
      </c>
      <c r="AG1258">
        <v>61.506583464483619</v>
      </c>
      <c r="AH1258">
        <v>60.504193746792268</v>
      </c>
      <c r="AI1258">
        <v>63.944075437123843</v>
      </c>
      <c r="AJ1258">
        <v>0.53157032187303033</v>
      </c>
      <c r="AK1258">
        <v>0.53157042906231311</v>
      </c>
      <c r="AL1258">
        <v>0.53154565003187071</v>
      </c>
      <c r="AM1258">
        <v>0.53159485229735448</v>
      </c>
      <c r="AN1258">
        <v>0.99415872546462436</v>
      </c>
      <c r="AO1258">
        <v>0.99415872546462447</v>
      </c>
      <c r="AP1258">
        <v>0.99415872546462447</v>
      </c>
      <c r="AQ1258">
        <v>0.99415872546462447</v>
      </c>
      <c r="AR1258">
        <v>13.34135999160994</v>
      </c>
      <c r="AS1258">
        <v>13.34135999160994</v>
      </c>
      <c r="AT1258">
        <v>13.34135999160994</v>
      </c>
      <c r="AU1258">
        <v>13.34135999160994</v>
      </c>
      <c r="AV1258" t="str">
        <f>VLOOKUP(Sheet1[[#This Row],[NPDES ID2]],Combined_Sheet__Major_Only___2[[NPDES ID2]:[ECHO BFR]],3,FALSE)</f>
        <v>MS</v>
      </c>
      <c r="AW1258" t="s">
        <v>41</v>
      </c>
      <c r="AX1258" t="str">
        <f>VLOOKUP(Sheet1[[#This Row],[NPDES ID2]],Combined_Sheet__Major_Only___2[[NPDES ID2]:[ECHO BFR]],27,FALSE)</f>
        <v>longTermSludgeStore</v>
      </c>
      <c r="AY1258" t="str">
        <f>VLOOKUP(Sheet1[[#This Row],[NPDES ID2]],Combined_Sheet__Major_Only___2[[NPDES ID2]:[ECHO BFR]],28,FALSE)</f>
        <v>-</v>
      </c>
      <c r="AZ1258" t="str">
        <f>VLOOKUP(Sheet1[[#This Row],[NPDES ID2]],Combined_Sheet__Major_Only___2[[NPDES ID2]:[ECHO BFR]],29,FALSE)</f>
        <v>sludgeLagoon</v>
      </c>
      <c r="BA1258">
        <f>VLOOKUP(Sheet1[[#This Row],[NPDES ID2]],Combined_Sheet__Major_Only___2[[NPDES ID2]:[ECHO BFR]],17,FALSE)</f>
        <v>31.687028000000002</v>
      </c>
      <c r="BB1258">
        <f>VLOOKUP(Sheet1[[#This Row],[NPDES ID2]],Combined_Sheet__Major_Only___2[[NPDES ID2]:[ECHO BFR]],18,FALSE)</f>
        <v>-89.114806000000002</v>
      </c>
      <c r="BC1258" t="str">
        <f>IF(ISNUMBER(SEARCH("aerobic",$AW1258)),"aerobic","")</f>
        <v>aerobic</v>
      </c>
      <c r="BD1258" t="str">
        <f>IF(ISNUMBER(SEARCH("anaer",$AW1258)),"anaer","")</f>
        <v/>
      </c>
      <c r="BE1258" t="str">
        <f>IF(ISNUMBER(SEARCH("thickening",$AZ1258)),"thickening","")</f>
        <v/>
      </c>
      <c r="BF1258" s="2" t="str">
        <f>IF(ISNUMBER(SEARCH("airDry",$AW1258)),"airDry","")</f>
        <v/>
      </c>
      <c r="BG1258" s="2" t="str">
        <f>IF(ISNUMBER(SEARCH("heatDry",$AY1258)),"heatDry","")</f>
        <v/>
      </c>
      <c r="BH1258" s="2" t="str">
        <f>IF(AND(ISNUMBER(SEARCH("aerobic",$AW1258)),ISNUMBER(SEARCH("anaer",$AW1258))),"Combined Aer and Anaer.","")</f>
        <v/>
      </c>
    </row>
    <row r="1259" spans="1:60" x14ac:dyDescent="0.25">
      <c r="A1259" s="4">
        <v>1628</v>
      </c>
      <c r="B1259" t="s">
        <v>7647</v>
      </c>
      <c r="C1259">
        <v>69.97</v>
      </c>
      <c r="D1259">
        <v>1585.7630562061929</v>
      </c>
      <c r="E1259">
        <v>1585.4402981339949</v>
      </c>
      <c r="F1259">
        <v>1108.3669976156859</v>
      </c>
      <c r="G1259">
        <v>2093.7948379316172</v>
      </c>
      <c r="H1259">
        <v>-123.8851076248433</v>
      </c>
      <c r="I1259">
        <v>-126.3986952765856</v>
      </c>
      <c r="J1259">
        <v>-142.4921850277027</v>
      </c>
      <c r="K1259">
        <v>-100.7491394360764</v>
      </c>
      <c r="L1259">
        <v>43.27516350695101</v>
      </c>
      <c r="M1259">
        <v>43.051565629384029</v>
      </c>
      <c r="N1259">
        <v>42.311287174059167</v>
      </c>
      <c r="O1259">
        <v>44.846036808145151</v>
      </c>
      <c r="P1259">
        <v>1.6427793866286471</v>
      </c>
      <c r="Q1259">
        <v>1.657915957565945</v>
      </c>
      <c r="R1259">
        <v>1.3740815225718661</v>
      </c>
      <c r="S1259">
        <v>1.8710567593478391</v>
      </c>
      <c r="T1259">
        <v>440891.90709050972</v>
      </c>
      <c r="U1259">
        <v>440891.58250176051</v>
      </c>
      <c r="V1259">
        <v>440600.881690829</v>
      </c>
      <c r="W1259">
        <v>441184.94398230611</v>
      </c>
      <c r="X1259">
        <v>32090.350079672891</v>
      </c>
      <c r="Y1259">
        <v>32242.46053113474</v>
      </c>
      <c r="Z1259">
        <v>30974.651673943521</v>
      </c>
      <c r="AA1259">
        <v>32809.064534099984</v>
      </c>
      <c r="AB1259">
        <v>4942.9826472727018</v>
      </c>
      <c r="AC1259">
        <v>4899.832646885201</v>
      </c>
      <c r="AD1259">
        <v>4284.6584194491197</v>
      </c>
      <c r="AE1259">
        <v>5675.5557514940556</v>
      </c>
      <c r="AF1259">
        <v>60.612081639041882</v>
      </c>
      <c r="AG1259">
        <v>60.298572919324172</v>
      </c>
      <c r="AH1259">
        <v>59.262746900538097</v>
      </c>
      <c r="AI1259">
        <v>62.812025158970123</v>
      </c>
      <c r="AJ1259">
        <v>0.51693227024136013</v>
      </c>
      <c r="AK1259">
        <v>0.51693229916686689</v>
      </c>
      <c r="AL1259">
        <v>0.5169256339608238</v>
      </c>
      <c r="AM1259">
        <v>0.5169388682291689</v>
      </c>
      <c r="AN1259">
        <v>0.99417040574207927</v>
      </c>
      <c r="AO1259">
        <v>0.99417040574207938</v>
      </c>
      <c r="AP1259">
        <v>0.99417040574207938</v>
      </c>
      <c r="AQ1259">
        <v>0.99417040574207938</v>
      </c>
      <c r="AR1259">
        <v>14.410486422360361</v>
      </c>
      <c r="AS1259">
        <v>14.410486422360361</v>
      </c>
      <c r="AT1259">
        <v>14.410486422360361</v>
      </c>
      <c r="AU1259">
        <v>14.410486422360361</v>
      </c>
      <c r="AV1259" t="str">
        <f>VLOOKUP(Sheet1[[#This Row],[NPDES ID2]],Combined_Sheet__Major_Only___2[[NPDES ID2]:[ECHO BFR]],3,FALSE)</f>
        <v>TX</v>
      </c>
      <c r="AW1259" t="s">
        <v>41</v>
      </c>
      <c r="AX1259" t="str">
        <f>VLOOKUP(Sheet1[[#This Row],[NPDES ID2]],Combined_Sheet__Major_Only___2[[NPDES ID2]:[ECHO BFR]],27,FALSE)</f>
        <v>-</v>
      </c>
      <c r="AY1259" t="str">
        <f>VLOOKUP(Sheet1[[#This Row],[NPDES ID2]],Combined_Sheet__Major_Only___2[[NPDES ID2]:[ECHO BFR]],28,FALSE)</f>
        <v>-</v>
      </c>
      <c r="AZ1259" t="str">
        <f>VLOOKUP(Sheet1[[#This Row],[NPDES ID2]],Combined_Sheet__Major_Only___2[[NPDES ID2]:[ECHO BFR]],29,FALSE)</f>
        <v>-</v>
      </c>
      <c r="BA1259">
        <f>VLOOKUP(Sheet1[[#This Row],[NPDES ID2]],Combined_Sheet__Major_Only___2[[NPDES ID2]:[ECHO BFR]],17,FALSE)</f>
        <v>30.110365000000002</v>
      </c>
      <c r="BB1259">
        <f>VLOOKUP(Sheet1[[#This Row],[NPDES ID2]],Combined_Sheet__Major_Only___2[[NPDES ID2]:[ECHO BFR]],18,FALSE)</f>
        <v>-95.405315999999999</v>
      </c>
      <c r="BC1259" t="str">
        <f>IF(ISNUMBER(SEARCH("aerobic",$AW1259)),"aerobic","")</f>
        <v>aerobic</v>
      </c>
      <c r="BD1259" t="str">
        <f>IF(ISNUMBER(SEARCH("anaer",$AW1259)),"anaer","")</f>
        <v/>
      </c>
      <c r="BE1259" t="str">
        <f>IF(ISNUMBER(SEARCH("thickening",$AZ1259)),"thickening","")</f>
        <v/>
      </c>
      <c r="BF1259" s="2" t="str">
        <f>IF(ISNUMBER(SEARCH("airDry",$AW1259)),"airDry","")</f>
        <v/>
      </c>
      <c r="BG1259" s="2" t="str">
        <f>IF(ISNUMBER(SEARCH("heatDry",$AY1259)),"heatDry","")</f>
        <v/>
      </c>
      <c r="BH1259" s="2" t="str">
        <f>IF(AND(ISNUMBER(SEARCH("aerobic",$AW1259)),ISNUMBER(SEARCH("anaer",$AW1259))),"Combined Aer and Anaer.","")</f>
        <v/>
      </c>
    </row>
    <row r="1260" spans="1:60" x14ac:dyDescent="0.25">
      <c r="A1260" s="4">
        <v>1420</v>
      </c>
      <c r="B1260" t="s">
        <v>6718</v>
      </c>
      <c r="C1260">
        <v>132.88</v>
      </c>
      <c r="D1260">
        <v>852.06426673585315</v>
      </c>
      <c r="E1260">
        <v>851.75973461641138</v>
      </c>
      <c r="F1260">
        <v>608.81834787944592</v>
      </c>
      <c r="G1260">
        <v>1113.6179741936221</v>
      </c>
      <c r="H1260">
        <v>-117.074532391614</v>
      </c>
      <c r="I1260">
        <v>-119.4408626838411</v>
      </c>
      <c r="J1260">
        <v>-135.022244616222</v>
      </c>
      <c r="K1260">
        <v>-93.651764131663384</v>
      </c>
      <c r="L1260">
        <v>86.568826722974777</v>
      </c>
      <c r="M1260">
        <v>86.179051663356802</v>
      </c>
      <c r="N1260">
        <v>84.887789665399481</v>
      </c>
      <c r="O1260">
        <v>89.308214760753714</v>
      </c>
      <c r="P1260">
        <v>3.1106143165470468</v>
      </c>
      <c r="Q1260">
        <v>3.1473499159695928</v>
      </c>
      <c r="R1260">
        <v>2.583865500685564</v>
      </c>
      <c r="S1260">
        <v>3.54425871179967</v>
      </c>
      <c r="T1260">
        <v>444220.89092154498</v>
      </c>
      <c r="U1260">
        <v>444220.56389214512</v>
      </c>
      <c r="V1260">
        <v>443927.67724111548</v>
      </c>
      <c r="W1260">
        <v>444516.1312189193</v>
      </c>
      <c r="X1260">
        <v>30692.251918796039</v>
      </c>
      <c r="Y1260">
        <v>30818.285547049429</v>
      </c>
      <c r="Z1260">
        <v>29761.421041345759</v>
      </c>
      <c r="AA1260">
        <v>31291.136177585999</v>
      </c>
      <c r="AB1260">
        <v>5181.8048144943386</v>
      </c>
      <c r="AC1260">
        <v>5133.8109091453061</v>
      </c>
      <c r="AD1260">
        <v>4433.4178163448041</v>
      </c>
      <c r="AE1260">
        <v>6043.5139686623952</v>
      </c>
      <c r="AF1260">
        <v>63.846927332520067</v>
      </c>
      <c r="AG1260">
        <v>63.558785971499759</v>
      </c>
      <c r="AH1260">
        <v>62.608510339907099</v>
      </c>
      <c r="AI1260">
        <v>65.866793247863782</v>
      </c>
      <c r="AJ1260">
        <v>0.55643351965382093</v>
      </c>
      <c r="AK1260">
        <v>0.55643357914495439</v>
      </c>
      <c r="AL1260">
        <v>0.55641985538573846</v>
      </c>
      <c r="AM1260">
        <v>0.55644710525886276</v>
      </c>
      <c r="AN1260">
        <v>0.99421373005895941</v>
      </c>
      <c r="AO1260">
        <v>0.99421373005895974</v>
      </c>
      <c r="AP1260">
        <v>0.99421373005895974</v>
      </c>
      <c r="AQ1260">
        <v>0.99421373005895974</v>
      </c>
      <c r="AR1260">
        <v>14.364323799942859</v>
      </c>
      <c r="AS1260">
        <v>14.36432379994285</v>
      </c>
      <c r="AT1260">
        <v>14.36432379994285</v>
      </c>
      <c r="AU1260">
        <v>14.36432379994285</v>
      </c>
      <c r="AV1260" t="str">
        <f>VLOOKUP(Sheet1[[#This Row],[NPDES ID2]],Combined_Sheet__Major_Only___2[[NPDES ID2]:[ECHO BFR]],3,FALSE)</f>
        <v>TX</v>
      </c>
      <c r="AW1260" t="s">
        <v>41</v>
      </c>
      <c r="AX1260" t="str">
        <f>VLOOKUP(Sheet1[[#This Row],[NPDES ID2]],Combined_Sheet__Major_Only___2[[NPDES ID2]:[ECHO BFR]],27,FALSE)</f>
        <v>-</v>
      </c>
      <c r="AY1260" t="str">
        <f>VLOOKUP(Sheet1[[#This Row],[NPDES ID2]],Combined_Sheet__Major_Only___2[[NPDES ID2]:[ECHO BFR]],28,FALSE)</f>
        <v>-</v>
      </c>
      <c r="AZ1260" t="str">
        <f>VLOOKUP(Sheet1[[#This Row],[NPDES ID2]],Combined_Sheet__Major_Only___2[[NPDES ID2]:[ECHO BFR]],29,FALSE)</f>
        <v>-</v>
      </c>
      <c r="BA1260">
        <f>VLOOKUP(Sheet1[[#This Row],[NPDES ID2]],Combined_Sheet__Major_Only___2[[NPDES ID2]:[ECHO BFR]],17,FALSE)</f>
        <v>30.027044</v>
      </c>
      <c r="BB1260">
        <f>VLOOKUP(Sheet1[[#This Row],[NPDES ID2]],Combined_Sheet__Major_Only___2[[NPDES ID2]:[ECHO BFR]],18,FALSE)</f>
        <v>-95.302245999999997</v>
      </c>
      <c r="BC1260" t="str">
        <f>IF(ISNUMBER(SEARCH("aerobic",$AW1260)),"aerobic","")</f>
        <v>aerobic</v>
      </c>
      <c r="BD1260" t="str">
        <f>IF(ISNUMBER(SEARCH("anaer",$AW1260)),"anaer","")</f>
        <v/>
      </c>
      <c r="BE1260" t="str">
        <f>IF(ISNUMBER(SEARCH("thickening",$AZ1260)),"thickening","")</f>
        <v/>
      </c>
      <c r="BF1260" s="2" t="str">
        <f>IF(ISNUMBER(SEARCH("airDry",$AW1260)),"airDry","")</f>
        <v/>
      </c>
      <c r="BG1260" s="2" t="str">
        <f>IF(ISNUMBER(SEARCH("heatDry",$AY1260)),"heatDry","")</f>
        <v/>
      </c>
      <c r="BH1260" s="2" t="str">
        <f>IF(AND(ISNUMBER(SEARCH("aerobic",$AW1260)),ISNUMBER(SEARCH("anaer",$AW1260))),"Combined Aer and Anaer.","")</f>
        <v/>
      </c>
    </row>
    <row r="1261" spans="1:60" x14ac:dyDescent="0.25">
      <c r="A1261" s="4">
        <v>1700</v>
      </c>
      <c r="B1261" t="s">
        <v>7972</v>
      </c>
      <c r="C1261">
        <v>45.7</v>
      </c>
      <c r="D1261">
        <v>2348.1450686977628</v>
      </c>
      <c r="E1261">
        <v>2348.2608197722848</v>
      </c>
      <c r="F1261">
        <v>1628.518618658743</v>
      </c>
      <c r="G1261">
        <v>3108.8287522979058</v>
      </c>
      <c r="H1261">
        <v>-122.84349462254031</v>
      </c>
      <c r="I1261">
        <v>-125.3018582341501</v>
      </c>
      <c r="J1261">
        <v>-141.33603237198091</v>
      </c>
      <c r="K1261">
        <v>-99.628024505582346</v>
      </c>
      <c r="L1261">
        <v>28.49384874882848</v>
      </c>
      <c r="M1261">
        <v>28.349607488871509</v>
      </c>
      <c r="N1261">
        <v>27.87214260944787</v>
      </c>
      <c r="O1261">
        <v>29.507099740606719</v>
      </c>
      <c r="P1261">
        <v>1.0724930646982369</v>
      </c>
      <c r="Q1261">
        <v>1.081504159802624</v>
      </c>
      <c r="R1261">
        <v>0.89613017799408223</v>
      </c>
      <c r="S1261">
        <v>1.2208614680004961</v>
      </c>
      <c r="T1261">
        <v>459198.70606500749</v>
      </c>
      <c r="U1261">
        <v>459198.36805459508</v>
      </c>
      <c r="V1261">
        <v>458895.64683824917</v>
      </c>
      <c r="W1261">
        <v>459503.85995857458</v>
      </c>
      <c r="X1261">
        <v>33153.442278047747</v>
      </c>
      <c r="Y1261">
        <v>33307.321646965589</v>
      </c>
      <c r="Z1261">
        <v>32024.088870466039</v>
      </c>
      <c r="AA1261">
        <v>33880.739262169212</v>
      </c>
      <c r="AB1261">
        <v>6392.4160364781847</v>
      </c>
      <c r="AC1261">
        <v>6307.6071537595544</v>
      </c>
      <c r="AD1261">
        <v>5347.940131620383</v>
      </c>
      <c r="AE1261">
        <v>7603.4327114525959</v>
      </c>
      <c r="AF1261">
        <v>61.103392250980249</v>
      </c>
      <c r="AG1261">
        <v>60.793843802546967</v>
      </c>
      <c r="AH1261">
        <v>59.770659879012811</v>
      </c>
      <c r="AI1261">
        <v>63.27607338530855</v>
      </c>
      <c r="AJ1261">
        <v>0.52292892284516601</v>
      </c>
      <c r="AK1261">
        <v>0.52292894303264204</v>
      </c>
      <c r="AL1261">
        <v>0.52292429307750243</v>
      </c>
      <c r="AM1261">
        <v>0.52293352587706166</v>
      </c>
      <c r="AN1261">
        <v>0.99440094683684777</v>
      </c>
      <c r="AO1261">
        <v>0.99440094683684777</v>
      </c>
      <c r="AP1261">
        <v>0.99440094683684777</v>
      </c>
      <c r="AQ1261">
        <v>0.99440094683684777</v>
      </c>
      <c r="AR1261">
        <v>12.73864327856214</v>
      </c>
      <c r="AS1261">
        <v>12.73864327856214</v>
      </c>
      <c r="AT1261">
        <v>12.73864327856214</v>
      </c>
      <c r="AU1261">
        <v>12.73864327856214</v>
      </c>
      <c r="AV1261" t="str">
        <f>VLOOKUP(Sheet1[[#This Row],[NPDES ID2]],Combined_Sheet__Major_Only___2[[NPDES ID2]:[ECHO BFR]],3,FALSE)</f>
        <v>IA</v>
      </c>
      <c r="AW1261" t="s">
        <v>41</v>
      </c>
      <c r="AX1261" t="str">
        <f>VLOOKUP(Sheet1[[#This Row],[NPDES ID2]],Combined_Sheet__Major_Only___2[[NPDES ID2]:[ECHO BFR]],27,FALSE)</f>
        <v>-</v>
      </c>
      <c r="AY1261" t="str">
        <f>VLOOKUP(Sheet1[[#This Row],[NPDES ID2]],Combined_Sheet__Major_Only___2[[NPDES ID2]:[ECHO BFR]],28,FALSE)</f>
        <v>-</v>
      </c>
      <c r="AZ1261" t="str">
        <f>VLOOKUP(Sheet1[[#This Row],[NPDES ID2]],Combined_Sheet__Major_Only___2[[NPDES ID2]:[ECHO BFR]],29,FALSE)</f>
        <v>-</v>
      </c>
      <c r="BA1261">
        <f>VLOOKUP(Sheet1[[#This Row],[NPDES ID2]],Combined_Sheet__Major_Only___2[[NPDES ID2]:[ECHO BFR]],17,FALSE)</f>
        <v>40.737499999999997</v>
      </c>
      <c r="BB1261">
        <f>VLOOKUP(Sheet1[[#This Row],[NPDES ID2]],Combined_Sheet__Major_Only___2[[NPDES ID2]:[ECHO BFR]],18,FALSE)</f>
        <v>-92.859166999999999</v>
      </c>
      <c r="BC1261" t="str">
        <f>IF(ISNUMBER(SEARCH("aerobic",$AW1261)),"aerobic","")</f>
        <v>aerobic</v>
      </c>
      <c r="BD1261" t="str">
        <f>IF(ISNUMBER(SEARCH("anaer",$AW1261)),"anaer","")</f>
        <v/>
      </c>
      <c r="BE1261" t="str">
        <f>IF(ISNUMBER(SEARCH("thickening",$AZ1261)),"thickening","")</f>
        <v/>
      </c>
      <c r="BF1261" s="2" t="str">
        <f>IF(ISNUMBER(SEARCH("airDry",$AW1261)),"airDry","")</f>
        <v/>
      </c>
      <c r="BG1261" s="2" t="str">
        <f>IF(ISNUMBER(SEARCH("heatDry",$AY1261)),"heatDry","")</f>
        <v/>
      </c>
      <c r="BH1261" s="2" t="str">
        <f>IF(AND(ISNUMBER(SEARCH("aerobic",$AW1261)),ISNUMBER(SEARCH("anaer",$AW1261))),"Combined Aer and Anaer.","")</f>
        <v/>
      </c>
    </row>
    <row r="1262" spans="1:60" x14ac:dyDescent="0.25">
      <c r="A1262" s="4">
        <v>2491</v>
      </c>
      <c r="B1262" t="s">
        <v>11587</v>
      </c>
      <c r="C1262">
        <v>186.1</v>
      </c>
      <c r="D1262">
        <v>658.95672795140763</v>
      </c>
      <c r="E1262">
        <v>656.869751809832</v>
      </c>
      <c r="F1262">
        <v>480.03788643280501</v>
      </c>
      <c r="G1262">
        <v>856.18004259291536</v>
      </c>
      <c r="H1262">
        <v>-118.56474334238639</v>
      </c>
      <c r="I1262">
        <v>-120.9286716503629</v>
      </c>
      <c r="J1262">
        <v>-136.53108522368171</v>
      </c>
      <c r="K1262">
        <v>-95.296159529154963</v>
      </c>
      <c r="L1262">
        <v>119.7492416825022</v>
      </c>
      <c r="M1262">
        <v>119.1917392004347</v>
      </c>
      <c r="N1262">
        <v>117.34377973142399</v>
      </c>
      <c r="O1262">
        <v>123.6687865720618</v>
      </c>
      <c r="P1262">
        <v>4.3595310014956929</v>
      </c>
      <c r="Q1262">
        <v>4.4049233879289948</v>
      </c>
      <c r="R1262">
        <v>3.627462179567237</v>
      </c>
      <c r="S1262">
        <v>4.9706448706867832</v>
      </c>
      <c r="T1262">
        <v>483276.58005636139</v>
      </c>
      <c r="U1262">
        <v>483276.22439321189</v>
      </c>
      <c r="V1262">
        <v>482957.69343277579</v>
      </c>
      <c r="W1262">
        <v>483597.67074161978</v>
      </c>
      <c r="X1262">
        <v>33807.209594534273</v>
      </c>
      <c r="Y1262">
        <v>33951.035764683576</v>
      </c>
      <c r="Z1262">
        <v>32746.76543234479</v>
      </c>
      <c r="AA1262">
        <v>34489.712929233312</v>
      </c>
      <c r="AB1262">
        <v>5254.1573310570311</v>
      </c>
      <c r="AC1262">
        <v>5211.7984200028222</v>
      </c>
      <c r="AD1262">
        <v>4549.6301914998439</v>
      </c>
      <c r="AE1262">
        <v>6050.1698384271958</v>
      </c>
      <c r="AF1262">
        <v>63.062402403050477</v>
      </c>
      <c r="AG1262">
        <v>62.767814750222151</v>
      </c>
      <c r="AH1262">
        <v>61.797703894574909</v>
      </c>
      <c r="AI1262">
        <v>65.1257590040548</v>
      </c>
      <c r="AJ1262">
        <v>0.5468496119245333</v>
      </c>
      <c r="AK1262">
        <v>0.54684969960049035</v>
      </c>
      <c r="AL1262">
        <v>0.54682945007138339</v>
      </c>
      <c r="AM1262">
        <v>0.54686965799221376</v>
      </c>
      <c r="AN1262">
        <v>0.99467777421638448</v>
      </c>
      <c r="AO1262">
        <v>0.99467777421638448</v>
      </c>
      <c r="AP1262">
        <v>0.99467777421638448</v>
      </c>
      <c r="AQ1262">
        <v>0.99467777421638448</v>
      </c>
      <c r="AR1262">
        <v>14.911597141457561</v>
      </c>
      <c r="AS1262">
        <v>14.911597141457561</v>
      </c>
      <c r="AT1262">
        <v>14.911597141457561</v>
      </c>
      <c r="AU1262">
        <v>14.911597141457561</v>
      </c>
      <c r="AV1262" t="str">
        <f>VLOOKUP(Sheet1[[#This Row],[NPDES ID2]],Combined_Sheet__Major_Only___2[[NPDES ID2]:[ECHO BFR]],3,FALSE)</f>
        <v>VA</v>
      </c>
      <c r="AW1262" t="s">
        <v>41</v>
      </c>
      <c r="AX1262" t="str">
        <f>VLOOKUP(Sheet1[[#This Row],[NPDES ID2]],Combined_Sheet__Major_Only___2[[NPDES ID2]:[ECHO BFR]],27,FALSE)</f>
        <v>-</v>
      </c>
      <c r="AY1262" t="str">
        <f>VLOOKUP(Sheet1[[#This Row],[NPDES ID2]],Combined_Sheet__Major_Only___2[[NPDES ID2]:[ECHO BFR]],28,FALSE)</f>
        <v>-</v>
      </c>
      <c r="AZ1262" t="str">
        <f>VLOOKUP(Sheet1[[#This Row],[NPDES ID2]],Combined_Sheet__Major_Only___2[[NPDES ID2]:[ECHO BFR]],29,FALSE)</f>
        <v>preliminaryOps</v>
      </c>
      <c r="BA1262">
        <f>VLOOKUP(Sheet1[[#This Row],[NPDES ID2]],Combined_Sheet__Major_Only___2[[NPDES ID2]:[ECHO BFR]],17,FALSE)</f>
        <v>36.927380999999997</v>
      </c>
      <c r="BB1262">
        <f>VLOOKUP(Sheet1[[#This Row],[NPDES ID2]],Combined_Sheet__Major_Only___2[[NPDES ID2]:[ECHO BFR]],18,FALSE)</f>
        <v>-82.478245999999999</v>
      </c>
      <c r="BC1262" t="str">
        <f>IF(ISNUMBER(SEARCH("aerobic",$AW1262)),"aerobic","")</f>
        <v>aerobic</v>
      </c>
      <c r="BD1262" t="str">
        <f>IF(ISNUMBER(SEARCH("anaer",$AW1262)),"anaer","")</f>
        <v/>
      </c>
      <c r="BE1262" t="str">
        <f>IF(ISNUMBER(SEARCH("thickening",$AZ1262)),"thickening","")</f>
        <v/>
      </c>
      <c r="BF1262" s="3" t="str">
        <f>IF(ISNUMBER(SEARCH("airDry",$AW1262)),"airDry","")</f>
        <v/>
      </c>
      <c r="BG1262" s="3" t="str">
        <f>IF(ISNUMBER(SEARCH("heatDry",$AY1262)),"heatDry","")</f>
        <v/>
      </c>
      <c r="BH1262" s="3" t="str">
        <f>IF(AND(ISNUMBER(SEARCH("aerobic",$AW1262)),ISNUMBER(SEARCH("anaer",$AW1262))),"Combined Aer and Anaer.","")</f>
        <v/>
      </c>
    </row>
    <row r="1263" spans="1:60" x14ac:dyDescent="0.25">
      <c r="A1263" s="4">
        <v>1747</v>
      </c>
      <c r="B1263" t="s">
        <v>8185</v>
      </c>
      <c r="C1263">
        <v>27.09</v>
      </c>
      <c r="D1263">
        <v>3949.642181085615</v>
      </c>
      <c r="E1263">
        <v>3939.1655940290839</v>
      </c>
      <c r="F1263">
        <v>2723.586947088409</v>
      </c>
      <c r="G1263">
        <v>5241.1472903312933</v>
      </c>
      <c r="H1263">
        <v>-124.90139776004951</v>
      </c>
      <c r="I1263">
        <v>-127.3552322412375</v>
      </c>
      <c r="J1263">
        <v>-143.62985775475019</v>
      </c>
      <c r="K1263">
        <v>-101.7716007317978</v>
      </c>
      <c r="L1263">
        <v>16.633785275828401</v>
      </c>
      <c r="M1263">
        <v>16.546241961649759</v>
      </c>
      <c r="N1263">
        <v>16.256503825200831</v>
      </c>
      <c r="O1263">
        <v>17.248690784824131</v>
      </c>
      <c r="P1263">
        <v>0.63628155092835315</v>
      </c>
      <c r="Q1263">
        <v>0.64259955206047092</v>
      </c>
      <c r="R1263">
        <v>0.53270232950987384</v>
      </c>
      <c r="S1263">
        <v>0.72516512567234304</v>
      </c>
      <c r="T1263">
        <v>486029.36582137708</v>
      </c>
      <c r="U1263">
        <v>486029.00814001751</v>
      </c>
      <c r="V1263">
        <v>485708.66967620741</v>
      </c>
      <c r="W1263">
        <v>486352.2785351635</v>
      </c>
      <c r="X1263">
        <v>35633.24642085853</v>
      </c>
      <c r="Y1263">
        <v>35805.132494300487</v>
      </c>
      <c r="Z1263">
        <v>34371.760322421593</v>
      </c>
      <c r="AA1263">
        <v>36446.025259801019</v>
      </c>
      <c r="AB1263">
        <v>6162.5272808505797</v>
      </c>
      <c r="AC1263">
        <v>6094.2082442701558</v>
      </c>
      <c r="AD1263">
        <v>5251.4321445559954</v>
      </c>
      <c r="AE1263">
        <v>7194.7250207067091</v>
      </c>
      <c r="AF1263">
        <v>60.1742718474569</v>
      </c>
      <c r="AG1263">
        <v>59.857434582166093</v>
      </c>
      <c r="AH1263">
        <v>58.809713485412757</v>
      </c>
      <c r="AI1263">
        <v>62.398642264651343</v>
      </c>
      <c r="AJ1263">
        <v>0.51158951121149199</v>
      </c>
      <c r="AK1263">
        <v>0.51158952344579722</v>
      </c>
      <c r="AL1263">
        <v>0.51158670632304948</v>
      </c>
      <c r="AM1263">
        <v>0.51159229989161092</v>
      </c>
      <c r="AN1263">
        <v>0.99470768956293465</v>
      </c>
      <c r="AO1263">
        <v>0.99470768956293498</v>
      </c>
      <c r="AP1263">
        <v>0.99470768956293498</v>
      </c>
      <c r="AQ1263">
        <v>0.99470768956293498</v>
      </c>
      <c r="AR1263">
        <v>13.347639842736649</v>
      </c>
      <c r="AS1263">
        <v>13.347639842736649</v>
      </c>
      <c r="AT1263">
        <v>13.347639842736649</v>
      </c>
      <c r="AU1263">
        <v>13.347639842736649</v>
      </c>
      <c r="AV1263" t="str">
        <f>VLOOKUP(Sheet1[[#This Row],[NPDES ID2]],Combined_Sheet__Major_Only___2[[NPDES ID2]:[ECHO BFR]],3,FALSE)</f>
        <v>IA</v>
      </c>
      <c r="AW1263" t="s">
        <v>41</v>
      </c>
      <c r="AX1263" t="str">
        <f>VLOOKUP(Sheet1[[#This Row],[NPDES ID2]],Combined_Sheet__Major_Only___2[[NPDES ID2]:[ECHO BFR]],27,FALSE)</f>
        <v>-</v>
      </c>
      <c r="AY1263" t="str">
        <f>VLOOKUP(Sheet1[[#This Row],[NPDES ID2]],Combined_Sheet__Major_Only___2[[NPDES ID2]:[ECHO BFR]],28,FALSE)</f>
        <v>-</v>
      </c>
      <c r="AZ1263" t="str">
        <f>VLOOKUP(Sheet1[[#This Row],[NPDES ID2]],Combined_Sheet__Major_Only___2[[NPDES ID2]:[ECHO BFR]],29,FALSE)</f>
        <v>-</v>
      </c>
      <c r="BA1263">
        <f>VLOOKUP(Sheet1[[#This Row],[NPDES ID2]],Combined_Sheet__Major_Only___2[[NPDES ID2]:[ECHO BFR]],17,FALSE)</f>
        <v>42.354999999999997</v>
      </c>
      <c r="BB1263">
        <f>VLOOKUP(Sheet1[[#This Row],[NPDES ID2]],Combined_Sheet__Major_Only___2[[NPDES ID2]:[ECHO BFR]],18,FALSE)</f>
        <v>-93.082534999999993</v>
      </c>
      <c r="BC1263" t="str">
        <f>IF(ISNUMBER(SEARCH("aerobic",$AW1263)),"aerobic","")</f>
        <v>aerobic</v>
      </c>
      <c r="BD1263" t="str">
        <f>IF(ISNUMBER(SEARCH("anaer",$AW1263)),"anaer","")</f>
        <v/>
      </c>
      <c r="BE1263" t="str">
        <f>IF(ISNUMBER(SEARCH("thickening",$AZ1263)),"thickening","")</f>
        <v/>
      </c>
      <c r="BF1263" s="3" t="str">
        <f>IF(ISNUMBER(SEARCH("airDry",$AW1263)),"airDry","")</f>
        <v/>
      </c>
      <c r="BG1263" s="3" t="str">
        <f>IF(ISNUMBER(SEARCH("heatDry",$AY1263)),"heatDry","")</f>
        <v/>
      </c>
      <c r="BH1263" s="3" t="str">
        <f>IF(AND(ISNUMBER(SEARCH("aerobic",$AW1263)),ISNUMBER(SEARCH("anaer",$AW1263))),"Combined Aer and Anaer.","")</f>
        <v/>
      </c>
    </row>
    <row r="1264" spans="1:60" x14ac:dyDescent="0.25">
      <c r="A1264" s="4">
        <v>1495</v>
      </c>
      <c r="B1264" t="s">
        <v>7047</v>
      </c>
      <c r="C1264">
        <v>108.5</v>
      </c>
      <c r="D1264">
        <v>1008.731642633093</v>
      </c>
      <c r="E1264">
        <v>1009.521933769586</v>
      </c>
      <c r="F1264">
        <v>714.54865793204681</v>
      </c>
      <c r="G1264">
        <v>1323.9508157288601</v>
      </c>
      <c r="H1264">
        <v>-116.4850753556093</v>
      </c>
      <c r="I1264">
        <v>-118.860965475863</v>
      </c>
      <c r="J1264">
        <v>-134.4875169139911</v>
      </c>
      <c r="K1264">
        <v>-93.016163550049527</v>
      </c>
      <c r="L1264">
        <v>71.026383505563402</v>
      </c>
      <c r="M1264">
        <v>70.710798131112327</v>
      </c>
      <c r="N1264">
        <v>69.665431867273782</v>
      </c>
      <c r="O1264">
        <v>73.244205712616292</v>
      </c>
      <c r="P1264">
        <v>2.5391845531062489</v>
      </c>
      <c r="Q1264">
        <v>2.570561049609601</v>
      </c>
      <c r="R1264">
        <v>2.1077951587887629</v>
      </c>
      <c r="S1264">
        <v>2.892406747802585</v>
      </c>
      <c r="T1264">
        <v>493074.22062862141</v>
      </c>
      <c r="U1264">
        <v>493073.85778231372</v>
      </c>
      <c r="V1264">
        <v>492748.89360480092</v>
      </c>
      <c r="W1264">
        <v>493401.79622849153</v>
      </c>
      <c r="X1264">
        <v>33903.996975893373</v>
      </c>
      <c r="Y1264">
        <v>34041.284032820004</v>
      </c>
      <c r="Z1264">
        <v>32889.337239252272</v>
      </c>
      <c r="AA1264">
        <v>34556.744648337408</v>
      </c>
      <c r="AB1264">
        <v>5974.1008673264414</v>
      </c>
      <c r="AC1264">
        <v>5914.3468598375493</v>
      </c>
      <c r="AD1264">
        <v>5077.5880306161434</v>
      </c>
      <c r="AE1264">
        <v>7016.2852190515732</v>
      </c>
      <c r="AF1264">
        <v>64.154457979016613</v>
      </c>
      <c r="AG1264">
        <v>63.868799512803697</v>
      </c>
      <c r="AH1264">
        <v>62.926441072729403</v>
      </c>
      <c r="AI1264">
        <v>66.157242184072246</v>
      </c>
      <c r="AJ1264">
        <v>0.5601910326882602</v>
      </c>
      <c r="AK1264">
        <v>0.56019108654623628</v>
      </c>
      <c r="AL1264">
        <v>0.56017866523283333</v>
      </c>
      <c r="AM1264">
        <v>0.56020332891121372</v>
      </c>
      <c r="AN1264">
        <v>0.99478273823357244</v>
      </c>
      <c r="AO1264">
        <v>0.99478273823357266</v>
      </c>
      <c r="AP1264">
        <v>0.99478273823357266</v>
      </c>
      <c r="AQ1264">
        <v>0.99478273823357266</v>
      </c>
      <c r="AR1264">
        <v>14.076925398479339</v>
      </c>
      <c r="AS1264">
        <v>14.076925398479339</v>
      </c>
      <c r="AT1264">
        <v>14.076925398479339</v>
      </c>
      <c r="AU1264">
        <v>14.076925398479339</v>
      </c>
      <c r="AV1264" t="str">
        <f>VLOOKUP(Sheet1[[#This Row],[NPDES ID2]],Combined_Sheet__Major_Only___2[[NPDES ID2]:[ECHO BFR]],3,FALSE)</f>
        <v>IA</v>
      </c>
      <c r="AW1264" t="s">
        <v>41</v>
      </c>
      <c r="AX1264" t="str">
        <f>VLOOKUP(Sheet1[[#This Row],[NPDES ID2]],Combined_Sheet__Major_Only___2[[NPDES ID2]:[ECHO BFR]],27,FALSE)</f>
        <v>-</v>
      </c>
      <c r="AY1264" t="str">
        <f>VLOOKUP(Sheet1[[#This Row],[NPDES ID2]],Combined_Sheet__Major_Only___2[[NPDES ID2]:[ECHO BFR]],28,FALSE)</f>
        <v>-</v>
      </c>
      <c r="AZ1264" t="str">
        <f>VLOOKUP(Sheet1[[#This Row],[NPDES ID2]],Combined_Sheet__Major_Only___2[[NPDES ID2]:[ECHO BFR]],29,FALSE)</f>
        <v>-</v>
      </c>
      <c r="BA1264">
        <f>VLOOKUP(Sheet1[[#This Row],[NPDES ID2]],Combined_Sheet__Major_Only___2[[NPDES ID2]:[ECHO BFR]],17,FALSE)</f>
        <v>41.284381000000003</v>
      </c>
      <c r="BB1264">
        <f>VLOOKUP(Sheet1[[#This Row],[NPDES ID2]],Combined_Sheet__Major_Only___2[[NPDES ID2]:[ECHO BFR]],18,FALSE)</f>
        <v>-91.701673999999997</v>
      </c>
      <c r="BC1264" t="str">
        <f>IF(ISNUMBER(SEARCH("aerobic",$AW1264)),"aerobic","")</f>
        <v>aerobic</v>
      </c>
      <c r="BD1264" t="str">
        <f>IF(ISNUMBER(SEARCH("anaer",$AW1264)),"anaer","")</f>
        <v/>
      </c>
      <c r="BE1264" t="str">
        <f>IF(ISNUMBER(SEARCH("thickening",$AZ1264)),"thickening","")</f>
        <v/>
      </c>
      <c r="BF1264" s="3" t="str">
        <f>IF(ISNUMBER(SEARCH("airDry",$AW1264)),"airDry","")</f>
        <v/>
      </c>
      <c r="BG1264" s="3" t="str">
        <f>IF(ISNUMBER(SEARCH("heatDry",$AY1264)),"heatDry","")</f>
        <v/>
      </c>
      <c r="BH1264" s="3" t="str">
        <f>IF(AND(ISNUMBER(SEARCH("aerobic",$AW1264)),ISNUMBER(SEARCH("anaer",$AW1264))),"Combined Aer and Anaer.","")</f>
        <v/>
      </c>
    </row>
    <row r="1265" spans="1:60" x14ac:dyDescent="0.25">
      <c r="A1265" s="4">
        <v>1721</v>
      </c>
      <c r="B1265" t="s">
        <v>8066</v>
      </c>
      <c r="C1265">
        <v>38.200000000000003</v>
      </c>
      <c r="D1265">
        <v>2594.4466698820002</v>
      </c>
      <c r="E1265">
        <v>2589.0757642185449</v>
      </c>
      <c r="F1265">
        <v>1795.646345257087</v>
      </c>
      <c r="G1265">
        <v>3433.448253536375</v>
      </c>
      <c r="H1265">
        <v>-113.7017810629997</v>
      </c>
      <c r="I1265">
        <v>-116.1045988448419</v>
      </c>
      <c r="J1265">
        <v>-131.95785977951289</v>
      </c>
      <c r="K1265">
        <v>-90.001560420834977</v>
      </c>
      <c r="L1265">
        <v>25.591872645251559</v>
      </c>
      <c r="M1265">
        <v>25.48535566532016</v>
      </c>
      <c r="N1265">
        <v>25.132764903234449</v>
      </c>
      <c r="O1265">
        <v>26.340122162628301</v>
      </c>
      <c r="P1265">
        <v>0.89274829957020074</v>
      </c>
      <c r="Q1265">
        <v>0.90419356018018116</v>
      </c>
      <c r="R1265">
        <v>0.73608050260000268</v>
      </c>
      <c r="S1265">
        <v>1.0218315401453699</v>
      </c>
      <c r="T1265">
        <v>496858.67757933319</v>
      </c>
      <c r="U1265">
        <v>496858.31195844401</v>
      </c>
      <c r="V1265">
        <v>496530.86287317169</v>
      </c>
      <c r="W1265">
        <v>497188.75805575948</v>
      </c>
      <c r="X1265">
        <v>33381.703406965818</v>
      </c>
      <c r="Y1265">
        <v>33507.766816927768</v>
      </c>
      <c r="Z1265">
        <v>32446.2719445904</v>
      </c>
      <c r="AA1265">
        <v>33983.24763296626</v>
      </c>
      <c r="AB1265">
        <v>5864.2023043453382</v>
      </c>
      <c r="AC1265">
        <v>5808.9068220375821</v>
      </c>
      <c r="AD1265">
        <v>4989.0713308880777</v>
      </c>
      <c r="AE1265">
        <v>6890.9290990852187</v>
      </c>
      <c r="AF1265">
        <v>65.655119118405324</v>
      </c>
      <c r="AG1265">
        <v>65.381633951759994</v>
      </c>
      <c r="AH1265">
        <v>64.477749220770662</v>
      </c>
      <c r="AI1265">
        <v>67.574563066211567</v>
      </c>
      <c r="AJ1265">
        <v>0.57853179500842278</v>
      </c>
      <c r="AK1265">
        <v>0.57853181468168891</v>
      </c>
      <c r="AL1265">
        <v>0.57852728362734929</v>
      </c>
      <c r="AM1265">
        <v>0.57853628033195037</v>
      </c>
      <c r="AN1265">
        <v>0.99482218178527604</v>
      </c>
      <c r="AO1265">
        <v>0.99482218178527582</v>
      </c>
      <c r="AP1265">
        <v>0.99482218178527582</v>
      </c>
      <c r="AQ1265">
        <v>0.99482218178527582</v>
      </c>
      <c r="AR1265">
        <v>14.431769441173779</v>
      </c>
      <c r="AS1265">
        <v>14.431769441173779</v>
      </c>
      <c r="AT1265">
        <v>14.431769441173779</v>
      </c>
      <c r="AU1265">
        <v>14.431769441173779</v>
      </c>
      <c r="AV1265" t="str">
        <f>VLOOKUP(Sheet1[[#This Row],[NPDES ID2]],Combined_Sheet__Major_Only___2[[NPDES ID2]:[ECHO BFR]],3,FALSE)</f>
        <v>IN</v>
      </c>
      <c r="AW1265" t="s">
        <v>41</v>
      </c>
      <c r="AX1265" t="str">
        <f>VLOOKUP(Sheet1[[#This Row],[NPDES ID2]],Combined_Sheet__Major_Only___2[[NPDES ID2]:[ECHO BFR]],27,FALSE)</f>
        <v>-</v>
      </c>
      <c r="AY1265" t="str">
        <f>VLOOKUP(Sheet1[[#This Row],[NPDES ID2]],Combined_Sheet__Major_Only___2[[NPDES ID2]:[ECHO BFR]],28,FALSE)</f>
        <v>-</v>
      </c>
      <c r="AZ1265" t="str">
        <f>VLOOKUP(Sheet1[[#This Row],[NPDES ID2]],Combined_Sheet__Major_Only___2[[NPDES ID2]:[ECHO BFR]],29,FALSE)</f>
        <v>preliminaryOps</v>
      </c>
      <c r="BA1265">
        <f>VLOOKUP(Sheet1[[#This Row],[NPDES ID2]],Combined_Sheet__Major_Only___2[[NPDES ID2]:[ECHO BFR]],17,FALSE)</f>
        <v>40.674489999999999</v>
      </c>
      <c r="BB1265">
        <f>VLOOKUP(Sheet1[[#This Row],[NPDES ID2]],Combined_Sheet__Major_Only___2[[NPDES ID2]:[ECHO BFR]],18,FALSE)</f>
        <v>-86.143010000000004</v>
      </c>
      <c r="BC1265" t="str">
        <f>IF(ISNUMBER(SEARCH("aerobic",$AW1265)),"aerobic","")</f>
        <v>aerobic</v>
      </c>
      <c r="BD1265" t="str">
        <f>IF(ISNUMBER(SEARCH("anaer",$AW1265)),"anaer","")</f>
        <v/>
      </c>
      <c r="BE1265" t="str">
        <f>IF(ISNUMBER(SEARCH("thickening",$AZ1265)),"thickening","")</f>
        <v/>
      </c>
      <c r="BF1265" s="3" t="str">
        <f>IF(ISNUMBER(SEARCH("airDry",$AW1265)),"airDry","")</f>
        <v/>
      </c>
      <c r="BG1265" s="3" t="str">
        <f>IF(ISNUMBER(SEARCH("heatDry",$AY1265)),"heatDry","")</f>
        <v/>
      </c>
      <c r="BH1265" s="3" t="str">
        <f>IF(AND(ISNUMBER(SEARCH("aerobic",$AW1265)),ISNUMBER(SEARCH("anaer",$AW1265))),"Combined Aer and Anaer.","")</f>
        <v/>
      </c>
    </row>
    <row r="1266" spans="1:60" x14ac:dyDescent="0.25">
      <c r="A1266" s="4">
        <v>2281</v>
      </c>
      <c r="B1266" t="s">
        <v>10666</v>
      </c>
      <c r="C1266">
        <v>457</v>
      </c>
      <c r="D1266">
        <v>389.11580948638527</v>
      </c>
      <c r="E1266">
        <v>393.8966530648687</v>
      </c>
      <c r="F1266">
        <v>300.02624628242518</v>
      </c>
      <c r="G1266">
        <v>473.96357069777292</v>
      </c>
      <c r="H1266">
        <v>-116.09875289985099</v>
      </c>
      <c r="I1266">
        <v>-118.5992586730307</v>
      </c>
      <c r="J1266">
        <v>-134.23189087622751</v>
      </c>
      <c r="K1266">
        <v>-93.037963053945901</v>
      </c>
      <c r="L1266">
        <v>298.96670122028399</v>
      </c>
      <c r="M1266">
        <v>297.63873374717002</v>
      </c>
      <c r="N1266">
        <v>293.22432101930667</v>
      </c>
      <c r="O1266">
        <v>308.31928005451562</v>
      </c>
      <c r="P1266">
        <v>10.69450242086984</v>
      </c>
      <c r="Q1266">
        <v>10.825797738318419</v>
      </c>
      <c r="R1266">
        <v>8.8788445202578874</v>
      </c>
      <c r="S1266">
        <v>12.183574645532721</v>
      </c>
      <c r="T1266">
        <v>500551.74988675199</v>
      </c>
      <c r="U1266">
        <v>500551.38155827997</v>
      </c>
      <c r="V1266">
        <v>500221.50756920979</v>
      </c>
      <c r="W1266">
        <v>500884.27475357929</v>
      </c>
      <c r="X1266">
        <v>34440.64725961932</v>
      </c>
      <c r="Y1266">
        <v>34580.163100969563</v>
      </c>
      <c r="Z1266">
        <v>33408.028262702777</v>
      </c>
      <c r="AA1266">
        <v>35105.352644336897</v>
      </c>
      <c r="AB1266">
        <v>5521.5295382195627</v>
      </c>
      <c r="AC1266">
        <v>5476.0531245119328</v>
      </c>
      <c r="AD1266">
        <v>4761.4103188605959</v>
      </c>
      <c r="AE1266">
        <v>6391.046597905638</v>
      </c>
      <c r="AF1266">
        <v>64.117773821182297</v>
      </c>
      <c r="AG1266">
        <v>63.830404593080402</v>
      </c>
      <c r="AH1266">
        <v>62.891570947687299</v>
      </c>
      <c r="AI1266">
        <v>66.121624277869415</v>
      </c>
      <c r="AJ1266">
        <v>0.55974277760915003</v>
      </c>
      <c r="AK1266">
        <v>0.55974300393927579</v>
      </c>
      <c r="AL1266">
        <v>0.55969044497205434</v>
      </c>
      <c r="AM1266">
        <v>0.55979481309075452</v>
      </c>
      <c r="AN1266">
        <v>0.99486010211625042</v>
      </c>
      <c r="AO1266">
        <v>0.99486010211625031</v>
      </c>
      <c r="AP1266">
        <v>0.99486010211625031</v>
      </c>
      <c r="AQ1266">
        <v>0.99486010211625031</v>
      </c>
      <c r="AR1266">
        <v>14.877772245866881</v>
      </c>
      <c r="AS1266">
        <v>14.877772245866881</v>
      </c>
      <c r="AT1266">
        <v>14.877772245866881</v>
      </c>
      <c r="AU1266">
        <v>14.877772245866881</v>
      </c>
      <c r="AV1266" t="str">
        <f>VLOOKUP(Sheet1[[#This Row],[NPDES ID2]],Combined_Sheet__Major_Only___2[[NPDES ID2]:[ECHO BFR]],3,FALSE)</f>
        <v>FL</v>
      </c>
      <c r="AW1266" t="s">
        <v>41</v>
      </c>
      <c r="AX1266" t="str">
        <f>VLOOKUP(Sheet1[[#This Row],[NPDES ID2]],Combined_Sheet__Major_Only___2[[NPDES ID2]:[ECHO BFR]],27,FALSE)</f>
        <v>-</v>
      </c>
      <c r="AY1266" t="str">
        <f>VLOOKUP(Sheet1[[#This Row],[NPDES ID2]],Combined_Sheet__Major_Only___2[[NPDES ID2]:[ECHO BFR]],28,FALSE)</f>
        <v>-</v>
      </c>
      <c r="AZ1266" t="str">
        <f>VLOOKUP(Sheet1[[#This Row],[NPDES ID2]],Combined_Sheet__Major_Only___2[[NPDES ID2]:[ECHO BFR]],29,FALSE)</f>
        <v>preliminaryOps</v>
      </c>
      <c r="BA1266">
        <f>VLOOKUP(Sheet1[[#This Row],[NPDES ID2]],Combined_Sheet__Major_Only___2[[NPDES ID2]:[ECHO BFR]],17,FALSE)</f>
        <v>26.946840000000002</v>
      </c>
      <c r="BB1266">
        <f>VLOOKUP(Sheet1[[#This Row],[NPDES ID2]],Combined_Sheet__Major_Only___2[[NPDES ID2]:[ECHO BFR]],18,FALSE)</f>
        <v>-81.947419999999994</v>
      </c>
      <c r="BC1266" t="str">
        <f>IF(ISNUMBER(SEARCH("aerobic",$AW1266)),"aerobic","")</f>
        <v>aerobic</v>
      </c>
      <c r="BD1266" t="str">
        <f>IF(ISNUMBER(SEARCH("anaer",$AW1266)),"anaer","")</f>
        <v/>
      </c>
      <c r="BE1266" t="str">
        <f>IF(ISNUMBER(SEARCH("thickening",$AZ1266)),"thickening","")</f>
        <v/>
      </c>
      <c r="BF1266" s="3" t="str">
        <f>IF(ISNUMBER(SEARCH("airDry",$AW1266)),"airDry","")</f>
        <v/>
      </c>
      <c r="BG1266" s="3" t="str">
        <f>IF(ISNUMBER(SEARCH("heatDry",$AY1266)),"heatDry","")</f>
        <v/>
      </c>
      <c r="BH1266" s="3" t="str">
        <f>IF(AND(ISNUMBER(SEARCH("aerobic",$AW1266)),ISNUMBER(SEARCH("anaer",$AW1266))),"Combined Aer and Anaer.","")</f>
        <v/>
      </c>
    </row>
    <row r="1267" spans="1:60" x14ac:dyDescent="0.25">
      <c r="A1267" s="4">
        <v>2621</v>
      </c>
      <c r="B1267" t="s">
        <v>12119</v>
      </c>
      <c r="C1267">
        <v>6.85</v>
      </c>
      <c r="D1267">
        <v>14362.206152442681</v>
      </c>
      <c r="E1267">
        <v>14296.660892107109</v>
      </c>
      <c r="F1267">
        <v>9828.9863909155629</v>
      </c>
      <c r="G1267">
        <v>19074.70924386261</v>
      </c>
      <c r="H1267">
        <v>-116.49263379891801</v>
      </c>
      <c r="I1267">
        <v>-118.7969237684739</v>
      </c>
      <c r="J1267">
        <v>-134.46472526061649</v>
      </c>
      <c r="K1267">
        <v>-92.900209077046597</v>
      </c>
      <c r="L1267">
        <v>4.488744543258294</v>
      </c>
      <c r="M1267">
        <v>4.4688446510201203</v>
      </c>
      <c r="N1267">
        <v>4.4029942443182994</v>
      </c>
      <c r="O1267">
        <v>4.6285069986209839</v>
      </c>
      <c r="P1267">
        <v>0.1603021771374579</v>
      </c>
      <c r="Q1267">
        <v>0.16230199059366729</v>
      </c>
      <c r="R1267">
        <v>0.13304708968734871</v>
      </c>
      <c r="S1267">
        <v>0.18258733757493939</v>
      </c>
      <c r="T1267">
        <v>508285.92787906068</v>
      </c>
      <c r="U1267">
        <v>508285.5538802619</v>
      </c>
      <c r="V1267">
        <v>507950.60156181559</v>
      </c>
      <c r="W1267">
        <v>508623.57188487891</v>
      </c>
      <c r="X1267">
        <v>34914.167544559219</v>
      </c>
      <c r="Y1267">
        <v>35055.183099800197</v>
      </c>
      <c r="Z1267">
        <v>33872.251354182132</v>
      </c>
      <c r="AA1267">
        <v>35584.321045712779</v>
      </c>
      <c r="AB1267">
        <v>6134.8340201144574</v>
      </c>
      <c r="AC1267">
        <v>6073.9519860629016</v>
      </c>
      <c r="AD1267">
        <v>5216.6298159709359</v>
      </c>
      <c r="AE1267">
        <v>7202.0565452671353</v>
      </c>
      <c r="AF1267">
        <v>64.218638649048174</v>
      </c>
      <c r="AG1267">
        <v>63.933899626399622</v>
      </c>
      <c r="AH1267">
        <v>62.991925893981687</v>
      </c>
      <c r="AI1267">
        <v>66.218133282060165</v>
      </c>
      <c r="AJ1267">
        <v>0.56097526465030434</v>
      </c>
      <c r="AK1267">
        <v>0.56097526815511389</v>
      </c>
      <c r="AL1267">
        <v>0.56097446143594665</v>
      </c>
      <c r="AM1267">
        <v>0.560976063219498</v>
      </c>
      <c r="AN1267">
        <v>0.99493774394931123</v>
      </c>
      <c r="AO1267">
        <v>0.99493774394931145</v>
      </c>
      <c r="AP1267">
        <v>0.99493774394931145</v>
      </c>
      <c r="AQ1267">
        <v>0.99493774394931145</v>
      </c>
      <c r="AR1267">
        <v>14.11400108268626</v>
      </c>
      <c r="AS1267">
        <v>14.11400108268626</v>
      </c>
      <c r="AT1267">
        <v>14.11400108268626</v>
      </c>
      <c r="AU1267">
        <v>14.11400108268626</v>
      </c>
      <c r="AV1267" t="str">
        <f>VLOOKUP(Sheet1[[#This Row],[NPDES ID2]],Combined_Sheet__Major_Only___2[[NPDES ID2]:[ECHO BFR]],3,FALSE)</f>
        <v>MO</v>
      </c>
      <c r="AW1267" t="s">
        <v>41</v>
      </c>
      <c r="AX1267" t="str">
        <f>VLOOKUP(Sheet1[[#This Row],[NPDES ID2]],Combined_Sheet__Major_Only___2[[NPDES ID2]:[ECHO BFR]],27,FALSE)</f>
        <v>tempSludgeStore</v>
      </c>
      <c r="AY1267" t="str">
        <f>VLOOKUP(Sheet1[[#This Row],[NPDES ID2]],Combined_Sheet__Major_Only___2[[NPDES ID2]:[ECHO BFR]],28,FALSE)</f>
        <v>-</v>
      </c>
      <c r="AZ1267" t="str">
        <f>VLOOKUP(Sheet1[[#This Row],[NPDES ID2]],Combined_Sheet__Major_Only___2[[NPDES ID2]:[ECHO BFR]],29,FALSE)</f>
        <v>sludgeLagoon</v>
      </c>
      <c r="BA1267">
        <f>VLOOKUP(Sheet1[[#This Row],[NPDES ID2]],Combined_Sheet__Major_Only___2[[NPDES ID2]:[ECHO BFR]],17,FALSE)</f>
        <v>37.932693999999998</v>
      </c>
      <c r="BB1267">
        <f>VLOOKUP(Sheet1[[#This Row],[NPDES ID2]],Combined_Sheet__Major_Only___2[[NPDES ID2]:[ECHO BFR]],18,FALSE)</f>
        <v>-91.726457999999994</v>
      </c>
      <c r="BC1267" t="str">
        <f>IF(ISNUMBER(SEARCH("aerobic",$AW1267)),"aerobic","")</f>
        <v>aerobic</v>
      </c>
      <c r="BD1267" t="str">
        <f>IF(ISNUMBER(SEARCH("anaer",$AW1267)),"anaer","")</f>
        <v/>
      </c>
      <c r="BE1267" t="str">
        <f>IF(ISNUMBER(SEARCH("thickening",$AZ1267)),"thickening","")</f>
        <v/>
      </c>
      <c r="BF1267" s="3" t="str">
        <f>IF(ISNUMBER(SEARCH("airDry",$AW1267)),"airDry","")</f>
        <v/>
      </c>
      <c r="BG1267" s="3" t="str">
        <f>IF(ISNUMBER(SEARCH("heatDry",$AY1267)),"heatDry","")</f>
        <v/>
      </c>
      <c r="BH1267" s="3" t="str">
        <f>IF(AND(ISNUMBER(SEARCH("aerobic",$AW1267)),ISNUMBER(SEARCH("anaer",$AW1267))),"Combined Aer and Anaer.","")</f>
        <v/>
      </c>
    </row>
    <row r="1268" spans="1:60" x14ac:dyDescent="0.25">
      <c r="A1268" s="4">
        <v>1791</v>
      </c>
      <c r="B1268" t="s">
        <v>8372</v>
      </c>
      <c r="C1268">
        <v>1.337</v>
      </c>
      <c r="D1268">
        <v>76243.764832718865</v>
      </c>
      <c r="E1268">
        <v>75955.922705937061</v>
      </c>
      <c r="F1268">
        <v>52046.49208197798</v>
      </c>
      <c r="G1268">
        <v>101384.19417581661</v>
      </c>
      <c r="H1268">
        <v>-121.6659414479839</v>
      </c>
      <c r="I1268">
        <v>-124.04057864814401</v>
      </c>
      <c r="J1268">
        <v>-140.0306990958496</v>
      </c>
      <c r="K1268">
        <v>-98.333716726909174</v>
      </c>
      <c r="L1268">
        <v>0.84152398176225929</v>
      </c>
      <c r="M1268">
        <v>0.83736564181152395</v>
      </c>
      <c r="N1268">
        <v>0.82360630691125691</v>
      </c>
      <c r="O1268">
        <v>0.87072791622651291</v>
      </c>
      <c r="P1268">
        <v>3.1360835562501681E-2</v>
      </c>
      <c r="Q1268">
        <v>3.1613280581133003E-2</v>
      </c>
      <c r="R1268">
        <v>2.617118049785068E-2</v>
      </c>
      <c r="S1268">
        <v>3.5778773987390967E-2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61.682388024932507</v>
      </c>
      <c r="AG1268">
        <v>61.377587496222773</v>
      </c>
      <c r="AH1268">
        <v>60.369052079330423</v>
      </c>
      <c r="AI1268">
        <v>63.822990060699617</v>
      </c>
      <c r="AJ1268">
        <v>0.52999714355588212</v>
      </c>
      <c r="AK1268">
        <v>0.52999714362003525</v>
      </c>
      <c r="AL1268">
        <v>0.52999712885557138</v>
      </c>
      <c r="AM1268">
        <v>0.52999715817115411</v>
      </c>
      <c r="AN1268">
        <v>0.1594926110695197</v>
      </c>
      <c r="AO1268">
        <v>0.1594926110695197</v>
      </c>
      <c r="AP1268">
        <v>0.1594926110695197</v>
      </c>
      <c r="AQ1268">
        <v>0.1594926110695197</v>
      </c>
      <c r="AR1268">
        <v>14.117902935803221</v>
      </c>
      <c r="AS1268">
        <v>14.117902935803221</v>
      </c>
      <c r="AT1268">
        <v>14.117902935803221</v>
      </c>
      <c r="AU1268">
        <v>14.117902935803221</v>
      </c>
      <c r="AV1268" t="str">
        <f>VLOOKUP(Sheet1[[#This Row],[NPDES ID2]],Combined_Sheet__Major_Only___2[[NPDES ID2]:[ECHO BFR]],3,FALSE)</f>
        <v>WA</v>
      </c>
      <c r="AW1268" t="s">
        <v>12185</v>
      </c>
      <c r="AX1268" t="str">
        <f>VLOOKUP(Sheet1[[#This Row],[NPDES ID2]],Combined_Sheet__Major_Only___2[[NPDES ID2]:[ECHO BFR]],27,FALSE)</f>
        <v>methaneBioCaptureRecover</v>
      </c>
      <c r="AY1268" t="str">
        <f>VLOOKUP(Sheet1[[#This Row],[NPDES ID2]],Combined_Sheet__Major_Only___2[[NPDES ID2]:[ECHO BFR]],28,FALSE)</f>
        <v>heatDry</v>
      </c>
      <c r="AZ1268" t="str">
        <f>VLOOKUP(Sheet1[[#This Row],[NPDES ID2]],Combined_Sheet__Major_Only___2[[NPDES ID2]:[ECHO BFR]],29,FALSE)</f>
        <v>thickening</v>
      </c>
      <c r="BA1268">
        <f>VLOOKUP(Sheet1[[#This Row],[NPDES ID2]],Combined_Sheet__Major_Only___2[[NPDES ID2]:[ECHO BFR]],17,FALSE)</f>
        <v>48.467480000000002</v>
      </c>
      <c r="BB1268">
        <f>VLOOKUP(Sheet1[[#This Row],[NPDES ID2]],Combined_Sheet__Major_Only___2[[NPDES ID2]:[ECHO BFR]],18,FALSE)</f>
        <v>-122.312867</v>
      </c>
      <c r="BC1268" t="str">
        <f>IF(ISNUMBER(SEARCH("aerobic",$AW1268)),"aerobic","")</f>
        <v/>
      </c>
      <c r="BD1268" t="str">
        <f>IF(ISNUMBER(SEARCH("anaer",$AW1268)),"anaer","")</f>
        <v>anaer</v>
      </c>
      <c r="BE1268" t="str">
        <f>IF(ISNUMBER(SEARCH("thickening",$AZ1268)),"thickening","")</f>
        <v>thickening</v>
      </c>
      <c r="BF1268" s="3" t="str">
        <f>IF(ISNUMBER(SEARCH("airDry",$AW1268)),"airDry","")</f>
        <v/>
      </c>
      <c r="BG1268" s="3" t="str">
        <f>IF(ISNUMBER(SEARCH("heatDry",$AY1268)),"heatDry","")</f>
        <v>heatDry</v>
      </c>
      <c r="BH1268" s="3" t="str">
        <f>IF(AND(ISNUMBER(SEARCH("aerobic",$AW1268)),ISNUMBER(SEARCH("anaer",$AW1268))),"Combined Aer and Anaer.","")</f>
        <v/>
      </c>
    </row>
    <row r="1269" spans="1:60" x14ac:dyDescent="0.25">
      <c r="A1269" s="4">
        <v>154</v>
      </c>
      <c r="B1269" t="s">
        <v>846</v>
      </c>
      <c r="C1269">
        <v>5738.51</v>
      </c>
      <c r="D1269">
        <v>1153.813764971615</v>
      </c>
      <c r="E1269">
        <v>1151.900749197803</v>
      </c>
      <c r="F1269">
        <v>920.57142473933959</v>
      </c>
      <c r="G1269">
        <v>1372.196759076176</v>
      </c>
      <c r="H1269">
        <v>-108.7723540801437</v>
      </c>
      <c r="I1269">
        <v>-111.3608778374647</v>
      </c>
      <c r="J1269">
        <v>-127.62835607231059</v>
      </c>
      <c r="K1269">
        <v>-85.348426278945013</v>
      </c>
      <c r="L1269">
        <v>3985.281325003094</v>
      </c>
      <c r="M1269">
        <v>3970.4436345449731</v>
      </c>
      <c r="N1269">
        <v>3921.0671746290468</v>
      </c>
      <c r="O1269">
        <v>4089.848474658992</v>
      </c>
      <c r="P1269">
        <v>133.79213757397869</v>
      </c>
      <c r="Q1269">
        <v>135.7366417262883</v>
      </c>
      <c r="R1269">
        <v>109.0472055941041</v>
      </c>
      <c r="S1269">
        <v>154.46969175709731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68.066899143940361</v>
      </c>
      <c r="AG1269">
        <v>67.810493349139023</v>
      </c>
      <c r="AH1269">
        <v>66.976364519817622</v>
      </c>
      <c r="AI1269">
        <v>69.850610873922165</v>
      </c>
      <c r="AJ1269">
        <v>0.60802522871600762</v>
      </c>
      <c r="AK1269">
        <v>0.60802549749165469</v>
      </c>
      <c r="AL1269">
        <v>0.60796302855789552</v>
      </c>
      <c r="AM1269">
        <v>0.60808707631356684</v>
      </c>
      <c r="AN1269">
        <v>0.1599480845582997</v>
      </c>
      <c r="AO1269">
        <v>0.1599480845582997</v>
      </c>
      <c r="AP1269">
        <v>0.1599480845582997</v>
      </c>
      <c r="AQ1269">
        <v>0.1599480845582997</v>
      </c>
      <c r="AR1269">
        <v>15.51947372909793</v>
      </c>
      <c r="AS1269">
        <v>15.519473729097941</v>
      </c>
      <c r="AT1269">
        <v>15.519473729097941</v>
      </c>
      <c r="AU1269">
        <v>15.519473729097941</v>
      </c>
      <c r="AV1269" t="str">
        <f>VLOOKUP(Sheet1[[#This Row],[NPDES ID2]],Combined_Sheet__Major_Only___2[[NPDES ID2]:[ECHO BFR]],3,FALSE)</f>
        <v>NJ</v>
      </c>
      <c r="AW1269" t="s">
        <v>12185</v>
      </c>
      <c r="AX1269" t="str">
        <f>VLOOKUP(Sheet1[[#This Row],[NPDES ID2]],Combined_Sheet__Major_Only___2[[NPDES ID2]:[ECHO BFR]],27,FALSE)</f>
        <v>methaneBioCaptureRecover</v>
      </c>
      <c r="AY1269" t="str">
        <f>VLOOKUP(Sheet1[[#This Row],[NPDES ID2]],Combined_Sheet__Major_Only___2[[NPDES ID2]:[ECHO BFR]],28,FALSE)</f>
        <v>heatDry</v>
      </c>
      <c r="AZ1269" t="str">
        <f>VLOOKUP(Sheet1[[#This Row],[NPDES ID2]],Combined_Sheet__Major_Only___2[[NPDES ID2]:[ECHO BFR]],29,FALSE)</f>
        <v>thickening, preliminaryOps</v>
      </c>
      <c r="BA1269">
        <f>VLOOKUP(Sheet1[[#This Row],[NPDES ID2]],Combined_Sheet__Major_Only___2[[NPDES ID2]:[ECHO BFR]],17,FALSE)</f>
        <v>39.922834999999999</v>
      </c>
      <c r="BB1269">
        <f>VLOOKUP(Sheet1[[#This Row],[NPDES ID2]],Combined_Sheet__Major_Only___2[[NPDES ID2]:[ECHO BFR]],18,FALSE)</f>
        <v>-75.127814999999998</v>
      </c>
      <c r="BC1269" t="str">
        <f>IF(ISNUMBER(SEARCH("aerobic",$AW1269)),"aerobic","")</f>
        <v/>
      </c>
      <c r="BD1269" t="str">
        <f>IF(ISNUMBER(SEARCH("anaer",$AW1269)),"anaer","")</f>
        <v>anaer</v>
      </c>
      <c r="BE1269" t="str">
        <f>IF(ISNUMBER(SEARCH("thickening",$AZ1269)),"thickening","")</f>
        <v>thickening</v>
      </c>
      <c r="BF1269" s="2" t="str">
        <f>IF(ISNUMBER(SEARCH("airDry",$AW1269)),"airDry","")</f>
        <v/>
      </c>
      <c r="BG1269" s="2" t="str">
        <f>IF(ISNUMBER(SEARCH("heatDry",$AY1269)),"heatDry","")</f>
        <v>heatDry</v>
      </c>
      <c r="BH1269" s="2" t="str">
        <f>IF(AND(ISNUMBER(SEARCH("aerobic",$AW1269)),ISNUMBER(SEARCH("anaer",$AW1269))),"Combined Aer and Anaer.","")</f>
        <v/>
      </c>
    </row>
    <row r="1270" spans="1:60" x14ac:dyDescent="0.25">
      <c r="A1270" s="4">
        <v>2128</v>
      </c>
      <c r="B1270" t="s">
        <v>9997</v>
      </c>
      <c r="C1270">
        <v>886.21</v>
      </c>
      <c r="D1270">
        <v>373.00702062555388</v>
      </c>
      <c r="E1270">
        <v>373.15097303474488</v>
      </c>
      <c r="F1270">
        <v>313.24633014589648</v>
      </c>
      <c r="G1270">
        <v>443.66851758726148</v>
      </c>
      <c r="H1270">
        <v>-117.87539058537961</v>
      </c>
      <c r="I1270">
        <v>-120.1884919857724</v>
      </c>
      <c r="J1270">
        <v>-135.77718426375191</v>
      </c>
      <c r="K1270">
        <v>-94.445352012201312</v>
      </c>
      <c r="L1270">
        <v>573.95784213363379</v>
      </c>
      <c r="M1270">
        <v>571.33083920720878</v>
      </c>
      <c r="N1270">
        <v>562.63157000347542</v>
      </c>
      <c r="O1270">
        <v>592.4161414657882</v>
      </c>
      <c r="P1270">
        <v>20.752826469476918</v>
      </c>
      <c r="Q1270">
        <v>20.98408834895374</v>
      </c>
      <c r="R1270">
        <v>17.252416640141831</v>
      </c>
      <c r="S1270">
        <v>23.653216787500231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63.471305916116968</v>
      </c>
      <c r="AG1270">
        <v>63.180353000118323</v>
      </c>
      <c r="AH1270">
        <v>62.219710842800197</v>
      </c>
      <c r="AI1270">
        <v>65.51218493895044</v>
      </c>
      <c r="AJ1270">
        <v>0.55184455506721475</v>
      </c>
      <c r="AK1270">
        <v>0.55184459443865341</v>
      </c>
      <c r="AL1270">
        <v>0.55183551913517126</v>
      </c>
      <c r="AM1270">
        <v>0.55185353889648436</v>
      </c>
      <c r="AN1270">
        <v>0.16216497627529611</v>
      </c>
      <c r="AO1270">
        <v>0.16216497627529611</v>
      </c>
      <c r="AP1270">
        <v>0.16216497627529611</v>
      </c>
      <c r="AQ1270">
        <v>0.16216497627529611</v>
      </c>
      <c r="AR1270">
        <v>15.20865786998033</v>
      </c>
      <c r="AS1270">
        <v>15.208657869980341</v>
      </c>
      <c r="AT1270">
        <v>15.208657869980341</v>
      </c>
      <c r="AU1270">
        <v>15.208657869980341</v>
      </c>
      <c r="AV1270" t="str">
        <f>VLOOKUP(Sheet1[[#This Row],[NPDES ID2]],Combined_Sheet__Major_Only___2[[NPDES ID2]:[ECHO BFR]],3,FALSE)</f>
        <v>VA</v>
      </c>
      <c r="AW1270" t="s">
        <v>12185</v>
      </c>
      <c r="AX1270" t="str">
        <f>VLOOKUP(Sheet1[[#This Row],[NPDES ID2]],Combined_Sheet__Major_Only___2[[NPDES ID2]:[ECHO BFR]],27,FALSE)</f>
        <v>-</v>
      </c>
      <c r="AY1270" t="str">
        <f>VLOOKUP(Sheet1[[#This Row],[NPDES ID2]],Combined_Sheet__Major_Only___2[[NPDES ID2]:[ECHO BFR]],28,FALSE)</f>
        <v>heatDry</v>
      </c>
      <c r="AZ1270" t="str">
        <f>VLOOKUP(Sheet1[[#This Row],[NPDES ID2]],Combined_Sheet__Major_Only___2[[NPDES ID2]:[ECHO BFR]],29,FALSE)</f>
        <v>thickening, preliminaryOps</v>
      </c>
      <c r="BA1270">
        <f>VLOOKUP(Sheet1[[#This Row],[NPDES ID2]],Combined_Sheet__Major_Only___2[[NPDES ID2]:[ECHO BFR]],17,FALSE)</f>
        <v>39.092486000000001</v>
      </c>
      <c r="BB1270">
        <f>VLOOKUP(Sheet1[[#This Row],[NPDES ID2]],Combined_Sheet__Major_Only___2[[NPDES ID2]:[ECHO BFR]],18,FALSE)</f>
        <v>-77.530643999999995</v>
      </c>
      <c r="BC1270" t="str">
        <f>IF(ISNUMBER(SEARCH("aerobic",$AW1270)),"aerobic","")</f>
        <v/>
      </c>
      <c r="BD1270" t="str">
        <f>IF(ISNUMBER(SEARCH("anaer",$AW1270)),"anaer","")</f>
        <v>anaer</v>
      </c>
      <c r="BE1270" t="str">
        <f>IF(ISNUMBER(SEARCH("thickening",$AZ1270)),"thickening","")</f>
        <v>thickening</v>
      </c>
      <c r="BF1270" s="2" t="str">
        <f>IF(ISNUMBER(SEARCH("airDry",$AW1270)),"airDry","")</f>
        <v/>
      </c>
      <c r="BG1270" s="2" t="str">
        <f>IF(ISNUMBER(SEARCH("heatDry",$AY1270)),"heatDry","")</f>
        <v>heatDry</v>
      </c>
      <c r="BH1270" s="2" t="str">
        <f>IF(AND(ISNUMBER(SEARCH("aerobic",$AW1270)),ISNUMBER(SEARCH("anaer",$AW1270))),"Combined Aer and Anaer.","")</f>
        <v/>
      </c>
    </row>
    <row r="1271" spans="1:60" x14ac:dyDescent="0.25">
      <c r="A1271" s="4">
        <v>1825</v>
      </c>
      <c r="B1271" t="s">
        <v>8630</v>
      </c>
      <c r="C1271">
        <v>20212.71</v>
      </c>
      <c r="D1271">
        <v>4292.2699817686098</v>
      </c>
      <c r="E1271">
        <v>4305.0799929335426</v>
      </c>
      <c r="F1271">
        <v>3377.7545425914482</v>
      </c>
      <c r="G1271">
        <v>5190.289924147377</v>
      </c>
      <c r="H1271">
        <v>-121.3806407634714</v>
      </c>
      <c r="I1271">
        <v>-123.94881969080819</v>
      </c>
      <c r="J1271">
        <v>-139.8312989857512</v>
      </c>
      <c r="K1271">
        <v>-97.022432668754689</v>
      </c>
      <c r="L1271">
        <v>12460.868914424829</v>
      </c>
      <c r="M1271">
        <v>12396.685304318249</v>
      </c>
      <c r="N1271">
        <v>12180.172025108101</v>
      </c>
      <c r="O1271">
        <v>12916.97410669849</v>
      </c>
      <c r="P1271">
        <v>474.4085042630241</v>
      </c>
      <c r="Q1271">
        <v>479.05795686534998</v>
      </c>
      <c r="R1271">
        <v>397.09830314222961</v>
      </c>
      <c r="S1271">
        <v>540.40125889080298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60.445051161537663</v>
      </c>
      <c r="AG1271">
        <v>60.122558169135807</v>
      </c>
      <c r="AH1271">
        <v>59.099233369169212</v>
      </c>
      <c r="AI1271">
        <v>62.649015379853118</v>
      </c>
      <c r="AJ1271">
        <v>0.51489374508555552</v>
      </c>
      <c r="AK1271">
        <v>0.51489467348566942</v>
      </c>
      <c r="AL1271">
        <v>0.51467180338915741</v>
      </c>
      <c r="AM1271">
        <v>0.51511451204815695</v>
      </c>
      <c r="AN1271">
        <v>0.16303438071878851</v>
      </c>
      <c r="AO1271">
        <v>0.16303438071878851</v>
      </c>
      <c r="AP1271">
        <v>0.16303438071878851</v>
      </c>
      <c r="AQ1271">
        <v>0.16303438071878851</v>
      </c>
      <c r="AR1271">
        <v>13.844282644207411</v>
      </c>
      <c r="AS1271">
        <v>13.844282644207411</v>
      </c>
      <c r="AT1271">
        <v>13.844282644207411</v>
      </c>
      <c r="AU1271">
        <v>13.844282644207411</v>
      </c>
      <c r="AV1271" t="str">
        <f>VLOOKUP(Sheet1[[#This Row],[NPDES ID2]],Combined_Sheet__Major_Only___2[[NPDES ID2]:[ECHO BFR]],3,FALSE)</f>
        <v>MD</v>
      </c>
      <c r="AW1271" t="s">
        <v>12185</v>
      </c>
      <c r="AX1271" t="str">
        <f>VLOOKUP(Sheet1[[#This Row],[NPDES ID2]],Combined_Sheet__Major_Only___2[[NPDES ID2]:[ECHO BFR]],27,FALSE)</f>
        <v>methaneBioCaptureRecover</v>
      </c>
      <c r="AY1271" t="str">
        <f>VLOOKUP(Sheet1[[#This Row],[NPDES ID2]],Combined_Sheet__Major_Only___2[[NPDES ID2]:[ECHO BFR]],28,FALSE)</f>
        <v>heatDry, highTempCompost</v>
      </c>
      <c r="AZ1271" t="str">
        <f>VLOOKUP(Sheet1[[#This Row],[NPDES ID2]],Combined_Sheet__Major_Only___2[[NPDES ID2]:[ECHO BFR]],29,FALSE)</f>
        <v>preliminaryOps, thickening</v>
      </c>
      <c r="BA1271">
        <f>VLOOKUP(Sheet1[[#This Row],[NPDES ID2]],Combined_Sheet__Major_Only___2[[NPDES ID2]:[ECHO BFR]],17,FALSE)</f>
        <v>39.295278000000003</v>
      </c>
      <c r="BB1271">
        <f>VLOOKUP(Sheet1[[#This Row],[NPDES ID2]],Combined_Sheet__Major_Only___2[[NPDES ID2]:[ECHO BFR]],18,FALSE)</f>
        <v>-76.491667000000007</v>
      </c>
      <c r="BC1271" t="str">
        <f>IF(ISNUMBER(SEARCH("aerobic",$AW1271)),"aerobic","")</f>
        <v/>
      </c>
      <c r="BD1271" t="str">
        <f>IF(ISNUMBER(SEARCH("anaer",$AW1271)),"anaer","")</f>
        <v>anaer</v>
      </c>
      <c r="BE1271" t="str">
        <f>IF(ISNUMBER(SEARCH("thickening",$AZ1271)),"thickening","")</f>
        <v>thickening</v>
      </c>
      <c r="BF1271" s="3" t="str">
        <f>IF(ISNUMBER(SEARCH("airDry",$AW1271)),"airDry","")</f>
        <v/>
      </c>
      <c r="BG1271" s="3" t="str">
        <f>IF(ISNUMBER(SEARCH("heatDry",$AY1271)),"heatDry","")</f>
        <v>heatDry</v>
      </c>
      <c r="BH1271" s="3" t="str">
        <f>IF(AND(ISNUMBER(SEARCH("aerobic",$AW1271)),ISNUMBER(SEARCH("anaer",$AW1271))),"Combined Aer and Anaer.","")</f>
        <v/>
      </c>
    </row>
    <row r="1272" spans="1:60" x14ac:dyDescent="0.25">
      <c r="A1272" s="4">
        <v>202</v>
      </c>
      <c r="B1272" t="s">
        <v>1073</v>
      </c>
      <c r="C1272">
        <v>3111</v>
      </c>
      <c r="D1272">
        <v>769.23570540346077</v>
      </c>
      <c r="E1272">
        <v>768.97986853895577</v>
      </c>
      <c r="F1272">
        <v>640.58071437962178</v>
      </c>
      <c r="G1272">
        <v>903.04195634263931</v>
      </c>
      <c r="H1272">
        <v>-123.7894396106165</v>
      </c>
      <c r="I1272">
        <v>-126.363306578102</v>
      </c>
      <c r="J1272">
        <v>-142.33307436984759</v>
      </c>
      <c r="K1272">
        <v>-101.0161100771255</v>
      </c>
      <c r="L1272">
        <v>1919.608005097761</v>
      </c>
      <c r="M1272">
        <v>1909.646325004659</v>
      </c>
      <c r="N1272">
        <v>1876.580484412794</v>
      </c>
      <c r="O1272">
        <v>1989.7031130951809</v>
      </c>
      <c r="P1272">
        <v>73.045341847220612</v>
      </c>
      <c r="Q1272">
        <v>73.738051965502393</v>
      </c>
      <c r="R1272">
        <v>61.118783187458092</v>
      </c>
      <c r="S1272">
        <v>83.210572127175709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60.474610593479582</v>
      </c>
      <c r="AG1272">
        <v>60.158958629378603</v>
      </c>
      <c r="AH1272">
        <v>59.12286646619971</v>
      </c>
      <c r="AI1272">
        <v>62.681470391429983</v>
      </c>
      <c r="AJ1272">
        <v>0.51525455504264284</v>
      </c>
      <c r="AK1272">
        <v>0.51525471237865839</v>
      </c>
      <c r="AL1272">
        <v>0.51521825659996079</v>
      </c>
      <c r="AM1272">
        <v>0.51529064642098721</v>
      </c>
      <c r="AN1272">
        <v>0.1632835455777932</v>
      </c>
      <c r="AO1272">
        <v>0.1632835455777932</v>
      </c>
      <c r="AP1272">
        <v>0.1632835455777932</v>
      </c>
      <c r="AQ1272">
        <v>0.1632835455777932</v>
      </c>
      <c r="AR1272">
        <v>13.2092629612671</v>
      </c>
      <c r="AS1272">
        <v>13.2092629612671</v>
      </c>
      <c r="AT1272">
        <v>13.2092629612671</v>
      </c>
      <c r="AU1272">
        <v>13.2092629612671</v>
      </c>
      <c r="AV1272" t="str">
        <f>VLOOKUP(Sheet1[[#This Row],[NPDES ID2]],Combined_Sheet__Major_Only___2[[NPDES ID2]:[ECHO BFR]],3,FALSE)</f>
        <v>VA</v>
      </c>
      <c r="AW1272" t="s">
        <v>12185</v>
      </c>
      <c r="AX1272" t="str">
        <f>VLOOKUP(Sheet1[[#This Row],[NPDES ID2]],Combined_Sheet__Major_Only___2[[NPDES ID2]:[ECHO BFR]],27,FALSE)</f>
        <v>methaneBioCaptureRecover</v>
      </c>
      <c r="AY1272" t="str">
        <f>VLOOKUP(Sheet1[[#This Row],[NPDES ID2]],Combined_Sheet__Major_Only___2[[NPDES ID2]:[ECHO BFR]],28,FALSE)</f>
        <v>heatDry</v>
      </c>
      <c r="AZ1272" t="str">
        <f>VLOOKUP(Sheet1[[#This Row],[NPDES ID2]],Combined_Sheet__Major_Only___2[[NPDES ID2]:[ECHO BFR]],29,FALSE)</f>
        <v>preliminaryOps, thickening, sludgeLagoon</v>
      </c>
      <c r="BA1272">
        <f>VLOOKUP(Sheet1[[#This Row],[NPDES ID2]],Combined_Sheet__Major_Only___2[[NPDES ID2]:[ECHO BFR]],17,FALSE)</f>
        <v>38.343547000000001</v>
      </c>
      <c r="BB1272">
        <f>VLOOKUP(Sheet1[[#This Row],[NPDES ID2]],Combined_Sheet__Major_Only___2[[NPDES ID2]:[ECHO BFR]],18,FALSE)</f>
        <v>-78.929860000000005</v>
      </c>
      <c r="BC1272" t="str">
        <f>IF(ISNUMBER(SEARCH("aerobic",$AW1272)),"aerobic","")</f>
        <v/>
      </c>
      <c r="BD1272" t="str">
        <f>IF(ISNUMBER(SEARCH("anaer",$AW1272)),"anaer","")</f>
        <v>anaer</v>
      </c>
      <c r="BE1272" t="str">
        <f>IF(ISNUMBER(SEARCH("thickening",$AZ1272)),"thickening","")</f>
        <v>thickening</v>
      </c>
      <c r="BF1272" s="2" t="str">
        <f>IF(ISNUMBER(SEARCH("airDry",$AW1272)),"airDry","")</f>
        <v/>
      </c>
      <c r="BG1272" s="2" t="str">
        <f>IF(ISNUMBER(SEARCH("heatDry",$AY1272)),"heatDry","")</f>
        <v>heatDry</v>
      </c>
      <c r="BH1272" s="2" t="str">
        <f>IF(AND(ISNUMBER(SEARCH("aerobic",$AW1272)),ISNUMBER(SEARCH("anaer",$AW1272))),"Combined Aer and Anaer.","")</f>
        <v/>
      </c>
    </row>
    <row r="1273" spans="1:60" x14ac:dyDescent="0.25">
      <c r="A1273" s="4">
        <v>120</v>
      </c>
      <c r="B1273" t="s">
        <v>671</v>
      </c>
      <c r="C1273">
        <v>9658</v>
      </c>
      <c r="D1273">
        <v>1959.632970924868</v>
      </c>
      <c r="E1273">
        <v>1958.6404621370459</v>
      </c>
      <c r="F1273">
        <v>1547.7491881068299</v>
      </c>
      <c r="G1273">
        <v>2351.6146322951449</v>
      </c>
      <c r="H1273">
        <v>-113.84836288031551</v>
      </c>
      <c r="I1273">
        <v>-116.34412992438099</v>
      </c>
      <c r="J1273">
        <v>-132.32047649590459</v>
      </c>
      <c r="K1273">
        <v>-90.902699750753342</v>
      </c>
      <c r="L1273">
        <v>6399.2600642904126</v>
      </c>
      <c r="M1273">
        <v>6371.9227260617954</v>
      </c>
      <c r="N1273">
        <v>6280.5684353063443</v>
      </c>
      <c r="O1273">
        <v>6592.4103164519793</v>
      </c>
      <c r="P1273">
        <v>225.8124545876147</v>
      </c>
      <c r="Q1273">
        <v>228.70095787009191</v>
      </c>
      <c r="R1273">
        <v>186.8335993862361</v>
      </c>
      <c r="S1273">
        <v>257.85079099085073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64.947751062329601</v>
      </c>
      <c r="AG1273">
        <v>64.664867632335088</v>
      </c>
      <c r="AH1273">
        <v>63.754407118937017</v>
      </c>
      <c r="AI1273">
        <v>66.903970851666827</v>
      </c>
      <c r="AJ1273">
        <v>0.56988539239933811</v>
      </c>
      <c r="AK1273">
        <v>0.56988586866107649</v>
      </c>
      <c r="AL1273">
        <v>0.56977417222891324</v>
      </c>
      <c r="AM1273">
        <v>0.56999599393978584</v>
      </c>
      <c r="AN1273">
        <v>0.16348659975561561</v>
      </c>
      <c r="AO1273">
        <v>0.16348659975561561</v>
      </c>
      <c r="AP1273">
        <v>0.16348659975561561</v>
      </c>
      <c r="AQ1273">
        <v>0.16348659975561561</v>
      </c>
      <c r="AR1273">
        <v>14.37979311779864</v>
      </c>
      <c r="AS1273">
        <v>14.379793117798631</v>
      </c>
      <c r="AT1273">
        <v>14.379793117798631</v>
      </c>
      <c r="AU1273">
        <v>14.379793117798631</v>
      </c>
      <c r="AV1273" t="str">
        <f>VLOOKUP(Sheet1[[#This Row],[NPDES ID2]],Combined_Sheet__Major_Only___2[[NPDES ID2]:[ECHO BFR]],3,FALSE)</f>
        <v>KY</v>
      </c>
      <c r="AW1273" t="s">
        <v>12185</v>
      </c>
      <c r="AX1273" t="str">
        <f>VLOOKUP(Sheet1[[#This Row],[NPDES ID2]],Combined_Sheet__Major_Only___2[[NPDES ID2]:[ECHO BFR]],27,FALSE)</f>
        <v>methaneBioCaptureRecover</v>
      </c>
      <c r="AY1273" t="str">
        <f>VLOOKUP(Sheet1[[#This Row],[NPDES ID2]],Combined_Sheet__Major_Only___2[[NPDES ID2]:[ECHO BFR]],28,FALSE)</f>
        <v>heatDry</v>
      </c>
      <c r="AZ1273" t="str">
        <f>VLOOKUP(Sheet1[[#This Row],[NPDES ID2]],Combined_Sheet__Major_Only___2[[NPDES ID2]:[ECHO BFR]],29,FALSE)</f>
        <v>preliminaryOps, thickening</v>
      </c>
      <c r="BA1273">
        <f>VLOOKUP(Sheet1[[#This Row],[NPDES ID2]],Combined_Sheet__Major_Only___2[[NPDES ID2]:[ECHO BFR]],17,FALSE)</f>
        <v>38.232528000000002</v>
      </c>
      <c r="BB1273">
        <f>VLOOKUP(Sheet1[[#This Row],[NPDES ID2]],Combined_Sheet__Major_Only___2[[NPDES ID2]:[ECHO BFR]],18,FALSE)</f>
        <v>-85.829483999999994</v>
      </c>
      <c r="BC1273" t="str">
        <f>IF(ISNUMBER(SEARCH("aerobic",$AW1273)),"aerobic","")</f>
        <v/>
      </c>
      <c r="BD1273" t="str">
        <f>IF(ISNUMBER(SEARCH("anaer",$AW1273)),"anaer","")</f>
        <v>anaer</v>
      </c>
      <c r="BE1273" t="str">
        <f>IF(ISNUMBER(SEARCH("thickening",$AZ1273)),"thickening","")</f>
        <v>thickening</v>
      </c>
      <c r="BF1273" s="2" t="str">
        <f>IF(ISNUMBER(SEARCH("airDry",$AW1273)),"airDry","")</f>
        <v/>
      </c>
      <c r="BG1273" s="2" t="str">
        <f>IF(ISNUMBER(SEARCH("heatDry",$AY1273)),"heatDry","")</f>
        <v>heatDry</v>
      </c>
      <c r="BH1273" s="2" t="str">
        <f>IF(AND(ISNUMBER(SEARCH("aerobic",$AW1273)),ISNUMBER(SEARCH("anaer",$AW1273))),"Combined Aer and Anaer.","")</f>
        <v/>
      </c>
    </row>
    <row r="1274" spans="1:60" x14ac:dyDescent="0.25">
      <c r="A1274" s="4">
        <v>699</v>
      </c>
      <c r="B1274" t="s">
        <v>3452</v>
      </c>
      <c r="C1274">
        <v>5857</v>
      </c>
      <c r="D1274">
        <v>1275.4597449914529</v>
      </c>
      <c r="E1274">
        <v>1272.976908054942</v>
      </c>
      <c r="F1274">
        <v>1019.388763621881</v>
      </c>
      <c r="G1274">
        <v>1518.501151635053</v>
      </c>
      <c r="H1274">
        <v>-118.6368384581815</v>
      </c>
      <c r="I1274">
        <v>-121.15897993407469</v>
      </c>
      <c r="J1274">
        <v>-136.57045133646869</v>
      </c>
      <c r="K1274">
        <v>-95.921912018705314</v>
      </c>
      <c r="L1274">
        <v>3748.8859105944839</v>
      </c>
      <c r="M1274">
        <v>3731.2274813620738</v>
      </c>
      <c r="N1274">
        <v>3672.4465828629641</v>
      </c>
      <c r="O1274">
        <v>3873.3548640726208</v>
      </c>
      <c r="P1274">
        <v>137.23176947443221</v>
      </c>
      <c r="Q1274">
        <v>138.5783733369297</v>
      </c>
      <c r="R1274">
        <v>114.276509926069</v>
      </c>
      <c r="S1274">
        <v>156.52782329105199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62.735706656990921</v>
      </c>
      <c r="AG1274">
        <v>62.436813333663792</v>
      </c>
      <c r="AH1274">
        <v>61.463567921252682</v>
      </c>
      <c r="AI1274">
        <v>64.816056780191516</v>
      </c>
      <c r="AJ1274">
        <v>0.54285934001959857</v>
      </c>
      <c r="AK1274">
        <v>0.54285963526590875</v>
      </c>
      <c r="AL1274">
        <v>0.54279085527923721</v>
      </c>
      <c r="AM1274">
        <v>0.54292743844133173</v>
      </c>
      <c r="AN1274">
        <v>0.163583409782006</v>
      </c>
      <c r="AO1274">
        <v>0.163583409782006</v>
      </c>
      <c r="AP1274">
        <v>0.163583409782006</v>
      </c>
      <c r="AQ1274">
        <v>0.163583409782006</v>
      </c>
      <c r="AR1274">
        <v>13.74027579424685</v>
      </c>
      <c r="AS1274">
        <v>13.74027579424685</v>
      </c>
      <c r="AT1274">
        <v>13.74027579424685</v>
      </c>
      <c r="AU1274">
        <v>13.74027579424685</v>
      </c>
      <c r="AV1274" t="str">
        <f>VLOOKUP(Sheet1[[#This Row],[NPDES ID2]],Combined_Sheet__Major_Only___2[[NPDES ID2]:[ECHO BFR]],3,FALSE)</f>
        <v>VA</v>
      </c>
      <c r="AW1274" t="s">
        <v>12188</v>
      </c>
      <c r="AX1274" t="str">
        <f>VLOOKUP(Sheet1[[#This Row],[NPDES ID2]],Combined_Sheet__Major_Only___2[[NPDES ID2]:[ECHO BFR]],27,FALSE)</f>
        <v>methaneBioCaptureRecover</v>
      </c>
      <c r="AY1274" t="str">
        <f>VLOOKUP(Sheet1[[#This Row],[NPDES ID2]],Combined_Sheet__Major_Only___2[[NPDES ID2]:[ECHO BFR]],28,FALSE)</f>
        <v>heatDry</v>
      </c>
      <c r="AZ1274" t="str">
        <f>VLOOKUP(Sheet1[[#This Row],[NPDES ID2]],Combined_Sheet__Major_Only___2[[NPDES ID2]:[ECHO BFR]],29,FALSE)</f>
        <v>preliminaryOps, thickening</v>
      </c>
      <c r="BA1274">
        <f>VLOOKUP(Sheet1[[#This Row],[NPDES ID2]],Combined_Sheet__Major_Only___2[[NPDES ID2]:[ECHO BFR]],17,FALSE)</f>
        <v>38.811419999999998</v>
      </c>
      <c r="BB1274">
        <f>VLOOKUP(Sheet1[[#This Row],[NPDES ID2]],Combined_Sheet__Major_Only___2[[NPDES ID2]:[ECHO BFR]],18,FALSE)</f>
        <v>-77.455079999999995</v>
      </c>
      <c r="BC1274" t="str">
        <f>IF(ISNUMBER(SEARCH("aerobic",$AW1274)),"aerobic","")</f>
        <v/>
      </c>
      <c r="BD1274" t="str">
        <f>IF(ISNUMBER(SEARCH("anaer",$AW1274)),"anaer","")</f>
        <v>anaer</v>
      </c>
      <c r="BE1274" t="str">
        <f>IF(ISNUMBER(SEARCH("thickening",$AZ1274)),"thickening","")</f>
        <v>thickening</v>
      </c>
      <c r="BF1274" s="3" t="str">
        <f>IF(ISNUMBER(SEARCH("airDry",$AW1274)),"airDry","")</f>
        <v/>
      </c>
      <c r="BG1274" s="3" t="str">
        <f>IF(ISNUMBER(SEARCH("heatDry",$AY1274)),"heatDry","")</f>
        <v>heatDry</v>
      </c>
      <c r="BH1274" s="3" t="str">
        <f>IF(AND(ISNUMBER(SEARCH("aerobic",$AW1274)),ISNUMBER(SEARCH("anaer",$AW1274))),"Combined Aer and Anaer.","")</f>
        <v/>
      </c>
    </row>
    <row r="1275" spans="1:60" x14ac:dyDescent="0.25">
      <c r="A1275" s="4">
        <v>288</v>
      </c>
      <c r="B1275" t="s">
        <v>1472</v>
      </c>
      <c r="C1275">
        <v>1442.66</v>
      </c>
      <c r="D1275">
        <v>454.54460425246401</v>
      </c>
      <c r="E1275">
        <v>453.71628152610123</v>
      </c>
      <c r="F1275">
        <v>387.70975411686089</v>
      </c>
      <c r="G1275">
        <v>532.51474547325188</v>
      </c>
      <c r="H1275">
        <v>-121.98038074702539</v>
      </c>
      <c r="I1275">
        <v>-124.4391888748663</v>
      </c>
      <c r="J1275">
        <v>-140.35255490958889</v>
      </c>
      <c r="K1275">
        <v>-98.866509924869263</v>
      </c>
      <c r="L1275">
        <v>904.30841625506082</v>
      </c>
      <c r="M1275">
        <v>899.79601004128722</v>
      </c>
      <c r="N1275">
        <v>884.84302460105562</v>
      </c>
      <c r="O1275">
        <v>936.02748419090335</v>
      </c>
      <c r="P1275">
        <v>33.845627106059119</v>
      </c>
      <c r="Q1275">
        <v>34.112278050526072</v>
      </c>
      <c r="R1275">
        <v>28.260712943199401</v>
      </c>
      <c r="S1275">
        <v>38.576228853299973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61.431967652160978</v>
      </c>
      <c r="AG1275">
        <v>61.12458103459052</v>
      </c>
      <c r="AH1275">
        <v>60.111391882488533</v>
      </c>
      <c r="AI1275">
        <v>63.586079284641919</v>
      </c>
      <c r="AJ1275">
        <v>0.52693989933371566</v>
      </c>
      <c r="AK1275">
        <v>0.52693997322364472</v>
      </c>
      <c r="AL1275">
        <v>0.52692291530089486</v>
      </c>
      <c r="AM1275">
        <v>0.52695678574080673</v>
      </c>
      <c r="AN1275">
        <v>0.16387623921771419</v>
      </c>
      <c r="AO1275">
        <v>0.16387623921771419</v>
      </c>
      <c r="AP1275">
        <v>0.16387623921771419</v>
      </c>
      <c r="AQ1275">
        <v>0.16387623921771419</v>
      </c>
      <c r="AR1275">
        <v>13.35484429580103</v>
      </c>
      <c r="AS1275">
        <v>13.35484429580103</v>
      </c>
      <c r="AT1275">
        <v>13.35484429580103</v>
      </c>
      <c r="AU1275">
        <v>13.35484429580103</v>
      </c>
      <c r="AV1275" t="str">
        <f>VLOOKUP(Sheet1[[#This Row],[NPDES ID2]],Combined_Sheet__Major_Only___2[[NPDES ID2]:[ECHO BFR]],3,FALSE)</f>
        <v>MO</v>
      </c>
      <c r="AW1275" t="s">
        <v>12185</v>
      </c>
      <c r="AX1275" t="str">
        <f>VLOOKUP(Sheet1[[#This Row],[NPDES ID2]],Combined_Sheet__Major_Only___2[[NPDES ID2]:[ECHO BFR]],27,FALSE)</f>
        <v>-</v>
      </c>
      <c r="AY1275" t="str">
        <f>VLOOKUP(Sheet1[[#This Row],[NPDES ID2]],Combined_Sheet__Major_Only___2[[NPDES ID2]:[ECHO BFR]],28,FALSE)</f>
        <v>heatDry</v>
      </c>
      <c r="AZ1275" t="str">
        <f>VLOOKUP(Sheet1[[#This Row],[NPDES ID2]],Combined_Sheet__Major_Only___2[[NPDES ID2]:[ECHO BFR]],29,FALSE)</f>
        <v>thickening, preliminaryOps</v>
      </c>
      <c r="BA1275">
        <f>VLOOKUP(Sheet1[[#This Row],[NPDES ID2]],Combined_Sheet__Major_Only___2[[NPDES ID2]:[ECHO BFR]],17,FALSE)</f>
        <v>39.730773999999997</v>
      </c>
      <c r="BB1275">
        <f>VLOOKUP(Sheet1[[#This Row],[NPDES ID2]],Combined_Sheet__Major_Only___2[[NPDES ID2]:[ECHO BFR]],18,FALSE)</f>
        <v>-94.869800999999995</v>
      </c>
      <c r="BC1275" t="str">
        <f>IF(ISNUMBER(SEARCH("aerobic",$AW1275)),"aerobic","")</f>
        <v/>
      </c>
      <c r="BD1275" t="str">
        <f>IF(ISNUMBER(SEARCH("anaer",$AW1275)),"anaer","")</f>
        <v>anaer</v>
      </c>
      <c r="BE1275" t="str">
        <f>IF(ISNUMBER(SEARCH("thickening",$AZ1275)),"thickening","")</f>
        <v>thickening</v>
      </c>
      <c r="BF1275" s="2" t="str">
        <f>IF(ISNUMBER(SEARCH("airDry",$AW1275)),"airDry","")</f>
        <v/>
      </c>
      <c r="BG1275" s="2" t="str">
        <f>IF(ISNUMBER(SEARCH("heatDry",$AY1275)),"heatDry","")</f>
        <v>heatDry</v>
      </c>
      <c r="BH1275" s="2" t="str">
        <f>IF(AND(ISNUMBER(SEARCH("aerobic",$AW1275)),ISNUMBER(SEARCH("anaer",$AW1275))),"Combined Aer and Anaer.","")</f>
        <v/>
      </c>
    </row>
    <row r="1276" spans="1:60" x14ac:dyDescent="0.25">
      <c r="A1276" s="4">
        <v>590</v>
      </c>
      <c r="B1276" t="s">
        <v>2892</v>
      </c>
      <c r="C1276">
        <v>68.58</v>
      </c>
      <c r="D1276">
        <v>1615.310215153371</v>
      </c>
      <c r="E1276">
        <v>1615.0193453453071</v>
      </c>
      <c r="F1276">
        <v>1128.5035379977689</v>
      </c>
      <c r="G1276">
        <v>2133.162787693665</v>
      </c>
      <c r="H1276">
        <v>-123.9491349699706</v>
      </c>
      <c r="I1276">
        <v>-126.41296965113141</v>
      </c>
      <c r="J1276">
        <v>-142.57409686608929</v>
      </c>
      <c r="K1276">
        <v>-100.74453639831179</v>
      </c>
      <c r="L1276">
        <v>42.42023725373145</v>
      </c>
      <c r="M1276">
        <v>42.20105203561431</v>
      </c>
      <c r="N1276">
        <v>41.475752402104781</v>
      </c>
      <c r="O1276">
        <v>43.959632444275783</v>
      </c>
      <c r="P1276">
        <v>1.6101563403842569</v>
      </c>
      <c r="Q1276">
        <v>1.6249627338784149</v>
      </c>
      <c r="R1276">
        <v>1.346763814522258</v>
      </c>
      <c r="S1276">
        <v>1.8338919629777091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60.618114332774702</v>
      </c>
      <c r="AG1276">
        <v>60.304861808594282</v>
      </c>
      <c r="AH1276">
        <v>59.268535213499732</v>
      </c>
      <c r="AI1276">
        <v>62.817865686395507</v>
      </c>
      <c r="AJ1276">
        <v>0.51700589782727291</v>
      </c>
      <c r="AK1276">
        <v>0.51700590121402445</v>
      </c>
      <c r="AL1276">
        <v>0.51700512166367041</v>
      </c>
      <c r="AM1276">
        <v>0.51700666950221308</v>
      </c>
      <c r="AN1276">
        <v>0.1651062905272058</v>
      </c>
      <c r="AO1276">
        <v>0.16510629052720571</v>
      </c>
      <c r="AP1276">
        <v>0.16510629052720571</v>
      </c>
      <c r="AQ1276">
        <v>0.16510629052720571</v>
      </c>
      <c r="AR1276">
        <v>13.5718988881363</v>
      </c>
      <c r="AS1276">
        <v>13.57189888813631</v>
      </c>
      <c r="AT1276">
        <v>13.57189888813631</v>
      </c>
      <c r="AU1276">
        <v>13.57189888813631</v>
      </c>
      <c r="AV1276" t="str">
        <f>VLOOKUP(Sheet1[[#This Row],[NPDES ID2]],Combined_Sheet__Major_Only___2[[NPDES ID2]:[ECHO BFR]],3,FALSE)</f>
        <v>PA</v>
      </c>
      <c r="AW1276" t="s">
        <v>12185</v>
      </c>
      <c r="AX1276" t="str">
        <f>VLOOKUP(Sheet1[[#This Row],[NPDES ID2]],Combined_Sheet__Major_Only___2[[NPDES ID2]:[ECHO BFR]],27,FALSE)</f>
        <v>other</v>
      </c>
      <c r="AY1276" t="str">
        <f>VLOOKUP(Sheet1[[#This Row],[NPDES ID2]],Combined_Sheet__Major_Only___2[[NPDES ID2]:[ECHO BFR]],28,FALSE)</f>
        <v>heatDry</v>
      </c>
      <c r="AZ1276" t="str">
        <f>VLOOKUP(Sheet1[[#This Row],[NPDES ID2]],Combined_Sheet__Major_Only___2[[NPDES ID2]:[ECHO BFR]],29,FALSE)</f>
        <v>thickening</v>
      </c>
      <c r="BA1276">
        <f>VLOOKUP(Sheet1[[#This Row],[NPDES ID2]],Combined_Sheet__Major_Only___2[[NPDES ID2]:[ECHO BFR]],17,FALSE)</f>
        <v>40.814452000000003</v>
      </c>
      <c r="BB1276">
        <f>VLOOKUP(Sheet1[[#This Row],[NPDES ID2]],Combined_Sheet__Major_Only___2[[NPDES ID2]:[ECHO BFR]],18,FALSE)</f>
        <v>-76.584096000000002</v>
      </c>
      <c r="BC1276" t="str">
        <f>IF(ISNUMBER(SEARCH("aerobic",$AW1276)),"aerobic","")</f>
        <v/>
      </c>
      <c r="BD1276" t="str">
        <f>IF(ISNUMBER(SEARCH("anaer",$AW1276)),"anaer","")</f>
        <v>anaer</v>
      </c>
      <c r="BE1276" t="str">
        <f>IF(ISNUMBER(SEARCH("thickening",$AZ1276)),"thickening","")</f>
        <v>thickening</v>
      </c>
      <c r="BF1276" s="2" t="str">
        <f>IF(ISNUMBER(SEARCH("airDry",$AW1276)),"airDry","")</f>
        <v/>
      </c>
      <c r="BG1276" s="2" t="str">
        <f>IF(ISNUMBER(SEARCH("heatDry",$AY1276)),"heatDry","")</f>
        <v>heatDry</v>
      </c>
      <c r="BH1276" s="2" t="str">
        <f>IF(AND(ISNUMBER(SEARCH("aerobic",$AW1276)),ISNUMBER(SEARCH("anaer",$AW1276))),"Combined Aer and Anaer.","")</f>
        <v/>
      </c>
    </row>
    <row r="1277" spans="1:60" x14ac:dyDescent="0.25">
      <c r="A1277" s="4">
        <v>1950</v>
      </c>
      <c r="B1277" t="s">
        <v>9193</v>
      </c>
      <c r="C1277">
        <v>2400.6999999999998</v>
      </c>
      <c r="D1277">
        <v>556.86786561232077</v>
      </c>
      <c r="E1277">
        <v>558.40325035946307</v>
      </c>
      <c r="F1277">
        <v>474.80215203828988</v>
      </c>
      <c r="G1277">
        <v>647.48097189923851</v>
      </c>
      <c r="H1277">
        <v>-108.2440764564292</v>
      </c>
      <c r="I1277">
        <v>-110.78767073710461</v>
      </c>
      <c r="J1277">
        <v>-127.0799763876489</v>
      </c>
      <c r="K1277">
        <v>-84.443139381719973</v>
      </c>
      <c r="L1277">
        <v>1680.116287736872</v>
      </c>
      <c r="M1277">
        <v>1673.998305284631</v>
      </c>
      <c r="N1277">
        <v>1653.708154304757</v>
      </c>
      <c r="O1277">
        <v>1723.142961225278</v>
      </c>
      <c r="P1277">
        <v>55.947909499790342</v>
      </c>
      <c r="Q1277">
        <v>56.821600806523698</v>
      </c>
      <c r="R1277">
        <v>45.484051158121623</v>
      </c>
      <c r="S1277">
        <v>64.716699104744109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68.587883579997438</v>
      </c>
      <c r="AG1277">
        <v>68.336933004261397</v>
      </c>
      <c r="AH1277">
        <v>67.512304742034161</v>
      </c>
      <c r="AI1277">
        <v>70.343474188384207</v>
      </c>
      <c r="AJ1277">
        <v>0.61439897551164879</v>
      </c>
      <c r="AK1277">
        <v>0.61439908402053833</v>
      </c>
      <c r="AL1277">
        <v>0.61437401388765389</v>
      </c>
      <c r="AM1277">
        <v>0.61442379389307178</v>
      </c>
      <c r="AN1277">
        <v>0.16554101362516141</v>
      </c>
      <c r="AO1277">
        <v>0.16554101362516141</v>
      </c>
      <c r="AP1277">
        <v>0.16554101362516141</v>
      </c>
      <c r="AQ1277">
        <v>0.16554101362516141</v>
      </c>
      <c r="AR1277">
        <v>15.95642893007626</v>
      </c>
      <c r="AS1277">
        <v>15.95642893007626</v>
      </c>
      <c r="AT1277">
        <v>15.95642893007626</v>
      </c>
      <c r="AU1277">
        <v>15.95642893007626</v>
      </c>
      <c r="AV1277" t="str">
        <f>VLOOKUP(Sheet1[[#This Row],[NPDES ID2]],Combined_Sheet__Major_Only___2[[NPDES ID2]:[ECHO BFR]],3,FALSE)</f>
        <v>NJ</v>
      </c>
      <c r="AW1277" t="s">
        <v>12185</v>
      </c>
      <c r="AX1277" t="str">
        <f>VLOOKUP(Sheet1[[#This Row],[NPDES ID2]],Combined_Sheet__Major_Only___2[[NPDES ID2]:[ECHO BFR]],27,FALSE)</f>
        <v>methaneBioCaptureRecover</v>
      </c>
      <c r="AY1277" t="str">
        <f>VLOOKUP(Sheet1[[#This Row],[NPDES ID2]],Combined_Sheet__Major_Only___2[[NPDES ID2]:[ECHO BFR]],28,FALSE)</f>
        <v>heatDry</v>
      </c>
      <c r="AZ1277" t="str">
        <f>VLOOKUP(Sheet1[[#This Row],[NPDES ID2]],Combined_Sheet__Major_Only___2[[NPDES ID2]:[ECHO BFR]],29,FALSE)</f>
        <v>thickening, preliminaryOps</v>
      </c>
      <c r="BA1277">
        <f>VLOOKUP(Sheet1[[#This Row],[NPDES ID2]],Combined_Sheet__Major_Only___2[[NPDES ID2]:[ECHO BFR]],17,FALSE)</f>
        <v>40.600268</v>
      </c>
      <c r="BB1277">
        <f>VLOOKUP(Sheet1[[#This Row],[NPDES ID2]],Combined_Sheet__Major_Only___2[[NPDES ID2]:[ECHO BFR]],18,FALSE)</f>
        <v>-74.259033000000002</v>
      </c>
      <c r="BC1277" t="str">
        <f>IF(ISNUMBER(SEARCH("aerobic",$AW1277)),"aerobic","")</f>
        <v/>
      </c>
      <c r="BD1277" t="str">
        <f>IF(ISNUMBER(SEARCH("anaer",$AW1277)),"anaer","")</f>
        <v>anaer</v>
      </c>
      <c r="BE1277" t="str">
        <f>IF(ISNUMBER(SEARCH("thickening",$AZ1277)),"thickening","")</f>
        <v>thickening</v>
      </c>
      <c r="BF1277" s="2" t="str">
        <f>IF(ISNUMBER(SEARCH("airDry",$AW1277)),"airDry","")</f>
        <v/>
      </c>
      <c r="BG1277" s="2" t="str">
        <f>IF(ISNUMBER(SEARCH("heatDry",$AY1277)),"heatDry","")</f>
        <v>heatDry</v>
      </c>
      <c r="BH1277" s="2" t="str">
        <f>IF(AND(ISNUMBER(SEARCH("aerobic",$AW1277)),ISNUMBER(SEARCH("anaer",$AW1277))),"Combined Aer and Anaer.","")</f>
        <v/>
      </c>
    </row>
    <row r="1278" spans="1:60" x14ac:dyDescent="0.25">
      <c r="A1278" s="4">
        <v>146</v>
      </c>
      <c r="B1278" t="s">
        <v>804</v>
      </c>
      <c r="C1278">
        <v>6539.04</v>
      </c>
      <c r="D1278">
        <v>1413.8402286711439</v>
      </c>
      <c r="E1278">
        <v>1411.8140931123901</v>
      </c>
      <c r="F1278">
        <v>1128.442447766656</v>
      </c>
      <c r="G1278">
        <v>1686.842476630597</v>
      </c>
      <c r="H1278">
        <v>-118.77822008289139</v>
      </c>
      <c r="I1278">
        <v>-121.13459020357369</v>
      </c>
      <c r="J1278">
        <v>-136.7310231913855</v>
      </c>
      <c r="K1278">
        <v>-95.978333435440518</v>
      </c>
      <c r="L1278">
        <v>4174.2450699686879</v>
      </c>
      <c r="M1278">
        <v>4154.457837295422</v>
      </c>
      <c r="N1278">
        <v>4088.502923759017</v>
      </c>
      <c r="O1278">
        <v>4313.8325749799551</v>
      </c>
      <c r="P1278">
        <v>153.23044546331371</v>
      </c>
      <c r="Q1278">
        <v>154.68794313480339</v>
      </c>
      <c r="R1278">
        <v>127.64768865856119</v>
      </c>
      <c r="S1278">
        <v>174.80618250085141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62.569943790334698</v>
      </c>
      <c r="AG1278">
        <v>62.2691954179652</v>
      </c>
      <c r="AH1278">
        <v>61.293318870611941</v>
      </c>
      <c r="AI1278">
        <v>64.659141812658163</v>
      </c>
      <c r="AJ1278">
        <v>0.5408348765481058</v>
      </c>
      <c r="AK1278">
        <v>0.54083523650815035</v>
      </c>
      <c r="AL1278">
        <v>0.54075114725401896</v>
      </c>
      <c r="AM1278">
        <v>0.54091813626764185</v>
      </c>
      <c r="AN1278">
        <v>0.16755480442048731</v>
      </c>
      <c r="AO1278">
        <v>0.16755480442048731</v>
      </c>
      <c r="AP1278">
        <v>0.16755480442048731</v>
      </c>
      <c r="AQ1278">
        <v>0.16755480442048731</v>
      </c>
      <c r="AR1278">
        <v>12.71791042600452</v>
      </c>
      <c r="AS1278">
        <v>12.717910426004529</v>
      </c>
      <c r="AT1278">
        <v>12.717910426004529</v>
      </c>
      <c r="AU1278">
        <v>12.717910426004529</v>
      </c>
      <c r="AV1278" t="str">
        <f>VLOOKUP(Sheet1[[#This Row],[NPDES ID2]],Combined_Sheet__Major_Only___2[[NPDES ID2]:[ECHO BFR]],3,FALSE)</f>
        <v>MA</v>
      </c>
      <c r="AW1278" t="s">
        <v>12185</v>
      </c>
      <c r="AX1278" t="str">
        <f>VLOOKUP(Sheet1[[#This Row],[NPDES ID2]],Combined_Sheet__Major_Only___2[[NPDES ID2]:[ECHO BFR]],27,FALSE)</f>
        <v>methaneBioCaptureRecover</v>
      </c>
      <c r="AY1278" t="str">
        <f>VLOOKUP(Sheet1[[#This Row],[NPDES ID2]],Combined_Sheet__Major_Only___2[[NPDES ID2]:[ECHO BFR]],28,FALSE)</f>
        <v>heatDry</v>
      </c>
      <c r="AZ1278" t="str">
        <f>VLOOKUP(Sheet1[[#This Row],[NPDES ID2]],Combined_Sheet__Major_Only___2[[NPDES ID2]:[ECHO BFR]],29,FALSE)</f>
        <v>thickening, preliminaryOps</v>
      </c>
      <c r="BA1278">
        <f>VLOOKUP(Sheet1[[#This Row],[NPDES ID2]],Combined_Sheet__Major_Only___2[[NPDES ID2]:[ECHO BFR]],17,FALSE)</f>
        <v>42.714542999999999</v>
      </c>
      <c r="BB1278">
        <f>VLOOKUP(Sheet1[[#This Row],[NPDES ID2]],Combined_Sheet__Major_Only___2[[NPDES ID2]:[ECHO BFR]],18,FALSE)</f>
        <v>-71.128793000000002</v>
      </c>
      <c r="BC1278" t="str">
        <f>IF(ISNUMBER(SEARCH("aerobic",$AW1278)),"aerobic","")</f>
        <v/>
      </c>
      <c r="BD1278" t="str">
        <f>IF(ISNUMBER(SEARCH("anaer",$AW1278)),"anaer","")</f>
        <v>anaer</v>
      </c>
      <c r="BE1278" t="str">
        <f>IF(ISNUMBER(SEARCH("thickening",$AZ1278)),"thickening","")</f>
        <v>thickening</v>
      </c>
      <c r="BF1278" s="2" t="str">
        <f>IF(ISNUMBER(SEARCH("airDry",$AW1278)),"airDry","")</f>
        <v/>
      </c>
      <c r="BG1278" s="2" t="str">
        <f>IF(ISNUMBER(SEARCH("heatDry",$AY1278)),"heatDry","")</f>
        <v>heatDry</v>
      </c>
      <c r="BH1278" s="2" t="str">
        <f>IF(AND(ISNUMBER(SEARCH("aerobic",$AW1278)),ISNUMBER(SEARCH("anaer",$AW1278))),"Combined Aer and Anaer.","")</f>
        <v/>
      </c>
    </row>
    <row r="1279" spans="1:60" x14ac:dyDescent="0.25">
      <c r="A1279" s="4">
        <v>1979</v>
      </c>
      <c r="B1279" t="s">
        <v>9324</v>
      </c>
      <c r="C1279">
        <v>1917</v>
      </c>
      <c r="D1279">
        <v>493.92373521905188</v>
      </c>
      <c r="E1279">
        <v>495.99543286782148</v>
      </c>
      <c r="F1279">
        <v>421.55473939852271</v>
      </c>
      <c r="G1279">
        <v>571.79308584164994</v>
      </c>
      <c r="H1279">
        <v>-112.1654405698621</v>
      </c>
      <c r="I1279">
        <v>-114.6984197833082</v>
      </c>
      <c r="J1279">
        <v>-130.60675338154931</v>
      </c>
      <c r="K1279">
        <v>-88.551891092658465</v>
      </c>
      <c r="L1279">
        <v>1298.5746805592371</v>
      </c>
      <c r="M1279">
        <v>1293.347403520002</v>
      </c>
      <c r="N1279">
        <v>1276.0176058036359</v>
      </c>
      <c r="O1279">
        <v>1335.3289927572071</v>
      </c>
      <c r="P1279">
        <v>44.768784630741422</v>
      </c>
      <c r="Q1279">
        <v>45.367398518387198</v>
      </c>
      <c r="R1279">
        <v>36.783573484098213</v>
      </c>
      <c r="S1279">
        <v>51.378181739029543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66.387881124213493</v>
      </c>
      <c r="AG1279">
        <v>66.119602147629166</v>
      </c>
      <c r="AH1279">
        <v>65.236848079233113</v>
      </c>
      <c r="AI1279">
        <v>68.266108700723876</v>
      </c>
      <c r="AJ1279">
        <v>0.58749048505975798</v>
      </c>
      <c r="AK1279">
        <v>0.5874905786091541</v>
      </c>
      <c r="AL1279">
        <v>0.58746897308192969</v>
      </c>
      <c r="AM1279">
        <v>0.58751187349242939</v>
      </c>
      <c r="AN1279">
        <v>0.16823758263370539</v>
      </c>
      <c r="AO1279">
        <v>0.16823758263370539</v>
      </c>
      <c r="AP1279">
        <v>0.16823758263370539</v>
      </c>
      <c r="AQ1279">
        <v>0.16823758263370539</v>
      </c>
      <c r="AR1279">
        <v>14.913020879885639</v>
      </c>
      <c r="AS1279">
        <v>14.91302087988565</v>
      </c>
      <c r="AT1279">
        <v>14.91302087988565</v>
      </c>
      <c r="AU1279">
        <v>14.91302087988565</v>
      </c>
      <c r="AV1279" t="str">
        <f>VLOOKUP(Sheet1[[#This Row],[NPDES ID2]],Combined_Sheet__Major_Only___2[[NPDES ID2]:[ECHO BFR]],3,FALSE)</f>
        <v>PA</v>
      </c>
      <c r="AW1279" t="s">
        <v>12185</v>
      </c>
      <c r="AX1279" t="str">
        <f>VLOOKUP(Sheet1[[#This Row],[NPDES ID2]],Combined_Sheet__Major_Only___2[[NPDES ID2]:[ECHO BFR]],27,FALSE)</f>
        <v>tempSludgeStore</v>
      </c>
      <c r="AY1279" t="str">
        <f>VLOOKUP(Sheet1[[#This Row],[NPDES ID2]],Combined_Sheet__Major_Only___2[[NPDES ID2]:[ECHO BFR]],28,FALSE)</f>
        <v>heatDry</v>
      </c>
      <c r="AZ1279" t="str">
        <f>VLOOKUP(Sheet1[[#This Row],[NPDES ID2]],Combined_Sheet__Major_Only___2[[NPDES ID2]:[ECHO BFR]],29,FALSE)</f>
        <v>thickening, preliminaryOps</v>
      </c>
      <c r="BA1279">
        <f>VLOOKUP(Sheet1[[#This Row],[NPDES ID2]],Combined_Sheet__Major_Only___2[[NPDES ID2]:[ECHO BFR]],17,FALSE)</f>
        <v>39.984499999999997</v>
      </c>
      <c r="BB1279">
        <f>VLOOKUP(Sheet1[[#This Row],[NPDES ID2]],Combined_Sheet__Major_Only___2[[NPDES ID2]:[ECHO BFR]],18,FALSE)</f>
        <v>-76.458619999999996</v>
      </c>
      <c r="BC1279" t="str">
        <f>IF(ISNUMBER(SEARCH("aerobic",$AW1279)),"aerobic","")</f>
        <v/>
      </c>
      <c r="BD1279" t="str">
        <f>IF(ISNUMBER(SEARCH("anaer",$AW1279)),"anaer","")</f>
        <v>anaer</v>
      </c>
      <c r="BE1279" t="str">
        <f>IF(ISNUMBER(SEARCH("thickening",$AZ1279)),"thickening","")</f>
        <v>thickening</v>
      </c>
      <c r="BF1279" s="3" t="str">
        <f>IF(ISNUMBER(SEARCH("airDry",$AW1279)),"airDry","")</f>
        <v/>
      </c>
      <c r="BG1279" s="3" t="str">
        <f>IF(ISNUMBER(SEARCH("heatDry",$AY1279)),"heatDry","")</f>
        <v>heatDry</v>
      </c>
      <c r="BH1279" s="3" t="str">
        <f>IF(AND(ISNUMBER(SEARCH("aerobic",$AW1279)),ISNUMBER(SEARCH("anaer",$AW1279))),"Combined Aer and Anaer.","")</f>
        <v/>
      </c>
    </row>
    <row r="1280" spans="1:60" x14ac:dyDescent="0.25">
      <c r="A1280" s="4">
        <v>1924</v>
      </c>
      <c r="B1280" t="s">
        <v>9077</v>
      </c>
      <c r="C1280">
        <v>3048.8</v>
      </c>
      <c r="D1280">
        <v>698.44262542846661</v>
      </c>
      <c r="E1280">
        <v>698.1188168801018</v>
      </c>
      <c r="F1280">
        <v>582.5636210355309</v>
      </c>
      <c r="G1280">
        <v>817.99733154067462</v>
      </c>
      <c r="H1280">
        <v>-113.5856999650381</v>
      </c>
      <c r="I1280">
        <v>-116.09365420279519</v>
      </c>
      <c r="J1280">
        <v>-131.9194046874681</v>
      </c>
      <c r="K1280">
        <v>-90.200805228095561</v>
      </c>
      <c r="L1280">
        <v>2038.59917243527</v>
      </c>
      <c r="M1280">
        <v>2030.081175354587</v>
      </c>
      <c r="N1280">
        <v>2001.80546419082</v>
      </c>
      <c r="O1280">
        <v>2098.5382528684349</v>
      </c>
      <c r="P1280">
        <v>71.255354446697709</v>
      </c>
      <c r="Q1280">
        <v>72.165484163496089</v>
      </c>
      <c r="R1280">
        <v>58.786864711306073</v>
      </c>
      <c r="S1280">
        <v>81.526305242745053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65.532925942929481</v>
      </c>
      <c r="AG1280">
        <v>65.257351492530432</v>
      </c>
      <c r="AH1280">
        <v>64.353801917777659</v>
      </c>
      <c r="AI1280">
        <v>67.458403505013479</v>
      </c>
      <c r="AJ1280">
        <v>0.5770380477130802</v>
      </c>
      <c r="AK1280">
        <v>0.57703820414939544</v>
      </c>
      <c r="AL1280">
        <v>0.57700198460425123</v>
      </c>
      <c r="AM1280">
        <v>0.5770739047729595</v>
      </c>
      <c r="AN1280">
        <v>0.1690895952816511</v>
      </c>
      <c r="AO1280">
        <v>0.1690895952816511</v>
      </c>
      <c r="AP1280">
        <v>0.1690895952816511</v>
      </c>
      <c r="AQ1280">
        <v>0.1690895952816511</v>
      </c>
      <c r="AR1280">
        <v>14.242881056716669</v>
      </c>
      <c r="AS1280">
        <v>14.242881056716669</v>
      </c>
      <c r="AT1280">
        <v>14.242881056716669</v>
      </c>
      <c r="AU1280">
        <v>14.242881056716669</v>
      </c>
      <c r="AV1280" t="str">
        <f>VLOOKUP(Sheet1[[#This Row],[NPDES ID2]],Combined_Sheet__Major_Only___2[[NPDES ID2]:[ECHO BFR]],3,FALSE)</f>
        <v>FL</v>
      </c>
      <c r="AW1280" t="s">
        <v>12185</v>
      </c>
      <c r="AX1280" t="str">
        <f>VLOOKUP(Sheet1[[#This Row],[NPDES ID2]],Combined_Sheet__Major_Only___2[[NPDES ID2]:[ECHO BFR]],27,FALSE)</f>
        <v>methaneBioCaptureRecover</v>
      </c>
      <c r="AY1280" t="str">
        <f>VLOOKUP(Sheet1[[#This Row],[NPDES ID2]],Combined_Sheet__Major_Only___2[[NPDES ID2]:[ECHO BFR]],28,FALSE)</f>
        <v>heatDry</v>
      </c>
      <c r="AZ1280" t="str">
        <f>VLOOKUP(Sheet1[[#This Row],[NPDES ID2]],Combined_Sheet__Major_Only___2[[NPDES ID2]:[ECHO BFR]],29,FALSE)</f>
        <v>thickening</v>
      </c>
      <c r="BA1280">
        <f>VLOOKUP(Sheet1[[#This Row],[NPDES ID2]],Combined_Sheet__Major_Only___2[[NPDES ID2]:[ECHO BFR]],17,FALSE)</f>
        <v>30.392575000000001</v>
      </c>
      <c r="BB1280">
        <f>VLOOKUP(Sheet1[[#This Row],[NPDES ID2]],Combined_Sheet__Major_Only___2[[NPDES ID2]:[ECHO BFR]],18,FALSE)</f>
        <v>-84.322783000000001</v>
      </c>
      <c r="BC1280" t="str">
        <f>IF(ISNUMBER(SEARCH("aerobic",$AW1280)),"aerobic","")</f>
        <v/>
      </c>
      <c r="BD1280" t="str">
        <f>IF(ISNUMBER(SEARCH("anaer",$AW1280)),"anaer","")</f>
        <v>anaer</v>
      </c>
      <c r="BE1280" t="str">
        <f>IF(ISNUMBER(SEARCH("thickening",$AZ1280)),"thickening","")</f>
        <v>thickening</v>
      </c>
      <c r="BF1280" s="2" t="str">
        <f>IF(ISNUMBER(SEARCH("airDry",$AW1280)),"airDry","")</f>
        <v/>
      </c>
      <c r="BG1280" s="2" t="str">
        <f>IF(ISNUMBER(SEARCH("heatDry",$AY1280)),"heatDry","")</f>
        <v>heatDry</v>
      </c>
      <c r="BH1280" s="2" t="str">
        <f>IF(AND(ISNUMBER(SEARCH("aerobic",$AW1280)),ISNUMBER(SEARCH("anaer",$AW1280))),"Combined Aer and Anaer.","")</f>
        <v/>
      </c>
    </row>
    <row r="1281" spans="1:60" x14ac:dyDescent="0.25">
      <c r="A1281" s="4">
        <v>364</v>
      </c>
      <c r="B1281" t="s">
        <v>1841</v>
      </c>
      <c r="C1281">
        <v>863.7</v>
      </c>
      <c r="D1281">
        <v>360.55457029807019</v>
      </c>
      <c r="E1281">
        <v>361.64385532532339</v>
      </c>
      <c r="F1281">
        <v>303.45585955239278</v>
      </c>
      <c r="G1281">
        <v>427.65943640281512</v>
      </c>
      <c r="H1281">
        <v>-114.1418834398153</v>
      </c>
      <c r="I1281">
        <v>-116.5772977607329</v>
      </c>
      <c r="J1281">
        <v>-132.36700755414631</v>
      </c>
      <c r="K1281">
        <v>-90.521633594843493</v>
      </c>
      <c r="L1281">
        <v>576.27546483306116</v>
      </c>
      <c r="M1281">
        <v>573.84917131077214</v>
      </c>
      <c r="N1281">
        <v>565.81373018852059</v>
      </c>
      <c r="O1281">
        <v>593.32455940972955</v>
      </c>
      <c r="P1281">
        <v>20.189799399204318</v>
      </c>
      <c r="Q1281">
        <v>20.447615707218461</v>
      </c>
      <c r="R1281">
        <v>16.668016981118178</v>
      </c>
      <c r="S1281">
        <v>23.08730546402321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65.38856922774724</v>
      </c>
      <c r="AG1281">
        <v>65.11277420211357</v>
      </c>
      <c r="AH1281">
        <v>64.202519507081504</v>
      </c>
      <c r="AI1281">
        <v>67.322717926257909</v>
      </c>
      <c r="AJ1281">
        <v>0.5752734599678484</v>
      </c>
      <c r="AK1281">
        <v>0.57527350376394359</v>
      </c>
      <c r="AL1281">
        <v>0.57526340749079263</v>
      </c>
      <c r="AM1281">
        <v>0.57528345449316765</v>
      </c>
      <c r="AN1281">
        <v>0.17110969503933249</v>
      </c>
      <c r="AO1281">
        <v>0.17110969503933249</v>
      </c>
      <c r="AP1281">
        <v>0.17110969503933249</v>
      </c>
      <c r="AQ1281">
        <v>0.17110969503933249</v>
      </c>
      <c r="AR1281">
        <v>14.37213090233368</v>
      </c>
      <c r="AS1281">
        <v>14.372130902333669</v>
      </c>
      <c r="AT1281">
        <v>14.372130902333669</v>
      </c>
      <c r="AU1281">
        <v>14.372130902333669</v>
      </c>
      <c r="AV1281" t="str">
        <f>VLOOKUP(Sheet1[[#This Row],[NPDES ID2]],Combined_Sheet__Major_Only___2[[NPDES ID2]:[ECHO BFR]],3,FALSE)</f>
        <v>NY</v>
      </c>
      <c r="AW1281" t="s">
        <v>12185</v>
      </c>
      <c r="AX1281" t="str">
        <f>VLOOKUP(Sheet1[[#This Row],[NPDES ID2]],Combined_Sheet__Major_Only___2[[NPDES ID2]:[ECHO BFR]],27,FALSE)</f>
        <v>methaneBioCaptureRecover</v>
      </c>
      <c r="AY1281" t="str">
        <f>VLOOKUP(Sheet1[[#This Row],[NPDES ID2]],Combined_Sheet__Major_Only___2[[NPDES ID2]:[ECHO BFR]],28,FALSE)</f>
        <v>heatDry</v>
      </c>
      <c r="AZ1281" t="str">
        <f>VLOOKUP(Sheet1[[#This Row],[NPDES ID2]],Combined_Sheet__Major_Only___2[[NPDES ID2]:[ECHO BFR]],29,FALSE)</f>
        <v>thickening</v>
      </c>
      <c r="BA1281">
        <f>VLOOKUP(Sheet1[[#This Row],[NPDES ID2]],Combined_Sheet__Major_Only___2[[NPDES ID2]:[ECHO BFR]],17,FALSE)</f>
        <v>42.683083000000003</v>
      </c>
      <c r="BB1281">
        <f>VLOOKUP(Sheet1[[#This Row],[NPDES ID2]],Combined_Sheet__Major_Only___2[[NPDES ID2]:[ECHO BFR]],18,FALSE)</f>
        <v>-73.713027999999994</v>
      </c>
      <c r="BC1281" t="str">
        <f>IF(ISNUMBER(SEARCH("aerobic",$AW1281)),"aerobic","")</f>
        <v/>
      </c>
      <c r="BD1281" t="str">
        <f>IF(ISNUMBER(SEARCH("anaer",$AW1281)),"anaer","")</f>
        <v>anaer</v>
      </c>
      <c r="BE1281" t="str">
        <f>IF(ISNUMBER(SEARCH("thickening",$AZ1281)),"thickening","")</f>
        <v>thickening</v>
      </c>
      <c r="BF1281" s="2" t="str">
        <f>IF(ISNUMBER(SEARCH("airDry",$AW1281)),"airDry","")</f>
        <v/>
      </c>
      <c r="BG1281" s="2" t="str">
        <f>IF(ISNUMBER(SEARCH("heatDry",$AY1281)),"heatDry","")</f>
        <v>heatDry</v>
      </c>
      <c r="BH1281" s="2" t="str">
        <f>IF(AND(ISNUMBER(SEARCH("aerobic",$AW1281)),ISNUMBER(SEARCH("anaer",$AW1281))),"Combined Aer and Anaer.","")</f>
        <v/>
      </c>
    </row>
    <row r="1282" spans="1:60" x14ac:dyDescent="0.25">
      <c r="A1282" s="4">
        <v>2149</v>
      </c>
      <c r="B1282" t="s">
        <v>10093</v>
      </c>
      <c r="C1282">
        <v>802</v>
      </c>
      <c r="D1282">
        <v>353.7274288927801</v>
      </c>
      <c r="E1282">
        <v>355.13249911786011</v>
      </c>
      <c r="F1282">
        <v>299.34622767970558</v>
      </c>
      <c r="G1282">
        <v>417.3732353858415</v>
      </c>
      <c r="H1282">
        <v>-112.9276858578354</v>
      </c>
      <c r="I1282">
        <v>-115.3671070842159</v>
      </c>
      <c r="J1282">
        <v>-131.2692742503146</v>
      </c>
      <c r="K1282">
        <v>-89.235291561249483</v>
      </c>
      <c r="L1282">
        <v>540.46422022483773</v>
      </c>
      <c r="M1282">
        <v>538.2536194897425</v>
      </c>
      <c r="N1282">
        <v>530.93291772629584</v>
      </c>
      <c r="O1282">
        <v>555.99716123524161</v>
      </c>
      <c r="P1282">
        <v>18.736059362064012</v>
      </c>
      <c r="Q1282">
        <v>18.982239369478211</v>
      </c>
      <c r="R1282">
        <v>15.419496368328341</v>
      </c>
      <c r="S1282">
        <v>21.474894949069931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66.042958911707657</v>
      </c>
      <c r="AG1282">
        <v>65.77237577224632</v>
      </c>
      <c r="AH1282">
        <v>64.8792113943354</v>
      </c>
      <c r="AI1282">
        <v>67.940689455805114</v>
      </c>
      <c r="AJ1282">
        <v>0.58327325206668279</v>
      </c>
      <c r="AK1282">
        <v>0.58327329293613661</v>
      </c>
      <c r="AL1282">
        <v>0.58326387259804113</v>
      </c>
      <c r="AM1282">
        <v>0.5832825774485203</v>
      </c>
      <c r="AN1282">
        <v>0.1712090728451518</v>
      </c>
      <c r="AO1282">
        <v>0.1712090728451518</v>
      </c>
      <c r="AP1282">
        <v>0.1712090728451518</v>
      </c>
      <c r="AQ1282">
        <v>0.1712090728451518</v>
      </c>
      <c r="AR1282">
        <v>14.459085067459441</v>
      </c>
      <c r="AS1282">
        <v>14.459085067459441</v>
      </c>
      <c r="AT1282">
        <v>14.459085067459441</v>
      </c>
      <c r="AU1282">
        <v>14.459085067459441</v>
      </c>
      <c r="AV1282" t="str">
        <f>VLOOKUP(Sheet1[[#This Row],[NPDES ID2]],Combined_Sheet__Major_Only___2[[NPDES ID2]:[ECHO BFR]],3,FALSE)</f>
        <v>PA</v>
      </c>
      <c r="AW1282" t="s">
        <v>12185</v>
      </c>
      <c r="AX1282" t="str">
        <f>VLOOKUP(Sheet1[[#This Row],[NPDES ID2]],Combined_Sheet__Major_Only___2[[NPDES ID2]:[ECHO BFR]],27,FALSE)</f>
        <v>methaneBioCaptureRecover</v>
      </c>
      <c r="AY1282" t="str">
        <f>VLOOKUP(Sheet1[[#This Row],[NPDES ID2]],Combined_Sheet__Major_Only___2[[NPDES ID2]:[ECHO BFR]],28,FALSE)</f>
        <v>heatDry</v>
      </c>
      <c r="AZ1282" t="str">
        <f>VLOOKUP(Sheet1[[#This Row],[NPDES ID2]],Combined_Sheet__Major_Only___2[[NPDES ID2]:[ECHO BFR]],29,FALSE)</f>
        <v>thickening</v>
      </c>
      <c r="BA1282">
        <f>VLOOKUP(Sheet1[[#This Row],[NPDES ID2]],Combined_Sheet__Major_Only___2[[NPDES ID2]:[ECHO BFR]],17,FALSE)</f>
        <v>40.337513000000001</v>
      </c>
      <c r="BB1282">
        <f>VLOOKUP(Sheet1[[#This Row],[NPDES ID2]],Combined_Sheet__Major_Only___2[[NPDES ID2]:[ECHO BFR]],18,FALSE)</f>
        <v>-76.462429</v>
      </c>
      <c r="BC1282" t="str">
        <f>IF(ISNUMBER(SEARCH("aerobic",$AW1282)),"aerobic","")</f>
        <v/>
      </c>
      <c r="BD1282" t="str">
        <f>IF(ISNUMBER(SEARCH("anaer",$AW1282)),"anaer","")</f>
        <v>anaer</v>
      </c>
      <c r="BE1282" t="str">
        <f>IF(ISNUMBER(SEARCH("thickening",$AZ1282)),"thickening","")</f>
        <v>thickening</v>
      </c>
      <c r="BF1282" s="3" t="str">
        <f>IF(ISNUMBER(SEARCH("airDry",$AW1282)),"airDry","")</f>
        <v/>
      </c>
      <c r="BG1282" s="3" t="str">
        <f>IF(ISNUMBER(SEARCH("heatDry",$AY1282)),"heatDry","")</f>
        <v>heatDry</v>
      </c>
      <c r="BH1282" s="3" t="str">
        <f>IF(AND(ISNUMBER(SEARCH("aerobic",$AW1282)),ISNUMBER(SEARCH("anaer",$AW1282))),"Combined Aer and Anaer.","")</f>
        <v/>
      </c>
    </row>
    <row r="1283" spans="1:60" x14ac:dyDescent="0.25">
      <c r="A1283" s="4">
        <v>756</v>
      </c>
      <c r="B1283" t="s">
        <v>3717</v>
      </c>
      <c r="C1283">
        <v>2248.46</v>
      </c>
      <c r="D1283">
        <v>588.01100807173634</v>
      </c>
      <c r="E1283">
        <v>591.05138658802866</v>
      </c>
      <c r="F1283">
        <v>502.72264434415382</v>
      </c>
      <c r="G1283">
        <v>685.3527026823233</v>
      </c>
      <c r="H1283">
        <v>-120.6308059663191</v>
      </c>
      <c r="I1283">
        <v>-123.0666884341601</v>
      </c>
      <c r="J1283">
        <v>-138.8323594135187</v>
      </c>
      <c r="K1283">
        <v>-97.538951961842571</v>
      </c>
      <c r="L1283">
        <v>1422.9571685131291</v>
      </c>
      <c r="M1283">
        <v>1416.034545212965</v>
      </c>
      <c r="N1283">
        <v>1393.0779213558681</v>
      </c>
      <c r="O1283">
        <v>1471.640048881856</v>
      </c>
      <c r="P1283">
        <v>52.72107834247344</v>
      </c>
      <c r="Q1283">
        <v>53.172454905596787</v>
      </c>
      <c r="R1283">
        <v>43.966374651093581</v>
      </c>
      <c r="S1283">
        <v>60.164781747114532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62.023450525144241</v>
      </c>
      <c r="AG1283">
        <v>61.720450966984508</v>
      </c>
      <c r="AH1283">
        <v>60.723693371350357</v>
      </c>
      <c r="AI1283">
        <v>64.144468880185556</v>
      </c>
      <c r="AJ1283">
        <v>0.53416139244741379</v>
      </c>
      <c r="AK1283">
        <v>0.53416150242527061</v>
      </c>
      <c r="AL1283">
        <v>0.53413607635869131</v>
      </c>
      <c r="AM1283">
        <v>0.53418656345485749</v>
      </c>
      <c r="AN1283">
        <v>0.17278870259212159</v>
      </c>
      <c r="AO1283">
        <v>0.17278870259212159</v>
      </c>
      <c r="AP1283">
        <v>0.17278870259212159</v>
      </c>
      <c r="AQ1283">
        <v>0.17278870259212159</v>
      </c>
      <c r="AR1283">
        <v>13.967111233262891</v>
      </c>
      <c r="AS1283">
        <v>13.967111233262891</v>
      </c>
      <c r="AT1283">
        <v>13.967111233262891</v>
      </c>
      <c r="AU1283">
        <v>13.967111233262891</v>
      </c>
      <c r="AV1283" t="str">
        <f>VLOOKUP(Sheet1[[#This Row],[NPDES ID2]],Combined_Sheet__Major_Only___2[[NPDES ID2]:[ECHO BFR]],3,FALSE)</f>
        <v>CA</v>
      </c>
      <c r="AW1283" t="s">
        <v>12185</v>
      </c>
      <c r="AX1283" t="str">
        <f>VLOOKUP(Sheet1[[#This Row],[NPDES ID2]],Combined_Sheet__Major_Only___2[[NPDES ID2]:[ECHO BFR]],27,FALSE)</f>
        <v>methaneBioCaptureRecover</v>
      </c>
      <c r="AY1283" t="str">
        <f>VLOOKUP(Sheet1[[#This Row],[NPDES ID2]],Combined_Sheet__Major_Only___2[[NPDES ID2]:[ECHO BFR]],28,FALSE)</f>
        <v>heatDry</v>
      </c>
      <c r="AZ1283" t="str">
        <f>VLOOKUP(Sheet1[[#This Row],[NPDES ID2]],Combined_Sheet__Major_Only___2[[NPDES ID2]:[ECHO BFR]],29,FALSE)</f>
        <v>preliminaryOps, thickening</v>
      </c>
      <c r="BA1283">
        <f>VLOOKUP(Sheet1[[#This Row],[NPDES ID2]],Combined_Sheet__Major_Only___2[[NPDES ID2]:[ECHO BFR]],17,FALSE)</f>
        <v>33.931801999999998</v>
      </c>
      <c r="BB1283">
        <f>VLOOKUP(Sheet1[[#This Row],[NPDES ID2]],Combined_Sheet__Major_Only___2[[NPDES ID2]:[ECHO BFR]],18,FALSE)</f>
        <v>-117.604631</v>
      </c>
      <c r="BC1283" t="str">
        <f>IF(ISNUMBER(SEARCH("aerobic",$AW1283)),"aerobic","")</f>
        <v/>
      </c>
      <c r="BD1283" t="str">
        <f>IF(ISNUMBER(SEARCH("anaer",$AW1283)),"anaer","")</f>
        <v>anaer</v>
      </c>
      <c r="BE1283" t="str">
        <f>IF(ISNUMBER(SEARCH("thickening",$AZ1283)),"thickening","")</f>
        <v>thickening</v>
      </c>
      <c r="BF1283" s="2" t="str">
        <f>IF(ISNUMBER(SEARCH("airDry",$AW1283)),"airDry","")</f>
        <v/>
      </c>
      <c r="BG1283" s="2" t="str">
        <f>IF(ISNUMBER(SEARCH("heatDry",$AY1283)),"heatDry","")</f>
        <v>heatDry</v>
      </c>
      <c r="BH1283" s="2" t="str">
        <f>IF(AND(ISNUMBER(SEARCH("aerobic",$AW1283)),ISNUMBER(SEARCH("anaer",$AW1283))),"Combined Aer and Anaer.","")</f>
        <v/>
      </c>
    </row>
    <row r="1284" spans="1:60" x14ac:dyDescent="0.25">
      <c r="A1284" s="4">
        <v>185</v>
      </c>
      <c r="B1284" t="s">
        <v>992</v>
      </c>
      <c r="C1284">
        <v>3513.42</v>
      </c>
      <c r="D1284">
        <v>840.85748385338229</v>
      </c>
      <c r="E1284">
        <v>839.31716829913898</v>
      </c>
      <c r="F1284">
        <v>692.48945296013289</v>
      </c>
      <c r="G1284">
        <v>989.24369295744953</v>
      </c>
      <c r="H1284">
        <v>-122.5457572783548</v>
      </c>
      <c r="I1284">
        <v>-125.1064590800667</v>
      </c>
      <c r="J1284">
        <v>-140.94731349479389</v>
      </c>
      <c r="K1284">
        <v>-99.699110798784261</v>
      </c>
      <c r="L1284">
        <v>2188.562348335593</v>
      </c>
      <c r="M1284">
        <v>2177.4753262592781</v>
      </c>
      <c r="N1284">
        <v>2140.6733561287929</v>
      </c>
      <c r="O1284">
        <v>2266.576895962894</v>
      </c>
      <c r="P1284">
        <v>82.451621558597637</v>
      </c>
      <c r="Q1284">
        <v>83.155310491743847</v>
      </c>
      <c r="R1284">
        <v>68.904555093386492</v>
      </c>
      <c r="S1284">
        <v>93.846559671071148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61.050482951754759</v>
      </c>
      <c r="AG1284">
        <v>60.739382693422087</v>
      </c>
      <c r="AH1284">
        <v>59.718392453655817</v>
      </c>
      <c r="AI1284">
        <v>63.225327377105117</v>
      </c>
      <c r="AJ1284">
        <v>0.52228307930932527</v>
      </c>
      <c r="AK1284">
        <v>0.52228323745917438</v>
      </c>
      <c r="AL1284">
        <v>0.52224659520352401</v>
      </c>
      <c r="AM1284">
        <v>0.52231935526701312</v>
      </c>
      <c r="AN1284">
        <v>0.1730132082151539</v>
      </c>
      <c r="AO1284">
        <v>0.1730132082151539</v>
      </c>
      <c r="AP1284">
        <v>0.1730132082151539</v>
      </c>
      <c r="AQ1284">
        <v>0.1730132082151539</v>
      </c>
      <c r="AR1284">
        <v>14.54142590951575</v>
      </c>
      <c r="AS1284">
        <v>14.54142590951575</v>
      </c>
      <c r="AT1284">
        <v>14.54142590951575</v>
      </c>
      <c r="AU1284">
        <v>14.54142590951575</v>
      </c>
      <c r="AV1284" t="str">
        <f>VLOOKUP(Sheet1[[#This Row],[NPDES ID2]],Combined_Sheet__Major_Only___2[[NPDES ID2]:[ECHO BFR]],3,FALSE)</f>
        <v>CA</v>
      </c>
      <c r="AW1284" t="s">
        <v>12185</v>
      </c>
      <c r="AX1284" t="str">
        <f>VLOOKUP(Sheet1[[#This Row],[NPDES ID2]],Combined_Sheet__Major_Only___2[[NPDES ID2]:[ECHO BFR]],27,FALSE)</f>
        <v>methaneBioCaptureRecover</v>
      </c>
      <c r="AY1284" t="str">
        <f>VLOOKUP(Sheet1[[#This Row],[NPDES ID2]],Combined_Sheet__Major_Only___2[[NPDES ID2]:[ECHO BFR]],28,FALSE)</f>
        <v>heatDry</v>
      </c>
      <c r="AZ1284" t="str">
        <f>VLOOKUP(Sheet1[[#This Row],[NPDES ID2]],Combined_Sheet__Major_Only___2[[NPDES ID2]:[ECHO BFR]],29,FALSE)</f>
        <v>thickening, preliminaryOps</v>
      </c>
      <c r="BA1284">
        <f>VLOOKUP(Sheet1[[#This Row],[NPDES ID2]],Combined_Sheet__Major_Only___2[[NPDES ID2]:[ECHO BFR]],17,FALSE)</f>
        <v>33.661664830468503</v>
      </c>
      <c r="BB1284">
        <f>VLOOKUP(Sheet1[[#This Row],[NPDES ID2]],Combined_Sheet__Major_Only___2[[NPDES ID2]:[ECHO BFR]],18,FALSE)</f>
        <v>-117.829747824202</v>
      </c>
      <c r="BC1284" t="str">
        <f>IF(ISNUMBER(SEARCH("aerobic",$AW1284)),"aerobic","")</f>
        <v/>
      </c>
      <c r="BD1284" t="str">
        <f>IF(ISNUMBER(SEARCH("anaer",$AW1284)),"anaer","")</f>
        <v>anaer</v>
      </c>
      <c r="BE1284" t="str">
        <f>IF(ISNUMBER(SEARCH("thickening",$AZ1284)),"thickening","")</f>
        <v>thickening</v>
      </c>
      <c r="BF1284" s="3" t="str">
        <f>IF(ISNUMBER(SEARCH("airDry",$AW1284)),"airDry","")</f>
        <v/>
      </c>
      <c r="BG1284" s="3" t="str">
        <f>IF(ISNUMBER(SEARCH("heatDry",$AY1284)),"heatDry","")</f>
        <v>heatDry</v>
      </c>
      <c r="BH1284" s="3" t="str">
        <f>IF(AND(ISNUMBER(SEARCH("aerobic",$AW1284)),ISNUMBER(SEARCH("anaer",$AW1284))),"Combined Aer and Anaer.","")</f>
        <v/>
      </c>
    </row>
    <row r="1285" spans="1:60" x14ac:dyDescent="0.25">
      <c r="A1285" s="4">
        <v>2528</v>
      </c>
      <c r="B1285" t="s">
        <v>11736</v>
      </c>
      <c r="C1285">
        <v>150.03</v>
      </c>
      <c r="D1285">
        <v>789.91032026957021</v>
      </c>
      <c r="E1285">
        <v>788.78331326587602</v>
      </c>
      <c r="F1285">
        <v>567.871442556342</v>
      </c>
      <c r="G1285">
        <v>1029.2130048117181</v>
      </c>
      <c r="H1285">
        <v>-120.3371891214518</v>
      </c>
      <c r="I1285">
        <v>-122.68069290416879</v>
      </c>
      <c r="J1285">
        <v>-138.54394360483451</v>
      </c>
      <c r="K1285">
        <v>-96.955671815832261</v>
      </c>
      <c r="L1285">
        <v>95.384725346716934</v>
      </c>
      <c r="M1285">
        <v>94.92569727199033</v>
      </c>
      <c r="N1285">
        <v>93.406613957522282</v>
      </c>
      <c r="O1285">
        <v>98.608762976348245</v>
      </c>
      <c r="P1285">
        <v>3.5171229616492661</v>
      </c>
      <c r="Q1285">
        <v>3.5490344162998939</v>
      </c>
      <c r="R1285">
        <v>2.9311913679681898</v>
      </c>
      <c r="S1285">
        <v>4.012550990686595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62.305784418681533</v>
      </c>
      <c r="AG1285">
        <v>62.005859472881568</v>
      </c>
      <c r="AH1285">
        <v>61.013849495346051</v>
      </c>
      <c r="AI1285">
        <v>64.41167708362407</v>
      </c>
      <c r="AJ1285">
        <v>0.53760897159611187</v>
      </c>
      <c r="AK1285">
        <v>0.53760897911430994</v>
      </c>
      <c r="AL1285">
        <v>0.53760724831990525</v>
      </c>
      <c r="AM1285">
        <v>0.53761068490972164</v>
      </c>
      <c r="AN1285">
        <v>0.1765754614214417</v>
      </c>
      <c r="AO1285">
        <v>0.17657546142144159</v>
      </c>
      <c r="AP1285">
        <v>0.17657546142144159</v>
      </c>
      <c r="AQ1285">
        <v>0.17657546142144159</v>
      </c>
      <c r="AR1285">
        <v>13.83173044831689</v>
      </c>
      <c r="AS1285">
        <v>13.83173044831689</v>
      </c>
      <c r="AT1285">
        <v>13.83173044831689</v>
      </c>
      <c r="AU1285">
        <v>13.83173044831689</v>
      </c>
      <c r="AV1285" t="str">
        <f>VLOOKUP(Sheet1[[#This Row],[NPDES ID2]],Combined_Sheet__Major_Only___2[[NPDES ID2]:[ECHO BFR]],3,FALSE)</f>
        <v>PA</v>
      </c>
      <c r="AW1285" t="s">
        <v>12185</v>
      </c>
      <c r="AX1285" t="str">
        <f>VLOOKUP(Sheet1[[#This Row],[NPDES ID2]],Combined_Sheet__Major_Only___2[[NPDES ID2]:[ECHO BFR]],27,FALSE)</f>
        <v>-</v>
      </c>
      <c r="AY1285" t="str">
        <f>VLOOKUP(Sheet1[[#This Row],[NPDES ID2]],Combined_Sheet__Major_Only___2[[NPDES ID2]:[ECHO BFR]],28,FALSE)</f>
        <v>heatDry</v>
      </c>
      <c r="AZ1285" t="str">
        <f>VLOOKUP(Sheet1[[#This Row],[NPDES ID2]],Combined_Sheet__Major_Only___2[[NPDES ID2]:[ECHO BFR]],29,FALSE)</f>
        <v>preliminaryOps, thickening</v>
      </c>
      <c r="BA1285">
        <f>VLOOKUP(Sheet1[[#This Row],[NPDES ID2]],Combined_Sheet__Major_Only___2[[NPDES ID2]:[ECHO BFR]],17,FALSE)</f>
        <v>40.328611000000002</v>
      </c>
      <c r="BB1285">
        <f>VLOOKUP(Sheet1[[#This Row],[NPDES ID2]],Combined_Sheet__Major_Only___2[[NPDES ID2]:[ECHO BFR]],18,FALSE)</f>
        <v>-75.942499999999995</v>
      </c>
      <c r="BC1285" t="str">
        <f>IF(ISNUMBER(SEARCH("aerobic",$AW1285)),"aerobic","")</f>
        <v/>
      </c>
      <c r="BD1285" t="str">
        <f>IF(ISNUMBER(SEARCH("anaer",$AW1285)),"anaer","")</f>
        <v>anaer</v>
      </c>
      <c r="BE1285" t="str">
        <f>IF(ISNUMBER(SEARCH("thickening",$AZ1285)),"thickening","")</f>
        <v>thickening</v>
      </c>
      <c r="BF1285" s="2" t="str">
        <f>IF(ISNUMBER(SEARCH("airDry",$AW1285)),"airDry","")</f>
        <v/>
      </c>
      <c r="BG1285" s="2" t="str">
        <f>IF(ISNUMBER(SEARCH("heatDry",$AY1285)),"heatDry","")</f>
        <v>heatDry</v>
      </c>
      <c r="BH1285" s="2" t="str">
        <f>IF(AND(ISNUMBER(SEARCH("aerobic",$AW1285)),ISNUMBER(SEARCH("anaer",$AW1285))),"Combined Aer and Anaer.","")</f>
        <v/>
      </c>
    </row>
    <row r="1286" spans="1:60" x14ac:dyDescent="0.25">
      <c r="A1286" s="4">
        <v>258</v>
      </c>
      <c r="B1286" t="s">
        <v>1331</v>
      </c>
      <c r="C1286">
        <v>1860.22</v>
      </c>
      <c r="D1286">
        <v>466.77118946679548</v>
      </c>
      <c r="E1286">
        <v>468.54192779451591</v>
      </c>
      <c r="F1286">
        <v>398.48293160672353</v>
      </c>
      <c r="G1286">
        <v>539.1174326948335</v>
      </c>
      <c r="H1286">
        <v>-107.69276648684431</v>
      </c>
      <c r="I1286">
        <v>-110.2406855686389</v>
      </c>
      <c r="J1286">
        <v>-126.57569472142301</v>
      </c>
      <c r="K1286">
        <v>-83.825683146257106</v>
      </c>
      <c r="L1286">
        <v>1308.4298318225451</v>
      </c>
      <c r="M1286">
        <v>1303.740247174014</v>
      </c>
      <c r="N1286">
        <v>1288.1928379236319</v>
      </c>
      <c r="O1286">
        <v>1341.403749380187</v>
      </c>
      <c r="P1286">
        <v>43.338133351381963</v>
      </c>
      <c r="Q1286">
        <v>44.041681437195123</v>
      </c>
      <c r="R1286">
        <v>35.173637999545491</v>
      </c>
      <c r="S1286">
        <v>50.192561401148161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68.933264021956987</v>
      </c>
      <c r="AG1286">
        <v>68.685193203431936</v>
      </c>
      <c r="AH1286">
        <v>67.869192989008923</v>
      </c>
      <c r="AI1286">
        <v>70.669703648135098</v>
      </c>
      <c r="AJ1286">
        <v>0.61862486936188676</v>
      </c>
      <c r="AK1286">
        <v>0.61862496088065</v>
      </c>
      <c r="AL1286">
        <v>0.61860382962704807</v>
      </c>
      <c r="AM1286">
        <v>0.61864578820115479</v>
      </c>
      <c r="AN1286">
        <v>0.17909355342988531</v>
      </c>
      <c r="AO1286">
        <v>0.17909355342988531</v>
      </c>
      <c r="AP1286">
        <v>0.17909355342988531</v>
      </c>
      <c r="AQ1286">
        <v>0.17909355342988531</v>
      </c>
      <c r="AR1286">
        <v>15.312910870208871</v>
      </c>
      <c r="AS1286">
        <v>15.312910870208871</v>
      </c>
      <c r="AT1286">
        <v>15.312910870208871</v>
      </c>
      <c r="AU1286">
        <v>15.312910870208871</v>
      </c>
      <c r="AV1286" t="str">
        <f>VLOOKUP(Sheet1[[#This Row],[NPDES ID2]],Combined_Sheet__Major_Only___2[[NPDES ID2]:[ECHO BFR]],3,FALSE)</f>
        <v>AL</v>
      </c>
      <c r="AW1286" t="s">
        <v>12185</v>
      </c>
      <c r="AX1286" t="str">
        <f>VLOOKUP(Sheet1[[#This Row],[NPDES ID2]],Combined_Sheet__Major_Only___2[[NPDES ID2]:[ECHO BFR]],27,FALSE)</f>
        <v>-</v>
      </c>
      <c r="AY1286" t="str">
        <f>VLOOKUP(Sheet1[[#This Row],[NPDES ID2]],Combined_Sheet__Major_Only___2[[NPDES ID2]:[ECHO BFR]],28,FALSE)</f>
        <v>heatDry</v>
      </c>
      <c r="AZ1286" t="str">
        <f>VLOOKUP(Sheet1[[#This Row],[NPDES ID2]],Combined_Sheet__Major_Only___2[[NPDES ID2]:[ECHO BFR]],29,FALSE)</f>
        <v>thickening</v>
      </c>
      <c r="BA1286">
        <f>VLOOKUP(Sheet1[[#This Row],[NPDES ID2]],Combined_Sheet__Major_Only___2[[NPDES ID2]:[ECHO BFR]],17,FALSE)</f>
        <v>34.272221999999999</v>
      </c>
      <c r="BB1286">
        <f>VLOOKUP(Sheet1[[#This Row],[NPDES ID2]],Combined_Sheet__Major_Only___2[[NPDES ID2]:[ECHO BFR]],18,FALSE)</f>
        <v>-86.190556000000001</v>
      </c>
      <c r="BC1286" t="str">
        <f>IF(ISNUMBER(SEARCH("aerobic",$AW1286)),"aerobic","")</f>
        <v/>
      </c>
      <c r="BD1286" t="str">
        <f>IF(ISNUMBER(SEARCH("anaer",$AW1286)),"anaer","")</f>
        <v>anaer</v>
      </c>
      <c r="BE1286" t="str">
        <f>IF(ISNUMBER(SEARCH("thickening",$AZ1286)),"thickening","")</f>
        <v>thickening</v>
      </c>
      <c r="BF1286" s="2" t="str">
        <f>IF(ISNUMBER(SEARCH("airDry",$AW1286)),"airDry","")</f>
        <v/>
      </c>
      <c r="BG1286" s="2" t="str">
        <f>IF(ISNUMBER(SEARCH("heatDry",$AY1286)),"heatDry","")</f>
        <v>heatDry</v>
      </c>
      <c r="BH1286" s="2" t="str">
        <f>IF(AND(ISNUMBER(SEARCH("aerobic",$AW1286)),ISNUMBER(SEARCH("anaer",$AW1286))),"Combined Aer and Anaer.","")</f>
        <v/>
      </c>
    </row>
    <row r="1287" spans="1:60" x14ac:dyDescent="0.25">
      <c r="A1287" s="4">
        <v>80</v>
      </c>
      <c r="B1287" t="s">
        <v>449</v>
      </c>
      <c r="C1287">
        <v>111181</v>
      </c>
      <c r="D1287">
        <v>22224.005397731471</v>
      </c>
      <c r="E1287">
        <v>22309.87077435169</v>
      </c>
      <c r="F1287">
        <v>17473.109703579848</v>
      </c>
      <c r="G1287">
        <v>27002.42520653324</v>
      </c>
      <c r="H1287">
        <v>-104.26720548705239</v>
      </c>
      <c r="I1287">
        <v>-104.7112267073576</v>
      </c>
      <c r="J1287">
        <v>-130.3785923817058</v>
      </c>
      <c r="K1287">
        <v>-72.130541776182724</v>
      </c>
      <c r="L1287">
        <v>71465.367031431393</v>
      </c>
      <c r="M1287">
        <v>71152.375427457591</v>
      </c>
      <c r="N1287">
        <v>70027.146800706585</v>
      </c>
      <c r="O1287">
        <v>73813.384642357138</v>
      </c>
      <c r="P1287">
        <v>2597.9831561237552</v>
      </c>
      <c r="Q1287">
        <v>2624.2702386894371</v>
      </c>
      <c r="R1287">
        <v>2165.4115389949779</v>
      </c>
      <c r="S1287">
        <v>2969.273817627924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63.148838585162231</v>
      </c>
      <c r="AG1287">
        <v>62.808416100855041</v>
      </c>
      <c r="AH1287">
        <v>61.923170126925179</v>
      </c>
      <c r="AI1287">
        <v>65.186036308839618</v>
      </c>
      <c r="AJ1287">
        <v>0.54790493255167028</v>
      </c>
      <c r="AK1287">
        <v>0.54790906956291641</v>
      </c>
      <c r="AL1287">
        <v>0.54670255444670524</v>
      </c>
      <c r="AM1287">
        <v>0.54910337212851512</v>
      </c>
      <c r="AN1287">
        <v>0.1796410375492814</v>
      </c>
      <c r="AO1287">
        <v>0.17964103754928151</v>
      </c>
      <c r="AP1287">
        <v>0.17964103754928151</v>
      </c>
      <c r="AQ1287">
        <v>0.17964103754928151</v>
      </c>
      <c r="AR1287">
        <v>14.62619777726246</v>
      </c>
      <c r="AS1287">
        <v>14.626197777262449</v>
      </c>
      <c r="AT1287">
        <v>14.626197777262449</v>
      </c>
      <c r="AU1287">
        <v>14.626197777262449</v>
      </c>
      <c r="AV1287" t="str">
        <f>VLOOKUP(Sheet1[[#This Row],[NPDES ID2]],Combined_Sheet__Major_Only___2[[NPDES ID2]:[ECHO BFR]],3,FALSE)</f>
        <v>IL</v>
      </c>
      <c r="AW1287" t="s">
        <v>12185</v>
      </c>
      <c r="AX1287" t="str">
        <f>VLOOKUP(Sheet1[[#This Row],[NPDES ID2]],Combined_Sheet__Major_Only___2[[NPDES ID2]:[ECHO BFR]],27,FALSE)</f>
        <v>methaneBioCaptureRecover</v>
      </c>
      <c r="AY1287" t="str">
        <f>VLOOKUP(Sheet1[[#This Row],[NPDES ID2]],Combined_Sheet__Major_Only___2[[NPDES ID2]:[ECHO BFR]],28,FALSE)</f>
        <v>heatDry, highTempCompost</v>
      </c>
      <c r="AZ1287" t="str">
        <f>VLOOKUP(Sheet1[[#This Row],[NPDES ID2]],Combined_Sheet__Major_Only___2[[NPDES ID2]:[ECHO BFR]],29,FALSE)</f>
        <v>thickening, sludgeLagoon, preliminaryOps</v>
      </c>
      <c r="BA1287">
        <f>VLOOKUP(Sheet1[[#This Row],[NPDES ID2]],Combined_Sheet__Major_Only___2[[NPDES ID2]:[ECHO BFR]],17,FALSE)</f>
        <v>41.82159</v>
      </c>
      <c r="BB1287">
        <f>VLOOKUP(Sheet1[[#This Row],[NPDES ID2]],Combined_Sheet__Major_Only___2[[NPDES ID2]:[ECHO BFR]],18,FALSE)</f>
        <v>-87.772850000000005</v>
      </c>
      <c r="BC1287" t="str">
        <f>IF(ISNUMBER(SEARCH("aerobic",$AW1287)),"aerobic","")</f>
        <v/>
      </c>
      <c r="BD1287" t="str">
        <f>IF(ISNUMBER(SEARCH("anaer",$AW1287)),"anaer","")</f>
        <v>anaer</v>
      </c>
      <c r="BE1287" t="str">
        <f>IF(ISNUMBER(SEARCH("thickening",$AZ1287)),"thickening","")</f>
        <v>thickening</v>
      </c>
      <c r="BF1287" s="2" t="str">
        <f>IF(ISNUMBER(SEARCH("airDry",$AW1287)),"airDry","")</f>
        <v/>
      </c>
      <c r="BG1287" s="2" t="str">
        <f>IF(ISNUMBER(SEARCH("heatDry",$AY1287)),"heatDry","")</f>
        <v>heatDry</v>
      </c>
      <c r="BH1287" s="2" t="str">
        <f>IF(AND(ISNUMBER(SEARCH("aerobic",$AW1287)),ISNUMBER(SEARCH("anaer",$AW1287))),"Combined Aer and Anaer.","")</f>
        <v/>
      </c>
    </row>
    <row r="1288" spans="1:60" x14ac:dyDescent="0.25">
      <c r="A1288" s="4">
        <v>137</v>
      </c>
      <c r="B1288" t="s">
        <v>761</v>
      </c>
      <c r="C1288">
        <v>7175.71</v>
      </c>
      <c r="D1288">
        <v>1556.1060528434889</v>
      </c>
      <c r="E1288">
        <v>1554.7605468963161</v>
      </c>
      <c r="F1288">
        <v>1238.2595296308141</v>
      </c>
      <c r="G1288">
        <v>1859.798571045415</v>
      </c>
      <c r="H1288">
        <v>-120.1687043260177</v>
      </c>
      <c r="I1288">
        <v>-122.47283371407291</v>
      </c>
      <c r="J1288">
        <v>-138.21938434939159</v>
      </c>
      <c r="K1288">
        <v>-97.337075244926467</v>
      </c>
      <c r="L1288">
        <v>4533.7328128695817</v>
      </c>
      <c r="M1288">
        <v>4511.6421356532337</v>
      </c>
      <c r="N1288">
        <v>4438.0472086125856</v>
      </c>
      <c r="O1288">
        <v>4689.5209538881536</v>
      </c>
      <c r="P1288">
        <v>168.24921870102889</v>
      </c>
      <c r="Q1288">
        <v>169.65774437638191</v>
      </c>
      <c r="R1288">
        <v>140.35103327843129</v>
      </c>
      <c r="S1288">
        <v>192.04146877185391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61.928248109135772</v>
      </c>
      <c r="AG1288">
        <v>61.62261804833247</v>
      </c>
      <c r="AH1288">
        <v>60.629295200848127</v>
      </c>
      <c r="AI1288">
        <v>64.053271842917511</v>
      </c>
      <c r="AJ1288">
        <v>0.53299893201618276</v>
      </c>
      <c r="AK1288">
        <v>0.53299926799712272</v>
      </c>
      <c r="AL1288">
        <v>0.53292084378838689</v>
      </c>
      <c r="AM1288">
        <v>0.53307658156576276</v>
      </c>
      <c r="AN1288">
        <v>0.17968263901605319</v>
      </c>
      <c r="AO1288">
        <v>0.17968263901605311</v>
      </c>
      <c r="AP1288">
        <v>0.17968263901605311</v>
      </c>
      <c r="AQ1288">
        <v>0.17968263901605311</v>
      </c>
      <c r="AR1288">
        <v>14.289718159760371</v>
      </c>
      <c r="AS1288">
        <v>14.289718159760371</v>
      </c>
      <c r="AT1288">
        <v>14.289718159760371</v>
      </c>
      <c r="AU1288">
        <v>14.289718159760371</v>
      </c>
      <c r="AV1288" t="str">
        <f>VLOOKUP(Sheet1[[#This Row],[NPDES ID2]],Combined_Sheet__Major_Only___2[[NPDES ID2]:[ECHO BFR]],3,FALSE)</f>
        <v>CA</v>
      </c>
      <c r="AW1288" t="s">
        <v>12185</v>
      </c>
      <c r="AX1288" t="str">
        <f>VLOOKUP(Sheet1[[#This Row],[NPDES ID2]],Combined_Sheet__Major_Only___2[[NPDES ID2]:[ECHO BFR]],27,FALSE)</f>
        <v>methaneBioCaptureRecover</v>
      </c>
      <c r="AY1288" t="str">
        <f>VLOOKUP(Sheet1[[#This Row],[NPDES ID2]],Combined_Sheet__Major_Only___2[[NPDES ID2]:[ECHO BFR]],28,FALSE)</f>
        <v>heatDry</v>
      </c>
      <c r="AZ1288" t="str">
        <f>VLOOKUP(Sheet1[[#This Row],[NPDES ID2]],Combined_Sheet__Major_Only___2[[NPDES ID2]:[ECHO BFR]],29,FALSE)</f>
        <v>preliminaryOps, thickening</v>
      </c>
      <c r="BA1288">
        <f>VLOOKUP(Sheet1[[#This Row],[NPDES ID2]],Combined_Sheet__Major_Only___2[[NPDES ID2]:[ECHO BFR]],17,FALSE)</f>
        <v>33.118845999999998</v>
      </c>
      <c r="BB1288">
        <f>VLOOKUP(Sheet1[[#This Row],[NPDES ID2]],Combined_Sheet__Major_Only___2[[NPDES ID2]:[ECHO BFR]],18,FALSE)</f>
        <v>-117.323517</v>
      </c>
      <c r="BC1288" t="str">
        <f>IF(ISNUMBER(SEARCH("aerobic",$AW1288)),"aerobic","")</f>
        <v/>
      </c>
      <c r="BD1288" t="str">
        <f>IF(ISNUMBER(SEARCH("anaer",$AW1288)),"anaer","")</f>
        <v>anaer</v>
      </c>
      <c r="BE1288" t="str">
        <f>IF(ISNUMBER(SEARCH("thickening",$AZ1288)),"thickening","")</f>
        <v>thickening</v>
      </c>
      <c r="BF1288" s="3" t="str">
        <f>IF(ISNUMBER(SEARCH("airDry",$AW1288)),"airDry","")</f>
        <v/>
      </c>
      <c r="BG1288" s="3" t="str">
        <f>IF(ISNUMBER(SEARCH("heatDry",$AY1288)),"heatDry","")</f>
        <v>heatDry</v>
      </c>
      <c r="BH1288" s="3" t="str">
        <f>IF(AND(ISNUMBER(SEARCH("aerobic",$AW1288)),ISNUMBER(SEARCH("anaer",$AW1288))),"Combined Aer and Anaer.","")</f>
        <v/>
      </c>
    </row>
    <row r="1289" spans="1:60" x14ac:dyDescent="0.25">
      <c r="A1289" s="4">
        <v>106</v>
      </c>
      <c r="B1289" t="s">
        <v>598</v>
      </c>
      <c r="C1289">
        <v>16612.400000000001</v>
      </c>
      <c r="D1289">
        <v>3234.0783939366611</v>
      </c>
      <c r="E1289">
        <v>3236.3375840362201</v>
      </c>
      <c r="F1289">
        <v>2546.9189871418921</v>
      </c>
      <c r="G1289">
        <v>3902.2388786028669</v>
      </c>
      <c r="H1289">
        <v>-110.6361361801205</v>
      </c>
      <c r="I1289">
        <v>-113.4298736262699</v>
      </c>
      <c r="J1289">
        <v>-129.5739693361603</v>
      </c>
      <c r="K1289">
        <v>-87.083521457097888</v>
      </c>
      <c r="L1289">
        <v>11226.24952821734</v>
      </c>
      <c r="M1289">
        <v>11181.148108597419</v>
      </c>
      <c r="N1289">
        <v>11029.3531474089</v>
      </c>
      <c r="O1289">
        <v>11546.30190152759</v>
      </c>
      <c r="P1289">
        <v>387.88420482590482</v>
      </c>
      <c r="Q1289">
        <v>393.04878279092009</v>
      </c>
      <c r="R1289">
        <v>318.95889533102132</v>
      </c>
      <c r="S1289">
        <v>445.02186051420961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66.250071068125735</v>
      </c>
      <c r="AG1289">
        <v>65.974745889329427</v>
      </c>
      <c r="AH1289">
        <v>65.100997581167505</v>
      </c>
      <c r="AI1289">
        <v>68.131884139179945</v>
      </c>
      <c r="AJ1289">
        <v>0.58580541130011499</v>
      </c>
      <c r="AK1289">
        <v>0.58580621103185848</v>
      </c>
      <c r="AL1289">
        <v>0.5856162836772153</v>
      </c>
      <c r="AM1289">
        <v>0.58599351451521819</v>
      </c>
      <c r="AN1289">
        <v>0.18007902632499709</v>
      </c>
      <c r="AO1289">
        <v>0.1800790263249972</v>
      </c>
      <c r="AP1289">
        <v>0.1800790263249972</v>
      </c>
      <c r="AQ1289">
        <v>0.1800790263249972</v>
      </c>
      <c r="AR1289">
        <v>14.76253748268954</v>
      </c>
      <c r="AS1289">
        <v>14.76253748268954</v>
      </c>
      <c r="AT1289">
        <v>14.76253748268954</v>
      </c>
      <c r="AU1289">
        <v>14.76253748268954</v>
      </c>
      <c r="AV1289" t="str">
        <f>VLOOKUP(Sheet1[[#This Row],[NPDES ID2]],Combined_Sheet__Major_Only___2[[NPDES ID2]:[ECHO BFR]],3,FALSE)</f>
        <v>FL</v>
      </c>
      <c r="AW1289" t="s">
        <v>12185</v>
      </c>
      <c r="AX1289" t="str">
        <f>VLOOKUP(Sheet1[[#This Row],[NPDES ID2]],Combined_Sheet__Major_Only___2[[NPDES ID2]:[ECHO BFR]],27,FALSE)</f>
        <v>methaneBioCaptureRecover</v>
      </c>
      <c r="AY1289" t="str">
        <f>VLOOKUP(Sheet1[[#This Row],[NPDES ID2]],Combined_Sheet__Major_Only___2[[NPDES ID2]:[ECHO BFR]],28,FALSE)</f>
        <v>heatDry</v>
      </c>
      <c r="AZ1289" t="str">
        <f>VLOOKUP(Sheet1[[#This Row],[NPDES ID2]],Combined_Sheet__Major_Only___2[[NPDES ID2]:[ECHO BFR]],29,FALSE)</f>
        <v>thickening, preliminaryOps</v>
      </c>
      <c r="BA1289">
        <f>VLOOKUP(Sheet1[[#This Row],[NPDES ID2]],Combined_Sheet__Major_Only___2[[NPDES ID2]:[ECHO BFR]],17,FALSE)</f>
        <v>30.351420000000001</v>
      </c>
      <c r="BB1289">
        <f>VLOOKUP(Sheet1[[#This Row],[NPDES ID2]],Combined_Sheet__Major_Only___2[[NPDES ID2]:[ECHO BFR]],18,FALSE)</f>
        <v>-81.632679999999993</v>
      </c>
      <c r="BC1289" t="str">
        <f>IF(ISNUMBER(SEARCH("aerobic",$AW1289)),"aerobic","")</f>
        <v/>
      </c>
      <c r="BD1289" t="str">
        <f>IF(ISNUMBER(SEARCH("anaer",$AW1289)),"anaer","")</f>
        <v>anaer</v>
      </c>
      <c r="BE1289" t="str">
        <f>IF(ISNUMBER(SEARCH("thickening",$AZ1289)),"thickening","")</f>
        <v>thickening</v>
      </c>
      <c r="BF1289" s="2" t="str">
        <f>IF(ISNUMBER(SEARCH("airDry",$AW1289)),"airDry","")</f>
        <v/>
      </c>
      <c r="BG1289" s="2" t="str">
        <f>IF(ISNUMBER(SEARCH("heatDry",$AY1289)),"heatDry","")</f>
        <v>heatDry</v>
      </c>
      <c r="BH1289" s="2" t="str">
        <f>IF(AND(ISNUMBER(SEARCH("aerobic",$AW1289)),ISNUMBER(SEARCH("anaer",$AW1289))),"Combined Aer and Anaer.","")</f>
        <v/>
      </c>
    </row>
    <row r="1290" spans="1:60" x14ac:dyDescent="0.25">
      <c r="A1290" s="4">
        <v>1816</v>
      </c>
      <c r="B1290" t="s">
        <v>8588</v>
      </c>
      <c r="C1290">
        <v>438.23</v>
      </c>
      <c r="D1290">
        <v>411.28389587938238</v>
      </c>
      <c r="E1290">
        <v>416.57512069395813</v>
      </c>
      <c r="F1290">
        <v>315.49196363131779</v>
      </c>
      <c r="G1290">
        <v>502.19736479136731</v>
      </c>
      <c r="H1290">
        <v>-121.94794943772381</v>
      </c>
      <c r="I1290">
        <v>-124.3571740657289</v>
      </c>
      <c r="J1290">
        <v>-140.33703620810849</v>
      </c>
      <c r="K1290">
        <v>-98.687563670897276</v>
      </c>
      <c r="L1290">
        <v>275.1010085710584</v>
      </c>
      <c r="M1290">
        <v>273.73262008691529</v>
      </c>
      <c r="N1290">
        <v>269.20291802921997</v>
      </c>
      <c r="O1290">
        <v>284.71363333651402</v>
      </c>
      <c r="P1290">
        <v>10.28057127510005</v>
      </c>
      <c r="Q1290">
        <v>10.361149602954001</v>
      </c>
      <c r="R1290">
        <v>8.5823601684633388</v>
      </c>
      <c r="S1290">
        <v>11.721537865468569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61.520610988386743</v>
      </c>
      <c r="AG1290">
        <v>61.214357938421728</v>
      </c>
      <c r="AH1290">
        <v>60.202126768043151</v>
      </c>
      <c r="AI1290">
        <v>63.670090487601982</v>
      </c>
      <c r="AJ1290">
        <v>0.52802206907867411</v>
      </c>
      <c r="AK1290">
        <v>0.52802209019312829</v>
      </c>
      <c r="AL1290">
        <v>0.52801722657114392</v>
      </c>
      <c r="AM1290">
        <v>0.52802688362366945</v>
      </c>
      <c r="AN1290">
        <v>0.18034157253944599</v>
      </c>
      <c r="AO1290">
        <v>0.18034157253944599</v>
      </c>
      <c r="AP1290">
        <v>0.18034157253944599</v>
      </c>
      <c r="AQ1290">
        <v>0.18034157253944599</v>
      </c>
      <c r="AR1290">
        <v>14.044506215428539</v>
      </c>
      <c r="AS1290">
        <v>14.044506215428539</v>
      </c>
      <c r="AT1290">
        <v>14.044506215428539</v>
      </c>
      <c r="AU1290">
        <v>14.044506215428539</v>
      </c>
      <c r="AV1290" t="str">
        <f>VLOOKUP(Sheet1[[#This Row],[NPDES ID2]],Combined_Sheet__Major_Only___2[[NPDES ID2]:[ECHO BFR]],3,FALSE)</f>
        <v>NY</v>
      </c>
      <c r="AW1290" t="s">
        <v>12185</v>
      </c>
      <c r="AX1290" t="str">
        <f>VLOOKUP(Sheet1[[#This Row],[NPDES ID2]],Combined_Sheet__Major_Only___2[[NPDES ID2]:[ECHO BFR]],27,FALSE)</f>
        <v>methaneBioCaptureRecover</v>
      </c>
      <c r="AY1290" t="str">
        <f>VLOOKUP(Sheet1[[#This Row],[NPDES ID2]],Combined_Sheet__Major_Only___2[[NPDES ID2]:[ECHO BFR]],28,FALSE)</f>
        <v>heatDry</v>
      </c>
      <c r="AZ1290" t="str">
        <f>VLOOKUP(Sheet1[[#This Row],[NPDES ID2]],Combined_Sheet__Major_Only___2[[NPDES ID2]:[ECHO BFR]],29,FALSE)</f>
        <v>preliminaryOps, thickening</v>
      </c>
      <c r="BA1290">
        <f>VLOOKUP(Sheet1[[#This Row],[NPDES ID2]],Combined_Sheet__Major_Only___2[[NPDES ID2]:[ECHO BFR]],17,FALSE)</f>
        <v>42.804110999999999</v>
      </c>
      <c r="BB1290">
        <f>VLOOKUP(Sheet1[[#This Row],[NPDES ID2]],Combined_Sheet__Major_Only___2[[NPDES ID2]:[ECHO BFR]],18,FALSE)</f>
        <v>-73.854944000000003</v>
      </c>
      <c r="BC1290" t="str">
        <f>IF(ISNUMBER(SEARCH("aerobic",$AW1290)),"aerobic","")</f>
        <v/>
      </c>
      <c r="BD1290" t="str">
        <f>IF(ISNUMBER(SEARCH("anaer",$AW1290)),"anaer","")</f>
        <v>anaer</v>
      </c>
      <c r="BE1290" t="str">
        <f>IF(ISNUMBER(SEARCH("thickening",$AZ1290)),"thickening","")</f>
        <v>thickening</v>
      </c>
      <c r="BF1290" s="2" t="str">
        <f>IF(ISNUMBER(SEARCH("airDry",$AW1290)),"airDry","")</f>
        <v/>
      </c>
      <c r="BG1290" s="2" t="str">
        <f>IF(ISNUMBER(SEARCH("heatDry",$AY1290)),"heatDry","")</f>
        <v>heatDry</v>
      </c>
      <c r="BH1290" s="2" t="str">
        <f>IF(AND(ISNUMBER(SEARCH("aerobic",$AW1290)),ISNUMBER(SEARCH("anaer",$AW1290))),"Combined Aer and Anaer.","")</f>
        <v/>
      </c>
    </row>
    <row r="1291" spans="1:60" x14ac:dyDescent="0.25">
      <c r="A1291" s="4">
        <v>690</v>
      </c>
      <c r="B1291" t="s">
        <v>3409</v>
      </c>
      <c r="C1291">
        <v>8883.4</v>
      </c>
      <c r="D1291">
        <v>1932.0362198579401</v>
      </c>
      <c r="E1291">
        <v>1933.4512723485309</v>
      </c>
      <c r="F1291">
        <v>1528.3340085854261</v>
      </c>
      <c r="G1291">
        <v>2317.0995902498921</v>
      </c>
      <c r="H1291">
        <v>-122.13409337704169</v>
      </c>
      <c r="I1291">
        <v>-124.4704064147295</v>
      </c>
      <c r="J1291">
        <v>-140.37718303734391</v>
      </c>
      <c r="K1291">
        <v>-99.019060133434309</v>
      </c>
      <c r="L1291">
        <v>5517.8552303228926</v>
      </c>
      <c r="M1291">
        <v>5489.7844740805722</v>
      </c>
      <c r="N1291">
        <v>5396.1299119247142</v>
      </c>
      <c r="O1291">
        <v>5715.9931739745743</v>
      </c>
      <c r="P1291">
        <v>208.47680391629439</v>
      </c>
      <c r="Q1291">
        <v>210.33061119221651</v>
      </c>
      <c r="R1291">
        <v>174.30227108197519</v>
      </c>
      <c r="S1291">
        <v>237.3364733303348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60.884490583415712</v>
      </c>
      <c r="AG1291">
        <v>60.569987637272</v>
      </c>
      <c r="AH1291">
        <v>59.551249039704757</v>
      </c>
      <c r="AI1291">
        <v>63.067128072649723</v>
      </c>
      <c r="AJ1291">
        <v>0.52025696957698531</v>
      </c>
      <c r="AK1291">
        <v>0.5202573777027768</v>
      </c>
      <c r="AL1291">
        <v>0.52016177476359393</v>
      </c>
      <c r="AM1291">
        <v>0.52035163357316849</v>
      </c>
      <c r="AN1291">
        <v>0.18040129329582499</v>
      </c>
      <c r="AO1291">
        <v>0.18040129329582491</v>
      </c>
      <c r="AP1291">
        <v>0.18040129329582491</v>
      </c>
      <c r="AQ1291">
        <v>0.18040129329582491</v>
      </c>
      <c r="AR1291">
        <v>14.20380317696158</v>
      </c>
      <c r="AS1291">
        <v>14.20380317696157</v>
      </c>
      <c r="AT1291">
        <v>14.20380317696157</v>
      </c>
      <c r="AU1291">
        <v>14.20380317696157</v>
      </c>
      <c r="AV1291" t="str">
        <f>VLOOKUP(Sheet1[[#This Row],[NPDES ID2]],Combined_Sheet__Major_Only___2[[NPDES ID2]:[ECHO BFR]],3,FALSE)</f>
        <v>DE</v>
      </c>
      <c r="AW1291" t="s">
        <v>12185</v>
      </c>
      <c r="AX1291" t="str">
        <f>VLOOKUP(Sheet1[[#This Row],[NPDES ID2]],Combined_Sheet__Major_Only___2[[NPDES ID2]:[ECHO BFR]],27,FALSE)</f>
        <v>-</v>
      </c>
      <c r="AY1291" t="str">
        <f>VLOOKUP(Sheet1[[#This Row],[NPDES ID2]],Combined_Sheet__Major_Only___2[[NPDES ID2]:[ECHO BFR]],28,FALSE)</f>
        <v>heatDry</v>
      </c>
      <c r="AZ1291" t="str">
        <f>VLOOKUP(Sheet1[[#This Row],[NPDES ID2]],Combined_Sheet__Major_Only___2[[NPDES ID2]:[ECHO BFR]],29,FALSE)</f>
        <v>thickening</v>
      </c>
      <c r="BA1291">
        <f>VLOOKUP(Sheet1[[#This Row],[NPDES ID2]],Combined_Sheet__Major_Only___2[[NPDES ID2]:[ECHO BFR]],17,FALSE)</f>
        <v>39.72954</v>
      </c>
      <c r="BB1291">
        <f>VLOOKUP(Sheet1[[#This Row],[NPDES ID2]],Combined_Sheet__Major_Only___2[[NPDES ID2]:[ECHO BFR]],18,FALSE)</f>
        <v>-75.504334</v>
      </c>
      <c r="BC1291" t="str">
        <f>IF(ISNUMBER(SEARCH("aerobic",$AW1291)),"aerobic","")</f>
        <v/>
      </c>
      <c r="BD1291" t="str">
        <f>IF(ISNUMBER(SEARCH("anaer",$AW1291)),"anaer","")</f>
        <v>anaer</v>
      </c>
      <c r="BE1291" t="str">
        <f>IF(ISNUMBER(SEARCH("thickening",$AZ1291)),"thickening","")</f>
        <v>thickening</v>
      </c>
      <c r="BF1291" s="2" t="str">
        <f>IF(ISNUMBER(SEARCH("airDry",$AW1291)),"airDry","")</f>
        <v/>
      </c>
      <c r="BG1291" s="2" t="str">
        <f>IF(ISNUMBER(SEARCH("heatDry",$AY1291)),"heatDry","")</f>
        <v>heatDry</v>
      </c>
      <c r="BH1291" s="2" t="str">
        <f>IF(AND(ISNUMBER(SEARCH("aerobic",$AW1291)),ISNUMBER(SEARCH("anaer",$AW1291))),"Combined Aer and Anaer.","")</f>
        <v/>
      </c>
    </row>
    <row r="1292" spans="1:60" x14ac:dyDescent="0.25">
      <c r="A1292" s="4">
        <v>1848</v>
      </c>
      <c r="B1292" t="s">
        <v>8732</v>
      </c>
      <c r="C1292">
        <v>10982</v>
      </c>
      <c r="D1292">
        <v>2370.3147505038601</v>
      </c>
      <c r="E1292">
        <v>2375.6728677301362</v>
      </c>
      <c r="F1292">
        <v>1870.3537774334241</v>
      </c>
      <c r="G1292">
        <v>2850.5878173182309</v>
      </c>
      <c r="H1292">
        <v>-122.2256083234147</v>
      </c>
      <c r="I1292">
        <v>-124.6055514331147</v>
      </c>
      <c r="J1292">
        <v>-140.42310198451801</v>
      </c>
      <c r="K1292">
        <v>-98.856570482762919</v>
      </c>
      <c r="L1292">
        <v>6798.2337956988567</v>
      </c>
      <c r="M1292">
        <v>6763.3960753751198</v>
      </c>
      <c r="N1292">
        <v>6646.9050972157147</v>
      </c>
      <c r="O1292">
        <v>7044.471315959674</v>
      </c>
      <c r="P1292">
        <v>257.75926072643313</v>
      </c>
      <c r="Q1292">
        <v>260.14721457504362</v>
      </c>
      <c r="R1292">
        <v>215.60893159601349</v>
      </c>
      <c r="S1292">
        <v>293.52316031235068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60.68130658101564</v>
      </c>
      <c r="AG1292">
        <v>60.364282127110997</v>
      </c>
      <c r="AH1292">
        <v>59.343107655861211</v>
      </c>
      <c r="AI1292">
        <v>62.874611209836111</v>
      </c>
      <c r="AJ1292">
        <v>0.5177770790985321</v>
      </c>
      <c r="AK1292">
        <v>0.51777759467063955</v>
      </c>
      <c r="AL1292">
        <v>0.5176562256297742</v>
      </c>
      <c r="AM1292">
        <v>0.5178972656292512</v>
      </c>
      <c r="AN1292">
        <v>0.1815127244013581</v>
      </c>
      <c r="AO1292">
        <v>0.18151272440135799</v>
      </c>
      <c r="AP1292">
        <v>0.18151272440135799</v>
      </c>
      <c r="AQ1292">
        <v>0.18151272440135799</v>
      </c>
      <c r="AR1292">
        <v>13.88997458692678</v>
      </c>
      <c r="AS1292">
        <v>13.889974586926771</v>
      </c>
      <c r="AT1292">
        <v>13.889974586926771</v>
      </c>
      <c r="AU1292">
        <v>13.889974586926771</v>
      </c>
      <c r="AV1292" t="str">
        <f>VLOOKUP(Sheet1[[#This Row],[NPDES ID2]],Combined_Sheet__Major_Only___2[[NPDES ID2]:[ECHO BFR]],3,FALSE)</f>
        <v>WI</v>
      </c>
      <c r="AW1292" t="s">
        <v>12185</v>
      </c>
      <c r="AX1292" t="str">
        <f>VLOOKUP(Sheet1[[#This Row],[NPDES ID2]],Combined_Sheet__Major_Only___2[[NPDES ID2]:[ECHO BFR]],27,FALSE)</f>
        <v>methaneBioCaptureRecover</v>
      </c>
      <c r="AY1292" t="str">
        <f>VLOOKUP(Sheet1[[#This Row],[NPDES ID2]],Combined_Sheet__Major_Only___2[[NPDES ID2]:[ECHO BFR]],28,FALSE)</f>
        <v>heatDry</v>
      </c>
      <c r="AZ1292" t="str">
        <f>VLOOKUP(Sheet1[[#This Row],[NPDES ID2]],Combined_Sheet__Major_Only___2[[NPDES ID2]:[ECHO BFR]],29,FALSE)</f>
        <v>preliminaryOps, thickening</v>
      </c>
      <c r="BA1292">
        <f>VLOOKUP(Sheet1[[#This Row],[NPDES ID2]],Combined_Sheet__Major_Only___2[[NPDES ID2]:[ECHO BFR]],17,FALSE)</f>
        <v>44.533479999999997</v>
      </c>
      <c r="BB1292">
        <f>VLOOKUP(Sheet1[[#This Row],[NPDES ID2]],Combined_Sheet__Major_Only___2[[NPDES ID2]:[ECHO BFR]],18,FALSE)</f>
        <v>-87.994010000000003</v>
      </c>
      <c r="BC1292" t="str">
        <f>IF(ISNUMBER(SEARCH("aerobic",$AW1292)),"aerobic","")</f>
        <v/>
      </c>
      <c r="BD1292" t="str">
        <f>IF(ISNUMBER(SEARCH("anaer",$AW1292)),"anaer","")</f>
        <v>anaer</v>
      </c>
      <c r="BE1292" t="str">
        <f>IF(ISNUMBER(SEARCH("thickening",$AZ1292)),"thickening","")</f>
        <v>thickening</v>
      </c>
      <c r="BF1292" s="2" t="str">
        <f>IF(ISNUMBER(SEARCH("airDry",$AW1292)),"airDry","")</f>
        <v/>
      </c>
      <c r="BG1292" s="2" t="str">
        <f>IF(ISNUMBER(SEARCH("heatDry",$AY1292)),"heatDry","")</f>
        <v>heatDry</v>
      </c>
      <c r="BH1292" s="2" t="str">
        <f>IF(AND(ISNUMBER(SEARCH("aerobic",$AW1292)),ISNUMBER(SEARCH("anaer",$AW1292))),"Combined Aer and Anaer.","")</f>
        <v/>
      </c>
    </row>
    <row r="1293" spans="1:60" x14ac:dyDescent="0.25">
      <c r="A1293" s="4">
        <v>188</v>
      </c>
      <c r="B1293" t="s">
        <v>1006</v>
      </c>
      <c r="C1293">
        <v>3473</v>
      </c>
      <c r="D1293">
        <v>808.11835114432415</v>
      </c>
      <c r="E1293">
        <v>806.30891237021194</v>
      </c>
      <c r="F1293">
        <v>666.19825851856581</v>
      </c>
      <c r="G1293">
        <v>950.14344752298462</v>
      </c>
      <c r="H1293">
        <v>-118.59202514753331</v>
      </c>
      <c r="I1293">
        <v>-121.04554663107039</v>
      </c>
      <c r="J1293">
        <v>-136.52772203781061</v>
      </c>
      <c r="K1293">
        <v>-95.570309671353414</v>
      </c>
      <c r="L1293">
        <v>2229.5403437069672</v>
      </c>
      <c r="M1293">
        <v>2219.1068236401711</v>
      </c>
      <c r="N1293">
        <v>2184.4569119159319</v>
      </c>
      <c r="O1293">
        <v>2302.9786221575282</v>
      </c>
      <c r="P1293">
        <v>81.364711819146109</v>
      </c>
      <c r="Q1293">
        <v>82.190313733860663</v>
      </c>
      <c r="R1293">
        <v>67.725069314920205</v>
      </c>
      <c r="S1293">
        <v>92.785856988562088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62.917894959280737</v>
      </c>
      <c r="AG1293">
        <v>62.621391870804402</v>
      </c>
      <c r="AH1293">
        <v>61.649928734391459</v>
      </c>
      <c r="AI1293">
        <v>64.988761099839294</v>
      </c>
      <c r="AJ1293">
        <v>0.54508454027606223</v>
      </c>
      <c r="AK1293">
        <v>0.54508472154154219</v>
      </c>
      <c r="AL1293">
        <v>0.54504269553965623</v>
      </c>
      <c r="AM1293">
        <v>0.54512614661098802</v>
      </c>
      <c r="AN1293">
        <v>0.18176660103665521</v>
      </c>
      <c r="AO1293">
        <v>0.1817666010366551</v>
      </c>
      <c r="AP1293">
        <v>0.1817666010366551</v>
      </c>
      <c r="AQ1293">
        <v>0.1817666010366551</v>
      </c>
      <c r="AR1293">
        <v>13.48117305634355</v>
      </c>
      <c r="AS1293">
        <v>13.481173056343559</v>
      </c>
      <c r="AT1293">
        <v>13.481173056343559</v>
      </c>
      <c r="AU1293">
        <v>13.481173056343559</v>
      </c>
      <c r="AV1293" t="str">
        <f>VLOOKUP(Sheet1[[#This Row],[NPDES ID2]],Combined_Sheet__Major_Only___2[[NPDES ID2]:[ECHO BFR]],3,FALSE)</f>
        <v>NC</v>
      </c>
      <c r="AW1293" t="s">
        <v>12185</v>
      </c>
      <c r="AX1293" t="str">
        <f>VLOOKUP(Sheet1[[#This Row],[NPDES ID2]],Combined_Sheet__Major_Only___2[[NPDES ID2]:[ECHO BFR]],27,FALSE)</f>
        <v>methaneBioCaptureRecover</v>
      </c>
      <c r="AY1293" t="str">
        <f>VLOOKUP(Sheet1[[#This Row],[NPDES ID2]],Combined_Sheet__Major_Only___2[[NPDES ID2]:[ECHO BFR]],28,FALSE)</f>
        <v>heatDry</v>
      </c>
      <c r="AZ1293" t="str">
        <f>VLOOKUP(Sheet1[[#This Row],[NPDES ID2]],Combined_Sheet__Major_Only___2[[NPDES ID2]:[ECHO BFR]],29,FALSE)</f>
        <v>thickening, preliminaryOps</v>
      </c>
      <c r="BA1293">
        <f>VLOOKUP(Sheet1[[#This Row],[NPDES ID2]],Combined_Sheet__Major_Only___2[[NPDES ID2]:[ECHO BFR]],17,FALSE)</f>
        <v>36.036999000000002</v>
      </c>
      <c r="BB1293">
        <f>VLOOKUP(Sheet1[[#This Row],[NPDES ID2]],Combined_Sheet__Major_Only___2[[NPDES ID2]:[ECHO BFR]],18,FALSE)</f>
        <v>-80.309196</v>
      </c>
      <c r="BC1293" t="str">
        <f>IF(ISNUMBER(SEARCH("aerobic",$AW1293)),"aerobic","")</f>
        <v/>
      </c>
      <c r="BD1293" t="str">
        <f>IF(ISNUMBER(SEARCH("anaer",$AW1293)),"anaer","")</f>
        <v>anaer</v>
      </c>
      <c r="BE1293" t="str">
        <f>IF(ISNUMBER(SEARCH("thickening",$AZ1293)),"thickening","")</f>
        <v>thickening</v>
      </c>
      <c r="BF1293" s="2" t="str">
        <f>IF(ISNUMBER(SEARCH("airDry",$AW1293)),"airDry","")</f>
        <v/>
      </c>
      <c r="BG1293" s="2" t="str">
        <f>IF(ISNUMBER(SEARCH("heatDry",$AY1293)),"heatDry","")</f>
        <v>heatDry</v>
      </c>
      <c r="BH1293" s="2" t="str">
        <f>IF(AND(ISNUMBER(SEARCH("aerobic",$AW1293)),ISNUMBER(SEARCH("anaer",$AW1293))),"Combined Aer and Anaer.","")</f>
        <v/>
      </c>
    </row>
    <row r="1294" spans="1:60" x14ac:dyDescent="0.25">
      <c r="A1294" s="4">
        <v>1151</v>
      </c>
      <c r="B1294" t="s">
        <v>5528</v>
      </c>
      <c r="C1294">
        <v>293</v>
      </c>
      <c r="D1294">
        <v>477.5353809946277</v>
      </c>
      <c r="E1294">
        <v>482.63141775177172</v>
      </c>
      <c r="F1294">
        <v>361.57689690805398</v>
      </c>
      <c r="G1294">
        <v>610.67607504050636</v>
      </c>
      <c r="H1294">
        <v>-116.81700145559709</v>
      </c>
      <c r="I1294">
        <v>-119.1248561704604</v>
      </c>
      <c r="J1294">
        <v>-134.76267243564081</v>
      </c>
      <c r="K1294">
        <v>-93.265377315989426</v>
      </c>
      <c r="L1294">
        <v>191.4663425839021</v>
      </c>
      <c r="M1294">
        <v>190.61101987407781</v>
      </c>
      <c r="N1294">
        <v>187.78012922343541</v>
      </c>
      <c r="O1294">
        <v>197.4742291398637</v>
      </c>
      <c r="P1294">
        <v>6.8578194986767969</v>
      </c>
      <c r="Q1294">
        <v>6.9411935468690054</v>
      </c>
      <c r="R1294">
        <v>5.6940462798842812</v>
      </c>
      <c r="S1294">
        <v>7.8124053893454493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64.040328227264865</v>
      </c>
      <c r="AG1294">
        <v>63.754097167495154</v>
      </c>
      <c r="AH1294">
        <v>62.807698186985313</v>
      </c>
      <c r="AI1294">
        <v>66.049691515625966</v>
      </c>
      <c r="AJ1294">
        <v>0.55879651809063247</v>
      </c>
      <c r="AK1294">
        <v>0.55879653130533935</v>
      </c>
      <c r="AL1294">
        <v>0.55879348844891974</v>
      </c>
      <c r="AM1294">
        <v>0.55879953022505202</v>
      </c>
      <c r="AN1294">
        <v>0.18227239835214751</v>
      </c>
      <c r="AO1294">
        <v>0.18227239835214751</v>
      </c>
      <c r="AP1294">
        <v>0.18227239835214751</v>
      </c>
      <c r="AQ1294">
        <v>0.18227239835214751</v>
      </c>
      <c r="AR1294">
        <v>15.208820258379919</v>
      </c>
      <c r="AS1294">
        <v>15.208820258379911</v>
      </c>
      <c r="AT1294">
        <v>15.208820258379911</v>
      </c>
      <c r="AU1294">
        <v>15.208820258379911</v>
      </c>
      <c r="AV1294" t="str">
        <f>VLOOKUP(Sheet1[[#This Row],[NPDES ID2]],Combined_Sheet__Major_Only___2[[NPDES ID2]:[ECHO BFR]],3,FALSE)</f>
        <v>MN</v>
      </c>
      <c r="AW1294" t="s">
        <v>12185</v>
      </c>
      <c r="AX1294" t="str">
        <f>VLOOKUP(Sheet1[[#This Row],[NPDES ID2]],Combined_Sheet__Major_Only___2[[NPDES ID2]:[ECHO BFR]],27,FALSE)</f>
        <v>methaneBioCaptureRecover</v>
      </c>
      <c r="AY1294" t="str">
        <f>VLOOKUP(Sheet1[[#This Row],[NPDES ID2]],Combined_Sheet__Major_Only___2[[NPDES ID2]:[ECHO BFR]],28,FALSE)</f>
        <v>heatDry</v>
      </c>
      <c r="AZ1294" t="str">
        <f>VLOOKUP(Sheet1[[#This Row],[NPDES ID2]],Combined_Sheet__Major_Only___2[[NPDES ID2]:[ECHO BFR]],29,FALSE)</f>
        <v>thickening</v>
      </c>
      <c r="BA1294">
        <f>VLOOKUP(Sheet1[[#This Row],[NPDES ID2]],Combined_Sheet__Major_Only___2[[NPDES ID2]:[ECHO BFR]],17,FALSE)</f>
        <v>43.670209999999997</v>
      </c>
      <c r="BB1294">
        <f>VLOOKUP(Sheet1[[#This Row],[NPDES ID2]],Combined_Sheet__Major_Only___2[[NPDES ID2]:[ECHO BFR]],18,FALSE)</f>
        <v>-94.458460000000002</v>
      </c>
      <c r="BC1294" t="str">
        <f>IF(ISNUMBER(SEARCH("aerobic",$AW1294)),"aerobic","")</f>
        <v/>
      </c>
      <c r="BD1294" t="str">
        <f>IF(ISNUMBER(SEARCH("anaer",$AW1294)),"anaer","")</f>
        <v>anaer</v>
      </c>
      <c r="BE1294" t="str">
        <f>IF(ISNUMBER(SEARCH("thickening",$AZ1294)),"thickening","")</f>
        <v>thickening</v>
      </c>
      <c r="BF1294" s="3" t="str">
        <f>IF(ISNUMBER(SEARCH("airDry",$AW1294)),"airDry","")</f>
        <v/>
      </c>
      <c r="BG1294" s="3" t="str">
        <f>IF(ISNUMBER(SEARCH("heatDry",$AY1294)),"heatDry","")</f>
        <v>heatDry</v>
      </c>
      <c r="BH1294" s="3" t="str">
        <f>IF(AND(ISNUMBER(SEARCH("aerobic",$AW1294)),ISNUMBER(SEARCH("anaer",$AW1294))),"Combined Aer and Anaer.","")</f>
        <v/>
      </c>
    </row>
    <row r="1295" spans="1:60" x14ac:dyDescent="0.25">
      <c r="A1295" s="4">
        <v>2473</v>
      </c>
      <c r="B1295" t="s">
        <v>11512</v>
      </c>
      <c r="C1295">
        <v>205.4</v>
      </c>
      <c r="D1295">
        <v>608.78839013483037</v>
      </c>
      <c r="E1295">
        <v>606.39319410768758</v>
      </c>
      <c r="F1295">
        <v>446.65385541184202</v>
      </c>
      <c r="G1295">
        <v>788.86813941238381</v>
      </c>
      <c r="H1295">
        <v>-118.00674167559271</v>
      </c>
      <c r="I1295">
        <v>-120.29815858396501</v>
      </c>
      <c r="J1295">
        <v>-135.9352330062562</v>
      </c>
      <c r="K1295">
        <v>-94.5100712360816</v>
      </c>
      <c r="L1295">
        <v>132.97470758680561</v>
      </c>
      <c r="M1295">
        <v>132.3651986834922</v>
      </c>
      <c r="N1295">
        <v>130.3480117567405</v>
      </c>
      <c r="O1295">
        <v>137.2558073736765</v>
      </c>
      <c r="P1295">
        <v>4.8101376368596451</v>
      </c>
      <c r="Q1295">
        <v>4.863526339667823</v>
      </c>
      <c r="R1295">
        <v>3.998989686142925</v>
      </c>
      <c r="S1295">
        <v>5.4824426879944577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63.444904954686571</v>
      </c>
      <c r="AG1295">
        <v>63.153981030427317</v>
      </c>
      <c r="AH1295">
        <v>62.191894404345362</v>
      </c>
      <c r="AI1295">
        <v>65.487416416943645</v>
      </c>
      <c r="AJ1295">
        <v>0.55152203823270274</v>
      </c>
      <c r="AK1295">
        <v>0.55152204841623731</v>
      </c>
      <c r="AL1295">
        <v>0.55151970379336546</v>
      </c>
      <c r="AM1295">
        <v>0.55152435917892484</v>
      </c>
      <c r="AN1295">
        <v>0.18267122921196111</v>
      </c>
      <c r="AO1295">
        <v>0.18267122921196111</v>
      </c>
      <c r="AP1295">
        <v>0.18267122921196111</v>
      </c>
      <c r="AQ1295">
        <v>0.18267122921196111</v>
      </c>
      <c r="AR1295">
        <v>14.19976794904259</v>
      </c>
      <c r="AS1295">
        <v>14.19976794904259</v>
      </c>
      <c r="AT1295">
        <v>14.19976794904259</v>
      </c>
      <c r="AU1295">
        <v>14.19976794904259</v>
      </c>
      <c r="AV1295" t="str">
        <f>VLOOKUP(Sheet1[[#This Row],[NPDES ID2]],Combined_Sheet__Major_Only___2[[NPDES ID2]:[ECHO BFR]],3,FALSE)</f>
        <v>WA</v>
      </c>
      <c r="AW1295" t="s">
        <v>12185</v>
      </c>
      <c r="AX1295" t="str">
        <f>VLOOKUP(Sheet1[[#This Row],[NPDES ID2]],Combined_Sheet__Major_Only___2[[NPDES ID2]:[ECHO BFR]],27,FALSE)</f>
        <v>methaneBioCaptureRecover, tempSludgeStore</v>
      </c>
      <c r="AY1295" t="str">
        <f>VLOOKUP(Sheet1[[#This Row],[NPDES ID2]],Combined_Sheet__Major_Only___2[[NPDES ID2]:[ECHO BFR]],28,FALSE)</f>
        <v>heatDry</v>
      </c>
      <c r="AZ1295" t="str">
        <f>VLOOKUP(Sheet1[[#This Row],[NPDES ID2]],Combined_Sheet__Major_Only___2[[NPDES ID2]:[ECHO BFR]],29,FALSE)</f>
        <v>preliminaryOps, thickening</v>
      </c>
      <c r="BA1295">
        <f>VLOOKUP(Sheet1[[#This Row],[NPDES ID2]],Combined_Sheet__Major_Only___2[[NPDES ID2]:[ECHO BFR]],17,FALSE)</f>
        <v>45.578439000000003</v>
      </c>
      <c r="BB1295">
        <f>VLOOKUP(Sheet1[[#This Row],[NPDES ID2]],Combined_Sheet__Major_Only___2[[NPDES ID2]:[ECHO BFR]],18,FALSE)</f>
        <v>-122.393398</v>
      </c>
      <c r="BC1295" t="str">
        <f>IF(ISNUMBER(SEARCH("aerobic",$AW1295)),"aerobic","")</f>
        <v/>
      </c>
      <c r="BD1295" t="str">
        <f>IF(ISNUMBER(SEARCH("anaer",$AW1295)),"anaer","")</f>
        <v>anaer</v>
      </c>
      <c r="BE1295" t="str">
        <f>IF(ISNUMBER(SEARCH("thickening",$AZ1295)),"thickening","")</f>
        <v>thickening</v>
      </c>
      <c r="BF1295" s="3" t="str">
        <f>IF(ISNUMBER(SEARCH("airDry",$AW1295)),"airDry","")</f>
        <v/>
      </c>
      <c r="BG1295" s="3" t="str">
        <f>IF(ISNUMBER(SEARCH("heatDry",$AY1295)),"heatDry","")</f>
        <v>heatDry</v>
      </c>
      <c r="BH1295" s="3" t="str">
        <f>IF(AND(ISNUMBER(SEARCH("aerobic",$AW1295)),ISNUMBER(SEARCH("anaer",$AW1295))),"Combined Aer and Anaer.","")</f>
        <v/>
      </c>
    </row>
    <row r="1296" spans="1:60" x14ac:dyDescent="0.25">
      <c r="A1296" s="4">
        <v>1821</v>
      </c>
      <c r="B1296" t="s">
        <v>8610</v>
      </c>
      <c r="C1296">
        <v>35107</v>
      </c>
      <c r="D1296">
        <v>7042.6658457476751</v>
      </c>
      <c r="E1296">
        <v>7063.8492150691636</v>
      </c>
      <c r="F1296">
        <v>5538.4399941238571</v>
      </c>
      <c r="G1296">
        <v>8536.4895407778677</v>
      </c>
      <c r="H1296">
        <v>-113.29810520979321</v>
      </c>
      <c r="I1296">
        <v>-116.46033905834339</v>
      </c>
      <c r="J1296">
        <v>-132.65933919946269</v>
      </c>
      <c r="K1296">
        <v>-87.92492795433327</v>
      </c>
      <c r="L1296">
        <v>22684.275506468621</v>
      </c>
      <c r="M1296">
        <v>22581.994591701019</v>
      </c>
      <c r="N1296">
        <v>22231.108434044949</v>
      </c>
      <c r="O1296">
        <v>23418.671412776479</v>
      </c>
      <c r="P1296">
        <v>821.51762935110253</v>
      </c>
      <c r="Q1296">
        <v>830.40835593631505</v>
      </c>
      <c r="R1296">
        <v>683.52884113171581</v>
      </c>
      <c r="S1296">
        <v>937.18914470484549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63.375549523432639</v>
      </c>
      <c r="AG1296">
        <v>63.069572023240397</v>
      </c>
      <c r="AH1296">
        <v>62.124679939629452</v>
      </c>
      <c r="AI1296">
        <v>65.41195615327706</v>
      </c>
      <c r="AJ1296">
        <v>0.55067462390711974</v>
      </c>
      <c r="AK1296">
        <v>0.55067628559271653</v>
      </c>
      <c r="AL1296">
        <v>0.55026445218358078</v>
      </c>
      <c r="AM1296">
        <v>0.55108277160254426</v>
      </c>
      <c r="AN1296">
        <v>0.18644707585868189</v>
      </c>
      <c r="AO1296">
        <v>0.18644707585868189</v>
      </c>
      <c r="AP1296">
        <v>0.18644707585868189</v>
      </c>
      <c r="AQ1296">
        <v>0.18644707585868189</v>
      </c>
      <c r="AR1296">
        <v>13.9140273903989</v>
      </c>
      <c r="AS1296">
        <v>13.9140273903989</v>
      </c>
      <c r="AT1296">
        <v>13.9140273903989</v>
      </c>
      <c r="AU1296">
        <v>13.9140273903989</v>
      </c>
      <c r="AV1296" t="str">
        <f>VLOOKUP(Sheet1[[#This Row],[NPDES ID2]],Combined_Sheet__Major_Only___2[[NPDES ID2]:[ECHO BFR]],3,FALSE)</f>
        <v>MA</v>
      </c>
      <c r="AW1296" t="s">
        <v>12185</v>
      </c>
      <c r="AX1296" t="str">
        <f>VLOOKUP(Sheet1[[#This Row],[NPDES ID2]],Combined_Sheet__Major_Only___2[[NPDES ID2]:[ECHO BFR]],27,FALSE)</f>
        <v>methaneBioCaptureRecover</v>
      </c>
      <c r="AY1296" t="str">
        <f>VLOOKUP(Sheet1[[#This Row],[NPDES ID2]],Combined_Sheet__Major_Only___2[[NPDES ID2]:[ECHO BFR]],28,FALSE)</f>
        <v>heatDry</v>
      </c>
      <c r="AZ1296" t="str">
        <f>VLOOKUP(Sheet1[[#This Row],[NPDES ID2]],Combined_Sheet__Major_Only___2[[NPDES ID2]:[ECHO BFR]],29,FALSE)</f>
        <v>thickening</v>
      </c>
      <c r="BA1296">
        <f>VLOOKUP(Sheet1[[#This Row],[NPDES ID2]],Combined_Sheet__Major_Only___2[[NPDES ID2]:[ECHO BFR]],17,FALSE)</f>
        <v>42.350499999999997</v>
      </c>
      <c r="BB1296">
        <f>VLOOKUP(Sheet1[[#This Row],[NPDES ID2]],Combined_Sheet__Major_Only___2[[NPDES ID2]:[ECHO BFR]],18,FALSE)</f>
        <v>-70.956900000000005</v>
      </c>
      <c r="BC1296" t="str">
        <f>IF(ISNUMBER(SEARCH("aerobic",$AW1296)),"aerobic","")</f>
        <v/>
      </c>
      <c r="BD1296" t="str">
        <f>IF(ISNUMBER(SEARCH("anaer",$AW1296)),"anaer","")</f>
        <v>anaer</v>
      </c>
      <c r="BE1296" t="str">
        <f>IF(ISNUMBER(SEARCH("thickening",$AZ1296)),"thickening","")</f>
        <v>thickening</v>
      </c>
      <c r="BF1296" s="3" t="str">
        <f>IF(ISNUMBER(SEARCH("airDry",$AW1296)),"airDry","")</f>
        <v/>
      </c>
      <c r="BG1296" s="3" t="str">
        <f>IF(ISNUMBER(SEARCH("heatDry",$AY1296)),"heatDry","")</f>
        <v>heatDry</v>
      </c>
      <c r="BH1296" s="3" t="str">
        <f>IF(AND(ISNUMBER(SEARCH("aerobic",$AW1296)),ISNUMBER(SEARCH("anaer",$AW1296))),"Combined Aer and Anaer.","")</f>
        <v/>
      </c>
    </row>
    <row r="1297" spans="1:60" x14ac:dyDescent="0.25">
      <c r="A1297" s="4">
        <v>741</v>
      </c>
      <c r="B1297" t="s">
        <v>3649</v>
      </c>
      <c r="C1297">
        <v>2826</v>
      </c>
      <c r="D1297">
        <v>650.15705149860128</v>
      </c>
      <c r="E1297">
        <v>650.51481469950409</v>
      </c>
      <c r="F1297">
        <v>545.80596982674854</v>
      </c>
      <c r="G1297">
        <v>759.74610900492144</v>
      </c>
      <c r="H1297">
        <v>-112.124417826735</v>
      </c>
      <c r="I1297">
        <v>-114.63866448427829</v>
      </c>
      <c r="J1297">
        <v>-130.5913739305912</v>
      </c>
      <c r="K1297">
        <v>-88.612643103488367</v>
      </c>
      <c r="L1297">
        <v>1913.184951287117</v>
      </c>
      <c r="M1297">
        <v>1905.474303335438</v>
      </c>
      <c r="N1297">
        <v>1879.887342778416</v>
      </c>
      <c r="O1297">
        <v>1967.431631727143</v>
      </c>
      <c r="P1297">
        <v>65.998229726683391</v>
      </c>
      <c r="Q1297">
        <v>66.879168430413074</v>
      </c>
      <c r="R1297">
        <v>54.236928095526139</v>
      </c>
      <c r="S1297">
        <v>75.7307060802206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66.349483706183847</v>
      </c>
      <c r="AG1297">
        <v>66.080527670384015</v>
      </c>
      <c r="AH1297">
        <v>65.197943342794119</v>
      </c>
      <c r="AI1297">
        <v>68.229593700838493</v>
      </c>
      <c r="AJ1297">
        <v>0.5870209882887143</v>
      </c>
      <c r="AK1297">
        <v>0.58702112722835076</v>
      </c>
      <c r="AL1297">
        <v>0.5869889833735743</v>
      </c>
      <c r="AM1297">
        <v>0.58705281005047316</v>
      </c>
      <c r="AN1297">
        <v>0.18702650285606109</v>
      </c>
      <c r="AO1297">
        <v>0.18702650285606121</v>
      </c>
      <c r="AP1297">
        <v>0.18702650285606121</v>
      </c>
      <c r="AQ1297">
        <v>0.18702650285606121</v>
      </c>
      <c r="AR1297">
        <v>14.83396875566495</v>
      </c>
      <c r="AS1297">
        <v>14.83396875566495</v>
      </c>
      <c r="AT1297">
        <v>14.83396875566495</v>
      </c>
      <c r="AU1297">
        <v>14.83396875566495</v>
      </c>
      <c r="AV1297" t="str">
        <f>VLOOKUP(Sheet1[[#This Row],[NPDES ID2]],Combined_Sheet__Major_Only___2[[NPDES ID2]:[ECHO BFR]],3,FALSE)</f>
        <v>MD</v>
      </c>
      <c r="AW1297" t="s">
        <v>12185</v>
      </c>
      <c r="AX1297" t="str">
        <f>VLOOKUP(Sheet1[[#This Row],[NPDES ID2]],Combined_Sheet__Major_Only___2[[NPDES ID2]:[ECHO BFR]],27,FALSE)</f>
        <v>methaneBioCaptureRecover</v>
      </c>
      <c r="AY1297" t="str">
        <f>VLOOKUP(Sheet1[[#This Row],[NPDES ID2]],Combined_Sheet__Major_Only___2[[NPDES ID2]:[ECHO BFR]],28,FALSE)</f>
        <v>heatDry</v>
      </c>
      <c r="AZ1297" t="str">
        <f>VLOOKUP(Sheet1[[#This Row],[NPDES ID2]],Combined_Sheet__Major_Only___2[[NPDES ID2]:[ECHO BFR]],29,FALSE)</f>
        <v>thickening</v>
      </c>
      <c r="BA1297">
        <f>VLOOKUP(Sheet1[[#This Row],[NPDES ID2]],Combined_Sheet__Major_Only___2[[NPDES ID2]:[ECHO BFR]],17,FALSE)</f>
        <v>39.125100000000003</v>
      </c>
      <c r="BB1297">
        <f>VLOOKUP(Sheet1[[#This Row],[NPDES ID2]],Combined_Sheet__Major_Only___2[[NPDES ID2]:[ECHO BFR]],18,FALSE)</f>
        <v>-76.812709999999996</v>
      </c>
      <c r="BC1297" t="str">
        <f>IF(ISNUMBER(SEARCH("aerobic",$AW1297)),"aerobic","")</f>
        <v/>
      </c>
      <c r="BD1297" t="str">
        <f>IF(ISNUMBER(SEARCH("anaer",$AW1297)),"anaer","")</f>
        <v>anaer</v>
      </c>
      <c r="BE1297" t="str">
        <f>IF(ISNUMBER(SEARCH("thickening",$AZ1297)),"thickening","")</f>
        <v>thickening</v>
      </c>
      <c r="BF1297" s="3" t="str">
        <f>IF(ISNUMBER(SEARCH("airDry",$AW1297)),"airDry","")</f>
        <v/>
      </c>
      <c r="BG1297" s="3" t="str">
        <f>IF(ISNUMBER(SEARCH("heatDry",$AY1297)),"heatDry","")</f>
        <v>heatDry</v>
      </c>
      <c r="BH1297" s="3" t="str">
        <f>IF(AND(ISNUMBER(SEARCH("aerobic",$AW1297)),ISNUMBER(SEARCH("anaer",$AW1297))),"Combined Aer and Anaer.","")</f>
        <v/>
      </c>
    </row>
    <row r="1298" spans="1:60" x14ac:dyDescent="0.25">
      <c r="A1298" s="4">
        <v>1880</v>
      </c>
      <c r="B1298" t="s">
        <v>8877</v>
      </c>
      <c r="C1298">
        <v>5487</v>
      </c>
      <c r="D1298">
        <v>1194.843441859387</v>
      </c>
      <c r="E1298">
        <v>1192.194302999005</v>
      </c>
      <c r="F1298">
        <v>955.55414833490636</v>
      </c>
      <c r="G1298">
        <v>1420.545515499314</v>
      </c>
      <c r="H1298">
        <v>-117.97630383263861</v>
      </c>
      <c r="I1298">
        <v>-120.4899507592331</v>
      </c>
      <c r="J1298">
        <v>-135.94526310794171</v>
      </c>
      <c r="K1298">
        <v>-95.07659417646606</v>
      </c>
      <c r="L1298">
        <v>3534.896517332038</v>
      </c>
      <c r="M1298">
        <v>3518.5233362429949</v>
      </c>
      <c r="N1298">
        <v>3464.078940465577</v>
      </c>
      <c r="O1298">
        <v>3650.2309849214871</v>
      </c>
      <c r="P1298">
        <v>128.51821167501859</v>
      </c>
      <c r="Q1298">
        <v>129.87280494552741</v>
      </c>
      <c r="R1298">
        <v>106.92479285570479</v>
      </c>
      <c r="S1298">
        <v>146.53492855175429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63.141949759223102</v>
      </c>
      <c r="AG1298">
        <v>62.846712104099268</v>
      </c>
      <c r="AH1298">
        <v>61.882730691395551</v>
      </c>
      <c r="AI1298">
        <v>65.200001870810226</v>
      </c>
      <c r="AJ1298">
        <v>0.54782125118774871</v>
      </c>
      <c r="AK1298">
        <v>0.5478214939306556</v>
      </c>
      <c r="AL1298">
        <v>0.54776507418465537</v>
      </c>
      <c r="AM1298">
        <v>0.54787710978637238</v>
      </c>
      <c r="AN1298">
        <v>0.18708414267309689</v>
      </c>
      <c r="AO1298">
        <v>0.18708414267309689</v>
      </c>
      <c r="AP1298">
        <v>0.18708414267309689</v>
      </c>
      <c r="AQ1298">
        <v>0.18708414267309689</v>
      </c>
      <c r="AR1298">
        <v>15.12395760757606</v>
      </c>
      <c r="AS1298">
        <v>15.12395760757606</v>
      </c>
      <c r="AT1298">
        <v>15.12395760757606</v>
      </c>
      <c r="AU1298">
        <v>15.12395760757606</v>
      </c>
      <c r="AV1298" t="str">
        <f>VLOOKUP(Sheet1[[#This Row],[NPDES ID2]],Combined_Sheet__Major_Only___2[[NPDES ID2]:[ECHO BFR]],3,FALSE)</f>
        <v>FL</v>
      </c>
      <c r="AW1298" t="s">
        <v>12185</v>
      </c>
      <c r="AX1298" t="str">
        <f>VLOOKUP(Sheet1[[#This Row],[NPDES ID2]],Combined_Sheet__Major_Only___2[[NPDES ID2]:[ECHO BFR]],27,FALSE)</f>
        <v>methaneBioCaptureRecover</v>
      </c>
      <c r="AY1298" t="str">
        <f>VLOOKUP(Sheet1[[#This Row],[NPDES ID2]],Combined_Sheet__Major_Only___2[[NPDES ID2]:[ECHO BFR]],28,FALSE)</f>
        <v>heatDry</v>
      </c>
      <c r="AZ1298" t="str">
        <f>VLOOKUP(Sheet1[[#This Row],[NPDES ID2]],Combined_Sheet__Major_Only___2[[NPDES ID2]:[ECHO BFR]],29,FALSE)</f>
        <v>preliminaryOps, thickening</v>
      </c>
      <c r="BA1298">
        <f>VLOOKUP(Sheet1[[#This Row],[NPDES ID2]],Combined_Sheet__Major_Only___2[[NPDES ID2]:[ECHO BFR]],17,FALSE)</f>
        <v>27.823504</v>
      </c>
      <c r="BB1298">
        <f>VLOOKUP(Sheet1[[#This Row],[NPDES ID2]],Combined_Sheet__Major_Only___2[[NPDES ID2]:[ECHO BFR]],18,FALSE)</f>
        <v>-82.741069999999993</v>
      </c>
      <c r="BC1298" t="str">
        <f>IF(ISNUMBER(SEARCH("aerobic",$AW1298)),"aerobic","")</f>
        <v/>
      </c>
      <c r="BD1298" t="str">
        <f>IF(ISNUMBER(SEARCH("anaer",$AW1298)),"anaer","")</f>
        <v>anaer</v>
      </c>
      <c r="BE1298" t="str">
        <f>IF(ISNUMBER(SEARCH("thickening",$AZ1298)),"thickening","")</f>
        <v>thickening</v>
      </c>
      <c r="BF1298" s="2" t="str">
        <f>IF(ISNUMBER(SEARCH("airDry",$AW1298)),"airDry","")</f>
        <v/>
      </c>
      <c r="BG1298" s="2" t="str">
        <f>IF(ISNUMBER(SEARCH("heatDry",$AY1298)),"heatDry","")</f>
        <v>heatDry</v>
      </c>
      <c r="BH1298" s="2" t="str">
        <f>IF(AND(ISNUMBER(SEARCH("aerobic",$AW1298)),ISNUMBER(SEARCH("anaer",$AW1298))),"Combined Aer and Anaer.","")</f>
        <v/>
      </c>
    </row>
    <row r="1299" spans="1:60" x14ac:dyDescent="0.25">
      <c r="A1299" s="4">
        <v>1973</v>
      </c>
      <c r="B1299" t="s">
        <v>9300</v>
      </c>
      <c r="C1299">
        <v>1995</v>
      </c>
      <c r="D1299">
        <v>541.8494310802605</v>
      </c>
      <c r="E1299">
        <v>544.78056279594603</v>
      </c>
      <c r="F1299">
        <v>461.58398180392629</v>
      </c>
      <c r="G1299">
        <v>629.6582704254904</v>
      </c>
      <c r="H1299">
        <v>-120.50311329650209</v>
      </c>
      <c r="I1299">
        <v>-122.9262872929032</v>
      </c>
      <c r="J1299">
        <v>-138.69235489281971</v>
      </c>
      <c r="K1299">
        <v>-97.385089001018073</v>
      </c>
      <c r="L1299">
        <v>1264.0066135199111</v>
      </c>
      <c r="M1299">
        <v>1257.875332434339</v>
      </c>
      <c r="N1299">
        <v>1237.5457794196341</v>
      </c>
      <c r="O1299">
        <v>1307.1207629955991</v>
      </c>
      <c r="P1299">
        <v>46.775183114438143</v>
      </c>
      <c r="Q1299">
        <v>47.181610358930499</v>
      </c>
      <c r="R1299">
        <v>39.001778257085483</v>
      </c>
      <c r="S1299">
        <v>53.376000725810009</v>
      </c>
      <c r="T1299">
        <v>3689.0680743506041</v>
      </c>
      <c r="U1299">
        <v>3689.0640216621632</v>
      </c>
      <c r="V1299">
        <v>3685.434444793405</v>
      </c>
      <c r="W1299">
        <v>3692.726818613301</v>
      </c>
      <c r="X1299">
        <v>262.09631613606859</v>
      </c>
      <c r="Y1299">
        <v>263.19756063061561</v>
      </c>
      <c r="Z1299">
        <v>253.6122368384072</v>
      </c>
      <c r="AA1299">
        <v>267.65170470516102</v>
      </c>
      <c r="AB1299">
        <v>43.141928324608841</v>
      </c>
      <c r="AC1299">
        <v>42.726378937975298</v>
      </c>
      <c r="AD1299">
        <v>37.04358323292287</v>
      </c>
      <c r="AE1299">
        <v>50.052476728487797</v>
      </c>
      <c r="AF1299">
        <v>62.094652397086783</v>
      </c>
      <c r="AG1299">
        <v>61.792273834472709</v>
      </c>
      <c r="AH1299">
        <v>60.797201193826872</v>
      </c>
      <c r="AI1299">
        <v>64.21175032794001</v>
      </c>
      <c r="AJ1299">
        <v>0.53503080553443683</v>
      </c>
      <c r="AK1299">
        <v>0.53503090855980417</v>
      </c>
      <c r="AL1299">
        <v>0.5350070969162708</v>
      </c>
      <c r="AM1299">
        <v>0.5350543782000724</v>
      </c>
      <c r="AN1299">
        <v>0.65005511942357697</v>
      </c>
      <c r="AO1299">
        <v>0.65005511942357697</v>
      </c>
      <c r="AP1299">
        <v>0.65005511942357697</v>
      </c>
      <c r="AQ1299">
        <v>0.65005511942357697</v>
      </c>
      <c r="AR1299">
        <v>14.181874784169869</v>
      </c>
      <c r="AS1299">
        <v>14.18187478416988</v>
      </c>
      <c r="AT1299">
        <v>14.18187478416988</v>
      </c>
      <c r="AU1299">
        <v>14.18187478416988</v>
      </c>
      <c r="AV1299" t="str">
        <f>VLOOKUP(Sheet1[[#This Row],[NPDES ID2]],Combined_Sheet__Major_Only___2[[NPDES ID2]:[ECHO BFR]],3,FALSE)</f>
        <v>CA</v>
      </c>
      <c r="AW1299" t="s">
        <v>12187</v>
      </c>
      <c r="AX1299" t="str">
        <f>VLOOKUP(Sheet1[[#This Row],[NPDES ID2]],Combined_Sheet__Major_Only___2[[NPDES ID2]:[ECHO BFR]],27,FALSE)</f>
        <v>other, methaneBioCaptureRecover</v>
      </c>
      <c r="AY1299" t="str">
        <f>VLOOKUP(Sheet1[[#This Row],[NPDES ID2]],Combined_Sheet__Major_Only___2[[NPDES ID2]:[ECHO BFR]],28,FALSE)</f>
        <v>highTempCompost</v>
      </c>
      <c r="AZ1299" t="str">
        <f>VLOOKUP(Sheet1[[#This Row],[NPDES ID2]],Combined_Sheet__Major_Only___2[[NPDES ID2]:[ECHO BFR]],29,FALSE)</f>
        <v>preliminaryOps, thickening</v>
      </c>
      <c r="BA1299">
        <f>VLOOKUP(Sheet1[[#This Row],[NPDES ID2]],Combined_Sheet__Major_Only___2[[NPDES ID2]:[ECHO BFR]],17,FALSE)</f>
        <v>34.215653000000003</v>
      </c>
      <c r="BB1299">
        <f>VLOOKUP(Sheet1[[#This Row],[NPDES ID2]],Combined_Sheet__Major_Only___2[[NPDES ID2]:[ECHO BFR]],18,FALSE)</f>
        <v>-118.928809</v>
      </c>
      <c r="BC1299" t="str">
        <f>IF(ISNUMBER(SEARCH("aerobic",$AW1299)),"aerobic","")</f>
        <v/>
      </c>
      <c r="BD1299" t="str">
        <f>IF(ISNUMBER(SEARCH("anaer",$AW1299)),"anaer","")</f>
        <v>anaer</v>
      </c>
      <c r="BE1299" t="str">
        <f>IF(ISNUMBER(SEARCH("thickening",$AZ1299)),"thickening","")</f>
        <v>thickening</v>
      </c>
      <c r="BF1299" s="3" t="str">
        <f>IF(ISNUMBER(SEARCH("airDry",$AW1299)),"airDry","")</f>
        <v>airDry</v>
      </c>
      <c r="BG1299" s="3" t="str">
        <f>IF(ISNUMBER(SEARCH("heatDry",$AY1299)),"heatDry","")</f>
        <v/>
      </c>
      <c r="BH1299" s="3" t="str">
        <f>IF(AND(ISNUMBER(SEARCH("aerobic",$AW1299)),ISNUMBER(SEARCH("anaer",$AW1299))),"Combined Aer and Anaer.","")</f>
        <v/>
      </c>
    </row>
    <row r="1300" spans="1:60" x14ac:dyDescent="0.25">
      <c r="A1300" s="4">
        <v>150</v>
      </c>
      <c r="B1300" t="s">
        <v>825</v>
      </c>
      <c r="C1300">
        <v>6145</v>
      </c>
      <c r="D1300">
        <v>1241.711347568963</v>
      </c>
      <c r="E1300">
        <v>1239.68591262975</v>
      </c>
      <c r="F1300">
        <v>988.57456366548035</v>
      </c>
      <c r="G1300">
        <v>1478.870448152813</v>
      </c>
      <c r="H1300">
        <v>-110.06246340857651</v>
      </c>
      <c r="I1300">
        <v>-112.6676443728163</v>
      </c>
      <c r="J1300">
        <v>-128.80488031191121</v>
      </c>
      <c r="K1300">
        <v>-86.76939086811322</v>
      </c>
      <c r="L1300">
        <v>4219.3345449119424</v>
      </c>
      <c r="M1300">
        <v>4203.0685062875709</v>
      </c>
      <c r="N1300">
        <v>4148.9162096786476</v>
      </c>
      <c r="O1300">
        <v>4333.9970497410386</v>
      </c>
      <c r="P1300">
        <v>143.37225623036619</v>
      </c>
      <c r="Q1300">
        <v>145.37721037438251</v>
      </c>
      <c r="R1300">
        <v>117.2901495190841</v>
      </c>
      <c r="S1300">
        <v>165.07516860586679</v>
      </c>
      <c r="T1300">
        <v>3694.827093908576</v>
      </c>
      <c r="U1300">
        <v>3694.8230369978992</v>
      </c>
      <c r="V1300">
        <v>3691.1896787061869</v>
      </c>
      <c r="W1300">
        <v>3698.4896499818619</v>
      </c>
      <c r="X1300">
        <v>242.1989907160183</v>
      </c>
      <c r="Y1300">
        <v>243.0208798165466</v>
      </c>
      <c r="Z1300">
        <v>235.97028442886699</v>
      </c>
      <c r="AA1300">
        <v>246.31834423545251</v>
      </c>
      <c r="AB1300">
        <v>37.093638279692463</v>
      </c>
      <c r="AC1300">
        <v>36.831099050596961</v>
      </c>
      <c r="AD1300">
        <v>32.225256151334897</v>
      </c>
      <c r="AE1300">
        <v>42.681749772801531</v>
      </c>
      <c r="AF1300">
        <v>67.298159551136607</v>
      </c>
      <c r="AG1300">
        <v>67.035472772365182</v>
      </c>
      <c r="AH1300">
        <v>66.181744963953236</v>
      </c>
      <c r="AI1300">
        <v>69.124571375547916</v>
      </c>
      <c r="AJ1300">
        <v>0.5986221487018244</v>
      </c>
      <c r="AK1300">
        <v>0.59862243940762017</v>
      </c>
      <c r="AL1300">
        <v>0.59855480675311779</v>
      </c>
      <c r="AM1300">
        <v>0.59868910972881073</v>
      </c>
      <c r="AN1300">
        <v>0.65032700946719013</v>
      </c>
      <c r="AO1300">
        <v>0.65032700946719013</v>
      </c>
      <c r="AP1300">
        <v>0.65032700946719013</v>
      </c>
      <c r="AQ1300">
        <v>0.65032700946719013</v>
      </c>
      <c r="AR1300">
        <v>16.057386695997899</v>
      </c>
      <c r="AS1300">
        <v>16.057386695997899</v>
      </c>
      <c r="AT1300">
        <v>16.057386695997899</v>
      </c>
      <c r="AU1300">
        <v>16.057386695997899</v>
      </c>
      <c r="AV1300" t="str">
        <f>VLOOKUP(Sheet1[[#This Row],[NPDES ID2]],Combined_Sheet__Major_Only___2[[NPDES ID2]:[ECHO BFR]],3,FALSE)</f>
        <v>IL</v>
      </c>
      <c r="AW1300" t="s">
        <v>12187</v>
      </c>
      <c r="AX1300" t="str">
        <f>VLOOKUP(Sheet1[[#This Row],[NPDES ID2]],Combined_Sheet__Major_Only___2[[NPDES ID2]:[ECHO BFR]],27,FALSE)</f>
        <v>tempSludgeStore, methaneBioCaptureRecover</v>
      </c>
      <c r="AY1300" t="str">
        <f>VLOOKUP(Sheet1[[#This Row],[NPDES ID2]],Combined_Sheet__Major_Only___2[[NPDES ID2]:[ECHO BFR]],28,FALSE)</f>
        <v>-</v>
      </c>
      <c r="AZ1300" t="str">
        <f>VLOOKUP(Sheet1[[#This Row],[NPDES ID2]],Combined_Sheet__Major_Only___2[[NPDES ID2]:[ECHO BFR]],29,FALSE)</f>
        <v>thickening, preliminaryOps, sludgeLagoon</v>
      </c>
      <c r="BA1300">
        <f>VLOOKUP(Sheet1[[#This Row],[NPDES ID2]],Combined_Sheet__Major_Only___2[[NPDES ID2]:[ECHO BFR]],17,FALSE)</f>
        <v>40.65945</v>
      </c>
      <c r="BB1300">
        <f>VLOOKUP(Sheet1[[#This Row],[NPDES ID2]],Combined_Sheet__Major_Only___2[[NPDES ID2]:[ECHO BFR]],18,FALSE)</f>
        <v>-89.624970000000005</v>
      </c>
      <c r="BC1300" t="str">
        <f>IF(ISNUMBER(SEARCH("aerobic",$AW1300)),"aerobic","")</f>
        <v/>
      </c>
      <c r="BD1300" t="str">
        <f>IF(ISNUMBER(SEARCH("anaer",$AW1300)),"anaer","")</f>
        <v>anaer</v>
      </c>
      <c r="BE1300" t="str">
        <f>IF(ISNUMBER(SEARCH("thickening",$AZ1300)),"thickening","")</f>
        <v>thickening</v>
      </c>
      <c r="BF1300" s="2" t="str">
        <f>IF(ISNUMBER(SEARCH("airDry",$AW1300)),"airDry","")</f>
        <v>airDry</v>
      </c>
      <c r="BG1300" s="2" t="str">
        <f>IF(ISNUMBER(SEARCH("heatDry",$AY1300)),"heatDry","")</f>
        <v/>
      </c>
      <c r="BH1300" s="2" t="str">
        <f>IF(AND(ISNUMBER(SEARCH("aerobic",$AW1300)),ISNUMBER(SEARCH("anaer",$AW1300))),"Combined Aer and Anaer.","")</f>
        <v/>
      </c>
    </row>
    <row r="1301" spans="1:60" x14ac:dyDescent="0.25">
      <c r="A1301" s="4">
        <v>1240</v>
      </c>
      <c r="B1301" t="s">
        <v>5929</v>
      </c>
      <c r="C1301">
        <v>217.6</v>
      </c>
      <c r="D1301">
        <v>551.87426416811718</v>
      </c>
      <c r="E1301">
        <v>549.70702432764165</v>
      </c>
      <c r="F1301">
        <v>406.78660232046849</v>
      </c>
      <c r="G1301">
        <v>713.20483363706353</v>
      </c>
      <c r="H1301">
        <v>-110.97934978660371</v>
      </c>
      <c r="I1301">
        <v>-113.4691485257781</v>
      </c>
      <c r="J1301">
        <v>-129.49911554804271</v>
      </c>
      <c r="K1301">
        <v>-87.120083352093616</v>
      </c>
      <c r="L1301">
        <v>149.10179516857551</v>
      </c>
      <c r="M1301">
        <v>148.52132419663491</v>
      </c>
      <c r="N1301">
        <v>146.60013066132899</v>
      </c>
      <c r="O1301">
        <v>153.17907675688389</v>
      </c>
      <c r="P1301">
        <v>5.0782622974731124</v>
      </c>
      <c r="Q1301">
        <v>5.1487160277389812</v>
      </c>
      <c r="R1301">
        <v>4.1571327645474776</v>
      </c>
      <c r="S1301">
        <v>5.8441729019292099</v>
      </c>
      <c r="T1301">
        <v>3698.1410861357672</v>
      </c>
      <c r="U1301">
        <v>3698.1370267954321</v>
      </c>
      <c r="V1301">
        <v>3694.5014925072401</v>
      </c>
      <c r="W1301">
        <v>3701.80583569191</v>
      </c>
      <c r="X1301">
        <v>242.9186998260715</v>
      </c>
      <c r="Y1301">
        <v>243.74886258137681</v>
      </c>
      <c r="Z1301">
        <v>236.6317467994011</v>
      </c>
      <c r="AA1301">
        <v>247.07893916979029</v>
      </c>
      <c r="AB1301">
        <v>45.794591587822573</v>
      </c>
      <c r="AC1301">
        <v>45.294635990243563</v>
      </c>
      <c r="AD1301">
        <v>38.537320469530243</v>
      </c>
      <c r="AE1301">
        <v>54.451807870852647</v>
      </c>
      <c r="AF1301">
        <v>67.150990480953553</v>
      </c>
      <c r="AG1301">
        <v>66.889424563760144</v>
      </c>
      <c r="AH1301">
        <v>66.024605234774043</v>
      </c>
      <c r="AI1301">
        <v>68.987171148159504</v>
      </c>
      <c r="AJ1301">
        <v>0.59682226466265531</v>
      </c>
      <c r="AK1301">
        <v>0.59682227725253789</v>
      </c>
      <c r="AL1301">
        <v>0.59681937843263388</v>
      </c>
      <c r="AM1301">
        <v>0.59682513421218397</v>
      </c>
      <c r="AN1301">
        <v>0.6504832754881188</v>
      </c>
      <c r="AO1301">
        <v>0.6504832754881188</v>
      </c>
      <c r="AP1301">
        <v>0.6504832754881188</v>
      </c>
      <c r="AQ1301">
        <v>0.6504832754881188</v>
      </c>
      <c r="AR1301">
        <v>14.17730107588727</v>
      </c>
      <c r="AS1301">
        <v>14.177301075887261</v>
      </c>
      <c r="AT1301">
        <v>14.177301075887261</v>
      </c>
      <c r="AU1301">
        <v>14.177301075887261</v>
      </c>
      <c r="AV1301" t="str">
        <f>VLOOKUP(Sheet1[[#This Row],[NPDES ID2]],Combined_Sheet__Major_Only___2[[NPDES ID2]:[ECHO BFR]],3,FALSE)</f>
        <v>WA</v>
      </c>
      <c r="AW1301" t="s">
        <v>12187</v>
      </c>
      <c r="AX1301" t="str">
        <f>VLOOKUP(Sheet1[[#This Row],[NPDES ID2]],Combined_Sheet__Major_Only___2[[NPDES ID2]:[ECHO BFR]],27,FALSE)</f>
        <v>tempSludgeStore, methaneBioCaptureRecover</v>
      </c>
      <c r="AY1301" t="str">
        <f>VLOOKUP(Sheet1[[#This Row],[NPDES ID2]],Combined_Sheet__Major_Only___2[[NPDES ID2]:[ECHO BFR]],28,FALSE)</f>
        <v>-</v>
      </c>
      <c r="AZ1301" t="str">
        <f>VLOOKUP(Sheet1[[#This Row],[NPDES ID2]],Combined_Sheet__Major_Only___2[[NPDES ID2]:[ECHO BFR]],29,FALSE)</f>
        <v>thickening, preliminaryOps</v>
      </c>
      <c r="BA1301">
        <f>VLOOKUP(Sheet1[[#This Row],[NPDES ID2]],Combined_Sheet__Major_Only___2[[NPDES ID2]:[ECHO BFR]],17,FALSE)</f>
        <v>46.368668</v>
      </c>
      <c r="BB1301">
        <f>VLOOKUP(Sheet1[[#This Row],[NPDES ID2]],Combined_Sheet__Major_Only___2[[NPDES ID2]:[ECHO BFR]],18,FALSE)</f>
        <v>-120.284227</v>
      </c>
      <c r="BC1301" t="str">
        <f>IF(ISNUMBER(SEARCH("aerobic",$AW1301)),"aerobic","")</f>
        <v/>
      </c>
      <c r="BD1301" t="str">
        <f>IF(ISNUMBER(SEARCH("anaer",$AW1301)),"anaer","")</f>
        <v>anaer</v>
      </c>
      <c r="BE1301" t="str">
        <f>IF(ISNUMBER(SEARCH("thickening",$AZ1301)),"thickening","")</f>
        <v>thickening</v>
      </c>
      <c r="BF1301" s="2" t="str">
        <f>IF(ISNUMBER(SEARCH("airDry",$AW1301)),"airDry","")</f>
        <v>airDry</v>
      </c>
      <c r="BG1301" s="2" t="str">
        <f>IF(ISNUMBER(SEARCH("heatDry",$AY1301)),"heatDry","")</f>
        <v/>
      </c>
      <c r="BH1301" s="2" t="str">
        <f>IF(AND(ISNUMBER(SEARCH("aerobic",$AW1301)),ISNUMBER(SEARCH("anaer",$AW1301))),"Combined Aer and Anaer.","")</f>
        <v/>
      </c>
    </row>
    <row r="1302" spans="1:60" x14ac:dyDescent="0.25">
      <c r="A1302" s="4">
        <v>2379</v>
      </c>
      <c r="B1302" t="s">
        <v>11096</v>
      </c>
      <c r="C1302">
        <v>312.60000000000002</v>
      </c>
      <c r="D1302">
        <v>461.62637031759061</v>
      </c>
      <c r="E1302">
        <v>466.90253711132289</v>
      </c>
      <c r="F1302">
        <v>351.90559626618142</v>
      </c>
      <c r="G1302">
        <v>588.27843664835746</v>
      </c>
      <c r="H1302">
        <v>-117.13995021853751</v>
      </c>
      <c r="I1302">
        <v>-119.4455976760007</v>
      </c>
      <c r="J1302">
        <v>-135.0563298313005</v>
      </c>
      <c r="K1302">
        <v>-93.618304142046725</v>
      </c>
      <c r="L1302">
        <v>203.728146292563</v>
      </c>
      <c r="M1302">
        <v>202.81133787177899</v>
      </c>
      <c r="N1302">
        <v>199.7766287509701</v>
      </c>
      <c r="O1302">
        <v>210.16832510156351</v>
      </c>
      <c r="P1302">
        <v>7.3177046127624994</v>
      </c>
      <c r="Q1302">
        <v>7.4044411331135418</v>
      </c>
      <c r="R1302">
        <v>6.0781468284186992</v>
      </c>
      <c r="S1302">
        <v>8.3375312748060431</v>
      </c>
      <c r="T1302">
        <v>3704.8803478120039</v>
      </c>
      <c r="U1302">
        <v>3704.8762835307671</v>
      </c>
      <c r="V1302">
        <v>3701.236324184013</v>
      </c>
      <c r="W1302">
        <v>3708.5495579866179</v>
      </c>
      <c r="X1302">
        <v>255.88416486620841</v>
      </c>
      <c r="Y1302">
        <v>256.87313323322479</v>
      </c>
      <c r="Z1302">
        <v>248.21225667753669</v>
      </c>
      <c r="AA1302">
        <v>260.92696741977119</v>
      </c>
      <c r="AB1302">
        <v>50.030210049724118</v>
      </c>
      <c r="AC1302">
        <v>49.392590609550481</v>
      </c>
      <c r="AD1302">
        <v>41.791520141119953</v>
      </c>
      <c r="AE1302">
        <v>59.780893571920323</v>
      </c>
      <c r="AF1302">
        <v>63.869253767734023</v>
      </c>
      <c r="AG1302">
        <v>63.581624969467057</v>
      </c>
      <c r="AH1302">
        <v>62.630874175009687</v>
      </c>
      <c r="AI1302">
        <v>65.888107830938466</v>
      </c>
      <c r="AJ1302">
        <v>0.55670630301577251</v>
      </c>
      <c r="AK1302">
        <v>0.55670632140881393</v>
      </c>
      <c r="AL1302">
        <v>0.55670208529980991</v>
      </c>
      <c r="AM1302">
        <v>0.55671049636931969</v>
      </c>
      <c r="AN1302">
        <v>0.65080062421388707</v>
      </c>
      <c r="AO1302">
        <v>0.65080062421388696</v>
      </c>
      <c r="AP1302">
        <v>0.65080062421388696</v>
      </c>
      <c r="AQ1302">
        <v>0.65080062421388696</v>
      </c>
      <c r="AR1302">
        <v>13.21296643905694</v>
      </c>
      <c r="AS1302">
        <v>13.212966439056929</v>
      </c>
      <c r="AT1302">
        <v>13.212966439056929</v>
      </c>
      <c r="AU1302">
        <v>13.212966439056929</v>
      </c>
      <c r="AV1302" t="str">
        <f>VLOOKUP(Sheet1[[#This Row],[NPDES ID2]],Combined_Sheet__Major_Only___2[[NPDES ID2]:[ECHO BFR]],3,FALSE)</f>
        <v>CA</v>
      </c>
      <c r="AW1302" t="s">
        <v>12187</v>
      </c>
      <c r="AX1302" t="str">
        <f>VLOOKUP(Sheet1[[#This Row],[NPDES ID2]],Combined_Sheet__Major_Only___2[[NPDES ID2]:[ECHO BFR]],27,FALSE)</f>
        <v>methaneBioCaptureRecover</v>
      </c>
      <c r="AY1302" t="str">
        <f>VLOOKUP(Sheet1[[#This Row],[NPDES ID2]],Combined_Sheet__Major_Only___2[[NPDES ID2]:[ECHO BFR]],28,FALSE)</f>
        <v>-</v>
      </c>
      <c r="AZ1302" t="str">
        <f>VLOOKUP(Sheet1[[#This Row],[NPDES ID2]],Combined_Sheet__Major_Only___2[[NPDES ID2]:[ECHO BFR]],29,FALSE)</f>
        <v>thickening, preliminaryOps</v>
      </c>
      <c r="BA1302">
        <f>VLOOKUP(Sheet1[[#This Row],[NPDES ID2]],Combined_Sheet__Major_Only___2[[NPDES ID2]:[ECHO BFR]],17,FALSE)</f>
        <v>35.102089999999997</v>
      </c>
      <c r="BB1302">
        <f>VLOOKUP(Sheet1[[#This Row],[NPDES ID2]],Combined_Sheet__Major_Only___2[[NPDES ID2]:[ECHO BFR]],18,FALSE)</f>
        <v>-120.62509</v>
      </c>
      <c r="BC1302" t="str">
        <f>IF(ISNUMBER(SEARCH("aerobic",$AW1302)),"aerobic","")</f>
        <v/>
      </c>
      <c r="BD1302" t="str">
        <f>IF(ISNUMBER(SEARCH("anaer",$AW1302)),"anaer","")</f>
        <v>anaer</v>
      </c>
      <c r="BE1302" t="str">
        <f>IF(ISNUMBER(SEARCH("thickening",$AZ1302)),"thickening","")</f>
        <v>thickening</v>
      </c>
      <c r="BF1302" s="3" t="str">
        <f>IF(ISNUMBER(SEARCH("airDry",$AW1302)),"airDry","")</f>
        <v>airDry</v>
      </c>
      <c r="BG1302" s="3" t="str">
        <f>IF(ISNUMBER(SEARCH("heatDry",$AY1302)),"heatDry","")</f>
        <v/>
      </c>
      <c r="BH1302" s="3" t="str">
        <f>IF(AND(ISNUMBER(SEARCH("aerobic",$AW1302)),ISNUMBER(SEARCH("anaer",$AW1302))),"Combined Aer and Anaer.","")</f>
        <v/>
      </c>
    </row>
    <row r="1303" spans="1:60" x14ac:dyDescent="0.25">
      <c r="A1303" s="4">
        <v>1069</v>
      </c>
      <c r="B1303" t="s">
        <v>5157</v>
      </c>
      <c r="C1303">
        <v>376</v>
      </c>
      <c r="D1303">
        <v>405.5885730314634</v>
      </c>
      <c r="E1303">
        <v>410.39175023119287</v>
      </c>
      <c r="F1303">
        <v>312.83798687660772</v>
      </c>
      <c r="G1303">
        <v>503.77168571541267</v>
      </c>
      <c r="H1303">
        <v>-112.51439016490779</v>
      </c>
      <c r="I1303">
        <v>-114.9587708214688</v>
      </c>
      <c r="J1303">
        <v>-130.88599952978609</v>
      </c>
      <c r="K1303">
        <v>-88.748895378360473</v>
      </c>
      <c r="L1303">
        <v>254.3624250898778</v>
      </c>
      <c r="M1303">
        <v>253.33349880033779</v>
      </c>
      <c r="N1303">
        <v>249.9276352613584</v>
      </c>
      <c r="O1303">
        <v>261.59022834204347</v>
      </c>
      <c r="P1303">
        <v>8.7819794439510694</v>
      </c>
      <c r="Q1303">
        <v>8.8988440774730826</v>
      </c>
      <c r="R1303">
        <v>7.2186036387749963</v>
      </c>
      <c r="S1303">
        <v>10.07512131820126</v>
      </c>
      <c r="T1303">
        <v>3724.1227485451568</v>
      </c>
      <c r="U1303">
        <v>3724.1186701563179</v>
      </c>
      <c r="V1303">
        <v>3720.466076079796</v>
      </c>
      <c r="W1303">
        <v>3727.8046949826248</v>
      </c>
      <c r="X1303">
        <v>247.78066146829599</v>
      </c>
      <c r="Y1303">
        <v>248.6551532831563</v>
      </c>
      <c r="Z1303">
        <v>241.11196583252271</v>
      </c>
      <c r="AA1303">
        <v>252.1856329636978</v>
      </c>
      <c r="AB1303">
        <v>38.850362592416523</v>
      </c>
      <c r="AC1303">
        <v>38.560505071047352</v>
      </c>
      <c r="AD1303">
        <v>33.639834520793279</v>
      </c>
      <c r="AE1303">
        <v>44.856635645818841</v>
      </c>
      <c r="AF1303">
        <v>66.29713104952539</v>
      </c>
      <c r="AG1303">
        <v>66.028745311614045</v>
      </c>
      <c r="AH1303">
        <v>65.141674034040292</v>
      </c>
      <c r="AI1303">
        <v>68.180833104916601</v>
      </c>
      <c r="AJ1303">
        <v>0.58638088250222098</v>
      </c>
      <c r="AK1303">
        <v>0.58638090104498197</v>
      </c>
      <c r="AL1303">
        <v>0.58637663058702383</v>
      </c>
      <c r="AM1303">
        <v>0.5863851098558841</v>
      </c>
      <c r="AN1303">
        <v>0.65170357638634613</v>
      </c>
      <c r="AO1303">
        <v>0.65170357638634613</v>
      </c>
      <c r="AP1303">
        <v>0.65170357638634613</v>
      </c>
      <c r="AQ1303">
        <v>0.65170357638634613</v>
      </c>
      <c r="AR1303">
        <v>15.592635684464209</v>
      </c>
      <c r="AS1303">
        <v>15.592635684464209</v>
      </c>
      <c r="AT1303">
        <v>15.592635684464209</v>
      </c>
      <c r="AU1303">
        <v>15.592635684464209</v>
      </c>
      <c r="AV1303" t="str">
        <f>VLOOKUP(Sheet1[[#This Row],[NPDES ID2]],Combined_Sheet__Major_Only___2[[NPDES ID2]:[ECHO BFR]],3,FALSE)</f>
        <v>VA</v>
      </c>
      <c r="AW1303" t="s">
        <v>12187</v>
      </c>
      <c r="AX1303" t="str">
        <f>VLOOKUP(Sheet1[[#This Row],[NPDES ID2]],Combined_Sheet__Major_Only___2[[NPDES ID2]:[ECHO BFR]],27,FALSE)</f>
        <v>methaneBioCaptureRecover</v>
      </c>
      <c r="AY1303" t="str">
        <f>VLOOKUP(Sheet1[[#This Row],[NPDES ID2]],Combined_Sheet__Major_Only___2[[NPDES ID2]:[ECHO BFR]],28,FALSE)</f>
        <v>heatTreatment</v>
      </c>
      <c r="AZ1303" t="str">
        <f>VLOOKUP(Sheet1[[#This Row],[NPDES ID2]],Combined_Sheet__Major_Only___2[[NPDES ID2]:[ECHO BFR]],29,FALSE)</f>
        <v>preliminaryOps, thickening</v>
      </c>
      <c r="BA1303">
        <f>VLOOKUP(Sheet1[[#This Row],[NPDES ID2]],Combined_Sheet__Major_Only___2[[NPDES ID2]:[ECHO BFR]],17,FALSE)</f>
        <v>38.71584</v>
      </c>
      <c r="BB1303">
        <f>VLOOKUP(Sheet1[[#This Row],[NPDES ID2]],Combined_Sheet__Major_Only___2[[NPDES ID2]:[ECHO BFR]],18,FALSE)</f>
        <v>-77.816119999999998</v>
      </c>
      <c r="BC1303" t="str">
        <f>IF(ISNUMBER(SEARCH("aerobic",$AW1303)),"aerobic","")</f>
        <v/>
      </c>
      <c r="BD1303" t="str">
        <f>IF(ISNUMBER(SEARCH("anaer",$AW1303)),"anaer","")</f>
        <v>anaer</v>
      </c>
      <c r="BE1303" t="str">
        <f>IF(ISNUMBER(SEARCH("thickening",$AZ1303)),"thickening","")</f>
        <v>thickening</v>
      </c>
      <c r="BF1303" s="3" t="str">
        <f>IF(ISNUMBER(SEARCH("airDry",$AW1303)),"airDry","")</f>
        <v>airDry</v>
      </c>
      <c r="BG1303" s="3" t="str">
        <f>IF(ISNUMBER(SEARCH("heatDry",$AY1303)),"heatDry","")</f>
        <v/>
      </c>
      <c r="BH1303" s="3" t="str">
        <f>IF(AND(ISNUMBER(SEARCH("aerobic",$AW1303)),ISNUMBER(SEARCH("anaer",$AW1303))),"Combined Aer and Anaer.","")</f>
        <v/>
      </c>
    </row>
    <row r="1304" spans="1:60" x14ac:dyDescent="0.25">
      <c r="A1304" s="4">
        <v>221</v>
      </c>
      <c r="B1304" t="s">
        <v>1158</v>
      </c>
      <c r="C1304">
        <v>2700</v>
      </c>
      <c r="D1304">
        <v>650.36924710389849</v>
      </c>
      <c r="E1304">
        <v>651.58059046802327</v>
      </c>
      <c r="F1304">
        <v>549.06841314149017</v>
      </c>
      <c r="G1304">
        <v>759.87095563157891</v>
      </c>
      <c r="H1304">
        <v>-116.46073788035081</v>
      </c>
      <c r="I1304">
        <v>-118.9470710431697</v>
      </c>
      <c r="J1304">
        <v>-134.51015080712619</v>
      </c>
      <c r="K1304">
        <v>-93.183049931116045</v>
      </c>
      <c r="L1304">
        <v>1764.876486608435</v>
      </c>
      <c r="M1304">
        <v>1757.0100886871101</v>
      </c>
      <c r="N1304">
        <v>1730.911636496475</v>
      </c>
      <c r="O1304">
        <v>1820.2120213017911</v>
      </c>
      <c r="P1304">
        <v>63.190173884881183</v>
      </c>
      <c r="Q1304">
        <v>63.960248174285383</v>
      </c>
      <c r="R1304">
        <v>52.466537134129958</v>
      </c>
      <c r="S1304">
        <v>71.988719845251609</v>
      </c>
      <c r="T1304">
        <v>3732.559593582625</v>
      </c>
      <c r="U1304">
        <v>3732.5555090082989</v>
      </c>
      <c r="V1304">
        <v>3728.8973752250308</v>
      </c>
      <c r="W1304">
        <v>3736.247124244097</v>
      </c>
      <c r="X1304">
        <v>257.03100987712412</v>
      </c>
      <c r="Y1304">
        <v>258.01619993606232</v>
      </c>
      <c r="Z1304">
        <v>249.3875478205554</v>
      </c>
      <c r="AA1304">
        <v>262.05619991259408</v>
      </c>
      <c r="AB1304">
        <v>39.639486816520517</v>
      </c>
      <c r="AC1304">
        <v>39.327666696794033</v>
      </c>
      <c r="AD1304">
        <v>34.382990272641457</v>
      </c>
      <c r="AE1304">
        <v>45.614538141776379</v>
      </c>
      <c r="AF1304">
        <v>64.06238935366548</v>
      </c>
      <c r="AG1304">
        <v>63.775364583435632</v>
      </c>
      <c r="AH1304">
        <v>62.832603966228433</v>
      </c>
      <c r="AI1304">
        <v>66.06985986354384</v>
      </c>
      <c r="AJ1304">
        <v>0.55906606145258353</v>
      </c>
      <c r="AK1304">
        <v>0.55906619294229165</v>
      </c>
      <c r="AL1304">
        <v>0.55903577364845125</v>
      </c>
      <c r="AM1304">
        <v>0.55909617591785865</v>
      </c>
      <c r="AN1304">
        <v>0.65209800555526864</v>
      </c>
      <c r="AO1304">
        <v>0.65209800555526853</v>
      </c>
      <c r="AP1304">
        <v>0.65209800555526853</v>
      </c>
      <c r="AQ1304">
        <v>0.65209800555526853</v>
      </c>
      <c r="AR1304">
        <v>15.2199357609644</v>
      </c>
      <c r="AS1304">
        <v>15.2199357609644</v>
      </c>
      <c r="AT1304">
        <v>15.2199357609644</v>
      </c>
      <c r="AU1304">
        <v>15.2199357609644</v>
      </c>
      <c r="AV1304" t="str">
        <f>VLOOKUP(Sheet1[[#This Row],[NPDES ID2]],Combined_Sheet__Major_Only___2[[NPDES ID2]:[ECHO BFR]],3,FALSE)</f>
        <v>UT</v>
      </c>
      <c r="AW1304" t="s">
        <v>12190</v>
      </c>
      <c r="AX1304" t="str">
        <f>VLOOKUP(Sheet1[[#This Row],[NPDES ID2]],Combined_Sheet__Major_Only___2[[NPDES ID2]:[ECHO BFR]],27,FALSE)</f>
        <v>methaneBioCaptureRecover, tempSludgeStore</v>
      </c>
      <c r="AY1304" t="str">
        <f>VLOOKUP(Sheet1[[#This Row],[NPDES ID2]],Combined_Sheet__Major_Only___2[[NPDES ID2]:[ECHO BFR]],28,FALSE)</f>
        <v>-</v>
      </c>
      <c r="AZ1304" t="str">
        <f>VLOOKUP(Sheet1[[#This Row],[NPDES ID2]],Combined_Sheet__Major_Only___2[[NPDES ID2]:[ECHO BFR]],29,FALSE)</f>
        <v>preliminaryOps, thickening</v>
      </c>
      <c r="BA1304">
        <f>VLOOKUP(Sheet1[[#This Row],[NPDES ID2]],Combined_Sheet__Major_Only___2[[NPDES ID2]:[ECHO BFR]],17,FALSE)</f>
        <v>41.084387</v>
      </c>
      <c r="BB1304">
        <f>VLOOKUP(Sheet1[[#This Row],[NPDES ID2]],Combined_Sheet__Major_Only___2[[NPDES ID2]:[ECHO BFR]],18,FALSE)</f>
        <v>-112.109111</v>
      </c>
      <c r="BC1304" t="str">
        <f>IF(ISNUMBER(SEARCH("aerobic",$AW1304)),"aerobic","")</f>
        <v/>
      </c>
      <c r="BD1304" t="str">
        <f>IF(ISNUMBER(SEARCH("anaer",$AW1304)),"anaer","")</f>
        <v>anaer</v>
      </c>
      <c r="BE1304" t="str">
        <f>IF(ISNUMBER(SEARCH("thickening",$AZ1304)),"thickening","")</f>
        <v>thickening</v>
      </c>
      <c r="BF1304" s="3" t="str">
        <f>IF(ISNUMBER(SEARCH("airDry",$AW1304)),"airDry","")</f>
        <v>airDry</v>
      </c>
      <c r="BG1304" s="3" t="str">
        <f>IF(ISNUMBER(SEARCH("heatDry",$AY1304)),"heatDry","")</f>
        <v/>
      </c>
      <c r="BH1304" s="3" t="str">
        <f>IF(AND(ISNUMBER(SEARCH("aerobic",$AW1304)),ISNUMBER(SEARCH("anaer",$AW1304))),"Combined Aer and Anaer.","")</f>
        <v/>
      </c>
    </row>
    <row r="1305" spans="1:60" x14ac:dyDescent="0.25">
      <c r="A1305" s="4">
        <v>330</v>
      </c>
      <c r="B1305" t="s">
        <v>1674</v>
      </c>
      <c r="C1305">
        <v>1071</v>
      </c>
      <c r="D1305">
        <v>378.2618049843789</v>
      </c>
      <c r="E1305">
        <v>377.96380631038159</v>
      </c>
      <c r="F1305">
        <v>318.6080158475703</v>
      </c>
      <c r="G1305">
        <v>447.08832361442182</v>
      </c>
      <c r="H1305">
        <v>-113.91922158537299</v>
      </c>
      <c r="I1305">
        <v>-116.37350679279091</v>
      </c>
      <c r="J1305">
        <v>-132.17477313309271</v>
      </c>
      <c r="K1305">
        <v>-90.332644085043654</v>
      </c>
      <c r="L1305">
        <v>715.58831167443941</v>
      </c>
      <c r="M1305">
        <v>712.58830302847196</v>
      </c>
      <c r="N1305">
        <v>702.64886581297549</v>
      </c>
      <c r="O1305">
        <v>736.6738987858779</v>
      </c>
      <c r="P1305">
        <v>25.03326640087138</v>
      </c>
      <c r="Q1305">
        <v>25.352929587515931</v>
      </c>
      <c r="R1305">
        <v>20.65762542321869</v>
      </c>
      <c r="S1305">
        <v>28.63543143919031</v>
      </c>
      <c r="T1305">
        <v>3732.9366979426022</v>
      </c>
      <c r="U1305">
        <v>3732.9326130918012</v>
      </c>
      <c r="V1305">
        <v>3729.27423169849</v>
      </c>
      <c r="W1305">
        <v>3736.6244782039189</v>
      </c>
      <c r="X1305">
        <v>251.47371273879429</v>
      </c>
      <c r="Y1305">
        <v>252.38861800620671</v>
      </c>
      <c r="Z1305">
        <v>244.45123854531531</v>
      </c>
      <c r="AA1305">
        <v>256.1050120604524</v>
      </c>
      <c r="AB1305">
        <v>48.98646851175053</v>
      </c>
      <c r="AC1305">
        <v>48.396946780442583</v>
      </c>
      <c r="AD1305">
        <v>40.970626105081813</v>
      </c>
      <c r="AE1305">
        <v>58.569794813389308</v>
      </c>
      <c r="AF1305">
        <v>65.480525055695637</v>
      </c>
      <c r="AG1305">
        <v>65.205300913954218</v>
      </c>
      <c r="AH1305">
        <v>64.297957619428828</v>
      </c>
      <c r="AI1305">
        <v>67.409445795125137</v>
      </c>
      <c r="AJ1305">
        <v>0.57639750577358628</v>
      </c>
      <c r="AK1305">
        <v>0.57639756891475957</v>
      </c>
      <c r="AL1305">
        <v>0.57638300229675421</v>
      </c>
      <c r="AM1305">
        <v>0.57641192576620015</v>
      </c>
      <c r="AN1305">
        <v>0.65211561462555057</v>
      </c>
      <c r="AO1305">
        <v>0.65211561462555057</v>
      </c>
      <c r="AP1305">
        <v>0.65211561462555057</v>
      </c>
      <c r="AQ1305">
        <v>0.65211561462555057</v>
      </c>
      <c r="AR1305">
        <v>13.574109857590789</v>
      </c>
      <c r="AS1305">
        <v>13.574109857590789</v>
      </c>
      <c r="AT1305">
        <v>13.574109857590789</v>
      </c>
      <c r="AU1305">
        <v>13.574109857590789</v>
      </c>
      <c r="AV1305" t="str">
        <f>VLOOKUP(Sheet1[[#This Row],[NPDES ID2]],Combined_Sheet__Major_Only___2[[NPDES ID2]:[ECHO BFR]],3,FALSE)</f>
        <v>IL</v>
      </c>
      <c r="AW1305" t="s">
        <v>12187</v>
      </c>
      <c r="AX1305" t="str">
        <f>VLOOKUP(Sheet1[[#This Row],[NPDES ID2]],Combined_Sheet__Major_Only___2[[NPDES ID2]:[ECHO BFR]],27,FALSE)</f>
        <v>longTermSludgeStore, methaneBioCaptureRecover</v>
      </c>
      <c r="AY1305" t="str">
        <f>VLOOKUP(Sheet1[[#This Row],[NPDES ID2]],Combined_Sheet__Major_Only___2[[NPDES ID2]:[ECHO BFR]],28,FALSE)</f>
        <v>-</v>
      </c>
      <c r="AZ1305" t="str">
        <f>VLOOKUP(Sheet1[[#This Row],[NPDES ID2]],Combined_Sheet__Major_Only___2[[NPDES ID2]:[ECHO BFR]],29,FALSE)</f>
        <v>preliminaryOps, thickening, sludgeLagoon</v>
      </c>
      <c r="BA1305">
        <f>VLOOKUP(Sheet1[[#This Row],[NPDES ID2]],Combined_Sheet__Major_Only___2[[NPDES ID2]:[ECHO BFR]],17,FALSE)</f>
        <v>41.794707000000002</v>
      </c>
      <c r="BB1305">
        <f>VLOOKUP(Sheet1[[#This Row],[NPDES ID2]],Combined_Sheet__Major_Only___2[[NPDES ID2]:[ECHO BFR]],18,FALSE)</f>
        <v>-88.052279999999996</v>
      </c>
      <c r="BC1305" t="str">
        <f>IF(ISNUMBER(SEARCH("aerobic",$AW1305)),"aerobic","")</f>
        <v/>
      </c>
      <c r="BD1305" t="str">
        <f>IF(ISNUMBER(SEARCH("anaer",$AW1305)),"anaer","")</f>
        <v>anaer</v>
      </c>
      <c r="BE1305" t="str">
        <f>IF(ISNUMBER(SEARCH("thickening",$AZ1305)),"thickening","")</f>
        <v>thickening</v>
      </c>
      <c r="BF1305" s="2" t="str">
        <f>IF(ISNUMBER(SEARCH("airDry",$AW1305)),"airDry","")</f>
        <v>airDry</v>
      </c>
      <c r="BG1305" s="2" t="str">
        <f>IF(ISNUMBER(SEARCH("heatDry",$AY1305)),"heatDry","")</f>
        <v/>
      </c>
      <c r="BH1305" s="2" t="str">
        <f>IF(AND(ISNUMBER(SEARCH("aerobic",$AW1305)),ISNUMBER(SEARCH("anaer",$AW1305))),"Combined Aer and Anaer.","")</f>
        <v/>
      </c>
    </row>
    <row r="1306" spans="1:60" x14ac:dyDescent="0.25">
      <c r="A1306" s="4">
        <v>578</v>
      </c>
      <c r="B1306" t="s">
        <v>2832</v>
      </c>
      <c r="C1306">
        <v>116.2</v>
      </c>
      <c r="D1306">
        <v>1002.457533926978</v>
      </c>
      <c r="E1306">
        <v>1002.248159428233</v>
      </c>
      <c r="F1306">
        <v>711.89664415370703</v>
      </c>
      <c r="G1306">
        <v>1313.4171881848199</v>
      </c>
      <c r="H1306">
        <v>-123.4723750381002</v>
      </c>
      <c r="I1306">
        <v>-125.9524774642627</v>
      </c>
      <c r="J1306">
        <v>-142.04219390492369</v>
      </c>
      <c r="K1306">
        <v>-100.2502672297896</v>
      </c>
      <c r="L1306">
        <v>72.130175662491453</v>
      </c>
      <c r="M1306">
        <v>71.760820466705695</v>
      </c>
      <c r="N1306">
        <v>70.538534279059647</v>
      </c>
      <c r="O1306">
        <v>74.724335685721812</v>
      </c>
      <c r="P1306">
        <v>2.7276758772621879</v>
      </c>
      <c r="Q1306">
        <v>2.7517962828590341</v>
      </c>
      <c r="R1306">
        <v>2.2804353192032001</v>
      </c>
      <c r="S1306">
        <v>3.1057140966204719</v>
      </c>
      <c r="T1306">
        <v>3735.5344526794829</v>
      </c>
      <c r="U1306">
        <v>3735.530365924134</v>
      </c>
      <c r="V1306">
        <v>3731.8702788221872</v>
      </c>
      <c r="W1306">
        <v>3739.223952356565</v>
      </c>
      <c r="X1306">
        <v>270.89937782467229</v>
      </c>
      <c r="Y1306">
        <v>272.10758921892921</v>
      </c>
      <c r="Z1306">
        <v>261.64983101688023</v>
      </c>
      <c r="AA1306">
        <v>276.9400226259263</v>
      </c>
      <c r="AB1306">
        <v>44.284548841587203</v>
      </c>
      <c r="AC1306">
        <v>43.843790345961807</v>
      </c>
      <c r="AD1306">
        <v>38.052179702378069</v>
      </c>
      <c r="AE1306">
        <v>51.278956295740016</v>
      </c>
      <c r="AF1306">
        <v>60.832859094924252</v>
      </c>
      <c r="AG1306">
        <v>60.521285096129887</v>
      </c>
      <c r="AH1306">
        <v>59.490649373354771</v>
      </c>
      <c r="AI1306">
        <v>63.020659048685033</v>
      </c>
      <c r="AJ1306">
        <v>0.51962682391501247</v>
      </c>
      <c r="AK1306">
        <v>0.51962682989764142</v>
      </c>
      <c r="AL1306">
        <v>0.51962545268746496</v>
      </c>
      <c r="AM1306">
        <v>0.51962818721433912</v>
      </c>
      <c r="AN1306">
        <v>0.65223686962015659</v>
      </c>
      <c r="AO1306">
        <v>0.65223686962015681</v>
      </c>
      <c r="AP1306">
        <v>0.65223686962015681</v>
      </c>
      <c r="AQ1306">
        <v>0.65223686962015681</v>
      </c>
      <c r="AR1306">
        <v>13.95092873893226</v>
      </c>
      <c r="AS1306">
        <v>13.95092873893225</v>
      </c>
      <c r="AT1306">
        <v>13.95092873893225</v>
      </c>
      <c r="AU1306">
        <v>13.95092873893225</v>
      </c>
      <c r="AV1306" t="str">
        <f>VLOOKUP(Sheet1[[#This Row],[NPDES ID2]],Combined_Sheet__Major_Only___2[[NPDES ID2]:[ECHO BFR]],3,FALSE)</f>
        <v>CA</v>
      </c>
      <c r="AW1306" t="s">
        <v>12190</v>
      </c>
      <c r="AX1306" t="str">
        <f>VLOOKUP(Sheet1[[#This Row],[NPDES ID2]],Combined_Sheet__Major_Only___2[[NPDES ID2]:[ECHO BFR]],27,FALSE)</f>
        <v>tempSludgeStore, methaneBioCaptureRecover</v>
      </c>
      <c r="AY1306" t="str">
        <f>VLOOKUP(Sheet1[[#This Row],[NPDES ID2]],Combined_Sheet__Major_Only___2[[NPDES ID2]:[ECHO BFR]],28,FALSE)</f>
        <v>highTempCompost</v>
      </c>
      <c r="AZ1306" t="str">
        <f>VLOOKUP(Sheet1[[#This Row],[NPDES ID2]],Combined_Sheet__Major_Only___2[[NPDES ID2]:[ECHO BFR]],29,FALSE)</f>
        <v>thickening</v>
      </c>
      <c r="BA1306">
        <f>VLOOKUP(Sheet1[[#This Row],[NPDES ID2]],Combined_Sheet__Major_Only___2[[NPDES ID2]:[ECHO BFR]],17,FALSE)</f>
        <v>40.591068999999997</v>
      </c>
      <c r="BB1306">
        <f>VLOOKUP(Sheet1[[#This Row],[NPDES ID2]],Combined_Sheet__Major_Only___2[[NPDES ID2]:[ECHO BFR]],18,FALSE)</f>
        <v>-124.157797</v>
      </c>
      <c r="BC1306" t="str">
        <f>IF(ISNUMBER(SEARCH("aerobic",$AW1306)),"aerobic","")</f>
        <v/>
      </c>
      <c r="BD1306" t="str">
        <f>IF(ISNUMBER(SEARCH("anaer",$AW1306)),"anaer","")</f>
        <v>anaer</v>
      </c>
      <c r="BE1306" t="str">
        <f>IF(ISNUMBER(SEARCH("thickening",$AZ1306)),"thickening","")</f>
        <v>thickening</v>
      </c>
      <c r="BF1306" s="2" t="str">
        <f>IF(ISNUMBER(SEARCH("airDry",$AW1306)),"airDry","")</f>
        <v>airDry</v>
      </c>
      <c r="BG1306" s="2" t="str">
        <f>IF(ISNUMBER(SEARCH("heatDry",$AY1306)),"heatDry","")</f>
        <v/>
      </c>
      <c r="BH1306" s="2" t="str">
        <f>IF(AND(ISNUMBER(SEARCH("aerobic",$AW1306)),ISNUMBER(SEARCH("anaer",$AW1306))),"Combined Aer and Anaer.","")</f>
        <v/>
      </c>
    </row>
    <row r="1307" spans="1:60" x14ac:dyDescent="0.25">
      <c r="A1307" s="4">
        <v>117</v>
      </c>
      <c r="B1307" t="s">
        <v>656</v>
      </c>
      <c r="C1307">
        <v>10572.56</v>
      </c>
      <c r="D1307">
        <v>2207.174883826739</v>
      </c>
      <c r="E1307">
        <v>2209.406254592292</v>
      </c>
      <c r="F1307">
        <v>1742.088863723204</v>
      </c>
      <c r="G1307">
        <v>2652.385101405936</v>
      </c>
      <c r="H1307">
        <v>-117.4628028679157</v>
      </c>
      <c r="I1307">
        <v>-119.9411225483925</v>
      </c>
      <c r="J1307">
        <v>-135.67821613776269</v>
      </c>
      <c r="K1307">
        <v>-94.19515445093441</v>
      </c>
      <c r="L1307">
        <v>6777.9666715488593</v>
      </c>
      <c r="M1307">
        <v>6746.3061832407766</v>
      </c>
      <c r="N1307">
        <v>6640.196471501733</v>
      </c>
      <c r="O1307">
        <v>7002.0604448455297</v>
      </c>
      <c r="P1307">
        <v>247.65472876008889</v>
      </c>
      <c r="Q1307">
        <v>250.1261066520367</v>
      </c>
      <c r="R1307">
        <v>206.20543198124409</v>
      </c>
      <c r="S1307">
        <v>282.49695103544281</v>
      </c>
      <c r="T1307">
        <v>3750.6026386915769</v>
      </c>
      <c r="U1307">
        <v>3750.5985408889592</v>
      </c>
      <c r="V1307">
        <v>3746.9285598833881</v>
      </c>
      <c r="W1307">
        <v>3754.302111780004</v>
      </c>
      <c r="X1307">
        <v>263.34432842119833</v>
      </c>
      <c r="Y1307">
        <v>264.40897958046401</v>
      </c>
      <c r="Z1307">
        <v>255.0815584218613</v>
      </c>
      <c r="AA1307">
        <v>268.75983689005949</v>
      </c>
      <c r="AB1307">
        <v>53.883948350093071</v>
      </c>
      <c r="AC1307">
        <v>53.110384530464231</v>
      </c>
      <c r="AD1307">
        <v>44.626717473860417</v>
      </c>
      <c r="AE1307">
        <v>64.873815118634653</v>
      </c>
      <c r="AF1307">
        <v>62.84584037806934</v>
      </c>
      <c r="AG1307">
        <v>62.545065792179606</v>
      </c>
      <c r="AH1307">
        <v>61.582664076208609</v>
      </c>
      <c r="AI1307">
        <v>64.918172933225037</v>
      </c>
      <c r="AJ1307">
        <v>0.54420442997016827</v>
      </c>
      <c r="AK1307">
        <v>0.54420505038544675</v>
      </c>
      <c r="AL1307">
        <v>0.54405850151656765</v>
      </c>
      <c r="AM1307">
        <v>0.54434955889340608</v>
      </c>
      <c r="AN1307">
        <v>0.65293854124743167</v>
      </c>
      <c r="AO1307">
        <v>0.65293854124743178</v>
      </c>
      <c r="AP1307">
        <v>0.65293854124743178</v>
      </c>
      <c r="AQ1307">
        <v>0.65293854124743178</v>
      </c>
      <c r="AR1307">
        <v>12.682052481270089</v>
      </c>
      <c r="AS1307">
        <v>12.682052481270089</v>
      </c>
      <c r="AT1307">
        <v>12.682052481270089</v>
      </c>
      <c r="AU1307">
        <v>12.682052481270089</v>
      </c>
      <c r="AV1307" t="str">
        <f>VLOOKUP(Sheet1[[#This Row],[NPDES ID2]],Combined_Sheet__Major_Only___2[[NPDES ID2]:[ECHO BFR]],3,FALSE)</f>
        <v>CA</v>
      </c>
      <c r="AW1307" t="s">
        <v>12187</v>
      </c>
      <c r="AX1307" t="str">
        <f>VLOOKUP(Sheet1[[#This Row],[NPDES ID2]],Combined_Sheet__Major_Only___2[[NPDES ID2]:[ECHO BFR]],27,FALSE)</f>
        <v>methaneBioCaptureRecover, tempSludgeStore, other</v>
      </c>
      <c r="AY1307" t="str">
        <f>VLOOKUP(Sheet1[[#This Row],[NPDES ID2]],Combined_Sheet__Major_Only___2[[NPDES ID2]:[ECHO BFR]],28,FALSE)</f>
        <v>-</v>
      </c>
      <c r="AZ1307" t="str">
        <f>VLOOKUP(Sheet1[[#This Row],[NPDES ID2]],Combined_Sheet__Major_Only___2[[NPDES ID2]:[ECHO BFR]],29,FALSE)</f>
        <v>thickening, sludgeLagoon, preliminaryOps</v>
      </c>
      <c r="BA1307">
        <f>VLOOKUP(Sheet1[[#This Row],[NPDES ID2]],Combined_Sheet__Major_Only___2[[NPDES ID2]:[ECHO BFR]],17,FALSE)</f>
        <v>36.706389000000001</v>
      </c>
      <c r="BB1307">
        <f>VLOOKUP(Sheet1[[#This Row],[NPDES ID2]],Combined_Sheet__Major_Only___2[[NPDES ID2]:[ECHO BFR]],18,FALSE)</f>
        <v>-121.773056</v>
      </c>
      <c r="BC1307" t="str">
        <f>IF(ISNUMBER(SEARCH("aerobic",$AW1307)),"aerobic","")</f>
        <v/>
      </c>
      <c r="BD1307" t="str">
        <f>IF(ISNUMBER(SEARCH("anaer",$AW1307)),"anaer","")</f>
        <v>anaer</v>
      </c>
      <c r="BE1307" t="str">
        <f>IF(ISNUMBER(SEARCH("thickening",$AZ1307)),"thickening","")</f>
        <v>thickening</v>
      </c>
      <c r="BF1307" s="3" t="str">
        <f>IF(ISNUMBER(SEARCH("airDry",$AW1307)),"airDry","")</f>
        <v>airDry</v>
      </c>
      <c r="BG1307" s="3" t="str">
        <f>IF(ISNUMBER(SEARCH("heatDry",$AY1307)),"heatDry","")</f>
        <v/>
      </c>
      <c r="BH1307" s="3" t="str">
        <f>IF(AND(ISNUMBER(SEARCH("aerobic",$AW1307)),ISNUMBER(SEARCH("anaer",$AW1307))),"Combined Aer and Anaer.","")</f>
        <v/>
      </c>
    </row>
    <row r="1308" spans="1:60" x14ac:dyDescent="0.25">
      <c r="A1308" s="4">
        <v>418</v>
      </c>
      <c r="B1308" t="s">
        <v>2098</v>
      </c>
      <c r="C1308">
        <v>646</v>
      </c>
      <c r="D1308">
        <v>356.60112394611451</v>
      </c>
      <c r="E1308">
        <v>356.98670697282171</v>
      </c>
      <c r="F1308">
        <v>289.69162217452032</v>
      </c>
      <c r="G1308">
        <v>422.96961001114943</v>
      </c>
      <c r="H1308">
        <v>-114.28503056106641</v>
      </c>
      <c r="I1308">
        <v>-116.71095572655901</v>
      </c>
      <c r="J1308">
        <v>-132.4910964214005</v>
      </c>
      <c r="K1308">
        <v>-90.645785050388838</v>
      </c>
      <c r="L1308">
        <v>430.62551996983518</v>
      </c>
      <c r="M1308">
        <v>428.8073904752257</v>
      </c>
      <c r="N1308">
        <v>422.78747056991142</v>
      </c>
      <c r="O1308">
        <v>443.39936541120773</v>
      </c>
      <c r="P1308">
        <v>15.101786080303651</v>
      </c>
      <c r="Q1308">
        <v>15.294632125865091</v>
      </c>
      <c r="R1308">
        <v>12.471100195153941</v>
      </c>
      <c r="S1308">
        <v>17.265308135542259</v>
      </c>
      <c r="T1308">
        <v>3763.1452510380341</v>
      </c>
      <c r="U1308">
        <v>3763.141144039776</v>
      </c>
      <c r="V1308">
        <v>3759.4629274444892</v>
      </c>
      <c r="W1308">
        <v>3766.853025897633</v>
      </c>
      <c r="X1308">
        <v>254.09777725892681</v>
      </c>
      <c r="Y1308">
        <v>255.02742737611251</v>
      </c>
      <c r="Z1308">
        <v>246.9531929394725</v>
      </c>
      <c r="AA1308">
        <v>258.80811635126418</v>
      </c>
      <c r="AB1308">
        <v>40.533262500898488</v>
      </c>
      <c r="AC1308">
        <v>40.20805969205994</v>
      </c>
      <c r="AD1308">
        <v>35.001553832913046</v>
      </c>
      <c r="AE1308">
        <v>46.9061483609688</v>
      </c>
      <c r="AF1308">
        <v>65.328047164430657</v>
      </c>
      <c r="AG1308">
        <v>65.051864344989156</v>
      </c>
      <c r="AH1308">
        <v>64.139731639096951</v>
      </c>
      <c r="AI1308">
        <v>67.265628353935327</v>
      </c>
      <c r="AJ1308">
        <v>0.5745336698803637</v>
      </c>
      <c r="AK1308">
        <v>0.57453370240842183</v>
      </c>
      <c r="AL1308">
        <v>0.57452620696969425</v>
      </c>
      <c r="AM1308">
        <v>0.5745410897297677</v>
      </c>
      <c r="AN1308">
        <v>0.65352045016510207</v>
      </c>
      <c r="AO1308">
        <v>0.65352045016510207</v>
      </c>
      <c r="AP1308">
        <v>0.65352045016510207</v>
      </c>
      <c r="AQ1308">
        <v>0.65352045016510207</v>
      </c>
      <c r="AR1308">
        <v>15.20474158944927</v>
      </c>
      <c r="AS1308">
        <v>15.204741589449281</v>
      </c>
      <c r="AT1308">
        <v>15.204741589449281</v>
      </c>
      <c r="AU1308">
        <v>15.204741589449281</v>
      </c>
      <c r="AV1308" t="str">
        <f>VLOOKUP(Sheet1[[#This Row],[NPDES ID2]],Combined_Sheet__Major_Only___2[[NPDES ID2]:[ECHO BFR]],3,FALSE)</f>
        <v>OR</v>
      </c>
      <c r="AW1308" t="s">
        <v>12190</v>
      </c>
      <c r="AX1308" t="str">
        <f>VLOOKUP(Sheet1[[#This Row],[NPDES ID2]],Combined_Sheet__Major_Only___2[[NPDES ID2]:[ECHO BFR]],27,FALSE)</f>
        <v>-</v>
      </c>
      <c r="AY1308" t="str">
        <f>VLOOKUP(Sheet1[[#This Row],[NPDES ID2]],Combined_Sheet__Major_Only___2[[NPDES ID2]:[ECHO BFR]],28,FALSE)</f>
        <v>-</v>
      </c>
      <c r="AZ1308" t="str">
        <f>VLOOKUP(Sheet1[[#This Row],[NPDES ID2]],Combined_Sheet__Major_Only___2[[NPDES ID2]:[ECHO BFR]],29,FALSE)</f>
        <v>preliminaryOps, thickening</v>
      </c>
      <c r="BA1308">
        <f>VLOOKUP(Sheet1[[#This Row],[NPDES ID2]],Combined_Sheet__Major_Only___2[[NPDES ID2]:[ECHO BFR]],17,FALSE)</f>
        <v>42.216332999999999</v>
      </c>
      <c r="BB1308">
        <f>VLOOKUP(Sheet1[[#This Row],[NPDES ID2]],Combined_Sheet__Major_Only___2[[NPDES ID2]:[ECHO BFR]],18,FALSE)</f>
        <v>-121.776189</v>
      </c>
      <c r="BC1308" t="str">
        <f>IF(ISNUMBER(SEARCH("aerobic",$AW1308)),"aerobic","")</f>
        <v/>
      </c>
      <c r="BD1308" t="str">
        <f>IF(ISNUMBER(SEARCH("anaer",$AW1308)),"anaer","")</f>
        <v>anaer</v>
      </c>
      <c r="BE1308" t="str">
        <f>IF(ISNUMBER(SEARCH("thickening",$AZ1308)),"thickening","")</f>
        <v>thickening</v>
      </c>
      <c r="BF1308" s="2" t="str">
        <f>IF(ISNUMBER(SEARCH("airDry",$AW1308)),"airDry","")</f>
        <v>airDry</v>
      </c>
      <c r="BG1308" s="2" t="str">
        <f>IF(ISNUMBER(SEARCH("heatDry",$AY1308)),"heatDry","")</f>
        <v/>
      </c>
      <c r="BH1308" s="2" t="str">
        <f>IF(AND(ISNUMBER(SEARCH("aerobic",$AW1308)),ISNUMBER(SEARCH("anaer",$AW1308))),"Combined Aer and Anaer.","")</f>
        <v/>
      </c>
    </row>
    <row r="1309" spans="1:60" x14ac:dyDescent="0.25">
      <c r="A1309" s="4">
        <v>161</v>
      </c>
      <c r="B1309" t="s">
        <v>880</v>
      </c>
      <c r="C1309">
        <v>5286.6</v>
      </c>
      <c r="D1309">
        <v>1107.64798834361</v>
      </c>
      <c r="E1309">
        <v>1104.694684752724</v>
      </c>
      <c r="F1309">
        <v>887.4068802620834</v>
      </c>
      <c r="G1309">
        <v>1315.3644053062801</v>
      </c>
      <c r="H1309">
        <v>-112.5727420892015</v>
      </c>
      <c r="I1309">
        <v>-115.18388102121889</v>
      </c>
      <c r="J1309">
        <v>-131.0743855250301</v>
      </c>
      <c r="K1309">
        <v>-89.476711482361281</v>
      </c>
      <c r="L1309">
        <v>3553.263941833166</v>
      </c>
      <c r="M1309">
        <v>3538.666064671007</v>
      </c>
      <c r="N1309">
        <v>3490.0580286176519</v>
      </c>
      <c r="O1309">
        <v>3656.1793103404352</v>
      </c>
      <c r="P1309">
        <v>123.50838083131541</v>
      </c>
      <c r="Q1309">
        <v>125.11918295399791</v>
      </c>
      <c r="R1309">
        <v>101.73192445706979</v>
      </c>
      <c r="S1309">
        <v>141.49131497989649</v>
      </c>
      <c r="T1309">
        <v>3774.8783396335411</v>
      </c>
      <c r="U1309">
        <v>3774.874224033148</v>
      </c>
      <c r="V1309">
        <v>3771.1883033885679</v>
      </c>
      <c r="W1309">
        <v>3778.5938804524149</v>
      </c>
      <c r="X1309">
        <v>252.7924684324453</v>
      </c>
      <c r="Y1309">
        <v>253.69715572162929</v>
      </c>
      <c r="Z1309">
        <v>245.8542372184674</v>
      </c>
      <c r="AA1309">
        <v>257.36671703075149</v>
      </c>
      <c r="AB1309">
        <v>47.974453793627653</v>
      </c>
      <c r="AC1309">
        <v>47.434724029132767</v>
      </c>
      <c r="AD1309">
        <v>40.313240889531123</v>
      </c>
      <c r="AE1309">
        <v>57.10281567024041</v>
      </c>
      <c r="AF1309">
        <v>65.877389386555109</v>
      </c>
      <c r="AG1309">
        <v>65.603325081873351</v>
      </c>
      <c r="AH1309">
        <v>64.712668295276075</v>
      </c>
      <c r="AI1309">
        <v>67.782849929647242</v>
      </c>
      <c r="AJ1309">
        <v>0.58124902201458395</v>
      </c>
      <c r="AK1309">
        <v>0.58124932582636002</v>
      </c>
      <c r="AL1309">
        <v>0.58117858455465621</v>
      </c>
      <c r="AM1309">
        <v>0.58131906174109804</v>
      </c>
      <c r="AN1309">
        <v>0.65406303786258646</v>
      </c>
      <c r="AO1309">
        <v>0.65406303786258635</v>
      </c>
      <c r="AP1309">
        <v>0.65406303786258635</v>
      </c>
      <c r="AQ1309">
        <v>0.65406303786258635</v>
      </c>
      <c r="AR1309">
        <v>13.85643418021453</v>
      </c>
      <c r="AS1309">
        <v>13.85643418021453</v>
      </c>
      <c r="AT1309">
        <v>13.85643418021453</v>
      </c>
      <c r="AU1309">
        <v>13.85643418021453</v>
      </c>
      <c r="AV1309" t="str">
        <f>VLOOKUP(Sheet1[[#This Row],[NPDES ID2]],Combined_Sheet__Major_Only___2[[NPDES ID2]:[ECHO BFR]],3,FALSE)</f>
        <v>CA</v>
      </c>
      <c r="AW1309" t="s">
        <v>12187</v>
      </c>
      <c r="AX1309" t="str">
        <f>VLOOKUP(Sheet1[[#This Row],[NPDES ID2]],Combined_Sheet__Major_Only___2[[NPDES ID2]:[ECHO BFR]],27,FALSE)</f>
        <v>tempSludgeStore</v>
      </c>
      <c r="AY1309" t="str">
        <f>VLOOKUP(Sheet1[[#This Row],[NPDES ID2]],Combined_Sheet__Major_Only___2[[NPDES ID2]:[ECHO BFR]],28,FALSE)</f>
        <v>-</v>
      </c>
      <c r="AZ1309" t="str">
        <f>VLOOKUP(Sheet1[[#This Row],[NPDES ID2]],Combined_Sheet__Major_Only___2[[NPDES ID2]:[ECHO BFR]],29,FALSE)</f>
        <v>thickening</v>
      </c>
      <c r="BA1309">
        <f>VLOOKUP(Sheet1[[#This Row],[NPDES ID2]],Combined_Sheet__Major_Only___2[[NPDES ID2]:[ECHO BFR]],17,FALSE)</f>
        <v>34.050595999999999</v>
      </c>
      <c r="BB1309">
        <f>VLOOKUP(Sheet1[[#This Row],[NPDES ID2]],Combined_Sheet__Major_Only___2[[NPDES ID2]:[ECHO BFR]],18,FALSE)</f>
        <v>-117.333082</v>
      </c>
      <c r="BC1309" t="str">
        <f>IF(ISNUMBER(SEARCH("aerobic",$AW1309)),"aerobic","")</f>
        <v/>
      </c>
      <c r="BD1309" t="str">
        <f>IF(ISNUMBER(SEARCH("anaer",$AW1309)),"anaer","")</f>
        <v>anaer</v>
      </c>
      <c r="BE1309" t="str">
        <f>IF(ISNUMBER(SEARCH("thickening",$AZ1309)),"thickening","")</f>
        <v>thickening</v>
      </c>
      <c r="BF1309" s="3" t="str">
        <f>IF(ISNUMBER(SEARCH("airDry",$AW1309)),"airDry","")</f>
        <v>airDry</v>
      </c>
      <c r="BG1309" s="3" t="str">
        <f>IF(ISNUMBER(SEARCH("heatDry",$AY1309)),"heatDry","")</f>
        <v/>
      </c>
      <c r="BH1309" s="3" t="str">
        <f>IF(AND(ISNUMBER(SEARCH("aerobic",$AW1309)),ISNUMBER(SEARCH("anaer",$AW1309))),"Combined Aer and Anaer.","")</f>
        <v/>
      </c>
    </row>
    <row r="1310" spans="1:60" x14ac:dyDescent="0.25">
      <c r="A1310" s="4">
        <v>426</v>
      </c>
      <c r="B1310" t="s">
        <v>2137</v>
      </c>
      <c r="C1310">
        <v>610.29999999999995</v>
      </c>
      <c r="D1310">
        <v>374.54164685088392</v>
      </c>
      <c r="E1310">
        <v>374.35881409198402</v>
      </c>
      <c r="F1310">
        <v>298.76256316376453</v>
      </c>
      <c r="G1310">
        <v>446.20190398327082</v>
      </c>
      <c r="H1310">
        <v>-119.80723463805261</v>
      </c>
      <c r="I1310">
        <v>-122.1363848504202</v>
      </c>
      <c r="J1310">
        <v>-137.94202699052181</v>
      </c>
      <c r="K1310">
        <v>-96.46389469211735</v>
      </c>
      <c r="L1310">
        <v>389.38820160662539</v>
      </c>
      <c r="M1310">
        <v>387.53241140121497</v>
      </c>
      <c r="N1310">
        <v>381.38784860977302</v>
      </c>
      <c r="O1310">
        <v>402.42657584788691</v>
      </c>
      <c r="P1310">
        <v>14.30408081111006</v>
      </c>
      <c r="Q1310">
        <v>14.439479965328211</v>
      </c>
      <c r="R1310">
        <v>11.9155399284398</v>
      </c>
      <c r="S1310">
        <v>16.316130085602062</v>
      </c>
      <c r="T1310">
        <v>3776.00031745552</v>
      </c>
      <c r="U1310">
        <v>3775.9962010325462</v>
      </c>
      <c r="V1310">
        <v>3772.3095436874501</v>
      </c>
      <c r="W1310">
        <v>3779.7166008950612</v>
      </c>
      <c r="X1310">
        <v>266.402519062132</v>
      </c>
      <c r="Y1310">
        <v>267.50141838065628</v>
      </c>
      <c r="Z1310">
        <v>257.9361682420531</v>
      </c>
      <c r="AA1310">
        <v>271.94808061424112</v>
      </c>
      <c r="AB1310">
        <v>45.679746794341838</v>
      </c>
      <c r="AC1310">
        <v>45.210808857252957</v>
      </c>
      <c r="AD1310">
        <v>38.98239397945661</v>
      </c>
      <c r="AE1310">
        <v>53.344147128125392</v>
      </c>
      <c r="AF1310">
        <v>62.527675804237987</v>
      </c>
      <c r="AG1310">
        <v>62.22930274806366</v>
      </c>
      <c r="AH1310">
        <v>61.243756274716553</v>
      </c>
      <c r="AI1310">
        <v>64.621086059667945</v>
      </c>
      <c r="AJ1310">
        <v>0.54031870812334726</v>
      </c>
      <c r="AK1310">
        <v>0.54031874081648223</v>
      </c>
      <c r="AL1310">
        <v>0.54031120669343191</v>
      </c>
      <c r="AM1310">
        <v>0.5403261662773875</v>
      </c>
      <c r="AN1310">
        <v>0.65411483385937796</v>
      </c>
      <c r="AO1310">
        <v>0.65411483385937808</v>
      </c>
      <c r="AP1310">
        <v>0.65411483385937808</v>
      </c>
      <c r="AQ1310">
        <v>0.65411483385937808</v>
      </c>
      <c r="AR1310">
        <v>13.939622747975539</v>
      </c>
      <c r="AS1310">
        <v>13.939622747975539</v>
      </c>
      <c r="AT1310">
        <v>13.939622747975539</v>
      </c>
      <c r="AU1310">
        <v>13.939622747975539</v>
      </c>
      <c r="AV1310" t="str">
        <f>VLOOKUP(Sheet1[[#This Row],[NPDES ID2]],Combined_Sheet__Major_Only___2[[NPDES ID2]:[ECHO BFR]],3,FALSE)</f>
        <v>PA</v>
      </c>
      <c r="AW1310" t="s">
        <v>12187</v>
      </c>
      <c r="AX1310" t="str">
        <f>VLOOKUP(Sheet1[[#This Row],[NPDES ID2]],Combined_Sheet__Major_Only___2[[NPDES ID2]:[ECHO BFR]],27,FALSE)</f>
        <v>-</v>
      </c>
      <c r="AY1310" t="str">
        <f>VLOOKUP(Sheet1[[#This Row],[NPDES ID2]],Combined_Sheet__Major_Only___2[[NPDES ID2]:[ECHO BFR]],28,FALSE)</f>
        <v>-</v>
      </c>
      <c r="AZ1310" t="str">
        <f>VLOOKUP(Sheet1[[#This Row],[NPDES ID2]],Combined_Sheet__Major_Only___2[[NPDES ID2]:[ECHO BFR]],29,FALSE)</f>
        <v>thickening</v>
      </c>
      <c r="BA1310">
        <f>VLOOKUP(Sheet1[[#This Row],[NPDES ID2]],Combined_Sheet__Major_Only___2[[NPDES ID2]:[ECHO BFR]],17,FALSE)</f>
        <v>39.914279999999998</v>
      </c>
      <c r="BB1310">
        <f>VLOOKUP(Sheet1[[#This Row],[NPDES ID2]],Combined_Sheet__Major_Only___2[[NPDES ID2]:[ECHO BFR]],18,FALSE)</f>
        <v>-79.723697000000001</v>
      </c>
      <c r="BC1310" t="str">
        <f>IF(ISNUMBER(SEARCH("aerobic",$AW1310)),"aerobic","")</f>
        <v/>
      </c>
      <c r="BD1310" t="str">
        <f>IF(ISNUMBER(SEARCH("anaer",$AW1310)),"anaer","")</f>
        <v>anaer</v>
      </c>
      <c r="BE1310" t="str">
        <f>IF(ISNUMBER(SEARCH("thickening",$AZ1310)),"thickening","")</f>
        <v>thickening</v>
      </c>
      <c r="BF1310" s="2" t="str">
        <f>IF(ISNUMBER(SEARCH("airDry",$AW1310)),"airDry","")</f>
        <v>airDry</v>
      </c>
      <c r="BG1310" s="2" t="str">
        <f>IF(ISNUMBER(SEARCH("heatDry",$AY1310)),"heatDry","")</f>
        <v/>
      </c>
      <c r="BH1310" s="2" t="str">
        <f>IF(AND(ISNUMBER(SEARCH("aerobic",$AW1310)),ISNUMBER(SEARCH("anaer",$AW1310))),"Combined Aer and Anaer.","")</f>
        <v/>
      </c>
    </row>
    <row r="1311" spans="1:60" x14ac:dyDescent="0.25">
      <c r="A1311" s="4">
        <v>1919</v>
      </c>
      <c r="B1311" t="s">
        <v>9056</v>
      </c>
      <c r="C1311">
        <v>3161.37</v>
      </c>
      <c r="D1311">
        <v>783.03458467416499</v>
      </c>
      <c r="E1311">
        <v>782.63309145277026</v>
      </c>
      <c r="F1311">
        <v>651.05628366453266</v>
      </c>
      <c r="G1311">
        <v>919.65872338939755</v>
      </c>
      <c r="H1311">
        <v>-124.4600006381287</v>
      </c>
      <c r="I1311">
        <v>-127.04297870688281</v>
      </c>
      <c r="J1311">
        <v>-143.07858559614411</v>
      </c>
      <c r="K1311">
        <v>-101.7157046524264</v>
      </c>
      <c r="L1311">
        <v>1941.0419792403441</v>
      </c>
      <c r="M1311">
        <v>1930.842368514433</v>
      </c>
      <c r="N1311">
        <v>1896.989242425976</v>
      </c>
      <c r="O1311">
        <v>2012.8080818220219</v>
      </c>
      <c r="P1311">
        <v>74.24787118745985</v>
      </c>
      <c r="Q1311">
        <v>74.988501992440462</v>
      </c>
      <c r="R1311">
        <v>62.16446841495442</v>
      </c>
      <c r="S1311">
        <v>84.617568350124969</v>
      </c>
      <c r="T1311">
        <v>3777.920056636347</v>
      </c>
      <c r="U1311">
        <v>3777.9159388059138</v>
      </c>
      <c r="V1311">
        <v>3774.228020943166</v>
      </c>
      <c r="W1311">
        <v>3781.637610723099</v>
      </c>
      <c r="X1311">
        <v>276.99244290345968</v>
      </c>
      <c r="Y1311">
        <v>278.26447439386311</v>
      </c>
      <c r="Z1311">
        <v>267.26797165455918</v>
      </c>
      <c r="AA1311">
        <v>283.33421725869869</v>
      </c>
      <c r="AB1311">
        <v>42.553479241439263</v>
      </c>
      <c r="AC1311">
        <v>42.167486076988773</v>
      </c>
      <c r="AD1311">
        <v>36.902021020341273</v>
      </c>
      <c r="AE1311">
        <v>48.819086890945258</v>
      </c>
      <c r="AF1311">
        <v>60.175485453607912</v>
      </c>
      <c r="AG1311">
        <v>59.857495269691377</v>
      </c>
      <c r="AH1311">
        <v>58.813478764460868</v>
      </c>
      <c r="AI1311">
        <v>62.398990014996023</v>
      </c>
      <c r="AJ1311">
        <v>0.51160430669926638</v>
      </c>
      <c r="AK1311">
        <v>0.51160446050288877</v>
      </c>
      <c r="AL1311">
        <v>0.51156882697414496</v>
      </c>
      <c r="AM1311">
        <v>0.51163958398599629</v>
      </c>
      <c r="AN1311">
        <v>0.65420342246682406</v>
      </c>
      <c r="AO1311">
        <v>0.65420342246682417</v>
      </c>
      <c r="AP1311">
        <v>0.65420342246682417</v>
      </c>
      <c r="AQ1311">
        <v>0.65420342246682417</v>
      </c>
      <c r="AR1311">
        <v>14.32985623473275</v>
      </c>
      <c r="AS1311">
        <v>14.329856234732761</v>
      </c>
      <c r="AT1311">
        <v>14.329856234732761</v>
      </c>
      <c r="AU1311">
        <v>14.329856234732761</v>
      </c>
      <c r="AV1311" t="str">
        <f>VLOOKUP(Sheet1[[#This Row],[NPDES ID2]],Combined_Sheet__Major_Only___2[[NPDES ID2]:[ECHO BFR]],3,FALSE)</f>
        <v>IN</v>
      </c>
      <c r="AW1311" t="s">
        <v>12187</v>
      </c>
      <c r="AX1311" t="str">
        <f>VLOOKUP(Sheet1[[#This Row],[NPDES ID2]],Combined_Sheet__Major_Only___2[[NPDES ID2]:[ECHO BFR]],27,FALSE)</f>
        <v>methaneBioCaptureRecover, tempSludgeStore</v>
      </c>
      <c r="AY1311" t="str">
        <f>VLOOKUP(Sheet1[[#This Row],[NPDES ID2]],Combined_Sheet__Major_Only___2[[NPDES ID2]:[ECHO BFR]],28,FALSE)</f>
        <v>-</v>
      </c>
      <c r="AZ1311" t="str">
        <f>VLOOKUP(Sheet1[[#This Row],[NPDES ID2]],Combined_Sheet__Major_Only___2[[NPDES ID2]:[ECHO BFR]],29,FALSE)</f>
        <v>thickening</v>
      </c>
      <c r="BA1311">
        <f>VLOOKUP(Sheet1[[#This Row],[NPDES ID2]],Combined_Sheet__Major_Only___2[[NPDES ID2]:[ECHO BFR]],17,FALSE)</f>
        <v>37.954444000000002</v>
      </c>
      <c r="BB1311">
        <f>VLOOKUP(Sheet1[[#This Row],[NPDES ID2]],Combined_Sheet__Major_Only___2[[NPDES ID2]:[ECHO BFR]],18,FALSE)</f>
        <v>-87.568250000000006</v>
      </c>
      <c r="BC1311" t="str">
        <f>IF(ISNUMBER(SEARCH("aerobic",$AW1311)),"aerobic","")</f>
        <v/>
      </c>
      <c r="BD1311" t="str">
        <f>IF(ISNUMBER(SEARCH("anaer",$AW1311)),"anaer","")</f>
        <v>anaer</v>
      </c>
      <c r="BE1311" t="str">
        <f>IF(ISNUMBER(SEARCH("thickening",$AZ1311)),"thickening","")</f>
        <v>thickening</v>
      </c>
      <c r="BF1311" s="3" t="str">
        <f>IF(ISNUMBER(SEARCH("airDry",$AW1311)),"airDry","")</f>
        <v>airDry</v>
      </c>
      <c r="BG1311" s="3" t="str">
        <f>IF(ISNUMBER(SEARCH("heatDry",$AY1311)),"heatDry","")</f>
        <v/>
      </c>
      <c r="BH1311" s="3" t="str">
        <f>IF(AND(ISNUMBER(SEARCH("aerobic",$AW1311)),ISNUMBER(SEARCH("anaer",$AW1311))),"Combined Aer and Anaer.","")</f>
        <v/>
      </c>
    </row>
    <row r="1312" spans="1:60" x14ac:dyDescent="0.25">
      <c r="A1312" s="4">
        <v>1813</v>
      </c>
      <c r="B1312" t="s">
        <v>8574</v>
      </c>
      <c r="C1312">
        <v>697</v>
      </c>
      <c r="D1312">
        <v>357.74155251923781</v>
      </c>
      <c r="E1312">
        <v>357.9833740504489</v>
      </c>
      <c r="F1312">
        <v>296.27758589786617</v>
      </c>
      <c r="G1312">
        <v>420.87598690184359</v>
      </c>
      <c r="H1312">
        <v>-115.0378571104622</v>
      </c>
      <c r="I1312">
        <v>-117.43896931382319</v>
      </c>
      <c r="J1312">
        <v>-133.17474894303641</v>
      </c>
      <c r="K1312">
        <v>-91.458585066795749</v>
      </c>
      <c r="L1312">
        <v>461.72196715664433</v>
      </c>
      <c r="M1312">
        <v>459.73751676634981</v>
      </c>
      <c r="N1312">
        <v>453.16581973802141</v>
      </c>
      <c r="O1312">
        <v>475.66574737167792</v>
      </c>
      <c r="P1312">
        <v>16.300155203374299</v>
      </c>
      <c r="Q1312">
        <v>16.508371438152938</v>
      </c>
      <c r="R1312">
        <v>13.48694978722545</v>
      </c>
      <c r="S1312">
        <v>18.608351713230999</v>
      </c>
      <c r="T1312">
        <v>3781.435568273404</v>
      </c>
      <c r="U1312">
        <v>3781.431447865566</v>
      </c>
      <c r="V1312">
        <v>3777.7412216869188</v>
      </c>
      <c r="W1312">
        <v>3785.1554492257519</v>
      </c>
      <c r="X1312">
        <v>256.93891124852451</v>
      </c>
      <c r="Y1312">
        <v>257.89314089445247</v>
      </c>
      <c r="Z1312">
        <v>249.58173883607009</v>
      </c>
      <c r="AA1312">
        <v>261.78478282788922</v>
      </c>
      <c r="AB1312">
        <v>49.30669751598785</v>
      </c>
      <c r="AC1312">
        <v>48.721263637395069</v>
      </c>
      <c r="AD1312">
        <v>41.338122683260508</v>
      </c>
      <c r="AE1312">
        <v>58.770221583020337</v>
      </c>
      <c r="AF1312">
        <v>64.920499819781909</v>
      </c>
      <c r="AG1312">
        <v>64.641020002546128</v>
      </c>
      <c r="AH1312">
        <v>63.718408771747242</v>
      </c>
      <c r="AI1312">
        <v>66.880722323366214</v>
      </c>
      <c r="AJ1312">
        <v>0.56955237215144117</v>
      </c>
      <c r="AK1312">
        <v>0.56955241283354918</v>
      </c>
      <c r="AL1312">
        <v>0.56954303539738649</v>
      </c>
      <c r="AM1312">
        <v>0.56956165506833256</v>
      </c>
      <c r="AN1312">
        <v>0.65436553227588845</v>
      </c>
      <c r="AO1312">
        <v>0.65436553227588845</v>
      </c>
      <c r="AP1312">
        <v>0.65436553227588845</v>
      </c>
      <c r="AQ1312">
        <v>0.65436553227588845</v>
      </c>
      <c r="AR1312">
        <v>13.570485452527871</v>
      </c>
      <c r="AS1312">
        <v>13.570485452527871</v>
      </c>
      <c r="AT1312">
        <v>13.570485452527871</v>
      </c>
      <c r="AU1312">
        <v>13.570485452527871</v>
      </c>
      <c r="AV1312" t="str">
        <f>VLOOKUP(Sheet1[[#This Row],[NPDES ID2]],Combined_Sheet__Major_Only___2[[NPDES ID2]:[ECHO BFR]],3,FALSE)</f>
        <v>WY</v>
      </c>
      <c r="AW1312" t="s">
        <v>12190</v>
      </c>
      <c r="AX1312" t="str">
        <f>VLOOKUP(Sheet1[[#This Row],[NPDES ID2]],Combined_Sheet__Major_Only___2[[NPDES ID2]:[ECHO BFR]],27,FALSE)</f>
        <v>methaneBioCaptureRecover</v>
      </c>
      <c r="AY1312" t="str">
        <f>VLOOKUP(Sheet1[[#This Row],[NPDES ID2]],Combined_Sheet__Major_Only___2[[NPDES ID2]:[ECHO BFR]],28,FALSE)</f>
        <v>highTempCompost</v>
      </c>
      <c r="AZ1312" t="str">
        <f>VLOOKUP(Sheet1[[#This Row],[NPDES ID2]],Combined_Sheet__Major_Only___2[[NPDES ID2]:[ECHO BFR]],29,FALSE)</f>
        <v>preliminaryOps, thickening</v>
      </c>
      <c r="BA1312">
        <f>VLOOKUP(Sheet1[[#This Row],[NPDES ID2]],Combined_Sheet__Major_Only___2[[NPDES ID2]:[ECHO BFR]],17,FALSE)</f>
        <v>44.267969999999998</v>
      </c>
      <c r="BB1312">
        <f>VLOOKUP(Sheet1[[#This Row],[NPDES ID2]],Combined_Sheet__Major_Only___2[[NPDES ID2]:[ECHO BFR]],18,FALSE)</f>
        <v>-105.44395</v>
      </c>
      <c r="BC1312" t="str">
        <f>IF(ISNUMBER(SEARCH("aerobic",$AW1312)),"aerobic","")</f>
        <v/>
      </c>
      <c r="BD1312" t="str">
        <f>IF(ISNUMBER(SEARCH("anaer",$AW1312)),"anaer","")</f>
        <v>anaer</v>
      </c>
      <c r="BE1312" t="str">
        <f>IF(ISNUMBER(SEARCH("thickening",$AZ1312)),"thickening","")</f>
        <v>thickening</v>
      </c>
      <c r="BF1312" s="3" t="str">
        <f>IF(ISNUMBER(SEARCH("airDry",$AW1312)),"airDry","")</f>
        <v>airDry</v>
      </c>
      <c r="BG1312" s="3" t="str">
        <f>IF(ISNUMBER(SEARCH("heatDry",$AY1312)),"heatDry","")</f>
        <v/>
      </c>
      <c r="BH1312" s="3" t="str">
        <f>IF(AND(ISNUMBER(SEARCH("aerobic",$AW1312)),ISNUMBER(SEARCH("anaer",$AW1312))),"Combined Aer and Anaer.","")</f>
        <v/>
      </c>
    </row>
    <row r="1313" spans="1:60" x14ac:dyDescent="0.25">
      <c r="A1313" s="4">
        <v>733</v>
      </c>
      <c r="B1313" t="s">
        <v>3611</v>
      </c>
      <c r="C1313">
        <v>3097</v>
      </c>
      <c r="D1313">
        <v>706.96217140192971</v>
      </c>
      <c r="E1313">
        <v>706.55248685613333</v>
      </c>
      <c r="F1313">
        <v>588.86155364709759</v>
      </c>
      <c r="G1313">
        <v>828.32767248585151</v>
      </c>
      <c r="H1313">
        <v>-113.5116975620269</v>
      </c>
      <c r="I1313">
        <v>-116.00221084267611</v>
      </c>
      <c r="J1313">
        <v>-131.8595735399895</v>
      </c>
      <c r="K1313">
        <v>-90.156249751208691</v>
      </c>
      <c r="L1313">
        <v>2071.4591798953161</v>
      </c>
      <c r="M1313">
        <v>2062.8130427673791</v>
      </c>
      <c r="N1313">
        <v>2034.1034788166039</v>
      </c>
      <c r="O1313">
        <v>2132.3109091459391</v>
      </c>
      <c r="P1313">
        <v>72.380024279231193</v>
      </c>
      <c r="Q1313">
        <v>73.304546562504584</v>
      </c>
      <c r="R1313">
        <v>59.709100327976309</v>
      </c>
      <c r="S1313">
        <v>82.819478268498031</v>
      </c>
      <c r="T1313">
        <v>3784.1780729458492</v>
      </c>
      <c r="U1313">
        <v>3784.1739505273408</v>
      </c>
      <c r="V1313">
        <v>3780.4819235959758</v>
      </c>
      <c r="W1313">
        <v>3787.8997691218228</v>
      </c>
      <c r="X1313">
        <v>254.65456823790171</v>
      </c>
      <c r="Y1313">
        <v>255.57763569849669</v>
      </c>
      <c r="Z1313">
        <v>247.56407677333041</v>
      </c>
      <c r="AA1313">
        <v>259.3284050202584</v>
      </c>
      <c r="AB1313">
        <v>45.373995538769933</v>
      </c>
      <c r="AC1313">
        <v>44.920947975479322</v>
      </c>
      <c r="AD1313">
        <v>38.52584313329524</v>
      </c>
      <c r="AE1313">
        <v>53.428873298430887</v>
      </c>
      <c r="AF1313">
        <v>65.553307833082982</v>
      </c>
      <c r="AG1313">
        <v>65.277777660835795</v>
      </c>
      <c r="AH1313">
        <v>64.375133318751708</v>
      </c>
      <c r="AI1313">
        <v>67.477570094773384</v>
      </c>
      <c r="AJ1313">
        <v>0.5772871982432215</v>
      </c>
      <c r="AK1313">
        <v>0.57728736891234944</v>
      </c>
      <c r="AL1313">
        <v>0.57724783236699662</v>
      </c>
      <c r="AM1313">
        <v>0.57732633945561773</v>
      </c>
      <c r="AN1313">
        <v>0.65449189113162187</v>
      </c>
      <c r="AO1313">
        <v>0.65449189113162165</v>
      </c>
      <c r="AP1313">
        <v>0.65449189113162165</v>
      </c>
      <c r="AQ1313">
        <v>0.65449189113162165</v>
      </c>
      <c r="AR1313">
        <v>14.29171224674797</v>
      </c>
      <c r="AS1313">
        <v>14.291712246747959</v>
      </c>
      <c r="AT1313">
        <v>14.291712246747959</v>
      </c>
      <c r="AU1313">
        <v>14.291712246747959</v>
      </c>
      <c r="AV1313" t="str">
        <f>VLOOKUP(Sheet1[[#This Row],[NPDES ID2]],Combined_Sheet__Major_Only___2[[NPDES ID2]:[ECHO BFR]],3,FALSE)</f>
        <v>CA</v>
      </c>
      <c r="AW1313" t="s">
        <v>12187</v>
      </c>
      <c r="AX1313" t="str">
        <f>VLOOKUP(Sheet1[[#This Row],[NPDES ID2]],Combined_Sheet__Major_Only___2[[NPDES ID2]:[ECHO BFR]],27,FALSE)</f>
        <v>tempSludgeStore</v>
      </c>
      <c r="AY1313" t="str">
        <f>VLOOKUP(Sheet1[[#This Row],[NPDES ID2]],Combined_Sheet__Major_Only___2[[NPDES ID2]:[ECHO BFR]],28,FALSE)</f>
        <v>-</v>
      </c>
      <c r="AZ1313" t="str">
        <f>VLOOKUP(Sheet1[[#This Row],[NPDES ID2]],Combined_Sheet__Major_Only___2[[NPDES ID2]:[ECHO BFR]],29,FALSE)</f>
        <v>preliminaryOps, thickening</v>
      </c>
      <c r="BA1313">
        <f>VLOOKUP(Sheet1[[#This Row],[NPDES ID2]],Combined_Sheet__Major_Only___2[[NPDES ID2]:[ECHO BFR]],17,FALSE)</f>
        <v>37.482638999999999</v>
      </c>
      <c r="BB1313">
        <f>VLOOKUP(Sheet1[[#This Row],[NPDES ID2]],Combined_Sheet__Major_Only___2[[NPDES ID2]:[ECHO BFR]],18,FALSE)</f>
        <v>-120.867361</v>
      </c>
      <c r="BC1313" t="str">
        <f>IF(ISNUMBER(SEARCH("aerobic",$AW1313)),"aerobic","")</f>
        <v/>
      </c>
      <c r="BD1313" t="str">
        <f>IF(ISNUMBER(SEARCH("anaer",$AW1313)),"anaer","")</f>
        <v>anaer</v>
      </c>
      <c r="BE1313" t="str">
        <f>IF(ISNUMBER(SEARCH("thickening",$AZ1313)),"thickening","")</f>
        <v>thickening</v>
      </c>
      <c r="BF1313" s="3" t="str">
        <f>IF(ISNUMBER(SEARCH("airDry",$AW1313)),"airDry","")</f>
        <v>airDry</v>
      </c>
      <c r="BG1313" s="3" t="str">
        <f>IF(ISNUMBER(SEARCH("heatDry",$AY1313)),"heatDry","")</f>
        <v/>
      </c>
      <c r="BH1313" s="3" t="str">
        <f>IF(AND(ISNUMBER(SEARCH("aerobic",$AW1313)),ISNUMBER(SEARCH("anaer",$AW1313))),"Combined Aer and Anaer.","")</f>
        <v/>
      </c>
    </row>
    <row r="1314" spans="1:60" x14ac:dyDescent="0.25">
      <c r="A1314" s="4">
        <v>1082</v>
      </c>
      <c r="B1314" t="s">
        <v>5218</v>
      </c>
      <c r="C1314">
        <v>355.24</v>
      </c>
      <c r="D1314">
        <v>439.62944125858212</v>
      </c>
      <c r="E1314">
        <v>445.03880281779539</v>
      </c>
      <c r="F1314">
        <v>337.98147525288931</v>
      </c>
      <c r="G1314">
        <v>550.72337251754493</v>
      </c>
      <c r="H1314">
        <v>-119.2873734186211</v>
      </c>
      <c r="I1314">
        <v>-121.60643023582919</v>
      </c>
      <c r="J1314">
        <v>-137.36555494751221</v>
      </c>
      <c r="K1314">
        <v>-95.8825233484405</v>
      </c>
      <c r="L1314">
        <v>227.6373190394813</v>
      </c>
      <c r="M1314">
        <v>226.56473719211539</v>
      </c>
      <c r="N1314">
        <v>223.0143204186254</v>
      </c>
      <c r="O1314">
        <v>235.17184821116791</v>
      </c>
      <c r="P1314">
        <v>8.3240331686116082</v>
      </c>
      <c r="Q1314">
        <v>8.4068519796737515</v>
      </c>
      <c r="R1314">
        <v>6.9299855417121332</v>
      </c>
      <c r="S1314">
        <v>9.4926844764687583</v>
      </c>
      <c r="T1314">
        <v>3787.5278391205679</v>
      </c>
      <c r="U1314">
        <v>3787.5237142461719</v>
      </c>
      <c r="V1314">
        <v>3783.8294878288389</v>
      </c>
      <c r="W1314">
        <v>3791.2517524576479</v>
      </c>
      <c r="X1314">
        <v>266.05836767344931</v>
      </c>
      <c r="Y1314">
        <v>267.14218731993498</v>
      </c>
      <c r="Z1314">
        <v>257.70075068971551</v>
      </c>
      <c r="AA1314">
        <v>271.5354342084928</v>
      </c>
      <c r="AB1314">
        <v>47.761982319035283</v>
      </c>
      <c r="AC1314">
        <v>47.230501448508761</v>
      </c>
      <c r="AD1314">
        <v>40.464940414208449</v>
      </c>
      <c r="AE1314">
        <v>56.196614796030893</v>
      </c>
      <c r="AF1314">
        <v>62.798857386959618</v>
      </c>
      <c r="AG1314">
        <v>62.502738228020597</v>
      </c>
      <c r="AH1314">
        <v>61.523963416912359</v>
      </c>
      <c r="AI1314">
        <v>64.877256420909276</v>
      </c>
      <c r="AJ1314">
        <v>0.54363065381538933</v>
      </c>
      <c r="AK1314">
        <v>0.54363067351523719</v>
      </c>
      <c r="AL1314">
        <v>0.54362613611592814</v>
      </c>
      <c r="AM1314">
        <v>0.54363514542344971</v>
      </c>
      <c r="AN1314">
        <v>0.65464610382271449</v>
      </c>
      <c r="AO1314">
        <v>0.65464610382271426</v>
      </c>
      <c r="AP1314">
        <v>0.65464610382271426</v>
      </c>
      <c r="AQ1314">
        <v>0.65464610382271426</v>
      </c>
      <c r="AR1314">
        <v>13.63211986771536</v>
      </c>
      <c r="AS1314">
        <v>13.63211986771536</v>
      </c>
      <c r="AT1314">
        <v>13.63211986771536</v>
      </c>
      <c r="AU1314">
        <v>13.63211986771536</v>
      </c>
      <c r="AV1314" t="str">
        <f>VLOOKUP(Sheet1[[#This Row],[NPDES ID2]],Combined_Sheet__Major_Only___2[[NPDES ID2]:[ECHO BFR]],3,FALSE)</f>
        <v>IN</v>
      </c>
      <c r="AW1314" t="s">
        <v>12187</v>
      </c>
      <c r="AX1314" t="str">
        <f>VLOOKUP(Sheet1[[#This Row],[NPDES ID2]],Combined_Sheet__Major_Only___2[[NPDES ID2]:[ECHO BFR]],27,FALSE)</f>
        <v>methaneBioCaptureRecover</v>
      </c>
      <c r="AY1314" t="str">
        <f>VLOOKUP(Sheet1[[#This Row],[NPDES ID2]],Combined_Sheet__Major_Only___2[[NPDES ID2]:[ECHO BFR]],28,FALSE)</f>
        <v>-</v>
      </c>
      <c r="AZ1314" t="str">
        <f>VLOOKUP(Sheet1[[#This Row],[NPDES ID2]],Combined_Sheet__Major_Only___2[[NPDES ID2]:[ECHO BFR]],29,FALSE)</f>
        <v>thickening, preliminaryOps</v>
      </c>
      <c r="BA1314">
        <f>VLOOKUP(Sheet1[[#This Row],[NPDES ID2]],Combined_Sheet__Major_Only___2[[NPDES ID2]:[ECHO BFR]],17,FALSE)</f>
        <v>41.078944</v>
      </c>
      <c r="BB1314">
        <f>VLOOKUP(Sheet1[[#This Row],[NPDES ID2]],Combined_Sheet__Major_Only___2[[NPDES ID2]:[ECHO BFR]],18,FALSE)</f>
        <v>-86.222027999999995</v>
      </c>
      <c r="BC1314" t="str">
        <f>IF(ISNUMBER(SEARCH("aerobic",$AW1314)),"aerobic","")</f>
        <v/>
      </c>
      <c r="BD1314" t="str">
        <f>IF(ISNUMBER(SEARCH("anaer",$AW1314)),"anaer","")</f>
        <v>anaer</v>
      </c>
      <c r="BE1314" t="str">
        <f>IF(ISNUMBER(SEARCH("thickening",$AZ1314)),"thickening","")</f>
        <v>thickening</v>
      </c>
      <c r="BF1314" s="2" t="str">
        <f>IF(ISNUMBER(SEARCH("airDry",$AW1314)),"airDry","")</f>
        <v>airDry</v>
      </c>
      <c r="BG1314" s="2" t="str">
        <f>IF(ISNUMBER(SEARCH("heatDry",$AY1314)),"heatDry","")</f>
        <v/>
      </c>
      <c r="BH1314" s="2" t="str">
        <f>IF(AND(ISNUMBER(SEARCH("aerobic",$AW1314)),ISNUMBER(SEARCH("anaer",$AW1314))),"Combined Aer and Anaer.","")</f>
        <v/>
      </c>
    </row>
    <row r="1315" spans="1:60" x14ac:dyDescent="0.25">
      <c r="A1315" s="4">
        <v>2427</v>
      </c>
      <c r="B1315" t="s">
        <v>11314</v>
      </c>
      <c r="C1315">
        <v>251.66</v>
      </c>
      <c r="D1315">
        <v>518.50017201405888</v>
      </c>
      <c r="E1315">
        <v>520.67962889086709</v>
      </c>
      <c r="F1315">
        <v>386.89372006650331</v>
      </c>
      <c r="G1315">
        <v>667.1956261149403</v>
      </c>
      <c r="H1315">
        <v>-115.39730781347581</v>
      </c>
      <c r="I1315">
        <v>-117.754252790338</v>
      </c>
      <c r="J1315">
        <v>-133.48486928156319</v>
      </c>
      <c r="K1315">
        <v>-91.772292420851997</v>
      </c>
      <c r="L1315">
        <v>166.32451125172511</v>
      </c>
      <c r="M1315">
        <v>165.60470987812991</v>
      </c>
      <c r="N1315">
        <v>163.22233169653319</v>
      </c>
      <c r="O1315">
        <v>171.38051508263479</v>
      </c>
      <c r="P1315">
        <v>5.8862590273292534</v>
      </c>
      <c r="Q1315">
        <v>5.9614511039289333</v>
      </c>
      <c r="R1315">
        <v>4.8738413854937814</v>
      </c>
      <c r="S1315">
        <v>6.716111381258953</v>
      </c>
      <c r="T1315">
        <v>3788.516533405952</v>
      </c>
      <c r="U1315">
        <v>3788.5124078066929</v>
      </c>
      <c r="V1315">
        <v>3784.817532203986</v>
      </c>
      <c r="W1315">
        <v>3792.24110114528</v>
      </c>
      <c r="X1315">
        <v>258.01769707919789</v>
      </c>
      <c r="Y1315">
        <v>258.98139098742041</v>
      </c>
      <c r="Z1315">
        <v>250.580227827116</v>
      </c>
      <c r="AA1315">
        <v>262.91433894936938</v>
      </c>
      <c r="AB1315">
        <v>44.959263168386421</v>
      </c>
      <c r="AC1315">
        <v>44.518458339182963</v>
      </c>
      <c r="AD1315">
        <v>38.299580615408587</v>
      </c>
      <c r="AE1315">
        <v>52.719378477209922</v>
      </c>
      <c r="AF1315">
        <v>64.769545125777924</v>
      </c>
      <c r="AG1315">
        <v>64.489088909608142</v>
      </c>
      <c r="AH1315">
        <v>63.561823687396704</v>
      </c>
      <c r="AI1315">
        <v>66.738321239710586</v>
      </c>
      <c r="AJ1315">
        <v>0.56770747106178354</v>
      </c>
      <c r="AK1315">
        <v>0.56770748476673105</v>
      </c>
      <c r="AL1315">
        <v>0.56770432899194923</v>
      </c>
      <c r="AM1315">
        <v>0.56771059497504439</v>
      </c>
      <c r="AN1315">
        <v>0.65469159388729725</v>
      </c>
      <c r="AO1315">
        <v>0.65469159388729747</v>
      </c>
      <c r="AP1315">
        <v>0.65469159388729747</v>
      </c>
      <c r="AQ1315">
        <v>0.65469159388729747</v>
      </c>
      <c r="AR1315">
        <v>14.304515463194599</v>
      </c>
      <c r="AS1315">
        <v>14.30451546319461</v>
      </c>
      <c r="AT1315">
        <v>14.30451546319461</v>
      </c>
      <c r="AU1315">
        <v>14.30451546319461</v>
      </c>
      <c r="AV1315" t="str">
        <f>VLOOKUP(Sheet1[[#This Row],[NPDES ID2]],Combined_Sheet__Major_Only___2[[NPDES ID2]:[ECHO BFR]],3,FALSE)</f>
        <v>CA</v>
      </c>
      <c r="AW1315" t="s">
        <v>12187</v>
      </c>
      <c r="AX1315" t="str">
        <f>VLOOKUP(Sheet1[[#This Row],[NPDES ID2]],Combined_Sheet__Major_Only___2[[NPDES ID2]:[ECHO BFR]],27,FALSE)</f>
        <v>methaneBioCaptureRecover</v>
      </c>
      <c r="AY1315" t="str">
        <f>VLOOKUP(Sheet1[[#This Row],[NPDES ID2]],Combined_Sheet__Major_Only___2[[NPDES ID2]:[ECHO BFR]],28,FALSE)</f>
        <v>-</v>
      </c>
      <c r="AZ1315" t="str">
        <f>VLOOKUP(Sheet1[[#This Row],[NPDES ID2]],Combined_Sheet__Major_Only___2[[NPDES ID2]:[ECHO BFR]],29,FALSE)</f>
        <v>thickening</v>
      </c>
      <c r="BA1315">
        <f>VLOOKUP(Sheet1[[#This Row],[NPDES ID2]],Combined_Sheet__Major_Only___2[[NPDES ID2]:[ECHO BFR]],17,FALSE)</f>
        <v>38.019899000000002</v>
      </c>
      <c r="BB1315">
        <f>VLOOKUP(Sheet1[[#This Row],[NPDES ID2]],Combined_Sheet__Major_Only___2[[NPDES ID2]:[ECHO BFR]],18,FALSE)</f>
        <v>-122.09743400000001</v>
      </c>
      <c r="BC1315" t="str">
        <f>IF(ISNUMBER(SEARCH("aerobic",$AW1315)),"aerobic","")</f>
        <v/>
      </c>
      <c r="BD1315" t="str">
        <f>IF(ISNUMBER(SEARCH("anaer",$AW1315)),"anaer","")</f>
        <v>anaer</v>
      </c>
      <c r="BE1315" t="str">
        <f>IF(ISNUMBER(SEARCH("thickening",$AZ1315)),"thickening","")</f>
        <v>thickening</v>
      </c>
      <c r="BF1315" s="3" t="str">
        <f>IF(ISNUMBER(SEARCH("airDry",$AW1315)),"airDry","")</f>
        <v>airDry</v>
      </c>
      <c r="BG1315" s="3" t="str">
        <f>IF(ISNUMBER(SEARCH("heatDry",$AY1315)),"heatDry","")</f>
        <v/>
      </c>
      <c r="BH1315" s="3" t="str">
        <f>IF(AND(ISNUMBER(SEARCH("aerobic",$AW1315)),ISNUMBER(SEARCH("anaer",$AW1315))),"Combined Aer and Anaer.","")</f>
        <v/>
      </c>
    </row>
    <row r="1316" spans="1:60" x14ac:dyDescent="0.25">
      <c r="A1316" s="4">
        <v>2048</v>
      </c>
      <c r="B1316" t="s">
        <v>9635</v>
      </c>
      <c r="C1316">
        <v>1260</v>
      </c>
      <c r="D1316">
        <v>416.87478819690682</v>
      </c>
      <c r="E1316">
        <v>416.05852298663069</v>
      </c>
      <c r="F1316">
        <v>353.61863149923772</v>
      </c>
      <c r="G1316">
        <v>488.46653483954532</v>
      </c>
      <c r="H1316">
        <v>-118.7609959792825</v>
      </c>
      <c r="I1316">
        <v>-121.08503481850001</v>
      </c>
      <c r="J1316">
        <v>-136.75966882991389</v>
      </c>
      <c r="K1316">
        <v>-95.443250904056057</v>
      </c>
      <c r="L1316">
        <v>809.93555455051774</v>
      </c>
      <c r="M1316">
        <v>806.1532916770193</v>
      </c>
      <c r="N1316">
        <v>793.62209961376436</v>
      </c>
      <c r="O1316">
        <v>836.51927693099447</v>
      </c>
      <c r="P1316">
        <v>29.51853057258737</v>
      </c>
      <c r="Q1316">
        <v>29.82250527214677</v>
      </c>
      <c r="R1316">
        <v>24.564920279381671</v>
      </c>
      <c r="S1316">
        <v>33.657884728250821</v>
      </c>
      <c r="T1316">
        <v>3792.0804060363889</v>
      </c>
      <c r="U1316">
        <v>3792.0762778242702</v>
      </c>
      <c r="V1316">
        <v>3788.3790621514099</v>
      </c>
      <c r="W1316">
        <v>3795.807332650746</v>
      </c>
      <c r="X1316">
        <v>265.54500170340469</v>
      </c>
      <c r="Y1316">
        <v>266.61631849049547</v>
      </c>
      <c r="Z1316">
        <v>257.27368537694878</v>
      </c>
      <c r="AA1316">
        <v>270.96755952698908</v>
      </c>
      <c r="AB1316">
        <v>42.939804461207558</v>
      </c>
      <c r="AC1316">
        <v>42.553495440282688</v>
      </c>
      <c r="AD1316">
        <v>36.978701736240737</v>
      </c>
      <c r="AE1316">
        <v>49.717336998994</v>
      </c>
      <c r="AF1316">
        <v>62.99690988195708</v>
      </c>
      <c r="AG1316">
        <v>62.70199430043435</v>
      </c>
      <c r="AH1316">
        <v>61.72956391580319</v>
      </c>
      <c r="AI1316">
        <v>65.064040912815869</v>
      </c>
      <c r="AJ1316">
        <v>0.54604965594825328</v>
      </c>
      <c r="AK1316">
        <v>0.54604972033346066</v>
      </c>
      <c r="AL1316">
        <v>0.54603486396996626</v>
      </c>
      <c r="AM1316">
        <v>0.54606436281417237</v>
      </c>
      <c r="AN1316">
        <v>0.65485546912696146</v>
      </c>
      <c r="AO1316">
        <v>0.65485546912696158</v>
      </c>
      <c r="AP1316">
        <v>0.65485546912696158</v>
      </c>
      <c r="AQ1316">
        <v>0.65485546912696158</v>
      </c>
      <c r="AR1316">
        <v>14.54205170376993</v>
      </c>
      <c r="AS1316">
        <v>14.54205170376993</v>
      </c>
      <c r="AT1316">
        <v>14.54205170376993</v>
      </c>
      <c r="AU1316">
        <v>14.54205170376993</v>
      </c>
      <c r="AV1316" t="str">
        <f>VLOOKUP(Sheet1[[#This Row],[NPDES ID2]],Combined_Sheet__Major_Only___2[[NPDES ID2]:[ECHO BFR]],3,FALSE)</f>
        <v>CA</v>
      </c>
      <c r="AW1316" t="s">
        <v>12187</v>
      </c>
      <c r="AX1316" t="str">
        <f>VLOOKUP(Sheet1[[#This Row],[NPDES ID2]],Combined_Sheet__Major_Only___2[[NPDES ID2]:[ECHO BFR]],27,FALSE)</f>
        <v>-</v>
      </c>
      <c r="AY1316" t="str">
        <f>VLOOKUP(Sheet1[[#This Row],[NPDES ID2]],Combined_Sheet__Major_Only___2[[NPDES ID2]:[ECHO BFR]],28,FALSE)</f>
        <v>-</v>
      </c>
      <c r="AZ1316" t="str">
        <f>VLOOKUP(Sheet1[[#This Row],[NPDES ID2]],Combined_Sheet__Major_Only___2[[NPDES ID2]:[ECHO BFR]],29,FALSE)</f>
        <v>thickening</v>
      </c>
      <c r="BA1316">
        <f>VLOOKUP(Sheet1[[#This Row],[NPDES ID2]],Combined_Sheet__Major_Only___2[[NPDES ID2]:[ECHO BFR]],17,FALSE)</f>
        <v>36.070906000000001</v>
      </c>
      <c r="BB1316">
        <f>VLOOKUP(Sheet1[[#This Row],[NPDES ID2]],Combined_Sheet__Major_Only___2[[NPDES ID2]:[ECHO BFR]],18,FALSE)</f>
        <v>-119.01619100000001</v>
      </c>
      <c r="BC1316" t="str">
        <f>IF(ISNUMBER(SEARCH("aerobic",$AW1316)),"aerobic","")</f>
        <v/>
      </c>
      <c r="BD1316" t="str">
        <f>IF(ISNUMBER(SEARCH("anaer",$AW1316)),"anaer","")</f>
        <v>anaer</v>
      </c>
      <c r="BE1316" t="str">
        <f>IF(ISNUMBER(SEARCH("thickening",$AZ1316)),"thickening","")</f>
        <v>thickening</v>
      </c>
      <c r="BF1316" s="2" t="str">
        <f>IF(ISNUMBER(SEARCH("airDry",$AW1316)),"airDry","")</f>
        <v>airDry</v>
      </c>
      <c r="BG1316" s="2" t="str">
        <f>IF(ISNUMBER(SEARCH("heatDry",$AY1316)),"heatDry","")</f>
        <v/>
      </c>
      <c r="BH1316" s="2" t="str">
        <f>IF(AND(ISNUMBER(SEARCH("aerobic",$AW1316)),ISNUMBER(SEARCH("anaer",$AW1316))),"Combined Aer and Anaer.","")</f>
        <v/>
      </c>
    </row>
    <row r="1317" spans="1:60" x14ac:dyDescent="0.25">
      <c r="A1317" s="4">
        <v>1261</v>
      </c>
      <c r="B1317" t="s">
        <v>6022</v>
      </c>
      <c r="C1317">
        <v>205.8</v>
      </c>
      <c r="D1317">
        <v>645.77447400495282</v>
      </c>
      <c r="E1317">
        <v>642.87135313049976</v>
      </c>
      <c r="F1317">
        <v>473.75020656417479</v>
      </c>
      <c r="G1317">
        <v>837.71478313247553</v>
      </c>
      <c r="H1317">
        <v>-125.88577388707689</v>
      </c>
      <c r="I1317">
        <v>-128.31041306622799</v>
      </c>
      <c r="J1317">
        <v>-144.7242567662675</v>
      </c>
      <c r="K1317">
        <v>-102.804317756266</v>
      </c>
      <c r="L1317">
        <v>125.4447439766296</v>
      </c>
      <c r="M1317">
        <v>124.77239542792719</v>
      </c>
      <c r="N1317">
        <v>122.54720170440871</v>
      </c>
      <c r="O1317">
        <v>130.16726826115411</v>
      </c>
      <c r="P1317">
        <v>4.835647569131317</v>
      </c>
      <c r="Q1317">
        <v>4.883404599269042</v>
      </c>
      <c r="R1317">
        <v>4.052231722773505</v>
      </c>
      <c r="S1317">
        <v>5.5146885836778852</v>
      </c>
      <c r="T1317">
        <v>3795.3306089355451</v>
      </c>
      <c r="U1317">
        <v>3795.326478340533</v>
      </c>
      <c r="V1317">
        <v>3791.62712855583</v>
      </c>
      <c r="W1317">
        <v>3799.0596868115358</v>
      </c>
      <c r="X1317">
        <v>280.30011388414232</v>
      </c>
      <c r="Y1317">
        <v>281.61469478896771</v>
      </c>
      <c r="Z1317">
        <v>270.27981706621341</v>
      </c>
      <c r="AA1317">
        <v>286.82996047251919</v>
      </c>
      <c r="AB1317">
        <v>49.636248587249852</v>
      </c>
      <c r="AC1317">
        <v>49.041621337949607</v>
      </c>
      <c r="AD1317">
        <v>42.144079036216908</v>
      </c>
      <c r="AE1317">
        <v>58.133221418580803</v>
      </c>
      <c r="AF1317">
        <v>59.735932589028543</v>
      </c>
      <c r="AG1317">
        <v>59.415635582148312</v>
      </c>
      <c r="AH1317">
        <v>58.356410387889078</v>
      </c>
      <c r="AI1317">
        <v>61.984667828688288</v>
      </c>
      <c r="AJ1317">
        <v>0.50624114528553488</v>
      </c>
      <c r="AK1317">
        <v>0.50624115645067369</v>
      </c>
      <c r="AL1317">
        <v>0.50623858562369006</v>
      </c>
      <c r="AM1317">
        <v>0.50624369015487669</v>
      </c>
      <c r="AN1317">
        <v>0.65500478554356079</v>
      </c>
      <c r="AO1317">
        <v>0.65500478554356079</v>
      </c>
      <c r="AP1317">
        <v>0.65500478554356079</v>
      </c>
      <c r="AQ1317">
        <v>0.65500478554356079</v>
      </c>
      <c r="AR1317">
        <v>13.069433890801671</v>
      </c>
      <c r="AS1317">
        <v>13.069433890801671</v>
      </c>
      <c r="AT1317">
        <v>13.069433890801671</v>
      </c>
      <c r="AU1317">
        <v>13.069433890801671</v>
      </c>
      <c r="AV1317" t="str">
        <f>VLOOKUP(Sheet1[[#This Row],[NPDES ID2]],Combined_Sheet__Major_Only___2[[NPDES ID2]:[ECHO BFR]],3,FALSE)</f>
        <v>MO</v>
      </c>
      <c r="AW1317" t="s">
        <v>12187</v>
      </c>
      <c r="AX1317" t="str">
        <f>VLOOKUP(Sheet1[[#This Row],[NPDES ID2]],Combined_Sheet__Major_Only___2[[NPDES ID2]:[ECHO BFR]],27,FALSE)</f>
        <v>other</v>
      </c>
      <c r="AY1317" t="str">
        <f>VLOOKUP(Sheet1[[#This Row],[NPDES ID2]],Combined_Sheet__Major_Only___2[[NPDES ID2]:[ECHO BFR]],28,FALSE)</f>
        <v>-</v>
      </c>
      <c r="AZ1317" t="str">
        <f>VLOOKUP(Sheet1[[#This Row],[NPDES ID2]],Combined_Sheet__Major_Only___2[[NPDES ID2]:[ECHO BFR]],29,FALSE)</f>
        <v>thickening</v>
      </c>
      <c r="BA1317">
        <f>VLOOKUP(Sheet1[[#This Row],[NPDES ID2]],Combined_Sheet__Major_Only___2[[NPDES ID2]:[ECHO BFR]],17,FALSE)</f>
        <v>39.756331000000003</v>
      </c>
      <c r="BB1317">
        <f>VLOOKUP(Sheet1[[#This Row],[NPDES ID2]],Combined_Sheet__Major_Only___2[[NPDES ID2]:[ECHO BFR]],18,FALSE)</f>
        <v>-93.556556</v>
      </c>
      <c r="BC1317" t="str">
        <f>IF(ISNUMBER(SEARCH("aerobic",$AW1317)),"aerobic","")</f>
        <v/>
      </c>
      <c r="BD1317" t="str">
        <f>IF(ISNUMBER(SEARCH("anaer",$AW1317)),"anaer","")</f>
        <v>anaer</v>
      </c>
      <c r="BE1317" t="str">
        <f>IF(ISNUMBER(SEARCH("thickening",$AZ1317)),"thickening","")</f>
        <v>thickening</v>
      </c>
      <c r="BF1317" s="3" t="str">
        <f>IF(ISNUMBER(SEARCH("airDry",$AW1317)),"airDry","")</f>
        <v>airDry</v>
      </c>
      <c r="BG1317" s="3" t="str">
        <f>IF(ISNUMBER(SEARCH("heatDry",$AY1317)),"heatDry","")</f>
        <v/>
      </c>
      <c r="BH1317" s="3" t="str">
        <f>IF(AND(ISNUMBER(SEARCH("aerobic",$AW1317)),ISNUMBER(SEARCH("anaer",$AW1317))),"Combined Aer and Anaer.","")</f>
        <v/>
      </c>
    </row>
    <row r="1318" spans="1:60" x14ac:dyDescent="0.25">
      <c r="A1318" s="4">
        <v>317</v>
      </c>
      <c r="B1318" t="s">
        <v>1613</v>
      </c>
      <c r="C1318">
        <v>1171</v>
      </c>
      <c r="D1318">
        <v>386.45354184100103</v>
      </c>
      <c r="E1318">
        <v>386.71871319105878</v>
      </c>
      <c r="F1318">
        <v>326.52743451851512</v>
      </c>
      <c r="G1318">
        <v>454.24698920542107</v>
      </c>
      <c r="H1318">
        <v>-112.90350030785019</v>
      </c>
      <c r="I1318">
        <v>-115.3550208486205</v>
      </c>
      <c r="J1318">
        <v>-131.25427843930169</v>
      </c>
      <c r="K1318">
        <v>-89.237525268474897</v>
      </c>
      <c r="L1318">
        <v>789.0992186137089</v>
      </c>
      <c r="M1318">
        <v>785.87175115240075</v>
      </c>
      <c r="N1318">
        <v>775.18086632503673</v>
      </c>
      <c r="O1318">
        <v>811.78072025486983</v>
      </c>
      <c r="P1318">
        <v>27.356428104545991</v>
      </c>
      <c r="Q1318">
        <v>27.715847540730909</v>
      </c>
      <c r="R1318">
        <v>22.514243429950721</v>
      </c>
      <c r="S1318">
        <v>31.355245962000041</v>
      </c>
      <c r="T1318">
        <v>3795.8001751855209</v>
      </c>
      <c r="U1318">
        <v>3795.7960442462472</v>
      </c>
      <c r="V1318">
        <v>3792.0963861402088</v>
      </c>
      <c r="W1318">
        <v>3799.529563860528</v>
      </c>
      <c r="X1318">
        <v>253.5358489017643</v>
      </c>
      <c r="Y1318">
        <v>254.43866358757219</v>
      </c>
      <c r="Z1318">
        <v>246.6306269586033</v>
      </c>
      <c r="AA1318">
        <v>258.09266795394399</v>
      </c>
      <c r="AB1318">
        <v>36.780201859250511</v>
      </c>
      <c r="AC1318">
        <v>36.544541782854807</v>
      </c>
      <c r="AD1318">
        <v>32.186620105767688</v>
      </c>
      <c r="AE1318">
        <v>42.007673360345983</v>
      </c>
      <c r="AF1318">
        <v>66.040600839951125</v>
      </c>
      <c r="AG1318">
        <v>65.769899337042858</v>
      </c>
      <c r="AH1318">
        <v>64.876987988020645</v>
      </c>
      <c r="AI1318">
        <v>67.938394247212401</v>
      </c>
      <c r="AJ1318">
        <v>0.58324442110926977</v>
      </c>
      <c r="AK1318">
        <v>0.58324447418424064</v>
      </c>
      <c r="AL1318">
        <v>0.58323223484581277</v>
      </c>
      <c r="AM1318">
        <v>0.58325653716741221</v>
      </c>
      <c r="AN1318">
        <v>0.65502634703962703</v>
      </c>
      <c r="AO1318">
        <v>0.65502634703962714</v>
      </c>
      <c r="AP1318">
        <v>0.65502634703962714</v>
      </c>
      <c r="AQ1318">
        <v>0.65502634703962714</v>
      </c>
      <c r="AR1318">
        <v>16.297531036690309</v>
      </c>
      <c r="AS1318">
        <v>16.297531036690309</v>
      </c>
      <c r="AT1318">
        <v>16.297531036690309</v>
      </c>
      <c r="AU1318">
        <v>16.297531036690309</v>
      </c>
      <c r="AV1318" t="str">
        <f>VLOOKUP(Sheet1[[#This Row],[NPDES ID2]],Combined_Sheet__Major_Only___2[[NPDES ID2]:[ECHO BFR]],3,FALSE)</f>
        <v>TX</v>
      </c>
      <c r="AW1318" t="s">
        <v>12187</v>
      </c>
      <c r="AX1318" t="str">
        <f>VLOOKUP(Sheet1[[#This Row],[NPDES ID2]],Combined_Sheet__Major_Only___2[[NPDES ID2]:[ECHO BFR]],27,FALSE)</f>
        <v>tempSludgeStore</v>
      </c>
      <c r="AY1318" t="str">
        <f>VLOOKUP(Sheet1[[#This Row],[NPDES ID2]],Combined_Sheet__Major_Only___2[[NPDES ID2]:[ECHO BFR]],28,FALSE)</f>
        <v>-</v>
      </c>
      <c r="AZ1318" t="str">
        <f>VLOOKUP(Sheet1[[#This Row],[NPDES ID2]],Combined_Sheet__Major_Only___2[[NPDES ID2]:[ECHO BFR]],29,FALSE)</f>
        <v>thickening</v>
      </c>
      <c r="BA1318">
        <f>VLOOKUP(Sheet1[[#This Row],[NPDES ID2]],Combined_Sheet__Major_Only___2[[NPDES ID2]:[ECHO BFR]],17,FALSE)</f>
        <v>35.106935999999997</v>
      </c>
      <c r="BB1318">
        <f>VLOOKUP(Sheet1[[#This Row],[NPDES ID2]],Combined_Sheet__Major_Only___2[[NPDES ID2]:[ECHO BFR]],18,FALSE)</f>
        <v>-101.791867</v>
      </c>
      <c r="BC1318" t="str">
        <f>IF(ISNUMBER(SEARCH("aerobic",$AW1318)),"aerobic","")</f>
        <v/>
      </c>
      <c r="BD1318" t="str">
        <f>IF(ISNUMBER(SEARCH("anaer",$AW1318)),"anaer","")</f>
        <v>anaer</v>
      </c>
      <c r="BE1318" t="str">
        <f>IF(ISNUMBER(SEARCH("thickening",$AZ1318)),"thickening","")</f>
        <v>thickening</v>
      </c>
      <c r="BF1318" s="3" t="str">
        <f>IF(ISNUMBER(SEARCH("airDry",$AW1318)),"airDry","")</f>
        <v>airDry</v>
      </c>
      <c r="BG1318" s="3" t="str">
        <f>IF(ISNUMBER(SEARCH("heatDry",$AY1318)),"heatDry","")</f>
        <v/>
      </c>
      <c r="BH1318" s="3" t="str">
        <f>IF(AND(ISNUMBER(SEARCH("aerobic",$AW1318)),ISNUMBER(SEARCH("anaer",$AW1318))),"Combined Aer and Anaer.","")</f>
        <v/>
      </c>
    </row>
    <row r="1319" spans="1:60" x14ac:dyDescent="0.25">
      <c r="A1319" s="4">
        <v>837</v>
      </c>
      <c r="B1319" t="s">
        <v>4092</v>
      </c>
      <c r="C1319">
        <v>1041.1300000000001</v>
      </c>
      <c r="D1319">
        <v>387.60246170034242</v>
      </c>
      <c r="E1319">
        <v>388.28881593592848</v>
      </c>
      <c r="F1319">
        <v>327.7210098462391</v>
      </c>
      <c r="G1319">
        <v>459.26227596738192</v>
      </c>
      <c r="H1319">
        <v>-118.00832031438409</v>
      </c>
      <c r="I1319">
        <v>-120.3501689859481</v>
      </c>
      <c r="J1319">
        <v>-135.91890691834431</v>
      </c>
      <c r="K1319">
        <v>-94.640825177934786</v>
      </c>
      <c r="L1319">
        <v>673.25740181452875</v>
      </c>
      <c r="M1319">
        <v>670.16378197072004</v>
      </c>
      <c r="N1319">
        <v>659.91484439382896</v>
      </c>
      <c r="O1319">
        <v>695.00010358468376</v>
      </c>
      <c r="P1319">
        <v>24.382584105978289</v>
      </c>
      <c r="Q1319">
        <v>24.65005267571296</v>
      </c>
      <c r="R1319">
        <v>20.274329180999299</v>
      </c>
      <c r="S1319">
        <v>27.792823744653639</v>
      </c>
      <c r="T1319">
        <v>3797.185092166616</v>
      </c>
      <c r="U1319">
        <v>3797.180960211987</v>
      </c>
      <c r="V1319">
        <v>3793.480392757263</v>
      </c>
      <c r="W1319">
        <v>3800.9153974978631</v>
      </c>
      <c r="X1319">
        <v>264.31513894256528</v>
      </c>
      <c r="Y1319">
        <v>265.36256185793388</v>
      </c>
      <c r="Z1319">
        <v>256.21539483056659</v>
      </c>
      <c r="AA1319">
        <v>269.62947405424597</v>
      </c>
      <c r="AB1319">
        <v>51.502611121138642</v>
      </c>
      <c r="AC1319">
        <v>50.841079978341348</v>
      </c>
      <c r="AD1319">
        <v>43.039276506542109</v>
      </c>
      <c r="AE1319">
        <v>61.478874018007573</v>
      </c>
      <c r="AF1319">
        <v>63.374521883954358</v>
      </c>
      <c r="AG1319">
        <v>63.08262554264914</v>
      </c>
      <c r="AH1319">
        <v>62.120004560600449</v>
      </c>
      <c r="AI1319">
        <v>65.42066438587193</v>
      </c>
      <c r="AJ1319">
        <v>0.55066223280704962</v>
      </c>
      <c r="AK1319">
        <v>0.55066229378621345</v>
      </c>
      <c r="AL1319">
        <v>0.55064822557095061</v>
      </c>
      <c r="AM1319">
        <v>0.55067615941975778</v>
      </c>
      <c r="AN1319">
        <v>0.65508992382552578</v>
      </c>
      <c r="AO1319">
        <v>0.65508992382552589</v>
      </c>
      <c r="AP1319">
        <v>0.65508992382552589</v>
      </c>
      <c r="AQ1319">
        <v>0.65508992382552589</v>
      </c>
      <c r="AR1319">
        <v>13.135350934620959</v>
      </c>
      <c r="AS1319">
        <v>13.13535093462097</v>
      </c>
      <c r="AT1319">
        <v>13.13535093462097</v>
      </c>
      <c r="AU1319">
        <v>13.13535093462097</v>
      </c>
      <c r="AV1319" t="str">
        <f>VLOOKUP(Sheet1[[#This Row],[NPDES ID2]],Combined_Sheet__Major_Only___2[[NPDES ID2]:[ECHO BFR]],3,FALSE)</f>
        <v>ND</v>
      </c>
      <c r="AW1319" t="s">
        <v>12187</v>
      </c>
      <c r="AX1319" t="str">
        <f>VLOOKUP(Sheet1[[#This Row],[NPDES ID2]],Combined_Sheet__Major_Only___2[[NPDES ID2]:[ECHO BFR]],27,FALSE)</f>
        <v>methaneBioCaptureRecover</v>
      </c>
      <c r="AY1319" t="str">
        <f>VLOOKUP(Sheet1[[#This Row],[NPDES ID2]],Combined_Sheet__Major_Only___2[[NPDES ID2]:[ECHO BFR]],28,FALSE)</f>
        <v>-</v>
      </c>
      <c r="AZ1319" t="str">
        <f>VLOOKUP(Sheet1[[#This Row],[NPDES ID2]],Combined_Sheet__Major_Only___2[[NPDES ID2]:[ECHO BFR]],29,FALSE)</f>
        <v>thickening</v>
      </c>
      <c r="BA1319">
        <f>VLOOKUP(Sheet1[[#This Row],[NPDES ID2]],Combined_Sheet__Major_Only___2[[NPDES ID2]:[ECHO BFR]],17,FALSE)</f>
        <v>46.955910000000003</v>
      </c>
      <c r="BB1319">
        <f>VLOOKUP(Sheet1[[#This Row],[NPDES ID2]],Combined_Sheet__Major_Only___2[[NPDES ID2]:[ECHO BFR]],18,FALSE)</f>
        <v>-96.803606000000002</v>
      </c>
      <c r="BC1319" t="str">
        <f>IF(ISNUMBER(SEARCH("aerobic",$AW1319)),"aerobic","")</f>
        <v/>
      </c>
      <c r="BD1319" t="str">
        <f>IF(ISNUMBER(SEARCH("anaer",$AW1319)),"anaer","")</f>
        <v>anaer</v>
      </c>
      <c r="BE1319" t="str">
        <f>IF(ISNUMBER(SEARCH("thickening",$AZ1319)),"thickening","")</f>
        <v>thickening</v>
      </c>
      <c r="BF1319" s="3" t="str">
        <f>IF(ISNUMBER(SEARCH("airDry",$AW1319)),"airDry","")</f>
        <v>airDry</v>
      </c>
      <c r="BG1319" s="3" t="str">
        <f>IF(ISNUMBER(SEARCH("heatDry",$AY1319)),"heatDry","")</f>
        <v/>
      </c>
      <c r="BH1319" s="3" t="str">
        <f>IF(AND(ISNUMBER(SEARCH("aerobic",$AW1319)),ISNUMBER(SEARCH("anaer",$AW1319))),"Combined Aer and Anaer.","")</f>
        <v/>
      </c>
    </row>
    <row r="1320" spans="1:60" x14ac:dyDescent="0.25">
      <c r="A1320" s="4">
        <v>174</v>
      </c>
      <c r="B1320" t="s">
        <v>940</v>
      </c>
      <c r="C1320">
        <v>4060</v>
      </c>
      <c r="D1320">
        <v>945.53575729971499</v>
      </c>
      <c r="E1320">
        <v>942.75265588079242</v>
      </c>
      <c r="F1320">
        <v>769.97535424472551</v>
      </c>
      <c r="G1320">
        <v>1117.156787679578</v>
      </c>
      <c r="H1320">
        <v>-121.84539483031141</v>
      </c>
      <c r="I1320">
        <v>-124.4310810537482</v>
      </c>
      <c r="J1320">
        <v>-140.14353388561619</v>
      </c>
      <c r="K1320">
        <v>-99.131769299596627</v>
      </c>
      <c r="L1320">
        <v>2538.865940898771</v>
      </c>
      <c r="M1320">
        <v>2526.1414126035711</v>
      </c>
      <c r="N1320">
        <v>2483.8507489441231</v>
      </c>
      <c r="O1320">
        <v>2628.471598108812</v>
      </c>
      <c r="P1320">
        <v>95.25519100121457</v>
      </c>
      <c r="Q1320">
        <v>96.03256232108302</v>
      </c>
      <c r="R1320">
        <v>79.565680241094398</v>
      </c>
      <c r="S1320">
        <v>108.5080239420996</v>
      </c>
      <c r="T1320">
        <v>3797.5521866469448</v>
      </c>
      <c r="U1320">
        <v>3797.54805442318</v>
      </c>
      <c r="V1320">
        <v>3793.8472459309878</v>
      </c>
      <c r="W1320">
        <v>3801.2827349526442</v>
      </c>
      <c r="X1320">
        <v>273.36971180348809</v>
      </c>
      <c r="Y1320">
        <v>274.56280408410299</v>
      </c>
      <c r="Z1320">
        <v>264.20912917508582</v>
      </c>
      <c r="AA1320">
        <v>279.35429545670132</v>
      </c>
      <c r="AB1320">
        <v>48.437536739144313</v>
      </c>
      <c r="AC1320">
        <v>47.885103276705181</v>
      </c>
      <c r="AD1320">
        <v>41.102758976114927</v>
      </c>
      <c r="AE1320">
        <v>56.807509358515887</v>
      </c>
      <c r="AF1320">
        <v>61.289661914244377</v>
      </c>
      <c r="AG1320">
        <v>60.979942344292127</v>
      </c>
      <c r="AH1320">
        <v>59.966836824194388</v>
      </c>
      <c r="AI1320">
        <v>63.450857056335629</v>
      </c>
      <c r="AJ1320">
        <v>0.52520267582384483</v>
      </c>
      <c r="AK1320">
        <v>0.52520289589239988</v>
      </c>
      <c r="AL1320">
        <v>0.52515177408505864</v>
      </c>
      <c r="AM1320">
        <v>0.52525328873091282</v>
      </c>
      <c r="AN1320">
        <v>0.65510677194456135</v>
      </c>
      <c r="AO1320">
        <v>0.65510677194456124</v>
      </c>
      <c r="AP1320">
        <v>0.65510677194456124</v>
      </c>
      <c r="AQ1320">
        <v>0.65510677194456124</v>
      </c>
      <c r="AR1320">
        <v>13.404954391169261</v>
      </c>
      <c r="AS1320">
        <v>13.404954391169261</v>
      </c>
      <c r="AT1320">
        <v>13.404954391169261</v>
      </c>
      <c r="AU1320">
        <v>13.404954391169261</v>
      </c>
      <c r="AV1320" t="str">
        <f>VLOOKUP(Sheet1[[#This Row],[NPDES ID2]],Combined_Sheet__Major_Only___2[[NPDES ID2]:[ECHO BFR]],3,FALSE)</f>
        <v>CA</v>
      </c>
      <c r="AW1320" t="s">
        <v>12187</v>
      </c>
      <c r="AX1320" t="str">
        <f>VLOOKUP(Sheet1[[#This Row],[NPDES ID2]],Combined_Sheet__Major_Only___2[[NPDES ID2]:[ECHO BFR]],27,FALSE)</f>
        <v>methaneBioCaptureRecover</v>
      </c>
      <c r="AY1320" t="str">
        <f>VLOOKUP(Sheet1[[#This Row],[NPDES ID2]],Combined_Sheet__Major_Only___2[[NPDES ID2]:[ECHO BFR]],28,FALSE)</f>
        <v>-</v>
      </c>
      <c r="AZ1320" t="str">
        <f>VLOOKUP(Sheet1[[#This Row],[NPDES ID2]],Combined_Sheet__Major_Only___2[[NPDES ID2]:[ECHO BFR]],29,FALSE)</f>
        <v>thickening</v>
      </c>
      <c r="BA1320">
        <f>VLOOKUP(Sheet1[[#This Row],[NPDES ID2]],Combined_Sheet__Major_Only___2[[NPDES ID2]:[ECHO BFR]],17,FALSE)</f>
        <v>33.973075122220003</v>
      </c>
      <c r="BB1320">
        <f>VLOOKUP(Sheet1[[#This Row],[NPDES ID2]],Combined_Sheet__Major_Only___2[[NPDES ID2]:[ECHO BFR]],18,FALSE)</f>
        <v>-117.734395706896</v>
      </c>
      <c r="BC1320" t="str">
        <f>IF(ISNUMBER(SEARCH("aerobic",$AW1320)),"aerobic","")</f>
        <v/>
      </c>
      <c r="BD1320" t="str">
        <f>IF(ISNUMBER(SEARCH("anaer",$AW1320)),"anaer","")</f>
        <v>anaer</v>
      </c>
      <c r="BE1320" t="str">
        <f>IF(ISNUMBER(SEARCH("thickening",$AZ1320)),"thickening","")</f>
        <v>thickening</v>
      </c>
      <c r="BF1320" s="2" t="str">
        <f>IF(ISNUMBER(SEARCH("airDry",$AW1320)),"airDry","")</f>
        <v>airDry</v>
      </c>
      <c r="BG1320" s="2" t="str">
        <f>IF(ISNUMBER(SEARCH("heatDry",$AY1320)),"heatDry","")</f>
        <v/>
      </c>
      <c r="BH1320" s="2" t="str">
        <f>IF(AND(ISNUMBER(SEARCH("aerobic",$AW1320)),ISNUMBER(SEARCH("anaer",$AW1320))),"Combined Aer and Anaer.","")</f>
        <v/>
      </c>
    </row>
    <row r="1321" spans="1:60" x14ac:dyDescent="0.25">
      <c r="A1321" s="4">
        <v>555</v>
      </c>
      <c r="B1321" t="s">
        <v>2728</v>
      </c>
      <c r="C1321">
        <v>224.84</v>
      </c>
      <c r="D1321">
        <v>565.39094557289968</v>
      </c>
      <c r="E1321">
        <v>564.01316670443464</v>
      </c>
      <c r="F1321">
        <v>417.78693646498988</v>
      </c>
      <c r="G1321">
        <v>730.58137236915206</v>
      </c>
      <c r="H1321">
        <v>-116.7596196416136</v>
      </c>
      <c r="I1321">
        <v>-119.0697573186752</v>
      </c>
      <c r="J1321">
        <v>-134.71080747228311</v>
      </c>
      <c r="K1321">
        <v>-93.205503686084597</v>
      </c>
      <c r="L1321">
        <v>146.99180745915291</v>
      </c>
      <c r="M1321">
        <v>146.33598015474931</v>
      </c>
      <c r="N1321">
        <v>144.16535875571051</v>
      </c>
      <c r="O1321">
        <v>151.59842464836359</v>
      </c>
      <c r="P1321">
        <v>5.2623588308584557</v>
      </c>
      <c r="Q1321">
        <v>5.3266046664555322</v>
      </c>
      <c r="R1321">
        <v>4.3690645023942718</v>
      </c>
      <c r="S1321">
        <v>5.9947166791811259</v>
      </c>
      <c r="T1321">
        <v>3801.2718936719971</v>
      </c>
      <c r="U1321">
        <v>3801.2677587211219</v>
      </c>
      <c r="V1321">
        <v>3797.5645078365419</v>
      </c>
      <c r="W1321">
        <v>3805.0049039972268</v>
      </c>
      <c r="X1321">
        <v>261.72104104150742</v>
      </c>
      <c r="Y1321">
        <v>262.72442709674942</v>
      </c>
      <c r="Z1321">
        <v>253.9403229019974</v>
      </c>
      <c r="AA1321">
        <v>266.83427436434562</v>
      </c>
      <c r="AB1321">
        <v>51.914657888893807</v>
      </c>
      <c r="AC1321">
        <v>51.238044696394219</v>
      </c>
      <c r="AD1321">
        <v>43.257163423461812</v>
      </c>
      <c r="AE1321">
        <v>62.204424989188979</v>
      </c>
      <c r="AF1321">
        <v>64.069054298088233</v>
      </c>
      <c r="AG1321">
        <v>63.78304949493436</v>
      </c>
      <c r="AH1321">
        <v>62.837407981349124</v>
      </c>
      <c r="AI1321">
        <v>66.076818081847705</v>
      </c>
      <c r="AJ1321">
        <v>0.55914750887515619</v>
      </c>
      <c r="AK1321">
        <v>0.55914752225726161</v>
      </c>
      <c r="AL1321">
        <v>0.55914444083590609</v>
      </c>
      <c r="AM1321">
        <v>0.55915055918545453</v>
      </c>
      <c r="AN1321">
        <v>0.6552773983255753</v>
      </c>
      <c r="AO1321">
        <v>0.65527739832557519</v>
      </c>
      <c r="AP1321">
        <v>0.65527739832557519</v>
      </c>
      <c r="AQ1321">
        <v>0.65527739832557519</v>
      </c>
      <c r="AR1321">
        <v>13.14947416756778</v>
      </c>
      <c r="AS1321">
        <v>13.14947416756778</v>
      </c>
      <c r="AT1321">
        <v>13.14947416756778</v>
      </c>
      <c r="AU1321">
        <v>13.14947416756778</v>
      </c>
      <c r="AV1321" t="str">
        <f>VLOOKUP(Sheet1[[#This Row],[NPDES ID2]],Combined_Sheet__Major_Only___2[[NPDES ID2]:[ECHO BFR]],3,FALSE)</f>
        <v>WA</v>
      </c>
      <c r="AW1321" t="s">
        <v>12187</v>
      </c>
      <c r="AX1321" t="str">
        <f>VLOOKUP(Sheet1[[#This Row],[NPDES ID2]],Combined_Sheet__Major_Only___2[[NPDES ID2]:[ECHO BFR]],27,FALSE)</f>
        <v>tempSludgeStore</v>
      </c>
      <c r="AY1321" t="str">
        <f>VLOOKUP(Sheet1[[#This Row],[NPDES ID2]],Combined_Sheet__Major_Only___2[[NPDES ID2]:[ECHO BFR]],28,FALSE)</f>
        <v>-</v>
      </c>
      <c r="AZ1321" t="str">
        <f>VLOOKUP(Sheet1[[#This Row],[NPDES ID2]],Combined_Sheet__Major_Only___2[[NPDES ID2]:[ECHO BFR]],29,FALSE)</f>
        <v>thickening, sludgeLagoon</v>
      </c>
      <c r="BA1321">
        <f>VLOOKUP(Sheet1[[#This Row],[NPDES ID2]],Combined_Sheet__Major_Only___2[[NPDES ID2]:[ECHO BFR]],17,FALSE)</f>
        <v>46.968591000000004</v>
      </c>
      <c r="BB1321">
        <f>VLOOKUP(Sheet1[[#This Row],[NPDES ID2]],Combined_Sheet__Major_Only___2[[NPDES ID2]:[ECHO BFR]],18,FALSE)</f>
        <v>-120.540876</v>
      </c>
      <c r="BC1321" t="str">
        <f>IF(ISNUMBER(SEARCH("aerobic",$AW1321)),"aerobic","")</f>
        <v/>
      </c>
      <c r="BD1321" t="str">
        <f>IF(ISNUMBER(SEARCH("anaer",$AW1321)),"anaer","")</f>
        <v>anaer</v>
      </c>
      <c r="BE1321" t="str">
        <f>IF(ISNUMBER(SEARCH("thickening",$AZ1321)),"thickening","")</f>
        <v>thickening</v>
      </c>
      <c r="BF1321" s="3" t="str">
        <f>IF(ISNUMBER(SEARCH("airDry",$AW1321)),"airDry","")</f>
        <v>airDry</v>
      </c>
      <c r="BG1321" s="3" t="str">
        <f>IF(ISNUMBER(SEARCH("heatDry",$AY1321)),"heatDry","")</f>
        <v/>
      </c>
      <c r="BH1321" s="3" t="str">
        <f>IF(AND(ISNUMBER(SEARCH("aerobic",$AW1321)),ISNUMBER(SEARCH("anaer",$AW1321))),"Combined Aer and Anaer.","")</f>
        <v/>
      </c>
    </row>
    <row r="1322" spans="1:60" x14ac:dyDescent="0.25">
      <c r="A1322" s="4">
        <v>2302</v>
      </c>
      <c r="B1322" t="s">
        <v>10756</v>
      </c>
      <c r="C1322">
        <v>416.85</v>
      </c>
      <c r="D1322">
        <v>409.58526616863628</v>
      </c>
      <c r="E1322">
        <v>414.72498317459161</v>
      </c>
      <c r="F1322">
        <v>313.93747615200562</v>
      </c>
      <c r="G1322">
        <v>500.47132138655218</v>
      </c>
      <c r="H1322">
        <v>-119.0443693374135</v>
      </c>
      <c r="I1322">
        <v>-121.3576738569102</v>
      </c>
      <c r="J1322">
        <v>-137.0922065787276</v>
      </c>
      <c r="K1322">
        <v>-95.637216105266361</v>
      </c>
      <c r="L1322">
        <v>267.59937486546551</v>
      </c>
      <c r="M1322">
        <v>266.3446552878155</v>
      </c>
      <c r="N1322">
        <v>262.19099189929392</v>
      </c>
      <c r="O1322">
        <v>276.41380193946122</v>
      </c>
      <c r="P1322">
        <v>9.7666558485675434</v>
      </c>
      <c r="Q1322">
        <v>9.865796989507313</v>
      </c>
      <c r="R1322">
        <v>8.1290348687648422</v>
      </c>
      <c r="S1322">
        <v>11.13679987968259</v>
      </c>
      <c r="T1322">
        <v>3807.4869362879872</v>
      </c>
      <c r="U1322">
        <v>3807.4827967805409</v>
      </c>
      <c r="V1322">
        <v>3803.7754650442512</v>
      </c>
      <c r="W1322">
        <v>3811.224060258779</v>
      </c>
      <c r="X1322">
        <v>266.97744410552389</v>
      </c>
      <c r="Y1322">
        <v>268.05946674187021</v>
      </c>
      <c r="Z1322">
        <v>258.63135344207058</v>
      </c>
      <c r="AA1322">
        <v>272.44754399259301</v>
      </c>
      <c r="AB1322">
        <v>49.918166196431301</v>
      </c>
      <c r="AC1322">
        <v>49.318621088890737</v>
      </c>
      <c r="AD1322">
        <v>42.007211861982519</v>
      </c>
      <c r="AE1322">
        <v>59.138896938008941</v>
      </c>
      <c r="AF1322">
        <v>62.912400854250478</v>
      </c>
      <c r="AG1322">
        <v>62.617147808140302</v>
      </c>
      <c r="AH1322">
        <v>61.641453799370247</v>
      </c>
      <c r="AI1322">
        <v>64.984460975933786</v>
      </c>
      <c r="AJ1322">
        <v>0.54501745006284397</v>
      </c>
      <c r="AK1322">
        <v>0.5450174738368716</v>
      </c>
      <c r="AL1322">
        <v>0.54501199715604431</v>
      </c>
      <c r="AM1322">
        <v>0.54502287148761164</v>
      </c>
      <c r="AN1322">
        <v>0.65556211165917688</v>
      </c>
      <c r="AO1322">
        <v>0.65556211165917677</v>
      </c>
      <c r="AP1322">
        <v>0.65556211165917677</v>
      </c>
      <c r="AQ1322">
        <v>0.65556211165917677</v>
      </c>
      <c r="AR1322">
        <v>13.34379246933797</v>
      </c>
      <c r="AS1322">
        <v>13.343792469337959</v>
      </c>
      <c r="AT1322">
        <v>13.343792469337959</v>
      </c>
      <c r="AU1322">
        <v>13.343792469337959</v>
      </c>
      <c r="AV1322" t="str">
        <f>VLOOKUP(Sheet1[[#This Row],[NPDES ID2]],Combined_Sheet__Major_Only___2[[NPDES ID2]:[ECHO BFR]],3,FALSE)</f>
        <v>OR</v>
      </c>
      <c r="AW1322" t="s">
        <v>12187</v>
      </c>
      <c r="AX1322" t="str">
        <f>VLOOKUP(Sheet1[[#This Row],[NPDES ID2]],Combined_Sheet__Major_Only___2[[NPDES ID2]:[ECHO BFR]],27,FALSE)</f>
        <v>methaneBioCaptureRecover</v>
      </c>
      <c r="AY1322" t="str">
        <f>VLOOKUP(Sheet1[[#This Row],[NPDES ID2]],Combined_Sheet__Major_Only___2[[NPDES ID2]:[ECHO BFR]],28,FALSE)</f>
        <v>-</v>
      </c>
      <c r="AZ1322" t="str">
        <f>VLOOKUP(Sheet1[[#This Row],[NPDES ID2]],Combined_Sheet__Major_Only___2[[NPDES ID2]:[ECHO BFR]],29,FALSE)</f>
        <v>thickening, preliminaryOps</v>
      </c>
      <c r="BA1322">
        <f>VLOOKUP(Sheet1[[#This Row],[NPDES ID2]],Combined_Sheet__Major_Only___2[[NPDES ID2]:[ECHO BFR]],17,FALSE)</f>
        <v>45.667940000000002</v>
      </c>
      <c r="BB1322">
        <f>VLOOKUP(Sheet1[[#This Row],[NPDES ID2]],Combined_Sheet__Major_Only___2[[NPDES ID2]:[ECHO BFR]],18,FALSE)</f>
        <v>-118.836944</v>
      </c>
      <c r="BC1322" t="str">
        <f>IF(ISNUMBER(SEARCH("aerobic",$AW1322)),"aerobic","")</f>
        <v/>
      </c>
      <c r="BD1322" t="str">
        <f>IF(ISNUMBER(SEARCH("anaer",$AW1322)),"anaer","")</f>
        <v>anaer</v>
      </c>
      <c r="BE1322" t="str">
        <f>IF(ISNUMBER(SEARCH("thickening",$AZ1322)),"thickening","")</f>
        <v>thickening</v>
      </c>
      <c r="BF1322" s="2" t="str">
        <f>IF(ISNUMBER(SEARCH("airDry",$AW1322)),"airDry","")</f>
        <v>airDry</v>
      </c>
      <c r="BG1322" s="2" t="str">
        <f>IF(ISNUMBER(SEARCH("heatDry",$AY1322)),"heatDry","")</f>
        <v/>
      </c>
      <c r="BH1322" s="2" t="str">
        <f>IF(AND(ISNUMBER(SEARCH("aerobic",$AW1322)),ISNUMBER(SEARCH("anaer",$AW1322))),"Combined Aer and Anaer.","")</f>
        <v/>
      </c>
    </row>
    <row r="1323" spans="1:60" x14ac:dyDescent="0.25">
      <c r="A1323" s="4">
        <v>1580</v>
      </c>
      <c r="B1323" t="s">
        <v>7431</v>
      </c>
      <c r="C1323">
        <v>83.26</v>
      </c>
      <c r="D1323">
        <v>1252.073551776218</v>
      </c>
      <c r="E1323">
        <v>1252.3478940374921</v>
      </c>
      <c r="F1323">
        <v>879.28863560230332</v>
      </c>
      <c r="G1323">
        <v>1648.222790028809</v>
      </c>
      <c r="H1323">
        <v>-114.1385078690475</v>
      </c>
      <c r="I1323">
        <v>-116.5331968629489</v>
      </c>
      <c r="J1323">
        <v>-132.3449548986224</v>
      </c>
      <c r="K1323">
        <v>-90.426586288945316</v>
      </c>
      <c r="L1323">
        <v>55.599221720281299</v>
      </c>
      <c r="M1323">
        <v>55.365587389073838</v>
      </c>
      <c r="N1323">
        <v>54.592450243159327</v>
      </c>
      <c r="O1323">
        <v>57.240128245182497</v>
      </c>
      <c r="P1323">
        <v>1.9462169625636641</v>
      </c>
      <c r="Q1323">
        <v>1.971065406333762</v>
      </c>
      <c r="R1323">
        <v>1.6063042856176439</v>
      </c>
      <c r="S1323">
        <v>2.225924453231511</v>
      </c>
      <c r="T1323">
        <v>3808.1932725787378</v>
      </c>
      <c r="U1323">
        <v>3808.1891325534411</v>
      </c>
      <c r="V1323">
        <v>3804.4813370305219</v>
      </c>
      <c r="W1323">
        <v>3811.930864063163</v>
      </c>
      <c r="X1323">
        <v>256.6863415951359</v>
      </c>
      <c r="Y1323">
        <v>257.62126175831372</v>
      </c>
      <c r="Z1323">
        <v>249.5051175137111</v>
      </c>
      <c r="AA1323">
        <v>261.42096565311732</v>
      </c>
      <c r="AB1323">
        <v>48.720918301389212</v>
      </c>
      <c r="AC1323">
        <v>48.164516583397607</v>
      </c>
      <c r="AD1323">
        <v>40.931747110709402</v>
      </c>
      <c r="AE1323">
        <v>57.982689872521959</v>
      </c>
      <c r="AF1323">
        <v>65.442415892271711</v>
      </c>
      <c r="AG1323">
        <v>65.167365350649249</v>
      </c>
      <c r="AH1323">
        <v>64.257519503140585</v>
      </c>
      <c r="AI1323">
        <v>67.373784945087124</v>
      </c>
      <c r="AJ1323">
        <v>0.57593166953285535</v>
      </c>
      <c r="AK1323">
        <v>0.57593167437159298</v>
      </c>
      <c r="AL1323">
        <v>0.57593056056301395</v>
      </c>
      <c r="AM1323">
        <v>0.57593277208990623</v>
      </c>
      <c r="AN1323">
        <v>0.65559443941906548</v>
      </c>
      <c r="AO1323">
        <v>0.6555944394190657</v>
      </c>
      <c r="AP1323">
        <v>0.6555944394190657</v>
      </c>
      <c r="AQ1323">
        <v>0.6555944394190657</v>
      </c>
      <c r="AR1323">
        <v>13.763735357126359</v>
      </c>
      <c r="AS1323">
        <v>13.763735357126359</v>
      </c>
      <c r="AT1323">
        <v>13.763735357126359</v>
      </c>
      <c r="AU1323">
        <v>13.763735357126359</v>
      </c>
      <c r="AV1323" t="str">
        <f>VLOOKUP(Sheet1[[#This Row],[NPDES ID2]],Combined_Sheet__Major_Only___2[[NPDES ID2]:[ECHO BFR]],3,FALSE)</f>
        <v>IA</v>
      </c>
      <c r="AW1323" t="s">
        <v>12187</v>
      </c>
      <c r="AX1323" t="str">
        <f>VLOOKUP(Sheet1[[#This Row],[NPDES ID2]],Combined_Sheet__Major_Only___2[[NPDES ID2]:[ECHO BFR]],27,FALSE)</f>
        <v>tempSludgeStore</v>
      </c>
      <c r="AY1323" t="str">
        <f>VLOOKUP(Sheet1[[#This Row],[NPDES ID2]],Combined_Sheet__Major_Only___2[[NPDES ID2]:[ECHO BFR]],28,FALSE)</f>
        <v>-</v>
      </c>
      <c r="AZ1323" t="str">
        <f>VLOOKUP(Sheet1[[#This Row],[NPDES ID2]],Combined_Sheet__Major_Only___2[[NPDES ID2]:[ECHO BFR]],29,FALSE)</f>
        <v>preliminaryOps, thickening</v>
      </c>
      <c r="BA1323">
        <f>VLOOKUP(Sheet1[[#This Row],[NPDES ID2]],Combined_Sheet__Major_Only___2[[NPDES ID2]:[ECHO BFR]],17,FALSE)</f>
        <v>41.033917000000002</v>
      </c>
      <c r="BB1323">
        <f>VLOOKUP(Sheet1[[#This Row],[NPDES ID2]],Combined_Sheet__Major_Only___2[[NPDES ID2]:[ECHO BFR]],18,FALSE)</f>
        <v>-95.749583000000001</v>
      </c>
      <c r="BC1323" t="str">
        <f>IF(ISNUMBER(SEARCH("aerobic",$AW1323)),"aerobic","")</f>
        <v/>
      </c>
      <c r="BD1323" t="str">
        <f>IF(ISNUMBER(SEARCH("anaer",$AW1323)),"anaer","")</f>
        <v>anaer</v>
      </c>
      <c r="BE1323" t="str">
        <f>IF(ISNUMBER(SEARCH("thickening",$AZ1323)),"thickening","")</f>
        <v>thickening</v>
      </c>
      <c r="BF1323" s="2" t="str">
        <f>IF(ISNUMBER(SEARCH("airDry",$AW1323)),"airDry","")</f>
        <v>airDry</v>
      </c>
      <c r="BG1323" s="2" t="str">
        <f>IF(ISNUMBER(SEARCH("heatDry",$AY1323)),"heatDry","")</f>
        <v/>
      </c>
      <c r="BH1323" s="2" t="str">
        <f>IF(AND(ISNUMBER(SEARCH("aerobic",$AW1323)),ISNUMBER(SEARCH("anaer",$AW1323))),"Combined Aer and Anaer.","")</f>
        <v/>
      </c>
    </row>
    <row r="1324" spans="1:60" x14ac:dyDescent="0.25">
      <c r="A1324" s="4">
        <v>2161</v>
      </c>
      <c r="B1324" t="s">
        <v>10149</v>
      </c>
      <c r="C1324">
        <v>763.18</v>
      </c>
      <c r="D1324">
        <v>342.69707412191201</v>
      </c>
      <c r="E1324">
        <v>343.41512808411437</v>
      </c>
      <c r="F1324">
        <v>291.13498064919122</v>
      </c>
      <c r="G1324">
        <v>402.56074109769122</v>
      </c>
      <c r="H1324">
        <v>-109.58423006315761</v>
      </c>
      <c r="I1324">
        <v>-112.14703269404539</v>
      </c>
      <c r="J1324">
        <v>-128.2542777106097</v>
      </c>
      <c r="K1324">
        <v>-85.705197041259069</v>
      </c>
      <c r="L1324">
        <v>528.81699036867985</v>
      </c>
      <c r="M1324">
        <v>526.82836936374872</v>
      </c>
      <c r="N1324">
        <v>520.2431522732636</v>
      </c>
      <c r="O1324">
        <v>542.789698327108</v>
      </c>
      <c r="P1324">
        <v>17.797855266877662</v>
      </c>
      <c r="Q1324">
        <v>18.053688622975649</v>
      </c>
      <c r="R1324">
        <v>14.516675002878729</v>
      </c>
      <c r="S1324">
        <v>20.537509909496439</v>
      </c>
      <c r="T1324">
        <v>3814.5983168880689</v>
      </c>
      <c r="U1324">
        <v>3814.5941721669028</v>
      </c>
      <c r="V1324">
        <v>3810.8821710354882</v>
      </c>
      <c r="W1324">
        <v>3818.3401477773932</v>
      </c>
      <c r="X1324">
        <v>247.7798312027916</v>
      </c>
      <c r="Y1324">
        <v>248.6014084722828</v>
      </c>
      <c r="Z1324">
        <v>241.5823168879522</v>
      </c>
      <c r="AA1324">
        <v>251.8821279844079</v>
      </c>
      <c r="AB1324">
        <v>38.916553242571112</v>
      </c>
      <c r="AC1324">
        <v>38.622497356447198</v>
      </c>
      <c r="AD1324">
        <v>33.69060264382108</v>
      </c>
      <c r="AE1324">
        <v>44.945943529196882</v>
      </c>
      <c r="AF1324">
        <v>67.906512447303101</v>
      </c>
      <c r="AG1324">
        <v>67.650737103117322</v>
      </c>
      <c r="AH1324">
        <v>66.806386301415159</v>
      </c>
      <c r="AI1324">
        <v>69.700466584558669</v>
      </c>
      <c r="AJ1324">
        <v>0.60606326308454928</v>
      </c>
      <c r="AK1324">
        <v>0.60606330050562152</v>
      </c>
      <c r="AL1324">
        <v>0.60605467659576118</v>
      </c>
      <c r="AM1324">
        <v>0.60607180004052363</v>
      </c>
      <c r="AN1324">
        <v>0.65588731016964386</v>
      </c>
      <c r="AO1324">
        <v>0.65588731016964397</v>
      </c>
      <c r="AP1324">
        <v>0.65588731016964397</v>
      </c>
      <c r="AQ1324">
        <v>0.65588731016964397</v>
      </c>
      <c r="AR1324">
        <v>15.95472810462908</v>
      </c>
      <c r="AS1324">
        <v>15.95472810462908</v>
      </c>
      <c r="AT1324">
        <v>15.95472810462908</v>
      </c>
      <c r="AU1324">
        <v>15.95472810462908</v>
      </c>
      <c r="AV1324" t="str">
        <f>VLOOKUP(Sheet1[[#This Row],[NPDES ID2]],Combined_Sheet__Major_Only___2[[NPDES ID2]:[ECHO BFR]],3,FALSE)</f>
        <v>GA</v>
      </c>
      <c r="AW1324" t="s">
        <v>12187</v>
      </c>
      <c r="AX1324" t="str">
        <f>VLOOKUP(Sheet1[[#This Row],[NPDES ID2]],Combined_Sheet__Major_Only___2[[NPDES ID2]:[ECHO BFR]],27,FALSE)</f>
        <v>-</v>
      </c>
      <c r="AY1324" t="str">
        <f>VLOOKUP(Sheet1[[#This Row],[NPDES ID2]],Combined_Sheet__Major_Only___2[[NPDES ID2]:[ECHO BFR]],28,FALSE)</f>
        <v>-</v>
      </c>
      <c r="AZ1324" t="str">
        <f>VLOOKUP(Sheet1[[#This Row],[NPDES ID2]],Combined_Sheet__Major_Only___2[[NPDES ID2]:[ECHO BFR]],29,FALSE)</f>
        <v>thickening</v>
      </c>
      <c r="BA1324">
        <f>VLOOKUP(Sheet1[[#This Row],[NPDES ID2]],Combined_Sheet__Major_Only___2[[NPDES ID2]:[ECHO BFR]],17,FALSE)</f>
        <v>32.518639</v>
      </c>
      <c r="BB1324">
        <f>VLOOKUP(Sheet1[[#This Row],[NPDES ID2]],Combined_Sheet__Major_Only___2[[NPDES ID2]:[ECHO BFR]],18,FALSE)</f>
        <v>-82.886167</v>
      </c>
      <c r="BC1324" t="str">
        <f>IF(ISNUMBER(SEARCH("aerobic",$AW1324)),"aerobic","")</f>
        <v/>
      </c>
      <c r="BD1324" t="str">
        <f>IF(ISNUMBER(SEARCH("anaer",$AW1324)),"anaer","")</f>
        <v>anaer</v>
      </c>
      <c r="BE1324" t="str">
        <f>IF(ISNUMBER(SEARCH("thickening",$AZ1324)),"thickening","")</f>
        <v>thickening</v>
      </c>
      <c r="BF1324" s="3" t="str">
        <f>IF(ISNUMBER(SEARCH("airDry",$AW1324)),"airDry","")</f>
        <v>airDry</v>
      </c>
      <c r="BG1324" s="3" t="str">
        <f>IF(ISNUMBER(SEARCH("heatDry",$AY1324)),"heatDry","")</f>
        <v/>
      </c>
      <c r="BH1324" s="3" t="str">
        <f>IF(AND(ISNUMBER(SEARCH("aerobic",$AW1324)),ISNUMBER(SEARCH("anaer",$AW1324))),"Combined Aer and Anaer.","")</f>
        <v/>
      </c>
    </row>
    <row r="1325" spans="1:60" x14ac:dyDescent="0.25">
      <c r="A1325" s="4">
        <v>172</v>
      </c>
      <c r="B1325" t="s">
        <v>929</v>
      </c>
      <c r="C1325">
        <v>4337</v>
      </c>
      <c r="D1325">
        <v>918.37617834940374</v>
      </c>
      <c r="E1325">
        <v>914.56268998358985</v>
      </c>
      <c r="F1325">
        <v>744.40281465157648</v>
      </c>
      <c r="G1325">
        <v>1085.46358902619</v>
      </c>
      <c r="H1325">
        <v>-111.21281743323389</v>
      </c>
      <c r="I1325">
        <v>-113.7591692454928</v>
      </c>
      <c r="J1325">
        <v>-129.80290659745981</v>
      </c>
      <c r="K1325">
        <v>-87.801603014949904</v>
      </c>
      <c r="L1325">
        <v>2954.370466866631</v>
      </c>
      <c r="M1325">
        <v>2942.691625136099</v>
      </c>
      <c r="N1325">
        <v>2903.880937377292</v>
      </c>
      <c r="O1325">
        <v>3036.6064596863462</v>
      </c>
      <c r="P1325">
        <v>101.2435567508012</v>
      </c>
      <c r="Q1325">
        <v>102.6231246103486</v>
      </c>
      <c r="R1325">
        <v>83.037167547215773</v>
      </c>
      <c r="S1325">
        <v>116.3479938239817</v>
      </c>
      <c r="T1325">
        <v>3818.3523855001972</v>
      </c>
      <c r="U1325">
        <v>3818.3482380267292</v>
      </c>
      <c r="V1325">
        <v>3814.6337719408052</v>
      </c>
      <c r="W1325">
        <v>3822.0967011524822</v>
      </c>
      <c r="X1325">
        <v>252.29293612429939</v>
      </c>
      <c r="Y1325">
        <v>253.1661989380373</v>
      </c>
      <c r="Z1325">
        <v>245.64158974408431</v>
      </c>
      <c r="AA1325">
        <v>256.68525017199232</v>
      </c>
      <c r="AB1325">
        <v>38.606758202676737</v>
      </c>
      <c r="AC1325">
        <v>38.33763302280687</v>
      </c>
      <c r="AD1325">
        <v>33.54341725393666</v>
      </c>
      <c r="AE1325">
        <v>44.418420395165199</v>
      </c>
      <c r="AF1325">
        <v>66.763804079470205</v>
      </c>
      <c r="AG1325">
        <v>66.497574149457648</v>
      </c>
      <c r="AH1325">
        <v>65.627628432473983</v>
      </c>
      <c r="AI1325">
        <v>68.620455970862537</v>
      </c>
      <c r="AJ1325">
        <v>0.59208723367862437</v>
      </c>
      <c r="AK1325">
        <v>0.59208744050739903</v>
      </c>
      <c r="AL1325">
        <v>0.59203946964595555</v>
      </c>
      <c r="AM1325">
        <v>0.59213472579855386</v>
      </c>
      <c r="AN1325">
        <v>0.65605873360685008</v>
      </c>
      <c r="AO1325">
        <v>0.65605873360685008</v>
      </c>
      <c r="AP1325">
        <v>0.65605873360685008</v>
      </c>
      <c r="AQ1325">
        <v>0.65605873360685008</v>
      </c>
      <c r="AR1325">
        <v>15.93815896994222</v>
      </c>
      <c r="AS1325">
        <v>15.93815896994222</v>
      </c>
      <c r="AT1325">
        <v>15.93815896994222</v>
      </c>
      <c r="AU1325">
        <v>15.93815896994222</v>
      </c>
      <c r="AV1325" t="str">
        <f>VLOOKUP(Sheet1[[#This Row],[NPDES ID2]],Combined_Sheet__Major_Only___2[[NPDES ID2]:[ECHO BFR]],3,FALSE)</f>
        <v>CA</v>
      </c>
      <c r="AW1325" t="s">
        <v>12187</v>
      </c>
      <c r="AX1325" t="str">
        <f>VLOOKUP(Sheet1[[#This Row],[NPDES ID2]],Combined_Sheet__Major_Only___2[[NPDES ID2]:[ECHO BFR]],27,FALSE)</f>
        <v>methaneBioCaptureRecover, tempSludgeStore</v>
      </c>
      <c r="AY1325" t="str">
        <f>VLOOKUP(Sheet1[[#This Row],[NPDES ID2]],Combined_Sheet__Major_Only___2[[NPDES ID2]:[ECHO BFR]],28,FALSE)</f>
        <v>-</v>
      </c>
      <c r="AZ1325" t="str">
        <f>VLOOKUP(Sheet1[[#This Row],[NPDES ID2]],Combined_Sheet__Major_Only___2[[NPDES ID2]:[ECHO BFR]],29,FALSE)</f>
        <v>preliminaryOps, thickening</v>
      </c>
      <c r="BA1325">
        <f>VLOOKUP(Sheet1[[#This Row],[NPDES ID2]],Combined_Sheet__Major_Only___2[[NPDES ID2]:[ECHO BFR]],17,FALSE)</f>
        <v>38.368760000000002</v>
      </c>
      <c r="BB1325">
        <f>VLOOKUP(Sheet1[[#This Row],[NPDES ID2]],Combined_Sheet__Major_Only___2[[NPDES ID2]:[ECHO BFR]],18,FALSE)</f>
        <v>-122.76860000000001</v>
      </c>
      <c r="BC1325" t="str">
        <f>IF(ISNUMBER(SEARCH("aerobic",$AW1325)),"aerobic","")</f>
        <v/>
      </c>
      <c r="BD1325" t="str">
        <f>IF(ISNUMBER(SEARCH("anaer",$AW1325)),"anaer","")</f>
        <v>anaer</v>
      </c>
      <c r="BE1325" t="str">
        <f>IF(ISNUMBER(SEARCH("thickening",$AZ1325)),"thickening","")</f>
        <v>thickening</v>
      </c>
      <c r="BF1325" s="2" t="str">
        <f>IF(ISNUMBER(SEARCH("airDry",$AW1325)),"airDry","")</f>
        <v>airDry</v>
      </c>
      <c r="BG1325" s="2" t="str">
        <f>IF(ISNUMBER(SEARCH("heatDry",$AY1325)),"heatDry","")</f>
        <v/>
      </c>
      <c r="BH1325" s="2" t="str">
        <f>IF(AND(ISNUMBER(SEARCH("aerobic",$AW1325)),ISNUMBER(SEARCH("anaer",$AW1325))),"Combined Aer and Anaer.","")</f>
        <v/>
      </c>
    </row>
    <row r="1326" spans="1:60" x14ac:dyDescent="0.25">
      <c r="A1326" s="4">
        <v>1971</v>
      </c>
      <c r="B1326" t="s">
        <v>9292</v>
      </c>
      <c r="C1326">
        <v>2026</v>
      </c>
      <c r="D1326">
        <v>549.98464999398846</v>
      </c>
      <c r="E1326">
        <v>552.97798218163928</v>
      </c>
      <c r="F1326">
        <v>468.88790359324503</v>
      </c>
      <c r="G1326">
        <v>639.49947988132089</v>
      </c>
      <c r="H1326">
        <v>-121.12489553981401</v>
      </c>
      <c r="I1326">
        <v>-123.57189330342111</v>
      </c>
      <c r="J1326">
        <v>-139.38608600626611</v>
      </c>
      <c r="K1326">
        <v>-98.043753246217477</v>
      </c>
      <c r="L1326">
        <v>1277.4802082001361</v>
      </c>
      <c r="M1326">
        <v>1271.2049086170709</v>
      </c>
      <c r="N1326">
        <v>1250.3976627574621</v>
      </c>
      <c r="O1326">
        <v>1321.6072912294301</v>
      </c>
      <c r="P1326">
        <v>47.514817714624442</v>
      </c>
      <c r="Q1326">
        <v>47.90396188220285</v>
      </c>
      <c r="R1326">
        <v>39.643846456230207</v>
      </c>
      <c r="S1326">
        <v>54.23154541883256</v>
      </c>
      <c r="T1326">
        <v>3823.3854691749111</v>
      </c>
      <c r="U1326">
        <v>3823.381318011428</v>
      </c>
      <c r="V1326">
        <v>3819.6635471584432</v>
      </c>
      <c r="W1326">
        <v>3827.1331161514699</v>
      </c>
      <c r="X1326">
        <v>272.95280750166222</v>
      </c>
      <c r="Y1326">
        <v>274.11803154022152</v>
      </c>
      <c r="Z1326">
        <v>264.00133341098632</v>
      </c>
      <c r="AA1326">
        <v>278.80561793914978</v>
      </c>
      <c r="AB1326">
        <v>44.253690782147558</v>
      </c>
      <c r="AC1326">
        <v>43.835542731922366</v>
      </c>
      <c r="AD1326">
        <v>38.080122463212589</v>
      </c>
      <c r="AE1326">
        <v>51.217110461139661</v>
      </c>
      <c r="AF1326">
        <v>61.796340103461617</v>
      </c>
      <c r="AG1326">
        <v>61.491594973199867</v>
      </c>
      <c r="AH1326">
        <v>60.4887204388058</v>
      </c>
      <c r="AI1326">
        <v>63.930024134441688</v>
      </c>
      <c r="AJ1326">
        <v>0.53138839633797841</v>
      </c>
      <c r="AK1326">
        <v>0.53138849989024939</v>
      </c>
      <c r="AL1326">
        <v>0.53136456523683107</v>
      </c>
      <c r="AM1326">
        <v>0.53141209079876228</v>
      </c>
      <c r="AN1326">
        <v>0.65628829337605576</v>
      </c>
      <c r="AO1326">
        <v>0.65628829337605588</v>
      </c>
      <c r="AP1326">
        <v>0.65628829337605588</v>
      </c>
      <c r="AQ1326">
        <v>0.65628829337605588</v>
      </c>
      <c r="AR1326">
        <v>14.242283966628969</v>
      </c>
      <c r="AS1326">
        <v>14.242283966628969</v>
      </c>
      <c r="AT1326">
        <v>14.242283966628969</v>
      </c>
      <c r="AU1326">
        <v>14.242283966628969</v>
      </c>
      <c r="AV1326" t="str">
        <f>VLOOKUP(Sheet1[[#This Row],[NPDES ID2]],Combined_Sheet__Major_Only___2[[NPDES ID2]:[ECHO BFR]],3,FALSE)</f>
        <v>CA</v>
      </c>
      <c r="AW1326" t="s">
        <v>12187</v>
      </c>
      <c r="AX1326" t="str">
        <f>VLOOKUP(Sheet1[[#This Row],[NPDES ID2]],Combined_Sheet__Major_Only___2[[NPDES ID2]:[ECHO BFR]],27,FALSE)</f>
        <v>-</v>
      </c>
      <c r="AY1326" t="str">
        <f>VLOOKUP(Sheet1[[#This Row],[NPDES ID2]],Combined_Sheet__Major_Only___2[[NPDES ID2]:[ECHO BFR]],28,FALSE)</f>
        <v>-</v>
      </c>
      <c r="AZ1326" t="str">
        <f>VLOOKUP(Sheet1[[#This Row],[NPDES ID2]],Combined_Sheet__Major_Only___2[[NPDES ID2]:[ECHO BFR]],29,FALSE)</f>
        <v>thickening</v>
      </c>
      <c r="BA1326">
        <f>VLOOKUP(Sheet1[[#This Row],[NPDES ID2]],Combined_Sheet__Major_Only___2[[NPDES ID2]:[ECHO BFR]],17,FALSE)</f>
        <v>37.765555999999997</v>
      </c>
      <c r="BB1326">
        <f>VLOOKUP(Sheet1[[#This Row],[NPDES ID2]],Combined_Sheet__Major_Only___2[[NPDES ID2]:[ECHO BFR]],18,FALSE)</f>
        <v>-121.420833</v>
      </c>
      <c r="BC1326" t="str">
        <f>IF(ISNUMBER(SEARCH("aerobic",$AW1326)),"aerobic","")</f>
        <v/>
      </c>
      <c r="BD1326" t="str">
        <f>IF(ISNUMBER(SEARCH("anaer",$AW1326)),"anaer","")</f>
        <v>anaer</v>
      </c>
      <c r="BE1326" t="str">
        <f>IF(ISNUMBER(SEARCH("thickening",$AZ1326)),"thickening","")</f>
        <v>thickening</v>
      </c>
      <c r="BF1326" s="3" t="str">
        <f>IF(ISNUMBER(SEARCH("airDry",$AW1326)),"airDry","")</f>
        <v>airDry</v>
      </c>
      <c r="BG1326" s="3" t="str">
        <f>IF(ISNUMBER(SEARCH("heatDry",$AY1326)),"heatDry","")</f>
        <v/>
      </c>
      <c r="BH1326" s="3" t="str">
        <f>IF(AND(ISNUMBER(SEARCH("aerobic",$AW1326)),ISNUMBER(SEARCH("anaer",$AW1326))),"Combined Aer and Anaer.","")</f>
        <v/>
      </c>
    </row>
    <row r="1327" spans="1:60" x14ac:dyDescent="0.25">
      <c r="A1327" s="4">
        <v>73</v>
      </c>
      <c r="B1327" t="s">
        <v>405</v>
      </c>
      <c r="C1327">
        <v>33.67</v>
      </c>
      <c r="D1327">
        <v>2902.6566188033512</v>
      </c>
      <c r="E1327">
        <v>2895.3308970135722</v>
      </c>
      <c r="F1327">
        <v>2006.2664832790181</v>
      </c>
      <c r="G1327">
        <v>3842.5901231013509</v>
      </c>
      <c r="H1327">
        <v>-112.5828604558107</v>
      </c>
      <c r="I1327">
        <v>-115.007975355144</v>
      </c>
      <c r="J1327">
        <v>-130.9397201251725</v>
      </c>
      <c r="K1327">
        <v>-88.783280510400076</v>
      </c>
      <c r="L1327">
        <v>22.772491066706511</v>
      </c>
      <c r="M1327">
        <v>22.680293355217461</v>
      </c>
      <c r="N1327">
        <v>22.37521300546717</v>
      </c>
      <c r="O1327">
        <v>23.420008757941869</v>
      </c>
      <c r="P1327">
        <v>0.78642469563486772</v>
      </c>
      <c r="Q1327">
        <v>0.79688122762719482</v>
      </c>
      <c r="R1327">
        <v>0.64647013531301989</v>
      </c>
      <c r="S1327">
        <v>0.90217462414718241</v>
      </c>
      <c r="T1327">
        <v>3823.6054084157422</v>
      </c>
      <c r="U1327">
        <v>3823.6012570910102</v>
      </c>
      <c r="V1327">
        <v>3819.8833418239819</v>
      </c>
      <c r="W1327">
        <v>3827.3532009668579</v>
      </c>
      <c r="X1327">
        <v>254.45694671422279</v>
      </c>
      <c r="Y1327">
        <v>255.35486841796461</v>
      </c>
      <c r="Z1327">
        <v>247.60184094364979</v>
      </c>
      <c r="AA1327">
        <v>258.98263161546163</v>
      </c>
      <c r="AB1327">
        <v>46.998204434233429</v>
      </c>
      <c r="AC1327">
        <v>46.504512227749863</v>
      </c>
      <c r="AD1327">
        <v>39.678555409739459</v>
      </c>
      <c r="AE1327">
        <v>55.684965801968232</v>
      </c>
      <c r="AF1327">
        <v>66.281734877778305</v>
      </c>
      <c r="AG1327">
        <v>66.013362389009245</v>
      </c>
      <c r="AH1327">
        <v>65.125459605101199</v>
      </c>
      <c r="AI1327">
        <v>68.166387223672132</v>
      </c>
      <c r="AJ1327">
        <v>0.58619263658027232</v>
      </c>
      <c r="AK1327">
        <v>0.58619263850214809</v>
      </c>
      <c r="AL1327">
        <v>0.58619219616342155</v>
      </c>
      <c r="AM1327">
        <v>0.58619307444975421</v>
      </c>
      <c r="AN1327">
        <v>0.65629831785301984</v>
      </c>
      <c r="AO1327">
        <v>0.65629831785302006</v>
      </c>
      <c r="AP1327">
        <v>0.65629831785302006</v>
      </c>
      <c r="AQ1327">
        <v>0.65629831785302006</v>
      </c>
      <c r="AR1327">
        <v>14.15640229120865</v>
      </c>
      <c r="AS1327">
        <v>14.15640229120865</v>
      </c>
      <c r="AT1327">
        <v>14.15640229120865</v>
      </c>
      <c r="AU1327">
        <v>14.15640229120865</v>
      </c>
      <c r="AV1327" t="str">
        <f>VLOOKUP(Sheet1[[#This Row],[NPDES ID2]],Combined_Sheet__Major_Only___2[[NPDES ID2]:[ECHO BFR]],3,FALSE)</f>
        <v>PR</v>
      </c>
      <c r="AW1327" t="s">
        <v>12187</v>
      </c>
      <c r="AX1327" t="str">
        <f>VLOOKUP(Sheet1[[#This Row],[NPDES ID2]],Combined_Sheet__Major_Only___2[[NPDES ID2]:[ECHO BFR]],27,FALSE)</f>
        <v>-</v>
      </c>
      <c r="AY1327" t="str">
        <f>VLOOKUP(Sheet1[[#This Row],[NPDES ID2]],Combined_Sheet__Major_Only___2[[NPDES ID2]:[ECHO BFR]],28,FALSE)</f>
        <v>highTempCompost, thermoAerobicDigest</v>
      </c>
      <c r="AZ1327" t="str">
        <f>VLOOKUP(Sheet1[[#This Row],[NPDES ID2]],Combined_Sheet__Major_Only___2[[NPDES ID2]:[ECHO BFR]],29,FALSE)</f>
        <v>thickening</v>
      </c>
      <c r="BA1327">
        <f>VLOOKUP(Sheet1[[#This Row],[NPDES ID2]],Combined_Sheet__Major_Only___2[[NPDES ID2]:[ECHO BFR]],17,FALSE)</f>
        <v>18.336205</v>
      </c>
      <c r="BB1327">
        <f>VLOOKUP(Sheet1[[#This Row],[NPDES ID2]],Combined_Sheet__Major_Only___2[[NPDES ID2]:[ECHO BFR]],18,FALSE)</f>
        <v>-66.419531000000006</v>
      </c>
      <c r="BC1327" t="str">
        <f>IF(ISNUMBER(SEARCH("aerobic",$AW1327)),"aerobic","")</f>
        <v/>
      </c>
      <c r="BD1327" t="str">
        <f>IF(ISNUMBER(SEARCH("anaer",$AW1327)),"anaer","")</f>
        <v>anaer</v>
      </c>
      <c r="BE1327" t="str">
        <f>IF(ISNUMBER(SEARCH("thickening",$AZ1327)),"thickening","")</f>
        <v>thickening</v>
      </c>
      <c r="BF1327" s="3" t="str">
        <f>IF(ISNUMBER(SEARCH("airDry",$AW1327)),"airDry","")</f>
        <v>airDry</v>
      </c>
      <c r="BG1327" s="3" t="str">
        <f>IF(ISNUMBER(SEARCH("heatDry",$AY1327)),"heatDry","")</f>
        <v/>
      </c>
      <c r="BH1327" s="3" t="str">
        <f>IF(AND(ISNUMBER(SEARCH("aerobic",$AW1327)),ISNUMBER(SEARCH("anaer",$AW1327))),"Combined Aer and Anaer.","")</f>
        <v/>
      </c>
    </row>
    <row r="1328" spans="1:60" x14ac:dyDescent="0.25">
      <c r="A1328" s="4">
        <v>1183</v>
      </c>
      <c r="B1328" t="s">
        <v>5676</v>
      </c>
      <c r="C1328">
        <v>261</v>
      </c>
      <c r="D1328">
        <v>486.03583998716209</v>
      </c>
      <c r="E1328">
        <v>488.5172464580242</v>
      </c>
      <c r="F1328">
        <v>363.9358027511787</v>
      </c>
      <c r="G1328">
        <v>623.98876624990703</v>
      </c>
      <c r="H1328">
        <v>-110.3619530659759</v>
      </c>
      <c r="I1328">
        <v>-112.87463372048011</v>
      </c>
      <c r="J1328">
        <v>-128.94412163138719</v>
      </c>
      <c r="K1328">
        <v>-86.476065632921205</v>
      </c>
      <c r="L1328">
        <v>179.75305730409789</v>
      </c>
      <c r="M1328">
        <v>179.0640764444147</v>
      </c>
      <c r="N1328">
        <v>176.78362037354631</v>
      </c>
      <c r="O1328">
        <v>184.5926846148042</v>
      </c>
      <c r="P1328">
        <v>6.0891309582748621</v>
      </c>
      <c r="Q1328">
        <v>6.1749919474936004</v>
      </c>
      <c r="R1328">
        <v>4.9764204838050814</v>
      </c>
      <c r="S1328">
        <v>7.016105633703269</v>
      </c>
      <c r="T1328">
        <v>3823.7133229753672</v>
      </c>
      <c r="U1328">
        <v>3823.709171571516</v>
      </c>
      <c r="V1328">
        <v>3819.9911854468378</v>
      </c>
      <c r="W1328">
        <v>3827.461186953547</v>
      </c>
      <c r="X1328">
        <v>249.8896596957731</v>
      </c>
      <c r="Y1328">
        <v>250.73156568685741</v>
      </c>
      <c r="Z1328">
        <v>243.52129668066451</v>
      </c>
      <c r="AA1328">
        <v>254.10349964513671</v>
      </c>
      <c r="AB1328">
        <v>47.308731283596757</v>
      </c>
      <c r="AC1328">
        <v>46.784791335599436</v>
      </c>
      <c r="AD1328">
        <v>39.783561598428037</v>
      </c>
      <c r="AE1328">
        <v>56.294960580387951</v>
      </c>
      <c r="AF1328">
        <v>67.493925468415895</v>
      </c>
      <c r="AG1328">
        <v>67.23505847862171</v>
      </c>
      <c r="AH1328">
        <v>66.379305953456708</v>
      </c>
      <c r="AI1328">
        <v>69.310988990652234</v>
      </c>
      <c r="AJ1328">
        <v>0.60101655303562507</v>
      </c>
      <c r="AK1328">
        <v>0.60101656821809302</v>
      </c>
      <c r="AL1328">
        <v>0.60101307213541744</v>
      </c>
      <c r="AM1328">
        <v>0.60102001382233516</v>
      </c>
      <c r="AN1328">
        <v>0.65630323621130093</v>
      </c>
      <c r="AO1328">
        <v>0.65630323621130104</v>
      </c>
      <c r="AP1328">
        <v>0.65630323621130104</v>
      </c>
      <c r="AQ1328">
        <v>0.65630323621130104</v>
      </c>
      <c r="AR1328">
        <v>14.215858004639831</v>
      </c>
      <c r="AS1328">
        <v>14.215858004639831</v>
      </c>
      <c r="AT1328">
        <v>14.215858004639831</v>
      </c>
      <c r="AU1328">
        <v>14.215858004639831</v>
      </c>
      <c r="AV1328" t="str">
        <f>VLOOKUP(Sheet1[[#This Row],[NPDES ID2]],Combined_Sheet__Major_Only___2[[NPDES ID2]:[ECHO BFR]],3,FALSE)</f>
        <v>MT</v>
      </c>
      <c r="AW1328" t="s">
        <v>12187</v>
      </c>
      <c r="AX1328" t="str">
        <f>VLOOKUP(Sheet1[[#This Row],[NPDES ID2]],Combined_Sheet__Major_Only___2[[NPDES ID2]:[ECHO BFR]],27,FALSE)</f>
        <v>methaneBioCaptureRecover</v>
      </c>
      <c r="AY1328" t="str">
        <f>VLOOKUP(Sheet1[[#This Row],[NPDES ID2]],Combined_Sheet__Major_Only___2[[NPDES ID2]:[ECHO BFR]],28,FALSE)</f>
        <v>-</v>
      </c>
      <c r="AZ1328" t="str">
        <f>VLOOKUP(Sheet1[[#This Row],[NPDES ID2]],Combined_Sheet__Major_Only___2[[NPDES ID2]:[ECHO BFR]],29,FALSE)</f>
        <v>preliminaryOps, thickening</v>
      </c>
      <c r="BA1328">
        <f>VLOOKUP(Sheet1[[#This Row],[NPDES ID2]],Combined_Sheet__Major_Only___2[[NPDES ID2]:[ECHO BFR]],17,FALSE)</f>
        <v>45.658479999999997</v>
      </c>
      <c r="BB1328">
        <f>VLOOKUP(Sheet1[[#This Row],[NPDES ID2]],Combined_Sheet__Major_Only___2[[NPDES ID2]:[ECHO BFR]],18,FALSE)</f>
        <v>-108.75218</v>
      </c>
      <c r="BC1328" t="str">
        <f>IF(ISNUMBER(SEARCH("aerobic",$AW1328)),"aerobic","")</f>
        <v/>
      </c>
      <c r="BD1328" t="str">
        <f>IF(ISNUMBER(SEARCH("anaer",$AW1328)),"anaer","")</f>
        <v>anaer</v>
      </c>
      <c r="BE1328" t="str">
        <f>IF(ISNUMBER(SEARCH("thickening",$AZ1328)),"thickening","")</f>
        <v>thickening</v>
      </c>
      <c r="BF1328" s="3" t="str">
        <f>IF(ISNUMBER(SEARCH("airDry",$AW1328)),"airDry","")</f>
        <v>airDry</v>
      </c>
      <c r="BG1328" s="3" t="str">
        <f>IF(ISNUMBER(SEARCH("heatDry",$AY1328)),"heatDry","")</f>
        <v/>
      </c>
      <c r="BH1328" s="3" t="str">
        <f>IF(AND(ISNUMBER(SEARCH("aerobic",$AW1328)),ISNUMBER(SEARCH("anaer",$AW1328))),"Combined Aer and Anaer.","")</f>
        <v/>
      </c>
    </row>
    <row r="1329" spans="1:60" x14ac:dyDescent="0.25">
      <c r="A1329" s="4">
        <v>2539</v>
      </c>
      <c r="B1329" t="s">
        <v>11784</v>
      </c>
      <c r="C1329">
        <v>134</v>
      </c>
      <c r="D1329">
        <v>866.79207336718105</v>
      </c>
      <c r="E1329">
        <v>865.96014007920985</v>
      </c>
      <c r="F1329">
        <v>619.53875328569006</v>
      </c>
      <c r="G1329">
        <v>1131.3573152706001</v>
      </c>
      <c r="H1329">
        <v>-120.3010791020921</v>
      </c>
      <c r="I1329">
        <v>-122.6438341417627</v>
      </c>
      <c r="J1329">
        <v>-138.50391582833251</v>
      </c>
      <c r="K1329">
        <v>-96.915025444383659</v>
      </c>
      <c r="L1329">
        <v>85.219088034953344</v>
      </c>
      <c r="M1329">
        <v>84.80930413861509</v>
      </c>
      <c r="N1329">
        <v>83.45321391043025</v>
      </c>
      <c r="O1329">
        <v>88.097218530219877</v>
      </c>
      <c r="P1329">
        <v>3.1412827000181638</v>
      </c>
      <c r="Q1329">
        <v>3.1698895565412721</v>
      </c>
      <c r="R1329">
        <v>2.6178571361527672</v>
      </c>
      <c r="S1329">
        <v>3.583710731753341</v>
      </c>
      <c r="T1329">
        <v>3825.603662215553</v>
      </c>
      <c r="U1329">
        <v>3825.5995094257969</v>
      </c>
      <c r="V1329">
        <v>3821.880282087729</v>
      </c>
      <c r="W1329">
        <v>3829.352777381554</v>
      </c>
      <c r="X1329">
        <v>270.7795909627078</v>
      </c>
      <c r="Y1329">
        <v>271.90830916678499</v>
      </c>
      <c r="Z1329">
        <v>262.09825403221612</v>
      </c>
      <c r="AA1329">
        <v>276.4618070924289</v>
      </c>
      <c r="AB1329">
        <v>41.303463269560098</v>
      </c>
      <c r="AC1329">
        <v>40.963202123869671</v>
      </c>
      <c r="AD1329">
        <v>35.861495096513977</v>
      </c>
      <c r="AE1329">
        <v>47.40437376998009</v>
      </c>
      <c r="AF1329">
        <v>62.324602878150742</v>
      </c>
      <c r="AG1329">
        <v>62.024835058955688</v>
      </c>
      <c r="AH1329">
        <v>61.033292612308379</v>
      </c>
      <c r="AI1329">
        <v>64.429454477524658</v>
      </c>
      <c r="AJ1329">
        <v>0.53783877497081112</v>
      </c>
      <c r="AK1329">
        <v>0.53783878149555797</v>
      </c>
      <c r="AL1329">
        <v>0.53783727946861426</v>
      </c>
      <c r="AM1329">
        <v>0.53784026182649225</v>
      </c>
      <c r="AN1329">
        <v>0.65638936826532879</v>
      </c>
      <c r="AO1329">
        <v>0.6563893682653289</v>
      </c>
      <c r="AP1329">
        <v>0.6563893682653289</v>
      </c>
      <c r="AQ1329">
        <v>0.6563893682653289</v>
      </c>
      <c r="AR1329">
        <v>14.907189102719711</v>
      </c>
      <c r="AS1329">
        <v>14.90718910271972</v>
      </c>
      <c r="AT1329">
        <v>14.90718910271972</v>
      </c>
      <c r="AU1329">
        <v>14.90718910271972</v>
      </c>
      <c r="AV1329" t="str">
        <f>VLOOKUP(Sheet1[[#This Row],[NPDES ID2]],Combined_Sheet__Major_Only___2[[NPDES ID2]:[ECHO BFR]],3,FALSE)</f>
        <v>CA</v>
      </c>
      <c r="AW1329" t="s">
        <v>12187</v>
      </c>
      <c r="AX1329" t="str">
        <f>VLOOKUP(Sheet1[[#This Row],[NPDES ID2]],Combined_Sheet__Major_Only___2[[NPDES ID2]:[ECHO BFR]],27,FALSE)</f>
        <v>methaneBioCaptureRecover, tempSludgeStore</v>
      </c>
      <c r="AY1329" t="str">
        <f>VLOOKUP(Sheet1[[#This Row],[NPDES ID2]],Combined_Sheet__Major_Only___2[[NPDES ID2]:[ECHO BFR]],28,FALSE)</f>
        <v>-</v>
      </c>
      <c r="AZ1329" t="str">
        <f>VLOOKUP(Sheet1[[#This Row],[NPDES ID2]],Combined_Sheet__Major_Only___2[[NPDES ID2]:[ECHO BFR]],29,FALSE)</f>
        <v>thickening, preliminaryOps</v>
      </c>
      <c r="BA1329">
        <f>VLOOKUP(Sheet1[[#This Row],[NPDES ID2]],Combined_Sheet__Major_Only___2[[NPDES ID2]:[ECHO BFR]],17,FALSE)</f>
        <v>35.379984</v>
      </c>
      <c r="BB1329">
        <f>VLOOKUP(Sheet1[[#This Row],[NPDES ID2]],Combined_Sheet__Major_Only___2[[NPDES ID2]:[ECHO BFR]],18,FALSE)</f>
        <v>-120.86008200000001</v>
      </c>
      <c r="BC1329" t="str">
        <f>IF(ISNUMBER(SEARCH("aerobic",$AW1329)),"aerobic","")</f>
        <v/>
      </c>
      <c r="BD1329" t="str">
        <f>IF(ISNUMBER(SEARCH("anaer",$AW1329)),"anaer","")</f>
        <v>anaer</v>
      </c>
      <c r="BE1329" t="str">
        <f>IF(ISNUMBER(SEARCH("thickening",$AZ1329)),"thickening","")</f>
        <v>thickening</v>
      </c>
      <c r="BF1329" s="3" t="str">
        <f>IF(ISNUMBER(SEARCH("airDry",$AW1329)),"airDry","")</f>
        <v>airDry</v>
      </c>
      <c r="BG1329" s="3" t="str">
        <f>IF(ISNUMBER(SEARCH("heatDry",$AY1329)),"heatDry","")</f>
        <v/>
      </c>
      <c r="BH1329" s="3" t="str">
        <f>IF(AND(ISNUMBER(SEARCH("aerobic",$AW1329)),ISNUMBER(SEARCH("anaer",$AW1329))),"Combined Aer and Anaer.","")</f>
        <v/>
      </c>
    </row>
    <row r="1330" spans="1:60" x14ac:dyDescent="0.25">
      <c r="A1330" s="4">
        <v>298</v>
      </c>
      <c r="B1330" t="s">
        <v>1523</v>
      </c>
      <c r="C1330">
        <v>1327</v>
      </c>
      <c r="D1330">
        <v>433.42469415239691</v>
      </c>
      <c r="E1330">
        <v>433.99728222548151</v>
      </c>
      <c r="F1330">
        <v>368.64338992650721</v>
      </c>
      <c r="G1330">
        <v>507.38547610469737</v>
      </c>
      <c r="H1330">
        <v>-120.8980679309099</v>
      </c>
      <c r="I1330">
        <v>-123.29925040217741</v>
      </c>
      <c r="J1330">
        <v>-139.14661950136099</v>
      </c>
      <c r="K1330">
        <v>-97.710666331607499</v>
      </c>
      <c r="L1330">
        <v>838.85610043530392</v>
      </c>
      <c r="M1330">
        <v>834.76097465227122</v>
      </c>
      <c r="N1330">
        <v>821.1920415191745</v>
      </c>
      <c r="O1330">
        <v>867.64031243590568</v>
      </c>
      <c r="P1330">
        <v>31.117640536832241</v>
      </c>
      <c r="Q1330">
        <v>31.380228195111499</v>
      </c>
      <c r="R1330">
        <v>25.953898137856768</v>
      </c>
      <c r="S1330">
        <v>35.512557999222373</v>
      </c>
      <c r="T1330">
        <v>3839.1604555940198</v>
      </c>
      <c r="U1330">
        <v>3839.1562928650769</v>
      </c>
      <c r="V1330">
        <v>3835.4281640170962</v>
      </c>
      <c r="W1330">
        <v>3842.9185438027471</v>
      </c>
      <c r="X1330">
        <v>273.38336801532989</v>
      </c>
      <c r="Y1330">
        <v>274.54258248598802</v>
      </c>
      <c r="Z1330">
        <v>264.47711835496779</v>
      </c>
      <c r="AA1330">
        <v>279.20785398435169</v>
      </c>
      <c r="AB1330">
        <v>45.203543475061103</v>
      </c>
      <c r="AC1330">
        <v>44.762426169171277</v>
      </c>
      <c r="AD1330">
        <v>38.784769664157572</v>
      </c>
      <c r="AE1330">
        <v>52.474631370851412</v>
      </c>
      <c r="AF1330">
        <v>61.952262436678993</v>
      </c>
      <c r="AG1330">
        <v>61.649035309395373</v>
      </c>
      <c r="AH1330">
        <v>60.649350568410291</v>
      </c>
      <c r="AI1330">
        <v>64.077470459670934</v>
      </c>
      <c r="AJ1330">
        <v>0.53329217332675116</v>
      </c>
      <c r="AK1330">
        <v>0.5332922423523172</v>
      </c>
      <c r="AL1330">
        <v>0.53327631120319374</v>
      </c>
      <c r="AM1330">
        <v>0.53330794422840433</v>
      </c>
      <c r="AN1330">
        <v>0.65700581186778007</v>
      </c>
      <c r="AO1330">
        <v>0.65700581186778029</v>
      </c>
      <c r="AP1330">
        <v>0.65700581186778029</v>
      </c>
      <c r="AQ1330">
        <v>0.65700581186778029</v>
      </c>
      <c r="AR1330">
        <v>14.111271716271521</v>
      </c>
      <c r="AS1330">
        <v>14.111271716271521</v>
      </c>
      <c r="AT1330">
        <v>14.111271716271521</v>
      </c>
      <c r="AU1330">
        <v>14.111271716271521</v>
      </c>
      <c r="AV1330" t="str">
        <f>VLOOKUP(Sheet1[[#This Row],[NPDES ID2]],Combined_Sheet__Major_Only___2[[NPDES ID2]:[ECHO BFR]],3,FALSE)</f>
        <v>CA</v>
      </c>
      <c r="AW1330" t="s">
        <v>12187</v>
      </c>
      <c r="AX1330" t="str">
        <f>VLOOKUP(Sheet1[[#This Row],[NPDES ID2]],Combined_Sheet__Major_Only___2[[NPDES ID2]:[ECHO BFR]],27,FALSE)</f>
        <v>-</v>
      </c>
      <c r="AY1330" t="str">
        <f>VLOOKUP(Sheet1[[#This Row],[NPDES ID2]],Combined_Sheet__Major_Only___2[[NPDES ID2]:[ECHO BFR]],28,FALSE)</f>
        <v>-</v>
      </c>
      <c r="AZ1330" t="str">
        <f>VLOOKUP(Sheet1[[#This Row],[NPDES ID2]],Combined_Sheet__Major_Only___2[[NPDES ID2]:[ECHO BFR]],29,FALSE)</f>
        <v>thickening, preliminaryOps</v>
      </c>
      <c r="BA1330">
        <f>VLOOKUP(Sheet1[[#This Row],[NPDES ID2]],Combined_Sheet__Major_Only___2[[NPDES ID2]:[ECHO BFR]],17,FALSE)</f>
        <v>34.285826999999998</v>
      </c>
      <c r="BB1330">
        <f>VLOOKUP(Sheet1[[#This Row],[NPDES ID2]],Combined_Sheet__Major_Only___2[[NPDES ID2]:[ECHO BFR]],18,FALSE)</f>
        <v>-118.81516999999999</v>
      </c>
      <c r="BC1330" t="str">
        <f>IF(ISNUMBER(SEARCH("aerobic",$AW1330)),"aerobic","")</f>
        <v/>
      </c>
      <c r="BD1330" t="str">
        <f>IF(ISNUMBER(SEARCH("anaer",$AW1330)),"anaer","")</f>
        <v>anaer</v>
      </c>
      <c r="BE1330" t="str">
        <f>IF(ISNUMBER(SEARCH("thickening",$AZ1330)),"thickening","")</f>
        <v>thickening</v>
      </c>
      <c r="BF1330" s="2" t="str">
        <f>IF(ISNUMBER(SEARCH("airDry",$AW1330)),"airDry","")</f>
        <v>airDry</v>
      </c>
      <c r="BG1330" s="2" t="str">
        <f>IF(ISNUMBER(SEARCH("heatDry",$AY1330)),"heatDry","")</f>
        <v/>
      </c>
      <c r="BH1330" s="2" t="str">
        <f>IF(AND(ISNUMBER(SEARCH("aerobic",$AW1330)),ISNUMBER(SEARCH("anaer",$AW1330))),"Combined Aer and Anaer.","")</f>
        <v/>
      </c>
    </row>
    <row r="1331" spans="1:60" x14ac:dyDescent="0.25">
      <c r="A1331" s="4">
        <v>2056</v>
      </c>
      <c r="B1331" t="s">
        <v>9674</v>
      </c>
      <c r="C1331">
        <v>1207.71</v>
      </c>
      <c r="D1331">
        <v>388.33107984453068</v>
      </c>
      <c r="E1331">
        <v>388.22809487680053</v>
      </c>
      <c r="F1331">
        <v>328.77529785534279</v>
      </c>
      <c r="G1331">
        <v>455.57317057445692</v>
      </c>
      <c r="H1331">
        <v>-112.04177904847241</v>
      </c>
      <c r="I1331">
        <v>-114.5612729791517</v>
      </c>
      <c r="J1331">
        <v>-130.4832640290247</v>
      </c>
      <c r="K1331">
        <v>-88.367761669103814</v>
      </c>
      <c r="L1331">
        <v>819.3280577529539</v>
      </c>
      <c r="M1331">
        <v>816.04361986833305</v>
      </c>
      <c r="N1331">
        <v>805.16017260883041</v>
      </c>
      <c r="O1331">
        <v>842.41489662720619</v>
      </c>
      <c r="P1331">
        <v>28.202009582712449</v>
      </c>
      <c r="Q1331">
        <v>28.580923796112529</v>
      </c>
      <c r="R1331">
        <v>23.160643323095009</v>
      </c>
      <c r="S1331">
        <v>32.377990355404407</v>
      </c>
      <c r="T1331">
        <v>3839.648378269238</v>
      </c>
      <c r="U1331">
        <v>3839.6442151825731</v>
      </c>
      <c r="V1331">
        <v>3835.915765960267</v>
      </c>
      <c r="W1331">
        <v>3843.4067894268278</v>
      </c>
      <c r="X1331">
        <v>254.74356269603561</v>
      </c>
      <c r="Y1331">
        <v>255.63512135068231</v>
      </c>
      <c r="Z1331">
        <v>247.94324829551189</v>
      </c>
      <c r="AA1331">
        <v>259.23337408531648</v>
      </c>
      <c r="AB1331">
        <v>48.083035050269743</v>
      </c>
      <c r="AC1331">
        <v>47.558178774431902</v>
      </c>
      <c r="AD1331">
        <v>40.449081340939713</v>
      </c>
      <c r="AE1331">
        <v>57.183527579593417</v>
      </c>
      <c r="AF1331">
        <v>66.486670918201952</v>
      </c>
      <c r="AG1331">
        <v>66.219368879027328</v>
      </c>
      <c r="AH1331">
        <v>65.338595238530218</v>
      </c>
      <c r="AI1331">
        <v>68.359529900630378</v>
      </c>
      <c r="AJ1331">
        <v>0.58869843301726366</v>
      </c>
      <c r="AK1331">
        <v>0.58869850292301951</v>
      </c>
      <c r="AL1331">
        <v>0.58868237243980992</v>
      </c>
      <c r="AM1331">
        <v>0.58871440118641283</v>
      </c>
      <c r="AN1331">
        <v>0.65702795706241912</v>
      </c>
      <c r="AO1331">
        <v>0.65702795706241912</v>
      </c>
      <c r="AP1331">
        <v>0.65702795706241912</v>
      </c>
      <c r="AQ1331">
        <v>0.65702795706241912</v>
      </c>
      <c r="AR1331">
        <v>14.02728538592009</v>
      </c>
      <c r="AS1331">
        <v>14.02728538592009</v>
      </c>
      <c r="AT1331">
        <v>14.02728538592009</v>
      </c>
      <c r="AU1331">
        <v>14.02728538592009</v>
      </c>
      <c r="AV1331" t="str">
        <f>VLOOKUP(Sheet1[[#This Row],[NPDES ID2]],Combined_Sheet__Major_Only___2[[NPDES ID2]:[ECHO BFR]],3,FALSE)</f>
        <v>CA</v>
      </c>
      <c r="AW1331" t="s">
        <v>12187</v>
      </c>
      <c r="AX1331" t="str">
        <f>VLOOKUP(Sheet1[[#This Row],[NPDES ID2]],Combined_Sheet__Major_Only___2[[NPDES ID2]:[ECHO BFR]],27,FALSE)</f>
        <v>tempSludgeStore</v>
      </c>
      <c r="AY1331" t="str">
        <f>VLOOKUP(Sheet1[[#This Row],[NPDES ID2]],Combined_Sheet__Major_Only___2[[NPDES ID2]:[ECHO BFR]],28,FALSE)</f>
        <v>-</v>
      </c>
      <c r="AZ1331" t="str">
        <f>VLOOKUP(Sheet1[[#This Row],[NPDES ID2]],Combined_Sheet__Major_Only___2[[NPDES ID2]:[ECHO BFR]],29,FALSE)</f>
        <v>preliminaryOps, thickening</v>
      </c>
      <c r="BA1331">
        <f>VLOOKUP(Sheet1[[#This Row],[NPDES ID2]],Combined_Sheet__Major_Only___2[[NPDES ID2]:[ECHO BFR]],17,FALSE)</f>
        <v>33.808529999999998</v>
      </c>
      <c r="BB1331">
        <f>VLOOKUP(Sheet1[[#This Row],[NPDES ID2]],Combined_Sheet__Major_Only___2[[NPDES ID2]:[ECHO BFR]],18,FALSE)</f>
        <v>-116.49866</v>
      </c>
      <c r="BC1331" t="str">
        <f>IF(ISNUMBER(SEARCH("aerobic",$AW1331)),"aerobic","")</f>
        <v/>
      </c>
      <c r="BD1331" t="str">
        <f>IF(ISNUMBER(SEARCH("anaer",$AW1331)),"anaer","")</f>
        <v>anaer</v>
      </c>
      <c r="BE1331" t="str">
        <f>IF(ISNUMBER(SEARCH("thickening",$AZ1331)),"thickening","")</f>
        <v>thickening</v>
      </c>
      <c r="BF1331" s="2" t="str">
        <f>IF(ISNUMBER(SEARCH("airDry",$AW1331)),"airDry","")</f>
        <v>airDry</v>
      </c>
      <c r="BG1331" s="2" t="str">
        <f>IF(ISNUMBER(SEARCH("heatDry",$AY1331)),"heatDry","")</f>
        <v/>
      </c>
      <c r="BH1331" s="2" t="str">
        <f>IF(AND(ISNUMBER(SEARCH("aerobic",$AW1331)),ISNUMBER(SEARCH("anaer",$AW1331))),"Combined Aer and Anaer.","")</f>
        <v/>
      </c>
    </row>
    <row r="1332" spans="1:60" x14ac:dyDescent="0.25">
      <c r="A1332" s="4">
        <v>1844</v>
      </c>
      <c r="B1332" t="s">
        <v>8715</v>
      </c>
      <c r="C1332">
        <v>12193.08</v>
      </c>
      <c r="D1332">
        <v>2380.460172384353</v>
      </c>
      <c r="E1332">
        <v>2377.7578770816658</v>
      </c>
      <c r="F1332">
        <v>1877.0489353180469</v>
      </c>
      <c r="G1332">
        <v>2863.8807716677579</v>
      </c>
      <c r="H1332">
        <v>-110.1872728068076</v>
      </c>
      <c r="I1332">
        <v>-112.9490802782245</v>
      </c>
      <c r="J1332">
        <v>-129.07676638743121</v>
      </c>
      <c r="K1332">
        <v>-86.934669328795039</v>
      </c>
      <c r="L1332">
        <v>8304.8766380521611</v>
      </c>
      <c r="M1332">
        <v>8272.2082446727582</v>
      </c>
      <c r="N1332">
        <v>8162.6823281761754</v>
      </c>
      <c r="O1332">
        <v>8536.1533504825056</v>
      </c>
      <c r="P1332">
        <v>284.58321391827309</v>
      </c>
      <c r="Q1332">
        <v>288.46749556388693</v>
      </c>
      <c r="R1332">
        <v>233.42379156344339</v>
      </c>
      <c r="S1332">
        <v>327.06333761754792</v>
      </c>
      <c r="T1332">
        <v>3847.8382596500178</v>
      </c>
      <c r="U1332">
        <v>3847.8340905589271</v>
      </c>
      <c r="V1332">
        <v>3844.100263788388</v>
      </c>
      <c r="W1332">
        <v>3851.6020915699901</v>
      </c>
      <c r="X1332">
        <v>254.27381601776699</v>
      </c>
      <c r="Y1332">
        <v>255.1516705498299</v>
      </c>
      <c r="Z1332">
        <v>247.56617864827169</v>
      </c>
      <c r="AA1332">
        <v>258.6967155183591</v>
      </c>
      <c r="AB1332">
        <v>42.077508046437671</v>
      </c>
      <c r="AC1332">
        <v>41.731409353189576</v>
      </c>
      <c r="AD1332">
        <v>36.149971014699851</v>
      </c>
      <c r="AE1332">
        <v>48.96687147689682</v>
      </c>
      <c r="AF1332">
        <v>66.76764171606996</v>
      </c>
      <c r="AG1332">
        <v>66.497972443011435</v>
      </c>
      <c r="AH1332">
        <v>65.636985728795253</v>
      </c>
      <c r="AI1332">
        <v>68.621696931452703</v>
      </c>
      <c r="AJ1332">
        <v>0.59213412241163921</v>
      </c>
      <c r="AK1332">
        <v>0.59213474225785034</v>
      </c>
      <c r="AL1332">
        <v>0.5919886507809996</v>
      </c>
      <c r="AM1332">
        <v>0.59227879328336275</v>
      </c>
      <c r="AN1332">
        <v>0.65739924228966029</v>
      </c>
      <c r="AO1332">
        <v>0.65739924228966051</v>
      </c>
      <c r="AP1332">
        <v>0.65739924228966051</v>
      </c>
      <c r="AQ1332">
        <v>0.65739924228966051</v>
      </c>
      <c r="AR1332">
        <v>15.20133852953594</v>
      </c>
      <c r="AS1332">
        <v>15.201338529535951</v>
      </c>
      <c r="AT1332">
        <v>15.201338529535951</v>
      </c>
      <c r="AU1332">
        <v>15.201338529535951</v>
      </c>
      <c r="AV1332" t="str">
        <f>VLOOKUP(Sheet1[[#This Row],[NPDES ID2]],Combined_Sheet__Major_Only___2[[NPDES ID2]:[ECHO BFR]],3,FALSE)</f>
        <v>FL</v>
      </c>
      <c r="AW1332" t="s">
        <v>12187</v>
      </c>
      <c r="AX1332" t="str">
        <f>VLOOKUP(Sheet1[[#This Row],[NPDES ID2]],Combined_Sheet__Major_Only___2[[NPDES ID2]:[ECHO BFR]],27,FALSE)</f>
        <v>methaneBioCaptureRecover</v>
      </c>
      <c r="AY1332" t="str">
        <f>VLOOKUP(Sheet1[[#This Row],[NPDES ID2]],Combined_Sheet__Major_Only___2[[NPDES ID2]:[ECHO BFR]],28,FALSE)</f>
        <v>highTempCompost</v>
      </c>
      <c r="AZ1332" t="str">
        <f>VLOOKUP(Sheet1[[#This Row],[NPDES ID2]],Combined_Sheet__Major_Only___2[[NPDES ID2]:[ECHO BFR]],29,FALSE)</f>
        <v>thickening, preliminaryOps</v>
      </c>
      <c r="BA1332">
        <f>VLOOKUP(Sheet1[[#This Row],[NPDES ID2]],Combined_Sheet__Major_Only___2[[NPDES ID2]:[ECHO BFR]],17,FALSE)</f>
        <v>25.551905000000001</v>
      </c>
      <c r="BB1332">
        <f>VLOOKUP(Sheet1[[#This Row],[NPDES ID2]],Combined_Sheet__Major_Only___2[[NPDES ID2]:[ECHO BFR]],18,FALSE)</f>
        <v>-80.335729000000001</v>
      </c>
      <c r="BC1332" t="str">
        <f>IF(ISNUMBER(SEARCH("aerobic",$AW1332)),"aerobic","")</f>
        <v/>
      </c>
      <c r="BD1332" t="str">
        <f>IF(ISNUMBER(SEARCH("anaer",$AW1332)),"anaer","")</f>
        <v>anaer</v>
      </c>
      <c r="BE1332" t="str">
        <f>IF(ISNUMBER(SEARCH("thickening",$AZ1332)),"thickening","")</f>
        <v>thickening</v>
      </c>
      <c r="BF1332" s="2" t="str">
        <f>IF(ISNUMBER(SEARCH("airDry",$AW1332)),"airDry","")</f>
        <v>airDry</v>
      </c>
      <c r="BG1332" s="2" t="str">
        <f>IF(ISNUMBER(SEARCH("heatDry",$AY1332)),"heatDry","")</f>
        <v/>
      </c>
      <c r="BH1332" s="2" t="str">
        <f>IF(AND(ISNUMBER(SEARCH("aerobic",$AW1332)),ISNUMBER(SEARCH("anaer",$AW1332))),"Combined Aer and Anaer.","")</f>
        <v/>
      </c>
    </row>
    <row r="1333" spans="1:60" x14ac:dyDescent="0.25">
      <c r="A1333" s="4">
        <v>1731</v>
      </c>
      <c r="B1333" t="s">
        <v>8109</v>
      </c>
      <c r="C1333">
        <v>35.14</v>
      </c>
      <c r="D1333">
        <v>2816.7731644272121</v>
      </c>
      <c r="E1333">
        <v>2810.1923389273838</v>
      </c>
      <c r="F1333">
        <v>1947.696537384021</v>
      </c>
      <c r="G1333">
        <v>3729.0178338577739</v>
      </c>
      <c r="H1333">
        <v>-113.9599798467431</v>
      </c>
      <c r="I1333">
        <v>-116.34875634634081</v>
      </c>
      <c r="J1333">
        <v>-132.1824054041314</v>
      </c>
      <c r="K1333">
        <v>-90.232060350681124</v>
      </c>
      <c r="L1333">
        <v>23.501137249770512</v>
      </c>
      <c r="M1333">
        <v>23.402808770213419</v>
      </c>
      <c r="N1333">
        <v>23.077441581828701</v>
      </c>
      <c r="O1333">
        <v>24.191712526377369</v>
      </c>
      <c r="P1333">
        <v>0.82132897408073124</v>
      </c>
      <c r="Q1333">
        <v>0.83181447950141174</v>
      </c>
      <c r="R1333">
        <v>0.67756135866527023</v>
      </c>
      <c r="S1333">
        <v>0.93969857410553714</v>
      </c>
      <c r="T1333">
        <v>3857.673121889236</v>
      </c>
      <c r="U1333">
        <v>3857.6689455876981</v>
      </c>
      <c r="V1333">
        <v>3853.928661160006</v>
      </c>
      <c r="W1333">
        <v>3861.443463360295</v>
      </c>
      <c r="X1333">
        <v>259.62917545302503</v>
      </c>
      <c r="Y1333">
        <v>260.57098543634947</v>
      </c>
      <c r="Z1333">
        <v>252.39661218489039</v>
      </c>
      <c r="AA1333">
        <v>264.39720886761319</v>
      </c>
      <c r="AB1333">
        <v>46.913844353076271</v>
      </c>
      <c r="AC1333">
        <v>46.431378167133033</v>
      </c>
      <c r="AD1333">
        <v>39.741332595113093</v>
      </c>
      <c r="AE1333">
        <v>55.368705295521558</v>
      </c>
      <c r="AF1333">
        <v>65.541078046555526</v>
      </c>
      <c r="AG1333">
        <v>65.26683296396952</v>
      </c>
      <c r="AH1333">
        <v>64.359501349589493</v>
      </c>
      <c r="AI1333">
        <v>67.466970253251318</v>
      </c>
      <c r="AJ1333">
        <v>0.57713771498377464</v>
      </c>
      <c r="AK1333">
        <v>0.57713771695639038</v>
      </c>
      <c r="AL1333">
        <v>0.57713726293796752</v>
      </c>
      <c r="AM1333">
        <v>0.57713816441496746</v>
      </c>
      <c r="AN1333">
        <v>0.6578440412122093</v>
      </c>
      <c r="AO1333">
        <v>0.65784404121220907</v>
      </c>
      <c r="AP1333">
        <v>0.65784404121220907</v>
      </c>
      <c r="AQ1333">
        <v>0.65784404121220907</v>
      </c>
      <c r="AR1333">
        <v>14.174261881664989</v>
      </c>
      <c r="AS1333">
        <v>14.174261881664989</v>
      </c>
      <c r="AT1333">
        <v>14.174261881664989</v>
      </c>
      <c r="AU1333">
        <v>14.174261881664989</v>
      </c>
      <c r="AV1333" t="str">
        <f>VLOOKUP(Sheet1[[#This Row],[NPDES ID2]],Combined_Sheet__Major_Only___2[[NPDES ID2]:[ECHO BFR]],3,FALSE)</f>
        <v>WY</v>
      </c>
      <c r="AW1333" t="s">
        <v>12187</v>
      </c>
      <c r="AX1333" t="str">
        <f>VLOOKUP(Sheet1[[#This Row],[NPDES ID2]],Combined_Sheet__Major_Only___2[[NPDES ID2]:[ECHO BFR]],27,FALSE)</f>
        <v>longTermSludgeStore</v>
      </c>
      <c r="AY1333" t="str">
        <f>VLOOKUP(Sheet1[[#This Row],[NPDES ID2]],Combined_Sheet__Major_Only___2[[NPDES ID2]:[ECHO BFR]],28,FALSE)</f>
        <v>-</v>
      </c>
      <c r="AZ1333" t="str">
        <f>VLOOKUP(Sheet1[[#This Row],[NPDES ID2]],Combined_Sheet__Major_Only___2[[NPDES ID2]:[ECHO BFR]],29,FALSE)</f>
        <v>thickening</v>
      </c>
      <c r="BA1333">
        <f>VLOOKUP(Sheet1[[#This Row],[NPDES ID2]],Combined_Sheet__Major_Only___2[[NPDES ID2]:[ECHO BFR]],17,FALSE)</f>
        <v>41.793959999999998</v>
      </c>
      <c r="BB1333">
        <f>VLOOKUP(Sheet1[[#This Row],[NPDES ID2]],Combined_Sheet__Major_Only___2[[NPDES ID2]:[ECHO BFR]],18,FALSE)</f>
        <v>-110.53457</v>
      </c>
      <c r="BC1333" t="str">
        <f>IF(ISNUMBER(SEARCH("aerobic",$AW1333)),"aerobic","")</f>
        <v/>
      </c>
      <c r="BD1333" t="str">
        <f>IF(ISNUMBER(SEARCH("anaer",$AW1333)),"anaer","")</f>
        <v>anaer</v>
      </c>
      <c r="BE1333" t="str">
        <f>IF(ISNUMBER(SEARCH("thickening",$AZ1333)),"thickening","")</f>
        <v>thickening</v>
      </c>
      <c r="BF1333" s="3" t="str">
        <f>IF(ISNUMBER(SEARCH("airDry",$AW1333)),"airDry","")</f>
        <v>airDry</v>
      </c>
      <c r="BG1333" s="3" t="str">
        <f>IF(ISNUMBER(SEARCH("heatDry",$AY1333)),"heatDry","")</f>
        <v/>
      </c>
      <c r="BH1333" s="3" t="str">
        <f>IF(AND(ISNUMBER(SEARCH("aerobic",$AW1333)),ISNUMBER(SEARCH("anaer",$AW1333))),"Combined Aer and Anaer.","")</f>
        <v/>
      </c>
    </row>
    <row r="1334" spans="1:60" x14ac:dyDescent="0.25">
      <c r="A1334" s="4">
        <v>247</v>
      </c>
      <c r="B1334" t="s">
        <v>1283</v>
      </c>
      <c r="C1334">
        <v>2016</v>
      </c>
      <c r="D1334">
        <v>498.33806534537558</v>
      </c>
      <c r="E1334">
        <v>501.09998709322792</v>
      </c>
      <c r="F1334">
        <v>427.70420450154808</v>
      </c>
      <c r="G1334">
        <v>577.15696333417361</v>
      </c>
      <c r="H1334">
        <v>-109.2960953826821</v>
      </c>
      <c r="I1334">
        <v>-111.8404104444276</v>
      </c>
      <c r="J1334">
        <v>-128.02935083060629</v>
      </c>
      <c r="K1334">
        <v>-85.572844507680628</v>
      </c>
      <c r="L1334">
        <v>1398.0857047426421</v>
      </c>
      <c r="M1334">
        <v>1392.8471792386911</v>
      </c>
      <c r="N1334">
        <v>1375.4709836205379</v>
      </c>
      <c r="O1334">
        <v>1434.930858581864</v>
      </c>
      <c r="P1334">
        <v>47.010189822613292</v>
      </c>
      <c r="Q1334">
        <v>47.687949608005908</v>
      </c>
      <c r="R1334">
        <v>38.333114066994497</v>
      </c>
      <c r="S1334">
        <v>54.257364810129673</v>
      </c>
      <c r="T1334">
        <v>3860.7768379056952</v>
      </c>
      <c r="U1334">
        <v>3860.7726593286611</v>
      </c>
      <c r="V1334">
        <v>3857.030336973703</v>
      </c>
      <c r="W1334">
        <v>3864.5492336808679</v>
      </c>
      <c r="X1334">
        <v>250.56854120886649</v>
      </c>
      <c r="Y1334">
        <v>251.39679237614919</v>
      </c>
      <c r="Z1334">
        <v>244.31895111514069</v>
      </c>
      <c r="AA1334">
        <v>254.70503971401661</v>
      </c>
      <c r="AB1334">
        <v>47.361035135072022</v>
      </c>
      <c r="AC1334">
        <v>46.834042125355623</v>
      </c>
      <c r="AD1334">
        <v>39.839022723238948</v>
      </c>
      <c r="AE1334">
        <v>56.340456175719318</v>
      </c>
      <c r="AF1334">
        <v>67.965890677583701</v>
      </c>
      <c r="AG1334">
        <v>67.709937276754516</v>
      </c>
      <c r="AH1334">
        <v>66.869195919045652</v>
      </c>
      <c r="AI1334">
        <v>69.756090948300212</v>
      </c>
      <c r="AJ1334">
        <v>0.60678961077196125</v>
      </c>
      <c r="AK1334">
        <v>0.60678972756210747</v>
      </c>
      <c r="AL1334">
        <v>0.60676273459916019</v>
      </c>
      <c r="AM1334">
        <v>0.6068163328278765</v>
      </c>
      <c r="AN1334">
        <v>0.65798417256292618</v>
      </c>
      <c r="AO1334">
        <v>0.65798417256292629</v>
      </c>
      <c r="AP1334">
        <v>0.65798417256292629</v>
      </c>
      <c r="AQ1334">
        <v>0.65798417256292629</v>
      </c>
      <c r="AR1334">
        <v>14.32821591328034</v>
      </c>
      <c r="AS1334">
        <v>14.32821591328034</v>
      </c>
      <c r="AT1334">
        <v>14.32821591328034</v>
      </c>
      <c r="AU1334">
        <v>14.32821591328034</v>
      </c>
      <c r="AV1334" t="str">
        <f>VLOOKUP(Sheet1[[#This Row],[NPDES ID2]],Combined_Sheet__Major_Only___2[[NPDES ID2]:[ECHO BFR]],3,FALSE)</f>
        <v>CA</v>
      </c>
      <c r="AW1334" t="s">
        <v>12187</v>
      </c>
      <c r="AX1334" t="str">
        <f>VLOOKUP(Sheet1[[#This Row],[NPDES ID2]],Combined_Sheet__Major_Only___2[[NPDES ID2]:[ECHO BFR]],27,FALSE)</f>
        <v>methaneBioCaptureRecover</v>
      </c>
      <c r="AY1334" t="str">
        <f>VLOOKUP(Sheet1[[#This Row],[NPDES ID2]],Combined_Sheet__Major_Only___2[[NPDES ID2]:[ECHO BFR]],28,FALSE)</f>
        <v>-</v>
      </c>
      <c r="AZ1334" t="str">
        <f>VLOOKUP(Sheet1[[#This Row],[NPDES ID2]],Combined_Sheet__Major_Only___2[[NPDES ID2]:[ECHO BFR]],29,FALSE)</f>
        <v>preliminaryOps, thickening</v>
      </c>
      <c r="BA1334">
        <f>VLOOKUP(Sheet1[[#This Row],[NPDES ID2]],Combined_Sheet__Major_Only___2[[NPDES ID2]:[ECHO BFR]],17,FALSE)</f>
        <v>33.960713217641803</v>
      </c>
      <c r="BB1334">
        <f>VLOOKUP(Sheet1[[#This Row],[NPDES ID2]],Combined_Sheet__Major_Only___2[[NPDES ID2]:[ECHO BFR]],18,FALSE)</f>
        <v>-118.02566059845699</v>
      </c>
      <c r="BC1334" t="str">
        <f>IF(ISNUMBER(SEARCH("aerobic",$AW1334)),"aerobic","")</f>
        <v/>
      </c>
      <c r="BD1334" t="str">
        <f>IF(ISNUMBER(SEARCH("anaer",$AW1334)),"anaer","")</f>
        <v>anaer</v>
      </c>
      <c r="BE1334" t="str">
        <f>IF(ISNUMBER(SEARCH("thickening",$AZ1334)),"thickening","")</f>
        <v>thickening</v>
      </c>
      <c r="BF1334" s="3" t="str">
        <f>IF(ISNUMBER(SEARCH("airDry",$AW1334)),"airDry","")</f>
        <v>airDry</v>
      </c>
      <c r="BG1334" s="3" t="str">
        <f>IF(ISNUMBER(SEARCH("heatDry",$AY1334)),"heatDry","")</f>
        <v/>
      </c>
      <c r="BH1334" s="3" t="str">
        <f>IF(AND(ISNUMBER(SEARCH("aerobic",$AW1334)),ISNUMBER(SEARCH("anaer",$AW1334))),"Combined Aer and Anaer.","")</f>
        <v/>
      </c>
    </row>
    <row r="1335" spans="1:60" x14ac:dyDescent="0.25">
      <c r="A1335" s="4">
        <v>290</v>
      </c>
      <c r="B1335" t="s">
        <v>1482</v>
      </c>
      <c r="C1335">
        <v>1416.99</v>
      </c>
      <c r="D1335">
        <v>439.04938896687349</v>
      </c>
      <c r="E1335">
        <v>439.08893213636719</v>
      </c>
      <c r="F1335">
        <v>374.73399492286961</v>
      </c>
      <c r="G1335">
        <v>513.61454980480744</v>
      </c>
      <c r="H1335">
        <v>-118.63366862607531</v>
      </c>
      <c r="I1335">
        <v>-120.98032790815689</v>
      </c>
      <c r="J1335">
        <v>-136.6128443146408</v>
      </c>
      <c r="K1335">
        <v>-95.341188666855643</v>
      </c>
      <c r="L1335">
        <v>911.50272887590381</v>
      </c>
      <c r="M1335">
        <v>907.2550242858066</v>
      </c>
      <c r="N1335">
        <v>893.1782129531199</v>
      </c>
      <c r="O1335">
        <v>941.36239304161847</v>
      </c>
      <c r="P1335">
        <v>33.194821849211991</v>
      </c>
      <c r="Q1335">
        <v>33.539306852854331</v>
      </c>
      <c r="R1335">
        <v>27.62169858747443</v>
      </c>
      <c r="S1335">
        <v>37.84847133573237</v>
      </c>
      <c r="T1335">
        <v>3866.288157135752</v>
      </c>
      <c r="U1335">
        <v>3866.2839745180841</v>
      </c>
      <c r="V1335">
        <v>3862.5380333823869</v>
      </c>
      <c r="W1335">
        <v>3870.0642007723</v>
      </c>
      <c r="X1335">
        <v>270.54720489855958</v>
      </c>
      <c r="Y1335">
        <v>271.63745638097271</v>
      </c>
      <c r="Z1335">
        <v>262.13482251342049</v>
      </c>
      <c r="AA1335">
        <v>276.06003900896002</v>
      </c>
      <c r="AB1335">
        <v>47.08094005574317</v>
      </c>
      <c r="AC1335">
        <v>46.59256348344644</v>
      </c>
      <c r="AD1335">
        <v>40.091807102554093</v>
      </c>
      <c r="AE1335">
        <v>55.129484911418693</v>
      </c>
      <c r="AF1335">
        <v>63.042447457576948</v>
      </c>
      <c r="AG1335">
        <v>62.747790823492878</v>
      </c>
      <c r="AH1335">
        <v>61.776875484197433</v>
      </c>
      <c r="AI1335">
        <v>65.106975345236933</v>
      </c>
      <c r="AJ1335">
        <v>0.54660587151331286</v>
      </c>
      <c r="AK1335">
        <v>0.54660594832309162</v>
      </c>
      <c r="AL1335">
        <v>0.54658821621942788</v>
      </c>
      <c r="AM1335">
        <v>0.54662342532437802</v>
      </c>
      <c r="AN1335">
        <v>0.65823272342163275</v>
      </c>
      <c r="AO1335">
        <v>0.65823272342163297</v>
      </c>
      <c r="AP1335">
        <v>0.65823272342163297</v>
      </c>
      <c r="AQ1335">
        <v>0.65823272342163297</v>
      </c>
      <c r="AR1335">
        <v>13.933538729367999</v>
      </c>
      <c r="AS1335">
        <v>13.93353872936801</v>
      </c>
      <c r="AT1335">
        <v>13.93353872936801</v>
      </c>
      <c r="AU1335">
        <v>13.93353872936801</v>
      </c>
      <c r="AV1335" t="str">
        <f>VLOOKUP(Sheet1[[#This Row],[NPDES ID2]],Combined_Sheet__Major_Only___2[[NPDES ID2]:[ECHO BFR]],3,FALSE)</f>
        <v>NM</v>
      </c>
      <c r="AW1335" t="s">
        <v>12187</v>
      </c>
      <c r="AX1335" t="str">
        <f>VLOOKUP(Sheet1[[#This Row],[NPDES ID2]],Combined_Sheet__Major_Only___2[[NPDES ID2]:[ECHO BFR]],27,FALSE)</f>
        <v>-</v>
      </c>
      <c r="AY1335" t="str">
        <f>VLOOKUP(Sheet1[[#This Row],[NPDES ID2]],Combined_Sheet__Major_Only___2[[NPDES ID2]:[ECHO BFR]],28,FALSE)</f>
        <v>highTempCompost</v>
      </c>
      <c r="AZ1335" t="str">
        <f>VLOOKUP(Sheet1[[#This Row],[NPDES ID2]],Combined_Sheet__Major_Only___2[[NPDES ID2]:[ECHO BFR]],29,FALSE)</f>
        <v>thickening</v>
      </c>
      <c r="BA1335">
        <f>VLOOKUP(Sheet1[[#This Row],[NPDES ID2]],Combined_Sheet__Major_Only___2[[NPDES ID2]:[ECHO BFR]],17,FALSE)</f>
        <v>33.396756000000003</v>
      </c>
      <c r="BB1335">
        <f>VLOOKUP(Sheet1[[#This Row],[NPDES ID2]],Combined_Sheet__Major_Only___2[[NPDES ID2]:[ECHO BFR]],18,FALSE)</f>
        <v>-104.524388</v>
      </c>
      <c r="BC1335" t="str">
        <f>IF(ISNUMBER(SEARCH("aerobic",$AW1335)),"aerobic","")</f>
        <v/>
      </c>
      <c r="BD1335" t="str">
        <f>IF(ISNUMBER(SEARCH("anaer",$AW1335)),"anaer","")</f>
        <v>anaer</v>
      </c>
      <c r="BE1335" t="str">
        <f>IF(ISNUMBER(SEARCH("thickening",$AZ1335)),"thickening","")</f>
        <v>thickening</v>
      </c>
      <c r="BF1335" s="2" t="str">
        <f>IF(ISNUMBER(SEARCH("airDry",$AW1335)),"airDry","")</f>
        <v>airDry</v>
      </c>
      <c r="BG1335" s="2" t="str">
        <f>IF(ISNUMBER(SEARCH("heatDry",$AY1335)),"heatDry","")</f>
        <v/>
      </c>
      <c r="BH1335" s="2" t="str">
        <f>IF(AND(ISNUMBER(SEARCH("aerobic",$AW1335)),ISNUMBER(SEARCH("anaer",$AW1335))),"Combined Aer and Anaer.","")</f>
        <v/>
      </c>
    </row>
    <row r="1336" spans="1:60" x14ac:dyDescent="0.25">
      <c r="A1336" s="4">
        <v>2075</v>
      </c>
      <c r="B1336" t="s">
        <v>9756</v>
      </c>
      <c r="C1336">
        <v>1113</v>
      </c>
      <c r="D1336">
        <v>385.69667407685142</v>
      </c>
      <c r="E1336">
        <v>385.98562058575311</v>
      </c>
      <c r="F1336">
        <v>324.91542466082171</v>
      </c>
      <c r="G1336">
        <v>454.8817084568073</v>
      </c>
      <c r="H1336">
        <v>-114.7982034738057</v>
      </c>
      <c r="I1336">
        <v>-117.24210996632959</v>
      </c>
      <c r="J1336">
        <v>-132.97048857004421</v>
      </c>
      <c r="K1336">
        <v>-91.267361717738154</v>
      </c>
      <c r="L1336">
        <v>738.32118255827527</v>
      </c>
      <c r="M1336">
        <v>735.16142657570845</v>
      </c>
      <c r="N1336">
        <v>724.69210542994904</v>
      </c>
      <c r="O1336">
        <v>760.53035512270253</v>
      </c>
      <c r="P1336">
        <v>26.02629822397698</v>
      </c>
      <c r="Q1336">
        <v>26.358760166658669</v>
      </c>
      <c r="R1336">
        <v>21.525268064473511</v>
      </c>
      <c r="S1336">
        <v>29.721647987272249</v>
      </c>
      <c r="T1336">
        <v>3888.5713022451901</v>
      </c>
      <c r="U1336">
        <v>3888.5671032905939</v>
      </c>
      <c r="V1336">
        <v>3884.8065308455948</v>
      </c>
      <c r="W1336">
        <v>3892.3620947687018</v>
      </c>
      <c r="X1336">
        <v>263.85175278784072</v>
      </c>
      <c r="Y1336">
        <v>264.82743553304618</v>
      </c>
      <c r="Z1336">
        <v>256.32444602854872</v>
      </c>
      <c r="AA1336">
        <v>268.80698302232503</v>
      </c>
      <c r="AB1336">
        <v>52.119514787684203</v>
      </c>
      <c r="AC1336">
        <v>51.465306921810537</v>
      </c>
      <c r="AD1336">
        <v>43.475493822930858</v>
      </c>
      <c r="AE1336">
        <v>62.450787004726067</v>
      </c>
      <c r="AF1336">
        <v>65.011366032163281</v>
      </c>
      <c r="AG1336">
        <v>64.732397307233157</v>
      </c>
      <c r="AH1336">
        <v>63.812829845285258</v>
      </c>
      <c r="AI1336">
        <v>66.966386904550774</v>
      </c>
      <c r="AJ1336">
        <v>0.57066293911331134</v>
      </c>
      <c r="AK1336">
        <v>0.57066300538305015</v>
      </c>
      <c r="AL1336">
        <v>0.57064771478219234</v>
      </c>
      <c r="AM1336">
        <v>0.5706780758371911</v>
      </c>
      <c r="AN1336">
        <v>0.65923398203263361</v>
      </c>
      <c r="AO1336">
        <v>0.65923398203263384</v>
      </c>
      <c r="AP1336">
        <v>0.65923398203263384</v>
      </c>
      <c r="AQ1336">
        <v>0.65923398203263384</v>
      </c>
      <c r="AR1336">
        <v>13.373521407173021</v>
      </c>
      <c r="AS1336">
        <v>13.373521407173021</v>
      </c>
      <c r="AT1336">
        <v>13.373521407173021</v>
      </c>
      <c r="AU1336">
        <v>13.373521407173021</v>
      </c>
      <c r="AV1336" t="str">
        <f>VLOOKUP(Sheet1[[#This Row],[NPDES ID2]],Combined_Sheet__Major_Only___2[[NPDES ID2]:[ECHO BFR]],3,FALSE)</f>
        <v>CA</v>
      </c>
      <c r="AW1336" t="s">
        <v>12187</v>
      </c>
      <c r="AX1336" t="str">
        <f>VLOOKUP(Sheet1[[#This Row],[NPDES ID2]],Combined_Sheet__Major_Only___2[[NPDES ID2]:[ECHO BFR]],27,FALSE)</f>
        <v>tempSludgeStore</v>
      </c>
      <c r="AY1336" t="str">
        <f>VLOOKUP(Sheet1[[#This Row],[NPDES ID2]],Combined_Sheet__Major_Only___2[[NPDES ID2]:[ECHO BFR]],28,FALSE)</f>
        <v>-</v>
      </c>
      <c r="AZ1336" t="str">
        <f>VLOOKUP(Sheet1[[#This Row],[NPDES ID2]],Combined_Sheet__Major_Only___2[[NPDES ID2]:[ECHO BFR]],29,FALSE)</f>
        <v>thickening</v>
      </c>
      <c r="BA1336">
        <f>VLOOKUP(Sheet1[[#This Row],[NPDES ID2]],Combined_Sheet__Major_Only___2[[NPDES ID2]:[ECHO BFR]],17,FALSE)</f>
        <v>37.714860000000002</v>
      </c>
      <c r="BB1336">
        <f>VLOOKUP(Sheet1[[#This Row],[NPDES ID2]],Combined_Sheet__Major_Only___2[[NPDES ID2]:[ECHO BFR]],18,FALSE)</f>
        <v>-122.19282</v>
      </c>
      <c r="BC1336" t="str">
        <f>IF(ISNUMBER(SEARCH("aerobic",$AW1336)),"aerobic","")</f>
        <v/>
      </c>
      <c r="BD1336" t="str">
        <f>IF(ISNUMBER(SEARCH("anaer",$AW1336)),"anaer","")</f>
        <v>anaer</v>
      </c>
      <c r="BE1336" t="str">
        <f>IF(ISNUMBER(SEARCH("thickening",$AZ1336)),"thickening","")</f>
        <v>thickening</v>
      </c>
      <c r="BF1336" s="3" t="str">
        <f>IF(ISNUMBER(SEARCH("airDry",$AW1336)),"airDry","")</f>
        <v>airDry</v>
      </c>
      <c r="BG1336" s="3" t="str">
        <f>IF(ISNUMBER(SEARCH("heatDry",$AY1336)),"heatDry","")</f>
        <v/>
      </c>
      <c r="BH1336" s="3" t="str">
        <f>IF(AND(ISNUMBER(SEARCH("aerobic",$AW1336)),ISNUMBER(SEARCH("anaer",$AW1336))),"Combined Aer and Anaer.","")</f>
        <v/>
      </c>
    </row>
    <row r="1337" spans="1:60" x14ac:dyDescent="0.25">
      <c r="A1337" s="4">
        <v>2615</v>
      </c>
      <c r="B1337" t="s">
        <v>12093</v>
      </c>
      <c r="C1337">
        <v>19.010000000000002</v>
      </c>
      <c r="D1337">
        <v>5432.855087483892</v>
      </c>
      <c r="E1337">
        <v>5413.6029948905216</v>
      </c>
      <c r="F1337">
        <v>3737.9825932386311</v>
      </c>
      <c r="G1337">
        <v>7211.7031235867789</v>
      </c>
      <c r="H1337">
        <v>-121.2847743658394</v>
      </c>
      <c r="I1337">
        <v>-123.64978618707541</v>
      </c>
      <c r="J1337">
        <v>-139.6048953930615</v>
      </c>
      <c r="K1337">
        <v>-97.935135529094524</v>
      </c>
      <c r="L1337">
        <v>11.99989075942052</v>
      </c>
      <c r="M1337">
        <v>11.94104171835702</v>
      </c>
      <c r="N1337">
        <v>11.746315476499349</v>
      </c>
      <c r="O1337">
        <v>12.413190767179479</v>
      </c>
      <c r="P1337">
        <v>0.44582846313760283</v>
      </c>
      <c r="Q1337">
        <v>0.44952140304263571</v>
      </c>
      <c r="R1337">
        <v>0.37190920117709581</v>
      </c>
      <c r="S1337">
        <v>0.50881700665812424</v>
      </c>
      <c r="T1337">
        <v>3895.066463481508</v>
      </c>
      <c r="U1337">
        <v>3895.0622597649722</v>
      </c>
      <c r="V1337">
        <v>3891.2974225399089</v>
      </c>
      <c r="W1337">
        <v>3898.8615550569912</v>
      </c>
      <c r="X1337">
        <v>277.76219801876209</v>
      </c>
      <c r="Y1337">
        <v>278.94649389945499</v>
      </c>
      <c r="Z1337">
        <v>268.67808867402061</v>
      </c>
      <c r="AA1337">
        <v>283.70005122432218</v>
      </c>
      <c r="AB1337">
        <v>43.207902579621603</v>
      </c>
      <c r="AC1337">
        <v>42.831763883998761</v>
      </c>
      <c r="AD1337">
        <v>37.405257490035289</v>
      </c>
      <c r="AE1337">
        <v>49.711476367095131</v>
      </c>
      <c r="AF1337">
        <v>61.861642962454681</v>
      </c>
      <c r="AG1337">
        <v>61.558254577689709</v>
      </c>
      <c r="AH1337">
        <v>60.554438084376002</v>
      </c>
      <c r="AI1337">
        <v>63.99227229850726</v>
      </c>
      <c r="AJ1337">
        <v>0.53218572566777989</v>
      </c>
      <c r="AK1337">
        <v>0.53218572661150709</v>
      </c>
      <c r="AL1337">
        <v>0.53218550941052878</v>
      </c>
      <c r="AM1337">
        <v>0.53218594067411529</v>
      </c>
      <c r="AN1337">
        <v>0.65952472874260182</v>
      </c>
      <c r="AO1337">
        <v>0.65952472874260204</v>
      </c>
      <c r="AP1337">
        <v>0.65952472874260204</v>
      </c>
      <c r="AQ1337">
        <v>0.65952472874260204</v>
      </c>
      <c r="AR1337">
        <v>14.619370361365171</v>
      </c>
      <c r="AS1337">
        <v>14.619370361365171</v>
      </c>
      <c r="AT1337">
        <v>14.619370361365171</v>
      </c>
      <c r="AU1337">
        <v>14.619370361365171</v>
      </c>
      <c r="AV1337" t="str">
        <f>VLOOKUP(Sheet1[[#This Row],[NPDES ID2]],Combined_Sheet__Major_Only___2[[NPDES ID2]:[ECHO BFR]],3,FALSE)</f>
        <v>CA</v>
      </c>
      <c r="AW1337" t="s">
        <v>12187</v>
      </c>
      <c r="AX1337" t="str">
        <f>VLOOKUP(Sheet1[[#This Row],[NPDES ID2]],Combined_Sheet__Major_Only___2[[NPDES ID2]:[ECHO BFR]],27,FALSE)</f>
        <v>tempSludgeStore</v>
      </c>
      <c r="AY1337" t="str">
        <f>VLOOKUP(Sheet1[[#This Row],[NPDES ID2]],Combined_Sheet__Major_Only___2[[NPDES ID2]:[ECHO BFR]],28,FALSE)</f>
        <v>-</v>
      </c>
      <c r="AZ1337" t="str">
        <f>VLOOKUP(Sheet1[[#This Row],[NPDES ID2]],Combined_Sheet__Major_Only___2[[NPDES ID2]:[ECHO BFR]],29,FALSE)</f>
        <v>thickening</v>
      </c>
      <c r="BA1337">
        <f>VLOOKUP(Sheet1[[#This Row],[NPDES ID2]],Combined_Sheet__Major_Only___2[[NPDES ID2]:[ECHO BFR]],17,FALSE)</f>
        <v>35.620699999999999</v>
      </c>
      <c r="BB1337">
        <f>VLOOKUP(Sheet1[[#This Row],[NPDES ID2]],Combined_Sheet__Major_Only___2[[NPDES ID2]:[ECHO BFR]],18,FALSE)</f>
        <v>-117.66997000000001</v>
      </c>
      <c r="BC1337" t="str">
        <f>IF(ISNUMBER(SEARCH("aerobic",$AW1337)),"aerobic","")</f>
        <v/>
      </c>
      <c r="BD1337" t="str">
        <f>IF(ISNUMBER(SEARCH("anaer",$AW1337)),"anaer","")</f>
        <v>anaer</v>
      </c>
      <c r="BE1337" t="str">
        <f>IF(ISNUMBER(SEARCH("thickening",$AZ1337)),"thickening","")</f>
        <v>thickening</v>
      </c>
      <c r="BF1337" s="3" t="str">
        <f>IF(ISNUMBER(SEARCH("airDry",$AW1337)),"airDry","")</f>
        <v>airDry</v>
      </c>
      <c r="BG1337" s="3" t="str">
        <f>IF(ISNUMBER(SEARCH("heatDry",$AY1337)),"heatDry","")</f>
        <v/>
      </c>
      <c r="BH1337" s="3" t="str">
        <f>IF(AND(ISNUMBER(SEARCH("aerobic",$AW1337)),ISNUMBER(SEARCH("anaer",$AW1337))),"Combined Aer and Anaer.","")</f>
        <v/>
      </c>
    </row>
    <row r="1338" spans="1:60" x14ac:dyDescent="0.25">
      <c r="A1338" s="4">
        <v>2378</v>
      </c>
      <c r="B1338" t="s">
        <v>11091</v>
      </c>
      <c r="C1338">
        <v>312.83999999999997</v>
      </c>
      <c r="D1338">
        <v>467.52708399493491</v>
      </c>
      <c r="E1338">
        <v>472.64480286712671</v>
      </c>
      <c r="F1338">
        <v>356.41660929679261</v>
      </c>
      <c r="G1338">
        <v>595.74714359369568</v>
      </c>
      <c r="H1338">
        <v>-118.8045775209204</v>
      </c>
      <c r="I1338">
        <v>-121.1131268625643</v>
      </c>
      <c r="J1338">
        <v>-136.82598558814121</v>
      </c>
      <c r="K1338">
        <v>-95.369566802866032</v>
      </c>
      <c r="L1338">
        <v>201.23257421036189</v>
      </c>
      <c r="M1338">
        <v>200.29405012502849</v>
      </c>
      <c r="N1338">
        <v>197.18749753026421</v>
      </c>
      <c r="O1338">
        <v>207.82524823340671</v>
      </c>
      <c r="P1338">
        <v>7.3289120932405023</v>
      </c>
      <c r="Q1338">
        <v>7.4049551037221342</v>
      </c>
      <c r="R1338">
        <v>6.098370726505113</v>
      </c>
      <c r="S1338">
        <v>8.3561579978343357</v>
      </c>
      <c r="T1338">
        <v>3901.3042411456581</v>
      </c>
      <c r="U1338">
        <v>3901.3000328558828</v>
      </c>
      <c r="V1338">
        <v>3897.5310998510772</v>
      </c>
      <c r="W1338">
        <v>3905.1034614146979</v>
      </c>
      <c r="X1338">
        <v>273.00705966575532</v>
      </c>
      <c r="Y1338">
        <v>274.10850071834909</v>
      </c>
      <c r="Z1338">
        <v>264.5167663893294</v>
      </c>
      <c r="AA1338">
        <v>278.56977151794399</v>
      </c>
      <c r="AB1338">
        <v>51.089134038943477</v>
      </c>
      <c r="AC1338">
        <v>50.47725769639716</v>
      </c>
      <c r="AD1338">
        <v>42.988047593780998</v>
      </c>
      <c r="AE1338">
        <v>60.541209859404312</v>
      </c>
      <c r="AF1338">
        <v>63.038482997300022</v>
      </c>
      <c r="AG1338">
        <v>62.744276653618471</v>
      </c>
      <c r="AH1338">
        <v>61.771735546459382</v>
      </c>
      <c r="AI1338">
        <v>65.1035622255894</v>
      </c>
      <c r="AJ1338">
        <v>0.54655745303465653</v>
      </c>
      <c r="AK1338">
        <v>0.54655747092573681</v>
      </c>
      <c r="AL1338">
        <v>0.54655335045122755</v>
      </c>
      <c r="AM1338">
        <v>0.54656153192037227</v>
      </c>
      <c r="AN1338">
        <v>0.65980348738544881</v>
      </c>
      <c r="AO1338">
        <v>0.65980348738544892</v>
      </c>
      <c r="AP1338">
        <v>0.65980348738544892</v>
      </c>
      <c r="AQ1338">
        <v>0.65980348738544892</v>
      </c>
      <c r="AR1338">
        <v>13.36410783752239</v>
      </c>
      <c r="AS1338">
        <v>13.364107837522379</v>
      </c>
      <c r="AT1338">
        <v>13.364107837522379</v>
      </c>
      <c r="AU1338">
        <v>13.364107837522379</v>
      </c>
      <c r="AV1338" t="str">
        <f>VLOOKUP(Sheet1[[#This Row],[NPDES ID2]],Combined_Sheet__Major_Only___2[[NPDES ID2]:[ECHO BFR]],3,FALSE)</f>
        <v>SD</v>
      </c>
      <c r="AW1338" t="s">
        <v>12187</v>
      </c>
      <c r="AX1338" t="str">
        <f>VLOOKUP(Sheet1[[#This Row],[NPDES ID2]],Combined_Sheet__Major_Only___2[[NPDES ID2]:[ECHO BFR]],27,FALSE)</f>
        <v>-</v>
      </c>
      <c r="AY1338" t="str">
        <f>VLOOKUP(Sheet1[[#This Row],[NPDES ID2]],Combined_Sheet__Major_Only___2[[NPDES ID2]:[ECHO BFR]],28,FALSE)</f>
        <v>-</v>
      </c>
      <c r="AZ1338" t="str">
        <f>VLOOKUP(Sheet1[[#This Row],[NPDES ID2]],Combined_Sheet__Major_Only___2[[NPDES ID2]:[ECHO BFR]],29,FALSE)</f>
        <v>thickening</v>
      </c>
      <c r="BA1338">
        <f>VLOOKUP(Sheet1[[#This Row],[NPDES ID2]],Combined_Sheet__Major_Only___2[[NPDES ID2]:[ECHO BFR]],17,FALSE)</f>
        <v>44.244360999999998</v>
      </c>
      <c r="BB1338">
        <f>VLOOKUP(Sheet1[[#This Row],[NPDES ID2]],Combined_Sheet__Major_Only___2[[NPDES ID2]:[ECHO BFR]],18,FALSE)</f>
        <v>-96.806360999999995</v>
      </c>
      <c r="BC1338" t="str">
        <f>IF(ISNUMBER(SEARCH("aerobic",$AW1338)),"aerobic","")</f>
        <v/>
      </c>
      <c r="BD1338" t="str">
        <f>IF(ISNUMBER(SEARCH("anaer",$AW1338)),"anaer","")</f>
        <v>anaer</v>
      </c>
      <c r="BE1338" t="str">
        <f>IF(ISNUMBER(SEARCH("thickening",$AZ1338)),"thickening","")</f>
        <v>thickening</v>
      </c>
      <c r="BF1338" s="2" t="str">
        <f>IF(ISNUMBER(SEARCH("airDry",$AW1338)),"airDry","")</f>
        <v>airDry</v>
      </c>
      <c r="BG1338" s="2" t="str">
        <f>IF(ISNUMBER(SEARCH("heatDry",$AY1338)),"heatDry","")</f>
        <v/>
      </c>
      <c r="BH1338" s="2" t="str">
        <f>IF(AND(ISNUMBER(SEARCH("aerobic",$AW1338)),ISNUMBER(SEARCH("anaer",$AW1338))),"Combined Aer and Anaer.","")</f>
        <v/>
      </c>
    </row>
    <row r="1339" spans="1:60" x14ac:dyDescent="0.25">
      <c r="A1339" s="4">
        <v>1050</v>
      </c>
      <c r="B1339" t="s">
        <v>5070</v>
      </c>
      <c r="C1339">
        <v>398.14</v>
      </c>
      <c r="D1339">
        <v>419.02322317242738</v>
      </c>
      <c r="E1339">
        <v>424.30583159207958</v>
      </c>
      <c r="F1339">
        <v>321.3304740329894</v>
      </c>
      <c r="G1339">
        <v>515.86461341236361</v>
      </c>
      <c r="H1339">
        <v>-119.6358996881798</v>
      </c>
      <c r="I1339">
        <v>-121.9624383363164</v>
      </c>
      <c r="J1339">
        <v>-137.75453203795129</v>
      </c>
      <c r="K1339">
        <v>-96.255425896555394</v>
      </c>
      <c r="L1339">
        <v>254.4234095880162</v>
      </c>
      <c r="M1339">
        <v>253.2157560355505</v>
      </c>
      <c r="N1339">
        <v>249.21804866630779</v>
      </c>
      <c r="O1339">
        <v>262.90700703805749</v>
      </c>
      <c r="P1339">
        <v>9.33073581392485</v>
      </c>
      <c r="Q1339">
        <v>9.4206928084321504</v>
      </c>
      <c r="R1339">
        <v>7.7709936952311622</v>
      </c>
      <c r="S1339">
        <v>10.64228822069623</v>
      </c>
      <c r="T1339">
        <v>3943.654532370686</v>
      </c>
      <c r="U1339">
        <v>3943.6502930317201</v>
      </c>
      <c r="V1339">
        <v>3939.8535524527629</v>
      </c>
      <c r="W1339">
        <v>3947.48178367642</v>
      </c>
      <c r="X1339">
        <v>277.793599518446</v>
      </c>
      <c r="Y1339">
        <v>278.93709328732228</v>
      </c>
      <c r="Z1339">
        <v>268.99866096787758</v>
      </c>
      <c r="AA1339">
        <v>283.54937153831179</v>
      </c>
      <c r="AB1339">
        <v>49.414907588213971</v>
      </c>
      <c r="AC1339">
        <v>48.872136489316532</v>
      </c>
      <c r="AD1339">
        <v>41.924610059507188</v>
      </c>
      <c r="AE1339">
        <v>58.048033333494288</v>
      </c>
      <c r="AF1339">
        <v>62.625597986880109</v>
      </c>
      <c r="AG1339">
        <v>62.328087953325557</v>
      </c>
      <c r="AH1339">
        <v>61.344831253226403</v>
      </c>
      <c r="AI1339">
        <v>64.713621700353727</v>
      </c>
      <c r="AJ1339">
        <v>0.54151459956587134</v>
      </c>
      <c r="AK1339">
        <v>0.54151462154413044</v>
      </c>
      <c r="AL1339">
        <v>0.54150955888173502</v>
      </c>
      <c r="AM1339">
        <v>0.54151961114391411</v>
      </c>
      <c r="AN1339">
        <v>0.66168406701905869</v>
      </c>
      <c r="AO1339">
        <v>0.6616840670190588</v>
      </c>
      <c r="AP1339">
        <v>0.6616840670190588</v>
      </c>
      <c r="AQ1339">
        <v>0.6616840670190588</v>
      </c>
      <c r="AR1339">
        <v>13.666256515051179</v>
      </c>
      <c r="AS1339">
        <v>13.666256515051179</v>
      </c>
      <c r="AT1339">
        <v>13.666256515051179</v>
      </c>
      <c r="AU1339">
        <v>13.666256515051179</v>
      </c>
      <c r="AV1339" t="str">
        <f>VLOOKUP(Sheet1[[#This Row],[NPDES ID2]],Combined_Sheet__Major_Only___2[[NPDES ID2]:[ECHO BFR]],3,FALSE)</f>
        <v>SC</v>
      </c>
      <c r="AW1339" t="s">
        <v>12187</v>
      </c>
      <c r="AX1339" t="str">
        <f>VLOOKUP(Sheet1[[#This Row],[NPDES ID2]],Combined_Sheet__Major_Only___2[[NPDES ID2]:[ECHO BFR]],27,FALSE)</f>
        <v>methaneBioCaptureRecover</v>
      </c>
      <c r="AY1339" t="str">
        <f>VLOOKUP(Sheet1[[#This Row],[NPDES ID2]],Combined_Sheet__Major_Only___2[[NPDES ID2]:[ECHO BFR]],28,FALSE)</f>
        <v>-</v>
      </c>
      <c r="AZ1339" t="str">
        <f>VLOOKUP(Sheet1[[#This Row],[NPDES ID2]],Combined_Sheet__Major_Only___2[[NPDES ID2]:[ECHO BFR]],29,FALSE)</f>
        <v>thickening, preliminaryOps</v>
      </c>
      <c r="BA1339">
        <f>VLOOKUP(Sheet1[[#This Row],[NPDES ID2]],Combined_Sheet__Major_Only___2[[NPDES ID2]:[ECHO BFR]],17,FALSE)</f>
        <v>34.472499999999997</v>
      </c>
      <c r="BB1339">
        <f>VLOOKUP(Sheet1[[#This Row],[NPDES ID2]],Combined_Sheet__Major_Only___2[[NPDES ID2]:[ECHO BFR]],18,FALSE)</f>
        <v>-82.723611000000005</v>
      </c>
      <c r="BC1339" t="str">
        <f>IF(ISNUMBER(SEARCH("aerobic",$AW1339)),"aerobic","")</f>
        <v/>
      </c>
      <c r="BD1339" t="str">
        <f>IF(ISNUMBER(SEARCH("anaer",$AW1339)),"anaer","")</f>
        <v>anaer</v>
      </c>
      <c r="BE1339" t="str">
        <f>IF(ISNUMBER(SEARCH("thickening",$AZ1339)),"thickening","")</f>
        <v>thickening</v>
      </c>
      <c r="BF1339" s="2" t="str">
        <f>IF(ISNUMBER(SEARCH("airDry",$AW1339)),"airDry","")</f>
        <v>airDry</v>
      </c>
      <c r="BG1339" s="2" t="str">
        <f>IF(ISNUMBER(SEARCH("heatDry",$AY1339)),"heatDry","")</f>
        <v/>
      </c>
      <c r="BH1339" s="2" t="str">
        <f>IF(AND(ISNUMBER(SEARCH("aerobic",$AW1339)),ISNUMBER(SEARCH("anaer",$AW1339))),"Combined Aer and Anaer.","")</f>
        <v/>
      </c>
    </row>
    <row r="1340" spans="1:60" x14ac:dyDescent="0.25">
      <c r="A1340" s="4">
        <v>254</v>
      </c>
      <c r="B1340" t="s">
        <v>1316</v>
      </c>
      <c r="C1340">
        <v>1921</v>
      </c>
      <c r="D1340">
        <v>505.98296347616122</v>
      </c>
      <c r="E1340">
        <v>507.79169226516422</v>
      </c>
      <c r="F1340">
        <v>431.20036461461768</v>
      </c>
      <c r="G1340">
        <v>586.3162688183769</v>
      </c>
      <c r="H1340">
        <v>-114.8981490555916</v>
      </c>
      <c r="I1340">
        <v>-117.4046179735862</v>
      </c>
      <c r="J1340">
        <v>-133.08395586873459</v>
      </c>
      <c r="K1340">
        <v>-91.486263689127753</v>
      </c>
      <c r="L1340">
        <v>1272.0095616723161</v>
      </c>
      <c r="M1340">
        <v>1266.540812678149</v>
      </c>
      <c r="N1340">
        <v>1248.403586310885</v>
      </c>
      <c r="O1340">
        <v>1310.4706175716531</v>
      </c>
      <c r="P1340">
        <v>44.924396976239287</v>
      </c>
      <c r="Q1340">
        <v>45.498399128808273</v>
      </c>
      <c r="R1340">
        <v>37.176098927204293</v>
      </c>
      <c r="S1340">
        <v>51.282502443147948</v>
      </c>
      <c r="T1340">
        <v>3943.86366839934</v>
      </c>
      <c r="U1340">
        <v>3943.8594289070438</v>
      </c>
      <c r="V1340">
        <v>3940.0625510075288</v>
      </c>
      <c r="W1340">
        <v>3947.6910581291431</v>
      </c>
      <c r="X1340">
        <v>268.08966154778142</v>
      </c>
      <c r="Y1340">
        <v>269.08467035528179</v>
      </c>
      <c r="Z1340">
        <v>260.4001524404955</v>
      </c>
      <c r="AA1340">
        <v>273.14812189501413</v>
      </c>
      <c r="AB1340">
        <v>52.260723773417503</v>
      </c>
      <c r="AC1340">
        <v>51.620207896733653</v>
      </c>
      <c r="AD1340">
        <v>43.693932737267772</v>
      </c>
      <c r="AE1340">
        <v>62.465602978310159</v>
      </c>
      <c r="AF1340">
        <v>64.895037608922735</v>
      </c>
      <c r="AG1340">
        <v>64.614761730876211</v>
      </c>
      <c r="AH1340">
        <v>63.693360223446973</v>
      </c>
      <c r="AI1340">
        <v>66.856269349857286</v>
      </c>
      <c r="AJ1340">
        <v>0.56924117098512506</v>
      </c>
      <c r="AK1340">
        <v>0.5692412842365856</v>
      </c>
      <c r="AL1340">
        <v>0.56921510537673869</v>
      </c>
      <c r="AM1340">
        <v>0.56926708716920027</v>
      </c>
      <c r="AN1340">
        <v>0.66169330218966649</v>
      </c>
      <c r="AO1340">
        <v>0.66169330218966671</v>
      </c>
      <c r="AP1340">
        <v>0.66169330218966671</v>
      </c>
      <c r="AQ1340">
        <v>0.66169330218966671</v>
      </c>
      <c r="AR1340">
        <v>13.44736118593142</v>
      </c>
      <c r="AS1340">
        <v>13.44736118593142</v>
      </c>
      <c r="AT1340">
        <v>13.44736118593142</v>
      </c>
      <c r="AU1340">
        <v>13.44736118593142</v>
      </c>
      <c r="AV1340" t="str">
        <f>VLOOKUP(Sheet1[[#This Row],[NPDES ID2]],Combined_Sheet__Major_Only___2[[NPDES ID2]:[ECHO BFR]],3,FALSE)</f>
        <v>CA</v>
      </c>
      <c r="AW1340" t="s">
        <v>12187</v>
      </c>
      <c r="AX1340" t="str">
        <f>VLOOKUP(Sheet1[[#This Row],[NPDES ID2]],Combined_Sheet__Major_Only___2[[NPDES ID2]:[ECHO BFR]],27,FALSE)</f>
        <v>methaneBioCaptureRecover</v>
      </c>
      <c r="AY1340" t="str">
        <f>VLOOKUP(Sheet1[[#This Row],[NPDES ID2]],Combined_Sheet__Major_Only___2[[NPDES ID2]:[ECHO BFR]],28,FALSE)</f>
        <v>-</v>
      </c>
      <c r="AZ1340" t="str">
        <f>VLOOKUP(Sheet1[[#This Row],[NPDES ID2]],Combined_Sheet__Major_Only___2[[NPDES ID2]:[ECHO BFR]],29,FALSE)</f>
        <v>thickening, preliminaryOps</v>
      </c>
      <c r="BA1340">
        <f>VLOOKUP(Sheet1[[#This Row],[NPDES ID2]],Combined_Sheet__Major_Only___2[[NPDES ID2]:[ECHO BFR]],17,FALSE)</f>
        <v>33.960713217641803</v>
      </c>
      <c r="BB1340">
        <f>VLOOKUP(Sheet1[[#This Row],[NPDES ID2]],Combined_Sheet__Major_Only___2[[NPDES ID2]:[ECHO BFR]],18,FALSE)</f>
        <v>-118.02566059845699</v>
      </c>
      <c r="BC1340" t="str">
        <f>IF(ISNUMBER(SEARCH("aerobic",$AW1340)),"aerobic","")</f>
        <v/>
      </c>
      <c r="BD1340" t="str">
        <f>IF(ISNUMBER(SEARCH("anaer",$AW1340)),"anaer","")</f>
        <v>anaer</v>
      </c>
      <c r="BE1340" t="str">
        <f>IF(ISNUMBER(SEARCH("thickening",$AZ1340)),"thickening","")</f>
        <v>thickening</v>
      </c>
      <c r="BF1340" s="2" t="str">
        <f>IF(ISNUMBER(SEARCH("airDry",$AW1340)),"airDry","")</f>
        <v>airDry</v>
      </c>
      <c r="BG1340" s="2" t="str">
        <f>IF(ISNUMBER(SEARCH("heatDry",$AY1340)),"heatDry","")</f>
        <v/>
      </c>
      <c r="BH1340" s="2" t="str">
        <f>IF(AND(ISNUMBER(SEARCH("aerobic",$AW1340)),ISNUMBER(SEARCH("anaer",$AW1340))),"Combined Aer and Anaer.","")</f>
        <v/>
      </c>
    </row>
    <row r="1341" spans="1:60" x14ac:dyDescent="0.25">
      <c r="A1341" s="4">
        <v>1793</v>
      </c>
      <c r="B1341" t="s">
        <v>8379</v>
      </c>
      <c r="C1341">
        <v>0.8</v>
      </c>
      <c r="D1341">
        <v>120663.3704476719</v>
      </c>
      <c r="E1341">
        <v>120081.5349738752</v>
      </c>
      <c r="F1341">
        <v>82181.627962365674</v>
      </c>
      <c r="G1341">
        <v>160307.16580576179</v>
      </c>
      <c r="H1341">
        <v>-114.8026846620253</v>
      </c>
      <c r="I1341">
        <v>-117.20308111262339</v>
      </c>
      <c r="J1341">
        <v>-132.9422629567768</v>
      </c>
      <c r="K1341">
        <v>-91.114003256692257</v>
      </c>
      <c r="L1341">
        <v>0.53141585499565924</v>
      </c>
      <c r="M1341">
        <v>0.52914860901811145</v>
      </c>
      <c r="N1341">
        <v>0.52164662917001126</v>
      </c>
      <c r="O1341">
        <v>0.54733867164661953</v>
      </c>
      <c r="P1341">
        <v>1.870617710027506E-2</v>
      </c>
      <c r="Q1341">
        <v>1.8945066034897349E-2</v>
      </c>
      <c r="R1341">
        <v>1.546445325373416E-2</v>
      </c>
      <c r="S1341">
        <v>2.1368355462231241E-2</v>
      </c>
      <c r="T1341">
        <v>3947.430393126956</v>
      </c>
      <c r="U1341">
        <v>3947.4261510197098</v>
      </c>
      <c r="V1341">
        <v>3943.6269311773308</v>
      </c>
      <c r="W1341">
        <v>3951.26014361955</v>
      </c>
      <c r="X1341">
        <v>267.47871325703028</v>
      </c>
      <c r="Y1341">
        <v>268.46452151368891</v>
      </c>
      <c r="Z1341">
        <v>259.87697913327833</v>
      </c>
      <c r="AA1341">
        <v>272.48217164446407</v>
      </c>
      <c r="AB1341">
        <v>42.744474487351653</v>
      </c>
      <c r="AC1341">
        <v>42.397682379310261</v>
      </c>
      <c r="AD1341">
        <v>36.898137685652202</v>
      </c>
      <c r="AE1341">
        <v>49.471354552401003</v>
      </c>
      <c r="AF1341">
        <v>65.098443429122852</v>
      </c>
      <c r="AG1341">
        <v>64.820705338507196</v>
      </c>
      <c r="AH1341">
        <v>63.901714185984993</v>
      </c>
      <c r="AI1341">
        <v>67.048988161387683</v>
      </c>
      <c r="AJ1341">
        <v>0.57172723688068883</v>
      </c>
      <c r="AK1341">
        <v>0.57172723692125105</v>
      </c>
      <c r="AL1341">
        <v>0.57172722758609806</v>
      </c>
      <c r="AM1341">
        <v>0.57172724612151193</v>
      </c>
      <c r="AN1341">
        <v>0.66185072645171583</v>
      </c>
      <c r="AO1341">
        <v>0.66185072645171583</v>
      </c>
      <c r="AP1341">
        <v>0.66185072645171583</v>
      </c>
      <c r="AQ1341">
        <v>0.66185072645171583</v>
      </c>
      <c r="AR1341">
        <v>15.13483174690402</v>
      </c>
      <c r="AS1341">
        <v>15.13483174690402</v>
      </c>
      <c r="AT1341">
        <v>15.13483174690402</v>
      </c>
      <c r="AU1341">
        <v>15.13483174690402</v>
      </c>
      <c r="AV1341" t="str">
        <f>VLOOKUP(Sheet1[[#This Row],[NPDES ID2]],Combined_Sheet__Major_Only___2[[NPDES ID2]:[ECHO BFR]],3,FALSE)</f>
        <v>TX</v>
      </c>
      <c r="AW1341" t="s">
        <v>12187</v>
      </c>
      <c r="AX1341" t="str">
        <f>VLOOKUP(Sheet1[[#This Row],[NPDES ID2]],Combined_Sheet__Major_Only___2[[NPDES ID2]:[ECHO BFR]],27,FALSE)</f>
        <v>-</v>
      </c>
      <c r="AY1341" t="str">
        <f>VLOOKUP(Sheet1[[#This Row],[NPDES ID2]],Combined_Sheet__Major_Only___2[[NPDES ID2]:[ECHO BFR]],28,FALSE)</f>
        <v>-</v>
      </c>
      <c r="AZ1341" t="str">
        <f>VLOOKUP(Sheet1[[#This Row],[NPDES ID2]],Combined_Sheet__Major_Only___2[[NPDES ID2]:[ECHO BFR]],29,FALSE)</f>
        <v>thickening</v>
      </c>
      <c r="BA1341">
        <f>VLOOKUP(Sheet1[[#This Row],[NPDES ID2]],Combined_Sheet__Major_Only___2[[NPDES ID2]:[ECHO BFR]],17,FALSE)</f>
        <v>32.864556</v>
      </c>
      <c r="BB1341">
        <f>VLOOKUP(Sheet1[[#This Row],[NPDES ID2]],Combined_Sheet__Major_Only___2[[NPDES ID2]:[ECHO BFR]],18,FALSE)</f>
        <v>-95.766889000000006</v>
      </c>
      <c r="BC1341" t="str">
        <f>IF(ISNUMBER(SEARCH("aerobic",$AW1341)),"aerobic","")</f>
        <v/>
      </c>
      <c r="BD1341" t="str">
        <f>IF(ISNUMBER(SEARCH("anaer",$AW1341)),"anaer","")</f>
        <v>anaer</v>
      </c>
      <c r="BE1341" t="str">
        <f>IF(ISNUMBER(SEARCH("thickening",$AZ1341)),"thickening","")</f>
        <v>thickening</v>
      </c>
      <c r="BF1341" s="3" t="str">
        <f>IF(ISNUMBER(SEARCH("airDry",$AW1341)),"airDry","")</f>
        <v>airDry</v>
      </c>
      <c r="BG1341" s="3" t="str">
        <f>IF(ISNUMBER(SEARCH("heatDry",$AY1341)),"heatDry","")</f>
        <v/>
      </c>
      <c r="BH1341" s="3" t="str">
        <f>IF(AND(ISNUMBER(SEARCH("aerobic",$AW1341)),ISNUMBER(SEARCH("anaer",$AW1341))),"Combined Aer and Anaer.","")</f>
        <v/>
      </c>
    </row>
    <row r="1342" spans="1:60" x14ac:dyDescent="0.25">
      <c r="A1342" s="4">
        <v>1346</v>
      </c>
      <c r="B1342" t="s">
        <v>6396</v>
      </c>
      <c r="C1342">
        <v>163.30000000000001</v>
      </c>
      <c r="D1342">
        <v>724.35219663742873</v>
      </c>
      <c r="E1342">
        <v>722.91588752373445</v>
      </c>
      <c r="F1342">
        <v>523.30246440460246</v>
      </c>
      <c r="G1342">
        <v>943.85158360583694</v>
      </c>
      <c r="H1342">
        <v>-117.9494494644693</v>
      </c>
      <c r="I1342">
        <v>-120.239733944018</v>
      </c>
      <c r="J1342">
        <v>-135.87161524047181</v>
      </c>
      <c r="K1342">
        <v>-94.445675733610926</v>
      </c>
      <c r="L1342">
        <v>105.77087057462479</v>
      </c>
      <c r="M1342">
        <v>105.28668825442929</v>
      </c>
      <c r="N1342">
        <v>103.68432560026019</v>
      </c>
      <c r="O1342">
        <v>109.1716274377228</v>
      </c>
      <c r="P1342">
        <v>3.8241180076638099</v>
      </c>
      <c r="Q1342">
        <v>3.8667728222026989</v>
      </c>
      <c r="R1342">
        <v>3.1790322861854259</v>
      </c>
      <c r="S1342">
        <v>4.3584919140627632</v>
      </c>
      <c r="T1342">
        <v>3967.901332094295</v>
      </c>
      <c r="U1342">
        <v>3967.8970749787409</v>
      </c>
      <c r="V1342">
        <v>3964.0844137375711</v>
      </c>
      <c r="W1342">
        <v>3971.7446320011832</v>
      </c>
      <c r="X1342">
        <v>275.75052818626119</v>
      </c>
      <c r="Y1342">
        <v>276.84120551753142</v>
      </c>
      <c r="Z1342">
        <v>267.33434462939613</v>
      </c>
      <c r="AA1342">
        <v>281.26764529835492</v>
      </c>
      <c r="AB1342">
        <v>45.684918092047127</v>
      </c>
      <c r="AC1342">
        <v>45.261650914996352</v>
      </c>
      <c r="AD1342">
        <v>39.205629694298111</v>
      </c>
      <c r="AE1342">
        <v>53.104670669336777</v>
      </c>
      <c r="AF1342">
        <v>63.475730759876321</v>
      </c>
      <c r="AG1342">
        <v>63.185064270476403</v>
      </c>
      <c r="AH1342">
        <v>62.223743923621903</v>
      </c>
      <c r="AI1342">
        <v>65.516536214294746</v>
      </c>
      <c r="AJ1342">
        <v>0.5518986130557163</v>
      </c>
      <c r="AK1342">
        <v>0.55189862161661485</v>
      </c>
      <c r="AL1342">
        <v>0.55189665071185523</v>
      </c>
      <c r="AM1342">
        <v>0.55190056405566734</v>
      </c>
      <c r="AN1342">
        <v>0.66275142479608873</v>
      </c>
      <c r="AO1342">
        <v>0.66275142479608873</v>
      </c>
      <c r="AP1342">
        <v>0.66275142479608873</v>
      </c>
      <c r="AQ1342">
        <v>0.66275142479608873</v>
      </c>
      <c r="AR1342">
        <v>14.441485752238179</v>
      </c>
      <c r="AS1342">
        <v>14.441485752238179</v>
      </c>
      <c r="AT1342">
        <v>14.441485752238179</v>
      </c>
      <c r="AU1342">
        <v>14.441485752238179</v>
      </c>
      <c r="AV1342" t="str">
        <f>VLOOKUP(Sheet1[[#This Row],[NPDES ID2]],Combined_Sheet__Major_Only___2[[NPDES ID2]:[ECHO BFR]],3,FALSE)</f>
        <v>WA</v>
      </c>
      <c r="AW1342" t="s">
        <v>12187</v>
      </c>
      <c r="AX1342" t="str">
        <f>VLOOKUP(Sheet1[[#This Row],[NPDES ID2]],Combined_Sheet__Major_Only___2[[NPDES ID2]:[ECHO BFR]],27,FALSE)</f>
        <v>tempSludgeStore</v>
      </c>
      <c r="AY1342" t="str">
        <f>VLOOKUP(Sheet1[[#This Row],[NPDES ID2]],Combined_Sheet__Major_Only___2[[NPDES ID2]:[ECHO BFR]],28,FALSE)</f>
        <v>-</v>
      </c>
      <c r="AZ1342" t="str">
        <f>VLOOKUP(Sheet1[[#This Row],[NPDES ID2]],Combined_Sheet__Major_Only___2[[NPDES ID2]:[ECHO BFR]],29,FALSE)</f>
        <v>thickening</v>
      </c>
      <c r="BA1342">
        <f>VLOOKUP(Sheet1[[#This Row],[NPDES ID2]],Combined_Sheet__Major_Only___2[[NPDES ID2]:[ECHO BFR]],17,FALSE)</f>
        <v>46.213994999999997</v>
      </c>
      <c r="BB1342">
        <f>VLOOKUP(Sheet1[[#This Row],[NPDES ID2]],Combined_Sheet__Major_Only___2[[NPDES ID2]:[ECHO BFR]],18,FALSE)</f>
        <v>-119.76342200000001</v>
      </c>
      <c r="BC1342" t="str">
        <f>IF(ISNUMBER(SEARCH("aerobic",$AW1342)),"aerobic","")</f>
        <v/>
      </c>
      <c r="BD1342" t="str">
        <f>IF(ISNUMBER(SEARCH("anaer",$AW1342)),"anaer","")</f>
        <v>anaer</v>
      </c>
      <c r="BE1342" t="str">
        <f>IF(ISNUMBER(SEARCH("thickening",$AZ1342)),"thickening","")</f>
        <v>thickening</v>
      </c>
      <c r="BF1342" s="2" t="str">
        <f>IF(ISNUMBER(SEARCH("airDry",$AW1342)),"airDry","")</f>
        <v>airDry</v>
      </c>
      <c r="BG1342" s="2" t="str">
        <f>IF(ISNUMBER(SEARCH("heatDry",$AY1342)),"heatDry","")</f>
        <v/>
      </c>
      <c r="BH1342" s="2" t="str">
        <f>IF(AND(ISNUMBER(SEARCH("aerobic",$AW1342)),ISNUMBER(SEARCH("anaer",$AW1342))),"Combined Aer and Anaer.","")</f>
        <v/>
      </c>
    </row>
    <row r="1343" spans="1:60" x14ac:dyDescent="0.25">
      <c r="A1343" s="4">
        <v>992</v>
      </c>
      <c r="B1343" t="s">
        <v>4806</v>
      </c>
      <c r="C1343">
        <v>498.34</v>
      </c>
      <c r="D1343">
        <v>361.02483458683281</v>
      </c>
      <c r="E1343">
        <v>364.31005082069811</v>
      </c>
      <c r="F1343">
        <v>281.23255812004169</v>
      </c>
      <c r="G1343">
        <v>438.36721911949712</v>
      </c>
      <c r="H1343">
        <v>-110.5540091468208</v>
      </c>
      <c r="I1343">
        <v>-113.0736378010823</v>
      </c>
      <c r="J1343">
        <v>-129.12215554461031</v>
      </c>
      <c r="K1343">
        <v>-86.701218071010913</v>
      </c>
      <c r="L1343">
        <v>342.59013728191582</v>
      </c>
      <c r="M1343">
        <v>341.26988130458261</v>
      </c>
      <c r="N1343">
        <v>336.8990059375231</v>
      </c>
      <c r="O1343">
        <v>351.86529137068823</v>
      </c>
      <c r="P1343">
        <v>11.627562705186691</v>
      </c>
      <c r="Q1343">
        <v>11.79058796994569</v>
      </c>
      <c r="R1343">
        <v>9.5083757545204239</v>
      </c>
      <c r="S1343">
        <v>13.391813471216951</v>
      </c>
      <c r="T1343">
        <v>3971.5586798137319</v>
      </c>
      <c r="U1343">
        <v>3971.5544200167892</v>
      </c>
      <c r="V1343">
        <v>3967.7393573289</v>
      </c>
      <c r="W1343">
        <v>3975.404400465442</v>
      </c>
      <c r="X1343">
        <v>260.02288877415282</v>
      </c>
      <c r="Y1343">
        <v>260.90195822632882</v>
      </c>
      <c r="Z1343">
        <v>253.3556608341801</v>
      </c>
      <c r="AA1343">
        <v>264.42965062424997</v>
      </c>
      <c r="AB1343">
        <v>42.746462213425588</v>
      </c>
      <c r="AC1343">
        <v>42.395455113132932</v>
      </c>
      <c r="AD1343">
        <v>36.761776280506837</v>
      </c>
      <c r="AE1343">
        <v>49.705712265367069</v>
      </c>
      <c r="AF1343">
        <v>67.37208782166492</v>
      </c>
      <c r="AG1343">
        <v>67.112168231511674</v>
      </c>
      <c r="AH1343">
        <v>66.253490391557861</v>
      </c>
      <c r="AI1343">
        <v>69.19587914163418</v>
      </c>
      <c r="AJ1343">
        <v>0.59952636183387142</v>
      </c>
      <c r="AK1343">
        <v>0.59952638759836852</v>
      </c>
      <c r="AL1343">
        <v>0.59952045246930752</v>
      </c>
      <c r="AM1343">
        <v>0.59953223708007197</v>
      </c>
      <c r="AN1343">
        <v>0.66291183902736894</v>
      </c>
      <c r="AO1343">
        <v>0.66291183902736872</v>
      </c>
      <c r="AP1343">
        <v>0.66291183902736872</v>
      </c>
      <c r="AQ1343">
        <v>0.66291183902736872</v>
      </c>
      <c r="AR1343">
        <v>15.39938253608454</v>
      </c>
      <c r="AS1343">
        <v>15.39938253608454</v>
      </c>
      <c r="AT1343">
        <v>15.39938253608454</v>
      </c>
      <c r="AU1343">
        <v>15.39938253608454</v>
      </c>
      <c r="AV1343" t="str">
        <f>VLOOKUP(Sheet1[[#This Row],[NPDES ID2]],Combined_Sheet__Major_Only___2[[NPDES ID2]:[ECHO BFR]],3,FALSE)</f>
        <v>SC</v>
      </c>
      <c r="AW1343" t="s">
        <v>12187</v>
      </c>
      <c r="AX1343" t="str">
        <f>VLOOKUP(Sheet1[[#This Row],[NPDES ID2]],Combined_Sheet__Major_Only___2[[NPDES ID2]:[ECHO BFR]],27,FALSE)</f>
        <v>methaneBioCaptureRecover</v>
      </c>
      <c r="AY1343" t="str">
        <f>VLOOKUP(Sheet1[[#This Row],[NPDES ID2]],Combined_Sheet__Major_Only___2[[NPDES ID2]:[ECHO BFR]],28,FALSE)</f>
        <v>-</v>
      </c>
      <c r="AZ1343" t="str">
        <f>VLOOKUP(Sheet1[[#This Row],[NPDES ID2]],Combined_Sheet__Major_Only___2[[NPDES ID2]:[ECHO BFR]],29,FALSE)</f>
        <v>thickening, preliminaryOps</v>
      </c>
      <c r="BA1343">
        <f>VLOOKUP(Sheet1[[#This Row],[NPDES ID2]],Combined_Sheet__Major_Only___2[[NPDES ID2]:[ECHO BFR]],17,FALSE)</f>
        <v>34.491943999999997</v>
      </c>
      <c r="BB1343">
        <f>VLOOKUP(Sheet1[[#This Row],[NPDES ID2]],Combined_Sheet__Major_Only___2[[NPDES ID2]:[ECHO BFR]],18,FALSE)</f>
        <v>-82.625277999999994</v>
      </c>
      <c r="BC1343" t="str">
        <f>IF(ISNUMBER(SEARCH("aerobic",$AW1343)),"aerobic","")</f>
        <v/>
      </c>
      <c r="BD1343" t="str">
        <f>IF(ISNUMBER(SEARCH("anaer",$AW1343)),"anaer","")</f>
        <v>anaer</v>
      </c>
      <c r="BE1343" t="str">
        <f>IF(ISNUMBER(SEARCH("thickening",$AZ1343)),"thickening","")</f>
        <v>thickening</v>
      </c>
      <c r="BF1343" s="2" t="str">
        <f>IF(ISNUMBER(SEARCH("airDry",$AW1343)),"airDry","")</f>
        <v>airDry</v>
      </c>
      <c r="BG1343" s="2" t="str">
        <f>IF(ISNUMBER(SEARCH("heatDry",$AY1343)),"heatDry","")</f>
        <v/>
      </c>
      <c r="BH1343" s="2" t="str">
        <f>IF(AND(ISNUMBER(SEARCH("aerobic",$AW1343)),ISNUMBER(SEARCH("anaer",$AW1343))),"Combined Aer and Anaer.","")</f>
        <v/>
      </c>
    </row>
    <row r="1344" spans="1:60" x14ac:dyDescent="0.25">
      <c r="A1344" s="4">
        <v>294</v>
      </c>
      <c r="B1344" t="s">
        <v>1503</v>
      </c>
      <c r="C1344">
        <v>1364.4</v>
      </c>
      <c r="D1344">
        <v>437.8745079441357</v>
      </c>
      <c r="E1344">
        <v>438.66705335849508</v>
      </c>
      <c r="F1344">
        <v>372.97881331441391</v>
      </c>
      <c r="G1344">
        <v>512.5786420813605</v>
      </c>
      <c r="H1344">
        <v>-120.58875183771779</v>
      </c>
      <c r="I1344">
        <v>-122.98084784226261</v>
      </c>
      <c r="J1344">
        <v>-138.80040654295951</v>
      </c>
      <c r="K1344">
        <v>-97.390073883716184</v>
      </c>
      <c r="L1344">
        <v>864.51862516093581</v>
      </c>
      <c r="M1344">
        <v>860.32418001236283</v>
      </c>
      <c r="N1344">
        <v>846.42553648331921</v>
      </c>
      <c r="O1344">
        <v>894.00174572570052</v>
      </c>
      <c r="P1344">
        <v>31.990417794182282</v>
      </c>
      <c r="Q1344">
        <v>32.268630349380622</v>
      </c>
      <c r="R1344">
        <v>26.67356242501231</v>
      </c>
      <c r="S1344">
        <v>36.504181842189503</v>
      </c>
      <c r="T1344">
        <v>3976.4368558057872</v>
      </c>
      <c r="U1344">
        <v>3976.4325924323989</v>
      </c>
      <c r="V1344">
        <v>3972.6143266911972</v>
      </c>
      <c r="W1344">
        <v>3980.2858052506458</v>
      </c>
      <c r="X1344">
        <v>282.49588174749158</v>
      </c>
      <c r="Y1344">
        <v>283.68791014713548</v>
      </c>
      <c r="Z1344">
        <v>273.3464260774071</v>
      </c>
      <c r="AA1344">
        <v>288.47606394990908</v>
      </c>
      <c r="AB1344">
        <v>46.763095288289193</v>
      </c>
      <c r="AC1344">
        <v>46.30854288886983</v>
      </c>
      <c r="AD1344">
        <v>40.117615669361498</v>
      </c>
      <c r="AE1344">
        <v>54.300178747207831</v>
      </c>
      <c r="AF1344">
        <v>62.097437827286903</v>
      </c>
      <c r="AG1344">
        <v>61.795342435473877</v>
      </c>
      <c r="AH1344">
        <v>60.799517819346782</v>
      </c>
      <c r="AI1344">
        <v>64.214560174868055</v>
      </c>
      <c r="AJ1344">
        <v>0.53506482055792548</v>
      </c>
      <c r="AK1344">
        <v>0.53506489176440519</v>
      </c>
      <c r="AL1344">
        <v>0.53504845593207317</v>
      </c>
      <c r="AM1344">
        <v>0.53508109108771063</v>
      </c>
      <c r="AN1344">
        <v>0.66312556241056475</v>
      </c>
      <c r="AO1344">
        <v>0.66312556241056464</v>
      </c>
      <c r="AP1344">
        <v>0.66312556241056464</v>
      </c>
      <c r="AQ1344">
        <v>0.66312556241056464</v>
      </c>
      <c r="AR1344">
        <v>14.134838119465771</v>
      </c>
      <c r="AS1344">
        <v>14.13483811946578</v>
      </c>
      <c r="AT1344">
        <v>14.13483811946578</v>
      </c>
      <c r="AU1344">
        <v>14.13483811946578</v>
      </c>
      <c r="AV1344" t="str">
        <f>VLOOKUP(Sheet1[[#This Row],[NPDES ID2]],Combined_Sheet__Major_Only___2[[NPDES ID2]:[ECHO BFR]],3,FALSE)</f>
        <v>CA</v>
      </c>
      <c r="AW1344" t="s">
        <v>12187</v>
      </c>
      <c r="AX1344" t="str">
        <f>VLOOKUP(Sheet1[[#This Row],[NPDES ID2]],Combined_Sheet__Major_Only___2[[NPDES ID2]:[ECHO BFR]],27,FALSE)</f>
        <v>methaneBioCaptureRecover, other</v>
      </c>
      <c r="AY1344" t="str">
        <f>VLOOKUP(Sheet1[[#This Row],[NPDES ID2]],Combined_Sheet__Major_Only___2[[NPDES ID2]:[ECHO BFR]],28,FALSE)</f>
        <v>-</v>
      </c>
      <c r="AZ1344" t="str">
        <f>VLOOKUP(Sheet1[[#This Row],[NPDES ID2]],Combined_Sheet__Major_Only___2[[NPDES ID2]:[ECHO BFR]],29,FALSE)</f>
        <v>thickening, preliminaryOps</v>
      </c>
      <c r="BA1344">
        <f>VLOOKUP(Sheet1[[#This Row],[NPDES ID2]],Combined_Sheet__Major_Only___2[[NPDES ID2]:[ECHO BFR]],17,FALSE)</f>
        <v>37.252706000000003</v>
      </c>
      <c r="BB1344">
        <f>VLOOKUP(Sheet1[[#This Row],[NPDES ID2]],Combined_Sheet__Major_Only___2[[NPDES ID2]:[ECHO BFR]],18,FALSE)</f>
        <v>-120.524883</v>
      </c>
      <c r="BC1344" t="str">
        <f>IF(ISNUMBER(SEARCH("aerobic",$AW1344)),"aerobic","")</f>
        <v/>
      </c>
      <c r="BD1344" t="str">
        <f>IF(ISNUMBER(SEARCH("anaer",$AW1344)),"anaer","")</f>
        <v>anaer</v>
      </c>
      <c r="BE1344" t="str">
        <f>IF(ISNUMBER(SEARCH("thickening",$AZ1344)),"thickening","")</f>
        <v>thickening</v>
      </c>
      <c r="BF1344" s="2" t="str">
        <f>IF(ISNUMBER(SEARCH("airDry",$AW1344)),"airDry","")</f>
        <v>airDry</v>
      </c>
      <c r="BG1344" s="2" t="str">
        <f>IF(ISNUMBER(SEARCH("heatDry",$AY1344)),"heatDry","")</f>
        <v/>
      </c>
      <c r="BH1344" s="2" t="str">
        <f>IF(AND(ISNUMBER(SEARCH("aerobic",$AW1344)),ISNUMBER(SEARCH("anaer",$AW1344))),"Combined Aer and Anaer.","")</f>
        <v/>
      </c>
    </row>
    <row r="1345" spans="1:60" x14ac:dyDescent="0.25">
      <c r="A1345" s="4">
        <v>2031</v>
      </c>
      <c r="B1345" t="s">
        <v>9556</v>
      </c>
      <c r="C1345">
        <v>1388</v>
      </c>
      <c r="D1345">
        <v>409.91329231372362</v>
      </c>
      <c r="E1345">
        <v>410.87978685967562</v>
      </c>
      <c r="F1345">
        <v>350.40094111034028</v>
      </c>
      <c r="G1345">
        <v>478.05135478048828</v>
      </c>
      <c r="H1345">
        <v>-111.38895965639171</v>
      </c>
      <c r="I1345">
        <v>-113.93306843008681</v>
      </c>
      <c r="J1345">
        <v>-129.89389888503439</v>
      </c>
      <c r="K1345">
        <v>-87.669575414582425</v>
      </c>
      <c r="L1345">
        <v>946.83541696194709</v>
      </c>
      <c r="M1345">
        <v>943.10166295835847</v>
      </c>
      <c r="N1345">
        <v>930.73031568496617</v>
      </c>
      <c r="O1345">
        <v>973.07931522329932</v>
      </c>
      <c r="P1345">
        <v>32.40094378248488</v>
      </c>
      <c r="Q1345">
        <v>32.84415305463807</v>
      </c>
      <c r="R1345">
        <v>26.562126170033849</v>
      </c>
      <c r="S1345">
        <v>37.247651646008791</v>
      </c>
      <c r="T1345">
        <v>3999.5134941429392</v>
      </c>
      <c r="U1345">
        <v>3999.509213850873</v>
      </c>
      <c r="V1345">
        <v>3995.6757957857271</v>
      </c>
      <c r="W1345">
        <v>4003.3777176762942</v>
      </c>
      <c r="X1345">
        <v>263.8918757691726</v>
      </c>
      <c r="Y1345">
        <v>264.80155025469668</v>
      </c>
      <c r="Z1345">
        <v>256.96106734557912</v>
      </c>
      <c r="AA1345">
        <v>268.46709016108139</v>
      </c>
      <c r="AB1345">
        <v>39.908546309039053</v>
      </c>
      <c r="AC1345">
        <v>39.63700396297159</v>
      </c>
      <c r="AD1345">
        <v>34.731066042601192</v>
      </c>
      <c r="AE1345">
        <v>45.842612885184757</v>
      </c>
      <c r="AF1345">
        <v>66.853413202778427</v>
      </c>
      <c r="AG1345">
        <v>66.589052468122816</v>
      </c>
      <c r="AH1345">
        <v>65.717797727236103</v>
      </c>
      <c r="AI1345">
        <v>68.705869879843135</v>
      </c>
      <c r="AJ1345">
        <v>0.59318305545399996</v>
      </c>
      <c r="AK1345">
        <v>0.59318312133282181</v>
      </c>
      <c r="AL1345">
        <v>0.59316792263237084</v>
      </c>
      <c r="AM1345">
        <v>0.59319810117482941</v>
      </c>
      <c r="AN1345">
        <v>0.66413293710332877</v>
      </c>
      <c r="AO1345">
        <v>0.66413293710332866</v>
      </c>
      <c r="AP1345">
        <v>0.66413293710332866</v>
      </c>
      <c r="AQ1345">
        <v>0.66413293710332866</v>
      </c>
      <c r="AR1345">
        <v>16.075981278916601</v>
      </c>
      <c r="AS1345">
        <v>16.075981278916601</v>
      </c>
      <c r="AT1345">
        <v>16.075981278916601</v>
      </c>
      <c r="AU1345">
        <v>16.075981278916601</v>
      </c>
      <c r="AV1345" t="str">
        <f>VLOOKUP(Sheet1[[#This Row],[NPDES ID2]],Combined_Sheet__Major_Only___2[[NPDES ID2]:[ECHO BFR]],3,FALSE)</f>
        <v>WA</v>
      </c>
      <c r="AW1345" t="s">
        <v>12187</v>
      </c>
      <c r="AX1345" t="str">
        <f>VLOOKUP(Sheet1[[#This Row],[NPDES ID2]],Combined_Sheet__Major_Only___2[[NPDES ID2]:[ECHO BFR]],27,FALSE)</f>
        <v>other</v>
      </c>
      <c r="AY1345" t="str">
        <f>VLOOKUP(Sheet1[[#This Row],[NPDES ID2]],Combined_Sheet__Major_Only___2[[NPDES ID2]:[ECHO BFR]],28,FALSE)</f>
        <v>-</v>
      </c>
      <c r="AZ1345" t="str">
        <f>VLOOKUP(Sheet1[[#This Row],[NPDES ID2]],Combined_Sheet__Major_Only___2[[NPDES ID2]:[ECHO BFR]],29,FALSE)</f>
        <v>thickening, preliminaryOps</v>
      </c>
      <c r="BA1345">
        <f>VLOOKUP(Sheet1[[#This Row],[NPDES ID2]],Combined_Sheet__Major_Only___2[[NPDES ID2]:[ECHO BFR]],17,FALSE)</f>
        <v>47.428514999999997</v>
      </c>
      <c r="BB1345">
        <f>VLOOKUP(Sheet1[[#This Row],[NPDES ID2]],Combined_Sheet__Major_Only___2[[NPDES ID2]:[ECHO BFR]],18,FALSE)</f>
        <v>-120.310029</v>
      </c>
      <c r="BC1345" t="str">
        <f>IF(ISNUMBER(SEARCH("aerobic",$AW1345)),"aerobic","")</f>
        <v/>
      </c>
      <c r="BD1345" t="str">
        <f>IF(ISNUMBER(SEARCH("anaer",$AW1345)),"anaer","")</f>
        <v>anaer</v>
      </c>
      <c r="BE1345" t="str">
        <f>IF(ISNUMBER(SEARCH("thickening",$AZ1345)),"thickening","")</f>
        <v>thickening</v>
      </c>
      <c r="BF1345" s="3" t="str">
        <f>IF(ISNUMBER(SEARCH("airDry",$AW1345)),"airDry","")</f>
        <v>airDry</v>
      </c>
      <c r="BG1345" s="3" t="str">
        <f>IF(ISNUMBER(SEARCH("heatDry",$AY1345)),"heatDry","")</f>
        <v/>
      </c>
      <c r="BH1345" s="3" t="str">
        <f>IF(AND(ISNUMBER(SEARCH("aerobic",$AW1345)),ISNUMBER(SEARCH("anaer",$AW1345))),"Combined Aer and Anaer.","")</f>
        <v/>
      </c>
    </row>
    <row r="1346" spans="1:60" x14ac:dyDescent="0.25">
      <c r="A1346" s="4">
        <v>998</v>
      </c>
      <c r="B1346" t="s">
        <v>4829</v>
      </c>
      <c r="C1346">
        <v>481.44</v>
      </c>
      <c r="D1346">
        <v>371.23420931063788</v>
      </c>
      <c r="E1346">
        <v>375.61103511029899</v>
      </c>
      <c r="F1346">
        <v>288.01820926164839</v>
      </c>
      <c r="G1346">
        <v>451.2874610592296</v>
      </c>
      <c r="H1346">
        <v>-112.7830145031933</v>
      </c>
      <c r="I1346">
        <v>-115.2170495537076</v>
      </c>
      <c r="J1346">
        <v>-131.13144935121031</v>
      </c>
      <c r="K1346">
        <v>-89.047067919325045</v>
      </c>
      <c r="L1346">
        <v>324.93004061830362</v>
      </c>
      <c r="M1346">
        <v>323.60664528958682</v>
      </c>
      <c r="N1346">
        <v>319.22545064510808</v>
      </c>
      <c r="O1346">
        <v>334.22715423673623</v>
      </c>
      <c r="P1346">
        <v>11.246273200394191</v>
      </c>
      <c r="Q1346">
        <v>11.39477610906988</v>
      </c>
      <c r="R1346">
        <v>9.2510837220362916</v>
      </c>
      <c r="S1346">
        <v>12.894741610711391</v>
      </c>
      <c r="T1346">
        <v>4006.0816984155831</v>
      </c>
      <c r="U1346">
        <v>4006.0774133080249</v>
      </c>
      <c r="V1346">
        <v>4002.239682502116</v>
      </c>
      <c r="W1346">
        <v>4009.9502693470222</v>
      </c>
      <c r="X1346">
        <v>267.16648991247462</v>
      </c>
      <c r="Y1346">
        <v>268.11281941993838</v>
      </c>
      <c r="Z1346">
        <v>259.91927800750233</v>
      </c>
      <c r="AA1346">
        <v>271.94499843084571</v>
      </c>
      <c r="AB1346">
        <v>44.436432142193482</v>
      </c>
      <c r="AC1346">
        <v>44.060033506685023</v>
      </c>
      <c r="AD1346">
        <v>38.143808619945943</v>
      </c>
      <c r="AE1346">
        <v>51.76170670823484</v>
      </c>
      <c r="AF1346">
        <v>66.142197721604006</v>
      </c>
      <c r="AG1346">
        <v>65.872528686120489</v>
      </c>
      <c r="AH1346">
        <v>64.981565769474997</v>
      </c>
      <c r="AI1346">
        <v>68.034489689476885</v>
      </c>
      <c r="AJ1346">
        <v>0.58448656616943206</v>
      </c>
      <c r="AK1346">
        <v>0.5844865914380315</v>
      </c>
      <c r="AL1346">
        <v>0.58448077051137204</v>
      </c>
      <c r="AM1346">
        <v>0.58449232836601639</v>
      </c>
      <c r="AN1346">
        <v>0.66441856131429655</v>
      </c>
      <c r="AO1346">
        <v>0.66441856131429655</v>
      </c>
      <c r="AP1346">
        <v>0.66441856131429655</v>
      </c>
      <c r="AQ1346">
        <v>0.66441856131429655</v>
      </c>
      <c r="AR1346">
        <v>15.01338605040948</v>
      </c>
      <c r="AS1346">
        <v>15.01338605040948</v>
      </c>
      <c r="AT1346">
        <v>15.01338605040948</v>
      </c>
      <c r="AU1346">
        <v>15.01338605040948</v>
      </c>
      <c r="AV1346" t="str">
        <f>VLOOKUP(Sheet1[[#This Row],[NPDES ID2]],Combined_Sheet__Major_Only___2[[NPDES ID2]:[ECHO BFR]],3,FALSE)</f>
        <v>NV</v>
      </c>
      <c r="AW1346" t="s">
        <v>12187</v>
      </c>
      <c r="AX1346" t="str">
        <f>VLOOKUP(Sheet1[[#This Row],[NPDES ID2]],Combined_Sheet__Major_Only___2[[NPDES ID2]:[ECHO BFR]],27,FALSE)</f>
        <v>other, methaneBioCaptureRecover</v>
      </c>
      <c r="AY1346" t="str">
        <f>VLOOKUP(Sheet1[[#This Row],[NPDES ID2]],Combined_Sheet__Major_Only___2[[NPDES ID2]:[ECHO BFR]],28,FALSE)</f>
        <v>-</v>
      </c>
      <c r="AZ1346" t="str">
        <f>VLOOKUP(Sheet1[[#This Row],[NPDES ID2]],Combined_Sheet__Major_Only___2[[NPDES ID2]:[ECHO BFR]],29,FALSE)</f>
        <v>thickening</v>
      </c>
      <c r="BA1346">
        <f>VLOOKUP(Sheet1[[#This Row],[NPDES ID2]],Combined_Sheet__Major_Only___2[[NPDES ID2]:[ECHO BFR]],17,FALSE)</f>
        <v>40.843617000000002</v>
      </c>
      <c r="BB1346">
        <f>VLOOKUP(Sheet1[[#This Row],[NPDES ID2]],Combined_Sheet__Major_Only___2[[NPDES ID2]:[ECHO BFR]],18,FALSE)</f>
        <v>-115.752753</v>
      </c>
      <c r="BC1346" t="str">
        <f>IF(ISNUMBER(SEARCH("aerobic",$AW1346)),"aerobic","")</f>
        <v/>
      </c>
      <c r="BD1346" t="str">
        <f>IF(ISNUMBER(SEARCH("anaer",$AW1346)),"anaer","")</f>
        <v>anaer</v>
      </c>
      <c r="BE1346" t="str">
        <f>IF(ISNUMBER(SEARCH("thickening",$AZ1346)),"thickening","")</f>
        <v>thickening</v>
      </c>
      <c r="BF1346" s="2" t="str">
        <f>IF(ISNUMBER(SEARCH("airDry",$AW1346)),"airDry","")</f>
        <v>airDry</v>
      </c>
      <c r="BG1346" s="2" t="str">
        <f>IF(ISNUMBER(SEARCH("heatDry",$AY1346)),"heatDry","")</f>
        <v/>
      </c>
      <c r="BH1346" s="2" t="str">
        <f>IF(AND(ISNUMBER(SEARCH("aerobic",$AW1346)),ISNUMBER(SEARCH("anaer",$AW1346))),"Combined Aer and Anaer.","")</f>
        <v/>
      </c>
    </row>
    <row r="1347" spans="1:60" x14ac:dyDescent="0.25">
      <c r="A1347" s="4">
        <v>1159</v>
      </c>
      <c r="B1347" t="s">
        <v>5566</v>
      </c>
      <c r="C1347">
        <v>285</v>
      </c>
      <c r="D1347">
        <v>461.87343355653752</v>
      </c>
      <c r="E1347">
        <v>467.09500087356821</v>
      </c>
      <c r="F1347">
        <v>348.79654091269202</v>
      </c>
      <c r="G1347">
        <v>590.82418870902552</v>
      </c>
      <c r="H1347">
        <v>-110.72299368478819</v>
      </c>
      <c r="I1347">
        <v>-113.2246847604839</v>
      </c>
      <c r="J1347">
        <v>-129.2696233342034</v>
      </c>
      <c r="K1347">
        <v>-86.856953807145587</v>
      </c>
      <c r="L1347">
        <v>195.69029218769549</v>
      </c>
      <c r="M1347">
        <v>194.93326768225529</v>
      </c>
      <c r="N1347">
        <v>192.42757260736519</v>
      </c>
      <c r="O1347">
        <v>201.00790813403731</v>
      </c>
      <c r="P1347">
        <v>6.6503308453352261</v>
      </c>
      <c r="Q1347">
        <v>6.7432098843637593</v>
      </c>
      <c r="R1347">
        <v>5.4403988098809188</v>
      </c>
      <c r="S1347">
        <v>7.6571609935397307</v>
      </c>
      <c r="T1347">
        <v>4014.0872110771161</v>
      </c>
      <c r="U1347">
        <v>4014.0829201003021</v>
      </c>
      <c r="V1347">
        <v>4010.2399328042829</v>
      </c>
      <c r="W1347">
        <v>4017.961080739984</v>
      </c>
      <c r="X1347">
        <v>263.12537595261989</v>
      </c>
      <c r="Y1347">
        <v>264.01748728754183</v>
      </c>
      <c r="Z1347">
        <v>256.35238597355908</v>
      </c>
      <c r="AA1347">
        <v>267.60047243501879</v>
      </c>
      <c r="AB1347">
        <v>46.079350474654021</v>
      </c>
      <c r="AC1347">
        <v>45.648010446386508</v>
      </c>
      <c r="AD1347">
        <v>39.246956685783587</v>
      </c>
      <c r="AE1347">
        <v>54.116349989627899</v>
      </c>
      <c r="AF1347">
        <v>67.290449006794617</v>
      </c>
      <c r="AG1347">
        <v>67.029964453487452</v>
      </c>
      <c r="AH1347">
        <v>66.168883179219435</v>
      </c>
      <c r="AI1347">
        <v>69.118844596017368</v>
      </c>
      <c r="AJ1347">
        <v>0.59852787142033437</v>
      </c>
      <c r="AK1347">
        <v>0.59852788704852611</v>
      </c>
      <c r="AL1347">
        <v>0.59852428826138127</v>
      </c>
      <c r="AM1347">
        <v>0.59853143387571073</v>
      </c>
      <c r="AN1347">
        <v>0.6647660319562877</v>
      </c>
      <c r="AO1347">
        <v>0.6647660319562877</v>
      </c>
      <c r="AP1347">
        <v>0.6647660319562877</v>
      </c>
      <c r="AQ1347">
        <v>0.6647660319562877</v>
      </c>
      <c r="AR1347">
        <v>14.818235759739659</v>
      </c>
      <c r="AS1347">
        <v>14.818235759739659</v>
      </c>
      <c r="AT1347">
        <v>14.818235759739659</v>
      </c>
      <c r="AU1347">
        <v>14.818235759739659</v>
      </c>
      <c r="AV1347" t="str">
        <f>VLOOKUP(Sheet1[[#This Row],[NPDES ID2]],Combined_Sheet__Major_Only___2[[NPDES ID2]:[ECHO BFR]],3,FALSE)</f>
        <v>NY</v>
      </c>
      <c r="AW1347" t="s">
        <v>12187</v>
      </c>
      <c r="AX1347" t="str">
        <f>VLOOKUP(Sheet1[[#This Row],[NPDES ID2]],Combined_Sheet__Major_Only___2[[NPDES ID2]:[ECHO BFR]],27,FALSE)</f>
        <v>methaneBioCaptureRecover, tempSludgeStore</v>
      </c>
      <c r="AY1347" t="str">
        <f>VLOOKUP(Sheet1[[#This Row],[NPDES ID2]],Combined_Sheet__Major_Only___2[[NPDES ID2]:[ECHO BFR]],28,FALSE)</f>
        <v>-</v>
      </c>
      <c r="AZ1347" t="str">
        <f>VLOOKUP(Sheet1[[#This Row],[NPDES ID2]],Combined_Sheet__Major_Only___2[[NPDES ID2]:[ECHO BFR]],29,FALSE)</f>
        <v>thickening</v>
      </c>
      <c r="BA1347">
        <f>VLOOKUP(Sheet1[[#This Row],[NPDES ID2]],Combined_Sheet__Major_Only___2[[NPDES ID2]:[ECHO BFR]],17,FALSE)</f>
        <v>42.922980000000003</v>
      </c>
      <c r="BB1347">
        <f>VLOOKUP(Sheet1[[#This Row],[NPDES ID2]],Combined_Sheet__Major_Only___2[[NPDES ID2]:[ECHO BFR]],18,FALSE)</f>
        <v>-77.756780000000006</v>
      </c>
      <c r="BC1347" t="str">
        <f>IF(ISNUMBER(SEARCH("aerobic",$AW1347)),"aerobic","")</f>
        <v/>
      </c>
      <c r="BD1347" t="str">
        <f>IF(ISNUMBER(SEARCH("anaer",$AW1347)),"anaer","")</f>
        <v>anaer</v>
      </c>
      <c r="BE1347" t="str">
        <f>IF(ISNUMBER(SEARCH("thickening",$AZ1347)),"thickening","")</f>
        <v>thickening</v>
      </c>
      <c r="BF1347" s="3" t="str">
        <f>IF(ISNUMBER(SEARCH("airDry",$AW1347)),"airDry","")</f>
        <v>airDry</v>
      </c>
      <c r="BG1347" s="3" t="str">
        <f>IF(ISNUMBER(SEARCH("heatDry",$AY1347)),"heatDry","")</f>
        <v/>
      </c>
      <c r="BH1347" s="3" t="str">
        <f>IF(AND(ISNUMBER(SEARCH("aerobic",$AW1347)),ISNUMBER(SEARCH("anaer",$AW1347))),"Combined Aer and Anaer.","")</f>
        <v/>
      </c>
    </row>
    <row r="1348" spans="1:60" x14ac:dyDescent="0.25">
      <c r="A1348" s="4">
        <v>1983</v>
      </c>
      <c r="B1348" t="s">
        <v>9342</v>
      </c>
      <c r="C1348">
        <v>1878.03</v>
      </c>
      <c r="D1348">
        <v>502.09035752412069</v>
      </c>
      <c r="E1348">
        <v>503.38582534114647</v>
      </c>
      <c r="F1348">
        <v>426.90416193184859</v>
      </c>
      <c r="G1348">
        <v>581.59013769517787</v>
      </c>
      <c r="H1348">
        <v>-115.7252513289243</v>
      </c>
      <c r="I1348">
        <v>-118.1973422589729</v>
      </c>
      <c r="J1348">
        <v>-133.82914454725619</v>
      </c>
      <c r="K1348">
        <v>-92.342359205775466</v>
      </c>
      <c r="L1348">
        <v>1235.5014879903799</v>
      </c>
      <c r="M1348">
        <v>1230.0908031297399</v>
      </c>
      <c r="N1348">
        <v>1212.148986765254</v>
      </c>
      <c r="O1348">
        <v>1273.550521720003</v>
      </c>
      <c r="P1348">
        <v>43.93677419632121</v>
      </c>
      <c r="Q1348">
        <v>44.498313596033718</v>
      </c>
      <c r="R1348">
        <v>36.431683922048727</v>
      </c>
      <c r="S1348">
        <v>50.079788676356642</v>
      </c>
      <c r="T1348">
        <v>4035.2704691011518</v>
      </c>
      <c r="U1348">
        <v>4035.266162593794</v>
      </c>
      <c r="V1348">
        <v>4031.4092661840191</v>
      </c>
      <c r="W1348">
        <v>4039.1583596518531</v>
      </c>
      <c r="X1348">
        <v>276.09411061891569</v>
      </c>
      <c r="Y1348">
        <v>277.13482724531377</v>
      </c>
      <c r="Z1348">
        <v>268.02473890075669</v>
      </c>
      <c r="AA1348">
        <v>281.39372466734989</v>
      </c>
      <c r="AB1348">
        <v>50.371276889291629</v>
      </c>
      <c r="AC1348">
        <v>49.824662619212774</v>
      </c>
      <c r="AD1348">
        <v>42.587112008138078</v>
      </c>
      <c r="AE1348">
        <v>59.50110204698872</v>
      </c>
      <c r="AF1348">
        <v>64.474495295803493</v>
      </c>
      <c r="AG1348">
        <v>64.190946868619505</v>
      </c>
      <c r="AH1348">
        <v>63.258326254644651</v>
      </c>
      <c r="AI1348">
        <v>66.459175779323118</v>
      </c>
      <c r="AJ1348">
        <v>0.5641017392927028</v>
      </c>
      <c r="AK1348">
        <v>0.56410184516857509</v>
      </c>
      <c r="AL1348">
        <v>0.5640773773531893</v>
      </c>
      <c r="AM1348">
        <v>0.56412596150206384</v>
      </c>
      <c r="AN1348">
        <v>0.66568200679443668</v>
      </c>
      <c r="AO1348">
        <v>0.66568200679443645</v>
      </c>
      <c r="AP1348">
        <v>0.66568200679443645</v>
      </c>
      <c r="AQ1348">
        <v>0.66568200679443645</v>
      </c>
      <c r="AR1348">
        <v>13.867007648865361</v>
      </c>
      <c r="AS1348">
        <v>13.86700764886537</v>
      </c>
      <c r="AT1348">
        <v>13.86700764886537</v>
      </c>
      <c r="AU1348">
        <v>13.86700764886537</v>
      </c>
      <c r="AV1348" t="str">
        <f>VLOOKUP(Sheet1[[#This Row],[NPDES ID2]],Combined_Sheet__Major_Only___2[[NPDES ID2]:[ECHO BFR]],3,FALSE)</f>
        <v>CO</v>
      </c>
      <c r="AW1348" t="s">
        <v>12187</v>
      </c>
      <c r="AX1348" t="str">
        <f>VLOOKUP(Sheet1[[#This Row],[NPDES ID2]],Combined_Sheet__Major_Only___2[[NPDES ID2]:[ECHO BFR]],27,FALSE)</f>
        <v>tempSludgeStore</v>
      </c>
      <c r="AY1348" t="str">
        <f>VLOOKUP(Sheet1[[#This Row],[NPDES ID2]],Combined_Sheet__Major_Only___2[[NPDES ID2]:[ECHO BFR]],28,FALSE)</f>
        <v>-</v>
      </c>
      <c r="AZ1348" t="str">
        <f>VLOOKUP(Sheet1[[#This Row],[NPDES ID2]],Combined_Sheet__Major_Only___2[[NPDES ID2]:[ECHO BFR]],29,FALSE)</f>
        <v>preliminaryOps, thickening</v>
      </c>
      <c r="BA1348">
        <f>VLOOKUP(Sheet1[[#This Row],[NPDES ID2]],Combined_Sheet__Major_Only___2[[NPDES ID2]:[ECHO BFR]],17,FALSE)</f>
        <v>38.257219999999997</v>
      </c>
      <c r="BB1348">
        <f>VLOOKUP(Sheet1[[#This Row],[NPDES ID2]],Combined_Sheet__Major_Only___2[[NPDES ID2]:[ECHO BFR]],18,FALSE)</f>
        <v>-104.578333</v>
      </c>
      <c r="BC1348" t="str">
        <f>IF(ISNUMBER(SEARCH("aerobic",$AW1348)),"aerobic","")</f>
        <v/>
      </c>
      <c r="BD1348" t="str">
        <f>IF(ISNUMBER(SEARCH("anaer",$AW1348)),"anaer","")</f>
        <v>anaer</v>
      </c>
      <c r="BE1348" t="str">
        <f>IF(ISNUMBER(SEARCH("thickening",$AZ1348)),"thickening","")</f>
        <v>thickening</v>
      </c>
      <c r="BF1348" s="3" t="str">
        <f>IF(ISNUMBER(SEARCH("airDry",$AW1348)),"airDry","")</f>
        <v>airDry</v>
      </c>
      <c r="BG1348" s="3" t="str">
        <f>IF(ISNUMBER(SEARCH("heatDry",$AY1348)),"heatDry","")</f>
        <v/>
      </c>
      <c r="BH1348" s="3" t="str">
        <f>IF(AND(ISNUMBER(SEARCH("aerobic",$AW1348)),ISNUMBER(SEARCH("anaer",$AW1348))),"Combined Aer and Anaer.","")</f>
        <v/>
      </c>
    </row>
    <row r="1349" spans="1:60" x14ac:dyDescent="0.25">
      <c r="A1349" s="4">
        <v>2098</v>
      </c>
      <c r="B1349" t="s">
        <v>9861</v>
      </c>
      <c r="C1349">
        <v>1016.87</v>
      </c>
      <c r="D1349">
        <v>376.19924400793491</v>
      </c>
      <c r="E1349">
        <v>377.3728645138325</v>
      </c>
      <c r="F1349">
        <v>317.73850758502857</v>
      </c>
      <c r="G1349">
        <v>446.18006323222892</v>
      </c>
      <c r="H1349">
        <v>-115.0977573673911</v>
      </c>
      <c r="I1349">
        <v>-117.5210367433048</v>
      </c>
      <c r="J1349">
        <v>-133.237587137643</v>
      </c>
      <c r="K1349">
        <v>-91.563447801126699</v>
      </c>
      <c r="L1349">
        <v>673.04457816300555</v>
      </c>
      <c r="M1349">
        <v>670.145495798924</v>
      </c>
      <c r="N1349">
        <v>660.54150253754131</v>
      </c>
      <c r="O1349">
        <v>693.4194342160913</v>
      </c>
      <c r="P1349">
        <v>23.78170737185545</v>
      </c>
      <c r="Q1349">
        <v>24.08552083022164</v>
      </c>
      <c r="R1349">
        <v>19.682483340313912</v>
      </c>
      <c r="S1349">
        <v>27.144193895648971</v>
      </c>
      <c r="T1349">
        <v>4038.1868627902631</v>
      </c>
      <c r="U1349">
        <v>4038.1825541447452</v>
      </c>
      <c r="V1349">
        <v>4034.323742805193</v>
      </c>
      <c r="W1349">
        <v>4042.076683659177</v>
      </c>
      <c r="X1349">
        <v>274.61830356442721</v>
      </c>
      <c r="Y1349">
        <v>275.63827001320612</v>
      </c>
      <c r="Z1349">
        <v>266.73008811687629</v>
      </c>
      <c r="AA1349">
        <v>279.80397276549559</v>
      </c>
      <c r="AB1349">
        <v>50.791735066741587</v>
      </c>
      <c r="AC1349">
        <v>50.232159452125998</v>
      </c>
      <c r="AD1349">
        <v>42.850427290626953</v>
      </c>
      <c r="AE1349">
        <v>60.153140321515139</v>
      </c>
      <c r="AF1349">
        <v>64.865823505569736</v>
      </c>
      <c r="AG1349">
        <v>64.585768405097213</v>
      </c>
      <c r="AH1349">
        <v>63.662171656933289</v>
      </c>
      <c r="AI1349">
        <v>66.828992012604402</v>
      </c>
      <c r="AJ1349">
        <v>0.56888413005699279</v>
      </c>
      <c r="AK1349">
        <v>0.56888418810790475</v>
      </c>
      <c r="AL1349">
        <v>0.56887079802873086</v>
      </c>
      <c r="AM1349">
        <v>0.56889738531781253</v>
      </c>
      <c r="AN1349">
        <v>0.66580772128252352</v>
      </c>
      <c r="AO1349">
        <v>0.66580772128252363</v>
      </c>
      <c r="AP1349">
        <v>0.66580772128252363</v>
      </c>
      <c r="AQ1349">
        <v>0.66580772128252363</v>
      </c>
      <c r="AR1349">
        <v>13.84310822143363</v>
      </c>
      <c r="AS1349">
        <v>13.84310822143363</v>
      </c>
      <c r="AT1349">
        <v>13.84310822143363</v>
      </c>
      <c r="AU1349">
        <v>13.84310822143363</v>
      </c>
      <c r="AV1349" t="str">
        <f>VLOOKUP(Sheet1[[#This Row],[NPDES ID2]],Combined_Sheet__Major_Only___2[[NPDES ID2]:[ECHO BFR]],3,FALSE)</f>
        <v>IN</v>
      </c>
      <c r="AW1349" t="s">
        <v>12187</v>
      </c>
      <c r="AX1349" t="str">
        <f>VLOOKUP(Sheet1[[#This Row],[NPDES ID2]],Combined_Sheet__Major_Only___2[[NPDES ID2]:[ECHO BFR]],27,FALSE)</f>
        <v>-</v>
      </c>
      <c r="AY1349" t="str">
        <f>VLOOKUP(Sheet1[[#This Row],[NPDES ID2]],Combined_Sheet__Major_Only___2[[NPDES ID2]:[ECHO BFR]],28,FALSE)</f>
        <v>-</v>
      </c>
      <c r="AZ1349" t="str">
        <f>VLOOKUP(Sheet1[[#This Row],[NPDES ID2]],Combined_Sheet__Major_Only___2[[NPDES ID2]:[ECHO BFR]],29,FALSE)</f>
        <v>thickening</v>
      </c>
      <c r="BA1349">
        <f>VLOOKUP(Sheet1[[#This Row],[NPDES ID2]],Combined_Sheet__Major_Only___2[[NPDES ID2]:[ECHO BFR]],17,FALSE)</f>
        <v>40.173943999999999</v>
      </c>
      <c r="BB1349">
        <f>VLOOKUP(Sheet1[[#This Row],[NPDES ID2]],Combined_Sheet__Major_Only___2[[NPDES ID2]:[ECHO BFR]],18,FALSE)</f>
        <v>-85.503193999999993</v>
      </c>
      <c r="BC1349" t="str">
        <f>IF(ISNUMBER(SEARCH("aerobic",$AW1349)),"aerobic","")</f>
        <v/>
      </c>
      <c r="BD1349" t="str">
        <f>IF(ISNUMBER(SEARCH("anaer",$AW1349)),"anaer","")</f>
        <v>anaer</v>
      </c>
      <c r="BE1349" t="str">
        <f>IF(ISNUMBER(SEARCH("thickening",$AZ1349)),"thickening","")</f>
        <v>thickening</v>
      </c>
      <c r="BF1349" s="2" t="str">
        <f>IF(ISNUMBER(SEARCH("airDry",$AW1349)),"airDry","")</f>
        <v>airDry</v>
      </c>
      <c r="BG1349" s="2" t="str">
        <f>IF(ISNUMBER(SEARCH("heatDry",$AY1349)),"heatDry","")</f>
        <v/>
      </c>
      <c r="BH1349" s="2" t="str">
        <f>IF(AND(ISNUMBER(SEARCH("aerobic",$AW1349)),ISNUMBER(SEARCH("anaer",$AW1349))),"Combined Aer and Anaer.","")</f>
        <v/>
      </c>
    </row>
    <row r="1350" spans="1:60" x14ac:dyDescent="0.25">
      <c r="A1350" s="4">
        <v>2523</v>
      </c>
      <c r="B1350" t="s">
        <v>11714</v>
      </c>
      <c r="C1350">
        <v>154.6</v>
      </c>
      <c r="D1350">
        <v>731.09095131895913</v>
      </c>
      <c r="E1350">
        <v>730.2053223471903</v>
      </c>
      <c r="F1350">
        <v>526.55939924459483</v>
      </c>
      <c r="G1350">
        <v>953.10076911928002</v>
      </c>
      <c r="H1350">
        <v>-113.650962230999</v>
      </c>
      <c r="I1350">
        <v>-116.0418413471191</v>
      </c>
      <c r="J1350">
        <v>-131.90675848862179</v>
      </c>
      <c r="K1350">
        <v>-89.923128005534366</v>
      </c>
      <c r="L1350">
        <v>103.6392468118807</v>
      </c>
      <c r="M1350">
        <v>103.2086248823824</v>
      </c>
      <c r="N1350">
        <v>101.7835012146307</v>
      </c>
      <c r="O1350">
        <v>106.6638300720718</v>
      </c>
      <c r="P1350">
        <v>3.6129371843263791</v>
      </c>
      <c r="Q1350">
        <v>3.659569982676711</v>
      </c>
      <c r="R1350">
        <v>2.978308143243372</v>
      </c>
      <c r="S1350">
        <v>4.1359309698965863</v>
      </c>
      <c r="T1350">
        <v>4048.3112055081028</v>
      </c>
      <c r="U1350">
        <v>4048.3068894399048</v>
      </c>
      <c r="V1350">
        <v>4044.441430367769</v>
      </c>
      <c r="W1350">
        <v>4052.207727530988</v>
      </c>
      <c r="X1350">
        <v>271.81469465154851</v>
      </c>
      <c r="Y1350">
        <v>272.79357897067632</v>
      </c>
      <c r="Z1350">
        <v>264.29123422321783</v>
      </c>
      <c r="AA1350">
        <v>276.7709388646054</v>
      </c>
      <c r="AB1350">
        <v>50.841131047106472</v>
      </c>
      <c r="AC1350">
        <v>50.283090936902212</v>
      </c>
      <c r="AD1350">
        <v>42.822965957932098</v>
      </c>
      <c r="AE1350">
        <v>60.363813677766622</v>
      </c>
      <c r="AF1350">
        <v>65.696550018062084</v>
      </c>
      <c r="AG1350">
        <v>65.423480826173176</v>
      </c>
      <c r="AH1350">
        <v>64.520406391209562</v>
      </c>
      <c r="AI1350">
        <v>67.613747333589941</v>
      </c>
      <c r="AJ1350">
        <v>0.57903827505387206</v>
      </c>
      <c r="AK1350">
        <v>0.5790382839837438</v>
      </c>
      <c r="AL1350">
        <v>0.57903622813738964</v>
      </c>
      <c r="AM1350">
        <v>0.57904031013749935</v>
      </c>
      <c r="AN1350">
        <v>0.66624340980377017</v>
      </c>
      <c r="AO1350">
        <v>0.66624340980376995</v>
      </c>
      <c r="AP1350">
        <v>0.66624340980376995</v>
      </c>
      <c r="AQ1350">
        <v>0.66624340980376995</v>
      </c>
      <c r="AR1350">
        <v>13.9316371033326</v>
      </c>
      <c r="AS1350">
        <v>13.9316371033326</v>
      </c>
      <c r="AT1350">
        <v>13.9316371033326</v>
      </c>
      <c r="AU1350">
        <v>13.9316371033326</v>
      </c>
      <c r="AV1350" t="str">
        <f>VLOOKUP(Sheet1[[#This Row],[NPDES ID2]],Combined_Sheet__Major_Only___2[[NPDES ID2]:[ECHO BFR]],3,FALSE)</f>
        <v>TX</v>
      </c>
      <c r="AW1350" t="s">
        <v>12187</v>
      </c>
      <c r="AX1350" t="str">
        <f>VLOOKUP(Sheet1[[#This Row],[NPDES ID2]],Combined_Sheet__Major_Only___2[[NPDES ID2]:[ECHO BFR]],27,FALSE)</f>
        <v>methaneBioCaptureRecover</v>
      </c>
      <c r="AY1350" t="str">
        <f>VLOOKUP(Sheet1[[#This Row],[NPDES ID2]],Combined_Sheet__Major_Only___2[[NPDES ID2]:[ECHO BFR]],28,FALSE)</f>
        <v>-</v>
      </c>
      <c r="AZ1350" t="str">
        <f>VLOOKUP(Sheet1[[#This Row],[NPDES ID2]],Combined_Sheet__Major_Only___2[[NPDES ID2]:[ECHO BFR]],29,FALSE)</f>
        <v>preliminaryOps, thickening</v>
      </c>
      <c r="BA1350">
        <f>VLOOKUP(Sheet1[[#This Row],[NPDES ID2]],Combined_Sheet__Major_Only___2[[NPDES ID2]:[ECHO BFR]],17,FALSE)</f>
        <v>34.163389000000002</v>
      </c>
      <c r="BB1350">
        <f>VLOOKUP(Sheet1[[#This Row],[NPDES ID2]],Combined_Sheet__Major_Only___2[[NPDES ID2]:[ECHO BFR]],18,FALSE)</f>
        <v>-99.269417000000004</v>
      </c>
      <c r="BC1350" t="str">
        <f>IF(ISNUMBER(SEARCH("aerobic",$AW1350)),"aerobic","")</f>
        <v/>
      </c>
      <c r="BD1350" t="str">
        <f>IF(ISNUMBER(SEARCH("anaer",$AW1350)),"anaer","")</f>
        <v>anaer</v>
      </c>
      <c r="BE1350" t="str">
        <f>IF(ISNUMBER(SEARCH("thickening",$AZ1350)),"thickening","")</f>
        <v>thickening</v>
      </c>
      <c r="BF1350" s="3" t="str">
        <f>IF(ISNUMBER(SEARCH("airDry",$AW1350)),"airDry","")</f>
        <v>airDry</v>
      </c>
      <c r="BG1350" s="3" t="str">
        <f>IF(ISNUMBER(SEARCH("heatDry",$AY1350)),"heatDry","")</f>
        <v/>
      </c>
      <c r="BH1350" s="3" t="str">
        <f>IF(AND(ISNUMBER(SEARCH("aerobic",$AW1350)),ISNUMBER(SEARCH("anaer",$AW1350))),"Combined Aer and Anaer.","")</f>
        <v/>
      </c>
    </row>
    <row r="1351" spans="1:60" x14ac:dyDescent="0.25">
      <c r="A1351" s="4">
        <v>328</v>
      </c>
      <c r="B1351" t="s">
        <v>1663</v>
      </c>
      <c r="C1351">
        <v>1075</v>
      </c>
      <c r="D1351">
        <v>382.63127804594501</v>
      </c>
      <c r="E1351">
        <v>382.35177791777198</v>
      </c>
      <c r="F1351">
        <v>322.36925728295842</v>
      </c>
      <c r="G1351">
        <v>452.25115160402697</v>
      </c>
      <c r="H1351">
        <v>-115.21488178572039</v>
      </c>
      <c r="I1351">
        <v>-117.63112973861929</v>
      </c>
      <c r="J1351">
        <v>-133.34301359521871</v>
      </c>
      <c r="K1351">
        <v>-91.681562959075208</v>
      </c>
      <c r="L1351">
        <v>710.88656210172815</v>
      </c>
      <c r="M1351">
        <v>707.8166564915972</v>
      </c>
      <c r="N1351">
        <v>697.64721703608029</v>
      </c>
      <c r="O1351">
        <v>732.46138671032509</v>
      </c>
      <c r="P1351">
        <v>25.14257660337482</v>
      </c>
      <c r="Q1351">
        <v>25.463786452448669</v>
      </c>
      <c r="R1351">
        <v>20.814503454340549</v>
      </c>
      <c r="S1351">
        <v>28.691542954382619</v>
      </c>
      <c r="T1351">
        <v>4060.401906951829</v>
      </c>
      <c r="U1351">
        <v>4060.3975820193109</v>
      </c>
      <c r="V1351">
        <v>4056.5241840861381</v>
      </c>
      <c r="W1351">
        <v>4064.3064316326881</v>
      </c>
      <c r="X1351">
        <v>276.37528125953662</v>
      </c>
      <c r="Y1351">
        <v>277.40383506384671</v>
      </c>
      <c r="Z1351">
        <v>268.41585175229147</v>
      </c>
      <c r="AA1351">
        <v>281.60626444217581</v>
      </c>
      <c r="AB1351">
        <v>45.395627818511763</v>
      </c>
      <c r="AC1351">
        <v>45.00225178297071</v>
      </c>
      <c r="AD1351">
        <v>39.024579328958559</v>
      </c>
      <c r="AE1351">
        <v>52.746447843597252</v>
      </c>
      <c r="AF1351">
        <v>64.808052334780527</v>
      </c>
      <c r="AG1351">
        <v>64.527556911671226</v>
      </c>
      <c r="AH1351">
        <v>63.602389636689551</v>
      </c>
      <c r="AI1351">
        <v>66.774448577034661</v>
      </c>
      <c r="AJ1351">
        <v>0.56817807750414251</v>
      </c>
      <c r="AK1351">
        <v>0.56817813340644074</v>
      </c>
      <c r="AL1351">
        <v>0.56816523996950208</v>
      </c>
      <c r="AM1351">
        <v>0.56819084110637808</v>
      </c>
      <c r="AN1351">
        <v>0.66676223204161067</v>
      </c>
      <c r="AO1351">
        <v>0.66676223204161067</v>
      </c>
      <c r="AP1351">
        <v>0.66676223204161067</v>
      </c>
      <c r="AQ1351">
        <v>0.66676223204161067</v>
      </c>
      <c r="AR1351">
        <v>14.82070277966228</v>
      </c>
      <c r="AS1351">
        <v>14.82070277966228</v>
      </c>
      <c r="AT1351">
        <v>14.82070277966228</v>
      </c>
      <c r="AU1351">
        <v>14.82070277966228</v>
      </c>
      <c r="AV1351" t="str">
        <f>VLOOKUP(Sheet1[[#This Row],[NPDES ID2]],Combined_Sheet__Major_Only___2[[NPDES ID2]:[ECHO BFR]],3,FALSE)</f>
        <v>WY</v>
      </c>
      <c r="AW1351" t="s">
        <v>12187</v>
      </c>
      <c r="AX1351" t="str">
        <f>VLOOKUP(Sheet1[[#This Row],[NPDES ID2]],Combined_Sheet__Major_Only___2[[NPDES ID2]:[ECHO BFR]],27,FALSE)</f>
        <v>tempSludgeStore</v>
      </c>
      <c r="AY1351" t="str">
        <f>VLOOKUP(Sheet1[[#This Row],[NPDES ID2]],Combined_Sheet__Major_Only___2[[NPDES ID2]:[ECHO BFR]],28,FALSE)</f>
        <v>-</v>
      </c>
      <c r="AZ1351" t="str">
        <f>VLOOKUP(Sheet1[[#This Row],[NPDES ID2]],Combined_Sheet__Major_Only___2[[NPDES ID2]:[ECHO BFR]],29,FALSE)</f>
        <v>preliminaryOps, thickening</v>
      </c>
      <c r="BA1351">
        <f>VLOOKUP(Sheet1[[#This Row],[NPDES ID2]],Combined_Sheet__Major_Only___2[[NPDES ID2]:[ECHO BFR]],17,FALSE)</f>
        <v>41.128028</v>
      </c>
      <c r="BB1351">
        <f>VLOOKUP(Sheet1[[#This Row],[NPDES ID2]],Combined_Sheet__Major_Only___2[[NPDES ID2]:[ECHO BFR]],18,FALSE)</f>
        <v>-104.70657</v>
      </c>
      <c r="BC1351" t="str">
        <f>IF(ISNUMBER(SEARCH("aerobic",$AW1351)),"aerobic","")</f>
        <v/>
      </c>
      <c r="BD1351" t="str">
        <f>IF(ISNUMBER(SEARCH("anaer",$AW1351)),"anaer","")</f>
        <v>anaer</v>
      </c>
      <c r="BE1351" t="str">
        <f>IF(ISNUMBER(SEARCH("thickening",$AZ1351)),"thickening","")</f>
        <v>thickening</v>
      </c>
      <c r="BF1351" s="2" t="str">
        <f>IF(ISNUMBER(SEARCH("airDry",$AW1351)),"airDry","")</f>
        <v>airDry</v>
      </c>
      <c r="BG1351" s="2" t="str">
        <f>IF(ISNUMBER(SEARCH("heatDry",$AY1351)),"heatDry","")</f>
        <v/>
      </c>
      <c r="BH1351" s="2" t="str">
        <f>IF(AND(ISNUMBER(SEARCH("aerobic",$AW1351)),ISNUMBER(SEARCH("anaer",$AW1351))),"Combined Aer and Anaer.","")</f>
        <v/>
      </c>
    </row>
    <row r="1352" spans="1:60" x14ac:dyDescent="0.25">
      <c r="A1352" s="4">
        <v>164</v>
      </c>
      <c r="B1352" t="s">
        <v>894</v>
      </c>
      <c r="C1352">
        <v>4905</v>
      </c>
      <c r="D1352">
        <v>1049.1395813315589</v>
      </c>
      <c r="E1352">
        <v>1046.368468290289</v>
      </c>
      <c r="F1352">
        <v>843.9875993925582</v>
      </c>
      <c r="G1352">
        <v>1243.9326142373141</v>
      </c>
      <c r="H1352">
        <v>-114.1876399420201</v>
      </c>
      <c r="I1352">
        <v>-116.7333853290512</v>
      </c>
      <c r="J1352">
        <v>-132.5149116294962</v>
      </c>
      <c r="K1352">
        <v>-91.07755459874312</v>
      </c>
      <c r="L1352">
        <v>3256.8280423943788</v>
      </c>
      <c r="M1352">
        <v>3242.9595673731978</v>
      </c>
      <c r="N1352">
        <v>3196.8290449157139</v>
      </c>
      <c r="O1352">
        <v>3354.5381900600728</v>
      </c>
      <c r="P1352">
        <v>114.681140209042</v>
      </c>
      <c r="Q1352">
        <v>116.1468992660437</v>
      </c>
      <c r="R1352">
        <v>94.821857975991861</v>
      </c>
      <c r="S1352">
        <v>131.0032092708102</v>
      </c>
      <c r="T1352">
        <v>4061.1093733561711</v>
      </c>
      <c r="U1352">
        <v>4061.1050479049732</v>
      </c>
      <c r="V1352">
        <v>4057.2311854431291</v>
      </c>
      <c r="W1352">
        <v>4065.0143662986679</v>
      </c>
      <c r="X1352">
        <v>275.3013481102459</v>
      </c>
      <c r="Y1352">
        <v>276.31462751085911</v>
      </c>
      <c r="Z1352">
        <v>267.4645551150976</v>
      </c>
      <c r="AA1352">
        <v>280.4548048092189</v>
      </c>
      <c r="AB1352">
        <v>45.65569293036323</v>
      </c>
      <c r="AC1352">
        <v>45.256560668192868</v>
      </c>
      <c r="AD1352">
        <v>39.195711743681699</v>
      </c>
      <c r="AE1352">
        <v>53.13704317161654</v>
      </c>
      <c r="AF1352">
        <v>65.077737940316069</v>
      </c>
      <c r="AG1352">
        <v>64.797738350771084</v>
      </c>
      <c r="AH1352">
        <v>63.884830700684013</v>
      </c>
      <c r="AI1352">
        <v>67.027994954477435</v>
      </c>
      <c r="AJ1352">
        <v>0.57147413999507746</v>
      </c>
      <c r="AK1352">
        <v>0.57147439515115006</v>
      </c>
      <c r="AL1352">
        <v>0.57141508572827393</v>
      </c>
      <c r="AM1352">
        <v>0.57153285960268396</v>
      </c>
      <c r="AN1352">
        <v>0.66679254007609279</v>
      </c>
      <c r="AO1352">
        <v>0.66679254007609279</v>
      </c>
      <c r="AP1352">
        <v>0.66679254007609279</v>
      </c>
      <c r="AQ1352">
        <v>0.66679254007609279</v>
      </c>
      <c r="AR1352">
        <v>14.79739481235595</v>
      </c>
      <c r="AS1352">
        <v>14.79739481235595</v>
      </c>
      <c r="AT1352">
        <v>14.79739481235595</v>
      </c>
      <c r="AU1352">
        <v>14.79739481235595</v>
      </c>
      <c r="AV1352" t="str">
        <f>VLOOKUP(Sheet1[[#This Row],[NPDES ID2]],Combined_Sheet__Major_Only___2[[NPDES ID2]:[ECHO BFR]],3,FALSE)</f>
        <v>OR</v>
      </c>
      <c r="AW1352" t="s">
        <v>12187</v>
      </c>
      <c r="AX1352" t="str">
        <f>VLOOKUP(Sheet1[[#This Row],[NPDES ID2]],Combined_Sheet__Major_Only___2[[NPDES ID2]:[ECHO BFR]],27,FALSE)</f>
        <v>-</v>
      </c>
      <c r="AY1352" t="str">
        <f>VLOOKUP(Sheet1[[#This Row],[NPDES ID2]],Combined_Sheet__Major_Only___2[[NPDES ID2]:[ECHO BFR]],28,FALSE)</f>
        <v>-</v>
      </c>
      <c r="AZ1352" t="str">
        <f>VLOOKUP(Sheet1[[#This Row],[NPDES ID2]],Combined_Sheet__Major_Only___2[[NPDES ID2]:[ECHO BFR]],29,FALSE)</f>
        <v>preliminaryOps, thickening, sludgeLagoon</v>
      </c>
      <c r="BA1352">
        <f>VLOOKUP(Sheet1[[#This Row],[NPDES ID2]],Combined_Sheet__Major_Only___2[[NPDES ID2]:[ECHO BFR]],17,FALSE)</f>
        <v>44.095584000000002</v>
      </c>
      <c r="BB1352">
        <f>VLOOKUP(Sheet1[[#This Row],[NPDES ID2]],Combined_Sheet__Major_Only___2[[NPDES ID2]:[ECHO BFR]],18,FALSE)</f>
        <v>-123.111946</v>
      </c>
      <c r="BC1352" t="str">
        <f>IF(ISNUMBER(SEARCH("aerobic",$AW1352)),"aerobic","")</f>
        <v/>
      </c>
      <c r="BD1352" t="str">
        <f>IF(ISNUMBER(SEARCH("anaer",$AW1352)),"anaer","")</f>
        <v>anaer</v>
      </c>
      <c r="BE1352" t="str">
        <f>IF(ISNUMBER(SEARCH("thickening",$AZ1352)),"thickening","")</f>
        <v>thickening</v>
      </c>
      <c r="BF1352" s="2" t="str">
        <f>IF(ISNUMBER(SEARCH("airDry",$AW1352)),"airDry","")</f>
        <v>airDry</v>
      </c>
      <c r="BG1352" s="2" t="str">
        <f>IF(ISNUMBER(SEARCH("heatDry",$AY1352)),"heatDry","")</f>
        <v/>
      </c>
      <c r="BH1352" s="2" t="str">
        <f>IF(AND(ISNUMBER(SEARCH("aerobic",$AW1352)),ISNUMBER(SEARCH("anaer",$AW1352))),"Combined Aer and Anaer.","")</f>
        <v/>
      </c>
    </row>
    <row r="1353" spans="1:60" x14ac:dyDescent="0.25">
      <c r="A1353" s="4">
        <v>263</v>
      </c>
      <c r="B1353" t="s">
        <v>1353</v>
      </c>
      <c r="C1353">
        <v>1816</v>
      </c>
      <c r="D1353">
        <v>521.96053013702306</v>
      </c>
      <c r="E1353">
        <v>523.37768474927418</v>
      </c>
      <c r="F1353">
        <v>440.57189136691397</v>
      </c>
      <c r="G1353">
        <v>606.37998748962002</v>
      </c>
      <c r="H1353">
        <v>-123.3343867895027</v>
      </c>
      <c r="I1353">
        <v>-125.89898750386</v>
      </c>
      <c r="J1353">
        <v>-141.84892089466879</v>
      </c>
      <c r="K1353">
        <v>-100.3845264828763</v>
      </c>
      <c r="L1353">
        <v>1125.808769771166</v>
      </c>
      <c r="M1353">
        <v>1120.0317416196131</v>
      </c>
      <c r="N1353">
        <v>1100.8761889394641</v>
      </c>
      <c r="O1353">
        <v>1166.4326499740359</v>
      </c>
      <c r="P1353">
        <v>42.629516918455487</v>
      </c>
      <c r="Q1353">
        <v>43.013191202507038</v>
      </c>
      <c r="R1353">
        <v>35.646927196526441</v>
      </c>
      <c r="S1353">
        <v>48.542289253889173</v>
      </c>
      <c r="T1353">
        <v>4066.7828391107741</v>
      </c>
      <c r="U1353">
        <v>4066.7785095000631</v>
      </c>
      <c r="V1353">
        <v>4062.900921790645</v>
      </c>
      <c r="W1353">
        <v>4070.6915872370519</v>
      </c>
      <c r="X1353">
        <v>295.30398879942322</v>
      </c>
      <c r="Y1353">
        <v>296.63032802956212</v>
      </c>
      <c r="Z1353">
        <v>285.17991651983567</v>
      </c>
      <c r="AA1353">
        <v>301.90186016731758</v>
      </c>
      <c r="AB1353">
        <v>57.570652597700843</v>
      </c>
      <c r="AC1353">
        <v>56.769068282402671</v>
      </c>
      <c r="AD1353">
        <v>48.0739344651519</v>
      </c>
      <c r="AE1353">
        <v>68.576735331567917</v>
      </c>
      <c r="AF1353">
        <v>60.757187874329702</v>
      </c>
      <c r="AG1353">
        <v>60.444203592952853</v>
      </c>
      <c r="AH1353">
        <v>59.414149342469152</v>
      </c>
      <c r="AI1353">
        <v>62.948637011878297</v>
      </c>
      <c r="AJ1353">
        <v>0.51870323611721236</v>
      </c>
      <c r="AK1353">
        <v>0.51870334117022732</v>
      </c>
      <c r="AL1353">
        <v>0.51867905550518523</v>
      </c>
      <c r="AM1353">
        <v>0.51872727813372177</v>
      </c>
      <c r="AN1353">
        <v>0.66703539350716634</v>
      </c>
      <c r="AO1353">
        <v>0.66703539350716634</v>
      </c>
      <c r="AP1353">
        <v>0.66703539350716634</v>
      </c>
      <c r="AQ1353">
        <v>0.66703539350716634</v>
      </c>
      <c r="AR1353">
        <v>12.58910422009536</v>
      </c>
      <c r="AS1353">
        <v>12.58910422009536</v>
      </c>
      <c r="AT1353">
        <v>12.58910422009536</v>
      </c>
      <c r="AU1353">
        <v>12.58910422009536</v>
      </c>
      <c r="AV1353" t="str">
        <f>VLOOKUP(Sheet1[[#This Row],[NPDES ID2]],Combined_Sheet__Major_Only___2[[NPDES ID2]:[ECHO BFR]],3,FALSE)</f>
        <v>OR</v>
      </c>
      <c r="AW1353" t="s">
        <v>12187</v>
      </c>
      <c r="AX1353" t="str">
        <f>VLOOKUP(Sheet1[[#This Row],[NPDES ID2]],Combined_Sheet__Major_Only___2[[NPDES ID2]:[ECHO BFR]],27,FALSE)</f>
        <v>methaneBioCaptureRecover</v>
      </c>
      <c r="AY1353" t="str">
        <f>VLOOKUP(Sheet1[[#This Row],[NPDES ID2]],Combined_Sheet__Major_Only___2[[NPDES ID2]:[ECHO BFR]],28,FALSE)</f>
        <v>-</v>
      </c>
      <c r="AZ1353" t="str">
        <f>VLOOKUP(Sheet1[[#This Row],[NPDES ID2]],Combined_Sheet__Major_Only___2[[NPDES ID2]:[ECHO BFR]],29,FALSE)</f>
        <v>thickening</v>
      </c>
      <c r="BA1353">
        <f>VLOOKUP(Sheet1[[#This Row],[NPDES ID2]],Combined_Sheet__Major_Only___2[[NPDES ID2]:[ECHO BFR]],17,FALSE)</f>
        <v>44.118071</v>
      </c>
      <c r="BB1353">
        <f>VLOOKUP(Sheet1[[#This Row],[NPDES ID2]],Combined_Sheet__Major_Only___2[[NPDES ID2]:[ECHO BFR]],18,FALSE)</f>
        <v>-121.211439</v>
      </c>
      <c r="BC1353" t="str">
        <f>IF(ISNUMBER(SEARCH("aerobic",$AW1353)),"aerobic","")</f>
        <v/>
      </c>
      <c r="BD1353" t="str">
        <f>IF(ISNUMBER(SEARCH("anaer",$AW1353)),"anaer","")</f>
        <v>anaer</v>
      </c>
      <c r="BE1353" t="str">
        <f>IF(ISNUMBER(SEARCH("thickening",$AZ1353)),"thickening","")</f>
        <v>thickening</v>
      </c>
      <c r="BF1353" s="3" t="str">
        <f>IF(ISNUMBER(SEARCH("airDry",$AW1353)),"airDry","")</f>
        <v>airDry</v>
      </c>
      <c r="BG1353" s="3" t="str">
        <f>IF(ISNUMBER(SEARCH("heatDry",$AY1353)),"heatDry","")</f>
        <v/>
      </c>
      <c r="BH1353" s="3" t="str">
        <f>IF(AND(ISNUMBER(SEARCH("aerobic",$AW1353)),ISNUMBER(SEARCH("anaer",$AW1353))),"Combined Aer and Anaer.","")</f>
        <v/>
      </c>
    </row>
    <row r="1354" spans="1:60" x14ac:dyDescent="0.25">
      <c r="A1354" s="4">
        <v>706</v>
      </c>
      <c r="B1354" t="s">
        <v>3485</v>
      </c>
      <c r="C1354">
        <v>4991.88</v>
      </c>
      <c r="D1354">
        <v>1067.9896447086051</v>
      </c>
      <c r="E1354">
        <v>1064.891984217327</v>
      </c>
      <c r="F1354">
        <v>858.30882724104947</v>
      </c>
      <c r="G1354">
        <v>1266.8105835355109</v>
      </c>
      <c r="H1354">
        <v>-114.41382866639471</v>
      </c>
      <c r="I1354">
        <v>-116.9822699986383</v>
      </c>
      <c r="J1354">
        <v>-132.7279670392783</v>
      </c>
      <c r="K1354">
        <v>-91.36674803759179</v>
      </c>
      <c r="L1354">
        <v>3306.933972999745</v>
      </c>
      <c r="M1354">
        <v>3292.7633427291512</v>
      </c>
      <c r="N1354">
        <v>3245.609006740257</v>
      </c>
      <c r="O1354">
        <v>3406.7971713589691</v>
      </c>
      <c r="P1354">
        <v>116.7274417336082</v>
      </c>
      <c r="Q1354">
        <v>118.2196122129087</v>
      </c>
      <c r="R1354">
        <v>96.582500527996075</v>
      </c>
      <c r="S1354">
        <v>133.27117316354361</v>
      </c>
      <c r="T1354">
        <v>4069.541649388716</v>
      </c>
      <c r="U1354">
        <v>4069.5373177553788</v>
      </c>
      <c r="V1354">
        <v>4065.6579185868391</v>
      </c>
      <c r="W1354">
        <v>4073.4522235310601</v>
      </c>
      <c r="X1354">
        <v>276.50626519557932</v>
      </c>
      <c r="Y1354">
        <v>277.5294483222965</v>
      </c>
      <c r="Z1354">
        <v>268.58281216916743</v>
      </c>
      <c r="AA1354">
        <v>281.7144183711253</v>
      </c>
      <c r="AB1354">
        <v>49.141775231909342</v>
      </c>
      <c r="AC1354">
        <v>48.644267506505493</v>
      </c>
      <c r="AD1354">
        <v>41.73318151276176</v>
      </c>
      <c r="AE1354">
        <v>57.818136999465388</v>
      </c>
      <c r="AF1354">
        <v>64.929503421893656</v>
      </c>
      <c r="AG1354">
        <v>64.648167392129665</v>
      </c>
      <c r="AH1354">
        <v>63.731882355958078</v>
      </c>
      <c r="AI1354">
        <v>66.887901017708231</v>
      </c>
      <c r="AJ1354">
        <v>0.56966239069450708</v>
      </c>
      <c r="AK1354">
        <v>0.56966266525951659</v>
      </c>
      <c r="AL1354">
        <v>0.56959879303775407</v>
      </c>
      <c r="AM1354">
        <v>0.56972562854727948</v>
      </c>
      <c r="AN1354">
        <v>0.66715335685963861</v>
      </c>
      <c r="AO1354">
        <v>0.66715335685963839</v>
      </c>
      <c r="AP1354">
        <v>0.66715335685963839</v>
      </c>
      <c r="AQ1354">
        <v>0.66715335685963839</v>
      </c>
      <c r="AR1354">
        <v>14.176553359573131</v>
      </c>
      <c r="AS1354">
        <v>14.176553359573131</v>
      </c>
      <c r="AT1354">
        <v>14.176553359573131</v>
      </c>
      <c r="AU1354">
        <v>14.176553359573131</v>
      </c>
      <c r="AV1354" t="str">
        <f>VLOOKUP(Sheet1[[#This Row],[NPDES ID2]],Combined_Sheet__Major_Only___2[[NPDES ID2]:[ECHO BFR]],3,FALSE)</f>
        <v>CA</v>
      </c>
      <c r="AW1354" t="s">
        <v>12187</v>
      </c>
      <c r="AX1354" t="str">
        <f>VLOOKUP(Sheet1[[#This Row],[NPDES ID2]],Combined_Sheet__Major_Only___2[[NPDES ID2]:[ECHO BFR]],27,FALSE)</f>
        <v>other, methaneBioCaptureRecover, tempSludgeStore</v>
      </c>
      <c r="AY1354" t="str">
        <f>VLOOKUP(Sheet1[[#This Row],[NPDES ID2]],Combined_Sheet__Major_Only___2[[NPDES ID2]:[ECHO BFR]],28,FALSE)</f>
        <v>-</v>
      </c>
      <c r="AZ1354" t="str">
        <f>VLOOKUP(Sheet1[[#This Row],[NPDES ID2]],Combined_Sheet__Major_Only___2[[NPDES ID2]:[ECHO BFR]],29,FALSE)</f>
        <v>thickening, preliminaryOps</v>
      </c>
      <c r="BA1354">
        <f>VLOOKUP(Sheet1[[#This Row],[NPDES ID2]],Combined_Sheet__Major_Only___2[[NPDES ID2]:[ECHO BFR]],17,FALSE)</f>
        <v>37.6798799996632</v>
      </c>
      <c r="BB1354">
        <f>VLOOKUP(Sheet1[[#This Row],[NPDES ID2]],Combined_Sheet__Major_Only___2[[NPDES ID2]:[ECHO BFR]],18,FALSE)</f>
        <v>-122.12648197975901</v>
      </c>
      <c r="BC1354" t="str">
        <f>IF(ISNUMBER(SEARCH("aerobic",$AW1354)),"aerobic","")</f>
        <v/>
      </c>
      <c r="BD1354" t="str">
        <f>IF(ISNUMBER(SEARCH("anaer",$AW1354)),"anaer","")</f>
        <v>anaer</v>
      </c>
      <c r="BE1354" t="str">
        <f>IF(ISNUMBER(SEARCH("thickening",$AZ1354)),"thickening","")</f>
        <v>thickening</v>
      </c>
      <c r="BF1354" s="2" t="str">
        <f>IF(ISNUMBER(SEARCH("airDry",$AW1354)),"airDry","")</f>
        <v>airDry</v>
      </c>
      <c r="BG1354" s="2" t="str">
        <f>IF(ISNUMBER(SEARCH("heatDry",$AY1354)),"heatDry","")</f>
        <v/>
      </c>
      <c r="BH1354" s="2" t="str">
        <f>IF(AND(ISNUMBER(SEARCH("aerobic",$AW1354)),ISNUMBER(SEARCH("anaer",$AW1354))),"Combined Aer and Anaer.","")</f>
        <v/>
      </c>
    </row>
    <row r="1355" spans="1:60" x14ac:dyDescent="0.25">
      <c r="A1355" s="4">
        <v>83</v>
      </c>
      <c r="B1355" t="s">
        <v>465</v>
      </c>
      <c r="C1355">
        <v>65057.56</v>
      </c>
      <c r="D1355">
        <v>12307.09503157096</v>
      </c>
      <c r="E1355">
        <v>12337.85726818586</v>
      </c>
      <c r="F1355">
        <v>9678.9629998628443</v>
      </c>
      <c r="G1355">
        <v>14936.00118481026</v>
      </c>
      <c r="H1355">
        <v>-102.8059895586907</v>
      </c>
      <c r="I1355">
        <v>-106.1990774108649</v>
      </c>
      <c r="J1355">
        <v>-124.43958661737101</v>
      </c>
      <c r="K1355">
        <v>-75.059554649804838</v>
      </c>
      <c r="L1355">
        <v>44307.418305717598</v>
      </c>
      <c r="M1355">
        <v>44139.652267234102</v>
      </c>
      <c r="N1355">
        <v>43547.362959469072</v>
      </c>
      <c r="O1355">
        <v>45542.346989397753</v>
      </c>
      <c r="P1355">
        <v>1516.3161407529619</v>
      </c>
      <c r="Q1355">
        <v>1537.7623105155899</v>
      </c>
      <c r="R1355">
        <v>1244.0265800155621</v>
      </c>
      <c r="S1355">
        <v>1744.784422039593</v>
      </c>
      <c r="T1355">
        <v>4080.2318384537439</v>
      </c>
      <c r="U1355">
        <v>4080.2274989828752</v>
      </c>
      <c r="V1355">
        <v>4076.341080542059</v>
      </c>
      <c r="W1355">
        <v>4084.149488275456</v>
      </c>
      <c r="X1355">
        <v>269.65605770448201</v>
      </c>
      <c r="Y1355">
        <v>270.56800525394732</v>
      </c>
      <c r="Z1355">
        <v>262.52957223403962</v>
      </c>
      <c r="AA1355">
        <v>274.36219532066559</v>
      </c>
      <c r="AB1355">
        <v>48.554861150015412</v>
      </c>
      <c r="AC1355">
        <v>48.077588394101987</v>
      </c>
      <c r="AD1355">
        <v>41.169474058945497</v>
      </c>
      <c r="AE1355">
        <v>57.217846856359628</v>
      </c>
      <c r="AF1355">
        <v>66.84930855891659</v>
      </c>
      <c r="AG1355">
        <v>66.555632303335642</v>
      </c>
      <c r="AH1355">
        <v>65.730490143339097</v>
      </c>
      <c r="AI1355">
        <v>68.681873208843029</v>
      </c>
      <c r="AJ1355">
        <v>0.59313252332953437</v>
      </c>
      <c r="AK1355">
        <v>0.59313568535621697</v>
      </c>
      <c r="AL1355">
        <v>0.59229368784591874</v>
      </c>
      <c r="AM1355">
        <v>0.59396786152193404</v>
      </c>
      <c r="AN1355">
        <v>0.66760966789260423</v>
      </c>
      <c r="AO1355">
        <v>0.66760966789260434</v>
      </c>
      <c r="AP1355">
        <v>0.66760966789260434</v>
      </c>
      <c r="AQ1355">
        <v>0.66760966789260434</v>
      </c>
      <c r="AR1355">
        <v>14.4863946614529</v>
      </c>
      <c r="AS1355">
        <v>14.4863946614529</v>
      </c>
      <c r="AT1355">
        <v>14.4863946614529</v>
      </c>
      <c r="AU1355">
        <v>14.4863946614529</v>
      </c>
      <c r="AV1355" t="str">
        <f>VLOOKUP(Sheet1[[#This Row],[NPDES ID2]],Combined_Sheet__Major_Only___2[[NPDES ID2]:[ECHO BFR]],3,FALSE)</f>
        <v>CA</v>
      </c>
      <c r="AW1355" t="s">
        <v>12187</v>
      </c>
      <c r="AX1355" t="str">
        <f>VLOOKUP(Sheet1[[#This Row],[NPDES ID2]],Combined_Sheet__Major_Only___2[[NPDES ID2]:[ECHO BFR]],27,FALSE)</f>
        <v>methaneBioCaptureRecover</v>
      </c>
      <c r="AY1355" t="str">
        <f>VLOOKUP(Sheet1[[#This Row],[NPDES ID2]],Combined_Sheet__Major_Only___2[[NPDES ID2]:[ECHO BFR]],28,FALSE)</f>
        <v>-</v>
      </c>
      <c r="AZ1355" t="str">
        <f>VLOOKUP(Sheet1[[#This Row],[NPDES ID2]],Combined_Sheet__Major_Only___2[[NPDES ID2]:[ECHO BFR]],29,FALSE)</f>
        <v>thickening, sludgeLagoon</v>
      </c>
      <c r="BA1355">
        <f>VLOOKUP(Sheet1[[#This Row],[NPDES ID2]],Combined_Sheet__Major_Only___2[[NPDES ID2]:[ECHO BFR]],17,FALSE)</f>
        <v>37.432510000000001</v>
      </c>
      <c r="BB1355">
        <f>VLOOKUP(Sheet1[[#This Row],[NPDES ID2]],Combined_Sheet__Major_Only___2[[NPDES ID2]:[ECHO BFR]],18,FALSE)</f>
        <v>-121.952738</v>
      </c>
      <c r="BC1355" t="str">
        <f>IF(ISNUMBER(SEARCH("aerobic",$AW1355)),"aerobic","")</f>
        <v/>
      </c>
      <c r="BD1355" t="str">
        <f>IF(ISNUMBER(SEARCH("anaer",$AW1355)),"anaer","")</f>
        <v>anaer</v>
      </c>
      <c r="BE1355" t="str">
        <f>IF(ISNUMBER(SEARCH("thickening",$AZ1355)),"thickening","")</f>
        <v>thickening</v>
      </c>
      <c r="BF1355" s="3" t="str">
        <f>IF(ISNUMBER(SEARCH("airDry",$AW1355)),"airDry","")</f>
        <v>airDry</v>
      </c>
      <c r="BG1355" s="3" t="str">
        <f>IF(ISNUMBER(SEARCH("heatDry",$AY1355)),"heatDry","")</f>
        <v/>
      </c>
      <c r="BH1355" s="3" t="str">
        <f>IF(AND(ISNUMBER(SEARCH("aerobic",$AW1355)),ISNUMBER(SEARCH("anaer",$AW1355))),"Combined Aer and Anaer.","")</f>
        <v/>
      </c>
    </row>
    <row r="1356" spans="1:60" x14ac:dyDescent="0.25">
      <c r="A1356" s="4">
        <v>2092</v>
      </c>
      <c r="B1356" t="s">
        <v>9833</v>
      </c>
      <c r="C1356">
        <v>1057.23</v>
      </c>
      <c r="D1356">
        <v>370.98104367068021</v>
      </c>
      <c r="E1356">
        <v>370.87065413010743</v>
      </c>
      <c r="F1356">
        <v>312.53303423898558</v>
      </c>
      <c r="G1356">
        <v>438.68556614768562</v>
      </c>
      <c r="H1356">
        <v>-112.060443111109</v>
      </c>
      <c r="I1356">
        <v>-114.5607249776008</v>
      </c>
      <c r="J1356">
        <v>-130.49200001506321</v>
      </c>
      <c r="K1356">
        <v>-88.342546018179078</v>
      </c>
      <c r="L1356">
        <v>717.42804509997916</v>
      </c>
      <c r="M1356">
        <v>714.55363357772922</v>
      </c>
      <c r="N1356">
        <v>705.03273933302546</v>
      </c>
      <c r="O1356">
        <v>737.6277435226242</v>
      </c>
      <c r="P1356">
        <v>24.68787666270909</v>
      </c>
      <c r="Q1356">
        <v>25.019828771448029</v>
      </c>
      <c r="R1356">
        <v>20.272971685292301</v>
      </c>
      <c r="S1356">
        <v>28.34533078443808</v>
      </c>
      <c r="T1356">
        <v>4081.238232294947</v>
      </c>
      <c r="U1356">
        <v>4081.2338920862398</v>
      </c>
      <c r="V1356">
        <v>4077.3468128383638</v>
      </c>
      <c r="W1356">
        <v>4085.1565482339861</v>
      </c>
      <c r="X1356">
        <v>270.70100608670549</v>
      </c>
      <c r="Y1356">
        <v>271.6461861795724</v>
      </c>
      <c r="Z1356">
        <v>263.4754857984035</v>
      </c>
      <c r="AA1356">
        <v>275.46605867755619</v>
      </c>
      <c r="AB1356">
        <v>40.856029264222961</v>
      </c>
      <c r="AC1356">
        <v>40.577827362191201</v>
      </c>
      <c r="AD1356">
        <v>35.565153185272258</v>
      </c>
      <c r="AE1356">
        <v>46.917866403405426</v>
      </c>
      <c r="AF1356">
        <v>66.503505571874214</v>
      </c>
      <c r="AG1356">
        <v>66.236497332644205</v>
      </c>
      <c r="AH1356">
        <v>65.35565892458439</v>
      </c>
      <c r="AI1356">
        <v>68.375537110758373</v>
      </c>
      <c r="AJ1356">
        <v>0.58890428298830444</v>
      </c>
      <c r="AK1356">
        <v>0.58890433327918468</v>
      </c>
      <c r="AL1356">
        <v>0.58889273739906223</v>
      </c>
      <c r="AM1356">
        <v>0.58891576204619833</v>
      </c>
      <c r="AN1356">
        <v>0.66765256141467244</v>
      </c>
      <c r="AO1356">
        <v>0.66765256141467277</v>
      </c>
      <c r="AP1356">
        <v>0.66765256141467277</v>
      </c>
      <c r="AQ1356">
        <v>0.66765256141467277</v>
      </c>
      <c r="AR1356">
        <v>16.011707634903239</v>
      </c>
      <c r="AS1356">
        <v>16.011707634903239</v>
      </c>
      <c r="AT1356">
        <v>16.011707634903239</v>
      </c>
      <c r="AU1356">
        <v>16.011707634903239</v>
      </c>
      <c r="AV1356" t="str">
        <f>VLOOKUP(Sheet1[[#This Row],[NPDES ID2]],Combined_Sheet__Major_Only___2[[NPDES ID2]:[ECHO BFR]],3,FALSE)</f>
        <v>CA</v>
      </c>
      <c r="AW1356" t="s">
        <v>12187</v>
      </c>
      <c r="AX1356" t="str">
        <f>VLOOKUP(Sheet1[[#This Row],[NPDES ID2]],Combined_Sheet__Major_Only___2[[NPDES ID2]:[ECHO BFR]],27,FALSE)</f>
        <v>tempSludgeStore</v>
      </c>
      <c r="AY1356" t="str">
        <f>VLOOKUP(Sheet1[[#This Row],[NPDES ID2]],Combined_Sheet__Major_Only___2[[NPDES ID2]:[ECHO BFR]],28,FALSE)</f>
        <v>-</v>
      </c>
      <c r="AZ1356" t="str">
        <f>VLOOKUP(Sheet1[[#This Row],[NPDES ID2]],Combined_Sheet__Major_Only___2[[NPDES ID2]:[ECHO BFR]],29,FALSE)</f>
        <v>preliminaryOps, thickening</v>
      </c>
      <c r="BA1356">
        <f>VLOOKUP(Sheet1[[#This Row],[NPDES ID2]],Combined_Sheet__Major_Only___2[[NPDES ID2]:[ECHO BFR]],17,FALSE)</f>
        <v>36.522557554588403</v>
      </c>
      <c r="BB1356">
        <f>VLOOKUP(Sheet1[[#This Row],[NPDES ID2]],Combined_Sheet__Major_Only___2[[NPDES ID2]:[ECHO BFR]],18,FALSE)</f>
        <v>-119.564207132852</v>
      </c>
      <c r="BC1356" t="str">
        <f>IF(ISNUMBER(SEARCH("aerobic",$AW1356)),"aerobic","")</f>
        <v/>
      </c>
      <c r="BD1356" t="str">
        <f>IF(ISNUMBER(SEARCH("anaer",$AW1356)),"anaer","")</f>
        <v>anaer</v>
      </c>
      <c r="BE1356" t="str">
        <f>IF(ISNUMBER(SEARCH("thickening",$AZ1356)),"thickening","")</f>
        <v>thickening</v>
      </c>
      <c r="BF1356" s="2" t="str">
        <f>IF(ISNUMBER(SEARCH("airDry",$AW1356)),"airDry","")</f>
        <v>airDry</v>
      </c>
      <c r="BG1356" s="2" t="str">
        <f>IF(ISNUMBER(SEARCH("heatDry",$AY1356)),"heatDry","")</f>
        <v/>
      </c>
      <c r="BH1356" s="2" t="str">
        <f>IF(AND(ISNUMBER(SEARCH("aerobic",$AW1356)),ISNUMBER(SEARCH("anaer",$AW1356))),"Combined Aer and Anaer.","")</f>
        <v/>
      </c>
    </row>
    <row r="1357" spans="1:60" x14ac:dyDescent="0.25">
      <c r="A1357" s="4">
        <v>582</v>
      </c>
      <c r="B1357" t="s">
        <v>2851</v>
      </c>
      <c r="C1357">
        <v>108.48</v>
      </c>
      <c r="D1357">
        <v>1067.3680115093359</v>
      </c>
      <c r="E1357">
        <v>1066.622372961757</v>
      </c>
      <c r="F1357">
        <v>755.92176176334306</v>
      </c>
      <c r="G1357">
        <v>1401.1222814282901</v>
      </c>
      <c r="H1357">
        <v>-123.87951167901559</v>
      </c>
      <c r="I1357">
        <v>-126.3494036186482</v>
      </c>
      <c r="J1357">
        <v>-142.49568504402961</v>
      </c>
      <c r="K1357">
        <v>-100.6774307508386</v>
      </c>
      <c r="L1357">
        <v>67.132214096920094</v>
      </c>
      <c r="M1357">
        <v>66.78576702196105</v>
      </c>
      <c r="N1357">
        <v>65.639298904154572</v>
      </c>
      <c r="O1357">
        <v>69.565467018903561</v>
      </c>
      <c r="P1357">
        <v>2.5468807298079139</v>
      </c>
      <c r="Q1357">
        <v>2.5701820053024291</v>
      </c>
      <c r="R1357">
        <v>2.1301281269956021</v>
      </c>
      <c r="S1357">
        <v>2.9006532887389058</v>
      </c>
      <c r="T1357">
        <v>4087.106405859543</v>
      </c>
      <c r="U1357">
        <v>4087.102061348573</v>
      </c>
      <c r="V1357">
        <v>4083.2111290062599</v>
      </c>
      <c r="W1357">
        <v>4091.0286058566062</v>
      </c>
      <c r="X1357">
        <v>297.30566759815912</v>
      </c>
      <c r="Y1357">
        <v>298.64902494623669</v>
      </c>
      <c r="Z1357">
        <v>287.06690652054141</v>
      </c>
      <c r="AA1357">
        <v>303.97659625411711</v>
      </c>
      <c r="AB1357">
        <v>48.083796302730427</v>
      </c>
      <c r="AC1357">
        <v>47.612602747963692</v>
      </c>
      <c r="AD1357">
        <v>41.385445502100012</v>
      </c>
      <c r="AE1357">
        <v>55.584648908352072</v>
      </c>
      <c r="AF1357">
        <v>60.646895871305418</v>
      </c>
      <c r="AG1357">
        <v>60.333853352016902</v>
      </c>
      <c r="AH1357">
        <v>59.298336708101139</v>
      </c>
      <c r="AI1357">
        <v>62.845035200759867</v>
      </c>
      <c r="AJ1357">
        <v>0.51735716011430344</v>
      </c>
      <c r="AK1357">
        <v>0.51735716568305756</v>
      </c>
      <c r="AL1357">
        <v>0.51735588376859576</v>
      </c>
      <c r="AM1357">
        <v>0.51735842908013197</v>
      </c>
      <c r="AN1357">
        <v>0.66790244859625081</v>
      </c>
      <c r="AO1357">
        <v>0.66790244859625092</v>
      </c>
      <c r="AP1357">
        <v>0.66790244859625092</v>
      </c>
      <c r="AQ1357">
        <v>0.66790244859625092</v>
      </c>
      <c r="AR1357">
        <v>13.99787007080136</v>
      </c>
      <c r="AS1357">
        <v>13.99787007080136</v>
      </c>
      <c r="AT1357">
        <v>13.99787007080136</v>
      </c>
      <c r="AU1357">
        <v>13.99787007080136</v>
      </c>
      <c r="AV1357" t="str">
        <f>VLOOKUP(Sheet1[[#This Row],[NPDES ID2]],Combined_Sheet__Major_Only___2[[NPDES ID2]:[ECHO BFR]],3,FALSE)</f>
        <v>OR</v>
      </c>
      <c r="AW1357" t="s">
        <v>12187</v>
      </c>
      <c r="AX1357" t="str">
        <f>VLOOKUP(Sheet1[[#This Row],[NPDES ID2]],Combined_Sheet__Major_Only___2[[NPDES ID2]:[ECHO BFR]],27,FALSE)</f>
        <v>methaneBioCaptureRecover</v>
      </c>
      <c r="AY1357" t="str">
        <f>VLOOKUP(Sheet1[[#This Row],[NPDES ID2]],Combined_Sheet__Major_Only___2[[NPDES ID2]:[ECHO BFR]],28,FALSE)</f>
        <v>-</v>
      </c>
      <c r="AZ1357" t="str">
        <f>VLOOKUP(Sheet1[[#This Row],[NPDES ID2]],Combined_Sheet__Major_Only___2[[NPDES ID2]:[ECHO BFR]],29,FALSE)</f>
        <v>preliminaryOps, thickening</v>
      </c>
      <c r="BA1357">
        <f>VLOOKUP(Sheet1[[#This Row],[NPDES ID2]],Combined_Sheet__Major_Only___2[[NPDES ID2]:[ECHO BFR]],17,FALSE)</f>
        <v>43.137183</v>
      </c>
      <c r="BB1357">
        <f>VLOOKUP(Sheet1[[#This Row],[NPDES ID2]],Combined_Sheet__Major_Only___2[[NPDES ID2]:[ECHO BFR]],18,FALSE)</f>
        <v>-123.401796</v>
      </c>
      <c r="BC1357" t="str">
        <f>IF(ISNUMBER(SEARCH("aerobic",$AW1357)),"aerobic","")</f>
        <v/>
      </c>
      <c r="BD1357" t="str">
        <f>IF(ISNUMBER(SEARCH("anaer",$AW1357)),"anaer","")</f>
        <v>anaer</v>
      </c>
      <c r="BE1357" t="str">
        <f>IF(ISNUMBER(SEARCH("thickening",$AZ1357)),"thickening","")</f>
        <v>thickening</v>
      </c>
      <c r="BF1357" s="2" t="str">
        <f>IF(ISNUMBER(SEARCH("airDry",$AW1357)),"airDry","")</f>
        <v>airDry</v>
      </c>
      <c r="BG1357" s="2" t="str">
        <f>IF(ISNUMBER(SEARCH("heatDry",$AY1357)),"heatDry","")</f>
        <v/>
      </c>
      <c r="BH1357" s="2" t="str">
        <f>IF(AND(ISNUMBER(SEARCH("aerobic",$AW1357)),ISNUMBER(SEARCH("anaer",$AW1357))),"Combined Aer and Anaer.","")</f>
        <v/>
      </c>
    </row>
    <row r="1358" spans="1:60" x14ac:dyDescent="0.25">
      <c r="A1358" s="4">
        <v>621</v>
      </c>
      <c r="B1358" t="s">
        <v>3066</v>
      </c>
      <c r="C1358">
        <v>601.34</v>
      </c>
      <c r="D1358">
        <v>374.81324388058749</v>
      </c>
      <c r="E1358">
        <v>374.29596343651639</v>
      </c>
      <c r="F1358">
        <v>298.45252178324643</v>
      </c>
      <c r="G1358">
        <v>446.82669740843369</v>
      </c>
      <c r="H1358">
        <v>-119.6831428422142</v>
      </c>
      <c r="I1358">
        <v>-122.00962716302629</v>
      </c>
      <c r="J1358">
        <v>-137.80401877241019</v>
      </c>
      <c r="K1358">
        <v>-96.326932214921115</v>
      </c>
      <c r="L1358">
        <v>384.06293089285379</v>
      </c>
      <c r="M1358">
        <v>382.23743376914553</v>
      </c>
      <c r="N1358">
        <v>376.19345600183129</v>
      </c>
      <c r="O1358">
        <v>396.88810594396108</v>
      </c>
      <c r="P1358">
        <v>14.09327639085995</v>
      </c>
      <c r="Q1358">
        <v>14.228280901919391</v>
      </c>
      <c r="R1358">
        <v>11.73831875291196</v>
      </c>
      <c r="S1358">
        <v>16.074792173366571</v>
      </c>
      <c r="T1358">
        <v>4088.021970377486</v>
      </c>
      <c r="U1358">
        <v>4088.017625195268</v>
      </c>
      <c r="V1358">
        <v>4084.1260916852311</v>
      </c>
      <c r="W1358">
        <v>4091.9447763732769</v>
      </c>
      <c r="X1358">
        <v>288.12168188745608</v>
      </c>
      <c r="Y1358">
        <v>289.31182169077658</v>
      </c>
      <c r="Z1358">
        <v>278.9831792325441</v>
      </c>
      <c r="AA1358">
        <v>294.0967295282469</v>
      </c>
      <c r="AB1358">
        <v>45.570442631990282</v>
      </c>
      <c r="AC1358">
        <v>45.172560988707808</v>
      </c>
      <c r="AD1358">
        <v>39.365320891062623</v>
      </c>
      <c r="AE1358">
        <v>52.579777256164682</v>
      </c>
      <c r="AF1358">
        <v>62.591400520386152</v>
      </c>
      <c r="AG1358">
        <v>62.293551318180143</v>
      </c>
      <c r="AH1358">
        <v>61.309614283040482</v>
      </c>
      <c r="AI1358">
        <v>64.681279462818694</v>
      </c>
      <c r="AJ1358">
        <v>0.54109695225663546</v>
      </c>
      <c r="AK1358">
        <v>0.54109698260461347</v>
      </c>
      <c r="AL1358">
        <v>0.54108998960335464</v>
      </c>
      <c r="AM1358">
        <v>0.54110387473418686</v>
      </c>
      <c r="AN1358">
        <v>0.66794140262449464</v>
      </c>
      <c r="AO1358">
        <v>0.66794140262449464</v>
      </c>
      <c r="AP1358">
        <v>0.66794140262449464</v>
      </c>
      <c r="AQ1358">
        <v>0.66794140262449464</v>
      </c>
      <c r="AR1358">
        <v>14.642963622878231</v>
      </c>
      <c r="AS1358">
        <v>14.642963622878231</v>
      </c>
      <c r="AT1358">
        <v>14.642963622878231</v>
      </c>
      <c r="AU1358">
        <v>14.642963622878231</v>
      </c>
      <c r="AV1358" t="str">
        <f>VLOOKUP(Sheet1[[#This Row],[NPDES ID2]],Combined_Sheet__Major_Only___2[[NPDES ID2]:[ECHO BFR]],3,FALSE)</f>
        <v>IN</v>
      </c>
      <c r="AW1358" t="s">
        <v>12187</v>
      </c>
      <c r="AX1358" t="str">
        <f>VLOOKUP(Sheet1[[#This Row],[NPDES ID2]],Combined_Sheet__Major_Only___2[[NPDES ID2]:[ECHO BFR]],27,FALSE)</f>
        <v>methaneBioCaptureRecover</v>
      </c>
      <c r="AY1358" t="str">
        <f>VLOOKUP(Sheet1[[#This Row],[NPDES ID2]],Combined_Sheet__Major_Only___2[[NPDES ID2]:[ECHO BFR]],28,FALSE)</f>
        <v>-</v>
      </c>
      <c r="AZ1358" t="str">
        <f>VLOOKUP(Sheet1[[#This Row],[NPDES ID2]],Combined_Sheet__Major_Only___2[[NPDES ID2]:[ECHO BFR]],29,FALSE)</f>
        <v>thickening</v>
      </c>
      <c r="BA1358">
        <f>VLOOKUP(Sheet1[[#This Row],[NPDES ID2]],Combined_Sheet__Major_Only___2[[NPDES ID2]:[ECHO BFR]],17,FALSE)</f>
        <v>38.385139000000002</v>
      </c>
      <c r="BB1358">
        <f>VLOOKUP(Sheet1[[#This Row],[NPDES ID2]],Combined_Sheet__Major_Only___2[[NPDES ID2]:[ECHO BFR]],18,FALSE)</f>
        <v>-86.940167000000002</v>
      </c>
      <c r="BC1358" t="str">
        <f>IF(ISNUMBER(SEARCH("aerobic",$AW1358)),"aerobic","")</f>
        <v/>
      </c>
      <c r="BD1358" t="str">
        <f>IF(ISNUMBER(SEARCH("anaer",$AW1358)),"anaer","")</f>
        <v>anaer</v>
      </c>
      <c r="BE1358" t="str">
        <f>IF(ISNUMBER(SEARCH("thickening",$AZ1358)),"thickening","")</f>
        <v>thickening</v>
      </c>
      <c r="BF1358" s="3" t="str">
        <f>IF(ISNUMBER(SEARCH("airDry",$AW1358)),"airDry","")</f>
        <v>airDry</v>
      </c>
      <c r="BG1358" s="3" t="str">
        <f>IF(ISNUMBER(SEARCH("heatDry",$AY1358)),"heatDry","")</f>
        <v/>
      </c>
      <c r="BH1358" s="3" t="str">
        <f>IF(AND(ISNUMBER(SEARCH("aerobic",$AW1358)),ISNUMBER(SEARCH("anaer",$AW1358))),"Combined Aer and Anaer.","")</f>
        <v/>
      </c>
    </row>
    <row r="1359" spans="1:60" x14ac:dyDescent="0.25">
      <c r="A1359" s="4">
        <v>513</v>
      </c>
      <c r="B1359" t="s">
        <v>2535</v>
      </c>
      <c r="C1359">
        <v>322</v>
      </c>
      <c r="D1359">
        <v>473.67030512414442</v>
      </c>
      <c r="E1359">
        <v>478.50903780394822</v>
      </c>
      <c r="F1359">
        <v>362.1915064246424</v>
      </c>
      <c r="G1359">
        <v>601.37389171531493</v>
      </c>
      <c r="H1359">
        <v>-122.51634552499679</v>
      </c>
      <c r="I1359">
        <v>-124.9524373663434</v>
      </c>
      <c r="J1359">
        <v>-140.97292416016441</v>
      </c>
      <c r="K1359">
        <v>-99.271227242475433</v>
      </c>
      <c r="L1359">
        <v>201.28778228344419</v>
      </c>
      <c r="M1359">
        <v>200.27553889249779</v>
      </c>
      <c r="N1359">
        <v>196.92512498459641</v>
      </c>
      <c r="O1359">
        <v>208.39810163375941</v>
      </c>
      <c r="P1359">
        <v>7.5556747950644798</v>
      </c>
      <c r="Q1359">
        <v>7.6171737215013398</v>
      </c>
      <c r="R1359">
        <v>6.3110557046129809</v>
      </c>
      <c r="S1359">
        <v>8.6061671133705246</v>
      </c>
      <c r="T1359">
        <v>4089.4203871352279</v>
      </c>
      <c r="U1359">
        <v>4089.4160409277579</v>
      </c>
      <c r="V1359">
        <v>4085.5235892049641</v>
      </c>
      <c r="W1359">
        <v>4093.344118722564</v>
      </c>
      <c r="X1359">
        <v>294.4834857647337</v>
      </c>
      <c r="Y1359">
        <v>295.77733012645132</v>
      </c>
      <c r="Z1359">
        <v>284.60041120258609</v>
      </c>
      <c r="AA1359">
        <v>300.92925236858758</v>
      </c>
      <c r="AB1359">
        <v>44.902984835602453</v>
      </c>
      <c r="AC1359">
        <v>44.518422993972329</v>
      </c>
      <c r="AD1359">
        <v>38.974585229665657</v>
      </c>
      <c r="AE1359">
        <v>51.49844118357764</v>
      </c>
      <c r="AF1359">
        <v>61.261973835123356</v>
      </c>
      <c r="AG1359">
        <v>60.95371695876473</v>
      </c>
      <c r="AH1359">
        <v>59.934572455287849</v>
      </c>
      <c r="AI1359">
        <v>63.425863442570453</v>
      </c>
      <c r="AJ1359">
        <v>0.52486470071721802</v>
      </c>
      <c r="AK1359">
        <v>0.52486471646938959</v>
      </c>
      <c r="AL1359">
        <v>0.52486108882168081</v>
      </c>
      <c r="AM1359">
        <v>0.52486829174682437</v>
      </c>
      <c r="AN1359">
        <v>0.66800088267059521</v>
      </c>
      <c r="AO1359">
        <v>0.66800088267059499</v>
      </c>
      <c r="AP1359">
        <v>0.66800088267059499</v>
      </c>
      <c r="AQ1359">
        <v>0.66800088267059499</v>
      </c>
      <c r="AR1359">
        <v>14.6561202239232</v>
      </c>
      <c r="AS1359">
        <v>14.6561202239232</v>
      </c>
      <c r="AT1359">
        <v>14.6561202239232</v>
      </c>
      <c r="AU1359">
        <v>14.6561202239232</v>
      </c>
      <c r="AV1359" t="str">
        <f>VLOOKUP(Sheet1[[#This Row],[NPDES ID2]],Combined_Sheet__Major_Only___2[[NPDES ID2]:[ECHO BFR]],3,FALSE)</f>
        <v>IL</v>
      </c>
      <c r="AW1359" t="s">
        <v>12187</v>
      </c>
      <c r="AX1359" t="str">
        <f>VLOOKUP(Sheet1[[#This Row],[NPDES ID2]],Combined_Sheet__Major_Only___2[[NPDES ID2]:[ECHO BFR]],27,FALSE)</f>
        <v>methaneBioCaptureRecover</v>
      </c>
      <c r="AY1359" t="str">
        <f>VLOOKUP(Sheet1[[#This Row],[NPDES ID2]],Combined_Sheet__Major_Only___2[[NPDES ID2]:[ECHO BFR]],28,FALSE)</f>
        <v>-</v>
      </c>
      <c r="AZ1359" t="str">
        <f>VLOOKUP(Sheet1[[#This Row],[NPDES ID2]],Combined_Sheet__Major_Only___2[[NPDES ID2]:[ECHO BFR]],29,FALSE)</f>
        <v>preliminaryOps, thickening</v>
      </c>
      <c r="BA1359">
        <f>VLOOKUP(Sheet1[[#This Row],[NPDES ID2]],Combined_Sheet__Major_Only___2[[NPDES ID2]:[ECHO BFR]],17,FALSE)</f>
        <v>41.500138999999997</v>
      </c>
      <c r="BB1359">
        <f>VLOOKUP(Sheet1[[#This Row],[NPDES ID2]],Combined_Sheet__Major_Only___2[[NPDES ID2]:[ECHO BFR]],18,FALSE)</f>
        <v>-90.597166999999999</v>
      </c>
      <c r="BC1359" t="str">
        <f>IF(ISNUMBER(SEARCH("aerobic",$AW1359)),"aerobic","")</f>
        <v/>
      </c>
      <c r="BD1359" t="str">
        <f>IF(ISNUMBER(SEARCH("anaer",$AW1359)),"anaer","")</f>
        <v>anaer</v>
      </c>
      <c r="BE1359" t="str">
        <f>IF(ISNUMBER(SEARCH("thickening",$AZ1359)),"thickening","")</f>
        <v>thickening</v>
      </c>
      <c r="BF1359" s="3" t="str">
        <f>IF(ISNUMBER(SEARCH("airDry",$AW1359)),"airDry","")</f>
        <v>airDry</v>
      </c>
      <c r="BG1359" s="3" t="str">
        <f>IF(ISNUMBER(SEARCH("heatDry",$AY1359)),"heatDry","")</f>
        <v/>
      </c>
      <c r="BH1359" s="3" t="str">
        <f>IF(AND(ISNUMBER(SEARCH("aerobic",$AW1359)),ISNUMBER(SEARCH("anaer",$AW1359))),"Combined Aer and Anaer.","")</f>
        <v/>
      </c>
    </row>
    <row r="1360" spans="1:60" x14ac:dyDescent="0.25">
      <c r="A1360" s="4">
        <v>2619</v>
      </c>
      <c r="B1360" t="s">
        <v>12111</v>
      </c>
      <c r="C1360">
        <v>17.3</v>
      </c>
      <c r="D1360">
        <v>5764.9756568388366</v>
      </c>
      <c r="E1360">
        <v>5742.6754401423959</v>
      </c>
      <c r="F1360">
        <v>3965.0445142409062</v>
      </c>
      <c r="G1360">
        <v>7649.3902046051144</v>
      </c>
      <c r="H1360">
        <v>-117.0205984340495</v>
      </c>
      <c r="I1360">
        <v>-119.304965120544</v>
      </c>
      <c r="J1360">
        <v>-134.93867545948331</v>
      </c>
      <c r="K1360">
        <v>-93.449562434999791</v>
      </c>
      <c r="L1360">
        <v>11.289705762693609</v>
      </c>
      <c r="M1360">
        <v>11.23907504393291</v>
      </c>
      <c r="N1360">
        <v>11.071542181081369</v>
      </c>
      <c r="O1360">
        <v>11.645288457730111</v>
      </c>
      <c r="P1360">
        <v>0.40495042029693501</v>
      </c>
      <c r="Q1360">
        <v>0.40981137020214642</v>
      </c>
      <c r="R1360">
        <v>0.33629204702657473</v>
      </c>
      <c r="S1360">
        <v>0.46134949460711322</v>
      </c>
      <c r="T1360">
        <v>4090.3801131826099</v>
      </c>
      <c r="U1360">
        <v>4090.3757662715152</v>
      </c>
      <c r="V1360">
        <v>4086.482684384147</v>
      </c>
      <c r="W1360">
        <v>4094.304479998541</v>
      </c>
      <c r="X1360">
        <v>282.13540619496308</v>
      </c>
      <c r="Y1360">
        <v>283.22793784610587</v>
      </c>
      <c r="Z1360">
        <v>273.69910920516509</v>
      </c>
      <c r="AA1360">
        <v>287.66751216143012</v>
      </c>
      <c r="AB1360">
        <v>55.363061836271157</v>
      </c>
      <c r="AC1360">
        <v>54.655403964788157</v>
      </c>
      <c r="AD1360">
        <v>46.216494273786871</v>
      </c>
      <c r="AE1360">
        <v>66.201639074863138</v>
      </c>
      <c r="AF1360">
        <v>63.953276923715293</v>
      </c>
      <c r="AG1360">
        <v>63.666455376881139</v>
      </c>
      <c r="AH1360">
        <v>62.717460408668359</v>
      </c>
      <c r="AI1360">
        <v>65.967552589953684</v>
      </c>
      <c r="AJ1360">
        <v>0.55773289851683616</v>
      </c>
      <c r="AK1360">
        <v>0.55773289954412375</v>
      </c>
      <c r="AL1360">
        <v>0.55773266311116931</v>
      </c>
      <c r="AM1360">
        <v>0.55773313256082957</v>
      </c>
      <c r="AN1360">
        <v>0.66804169118387402</v>
      </c>
      <c r="AO1360">
        <v>0.66804169118387413</v>
      </c>
      <c r="AP1360">
        <v>0.66804169118387413</v>
      </c>
      <c r="AQ1360">
        <v>0.66804169118387413</v>
      </c>
      <c r="AR1360">
        <v>13.2039110926669</v>
      </c>
      <c r="AS1360">
        <v>13.2039110926669</v>
      </c>
      <c r="AT1360">
        <v>13.2039110926669</v>
      </c>
      <c r="AU1360">
        <v>13.2039110926669</v>
      </c>
      <c r="AV1360" t="str">
        <f>VLOOKUP(Sheet1[[#This Row],[NPDES ID2]],Combined_Sheet__Major_Only___2[[NPDES ID2]:[ECHO BFR]],3,FALSE)</f>
        <v>TX</v>
      </c>
      <c r="AW1360" t="s">
        <v>12187</v>
      </c>
      <c r="AX1360" t="str">
        <f>VLOOKUP(Sheet1[[#This Row],[NPDES ID2]],Combined_Sheet__Major_Only___2[[NPDES ID2]:[ECHO BFR]],27,FALSE)</f>
        <v>-</v>
      </c>
      <c r="AY1360" t="str">
        <f>VLOOKUP(Sheet1[[#This Row],[NPDES ID2]],Combined_Sheet__Major_Only___2[[NPDES ID2]:[ECHO BFR]],28,FALSE)</f>
        <v>-</v>
      </c>
      <c r="AZ1360" t="str">
        <f>VLOOKUP(Sheet1[[#This Row],[NPDES ID2]],Combined_Sheet__Major_Only___2[[NPDES ID2]:[ECHO BFR]],29,FALSE)</f>
        <v>thickening</v>
      </c>
      <c r="BA1360">
        <f>VLOOKUP(Sheet1[[#This Row],[NPDES ID2]],Combined_Sheet__Major_Only___2[[NPDES ID2]:[ECHO BFR]],17,FALSE)</f>
        <v>32.811539000000003</v>
      </c>
      <c r="BB1360">
        <f>VLOOKUP(Sheet1[[#This Row],[NPDES ID2]],Combined_Sheet__Major_Only___2[[NPDES ID2]:[ECHO BFR]],18,FALSE)</f>
        <v>-98.048657000000006</v>
      </c>
      <c r="BC1360" t="str">
        <f>IF(ISNUMBER(SEARCH("aerobic",$AW1360)),"aerobic","")</f>
        <v/>
      </c>
      <c r="BD1360" t="str">
        <f>IF(ISNUMBER(SEARCH("anaer",$AW1360)),"anaer","")</f>
        <v>anaer</v>
      </c>
      <c r="BE1360" t="str">
        <f>IF(ISNUMBER(SEARCH("thickening",$AZ1360)),"thickening","")</f>
        <v>thickening</v>
      </c>
      <c r="BF1360" s="3" t="str">
        <f>IF(ISNUMBER(SEARCH("airDry",$AW1360)),"airDry","")</f>
        <v>airDry</v>
      </c>
      <c r="BG1360" s="3" t="str">
        <f>IF(ISNUMBER(SEARCH("heatDry",$AY1360)),"heatDry","")</f>
        <v/>
      </c>
      <c r="BH1360" s="3" t="str">
        <f>IF(AND(ISNUMBER(SEARCH("aerobic",$AW1360)),ISNUMBER(SEARCH("anaer",$AW1360))),"Combined Aer and Anaer.","")</f>
        <v/>
      </c>
    </row>
    <row r="1361" spans="1:60" x14ac:dyDescent="0.25">
      <c r="A1361" s="4">
        <v>1909</v>
      </c>
      <c r="B1361" t="s">
        <v>9011</v>
      </c>
      <c r="C1361">
        <v>3500</v>
      </c>
      <c r="D1361">
        <v>805.66050368286199</v>
      </c>
      <c r="E1361">
        <v>803.55424750015732</v>
      </c>
      <c r="F1361">
        <v>663.73202518312439</v>
      </c>
      <c r="G1361">
        <v>947.3546055259294</v>
      </c>
      <c r="H1361">
        <v>-117.45396132325079</v>
      </c>
      <c r="I1361">
        <v>-119.8922384028409</v>
      </c>
      <c r="J1361">
        <v>-135.42933618198461</v>
      </c>
      <c r="K1361">
        <v>-94.322190921573181</v>
      </c>
      <c r="L1361">
        <v>2268.0707296397482</v>
      </c>
      <c r="M1361">
        <v>2257.721774936088</v>
      </c>
      <c r="N1361">
        <v>2223.3630467532889</v>
      </c>
      <c r="O1361">
        <v>2340.900423016335</v>
      </c>
      <c r="P1361">
        <v>81.953403892150291</v>
      </c>
      <c r="Q1361">
        <v>82.87153859799237</v>
      </c>
      <c r="R1361">
        <v>68.127545082631912</v>
      </c>
      <c r="S1361">
        <v>93.409653602500569</v>
      </c>
      <c r="T1361">
        <v>4095.9681760191661</v>
      </c>
      <c r="U1361">
        <v>4095.963825011172</v>
      </c>
      <c r="V1361">
        <v>4092.0670739525372</v>
      </c>
      <c r="W1361">
        <v>4099.8962414919388</v>
      </c>
      <c r="X1361">
        <v>284.51360972939688</v>
      </c>
      <c r="Y1361">
        <v>285.63766413039531</v>
      </c>
      <c r="Z1361">
        <v>275.83840785977628</v>
      </c>
      <c r="AA1361">
        <v>290.19615289252658</v>
      </c>
      <c r="AB1361">
        <v>42.409928115240447</v>
      </c>
      <c r="AC1361">
        <v>42.092178468911072</v>
      </c>
      <c r="AD1361">
        <v>36.953196372756842</v>
      </c>
      <c r="AE1361">
        <v>48.557743428167029</v>
      </c>
      <c r="AF1361">
        <v>63.510939523795649</v>
      </c>
      <c r="AG1361">
        <v>63.219261083856068</v>
      </c>
      <c r="AH1361">
        <v>62.262942139556422</v>
      </c>
      <c r="AI1361">
        <v>65.548899507165928</v>
      </c>
      <c r="AJ1361">
        <v>0.55232872053657833</v>
      </c>
      <c r="AK1361">
        <v>0.55232888650790946</v>
      </c>
      <c r="AL1361">
        <v>0.55229043405757139</v>
      </c>
      <c r="AM1361">
        <v>0.55236678856117971</v>
      </c>
      <c r="AN1361">
        <v>0.66827910209531283</v>
      </c>
      <c r="AO1361">
        <v>0.66827910209531305</v>
      </c>
      <c r="AP1361">
        <v>0.66827910209531305</v>
      </c>
      <c r="AQ1361">
        <v>0.66827910209531305</v>
      </c>
      <c r="AR1361">
        <v>15.409248751118209</v>
      </c>
      <c r="AS1361">
        <v>15.40924875111822</v>
      </c>
      <c r="AT1361">
        <v>15.40924875111822</v>
      </c>
      <c r="AU1361">
        <v>15.40924875111822</v>
      </c>
      <c r="AV1361" t="str">
        <f>VLOOKUP(Sheet1[[#This Row],[NPDES ID2]],Combined_Sheet__Major_Only___2[[NPDES ID2]:[ECHO BFR]],3,FALSE)</f>
        <v>CA</v>
      </c>
      <c r="AW1361" t="s">
        <v>12187</v>
      </c>
      <c r="AX1361" t="str">
        <f>VLOOKUP(Sheet1[[#This Row],[NPDES ID2]],Combined_Sheet__Major_Only___2[[NPDES ID2]:[ECHO BFR]],27,FALSE)</f>
        <v>tempSludgeStore</v>
      </c>
      <c r="AY1361" t="str">
        <f>VLOOKUP(Sheet1[[#This Row],[NPDES ID2]],Combined_Sheet__Major_Only___2[[NPDES ID2]:[ECHO BFR]],28,FALSE)</f>
        <v>-</v>
      </c>
      <c r="AZ1361" t="str">
        <f>VLOOKUP(Sheet1[[#This Row],[NPDES ID2]],Combined_Sheet__Major_Only___2[[NPDES ID2]:[ECHO BFR]],29,FALSE)</f>
        <v>thickening</v>
      </c>
      <c r="BA1361">
        <f>VLOOKUP(Sheet1[[#This Row],[NPDES ID2]],Combined_Sheet__Major_Only___2[[NPDES ID2]:[ECHO BFR]],17,FALSE)</f>
        <v>37.691986999999997</v>
      </c>
      <c r="BB1361">
        <f>VLOOKUP(Sheet1[[#This Row],[NPDES ID2]],Combined_Sheet__Major_Only___2[[NPDES ID2]:[ECHO BFR]],18,FALSE)</f>
        <v>-122.18421600000001</v>
      </c>
      <c r="BC1361" t="str">
        <f>IF(ISNUMBER(SEARCH("aerobic",$AW1361)),"aerobic","")</f>
        <v/>
      </c>
      <c r="BD1361" t="str">
        <f>IF(ISNUMBER(SEARCH("anaer",$AW1361)),"anaer","")</f>
        <v>anaer</v>
      </c>
      <c r="BE1361" t="str">
        <f>IF(ISNUMBER(SEARCH("thickening",$AZ1361)),"thickening","")</f>
        <v>thickening</v>
      </c>
      <c r="BF1361" s="3" t="str">
        <f>IF(ISNUMBER(SEARCH("airDry",$AW1361)),"airDry","")</f>
        <v>airDry</v>
      </c>
      <c r="BG1361" s="3" t="str">
        <f>IF(ISNUMBER(SEARCH("heatDry",$AY1361)),"heatDry","")</f>
        <v/>
      </c>
      <c r="BH1361" s="3" t="str">
        <f>IF(AND(ISNUMBER(SEARCH("aerobic",$AW1361)),ISNUMBER(SEARCH("anaer",$AW1361))),"Combined Aer and Anaer.","")</f>
        <v/>
      </c>
    </row>
    <row r="1362" spans="1:60" x14ac:dyDescent="0.25">
      <c r="A1362" s="4">
        <v>2531</v>
      </c>
      <c r="B1362" t="s">
        <v>11749</v>
      </c>
      <c r="C1362">
        <v>143.30000000000001</v>
      </c>
      <c r="D1362">
        <v>817.00995648353489</v>
      </c>
      <c r="E1362">
        <v>816.19013261508292</v>
      </c>
      <c r="F1362">
        <v>585.92909691845387</v>
      </c>
      <c r="G1362">
        <v>1064.315133659532</v>
      </c>
      <c r="H1362">
        <v>-119.8516248784041</v>
      </c>
      <c r="I1362">
        <v>-122.1844028297467</v>
      </c>
      <c r="J1362">
        <v>-138.00134134938131</v>
      </c>
      <c r="K1362">
        <v>-96.442983282295273</v>
      </c>
      <c r="L1362">
        <v>91.450689108414025</v>
      </c>
      <c r="M1362">
        <v>91.014978262405137</v>
      </c>
      <c r="N1362">
        <v>89.573078345363712</v>
      </c>
      <c r="O1362">
        <v>94.510931435311576</v>
      </c>
      <c r="P1362">
        <v>3.358633880209549</v>
      </c>
      <c r="Q1362">
        <v>3.3905161715190602</v>
      </c>
      <c r="R1362">
        <v>2.797688583931194</v>
      </c>
      <c r="S1362">
        <v>3.830975433727668</v>
      </c>
      <c r="T1362">
        <v>4155.1797362030366</v>
      </c>
      <c r="U1362">
        <v>4155.1753417839809</v>
      </c>
      <c r="V1362">
        <v>4151.2397118935178</v>
      </c>
      <c r="W1362">
        <v>4159.1469929391551</v>
      </c>
      <c r="X1362">
        <v>293.08568398073481</v>
      </c>
      <c r="Y1362">
        <v>294.30041801690243</v>
      </c>
      <c r="Z1362">
        <v>283.76879884259489</v>
      </c>
      <c r="AA1362">
        <v>299.17450741739032</v>
      </c>
      <c r="AB1362">
        <v>43.703024358602313</v>
      </c>
      <c r="AC1362">
        <v>43.362209246644973</v>
      </c>
      <c r="AD1362">
        <v>38.065989161048194</v>
      </c>
      <c r="AE1362">
        <v>50.010197713064009</v>
      </c>
      <c r="AF1362">
        <v>62.541499890833713</v>
      </c>
      <c r="AG1362">
        <v>62.243447021389123</v>
      </c>
      <c r="AH1362">
        <v>61.257597132059203</v>
      </c>
      <c r="AI1362">
        <v>64.634285931430426</v>
      </c>
      <c r="AJ1362">
        <v>0.54048753707335595</v>
      </c>
      <c r="AK1362">
        <v>0.54048754394095588</v>
      </c>
      <c r="AL1362">
        <v>0.54048596296770768</v>
      </c>
      <c r="AM1362">
        <v>0.54048910207826539</v>
      </c>
      <c r="AN1362">
        <v>0.6707740211111145</v>
      </c>
      <c r="AO1362">
        <v>0.67077402111111473</v>
      </c>
      <c r="AP1362">
        <v>0.67077402111111473</v>
      </c>
      <c r="AQ1362">
        <v>0.67077402111111473</v>
      </c>
      <c r="AR1362">
        <v>15.170596622651139</v>
      </c>
      <c r="AS1362">
        <v>15.17059662265113</v>
      </c>
      <c r="AT1362">
        <v>15.17059662265113</v>
      </c>
      <c r="AU1362">
        <v>15.17059662265113</v>
      </c>
      <c r="AV1362" t="str">
        <f>VLOOKUP(Sheet1[[#This Row],[NPDES ID2]],Combined_Sheet__Major_Only___2[[NPDES ID2]:[ECHO BFR]],3,FALSE)</f>
        <v>CA</v>
      </c>
      <c r="AW1362" t="s">
        <v>12187</v>
      </c>
      <c r="AX1362" t="str">
        <f>VLOOKUP(Sheet1[[#This Row],[NPDES ID2]],Combined_Sheet__Major_Only___2[[NPDES ID2]:[ECHO BFR]],27,FALSE)</f>
        <v>tempSludgeStore</v>
      </c>
      <c r="AY1362" t="str">
        <f>VLOOKUP(Sheet1[[#This Row],[NPDES ID2]],Combined_Sheet__Major_Only___2[[NPDES ID2]:[ECHO BFR]],28,FALSE)</f>
        <v>-</v>
      </c>
      <c r="AZ1362" t="str">
        <f>VLOOKUP(Sheet1[[#This Row],[NPDES ID2]],Combined_Sheet__Major_Only___2[[NPDES ID2]:[ECHO BFR]],29,FALSE)</f>
        <v>preliminaryOps</v>
      </c>
      <c r="BA1362">
        <f>VLOOKUP(Sheet1[[#This Row],[NPDES ID2]],Combined_Sheet__Major_Only___2[[NPDES ID2]:[ECHO BFR]],17,FALSE)</f>
        <v>33.715277999999998</v>
      </c>
      <c r="BB1362">
        <f>VLOOKUP(Sheet1[[#This Row],[NPDES ID2]],Combined_Sheet__Major_Only___2[[NPDES ID2]:[ECHO BFR]],18,FALSE)</f>
        <v>-116.196944</v>
      </c>
      <c r="BC1362" t="str">
        <f>IF(ISNUMBER(SEARCH("aerobic",$AW1362)),"aerobic","")</f>
        <v/>
      </c>
      <c r="BD1362" t="str">
        <f>IF(ISNUMBER(SEARCH("anaer",$AW1362)),"anaer","")</f>
        <v>anaer</v>
      </c>
      <c r="BE1362" t="str">
        <f>IF(ISNUMBER(SEARCH("thickening",$AZ1362)),"thickening","")</f>
        <v/>
      </c>
      <c r="BF1362" s="3" t="str">
        <f>IF(ISNUMBER(SEARCH("airDry",$AW1362)),"airDry","")</f>
        <v>airDry</v>
      </c>
      <c r="BG1362" s="3" t="str">
        <f>IF(ISNUMBER(SEARCH("heatDry",$AY1362)),"heatDry","")</f>
        <v/>
      </c>
      <c r="BH1362" s="3" t="str">
        <f>IF(AND(ISNUMBER(SEARCH("aerobic",$AW1362)),ISNUMBER(SEARCH("anaer",$AW1362))),"Combined Aer and Anaer.","")</f>
        <v/>
      </c>
    </row>
    <row r="1363" spans="1:60" x14ac:dyDescent="0.25">
      <c r="A1363" s="4">
        <v>1543</v>
      </c>
      <c r="B1363" t="s">
        <v>7261</v>
      </c>
      <c r="C1363">
        <v>93.97</v>
      </c>
      <c r="D1363">
        <v>1113.7824540230749</v>
      </c>
      <c r="E1363">
        <v>1114.4319711442531</v>
      </c>
      <c r="F1363">
        <v>785.06082683694615</v>
      </c>
      <c r="G1363">
        <v>1463.9505951059839</v>
      </c>
      <c r="H1363">
        <v>-113.15110095352109</v>
      </c>
      <c r="I1363">
        <v>-115.544598408947</v>
      </c>
      <c r="J1363">
        <v>-131.4539355202709</v>
      </c>
      <c r="K1363">
        <v>-89.38878519223158</v>
      </c>
      <c r="L1363">
        <v>63.2566891654497</v>
      </c>
      <c r="M1363">
        <v>62.997011028245673</v>
      </c>
      <c r="N1363">
        <v>62.137681809498631</v>
      </c>
      <c r="O1363">
        <v>65.080522675767227</v>
      </c>
      <c r="P1363">
        <v>2.1954815209376952</v>
      </c>
      <c r="Q1363">
        <v>2.2242179202627659</v>
      </c>
      <c r="R1363">
        <v>1.8074691995287691</v>
      </c>
      <c r="S1363">
        <v>2.5157324304745972</v>
      </c>
      <c r="T1363">
        <v>4180.9272630515607</v>
      </c>
      <c r="U1363">
        <v>4180.9228497556578</v>
      </c>
      <c r="V1363">
        <v>4176.9703138123359</v>
      </c>
      <c r="W1363">
        <v>4184.9115616981107</v>
      </c>
      <c r="X1363">
        <v>279.55468004420561</v>
      </c>
      <c r="Y1363">
        <v>280.55025929072889</v>
      </c>
      <c r="Z1363">
        <v>271.90888243448148</v>
      </c>
      <c r="AA1363">
        <v>284.5907048774705</v>
      </c>
      <c r="AB1363">
        <v>50.448880407340972</v>
      </c>
      <c r="AC1363">
        <v>49.939744922874198</v>
      </c>
      <c r="AD1363">
        <v>42.750070200435943</v>
      </c>
      <c r="AE1363">
        <v>59.540122746259449</v>
      </c>
      <c r="AF1363">
        <v>65.969672258883435</v>
      </c>
      <c r="AG1363">
        <v>65.698797983178508</v>
      </c>
      <c r="AH1363">
        <v>64.802794984404741</v>
      </c>
      <c r="AI1363">
        <v>67.871682642212761</v>
      </c>
      <c r="AJ1363">
        <v>0.58237726179403304</v>
      </c>
      <c r="AK1363">
        <v>0.58237726709350035</v>
      </c>
      <c r="AL1363">
        <v>0.58237604721279401</v>
      </c>
      <c r="AM1363">
        <v>0.58237846935198889</v>
      </c>
      <c r="AN1363">
        <v>0.67184724095953285</v>
      </c>
      <c r="AO1363">
        <v>0.67184724095953252</v>
      </c>
      <c r="AP1363">
        <v>0.67184724095953252</v>
      </c>
      <c r="AQ1363">
        <v>0.67184724095953252</v>
      </c>
      <c r="AR1363">
        <v>14.277584393442259</v>
      </c>
      <c r="AS1363">
        <v>14.27758439344225</v>
      </c>
      <c r="AT1363">
        <v>14.27758439344225</v>
      </c>
      <c r="AU1363">
        <v>14.27758439344225</v>
      </c>
      <c r="AV1363" t="str">
        <f>VLOOKUP(Sheet1[[#This Row],[NPDES ID2]],Combined_Sheet__Major_Only___2[[NPDES ID2]:[ECHO BFR]],3,FALSE)</f>
        <v>AL</v>
      </c>
      <c r="AW1363" t="s">
        <v>12187</v>
      </c>
      <c r="AX1363" t="str">
        <f>VLOOKUP(Sheet1[[#This Row],[NPDES ID2]],Combined_Sheet__Major_Only___2[[NPDES ID2]:[ECHO BFR]],27,FALSE)</f>
        <v>longTermSludgeStore</v>
      </c>
      <c r="AY1363" t="str">
        <f>VLOOKUP(Sheet1[[#This Row],[NPDES ID2]],Combined_Sheet__Major_Only___2[[NPDES ID2]:[ECHO BFR]],28,FALSE)</f>
        <v>-</v>
      </c>
      <c r="AZ1363" t="str">
        <f>VLOOKUP(Sheet1[[#This Row],[NPDES ID2]],Combined_Sheet__Major_Only___2[[NPDES ID2]:[ECHO BFR]],29,FALSE)</f>
        <v>preliminaryOps</v>
      </c>
      <c r="BA1363">
        <f>VLOOKUP(Sheet1[[#This Row],[NPDES ID2]],Combined_Sheet__Major_Only___2[[NPDES ID2]:[ECHO BFR]],17,FALSE)</f>
        <v>30.957591000000001</v>
      </c>
      <c r="BB1363">
        <f>VLOOKUP(Sheet1[[#This Row],[NPDES ID2]],Combined_Sheet__Major_Only___2[[NPDES ID2]:[ECHO BFR]],18,FALSE)</f>
        <v>-88.012074999999996</v>
      </c>
      <c r="BC1363" t="str">
        <f>IF(ISNUMBER(SEARCH("aerobic",$AW1363)),"aerobic","")</f>
        <v/>
      </c>
      <c r="BD1363" t="str">
        <f>IF(ISNUMBER(SEARCH("anaer",$AW1363)),"anaer","")</f>
        <v>anaer</v>
      </c>
      <c r="BE1363" t="str">
        <f>IF(ISNUMBER(SEARCH("thickening",$AZ1363)),"thickening","")</f>
        <v/>
      </c>
      <c r="BF1363" s="3" t="str">
        <f>IF(ISNUMBER(SEARCH("airDry",$AW1363)),"airDry","")</f>
        <v>airDry</v>
      </c>
      <c r="BG1363" s="3" t="str">
        <f>IF(ISNUMBER(SEARCH("heatDry",$AY1363)),"heatDry","")</f>
        <v/>
      </c>
      <c r="BH1363" s="3" t="str">
        <f>IF(AND(ISNUMBER(SEARCH("aerobic",$AW1363)),ISNUMBER(SEARCH("anaer",$AW1363))),"Combined Aer and Anaer.","")</f>
        <v/>
      </c>
    </row>
    <row r="1364" spans="1:60" x14ac:dyDescent="0.25">
      <c r="A1364" s="4">
        <v>2462</v>
      </c>
      <c r="B1364" t="s">
        <v>11465</v>
      </c>
      <c r="C1364">
        <v>215</v>
      </c>
      <c r="D1364">
        <v>601.46429560309343</v>
      </c>
      <c r="E1364">
        <v>599.11192037263663</v>
      </c>
      <c r="F1364">
        <v>442.80040396653811</v>
      </c>
      <c r="G1364">
        <v>778.67288513876656</v>
      </c>
      <c r="H1364">
        <v>-120.6487140480656</v>
      </c>
      <c r="I1364">
        <v>-122.9986474728578</v>
      </c>
      <c r="J1364">
        <v>-138.89055396974919</v>
      </c>
      <c r="K1364">
        <v>-97.293488797834044</v>
      </c>
      <c r="L1364">
        <v>136.35081550680849</v>
      </c>
      <c r="M1364">
        <v>135.69034490378829</v>
      </c>
      <c r="N1364">
        <v>133.50445304584099</v>
      </c>
      <c r="O1364">
        <v>140.9899217954962</v>
      </c>
      <c r="P1364">
        <v>5.040900877154165</v>
      </c>
      <c r="Q1364">
        <v>5.0852471471289924</v>
      </c>
      <c r="R1364">
        <v>4.2025188304484429</v>
      </c>
      <c r="S1364">
        <v>5.7517307697280371</v>
      </c>
      <c r="T1364">
        <v>4190.9738200988741</v>
      </c>
      <c r="U1364">
        <v>4190.9693994373192</v>
      </c>
      <c r="V1364">
        <v>4187.0102668361706</v>
      </c>
      <c r="W1364">
        <v>4194.9647684141983</v>
      </c>
      <c r="X1364">
        <v>297.47174863187598</v>
      </c>
      <c r="Y1364">
        <v>298.72783780522451</v>
      </c>
      <c r="Z1364">
        <v>287.85553957471012</v>
      </c>
      <c r="AA1364">
        <v>303.75019395673371</v>
      </c>
      <c r="AB1364">
        <v>49.279621602229618</v>
      </c>
      <c r="AC1364">
        <v>48.801287797407539</v>
      </c>
      <c r="AD1364">
        <v>42.271504024557252</v>
      </c>
      <c r="AE1364">
        <v>57.230955084269553</v>
      </c>
      <c r="AF1364">
        <v>62.15094269204161</v>
      </c>
      <c r="AG1364">
        <v>61.849760742953663</v>
      </c>
      <c r="AH1364">
        <v>60.853790763624467</v>
      </c>
      <c r="AI1364">
        <v>64.265425785658365</v>
      </c>
      <c r="AJ1364">
        <v>0.53571816334143096</v>
      </c>
      <c r="AK1364">
        <v>0.53571817463731075</v>
      </c>
      <c r="AL1364">
        <v>0.53571557376199452</v>
      </c>
      <c r="AM1364">
        <v>0.53572073795481145</v>
      </c>
      <c r="AN1364">
        <v>0.6722641106651176</v>
      </c>
      <c r="AO1364">
        <v>0.67226411066511771</v>
      </c>
      <c r="AP1364">
        <v>0.67226411066511771</v>
      </c>
      <c r="AQ1364">
        <v>0.67226411066511771</v>
      </c>
      <c r="AR1364">
        <v>14.140613898088461</v>
      </c>
      <c r="AS1364">
        <v>14.140613898088461</v>
      </c>
      <c r="AT1364">
        <v>14.140613898088461</v>
      </c>
      <c r="AU1364">
        <v>14.140613898088461</v>
      </c>
      <c r="AV1364" t="str">
        <f>VLOOKUP(Sheet1[[#This Row],[NPDES ID2]],Combined_Sheet__Major_Only___2[[NPDES ID2]:[ECHO BFR]],3,FALSE)</f>
        <v>IL</v>
      </c>
      <c r="AW1364" t="s">
        <v>12187</v>
      </c>
      <c r="AX1364" t="str">
        <f>VLOOKUP(Sheet1[[#This Row],[NPDES ID2]],Combined_Sheet__Major_Only___2[[NPDES ID2]:[ECHO BFR]],27,FALSE)</f>
        <v>-</v>
      </c>
      <c r="AY1364" t="str">
        <f>VLOOKUP(Sheet1[[#This Row],[NPDES ID2]],Combined_Sheet__Major_Only___2[[NPDES ID2]:[ECHO BFR]],28,FALSE)</f>
        <v>-</v>
      </c>
      <c r="AZ1364" t="str">
        <f>VLOOKUP(Sheet1[[#This Row],[NPDES ID2]],Combined_Sheet__Major_Only___2[[NPDES ID2]:[ECHO BFR]],29,FALSE)</f>
        <v>preliminaryOps</v>
      </c>
      <c r="BA1364">
        <f>VLOOKUP(Sheet1[[#This Row],[NPDES ID2]],Combined_Sheet__Major_Only___2[[NPDES ID2]:[ECHO BFR]],17,FALSE)</f>
        <v>42.202840000000002</v>
      </c>
      <c r="BB1364">
        <f>VLOOKUP(Sheet1[[#This Row],[NPDES ID2]],Combined_Sheet__Major_Only___2[[NPDES ID2]:[ECHO BFR]],18,FALSE)</f>
        <v>-88.24203</v>
      </c>
      <c r="BC1364" t="str">
        <f>IF(ISNUMBER(SEARCH("aerobic",$AW1364)),"aerobic","")</f>
        <v/>
      </c>
      <c r="BD1364" t="str">
        <f>IF(ISNUMBER(SEARCH("anaer",$AW1364)),"anaer","")</f>
        <v>anaer</v>
      </c>
      <c r="BE1364" t="str">
        <f>IF(ISNUMBER(SEARCH("thickening",$AZ1364)),"thickening","")</f>
        <v/>
      </c>
      <c r="BF1364" s="2" t="str">
        <f>IF(ISNUMBER(SEARCH("airDry",$AW1364)),"airDry","")</f>
        <v>airDry</v>
      </c>
      <c r="BG1364" s="2" t="str">
        <f>IF(ISNUMBER(SEARCH("heatDry",$AY1364)),"heatDry","")</f>
        <v/>
      </c>
      <c r="BH1364" s="2" t="str">
        <f>IF(AND(ISNUMBER(SEARCH("aerobic",$AW1364)),ISNUMBER(SEARCH("anaer",$AW1364))),"Combined Aer and Anaer.","")</f>
        <v/>
      </c>
    </row>
    <row r="1365" spans="1:60" x14ac:dyDescent="0.25">
      <c r="A1365" s="4">
        <v>1546</v>
      </c>
      <c r="B1365" t="s">
        <v>7274</v>
      </c>
      <c r="C1365">
        <v>93.2</v>
      </c>
      <c r="D1365">
        <v>1139.8177642133719</v>
      </c>
      <c r="E1365">
        <v>1139.2983635916039</v>
      </c>
      <c r="F1365">
        <v>803.15608722724915</v>
      </c>
      <c r="G1365">
        <v>1498.725781579049</v>
      </c>
      <c r="H1365">
        <v>-115.0891849221519</v>
      </c>
      <c r="I1365">
        <v>-117.47031801648509</v>
      </c>
      <c r="J1365">
        <v>-133.2030106536574</v>
      </c>
      <c r="K1365">
        <v>-91.428688034919304</v>
      </c>
      <c r="L1365">
        <v>61.759989163759172</v>
      </c>
      <c r="M1365">
        <v>61.494684467925083</v>
      </c>
      <c r="N1365">
        <v>60.616730985908923</v>
      </c>
      <c r="O1365">
        <v>63.623346674563457</v>
      </c>
      <c r="P1365">
        <v>2.1795835692626131</v>
      </c>
      <c r="Q1365">
        <v>2.2074218028289221</v>
      </c>
      <c r="R1365">
        <v>1.803225070196669</v>
      </c>
      <c r="S1365">
        <v>2.4883783498844121</v>
      </c>
      <c r="T1365">
        <v>4195.1798030648088</v>
      </c>
      <c r="U1365">
        <v>4195.1753793196294</v>
      </c>
      <c r="V1365">
        <v>4191.2134850330294</v>
      </c>
      <c r="W1365">
        <v>4199.1735352585774</v>
      </c>
      <c r="X1365">
        <v>284.95746346111667</v>
      </c>
      <c r="Y1365">
        <v>286.0120773941008</v>
      </c>
      <c r="Z1365">
        <v>276.79698439663252</v>
      </c>
      <c r="AA1365">
        <v>290.3179949122665</v>
      </c>
      <c r="AB1365">
        <v>56.7236343423506</v>
      </c>
      <c r="AC1365">
        <v>55.999647062420657</v>
      </c>
      <c r="AD1365">
        <v>47.248220838528887</v>
      </c>
      <c r="AE1365">
        <v>68.059492494836746</v>
      </c>
      <c r="AF1365">
        <v>64.940926339849867</v>
      </c>
      <c r="AG1365">
        <v>64.661894362073681</v>
      </c>
      <c r="AH1365">
        <v>63.738915433408593</v>
      </c>
      <c r="AI1365">
        <v>66.900208177393012</v>
      </c>
      <c r="AJ1365">
        <v>0.56980202625957044</v>
      </c>
      <c r="AK1365">
        <v>0.56980203187392098</v>
      </c>
      <c r="AL1365">
        <v>0.56980073948915011</v>
      </c>
      <c r="AM1365">
        <v>0.5698033055895293</v>
      </c>
      <c r="AN1365">
        <v>0.67243831847553726</v>
      </c>
      <c r="AO1365">
        <v>0.67243831847553681</v>
      </c>
      <c r="AP1365">
        <v>0.67243831847553681</v>
      </c>
      <c r="AQ1365">
        <v>0.67243831847553681</v>
      </c>
      <c r="AR1365">
        <v>13.30269089659515</v>
      </c>
      <c r="AS1365">
        <v>13.30269089659515</v>
      </c>
      <c r="AT1365">
        <v>13.30269089659515</v>
      </c>
      <c r="AU1365">
        <v>13.30269089659515</v>
      </c>
      <c r="AV1365" t="str">
        <f>VLOOKUP(Sheet1[[#This Row],[NPDES ID2]],Combined_Sheet__Major_Only___2[[NPDES ID2]:[ECHO BFR]],3,FALSE)</f>
        <v>IA</v>
      </c>
      <c r="AW1365" t="s">
        <v>12187</v>
      </c>
      <c r="AX1365" t="str">
        <f>VLOOKUP(Sheet1[[#This Row],[NPDES ID2]],Combined_Sheet__Major_Only___2[[NPDES ID2]:[ECHO BFR]],27,FALSE)</f>
        <v>tempSludgeStore</v>
      </c>
      <c r="AY1365" t="str">
        <f>VLOOKUP(Sheet1[[#This Row],[NPDES ID2]],Combined_Sheet__Major_Only___2[[NPDES ID2]:[ECHO BFR]],28,FALSE)</f>
        <v>-</v>
      </c>
      <c r="AZ1365" t="str">
        <f>VLOOKUP(Sheet1[[#This Row],[NPDES ID2]],Combined_Sheet__Major_Only___2[[NPDES ID2]:[ECHO BFR]],29,FALSE)</f>
        <v>preliminaryOps</v>
      </c>
      <c r="BA1365">
        <f>VLOOKUP(Sheet1[[#This Row],[NPDES ID2]],Combined_Sheet__Major_Only___2[[NPDES ID2]:[ECHO BFR]],17,FALSE)</f>
        <v>41.630833000000003</v>
      </c>
      <c r="BB1365">
        <f>VLOOKUP(Sheet1[[#This Row],[NPDES ID2]],Combined_Sheet__Major_Only___2[[NPDES ID2]:[ECHO BFR]],18,FALSE)</f>
        <v>-95.314722000000003</v>
      </c>
      <c r="BC1365" t="str">
        <f>IF(ISNUMBER(SEARCH("aerobic",$AW1365)),"aerobic","")</f>
        <v/>
      </c>
      <c r="BD1365" t="str">
        <f>IF(ISNUMBER(SEARCH("anaer",$AW1365)),"anaer","")</f>
        <v>anaer</v>
      </c>
      <c r="BE1365" t="str">
        <f>IF(ISNUMBER(SEARCH("thickening",$AZ1365)),"thickening","")</f>
        <v/>
      </c>
      <c r="BF1365" s="2" t="str">
        <f>IF(ISNUMBER(SEARCH("airDry",$AW1365)),"airDry","")</f>
        <v>airDry</v>
      </c>
      <c r="BG1365" s="2" t="str">
        <f>IF(ISNUMBER(SEARCH("heatDry",$AY1365)),"heatDry","")</f>
        <v/>
      </c>
      <c r="BH1365" s="2" t="str">
        <f>IF(AND(ISNUMBER(SEARCH("aerobic",$AW1365)),ISNUMBER(SEARCH("anaer",$AW1365))),"Combined Aer and Anaer.","")</f>
        <v/>
      </c>
    </row>
    <row r="1366" spans="1:60" x14ac:dyDescent="0.25">
      <c r="A1366" s="4">
        <v>1670</v>
      </c>
      <c r="B1366" t="s">
        <v>7840</v>
      </c>
      <c r="C1366">
        <v>55.6</v>
      </c>
      <c r="D1366">
        <v>1904.7521848363151</v>
      </c>
      <c r="E1366">
        <v>1904.718508190587</v>
      </c>
      <c r="F1366">
        <v>1325.27473703793</v>
      </c>
      <c r="G1366">
        <v>2517.884908559889</v>
      </c>
      <c r="H1366">
        <v>-119.863883916286</v>
      </c>
      <c r="I1366">
        <v>-122.19740848225629</v>
      </c>
      <c r="J1366">
        <v>-138.01659115210231</v>
      </c>
      <c r="K1366">
        <v>-96.445577322786264</v>
      </c>
      <c r="L1366">
        <v>35.482329708146267</v>
      </c>
      <c r="M1366">
        <v>35.313264830484798</v>
      </c>
      <c r="N1366">
        <v>34.753822082313263</v>
      </c>
      <c r="O1366">
        <v>36.669710059396323</v>
      </c>
      <c r="P1366">
        <v>1.3031437597766149</v>
      </c>
      <c r="Q1366">
        <v>1.315513054534087</v>
      </c>
      <c r="R1366">
        <v>1.085497860451367</v>
      </c>
      <c r="S1366">
        <v>1.4864093315335409</v>
      </c>
      <c r="T1366">
        <v>4197.2963629876313</v>
      </c>
      <c r="U1366">
        <v>4197.2919376906939</v>
      </c>
      <c r="V1366">
        <v>4193.3286536522082</v>
      </c>
      <c r="W1366">
        <v>4201.2914961013748</v>
      </c>
      <c r="X1366">
        <v>296.05874311345411</v>
      </c>
      <c r="Y1366">
        <v>297.28650935865579</v>
      </c>
      <c r="Z1366">
        <v>286.64630644617682</v>
      </c>
      <c r="AA1366">
        <v>302.20859337150591</v>
      </c>
      <c r="AB1366">
        <v>48.754532593338972</v>
      </c>
      <c r="AC1366">
        <v>48.293326700954829</v>
      </c>
      <c r="AD1366">
        <v>41.864245187649423</v>
      </c>
      <c r="AE1366">
        <v>56.585900802270352</v>
      </c>
      <c r="AF1366">
        <v>62.540883904517273</v>
      </c>
      <c r="AG1366">
        <v>62.242858402165368</v>
      </c>
      <c r="AH1366">
        <v>61.25689049443254</v>
      </c>
      <c r="AI1366">
        <v>64.633726351134442</v>
      </c>
      <c r="AJ1366">
        <v>0.54048001470400819</v>
      </c>
      <c r="AK1366">
        <v>0.54048001761439468</v>
      </c>
      <c r="AL1366">
        <v>0.5404793477291856</v>
      </c>
      <c r="AM1366">
        <v>0.54048067782141918</v>
      </c>
      <c r="AN1366">
        <v>0.67252591434288334</v>
      </c>
      <c r="AO1366">
        <v>0.67252591434288311</v>
      </c>
      <c r="AP1366">
        <v>0.67252591434288311</v>
      </c>
      <c r="AQ1366">
        <v>0.67252591434288311</v>
      </c>
      <c r="AR1366">
        <v>14.27994424357013</v>
      </c>
      <c r="AS1366">
        <v>14.27994424357013</v>
      </c>
      <c r="AT1366">
        <v>14.27994424357013</v>
      </c>
      <c r="AU1366">
        <v>14.27994424357013</v>
      </c>
      <c r="AV1366" t="str">
        <f>VLOOKUP(Sheet1[[#This Row],[NPDES ID2]],Combined_Sheet__Major_Only___2[[NPDES ID2]:[ECHO BFR]],3,FALSE)</f>
        <v>KS</v>
      </c>
      <c r="AW1366" t="s">
        <v>12187</v>
      </c>
      <c r="AX1366" t="str">
        <f>VLOOKUP(Sheet1[[#This Row],[NPDES ID2]],Combined_Sheet__Major_Only___2[[NPDES ID2]:[ECHO BFR]],27,FALSE)</f>
        <v>other, methaneBioCaptureRecover</v>
      </c>
      <c r="AY1366" t="str">
        <f>VLOOKUP(Sheet1[[#This Row],[NPDES ID2]],Combined_Sheet__Major_Only___2[[NPDES ID2]:[ECHO BFR]],28,FALSE)</f>
        <v>-</v>
      </c>
      <c r="AZ1366" t="str">
        <f>VLOOKUP(Sheet1[[#This Row],[NPDES ID2]],Combined_Sheet__Major_Only___2[[NPDES ID2]:[ECHO BFR]],29,FALSE)</f>
        <v>-</v>
      </c>
      <c r="BA1366">
        <f>VLOOKUP(Sheet1[[#This Row],[NPDES ID2]],Combined_Sheet__Major_Only___2[[NPDES ID2]:[ECHO BFR]],17,FALSE)</f>
        <v>37.652211999999999</v>
      </c>
      <c r="BB1366">
        <f>VLOOKUP(Sheet1[[#This Row],[NPDES ID2]],Combined_Sheet__Major_Only___2[[NPDES ID2]:[ECHO BFR]],18,FALSE)</f>
        <v>-95.443511000000001</v>
      </c>
      <c r="BC1366" t="str">
        <f>IF(ISNUMBER(SEARCH("aerobic",$AW1366)),"aerobic","")</f>
        <v/>
      </c>
      <c r="BD1366" t="str">
        <f>IF(ISNUMBER(SEARCH("anaer",$AW1366)),"anaer","")</f>
        <v>anaer</v>
      </c>
      <c r="BE1366" t="str">
        <f>IF(ISNUMBER(SEARCH("thickening",$AZ1366)),"thickening","")</f>
        <v/>
      </c>
      <c r="BF1366" s="2" t="str">
        <f>IF(ISNUMBER(SEARCH("airDry",$AW1366)),"airDry","")</f>
        <v>airDry</v>
      </c>
      <c r="BG1366" s="2" t="str">
        <f>IF(ISNUMBER(SEARCH("heatDry",$AY1366)),"heatDry","")</f>
        <v/>
      </c>
      <c r="BH1366" s="2" t="str">
        <f>IF(AND(ISNUMBER(SEARCH("aerobic",$AW1366)),ISNUMBER(SEARCH("anaer",$AW1366))),"Combined Aer and Anaer.","")</f>
        <v/>
      </c>
    </row>
    <row r="1367" spans="1:60" x14ac:dyDescent="0.25">
      <c r="A1367" s="4">
        <v>1284</v>
      </c>
      <c r="B1367" t="s">
        <v>6120</v>
      </c>
      <c r="C1367">
        <v>190</v>
      </c>
      <c r="D1367">
        <v>651.78322667278837</v>
      </c>
      <c r="E1367">
        <v>649.58168103444484</v>
      </c>
      <c r="F1367">
        <v>475.48639080894901</v>
      </c>
      <c r="G1367">
        <v>846.49226871195606</v>
      </c>
      <c r="H1367">
        <v>-119.38066078350469</v>
      </c>
      <c r="I1367">
        <v>-121.70273064909649</v>
      </c>
      <c r="J1367">
        <v>-137.47358584611129</v>
      </c>
      <c r="K1367">
        <v>-95.954517640061809</v>
      </c>
      <c r="L1367">
        <v>121.69076613301689</v>
      </c>
      <c r="M1367">
        <v>121.1165433223716</v>
      </c>
      <c r="N1367">
        <v>119.2161600935062</v>
      </c>
      <c r="O1367">
        <v>125.7239914931364</v>
      </c>
      <c r="P1367">
        <v>4.4522567918386811</v>
      </c>
      <c r="Q1367">
        <v>4.4963063273680399</v>
      </c>
      <c r="R1367">
        <v>3.7068649910221798</v>
      </c>
      <c r="S1367">
        <v>5.077441802928842</v>
      </c>
      <c r="T1367">
        <v>4204.3248562988256</v>
      </c>
      <c r="U1367">
        <v>4204.320425848935</v>
      </c>
      <c r="V1367">
        <v>4200.3525268398507</v>
      </c>
      <c r="W1367">
        <v>4208.3246414692176</v>
      </c>
      <c r="X1367">
        <v>295.48490525484198</v>
      </c>
      <c r="Y1367">
        <v>296.6973945037106</v>
      </c>
      <c r="Z1367">
        <v>286.18117840473042</v>
      </c>
      <c r="AA1367">
        <v>301.56622420019801</v>
      </c>
      <c r="AB1367">
        <v>46.701939008677122</v>
      </c>
      <c r="AC1367">
        <v>46.297695298700681</v>
      </c>
      <c r="AD1367">
        <v>40.348784273067487</v>
      </c>
      <c r="AE1367">
        <v>53.886097958465768</v>
      </c>
      <c r="AF1367">
        <v>62.767102923854956</v>
      </c>
      <c r="AG1367">
        <v>62.470814529970397</v>
      </c>
      <c r="AH1367">
        <v>61.490947556579833</v>
      </c>
      <c r="AI1367">
        <v>64.847324825182085</v>
      </c>
      <c r="AJ1367">
        <v>0.54324282160622817</v>
      </c>
      <c r="AK1367">
        <v>0.54324283121601824</v>
      </c>
      <c r="AL1367">
        <v>0.5432406187278136</v>
      </c>
      <c r="AM1367">
        <v>0.5432450117515063</v>
      </c>
      <c r="AN1367">
        <v>0.67281645949966062</v>
      </c>
      <c r="AO1367">
        <v>0.67281645949966085</v>
      </c>
      <c r="AP1367">
        <v>0.67281645949966085</v>
      </c>
      <c r="AQ1367">
        <v>0.67281645949966085</v>
      </c>
      <c r="AR1367">
        <v>14.69040703945476</v>
      </c>
      <c r="AS1367">
        <v>14.690407039454749</v>
      </c>
      <c r="AT1367">
        <v>14.690407039454749</v>
      </c>
      <c r="AU1367">
        <v>14.690407039454749</v>
      </c>
      <c r="AV1367" t="str">
        <f>VLOOKUP(Sheet1[[#This Row],[NPDES ID2]],Combined_Sheet__Major_Only___2[[NPDES ID2]:[ECHO BFR]],3,FALSE)</f>
        <v>UT</v>
      </c>
      <c r="AW1367" t="s">
        <v>12187</v>
      </c>
      <c r="AX1367" t="str">
        <f>VLOOKUP(Sheet1[[#This Row],[NPDES ID2]],Combined_Sheet__Major_Only___2[[NPDES ID2]:[ECHO BFR]],27,FALSE)</f>
        <v>tempSludgeStore</v>
      </c>
      <c r="AY1367" t="str">
        <f>VLOOKUP(Sheet1[[#This Row],[NPDES ID2]],Combined_Sheet__Major_Only___2[[NPDES ID2]:[ECHO BFR]],28,FALSE)</f>
        <v>-</v>
      </c>
      <c r="AZ1367" t="str">
        <f>VLOOKUP(Sheet1[[#This Row],[NPDES ID2]],Combined_Sheet__Major_Only___2[[NPDES ID2]:[ECHO BFR]],29,FALSE)</f>
        <v>sludgeLagoon</v>
      </c>
      <c r="BA1367">
        <f>VLOOKUP(Sheet1[[#This Row],[NPDES ID2]],Combined_Sheet__Major_Only___2[[NPDES ID2]:[ECHO BFR]],17,FALSE)</f>
        <v>39.596269999999997</v>
      </c>
      <c r="BB1367">
        <f>VLOOKUP(Sheet1[[#This Row],[NPDES ID2]],Combined_Sheet__Major_Only___2[[NPDES ID2]:[ECHO BFR]],18,FALSE)</f>
        <v>-110.83351999999999</v>
      </c>
      <c r="BC1367" t="str">
        <f>IF(ISNUMBER(SEARCH("aerobic",$AW1367)),"aerobic","")</f>
        <v/>
      </c>
      <c r="BD1367" t="str">
        <f>IF(ISNUMBER(SEARCH("anaer",$AW1367)),"anaer","")</f>
        <v>anaer</v>
      </c>
      <c r="BE1367" t="str">
        <f>IF(ISNUMBER(SEARCH("thickening",$AZ1367)),"thickening","")</f>
        <v/>
      </c>
      <c r="BF1367" s="2" t="str">
        <f>IF(ISNUMBER(SEARCH("airDry",$AW1367)),"airDry","")</f>
        <v>airDry</v>
      </c>
      <c r="BG1367" s="2" t="str">
        <f>IF(ISNUMBER(SEARCH("heatDry",$AY1367)),"heatDry","")</f>
        <v/>
      </c>
      <c r="BH1367" s="2" t="str">
        <f>IF(AND(ISNUMBER(SEARCH("aerobic",$AW1367)),ISNUMBER(SEARCH("anaer",$AW1367))),"Combined Aer and Anaer.","")</f>
        <v/>
      </c>
    </row>
    <row r="1368" spans="1:60" x14ac:dyDescent="0.25">
      <c r="A1368" s="4">
        <v>252</v>
      </c>
      <c r="B1368" t="s">
        <v>1305</v>
      </c>
      <c r="C1368">
        <v>1936.27</v>
      </c>
      <c r="D1368">
        <v>569.95882753401293</v>
      </c>
      <c r="E1368">
        <v>573.2219476783855</v>
      </c>
      <c r="F1368">
        <v>481.7217753184014</v>
      </c>
      <c r="G1368">
        <v>663.78727386411128</v>
      </c>
      <c r="H1368">
        <v>-129.82275871797279</v>
      </c>
      <c r="I1368">
        <v>-132.318484009923</v>
      </c>
      <c r="J1368">
        <v>-148.80517817985211</v>
      </c>
      <c r="K1368">
        <v>-107.0098008531528</v>
      </c>
      <c r="L1368">
        <v>1144.2802671721499</v>
      </c>
      <c r="M1368">
        <v>1137.676694618372</v>
      </c>
      <c r="N1368">
        <v>1115.7848812290449</v>
      </c>
      <c r="O1368">
        <v>1190.710699711248</v>
      </c>
      <c r="P1368">
        <v>45.566521676478217</v>
      </c>
      <c r="Q1368">
        <v>45.883294793169803</v>
      </c>
      <c r="R1368">
        <v>38.335528210086387</v>
      </c>
      <c r="S1368">
        <v>52.14060430084475</v>
      </c>
      <c r="T1368">
        <v>4205.7682327115881</v>
      </c>
      <c r="U1368">
        <v>4205.763801203484</v>
      </c>
      <c r="V1368">
        <v>4201.7949544607354</v>
      </c>
      <c r="W1368">
        <v>4209.7689732316603</v>
      </c>
      <c r="X1368">
        <v>320.39568530316899</v>
      </c>
      <c r="Y1368">
        <v>322.02971739122052</v>
      </c>
      <c r="Z1368">
        <v>308.04195507682118</v>
      </c>
      <c r="AA1368">
        <v>328.42676807127339</v>
      </c>
      <c r="AB1368">
        <v>49.739283268982163</v>
      </c>
      <c r="AC1368">
        <v>49.261242369371637</v>
      </c>
      <c r="AD1368">
        <v>43.107490416014087</v>
      </c>
      <c r="AE1368">
        <v>57.182137859037731</v>
      </c>
      <c r="AF1368">
        <v>57.918156714528223</v>
      </c>
      <c r="AG1368">
        <v>57.58279243721482</v>
      </c>
      <c r="AH1368">
        <v>56.478174115934657</v>
      </c>
      <c r="AI1368">
        <v>60.267390223001257</v>
      </c>
      <c r="AJ1368">
        <v>0.48407112982955519</v>
      </c>
      <c r="AK1368">
        <v>0.48407122512517342</v>
      </c>
      <c r="AL1368">
        <v>0.48404919790578338</v>
      </c>
      <c r="AM1368">
        <v>0.48409293601379227</v>
      </c>
      <c r="AN1368">
        <v>0.67287606226304986</v>
      </c>
      <c r="AO1368">
        <v>0.67287606226304997</v>
      </c>
      <c r="AP1368">
        <v>0.67287606226304997</v>
      </c>
      <c r="AQ1368">
        <v>0.67287606226304997</v>
      </c>
      <c r="AR1368">
        <v>13.70375979788219</v>
      </c>
      <c r="AS1368">
        <v>13.70375979788219</v>
      </c>
      <c r="AT1368">
        <v>13.70375979788219</v>
      </c>
      <c r="AU1368">
        <v>13.70375979788219</v>
      </c>
      <c r="AV1368" t="str">
        <f>VLOOKUP(Sheet1[[#This Row],[NPDES ID2]],Combined_Sheet__Major_Only___2[[NPDES ID2]:[ECHO BFR]],3,FALSE)</f>
        <v>CA</v>
      </c>
      <c r="AW1368" t="s">
        <v>12187</v>
      </c>
      <c r="AX1368" t="str">
        <f>VLOOKUP(Sheet1[[#This Row],[NPDES ID2]],Combined_Sheet__Major_Only___2[[NPDES ID2]:[ECHO BFR]],27,FALSE)</f>
        <v>-</v>
      </c>
      <c r="AY1368" t="str">
        <f>VLOOKUP(Sheet1[[#This Row],[NPDES ID2]],Combined_Sheet__Major_Only___2[[NPDES ID2]:[ECHO BFR]],28,FALSE)</f>
        <v>-</v>
      </c>
      <c r="AZ1368" t="str">
        <f>VLOOKUP(Sheet1[[#This Row],[NPDES ID2]],Combined_Sheet__Major_Only___2[[NPDES ID2]:[ECHO BFR]],29,FALSE)</f>
        <v>sludgeLagoon, preliminaryOps</v>
      </c>
      <c r="BA1368">
        <f>VLOOKUP(Sheet1[[#This Row],[NPDES ID2]],Combined_Sheet__Major_Only___2[[NPDES ID2]:[ECHO BFR]],17,FALSE)</f>
        <v>37.613722000000003</v>
      </c>
      <c r="BB1368">
        <f>VLOOKUP(Sheet1[[#This Row],[NPDES ID2]],Combined_Sheet__Major_Only___2[[NPDES ID2]:[ECHO BFR]],18,FALSE)</f>
        <v>-121.01177800000001</v>
      </c>
      <c r="BC1368" t="str">
        <f>IF(ISNUMBER(SEARCH("aerobic",$AW1368)),"aerobic","")</f>
        <v/>
      </c>
      <c r="BD1368" t="str">
        <f>IF(ISNUMBER(SEARCH("anaer",$AW1368)),"anaer","")</f>
        <v>anaer</v>
      </c>
      <c r="BE1368" t="str">
        <f>IF(ISNUMBER(SEARCH("thickening",$AZ1368)),"thickening","")</f>
        <v/>
      </c>
      <c r="BF1368" s="2" t="str">
        <f>IF(ISNUMBER(SEARCH("airDry",$AW1368)),"airDry","")</f>
        <v>airDry</v>
      </c>
      <c r="BG1368" s="2" t="str">
        <f>IF(ISNUMBER(SEARCH("heatDry",$AY1368)),"heatDry","")</f>
        <v/>
      </c>
      <c r="BH1368" s="2" t="str">
        <f>IF(AND(ISNUMBER(SEARCH("aerobic",$AW1368)),ISNUMBER(SEARCH("anaer",$AW1368))),"Combined Aer and Anaer.","")</f>
        <v/>
      </c>
    </row>
    <row r="1369" spans="1:60" x14ac:dyDescent="0.25">
      <c r="A1369" s="4">
        <v>1443</v>
      </c>
      <c r="B1369" t="s">
        <v>6823</v>
      </c>
      <c r="C1369">
        <v>121</v>
      </c>
      <c r="D1369">
        <v>913.67489869568885</v>
      </c>
      <c r="E1369">
        <v>914.3204163328362</v>
      </c>
      <c r="F1369">
        <v>650.09455852825181</v>
      </c>
      <c r="G1369">
        <v>1197.0379523522549</v>
      </c>
      <c r="H1369">
        <v>-116.025570684711</v>
      </c>
      <c r="I1369">
        <v>-118.34859328206829</v>
      </c>
      <c r="J1369">
        <v>-134.04606300711191</v>
      </c>
      <c r="K1369">
        <v>-92.41609942272737</v>
      </c>
      <c r="L1369">
        <v>79.580933923087784</v>
      </c>
      <c r="M1369">
        <v>79.23173394856093</v>
      </c>
      <c r="N1369">
        <v>78.076131389877091</v>
      </c>
      <c r="O1369">
        <v>82.033553289476515</v>
      </c>
      <c r="P1369">
        <v>2.8309941945679782</v>
      </c>
      <c r="Q1369">
        <v>2.8671650423829802</v>
      </c>
      <c r="R1369">
        <v>2.3475923022580258</v>
      </c>
      <c r="S1369">
        <v>3.226470269131684</v>
      </c>
      <c r="T1369">
        <v>4208.901385426173</v>
      </c>
      <c r="U1369">
        <v>4208.8969516209909</v>
      </c>
      <c r="V1369">
        <v>4204.9260476225809</v>
      </c>
      <c r="W1369">
        <v>4212.9041997340792</v>
      </c>
      <c r="X1369">
        <v>288.05176013871721</v>
      </c>
      <c r="Y1369">
        <v>289.14210665265551</v>
      </c>
      <c r="Z1369">
        <v>279.62318390358212</v>
      </c>
      <c r="AA1369">
        <v>293.5813732996852</v>
      </c>
      <c r="AB1369">
        <v>48.998800742549562</v>
      </c>
      <c r="AC1369">
        <v>48.537349231434717</v>
      </c>
      <c r="AD1369">
        <v>41.892811100145508</v>
      </c>
      <c r="AE1369">
        <v>57.226580046102953</v>
      </c>
      <c r="AF1369">
        <v>64.454171693983739</v>
      </c>
      <c r="AG1369">
        <v>64.171274680008011</v>
      </c>
      <c r="AH1369">
        <v>63.235554194175613</v>
      </c>
      <c r="AI1369">
        <v>66.440541244723605</v>
      </c>
      <c r="AJ1369">
        <v>0.56385339177648863</v>
      </c>
      <c r="AK1369">
        <v>0.5638533982871734</v>
      </c>
      <c r="AL1369">
        <v>0.56385189951666359</v>
      </c>
      <c r="AM1369">
        <v>0.56385487540831647</v>
      </c>
      <c r="AN1369">
        <v>0.67300536792174559</v>
      </c>
      <c r="AO1369">
        <v>0.67300536792174548</v>
      </c>
      <c r="AP1369">
        <v>0.67300536792174548</v>
      </c>
      <c r="AQ1369">
        <v>0.67300536792174548</v>
      </c>
      <c r="AR1369">
        <v>14.436923327168619</v>
      </c>
      <c r="AS1369">
        <v>14.43692332716863</v>
      </c>
      <c r="AT1369">
        <v>14.43692332716863</v>
      </c>
      <c r="AU1369">
        <v>14.43692332716863</v>
      </c>
      <c r="AV1369" t="str">
        <f>VLOOKUP(Sheet1[[#This Row],[NPDES ID2]],Combined_Sheet__Major_Only___2[[NPDES ID2]:[ECHO BFR]],3,FALSE)</f>
        <v>CA</v>
      </c>
      <c r="AW1369" t="s">
        <v>12187</v>
      </c>
      <c r="AX1369" t="str">
        <f>VLOOKUP(Sheet1[[#This Row],[NPDES ID2]],Combined_Sheet__Major_Only___2[[NPDES ID2]:[ECHO BFR]],27,FALSE)</f>
        <v>tempSludgeStore</v>
      </c>
      <c r="AY1369" t="str">
        <f>VLOOKUP(Sheet1[[#This Row],[NPDES ID2]],Combined_Sheet__Major_Only___2[[NPDES ID2]:[ECHO BFR]],28,FALSE)</f>
        <v>-</v>
      </c>
      <c r="AZ1369" t="str">
        <f>VLOOKUP(Sheet1[[#This Row],[NPDES ID2]],Combined_Sheet__Major_Only___2[[NPDES ID2]:[ECHO BFR]],29,FALSE)</f>
        <v>-</v>
      </c>
      <c r="BA1369">
        <f>VLOOKUP(Sheet1[[#This Row],[NPDES ID2]],Combined_Sheet__Major_Only___2[[NPDES ID2]:[ECHO BFR]],17,FALSE)</f>
        <v>33.917513999999997</v>
      </c>
      <c r="BB1369">
        <f>VLOOKUP(Sheet1[[#This Row],[NPDES ID2]],Combined_Sheet__Major_Only___2[[NPDES ID2]:[ECHO BFR]],18,FALSE)</f>
        <v>-116.843677</v>
      </c>
      <c r="BC1369" t="str">
        <f>IF(ISNUMBER(SEARCH("aerobic",$AW1369)),"aerobic","")</f>
        <v/>
      </c>
      <c r="BD1369" t="str">
        <f>IF(ISNUMBER(SEARCH("anaer",$AW1369)),"anaer","")</f>
        <v>anaer</v>
      </c>
      <c r="BE1369" t="str">
        <f>IF(ISNUMBER(SEARCH("thickening",$AZ1369)),"thickening","")</f>
        <v/>
      </c>
      <c r="BF1369" s="3" t="str">
        <f>IF(ISNUMBER(SEARCH("airDry",$AW1369)),"airDry","")</f>
        <v>airDry</v>
      </c>
      <c r="BG1369" s="3" t="str">
        <f>IF(ISNUMBER(SEARCH("heatDry",$AY1369)),"heatDry","")</f>
        <v/>
      </c>
      <c r="BH1369" s="3" t="str">
        <f>IF(AND(ISNUMBER(SEARCH("aerobic",$AW1369)),ISNUMBER(SEARCH("anaer",$AW1369))),"Combined Aer and Anaer.","")</f>
        <v/>
      </c>
    </row>
    <row r="1370" spans="1:60" x14ac:dyDescent="0.25">
      <c r="A1370" s="4">
        <v>1665</v>
      </c>
      <c r="B1370" t="s">
        <v>7816</v>
      </c>
      <c r="C1370">
        <v>57.84</v>
      </c>
      <c r="D1370">
        <v>1745.5307914324101</v>
      </c>
      <c r="E1370">
        <v>1747.201174101855</v>
      </c>
      <c r="F1370">
        <v>1215.5840194917739</v>
      </c>
      <c r="G1370">
        <v>2304.7996280648449</v>
      </c>
      <c r="H1370">
        <v>-113.56919938487449</v>
      </c>
      <c r="I1370">
        <v>-115.9526876928376</v>
      </c>
      <c r="J1370">
        <v>-131.83021393481391</v>
      </c>
      <c r="K1370">
        <v>-89.823574106186115</v>
      </c>
      <c r="L1370">
        <v>38.804735390904803</v>
      </c>
      <c r="M1370">
        <v>38.643858589927447</v>
      </c>
      <c r="N1370">
        <v>38.111507761470961</v>
      </c>
      <c r="O1370">
        <v>39.934612619747178</v>
      </c>
      <c r="P1370">
        <v>1.3516348851102651</v>
      </c>
      <c r="Q1370">
        <v>1.3691266961974371</v>
      </c>
      <c r="R1370">
        <v>1.113937917427106</v>
      </c>
      <c r="S1370">
        <v>1.5475730675831361</v>
      </c>
      <c r="T1370">
        <v>4216.9126265614923</v>
      </c>
      <c r="U1370">
        <v>4216.9081868828544</v>
      </c>
      <c r="V1370">
        <v>4212.9320226329683</v>
      </c>
      <c r="W1370">
        <v>4220.9207433924203</v>
      </c>
      <c r="X1370">
        <v>282.91208917157462</v>
      </c>
      <c r="Y1370">
        <v>283.92784730408772</v>
      </c>
      <c r="Z1370">
        <v>275.09629924742859</v>
      </c>
      <c r="AA1370">
        <v>288.05628585641199</v>
      </c>
      <c r="AB1370">
        <v>47.924090869785452</v>
      </c>
      <c r="AC1370">
        <v>47.496839751392997</v>
      </c>
      <c r="AD1370">
        <v>41.017306360743497</v>
      </c>
      <c r="AE1370">
        <v>55.982599449296728</v>
      </c>
      <c r="AF1370">
        <v>65.748086446864377</v>
      </c>
      <c r="AG1370">
        <v>65.475473283769304</v>
      </c>
      <c r="AH1370">
        <v>64.57360083601256</v>
      </c>
      <c r="AI1370">
        <v>67.662446935562656</v>
      </c>
      <c r="AJ1370">
        <v>0.57966830018336568</v>
      </c>
      <c r="AK1370">
        <v>0.57966830328430463</v>
      </c>
      <c r="AL1370">
        <v>0.57966758954008779</v>
      </c>
      <c r="AM1370">
        <v>0.57966900671667132</v>
      </c>
      <c r="AN1370">
        <v>0.67333552860032131</v>
      </c>
      <c r="AO1370">
        <v>0.67333552860032131</v>
      </c>
      <c r="AP1370">
        <v>0.67333552860032131</v>
      </c>
      <c r="AQ1370">
        <v>0.67333552860032131</v>
      </c>
      <c r="AR1370">
        <v>14.76311771302378</v>
      </c>
      <c r="AS1370">
        <v>14.76311771302378</v>
      </c>
      <c r="AT1370">
        <v>14.76311771302378</v>
      </c>
      <c r="AU1370">
        <v>14.76311771302378</v>
      </c>
      <c r="AV1370" t="str">
        <f>VLOOKUP(Sheet1[[#This Row],[NPDES ID2]],Combined_Sheet__Major_Only___2[[NPDES ID2]:[ECHO BFR]],3,FALSE)</f>
        <v>GA</v>
      </c>
      <c r="AW1370" t="s">
        <v>12187</v>
      </c>
      <c r="AX1370" t="str">
        <f>VLOOKUP(Sheet1[[#This Row],[NPDES ID2]],Combined_Sheet__Major_Only___2[[NPDES ID2]:[ECHO BFR]],27,FALSE)</f>
        <v>-</v>
      </c>
      <c r="AY1370" t="str">
        <f>VLOOKUP(Sheet1[[#This Row],[NPDES ID2]],Combined_Sheet__Major_Only___2[[NPDES ID2]:[ECHO BFR]],28,FALSE)</f>
        <v>-</v>
      </c>
      <c r="AZ1370" t="str">
        <f>VLOOKUP(Sheet1[[#This Row],[NPDES ID2]],Combined_Sheet__Major_Only___2[[NPDES ID2]:[ECHO BFR]],29,FALSE)</f>
        <v>-</v>
      </c>
      <c r="BA1370">
        <f>VLOOKUP(Sheet1[[#This Row],[NPDES ID2]],Combined_Sheet__Major_Only___2[[NPDES ID2]:[ECHO BFR]],17,FALSE)</f>
        <v>31.044177000000001</v>
      </c>
      <c r="BB1370">
        <f>VLOOKUP(Sheet1[[#This Row],[NPDES ID2]],Combined_Sheet__Major_Only___2[[NPDES ID2]:[ECHO BFR]],18,FALSE)</f>
        <v>-81.421707999999995</v>
      </c>
      <c r="BC1370" t="str">
        <f>IF(ISNUMBER(SEARCH("aerobic",$AW1370)),"aerobic","")</f>
        <v/>
      </c>
      <c r="BD1370" t="str">
        <f>IF(ISNUMBER(SEARCH("anaer",$AW1370)),"anaer","")</f>
        <v>anaer</v>
      </c>
      <c r="BE1370" t="str">
        <f>IF(ISNUMBER(SEARCH("thickening",$AZ1370)),"thickening","")</f>
        <v/>
      </c>
      <c r="BF1370" s="3" t="str">
        <f>IF(ISNUMBER(SEARCH("airDry",$AW1370)),"airDry","")</f>
        <v>airDry</v>
      </c>
      <c r="BG1370" s="3" t="str">
        <f>IF(ISNUMBER(SEARCH("heatDry",$AY1370)),"heatDry","")</f>
        <v/>
      </c>
      <c r="BH1370" s="3" t="str">
        <f>IF(AND(ISNUMBER(SEARCH("aerobic",$AW1370)),ISNUMBER(SEARCH("anaer",$AW1370))),"Combined Aer and Anaer.","")</f>
        <v/>
      </c>
    </row>
    <row r="1371" spans="1:60" x14ac:dyDescent="0.25">
      <c r="A1371" s="4">
        <v>2386</v>
      </c>
      <c r="B1371" t="s">
        <v>11127</v>
      </c>
      <c r="C1371">
        <v>304.04000000000002</v>
      </c>
      <c r="D1371">
        <v>474.02254861724128</v>
      </c>
      <c r="E1371">
        <v>479.07195789902522</v>
      </c>
      <c r="F1371">
        <v>360.27841849175422</v>
      </c>
      <c r="G1371">
        <v>605.28470517672179</v>
      </c>
      <c r="H1371">
        <v>-118.54727170460291</v>
      </c>
      <c r="I1371">
        <v>-120.85013157031121</v>
      </c>
      <c r="J1371">
        <v>-136.53828406388959</v>
      </c>
      <c r="K1371">
        <v>-95.095717047056482</v>
      </c>
      <c r="L1371">
        <v>195.97162634628151</v>
      </c>
      <c r="M1371">
        <v>195.06265468456539</v>
      </c>
      <c r="N1371">
        <v>192.05399030988349</v>
      </c>
      <c r="O1371">
        <v>202.356620545044</v>
      </c>
      <c r="P1371">
        <v>7.1219187342202463</v>
      </c>
      <c r="Q1371">
        <v>7.1974458096792731</v>
      </c>
      <c r="R1371">
        <v>5.9244865388365247</v>
      </c>
      <c r="S1371">
        <v>8.119265373974228</v>
      </c>
      <c r="T1371">
        <v>4225.6118620838979</v>
      </c>
      <c r="U1371">
        <v>4225.6074160274002</v>
      </c>
      <c r="V1371">
        <v>4221.6255397828654</v>
      </c>
      <c r="W1371">
        <v>4229.6257368112438</v>
      </c>
      <c r="X1371">
        <v>295.09769119629982</v>
      </c>
      <c r="Y1371">
        <v>296.2861724434664</v>
      </c>
      <c r="Z1371">
        <v>285.96438402361258</v>
      </c>
      <c r="AA1371">
        <v>301.07182020305919</v>
      </c>
      <c r="AB1371">
        <v>51.887975021800393</v>
      </c>
      <c r="AC1371">
        <v>51.341868060837022</v>
      </c>
      <c r="AD1371">
        <v>44.112813656464667</v>
      </c>
      <c r="AE1371">
        <v>60.864613220538423</v>
      </c>
      <c r="AF1371">
        <v>63.167250884468359</v>
      </c>
      <c r="AG1371">
        <v>62.874073881651853</v>
      </c>
      <c r="AH1371">
        <v>61.904878408963683</v>
      </c>
      <c r="AI1371">
        <v>65.225172951539179</v>
      </c>
      <c r="AJ1371">
        <v>0.54813032592479272</v>
      </c>
      <c r="AK1371">
        <v>0.54813034267353311</v>
      </c>
      <c r="AL1371">
        <v>0.54812648547475362</v>
      </c>
      <c r="AM1371">
        <v>0.54813414418908801</v>
      </c>
      <c r="AN1371">
        <v>0.67369328879336821</v>
      </c>
      <c r="AO1371">
        <v>0.67369328879336798</v>
      </c>
      <c r="AP1371">
        <v>0.67369328879336798</v>
      </c>
      <c r="AQ1371">
        <v>0.67369328879336798</v>
      </c>
      <c r="AR1371">
        <v>13.877289220942069</v>
      </c>
      <c r="AS1371">
        <v>13.877289220942069</v>
      </c>
      <c r="AT1371">
        <v>13.877289220942069</v>
      </c>
      <c r="AU1371">
        <v>13.877289220942069</v>
      </c>
      <c r="AV1371" t="str">
        <f>VLOOKUP(Sheet1[[#This Row],[NPDES ID2]],Combined_Sheet__Major_Only___2[[NPDES ID2]:[ECHO BFR]],3,FALSE)</f>
        <v>CA</v>
      </c>
      <c r="AW1371" t="s">
        <v>12187</v>
      </c>
      <c r="AX1371" t="str">
        <f>VLOOKUP(Sheet1[[#This Row],[NPDES ID2]],Combined_Sheet__Major_Only___2[[NPDES ID2]:[ECHO BFR]],27,FALSE)</f>
        <v>-</v>
      </c>
      <c r="AY1371" t="str">
        <f>VLOOKUP(Sheet1[[#This Row],[NPDES ID2]],Combined_Sheet__Major_Only___2[[NPDES ID2]:[ECHO BFR]],28,FALSE)</f>
        <v>-</v>
      </c>
      <c r="AZ1371" t="str">
        <f>VLOOKUP(Sheet1[[#This Row],[NPDES ID2]],Combined_Sheet__Major_Only___2[[NPDES ID2]:[ECHO BFR]],29,FALSE)</f>
        <v>preliminaryOps</v>
      </c>
      <c r="BA1371">
        <f>VLOOKUP(Sheet1[[#This Row],[NPDES ID2]],Combined_Sheet__Major_Only___2[[NPDES ID2]:[ECHO BFR]],17,FALSE)</f>
        <v>35.383710000000001</v>
      </c>
      <c r="BB1371">
        <f>VLOOKUP(Sheet1[[#This Row],[NPDES ID2]],Combined_Sheet__Major_Only___2[[NPDES ID2]:[ECHO BFR]],18,FALSE)</f>
        <v>-119.01523</v>
      </c>
      <c r="BC1371" t="str">
        <f>IF(ISNUMBER(SEARCH("aerobic",$AW1371)),"aerobic","")</f>
        <v/>
      </c>
      <c r="BD1371" t="str">
        <f>IF(ISNUMBER(SEARCH("anaer",$AW1371)),"anaer","")</f>
        <v>anaer</v>
      </c>
      <c r="BE1371" t="str">
        <f>IF(ISNUMBER(SEARCH("thickening",$AZ1371)),"thickening","")</f>
        <v/>
      </c>
      <c r="BF1371" s="2" t="str">
        <f>IF(ISNUMBER(SEARCH("airDry",$AW1371)),"airDry","")</f>
        <v>airDry</v>
      </c>
      <c r="BG1371" s="2" t="str">
        <f>IF(ISNUMBER(SEARCH("heatDry",$AY1371)),"heatDry","")</f>
        <v/>
      </c>
      <c r="BH1371" s="2" t="str">
        <f>IF(AND(ISNUMBER(SEARCH("aerobic",$AW1371)),ISNUMBER(SEARCH("anaer",$AW1371))),"Combined Aer and Anaer.","")</f>
        <v/>
      </c>
    </row>
    <row r="1372" spans="1:60" x14ac:dyDescent="0.25">
      <c r="A1372" s="4">
        <v>2413</v>
      </c>
      <c r="B1372" t="s">
        <v>11252</v>
      </c>
      <c r="C1372">
        <v>264</v>
      </c>
      <c r="D1372">
        <v>513.74696442787865</v>
      </c>
      <c r="E1372">
        <v>517.95796040844766</v>
      </c>
      <c r="F1372">
        <v>385.01783242221728</v>
      </c>
      <c r="G1372">
        <v>660.12709250699982</v>
      </c>
      <c r="H1372">
        <v>-118.0783279191588</v>
      </c>
      <c r="I1372">
        <v>-120.37092188915319</v>
      </c>
      <c r="J1372">
        <v>-136.0137742123764</v>
      </c>
      <c r="K1372">
        <v>-94.597353808760687</v>
      </c>
      <c r="L1372">
        <v>170.7980279813394</v>
      </c>
      <c r="M1372">
        <v>170.01376996057351</v>
      </c>
      <c r="N1372">
        <v>167.4179993692396</v>
      </c>
      <c r="O1372">
        <v>176.30685784657251</v>
      </c>
      <c r="P1372">
        <v>6.1826810403479309</v>
      </c>
      <c r="Q1372">
        <v>6.2508378199263186</v>
      </c>
      <c r="R1372">
        <v>5.1405531483940177</v>
      </c>
      <c r="S1372">
        <v>7.0470908852240193</v>
      </c>
      <c r="T1372">
        <v>4231.229247672245</v>
      </c>
      <c r="U1372">
        <v>4231.2247974973488</v>
      </c>
      <c r="V1372">
        <v>4227.2392328279711</v>
      </c>
      <c r="W1372">
        <v>4235.2468404647316</v>
      </c>
      <c r="X1372">
        <v>294.3905029834101</v>
      </c>
      <c r="Y1372">
        <v>295.56303843929322</v>
      </c>
      <c r="Z1372">
        <v>285.37133095808252</v>
      </c>
      <c r="AA1372">
        <v>300.29274493668419</v>
      </c>
      <c r="AB1372">
        <v>53.466912832016661</v>
      </c>
      <c r="AC1372">
        <v>52.871552167798818</v>
      </c>
      <c r="AD1372">
        <v>45.220036573467993</v>
      </c>
      <c r="AE1372">
        <v>63.059631713808983</v>
      </c>
      <c r="AF1372">
        <v>63.402740884652367</v>
      </c>
      <c r="AG1372">
        <v>63.111444533953339</v>
      </c>
      <c r="AH1372">
        <v>62.14837394721588</v>
      </c>
      <c r="AI1372">
        <v>65.447571881242183</v>
      </c>
      <c r="AJ1372">
        <v>0.55100695853305104</v>
      </c>
      <c r="AK1372">
        <v>0.55100697342664517</v>
      </c>
      <c r="AL1372">
        <v>0.55100354372994909</v>
      </c>
      <c r="AM1372">
        <v>0.55101035360616091</v>
      </c>
      <c r="AN1372">
        <v>0.67392389035358136</v>
      </c>
      <c r="AO1372">
        <v>0.67392389035358169</v>
      </c>
      <c r="AP1372">
        <v>0.67392389035358169</v>
      </c>
      <c r="AQ1372">
        <v>0.67392389035358169</v>
      </c>
      <c r="AR1372">
        <v>13.67170060230109</v>
      </c>
      <c r="AS1372">
        <v>13.67170060230109</v>
      </c>
      <c r="AT1372">
        <v>13.67170060230109</v>
      </c>
      <c r="AU1372">
        <v>13.67170060230109</v>
      </c>
      <c r="AV1372" t="str">
        <f>VLOOKUP(Sheet1[[#This Row],[NPDES ID2]],Combined_Sheet__Major_Only___2[[NPDES ID2]:[ECHO BFR]],3,FALSE)</f>
        <v>IL</v>
      </c>
      <c r="AW1372" t="s">
        <v>12187</v>
      </c>
      <c r="AX1372" t="str">
        <f>VLOOKUP(Sheet1[[#This Row],[NPDES ID2]],Combined_Sheet__Major_Only___2[[NPDES ID2]:[ECHO BFR]],27,FALSE)</f>
        <v>-</v>
      </c>
      <c r="AY1372" t="str">
        <f>VLOOKUP(Sheet1[[#This Row],[NPDES ID2]],Combined_Sheet__Major_Only___2[[NPDES ID2]:[ECHO BFR]],28,FALSE)</f>
        <v>-</v>
      </c>
      <c r="AZ1372" t="str">
        <f>VLOOKUP(Sheet1[[#This Row],[NPDES ID2]],Combined_Sheet__Major_Only___2[[NPDES ID2]:[ECHO BFR]],29,FALSE)</f>
        <v>-</v>
      </c>
      <c r="BA1372">
        <f>VLOOKUP(Sheet1[[#This Row],[NPDES ID2]],Combined_Sheet__Major_Only___2[[NPDES ID2]:[ECHO BFR]],17,FALSE)</f>
        <v>40.940100000000001</v>
      </c>
      <c r="BB1372">
        <f>VLOOKUP(Sheet1[[#This Row],[NPDES ID2]],Combined_Sheet__Major_Only___2[[NPDES ID2]:[ECHO BFR]],18,FALSE)</f>
        <v>-90.422200000000004</v>
      </c>
      <c r="BC1372" t="str">
        <f>IF(ISNUMBER(SEARCH("aerobic",$AW1372)),"aerobic","")</f>
        <v/>
      </c>
      <c r="BD1372" t="str">
        <f>IF(ISNUMBER(SEARCH("anaer",$AW1372)),"anaer","")</f>
        <v>anaer</v>
      </c>
      <c r="BE1372" t="str">
        <f>IF(ISNUMBER(SEARCH("thickening",$AZ1372)),"thickening","")</f>
        <v/>
      </c>
      <c r="BF1372" s="3" t="str">
        <f>IF(ISNUMBER(SEARCH("airDry",$AW1372)),"airDry","")</f>
        <v>airDry</v>
      </c>
      <c r="BG1372" s="3" t="str">
        <f>IF(ISNUMBER(SEARCH("heatDry",$AY1372)),"heatDry","")</f>
        <v/>
      </c>
      <c r="BH1372" s="3" t="str">
        <f>IF(AND(ISNUMBER(SEARCH("aerobic",$AW1372)),ISNUMBER(SEARCH("anaer",$AW1372))),"Combined Aer and Anaer.","")</f>
        <v/>
      </c>
    </row>
    <row r="1373" spans="1:60" x14ac:dyDescent="0.25">
      <c r="A1373" s="4">
        <v>2529</v>
      </c>
      <c r="B1373" t="s">
        <v>11740</v>
      </c>
      <c r="C1373">
        <v>147.74</v>
      </c>
      <c r="D1373">
        <v>776.43710878603122</v>
      </c>
      <c r="E1373">
        <v>775.639025372069</v>
      </c>
      <c r="F1373">
        <v>557.78125962985928</v>
      </c>
      <c r="G1373">
        <v>1012.221694455208</v>
      </c>
      <c r="H1373">
        <v>-116.55505031385211</v>
      </c>
      <c r="I1373">
        <v>-118.86326301489591</v>
      </c>
      <c r="J1373">
        <v>-134.52342372339561</v>
      </c>
      <c r="K1373">
        <v>-92.976125714596861</v>
      </c>
      <c r="L1373">
        <v>96.75603476469945</v>
      </c>
      <c r="M1373">
        <v>96.326408894520767</v>
      </c>
      <c r="N1373">
        <v>94.904620457551729</v>
      </c>
      <c r="O1373">
        <v>99.773571858778311</v>
      </c>
      <c r="P1373">
        <v>3.4574917316061331</v>
      </c>
      <c r="Q1373">
        <v>3.5003933641770182</v>
      </c>
      <c r="R1373">
        <v>2.86987491788866</v>
      </c>
      <c r="S1373">
        <v>3.9382837845352721</v>
      </c>
      <c r="T1373">
        <v>4244.1938784973136</v>
      </c>
      <c r="U1373">
        <v>4244.1894188173774</v>
      </c>
      <c r="V1373">
        <v>4240.1953414572336</v>
      </c>
      <c r="W1373">
        <v>4248.2200523888168</v>
      </c>
      <c r="X1373">
        <v>291.70468000865571</v>
      </c>
      <c r="Y1373">
        <v>292.82411361461823</v>
      </c>
      <c r="Z1373">
        <v>283.06560339298932</v>
      </c>
      <c r="AA1373">
        <v>297.36760478747237</v>
      </c>
      <c r="AB1373">
        <v>47.647853089672672</v>
      </c>
      <c r="AC1373">
        <v>47.230389097929297</v>
      </c>
      <c r="AD1373">
        <v>40.985903104500728</v>
      </c>
      <c r="AE1373">
        <v>55.294768670938041</v>
      </c>
      <c r="AF1373">
        <v>64.181162798788122</v>
      </c>
      <c r="AG1373">
        <v>63.89609273165938</v>
      </c>
      <c r="AH1373">
        <v>62.953244056908687</v>
      </c>
      <c r="AI1373">
        <v>66.182719607501042</v>
      </c>
      <c r="AJ1373">
        <v>0.56051734281074317</v>
      </c>
      <c r="AK1373">
        <v>0.56051735049979567</v>
      </c>
      <c r="AL1373">
        <v>0.56051558038265381</v>
      </c>
      <c r="AM1373">
        <v>0.56051909504976816</v>
      </c>
      <c r="AN1373">
        <v>0.67445486448637026</v>
      </c>
      <c r="AO1373">
        <v>0.67445486448637071</v>
      </c>
      <c r="AP1373">
        <v>0.67445486448637071</v>
      </c>
      <c r="AQ1373">
        <v>0.67445486448637071</v>
      </c>
      <c r="AR1373">
        <v>14.726183223075671</v>
      </c>
      <c r="AS1373">
        <v>14.726183223075671</v>
      </c>
      <c r="AT1373">
        <v>14.726183223075671</v>
      </c>
      <c r="AU1373">
        <v>14.726183223075671</v>
      </c>
      <c r="AV1373" t="str">
        <f>VLOOKUP(Sheet1[[#This Row],[NPDES ID2]],Combined_Sheet__Major_Only___2[[NPDES ID2]:[ECHO BFR]],3,FALSE)</f>
        <v>KS</v>
      </c>
      <c r="AW1373" t="s">
        <v>12187</v>
      </c>
      <c r="AX1373" t="str">
        <f>VLOOKUP(Sheet1[[#This Row],[NPDES ID2]],Combined_Sheet__Major_Only___2[[NPDES ID2]:[ECHO BFR]],27,FALSE)</f>
        <v>tempSludgeStore</v>
      </c>
      <c r="AY1373" t="str">
        <f>VLOOKUP(Sheet1[[#This Row],[NPDES ID2]],Combined_Sheet__Major_Only___2[[NPDES ID2]:[ECHO BFR]],28,FALSE)</f>
        <v>-</v>
      </c>
      <c r="AZ1373" t="str">
        <f>VLOOKUP(Sheet1[[#This Row],[NPDES ID2]],Combined_Sheet__Major_Only___2[[NPDES ID2]:[ECHO BFR]],29,FALSE)</f>
        <v>-</v>
      </c>
      <c r="BA1373">
        <f>VLOOKUP(Sheet1[[#This Row],[NPDES ID2]],Combined_Sheet__Major_Only___2[[NPDES ID2]:[ECHO BFR]],17,FALSE)</f>
        <v>37.04316</v>
      </c>
      <c r="BB1373">
        <f>VLOOKUP(Sheet1[[#This Row],[NPDES ID2]],Combined_Sheet__Major_Only___2[[NPDES ID2]:[ECHO BFR]],18,FALSE)</f>
        <v>-97.023870000000002</v>
      </c>
      <c r="BC1373" t="str">
        <f>IF(ISNUMBER(SEARCH("aerobic",$AW1373)),"aerobic","")</f>
        <v/>
      </c>
      <c r="BD1373" t="str">
        <f>IF(ISNUMBER(SEARCH("anaer",$AW1373)),"anaer","")</f>
        <v>anaer</v>
      </c>
      <c r="BE1373" t="str">
        <f>IF(ISNUMBER(SEARCH("thickening",$AZ1373)),"thickening","")</f>
        <v/>
      </c>
      <c r="BF1373" s="3" t="str">
        <f>IF(ISNUMBER(SEARCH("airDry",$AW1373)),"airDry","")</f>
        <v>airDry</v>
      </c>
      <c r="BG1373" s="3" t="str">
        <f>IF(ISNUMBER(SEARCH("heatDry",$AY1373)),"heatDry","")</f>
        <v/>
      </c>
      <c r="BH1373" s="3" t="str">
        <f>IF(AND(ISNUMBER(SEARCH("aerobic",$AW1373)),ISNUMBER(SEARCH("anaer",$AW1373))),"Combined Aer and Anaer.","")</f>
        <v/>
      </c>
    </row>
    <row r="1374" spans="1:60" x14ac:dyDescent="0.25">
      <c r="A1374" s="4">
        <v>427</v>
      </c>
      <c r="B1374" t="s">
        <v>2142</v>
      </c>
      <c r="C1374">
        <v>604.44000000000005</v>
      </c>
      <c r="D1374">
        <v>361.5202946985695</v>
      </c>
      <c r="E1374">
        <v>361.09124261146349</v>
      </c>
      <c r="F1374">
        <v>288.4691302983631</v>
      </c>
      <c r="G1374">
        <v>430.53022912893567</v>
      </c>
      <c r="H1374">
        <v>-115.19124406034091</v>
      </c>
      <c r="I1374">
        <v>-117.58055720537919</v>
      </c>
      <c r="J1374">
        <v>-133.3108723658184</v>
      </c>
      <c r="K1374">
        <v>-91.607847679823522</v>
      </c>
      <c r="L1374">
        <v>399.95592516129778</v>
      </c>
      <c r="M1374">
        <v>398.23132792543731</v>
      </c>
      <c r="N1374">
        <v>392.52076195745252</v>
      </c>
      <c r="O1374">
        <v>412.07306417207502</v>
      </c>
      <c r="P1374">
        <v>14.13652614578146</v>
      </c>
      <c r="Q1374">
        <v>14.31711101234418</v>
      </c>
      <c r="R1374">
        <v>11.700805586501961</v>
      </c>
      <c r="S1374">
        <v>16.134101578054221</v>
      </c>
      <c r="T1374">
        <v>4247.1332561204536</v>
      </c>
      <c r="U1374">
        <v>4247.1287942855051</v>
      </c>
      <c r="V1374">
        <v>4243.1327869041306</v>
      </c>
      <c r="W1374">
        <v>4251.161375542898</v>
      </c>
      <c r="X1374">
        <v>288.9073535740655</v>
      </c>
      <c r="Y1374">
        <v>289.98037834874219</v>
      </c>
      <c r="Z1374">
        <v>280.59799049477351</v>
      </c>
      <c r="AA1374">
        <v>294.36266987486988</v>
      </c>
      <c r="AB1374">
        <v>55.441938110799633</v>
      </c>
      <c r="AC1374">
        <v>54.783592117509443</v>
      </c>
      <c r="AD1374">
        <v>46.478987320563618</v>
      </c>
      <c r="AE1374">
        <v>66.080797500283325</v>
      </c>
      <c r="AF1374">
        <v>64.847319516276926</v>
      </c>
      <c r="AG1374">
        <v>64.567301675093333</v>
      </c>
      <c r="AH1374">
        <v>63.642638579733422</v>
      </c>
      <c r="AI1374">
        <v>66.811644303009345</v>
      </c>
      <c r="AJ1374">
        <v>0.56865798354572006</v>
      </c>
      <c r="AK1374">
        <v>0.56865801908290226</v>
      </c>
      <c r="AL1374">
        <v>0.56864982919174223</v>
      </c>
      <c r="AM1374">
        <v>0.5686660908613369</v>
      </c>
      <c r="AN1374">
        <v>0.67457500805158876</v>
      </c>
      <c r="AO1374">
        <v>0.67457500805158865</v>
      </c>
      <c r="AP1374">
        <v>0.67457500805158865</v>
      </c>
      <c r="AQ1374">
        <v>0.67457500805158865</v>
      </c>
      <c r="AR1374">
        <v>13.55511721118015</v>
      </c>
      <c r="AS1374">
        <v>13.555117211180139</v>
      </c>
      <c r="AT1374">
        <v>13.555117211180139</v>
      </c>
      <c r="AU1374">
        <v>13.555117211180139</v>
      </c>
      <c r="AV1374" t="str">
        <f>VLOOKUP(Sheet1[[#This Row],[NPDES ID2]],Combined_Sheet__Major_Only___2[[NPDES ID2]:[ECHO BFR]],3,FALSE)</f>
        <v>PR</v>
      </c>
      <c r="AW1374" t="s">
        <v>12187</v>
      </c>
      <c r="AX1374" t="str">
        <f>VLOOKUP(Sheet1[[#This Row],[NPDES ID2]],Combined_Sheet__Major_Only___2[[NPDES ID2]:[ECHO BFR]],27,FALSE)</f>
        <v>-</v>
      </c>
      <c r="AY1374" t="str">
        <f>VLOOKUP(Sheet1[[#This Row],[NPDES ID2]],Combined_Sheet__Major_Only___2[[NPDES ID2]:[ECHO BFR]],28,FALSE)</f>
        <v>-</v>
      </c>
      <c r="AZ1374" t="str">
        <f>VLOOKUP(Sheet1[[#This Row],[NPDES ID2]],Combined_Sheet__Major_Only___2[[NPDES ID2]:[ECHO BFR]],29,FALSE)</f>
        <v>preliminaryOps</v>
      </c>
      <c r="BA1374">
        <f>VLOOKUP(Sheet1[[#This Row],[NPDES ID2]],Combined_Sheet__Major_Only___2[[NPDES ID2]:[ECHO BFR]],17,FALSE)</f>
        <v>18.156720079468901</v>
      </c>
      <c r="BB1374">
        <f>VLOOKUP(Sheet1[[#This Row],[NPDES ID2]],Combined_Sheet__Major_Only___2[[NPDES ID2]:[ECHO BFR]],18,FALSE)</f>
        <v>-65.818833513854898</v>
      </c>
      <c r="BC1374" t="str">
        <f>IF(ISNUMBER(SEARCH("aerobic",$AW1374)),"aerobic","")</f>
        <v/>
      </c>
      <c r="BD1374" t="str">
        <f>IF(ISNUMBER(SEARCH("anaer",$AW1374)),"anaer","")</f>
        <v>anaer</v>
      </c>
      <c r="BE1374" t="str">
        <f>IF(ISNUMBER(SEARCH("thickening",$AZ1374)),"thickening","")</f>
        <v/>
      </c>
      <c r="BF1374" s="3" t="str">
        <f>IF(ISNUMBER(SEARCH("airDry",$AW1374)),"airDry","")</f>
        <v>airDry</v>
      </c>
      <c r="BG1374" s="3" t="str">
        <f>IF(ISNUMBER(SEARCH("heatDry",$AY1374)),"heatDry","")</f>
        <v/>
      </c>
      <c r="BH1374" s="3" t="str">
        <f>IF(AND(ISNUMBER(SEARCH("aerobic",$AW1374)),ISNUMBER(SEARCH("anaer",$AW1374))),"Combined Aer and Anaer.","")</f>
        <v/>
      </c>
    </row>
    <row r="1375" spans="1:60" x14ac:dyDescent="0.25">
      <c r="A1375" s="4">
        <v>2525</v>
      </c>
      <c r="B1375" t="s">
        <v>11723</v>
      </c>
      <c r="C1375">
        <v>152</v>
      </c>
      <c r="D1375">
        <v>746.23189260505194</v>
      </c>
      <c r="E1375">
        <v>745.39252969555844</v>
      </c>
      <c r="F1375">
        <v>536.9437040667683</v>
      </c>
      <c r="G1375">
        <v>973.28470627490492</v>
      </c>
      <c r="H1375">
        <v>-114.4917630146784</v>
      </c>
      <c r="I1375">
        <v>-116.89517121458729</v>
      </c>
      <c r="J1375">
        <v>-132.66546835675331</v>
      </c>
      <c r="K1375">
        <v>-90.804975440618094</v>
      </c>
      <c r="L1375">
        <v>101.20658256046789</v>
      </c>
      <c r="M1375">
        <v>100.7777291806494</v>
      </c>
      <c r="N1375">
        <v>99.358494940251347</v>
      </c>
      <c r="O1375">
        <v>104.2186968559698</v>
      </c>
      <c r="P1375">
        <v>3.5536535346135709</v>
      </c>
      <c r="Q1375">
        <v>3.5990318044510379</v>
      </c>
      <c r="R1375">
        <v>2.9356704532216011</v>
      </c>
      <c r="S1375">
        <v>4.0616238216746288</v>
      </c>
      <c r="T1375">
        <v>4251.7726286115467</v>
      </c>
      <c r="U1375">
        <v>4251.7681633752327</v>
      </c>
      <c r="V1375">
        <v>4247.7691097410279</v>
      </c>
      <c r="W1375">
        <v>4255.8038187666061</v>
      </c>
      <c r="X1375">
        <v>287.42378884182449</v>
      </c>
      <c r="Y1375">
        <v>288.47487875292143</v>
      </c>
      <c r="Z1375">
        <v>279.30447776294233</v>
      </c>
      <c r="AA1375">
        <v>292.75966596908393</v>
      </c>
      <c r="AB1375">
        <v>45.685252907846831</v>
      </c>
      <c r="AC1375">
        <v>45.32157266391701</v>
      </c>
      <c r="AD1375">
        <v>39.46858858736811</v>
      </c>
      <c r="AE1375">
        <v>52.838907090253777</v>
      </c>
      <c r="AF1375">
        <v>65.251838759197256</v>
      </c>
      <c r="AG1375">
        <v>64.975254172687244</v>
      </c>
      <c r="AH1375">
        <v>64.06048338214778</v>
      </c>
      <c r="AI1375">
        <v>67.19380141312925</v>
      </c>
      <c r="AJ1375">
        <v>0.57360215852695229</v>
      </c>
      <c r="AK1375">
        <v>0.57360216623212201</v>
      </c>
      <c r="AL1375">
        <v>0.57360039241573169</v>
      </c>
      <c r="AM1375">
        <v>0.57360391442768399</v>
      </c>
      <c r="AN1375">
        <v>0.67476445654939188</v>
      </c>
      <c r="AO1375">
        <v>0.67476445654939166</v>
      </c>
      <c r="AP1375">
        <v>0.67476445654939166</v>
      </c>
      <c r="AQ1375">
        <v>0.67476445654939166</v>
      </c>
      <c r="AR1375">
        <v>15.219998120221559</v>
      </c>
      <c r="AS1375">
        <v>15.219998120221559</v>
      </c>
      <c r="AT1375">
        <v>15.219998120221559</v>
      </c>
      <c r="AU1375">
        <v>15.219998120221559</v>
      </c>
      <c r="AV1375" t="str">
        <f>VLOOKUP(Sheet1[[#This Row],[NPDES ID2]],Combined_Sheet__Major_Only___2[[NPDES ID2]:[ECHO BFR]],3,FALSE)</f>
        <v>CA</v>
      </c>
      <c r="AW1375" t="s">
        <v>12187</v>
      </c>
      <c r="AX1375" t="str">
        <f>VLOOKUP(Sheet1[[#This Row],[NPDES ID2]],Combined_Sheet__Major_Only___2[[NPDES ID2]:[ECHO BFR]],27,FALSE)</f>
        <v>tempSludgeStore, other</v>
      </c>
      <c r="AY1375" t="str">
        <f>VLOOKUP(Sheet1[[#This Row],[NPDES ID2]],Combined_Sheet__Major_Only___2[[NPDES ID2]:[ECHO BFR]],28,FALSE)</f>
        <v>highTempCompost</v>
      </c>
      <c r="AZ1375" t="str">
        <f>VLOOKUP(Sheet1[[#This Row],[NPDES ID2]],Combined_Sheet__Major_Only___2[[NPDES ID2]:[ECHO BFR]],29,FALSE)</f>
        <v>preliminaryOps</v>
      </c>
      <c r="BA1375">
        <f>VLOOKUP(Sheet1[[#This Row],[NPDES ID2]],Combined_Sheet__Major_Only___2[[NPDES ID2]:[ECHO BFR]],17,FALSE)</f>
        <v>34.886730000090303</v>
      </c>
      <c r="BB1375">
        <f>VLOOKUP(Sheet1[[#This Row],[NPDES ID2]],Combined_Sheet__Major_Only___2[[NPDES ID2]:[ECHO BFR]],18,FALSE)</f>
        <v>-120.432363600599</v>
      </c>
      <c r="BC1375" t="str">
        <f>IF(ISNUMBER(SEARCH("aerobic",$AW1375)),"aerobic","")</f>
        <v/>
      </c>
      <c r="BD1375" t="str">
        <f>IF(ISNUMBER(SEARCH("anaer",$AW1375)),"anaer","")</f>
        <v>anaer</v>
      </c>
      <c r="BE1375" t="str">
        <f>IF(ISNUMBER(SEARCH("thickening",$AZ1375)),"thickening","")</f>
        <v/>
      </c>
      <c r="BF1375" s="3" t="str">
        <f>IF(ISNUMBER(SEARCH("airDry",$AW1375)),"airDry","")</f>
        <v>airDry</v>
      </c>
      <c r="BG1375" s="3" t="str">
        <f>IF(ISNUMBER(SEARCH("heatDry",$AY1375)),"heatDry","")</f>
        <v/>
      </c>
      <c r="BH1375" s="3" t="str">
        <f>IF(AND(ISNUMBER(SEARCH("aerobic",$AW1375)),ISNUMBER(SEARCH("anaer",$AW1375))),"Combined Aer and Anaer.","")</f>
        <v/>
      </c>
    </row>
    <row r="1376" spans="1:60" x14ac:dyDescent="0.25">
      <c r="A1376" s="4">
        <v>1635</v>
      </c>
      <c r="B1376" t="s">
        <v>7679</v>
      </c>
      <c r="C1376">
        <v>67.73</v>
      </c>
      <c r="D1376">
        <v>1509.822921924238</v>
      </c>
      <c r="E1376">
        <v>1510.777064879404</v>
      </c>
      <c r="F1376">
        <v>1054.8196016322181</v>
      </c>
      <c r="G1376">
        <v>1991.290682717188</v>
      </c>
      <c r="H1376">
        <v>-113.8545729832131</v>
      </c>
      <c r="I1376">
        <v>-116.2432979413496</v>
      </c>
      <c r="J1376">
        <v>-132.08805427955289</v>
      </c>
      <c r="K1376">
        <v>-90.124960160239539</v>
      </c>
      <c r="L1376">
        <v>45.334128015743779</v>
      </c>
      <c r="M1376">
        <v>45.144905589071712</v>
      </c>
      <c r="N1376">
        <v>44.51875102950433</v>
      </c>
      <c r="O1376">
        <v>46.663091766211828</v>
      </c>
      <c r="P1376">
        <v>1.5829757031394001</v>
      </c>
      <c r="Q1376">
        <v>1.603184069795506</v>
      </c>
      <c r="R1376">
        <v>1.3055510038319369</v>
      </c>
      <c r="S1376">
        <v>1.8114625855371009</v>
      </c>
      <c r="T1376">
        <v>4251.9945094643854</v>
      </c>
      <c r="U1376">
        <v>4251.9900440654001</v>
      </c>
      <c r="V1376">
        <v>4247.9908447422713</v>
      </c>
      <c r="W1376">
        <v>4256.0258464791277</v>
      </c>
      <c r="X1376">
        <v>285.93230279711298</v>
      </c>
      <c r="Y1376">
        <v>286.964595815086</v>
      </c>
      <c r="Z1376">
        <v>277.97800773912792</v>
      </c>
      <c r="AA1376">
        <v>291.16440519396298</v>
      </c>
      <c r="AB1376">
        <v>47.953557716293801</v>
      </c>
      <c r="AC1376">
        <v>47.532579573490068</v>
      </c>
      <c r="AD1376">
        <v>41.103417302950128</v>
      </c>
      <c r="AE1376">
        <v>55.924438858419293</v>
      </c>
      <c r="AF1376">
        <v>65.595034653488071</v>
      </c>
      <c r="AG1376">
        <v>65.321204045391511</v>
      </c>
      <c r="AH1376">
        <v>64.415329683547839</v>
      </c>
      <c r="AI1376">
        <v>67.517913727201744</v>
      </c>
      <c r="AJ1376">
        <v>0.57779729506288202</v>
      </c>
      <c r="AK1376">
        <v>0.57779729866562857</v>
      </c>
      <c r="AL1376">
        <v>0.57779646940403184</v>
      </c>
      <c r="AM1376">
        <v>0.57779811594676378</v>
      </c>
      <c r="AN1376">
        <v>0.67477351151398934</v>
      </c>
      <c r="AO1376">
        <v>0.67477351151398934</v>
      </c>
      <c r="AP1376">
        <v>0.67477351151398934</v>
      </c>
      <c r="AQ1376">
        <v>0.67477351151398934</v>
      </c>
      <c r="AR1376">
        <v>14.816080414809329</v>
      </c>
      <c r="AS1376">
        <v>14.816080414809329</v>
      </c>
      <c r="AT1376">
        <v>14.816080414809329</v>
      </c>
      <c r="AU1376">
        <v>14.816080414809329</v>
      </c>
      <c r="AV1376" t="str">
        <f>VLOOKUP(Sheet1[[#This Row],[NPDES ID2]],Combined_Sheet__Major_Only___2[[NPDES ID2]:[ECHO BFR]],3,FALSE)</f>
        <v>NY</v>
      </c>
      <c r="AW1376" t="s">
        <v>12187</v>
      </c>
      <c r="AX1376" t="str">
        <f>VLOOKUP(Sheet1[[#This Row],[NPDES ID2]],Combined_Sheet__Major_Only___2[[NPDES ID2]:[ECHO BFR]],27,FALSE)</f>
        <v>-</v>
      </c>
      <c r="AY1376" t="str">
        <f>VLOOKUP(Sheet1[[#This Row],[NPDES ID2]],Combined_Sheet__Major_Only___2[[NPDES ID2]:[ECHO BFR]],28,FALSE)</f>
        <v>-</v>
      </c>
      <c r="AZ1376" t="str">
        <f>VLOOKUP(Sheet1[[#This Row],[NPDES ID2]],Combined_Sheet__Major_Only___2[[NPDES ID2]:[ECHO BFR]],29,FALSE)</f>
        <v>preliminaryOps</v>
      </c>
      <c r="BA1376">
        <f>VLOOKUP(Sheet1[[#This Row],[NPDES ID2]],Combined_Sheet__Major_Only___2[[NPDES ID2]:[ECHO BFR]],17,FALSE)</f>
        <v>42.79522</v>
      </c>
      <c r="BB1376">
        <f>VLOOKUP(Sheet1[[#This Row],[NPDES ID2]],Combined_Sheet__Major_Only___2[[NPDES ID2]:[ECHO BFR]],18,FALSE)</f>
        <v>-77.817019999999999</v>
      </c>
      <c r="BC1376" t="str">
        <f>IF(ISNUMBER(SEARCH("aerobic",$AW1376)),"aerobic","")</f>
        <v/>
      </c>
      <c r="BD1376" t="str">
        <f>IF(ISNUMBER(SEARCH("anaer",$AW1376)),"anaer","")</f>
        <v>anaer</v>
      </c>
      <c r="BE1376" t="str">
        <f>IF(ISNUMBER(SEARCH("thickening",$AZ1376)),"thickening","")</f>
        <v/>
      </c>
      <c r="BF1376" s="3" t="str">
        <f>IF(ISNUMBER(SEARCH("airDry",$AW1376)),"airDry","")</f>
        <v>airDry</v>
      </c>
      <c r="BG1376" s="3" t="str">
        <f>IF(ISNUMBER(SEARCH("heatDry",$AY1376)),"heatDry","")</f>
        <v/>
      </c>
      <c r="BH1376" s="3" t="str">
        <f>IF(AND(ISNUMBER(SEARCH("aerobic",$AW1376)),ISNUMBER(SEARCH("anaer",$AW1376))),"Combined Aer and Anaer.","")</f>
        <v/>
      </c>
    </row>
    <row r="1377" spans="1:60" x14ac:dyDescent="0.25">
      <c r="A1377" s="4">
        <v>1690</v>
      </c>
      <c r="B1377" t="s">
        <v>7926</v>
      </c>
      <c r="C1377">
        <v>48.55</v>
      </c>
      <c r="D1377">
        <v>2231.9393625707939</v>
      </c>
      <c r="E1377">
        <v>2232.3972295394551</v>
      </c>
      <c r="F1377">
        <v>1549.269276004231</v>
      </c>
      <c r="G1377">
        <v>2954.3875872898011</v>
      </c>
      <c r="H1377">
        <v>-123.8013466277236</v>
      </c>
      <c r="I1377">
        <v>-126.2678983373653</v>
      </c>
      <c r="J1377">
        <v>-142.4098963370927</v>
      </c>
      <c r="K1377">
        <v>-100.58686823674761</v>
      </c>
      <c r="L1377">
        <v>30.06465484504616</v>
      </c>
      <c r="M1377">
        <v>29.90975415221045</v>
      </c>
      <c r="N1377">
        <v>29.397184651963471</v>
      </c>
      <c r="O1377">
        <v>31.15255262116203</v>
      </c>
      <c r="P1377">
        <v>1.13981234834639</v>
      </c>
      <c r="Q1377">
        <v>1.150164572893237</v>
      </c>
      <c r="R1377">
        <v>0.95321994816114397</v>
      </c>
      <c r="S1377">
        <v>1.2980619509212481</v>
      </c>
      <c r="T1377">
        <v>4260.0758041867693</v>
      </c>
      <c r="U1377">
        <v>4260.0713328629681</v>
      </c>
      <c r="V1377">
        <v>4256.0668272905632</v>
      </c>
      <c r="W1377">
        <v>4264.1124900919767</v>
      </c>
      <c r="X1377">
        <v>309.68371499726521</v>
      </c>
      <c r="Y1377">
        <v>311.08325808137062</v>
      </c>
      <c r="Z1377">
        <v>299.03283736673382</v>
      </c>
      <c r="AA1377">
        <v>316.61750640229383</v>
      </c>
      <c r="AB1377">
        <v>52.861572342978022</v>
      </c>
      <c r="AC1377">
        <v>52.289209091795058</v>
      </c>
      <c r="AD1377">
        <v>45.127099374389417</v>
      </c>
      <c r="AE1377">
        <v>61.604676448377667</v>
      </c>
      <c r="AF1377">
        <v>60.686714621156497</v>
      </c>
      <c r="AG1377">
        <v>60.374011456095438</v>
      </c>
      <c r="AH1377">
        <v>59.339461163540072</v>
      </c>
      <c r="AI1377">
        <v>62.882657238812378</v>
      </c>
      <c r="AJ1377">
        <v>0.51784313182478259</v>
      </c>
      <c r="AK1377">
        <v>0.51784313442569418</v>
      </c>
      <c r="AL1377">
        <v>0.51784253577726047</v>
      </c>
      <c r="AM1377">
        <v>0.51784372442504067</v>
      </c>
      <c r="AN1377">
        <v>0.67510296614816301</v>
      </c>
      <c r="AO1377">
        <v>0.67510296614816312</v>
      </c>
      <c r="AP1377">
        <v>0.67510296614816312</v>
      </c>
      <c r="AQ1377">
        <v>0.67510296614816312</v>
      </c>
      <c r="AR1377">
        <v>13.56498005970824</v>
      </c>
      <c r="AS1377">
        <v>13.56498005970824</v>
      </c>
      <c r="AT1377">
        <v>13.56498005970824</v>
      </c>
      <c r="AU1377">
        <v>13.56498005970824</v>
      </c>
      <c r="AV1377" t="str">
        <f>VLOOKUP(Sheet1[[#This Row],[NPDES ID2]],Combined_Sheet__Major_Only___2[[NPDES ID2]:[ECHO BFR]],3,FALSE)</f>
        <v>NE</v>
      </c>
      <c r="AW1377" t="s">
        <v>12187</v>
      </c>
      <c r="AX1377" t="str">
        <f>VLOOKUP(Sheet1[[#This Row],[NPDES ID2]],Combined_Sheet__Major_Only___2[[NPDES ID2]:[ECHO BFR]],27,FALSE)</f>
        <v>methaneBioCaptureRecover</v>
      </c>
      <c r="AY1377" t="str">
        <f>VLOOKUP(Sheet1[[#This Row],[NPDES ID2]],Combined_Sheet__Major_Only___2[[NPDES ID2]:[ECHO BFR]],28,FALSE)</f>
        <v>-</v>
      </c>
      <c r="AZ1377" t="str">
        <f>VLOOKUP(Sheet1[[#This Row],[NPDES ID2]],Combined_Sheet__Major_Only___2[[NPDES ID2]:[ECHO BFR]],29,FALSE)</f>
        <v>-</v>
      </c>
      <c r="BA1377">
        <f>VLOOKUP(Sheet1[[#This Row],[NPDES ID2]],Combined_Sheet__Major_Only___2[[NPDES ID2]:[ECHO BFR]],17,FALSE)</f>
        <v>40.899889000000002</v>
      </c>
      <c r="BB1377">
        <f>VLOOKUP(Sheet1[[#This Row],[NPDES ID2]],Combined_Sheet__Major_Only___2[[NPDES ID2]:[ECHO BFR]],18,FALSE)</f>
        <v>-97.091499999999996</v>
      </c>
      <c r="BC1377" t="str">
        <f>IF(ISNUMBER(SEARCH("aerobic",$AW1377)),"aerobic","")</f>
        <v/>
      </c>
      <c r="BD1377" t="str">
        <f>IF(ISNUMBER(SEARCH("anaer",$AW1377)),"anaer","")</f>
        <v>anaer</v>
      </c>
      <c r="BE1377" t="str">
        <f>IF(ISNUMBER(SEARCH("thickening",$AZ1377)),"thickening","")</f>
        <v/>
      </c>
      <c r="BF1377" s="2" t="str">
        <f>IF(ISNUMBER(SEARCH("airDry",$AW1377)),"airDry","")</f>
        <v>airDry</v>
      </c>
      <c r="BG1377" s="2" t="str">
        <f>IF(ISNUMBER(SEARCH("heatDry",$AY1377)),"heatDry","")</f>
        <v/>
      </c>
      <c r="BH1377" s="2" t="str">
        <f>IF(AND(ISNUMBER(SEARCH("aerobic",$AW1377)),ISNUMBER(SEARCH("anaer",$AW1377))),"Combined Aer and Anaer.","")</f>
        <v/>
      </c>
    </row>
    <row r="1378" spans="1:60" x14ac:dyDescent="0.25">
      <c r="A1378" s="4">
        <v>804</v>
      </c>
      <c r="B1378" t="s">
        <v>3936</v>
      </c>
      <c r="C1378">
        <v>1349.05</v>
      </c>
      <c r="D1378">
        <v>441.37072249389729</v>
      </c>
      <c r="E1378">
        <v>441.92175702720112</v>
      </c>
      <c r="F1378">
        <v>375.67662763048492</v>
      </c>
      <c r="G1378">
        <v>517.01674935064295</v>
      </c>
      <c r="H1378">
        <v>-122.17593995533321</v>
      </c>
      <c r="I1378">
        <v>-124.67853972806979</v>
      </c>
      <c r="J1378">
        <v>-140.55533509495919</v>
      </c>
      <c r="K1378">
        <v>-99.171878986940641</v>
      </c>
      <c r="L1378">
        <v>843.67710301330214</v>
      </c>
      <c r="M1378">
        <v>839.44387373164182</v>
      </c>
      <c r="N1378">
        <v>825.40589893786546</v>
      </c>
      <c r="O1378">
        <v>873.44680926014962</v>
      </c>
      <c r="P1378">
        <v>31.652929631601062</v>
      </c>
      <c r="Q1378">
        <v>31.910017805164859</v>
      </c>
      <c r="R1378">
        <v>26.438157254739309</v>
      </c>
      <c r="S1378">
        <v>36.057427967940519</v>
      </c>
      <c r="T1378">
        <v>41966.442047704521</v>
      </c>
      <c r="U1378">
        <v>41966.409931889371</v>
      </c>
      <c r="V1378">
        <v>41937.647094202963</v>
      </c>
      <c r="W1378">
        <v>41995.436024459748</v>
      </c>
      <c r="X1378">
        <v>3020.747783057695</v>
      </c>
      <c r="Y1378">
        <v>3034.5868102160521</v>
      </c>
      <c r="Z1378">
        <v>2918.7106298912481</v>
      </c>
      <c r="AA1378">
        <v>3086.5225527984639</v>
      </c>
      <c r="AB1378">
        <v>467.6996371485493</v>
      </c>
      <c r="AC1378">
        <v>463.67696913103208</v>
      </c>
      <c r="AD1378">
        <v>405.00712081743302</v>
      </c>
      <c r="AE1378">
        <v>537.64450617630018</v>
      </c>
      <c r="AF1378">
        <v>61.291157561912627</v>
      </c>
      <c r="AG1378">
        <v>60.982361701485537</v>
      </c>
      <c r="AH1378">
        <v>59.966414409940938</v>
      </c>
      <c r="AI1378">
        <v>63.452895816239007</v>
      </c>
      <c r="AJ1378">
        <v>0.52522094416619192</v>
      </c>
      <c r="AK1378">
        <v>0.52522105390873874</v>
      </c>
      <c r="AL1378">
        <v>0.52519568051852028</v>
      </c>
      <c r="AM1378">
        <v>0.52524606305348498</v>
      </c>
      <c r="AN1378">
        <v>0.94326469971012405</v>
      </c>
      <c r="AO1378">
        <v>0.94326469971012405</v>
      </c>
      <c r="AP1378">
        <v>0.94326469971012405</v>
      </c>
      <c r="AQ1378">
        <v>0.94326469971012405</v>
      </c>
      <c r="AR1378">
        <v>14.526085699940189</v>
      </c>
      <c r="AS1378">
        <v>14.526085699940189</v>
      </c>
      <c r="AT1378">
        <v>14.526085699940189</v>
      </c>
      <c r="AU1378">
        <v>14.526085699940189</v>
      </c>
      <c r="AV1378" t="str">
        <f>VLOOKUP(Sheet1[[#This Row],[NPDES ID2]],Combined_Sheet__Major_Only___2[[NPDES ID2]:[ECHO BFR]],3,FALSE)</f>
        <v>IA</v>
      </c>
      <c r="AW1378" t="s">
        <v>12185</v>
      </c>
      <c r="AX1378" t="str">
        <f>VLOOKUP(Sheet1[[#This Row],[NPDES ID2]],Combined_Sheet__Major_Only___2[[NPDES ID2]:[ECHO BFR]],27,FALSE)</f>
        <v>methaneBioCaptureRecover</v>
      </c>
      <c r="AY1378" t="str">
        <f>VLOOKUP(Sheet1[[#This Row],[NPDES ID2]],Combined_Sheet__Major_Only___2[[NPDES ID2]:[ECHO BFR]],28,FALSE)</f>
        <v>-</v>
      </c>
      <c r="AZ1378" t="str">
        <f>VLOOKUP(Sheet1[[#This Row],[NPDES ID2]],Combined_Sheet__Major_Only___2[[NPDES ID2]:[ECHO BFR]],29,FALSE)</f>
        <v>preliminaryOps, thickening</v>
      </c>
      <c r="BA1378">
        <f>VLOOKUP(Sheet1[[#This Row],[NPDES ID2]],Combined_Sheet__Major_Only___2[[NPDES ID2]:[ECHO BFR]],17,FALSE)</f>
        <v>41.262777999999997</v>
      </c>
      <c r="BB1378">
        <f>VLOOKUP(Sheet1[[#This Row],[NPDES ID2]],Combined_Sheet__Major_Only___2[[NPDES ID2]:[ECHO BFR]],18,FALSE)</f>
        <v>-95.848611000000005</v>
      </c>
      <c r="BC1378" t="str">
        <f>IF(ISNUMBER(SEARCH("aerobic",$AW1378)),"aerobic","")</f>
        <v/>
      </c>
      <c r="BD1378" t="str">
        <f>IF(ISNUMBER(SEARCH("anaer",$AW1378)),"anaer","")</f>
        <v>anaer</v>
      </c>
      <c r="BE1378" t="str">
        <f>IF(ISNUMBER(SEARCH("thickening",$AZ1378)),"thickening","")</f>
        <v>thickening</v>
      </c>
      <c r="BF1378" s="2" t="str">
        <f>IF(ISNUMBER(SEARCH("airDry",$AW1378)),"airDry","")</f>
        <v/>
      </c>
      <c r="BG1378" s="2" t="str">
        <f>IF(ISNUMBER(SEARCH("heatDry",$AY1378)),"heatDry","")</f>
        <v/>
      </c>
      <c r="BH1378" s="2" t="str">
        <f>IF(AND(ISNUMBER(SEARCH("aerobic",$AW1378)),ISNUMBER(SEARCH("anaer",$AW1378))),"Combined Aer and Anaer.","")</f>
        <v/>
      </c>
    </row>
    <row r="1379" spans="1:60" x14ac:dyDescent="0.25">
      <c r="A1379" s="4">
        <v>382</v>
      </c>
      <c r="B1379" t="s">
        <v>1927</v>
      </c>
      <c r="C1379">
        <v>742.48</v>
      </c>
      <c r="D1379">
        <v>361.55591002231557</v>
      </c>
      <c r="E1379">
        <v>360.94996930312573</v>
      </c>
      <c r="F1379">
        <v>304.12448358021493</v>
      </c>
      <c r="G1379">
        <v>425.08492357420738</v>
      </c>
      <c r="H1379">
        <v>-116.2002495136343</v>
      </c>
      <c r="I1379">
        <v>-118.5967530725062</v>
      </c>
      <c r="J1379">
        <v>-134.23683883882279</v>
      </c>
      <c r="K1379">
        <v>-92.73769807535021</v>
      </c>
      <c r="L1379">
        <v>487.05853767554908</v>
      </c>
      <c r="M1379">
        <v>484.90722412380501</v>
      </c>
      <c r="N1379">
        <v>477.77975580465221</v>
      </c>
      <c r="O1379">
        <v>502.17890135960442</v>
      </c>
      <c r="P1379">
        <v>17.373751502518619</v>
      </c>
      <c r="Q1379">
        <v>17.592571501357192</v>
      </c>
      <c r="R1379">
        <v>14.417931229133011</v>
      </c>
      <c r="S1379">
        <v>19.789454070267951</v>
      </c>
      <c r="T1379">
        <v>42004.027648403178</v>
      </c>
      <c r="U1379">
        <v>42003.995505032071</v>
      </c>
      <c r="V1379">
        <v>41975.207988309267</v>
      </c>
      <c r="W1379">
        <v>42033.046502516307</v>
      </c>
      <c r="X1379">
        <v>2882.1843003997119</v>
      </c>
      <c r="Y1379">
        <v>2893.726490071655</v>
      </c>
      <c r="Z1379">
        <v>2796.498002315911</v>
      </c>
      <c r="AA1379">
        <v>2937.3551633533029</v>
      </c>
      <c r="AB1379">
        <v>456.14266658040702</v>
      </c>
      <c r="AC1379">
        <v>452.4971469781683</v>
      </c>
      <c r="AD1379">
        <v>394.11098137347761</v>
      </c>
      <c r="AE1379">
        <v>527.01324486421197</v>
      </c>
      <c r="AF1379">
        <v>64.288759823453532</v>
      </c>
      <c r="AG1379">
        <v>64.00409207512007</v>
      </c>
      <c r="AH1379">
        <v>63.065487321294867</v>
      </c>
      <c r="AI1379">
        <v>66.284019423453117</v>
      </c>
      <c r="AJ1379">
        <v>0.56183209175732263</v>
      </c>
      <c r="AK1379">
        <v>0.56183215460724256</v>
      </c>
      <c r="AL1379">
        <v>0.56181765443700626</v>
      </c>
      <c r="AM1379">
        <v>0.56184644598303057</v>
      </c>
      <c r="AN1379">
        <v>0.94331133922981925</v>
      </c>
      <c r="AO1379">
        <v>0.94331133922981936</v>
      </c>
      <c r="AP1379">
        <v>0.94331133922981936</v>
      </c>
      <c r="AQ1379">
        <v>0.94331133922981936</v>
      </c>
      <c r="AR1379">
        <v>15.034535901763199</v>
      </c>
      <c r="AS1379">
        <v>15.034535901763199</v>
      </c>
      <c r="AT1379">
        <v>15.034535901763199</v>
      </c>
      <c r="AU1379">
        <v>15.034535901763199</v>
      </c>
      <c r="AV1379" t="str">
        <f>VLOOKUP(Sheet1[[#This Row],[NPDES ID2]],Combined_Sheet__Major_Only___2[[NPDES ID2]:[ECHO BFR]],3,FALSE)</f>
        <v>IN</v>
      </c>
      <c r="AW1379" t="s">
        <v>12185</v>
      </c>
      <c r="AX1379" t="str">
        <f>VLOOKUP(Sheet1[[#This Row],[NPDES ID2]],Combined_Sheet__Major_Only___2[[NPDES ID2]:[ECHO BFR]],27,FALSE)</f>
        <v>methaneBioCaptureRecover</v>
      </c>
      <c r="AY1379" t="str">
        <f>VLOOKUP(Sheet1[[#This Row],[NPDES ID2]],Combined_Sheet__Major_Only___2[[NPDES ID2]:[ECHO BFR]],28,FALSE)</f>
        <v>-</v>
      </c>
      <c r="AZ1379" t="str">
        <f>VLOOKUP(Sheet1[[#This Row],[NPDES ID2]],Combined_Sheet__Major_Only___2[[NPDES ID2]:[ECHO BFR]],29,FALSE)</f>
        <v>sludgeLagoon, thickening</v>
      </c>
      <c r="BA1379">
        <f>VLOOKUP(Sheet1[[#This Row],[NPDES ID2]],Combined_Sheet__Major_Only___2[[NPDES ID2]:[ECHO BFR]],17,FALSE)</f>
        <v>41.467889</v>
      </c>
      <c r="BB1379">
        <f>VLOOKUP(Sheet1[[#This Row],[NPDES ID2]],Combined_Sheet__Major_Only___2[[NPDES ID2]:[ECHO BFR]],18,FALSE)</f>
        <v>-87.076278000000002</v>
      </c>
      <c r="BC1379" t="str">
        <f>IF(ISNUMBER(SEARCH("aerobic",$AW1379)),"aerobic","")</f>
        <v/>
      </c>
      <c r="BD1379" t="str">
        <f>IF(ISNUMBER(SEARCH("anaer",$AW1379)),"anaer","")</f>
        <v>anaer</v>
      </c>
      <c r="BE1379" t="str">
        <f>IF(ISNUMBER(SEARCH("thickening",$AZ1379)),"thickening","")</f>
        <v>thickening</v>
      </c>
      <c r="BF1379" s="2" t="str">
        <f>IF(ISNUMBER(SEARCH("airDry",$AW1379)),"airDry","")</f>
        <v/>
      </c>
      <c r="BG1379" s="2" t="str">
        <f>IF(ISNUMBER(SEARCH("heatDry",$AY1379)),"heatDry","")</f>
        <v/>
      </c>
      <c r="BH1379" s="2" t="str">
        <f>IF(AND(ISNUMBER(SEARCH("aerobic",$AW1379)),ISNUMBER(SEARCH("anaer",$AW1379))),"Combined Aer and Anaer.","")</f>
        <v/>
      </c>
    </row>
    <row r="1380" spans="1:60" x14ac:dyDescent="0.25">
      <c r="A1380" s="4">
        <v>2393</v>
      </c>
      <c r="B1380" t="s">
        <v>11160</v>
      </c>
      <c r="C1380">
        <v>291.2</v>
      </c>
      <c r="D1380">
        <v>496.07947593884438</v>
      </c>
      <c r="E1380">
        <v>500.68378251964651</v>
      </c>
      <c r="F1380">
        <v>375.33498391970409</v>
      </c>
      <c r="G1380">
        <v>635.01087426833396</v>
      </c>
      <c r="H1380">
        <v>-121.19389601620099</v>
      </c>
      <c r="I1380">
        <v>-123.56338746337831</v>
      </c>
      <c r="J1380">
        <v>-139.494354398745</v>
      </c>
      <c r="K1380">
        <v>-97.901443267559685</v>
      </c>
      <c r="L1380">
        <v>183.84978654260641</v>
      </c>
      <c r="M1380">
        <v>182.94882865234399</v>
      </c>
      <c r="N1380">
        <v>179.96625950840979</v>
      </c>
      <c r="O1380">
        <v>190.17904410093661</v>
      </c>
      <c r="P1380">
        <v>6.8291653195123363</v>
      </c>
      <c r="Q1380">
        <v>6.8858604730637936</v>
      </c>
      <c r="R1380">
        <v>5.6967837884799506</v>
      </c>
      <c r="S1380">
        <v>7.7940314619763056</v>
      </c>
      <c r="T1380">
        <v>42016.115809679868</v>
      </c>
      <c r="U1380">
        <v>42016.083657446303</v>
      </c>
      <c r="V1380">
        <v>41987.288203530363</v>
      </c>
      <c r="W1380">
        <v>42045.142664769657</v>
      </c>
      <c r="X1380">
        <v>2995.6951225997509</v>
      </c>
      <c r="Y1380">
        <v>3009.080729913574</v>
      </c>
      <c r="Z1380">
        <v>2896.9560144338702</v>
      </c>
      <c r="AA1380">
        <v>3059.3088776128211</v>
      </c>
      <c r="AB1380">
        <v>468.87791893284179</v>
      </c>
      <c r="AC1380">
        <v>464.84980508883018</v>
      </c>
      <c r="AD1380">
        <v>405.44737731206232</v>
      </c>
      <c r="AE1380">
        <v>540.0236558894137</v>
      </c>
      <c r="AF1380">
        <v>61.873246579685969</v>
      </c>
      <c r="AG1380">
        <v>61.569761622597618</v>
      </c>
      <c r="AH1380">
        <v>60.566844525916828</v>
      </c>
      <c r="AI1380">
        <v>64.003101238102772</v>
      </c>
      <c r="AJ1380">
        <v>0.53232740049421712</v>
      </c>
      <c r="AK1380">
        <v>0.53232742454471726</v>
      </c>
      <c r="AL1380">
        <v>0.53232188398443692</v>
      </c>
      <c r="AM1380">
        <v>0.53233288515700961</v>
      </c>
      <c r="AN1380">
        <v>0.94332632299133823</v>
      </c>
      <c r="AO1380">
        <v>0.94332632299133823</v>
      </c>
      <c r="AP1380">
        <v>0.94332632299133823</v>
      </c>
      <c r="AQ1380">
        <v>0.94332632299133823</v>
      </c>
      <c r="AR1380">
        <v>14.56729331823338</v>
      </c>
      <c r="AS1380">
        <v>14.56729331823338</v>
      </c>
      <c r="AT1380">
        <v>14.56729331823338</v>
      </c>
      <c r="AU1380">
        <v>14.56729331823338</v>
      </c>
      <c r="AV1380" t="str">
        <f>VLOOKUP(Sheet1[[#This Row],[NPDES ID2]],Combined_Sheet__Major_Only___2[[NPDES ID2]:[ECHO BFR]],3,FALSE)</f>
        <v>MA</v>
      </c>
      <c r="AW1380" t="s">
        <v>12185</v>
      </c>
      <c r="AX1380" t="str">
        <f>VLOOKUP(Sheet1[[#This Row],[NPDES ID2]],Combined_Sheet__Major_Only___2[[NPDES ID2]:[ECHO BFR]],27,FALSE)</f>
        <v>-</v>
      </c>
      <c r="AY1380" t="str">
        <f>VLOOKUP(Sheet1[[#This Row],[NPDES ID2]],Combined_Sheet__Major_Only___2[[NPDES ID2]:[ECHO BFR]],28,FALSE)</f>
        <v>-</v>
      </c>
      <c r="AZ1380" t="str">
        <f>VLOOKUP(Sheet1[[#This Row],[NPDES ID2]],Combined_Sheet__Major_Only___2[[NPDES ID2]:[ECHO BFR]],29,FALSE)</f>
        <v>thickening</v>
      </c>
      <c r="BA1380">
        <f>VLOOKUP(Sheet1[[#This Row],[NPDES ID2]],Combined_Sheet__Major_Only___2[[NPDES ID2]:[ECHO BFR]],17,FALSE)</f>
        <v>42.430959999999999</v>
      </c>
      <c r="BB1380">
        <f>VLOOKUP(Sheet1[[#This Row],[NPDES ID2]],Combined_Sheet__Major_Only___2[[NPDES ID2]:[ECHO BFR]],18,FALSE)</f>
        <v>-71.680824000000001</v>
      </c>
      <c r="BC1380" t="str">
        <f>IF(ISNUMBER(SEARCH("aerobic",$AW1380)),"aerobic","")</f>
        <v/>
      </c>
      <c r="BD1380" t="str">
        <f>IF(ISNUMBER(SEARCH("anaer",$AW1380)),"anaer","")</f>
        <v>anaer</v>
      </c>
      <c r="BE1380" t="str">
        <f>IF(ISNUMBER(SEARCH("thickening",$AZ1380)),"thickening","")</f>
        <v>thickening</v>
      </c>
      <c r="BF1380" s="3" t="str">
        <f>IF(ISNUMBER(SEARCH("airDry",$AW1380)),"airDry","")</f>
        <v/>
      </c>
      <c r="BG1380" s="3" t="str">
        <f>IF(ISNUMBER(SEARCH("heatDry",$AY1380)),"heatDry","")</f>
        <v/>
      </c>
      <c r="BH1380" s="3" t="str">
        <f>IF(AND(ISNUMBER(SEARCH("aerobic",$AW1380)),ISNUMBER(SEARCH("anaer",$AW1380))),"Combined Aer and Anaer.","")</f>
        <v/>
      </c>
    </row>
    <row r="1381" spans="1:60" x14ac:dyDescent="0.25">
      <c r="A1381" s="4">
        <v>993</v>
      </c>
      <c r="B1381" t="s">
        <v>4809</v>
      </c>
      <c r="C1381">
        <v>496.16</v>
      </c>
      <c r="D1381">
        <v>379.97259791262752</v>
      </c>
      <c r="E1381">
        <v>383.83997273187362</v>
      </c>
      <c r="F1381">
        <v>295.69488658890202</v>
      </c>
      <c r="G1381">
        <v>462.50913936176067</v>
      </c>
      <c r="H1381">
        <v>-116.6425552249223</v>
      </c>
      <c r="I1381">
        <v>-118.99356033608549</v>
      </c>
      <c r="J1381">
        <v>-134.62198486745231</v>
      </c>
      <c r="K1381">
        <v>-93.148040372328353</v>
      </c>
      <c r="L1381">
        <v>324.48856698695022</v>
      </c>
      <c r="M1381">
        <v>323.04274334512547</v>
      </c>
      <c r="N1381">
        <v>318.25483436548518</v>
      </c>
      <c r="O1381">
        <v>334.64758015679291</v>
      </c>
      <c r="P1381">
        <v>11.61217558468859</v>
      </c>
      <c r="Q1381">
        <v>11.75441493572634</v>
      </c>
      <c r="R1381">
        <v>9.6405795165925827</v>
      </c>
      <c r="S1381">
        <v>13.228128730705921</v>
      </c>
      <c r="T1381">
        <v>42093.93447719112</v>
      </c>
      <c r="U1381">
        <v>42093.902267904661</v>
      </c>
      <c r="V1381">
        <v>42065.055717566363</v>
      </c>
      <c r="W1381">
        <v>42123.012839315743</v>
      </c>
      <c r="X1381">
        <v>2897.1503871736559</v>
      </c>
      <c r="Y1381">
        <v>2908.8599457742089</v>
      </c>
      <c r="Z1381">
        <v>2810.288049735957</v>
      </c>
      <c r="AA1381">
        <v>2953.076232913038</v>
      </c>
      <c r="AB1381">
        <v>424.29904453385649</v>
      </c>
      <c r="AC1381">
        <v>421.38532797086009</v>
      </c>
      <c r="AD1381">
        <v>370.55584559526892</v>
      </c>
      <c r="AE1381">
        <v>484.88412588901542</v>
      </c>
      <c r="AF1381">
        <v>64.093175176006625</v>
      </c>
      <c r="AG1381">
        <v>63.807143004470952</v>
      </c>
      <c r="AH1381">
        <v>62.86282424116925</v>
      </c>
      <c r="AI1381">
        <v>66.099446606585417</v>
      </c>
      <c r="AJ1381">
        <v>0.55944223085573519</v>
      </c>
      <c r="AK1381">
        <v>0.55944227101934363</v>
      </c>
      <c r="AL1381">
        <v>0.55943301302573134</v>
      </c>
      <c r="AM1381">
        <v>0.55945139553518997</v>
      </c>
      <c r="AN1381">
        <v>0.94342259305046172</v>
      </c>
      <c r="AO1381">
        <v>0.94342259305046161</v>
      </c>
      <c r="AP1381">
        <v>0.94342259305046161</v>
      </c>
      <c r="AQ1381">
        <v>0.94342259305046161</v>
      </c>
      <c r="AR1381">
        <v>15.722710822381551</v>
      </c>
      <c r="AS1381">
        <v>15.722710822381559</v>
      </c>
      <c r="AT1381">
        <v>15.722710822381559</v>
      </c>
      <c r="AU1381">
        <v>15.722710822381559</v>
      </c>
      <c r="AV1381" t="str">
        <f>VLOOKUP(Sheet1[[#This Row],[NPDES ID2]],Combined_Sheet__Major_Only___2[[NPDES ID2]:[ECHO BFR]],3,FALSE)</f>
        <v>NY</v>
      </c>
      <c r="AW1381" t="s">
        <v>12185</v>
      </c>
      <c r="AX1381" t="str">
        <f>VLOOKUP(Sheet1[[#This Row],[NPDES ID2]],Combined_Sheet__Major_Only___2[[NPDES ID2]:[ECHO BFR]],27,FALSE)</f>
        <v>-</v>
      </c>
      <c r="AY1381" t="str">
        <f>VLOOKUP(Sheet1[[#This Row],[NPDES ID2]],Combined_Sheet__Major_Only___2[[NPDES ID2]:[ECHO BFR]],28,FALSE)</f>
        <v>-</v>
      </c>
      <c r="AZ1381" t="str">
        <f>VLOOKUP(Sheet1[[#This Row],[NPDES ID2]],Combined_Sheet__Major_Only___2[[NPDES ID2]:[ECHO BFR]],29,FALSE)</f>
        <v>thickening, preliminaryOps</v>
      </c>
      <c r="BA1381">
        <f>VLOOKUP(Sheet1[[#This Row],[NPDES ID2]],Combined_Sheet__Major_Only___2[[NPDES ID2]:[ECHO BFR]],17,FALSE)</f>
        <v>41.300055999999998</v>
      </c>
      <c r="BB1381">
        <f>VLOOKUP(Sheet1[[#This Row],[NPDES ID2]],Combined_Sheet__Major_Only___2[[NPDES ID2]:[ECHO BFR]],18,FALSE)</f>
        <v>-73.929582999999994</v>
      </c>
      <c r="BC1381" t="str">
        <f>IF(ISNUMBER(SEARCH("aerobic",$AW1381)),"aerobic","")</f>
        <v/>
      </c>
      <c r="BD1381" t="str">
        <f>IF(ISNUMBER(SEARCH("anaer",$AW1381)),"anaer","")</f>
        <v>anaer</v>
      </c>
      <c r="BE1381" t="str">
        <f>IF(ISNUMBER(SEARCH("thickening",$AZ1381)),"thickening","")</f>
        <v>thickening</v>
      </c>
      <c r="BF1381" s="3" t="str">
        <f>IF(ISNUMBER(SEARCH("airDry",$AW1381)),"airDry","")</f>
        <v/>
      </c>
      <c r="BG1381" s="3" t="str">
        <f>IF(ISNUMBER(SEARCH("heatDry",$AY1381)),"heatDry","")</f>
        <v/>
      </c>
      <c r="BH1381" s="3" t="str">
        <f>IF(AND(ISNUMBER(SEARCH("aerobic",$AW1381)),ISNUMBER(SEARCH("anaer",$AW1381))),"Combined Aer and Anaer.","")</f>
        <v/>
      </c>
    </row>
    <row r="1382" spans="1:60" x14ac:dyDescent="0.25">
      <c r="A1382" s="4">
        <v>1964</v>
      </c>
      <c r="B1382" t="s">
        <v>9258</v>
      </c>
      <c r="C1382">
        <v>2159</v>
      </c>
      <c r="D1382">
        <v>547.30797986983873</v>
      </c>
      <c r="E1382">
        <v>550.4846493275204</v>
      </c>
      <c r="F1382">
        <v>468.95769158829393</v>
      </c>
      <c r="G1382">
        <v>636.15651853300153</v>
      </c>
      <c r="H1382">
        <v>-114.9316527883668</v>
      </c>
      <c r="I1382">
        <v>-117.38559423937809</v>
      </c>
      <c r="J1382">
        <v>-133.1504187989558</v>
      </c>
      <c r="K1382">
        <v>-91.677207937832719</v>
      </c>
      <c r="L1382">
        <v>1427.3052850693371</v>
      </c>
      <c r="M1382">
        <v>1421.1456925101429</v>
      </c>
      <c r="N1382">
        <v>1400.6902246029499</v>
      </c>
      <c r="O1382">
        <v>1470.6598751819879</v>
      </c>
      <c r="P1382">
        <v>50.493559759104443</v>
      </c>
      <c r="Q1382">
        <v>51.138900664806243</v>
      </c>
      <c r="R1382">
        <v>41.80571836326839</v>
      </c>
      <c r="S1382">
        <v>57.620027895817763</v>
      </c>
      <c r="T1382">
        <v>42159.020234109572</v>
      </c>
      <c r="U1382">
        <v>42158.987977105367</v>
      </c>
      <c r="V1382">
        <v>42130.098690885941</v>
      </c>
      <c r="W1382">
        <v>42188.141675542203</v>
      </c>
      <c r="X1382">
        <v>2870.4407167187778</v>
      </c>
      <c r="Y1382">
        <v>2881.6599640729501</v>
      </c>
      <c r="Z1382">
        <v>2786.9433512260412</v>
      </c>
      <c r="AA1382">
        <v>2924.218767949053</v>
      </c>
      <c r="AB1382">
        <v>431.70694708370388</v>
      </c>
      <c r="AC1382">
        <v>428.66763105316261</v>
      </c>
      <c r="AD1382">
        <v>375.74954492049301</v>
      </c>
      <c r="AE1382">
        <v>495.34932166011089</v>
      </c>
      <c r="AF1382">
        <v>64.79262967366752</v>
      </c>
      <c r="AG1382">
        <v>64.51101219232487</v>
      </c>
      <c r="AH1382">
        <v>63.588599337570251</v>
      </c>
      <c r="AI1382">
        <v>66.759197762361779</v>
      </c>
      <c r="AJ1382">
        <v>0.56798957935470851</v>
      </c>
      <c r="AK1382">
        <v>0.5679897569626351</v>
      </c>
      <c r="AL1382">
        <v>0.56794859728224567</v>
      </c>
      <c r="AM1382">
        <v>0.56803032772480466</v>
      </c>
      <c r="AN1382">
        <v>0.94350286031793662</v>
      </c>
      <c r="AO1382">
        <v>0.94350286031793684</v>
      </c>
      <c r="AP1382">
        <v>0.94350286031793684</v>
      </c>
      <c r="AQ1382">
        <v>0.94350286031793684</v>
      </c>
      <c r="AR1382">
        <v>15.63354512321065</v>
      </c>
      <c r="AS1382">
        <v>15.63354512321065</v>
      </c>
      <c r="AT1382">
        <v>15.63354512321065</v>
      </c>
      <c r="AU1382">
        <v>15.63354512321065</v>
      </c>
      <c r="AV1382" t="str">
        <f>VLOOKUP(Sheet1[[#This Row],[NPDES ID2]],Combined_Sheet__Major_Only___2[[NPDES ID2]:[ECHO BFR]],3,FALSE)</f>
        <v>PA</v>
      </c>
      <c r="AW1382" t="s">
        <v>12185</v>
      </c>
      <c r="AX1382" t="str">
        <f>VLOOKUP(Sheet1[[#This Row],[NPDES ID2]],Combined_Sheet__Major_Only___2[[NPDES ID2]:[ECHO BFR]],27,FALSE)</f>
        <v>methaneBioCaptureRecover, tempSludgeStore</v>
      </c>
      <c r="AY1382" t="str">
        <f>VLOOKUP(Sheet1[[#This Row],[NPDES ID2]],Combined_Sheet__Major_Only___2[[NPDES ID2]:[ECHO BFR]],28,FALSE)</f>
        <v>-</v>
      </c>
      <c r="AZ1382" t="str">
        <f>VLOOKUP(Sheet1[[#This Row],[NPDES ID2]],Combined_Sheet__Major_Only___2[[NPDES ID2]:[ECHO BFR]],29,FALSE)</f>
        <v>thickening</v>
      </c>
      <c r="BA1382">
        <f>VLOOKUP(Sheet1[[#This Row],[NPDES ID2]],Combined_Sheet__Major_Only___2[[NPDES ID2]:[ECHO BFR]],17,FALSE)</f>
        <v>40.618333</v>
      </c>
      <c r="BB1382">
        <f>VLOOKUP(Sheet1[[#This Row],[NPDES ID2]],Combined_Sheet__Major_Only___2[[NPDES ID2]:[ECHO BFR]],18,FALSE)</f>
        <v>-75.333639000000005</v>
      </c>
      <c r="BC1382" t="str">
        <f>IF(ISNUMBER(SEARCH("aerobic",$AW1382)),"aerobic","")</f>
        <v/>
      </c>
      <c r="BD1382" t="str">
        <f>IF(ISNUMBER(SEARCH("anaer",$AW1382)),"anaer","")</f>
        <v>anaer</v>
      </c>
      <c r="BE1382" t="str">
        <f>IF(ISNUMBER(SEARCH("thickening",$AZ1382)),"thickening","")</f>
        <v>thickening</v>
      </c>
      <c r="BF1382" s="2" t="str">
        <f>IF(ISNUMBER(SEARCH("airDry",$AW1382)),"airDry","")</f>
        <v/>
      </c>
      <c r="BG1382" s="2" t="str">
        <f>IF(ISNUMBER(SEARCH("heatDry",$AY1382)),"heatDry","")</f>
        <v/>
      </c>
      <c r="BH1382" s="2" t="str">
        <f>IF(AND(ISNUMBER(SEARCH("aerobic",$AW1382)),ISNUMBER(SEARCH("anaer",$AW1382))),"Combined Aer and Anaer.","")</f>
        <v/>
      </c>
    </row>
    <row r="1383" spans="1:60" x14ac:dyDescent="0.25">
      <c r="A1383" s="4">
        <v>464</v>
      </c>
      <c r="B1383" t="s">
        <v>2316</v>
      </c>
      <c r="C1383">
        <v>462.05</v>
      </c>
      <c r="D1383">
        <v>398.44584305346228</v>
      </c>
      <c r="E1383">
        <v>403.49815624984751</v>
      </c>
      <c r="F1383">
        <v>307.51566311706989</v>
      </c>
      <c r="G1383">
        <v>485.94117820659721</v>
      </c>
      <c r="H1383">
        <v>-120.0595913261558</v>
      </c>
      <c r="I1383">
        <v>-122.3977140198585</v>
      </c>
      <c r="J1383">
        <v>-138.22157679003871</v>
      </c>
      <c r="K1383">
        <v>-96.746421514621588</v>
      </c>
      <c r="L1383">
        <v>294.18265732890899</v>
      </c>
      <c r="M1383">
        <v>292.77287872259262</v>
      </c>
      <c r="N1383">
        <v>288.1044762843818</v>
      </c>
      <c r="O1383">
        <v>304.08821907473163</v>
      </c>
      <c r="P1383">
        <v>10.830685258823079</v>
      </c>
      <c r="Q1383">
        <v>10.930677818479429</v>
      </c>
      <c r="R1383">
        <v>9.0247007825717453</v>
      </c>
      <c r="S1383">
        <v>12.355557597134499</v>
      </c>
      <c r="T1383">
        <v>42167.575685913107</v>
      </c>
      <c r="U1383">
        <v>42167.543422636467</v>
      </c>
      <c r="V1383">
        <v>42138.648518832051</v>
      </c>
      <c r="W1383">
        <v>42196.702790073832</v>
      </c>
      <c r="X1383">
        <v>2981.2467097731642</v>
      </c>
      <c r="Y1383">
        <v>2994.260203488207</v>
      </c>
      <c r="Z1383">
        <v>2885.1291323764858</v>
      </c>
      <c r="AA1383">
        <v>3043.161862609084</v>
      </c>
      <c r="AB1383">
        <v>482.4298391414801</v>
      </c>
      <c r="AC1383">
        <v>478.09122395889727</v>
      </c>
      <c r="AD1383">
        <v>415.21520579838989</v>
      </c>
      <c r="AE1383">
        <v>558.50946399889438</v>
      </c>
      <c r="AF1383">
        <v>62.396798141221367</v>
      </c>
      <c r="AG1383">
        <v>62.097336696229689</v>
      </c>
      <c r="AH1383">
        <v>61.10852446991057</v>
      </c>
      <c r="AI1383">
        <v>64.497452154125099</v>
      </c>
      <c r="AJ1383">
        <v>0.53872040426248113</v>
      </c>
      <c r="AK1383">
        <v>0.53872044330397795</v>
      </c>
      <c r="AL1383">
        <v>0.5387114438303181</v>
      </c>
      <c r="AM1383">
        <v>0.53872931302986027</v>
      </c>
      <c r="AN1383">
        <v>0.9435133944293278</v>
      </c>
      <c r="AO1383">
        <v>0.94351339442932769</v>
      </c>
      <c r="AP1383">
        <v>0.94351339442932769</v>
      </c>
      <c r="AQ1383">
        <v>0.94351339442932769</v>
      </c>
      <c r="AR1383">
        <v>14.397174232054979</v>
      </c>
      <c r="AS1383">
        <v>14.397174232054979</v>
      </c>
      <c r="AT1383">
        <v>14.397174232054979</v>
      </c>
      <c r="AU1383">
        <v>14.397174232054979</v>
      </c>
      <c r="AV1383" t="str">
        <f>VLOOKUP(Sheet1[[#This Row],[NPDES ID2]],Combined_Sheet__Major_Only___2[[NPDES ID2]:[ECHO BFR]],3,FALSE)</f>
        <v>PA</v>
      </c>
      <c r="AW1383" t="s">
        <v>12185</v>
      </c>
      <c r="AX1383" t="str">
        <f>VLOOKUP(Sheet1[[#This Row],[NPDES ID2]],Combined_Sheet__Major_Only___2[[NPDES ID2]:[ECHO BFR]],27,FALSE)</f>
        <v>-</v>
      </c>
      <c r="AY1383" t="str">
        <f>VLOOKUP(Sheet1[[#This Row],[NPDES ID2]],Combined_Sheet__Major_Only___2[[NPDES ID2]:[ECHO BFR]],28,FALSE)</f>
        <v>-</v>
      </c>
      <c r="AZ1383" t="str">
        <f>VLOOKUP(Sheet1[[#This Row],[NPDES ID2]],Combined_Sheet__Major_Only___2[[NPDES ID2]:[ECHO BFR]],29,FALSE)</f>
        <v>preliminaryOps, thickening</v>
      </c>
      <c r="BA1383">
        <f>VLOOKUP(Sheet1[[#This Row],[NPDES ID2]],Combined_Sheet__Major_Only___2[[NPDES ID2]:[ECHO BFR]],17,FALSE)</f>
        <v>40.110664</v>
      </c>
      <c r="BB1383">
        <f>VLOOKUP(Sheet1[[#This Row],[NPDES ID2]],Combined_Sheet__Major_Only___2[[NPDES ID2]:[ECHO BFR]],18,FALSE)</f>
        <v>-75.337682999999998</v>
      </c>
      <c r="BC1383" t="str">
        <f>IF(ISNUMBER(SEARCH("aerobic",$AW1383)),"aerobic","")</f>
        <v/>
      </c>
      <c r="BD1383" t="str">
        <f>IF(ISNUMBER(SEARCH("anaer",$AW1383)),"anaer","")</f>
        <v>anaer</v>
      </c>
      <c r="BE1383" t="str">
        <f>IF(ISNUMBER(SEARCH("thickening",$AZ1383)),"thickening","")</f>
        <v>thickening</v>
      </c>
      <c r="BF1383" s="2" t="str">
        <f>IF(ISNUMBER(SEARCH("airDry",$AW1383)),"airDry","")</f>
        <v/>
      </c>
      <c r="BG1383" s="2" t="str">
        <f>IF(ISNUMBER(SEARCH("heatDry",$AY1383)),"heatDry","")</f>
        <v/>
      </c>
      <c r="BH1383" s="2" t="str">
        <f>IF(AND(ISNUMBER(SEARCH("aerobic",$AW1383)),ISNUMBER(SEARCH("anaer",$AW1383))),"Combined Aer and Anaer.","")</f>
        <v/>
      </c>
    </row>
    <row r="1384" spans="1:60" x14ac:dyDescent="0.25">
      <c r="A1384" s="4">
        <v>472</v>
      </c>
      <c r="B1384" t="s">
        <v>2352</v>
      </c>
      <c r="C1384">
        <v>443</v>
      </c>
      <c r="D1384">
        <v>376.20710179384793</v>
      </c>
      <c r="E1384">
        <v>380.61518645972751</v>
      </c>
      <c r="F1384">
        <v>289.50756094435297</v>
      </c>
      <c r="G1384">
        <v>457.38044216142242</v>
      </c>
      <c r="H1384">
        <v>-111.19088347514359</v>
      </c>
      <c r="I1384">
        <v>-113.71194766854251</v>
      </c>
      <c r="J1384">
        <v>-129.70316707247309</v>
      </c>
      <c r="K1384">
        <v>-87.408572340044685</v>
      </c>
      <c r="L1384">
        <v>302.83335077025589</v>
      </c>
      <c r="M1384">
        <v>301.64637169370792</v>
      </c>
      <c r="N1384">
        <v>297.71538431148792</v>
      </c>
      <c r="O1384">
        <v>311.17393130281118</v>
      </c>
      <c r="P1384">
        <v>10.33996101796915</v>
      </c>
      <c r="Q1384">
        <v>10.482350419237701</v>
      </c>
      <c r="R1384">
        <v>8.4708886180742322</v>
      </c>
      <c r="S1384">
        <v>11.892689943024489</v>
      </c>
      <c r="T1384">
        <v>42218.908107239178</v>
      </c>
      <c r="U1384">
        <v>42218.875806328069</v>
      </c>
      <c r="V1384">
        <v>42189.947197203779</v>
      </c>
      <c r="W1384">
        <v>42248.069187576773</v>
      </c>
      <c r="X1384">
        <v>2779.7765413096849</v>
      </c>
      <c r="Y1384">
        <v>2789.5638708571828</v>
      </c>
      <c r="Z1384">
        <v>2706.4869638973578</v>
      </c>
      <c r="AA1384">
        <v>2827.0012571261609</v>
      </c>
      <c r="AB1384">
        <v>532.91267268566548</v>
      </c>
      <c r="AC1384">
        <v>527.01130605648632</v>
      </c>
      <c r="AD1384">
        <v>447.06243175548673</v>
      </c>
      <c r="AE1384">
        <v>635.68822974299223</v>
      </c>
      <c r="AF1384">
        <v>66.993710373144324</v>
      </c>
      <c r="AG1384">
        <v>66.730655050385508</v>
      </c>
      <c r="AH1384">
        <v>65.862472905505442</v>
      </c>
      <c r="AI1384">
        <v>68.838485273344432</v>
      </c>
      <c r="AJ1384">
        <v>0.59489877496795773</v>
      </c>
      <c r="AK1384">
        <v>0.59489881724864224</v>
      </c>
      <c r="AL1384">
        <v>0.5948890714088817</v>
      </c>
      <c r="AM1384">
        <v>0.59490842257391052</v>
      </c>
      <c r="AN1384">
        <v>0.94357651634097861</v>
      </c>
      <c r="AO1384">
        <v>0.94357651634097817</v>
      </c>
      <c r="AP1384">
        <v>0.94357651634097817</v>
      </c>
      <c r="AQ1384">
        <v>0.94357651634097817</v>
      </c>
      <c r="AR1384">
        <v>14.011688432351329</v>
      </c>
      <c r="AS1384">
        <v>14.011688432351329</v>
      </c>
      <c r="AT1384">
        <v>14.011688432351329</v>
      </c>
      <c r="AU1384">
        <v>14.011688432351329</v>
      </c>
      <c r="AV1384" t="str">
        <f>VLOOKUP(Sheet1[[#This Row],[NPDES ID2]],Combined_Sheet__Major_Only___2[[NPDES ID2]:[ECHO BFR]],3,FALSE)</f>
        <v>NC</v>
      </c>
      <c r="AW1384" t="s">
        <v>12185</v>
      </c>
      <c r="AX1384" t="str">
        <f>VLOOKUP(Sheet1[[#This Row],[NPDES ID2]],Combined_Sheet__Major_Only___2[[NPDES ID2]:[ECHO BFR]],27,FALSE)</f>
        <v>-</v>
      </c>
      <c r="AY1384" t="str">
        <f>VLOOKUP(Sheet1[[#This Row],[NPDES ID2]],Combined_Sheet__Major_Only___2[[NPDES ID2]:[ECHO BFR]],28,FALSE)</f>
        <v>-</v>
      </c>
      <c r="AZ1384" t="str">
        <f>VLOOKUP(Sheet1[[#This Row],[NPDES ID2]],Combined_Sheet__Major_Only___2[[NPDES ID2]:[ECHO BFR]],29,FALSE)</f>
        <v>thickening</v>
      </c>
      <c r="BA1384">
        <f>VLOOKUP(Sheet1[[#This Row],[NPDES ID2]],Combined_Sheet__Major_Only___2[[NPDES ID2]:[ECHO BFR]],17,FALSE)</f>
        <v>35.242809999999999</v>
      </c>
      <c r="BB1384">
        <f>VLOOKUP(Sheet1[[#This Row],[NPDES ID2]],Combined_Sheet__Major_Only___2[[NPDES ID2]:[ECHO BFR]],18,FALSE)</f>
        <v>-81.571034999999995</v>
      </c>
      <c r="BC1384" t="str">
        <f>IF(ISNUMBER(SEARCH("aerobic",$AW1384)),"aerobic","")</f>
        <v/>
      </c>
      <c r="BD1384" t="str">
        <f>IF(ISNUMBER(SEARCH("anaer",$AW1384)),"anaer","")</f>
        <v>anaer</v>
      </c>
      <c r="BE1384" t="str">
        <f>IF(ISNUMBER(SEARCH("thickening",$AZ1384)),"thickening","")</f>
        <v>thickening</v>
      </c>
      <c r="BF1384" s="2" t="str">
        <f>IF(ISNUMBER(SEARCH("airDry",$AW1384)),"airDry","")</f>
        <v/>
      </c>
      <c r="BG1384" s="2" t="str">
        <f>IF(ISNUMBER(SEARCH("heatDry",$AY1384)),"heatDry","")</f>
        <v/>
      </c>
      <c r="BH1384" s="2" t="str">
        <f>IF(AND(ISNUMBER(SEARCH("aerobic",$AW1384)),ISNUMBER(SEARCH("anaer",$AW1384))),"Combined Aer and Anaer.","")</f>
        <v/>
      </c>
    </row>
    <row r="1385" spans="1:60" x14ac:dyDescent="0.25">
      <c r="A1385" s="4">
        <v>274</v>
      </c>
      <c r="B1385" t="s">
        <v>1403</v>
      </c>
      <c r="C1385">
        <v>1613</v>
      </c>
      <c r="D1385">
        <v>492.57056990578269</v>
      </c>
      <c r="E1385">
        <v>491.83934975393441</v>
      </c>
      <c r="F1385">
        <v>417.45194210130973</v>
      </c>
      <c r="G1385">
        <v>575.54973514715323</v>
      </c>
      <c r="H1385">
        <v>-124.6897059131874</v>
      </c>
      <c r="I1385">
        <v>-127.2877587879178</v>
      </c>
      <c r="J1385">
        <v>-143.34308802675699</v>
      </c>
      <c r="K1385">
        <v>-101.9007186334976</v>
      </c>
      <c r="L1385">
        <v>989.11437586898683</v>
      </c>
      <c r="M1385">
        <v>983.89919112141479</v>
      </c>
      <c r="N1385">
        <v>966.59667735506878</v>
      </c>
      <c r="O1385">
        <v>1025.8002152791801</v>
      </c>
      <c r="P1385">
        <v>37.885838874163248</v>
      </c>
      <c r="Q1385">
        <v>38.268269290827511</v>
      </c>
      <c r="R1385">
        <v>31.725049573644021</v>
      </c>
      <c r="S1385">
        <v>43.182074038609393</v>
      </c>
      <c r="T1385">
        <v>42225.14387229547</v>
      </c>
      <c r="U1385">
        <v>42225.1115668126</v>
      </c>
      <c r="V1385">
        <v>42196.178863230067</v>
      </c>
      <c r="W1385">
        <v>42254.309079994513</v>
      </c>
      <c r="X1385">
        <v>3099.809184134921</v>
      </c>
      <c r="Y1385">
        <v>3114.7617259964532</v>
      </c>
      <c r="Z1385">
        <v>2989.7849946758161</v>
      </c>
      <c r="AA1385">
        <v>3170.781489845082</v>
      </c>
      <c r="AB1385">
        <v>510.4291023310081</v>
      </c>
      <c r="AC1385">
        <v>505.25672616266752</v>
      </c>
      <c r="AD1385">
        <v>438.24819842155068</v>
      </c>
      <c r="AE1385">
        <v>591.48624344387792</v>
      </c>
      <c r="AF1385">
        <v>60.099070348148103</v>
      </c>
      <c r="AG1385">
        <v>59.780640965867057</v>
      </c>
      <c r="AH1385">
        <v>58.734100776434403</v>
      </c>
      <c r="AI1385">
        <v>62.326935298854693</v>
      </c>
      <c r="AJ1385">
        <v>0.51067187256512669</v>
      </c>
      <c r="AK1385">
        <v>0.51067200631835219</v>
      </c>
      <c r="AL1385">
        <v>0.51064104492080808</v>
      </c>
      <c r="AM1385">
        <v>0.5107025239987617</v>
      </c>
      <c r="AN1385">
        <v>0.94358417466267175</v>
      </c>
      <c r="AO1385">
        <v>0.94358417466267164</v>
      </c>
      <c r="AP1385">
        <v>0.94358417466267164</v>
      </c>
      <c r="AQ1385">
        <v>0.94358417466267164</v>
      </c>
      <c r="AR1385">
        <v>13.72279721671733</v>
      </c>
      <c r="AS1385">
        <v>13.72279721671733</v>
      </c>
      <c r="AT1385">
        <v>13.72279721671733</v>
      </c>
      <c r="AU1385">
        <v>13.72279721671733</v>
      </c>
      <c r="AV1385" t="str">
        <f>VLOOKUP(Sheet1[[#This Row],[NPDES ID2]],Combined_Sheet__Major_Only___2[[NPDES ID2]:[ECHO BFR]],3,FALSE)</f>
        <v>ID</v>
      </c>
      <c r="AW1385" t="s">
        <v>12185</v>
      </c>
      <c r="AX1385" t="str">
        <f>VLOOKUP(Sheet1[[#This Row],[NPDES ID2]],Combined_Sheet__Major_Only___2[[NPDES ID2]:[ECHO BFR]],27,FALSE)</f>
        <v>methaneBioCaptureRecover</v>
      </c>
      <c r="AY1385" t="str">
        <f>VLOOKUP(Sheet1[[#This Row],[NPDES ID2]],Combined_Sheet__Major_Only___2[[NPDES ID2]:[ECHO BFR]],28,FALSE)</f>
        <v>-</v>
      </c>
      <c r="AZ1385" t="str">
        <f>VLOOKUP(Sheet1[[#This Row],[NPDES ID2]],Combined_Sheet__Major_Only___2[[NPDES ID2]:[ECHO BFR]],29,FALSE)</f>
        <v>preliminaryOps, thickening, sludgeLagoon</v>
      </c>
      <c r="BA1385">
        <f>VLOOKUP(Sheet1[[#This Row],[NPDES ID2]],Combined_Sheet__Major_Only___2[[NPDES ID2]:[ECHO BFR]],17,FALSE)</f>
        <v>42.914973000000003</v>
      </c>
      <c r="BB1385">
        <f>VLOOKUP(Sheet1[[#This Row],[NPDES ID2]],Combined_Sheet__Major_Only___2[[NPDES ID2]:[ECHO BFR]],18,FALSE)</f>
        <v>-112.516555</v>
      </c>
      <c r="BC1385" t="str">
        <f>IF(ISNUMBER(SEARCH("aerobic",$AW1385)),"aerobic","")</f>
        <v/>
      </c>
      <c r="BD1385" t="str">
        <f>IF(ISNUMBER(SEARCH("anaer",$AW1385)),"anaer","")</f>
        <v>anaer</v>
      </c>
      <c r="BE1385" t="str">
        <f>IF(ISNUMBER(SEARCH("thickening",$AZ1385)),"thickening","")</f>
        <v>thickening</v>
      </c>
      <c r="BF1385" s="2" t="str">
        <f>IF(ISNUMBER(SEARCH("airDry",$AW1385)),"airDry","")</f>
        <v/>
      </c>
      <c r="BG1385" s="2" t="str">
        <f>IF(ISNUMBER(SEARCH("heatDry",$AY1385)),"heatDry","")</f>
        <v/>
      </c>
      <c r="BH1385" s="2" t="str">
        <f>IF(AND(ISNUMBER(SEARCH("aerobic",$AW1385)),ISNUMBER(SEARCH("anaer",$AW1385))),"Combined Aer and Anaer.","")</f>
        <v/>
      </c>
    </row>
    <row r="1386" spans="1:60" x14ac:dyDescent="0.25">
      <c r="A1386" s="4">
        <v>715</v>
      </c>
      <c r="B1386" t="s">
        <v>3528</v>
      </c>
      <c r="C1386">
        <v>4133.29</v>
      </c>
      <c r="D1386">
        <v>908.0199269192974</v>
      </c>
      <c r="E1386">
        <v>904.64551286046833</v>
      </c>
      <c r="F1386">
        <v>738.44125888598728</v>
      </c>
      <c r="G1386">
        <v>1072.162523382091</v>
      </c>
      <c r="H1386">
        <v>-114.5182467607064</v>
      </c>
      <c r="I1386">
        <v>-117.1609217069627</v>
      </c>
      <c r="J1386">
        <v>-132.85879463064111</v>
      </c>
      <c r="K1386">
        <v>-91.620244156087338</v>
      </c>
      <c r="L1386">
        <v>2732.5462528337348</v>
      </c>
      <c r="M1386">
        <v>2720.777206193316</v>
      </c>
      <c r="N1386">
        <v>2681.5671081055648</v>
      </c>
      <c r="O1386">
        <v>2815.546085397762</v>
      </c>
      <c r="P1386">
        <v>96.659765995996693</v>
      </c>
      <c r="Q1386">
        <v>97.895756656821234</v>
      </c>
      <c r="R1386">
        <v>80.029171986043437</v>
      </c>
      <c r="S1386">
        <v>110.30986747227951</v>
      </c>
      <c r="T1386">
        <v>42313.234052012012</v>
      </c>
      <c r="U1386">
        <v>42313.201681945662</v>
      </c>
      <c r="V1386">
        <v>42284.21113757541</v>
      </c>
      <c r="W1386">
        <v>42342.457565309152</v>
      </c>
      <c r="X1386">
        <v>2880.891009990617</v>
      </c>
      <c r="Y1386">
        <v>2892.1349343780371</v>
      </c>
      <c r="Z1386">
        <v>2797.0913163091909</v>
      </c>
      <c r="AA1386">
        <v>2934.8930088164079</v>
      </c>
      <c r="AB1386">
        <v>421.27493006422537</v>
      </c>
      <c r="AC1386">
        <v>418.4812816247387</v>
      </c>
      <c r="AD1386">
        <v>368.07615167774281</v>
      </c>
      <c r="AE1386">
        <v>481.54420439703267</v>
      </c>
      <c r="AF1386">
        <v>64.798394974609025</v>
      </c>
      <c r="AG1386">
        <v>64.515534751487451</v>
      </c>
      <c r="AH1386">
        <v>63.597343857251481</v>
      </c>
      <c r="AI1386">
        <v>66.763757309933993</v>
      </c>
      <c r="AJ1386">
        <v>0.56806002438869285</v>
      </c>
      <c r="AK1386">
        <v>0.568060357091561</v>
      </c>
      <c r="AL1386">
        <v>0.56798277736700864</v>
      </c>
      <c r="AM1386">
        <v>0.56813683653037694</v>
      </c>
      <c r="AN1386">
        <v>0.94369213904146321</v>
      </c>
      <c r="AO1386">
        <v>0.94369213904146365</v>
      </c>
      <c r="AP1386">
        <v>0.94369213904146365</v>
      </c>
      <c r="AQ1386">
        <v>0.94369213904146365</v>
      </c>
      <c r="AR1386">
        <v>15.91098711539377</v>
      </c>
      <c r="AS1386">
        <v>15.91098711539377</v>
      </c>
      <c r="AT1386">
        <v>15.91098711539377</v>
      </c>
      <c r="AU1386">
        <v>15.91098711539377</v>
      </c>
      <c r="AV1386" t="str">
        <f>VLOOKUP(Sheet1[[#This Row],[NPDES ID2]],Combined_Sheet__Major_Only___2[[NPDES ID2]:[ECHO BFR]],3,FALSE)</f>
        <v>CA</v>
      </c>
      <c r="AW1386" t="s">
        <v>12185</v>
      </c>
      <c r="AX1386" t="str">
        <f>VLOOKUP(Sheet1[[#This Row],[NPDES ID2]],Combined_Sheet__Major_Only___2[[NPDES ID2]:[ECHO BFR]],27,FALSE)</f>
        <v>other</v>
      </c>
      <c r="AY1386" t="str">
        <f>VLOOKUP(Sheet1[[#This Row],[NPDES ID2]],Combined_Sheet__Major_Only___2[[NPDES ID2]:[ECHO BFR]],28,FALSE)</f>
        <v>-</v>
      </c>
      <c r="AZ1386" t="str">
        <f>VLOOKUP(Sheet1[[#This Row],[NPDES ID2]],Combined_Sheet__Major_Only___2[[NPDES ID2]:[ECHO BFR]],29,FALSE)</f>
        <v>thickening, preliminaryOps</v>
      </c>
      <c r="BA1386">
        <f>VLOOKUP(Sheet1[[#This Row],[NPDES ID2]],Combined_Sheet__Major_Only___2[[NPDES ID2]:[ECHO BFR]],17,FALSE)</f>
        <v>37.593046000000001</v>
      </c>
      <c r="BB1386">
        <f>VLOOKUP(Sheet1[[#This Row],[NPDES ID2]],Combined_Sheet__Major_Only___2[[NPDES ID2]:[ECHO BFR]],18,FALSE)</f>
        <v>-122.088431</v>
      </c>
      <c r="BC1386" t="str">
        <f>IF(ISNUMBER(SEARCH("aerobic",$AW1386)),"aerobic","")</f>
        <v/>
      </c>
      <c r="BD1386" t="str">
        <f>IF(ISNUMBER(SEARCH("anaer",$AW1386)),"anaer","")</f>
        <v>anaer</v>
      </c>
      <c r="BE1386" t="str">
        <f>IF(ISNUMBER(SEARCH("thickening",$AZ1386)),"thickening","")</f>
        <v>thickening</v>
      </c>
      <c r="BF1386" s="3" t="str">
        <f>IF(ISNUMBER(SEARCH("airDry",$AW1386)),"airDry","")</f>
        <v/>
      </c>
      <c r="BG1386" s="3" t="str">
        <f>IF(ISNUMBER(SEARCH("heatDry",$AY1386)),"heatDry","")</f>
        <v/>
      </c>
      <c r="BH1386" s="3" t="str">
        <f>IF(AND(ISNUMBER(SEARCH("aerobic",$AW1386)),ISNUMBER(SEARCH("anaer",$AW1386))),"Combined Aer and Anaer.","")</f>
        <v/>
      </c>
    </row>
    <row r="1387" spans="1:60" x14ac:dyDescent="0.25">
      <c r="A1387" s="4">
        <v>282</v>
      </c>
      <c r="B1387" t="s">
        <v>1442</v>
      </c>
      <c r="C1387">
        <v>1520</v>
      </c>
      <c r="D1387">
        <v>478.51265137214961</v>
      </c>
      <c r="E1387">
        <v>477.72960670945639</v>
      </c>
      <c r="F1387">
        <v>408.15667931539531</v>
      </c>
      <c r="G1387">
        <v>560.8091298320187</v>
      </c>
      <c r="H1387">
        <v>-125.1041587204233</v>
      </c>
      <c r="I1387">
        <v>-127.7150432844733</v>
      </c>
      <c r="J1387">
        <v>-143.8071076258978</v>
      </c>
      <c r="K1387">
        <v>-102.3137322374089</v>
      </c>
      <c r="L1387">
        <v>929.38618345364046</v>
      </c>
      <c r="M1387">
        <v>924.44984148295362</v>
      </c>
      <c r="N1387">
        <v>908.07533531027286</v>
      </c>
      <c r="O1387">
        <v>964.10679745058133</v>
      </c>
      <c r="P1387">
        <v>35.707141291403723</v>
      </c>
      <c r="Q1387">
        <v>36.071235124073937</v>
      </c>
      <c r="R1387">
        <v>29.9116217157002</v>
      </c>
      <c r="S1387">
        <v>40.709250784740952</v>
      </c>
      <c r="T1387">
        <v>42373.527254683519</v>
      </c>
      <c r="U1387">
        <v>42373.494840413099</v>
      </c>
      <c r="V1387">
        <v>42344.464706995037</v>
      </c>
      <c r="W1387">
        <v>42402.7906751673</v>
      </c>
      <c r="X1387">
        <v>3119.753893733508</v>
      </c>
      <c r="Y1387">
        <v>3134.9167879019019</v>
      </c>
      <c r="Z1387">
        <v>3008.2245973313911</v>
      </c>
      <c r="AA1387">
        <v>3191.7018835728268</v>
      </c>
      <c r="AB1387">
        <v>504.96477745266219</v>
      </c>
      <c r="AC1387">
        <v>499.98028627479079</v>
      </c>
      <c r="AD1387">
        <v>434.69471742245639</v>
      </c>
      <c r="AE1387">
        <v>583.60916735871876</v>
      </c>
      <c r="AF1387">
        <v>59.924774968643632</v>
      </c>
      <c r="AG1387">
        <v>59.605038209790763</v>
      </c>
      <c r="AH1387">
        <v>58.55370768143807</v>
      </c>
      <c r="AI1387">
        <v>62.162375158084409</v>
      </c>
      <c r="AJ1387">
        <v>0.5085451757696805</v>
      </c>
      <c r="AK1387">
        <v>0.50854530080449423</v>
      </c>
      <c r="AL1387">
        <v>0.5085163679237964</v>
      </c>
      <c r="AM1387">
        <v>0.50857381882782116</v>
      </c>
      <c r="AN1387">
        <v>0.94376579721476772</v>
      </c>
      <c r="AO1387">
        <v>0.94376579721476772</v>
      </c>
      <c r="AP1387">
        <v>0.94376579721476772</v>
      </c>
      <c r="AQ1387">
        <v>0.94376579721476772</v>
      </c>
      <c r="AR1387">
        <v>13.82448112484915</v>
      </c>
      <c r="AS1387">
        <v>13.82448112484915</v>
      </c>
      <c r="AT1387">
        <v>13.82448112484915</v>
      </c>
      <c r="AU1387">
        <v>13.82448112484915</v>
      </c>
      <c r="AV1387" t="str">
        <f>VLOOKUP(Sheet1[[#This Row],[NPDES ID2]],Combined_Sheet__Major_Only___2[[NPDES ID2]:[ECHO BFR]],3,FALSE)</f>
        <v>OR</v>
      </c>
      <c r="AW1387" t="s">
        <v>12185</v>
      </c>
      <c r="AX1387" t="str">
        <f>VLOOKUP(Sheet1[[#This Row],[NPDES ID2]],Combined_Sheet__Major_Only___2[[NPDES ID2]:[ECHO BFR]],27,FALSE)</f>
        <v>methaneBioCaptureRecover</v>
      </c>
      <c r="AY1387" t="str">
        <f>VLOOKUP(Sheet1[[#This Row],[NPDES ID2]],Combined_Sheet__Major_Only___2[[NPDES ID2]:[ECHO BFR]],28,FALSE)</f>
        <v>-</v>
      </c>
      <c r="AZ1387" t="str">
        <f>VLOOKUP(Sheet1[[#This Row],[NPDES ID2]],Combined_Sheet__Major_Only___2[[NPDES ID2]:[ECHO BFR]],29,FALSE)</f>
        <v>thickening, preliminaryOps</v>
      </c>
      <c r="BA1387">
        <f>VLOOKUP(Sheet1[[#This Row],[NPDES ID2]],Combined_Sheet__Major_Only___2[[NPDES ID2]:[ECHO BFR]],17,FALSE)</f>
        <v>45.375317000000003</v>
      </c>
      <c r="BB1387">
        <f>VLOOKUP(Sheet1[[#This Row],[NPDES ID2]],Combined_Sheet__Major_Only___2[[NPDES ID2]:[ECHO BFR]],18,FALSE)</f>
        <v>-122.59025</v>
      </c>
      <c r="BC1387" t="str">
        <f>IF(ISNUMBER(SEARCH("aerobic",$AW1387)),"aerobic","")</f>
        <v/>
      </c>
      <c r="BD1387" t="str">
        <f>IF(ISNUMBER(SEARCH("anaer",$AW1387)),"anaer","")</f>
        <v>anaer</v>
      </c>
      <c r="BE1387" t="str">
        <f>IF(ISNUMBER(SEARCH("thickening",$AZ1387)),"thickening","")</f>
        <v>thickening</v>
      </c>
      <c r="BF1387" s="2" t="str">
        <f>IF(ISNUMBER(SEARCH("airDry",$AW1387)),"airDry","")</f>
        <v/>
      </c>
      <c r="BG1387" s="2" t="str">
        <f>IF(ISNUMBER(SEARCH("heatDry",$AY1387)),"heatDry","")</f>
        <v/>
      </c>
      <c r="BH1387" s="2" t="str">
        <f>IF(AND(ISNUMBER(SEARCH("aerobic",$AW1387)),ISNUMBER(SEARCH("anaer",$AW1387))),"Combined Aer and Anaer.","")</f>
        <v/>
      </c>
    </row>
    <row r="1388" spans="1:60" x14ac:dyDescent="0.25">
      <c r="A1388" s="4">
        <v>1722</v>
      </c>
      <c r="B1388" t="s">
        <v>8071</v>
      </c>
      <c r="C1388">
        <v>37.5</v>
      </c>
      <c r="D1388">
        <v>2646.3418629701168</v>
      </c>
      <c r="E1388">
        <v>2640.7239775431322</v>
      </c>
      <c r="F1388">
        <v>1831.1612451692461</v>
      </c>
      <c r="G1388">
        <v>3502.509756639095</v>
      </c>
      <c r="H1388">
        <v>-113.98944566654291</v>
      </c>
      <c r="I1388">
        <v>-116.3800871157929</v>
      </c>
      <c r="J1388">
        <v>-132.2096768718983</v>
      </c>
      <c r="K1388">
        <v>-90.266175354073312</v>
      </c>
      <c r="L1388">
        <v>25.072785275073109</v>
      </c>
      <c r="M1388">
        <v>24.967801778932451</v>
      </c>
      <c r="N1388">
        <v>24.620403735407528</v>
      </c>
      <c r="O1388">
        <v>25.81011200024788</v>
      </c>
      <c r="P1388">
        <v>0.87650312435705868</v>
      </c>
      <c r="Q1388">
        <v>0.88769320323997325</v>
      </c>
      <c r="R1388">
        <v>0.72313815872573817</v>
      </c>
      <c r="S1388">
        <v>1.0027625431205911</v>
      </c>
      <c r="T1388">
        <v>42376.231958765573</v>
      </c>
      <c r="U1388">
        <v>42376.199542512179</v>
      </c>
      <c r="V1388">
        <v>42347.167633161604</v>
      </c>
      <c r="W1388">
        <v>42405.497169453309</v>
      </c>
      <c r="X1388">
        <v>2852.7683944364412</v>
      </c>
      <c r="Y1388">
        <v>2863.5553800896878</v>
      </c>
      <c r="Z1388">
        <v>2772.4329719717748</v>
      </c>
      <c r="AA1388">
        <v>2904.4745796603311</v>
      </c>
      <c r="AB1388">
        <v>474.53732649165778</v>
      </c>
      <c r="AC1388">
        <v>470.52247990445579</v>
      </c>
      <c r="AD1388">
        <v>407.14886904359759</v>
      </c>
      <c r="AE1388">
        <v>552.78111883356155</v>
      </c>
      <c r="AF1388">
        <v>65.523642632108434</v>
      </c>
      <c r="AG1388">
        <v>65.249248428096323</v>
      </c>
      <c r="AH1388">
        <v>64.341493918843895</v>
      </c>
      <c r="AI1388">
        <v>67.450498054051224</v>
      </c>
      <c r="AJ1388">
        <v>0.57692458190818496</v>
      </c>
      <c r="AK1388">
        <v>0.57692458522037549</v>
      </c>
      <c r="AL1388">
        <v>0.57692382284576804</v>
      </c>
      <c r="AM1388">
        <v>0.57692533658067757</v>
      </c>
      <c r="AN1388">
        <v>0.9437690969445458</v>
      </c>
      <c r="AO1388">
        <v>0.94376909694454558</v>
      </c>
      <c r="AP1388">
        <v>0.94376909694454558</v>
      </c>
      <c r="AQ1388">
        <v>0.94376909694454558</v>
      </c>
      <c r="AR1388">
        <v>14.87196563242766</v>
      </c>
      <c r="AS1388">
        <v>14.87196563242766</v>
      </c>
      <c r="AT1388">
        <v>14.87196563242766</v>
      </c>
      <c r="AU1388">
        <v>14.87196563242766</v>
      </c>
      <c r="AV1388" t="str">
        <f>VLOOKUP(Sheet1[[#This Row],[NPDES ID2]],Combined_Sheet__Major_Only___2[[NPDES ID2]:[ECHO BFR]],3,FALSE)</f>
        <v>NY</v>
      </c>
      <c r="AW1388" t="s">
        <v>12185</v>
      </c>
      <c r="AX1388" t="str">
        <f>VLOOKUP(Sheet1[[#This Row],[NPDES ID2]],Combined_Sheet__Major_Only___2[[NPDES ID2]:[ECHO BFR]],27,FALSE)</f>
        <v>methaneBioCaptureRecover</v>
      </c>
      <c r="AY1388" t="str">
        <f>VLOOKUP(Sheet1[[#This Row],[NPDES ID2]],Combined_Sheet__Major_Only___2[[NPDES ID2]:[ECHO BFR]],28,FALSE)</f>
        <v>highTempCompost</v>
      </c>
      <c r="AZ1388" t="str">
        <f>VLOOKUP(Sheet1[[#This Row],[NPDES ID2]],Combined_Sheet__Major_Only___2[[NPDES ID2]:[ECHO BFR]],29,FALSE)</f>
        <v>preliminaryOps, thickening</v>
      </c>
      <c r="BA1388">
        <f>VLOOKUP(Sheet1[[#This Row],[NPDES ID2]],Combined_Sheet__Major_Only___2[[NPDES ID2]:[ECHO BFR]],17,FALSE)</f>
        <v>42.871160000000003</v>
      </c>
      <c r="BB1388">
        <f>VLOOKUP(Sheet1[[#This Row],[NPDES ID2]],Combined_Sheet__Major_Only___2[[NPDES ID2]:[ECHO BFR]],18,FALSE)</f>
        <v>-78.276759999999996</v>
      </c>
      <c r="BC1388" t="str">
        <f>IF(ISNUMBER(SEARCH("aerobic",$AW1388)),"aerobic","")</f>
        <v/>
      </c>
      <c r="BD1388" t="str">
        <f>IF(ISNUMBER(SEARCH("anaer",$AW1388)),"anaer","")</f>
        <v>anaer</v>
      </c>
      <c r="BE1388" t="str">
        <f>IF(ISNUMBER(SEARCH("thickening",$AZ1388)),"thickening","")</f>
        <v>thickening</v>
      </c>
      <c r="BF1388" s="2" t="str">
        <f>IF(ISNUMBER(SEARCH("airDry",$AW1388)),"airDry","")</f>
        <v/>
      </c>
      <c r="BG1388" s="2" t="str">
        <f>IF(ISNUMBER(SEARCH("heatDry",$AY1388)),"heatDry","")</f>
        <v/>
      </c>
      <c r="BH1388" s="2" t="str">
        <f>IF(AND(ISNUMBER(SEARCH("aerobic",$AW1388)),ISNUMBER(SEARCH("anaer",$AW1388))),"Combined Aer and Anaer.","")</f>
        <v/>
      </c>
    </row>
    <row r="1389" spans="1:60" x14ac:dyDescent="0.25">
      <c r="A1389" s="4">
        <v>2185</v>
      </c>
      <c r="B1389" t="s">
        <v>10250</v>
      </c>
      <c r="C1389">
        <v>683</v>
      </c>
      <c r="D1389">
        <v>370.04807741411531</v>
      </c>
      <c r="E1389">
        <v>369.70793558382798</v>
      </c>
      <c r="F1389">
        <v>304.05856016730149</v>
      </c>
      <c r="G1389">
        <v>436.77841856641851</v>
      </c>
      <c r="H1389">
        <v>-119.1975675426297</v>
      </c>
      <c r="I1389">
        <v>-121.52339740724879</v>
      </c>
      <c r="J1389">
        <v>-137.25058382103839</v>
      </c>
      <c r="K1389">
        <v>-95.886572178834655</v>
      </c>
      <c r="L1389">
        <v>437.60411370124268</v>
      </c>
      <c r="M1389">
        <v>435.54238290253898</v>
      </c>
      <c r="N1389">
        <v>428.71249086977667</v>
      </c>
      <c r="O1389">
        <v>452.09384262556392</v>
      </c>
      <c r="P1389">
        <v>16.003973674685191</v>
      </c>
      <c r="Q1389">
        <v>16.162931352357639</v>
      </c>
      <c r="R1389">
        <v>13.32415377745078</v>
      </c>
      <c r="S1389">
        <v>18.251302868948489</v>
      </c>
      <c r="T1389">
        <v>42399.108767702011</v>
      </c>
      <c r="U1389">
        <v>42399.076334676472</v>
      </c>
      <c r="V1389">
        <v>42370.02940421168</v>
      </c>
      <c r="W1389">
        <v>42428.389120214102</v>
      </c>
      <c r="X1389">
        <v>2978.7837353883829</v>
      </c>
      <c r="Y1389">
        <v>2991.5572997297668</v>
      </c>
      <c r="Z1389">
        <v>2884.3370967201099</v>
      </c>
      <c r="AA1389">
        <v>3039.6177575416332</v>
      </c>
      <c r="AB1389">
        <v>477.68633899602168</v>
      </c>
      <c r="AC1389">
        <v>473.53065914817262</v>
      </c>
      <c r="AD1389">
        <v>411.73667517032459</v>
      </c>
      <c r="AE1389">
        <v>552.43262223140505</v>
      </c>
      <c r="AF1389">
        <v>62.791188898077777</v>
      </c>
      <c r="AG1389">
        <v>62.494698119570963</v>
      </c>
      <c r="AH1389">
        <v>61.516704525078019</v>
      </c>
      <c r="AI1389">
        <v>64.869801005790421</v>
      </c>
      <c r="AJ1389">
        <v>0.54353699074393769</v>
      </c>
      <c r="AK1389">
        <v>0.5435370484924823</v>
      </c>
      <c r="AL1389">
        <v>0.54352372692076145</v>
      </c>
      <c r="AM1389">
        <v>0.54355017820704077</v>
      </c>
      <c r="AN1389">
        <v>0.9437969910917654</v>
      </c>
      <c r="AO1389">
        <v>0.9437969910917654</v>
      </c>
      <c r="AP1389">
        <v>0.9437969910917654</v>
      </c>
      <c r="AQ1389">
        <v>0.9437969910917654</v>
      </c>
      <c r="AR1389">
        <v>14.567462656751781</v>
      </c>
      <c r="AS1389">
        <v>14.567462656751781</v>
      </c>
      <c r="AT1389">
        <v>14.567462656751781</v>
      </c>
      <c r="AU1389">
        <v>14.567462656751781</v>
      </c>
      <c r="AV1389" t="str">
        <f>VLOOKUP(Sheet1[[#This Row],[NPDES ID2]],Combined_Sheet__Major_Only___2[[NPDES ID2]:[ECHO BFR]],3,FALSE)</f>
        <v>IL</v>
      </c>
      <c r="AW1389" t="s">
        <v>12185</v>
      </c>
      <c r="AX1389" t="str">
        <f>VLOOKUP(Sheet1[[#This Row],[NPDES ID2]],Combined_Sheet__Major_Only___2[[NPDES ID2]:[ECHO BFR]],27,FALSE)</f>
        <v>other</v>
      </c>
      <c r="AY1389" t="str">
        <f>VLOOKUP(Sheet1[[#This Row],[NPDES ID2]],Combined_Sheet__Major_Only___2[[NPDES ID2]:[ECHO BFR]],28,FALSE)</f>
        <v>-</v>
      </c>
      <c r="AZ1389" t="str">
        <f>VLOOKUP(Sheet1[[#This Row],[NPDES ID2]],Combined_Sheet__Major_Only___2[[NPDES ID2]:[ECHO BFR]],29,FALSE)</f>
        <v>thickening, preliminaryOps</v>
      </c>
      <c r="BA1389">
        <f>VLOOKUP(Sheet1[[#This Row],[NPDES ID2]],Combined_Sheet__Major_Only___2[[NPDES ID2]:[ECHO BFR]],17,FALSE)</f>
        <v>42.211463999999999</v>
      </c>
      <c r="BB1389">
        <f>VLOOKUP(Sheet1[[#This Row],[NPDES ID2]],Combined_Sheet__Major_Only___2[[NPDES ID2]:[ECHO BFR]],18,FALSE)</f>
        <v>-88.335890000000006</v>
      </c>
      <c r="BC1389" t="str">
        <f>IF(ISNUMBER(SEARCH("aerobic",$AW1389)),"aerobic","")</f>
        <v/>
      </c>
      <c r="BD1389" t="str">
        <f>IF(ISNUMBER(SEARCH("anaer",$AW1389)),"anaer","")</f>
        <v>anaer</v>
      </c>
      <c r="BE1389" t="str">
        <f>IF(ISNUMBER(SEARCH("thickening",$AZ1389)),"thickening","")</f>
        <v>thickening</v>
      </c>
      <c r="BF1389" s="3" t="str">
        <f>IF(ISNUMBER(SEARCH("airDry",$AW1389)),"airDry","")</f>
        <v/>
      </c>
      <c r="BG1389" s="3" t="str">
        <f>IF(ISNUMBER(SEARCH("heatDry",$AY1389)),"heatDry","")</f>
        <v/>
      </c>
      <c r="BH1389" s="3" t="str">
        <f>IF(AND(ISNUMBER(SEARCH("aerobic",$AW1389)),ISNUMBER(SEARCH("anaer",$AW1389))),"Combined Aer and Anaer.","")</f>
        <v/>
      </c>
    </row>
    <row r="1390" spans="1:60" x14ac:dyDescent="0.25">
      <c r="A1390" s="4">
        <v>1026</v>
      </c>
      <c r="B1390" t="s">
        <v>4957</v>
      </c>
      <c r="C1390">
        <v>433</v>
      </c>
      <c r="D1390">
        <v>371.8579628811803</v>
      </c>
      <c r="E1390">
        <v>376.11941051074979</v>
      </c>
      <c r="F1390">
        <v>286.71772103848389</v>
      </c>
      <c r="G1390">
        <v>451.76825279180753</v>
      </c>
      <c r="H1390">
        <v>-108.8618574731608</v>
      </c>
      <c r="I1390">
        <v>-111.4235548661031</v>
      </c>
      <c r="J1390">
        <v>-127.604909485101</v>
      </c>
      <c r="K1390">
        <v>-84.950294714510946</v>
      </c>
      <c r="L1390">
        <v>301.84784101931842</v>
      </c>
      <c r="M1390">
        <v>300.73401809931659</v>
      </c>
      <c r="N1390">
        <v>297.0454238734194</v>
      </c>
      <c r="O1390">
        <v>309.67422087065847</v>
      </c>
      <c r="P1390">
        <v>10.09388159802169</v>
      </c>
      <c r="Q1390">
        <v>10.24623379209368</v>
      </c>
      <c r="R1390">
        <v>8.2166540792687446</v>
      </c>
      <c r="S1390">
        <v>11.664777515462379</v>
      </c>
      <c r="T1390">
        <v>42461.806852216469</v>
      </c>
      <c r="U1390">
        <v>42461.7743732237</v>
      </c>
      <c r="V1390">
        <v>42432.686274644511</v>
      </c>
      <c r="W1390">
        <v>42491.128703671231</v>
      </c>
      <c r="X1390">
        <v>2741.516762368266</v>
      </c>
      <c r="Y1390">
        <v>2750.5521547847561</v>
      </c>
      <c r="Z1390">
        <v>2673.5026450185892</v>
      </c>
      <c r="AA1390">
        <v>2785.4614302805471</v>
      </c>
      <c r="AB1390">
        <v>481.58581341010517</v>
      </c>
      <c r="AC1390">
        <v>477.04819589194688</v>
      </c>
      <c r="AD1390">
        <v>410.03541140936647</v>
      </c>
      <c r="AE1390">
        <v>566.01103836200559</v>
      </c>
      <c r="AF1390">
        <v>68.317761557129813</v>
      </c>
      <c r="AG1390">
        <v>68.065226644653791</v>
      </c>
      <c r="AH1390">
        <v>67.231741271980823</v>
      </c>
      <c r="AI1390">
        <v>70.088787394383985</v>
      </c>
      <c r="AJ1390">
        <v>0.61109419054772574</v>
      </c>
      <c r="AK1390">
        <v>0.61109423069091606</v>
      </c>
      <c r="AL1390">
        <v>0.61108497864821587</v>
      </c>
      <c r="AM1390">
        <v>0.61110334931614707</v>
      </c>
      <c r="AN1390">
        <v>0.94387329844301959</v>
      </c>
      <c r="AO1390">
        <v>0.94387329844301937</v>
      </c>
      <c r="AP1390">
        <v>0.94387329844301937</v>
      </c>
      <c r="AQ1390">
        <v>0.94387329844301937</v>
      </c>
      <c r="AR1390">
        <v>15.01759973547181</v>
      </c>
      <c r="AS1390">
        <v>15.01759973547181</v>
      </c>
      <c r="AT1390">
        <v>15.01759973547181</v>
      </c>
      <c r="AU1390">
        <v>15.01759973547181</v>
      </c>
      <c r="AV1390" t="str">
        <f>VLOOKUP(Sheet1[[#This Row],[NPDES ID2]],Combined_Sheet__Major_Only___2[[NPDES ID2]:[ECHO BFR]],3,FALSE)</f>
        <v>VT</v>
      </c>
      <c r="AW1390" t="s">
        <v>12185</v>
      </c>
      <c r="AX1390" t="str">
        <f>VLOOKUP(Sheet1[[#This Row],[NPDES ID2]],Combined_Sheet__Major_Only___2[[NPDES ID2]:[ECHO BFR]],27,FALSE)</f>
        <v>methaneBioCaptureRecover</v>
      </c>
      <c r="AY1390" t="str">
        <f>VLOOKUP(Sheet1[[#This Row],[NPDES ID2]],Combined_Sheet__Major_Only___2[[NPDES ID2]:[ECHO BFR]],28,FALSE)</f>
        <v>-</v>
      </c>
      <c r="AZ1390" t="str">
        <f>VLOOKUP(Sheet1[[#This Row],[NPDES ID2]],Combined_Sheet__Major_Only___2[[NPDES ID2]:[ECHO BFR]],29,FALSE)</f>
        <v>thickening</v>
      </c>
      <c r="BA1390">
        <f>VLOOKUP(Sheet1[[#This Row],[NPDES ID2]],Combined_Sheet__Major_Only___2[[NPDES ID2]:[ECHO BFR]],17,FALSE)</f>
        <v>44.481051999999998</v>
      </c>
      <c r="BB1390">
        <f>VLOOKUP(Sheet1[[#This Row],[NPDES ID2]],Combined_Sheet__Major_Only___2[[NPDES ID2]:[ECHO BFR]],18,FALSE)</f>
        <v>-73.121668999999997</v>
      </c>
      <c r="BC1390" t="str">
        <f>IF(ISNUMBER(SEARCH("aerobic",$AW1390)),"aerobic","")</f>
        <v/>
      </c>
      <c r="BD1390" t="str">
        <f>IF(ISNUMBER(SEARCH("anaer",$AW1390)),"anaer","")</f>
        <v>anaer</v>
      </c>
      <c r="BE1390" t="str">
        <f>IF(ISNUMBER(SEARCH("thickening",$AZ1390)),"thickening","")</f>
        <v>thickening</v>
      </c>
      <c r="BF1390" s="2" t="str">
        <f>IF(ISNUMBER(SEARCH("airDry",$AW1390)),"airDry","")</f>
        <v/>
      </c>
      <c r="BG1390" s="2" t="str">
        <f>IF(ISNUMBER(SEARCH("heatDry",$AY1390)),"heatDry","")</f>
        <v/>
      </c>
      <c r="BH1390" s="2" t="str">
        <f>IF(AND(ISNUMBER(SEARCH("aerobic",$AW1390)),ISNUMBER(SEARCH("anaer",$AW1390))),"Combined Aer and Anaer.","")</f>
        <v/>
      </c>
    </row>
    <row r="1391" spans="1:60" x14ac:dyDescent="0.25">
      <c r="A1391" s="4">
        <v>1809</v>
      </c>
      <c r="B1391" t="s">
        <v>8557</v>
      </c>
      <c r="C1391">
        <v>1056</v>
      </c>
      <c r="D1391">
        <v>387.02786749212078</v>
      </c>
      <c r="E1391">
        <v>386.95427994878082</v>
      </c>
      <c r="F1391">
        <v>326.78909888239838</v>
      </c>
      <c r="G1391">
        <v>458.120978414967</v>
      </c>
      <c r="H1391">
        <v>-117.2292457323599</v>
      </c>
      <c r="I1391">
        <v>-119.6309306903764</v>
      </c>
      <c r="J1391">
        <v>-135.17953296253961</v>
      </c>
      <c r="K1391">
        <v>-93.885402544958595</v>
      </c>
      <c r="L1391">
        <v>686.70606680433991</v>
      </c>
      <c r="M1391">
        <v>683.59961914688574</v>
      </c>
      <c r="N1391">
        <v>673.30258323097905</v>
      </c>
      <c r="O1391">
        <v>708.54615627420401</v>
      </c>
      <c r="P1391">
        <v>24.722426501147879</v>
      </c>
      <c r="Q1391">
        <v>25.00923749621553</v>
      </c>
      <c r="R1391">
        <v>20.541304425462179</v>
      </c>
      <c r="S1391">
        <v>28.172067776131438</v>
      </c>
      <c r="T1391">
        <v>42467.045610810041</v>
      </c>
      <c r="U1391">
        <v>42467.01312797649</v>
      </c>
      <c r="V1391">
        <v>42437.921589582278</v>
      </c>
      <c r="W1391">
        <v>42496.37092972231</v>
      </c>
      <c r="X1391">
        <v>2939.5303689048778</v>
      </c>
      <c r="Y1391">
        <v>2951.606839094241</v>
      </c>
      <c r="Z1391">
        <v>2850.0007405487981</v>
      </c>
      <c r="AA1391">
        <v>2997.1873821337322</v>
      </c>
      <c r="AB1391">
        <v>449.14950600237017</v>
      </c>
      <c r="AC1391">
        <v>445.73527459110301</v>
      </c>
      <c r="AD1391">
        <v>389.94738650814969</v>
      </c>
      <c r="AE1391">
        <v>516.16634010862219</v>
      </c>
      <c r="AF1391">
        <v>63.731010153317307</v>
      </c>
      <c r="AG1391">
        <v>63.441719905291237</v>
      </c>
      <c r="AH1391">
        <v>62.489133449832792</v>
      </c>
      <c r="AI1391">
        <v>65.757167897509476</v>
      </c>
      <c r="AJ1391">
        <v>0.55501729775343289</v>
      </c>
      <c r="AK1391">
        <v>0.55501738537897594</v>
      </c>
      <c r="AL1391">
        <v>0.55499714859310945</v>
      </c>
      <c r="AM1391">
        <v>0.55503733118818377</v>
      </c>
      <c r="AN1391">
        <v>0.94387966494942721</v>
      </c>
      <c r="AO1391">
        <v>0.94387966494942732</v>
      </c>
      <c r="AP1391">
        <v>0.94387966494942732</v>
      </c>
      <c r="AQ1391">
        <v>0.94387966494942732</v>
      </c>
      <c r="AR1391">
        <v>15.227718721465321</v>
      </c>
      <c r="AS1391">
        <v>15.227718721465321</v>
      </c>
      <c r="AT1391">
        <v>15.227718721465321</v>
      </c>
      <c r="AU1391">
        <v>15.227718721465321</v>
      </c>
      <c r="AV1391" t="str">
        <f>VLOOKUP(Sheet1[[#This Row],[NPDES ID2]],Combined_Sheet__Major_Only___2[[NPDES ID2]:[ECHO BFR]],3,FALSE)</f>
        <v>ND</v>
      </c>
      <c r="AW1391" t="s">
        <v>12185</v>
      </c>
      <c r="AX1391" t="str">
        <f>VLOOKUP(Sheet1[[#This Row],[NPDES ID2]],Combined_Sheet__Major_Only___2[[NPDES ID2]:[ECHO BFR]],27,FALSE)</f>
        <v>methaneBioCaptureRecover</v>
      </c>
      <c r="AY1391" t="str">
        <f>VLOOKUP(Sheet1[[#This Row],[NPDES ID2]],Combined_Sheet__Major_Only___2[[NPDES ID2]:[ECHO BFR]],28,FALSE)</f>
        <v>-</v>
      </c>
      <c r="AZ1391" t="str">
        <f>VLOOKUP(Sheet1[[#This Row],[NPDES ID2]],Combined_Sheet__Major_Only___2[[NPDES ID2]:[ECHO BFR]],29,FALSE)</f>
        <v>thickening, preliminaryOps</v>
      </c>
      <c r="BA1391">
        <f>VLOOKUP(Sheet1[[#This Row],[NPDES ID2]],Combined_Sheet__Major_Only___2[[NPDES ID2]:[ECHO BFR]],17,FALSE)</f>
        <v>46.765875000000001</v>
      </c>
      <c r="BB1391">
        <f>VLOOKUP(Sheet1[[#This Row],[NPDES ID2]],Combined_Sheet__Major_Only___2[[NPDES ID2]:[ECHO BFR]],18,FALSE)</f>
        <v>-100.835697</v>
      </c>
      <c r="BC1391" t="str">
        <f>IF(ISNUMBER(SEARCH("aerobic",$AW1391)),"aerobic","")</f>
        <v/>
      </c>
      <c r="BD1391" t="str">
        <f>IF(ISNUMBER(SEARCH("anaer",$AW1391)),"anaer","")</f>
        <v>anaer</v>
      </c>
      <c r="BE1391" t="str">
        <f>IF(ISNUMBER(SEARCH("thickening",$AZ1391)),"thickening","")</f>
        <v>thickening</v>
      </c>
      <c r="BF1391" s="3" t="str">
        <f>IF(ISNUMBER(SEARCH("airDry",$AW1391)),"airDry","")</f>
        <v/>
      </c>
      <c r="BG1391" s="3" t="str">
        <f>IF(ISNUMBER(SEARCH("heatDry",$AY1391)),"heatDry","")</f>
        <v/>
      </c>
      <c r="BH1391" s="3" t="str">
        <f>IF(AND(ISNUMBER(SEARCH("aerobic",$AW1391)),ISNUMBER(SEARCH("anaer",$AW1391))),"Combined Aer and Anaer.","")</f>
        <v/>
      </c>
    </row>
    <row r="1392" spans="1:60" x14ac:dyDescent="0.25">
      <c r="A1392" s="4">
        <v>747</v>
      </c>
      <c r="B1392" t="s">
        <v>3678</v>
      </c>
      <c r="C1392">
        <v>2542.73</v>
      </c>
      <c r="D1392">
        <v>653.19395994677825</v>
      </c>
      <c r="E1392">
        <v>655.08774632642167</v>
      </c>
      <c r="F1392">
        <v>555.82108973065021</v>
      </c>
      <c r="G1392">
        <v>763.85317611273365</v>
      </c>
      <c r="H1392">
        <v>-122.50515101229129</v>
      </c>
      <c r="I1392">
        <v>-125.1149611278754</v>
      </c>
      <c r="J1392">
        <v>-140.8810274068328</v>
      </c>
      <c r="K1392">
        <v>-99.803632583139972</v>
      </c>
      <c r="L1392">
        <v>1582.441588318977</v>
      </c>
      <c r="M1392">
        <v>1574.4111995285009</v>
      </c>
      <c r="N1392">
        <v>1547.727334169233</v>
      </c>
      <c r="O1392">
        <v>1638.984099373439</v>
      </c>
      <c r="P1392">
        <v>59.673208210234478</v>
      </c>
      <c r="Q1392">
        <v>60.188910633824378</v>
      </c>
      <c r="R1392">
        <v>49.875550322291083</v>
      </c>
      <c r="S1392">
        <v>67.925014960913444</v>
      </c>
      <c r="T1392">
        <v>42571.960603741529</v>
      </c>
      <c r="U1392">
        <v>42571.928043989348</v>
      </c>
      <c r="V1392">
        <v>42542.767617486912</v>
      </c>
      <c r="W1392">
        <v>42601.35536434903</v>
      </c>
      <c r="X1392">
        <v>3079.3598682211818</v>
      </c>
      <c r="Y1392">
        <v>3093.641055993096</v>
      </c>
      <c r="Z1392">
        <v>2974.0364970997898</v>
      </c>
      <c r="AA1392">
        <v>3147.2853380080419</v>
      </c>
      <c r="AB1392">
        <v>492.26344977966869</v>
      </c>
      <c r="AC1392">
        <v>487.70874936667019</v>
      </c>
      <c r="AD1392">
        <v>424.35672353394762</v>
      </c>
      <c r="AE1392">
        <v>568.3517435699182</v>
      </c>
      <c r="AF1392">
        <v>60.995676602419188</v>
      </c>
      <c r="AG1392">
        <v>60.683713212862372</v>
      </c>
      <c r="AH1392">
        <v>59.662643797408769</v>
      </c>
      <c r="AI1392">
        <v>63.173272988093771</v>
      </c>
      <c r="AJ1392">
        <v>0.52161410055869928</v>
      </c>
      <c r="AK1392">
        <v>0.5216143105468849</v>
      </c>
      <c r="AL1392">
        <v>0.52156554849671777</v>
      </c>
      <c r="AM1392">
        <v>0.5216623769091624</v>
      </c>
      <c r="AN1392">
        <v>0.94400686158962344</v>
      </c>
      <c r="AO1392">
        <v>0.94400686158962344</v>
      </c>
      <c r="AP1392">
        <v>0.94400686158962344</v>
      </c>
      <c r="AQ1392">
        <v>0.94400686158962344</v>
      </c>
      <c r="AR1392">
        <v>14.177601979281789</v>
      </c>
      <c r="AS1392">
        <v>14.177601979281789</v>
      </c>
      <c r="AT1392">
        <v>14.177601979281789</v>
      </c>
      <c r="AU1392">
        <v>14.177601979281789</v>
      </c>
      <c r="AV1392" t="str">
        <f>VLOOKUP(Sheet1[[#This Row],[NPDES ID2]],Combined_Sheet__Major_Only___2[[NPDES ID2]:[ECHO BFR]],3,FALSE)</f>
        <v>AR</v>
      </c>
      <c r="AW1392" t="s">
        <v>12185</v>
      </c>
      <c r="AX1392" t="str">
        <f>VLOOKUP(Sheet1[[#This Row],[NPDES ID2]],Combined_Sheet__Major_Only___2[[NPDES ID2]:[ECHO BFR]],27,FALSE)</f>
        <v>methaneBioCaptureRecover</v>
      </c>
      <c r="AY1392" t="str">
        <f>VLOOKUP(Sheet1[[#This Row],[NPDES ID2]],Combined_Sheet__Major_Only___2[[NPDES ID2]:[ECHO BFR]],28,FALSE)</f>
        <v>-</v>
      </c>
      <c r="AZ1392" t="str">
        <f>VLOOKUP(Sheet1[[#This Row],[NPDES ID2]],Combined_Sheet__Major_Only___2[[NPDES ID2]:[ECHO BFR]],29,FALSE)</f>
        <v>thickening, sludgeLagoon, preliminaryOps</v>
      </c>
      <c r="BA1392">
        <f>VLOOKUP(Sheet1[[#This Row],[NPDES ID2]],Combined_Sheet__Major_Only___2[[NPDES ID2]:[ECHO BFR]],17,FALSE)</f>
        <v>34.698357000000001</v>
      </c>
      <c r="BB1392">
        <f>VLOOKUP(Sheet1[[#This Row],[NPDES ID2]],Combined_Sheet__Major_Only___2[[NPDES ID2]:[ECHO BFR]],18,FALSE)</f>
        <v>-92.162881999999996</v>
      </c>
      <c r="BC1392" t="str">
        <f>IF(ISNUMBER(SEARCH("aerobic",$AW1392)),"aerobic","")</f>
        <v/>
      </c>
      <c r="BD1392" t="str">
        <f>IF(ISNUMBER(SEARCH("anaer",$AW1392)),"anaer","")</f>
        <v>anaer</v>
      </c>
      <c r="BE1392" t="str">
        <f>IF(ISNUMBER(SEARCH("thickening",$AZ1392)),"thickening","")</f>
        <v>thickening</v>
      </c>
      <c r="BF1392" s="3" t="str">
        <f>IF(ISNUMBER(SEARCH("airDry",$AW1392)),"airDry","")</f>
        <v/>
      </c>
      <c r="BG1392" s="3" t="str">
        <f>IF(ISNUMBER(SEARCH("heatDry",$AY1392)),"heatDry","")</f>
        <v/>
      </c>
      <c r="BH1392" s="3" t="str">
        <f>IF(AND(ISNUMBER(SEARCH("aerobic",$AW1392)),ISNUMBER(SEARCH("anaer",$AW1392))),"Combined Aer and Anaer.","")</f>
        <v/>
      </c>
    </row>
    <row r="1393" spans="1:60" x14ac:dyDescent="0.25">
      <c r="A1393" s="4">
        <v>2088</v>
      </c>
      <c r="B1393" t="s">
        <v>9817</v>
      </c>
      <c r="C1393">
        <v>1078.21</v>
      </c>
      <c r="D1393">
        <v>410.57764826680381</v>
      </c>
      <c r="E1393">
        <v>410.34088283526643</v>
      </c>
      <c r="F1393">
        <v>347.11235670810169</v>
      </c>
      <c r="G1393">
        <v>485.95553922070741</v>
      </c>
      <c r="H1393">
        <v>-124.03388405127851</v>
      </c>
      <c r="I1393">
        <v>-126.6208182036691</v>
      </c>
      <c r="J1393">
        <v>-142.63328677175591</v>
      </c>
      <c r="K1393">
        <v>-101.07137180907969</v>
      </c>
      <c r="L1393">
        <v>665.19760333460215</v>
      </c>
      <c r="M1393">
        <v>661.74136213104543</v>
      </c>
      <c r="N1393">
        <v>650.28527120996944</v>
      </c>
      <c r="O1393">
        <v>689.49640723455434</v>
      </c>
      <c r="P1393">
        <v>25.317198047207171</v>
      </c>
      <c r="Q1393">
        <v>25.55716126615749</v>
      </c>
      <c r="R1393">
        <v>21.183430016761861</v>
      </c>
      <c r="S1393">
        <v>28.84123524295504</v>
      </c>
      <c r="T1393">
        <v>42698.704294517629</v>
      </c>
      <c r="U1393">
        <v>42698.671641843073</v>
      </c>
      <c r="V1393">
        <v>42669.427994317179</v>
      </c>
      <c r="W1393">
        <v>42728.18294491533</v>
      </c>
      <c r="X1393">
        <v>3115.576942802923</v>
      </c>
      <c r="Y1393">
        <v>3130.377323930215</v>
      </c>
      <c r="Z1393">
        <v>3006.651898354653</v>
      </c>
      <c r="AA1393">
        <v>3185.8142335546609</v>
      </c>
      <c r="AB1393">
        <v>474.7843252911581</v>
      </c>
      <c r="AC1393">
        <v>470.69214285417502</v>
      </c>
      <c r="AD1393">
        <v>412.18210314867628</v>
      </c>
      <c r="AE1393">
        <v>544.28687437190888</v>
      </c>
      <c r="AF1393">
        <v>60.46337805685549</v>
      </c>
      <c r="AG1393">
        <v>60.148216376136617</v>
      </c>
      <c r="AH1393">
        <v>59.110000227715233</v>
      </c>
      <c r="AI1393">
        <v>62.671259950771628</v>
      </c>
      <c r="AJ1393">
        <v>0.5151174830161569</v>
      </c>
      <c r="AK1393">
        <v>0.51511757005089254</v>
      </c>
      <c r="AL1393">
        <v>0.51509746476771368</v>
      </c>
      <c r="AM1393">
        <v>0.51513738634931783</v>
      </c>
      <c r="AN1393">
        <v>0.94415975595698698</v>
      </c>
      <c r="AO1393">
        <v>0.94415975595698709</v>
      </c>
      <c r="AP1393">
        <v>0.94415975595698709</v>
      </c>
      <c r="AQ1393">
        <v>0.94415975595698709</v>
      </c>
      <c r="AR1393">
        <v>14.4701968893845</v>
      </c>
      <c r="AS1393">
        <v>14.4701968893845</v>
      </c>
      <c r="AT1393">
        <v>14.4701968893845</v>
      </c>
      <c r="AU1393">
        <v>14.4701968893845</v>
      </c>
      <c r="AV1393" t="str">
        <f>VLOOKUP(Sheet1[[#This Row],[NPDES ID2]],Combined_Sheet__Major_Only___2[[NPDES ID2]:[ECHO BFR]],3,FALSE)</f>
        <v>IL</v>
      </c>
      <c r="AW1393" t="s">
        <v>12185</v>
      </c>
      <c r="AX1393" t="str">
        <f>VLOOKUP(Sheet1[[#This Row],[NPDES ID2]],Combined_Sheet__Major_Only___2[[NPDES ID2]:[ECHO BFR]],27,FALSE)</f>
        <v>methaneBioCaptureRecover</v>
      </c>
      <c r="AY1393" t="str">
        <f>VLOOKUP(Sheet1[[#This Row],[NPDES ID2]],Combined_Sheet__Major_Only___2[[NPDES ID2]:[ECHO BFR]],28,FALSE)</f>
        <v>-</v>
      </c>
      <c r="AZ1393" t="str">
        <f>VLOOKUP(Sheet1[[#This Row],[NPDES ID2]],Combined_Sheet__Major_Only___2[[NPDES ID2]:[ECHO BFR]],29,FALSE)</f>
        <v>preliminaryOps, thickening</v>
      </c>
      <c r="BA1393">
        <f>VLOOKUP(Sheet1[[#This Row],[NPDES ID2]],Combined_Sheet__Major_Only___2[[NPDES ID2]:[ECHO BFR]],17,FALSE)</f>
        <v>41.848979999999997</v>
      </c>
      <c r="BB1393">
        <f>VLOOKUP(Sheet1[[#This Row],[NPDES ID2]],Combined_Sheet__Major_Only___2[[NPDES ID2]:[ECHO BFR]],18,FALSE)</f>
        <v>-88.146313000000006</v>
      </c>
      <c r="BC1393" t="str">
        <f>IF(ISNUMBER(SEARCH("aerobic",$AW1393)),"aerobic","")</f>
        <v/>
      </c>
      <c r="BD1393" t="str">
        <f>IF(ISNUMBER(SEARCH("anaer",$AW1393)),"anaer","")</f>
        <v>anaer</v>
      </c>
      <c r="BE1393" t="str">
        <f>IF(ISNUMBER(SEARCH("thickening",$AZ1393)),"thickening","")</f>
        <v>thickening</v>
      </c>
      <c r="BF1393" s="2" t="str">
        <f>IF(ISNUMBER(SEARCH("airDry",$AW1393)),"airDry","")</f>
        <v/>
      </c>
      <c r="BG1393" s="2" t="str">
        <f>IF(ISNUMBER(SEARCH("heatDry",$AY1393)),"heatDry","")</f>
        <v/>
      </c>
      <c r="BH1393" s="2" t="str">
        <f>IF(AND(ISNUMBER(SEARCH("aerobic",$AW1393)),ISNUMBER(SEARCH("anaer",$AW1393))),"Combined Aer and Anaer.","")</f>
        <v/>
      </c>
    </row>
    <row r="1394" spans="1:60" x14ac:dyDescent="0.25">
      <c r="A1394" s="4">
        <v>2267</v>
      </c>
      <c r="B1394" t="s">
        <v>10605</v>
      </c>
      <c r="C1394">
        <v>491</v>
      </c>
      <c r="D1394">
        <v>377.18422282839907</v>
      </c>
      <c r="E1394">
        <v>381.35210153459298</v>
      </c>
      <c r="F1394">
        <v>293.2135528212346</v>
      </c>
      <c r="G1394">
        <v>458.92521927595112</v>
      </c>
      <c r="H1394">
        <v>-115.3569498965709</v>
      </c>
      <c r="I1394">
        <v>-117.75580743517121</v>
      </c>
      <c r="J1394">
        <v>-133.46585289776101</v>
      </c>
      <c r="K1394">
        <v>-91.807723743882548</v>
      </c>
      <c r="L1394">
        <v>324.38801109335208</v>
      </c>
      <c r="M1394">
        <v>322.98326105146072</v>
      </c>
      <c r="N1394">
        <v>318.33079609179458</v>
      </c>
      <c r="O1394">
        <v>334.259162120312</v>
      </c>
      <c r="P1394">
        <v>11.484430019496971</v>
      </c>
      <c r="Q1394">
        <v>11.631151566136211</v>
      </c>
      <c r="R1394">
        <v>9.5102410342595842</v>
      </c>
      <c r="S1394">
        <v>13.10259494475361</v>
      </c>
      <c r="T1394">
        <v>42870.157967672239</v>
      </c>
      <c r="U1394">
        <v>42870.125189296108</v>
      </c>
      <c r="V1394">
        <v>42840.76896377861</v>
      </c>
      <c r="W1394">
        <v>42899.750100741832</v>
      </c>
      <c r="X1394">
        <v>2920.7509133217109</v>
      </c>
      <c r="Y1394">
        <v>2932.20367871604</v>
      </c>
      <c r="Z1394">
        <v>2835.634770200641</v>
      </c>
      <c r="AA1394">
        <v>2975.5459735737641</v>
      </c>
      <c r="AB1394">
        <v>555.39023887723511</v>
      </c>
      <c r="AC1394">
        <v>549.00441641221323</v>
      </c>
      <c r="AD1394">
        <v>466.21329333385262</v>
      </c>
      <c r="AE1394">
        <v>660.95853026924249</v>
      </c>
      <c r="AF1394">
        <v>64.746826260457354</v>
      </c>
      <c r="AG1394">
        <v>64.465926392985395</v>
      </c>
      <c r="AH1394">
        <v>63.538898175812008</v>
      </c>
      <c r="AI1394">
        <v>66.71668591901782</v>
      </c>
      <c r="AJ1394">
        <v>0.56742981522226332</v>
      </c>
      <c r="AK1394">
        <v>0.56742986123514849</v>
      </c>
      <c r="AL1394">
        <v>0.56741925276715111</v>
      </c>
      <c r="AM1394">
        <v>0.56744031679939355</v>
      </c>
      <c r="AN1394">
        <v>0.94436526132587928</v>
      </c>
      <c r="AO1394">
        <v>0.94436526132587895</v>
      </c>
      <c r="AP1394">
        <v>0.94436526132587895</v>
      </c>
      <c r="AQ1394">
        <v>0.94436526132587895</v>
      </c>
      <c r="AR1394">
        <v>13.60350079963318</v>
      </c>
      <c r="AS1394">
        <v>13.60350079963318</v>
      </c>
      <c r="AT1394">
        <v>13.60350079963318</v>
      </c>
      <c r="AU1394">
        <v>13.60350079963318</v>
      </c>
      <c r="AV1394" t="str">
        <f>VLOOKUP(Sheet1[[#This Row],[NPDES ID2]],Combined_Sheet__Major_Only___2[[NPDES ID2]:[ECHO BFR]],3,FALSE)</f>
        <v>IN</v>
      </c>
      <c r="AW1394" t="s">
        <v>12185</v>
      </c>
      <c r="AX1394" t="str">
        <f>VLOOKUP(Sheet1[[#This Row],[NPDES ID2]],Combined_Sheet__Major_Only___2[[NPDES ID2]:[ECHO BFR]],27,FALSE)</f>
        <v>methaneBioCaptureRecover</v>
      </c>
      <c r="AY1394" t="str">
        <f>VLOOKUP(Sheet1[[#This Row],[NPDES ID2]],Combined_Sheet__Major_Only___2[[NPDES ID2]:[ECHO BFR]],28,FALSE)</f>
        <v>-</v>
      </c>
      <c r="AZ1394" t="str">
        <f>VLOOKUP(Sheet1[[#This Row],[NPDES ID2]],Combined_Sheet__Major_Only___2[[NPDES ID2]:[ECHO BFR]],29,FALSE)</f>
        <v>thickening</v>
      </c>
      <c r="BA1394">
        <f>VLOOKUP(Sheet1[[#This Row],[NPDES ID2]],Combined_Sheet__Major_Only___2[[NPDES ID2]:[ECHO BFR]],17,FALSE)</f>
        <v>41.716760000000001</v>
      </c>
      <c r="BB1394">
        <f>VLOOKUP(Sheet1[[#This Row],[NPDES ID2]],Combined_Sheet__Major_Only___2[[NPDES ID2]:[ECHO BFR]],18,FALSE)</f>
        <v>-86.884730000000005</v>
      </c>
      <c r="BC1394" t="str">
        <f>IF(ISNUMBER(SEARCH("aerobic",$AW1394)),"aerobic","")</f>
        <v/>
      </c>
      <c r="BD1394" t="str">
        <f>IF(ISNUMBER(SEARCH("anaer",$AW1394)),"anaer","")</f>
        <v>anaer</v>
      </c>
      <c r="BE1394" t="str">
        <f>IF(ISNUMBER(SEARCH("thickening",$AZ1394)),"thickening","")</f>
        <v>thickening</v>
      </c>
      <c r="BF1394" s="3" t="str">
        <f>IF(ISNUMBER(SEARCH("airDry",$AW1394)),"airDry","")</f>
        <v/>
      </c>
      <c r="BG1394" s="3" t="str">
        <f>IF(ISNUMBER(SEARCH("heatDry",$AY1394)),"heatDry","")</f>
        <v/>
      </c>
      <c r="BH1394" s="3" t="str">
        <f>IF(AND(ISNUMBER(SEARCH("aerobic",$AW1394)),ISNUMBER(SEARCH("anaer",$AW1394))),"Combined Aer and Anaer.","")</f>
        <v/>
      </c>
    </row>
    <row r="1395" spans="1:60" x14ac:dyDescent="0.25">
      <c r="A1395" s="4">
        <v>1045</v>
      </c>
      <c r="B1395" t="s">
        <v>5048</v>
      </c>
      <c r="C1395">
        <v>403</v>
      </c>
      <c r="D1395">
        <v>410.03047512655479</v>
      </c>
      <c r="E1395">
        <v>415.10602648902108</v>
      </c>
      <c r="F1395">
        <v>314.79979869712668</v>
      </c>
      <c r="G1395">
        <v>503.7958607273597</v>
      </c>
      <c r="H1395">
        <v>-117.45938890738</v>
      </c>
      <c r="I1395">
        <v>-119.78315608124269</v>
      </c>
      <c r="J1395">
        <v>-135.3555262003909</v>
      </c>
      <c r="K1395">
        <v>-94.002825850357596</v>
      </c>
      <c r="L1395">
        <v>261.87080590739941</v>
      </c>
      <c r="M1395">
        <v>260.68302157473528</v>
      </c>
      <c r="N1395">
        <v>256.74983383168671</v>
      </c>
      <c r="O1395">
        <v>270.2164433154972</v>
      </c>
      <c r="P1395">
        <v>9.4354364039857597</v>
      </c>
      <c r="Q1395">
        <v>9.5441153001098193</v>
      </c>
      <c r="R1395">
        <v>7.8403794794415074</v>
      </c>
      <c r="S1395">
        <v>10.75219994292357</v>
      </c>
      <c r="T1395">
        <v>42878.281504700259</v>
      </c>
      <c r="U1395">
        <v>42878.248720368341</v>
      </c>
      <c r="V1395">
        <v>42848.887160864899</v>
      </c>
      <c r="W1395">
        <v>42907.879014619873</v>
      </c>
      <c r="X1395">
        <v>2970.220627265132</v>
      </c>
      <c r="Y1395">
        <v>2982.4558137528561</v>
      </c>
      <c r="Z1395">
        <v>2879.5702897191591</v>
      </c>
      <c r="AA1395">
        <v>3028.589502972703</v>
      </c>
      <c r="AB1395">
        <v>573.60101895658579</v>
      </c>
      <c r="AC1395">
        <v>566.55718106772679</v>
      </c>
      <c r="AD1395">
        <v>480.02095344491448</v>
      </c>
      <c r="AE1395">
        <v>683.91739455276002</v>
      </c>
      <c r="AF1395">
        <v>63.681858360996657</v>
      </c>
      <c r="AG1395">
        <v>63.392588050767984</v>
      </c>
      <c r="AH1395">
        <v>62.437419696544907</v>
      </c>
      <c r="AI1395">
        <v>65.711032155731743</v>
      </c>
      <c r="AJ1395">
        <v>0.55441680591796394</v>
      </c>
      <c r="AK1395">
        <v>0.55441684351899234</v>
      </c>
      <c r="AL1395">
        <v>0.55440817697682199</v>
      </c>
      <c r="AM1395">
        <v>0.55442538509514083</v>
      </c>
      <c r="AN1395">
        <v>0.94437496071909566</v>
      </c>
      <c r="AO1395">
        <v>0.94437496071909566</v>
      </c>
      <c r="AP1395">
        <v>0.94437496071909566</v>
      </c>
      <c r="AQ1395">
        <v>0.94437496071909566</v>
      </c>
      <c r="AR1395">
        <v>13.264728235100421</v>
      </c>
      <c r="AS1395">
        <v>13.264728235100421</v>
      </c>
      <c r="AT1395">
        <v>13.264728235100421</v>
      </c>
      <c r="AU1395">
        <v>13.264728235100421</v>
      </c>
      <c r="AV1395" t="str">
        <f>VLOOKUP(Sheet1[[#This Row],[NPDES ID2]],Combined_Sheet__Major_Only___2[[NPDES ID2]:[ECHO BFR]],3,FALSE)</f>
        <v>OR</v>
      </c>
      <c r="AW1395" t="s">
        <v>12185</v>
      </c>
      <c r="AX1395" t="str">
        <f>VLOOKUP(Sheet1[[#This Row],[NPDES ID2]],Combined_Sheet__Major_Only___2[[NPDES ID2]:[ECHO BFR]],27,FALSE)</f>
        <v>methaneBioCaptureRecover</v>
      </c>
      <c r="AY1395" t="str">
        <f>VLOOKUP(Sheet1[[#This Row],[NPDES ID2]],Combined_Sheet__Major_Only___2[[NPDES ID2]:[ECHO BFR]],28,FALSE)</f>
        <v>-</v>
      </c>
      <c r="AZ1395" t="str">
        <f>VLOOKUP(Sheet1[[#This Row],[NPDES ID2]],Combined_Sheet__Major_Only___2[[NPDES ID2]:[ECHO BFR]],29,FALSE)</f>
        <v>thickening</v>
      </c>
      <c r="BA1395">
        <f>VLOOKUP(Sheet1[[#This Row],[NPDES ID2]],Combined_Sheet__Major_Only___2[[NPDES ID2]:[ECHO BFR]],17,FALSE)</f>
        <v>45.714008</v>
      </c>
      <c r="BB1395">
        <f>VLOOKUP(Sheet1[[#This Row],[NPDES ID2]],Combined_Sheet__Major_Only___2[[NPDES ID2]:[ECHO BFR]],18,FALSE)</f>
        <v>-121.520296</v>
      </c>
      <c r="BC1395" t="str">
        <f>IF(ISNUMBER(SEARCH("aerobic",$AW1395)),"aerobic","")</f>
        <v/>
      </c>
      <c r="BD1395" t="str">
        <f>IF(ISNUMBER(SEARCH("anaer",$AW1395)),"anaer","")</f>
        <v>anaer</v>
      </c>
      <c r="BE1395" t="str">
        <f>IF(ISNUMBER(SEARCH("thickening",$AZ1395)),"thickening","")</f>
        <v>thickening</v>
      </c>
      <c r="BF1395" s="3" t="str">
        <f>IF(ISNUMBER(SEARCH("airDry",$AW1395)),"airDry","")</f>
        <v/>
      </c>
      <c r="BG1395" s="3" t="str">
        <f>IF(ISNUMBER(SEARCH("heatDry",$AY1395)),"heatDry","")</f>
        <v/>
      </c>
      <c r="BH1395" s="3" t="str">
        <f>IF(AND(ISNUMBER(SEARCH("aerobic",$AW1395)),ISNUMBER(SEARCH("anaer",$AW1395))),"Combined Aer and Anaer.","")</f>
        <v/>
      </c>
    </row>
    <row r="1396" spans="1:60" x14ac:dyDescent="0.25">
      <c r="A1396" s="4">
        <v>1143</v>
      </c>
      <c r="B1396" t="s">
        <v>5491</v>
      </c>
      <c r="C1396">
        <v>301.89999999999998</v>
      </c>
      <c r="D1396">
        <v>454.75588036430662</v>
      </c>
      <c r="E1396">
        <v>460.1727894074221</v>
      </c>
      <c r="F1396">
        <v>345.43240526022652</v>
      </c>
      <c r="G1396">
        <v>580.36352196329358</v>
      </c>
      <c r="H1396">
        <v>-112.8599729417262</v>
      </c>
      <c r="I1396">
        <v>-115.28954433999191</v>
      </c>
      <c r="J1396">
        <v>-131.2012812193455</v>
      </c>
      <c r="K1396">
        <v>-89.128874062694877</v>
      </c>
      <c r="L1396">
        <v>203.6267437688235</v>
      </c>
      <c r="M1396">
        <v>202.79585054489971</v>
      </c>
      <c r="N1396">
        <v>200.04509878352209</v>
      </c>
      <c r="O1396">
        <v>209.4639592365229</v>
      </c>
      <c r="P1396">
        <v>7.0525571936814586</v>
      </c>
      <c r="Q1396">
        <v>7.1454866877621237</v>
      </c>
      <c r="R1396">
        <v>5.8025389240416851</v>
      </c>
      <c r="S1396">
        <v>8.0851069865014367</v>
      </c>
      <c r="T1396">
        <v>43025.342058724782</v>
      </c>
      <c r="U1396">
        <v>43025.309166575149</v>
      </c>
      <c r="V1396">
        <v>42995.85104581694</v>
      </c>
      <c r="W1396">
        <v>43055.036905868452</v>
      </c>
      <c r="X1396">
        <v>2871.1970756136739</v>
      </c>
      <c r="Y1396">
        <v>2881.7576733697442</v>
      </c>
      <c r="Z1396">
        <v>2792.3875090895472</v>
      </c>
      <c r="AA1396">
        <v>2921.9243708000859</v>
      </c>
      <c r="AB1396">
        <v>437.67494992331871</v>
      </c>
      <c r="AC1396">
        <v>434.67007780133122</v>
      </c>
      <c r="AD1396">
        <v>380.3714854904963</v>
      </c>
      <c r="AE1396">
        <v>503.4318910715379</v>
      </c>
      <c r="AF1396">
        <v>66.100189688384205</v>
      </c>
      <c r="AG1396">
        <v>65.830184552012497</v>
      </c>
      <c r="AH1396">
        <v>64.938129102365906</v>
      </c>
      <c r="AI1396">
        <v>67.994818753122217</v>
      </c>
      <c r="AJ1396">
        <v>0.58397296354459316</v>
      </c>
      <c r="AK1396">
        <v>0.58397298918407325</v>
      </c>
      <c r="AL1396">
        <v>0.58396708273313325</v>
      </c>
      <c r="AM1396">
        <v>0.58397881040397726</v>
      </c>
      <c r="AN1396">
        <v>0.94454996608429909</v>
      </c>
      <c r="AO1396">
        <v>0.9445499660842992</v>
      </c>
      <c r="AP1396">
        <v>0.9445499660842992</v>
      </c>
      <c r="AQ1396">
        <v>0.9445499660842992</v>
      </c>
      <c r="AR1396">
        <v>15.817050392326729</v>
      </c>
      <c r="AS1396">
        <v>15.81705039232672</v>
      </c>
      <c r="AT1396">
        <v>15.81705039232672</v>
      </c>
      <c r="AU1396">
        <v>15.81705039232672</v>
      </c>
      <c r="AV1396" t="str">
        <f>VLOOKUP(Sheet1[[#This Row],[NPDES ID2]],Combined_Sheet__Major_Only___2[[NPDES ID2]:[ECHO BFR]],3,FALSE)</f>
        <v>NY</v>
      </c>
      <c r="AW1396" t="s">
        <v>12185</v>
      </c>
      <c r="AX1396" t="str">
        <f>VLOOKUP(Sheet1[[#This Row],[NPDES ID2]],Combined_Sheet__Major_Only___2[[NPDES ID2]:[ECHO BFR]],27,FALSE)</f>
        <v>-</v>
      </c>
      <c r="AY1396" t="str">
        <f>VLOOKUP(Sheet1[[#This Row],[NPDES ID2]],Combined_Sheet__Major_Only___2[[NPDES ID2]:[ECHO BFR]],28,FALSE)</f>
        <v>-</v>
      </c>
      <c r="AZ1396" t="str">
        <f>VLOOKUP(Sheet1[[#This Row],[NPDES ID2]],Combined_Sheet__Major_Only___2[[NPDES ID2]:[ECHO BFR]],29,FALSE)</f>
        <v>thickening</v>
      </c>
      <c r="BA1396">
        <f>VLOOKUP(Sheet1[[#This Row],[NPDES ID2]],Combined_Sheet__Major_Only___2[[NPDES ID2]:[ECHO BFR]],17,FALSE)</f>
        <v>42.074291000000002</v>
      </c>
      <c r="BB1396">
        <f>VLOOKUP(Sheet1[[#This Row],[NPDES ID2]],Combined_Sheet__Major_Only___2[[NPDES ID2]:[ECHO BFR]],18,FALSE)</f>
        <v>-78.452271999999994</v>
      </c>
      <c r="BC1396" t="str">
        <f>IF(ISNUMBER(SEARCH("aerobic",$AW1396)),"aerobic","")</f>
        <v/>
      </c>
      <c r="BD1396" t="str">
        <f>IF(ISNUMBER(SEARCH("anaer",$AW1396)),"anaer","")</f>
        <v>anaer</v>
      </c>
      <c r="BE1396" t="str">
        <f>IF(ISNUMBER(SEARCH("thickening",$AZ1396)),"thickening","")</f>
        <v>thickening</v>
      </c>
      <c r="BF1396" s="3" t="str">
        <f>IF(ISNUMBER(SEARCH("airDry",$AW1396)),"airDry","")</f>
        <v/>
      </c>
      <c r="BG1396" s="3" t="str">
        <f>IF(ISNUMBER(SEARCH("heatDry",$AY1396)),"heatDry","")</f>
        <v/>
      </c>
      <c r="BH1396" s="3" t="str">
        <f>IF(AND(ISNUMBER(SEARCH("aerobic",$AW1396)),ISNUMBER(SEARCH("anaer",$AW1396))),"Combined Aer and Anaer.","")</f>
        <v/>
      </c>
    </row>
    <row r="1397" spans="1:60" x14ac:dyDescent="0.25">
      <c r="A1397" s="4">
        <v>1386</v>
      </c>
      <c r="B1397" t="s">
        <v>6575</v>
      </c>
      <c r="C1397">
        <v>146.869</v>
      </c>
      <c r="D1397">
        <v>834.97596261665194</v>
      </c>
      <c r="E1397">
        <v>833.16701977768139</v>
      </c>
      <c r="F1397">
        <v>599.49147767798604</v>
      </c>
      <c r="G1397">
        <v>1086.842264053651</v>
      </c>
      <c r="H1397">
        <v>-125.3337024825605</v>
      </c>
      <c r="I1397">
        <v>-127.77553339442019</v>
      </c>
      <c r="J1397">
        <v>-144.11039353537981</v>
      </c>
      <c r="K1397">
        <v>-102.2262404963132</v>
      </c>
      <c r="L1397">
        <v>89.890053146363954</v>
      </c>
      <c r="M1397">
        <v>89.413137451345875</v>
      </c>
      <c r="N1397">
        <v>87.834713886500523</v>
      </c>
      <c r="O1397">
        <v>93.239912451834471</v>
      </c>
      <c r="P1397">
        <v>3.4502070298843219</v>
      </c>
      <c r="Q1397">
        <v>3.485567121596894</v>
      </c>
      <c r="R1397">
        <v>2.8897436097000759</v>
      </c>
      <c r="S1397">
        <v>3.9332899568447708</v>
      </c>
      <c r="T1397">
        <v>43075.991211925117</v>
      </c>
      <c r="U1397">
        <v>43075.958282641979</v>
      </c>
      <c r="V1397">
        <v>43046.466905203757</v>
      </c>
      <c r="W1397">
        <v>43105.719583000529</v>
      </c>
      <c r="X1397">
        <v>3168.336910038327</v>
      </c>
      <c r="Y1397">
        <v>3183.7129454796709</v>
      </c>
      <c r="Z1397">
        <v>3055.3471833817362</v>
      </c>
      <c r="AA1397">
        <v>3241.1954269885919</v>
      </c>
      <c r="AB1397">
        <v>505.71228801777659</v>
      </c>
      <c r="AC1397">
        <v>500.85937412092119</v>
      </c>
      <c r="AD1397">
        <v>436.23415643544769</v>
      </c>
      <c r="AE1397">
        <v>583.30985257862233</v>
      </c>
      <c r="AF1397">
        <v>59.980523489739276</v>
      </c>
      <c r="AG1397">
        <v>59.662153732713591</v>
      </c>
      <c r="AH1397">
        <v>58.609357636640723</v>
      </c>
      <c r="AI1397">
        <v>62.215661580689009</v>
      </c>
      <c r="AJ1397">
        <v>0.50922539764107633</v>
      </c>
      <c r="AK1397">
        <v>0.50922540979462716</v>
      </c>
      <c r="AL1397">
        <v>0.50922261126961865</v>
      </c>
      <c r="AM1397">
        <v>0.50922816791117775</v>
      </c>
      <c r="AN1397">
        <v>0.94460998504985416</v>
      </c>
      <c r="AO1397">
        <v>0.94460998504985405</v>
      </c>
      <c r="AP1397">
        <v>0.94460998504985405</v>
      </c>
      <c r="AQ1397">
        <v>0.94460998504985405</v>
      </c>
      <c r="AR1397">
        <v>13.95441770547388</v>
      </c>
      <c r="AS1397">
        <v>13.95441770547388</v>
      </c>
      <c r="AT1397">
        <v>13.95441770547388</v>
      </c>
      <c r="AU1397">
        <v>13.95441770547388</v>
      </c>
      <c r="AV1397" t="str">
        <f>VLOOKUP(Sheet1[[#This Row],[NPDES ID2]],Combined_Sheet__Major_Only___2[[NPDES ID2]:[ECHO BFR]],3,FALSE)</f>
        <v>PA</v>
      </c>
      <c r="AW1397" t="s">
        <v>12185</v>
      </c>
      <c r="AX1397" t="str">
        <f>VLOOKUP(Sheet1[[#This Row],[NPDES ID2]],Combined_Sheet__Major_Only___2[[NPDES ID2]:[ECHO BFR]],27,FALSE)</f>
        <v>methaneBioCaptureRecover</v>
      </c>
      <c r="AY1397" t="str">
        <f>VLOOKUP(Sheet1[[#This Row],[NPDES ID2]],Combined_Sheet__Major_Only___2[[NPDES ID2]:[ECHO BFR]],28,FALSE)</f>
        <v>-</v>
      </c>
      <c r="AZ1397" t="str">
        <f>VLOOKUP(Sheet1[[#This Row],[NPDES ID2]],Combined_Sheet__Major_Only___2[[NPDES ID2]:[ECHO BFR]],29,FALSE)</f>
        <v>thickening</v>
      </c>
      <c r="BA1397">
        <f>VLOOKUP(Sheet1[[#This Row],[NPDES ID2]],Combined_Sheet__Major_Only___2[[NPDES ID2]:[ECHO BFR]],17,FALSE)</f>
        <v>40.781111000000003</v>
      </c>
      <c r="BB1397">
        <f>VLOOKUP(Sheet1[[#This Row],[NPDES ID2]],Combined_Sheet__Major_Only___2[[NPDES ID2]:[ECHO BFR]],18,FALSE)</f>
        <v>-76.863332999999997</v>
      </c>
      <c r="BC1397" t="str">
        <f>IF(ISNUMBER(SEARCH("aerobic",$AW1397)),"aerobic","")</f>
        <v/>
      </c>
      <c r="BD1397" t="str">
        <f>IF(ISNUMBER(SEARCH("anaer",$AW1397)),"anaer","")</f>
        <v>anaer</v>
      </c>
      <c r="BE1397" t="str">
        <f>IF(ISNUMBER(SEARCH("thickening",$AZ1397)),"thickening","")</f>
        <v>thickening</v>
      </c>
      <c r="BF1397" s="2" t="str">
        <f>IF(ISNUMBER(SEARCH("airDry",$AW1397)),"airDry","")</f>
        <v/>
      </c>
      <c r="BG1397" s="2" t="str">
        <f>IF(ISNUMBER(SEARCH("heatDry",$AY1397)),"heatDry","")</f>
        <v/>
      </c>
      <c r="BH1397" s="2" t="str">
        <f>IF(AND(ISNUMBER(SEARCH("aerobic",$AW1397)),ISNUMBER(SEARCH("anaer",$AW1397))),"Combined Aer and Anaer.","")</f>
        <v/>
      </c>
    </row>
    <row r="1398" spans="1:60" x14ac:dyDescent="0.25">
      <c r="A1398" s="4">
        <v>207</v>
      </c>
      <c r="B1398" t="s">
        <v>1094</v>
      </c>
      <c r="C1398">
        <v>3007.9</v>
      </c>
      <c r="D1398">
        <v>691.05489982015536</v>
      </c>
      <c r="E1398">
        <v>690.81065558276248</v>
      </c>
      <c r="F1398">
        <v>577.08998593879312</v>
      </c>
      <c r="G1398">
        <v>809.03601516266031</v>
      </c>
      <c r="H1398">
        <v>-113.30830739495561</v>
      </c>
      <c r="I1398">
        <v>-115.8700139830064</v>
      </c>
      <c r="J1398">
        <v>-131.72390308025891</v>
      </c>
      <c r="K1398">
        <v>-90.165412563063768</v>
      </c>
      <c r="L1398">
        <v>2011.214999668983</v>
      </c>
      <c r="M1398">
        <v>2002.8223667656639</v>
      </c>
      <c r="N1398">
        <v>1974.899850328412</v>
      </c>
      <c r="O1398">
        <v>2070.353195590325</v>
      </c>
      <c r="P1398">
        <v>70.295862488202516</v>
      </c>
      <c r="Q1398">
        <v>71.194044665636071</v>
      </c>
      <c r="R1398">
        <v>57.996060393812307</v>
      </c>
      <c r="S1398">
        <v>80.431914416543208</v>
      </c>
      <c r="T1398">
        <v>43098.444799462057</v>
      </c>
      <c r="U1398">
        <v>43098.411853717022</v>
      </c>
      <c r="V1398">
        <v>43068.905733055501</v>
      </c>
      <c r="W1398">
        <v>43128.188032237762</v>
      </c>
      <c r="X1398">
        <v>2901.2281815565029</v>
      </c>
      <c r="Y1398">
        <v>2912.1716569516552</v>
      </c>
      <c r="Z1398">
        <v>2819.5352022296529</v>
      </c>
      <c r="AA1398">
        <v>2953.8546644167941</v>
      </c>
      <c r="AB1398">
        <v>482.06201186162491</v>
      </c>
      <c r="AC1398">
        <v>477.99980742758669</v>
      </c>
      <c r="AD1398">
        <v>413.68786195058073</v>
      </c>
      <c r="AE1398">
        <v>561.47936719276208</v>
      </c>
      <c r="AF1398">
        <v>65.534979877081426</v>
      </c>
      <c r="AG1398">
        <v>65.258524537834731</v>
      </c>
      <c r="AH1398">
        <v>64.357863421354097</v>
      </c>
      <c r="AI1398">
        <v>67.45972696565839</v>
      </c>
      <c r="AJ1398">
        <v>0.57706314490233102</v>
      </c>
      <c r="AK1398">
        <v>0.5770634097809606</v>
      </c>
      <c r="AL1398">
        <v>0.57700182296067459</v>
      </c>
      <c r="AM1398">
        <v>0.5771241195388217</v>
      </c>
      <c r="AN1398">
        <v>0.94463655087930798</v>
      </c>
      <c r="AO1398">
        <v>0.94463655087930809</v>
      </c>
      <c r="AP1398">
        <v>0.94463655087930809</v>
      </c>
      <c r="AQ1398">
        <v>0.94463655087930809</v>
      </c>
      <c r="AR1398">
        <v>14.88437205017212</v>
      </c>
      <c r="AS1398">
        <v>14.88437205017213</v>
      </c>
      <c r="AT1398">
        <v>14.88437205017213</v>
      </c>
      <c r="AU1398">
        <v>14.88437205017213</v>
      </c>
      <c r="AV1398" t="str">
        <f>VLOOKUP(Sheet1[[#This Row],[NPDES ID2]],Combined_Sheet__Major_Only___2[[NPDES ID2]:[ECHO BFR]],3,FALSE)</f>
        <v>GA</v>
      </c>
      <c r="AW1398" t="s">
        <v>12185</v>
      </c>
      <c r="AX1398" t="str">
        <f>VLOOKUP(Sheet1[[#This Row],[NPDES ID2]],Combined_Sheet__Major_Only___2[[NPDES ID2]:[ECHO BFR]],27,FALSE)</f>
        <v>-</v>
      </c>
      <c r="AY1398" t="str">
        <f>VLOOKUP(Sheet1[[#This Row],[NPDES ID2]],Combined_Sheet__Major_Only___2[[NPDES ID2]:[ECHO BFR]],28,FALSE)</f>
        <v>-</v>
      </c>
      <c r="AZ1398" t="str">
        <f>VLOOKUP(Sheet1[[#This Row],[NPDES ID2]],Combined_Sheet__Major_Only___2[[NPDES ID2]:[ECHO BFR]],29,FALSE)</f>
        <v>thickening, preliminaryOps</v>
      </c>
      <c r="BA1398">
        <f>VLOOKUP(Sheet1[[#This Row],[NPDES ID2]],Combined_Sheet__Major_Only___2[[NPDES ID2]:[ECHO BFR]],17,FALSE)</f>
        <v>33.747210000000003</v>
      </c>
      <c r="BB1398">
        <f>VLOOKUP(Sheet1[[#This Row],[NPDES ID2]],Combined_Sheet__Major_Only___2[[NPDES ID2]:[ECHO BFR]],18,FALSE)</f>
        <v>-84.554743999999999</v>
      </c>
      <c r="BC1398" t="str">
        <f>IF(ISNUMBER(SEARCH("aerobic",$AW1398)),"aerobic","")</f>
        <v/>
      </c>
      <c r="BD1398" t="str">
        <f>IF(ISNUMBER(SEARCH("anaer",$AW1398)),"anaer","")</f>
        <v>anaer</v>
      </c>
      <c r="BE1398" t="str">
        <f>IF(ISNUMBER(SEARCH("thickening",$AZ1398)),"thickening","")</f>
        <v>thickening</v>
      </c>
      <c r="BF1398" s="3" t="str">
        <f>IF(ISNUMBER(SEARCH("airDry",$AW1398)),"airDry","")</f>
        <v/>
      </c>
      <c r="BG1398" s="3" t="str">
        <f>IF(ISNUMBER(SEARCH("heatDry",$AY1398)),"heatDry","")</f>
        <v/>
      </c>
      <c r="BH1398" s="3" t="str">
        <f>IF(AND(ISNUMBER(SEARCH("aerobic",$AW1398)),ISNUMBER(SEARCH("anaer",$AW1398))),"Combined Aer and Anaer.","")</f>
        <v/>
      </c>
    </row>
    <row r="1399" spans="1:60" x14ac:dyDescent="0.25">
      <c r="A1399" s="4">
        <v>543</v>
      </c>
      <c r="B1399" t="s">
        <v>2672</v>
      </c>
      <c r="C1399">
        <v>262</v>
      </c>
      <c r="D1399">
        <v>531.28443516665027</v>
      </c>
      <c r="E1399">
        <v>535.32934728957139</v>
      </c>
      <c r="F1399">
        <v>397.83437084759572</v>
      </c>
      <c r="G1399">
        <v>683.298967318319</v>
      </c>
      <c r="H1399">
        <v>-121.7527001505582</v>
      </c>
      <c r="I1399">
        <v>-124.15326581371291</v>
      </c>
      <c r="J1399">
        <v>-140.11839691075539</v>
      </c>
      <c r="K1399">
        <v>-98.48890813370852</v>
      </c>
      <c r="L1399">
        <v>164.70758246744501</v>
      </c>
      <c r="M1399">
        <v>163.8913695111701</v>
      </c>
      <c r="N1399">
        <v>161.1893678003577</v>
      </c>
      <c r="O1399">
        <v>170.44147295170879</v>
      </c>
      <c r="P1399">
        <v>6.1458411934852082</v>
      </c>
      <c r="Q1399">
        <v>6.1947156339868688</v>
      </c>
      <c r="R1399">
        <v>5.1296673632827652</v>
      </c>
      <c r="S1399">
        <v>7.0096390119861347</v>
      </c>
      <c r="T1399">
        <v>43196.959819383781</v>
      </c>
      <c r="U1399">
        <v>43196.926801412272</v>
      </c>
      <c r="V1399">
        <v>43167.355994921163</v>
      </c>
      <c r="W1399">
        <v>43226.768257806449</v>
      </c>
      <c r="X1399">
        <v>3093.125345013606</v>
      </c>
      <c r="Y1399">
        <v>3107.1103217630221</v>
      </c>
      <c r="Z1399">
        <v>2990.0342255188939</v>
      </c>
      <c r="AA1399">
        <v>3159.5487619301848</v>
      </c>
      <c r="AB1399">
        <v>576.26403471374852</v>
      </c>
      <c r="AC1399">
        <v>569.22207847719005</v>
      </c>
      <c r="AD1399">
        <v>484.86208123025119</v>
      </c>
      <c r="AE1399">
        <v>681.70289994557777</v>
      </c>
      <c r="AF1399">
        <v>61.608890529583711</v>
      </c>
      <c r="AG1399">
        <v>61.303315902850727</v>
      </c>
      <c r="AH1399">
        <v>60.293462190136999</v>
      </c>
      <c r="AI1399">
        <v>63.753447360509952</v>
      </c>
      <c r="AJ1399">
        <v>0.52909982547273471</v>
      </c>
      <c r="AK1399">
        <v>0.52909984910024932</v>
      </c>
      <c r="AL1399">
        <v>0.52909440604673041</v>
      </c>
      <c r="AM1399">
        <v>0.52910521361147578</v>
      </c>
      <c r="AN1399">
        <v>0.94475280780059723</v>
      </c>
      <c r="AO1399">
        <v>0.94475280780059712</v>
      </c>
      <c r="AP1399">
        <v>0.94475280780059712</v>
      </c>
      <c r="AQ1399">
        <v>0.94475280780059712</v>
      </c>
      <c r="AR1399">
        <v>13.09374366039766</v>
      </c>
      <c r="AS1399">
        <v>13.09374366039766</v>
      </c>
      <c r="AT1399">
        <v>13.09374366039766</v>
      </c>
      <c r="AU1399">
        <v>13.09374366039766</v>
      </c>
      <c r="AV1399" t="str">
        <f>VLOOKUP(Sheet1[[#This Row],[NPDES ID2]],Combined_Sheet__Major_Only___2[[NPDES ID2]:[ECHO BFR]],3,FALSE)</f>
        <v>IL</v>
      </c>
      <c r="AW1399" t="s">
        <v>12185</v>
      </c>
      <c r="AX1399" t="str">
        <f>VLOOKUP(Sheet1[[#This Row],[NPDES ID2]],Combined_Sheet__Major_Only___2[[NPDES ID2]:[ECHO BFR]],27,FALSE)</f>
        <v>other</v>
      </c>
      <c r="AY1399" t="str">
        <f>VLOOKUP(Sheet1[[#This Row],[NPDES ID2]],Combined_Sheet__Major_Only___2[[NPDES ID2]:[ECHO BFR]],28,FALSE)</f>
        <v>-</v>
      </c>
      <c r="AZ1399" t="str">
        <f>VLOOKUP(Sheet1[[#This Row],[NPDES ID2]],Combined_Sheet__Major_Only___2[[NPDES ID2]:[ECHO BFR]],29,FALSE)</f>
        <v>thickening, preliminaryOps</v>
      </c>
      <c r="BA1399">
        <f>VLOOKUP(Sheet1[[#This Row],[NPDES ID2]],Combined_Sheet__Major_Only___2[[NPDES ID2]:[ECHO BFR]],17,FALSE)</f>
        <v>39.475228000000001</v>
      </c>
      <c r="BB1399">
        <f>VLOOKUP(Sheet1[[#This Row],[NPDES ID2]],Combined_Sheet__Major_Only___2[[NPDES ID2]:[ECHO BFR]],18,FALSE)</f>
        <v>-88.359424000000004</v>
      </c>
      <c r="BC1399" t="str">
        <f>IF(ISNUMBER(SEARCH("aerobic",$AW1399)),"aerobic","")</f>
        <v/>
      </c>
      <c r="BD1399" t="str">
        <f>IF(ISNUMBER(SEARCH("anaer",$AW1399)),"anaer","")</f>
        <v>anaer</v>
      </c>
      <c r="BE1399" t="str">
        <f>IF(ISNUMBER(SEARCH("thickening",$AZ1399)),"thickening","")</f>
        <v>thickening</v>
      </c>
      <c r="BF1399" s="3" t="str">
        <f>IF(ISNUMBER(SEARCH("airDry",$AW1399)),"airDry","")</f>
        <v/>
      </c>
      <c r="BG1399" s="3" t="str">
        <f>IF(ISNUMBER(SEARCH("heatDry",$AY1399)),"heatDry","")</f>
        <v/>
      </c>
      <c r="BH1399" s="3" t="str">
        <f>IF(AND(ISNUMBER(SEARCH("aerobic",$AW1399)),ISNUMBER(SEARCH("anaer",$AW1399))),"Combined Aer and Anaer.","")</f>
        <v/>
      </c>
    </row>
    <row r="1400" spans="1:60" x14ac:dyDescent="0.25">
      <c r="A1400" s="4">
        <v>612</v>
      </c>
      <c r="B1400" t="s">
        <v>3023</v>
      </c>
      <c r="C1400">
        <v>950</v>
      </c>
      <c r="D1400">
        <v>382.40122057607738</v>
      </c>
      <c r="E1400">
        <v>382.77369914138671</v>
      </c>
      <c r="F1400">
        <v>320.34136816445641</v>
      </c>
      <c r="G1400">
        <v>455.65511976951888</v>
      </c>
      <c r="H1400">
        <v>-119.1988119999756</v>
      </c>
      <c r="I1400">
        <v>-121.5456168765334</v>
      </c>
      <c r="J1400">
        <v>-137.24383859364681</v>
      </c>
      <c r="K1400">
        <v>-95.941609366254482</v>
      </c>
      <c r="L1400">
        <v>608.39094348969013</v>
      </c>
      <c r="M1400">
        <v>605.52171883932658</v>
      </c>
      <c r="N1400">
        <v>596.01287591523305</v>
      </c>
      <c r="O1400">
        <v>628.56081671977608</v>
      </c>
      <c r="P1400">
        <v>22.260644964613849</v>
      </c>
      <c r="Q1400">
        <v>22.480576730496939</v>
      </c>
      <c r="R1400">
        <v>18.534442125164809</v>
      </c>
      <c r="S1400">
        <v>25.387420854897641</v>
      </c>
      <c r="T1400">
        <v>43222.087073530747</v>
      </c>
      <c r="U1400">
        <v>43222.054037137161</v>
      </c>
      <c r="V1400">
        <v>43192.466731869703</v>
      </c>
      <c r="W1400">
        <v>43251.912143314446</v>
      </c>
      <c r="X1400">
        <v>3038.0145845338302</v>
      </c>
      <c r="Y1400">
        <v>3051.0580728945179</v>
      </c>
      <c r="Z1400">
        <v>2941.5686324706221</v>
      </c>
      <c r="AA1400">
        <v>3100.1403710225491</v>
      </c>
      <c r="AB1400">
        <v>459.25592458960062</v>
      </c>
      <c r="AC1400">
        <v>455.70269919421361</v>
      </c>
      <c r="AD1400">
        <v>399.19672767323112</v>
      </c>
      <c r="AE1400">
        <v>526.68430020674907</v>
      </c>
      <c r="AF1400">
        <v>62.762675132566848</v>
      </c>
      <c r="AG1400">
        <v>62.465789210665562</v>
      </c>
      <c r="AH1400">
        <v>61.487583216099459</v>
      </c>
      <c r="AI1400">
        <v>64.842757070230192</v>
      </c>
      <c r="AJ1400">
        <v>0.54318873658283295</v>
      </c>
      <c r="AK1400">
        <v>0.54318881500087746</v>
      </c>
      <c r="AL1400">
        <v>0.54317071007525941</v>
      </c>
      <c r="AM1400">
        <v>0.54320665949207592</v>
      </c>
      <c r="AN1400">
        <v>0.94478238219963728</v>
      </c>
      <c r="AO1400">
        <v>0.94478238219963739</v>
      </c>
      <c r="AP1400">
        <v>0.94478238219963739</v>
      </c>
      <c r="AQ1400">
        <v>0.94478238219963739</v>
      </c>
      <c r="AR1400">
        <v>15.095559156803739</v>
      </c>
      <c r="AS1400">
        <v>15.095559156803739</v>
      </c>
      <c r="AT1400">
        <v>15.095559156803739</v>
      </c>
      <c r="AU1400">
        <v>15.095559156803739</v>
      </c>
      <c r="AV1400" t="str">
        <f>VLOOKUP(Sheet1[[#This Row],[NPDES ID2]],Combined_Sheet__Major_Only___2[[NPDES ID2]:[ECHO BFR]],3,FALSE)</f>
        <v>UT</v>
      </c>
      <c r="AW1400" t="s">
        <v>12185</v>
      </c>
      <c r="AX1400" t="str">
        <f>VLOOKUP(Sheet1[[#This Row],[NPDES ID2]],Combined_Sheet__Major_Only___2[[NPDES ID2]:[ECHO BFR]],27,FALSE)</f>
        <v>other</v>
      </c>
      <c r="AY1400" t="str">
        <f>VLOOKUP(Sheet1[[#This Row],[NPDES ID2]],Combined_Sheet__Major_Only___2[[NPDES ID2]:[ECHO BFR]],28,FALSE)</f>
        <v>-</v>
      </c>
      <c r="AZ1400" t="str">
        <f>VLOOKUP(Sheet1[[#This Row],[NPDES ID2]],Combined_Sheet__Major_Only___2[[NPDES ID2]:[ECHO BFR]],29,FALSE)</f>
        <v>thickening</v>
      </c>
      <c r="BA1400">
        <f>VLOOKUP(Sheet1[[#This Row],[NPDES ID2]],Combined_Sheet__Major_Only___2[[NPDES ID2]:[ECHO BFR]],17,FALSE)</f>
        <v>37.810772999999998</v>
      </c>
      <c r="BB1400">
        <f>VLOOKUP(Sheet1[[#This Row],[NPDES ID2]],Combined_Sheet__Major_Only___2[[NPDES ID2]:[ECHO BFR]],18,FALSE)</f>
        <v>-113.089265</v>
      </c>
      <c r="BC1400" t="str">
        <f>IF(ISNUMBER(SEARCH("aerobic",$AW1400)),"aerobic","")</f>
        <v/>
      </c>
      <c r="BD1400" t="str">
        <f>IF(ISNUMBER(SEARCH("anaer",$AW1400)),"anaer","")</f>
        <v>anaer</v>
      </c>
      <c r="BE1400" t="str">
        <f>IF(ISNUMBER(SEARCH("thickening",$AZ1400)),"thickening","")</f>
        <v>thickening</v>
      </c>
      <c r="BF1400" s="2" t="str">
        <f>IF(ISNUMBER(SEARCH("airDry",$AW1400)),"airDry","")</f>
        <v/>
      </c>
      <c r="BG1400" s="2" t="str">
        <f>IF(ISNUMBER(SEARCH("heatDry",$AY1400)),"heatDry","")</f>
        <v/>
      </c>
      <c r="BH1400" s="2" t="str">
        <f>IF(AND(ISNUMBER(SEARCH("aerobic",$AW1400)),ISNUMBER(SEARCH("anaer",$AW1400))),"Combined Aer and Anaer.","")</f>
        <v/>
      </c>
    </row>
    <row r="1401" spans="1:60" x14ac:dyDescent="0.25">
      <c r="A1401" s="4">
        <v>796</v>
      </c>
      <c r="B1401" t="s">
        <v>3900</v>
      </c>
      <c r="C1401">
        <v>1420</v>
      </c>
      <c r="D1401">
        <v>432.05727908262122</v>
      </c>
      <c r="E1401">
        <v>432.44436818175069</v>
      </c>
      <c r="F1401">
        <v>368.82879120527281</v>
      </c>
      <c r="G1401">
        <v>504.99044160222257</v>
      </c>
      <c r="H1401">
        <v>-116.36517107626359</v>
      </c>
      <c r="I1401">
        <v>-118.8376134036329</v>
      </c>
      <c r="J1401">
        <v>-134.4174108237132</v>
      </c>
      <c r="K1401">
        <v>-93.053001779225596</v>
      </c>
      <c r="L1401">
        <v>929.13684829257352</v>
      </c>
      <c r="M1401">
        <v>925.00657718752427</v>
      </c>
      <c r="N1401">
        <v>911.30675768919366</v>
      </c>
      <c r="O1401">
        <v>958.186726214499</v>
      </c>
      <c r="P1401">
        <v>33.231547249480599</v>
      </c>
      <c r="Q1401">
        <v>33.640382572012683</v>
      </c>
      <c r="R1401">
        <v>27.588037064485469</v>
      </c>
      <c r="S1401">
        <v>37.856396787737793</v>
      </c>
      <c r="T1401">
        <v>43234.08578901794</v>
      </c>
      <c r="U1401">
        <v>43234.052743827473</v>
      </c>
      <c r="V1401">
        <v>43204.457560097762</v>
      </c>
      <c r="W1401">
        <v>43263.918800575448</v>
      </c>
      <c r="X1401">
        <v>2974.1561811804399</v>
      </c>
      <c r="Y1401">
        <v>2986.1526851153171</v>
      </c>
      <c r="Z1401">
        <v>2885.1036145099179</v>
      </c>
      <c r="AA1401">
        <v>3031.506201207445</v>
      </c>
      <c r="AB1401">
        <v>460.42697005516533</v>
      </c>
      <c r="AC1401">
        <v>456.88951456734651</v>
      </c>
      <c r="AD1401">
        <v>399.05239896088062</v>
      </c>
      <c r="AE1401">
        <v>530.23358042406142</v>
      </c>
      <c r="AF1401">
        <v>64.12709043664654</v>
      </c>
      <c r="AG1401">
        <v>63.840673776657411</v>
      </c>
      <c r="AH1401">
        <v>62.8993080719505</v>
      </c>
      <c r="AI1401">
        <v>66.131025902524172</v>
      </c>
      <c r="AJ1401">
        <v>0.55985662572528883</v>
      </c>
      <c r="AK1401">
        <v>0.55985674561508469</v>
      </c>
      <c r="AL1401">
        <v>0.55982902288929837</v>
      </c>
      <c r="AM1401">
        <v>0.55988407043524036</v>
      </c>
      <c r="AN1401">
        <v>0.94479649333983007</v>
      </c>
      <c r="AO1401">
        <v>0.94479649333983007</v>
      </c>
      <c r="AP1401">
        <v>0.94479649333983007</v>
      </c>
      <c r="AQ1401">
        <v>0.94479649333983007</v>
      </c>
      <c r="AR1401">
        <v>15.19977552376972</v>
      </c>
      <c r="AS1401">
        <v>15.199775523769731</v>
      </c>
      <c r="AT1401">
        <v>15.199775523769731</v>
      </c>
      <c r="AU1401">
        <v>15.199775523769731</v>
      </c>
      <c r="AV1401" t="str">
        <f>VLOOKUP(Sheet1[[#This Row],[NPDES ID2]],Combined_Sheet__Major_Only___2[[NPDES ID2]:[ECHO BFR]],3,FALSE)</f>
        <v>CO</v>
      </c>
      <c r="AW1401" t="s">
        <v>12185</v>
      </c>
      <c r="AX1401" t="str">
        <f>VLOOKUP(Sheet1[[#This Row],[NPDES ID2]],Combined_Sheet__Major_Only___2[[NPDES ID2]:[ECHO BFR]],27,FALSE)</f>
        <v>methaneBioCaptureRecover</v>
      </c>
      <c r="AY1401" t="str">
        <f>VLOOKUP(Sheet1[[#This Row],[NPDES ID2]],Combined_Sheet__Major_Only___2[[NPDES ID2]:[ECHO BFR]],28,FALSE)</f>
        <v>-</v>
      </c>
      <c r="AZ1401" t="str">
        <f>VLOOKUP(Sheet1[[#This Row],[NPDES ID2]],Combined_Sheet__Major_Only___2[[NPDES ID2]:[ECHO BFR]],29,FALSE)</f>
        <v>preliminaryOps, thickening</v>
      </c>
      <c r="BA1401">
        <f>VLOOKUP(Sheet1[[#This Row],[NPDES ID2]],Combined_Sheet__Major_Only___2[[NPDES ID2]:[ECHO BFR]],17,FALSE)</f>
        <v>40.423628000000001</v>
      </c>
      <c r="BB1401">
        <f>VLOOKUP(Sheet1[[#This Row],[NPDES ID2]],Combined_Sheet__Major_Only___2[[NPDES ID2]:[ECHO BFR]],18,FALSE)</f>
        <v>-104.676788</v>
      </c>
      <c r="BC1401" t="str">
        <f>IF(ISNUMBER(SEARCH("aerobic",$AW1401)),"aerobic","")</f>
        <v/>
      </c>
      <c r="BD1401" t="str">
        <f>IF(ISNUMBER(SEARCH("anaer",$AW1401)),"anaer","")</f>
        <v>anaer</v>
      </c>
      <c r="BE1401" t="str">
        <f>IF(ISNUMBER(SEARCH("thickening",$AZ1401)),"thickening","")</f>
        <v>thickening</v>
      </c>
      <c r="BF1401" s="2" t="str">
        <f>IF(ISNUMBER(SEARCH("airDry",$AW1401)),"airDry","")</f>
        <v/>
      </c>
      <c r="BG1401" s="2" t="str">
        <f>IF(ISNUMBER(SEARCH("heatDry",$AY1401)),"heatDry","")</f>
        <v/>
      </c>
      <c r="BH1401" s="2" t="str">
        <f>IF(AND(ISNUMBER(SEARCH("aerobic",$AW1401)),ISNUMBER(SEARCH("anaer",$AW1401))),"Combined Aer and Anaer.","")</f>
        <v/>
      </c>
    </row>
    <row r="1402" spans="1:60" x14ac:dyDescent="0.25">
      <c r="A1402" s="4">
        <v>1138</v>
      </c>
      <c r="B1402" t="s">
        <v>5467</v>
      </c>
      <c r="C1402">
        <v>304.05</v>
      </c>
      <c r="D1402">
        <v>509.57896265773422</v>
      </c>
      <c r="E1402">
        <v>513.57492109247733</v>
      </c>
      <c r="F1402">
        <v>387.19589326198832</v>
      </c>
      <c r="G1402">
        <v>651.65378064022298</v>
      </c>
      <c r="H1402">
        <v>-128.04904986242991</v>
      </c>
      <c r="I1402">
        <v>-130.4453682729862</v>
      </c>
      <c r="J1402">
        <v>-146.94814033540959</v>
      </c>
      <c r="K1402">
        <v>-105.1264596428969</v>
      </c>
      <c r="L1402">
        <v>182.3333915708516</v>
      </c>
      <c r="M1402">
        <v>181.31652047147571</v>
      </c>
      <c r="N1402">
        <v>177.9500873968428</v>
      </c>
      <c r="O1402">
        <v>189.4771241730198</v>
      </c>
      <c r="P1402">
        <v>7.150224715706198</v>
      </c>
      <c r="Q1402">
        <v>7.2097001575402171</v>
      </c>
      <c r="R1402">
        <v>6.00432901475068</v>
      </c>
      <c r="S1402">
        <v>8.1679502873244161</v>
      </c>
      <c r="T1402">
        <v>43506.584404465662</v>
      </c>
      <c r="U1402">
        <v>43506.551159492323</v>
      </c>
      <c r="V1402">
        <v>43476.777050772122</v>
      </c>
      <c r="W1402">
        <v>43536.597778860523</v>
      </c>
      <c r="X1402">
        <v>3266.0937967522659</v>
      </c>
      <c r="Y1402">
        <v>3282.7231082307972</v>
      </c>
      <c r="Z1402">
        <v>3143.692875412949</v>
      </c>
      <c r="AA1402">
        <v>3345.0838745542642</v>
      </c>
      <c r="AB1402">
        <v>595.12510626523874</v>
      </c>
      <c r="AC1402">
        <v>587.63354336304656</v>
      </c>
      <c r="AD1402">
        <v>503.18436321452651</v>
      </c>
      <c r="AE1402">
        <v>700.11845638446175</v>
      </c>
      <c r="AF1402">
        <v>58.76966946244994</v>
      </c>
      <c r="AG1402">
        <v>58.441604999055663</v>
      </c>
      <c r="AH1402">
        <v>57.357478606648293</v>
      </c>
      <c r="AI1402">
        <v>61.072001608064291</v>
      </c>
      <c r="AJ1402">
        <v>0.494454447227615</v>
      </c>
      <c r="AK1402">
        <v>0.49445447352984628</v>
      </c>
      <c r="AL1402">
        <v>0.49444841316480631</v>
      </c>
      <c r="AM1402">
        <v>0.49446044646825282</v>
      </c>
      <c r="AN1402">
        <v>0.94511503582921497</v>
      </c>
      <c r="AO1402">
        <v>0.94511503582921474</v>
      </c>
      <c r="AP1402">
        <v>0.94511503582921474</v>
      </c>
      <c r="AQ1402">
        <v>0.94511503582921474</v>
      </c>
      <c r="AR1402">
        <v>12.648632996864309</v>
      </c>
      <c r="AS1402">
        <v>12.648632996864309</v>
      </c>
      <c r="AT1402">
        <v>12.648632996864309</v>
      </c>
      <c r="AU1402">
        <v>12.648632996864309</v>
      </c>
      <c r="AV1402" t="str">
        <f>VLOOKUP(Sheet1[[#This Row],[NPDES ID2]],Combined_Sheet__Major_Only___2[[NPDES ID2]:[ECHO BFR]],3,FALSE)</f>
        <v>CA</v>
      </c>
      <c r="AW1402" t="s">
        <v>12185</v>
      </c>
      <c r="AX1402" t="str">
        <f>VLOOKUP(Sheet1[[#This Row],[NPDES ID2]],Combined_Sheet__Major_Only___2[[NPDES ID2]:[ECHO BFR]],27,FALSE)</f>
        <v>-</v>
      </c>
      <c r="AY1402" t="str">
        <f>VLOOKUP(Sheet1[[#This Row],[NPDES ID2]],Combined_Sheet__Major_Only___2[[NPDES ID2]:[ECHO BFR]],28,FALSE)</f>
        <v>-</v>
      </c>
      <c r="AZ1402" t="str">
        <f>VLOOKUP(Sheet1[[#This Row],[NPDES ID2]],Combined_Sheet__Major_Only___2[[NPDES ID2]:[ECHO BFR]],29,FALSE)</f>
        <v>preliminaryOps, sludgeLagoon, thickening</v>
      </c>
      <c r="BA1402">
        <f>VLOOKUP(Sheet1[[#This Row],[NPDES ID2]],Combined_Sheet__Major_Only___2[[NPDES ID2]:[ECHO BFR]],17,FALSE)</f>
        <v>39.205278</v>
      </c>
      <c r="BB1402">
        <f>VLOOKUP(Sheet1[[#This Row],[NPDES ID2]],Combined_Sheet__Major_Only___2[[NPDES ID2]:[ECHO BFR]],18,FALSE)</f>
        <v>-121.068056</v>
      </c>
      <c r="BC1402" t="str">
        <f>IF(ISNUMBER(SEARCH("aerobic",$AW1402)),"aerobic","")</f>
        <v/>
      </c>
      <c r="BD1402" t="str">
        <f>IF(ISNUMBER(SEARCH("anaer",$AW1402)),"anaer","")</f>
        <v>anaer</v>
      </c>
      <c r="BE1402" t="str">
        <f>IF(ISNUMBER(SEARCH("thickening",$AZ1402)),"thickening","")</f>
        <v>thickening</v>
      </c>
      <c r="BF1402" s="2" t="str">
        <f>IF(ISNUMBER(SEARCH("airDry",$AW1402)),"airDry","")</f>
        <v/>
      </c>
      <c r="BG1402" s="2" t="str">
        <f>IF(ISNUMBER(SEARCH("heatDry",$AY1402)),"heatDry","")</f>
        <v/>
      </c>
      <c r="BH1402" s="2" t="str">
        <f>IF(AND(ISNUMBER(SEARCH("aerobic",$AW1402)),ISNUMBER(SEARCH("anaer",$AW1402))),"Combined Aer and Anaer.","")</f>
        <v/>
      </c>
    </row>
    <row r="1403" spans="1:60" x14ac:dyDescent="0.25">
      <c r="A1403" s="4">
        <v>1883</v>
      </c>
      <c r="B1403" t="s">
        <v>8891</v>
      </c>
      <c r="C1403">
        <v>5343</v>
      </c>
      <c r="D1403">
        <v>1125.9446509857059</v>
      </c>
      <c r="E1403">
        <v>1122.646098990667</v>
      </c>
      <c r="F1403">
        <v>901.5909923074671</v>
      </c>
      <c r="G1403">
        <v>1337.45316751523</v>
      </c>
      <c r="H1403">
        <v>-112.9882150814804</v>
      </c>
      <c r="I1403">
        <v>-115.5830108756623</v>
      </c>
      <c r="J1403">
        <v>-131.53696458791259</v>
      </c>
      <c r="K1403">
        <v>-90.046163916464451</v>
      </c>
      <c r="L1403">
        <v>3566.508847101285</v>
      </c>
      <c r="M1403">
        <v>3551.5907674799041</v>
      </c>
      <c r="N1403">
        <v>3501.7485130713339</v>
      </c>
      <c r="O1403">
        <v>3671.8985538688889</v>
      </c>
      <c r="P1403">
        <v>124.8688245648037</v>
      </c>
      <c r="Q1403">
        <v>126.4654509031907</v>
      </c>
      <c r="R1403">
        <v>103.076571251481</v>
      </c>
      <c r="S1403">
        <v>142.82975659423909</v>
      </c>
      <c r="T1403">
        <v>43544.057312018791</v>
      </c>
      <c r="U1403">
        <v>43544.024039572119</v>
      </c>
      <c r="V1403">
        <v>43514.225325810839</v>
      </c>
      <c r="W1403">
        <v>43574.095489181607</v>
      </c>
      <c r="X1403">
        <v>2936.2100151225468</v>
      </c>
      <c r="Y1403">
        <v>2947.324139493945</v>
      </c>
      <c r="Z1403">
        <v>2853.1213371513682</v>
      </c>
      <c r="AA1403">
        <v>2989.773668219304</v>
      </c>
      <c r="AB1403">
        <v>480.81250399117658</v>
      </c>
      <c r="AC1403">
        <v>476.87206570455407</v>
      </c>
      <c r="AD1403">
        <v>413.5153713952551</v>
      </c>
      <c r="AE1403">
        <v>558.76434489015537</v>
      </c>
      <c r="AF1403">
        <v>65.429924133086274</v>
      </c>
      <c r="AG1403">
        <v>65.150959283352734</v>
      </c>
      <c r="AH1403">
        <v>64.252840051335241</v>
      </c>
      <c r="AI1403">
        <v>67.359368499944537</v>
      </c>
      <c r="AJ1403">
        <v>0.57577892874004033</v>
      </c>
      <c r="AK1403">
        <v>0.57577939373602427</v>
      </c>
      <c r="AL1403">
        <v>0.57567041062404867</v>
      </c>
      <c r="AM1403">
        <v>0.57588684242700328</v>
      </c>
      <c r="AN1403">
        <v>0.94515855320505648</v>
      </c>
      <c r="AO1403">
        <v>0.9451585532050566</v>
      </c>
      <c r="AP1403">
        <v>0.9451585532050566</v>
      </c>
      <c r="AQ1403">
        <v>0.9451585532050566</v>
      </c>
      <c r="AR1403">
        <v>14.99030720605924</v>
      </c>
      <c r="AS1403">
        <v>14.990307206059249</v>
      </c>
      <c r="AT1403">
        <v>14.990307206059249</v>
      </c>
      <c r="AU1403">
        <v>14.990307206059249</v>
      </c>
      <c r="AV1403" t="str">
        <f>VLOOKUP(Sheet1[[#This Row],[NPDES ID2]],Combined_Sheet__Major_Only___2[[NPDES ID2]:[ECHO BFR]],3,FALSE)</f>
        <v>OR</v>
      </c>
      <c r="AW1403" t="s">
        <v>12185</v>
      </c>
      <c r="AX1403" t="str">
        <f>VLOOKUP(Sheet1[[#This Row],[NPDES ID2]],Combined_Sheet__Major_Only___2[[NPDES ID2]:[ECHO BFR]],27,FALSE)</f>
        <v>methaneBioCaptureRecover</v>
      </c>
      <c r="AY1403" t="str">
        <f>VLOOKUP(Sheet1[[#This Row],[NPDES ID2]],Combined_Sheet__Major_Only___2[[NPDES ID2]:[ECHO BFR]],28,FALSE)</f>
        <v>-</v>
      </c>
      <c r="AZ1403" t="str">
        <f>VLOOKUP(Sheet1[[#This Row],[NPDES ID2]],Combined_Sheet__Major_Only___2[[NPDES ID2]:[ECHO BFR]],29,FALSE)</f>
        <v>thickening, preliminaryOps</v>
      </c>
      <c r="BA1403">
        <f>VLOOKUP(Sheet1[[#This Row],[NPDES ID2]],Combined_Sheet__Major_Only___2[[NPDES ID2]:[ECHO BFR]],17,FALSE)</f>
        <v>45.49503</v>
      </c>
      <c r="BB1403">
        <f>VLOOKUP(Sheet1[[#This Row],[NPDES ID2]],Combined_Sheet__Major_Only___2[[NPDES ID2]:[ECHO BFR]],18,FALSE)</f>
        <v>-122.944973</v>
      </c>
      <c r="BC1403" t="str">
        <f>IF(ISNUMBER(SEARCH("aerobic",$AW1403)),"aerobic","")</f>
        <v/>
      </c>
      <c r="BD1403" t="str">
        <f>IF(ISNUMBER(SEARCH("anaer",$AW1403)),"anaer","")</f>
        <v>anaer</v>
      </c>
      <c r="BE1403" t="str">
        <f>IF(ISNUMBER(SEARCH("thickening",$AZ1403)),"thickening","")</f>
        <v>thickening</v>
      </c>
      <c r="BF1403" s="3" t="str">
        <f>IF(ISNUMBER(SEARCH("airDry",$AW1403)),"airDry","")</f>
        <v/>
      </c>
      <c r="BG1403" s="3" t="str">
        <f>IF(ISNUMBER(SEARCH("heatDry",$AY1403)),"heatDry","")</f>
        <v/>
      </c>
      <c r="BH1403" s="3" t="str">
        <f>IF(AND(ISNUMBER(SEARCH("aerobic",$AW1403)),ISNUMBER(SEARCH("anaer",$AW1403))),"Combined Aer and Anaer.","")</f>
        <v/>
      </c>
    </row>
    <row r="1404" spans="1:60" x14ac:dyDescent="0.25">
      <c r="A1404" s="4">
        <v>2103</v>
      </c>
      <c r="B1404" t="s">
        <v>9885</v>
      </c>
      <c r="C1404">
        <v>1001.88</v>
      </c>
      <c r="D1404">
        <v>409.35566858744107</v>
      </c>
      <c r="E1404">
        <v>410.91259752073489</v>
      </c>
      <c r="F1404">
        <v>345.82364579050773</v>
      </c>
      <c r="G1404">
        <v>486.89795748570879</v>
      </c>
      <c r="H1404">
        <v>-126.4451566016733</v>
      </c>
      <c r="I1404">
        <v>-128.99171463887649</v>
      </c>
      <c r="J1404">
        <v>-145.3147131225551</v>
      </c>
      <c r="K1404">
        <v>-103.598710158728</v>
      </c>
      <c r="L1404">
        <v>607.15210667229212</v>
      </c>
      <c r="M1404">
        <v>603.85369411327724</v>
      </c>
      <c r="N1404">
        <v>592.92221272678933</v>
      </c>
      <c r="O1404">
        <v>630.33941421524526</v>
      </c>
      <c r="P1404">
        <v>23.547312858041838</v>
      </c>
      <c r="Q1404">
        <v>23.76701374714305</v>
      </c>
      <c r="R1404">
        <v>19.747470348707559</v>
      </c>
      <c r="S1404">
        <v>26.86712787328641</v>
      </c>
      <c r="T1404">
        <v>43598.169561622009</v>
      </c>
      <c r="U1404">
        <v>43598.136249502852</v>
      </c>
      <c r="V1404">
        <v>43568.302005161982</v>
      </c>
      <c r="W1404">
        <v>43628.243554889297</v>
      </c>
      <c r="X1404">
        <v>3238.7113959176399</v>
      </c>
      <c r="Y1404">
        <v>3254.796727651702</v>
      </c>
      <c r="Z1404">
        <v>3120.3719758350589</v>
      </c>
      <c r="AA1404">
        <v>3315.063706595824</v>
      </c>
      <c r="AB1404">
        <v>490.41521638304141</v>
      </c>
      <c r="AC1404">
        <v>486.09407931824671</v>
      </c>
      <c r="AD1404">
        <v>426.29298181933342</v>
      </c>
      <c r="AE1404">
        <v>561.30332667826008</v>
      </c>
      <c r="AF1404">
        <v>59.391720722743713</v>
      </c>
      <c r="AG1404">
        <v>59.068132937822327</v>
      </c>
      <c r="AH1404">
        <v>58.001689906181831</v>
      </c>
      <c r="AI1404">
        <v>61.659191525038878</v>
      </c>
      <c r="AJ1404">
        <v>0.50204187109256138</v>
      </c>
      <c r="AK1404">
        <v>0.50204195157050346</v>
      </c>
      <c r="AL1404">
        <v>0.5020233644974299</v>
      </c>
      <c r="AM1404">
        <v>0.50206027140790122</v>
      </c>
      <c r="AN1404">
        <v>0.9452212722523593</v>
      </c>
      <c r="AO1404">
        <v>0.94522127225235952</v>
      </c>
      <c r="AP1404">
        <v>0.94522127225235952</v>
      </c>
      <c r="AQ1404">
        <v>0.94522127225235952</v>
      </c>
      <c r="AR1404">
        <v>14.269520956270741</v>
      </c>
      <c r="AS1404">
        <v>14.269520956270741</v>
      </c>
      <c r="AT1404">
        <v>14.269520956270741</v>
      </c>
      <c r="AU1404">
        <v>14.269520956270741</v>
      </c>
      <c r="AV1404" t="str">
        <f>VLOOKUP(Sheet1[[#This Row],[NPDES ID2]],Combined_Sheet__Major_Only___2[[NPDES ID2]:[ECHO BFR]],3,FALSE)</f>
        <v>WA</v>
      </c>
      <c r="AW1404" t="s">
        <v>12185</v>
      </c>
      <c r="AX1404" t="str">
        <f>VLOOKUP(Sheet1[[#This Row],[NPDES ID2]],Combined_Sheet__Major_Only___2[[NPDES ID2]:[ECHO BFR]],27,FALSE)</f>
        <v>-</v>
      </c>
      <c r="AY1404" t="str">
        <f>VLOOKUP(Sheet1[[#This Row],[NPDES ID2]],Combined_Sheet__Major_Only___2[[NPDES ID2]:[ECHO BFR]],28,FALSE)</f>
        <v>-</v>
      </c>
      <c r="AZ1404" t="str">
        <f>VLOOKUP(Sheet1[[#This Row],[NPDES ID2]],Combined_Sheet__Major_Only___2[[NPDES ID2]:[ECHO BFR]],29,FALSE)</f>
        <v>thickening, preliminaryOps</v>
      </c>
      <c r="BA1404">
        <f>VLOOKUP(Sheet1[[#This Row],[NPDES ID2]],Combined_Sheet__Major_Only___2[[NPDES ID2]:[ECHO BFR]],17,FALSE)</f>
        <v>47.673969999999997</v>
      </c>
      <c r="BB1404">
        <f>VLOOKUP(Sheet1[[#This Row],[NPDES ID2]],Combined_Sheet__Major_Only___2[[NPDES ID2]:[ECHO BFR]],18,FALSE)</f>
        <v>-122.629947</v>
      </c>
      <c r="BC1404" t="str">
        <f>IF(ISNUMBER(SEARCH("aerobic",$AW1404)),"aerobic","")</f>
        <v/>
      </c>
      <c r="BD1404" t="str">
        <f>IF(ISNUMBER(SEARCH("anaer",$AW1404)),"anaer","")</f>
        <v>anaer</v>
      </c>
      <c r="BE1404" t="str">
        <f>IF(ISNUMBER(SEARCH("thickening",$AZ1404)),"thickening","")</f>
        <v>thickening</v>
      </c>
      <c r="BF1404" s="3" t="str">
        <f>IF(ISNUMBER(SEARCH("airDry",$AW1404)),"airDry","")</f>
        <v/>
      </c>
      <c r="BG1404" s="3" t="str">
        <f>IF(ISNUMBER(SEARCH("heatDry",$AY1404)),"heatDry","")</f>
        <v/>
      </c>
      <c r="BH1404" s="3" t="str">
        <f>IF(AND(ISNUMBER(SEARCH("aerobic",$AW1404)),ISNUMBER(SEARCH("anaer",$AW1404))),"Combined Aer and Anaer.","")</f>
        <v/>
      </c>
    </row>
    <row r="1405" spans="1:60" x14ac:dyDescent="0.25">
      <c r="A1405" s="4">
        <v>1129</v>
      </c>
      <c r="B1405" t="s">
        <v>5429</v>
      </c>
      <c r="C1405">
        <v>313.31</v>
      </c>
      <c r="D1405">
        <v>481.16118241637588</v>
      </c>
      <c r="E1405">
        <v>485.89299907594688</v>
      </c>
      <c r="F1405">
        <v>366.82923764858702</v>
      </c>
      <c r="G1405">
        <v>613.0186728593967</v>
      </c>
      <c r="H1405">
        <v>-122.6041837637497</v>
      </c>
      <c r="I1405">
        <v>-125.054745885354</v>
      </c>
      <c r="J1405">
        <v>-141.06662210858579</v>
      </c>
      <c r="K1405">
        <v>-99.392739286753809</v>
      </c>
      <c r="L1405">
        <v>195.677132018756</v>
      </c>
      <c r="M1405">
        <v>194.6909192794229</v>
      </c>
      <c r="N1405">
        <v>191.42597666190531</v>
      </c>
      <c r="O1405">
        <v>202.60549128927471</v>
      </c>
      <c r="P1405">
        <v>7.3520938346041911</v>
      </c>
      <c r="Q1405">
        <v>7.4126325954554666</v>
      </c>
      <c r="R1405">
        <v>6.1417625334524963</v>
      </c>
      <c r="S1405">
        <v>8.3724888989061537</v>
      </c>
      <c r="T1405">
        <v>43690.325369334147</v>
      </c>
      <c r="U1405">
        <v>43690.291989650803</v>
      </c>
      <c r="V1405">
        <v>43660.397234995064</v>
      </c>
      <c r="W1405">
        <v>43720.460359179087</v>
      </c>
      <c r="X1405">
        <v>3149.0607752957922</v>
      </c>
      <c r="Y1405">
        <v>3163.552709088714</v>
      </c>
      <c r="Z1405">
        <v>3042.3218676575871</v>
      </c>
      <c r="AA1405">
        <v>3217.8470885364281</v>
      </c>
      <c r="AB1405">
        <v>497.86894986658399</v>
      </c>
      <c r="AC1405">
        <v>493.39305878852412</v>
      </c>
      <c r="AD1405">
        <v>429.86755648804649</v>
      </c>
      <c r="AE1405">
        <v>573.97794605243928</v>
      </c>
      <c r="AF1405">
        <v>61.206496548666557</v>
      </c>
      <c r="AG1405">
        <v>60.897714489485111</v>
      </c>
      <c r="AH1405">
        <v>59.877388534274971</v>
      </c>
      <c r="AI1405">
        <v>63.37341142443659</v>
      </c>
      <c r="AJ1405">
        <v>0.52418748598580867</v>
      </c>
      <c r="AK1405">
        <v>0.52418751227288962</v>
      </c>
      <c r="AL1405">
        <v>0.5241814558048542</v>
      </c>
      <c r="AM1405">
        <v>0.52419348136218213</v>
      </c>
      <c r="AN1405">
        <v>0.9453277563039727</v>
      </c>
      <c r="AO1405">
        <v>0.94532775630397281</v>
      </c>
      <c r="AP1405">
        <v>0.94532775630397281</v>
      </c>
      <c r="AQ1405">
        <v>0.94532775630397281</v>
      </c>
      <c r="AR1405">
        <v>14.32225190002557</v>
      </c>
      <c r="AS1405">
        <v>14.322251900025581</v>
      </c>
      <c r="AT1405">
        <v>14.322251900025581</v>
      </c>
      <c r="AU1405">
        <v>14.322251900025581</v>
      </c>
      <c r="AV1405" t="str">
        <f>VLOOKUP(Sheet1[[#This Row],[NPDES ID2]],Combined_Sheet__Major_Only___2[[NPDES ID2]:[ECHO BFR]],3,FALSE)</f>
        <v>NY</v>
      </c>
      <c r="AW1405" t="s">
        <v>12185</v>
      </c>
      <c r="AX1405" t="str">
        <f>VLOOKUP(Sheet1[[#This Row],[NPDES ID2]],Combined_Sheet__Major_Only___2[[NPDES ID2]:[ECHO BFR]],27,FALSE)</f>
        <v>other</v>
      </c>
      <c r="AY1405" t="str">
        <f>VLOOKUP(Sheet1[[#This Row],[NPDES ID2]],Combined_Sheet__Major_Only___2[[NPDES ID2]:[ECHO BFR]],28,FALSE)</f>
        <v>-</v>
      </c>
      <c r="AZ1405" t="str">
        <f>VLOOKUP(Sheet1[[#This Row],[NPDES ID2]],Combined_Sheet__Major_Only___2[[NPDES ID2]:[ECHO BFR]],29,FALSE)</f>
        <v>thickening</v>
      </c>
      <c r="BA1405">
        <f>VLOOKUP(Sheet1[[#This Row],[NPDES ID2]],Combined_Sheet__Major_Only___2[[NPDES ID2]:[ECHO BFR]],17,FALSE)</f>
        <v>42.81926</v>
      </c>
      <c r="BB1405">
        <f>VLOOKUP(Sheet1[[#This Row],[NPDES ID2]],Combined_Sheet__Major_Only___2[[NPDES ID2]:[ECHO BFR]],18,FALSE)</f>
        <v>-78.839579999999998</v>
      </c>
      <c r="BC1405" t="str">
        <f>IF(ISNUMBER(SEARCH("aerobic",$AW1405)),"aerobic","")</f>
        <v/>
      </c>
      <c r="BD1405" t="str">
        <f>IF(ISNUMBER(SEARCH("anaer",$AW1405)),"anaer","")</f>
        <v>anaer</v>
      </c>
      <c r="BE1405" t="str">
        <f>IF(ISNUMBER(SEARCH("thickening",$AZ1405)),"thickening","")</f>
        <v>thickening</v>
      </c>
      <c r="BF1405" s="3" t="str">
        <f>IF(ISNUMBER(SEARCH("airDry",$AW1405)),"airDry","")</f>
        <v/>
      </c>
      <c r="BG1405" s="3" t="str">
        <f>IF(ISNUMBER(SEARCH("heatDry",$AY1405)),"heatDry","")</f>
        <v/>
      </c>
      <c r="BH1405" s="3" t="str">
        <f>IF(AND(ISNUMBER(SEARCH("aerobic",$AW1405)),ISNUMBER(SEARCH("anaer",$AW1405))),"Combined Aer and Anaer.","")</f>
        <v/>
      </c>
    </row>
    <row r="1406" spans="1:60" x14ac:dyDescent="0.25">
      <c r="A1406" s="4">
        <v>299</v>
      </c>
      <c r="B1406" t="s">
        <v>1528</v>
      </c>
      <c r="C1406">
        <v>1321.92</v>
      </c>
      <c r="D1406">
        <v>413.75919869857222</v>
      </c>
      <c r="E1406">
        <v>414.20272468414203</v>
      </c>
      <c r="F1406">
        <v>352.02662540341868</v>
      </c>
      <c r="G1406">
        <v>483.24464376269083</v>
      </c>
      <c r="H1406">
        <v>-115.09414402275731</v>
      </c>
      <c r="I1406">
        <v>-117.60606872436421</v>
      </c>
      <c r="J1406">
        <v>-133.26618796684031</v>
      </c>
      <c r="K1406">
        <v>-91.713506420494824</v>
      </c>
      <c r="L1406">
        <v>873.78951723680768</v>
      </c>
      <c r="M1406">
        <v>870.01449256458613</v>
      </c>
      <c r="N1406">
        <v>857.49241966275292</v>
      </c>
      <c r="O1406">
        <v>900.34155094092375</v>
      </c>
      <c r="P1406">
        <v>30.917481776769542</v>
      </c>
      <c r="Q1406">
        <v>31.3125595971233</v>
      </c>
      <c r="R1406">
        <v>25.598898880081361</v>
      </c>
      <c r="S1406">
        <v>35.279026071727962</v>
      </c>
      <c r="T1406">
        <v>43709.075745684437</v>
      </c>
      <c r="U1406">
        <v>43709.042352254197</v>
      </c>
      <c r="V1406">
        <v>43679.135285936238</v>
      </c>
      <c r="W1406">
        <v>43739.223146128497</v>
      </c>
      <c r="X1406">
        <v>2976.4073941046408</v>
      </c>
      <c r="Y1406">
        <v>2988.0539802473249</v>
      </c>
      <c r="Z1406">
        <v>2889.7902061023829</v>
      </c>
      <c r="AA1406">
        <v>3032.1821128894589</v>
      </c>
      <c r="AB1406">
        <v>535.23011775176678</v>
      </c>
      <c r="AC1406">
        <v>529.7577839681876</v>
      </c>
      <c r="AD1406">
        <v>453.52768566788399</v>
      </c>
      <c r="AE1406">
        <v>630.97106018630927</v>
      </c>
      <c r="AF1406">
        <v>64.781627071740061</v>
      </c>
      <c r="AG1406">
        <v>64.500383739240817</v>
      </c>
      <c r="AH1406">
        <v>63.576224731486413</v>
      </c>
      <c r="AI1406">
        <v>66.74912440743303</v>
      </c>
      <c r="AJ1406">
        <v>0.56785511802086974</v>
      </c>
      <c r="AK1406">
        <v>0.56785523961610518</v>
      </c>
      <c r="AL1406">
        <v>0.56782712254104606</v>
      </c>
      <c r="AM1406">
        <v>0.56788295312525294</v>
      </c>
      <c r="AN1406">
        <v>0.94534937129539609</v>
      </c>
      <c r="AO1406">
        <v>0.9453493712953962</v>
      </c>
      <c r="AP1406">
        <v>0.9453493712953962</v>
      </c>
      <c r="AQ1406">
        <v>0.9453493712953962</v>
      </c>
      <c r="AR1406">
        <v>14.048864453891801</v>
      </c>
      <c r="AS1406">
        <v>14.048864453891801</v>
      </c>
      <c r="AT1406">
        <v>14.048864453891801</v>
      </c>
      <c r="AU1406">
        <v>14.048864453891801</v>
      </c>
      <c r="AV1406" t="str">
        <f>VLOOKUP(Sheet1[[#This Row],[NPDES ID2]],Combined_Sheet__Major_Only___2[[NPDES ID2]:[ECHO BFR]],3,FALSE)</f>
        <v>CA</v>
      </c>
      <c r="AW1406" t="s">
        <v>12185</v>
      </c>
      <c r="AX1406" t="str">
        <f>VLOOKUP(Sheet1[[#This Row],[NPDES ID2]],Combined_Sheet__Major_Only___2[[NPDES ID2]:[ECHO BFR]],27,FALSE)</f>
        <v>-</v>
      </c>
      <c r="AY1406" t="str">
        <f>VLOOKUP(Sheet1[[#This Row],[NPDES ID2]],Combined_Sheet__Major_Only___2[[NPDES ID2]:[ECHO BFR]],28,FALSE)</f>
        <v>-</v>
      </c>
      <c r="AZ1406" t="str">
        <f>VLOOKUP(Sheet1[[#This Row],[NPDES ID2]],Combined_Sheet__Major_Only___2[[NPDES ID2]:[ECHO BFR]],29,FALSE)</f>
        <v>thickening, preliminaryOps</v>
      </c>
      <c r="BA1406">
        <f>VLOOKUP(Sheet1[[#This Row],[NPDES ID2]],Combined_Sheet__Major_Only___2[[NPDES ID2]:[ECHO BFR]],17,FALSE)</f>
        <v>33.555019220261698</v>
      </c>
      <c r="BB1406">
        <f>VLOOKUP(Sheet1[[#This Row],[NPDES ID2]],Combined_Sheet__Major_Only___2[[NPDES ID2]:[ECHO BFR]],18,FALSE)</f>
        <v>-117.669676982406</v>
      </c>
      <c r="BC1406" t="str">
        <f>IF(ISNUMBER(SEARCH("aerobic",$AW1406)),"aerobic","")</f>
        <v/>
      </c>
      <c r="BD1406" t="str">
        <f>IF(ISNUMBER(SEARCH("anaer",$AW1406)),"anaer","")</f>
        <v>anaer</v>
      </c>
      <c r="BE1406" t="str">
        <f>IF(ISNUMBER(SEARCH("thickening",$AZ1406)),"thickening","")</f>
        <v>thickening</v>
      </c>
      <c r="BF1406" s="3" t="str">
        <f>IF(ISNUMBER(SEARCH("airDry",$AW1406)),"airDry","")</f>
        <v/>
      </c>
      <c r="BG1406" s="3" t="str">
        <f>IF(ISNUMBER(SEARCH("heatDry",$AY1406)),"heatDry","")</f>
        <v/>
      </c>
      <c r="BH1406" s="3" t="str">
        <f>IF(AND(ISNUMBER(SEARCH("aerobic",$AW1406)),ISNUMBER(SEARCH("anaer",$AW1406))),"Combined Aer and Anaer.","")</f>
        <v/>
      </c>
    </row>
    <row r="1407" spans="1:60" x14ac:dyDescent="0.25">
      <c r="A1407" s="4">
        <v>2553</v>
      </c>
      <c r="B1407" t="s">
        <v>11842</v>
      </c>
      <c r="C1407">
        <v>116.20695000000001</v>
      </c>
      <c r="D1407">
        <v>904.89961692257964</v>
      </c>
      <c r="E1407">
        <v>904.230370645628</v>
      </c>
      <c r="F1407">
        <v>642.8506902465067</v>
      </c>
      <c r="G1407">
        <v>1185.429715878538</v>
      </c>
      <c r="H1407">
        <v>-110.58860000652849</v>
      </c>
      <c r="I1407">
        <v>-113.0885219879993</v>
      </c>
      <c r="J1407">
        <v>-129.14637808142959</v>
      </c>
      <c r="K1407">
        <v>-86.705008707410457</v>
      </c>
      <c r="L1407">
        <v>79.888576696650233</v>
      </c>
      <c r="M1407">
        <v>79.580656253702358</v>
      </c>
      <c r="N1407">
        <v>78.561564343309158</v>
      </c>
      <c r="O1407">
        <v>82.051390458934179</v>
      </c>
      <c r="P1407">
        <v>2.7114262386539512</v>
      </c>
      <c r="Q1407">
        <v>2.7494403124466329</v>
      </c>
      <c r="R1407">
        <v>2.2172459738325641</v>
      </c>
      <c r="S1407">
        <v>3.122839945417673</v>
      </c>
      <c r="T1407">
        <v>43805.477411585431</v>
      </c>
      <c r="U1407">
        <v>43805.443947478139</v>
      </c>
      <c r="V1407">
        <v>43775.473582977451</v>
      </c>
      <c r="W1407">
        <v>43835.688618878426</v>
      </c>
      <c r="X1407">
        <v>2867.977016080843</v>
      </c>
      <c r="Y1407">
        <v>2877.892587771235</v>
      </c>
      <c r="Z1407">
        <v>2793.6555756830248</v>
      </c>
      <c r="AA1407">
        <v>2915.8979406059789</v>
      </c>
      <c r="AB1407">
        <v>499.61840230456482</v>
      </c>
      <c r="AC1407">
        <v>495.07856501587167</v>
      </c>
      <c r="AD1407">
        <v>425.86298016159668</v>
      </c>
      <c r="AE1407">
        <v>586.40329956112691</v>
      </c>
      <c r="AF1407">
        <v>67.372192420147542</v>
      </c>
      <c r="AG1407">
        <v>67.112395390517037</v>
      </c>
      <c r="AH1407">
        <v>66.253335692794366</v>
      </c>
      <c r="AI1407">
        <v>69.196061502117786</v>
      </c>
      <c r="AJ1407">
        <v>0.59952764256494395</v>
      </c>
      <c r="AK1407">
        <v>0.59952765338274938</v>
      </c>
      <c r="AL1407">
        <v>0.59952516275048884</v>
      </c>
      <c r="AM1407">
        <v>0.59953010804573914</v>
      </c>
      <c r="AN1407">
        <v>0.94546023158520465</v>
      </c>
      <c r="AO1407">
        <v>0.94546023158520465</v>
      </c>
      <c r="AP1407">
        <v>0.94546023158520465</v>
      </c>
      <c r="AQ1407">
        <v>0.94546023158520465</v>
      </c>
      <c r="AR1407">
        <v>14.881643810406469</v>
      </c>
      <c r="AS1407">
        <v>14.881643810406461</v>
      </c>
      <c r="AT1407">
        <v>14.881643810406461</v>
      </c>
      <c r="AU1407">
        <v>14.881643810406461</v>
      </c>
      <c r="AV1407" t="str">
        <f>VLOOKUP(Sheet1[[#This Row],[NPDES ID2]],Combined_Sheet__Major_Only___2[[NPDES ID2]:[ECHO BFR]],3,FALSE)</f>
        <v>CA</v>
      </c>
      <c r="AW1407" t="s">
        <v>12185</v>
      </c>
      <c r="AX1407" t="str">
        <f>VLOOKUP(Sheet1[[#This Row],[NPDES ID2]],Combined_Sheet__Major_Only___2[[NPDES ID2]:[ECHO BFR]],27,FALSE)</f>
        <v>methaneBioCaptureRecover</v>
      </c>
      <c r="AY1407" t="str">
        <f>VLOOKUP(Sheet1[[#This Row],[NPDES ID2]],Combined_Sheet__Major_Only___2[[NPDES ID2]:[ECHO BFR]],28,FALSE)</f>
        <v>-</v>
      </c>
      <c r="AZ1407" t="str">
        <f>VLOOKUP(Sheet1[[#This Row],[NPDES ID2]],Combined_Sheet__Major_Only___2[[NPDES ID2]:[ECHO BFR]],29,FALSE)</f>
        <v>preliminaryOps, thickening</v>
      </c>
      <c r="BA1407">
        <f>VLOOKUP(Sheet1[[#This Row],[NPDES ID2]],Combined_Sheet__Major_Only___2[[NPDES ID2]:[ECHO BFR]],17,FALSE)</f>
        <v>37.843305999999998</v>
      </c>
      <c r="BB1407">
        <f>VLOOKUP(Sheet1[[#This Row],[NPDES ID2]],Combined_Sheet__Major_Only___2[[NPDES ID2]:[ECHO BFR]],18,FALSE)</f>
        <v>-122.47750000000001</v>
      </c>
      <c r="BC1407" t="str">
        <f>IF(ISNUMBER(SEARCH("aerobic",$AW1407)),"aerobic","")</f>
        <v/>
      </c>
      <c r="BD1407" t="str">
        <f>IF(ISNUMBER(SEARCH("anaer",$AW1407)),"anaer","")</f>
        <v>anaer</v>
      </c>
      <c r="BE1407" t="str">
        <f>IF(ISNUMBER(SEARCH("thickening",$AZ1407)),"thickening","")</f>
        <v>thickening</v>
      </c>
      <c r="BF1407" s="3" t="str">
        <f>IF(ISNUMBER(SEARCH("airDry",$AW1407)),"airDry","")</f>
        <v/>
      </c>
      <c r="BG1407" s="3" t="str">
        <f>IF(ISNUMBER(SEARCH("heatDry",$AY1407)),"heatDry","")</f>
        <v/>
      </c>
      <c r="BH1407" s="3" t="str">
        <f>IF(AND(ISNUMBER(SEARCH("aerobic",$AW1407)),ISNUMBER(SEARCH("anaer",$AW1407))),"Combined Aer and Anaer.","")</f>
        <v/>
      </c>
    </row>
    <row r="1408" spans="1:60" x14ac:dyDescent="0.25">
      <c r="A1408" s="4">
        <v>1831</v>
      </c>
      <c r="B1408" t="s">
        <v>8657</v>
      </c>
      <c r="C1408">
        <v>16223</v>
      </c>
      <c r="D1408">
        <v>3207.9711533667719</v>
      </c>
      <c r="E1408">
        <v>3210.8491989380491</v>
      </c>
      <c r="F1408">
        <v>2526.4559705384868</v>
      </c>
      <c r="G1408">
        <v>3870.249310859002</v>
      </c>
      <c r="H1408">
        <v>-110.97356320989979</v>
      </c>
      <c r="I1408">
        <v>-114.1751317027784</v>
      </c>
      <c r="J1408">
        <v>-130.17880142072951</v>
      </c>
      <c r="K1408">
        <v>-86.370926188251417</v>
      </c>
      <c r="L1408">
        <v>10801.14255949019</v>
      </c>
      <c r="M1408">
        <v>10756.13552992565</v>
      </c>
      <c r="N1408">
        <v>10602.939724496749</v>
      </c>
      <c r="O1408">
        <v>11122.74387772815</v>
      </c>
      <c r="P1408">
        <v>379.03547323710649</v>
      </c>
      <c r="Q1408">
        <v>383.89635372067869</v>
      </c>
      <c r="R1408">
        <v>313.15868283443712</v>
      </c>
      <c r="S1408">
        <v>433.46268578672431</v>
      </c>
      <c r="T1408">
        <v>43945.690573661559</v>
      </c>
      <c r="U1408">
        <v>43945.657006756737</v>
      </c>
      <c r="V1408">
        <v>43915.594577059121</v>
      </c>
      <c r="W1408">
        <v>43975.994585990287</v>
      </c>
      <c r="X1408">
        <v>2970.950676762453</v>
      </c>
      <c r="Y1408">
        <v>2982.19478765747</v>
      </c>
      <c r="Z1408">
        <v>2886.2387922197281</v>
      </c>
      <c r="AA1408">
        <v>3025.6001359968991</v>
      </c>
      <c r="AB1408">
        <v>451.28304177120788</v>
      </c>
      <c r="AC1408">
        <v>448.1253058841304</v>
      </c>
      <c r="AD1408">
        <v>392.35717451580132</v>
      </c>
      <c r="AE1408">
        <v>518.60488245056831</v>
      </c>
      <c r="AF1408">
        <v>65.28821889089366</v>
      </c>
      <c r="AG1408">
        <v>65.000720082335931</v>
      </c>
      <c r="AH1408">
        <v>64.103936873443004</v>
      </c>
      <c r="AI1408">
        <v>67.220461646192774</v>
      </c>
      <c r="AJ1408">
        <v>0.57404670943620129</v>
      </c>
      <c r="AK1408">
        <v>0.57404801940092698</v>
      </c>
      <c r="AL1408">
        <v>0.57372969191193057</v>
      </c>
      <c r="AM1408">
        <v>0.57436209286633766</v>
      </c>
      <c r="AN1408">
        <v>0.94562067389773408</v>
      </c>
      <c r="AO1408">
        <v>0.94562067389773397</v>
      </c>
      <c r="AP1408">
        <v>0.94562067389773397</v>
      </c>
      <c r="AQ1408">
        <v>0.94562067389773397</v>
      </c>
      <c r="AR1408">
        <v>15.656742363324319</v>
      </c>
      <c r="AS1408">
        <v>15.656742363324311</v>
      </c>
      <c r="AT1408">
        <v>15.656742363324311</v>
      </c>
      <c r="AU1408">
        <v>15.656742363324311</v>
      </c>
      <c r="AV1408" t="str">
        <f>VLOOKUP(Sheet1[[#This Row],[NPDES ID2]],Combined_Sheet__Major_Only___2[[NPDES ID2]:[ECHO BFR]],3,FALSE)</f>
        <v>NY</v>
      </c>
      <c r="AW1408" t="s">
        <v>12185</v>
      </c>
      <c r="AX1408" t="str">
        <f>VLOOKUP(Sheet1[[#This Row],[NPDES ID2]],Combined_Sheet__Major_Only___2[[NPDES ID2]:[ECHO BFR]],27,FALSE)</f>
        <v>-</v>
      </c>
      <c r="AY1408" t="str">
        <f>VLOOKUP(Sheet1[[#This Row],[NPDES ID2]],Combined_Sheet__Major_Only___2[[NPDES ID2]:[ECHO BFR]],28,FALSE)</f>
        <v>-</v>
      </c>
      <c r="AZ1408" t="str">
        <f>VLOOKUP(Sheet1[[#This Row],[NPDES ID2]],Combined_Sheet__Major_Only___2[[NPDES ID2]:[ECHO BFR]],29,FALSE)</f>
        <v>thickening, preliminaryOps</v>
      </c>
      <c r="BA1408">
        <f>VLOOKUP(Sheet1[[#This Row],[NPDES ID2]],Combined_Sheet__Major_Only___2[[NPDES ID2]:[ECHO BFR]],17,FALSE)</f>
        <v>40.733530000000002</v>
      </c>
      <c r="BB1408">
        <f>VLOOKUP(Sheet1[[#This Row],[NPDES ID2]],Combined_Sheet__Major_Only___2[[NPDES ID2]:[ECHO BFR]],18,FALSE)</f>
        <v>-73.948378000000005</v>
      </c>
      <c r="BC1408" t="str">
        <f>IF(ISNUMBER(SEARCH("aerobic",$AW1408)),"aerobic","")</f>
        <v/>
      </c>
      <c r="BD1408" t="str">
        <f>IF(ISNUMBER(SEARCH("anaer",$AW1408)),"anaer","")</f>
        <v>anaer</v>
      </c>
      <c r="BE1408" t="str">
        <f>IF(ISNUMBER(SEARCH("thickening",$AZ1408)),"thickening","")</f>
        <v>thickening</v>
      </c>
      <c r="BF1408" s="3" t="str">
        <f>IF(ISNUMBER(SEARCH("airDry",$AW1408)),"airDry","")</f>
        <v/>
      </c>
      <c r="BG1408" s="3" t="str">
        <f>IF(ISNUMBER(SEARCH("heatDry",$AY1408)),"heatDry","")</f>
        <v/>
      </c>
      <c r="BH1408" s="3" t="str">
        <f>IF(AND(ISNUMBER(SEARCH("aerobic",$AW1408)),ISNUMBER(SEARCH("anaer",$AW1408))),"Combined Aer and Anaer.","")</f>
        <v/>
      </c>
    </row>
    <row r="1409" spans="1:60" x14ac:dyDescent="0.25">
      <c r="A1409" s="4">
        <v>1869</v>
      </c>
      <c r="B1409" t="s">
        <v>8827</v>
      </c>
      <c r="C1409">
        <v>6480</v>
      </c>
      <c r="D1409">
        <v>1367.5918656990259</v>
      </c>
      <c r="E1409">
        <v>1365.4812154992039</v>
      </c>
      <c r="F1409">
        <v>1090.9516033865191</v>
      </c>
      <c r="G1409">
        <v>1631.0219722099121</v>
      </c>
      <c r="H1409">
        <v>-115.12397699918709</v>
      </c>
      <c r="I1409">
        <v>-117.5570541201992</v>
      </c>
      <c r="J1409">
        <v>-133.52668676559239</v>
      </c>
      <c r="K1409">
        <v>-92.054589619899374</v>
      </c>
      <c r="L1409">
        <v>4240.8109491427958</v>
      </c>
      <c r="M1409">
        <v>4222.0728484160118</v>
      </c>
      <c r="N1409">
        <v>4159.3475667558432</v>
      </c>
      <c r="O1409">
        <v>4373.34253640305</v>
      </c>
      <c r="P1409">
        <v>151.61307902046951</v>
      </c>
      <c r="Q1409">
        <v>153.47938574086231</v>
      </c>
      <c r="R1409">
        <v>125.87908420441499</v>
      </c>
      <c r="S1409">
        <v>172.7460549734682</v>
      </c>
      <c r="T1409">
        <v>44014.923666839168</v>
      </c>
      <c r="U1409">
        <v>44014.89004917597</v>
      </c>
      <c r="V1409">
        <v>43984.782160419723</v>
      </c>
      <c r="W1409">
        <v>44045.27350353697</v>
      </c>
      <c r="X1409">
        <v>3027.2942203611669</v>
      </c>
      <c r="Y1409">
        <v>3039.4507029404908</v>
      </c>
      <c r="Z1409">
        <v>2936.6906084321881</v>
      </c>
      <c r="AA1409">
        <v>3085.7326315179539</v>
      </c>
      <c r="AB1409">
        <v>498.33695737238349</v>
      </c>
      <c r="AC1409">
        <v>494.00531817468777</v>
      </c>
      <c r="AD1409">
        <v>428.08425141503108</v>
      </c>
      <c r="AE1409">
        <v>579.12667529171063</v>
      </c>
      <c r="AF1409">
        <v>64.15265103339344</v>
      </c>
      <c r="AG1409">
        <v>63.862753798101643</v>
      </c>
      <c r="AH1409">
        <v>62.933780756253427</v>
      </c>
      <c r="AI1409">
        <v>66.152634506118602</v>
      </c>
      <c r="AJ1409">
        <v>0.56016890484468773</v>
      </c>
      <c r="AK1409">
        <v>0.56016946468318163</v>
      </c>
      <c r="AL1409">
        <v>0.5600376636740918</v>
      </c>
      <c r="AM1409">
        <v>0.56029942188384441</v>
      </c>
      <c r="AN1409">
        <v>0.94569954792578403</v>
      </c>
      <c r="AO1409">
        <v>0.94569954792578403</v>
      </c>
      <c r="AP1409">
        <v>0.94569954792578403</v>
      </c>
      <c r="AQ1409">
        <v>0.94569954792578403</v>
      </c>
      <c r="AR1409">
        <v>14.65151234913813</v>
      </c>
      <c r="AS1409">
        <v>14.65151234913813</v>
      </c>
      <c r="AT1409">
        <v>14.65151234913813</v>
      </c>
      <c r="AU1409">
        <v>14.65151234913813</v>
      </c>
      <c r="AV1409" t="str">
        <f>VLOOKUP(Sheet1[[#This Row],[NPDES ID2]],Combined_Sheet__Major_Only___2[[NPDES ID2]:[ECHO BFR]],3,FALSE)</f>
        <v>NY</v>
      </c>
      <c r="AW1409" t="s">
        <v>12185</v>
      </c>
      <c r="AX1409" t="str">
        <f>VLOOKUP(Sheet1[[#This Row],[NPDES ID2]],Combined_Sheet__Major_Only___2[[NPDES ID2]:[ECHO BFR]],27,FALSE)</f>
        <v>-</v>
      </c>
      <c r="AY1409" t="str">
        <f>VLOOKUP(Sheet1[[#This Row],[NPDES ID2]],Combined_Sheet__Major_Only___2[[NPDES ID2]:[ECHO BFR]],28,FALSE)</f>
        <v>-</v>
      </c>
      <c r="AZ1409" t="str">
        <f>VLOOKUP(Sheet1[[#This Row],[NPDES ID2]],Combined_Sheet__Major_Only___2[[NPDES ID2]:[ECHO BFR]],29,FALSE)</f>
        <v>preliminaryOps, thickening</v>
      </c>
      <c r="BA1409">
        <f>VLOOKUP(Sheet1[[#This Row],[NPDES ID2]],Combined_Sheet__Major_Only___2[[NPDES ID2]:[ECHO BFR]],17,FALSE)</f>
        <v>40.654919999999997</v>
      </c>
      <c r="BB1409">
        <f>VLOOKUP(Sheet1[[#This Row],[NPDES ID2]],Combined_Sheet__Major_Only___2[[NPDES ID2]:[ECHO BFR]],18,FALSE)</f>
        <v>-73.881110000000007</v>
      </c>
      <c r="BC1409" t="str">
        <f>IF(ISNUMBER(SEARCH("aerobic",$AW1409)),"aerobic","")</f>
        <v/>
      </c>
      <c r="BD1409" t="str">
        <f>IF(ISNUMBER(SEARCH("anaer",$AW1409)),"anaer","")</f>
        <v>anaer</v>
      </c>
      <c r="BE1409" t="str">
        <f>IF(ISNUMBER(SEARCH("thickening",$AZ1409)),"thickening","")</f>
        <v>thickening</v>
      </c>
      <c r="BF1409" s="3" t="str">
        <f>IF(ISNUMBER(SEARCH("airDry",$AW1409)),"airDry","")</f>
        <v/>
      </c>
      <c r="BG1409" s="3" t="str">
        <f>IF(ISNUMBER(SEARCH("heatDry",$AY1409)),"heatDry","")</f>
        <v/>
      </c>
      <c r="BH1409" s="3" t="str">
        <f>IF(AND(ISNUMBER(SEARCH("aerobic",$AW1409)),ISNUMBER(SEARCH("anaer",$AW1409))),"Combined Aer and Anaer.","")</f>
        <v/>
      </c>
    </row>
    <row r="1410" spans="1:60" x14ac:dyDescent="0.25">
      <c r="A1410" s="4">
        <v>2341</v>
      </c>
      <c r="B1410" t="s">
        <v>10922</v>
      </c>
      <c r="C1410">
        <v>364.49</v>
      </c>
      <c r="D1410">
        <v>429.87954819790582</v>
      </c>
      <c r="E1410">
        <v>435.22199853720929</v>
      </c>
      <c r="F1410">
        <v>330.59652962946382</v>
      </c>
      <c r="G1410">
        <v>536.47897117502202</v>
      </c>
      <c r="H1410">
        <v>-117.947613234171</v>
      </c>
      <c r="I1410">
        <v>-120.2446024456449</v>
      </c>
      <c r="J1410">
        <v>-135.86154191899499</v>
      </c>
      <c r="K1410">
        <v>-94.49727952207553</v>
      </c>
      <c r="L1410">
        <v>235.9786462581767</v>
      </c>
      <c r="M1410">
        <v>234.89738660682869</v>
      </c>
      <c r="N1410">
        <v>231.31750731745589</v>
      </c>
      <c r="O1410">
        <v>243.57508636809101</v>
      </c>
      <c r="P1410">
        <v>8.5356653855782358</v>
      </c>
      <c r="Q1410">
        <v>8.6304398730119445</v>
      </c>
      <c r="R1410">
        <v>7.0962711546831194</v>
      </c>
      <c r="S1410">
        <v>9.7287454561594497</v>
      </c>
      <c r="T1410">
        <v>44069.883873471394</v>
      </c>
      <c r="U1410">
        <v>44069.850215514023</v>
      </c>
      <c r="V1410">
        <v>44039.706239402098</v>
      </c>
      <c r="W1410">
        <v>44100.270087523961</v>
      </c>
      <c r="X1410">
        <v>3064.0132832984582</v>
      </c>
      <c r="Y1410">
        <v>3076.772576602551</v>
      </c>
      <c r="Z1410">
        <v>2969.555070392762</v>
      </c>
      <c r="AA1410">
        <v>3124.8346865155549</v>
      </c>
      <c r="AB1410">
        <v>443.72828304671032</v>
      </c>
      <c r="AC1410">
        <v>440.66745082137811</v>
      </c>
      <c r="AD1410">
        <v>388.03129484538749</v>
      </c>
      <c r="AE1410">
        <v>506.14170745722862</v>
      </c>
      <c r="AF1410">
        <v>63.44818939353501</v>
      </c>
      <c r="AG1410">
        <v>63.157131254806629</v>
      </c>
      <c r="AH1410">
        <v>62.195636969672172</v>
      </c>
      <c r="AI1410">
        <v>65.490408080088045</v>
      </c>
      <c r="AJ1410">
        <v>0.55156215960802524</v>
      </c>
      <c r="AK1410">
        <v>0.55156218943764301</v>
      </c>
      <c r="AL1410">
        <v>0.55155531618406473</v>
      </c>
      <c r="AM1410">
        <v>0.55156896354063711</v>
      </c>
      <c r="AN1410">
        <v>0.94576199879640299</v>
      </c>
      <c r="AO1410">
        <v>0.94576199879640332</v>
      </c>
      <c r="AP1410">
        <v>0.94576199879640332</v>
      </c>
      <c r="AQ1410">
        <v>0.94576199879640332</v>
      </c>
      <c r="AR1410">
        <v>15.67438390235162</v>
      </c>
      <c r="AS1410">
        <v>15.67438390235163</v>
      </c>
      <c r="AT1410">
        <v>15.67438390235163</v>
      </c>
      <c r="AU1410">
        <v>15.67438390235163</v>
      </c>
      <c r="AV1410" t="str">
        <f>VLOOKUP(Sheet1[[#This Row],[NPDES ID2]],Combined_Sheet__Major_Only___2[[NPDES ID2]:[ECHO BFR]],3,FALSE)</f>
        <v>FL</v>
      </c>
      <c r="AW1410" t="s">
        <v>12185</v>
      </c>
      <c r="AX1410" t="str">
        <f>VLOOKUP(Sheet1[[#This Row],[NPDES ID2]],Combined_Sheet__Major_Only___2[[NPDES ID2]:[ECHO BFR]],27,FALSE)</f>
        <v>-</v>
      </c>
      <c r="AY1410" t="str">
        <f>VLOOKUP(Sheet1[[#This Row],[NPDES ID2]],Combined_Sheet__Major_Only___2[[NPDES ID2]:[ECHO BFR]],28,FALSE)</f>
        <v>-</v>
      </c>
      <c r="AZ1410" t="str">
        <f>VLOOKUP(Sheet1[[#This Row],[NPDES ID2]],Combined_Sheet__Major_Only___2[[NPDES ID2]:[ECHO BFR]],29,FALSE)</f>
        <v>thickening</v>
      </c>
      <c r="BA1410">
        <f>VLOOKUP(Sheet1[[#This Row],[NPDES ID2]],Combined_Sheet__Major_Only___2[[NPDES ID2]:[ECHO BFR]],17,FALSE)</f>
        <v>28.07159</v>
      </c>
      <c r="BB1410">
        <f>VLOOKUP(Sheet1[[#This Row],[NPDES ID2]],Combined_Sheet__Major_Only___2[[NPDES ID2]:[ECHO BFR]],18,FALSE)</f>
        <v>-80.644620000000003</v>
      </c>
      <c r="BC1410" t="str">
        <f>IF(ISNUMBER(SEARCH("aerobic",$AW1410)),"aerobic","")</f>
        <v/>
      </c>
      <c r="BD1410" t="str">
        <f>IF(ISNUMBER(SEARCH("anaer",$AW1410)),"anaer","")</f>
        <v>anaer</v>
      </c>
      <c r="BE1410" t="str">
        <f>IF(ISNUMBER(SEARCH("thickening",$AZ1410)),"thickening","")</f>
        <v>thickening</v>
      </c>
      <c r="BF1410" s="3" t="str">
        <f>IF(ISNUMBER(SEARCH("airDry",$AW1410)),"airDry","")</f>
        <v/>
      </c>
      <c r="BG1410" s="3" t="str">
        <f>IF(ISNUMBER(SEARCH("heatDry",$AY1410)),"heatDry","")</f>
        <v/>
      </c>
      <c r="BH1410" s="3" t="str">
        <f>IF(AND(ISNUMBER(SEARCH("aerobic",$AW1410)),ISNUMBER(SEARCH("anaer",$AW1410))),"Combined Aer and Anaer.","")</f>
        <v/>
      </c>
    </row>
    <row r="1411" spans="1:60" x14ac:dyDescent="0.25">
      <c r="A1411" s="4">
        <v>2053</v>
      </c>
      <c r="B1411" t="s">
        <v>9660</v>
      </c>
      <c r="C1411">
        <v>1219</v>
      </c>
      <c r="D1411">
        <v>421.5166573402725</v>
      </c>
      <c r="E1411">
        <v>421.95243675326992</v>
      </c>
      <c r="F1411">
        <v>356.77180464544762</v>
      </c>
      <c r="G1411">
        <v>495.10119189371761</v>
      </c>
      <c r="H1411">
        <v>-121.76168883534351</v>
      </c>
      <c r="I1411">
        <v>-124.24012739003589</v>
      </c>
      <c r="J1411">
        <v>-140.0948822399599</v>
      </c>
      <c r="K1411">
        <v>-98.732441432634459</v>
      </c>
      <c r="L1411">
        <v>764.7679281430793</v>
      </c>
      <c r="M1411">
        <v>760.96190797789677</v>
      </c>
      <c r="N1411">
        <v>748.3407859472253</v>
      </c>
      <c r="O1411">
        <v>791.5331170690971</v>
      </c>
      <c r="P1411">
        <v>28.596554353557789</v>
      </c>
      <c r="Q1411">
        <v>28.819639890929022</v>
      </c>
      <c r="R1411">
        <v>23.87536412190904</v>
      </c>
      <c r="S1411">
        <v>32.600114268279683</v>
      </c>
      <c r="T1411">
        <v>44119.751223021129</v>
      </c>
      <c r="U1411">
        <v>44119.717528503417</v>
      </c>
      <c r="V1411">
        <v>44089.540809050683</v>
      </c>
      <c r="W1411">
        <v>44150.170443541057</v>
      </c>
      <c r="X1411">
        <v>3165.6670124089869</v>
      </c>
      <c r="Y1411">
        <v>3180.049967417252</v>
      </c>
      <c r="Z1411">
        <v>3059.5981636393808</v>
      </c>
      <c r="AA1411">
        <v>3234.0316747943039</v>
      </c>
      <c r="AB1411">
        <v>572.17438575532844</v>
      </c>
      <c r="AC1411">
        <v>565.56183842518249</v>
      </c>
      <c r="AD1411">
        <v>483.86956878086693</v>
      </c>
      <c r="AE1411">
        <v>673.41708672304139</v>
      </c>
      <c r="AF1411">
        <v>61.485867494463392</v>
      </c>
      <c r="AG1411">
        <v>61.178619212747712</v>
      </c>
      <c r="AH1411">
        <v>60.167753149806877</v>
      </c>
      <c r="AI1411">
        <v>63.636784202780909</v>
      </c>
      <c r="AJ1411">
        <v>0.5275979054895481</v>
      </c>
      <c r="AK1411">
        <v>0.52759801449967636</v>
      </c>
      <c r="AL1411">
        <v>0.52757281175712567</v>
      </c>
      <c r="AM1411">
        <v>0.52762285541978304</v>
      </c>
      <c r="AN1411">
        <v>0.94581853852201714</v>
      </c>
      <c r="AO1411">
        <v>0.94581853852201681</v>
      </c>
      <c r="AP1411">
        <v>0.94581853852201681</v>
      </c>
      <c r="AQ1411">
        <v>0.94581853852201681</v>
      </c>
      <c r="AR1411">
        <v>13.29490859251154</v>
      </c>
      <c r="AS1411">
        <v>13.29490859251154</v>
      </c>
      <c r="AT1411">
        <v>13.29490859251154</v>
      </c>
      <c r="AU1411">
        <v>13.29490859251154</v>
      </c>
      <c r="AV1411" t="str">
        <f>VLOOKUP(Sheet1[[#This Row],[NPDES ID2]],Combined_Sheet__Major_Only___2[[NPDES ID2]:[ECHO BFR]],3,FALSE)</f>
        <v>NE</v>
      </c>
      <c r="AW1411" t="s">
        <v>12185</v>
      </c>
      <c r="AX1411" t="str">
        <f>VLOOKUP(Sheet1[[#This Row],[NPDES ID2]],Combined_Sheet__Major_Only___2[[NPDES ID2]:[ECHO BFR]],27,FALSE)</f>
        <v>-</v>
      </c>
      <c r="AY1411" t="str">
        <f>VLOOKUP(Sheet1[[#This Row],[NPDES ID2]],Combined_Sheet__Major_Only___2[[NPDES ID2]:[ECHO BFR]],28,FALSE)</f>
        <v>-</v>
      </c>
      <c r="AZ1411" t="str">
        <f>VLOOKUP(Sheet1[[#This Row],[NPDES ID2]],Combined_Sheet__Major_Only___2[[NPDES ID2]:[ECHO BFR]],29,FALSE)</f>
        <v>thickening</v>
      </c>
      <c r="BA1411">
        <f>VLOOKUP(Sheet1[[#This Row],[NPDES ID2]],Combined_Sheet__Major_Only___2[[NPDES ID2]:[ECHO BFR]],17,FALSE)</f>
        <v>40.765450000000001</v>
      </c>
      <c r="BB1411">
        <f>VLOOKUP(Sheet1[[#This Row],[NPDES ID2]],Combined_Sheet__Major_Only___2[[NPDES ID2]:[ECHO BFR]],18,FALSE)</f>
        <v>-99.719499999999996</v>
      </c>
      <c r="BC1411" t="str">
        <f>IF(ISNUMBER(SEARCH("aerobic",$AW1411)),"aerobic","")</f>
        <v/>
      </c>
      <c r="BD1411" t="str">
        <f>IF(ISNUMBER(SEARCH("anaer",$AW1411)),"anaer","")</f>
        <v>anaer</v>
      </c>
      <c r="BE1411" t="str">
        <f>IF(ISNUMBER(SEARCH("thickening",$AZ1411)),"thickening","")</f>
        <v>thickening</v>
      </c>
      <c r="BF1411" s="3" t="str">
        <f>IF(ISNUMBER(SEARCH("airDry",$AW1411)),"airDry","")</f>
        <v/>
      </c>
      <c r="BG1411" s="3" t="str">
        <f>IF(ISNUMBER(SEARCH("heatDry",$AY1411)),"heatDry","")</f>
        <v/>
      </c>
      <c r="BH1411" s="3" t="str">
        <f>IF(AND(ISNUMBER(SEARCH("aerobic",$AW1411)),ISNUMBER(SEARCH("anaer",$AW1411))),"Combined Aer and Anaer.","")</f>
        <v/>
      </c>
    </row>
    <row r="1412" spans="1:60" x14ac:dyDescent="0.25">
      <c r="A1412" s="4">
        <v>811</v>
      </c>
      <c r="B1412" t="s">
        <v>3969</v>
      </c>
      <c r="C1412">
        <v>1284.9000000000001</v>
      </c>
      <c r="D1412">
        <v>404.68353182470281</v>
      </c>
      <c r="E1412">
        <v>404.24726142009399</v>
      </c>
      <c r="F1412">
        <v>343.80754687680121</v>
      </c>
      <c r="G1412">
        <v>473.27368051364459</v>
      </c>
      <c r="H1412">
        <v>-113.9173299546452</v>
      </c>
      <c r="I1412">
        <v>-116.4413898050978</v>
      </c>
      <c r="J1412">
        <v>-132.1972123993024</v>
      </c>
      <c r="K1412">
        <v>-90.434918844045043</v>
      </c>
      <c r="L1412">
        <v>857.74137742563096</v>
      </c>
      <c r="M1412">
        <v>854.13813243103186</v>
      </c>
      <c r="N1412">
        <v>842.1891618664356</v>
      </c>
      <c r="O1412">
        <v>883.08092587908425</v>
      </c>
      <c r="P1412">
        <v>30.033902372999972</v>
      </c>
      <c r="Q1412">
        <v>30.417491428702949</v>
      </c>
      <c r="R1412">
        <v>24.791170867728439</v>
      </c>
      <c r="S1412">
        <v>34.349152753250593</v>
      </c>
      <c r="T1412">
        <v>44196.663004095688</v>
      </c>
      <c r="U1412">
        <v>44196.62925318996</v>
      </c>
      <c r="V1412">
        <v>44166.402032784477</v>
      </c>
      <c r="W1412">
        <v>44227.133131395589</v>
      </c>
      <c r="X1412">
        <v>2980.017760480891</v>
      </c>
      <c r="Y1412">
        <v>2991.333198336049</v>
      </c>
      <c r="Z1412">
        <v>2895.709475746009</v>
      </c>
      <c r="AA1412">
        <v>3034.2982381149918</v>
      </c>
      <c r="AB1412">
        <v>440.00118197529918</v>
      </c>
      <c r="AC1412">
        <v>437.09890113766852</v>
      </c>
      <c r="AD1412">
        <v>383.99661259912381</v>
      </c>
      <c r="AE1412">
        <v>503.76519105337849</v>
      </c>
      <c r="AF1412">
        <v>65.423556782588989</v>
      </c>
      <c r="AG1412">
        <v>65.147516643006611</v>
      </c>
      <c r="AH1412">
        <v>64.239830355085346</v>
      </c>
      <c r="AI1412">
        <v>67.355398871891524</v>
      </c>
      <c r="AJ1412">
        <v>0.57570113032063619</v>
      </c>
      <c r="AK1412">
        <v>0.57570123794159778</v>
      </c>
      <c r="AL1412">
        <v>0.57567636725238858</v>
      </c>
      <c r="AM1412">
        <v>0.57572575135312343</v>
      </c>
      <c r="AN1412">
        <v>0.94590551055639027</v>
      </c>
      <c r="AO1412">
        <v>0.94590551055639072</v>
      </c>
      <c r="AP1412">
        <v>0.94590551055639072</v>
      </c>
      <c r="AQ1412">
        <v>0.94590551055639072</v>
      </c>
      <c r="AR1412">
        <v>15.967824120385229</v>
      </c>
      <c r="AS1412">
        <v>15.967824120385229</v>
      </c>
      <c r="AT1412">
        <v>15.967824120385229</v>
      </c>
      <c r="AU1412">
        <v>15.967824120385229</v>
      </c>
      <c r="AV1412" t="str">
        <f>VLOOKUP(Sheet1[[#This Row],[NPDES ID2]],Combined_Sheet__Major_Only___2[[NPDES ID2]:[ECHO BFR]],3,FALSE)</f>
        <v>KS</v>
      </c>
      <c r="AW1412" t="s">
        <v>12185</v>
      </c>
      <c r="AX1412" t="str">
        <f>VLOOKUP(Sheet1[[#This Row],[NPDES ID2]],Combined_Sheet__Major_Only___2[[NPDES ID2]:[ECHO BFR]],27,FALSE)</f>
        <v>methaneBioCaptureRecover, tempSludgeStore</v>
      </c>
      <c r="AY1412" t="str">
        <f>VLOOKUP(Sheet1[[#This Row],[NPDES ID2]],Combined_Sheet__Major_Only___2[[NPDES ID2]:[ECHO BFR]],28,FALSE)</f>
        <v>-</v>
      </c>
      <c r="AZ1412" t="str">
        <f>VLOOKUP(Sheet1[[#This Row],[NPDES ID2]],Combined_Sheet__Major_Only___2[[NPDES ID2]:[ECHO BFR]],29,FALSE)</f>
        <v>preliminaryOps, thickening</v>
      </c>
      <c r="BA1412">
        <f>VLOOKUP(Sheet1[[#This Row],[NPDES ID2]],Combined_Sheet__Major_Only___2[[NPDES ID2]:[ECHO BFR]],17,FALSE)</f>
        <v>39.076500000000003</v>
      </c>
      <c r="BB1412">
        <f>VLOOKUP(Sheet1[[#This Row],[NPDES ID2]],Combined_Sheet__Major_Only___2[[NPDES ID2]:[ECHO BFR]],18,FALSE)</f>
        <v>-95.701916999999995</v>
      </c>
      <c r="BC1412" t="str">
        <f>IF(ISNUMBER(SEARCH("aerobic",$AW1412)),"aerobic","")</f>
        <v/>
      </c>
      <c r="BD1412" t="str">
        <f>IF(ISNUMBER(SEARCH("anaer",$AW1412)),"anaer","")</f>
        <v>anaer</v>
      </c>
      <c r="BE1412" t="str">
        <f>IF(ISNUMBER(SEARCH("thickening",$AZ1412)),"thickening","")</f>
        <v>thickening</v>
      </c>
      <c r="BF1412" s="3" t="str">
        <f>IF(ISNUMBER(SEARCH("airDry",$AW1412)),"airDry","")</f>
        <v/>
      </c>
      <c r="BG1412" s="3" t="str">
        <f>IF(ISNUMBER(SEARCH("heatDry",$AY1412)),"heatDry","")</f>
        <v/>
      </c>
      <c r="BH1412" s="3" t="str">
        <f>IF(AND(ISNUMBER(SEARCH("aerobic",$AW1412)),ISNUMBER(SEARCH("anaer",$AW1412))),"Combined Aer and Anaer.","")</f>
        <v/>
      </c>
    </row>
    <row r="1413" spans="1:60" x14ac:dyDescent="0.25">
      <c r="A1413" s="4">
        <v>2543</v>
      </c>
      <c r="B1413" t="s">
        <v>11801</v>
      </c>
      <c r="C1413">
        <v>128.49</v>
      </c>
      <c r="D1413">
        <v>902.22946106967356</v>
      </c>
      <c r="E1413">
        <v>901.63717473252575</v>
      </c>
      <c r="F1413">
        <v>643.58080430903533</v>
      </c>
      <c r="G1413">
        <v>1179.1676847413009</v>
      </c>
      <c r="H1413">
        <v>-120.9070273526753</v>
      </c>
      <c r="I1413">
        <v>-123.2626274050096</v>
      </c>
      <c r="J1413">
        <v>-139.17930278325059</v>
      </c>
      <c r="K1413">
        <v>-97.563222952948365</v>
      </c>
      <c r="L1413">
        <v>81.326555760386043</v>
      </c>
      <c r="M1413">
        <v>80.930565610116702</v>
      </c>
      <c r="N1413">
        <v>79.620018217315703</v>
      </c>
      <c r="O1413">
        <v>84.10794043560621</v>
      </c>
      <c r="P1413">
        <v>3.0129185499717281</v>
      </c>
      <c r="Q1413">
        <v>3.0387677747494681</v>
      </c>
      <c r="R1413">
        <v>2.5124810228648018</v>
      </c>
      <c r="S1413">
        <v>3.4381303467694129</v>
      </c>
      <c r="T1413">
        <v>44250.378716100538</v>
      </c>
      <c r="U1413">
        <v>44250.344925813028</v>
      </c>
      <c r="V1413">
        <v>44220.082435198034</v>
      </c>
      <c r="W1413">
        <v>44280.884397042471</v>
      </c>
      <c r="X1413">
        <v>3147.0640342320198</v>
      </c>
      <c r="Y1413">
        <v>3161.0343842646662</v>
      </c>
      <c r="Z1413">
        <v>3044.0095363333562</v>
      </c>
      <c r="AA1413">
        <v>3213.4479001873328</v>
      </c>
      <c r="AB1413">
        <v>462.28383484594048</v>
      </c>
      <c r="AC1413">
        <v>458.80075403491338</v>
      </c>
      <c r="AD1413">
        <v>403.31430929453239</v>
      </c>
      <c r="AE1413">
        <v>527.85637481596643</v>
      </c>
      <c r="AF1413">
        <v>62.028507892813593</v>
      </c>
      <c r="AG1413">
        <v>61.726362771708537</v>
      </c>
      <c r="AH1413">
        <v>60.727164719468647</v>
      </c>
      <c r="AI1413">
        <v>64.14980428554064</v>
      </c>
      <c r="AJ1413">
        <v>0.53422315430737288</v>
      </c>
      <c r="AK1413">
        <v>0.53422316482384868</v>
      </c>
      <c r="AL1413">
        <v>0.53422074348072468</v>
      </c>
      <c r="AM1413">
        <v>0.53422555120015547</v>
      </c>
      <c r="AN1413">
        <v>0.94596608700390616</v>
      </c>
      <c r="AO1413">
        <v>0.94596608700390594</v>
      </c>
      <c r="AP1413">
        <v>0.94596608700390594</v>
      </c>
      <c r="AQ1413">
        <v>0.94596608700390594</v>
      </c>
      <c r="AR1413">
        <v>15.187417095991091</v>
      </c>
      <c r="AS1413">
        <v>15.187417095991091</v>
      </c>
      <c r="AT1413">
        <v>15.187417095991091</v>
      </c>
      <c r="AU1413">
        <v>15.187417095991091</v>
      </c>
      <c r="AV1413" t="str">
        <f>VLOOKUP(Sheet1[[#This Row],[NPDES ID2]],Combined_Sheet__Major_Only___2[[NPDES ID2]:[ECHO BFR]],3,FALSE)</f>
        <v>NY</v>
      </c>
      <c r="AW1413" t="s">
        <v>12185</v>
      </c>
      <c r="AX1413" t="str">
        <f>VLOOKUP(Sheet1[[#This Row],[NPDES ID2]],Combined_Sheet__Major_Only___2[[NPDES ID2]:[ECHO BFR]],27,FALSE)</f>
        <v>methaneBioCaptureRecover</v>
      </c>
      <c r="AY1413" t="str">
        <f>VLOOKUP(Sheet1[[#This Row],[NPDES ID2]],Combined_Sheet__Major_Only___2[[NPDES ID2]:[ECHO BFR]],28,FALSE)</f>
        <v>-</v>
      </c>
      <c r="AZ1413" t="str">
        <f>VLOOKUP(Sheet1[[#This Row],[NPDES ID2]],Combined_Sheet__Major_Only___2[[NPDES ID2]:[ECHO BFR]],29,FALSE)</f>
        <v>thickening, preliminaryOps</v>
      </c>
      <c r="BA1413">
        <f>VLOOKUP(Sheet1[[#This Row],[NPDES ID2]],Combined_Sheet__Major_Only___2[[NPDES ID2]:[ECHO BFR]],17,FALSE)</f>
        <v>42.140839999999997</v>
      </c>
      <c r="BB1413">
        <f>VLOOKUP(Sheet1[[#This Row],[NPDES ID2]],Combined_Sheet__Major_Only___2[[NPDES ID2]:[ECHO BFR]],18,FALSE)</f>
        <v>-77.040260000000004</v>
      </c>
      <c r="BC1413" t="str">
        <f>IF(ISNUMBER(SEARCH("aerobic",$AW1413)),"aerobic","")</f>
        <v/>
      </c>
      <c r="BD1413" t="str">
        <f>IF(ISNUMBER(SEARCH("anaer",$AW1413)),"anaer","")</f>
        <v>anaer</v>
      </c>
      <c r="BE1413" t="str">
        <f>IF(ISNUMBER(SEARCH("thickening",$AZ1413)),"thickening","")</f>
        <v>thickening</v>
      </c>
      <c r="BF1413" s="3" t="str">
        <f>IF(ISNUMBER(SEARCH("airDry",$AW1413)),"airDry","")</f>
        <v/>
      </c>
      <c r="BG1413" s="3" t="str">
        <f>IF(ISNUMBER(SEARCH("heatDry",$AY1413)),"heatDry","")</f>
        <v/>
      </c>
      <c r="BH1413" s="3" t="str">
        <f>IF(AND(ISNUMBER(SEARCH("aerobic",$AW1413)),ISNUMBER(SEARCH("anaer",$AW1413))),"Combined Aer and Anaer.","")</f>
        <v/>
      </c>
    </row>
    <row r="1414" spans="1:60" x14ac:dyDescent="0.25">
      <c r="A1414" s="4">
        <v>1682</v>
      </c>
      <c r="B1414" t="s">
        <v>7895</v>
      </c>
      <c r="C1414">
        <v>51.77</v>
      </c>
      <c r="D1414">
        <v>2048.1508715748168</v>
      </c>
      <c r="E1414">
        <v>2048.3033765360151</v>
      </c>
      <c r="F1414">
        <v>1423.2810173529649</v>
      </c>
      <c r="G1414">
        <v>2708.8945930870841</v>
      </c>
      <c r="H1414">
        <v>-120.52558702519759</v>
      </c>
      <c r="I1414">
        <v>-122.8735381708351</v>
      </c>
      <c r="J1414">
        <v>-138.75563992298569</v>
      </c>
      <c r="K1414">
        <v>-97.145524123742447</v>
      </c>
      <c r="L1414">
        <v>32.868354079954763</v>
      </c>
      <c r="M1414">
        <v>32.709593447764547</v>
      </c>
      <c r="N1414">
        <v>32.184232735676233</v>
      </c>
      <c r="O1414">
        <v>33.983384969940403</v>
      </c>
      <c r="P1414">
        <v>1.2137305432483629</v>
      </c>
      <c r="Q1414">
        <v>1.224556988241386</v>
      </c>
      <c r="R1414">
        <v>1.011716335257465</v>
      </c>
      <c r="S1414">
        <v>1.384797079085021</v>
      </c>
      <c r="T1414">
        <v>44336.342355902023</v>
      </c>
      <c r="U1414">
        <v>44336.308502590131</v>
      </c>
      <c r="V1414">
        <v>44305.989567492252</v>
      </c>
      <c r="W1414">
        <v>44366.904934916492</v>
      </c>
      <c r="X1414">
        <v>3143.4711812462301</v>
      </c>
      <c r="Y1414">
        <v>3157.308427083824</v>
      </c>
      <c r="Z1414">
        <v>3041.361576066663</v>
      </c>
      <c r="AA1414">
        <v>3209.2399501183322</v>
      </c>
      <c r="AB1414">
        <v>482.7233506935525</v>
      </c>
      <c r="AC1414">
        <v>478.78364280145968</v>
      </c>
      <c r="AD1414">
        <v>418.59862838191327</v>
      </c>
      <c r="AE1414">
        <v>554.60680829596811</v>
      </c>
      <c r="AF1414">
        <v>62.21953731212777</v>
      </c>
      <c r="AG1414">
        <v>61.918955155009868</v>
      </c>
      <c r="AH1414">
        <v>60.924603729879649</v>
      </c>
      <c r="AI1414">
        <v>64.330244411343998</v>
      </c>
      <c r="AJ1414">
        <v>0.536555776429266</v>
      </c>
      <c r="AK1414">
        <v>0.53655578078252653</v>
      </c>
      <c r="AL1414">
        <v>0.53655477873018143</v>
      </c>
      <c r="AM1414">
        <v>0.53655676835892518</v>
      </c>
      <c r="AN1414">
        <v>0.94606274839624971</v>
      </c>
      <c r="AO1414">
        <v>0.94606274839625015</v>
      </c>
      <c r="AP1414">
        <v>0.94606274839625015</v>
      </c>
      <c r="AQ1414">
        <v>0.94606274839625015</v>
      </c>
      <c r="AR1414">
        <v>14.82064248674877</v>
      </c>
      <c r="AS1414">
        <v>14.82064248674877</v>
      </c>
      <c r="AT1414">
        <v>14.82064248674877</v>
      </c>
      <c r="AU1414">
        <v>14.82064248674877</v>
      </c>
      <c r="AV1414" t="str">
        <f>VLOOKUP(Sheet1[[#This Row],[NPDES ID2]],Combined_Sheet__Major_Only___2[[NPDES ID2]:[ECHO BFR]],3,FALSE)</f>
        <v>PA</v>
      </c>
      <c r="AW1414" t="s">
        <v>12185</v>
      </c>
      <c r="AX1414" t="str">
        <f>VLOOKUP(Sheet1[[#This Row],[NPDES ID2]],Combined_Sheet__Major_Only___2[[NPDES ID2]:[ECHO BFR]],27,FALSE)</f>
        <v>-</v>
      </c>
      <c r="AY1414" t="str">
        <f>VLOOKUP(Sheet1[[#This Row],[NPDES ID2]],Combined_Sheet__Major_Only___2[[NPDES ID2]:[ECHO BFR]],28,FALSE)</f>
        <v>-</v>
      </c>
      <c r="AZ1414" t="str">
        <f>VLOOKUP(Sheet1[[#This Row],[NPDES ID2]],Combined_Sheet__Major_Only___2[[NPDES ID2]:[ECHO BFR]],29,FALSE)</f>
        <v>thickening</v>
      </c>
      <c r="BA1414">
        <f>VLOOKUP(Sheet1[[#This Row],[NPDES ID2]],Combined_Sheet__Major_Only___2[[NPDES ID2]:[ECHO BFR]],17,FALSE)</f>
        <v>41.892359999999996</v>
      </c>
      <c r="BB1414">
        <f>VLOOKUP(Sheet1[[#This Row],[NPDES ID2]],Combined_Sheet__Major_Only___2[[NPDES ID2]:[ECHO BFR]],18,FALSE)</f>
        <v>-80.374390000000005</v>
      </c>
      <c r="BC1414" t="str">
        <f>IF(ISNUMBER(SEARCH("aerobic",$AW1414)),"aerobic","")</f>
        <v/>
      </c>
      <c r="BD1414" t="str">
        <f>IF(ISNUMBER(SEARCH("anaer",$AW1414)),"anaer","")</f>
        <v>anaer</v>
      </c>
      <c r="BE1414" t="str">
        <f>IF(ISNUMBER(SEARCH("thickening",$AZ1414)),"thickening","")</f>
        <v>thickening</v>
      </c>
      <c r="BF1414" s="2" t="str">
        <f>IF(ISNUMBER(SEARCH("airDry",$AW1414)),"airDry","")</f>
        <v/>
      </c>
      <c r="BG1414" s="2" t="str">
        <f>IF(ISNUMBER(SEARCH("heatDry",$AY1414)),"heatDry","")</f>
        <v/>
      </c>
      <c r="BH1414" s="2" t="str">
        <f>IF(AND(ISNUMBER(SEARCH("aerobic",$AW1414)),ISNUMBER(SEARCH("anaer",$AW1414))),"Combined Aer and Anaer.","")</f>
        <v/>
      </c>
    </row>
    <row r="1415" spans="1:60" x14ac:dyDescent="0.25">
      <c r="A1415" s="4">
        <v>168</v>
      </c>
      <c r="B1415" t="s">
        <v>909</v>
      </c>
      <c r="C1415">
        <v>4585</v>
      </c>
      <c r="D1415">
        <v>971.17926094528457</v>
      </c>
      <c r="E1415">
        <v>968.13295051541309</v>
      </c>
      <c r="F1415">
        <v>784.38734754397478</v>
      </c>
      <c r="G1415">
        <v>1149.486381456082</v>
      </c>
      <c r="H1415">
        <v>-111.5463552088036</v>
      </c>
      <c r="I1415">
        <v>-114.31534828240849</v>
      </c>
      <c r="J1415">
        <v>-130.20896057167209</v>
      </c>
      <c r="K1415">
        <v>-88.625586619053834</v>
      </c>
      <c r="L1415">
        <v>3099.5910475259388</v>
      </c>
      <c r="M1415">
        <v>3087.0924742361822</v>
      </c>
      <c r="N1415">
        <v>3045.3601775341181</v>
      </c>
      <c r="O1415">
        <v>3187.8541127322969</v>
      </c>
      <c r="P1415">
        <v>107.0723189378723</v>
      </c>
      <c r="Q1415">
        <v>108.4969422913489</v>
      </c>
      <c r="R1415">
        <v>88.033156801745108</v>
      </c>
      <c r="S1415">
        <v>122.8358218822634</v>
      </c>
      <c r="T1415">
        <v>44375.243707654146</v>
      </c>
      <c r="U1415">
        <v>44375.209825821643</v>
      </c>
      <c r="V1415">
        <v>44344.86534775365</v>
      </c>
      <c r="W1415">
        <v>44405.832034902844</v>
      </c>
      <c r="X1415">
        <v>2954.5045681996098</v>
      </c>
      <c r="Y1415">
        <v>2965.254181634391</v>
      </c>
      <c r="Z1415">
        <v>2873.9441851641132</v>
      </c>
      <c r="AA1415">
        <v>3006.4295788295722</v>
      </c>
      <c r="AB1415">
        <v>551.10088880724163</v>
      </c>
      <c r="AC1415">
        <v>545.31788152442527</v>
      </c>
      <c r="AD1415">
        <v>464.39569687683121</v>
      </c>
      <c r="AE1415">
        <v>654.13948541865716</v>
      </c>
      <c r="AF1415">
        <v>66.263631788191049</v>
      </c>
      <c r="AG1415">
        <v>65.991554385971426</v>
      </c>
      <c r="AH1415">
        <v>65.114428713248216</v>
      </c>
      <c r="AI1415">
        <v>68.14684653076047</v>
      </c>
      <c r="AJ1415">
        <v>0.58597125165195163</v>
      </c>
      <c r="AK1415">
        <v>0.58597168396801247</v>
      </c>
      <c r="AL1415">
        <v>0.58587052376646021</v>
      </c>
      <c r="AM1415">
        <v>0.58607141659403605</v>
      </c>
      <c r="AN1415">
        <v>0.94610637725995783</v>
      </c>
      <c r="AO1415">
        <v>0.94610637725995805</v>
      </c>
      <c r="AP1415">
        <v>0.94610637725995805</v>
      </c>
      <c r="AQ1415">
        <v>0.94610637725995805</v>
      </c>
      <c r="AR1415">
        <v>14.0737729026851</v>
      </c>
      <c r="AS1415">
        <v>14.0737729026851</v>
      </c>
      <c r="AT1415">
        <v>14.0737729026851</v>
      </c>
      <c r="AU1415">
        <v>14.0737729026851</v>
      </c>
      <c r="AV1415" t="str">
        <f>VLOOKUP(Sheet1[[#This Row],[NPDES ID2]],Combined_Sheet__Major_Only___2[[NPDES ID2]:[ECHO BFR]],3,FALSE)</f>
        <v>GA</v>
      </c>
      <c r="AW1415" t="s">
        <v>12185</v>
      </c>
      <c r="AX1415" t="str">
        <f>VLOOKUP(Sheet1[[#This Row],[NPDES ID2]],Combined_Sheet__Major_Only___2[[NPDES ID2]:[ECHO BFR]],27,FALSE)</f>
        <v>-</v>
      </c>
      <c r="AY1415" t="str">
        <f>VLOOKUP(Sheet1[[#This Row],[NPDES ID2]],Combined_Sheet__Major_Only___2[[NPDES ID2]:[ECHO BFR]],28,FALSE)</f>
        <v>-</v>
      </c>
      <c r="AZ1415" t="str">
        <f>VLOOKUP(Sheet1[[#This Row],[NPDES ID2]],Combined_Sheet__Major_Only___2[[NPDES ID2]:[ECHO BFR]],29,FALSE)</f>
        <v>thickening, preliminaryOps</v>
      </c>
      <c r="BA1415">
        <f>VLOOKUP(Sheet1[[#This Row],[NPDES ID2]],Combined_Sheet__Major_Only___2[[NPDES ID2]:[ECHO BFR]],17,FALSE)</f>
        <v>33.68244</v>
      </c>
      <c r="BB1415">
        <f>VLOOKUP(Sheet1[[#This Row],[NPDES ID2]],Combined_Sheet__Major_Only___2[[NPDES ID2]:[ECHO BFR]],18,FALSE)</f>
        <v>-84.365650000000002</v>
      </c>
      <c r="BC1415" t="str">
        <f>IF(ISNUMBER(SEARCH("aerobic",$AW1415)),"aerobic","")</f>
        <v/>
      </c>
      <c r="BD1415" t="str">
        <f>IF(ISNUMBER(SEARCH("anaer",$AW1415)),"anaer","")</f>
        <v>anaer</v>
      </c>
      <c r="BE1415" t="str">
        <f>IF(ISNUMBER(SEARCH("thickening",$AZ1415)),"thickening","")</f>
        <v>thickening</v>
      </c>
      <c r="BF1415" s="2" t="str">
        <f>IF(ISNUMBER(SEARCH("airDry",$AW1415)),"airDry","")</f>
        <v/>
      </c>
      <c r="BG1415" s="2" t="str">
        <f>IF(ISNUMBER(SEARCH("heatDry",$AY1415)),"heatDry","")</f>
        <v/>
      </c>
      <c r="BH1415" s="2" t="str">
        <f>IF(AND(ISNUMBER(SEARCH("aerobic",$AW1415)),ISNUMBER(SEARCH("anaer",$AW1415))),"Combined Aer and Anaer.","")</f>
        <v/>
      </c>
    </row>
    <row r="1416" spans="1:60" x14ac:dyDescent="0.25">
      <c r="A1416" s="4">
        <v>1131</v>
      </c>
      <c r="B1416" t="s">
        <v>5437</v>
      </c>
      <c r="C1416">
        <v>311.60000000000002</v>
      </c>
      <c r="D1416">
        <v>484.93616799550699</v>
      </c>
      <c r="E1416">
        <v>489.58058370060638</v>
      </c>
      <c r="F1416">
        <v>369.48377473593848</v>
      </c>
      <c r="G1416">
        <v>618.25398774103087</v>
      </c>
      <c r="H1416">
        <v>-123.238163189925</v>
      </c>
      <c r="I1416">
        <v>-125.7235726952528</v>
      </c>
      <c r="J1416">
        <v>-141.77313890034819</v>
      </c>
      <c r="K1416">
        <v>-100.05908542473431</v>
      </c>
      <c r="L1416">
        <v>193.6772104502453</v>
      </c>
      <c r="M1416">
        <v>192.6889997611668</v>
      </c>
      <c r="N1416">
        <v>189.4174744553375</v>
      </c>
      <c r="O1416">
        <v>200.61956485947439</v>
      </c>
      <c r="P1416">
        <v>7.3138913385813957</v>
      </c>
      <c r="Q1416">
        <v>7.3776447524259554</v>
      </c>
      <c r="R1416">
        <v>6.1136729408402353</v>
      </c>
      <c r="S1416">
        <v>8.3265383601627452</v>
      </c>
      <c r="T1416">
        <v>44454.219708041492</v>
      </c>
      <c r="U1416">
        <v>44454.185768307587</v>
      </c>
      <c r="V1416">
        <v>44423.789433902282</v>
      </c>
      <c r="W1416">
        <v>44484.860308346637</v>
      </c>
      <c r="X1416">
        <v>3219.564977455665</v>
      </c>
      <c r="Y1416">
        <v>3234.5731940764099</v>
      </c>
      <c r="Z1416">
        <v>3109.093597556875</v>
      </c>
      <c r="AA1416">
        <v>3290.7656522122579</v>
      </c>
      <c r="AB1416">
        <v>492.01396809286291</v>
      </c>
      <c r="AC1416">
        <v>487.82490332453102</v>
      </c>
      <c r="AD1416">
        <v>426.91179125371639</v>
      </c>
      <c r="AE1416">
        <v>564.42108109512367</v>
      </c>
      <c r="AF1416">
        <v>60.913382287017193</v>
      </c>
      <c r="AG1416">
        <v>60.60228371970183</v>
      </c>
      <c r="AH1416">
        <v>59.57426856792658</v>
      </c>
      <c r="AI1416">
        <v>63.09659480706604</v>
      </c>
      <c r="AJ1416">
        <v>0.52060964683063515</v>
      </c>
      <c r="AK1416">
        <v>0.52060967265637448</v>
      </c>
      <c r="AL1416">
        <v>0.52060372255109777</v>
      </c>
      <c r="AM1416">
        <v>0.5206155369159855</v>
      </c>
      <c r="AN1416">
        <v>0.94619473412819888</v>
      </c>
      <c r="AO1416">
        <v>0.94619473412819899</v>
      </c>
      <c r="AP1416">
        <v>0.94619473412819899</v>
      </c>
      <c r="AQ1416">
        <v>0.94619473412819899</v>
      </c>
      <c r="AR1416">
        <v>14.552715235660671</v>
      </c>
      <c r="AS1416">
        <v>14.552715235660679</v>
      </c>
      <c r="AT1416">
        <v>14.552715235660679</v>
      </c>
      <c r="AU1416">
        <v>14.552715235660679</v>
      </c>
      <c r="AV1416" t="str">
        <f>VLOOKUP(Sheet1[[#This Row],[NPDES ID2]],Combined_Sheet__Major_Only___2[[NPDES ID2]:[ECHO BFR]],3,FALSE)</f>
        <v>MN</v>
      </c>
      <c r="AW1416" t="s">
        <v>12185</v>
      </c>
      <c r="AX1416" t="str">
        <f>VLOOKUP(Sheet1[[#This Row],[NPDES ID2]],Combined_Sheet__Major_Only___2[[NPDES ID2]:[ECHO BFR]],27,FALSE)</f>
        <v>methaneBioCaptureRecover</v>
      </c>
      <c r="AY1416" t="str">
        <f>VLOOKUP(Sheet1[[#This Row],[NPDES ID2]],Combined_Sheet__Major_Only___2[[NPDES ID2]:[ECHO BFR]],28,FALSE)</f>
        <v>-</v>
      </c>
      <c r="AZ1416" t="str">
        <f>VLOOKUP(Sheet1[[#This Row],[NPDES ID2]],Combined_Sheet__Major_Only___2[[NPDES ID2]:[ECHO BFR]],29,FALSE)</f>
        <v>thickening</v>
      </c>
      <c r="BA1416">
        <f>VLOOKUP(Sheet1[[#This Row],[NPDES ID2]],Combined_Sheet__Major_Only___2[[NPDES ID2]:[ECHO BFR]],17,FALSE)</f>
        <v>45.566479000000001</v>
      </c>
      <c r="BB1416">
        <f>VLOOKUP(Sheet1[[#This Row],[NPDES ID2]],Combined_Sheet__Major_Only___2[[NPDES ID2]:[ECHO BFR]],18,FALSE)</f>
        <v>-93.233120999999997</v>
      </c>
      <c r="BC1416" t="str">
        <f>IF(ISNUMBER(SEARCH("aerobic",$AW1416)),"aerobic","")</f>
        <v/>
      </c>
      <c r="BD1416" t="str">
        <f>IF(ISNUMBER(SEARCH("anaer",$AW1416)),"anaer","")</f>
        <v>anaer</v>
      </c>
      <c r="BE1416" t="str">
        <f>IF(ISNUMBER(SEARCH("thickening",$AZ1416)),"thickening","")</f>
        <v>thickening</v>
      </c>
      <c r="BF1416" s="3" t="str">
        <f>IF(ISNUMBER(SEARCH("airDry",$AW1416)),"airDry","")</f>
        <v/>
      </c>
      <c r="BG1416" s="3" t="str">
        <f>IF(ISNUMBER(SEARCH("heatDry",$AY1416)),"heatDry","")</f>
        <v/>
      </c>
      <c r="BH1416" s="3" t="str">
        <f>IF(AND(ISNUMBER(SEARCH("aerobic",$AW1416)),ISNUMBER(SEARCH("anaer",$AW1416))),"Combined Aer and Anaer.","")</f>
        <v/>
      </c>
    </row>
    <row r="1417" spans="1:60" x14ac:dyDescent="0.25">
      <c r="A1417" s="4">
        <v>156</v>
      </c>
      <c r="B1417" t="s">
        <v>857</v>
      </c>
      <c r="C1417">
        <v>5596</v>
      </c>
      <c r="D1417">
        <v>1280.34738059404</v>
      </c>
      <c r="E1417">
        <v>1279.0141903275601</v>
      </c>
      <c r="F1417">
        <v>1026.067694445617</v>
      </c>
      <c r="G1417">
        <v>1523.438641879226</v>
      </c>
      <c r="H1417">
        <v>-123.7229429332593</v>
      </c>
      <c r="I1417">
        <v>-126.19124049624681</v>
      </c>
      <c r="J1417">
        <v>-142.1008386795076</v>
      </c>
      <c r="K1417">
        <v>-100.2701613431818</v>
      </c>
      <c r="L1417">
        <v>3424.788346425009</v>
      </c>
      <c r="M1417">
        <v>3406.724463909854</v>
      </c>
      <c r="N1417">
        <v>3346.3370056710478</v>
      </c>
      <c r="O1417">
        <v>3552.447040803921</v>
      </c>
      <c r="P1417">
        <v>131.42487189304691</v>
      </c>
      <c r="Q1417">
        <v>132.78638958125151</v>
      </c>
      <c r="R1417">
        <v>110.09464470118679</v>
      </c>
      <c r="S1417">
        <v>149.81125398014021</v>
      </c>
      <c r="T1417">
        <v>44500.102658973483</v>
      </c>
      <c r="U1417">
        <v>44500.068685600418</v>
      </c>
      <c r="V1417">
        <v>44469.642224045478</v>
      </c>
      <c r="W1417">
        <v>44530.77362853098</v>
      </c>
      <c r="X1417">
        <v>3273.2744085537101</v>
      </c>
      <c r="Y1417">
        <v>3289.0719834012161</v>
      </c>
      <c r="Z1417">
        <v>3156.5140922715759</v>
      </c>
      <c r="AA1417">
        <v>3348.6250443386789</v>
      </c>
      <c r="AB1417">
        <v>661.52024410672607</v>
      </c>
      <c r="AC1417">
        <v>651.56971037630581</v>
      </c>
      <c r="AD1417">
        <v>548.99098177264909</v>
      </c>
      <c r="AE1417">
        <v>792.68585676274256</v>
      </c>
      <c r="AF1417">
        <v>59.992317535218739</v>
      </c>
      <c r="AG1417">
        <v>59.66993369443243</v>
      </c>
      <c r="AH1417">
        <v>58.630423292903323</v>
      </c>
      <c r="AI1417">
        <v>62.223979068535861</v>
      </c>
      <c r="AJ1417">
        <v>0.50936925612635131</v>
      </c>
      <c r="AK1417">
        <v>0.50936976047205595</v>
      </c>
      <c r="AL1417">
        <v>0.50925104984088376</v>
      </c>
      <c r="AM1417">
        <v>0.50948680990110984</v>
      </c>
      <c r="AN1417">
        <v>0.9462459341870999</v>
      </c>
      <c r="AO1417">
        <v>0.94624593418709968</v>
      </c>
      <c r="AP1417">
        <v>0.94624593418709968</v>
      </c>
      <c r="AQ1417">
        <v>0.94624593418709968</v>
      </c>
      <c r="AR1417">
        <v>12.18757651990056</v>
      </c>
      <c r="AS1417">
        <v>12.18757651990056</v>
      </c>
      <c r="AT1417">
        <v>12.18757651990056</v>
      </c>
      <c r="AU1417">
        <v>12.18757651990056</v>
      </c>
      <c r="AV1417" t="str">
        <f>VLOOKUP(Sheet1[[#This Row],[NPDES ID2]],Combined_Sheet__Major_Only___2[[NPDES ID2]:[ECHO BFR]],3,FALSE)</f>
        <v>TX</v>
      </c>
      <c r="AW1417" t="s">
        <v>12185</v>
      </c>
      <c r="AX1417" t="str">
        <f>VLOOKUP(Sheet1[[#This Row],[NPDES ID2]],Combined_Sheet__Major_Only___2[[NPDES ID2]:[ECHO BFR]],27,FALSE)</f>
        <v>-</v>
      </c>
      <c r="AY1417" t="str">
        <f>VLOOKUP(Sheet1[[#This Row],[NPDES ID2]],Combined_Sheet__Major_Only___2[[NPDES ID2]:[ECHO BFR]],28,FALSE)</f>
        <v>-</v>
      </c>
      <c r="AZ1417" t="str">
        <f>VLOOKUP(Sheet1[[#This Row],[NPDES ID2]],Combined_Sheet__Major_Only___2[[NPDES ID2]:[ECHO BFR]],29,FALSE)</f>
        <v>thickening, preliminaryOps</v>
      </c>
      <c r="BA1417">
        <f>VLOOKUP(Sheet1[[#This Row],[NPDES ID2]],Combined_Sheet__Major_Only___2[[NPDES ID2]:[ECHO BFR]],17,FALSE)</f>
        <v>31.653919999999999</v>
      </c>
      <c r="BB1417">
        <f>VLOOKUP(Sheet1[[#This Row],[NPDES ID2]],Combined_Sheet__Major_Only___2[[NPDES ID2]:[ECHO BFR]],18,FALSE)</f>
        <v>-106.32109</v>
      </c>
      <c r="BC1417" t="str">
        <f>IF(ISNUMBER(SEARCH("aerobic",$AW1417)),"aerobic","")</f>
        <v/>
      </c>
      <c r="BD1417" t="str">
        <f>IF(ISNUMBER(SEARCH("anaer",$AW1417)),"anaer","")</f>
        <v>anaer</v>
      </c>
      <c r="BE1417" t="str">
        <f>IF(ISNUMBER(SEARCH("thickening",$AZ1417)),"thickening","")</f>
        <v>thickening</v>
      </c>
      <c r="BF1417" s="2" t="str">
        <f>IF(ISNUMBER(SEARCH("airDry",$AW1417)),"airDry","")</f>
        <v/>
      </c>
      <c r="BG1417" s="2" t="str">
        <f>IF(ISNUMBER(SEARCH("heatDry",$AY1417)),"heatDry","")</f>
        <v/>
      </c>
      <c r="BH1417" s="2" t="str">
        <f>IF(AND(ISNUMBER(SEARCH("aerobic",$AW1417)),ISNUMBER(SEARCH("anaer",$AW1417))),"Combined Aer and Anaer.","")</f>
        <v/>
      </c>
    </row>
    <row r="1418" spans="1:60" x14ac:dyDescent="0.25">
      <c r="A1418" s="4">
        <v>889</v>
      </c>
      <c r="B1418" t="s">
        <v>4335</v>
      </c>
      <c r="C1418">
        <v>794</v>
      </c>
      <c r="D1418">
        <v>364.55043022282757</v>
      </c>
      <c r="E1418">
        <v>365.69834603775331</v>
      </c>
      <c r="F1418">
        <v>308.6045236083832</v>
      </c>
      <c r="G1418">
        <v>430.49037932899239</v>
      </c>
      <c r="H1418">
        <v>-116.69771264324319</v>
      </c>
      <c r="I1418">
        <v>-119.0856808236865</v>
      </c>
      <c r="J1418">
        <v>-134.6880031824324</v>
      </c>
      <c r="K1418">
        <v>-93.273506538838788</v>
      </c>
      <c r="L1418">
        <v>518.74430494093906</v>
      </c>
      <c r="M1418">
        <v>516.42712415254368</v>
      </c>
      <c r="N1418">
        <v>508.74944264468559</v>
      </c>
      <c r="O1418">
        <v>535.03133636968778</v>
      </c>
      <c r="P1418">
        <v>18.583728574710861</v>
      </c>
      <c r="Q1418">
        <v>18.80917976305496</v>
      </c>
      <c r="R1418">
        <v>15.430767367818101</v>
      </c>
      <c r="S1418">
        <v>21.17127701956618</v>
      </c>
      <c r="T1418">
        <v>44562.349139690508</v>
      </c>
      <c r="U1418">
        <v>44562.315120681327</v>
      </c>
      <c r="V1418">
        <v>44531.847787539031</v>
      </c>
      <c r="W1418">
        <v>44593.061309280747</v>
      </c>
      <c r="X1418">
        <v>3070.18865718393</v>
      </c>
      <c r="Y1418">
        <v>3082.635780663069</v>
      </c>
      <c r="Z1418">
        <v>2977.8715216644259</v>
      </c>
      <c r="AA1418">
        <v>3129.6299101688569</v>
      </c>
      <c r="AB1418">
        <v>466.00421268247482</v>
      </c>
      <c r="AC1418">
        <v>462.55193572281831</v>
      </c>
      <c r="AD1418">
        <v>404.99058371074142</v>
      </c>
      <c r="AE1418">
        <v>535.13414323851521</v>
      </c>
      <c r="AF1418">
        <v>64.028372328472699</v>
      </c>
      <c r="AG1418">
        <v>63.741604546047988</v>
      </c>
      <c r="AH1418">
        <v>62.796288516021413</v>
      </c>
      <c r="AI1418">
        <v>66.038097422104073</v>
      </c>
      <c r="AJ1418">
        <v>0.55865043021819927</v>
      </c>
      <c r="AK1418">
        <v>0.55865049754716634</v>
      </c>
      <c r="AL1418">
        <v>0.55863496103825006</v>
      </c>
      <c r="AM1418">
        <v>0.55866581039980101</v>
      </c>
      <c r="AN1418">
        <v>0.94631523848495536</v>
      </c>
      <c r="AO1418">
        <v>0.94631523848495547</v>
      </c>
      <c r="AP1418">
        <v>0.94631523848495547</v>
      </c>
      <c r="AQ1418">
        <v>0.94631523848495547</v>
      </c>
      <c r="AR1418">
        <v>15.361650713876889</v>
      </c>
      <c r="AS1418">
        <v>15.361650713876889</v>
      </c>
      <c r="AT1418">
        <v>15.361650713876889</v>
      </c>
      <c r="AU1418">
        <v>15.361650713876889</v>
      </c>
      <c r="AV1418" t="str">
        <f>VLOOKUP(Sheet1[[#This Row],[NPDES ID2]],Combined_Sheet__Major_Only___2[[NPDES ID2]:[ECHO BFR]],3,FALSE)</f>
        <v>MN</v>
      </c>
      <c r="AW1418" t="s">
        <v>12185</v>
      </c>
      <c r="AX1418" t="str">
        <f>VLOOKUP(Sheet1[[#This Row],[NPDES ID2]],Combined_Sheet__Major_Only___2[[NPDES ID2]:[ECHO BFR]],27,FALSE)</f>
        <v>-</v>
      </c>
      <c r="AY1418" t="str">
        <f>VLOOKUP(Sheet1[[#This Row],[NPDES ID2]],Combined_Sheet__Major_Only___2[[NPDES ID2]:[ECHO BFR]],28,FALSE)</f>
        <v>-</v>
      </c>
      <c r="AZ1418" t="str">
        <f>VLOOKUP(Sheet1[[#This Row],[NPDES ID2]],Combined_Sheet__Major_Only___2[[NPDES ID2]:[ECHO BFR]],29,FALSE)</f>
        <v>thickening</v>
      </c>
      <c r="BA1418">
        <f>VLOOKUP(Sheet1[[#This Row],[NPDES ID2]],Combined_Sheet__Major_Only___2[[NPDES ID2]:[ECHO BFR]],17,FALSE)</f>
        <v>45.11562</v>
      </c>
      <c r="BB1418">
        <f>VLOOKUP(Sheet1[[#This Row],[NPDES ID2]],Combined_Sheet__Major_Only___2[[NPDES ID2]:[ECHO BFR]],18,FALSE)</f>
        <v>-94.52364</v>
      </c>
      <c r="BC1418" t="str">
        <f>IF(ISNUMBER(SEARCH("aerobic",$AW1418)),"aerobic","")</f>
        <v/>
      </c>
      <c r="BD1418" t="str">
        <f>IF(ISNUMBER(SEARCH("anaer",$AW1418)),"anaer","")</f>
        <v>anaer</v>
      </c>
      <c r="BE1418" t="str">
        <f>IF(ISNUMBER(SEARCH("thickening",$AZ1418)),"thickening","")</f>
        <v>thickening</v>
      </c>
      <c r="BF1418" s="3" t="str">
        <f>IF(ISNUMBER(SEARCH("airDry",$AW1418)),"airDry","")</f>
        <v/>
      </c>
      <c r="BG1418" s="3" t="str">
        <f>IF(ISNUMBER(SEARCH("heatDry",$AY1418)),"heatDry","")</f>
        <v/>
      </c>
      <c r="BH1418" s="3" t="str">
        <f>IF(AND(ISNUMBER(SEARCH("aerobic",$AW1418)),ISNUMBER(SEARCH("anaer",$AW1418))),"Combined Aer and Anaer.","")</f>
        <v/>
      </c>
    </row>
    <row r="1419" spans="1:60" x14ac:dyDescent="0.25">
      <c r="A1419" s="4">
        <v>269</v>
      </c>
      <c r="B1419" t="s">
        <v>1383</v>
      </c>
      <c r="C1419">
        <v>1698</v>
      </c>
      <c r="D1419">
        <v>504.44315969402982</v>
      </c>
      <c r="E1419">
        <v>505.17585217478222</v>
      </c>
      <c r="F1419">
        <v>425.39723084686261</v>
      </c>
      <c r="G1419">
        <v>587.88856816003147</v>
      </c>
      <c r="H1419">
        <v>-123.9470487023757</v>
      </c>
      <c r="I1419">
        <v>-126.5214028348164</v>
      </c>
      <c r="J1419">
        <v>-142.51130101457991</v>
      </c>
      <c r="K1419">
        <v>-101.16418389819179</v>
      </c>
      <c r="L1419">
        <v>1046.6432997171901</v>
      </c>
      <c r="M1419">
        <v>1041.19712659124</v>
      </c>
      <c r="N1419">
        <v>1023.122036088962</v>
      </c>
      <c r="O1419">
        <v>1084.9620441963</v>
      </c>
      <c r="P1419">
        <v>39.870896397228627</v>
      </c>
      <c r="Q1419">
        <v>40.253057652052462</v>
      </c>
      <c r="R1419">
        <v>33.36532662636219</v>
      </c>
      <c r="S1419">
        <v>45.423707132903061</v>
      </c>
      <c r="T1419">
        <v>44595.843467141778</v>
      </c>
      <c r="U1419">
        <v>44595.809423576167</v>
      </c>
      <c r="V1419">
        <v>44565.320097763513</v>
      </c>
      <c r="W1419">
        <v>44626.577806136163</v>
      </c>
      <c r="X1419">
        <v>3256.905534536339</v>
      </c>
      <c r="Y1419">
        <v>3272.407573547725</v>
      </c>
      <c r="Z1419">
        <v>3142.781066416399</v>
      </c>
      <c r="AA1419">
        <v>3330.5113334290791</v>
      </c>
      <c r="AB1419">
        <v>593.28570860395268</v>
      </c>
      <c r="AC1419">
        <v>586.06832780030231</v>
      </c>
      <c r="AD1419">
        <v>501.28734983138622</v>
      </c>
      <c r="AE1419">
        <v>698.55245352952204</v>
      </c>
      <c r="AF1419">
        <v>60.411573545022293</v>
      </c>
      <c r="AG1419">
        <v>60.095477089452359</v>
      </c>
      <c r="AH1419">
        <v>59.057562355149827</v>
      </c>
      <c r="AI1419">
        <v>62.621974338179719</v>
      </c>
      <c r="AJ1419">
        <v>0.51448527644322373</v>
      </c>
      <c r="AK1419">
        <v>0.51448542719091794</v>
      </c>
      <c r="AL1419">
        <v>0.51445050762527123</v>
      </c>
      <c r="AM1419">
        <v>0.51451984680883645</v>
      </c>
      <c r="AN1419">
        <v>0.94635245666631973</v>
      </c>
      <c r="AO1419">
        <v>0.94635245666631973</v>
      </c>
      <c r="AP1419">
        <v>0.94635245666631973</v>
      </c>
      <c r="AQ1419">
        <v>0.94635245666631973</v>
      </c>
      <c r="AR1419">
        <v>13.004232316350519</v>
      </c>
      <c r="AS1419">
        <v>13.004232316350519</v>
      </c>
      <c r="AT1419">
        <v>13.004232316350519</v>
      </c>
      <c r="AU1419">
        <v>13.004232316350519</v>
      </c>
      <c r="AV1419" t="str">
        <f>VLOOKUP(Sheet1[[#This Row],[NPDES ID2]],Combined_Sheet__Major_Only___2[[NPDES ID2]:[ECHO BFR]],3,FALSE)</f>
        <v>CA</v>
      </c>
      <c r="AW1419" t="s">
        <v>12185</v>
      </c>
      <c r="AX1419" t="str">
        <f>VLOOKUP(Sheet1[[#This Row],[NPDES ID2]],Combined_Sheet__Major_Only___2[[NPDES ID2]:[ECHO BFR]],27,FALSE)</f>
        <v>methaneBioCaptureRecover</v>
      </c>
      <c r="AY1419" t="str">
        <f>VLOOKUP(Sheet1[[#This Row],[NPDES ID2]],Combined_Sheet__Major_Only___2[[NPDES ID2]:[ECHO BFR]],28,FALSE)</f>
        <v>-</v>
      </c>
      <c r="AZ1419" t="str">
        <f>VLOOKUP(Sheet1[[#This Row],[NPDES ID2]],Combined_Sheet__Major_Only___2[[NPDES ID2]:[ECHO BFR]],29,FALSE)</f>
        <v>preliminaryOps, thickening</v>
      </c>
      <c r="BA1419">
        <f>VLOOKUP(Sheet1[[#This Row],[NPDES ID2]],Combined_Sheet__Major_Only___2[[NPDES ID2]:[ECHO BFR]],17,FALSE)</f>
        <v>37.5685</v>
      </c>
      <c r="BB1419">
        <f>VLOOKUP(Sheet1[[#This Row],[NPDES ID2]],Combined_Sheet__Major_Only___2[[NPDES ID2]:[ECHO BFR]],18,FALSE)</f>
        <v>-122.29483999999999</v>
      </c>
      <c r="BC1419" t="str">
        <f>IF(ISNUMBER(SEARCH("aerobic",$AW1419)),"aerobic","")</f>
        <v/>
      </c>
      <c r="BD1419" t="str">
        <f>IF(ISNUMBER(SEARCH("anaer",$AW1419)),"anaer","")</f>
        <v>anaer</v>
      </c>
      <c r="BE1419" t="str">
        <f>IF(ISNUMBER(SEARCH("thickening",$AZ1419)),"thickening","")</f>
        <v>thickening</v>
      </c>
      <c r="BF1419" s="3" t="str">
        <f>IF(ISNUMBER(SEARCH("airDry",$AW1419)),"airDry","")</f>
        <v/>
      </c>
      <c r="BG1419" s="3" t="str">
        <f>IF(ISNUMBER(SEARCH("heatDry",$AY1419)),"heatDry","")</f>
        <v/>
      </c>
      <c r="BH1419" s="3" t="str">
        <f>IF(AND(ISNUMBER(SEARCH("aerobic",$AW1419)),ISNUMBER(SEARCH("anaer",$AW1419))),"Combined Aer and Anaer.","")</f>
        <v/>
      </c>
    </row>
    <row r="1420" spans="1:60" x14ac:dyDescent="0.25">
      <c r="A1420" s="4">
        <v>1259</v>
      </c>
      <c r="B1420" t="s">
        <v>6012</v>
      </c>
      <c r="C1420">
        <v>207.13</v>
      </c>
      <c r="D1420">
        <v>623.47965508547634</v>
      </c>
      <c r="E1420">
        <v>620.81803091859592</v>
      </c>
      <c r="F1420">
        <v>457.6718538817936</v>
      </c>
      <c r="G1420">
        <v>808.17326751297128</v>
      </c>
      <c r="H1420">
        <v>-121.8331082650174</v>
      </c>
      <c r="I1420">
        <v>-124.2326094994138</v>
      </c>
      <c r="J1420">
        <v>-140.21030987856639</v>
      </c>
      <c r="K1420">
        <v>-98.556659448234399</v>
      </c>
      <c r="L1420">
        <v>130.15213523392711</v>
      </c>
      <c r="M1420">
        <v>129.50632780044191</v>
      </c>
      <c r="N1420">
        <v>127.3687029550567</v>
      </c>
      <c r="O1420">
        <v>134.6885868468616</v>
      </c>
      <c r="P1420">
        <v>4.8588753965408884</v>
      </c>
      <c r="Q1420">
        <v>4.897333735517603</v>
      </c>
      <c r="R1420">
        <v>4.0557360078916371</v>
      </c>
      <c r="S1420">
        <v>5.5411747698459841</v>
      </c>
      <c r="T1420">
        <v>44626.5529701169</v>
      </c>
      <c r="U1420">
        <v>44626.518904036573</v>
      </c>
      <c r="V1420">
        <v>44596.009414093831</v>
      </c>
      <c r="W1420">
        <v>44657.307635280951</v>
      </c>
      <c r="X1420">
        <v>3196.9956251776998</v>
      </c>
      <c r="Y1420">
        <v>3211.4715367376089</v>
      </c>
      <c r="Z1420">
        <v>3090.310689932679</v>
      </c>
      <c r="AA1420">
        <v>3265.732230087192</v>
      </c>
      <c r="AB1420">
        <v>496.27175449879758</v>
      </c>
      <c r="AC1420">
        <v>492.02885682483378</v>
      </c>
      <c r="AD1420">
        <v>429.59984067756773</v>
      </c>
      <c r="AE1420">
        <v>570.79771221768726</v>
      </c>
      <c r="AF1420">
        <v>61.57977119680438</v>
      </c>
      <c r="AG1420">
        <v>61.27401641214842</v>
      </c>
      <c r="AH1420">
        <v>60.263240651796153</v>
      </c>
      <c r="AI1420">
        <v>63.725981764038771</v>
      </c>
      <c r="AJ1420">
        <v>0.52874432040307884</v>
      </c>
      <c r="AK1420">
        <v>0.52874433785667652</v>
      </c>
      <c r="AL1420">
        <v>0.52874031811393118</v>
      </c>
      <c r="AM1420">
        <v>0.52874829957413061</v>
      </c>
      <c r="AN1420">
        <v>0.9463865350918047</v>
      </c>
      <c r="AO1420">
        <v>0.94638653509180481</v>
      </c>
      <c r="AP1420">
        <v>0.94638653509180481</v>
      </c>
      <c r="AQ1420">
        <v>0.94638653509180481</v>
      </c>
      <c r="AR1420">
        <v>14.57141279035568</v>
      </c>
      <c r="AS1420">
        <v>14.571412790355669</v>
      </c>
      <c r="AT1420">
        <v>14.571412790355669</v>
      </c>
      <c r="AU1420">
        <v>14.571412790355669</v>
      </c>
      <c r="AV1420" t="str">
        <f>VLOOKUP(Sheet1[[#This Row],[NPDES ID2]],Combined_Sheet__Major_Only___2[[NPDES ID2]:[ECHO BFR]],3,FALSE)</f>
        <v>NY</v>
      </c>
      <c r="AW1420" t="s">
        <v>12185</v>
      </c>
      <c r="AX1420" t="str">
        <f>VLOOKUP(Sheet1[[#This Row],[NPDES ID2]],Combined_Sheet__Major_Only___2[[NPDES ID2]:[ECHO BFR]],27,FALSE)</f>
        <v>-</v>
      </c>
      <c r="AY1420" t="str">
        <f>VLOOKUP(Sheet1[[#This Row],[NPDES ID2]],Combined_Sheet__Major_Only___2[[NPDES ID2]:[ECHO BFR]],28,FALSE)</f>
        <v>-</v>
      </c>
      <c r="AZ1420" t="str">
        <f>VLOOKUP(Sheet1[[#This Row],[NPDES ID2]],Combined_Sheet__Major_Only___2[[NPDES ID2]:[ECHO BFR]],29,FALSE)</f>
        <v>thickening</v>
      </c>
      <c r="BA1420">
        <f>VLOOKUP(Sheet1[[#This Row],[NPDES ID2]],Combined_Sheet__Major_Only___2[[NPDES ID2]:[ECHO BFR]],17,FALSE)</f>
        <v>42.468693999999999</v>
      </c>
      <c r="BB1420">
        <f>VLOOKUP(Sheet1[[#This Row],[NPDES ID2]],Combined_Sheet__Major_Only___2[[NPDES ID2]:[ECHO BFR]],18,FALSE)</f>
        <v>-78.942610999999999</v>
      </c>
      <c r="BC1420" t="str">
        <f>IF(ISNUMBER(SEARCH("aerobic",$AW1420)),"aerobic","")</f>
        <v/>
      </c>
      <c r="BD1420" t="str">
        <f>IF(ISNUMBER(SEARCH("anaer",$AW1420)),"anaer","")</f>
        <v>anaer</v>
      </c>
      <c r="BE1420" t="str">
        <f>IF(ISNUMBER(SEARCH("thickening",$AZ1420)),"thickening","")</f>
        <v>thickening</v>
      </c>
      <c r="BF1420" s="3" t="str">
        <f>IF(ISNUMBER(SEARCH("airDry",$AW1420)),"airDry","")</f>
        <v/>
      </c>
      <c r="BG1420" s="3" t="str">
        <f>IF(ISNUMBER(SEARCH("heatDry",$AY1420)),"heatDry","")</f>
        <v/>
      </c>
      <c r="BH1420" s="3" t="str">
        <f>IF(AND(ISNUMBER(SEARCH("aerobic",$AW1420)),ISNUMBER(SEARCH("anaer",$AW1420))),"Combined Aer and Anaer.","")</f>
        <v/>
      </c>
    </row>
    <row r="1421" spans="1:60" x14ac:dyDescent="0.25">
      <c r="A1421" s="4">
        <v>1115</v>
      </c>
      <c r="B1421" t="s">
        <v>5365</v>
      </c>
      <c r="C1421">
        <v>327.8</v>
      </c>
      <c r="D1421">
        <v>438.755504317114</v>
      </c>
      <c r="E1421">
        <v>444.02612188103831</v>
      </c>
      <c r="F1421">
        <v>336.23288747032518</v>
      </c>
      <c r="G1421">
        <v>555.7199579162575</v>
      </c>
      <c r="H1421">
        <v>-113.9549109957438</v>
      </c>
      <c r="I1421">
        <v>-116.37253083075031</v>
      </c>
      <c r="J1421">
        <v>-132.19144845491789</v>
      </c>
      <c r="K1421">
        <v>-90.291827002863911</v>
      </c>
      <c r="L1421">
        <v>219.11020004285189</v>
      </c>
      <c r="M1421">
        <v>218.19233280203881</v>
      </c>
      <c r="N1421">
        <v>215.15339140076051</v>
      </c>
      <c r="O1421">
        <v>225.55875565398779</v>
      </c>
      <c r="P1421">
        <v>7.661836526467531</v>
      </c>
      <c r="Q1421">
        <v>7.7596624887733743</v>
      </c>
      <c r="R1421">
        <v>6.3217655620832094</v>
      </c>
      <c r="S1421">
        <v>8.7650606778567948</v>
      </c>
      <c r="T1421">
        <v>44656.35563411007</v>
      </c>
      <c r="U1421">
        <v>44656.321546179854</v>
      </c>
      <c r="V1421">
        <v>44625.792487545492</v>
      </c>
      <c r="W1421">
        <v>44687.130025220358</v>
      </c>
      <c r="X1421">
        <v>3007.0820463825298</v>
      </c>
      <c r="Y1421">
        <v>3018.4626460522059</v>
      </c>
      <c r="Z1421">
        <v>2922.3294881918141</v>
      </c>
      <c r="AA1421">
        <v>3061.6331834896719</v>
      </c>
      <c r="AB1421">
        <v>507.99633765656358</v>
      </c>
      <c r="AC1421">
        <v>503.55403901641432</v>
      </c>
      <c r="AD1421">
        <v>434.82935549726909</v>
      </c>
      <c r="AE1421">
        <v>593.17019863202142</v>
      </c>
      <c r="AF1421">
        <v>65.506671118237804</v>
      </c>
      <c r="AG1421">
        <v>65.231926159563457</v>
      </c>
      <c r="AH1421">
        <v>64.32440959227533</v>
      </c>
      <c r="AI1421">
        <v>67.434322937526559</v>
      </c>
      <c r="AJ1421">
        <v>0.57671711831424122</v>
      </c>
      <c r="AK1421">
        <v>0.57671714816195818</v>
      </c>
      <c r="AL1421">
        <v>0.57671027109045003</v>
      </c>
      <c r="AM1421">
        <v>0.57672392602058098</v>
      </c>
      <c r="AN1421">
        <v>0.94641956582462683</v>
      </c>
      <c r="AO1421">
        <v>0.94641956582462683</v>
      </c>
      <c r="AP1421">
        <v>0.94641956582462683</v>
      </c>
      <c r="AQ1421">
        <v>0.94641956582462683</v>
      </c>
      <c r="AR1421">
        <v>14.7326210543155</v>
      </c>
      <c r="AS1421">
        <v>14.732621054315491</v>
      </c>
      <c r="AT1421">
        <v>14.732621054315491</v>
      </c>
      <c r="AU1421">
        <v>14.732621054315491</v>
      </c>
      <c r="AV1421" t="str">
        <f>VLOOKUP(Sheet1[[#This Row],[NPDES ID2]],Combined_Sheet__Major_Only___2[[NPDES ID2]:[ECHO BFR]],3,FALSE)</f>
        <v>TX</v>
      </c>
      <c r="AW1421" t="s">
        <v>12185</v>
      </c>
      <c r="AX1421" t="str">
        <f>VLOOKUP(Sheet1[[#This Row],[NPDES ID2]],Combined_Sheet__Major_Only___2[[NPDES ID2]:[ECHO BFR]],27,FALSE)</f>
        <v>-</v>
      </c>
      <c r="AY1421" t="str">
        <f>VLOOKUP(Sheet1[[#This Row],[NPDES ID2]],Combined_Sheet__Major_Only___2[[NPDES ID2]:[ECHO BFR]],28,FALSE)</f>
        <v>-</v>
      </c>
      <c r="AZ1421" t="str">
        <f>VLOOKUP(Sheet1[[#This Row],[NPDES ID2]],Combined_Sheet__Major_Only___2[[NPDES ID2]:[ECHO BFR]],29,FALSE)</f>
        <v>thickening</v>
      </c>
      <c r="BA1421">
        <f>VLOOKUP(Sheet1[[#This Row],[NPDES ID2]],Combined_Sheet__Major_Only___2[[NPDES ID2]:[ECHO BFR]],17,FALSE)</f>
        <v>31.078267</v>
      </c>
      <c r="BB1421">
        <f>VLOOKUP(Sheet1[[#This Row],[NPDES ID2]],Combined_Sheet__Major_Only___2[[NPDES ID2]:[ECHO BFR]],18,FALSE)</f>
        <v>-97.318673000000004</v>
      </c>
      <c r="BC1421" t="str">
        <f>IF(ISNUMBER(SEARCH("aerobic",$AW1421)),"aerobic","")</f>
        <v/>
      </c>
      <c r="BD1421" t="str">
        <f>IF(ISNUMBER(SEARCH("anaer",$AW1421)),"anaer","")</f>
        <v>anaer</v>
      </c>
      <c r="BE1421" t="str">
        <f>IF(ISNUMBER(SEARCH("thickening",$AZ1421)),"thickening","")</f>
        <v>thickening</v>
      </c>
      <c r="BF1421" s="3" t="str">
        <f>IF(ISNUMBER(SEARCH("airDry",$AW1421)),"airDry","")</f>
        <v/>
      </c>
      <c r="BG1421" s="3" t="str">
        <f>IF(ISNUMBER(SEARCH("heatDry",$AY1421)),"heatDry","")</f>
        <v/>
      </c>
      <c r="BH1421" s="3" t="str">
        <f>IF(AND(ISNUMBER(SEARCH("aerobic",$AW1421)),ISNUMBER(SEARCH("anaer",$AW1421))),"Combined Aer and Anaer.","")</f>
        <v/>
      </c>
    </row>
    <row r="1422" spans="1:60" x14ac:dyDescent="0.25">
      <c r="A1422" s="4">
        <v>1876</v>
      </c>
      <c r="B1422" t="s">
        <v>8858</v>
      </c>
      <c r="C1422">
        <v>5859</v>
      </c>
      <c r="D1422">
        <v>1315.8057221581701</v>
      </c>
      <c r="E1422">
        <v>1314.2472115632199</v>
      </c>
      <c r="F1422">
        <v>1053.3601792240561</v>
      </c>
      <c r="G1422">
        <v>1566.915466522375</v>
      </c>
      <c r="H1422">
        <v>-121.9780984267498</v>
      </c>
      <c r="I1422">
        <v>-124.31969725689881</v>
      </c>
      <c r="J1422">
        <v>-140.16176897560561</v>
      </c>
      <c r="K1422">
        <v>-98.693374461706654</v>
      </c>
      <c r="L1422">
        <v>3636.5837848529709</v>
      </c>
      <c r="M1422">
        <v>3618.0669141439062</v>
      </c>
      <c r="N1422">
        <v>3556.1866080783921</v>
      </c>
      <c r="O1422">
        <v>3767.4159885479462</v>
      </c>
      <c r="P1422">
        <v>137.49940024150649</v>
      </c>
      <c r="Q1422">
        <v>138.7354079562503</v>
      </c>
      <c r="R1422">
        <v>114.9738814098892</v>
      </c>
      <c r="S1422">
        <v>156.5412421402815</v>
      </c>
      <c r="T1422">
        <v>44778.009637553703</v>
      </c>
      <c r="U1422">
        <v>44777.97546043263</v>
      </c>
      <c r="V1422">
        <v>44747.366522708333</v>
      </c>
      <c r="W1422">
        <v>44808.864549664802</v>
      </c>
      <c r="X1422">
        <v>3247.5876988756791</v>
      </c>
      <c r="Y1422">
        <v>3262.7219388228259</v>
      </c>
      <c r="Z1422">
        <v>3135.748758094468</v>
      </c>
      <c r="AA1422">
        <v>3319.7670758956369</v>
      </c>
      <c r="AB1422">
        <v>517.18462054180122</v>
      </c>
      <c r="AC1422">
        <v>512.41311005937746</v>
      </c>
      <c r="AD1422">
        <v>446.07782981857321</v>
      </c>
      <c r="AE1422">
        <v>596.76491044202476</v>
      </c>
      <c r="AF1422">
        <v>60.841998413122703</v>
      </c>
      <c r="AG1422">
        <v>60.526490475913327</v>
      </c>
      <c r="AH1422">
        <v>59.50875155424081</v>
      </c>
      <c r="AI1422">
        <v>63.026538714517557</v>
      </c>
      <c r="AJ1422">
        <v>0.51973832604514247</v>
      </c>
      <c r="AK1422">
        <v>0.51973881299220615</v>
      </c>
      <c r="AL1422">
        <v>0.51962434061928042</v>
      </c>
      <c r="AM1422">
        <v>0.51985168060131959</v>
      </c>
      <c r="AN1422">
        <v>0.94655397566263888</v>
      </c>
      <c r="AO1422">
        <v>0.94655397566263899</v>
      </c>
      <c r="AP1422">
        <v>0.94655397566263899</v>
      </c>
      <c r="AQ1422">
        <v>0.94655397566263899</v>
      </c>
      <c r="AR1422">
        <v>14.17443728245664</v>
      </c>
      <c r="AS1422">
        <v>14.17443728245663</v>
      </c>
      <c r="AT1422">
        <v>14.17443728245663</v>
      </c>
      <c r="AU1422">
        <v>14.17443728245663</v>
      </c>
      <c r="AV1422" t="str">
        <f>VLOOKUP(Sheet1[[#This Row],[NPDES ID2]],Combined_Sheet__Major_Only___2[[NPDES ID2]:[ECHO BFR]],3,FALSE)</f>
        <v>NY</v>
      </c>
      <c r="AW1422" t="s">
        <v>12185</v>
      </c>
      <c r="AX1422" t="str">
        <f>VLOOKUP(Sheet1[[#This Row],[NPDES ID2]],Combined_Sheet__Major_Only___2[[NPDES ID2]:[ECHO BFR]],27,FALSE)</f>
        <v>-</v>
      </c>
      <c r="AY1422" t="str">
        <f>VLOOKUP(Sheet1[[#This Row],[NPDES ID2]],Combined_Sheet__Major_Only___2[[NPDES ID2]:[ECHO BFR]],28,FALSE)</f>
        <v>-</v>
      </c>
      <c r="AZ1422" t="str">
        <f>VLOOKUP(Sheet1[[#This Row],[NPDES ID2]],Combined_Sheet__Major_Only___2[[NPDES ID2]:[ECHO BFR]],29,FALSE)</f>
        <v>thickening, preliminaryOps</v>
      </c>
      <c r="BA1422">
        <f>VLOOKUP(Sheet1[[#This Row],[NPDES ID2]],Combined_Sheet__Major_Only___2[[NPDES ID2]:[ECHO BFR]],17,FALSE)</f>
        <v>40.795555999999998</v>
      </c>
      <c r="BB1422">
        <f>VLOOKUP(Sheet1[[#This Row],[NPDES ID2]],Combined_Sheet__Major_Only___2[[NPDES ID2]:[ECHO BFR]],18,FALSE)</f>
        <v>-73.839332999999996</v>
      </c>
      <c r="BC1422" t="str">
        <f>IF(ISNUMBER(SEARCH("aerobic",$AW1422)),"aerobic","")</f>
        <v/>
      </c>
      <c r="BD1422" t="str">
        <f>IF(ISNUMBER(SEARCH("anaer",$AW1422)),"anaer","")</f>
        <v>anaer</v>
      </c>
      <c r="BE1422" t="str">
        <f>IF(ISNUMBER(SEARCH("thickening",$AZ1422)),"thickening","")</f>
        <v>thickening</v>
      </c>
      <c r="BF1422" s="2" t="str">
        <f>IF(ISNUMBER(SEARCH("airDry",$AW1422)),"airDry","")</f>
        <v/>
      </c>
      <c r="BG1422" s="2" t="str">
        <f>IF(ISNUMBER(SEARCH("heatDry",$AY1422)),"heatDry","")</f>
        <v/>
      </c>
      <c r="BH1422" s="2" t="str">
        <f>IF(AND(ISNUMBER(SEARCH("aerobic",$AW1422)),ISNUMBER(SEARCH("anaer",$AW1422))),"Combined Aer and Anaer.","")</f>
        <v/>
      </c>
    </row>
    <row r="1423" spans="1:60" x14ac:dyDescent="0.25">
      <c r="A1423" s="4">
        <v>2065</v>
      </c>
      <c r="B1423" t="s">
        <v>9714</v>
      </c>
      <c r="C1423">
        <v>1166.4000000000001</v>
      </c>
      <c r="D1423">
        <v>388.12079818787362</v>
      </c>
      <c r="E1423">
        <v>388.40597295505381</v>
      </c>
      <c r="F1423">
        <v>327.83010003675491</v>
      </c>
      <c r="G1423">
        <v>456.36934265980409</v>
      </c>
      <c r="H1423">
        <v>-113.4549707464278</v>
      </c>
      <c r="I1423">
        <v>-115.9975493090579</v>
      </c>
      <c r="J1423">
        <v>-131.7786698688783</v>
      </c>
      <c r="K1423">
        <v>-89.953776371630681</v>
      </c>
      <c r="L1423">
        <v>781.51147119931397</v>
      </c>
      <c r="M1423">
        <v>778.26342338970096</v>
      </c>
      <c r="N1423">
        <v>767.49166320763584</v>
      </c>
      <c r="O1423">
        <v>804.35400440157184</v>
      </c>
      <c r="P1423">
        <v>27.257840014597068</v>
      </c>
      <c r="Q1423">
        <v>27.607283528004348</v>
      </c>
      <c r="R1423">
        <v>22.473730109158051</v>
      </c>
      <c r="S1423">
        <v>31.201098727803341</v>
      </c>
      <c r="T1423">
        <v>45267.224425707391</v>
      </c>
      <c r="U1423">
        <v>45267.189889917623</v>
      </c>
      <c r="V1423">
        <v>45236.259729455451</v>
      </c>
      <c r="W1423">
        <v>45298.403141912408</v>
      </c>
      <c r="X1423">
        <v>3040.9567084535479</v>
      </c>
      <c r="Y1423">
        <v>3052.3728731101828</v>
      </c>
      <c r="Z1423">
        <v>2955.838000200351</v>
      </c>
      <c r="AA1423">
        <v>3095.7574923639631</v>
      </c>
      <c r="AB1423">
        <v>553.10267884024313</v>
      </c>
      <c r="AC1423">
        <v>547.48297220010488</v>
      </c>
      <c r="AD1423">
        <v>467.93510615185369</v>
      </c>
      <c r="AE1423">
        <v>653.68716590196493</v>
      </c>
      <c r="AF1423">
        <v>65.665221650671697</v>
      </c>
      <c r="AG1423">
        <v>65.391073983992925</v>
      </c>
      <c r="AH1423">
        <v>64.489800426849328</v>
      </c>
      <c r="AI1423">
        <v>67.583593188955348</v>
      </c>
      <c r="AJ1423">
        <v>0.57865528592106774</v>
      </c>
      <c r="AK1423">
        <v>0.57865539639339403</v>
      </c>
      <c r="AL1423">
        <v>0.57862986451327458</v>
      </c>
      <c r="AM1423">
        <v>0.57868056154362535</v>
      </c>
      <c r="AN1423">
        <v>0.94708774578966237</v>
      </c>
      <c r="AO1423">
        <v>0.94708774578966248</v>
      </c>
      <c r="AP1423">
        <v>0.94708774578966248</v>
      </c>
      <c r="AQ1423">
        <v>0.94708774578966248</v>
      </c>
      <c r="AR1423">
        <v>14.14790576028506</v>
      </c>
      <c r="AS1423">
        <v>14.14790576028506</v>
      </c>
      <c r="AT1423">
        <v>14.14790576028506</v>
      </c>
      <c r="AU1423">
        <v>14.14790576028506</v>
      </c>
      <c r="AV1423" t="str">
        <f>VLOOKUP(Sheet1[[#This Row],[NPDES ID2]],Combined_Sheet__Major_Only___2[[NPDES ID2]:[ECHO BFR]],3,FALSE)</f>
        <v>CA</v>
      </c>
      <c r="AW1423" t="s">
        <v>12185</v>
      </c>
      <c r="AX1423" t="str">
        <f>VLOOKUP(Sheet1[[#This Row],[NPDES ID2]],Combined_Sheet__Major_Only___2[[NPDES ID2]:[ECHO BFR]],27,FALSE)</f>
        <v>methaneBioCaptureRecover</v>
      </c>
      <c r="AY1423" t="str">
        <f>VLOOKUP(Sheet1[[#This Row],[NPDES ID2]],Combined_Sheet__Major_Only___2[[NPDES ID2]:[ECHO BFR]],28,FALSE)</f>
        <v>-</v>
      </c>
      <c r="AZ1423" t="str">
        <f>VLOOKUP(Sheet1[[#This Row],[NPDES ID2]],Combined_Sheet__Major_Only___2[[NPDES ID2]:[ECHO BFR]],29,FALSE)</f>
        <v>thickening, preliminaryOps</v>
      </c>
      <c r="BA1423">
        <f>VLOOKUP(Sheet1[[#This Row],[NPDES ID2]],Combined_Sheet__Major_Only___2[[NPDES ID2]:[ECHO BFR]],17,FALSE)</f>
        <v>39.337778</v>
      </c>
      <c r="BB1423">
        <f>VLOOKUP(Sheet1[[#This Row],[NPDES ID2]],Combined_Sheet__Major_Only___2[[NPDES ID2]:[ECHO BFR]],18,FALSE)</f>
        <v>-120.12861100000001</v>
      </c>
      <c r="BC1423" t="str">
        <f>IF(ISNUMBER(SEARCH("aerobic",$AW1423)),"aerobic","")</f>
        <v/>
      </c>
      <c r="BD1423" t="str">
        <f>IF(ISNUMBER(SEARCH("anaer",$AW1423)),"anaer","")</f>
        <v>anaer</v>
      </c>
      <c r="BE1423" t="str">
        <f>IF(ISNUMBER(SEARCH("thickening",$AZ1423)),"thickening","")</f>
        <v>thickening</v>
      </c>
      <c r="BF1423" s="3" t="str">
        <f>IF(ISNUMBER(SEARCH("airDry",$AW1423)),"airDry","")</f>
        <v/>
      </c>
      <c r="BG1423" s="3" t="str">
        <f>IF(ISNUMBER(SEARCH("heatDry",$AY1423)),"heatDry","")</f>
        <v/>
      </c>
      <c r="BH1423" s="3" t="str">
        <f>IF(AND(ISNUMBER(SEARCH("aerobic",$AW1423)),ISNUMBER(SEARCH("anaer",$AW1423))),"Combined Aer and Anaer.","")</f>
        <v/>
      </c>
    </row>
    <row r="1424" spans="1:60" x14ac:dyDescent="0.25">
      <c r="A1424" s="4">
        <v>2576</v>
      </c>
      <c r="B1424" t="s">
        <v>11939</v>
      </c>
      <c r="C1424">
        <v>97.29</v>
      </c>
      <c r="D1424">
        <v>1133.831550811168</v>
      </c>
      <c r="E1424">
        <v>1133.050788890585</v>
      </c>
      <c r="F1424">
        <v>799.97230081855537</v>
      </c>
      <c r="G1424">
        <v>1490.9135028750591</v>
      </c>
      <c r="H1424">
        <v>-119.2415204398901</v>
      </c>
      <c r="I1424">
        <v>-121.5606592893901</v>
      </c>
      <c r="J1424">
        <v>-137.31819063458801</v>
      </c>
      <c r="K1424">
        <v>-95.806891967620558</v>
      </c>
      <c r="L1424">
        <v>62.380213078639912</v>
      </c>
      <c r="M1424">
        <v>62.086718689333281</v>
      </c>
      <c r="N1424">
        <v>61.115412068264533</v>
      </c>
      <c r="O1424">
        <v>64.441646415677113</v>
      </c>
      <c r="P1424">
        <v>2.2796475539766221</v>
      </c>
      <c r="Q1424">
        <v>2.3024801877416499</v>
      </c>
      <c r="R1424">
        <v>1.8977111258496531</v>
      </c>
      <c r="S1424">
        <v>2.599604277769449</v>
      </c>
      <c r="T1424">
        <v>45292.218627730428</v>
      </c>
      <c r="U1424">
        <v>45292.184073616103</v>
      </c>
      <c r="V1424">
        <v>45261.237501740783</v>
      </c>
      <c r="W1424">
        <v>45323.413887231211</v>
      </c>
      <c r="X1424">
        <v>3179.7090979095142</v>
      </c>
      <c r="Y1424">
        <v>3193.326131180665</v>
      </c>
      <c r="Z1424">
        <v>3079.0843903687728</v>
      </c>
      <c r="AA1424">
        <v>3244.5070614219562</v>
      </c>
      <c r="AB1424">
        <v>599.65009925829179</v>
      </c>
      <c r="AC1424">
        <v>592.43818919830574</v>
      </c>
      <c r="AD1424">
        <v>503.72668114405423</v>
      </c>
      <c r="AE1424">
        <v>711.54277114594606</v>
      </c>
      <c r="AF1424">
        <v>62.835721618682491</v>
      </c>
      <c r="AG1424">
        <v>62.539980677301124</v>
      </c>
      <c r="AH1424">
        <v>61.561899577385709</v>
      </c>
      <c r="AI1424">
        <v>64.912129246286398</v>
      </c>
      <c r="AJ1424">
        <v>0.54408090126571984</v>
      </c>
      <c r="AK1424">
        <v>0.5440809103908385</v>
      </c>
      <c r="AL1424">
        <v>0.5440788095322171</v>
      </c>
      <c r="AM1424">
        <v>0.54408298090802676</v>
      </c>
      <c r="AN1424">
        <v>0.94711473022176906</v>
      </c>
      <c r="AO1424">
        <v>0.94711473022176917</v>
      </c>
      <c r="AP1424">
        <v>0.94711473022176917</v>
      </c>
      <c r="AQ1424">
        <v>0.94711473022176917</v>
      </c>
      <c r="AR1424">
        <v>13.263266712557829</v>
      </c>
      <c r="AS1424">
        <v>13.263266712557829</v>
      </c>
      <c r="AT1424">
        <v>13.263266712557829</v>
      </c>
      <c r="AU1424">
        <v>13.263266712557829</v>
      </c>
      <c r="AV1424" t="str">
        <f>VLOOKUP(Sheet1[[#This Row],[NPDES ID2]],Combined_Sheet__Major_Only___2[[NPDES ID2]:[ECHO BFR]],3,FALSE)</f>
        <v>IA</v>
      </c>
      <c r="AW1424" t="s">
        <v>12185</v>
      </c>
      <c r="AX1424" t="str">
        <f>VLOOKUP(Sheet1[[#This Row],[NPDES ID2]],Combined_Sheet__Major_Only___2[[NPDES ID2]:[ECHO BFR]],27,FALSE)</f>
        <v>methaneBioCaptureRecover</v>
      </c>
      <c r="AY1424" t="str">
        <f>VLOOKUP(Sheet1[[#This Row],[NPDES ID2]],Combined_Sheet__Major_Only___2[[NPDES ID2]:[ECHO BFR]],28,FALSE)</f>
        <v>-</v>
      </c>
      <c r="AZ1424" t="str">
        <f>VLOOKUP(Sheet1[[#This Row],[NPDES ID2]],Combined_Sheet__Major_Only___2[[NPDES ID2]:[ECHO BFR]],29,FALSE)</f>
        <v>thickening, preliminaryOps</v>
      </c>
      <c r="BA1424">
        <f>VLOOKUP(Sheet1[[#This Row],[NPDES ID2]],Combined_Sheet__Major_Only___2[[NPDES ID2]:[ECHO BFR]],17,FALSE)</f>
        <v>41.374586000000001</v>
      </c>
      <c r="BB1424">
        <f>VLOOKUP(Sheet1[[#This Row],[NPDES ID2]],Combined_Sheet__Major_Only___2[[NPDES ID2]:[ECHO BFR]],18,FALSE)</f>
        <v>-92.917811999999998</v>
      </c>
      <c r="BC1424" t="str">
        <f>IF(ISNUMBER(SEARCH("aerobic",$AW1424)),"aerobic","")</f>
        <v/>
      </c>
      <c r="BD1424" t="str">
        <f>IF(ISNUMBER(SEARCH("anaer",$AW1424)),"anaer","")</f>
        <v>anaer</v>
      </c>
      <c r="BE1424" t="str">
        <f>IF(ISNUMBER(SEARCH("thickening",$AZ1424)),"thickening","")</f>
        <v>thickening</v>
      </c>
      <c r="BF1424" s="2" t="str">
        <f>IF(ISNUMBER(SEARCH("airDry",$AW1424)),"airDry","")</f>
        <v/>
      </c>
      <c r="BG1424" s="2" t="str">
        <f>IF(ISNUMBER(SEARCH("heatDry",$AY1424)),"heatDry","")</f>
        <v/>
      </c>
      <c r="BH1424" s="2" t="str">
        <f>IF(AND(ISNUMBER(SEARCH("aerobic",$AW1424)),ISNUMBER(SEARCH("anaer",$AW1424))),"Combined Aer and Anaer.","")</f>
        <v/>
      </c>
    </row>
    <row r="1425" spans="1:60" x14ac:dyDescent="0.25">
      <c r="A1425" s="4">
        <v>2310</v>
      </c>
      <c r="B1425" t="s">
        <v>10794</v>
      </c>
      <c r="C1425">
        <v>402</v>
      </c>
      <c r="D1425">
        <v>402.03215376263358</v>
      </c>
      <c r="E1425">
        <v>406.89721654270812</v>
      </c>
      <c r="F1425">
        <v>309.19773622557977</v>
      </c>
      <c r="G1425">
        <v>494.15224101363492</v>
      </c>
      <c r="H1425">
        <v>-114.87775558922949</v>
      </c>
      <c r="I1425">
        <v>-117.2768222213374</v>
      </c>
      <c r="J1425">
        <v>-133.02831697610861</v>
      </c>
      <c r="K1425">
        <v>-91.278561124524273</v>
      </c>
      <c r="L1425">
        <v>266.67362627812952</v>
      </c>
      <c r="M1425">
        <v>265.5319620381083</v>
      </c>
      <c r="N1425">
        <v>261.75158860717158</v>
      </c>
      <c r="O1425">
        <v>274.69509221977142</v>
      </c>
      <c r="P1425">
        <v>9.4004656735524801</v>
      </c>
      <c r="Q1425">
        <v>9.5205364580059229</v>
      </c>
      <c r="R1425">
        <v>7.7746949510308321</v>
      </c>
      <c r="S1425">
        <v>10.735075978375461</v>
      </c>
      <c r="T1425">
        <v>45482.03223213477</v>
      </c>
      <c r="U1425">
        <v>45481.997538858253</v>
      </c>
      <c r="V1425">
        <v>45450.926333698808</v>
      </c>
      <c r="W1425">
        <v>45513.353126476693</v>
      </c>
      <c r="X1425">
        <v>3086.0721598983159</v>
      </c>
      <c r="Y1425">
        <v>3098.0288646471849</v>
      </c>
      <c r="Z1425">
        <v>2997.1700144662409</v>
      </c>
      <c r="AA1425">
        <v>3143.2972366748581</v>
      </c>
      <c r="AB1425">
        <v>501.51919255937929</v>
      </c>
      <c r="AC1425">
        <v>497.40128654244847</v>
      </c>
      <c r="AD1425">
        <v>431.73508586457609</v>
      </c>
      <c r="AE1425">
        <v>581.96719860011376</v>
      </c>
      <c r="AF1425">
        <v>65.011049680921417</v>
      </c>
      <c r="AG1425">
        <v>64.732325497345528</v>
      </c>
      <c r="AH1425">
        <v>63.811969206689547</v>
      </c>
      <c r="AI1425">
        <v>66.966257813249143</v>
      </c>
      <c r="AJ1425">
        <v>0.57065907547159034</v>
      </c>
      <c r="AK1425">
        <v>0.57065911150865212</v>
      </c>
      <c r="AL1425">
        <v>0.57065080629513432</v>
      </c>
      <c r="AM1425">
        <v>0.57066729694875584</v>
      </c>
      <c r="AN1425">
        <v>0.94731876351465816</v>
      </c>
      <c r="AO1425">
        <v>0.94731876351465805</v>
      </c>
      <c r="AP1425">
        <v>0.94731876351465805</v>
      </c>
      <c r="AQ1425">
        <v>0.94731876351465805</v>
      </c>
      <c r="AR1425">
        <v>14.962428474431791</v>
      </c>
      <c r="AS1425">
        <v>14.962428474431791</v>
      </c>
      <c r="AT1425">
        <v>14.962428474431791</v>
      </c>
      <c r="AU1425">
        <v>14.962428474431791</v>
      </c>
      <c r="AV1425" t="str">
        <f>VLOOKUP(Sheet1[[#This Row],[NPDES ID2]],Combined_Sheet__Major_Only___2[[NPDES ID2]:[ECHO BFR]],3,FALSE)</f>
        <v>CO</v>
      </c>
      <c r="AW1425" t="s">
        <v>12185</v>
      </c>
      <c r="AX1425" t="str">
        <f>VLOOKUP(Sheet1[[#This Row],[NPDES ID2]],Combined_Sheet__Major_Only___2[[NPDES ID2]:[ECHO BFR]],27,FALSE)</f>
        <v>methaneBioCaptureRecover</v>
      </c>
      <c r="AY1425" t="str">
        <f>VLOOKUP(Sheet1[[#This Row],[NPDES ID2]],Combined_Sheet__Major_Only___2[[NPDES ID2]:[ECHO BFR]],28,FALSE)</f>
        <v>-</v>
      </c>
      <c r="AZ1425" t="str">
        <f>VLOOKUP(Sheet1[[#This Row],[NPDES ID2]],Combined_Sheet__Major_Only___2[[NPDES ID2]:[ECHO BFR]],29,FALSE)</f>
        <v>thickening</v>
      </c>
      <c r="BA1425">
        <f>VLOOKUP(Sheet1[[#This Row],[NPDES ID2]],Combined_Sheet__Major_Only___2[[NPDES ID2]:[ECHO BFR]],17,FALSE)</f>
        <v>37.269357999999997</v>
      </c>
      <c r="BB1425">
        <f>VLOOKUP(Sheet1[[#This Row],[NPDES ID2]],Combined_Sheet__Major_Only___2[[NPDES ID2]:[ECHO BFR]],18,FALSE)</f>
        <v>-107.88476799999999</v>
      </c>
      <c r="BC1425" t="str">
        <f>IF(ISNUMBER(SEARCH("aerobic",$AW1425)),"aerobic","")</f>
        <v/>
      </c>
      <c r="BD1425" t="str">
        <f>IF(ISNUMBER(SEARCH("anaer",$AW1425)),"anaer","")</f>
        <v>anaer</v>
      </c>
      <c r="BE1425" t="str">
        <f>IF(ISNUMBER(SEARCH("thickening",$AZ1425)),"thickening","")</f>
        <v>thickening</v>
      </c>
      <c r="BF1425" s="2" t="str">
        <f>IF(ISNUMBER(SEARCH("airDry",$AW1425)),"airDry","")</f>
        <v/>
      </c>
      <c r="BG1425" s="2" t="str">
        <f>IF(ISNUMBER(SEARCH("heatDry",$AY1425)),"heatDry","")</f>
        <v/>
      </c>
      <c r="BH1425" s="2" t="str">
        <f>IF(AND(ISNUMBER(SEARCH("aerobic",$AW1425)),ISNUMBER(SEARCH("anaer",$AW1425))),"Combined Aer and Anaer.","")</f>
        <v/>
      </c>
    </row>
    <row r="1426" spans="1:60" x14ac:dyDescent="0.25">
      <c r="A1426" s="4">
        <v>604</v>
      </c>
      <c r="B1426" t="s">
        <v>2986</v>
      </c>
      <c r="C1426">
        <v>1796</v>
      </c>
      <c r="D1426">
        <v>510.74238605731648</v>
      </c>
      <c r="E1426">
        <v>511.71169470132281</v>
      </c>
      <c r="F1426">
        <v>431.21022594143187</v>
      </c>
      <c r="G1426">
        <v>593.18367388611398</v>
      </c>
      <c r="H1426">
        <v>-121.2034930533238</v>
      </c>
      <c r="I1426">
        <v>-123.7178763732734</v>
      </c>
      <c r="J1426">
        <v>-139.45124417719049</v>
      </c>
      <c r="K1426">
        <v>-98.289610410441639</v>
      </c>
      <c r="L1426">
        <v>1130.2031073963569</v>
      </c>
      <c r="M1426">
        <v>1124.626390998952</v>
      </c>
      <c r="N1426">
        <v>1106.1133874535151</v>
      </c>
      <c r="O1426">
        <v>1169.44635115355</v>
      </c>
      <c r="P1426">
        <v>42.124116153054949</v>
      </c>
      <c r="Q1426">
        <v>42.462295815650393</v>
      </c>
      <c r="R1426">
        <v>35.156039421635413</v>
      </c>
      <c r="S1426">
        <v>48.056185065919337</v>
      </c>
      <c r="T1426">
        <v>45494.902533614848</v>
      </c>
      <c r="U1426">
        <v>45494.867830902447</v>
      </c>
      <c r="V1426">
        <v>45463.788174989721</v>
      </c>
      <c r="W1426">
        <v>45526.231946620588</v>
      </c>
      <c r="X1426">
        <v>3254.3811579238331</v>
      </c>
      <c r="Y1426">
        <v>3269.0406492923889</v>
      </c>
      <c r="Z1426">
        <v>3146.1914318099589</v>
      </c>
      <c r="AA1426">
        <v>3324.1182398016572</v>
      </c>
      <c r="AB1426">
        <v>587.49146599996891</v>
      </c>
      <c r="AC1426">
        <v>580.76322340604247</v>
      </c>
      <c r="AD1426">
        <v>496.94398102814921</v>
      </c>
      <c r="AE1426">
        <v>691.41758830939341</v>
      </c>
      <c r="AF1426">
        <v>61.675244184277908</v>
      </c>
      <c r="AG1426">
        <v>61.36905347373343</v>
      </c>
      <c r="AH1426">
        <v>60.364544308696452</v>
      </c>
      <c r="AI1426">
        <v>63.815327568964051</v>
      </c>
      <c r="AJ1426">
        <v>0.52990990943546878</v>
      </c>
      <c r="AK1426">
        <v>0.52991007205425211</v>
      </c>
      <c r="AL1426">
        <v>0.52987239093738947</v>
      </c>
      <c r="AM1426">
        <v>0.52994721392456212</v>
      </c>
      <c r="AN1426">
        <v>0.94733254100338615</v>
      </c>
      <c r="AO1426">
        <v>0.94733254100338604</v>
      </c>
      <c r="AP1426">
        <v>0.94733254100338604</v>
      </c>
      <c r="AQ1426">
        <v>0.94733254100338604</v>
      </c>
      <c r="AR1426">
        <v>13.34520541085028</v>
      </c>
      <c r="AS1426">
        <v>13.34520541085028</v>
      </c>
      <c r="AT1426">
        <v>13.34520541085028</v>
      </c>
      <c r="AU1426">
        <v>13.34520541085028</v>
      </c>
      <c r="AV1426" t="str">
        <f>VLOOKUP(Sheet1[[#This Row],[NPDES ID2]],Combined_Sheet__Major_Only___2[[NPDES ID2]:[ECHO BFR]],3,FALSE)</f>
        <v>OR</v>
      </c>
      <c r="AW1426" t="s">
        <v>12185</v>
      </c>
      <c r="AX1426" t="str">
        <f>VLOOKUP(Sheet1[[#This Row],[NPDES ID2]],Combined_Sheet__Major_Only___2[[NPDES ID2]:[ECHO BFR]],27,FALSE)</f>
        <v>-</v>
      </c>
      <c r="AY1426" t="str">
        <f>VLOOKUP(Sheet1[[#This Row],[NPDES ID2]],Combined_Sheet__Major_Only___2[[NPDES ID2]:[ECHO BFR]],28,FALSE)</f>
        <v>-</v>
      </c>
      <c r="AZ1426" t="str">
        <f>VLOOKUP(Sheet1[[#This Row],[NPDES ID2]],Combined_Sheet__Major_Only___2[[NPDES ID2]:[ECHO BFR]],29,FALSE)</f>
        <v>thickening, preliminaryOps</v>
      </c>
      <c r="BA1426">
        <f>VLOOKUP(Sheet1[[#This Row],[NPDES ID2]],Combined_Sheet__Major_Only___2[[NPDES ID2]:[ECHO BFR]],17,FALSE)</f>
        <v>45.421607000000002</v>
      </c>
      <c r="BB1426">
        <f>VLOOKUP(Sheet1[[#This Row],[NPDES ID2]],Combined_Sheet__Major_Only___2[[NPDES ID2]:[ECHO BFR]],18,FALSE)</f>
        <v>-122.65856100000001</v>
      </c>
      <c r="BC1426" t="str">
        <f>IF(ISNUMBER(SEARCH("aerobic",$AW1426)),"aerobic","")</f>
        <v/>
      </c>
      <c r="BD1426" t="str">
        <f>IF(ISNUMBER(SEARCH("anaer",$AW1426)),"anaer","")</f>
        <v>anaer</v>
      </c>
      <c r="BE1426" t="str">
        <f>IF(ISNUMBER(SEARCH("thickening",$AZ1426)),"thickening","")</f>
        <v>thickening</v>
      </c>
      <c r="BF1426" s="2" t="str">
        <f>IF(ISNUMBER(SEARCH("airDry",$AW1426)),"airDry","")</f>
        <v/>
      </c>
      <c r="BG1426" s="2" t="str">
        <f>IF(ISNUMBER(SEARCH("heatDry",$AY1426)),"heatDry","")</f>
        <v/>
      </c>
      <c r="BH1426" s="2" t="str">
        <f>IF(AND(ISNUMBER(SEARCH("aerobic",$AW1426)),ISNUMBER(SEARCH("anaer",$AW1426))),"Combined Aer and Anaer.","")</f>
        <v/>
      </c>
    </row>
    <row r="1427" spans="1:60" x14ac:dyDescent="0.25">
      <c r="A1427" s="4">
        <v>1100</v>
      </c>
      <c r="B1427" t="s">
        <v>5300</v>
      </c>
      <c r="C1427">
        <v>341.87799999999999</v>
      </c>
      <c r="D1427">
        <v>421.83375256828839</v>
      </c>
      <c r="E1427">
        <v>426.80009622198378</v>
      </c>
      <c r="F1427">
        <v>324.81121045364898</v>
      </c>
      <c r="G1427">
        <v>531.26632111701122</v>
      </c>
      <c r="H1427">
        <v>-111.7837593393875</v>
      </c>
      <c r="I1427">
        <v>-114.2717123276492</v>
      </c>
      <c r="J1427">
        <v>-130.23300622283691</v>
      </c>
      <c r="K1427">
        <v>-88.008093420889296</v>
      </c>
      <c r="L1427">
        <v>232.61546658741071</v>
      </c>
      <c r="M1427">
        <v>231.69065618773629</v>
      </c>
      <c r="N1427">
        <v>228.62862298905691</v>
      </c>
      <c r="O1427">
        <v>239.11293591246181</v>
      </c>
      <c r="P1427">
        <v>7.9820907930171598</v>
      </c>
      <c r="Q1427">
        <v>8.0903486933881545</v>
      </c>
      <c r="R1427">
        <v>6.5490653294921648</v>
      </c>
      <c r="S1427">
        <v>9.1704678089422966</v>
      </c>
      <c r="T1427">
        <v>45536.98216687276</v>
      </c>
      <c r="U1427">
        <v>45536.947433309593</v>
      </c>
      <c r="V1427">
        <v>45505.840147539107</v>
      </c>
      <c r="W1427">
        <v>45568.339431770633</v>
      </c>
      <c r="X1427">
        <v>3012.3279620298549</v>
      </c>
      <c r="Y1427">
        <v>3023.1034696908459</v>
      </c>
      <c r="Z1427">
        <v>2931.7681180280119</v>
      </c>
      <c r="AA1427">
        <v>3064.1965881478</v>
      </c>
      <c r="AB1427">
        <v>492.40095149000842</v>
      </c>
      <c r="AC1427">
        <v>488.55811773090699</v>
      </c>
      <c r="AD1427">
        <v>423.73189348018741</v>
      </c>
      <c r="AE1427">
        <v>572.19795047210198</v>
      </c>
      <c r="AF1427">
        <v>66.680588741319681</v>
      </c>
      <c r="AG1427">
        <v>66.415140876676986</v>
      </c>
      <c r="AH1427">
        <v>65.538455701719869</v>
      </c>
      <c r="AI1427">
        <v>68.542865420233767</v>
      </c>
      <c r="AJ1427">
        <v>0.59106965567157732</v>
      </c>
      <c r="AK1427">
        <v>0.59106968683326166</v>
      </c>
      <c r="AL1427">
        <v>0.59106250686394446</v>
      </c>
      <c r="AM1427">
        <v>0.59107676322303482</v>
      </c>
      <c r="AN1427">
        <v>0.94737753644375344</v>
      </c>
      <c r="AO1427">
        <v>0.94737753644375355</v>
      </c>
      <c r="AP1427">
        <v>0.94737753644375355</v>
      </c>
      <c r="AQ1427">
        <v>0.94737753644375355</v>
      </c>
      <c r="AR1427">
        <v>15.29322487813085</v>
      </c>
      <c r="AS1427">
        <v>15.293224878130861</v>
      </c>
      <c r="AT1427">
        <v>15.293224878130861</v>
      </c>
      <c r="AU1427">
        <v>15.293224878130861</v>
      </c>
      <c r="AV1427" t="str">
        <f>VLOOKUP(Sheet1[[#This Row],[NPDES ID2]],Combined_Sheet__Major_Only___2[[NPDES ID2]:[ECHO BFR]],3,FALSE)</f>
        <v>IL</v>
      </c>
      <c r="AW1427" t="s">
        <v>12185</v>
      </c>
      <c r="AX1427" t="str">
        <f>VLOOKUP(Sheet1[[#This Row],[NPDES ID2]],Combined_Sheet__Major_Only___2[[NPDES ID2]:[ECHO BFR]],27,FALSE)</f>
        <v>tempSludgeStore</v>
      </c>
      <c r="AY1427" t="str">
        <f>VLOOKUP(Sheet1[[#This Row],[NPDES ID2]],Combined_Sheet__Major_Only___2[[NPDES ID2]:[ECHO BFR]],28,FALSE)</f>
        <v>-</v>
      </c>
      <c r="AZ1427" t="str">
        <f>VLOOKUP(Sheet1[[#This Row],[NPDES ID2]],Combined_Sheet__Major_Only___2[[NPDES ID2]:[ECHO BFR]],29,FALSE)</f>
        <v>thickening, preliminaryOps</v>
      </c>
      <c r="BA1427">
        <f>VLOOKUP(Sheet1[[#This Row],[NPDES ID2]],Combined_Sheet__Major_Only___2[[NPDES ID2]:[ECHO BFR]],17,FALSE)</f>
        <v>41.884999999999998</v>
      </c>
      <c r="BB1427">
        <f>VLOOKUP(Sheet1[[#This Row],[NPDES ID2]],Combined_Sheet__Major_Only___2[[NPDES ID2]:[ECHO BFR]],18,FALSE)</f>
        <v>-87.965299999999999</v>
      </c>
      <c r="BC1427" t="str">
        <f>IF(ISNUMBER(SEARCH("aerobic",$AW1427)),"aerobic","")</f>
        <v/>
      </c>
      <c r="BD1427" t="str">
        <f>IF(ISNUMBER(SEARCH("anaer",$AW1427)),"anaer","")</f>
        <v>anaer</v>
      </c>
      <c r="BE1427" t="str">
        <f>IF(ISNUMBER(SEARCH("thickening",$AZ1427)),"thickening","")</f>
        <v>thickening</v>
      </c>
      <c r="BF1427" s="2" t="str">
        <f>IF(ISNUMBER(SEARCH("airDry",$AW1427)),"airDry","")</f>
        <v/>
      </c>
      <c r="BG1427" s="2" t="str">
        <f>IF(ISNUMBER(SEARCH("heatDry",$AY1427)),"heatDry","")</f>
        <v/>
      </c>
      <c r="BH1427" s="2" t="str">
        <f>IF(AND(ISNUMBER(SEARCH("aerobic",$AW1427)),ISNUMBER(SEARCH("anaer",$AW1427))),"Combined Aer and Anaer.","")</f>
        <v/>
      </c>
    </row>
    <row r="1428" spans="1:60" x14ac:dyDescent="0.25">
      <c r="A1428" s="4">
        <v>682</v>
      </c>
      <c r="B1428" t="s">
        <v>3372</v>
      </c>
      <c r="C1428">
        <v>25660.46</v>
      </c>
      <c r="D1428">
        <v>5155.1745519785936</v>
      </c>
      <c r="E1428">
        <v>5167.8114571594851</v>
      </c>
      <c r="F1428">
        <v>4055.8835833088619</v>
      </c>
      <c r="G1428">
        <v>6239.1579602887814</v>
      </c>
      <c r="H1428">
        <v>-111.3095868588361</v>
      </c>
      <c r="I1428">
        <v>-114.47305139415251</v>
      </c>
      <c r="J1428">
        <v>-131.64674722827539</v>
      </c>
      <c r="K1428">
        <v>-84.881679186174765</v>
      </c>
      <c r="L1428">
        <v>16636.627152264969</v>
      </c>
      <c r="M1428">
        <v>16562.836811131179</v>
      </c>
      <c r="N1428">
        <v>16306.68147408874</v>
      </c>
      <c r="O1428">
        <v>17170.34062050522</v>
      </c>
      <c r="P1428">
        <v>600.17747165452909</v>
      </c>
      <c r="Q1428">
        <v>606.89063429699354</v>
      </c>
      <c r="R1428">
        <v>499.22116035909289</v>
      </c>
      <c r="S1428">
        <v>684.7356320694297</v>
      </c>
      <c r="T1428">
        <v>45601.515460093331</v>
      </c>
      <c r="U1428">
        <v>45601.48067921745</v>
      </c>
      <c r="V1428">
        <v>45570.331020318372</v>
      </c>
      <c r="W1428">
        <v>45632.915438631593</v>
      </c>
      <c r="X1428">
        <v>3166.0127227151302</v>
      </c>
      <c r="Y1428">
        <v>3178.876623729037</v>
      </c>
      <c r="Z1428">
        <v>3068.7472376783062</v>
      </c>
      <c r="AA1428">
        <v>3228.8604766400658</v>
      </c>
      <c r="AB1428">
        <v>559.13740641975005</v>
      </c>
      <c r="AC1428">
        <v>553.45195904869445</v>
      </c>
      <c r="AD1428">
        <v>475.1059589570657</v>
      </c>
      <c r="AE1428">
        <v>656.92006354425246</v>
      </c>
      <c r="AF1428">
        <v>63.6073279158852</v>
      </c>
      <c r="AG1428">
        <v>63.298452940165816</v>
      </c>
      <c r="AH1428">
        <v>62.367073265695772</v>
      </c>
      <c r="AI1428">
        <v>65.627585571788615</v>
      </c>
      <c r="AJ1428">
        <v>0.55350605287330834</v>
      </c>
      <c r="AK1428">
        <v>0.55350819941702523</v>
      </c>
      <c r="AL1428">
        <v>0.55296286223659985</v>
      </c>
      <c r="AM1428">
        <v>0.55404670990479454</v>
      </c>
      <c r="AN1428">
        <v>0.94744639224846761</v>
      </c>
      <c r="AO1428">
        <v>0.94744639224846772</v>
      </c>
      <c r="AP1428">
        <v>0.94744639224846772</v>
      </c>
      <c r="AQ1428">
        <v>0.94744639224846772</v>
      </c>
      <c r="AR1428">
        <v>13.93849380421743</v>
      </c>
      <c r="AS1428">
        <v>13.93849380421744</v>
      </c>
      <c r="AT1428">
        <v>13.93849380421744</v>
      </c>
      <c r="AU1428">
        <v>13.93849380421744</v>
      </c>
      <c r="AV1428" t="str">
        <f>VLOOKUP(Sheet1[[#This Row],[NPDES ID2]],Combined_Sheet__Major_Only___2[[NPDES ID2]:[ECHO BFR]],3,FALSE)</f>
        <v>CO</v>
      </c>
      <c r="AW1428" t="s">
        <v>12185</v>
      </c>
      <c r="AX1428" t="str">
        <f>VLOOKUP(Sheet1[[#This Row],[NPDES ID2]],Combined_Sheet__Major_Only___2[[NPDES ID2]:[ECHO BFR]],27,FALSE)</f>
        <v>methaneBioCaptureRecover</v>
      </c>
      <c r="AY1428" t="str">
        <f>VLOOKUP(Sheet1[[#This Row],[NPDES ID2]],Combined_Sheet__Major_Only___2[[NPDES ID2]:[ECHO BFR]],28,FALSE)</f>
        <v>-</v>
      </c>
      <c r="AZ1428" t="str">
        <f>VLOOKUP(Sheet1[[#This Row],[NPDES ID2]],Combined_Sheet__Major_Only___2[[NPDES ID2]:[ECHO BFR]],29,FALSE)</f>
        <v>thickening</v>
      </c>
      <c r="BA1428">
        <f>VLOOKUP(Sheet1[[#This Row],[NPDES ID2]],Combined_Sheet__Major_Only___2[[NPDES ID2]:[ECHO BFR]],17,FALSE)</f>
        <v>39.814970000000002</v>
      </c>
      <c r="BB1428">
        <f>VLOOKUP(Sheet1[[#This Row],[NPDES ID2]],Combined_Sheet__Major_Only___2[[NPDES ID2]:[ECHO BFR]],18,FALSE)</f>
        <v>-104.95923000000001</v>
      </c>
      <c r="BC1428" t="str">
        <f>IF(ISNUMBER(SEARCH("aerobic",$AW1428)),"aerobic","")</f>
        <v/>
      </c>
      <c r="BD1428" t="str">
        <f>IF(ISNUMBER(SEARCH("anaer",$AW1428)),"anaer","")</f>
        <v>anaer</v>
      </c>
      <c r="BE1428" t="str">
        <f>IF(ISNUMBER(SEARCH("thickening",$AZ1428)),"thickening","")</f>
        <v>thickening</v>
      </c>
      <c r="BF1428" s="2" t="str">
        <f>IF(ISNUMBER(SEARCH("airDry",$AW1428)),"airDry","")</f>
        <v/>
      </c>
      <c r="BG1428" s="2" t="str">
        <f>IF(ISNUMBER(SEARCH("heatDry",$AY1428)),"heatDry","")</f>
        <v/>
      </c>
      <c r="BH1428" s="2" t="str">
        <f>IF(AND(ISNUMBER(SEARCH("aerobic",$AW1428)),ISNUMBER(SEARCH("anaer",$AW1428))),"Combined Aer and Anaer.","")</f>
        <v/>
      </c>
    </row>
    <row r="1429" spans="1:60" x14ac:dyDescent="0.25">
      <c r="A1429" s="4">
        <v>2246</v>
      </c>
      <c r="B1429" t="s">
        <v>10520</v>
      </c>
      <c r="C1429">
        <v>538.0761</v>
      </c>
      <c r="D1429">
        <v>379.98243303183648</v>
      </c>
      <c r="E1429">
        <v>379.63873033334318</v>
      </c>
      <c r="F1429">
        <v>298.49663387458719</v>
      </c>
      <c r="G1429">
        <v>458.84575692605659</v>
      </c>
      <c r="H1429">
        <v>-119.0333169321916</v>
      </c>
      <c r="I1429">
        <v>-121.3447544663142</v>
      </c>
      <c r="J1429">
        <v>-137.07033689451231</v>
      </c>
      <c r="K1429">
        <v>-95.69136136966867</v>
      </c>
      <c r="L1429">
        <v>345.2563443411774</v>
      </c>
      <c r="M1429">
        <v>343.63592666984101</v>
      </c>
      <c r="N1429">
        <v>338.26889387566251</v>
      </c>
      <c r="O1429">
        <v>356.64335875087698</v>
      </c>
      <c r="P1429">
        <v>12.607127642157931</v>
      </c>
      <c r="Q1429">
        <v>12.734418053022679</v>
      </c>
      <c r="R1429">
        <v>10.49399083889611</v>
      </c>
      <c r="S1429">
        <v>14.37628682388147</v>
      </c>
      <c r="T1429">
        <v>45641.419670786992</v>
      </c>
      <c r="U1429">
        <v>45641.384860655256</v>
      </c>
      <c r="V1429">
        <v>45610.209000300063</v>
      </c>
      <c r="W1429">
        <v>45672.846061337113</v>
      </c>
      <c r="X1429">
        <v>3201.8656275091612</v>
      </c>
      <c r="Y1429">
        <v>3215.5447508349848</v>
      </c>
      <c r="Z1429">
        <v>3100.737784652737</v>
      </c>
      <c r="AA1429">
        <v>3266.9951364060148</v>
      </c>
      <c r="AB1429">
        <v>564.9495499273703</v>
      </c>
      <c r="AC1429">
        <v>559.01576880087248</v>
      </c>
      <c r="AD1429">
        <v>479.86399249592489</v>
      </c>
      <c r="AE1429">
        <v>663.02855028466479</v>
      </c>
      <c r="AF1429">
        <v>62.883135730773638</v>
      </c>
      <c r="AG1429">
        <v>62.587443084984002</v>
      </c>
      <c r="AH1429">
        <v>61.611638576542639</v>
      </c>
      <c r="AI1429">
        <v>64.956681107721238</v>
      </c>
      <c r="AJ1429">
        <v>0.54466000445061458</v>
      </c>
      <c r="AK1429">
        <v>0.54466005366212999</v>
      </c>
      <c r="AL1429">
        <v>0.54464870541681976</v>
      </c>
      <c r="AM1429">
        <v>0.54467123838852527</v>
      </c>
      <c r="AN1429">
        <v>0.94748887919955915</v>
      </c>
      <c r="AO1429">
        <v>0.9474888791995596</v>
      </c>
      <c r="AP1429">
        <v>0.9474888791995596</v>
      </c>
      <c r="AQ1429">
        <v>0.9474888791995596</v>
      </c>
      <c r="AR1429">
        <v>13.78709788016732</v>
      </c>
      <c r="AS1429">
        <v>13.78709788016733</v>
      </c>
      <c r="AT1429">
        <v>13.78709788016733</v>
      </c>
      <c r="AU1429">
        <v>13.78709788016733</v>
      </c>
      <c r="AV1429" t="str">
        <f>VLOOKUP(Sheet1[[#This Row],[NPDES ID2]],Combined_Sheet__Major_Only___2[[NPDES ID2]:[ECHO BFR]],3,FALSE)</f>
        <v>IN</v>
      </c>
      <c r="AW1429" t="s">
        <v>12185</v>
      </c>
      <c r="AX1429" t="str">
        <f>VLOOKUP(Sheet1[[#This Row],[NPDES ID2]],Combined_Sheet__Major_Only___2[[NPDES ID2]:[ECHO BFR]],27,FALSE)</f>
        <v>methaneBioCaptureRecover</v>
      </c>
      <c r="AY1429" t="str">
        <f>VLOOKUP(Sheet1[[#This Row],[NPDES ID2]],Combined_Sheet__Major_Only___2[[NPDES ID2]:[ECHO BFR]],28,FALSE)</f>
        <v>-</v>
      </c>
      <c r="AZ1429" t="str">
        <f>VLOOKUP(Sheet1[[#This Row],[NPDES ID2]],Combined_Sheet__Major_Only___2[[NPDES ID2]:[ECHO BFR]],29,FALSE)</f>
        <v>thickening</v>
      </c>
      <c r="BA1429">
        <f>VLOOKUP(Sheet1[[#This Row],[NPDES ID2]],Combined_Sheet__Major_Only___2[[NPDES ID2]:[ECHO BFR]],17,FALSE)</f>
        <v>38.676333</v>
      </c>
      <c r="BB1429">
        <f>VLOOKUP(Sheet1[[#This Row],[NPDES ID2]],Combined_Sheet__Major_Only___2[[NPDES ID2]:[ECHO BFR]],18,FALSE)</f>
        <v>-87.541860999999997</v>
      </c>
      <c r="BC1429" t="str">
        <f>IF(ISNUMBER(SEARCH("aerobic",$AW1429)),"aerobic","")</f>
        <v/>
      </c>
      <c r="BD1429" t="str">
        <f>IF(ISNUMBER(SEARCH("anaer",$AW1429)),"anaer","")</f>
        <v>anaer</v>
      </c>
      <c r="BE1429" t="str">
        <f>IF(ISNUMBER(SEARCH("thickening",$AZ1429)),"thickening","")</f>
        <v>thickening</v>
      </c>
      <c r="BF1429" s="2" t="str">
        <f>IF(ISNUMBER(SEARCH("airDry",$AW1429)),"airDry","")</f>
        <v/>
      </c>
      <c r="BG1429" s="2" t="str">
        <f>IF(ISNUMBER(SEARCH("heatDry",$AY1429)),"heatDry","")</f>
        <v/>
      </c>
      <c r="BH1429" s="2" t="str">
        <f>IF(AND(ISNUMBER(SEARCH("aerobic",$AW1429)),ISNUMBER(SEARCH("anaer",$AW1429))),"Combined Aer and Anaer.","")</f>
        <v/>
      </c>
    </row>
    <row r="1430" spans="1:60" x14ac:dyDescent="0.25">
      <c r="A1430" s="4">
        <v>223</v>
      </c>
      <c r="B1430" t="s">
        <v>1169</v>
      </c>
      <c r="C1430">
        <v>2617.88</v>
      </c>
      <c r="D1430">
        <v>642.51810271248326</v>
      </c>
      <c r="E1430">
        <v>643.98081481232487</v>
      </c>
      <c r="F1430">
        <v>544.33830342965814</v>
      </c>
      <c r="G1430">
        <v>750.5954512374858</v>
      </c>
      <c r="H1430">
        <v>-117.5186831605603</v>
      </c>
      <c r="I1430">
        <v>-120.0392261057689</v>
      </c>
      <c r="J1430">
        <v>-135.52699705782129</v>
      </c>
      <c r="K1430">
        <v>-94.604451773727618</v>
      </c>
      <c r="L1430">
        <v>1692.3647104910181</v>
      </c>
      <c r="M1430">
        <v>1684.5996245595179</v>
      </c>
      <c r="N1430">
        <v>1658.7762986806531</v>
      </c>
      <c r="O1430">
        <v>1747.0663333118739</v>
      </c>
      <c r="P1430">
        <v>61.304385104382291</v>
      </c>
      <c r="Q1430">
        <v>61.974387102367068</v>
      </c>
      <c r="R1430">
        <v>50.980142066983099</v>
      </c>
      <c r="S1430">
        <v>69.885745271429329</v>
      </c>
      <c r="T1430">
        <v>45705.163581534449</v>
      </c>
      <c r="U1430">
        <v>45705.128724668757</v>
      </c>
      <c r="V1430">
        <v>45673.911009500429</v>
      </c>
      <c r="W1430">
        <v>45736.632163244292</v>
      </c>
      <c r="X1430">
        <v>3182.4222272310658</v>
      </c>
      <c r="Y1430">
        <v>3195.7079846291322</v>
      </c>
      <c r="Z1430">
        <v>3083.91162318845</v>
      </c>
      <c r="AA1430">
        <v>3245.900509425941</v>
      </c>
      <c r="AB1430">
        <v>612.84209144211707</v>
      </c>
      <c r="AC1430">
        <v>605.28918565084041</v>
      </c>
      <c r="AD1430">
        <v>513.06463814387098</v>
      </c>
      <c r="AE1430">
        <v>730.18195970279544</v>
      </c>
      <c r="AF1430">
        <v>63.360884114555148</v>
      </c>
      <c r="AG1430">
        <v>63.067340845235833</v>
      </c>
      <c r="AH1430">
        <v>62.109224374416449</v>
      </c>
      <c r="AI1430">
        <v>65.406728529227536</v>
      </c>
      <c r="AJ1430">
        <v>0.55049561806981206</v>
      </c>
      <c r="AK1430">
        <v>0.55049586565046615</v>
      </c>
      <c r="AL1430">
        <v>0.55043831285001565</v>
      </c>
      <c r="AM1430">
        <v>0.55055259859195671</v>
      </c>
      <c r="AN1430">
        <v>0.94755660650496243</v>
      </c>
      <c r="AO1430">
        <v>0.94755660650496276</v>
      </c>
      <c r="AP1430">
        <v>0.94755660650496276</v>
      </c>
      <c r="AQ1430">
        <v>0.94755660650496276</v>
      </c>
      <c r="AR1430">
        <v>13.21866193896426</v>
      </c>
      <c r="AS1430">
        <v>13.218661938964249</v>
      </c>
      <c r="AT1430">
        <v>13.218661938964249</v>
      </c>
      <c r="AU1430">
        <v>13.218661938964249</v>
      </c>
      <c r="AV1430" t="str">
        <f>VLOOKUP(Sheet1[[#This Row],[NPDES ID2]],Combined_Sheet__Major_Only___2[[NPDES ID2]:[ECHO BFR]],3,FALSE)</f>
        <v>VA</v>
      </c>
      <c r="AW1430" t="s">
        <v>12185</v>
      </c>
      <c r="AX1430" t="str">
        <f>VLOOKUP(Sheet1[[#This Row],[NPDES ID2]],Combined_Sheet__Major_Only___2[[NPDES ID2]:[ECHO BFR]],27,FALSE)</f>
        <v>methaneBioCaptureRecover</v>
      </c>
      <c r="AY1430" t="str">
        <f>VLOOKUP(Sheet1[[#This Row],[NPDES ID2]],Combined_Sheet__Major_Only___2[[NPDES ID2]:[ECHO BFR]],28,FALSE)</f>
        <v>pasteurize</v>
      </c>
      <c r="AZ1430" t="str">
        <f>VLOOKUP(Sheet1[[#This Row],[NPDES ID2]],Combined_Sheet__Major_Only___2[[NPDES ID2]:[ECHO BFR]],29,FALSE)</f>
        <v>thickening, preliminaryOps</v>
      </c>
      <c r="BA1430">
        <f>VLOOKUP(Sheet1[[#This Row],[NPDES ID2]],Combined_Sheet__Major_Only___2[[NPDES ID2]:[ECHO BFR]],17,FALSE)</f>
        <v>39.179119999999998</v>
      </c>
      <c r="BB1430">
        <f>VLOOKUP(Sheet1[[#This Row],[NPDES ID2]],Combined_Sheet__Major_Only___2[[NPDES ID2]:[ECHO BFR]],18,FALSE)</f>
        <v>-78.075760000000002</v>
      </c>
      <c r="BC1430" t="str">
        <f>IF(ISNUMBER(SEARCH("aerobic",$AW1430)),"aerobic","")</f>
        <v/>
      </c>
      <c r="BD1430" t="str">
        <f>IF(ISNUMBER(SEARCH("anaer",$AW1430)),"anaer","")</f>
        <v>anaer</v>
      </c>
      <c r="BE1430" t="str">
        <f>IF(ISNUMBER(SEARCH("thickening",$AZ1430)),"thickening","")</f>
        <v>thickening</v>
      </c>
      <c r="BF1430" s="3" t="str">
        <f>IF(ISNUMBER(SEARCH("airDry",$AW1430)),"airDry","")</f>
        <v/>
      </c>
      <c r="BG1430" s="3" t="str">
        <f>IF(ISNUMBER(SEARCH("heatDry",$AY1430)),"heatDry","")</f>
        <v/>
      </c>
      <c r="BH1430" s="3" t="str">
        <f>IF(AND(ISNUMBER(SEARCH("aerobic",$AW1430)),ISNUMBER(SEARCH("anaer",$AW1430))),"Combined Aer and Anaer.","")</f>
        <v/>
      </c>
    </row>
    <row r="1431" spans="1:60" x14ac:dyDescent="0.25">
      <c r="A1431" s="4">
        <v>1452</v>
      </c>
      <c r="B1431" t="s">
        <v>6866</v>
      </c>
      <c r="C1431">
        <v>117.85</v>
      </c>
      <c r="D1431">
        <v>910.21472217947053</v>
      </c>
      <c r="E1431">
        <v>910.22947302985426</v>
      </c>
      <c r="F1431">
        <v>646.96579401838699</v>
      </c>
      <c r="G1431">
        <v>1192.483550047325</v>
      </c>
      <c r="H1431">
        <v>-112.7577159887723</v>
      </c>
      <c r="I1431">
        <v>-115.1795601577916</v>
      </c>
      <c r="J1431">
        <v>-131.10146867550989</v>
      </c>
      <c r="K1431">
        <v>-88.985685736645067</v>
      </c>
      <c r="L1431">
        <v>79.579851631861615</v>
      </c>
      <c r="M1431">
        <v>79.25616950689178</v>
      </c>
      <c r="N1431">
        <v>78.184932492037603</v>
      </c>
      <c r="O1431">
        <v>81.853349072177224</v>
      </c>
      <c r="P1431">
        <v>2.7528662924270222</v>
      </c>
      <c r="Q1431">
        <v>2.789277039325524</v>
      </c>
      <c r="R1431">
        <v>2.2641073569759991</v>
      </c>
      <c r="S1431">
        <v>3.1567629939344939</v>
      </c>
      <c r="T1431">
        <v>45713.420251872798</v>
      </c>
      <c r="U1431">
        <v>45713.385388953728</v>
      </c>
      <c r="V1431">
        <v>45682.162252382943</v>
      </c>
      <c r="W1431">
        <v>45744.894298551662</v>
      </c>
      <c r="X1431">
        <v>3047.0522047901109</v>
      </c>
      <c r="Y1431">
        <v>3058.2237234755539</v>
      </c>
      <c r="Z1431">
        <v>2963.696663269202</v>
      </c>
      <c r="AA1431">
        <v>3100.6996074065928</v>
      </c>
      <c r="AB1431">
        <v>445.56648184163743</v>
      </c>
      <c r="AC1431">
        <v>442.77852576203128</v>
      </c>
      <c r="AD1431">
        <v>389.43491346117497</v>
      </c>
      <c r="AE1431">
        <v>509.57702527303633</v>
      </c>
      <c r="AF1431">
        <v>66.176156909439328</v>
      </c>
      <c r="AG1431">
        <v>65.906881053329514</v>
      </c>
      <c r="AH1431">
        <v>65.016417560865662</v>
      </c>
      <c r="AI1431">
        <v>68.066642966400565</v>
      </c>
      <c r="AJ1431">
        <v>0.58490176731498622</v>
      </c>
      <c r="AK1431">
        <v>0.58490177737344773</v>
      </c>
      <c r="AL1431">
        <v>0.58489946161144679</v>
      </c>
      <c r="AM1431">
        <v>0.58490405969073966</v>
      </c>
      <c r="AN1431">
        <v>0.94756536636138033</v>
      </c>
      <c r="AO1431">
        <v>0.94756536636138045</v>
      </c>
      <c r="AP1431">
        <v>0.94756536636138045</v>
      </c>
      <c r="AQ1431">
        <v>0.94756536636138045</v>
      </c>
      <c r="AR1431">
        <v>16.249614172030729</v>
      </c>
      <c r="AS1431">
        <v>16.249614172030721</v>
      </c>
      <c r="AT1431">
        <v>16.249614172030721</v>
      </c>
      <c r="AU1431">
        <v>16.249614172030721</v>
      </c>
      <c r="AV1431" t="str">
        <f>VLOOKUP(Sheet1[[#This Row],[NPDES ID2]],Combined_Sheet__Major_Only___2[[NPDES ID2]:[ECHO BFR]],3,FALSE)</f>
        <v>NY</v>
      </c>
      <c r="AW1431" t="s">
        <v>12185</v>
      </c>
      <c r="AX1431" t="str">
        <f>VLOOKUP(Sheet1[[#This Row],[NPDES ID2]],Combined_Sheet__Major_Only___2[[NPDES ID2]:[ECHO BFR]],27,FALSE)</f>
        <v>tempSludgeStore</v>
      </c>
      <c r="AY1431" t="str">
        <f>VLOOKUP(Sheet1[[#This Row],[NPDES ID2]],Combined_Sheet__Major_Only___2[[NPDES ID2]:[ECHO BFR]],28,FALSE)</f>
        <v>-</v>
      </c>
      <c r="AZ1431" t="str">
        <f>VLOOKUP(Sheet1[[#This Row],[NPDES ID2]],Combined_Sheet__Major_Only___2[[NPDES ID2]:[ECHO BFR]],29,FALSE)</f>
        <v>thickening, preliminaryOps</v>
      </c>
      <c r="BA1431">
        <f>VLOOKUP(Sheet1[[#This Row],[NPDES ID2]],Combined_Sheet__Major_Only___2[[NPDES ID2]:[ECHO BFR]],17,FALSE)</f>
        <v>42.063417000000001</v>
      </c>
      <c r="BB1431">
        <f>VLOOKUP(Sheet1[[#This Row],[NPDES ID2]],Combined_Sheet__Major_Only___2[[NPDES ID2]:[ECHO BFR]],18,FALSE)</f>
        <v>-76.142471999999998</v>
      </c>
      <c r="BC1431" t="str">
        <f>IF(ISNUMBER(SEARCH("aerobic",$AW1431)),"aerobic","")</f>
        <v/>
      </c>
      <c r="BD1431" t="str">
        <f>IF(ISNUMBER(SEARCH("anaer",$AW1431)),"anaer","")</f>
        <v>anaer</v>
      </c>
      <c r="BE1431" t="str">
        <f>IF(ISNUMBER(SEARCH("thickening",$AZ1431)),"thickening","")</f>
        <v>thickening</v>
      </c>
      <c r="BF1431" s="2" t="str">
        <f>IF(ISNUMBER(SEARCH("airDry",$AW1431)),"airDry","")</f>
        <v/>
      </c>
      <c r="BG1431" s="2" t="str">
        <f>IF(ISNUMBER(SEARCH("heatDry",$AY1431)),"heatDry","")</f>
        <v/>
      </c>
      <c r="BH1431" s="2" t="str">
        <f>IF(AND(ISNUMBER(SEARCH("aerobic",$AW1431)),ISNUMBER(SEARCH("anaer",$AW1431))),"Combined Aer and Anaer.","")</f>
        <v/>
      </c>
    </row>
    <row r="1432" spans="1:60" x14ac:dyDescent="0.25">
      <c r="A1432" s="4">
        <v>372</v>
      </c>
      <c r="B1432" t="s">
        <v>1877</v>
      </c>
      <c r="C1432">
        <v>766.57</v>
      </c>
      <c r="D1432">
        <v>358.86579569141838</v>
      </c>
      <c r="E1432">
        <v>359.16084183232317</v>
      </c>
      <c r="F1432">
        <v>304.54743166120647</v>
      </c>
      <c r="G1432">
        <v>422.62516975821069</v>
      </c>
      <c r="H1432">
        <v>-115.0634287854258</v>
      </c>
      <c r="I1432">
        <v>-117.50096484927739</v>
      </c>
      <c r="J1432">
        <v>-133.21246652257929</v>
      </c>
      <c r="K1432">
        <v>-91.551296574862192</v>
      </c>
      <c r="L1432">
        <v>507.4130243549306</v>
      </c>
      <c r="M1432">
        <v>505.22810572987902</v>
      </c>
      <c r="N1432">
        <v>497.98847345572091</v>
      </c>
      <c r="O1432">
        <v>522.77064730845939</v>
      </c>
      <c r="P1432">
        <v>17.927734143687012</v>
      </c>
      <c r="Q1432">
        <v>18.156769124085589</v>
      </c>
      <c r="R1432">
        <v>14.8372319426804</v>
      </c>
      <c r="S1432">
        <v>20.462960881931139</v>
      </c>
      <c r="T1432">
        <v>45782.808586173567</v>
      </c>
      <c r="U1432">
        <v>45782.773672382318</v>
      </c>
      <c r="V1432">
        <v>45751.504974820207</v>
      </c>
      <c r="W1432">
        <v>45814.328559973321</v>
      </c>
      <c r="X1432">
        <v>3113.251431009493</v>
      </c>
      <c r="Y1432">
        <v>3125.3905056350432</v>
      </c>
      <c r="Z1432">
        <v>3023.0083585241659</v>
      </c>
      <c r="AA1432">
        <v>3171.3469242624942</v>
      </c>
      <c r="AB1432">
        <v>497.59550102798693</v>
      </c>
      <c r="AC1432">
        <v>493.62868673075582</v>
      </c>
      <c r="AD1432">
        <v>429.38763950349352</v>
      </c>
      <c r="AE1432">
        <v>575.94495013535118</v>
      </c>
      <c r="AF1432">
        <v>64.870812154222207</v>
      </c>
      <c r="AG1432">
        <v>64.590713809818851</v>
      </c>
      <c r="AH1432">
        <v>63.6675094377797</v>
      </c>
      <c r="AI1432">
        <v>66.833646130570358</v>
      </c>
      <c r="AJ1432">
        <v>0.56894509866445642</v>
      </c>
      <c r="AK1432">
        <v>0.5689451668359653</v>
      </c>
      <c r="AL1432">
        <v>0.5689294361496321</v>
      </c>
      <c r="AM1432">
        <v>0.56896067106574533</v>
      </c>
      <c r="AN1432">
        <v>0.94763886795345442</v>
      </c>
      <c r="AO1432">
        <v>0.94763886795345398</v>
      </c>
      <c r="AP1432">
        <v>0.94763886795345398</v>
      </c>
      <c r="AQ1432">
        <v>0.94763886795345398</v>
      </c>
      <c r="AR1432">
        <v>15.0803721953798</v>
      </c>
      <c r="AS1432">
        <v>15.0803721953798</v>
      </c>
      <c r="AT1432">
        <v>15.0803721953798</v>
      </c>
      <c r="AU1432">
        <v>15.0803721953798</v>
      </c>
      <c r="AV1432" t="str">
        <f>VLOOKUP(Sheet1[[#This Row],[NPDES ID2]],Combined_Sheet__Major_Only___2[[NPDES ID2]:[ECHO BFR]],3,FALSE)</f>
        <v>UT</v>
      </c>
      <c r="AW1432" t="s">
        <v>12185</v>
      </c>
      <c r="AX1432" t="str">
        <f>VLOOKUP(Sheet1[[#This Row],[NPDES ID2]],Combined_Sheet__Major_Only___2[[NPDES ID2]:[ECHO BFR]],27,FALSE)</f>
        <v>-</v>
      </c>
      <c r="AY1432" t="str">
        <f>VLOOKUP(Sheet1[[#This Row],[NPDES ID2]],Combined_Sheet__Major_Only___2[[NPDES ID2]:[ECHO BFR]],28,FALSE)</f>
        <v>-</v>
      </c>
      <c r="AZ1432" t="str">
        <f>VLOOKUP(Sheet1[[#This Row],[NPDES ID2]],Combined_Sheet__Major_Only___2[[NPDES ID2]:[ECHO BFR]],29,FALSE)</f>
        <v>thickening</v>
      </c>
      <c r="BA1432">
        <f>VLOOKUP(Sheet1[[#This Row],[NPDES ID2]],Combined_Sheet__Major_Only___2[[NPDES ID2]:[ECHO BFR]],17,FALSE)</f>
        <v>40.137225000000001</v>
      </c>
      <c r="BB1432">
        <f>VLOOKUP(Sheet1[[#This Row],[NPDES ID2]],Combined_Sheet__Major_Only___2[[NPDES ID2]:[ECHO BFR]],18,FALSE)</f>
        <v>-111.650586</v>
      </c>
      <c r="BC1432" t="str">
        <f>IF(ISNUMBER(SEARCH("aerobic",$AW1432)),"aerobic","")</f>
        <v/>
      </c>
      <c r="BD1432" t="str">
        <f>IF(ISNUMBER(SEARCH("anaer",$AW1432)),"anaer","")</f>
        <v>anaer</v>
      </c>
      <c r="BE1432" t="str">
        <f>IF(ISNUMBER(SEARCH("thickening",$AZ1432)),"thickening","")</f>
        <v>thickening</v>
      </c>
      <c r="BF1432" s="2" t="str">
        <f>IF(ISNUMBER(SEARCH("airDry",$AW1432)),"airDry","")</f>
        <v/>
      </c>
      <c r="BG1432" s="2" t="str">
        <f>IF(ISNUMBER(SEARCH("heatDry",$AY1432)),"heatDry","")</f>
        <v/>
      </c>
      <c r="BH1432" s="2" t="str">
        <f>IF(AND(ISNUMBER(SEARCH("aerobic",$AW1432)),ISNUMBER(SEARCH("anaer",$AW1432))),"Combined Aer and Anaer.","")</f>
        <v/>
      </c>
    </row>
    <row r="1433" spans="1:60" x14ac:dyDescent="0.25">
      <c r="A1433" s="4">
        <v>469</v>
      </c>
      <c r="B1433" t="s">
        <v>2338</v>
      </c>
      <c r="C1433">
        <v>451.05</v>
      </c>
      <c r="D1433">
        <v>399.12104110856899</v>
      </c>
      <c r="E1433">
        <v>404.14622813839202</v>
      </c>
      <c r="F1433">
        <v>307.22422141753492</v>
      </c>
      <c r="G1433">
        <v>486.71698874294111</v>
      </c>
      <c r="H1433">
        <v>-119.2749385999188</v>
      </c>
      <c r="I1433">
        <v>-121.5914847166287</v>
      </c>
      <c r="J1433">
        <v>-137.343568002718</v>
      </c>
      <c r="K1433">
        <v>-95.925759830405923</v>
      </c>
      <c r="L1433">
        <v>288.920734793137</v>
      </c>
      <c r="M1433">
        <v>287.55834611554428</v>
      </c>
      <c r="N1433">
        <v>283.04665256805822</v>
      </c>
      <c r="O1433">
        <v>298.49360373189239</v>
      </c>
      <c r="P1433">
        <v>10.56918487596168</v>
      </c>
      <c r="Q1433">
        <v>10.673878136507209</v>
      </c>
      <c r="R1433">
        <v>8.7996526557641666</v>
      </c>
      <c r="S1433">
        <v>12.05340983121965</v>
      </c>
      <c r="T1433">
        <v>45806.71400524646</v>
      </c>
      <c r="U1433">
        <v>45806.679073928914</v>
      </c>
      <c r="V1433">
        <v>45775.394679858131</v>
      </c>
      <c r="W1433">
        <v>45838.249801692516</v>
      </c>
      <c r="X1433">
        <v>3218.9796444942249</v>
      </c>
      <c r="Y1433">
        <v>3232.7997930946208</v>
      </c>
      <c r="Z1433">
        <v>3116.8441930557919</v>
      </c>
      <c r="AA1433">
        <v>3284.758480868908</v>
      </c>
      <c r="AB1433">
        <v>571.45428123189288</v>
      </c>
      <c r="AC1433">
        <v>565.35508747237816</v>
      </c>
      <c r="AD1433">
        <v>484.89096555799819</v>
      </c>
      <c r="AE1433">
        <v>671.26908043990329</v>
      </c>
      <c r="AF1433">
        <v>62.775279249806367</v>
      </c>
      <c r="AG1433">
        <v>62.478796223228358</v>
      </c>
      <c r="AH1433">
        <v>61.499963055625017</v>
      </c>
      <c r="AI1433">
        <v>64.854868204831334</v>
      </c>
      <c r="AJ1433">
        <v>0.54334267977418216</v>
      </c>
      <c r="AK1433">
        <v>0.54334272116560656</v>
      </c>
      <c r="AL1433">
        <v>0.5433331792287962</v>
      </c>
      <c r="AM1433">
        <v>0.54335212554979406</v>
      </c>
      <c r="AN1433">
        <v>0.94766414275473565</v>
      </c>
      <c r="AO1433">
        <v>0.94766414275473598</v>
      </c>
      <c r="AP1433">
        <v>0.94766414275473598</v>
      </c>
      <c r="AQ1433">
        <v>0.94766414275473598</v>
      </c>
      <c r="AR1433">
        <v>13.71482205250798</v>
      </c>
      <c r="AS1433">
        <v>13.71482205250798</v>
      </c>
      <c r="AT1433">
        <v>13.71482205250798</v>
      </c>
      <c r="AU1433">
        <v>13.71482205250798</v>
      </c>
      <c r="AV1433" t="str">
        <f>VLOOKUP(Sheet1[[#This Row],[NPDES ID2]],Combined_Sheet__Major_Only___2[[NPDES ID2]:[ECHO BFR]],3,FALSE)</f>
        <v>MN</v>
      </c>
      <c r="AW1433" t="s">
        <v>12185</v>
      </c>
      <c r="AX1433" t="str">
        <f>VLOOKUP(Sheet1[[#This Row],[NPDES ID2]],Combined_Sheet__Major_Only___2[[NPDES ID2]:[ECHO BFR]],27,FALSE)</f>
        <v>methaneBioCaptureRecover</v>
      </c>
      <c r="AY1433" t="str">
        <f>VLOOKUP(Sheet1[[#This Row],[NPDES ID2]],Combined_Sheet__Major_Only___2[[NPDES ID2]:[ECHO BFR]],28,FALSE)</f>
        <v>-</v>
      </c>
      <c r="AZ1433" t="str">
        <f>VLOOKUP(Sheet1[[#This Row],[NPDES ID2]],Combined_Sheet__Major_Only___2[[NPDES ID2]:[ECHO BFR]],29,FALSE)</f>
        <v>thickening</v>
      </c>
      <c r="BA1433">
        <f>VLOOKUP(Sheet1[[#This Row],[NPDES ID2]],Combined_Sheet__Major_Only___2[[NPDES ID2]:[ECHO BFR]],17,FALSE)</f>
        <v>44.097240999999997</v>
      </c>
      <c r="BB1433">
        <f>VLOOKUP(Sheet1[[#This Row],[NPDES ID2]],Combined_Sheet__Major_Only___2[[NPDES ID2]:[ECHO BFR]],18,FALSE)</f>
        <v>-93.233295999999996</v>
      </c>
      <c r="BC1433" t="str">
        <f>IF(ISNUMBER(SEARCH("aerobic",$AW1433)),"aerobic","")</f>
        <v/>
      </c>
      <c r="BD1433" t="str">
        <f>IF(ISNUMBER(SEARCH("anaer",$AW1433)),"anaer","")</f>
        <v>anaer</v>
      </c>
      <c r="BE1433" t="str">
        <f>IF(ISNUMBER(SEARCH("thickening",$AZ1433)),"thickening","")</f>
        <v>thickening</v>
      </c>
      <c r="BF1433" s="3" t="str">
        <f>IF(ISNUMBER(SEARCH("airDry",$AW1433)),"airDry","")</f>
        <v/>
      </c>
      <c r="BG1433" s="3" t="str">
        <f>IF(ISNUMBER(SEARCH("heatDry",$AY1433)),"heatDry","")</f>
        <v/>
      </c>
      <c r="BH1433" s="3" t="str">
        <f>IF(AND(ISNUMBER(SEARCH("aerobic",$AW1433)),ISNUMBER(SEARCH("anaer",$AW1433))),"Combined Aer and Anaer.","")</f>
        <v/>
      </c>
    </row>
    <row r="1434" spans="1:60" x14ac:dyDescent="0.25">
      <c r="A1434" s="4">
        <v>2289</v>
      </c>
      <c r="B1434" t="s">
        <v>10699</v>
      </c>
      <c r="C1434">
        <v>443</v>
      </c>
      <c r="D1434">
        <v>408.0181927575639</v>
      </c>
      <c r="E1434">
        <v>413.24350340212271</v>
      </c>
      <c r="F1434">
        <v>313.38209630799162</v>
      </c>
      <c r="G1434">
        <v>498.05312902697318</v>
      </c>
      <c r="H1434">
        <v>-121.34221609491451</v>
      </c>
      <c r="I1434">
        <v>-123.73384663384731</v>
      </c>
      <c r="J1434">
        <v>-139.65400799973801</v>
      </c>
      <c r="K1434">
        <v>-98.09942359795582</v>
      </c>
      <c r="L1434">
        <v>279.27157784613092</v>
      </c>
      <c r="M1434">
        <v>277.89790889859512</v>
      </c>
      <c r="N1434">
        <v>273.34904891505732</v>
      </c>
      <c r="O1434">
        <v>288.92346373112258</v>
      </c>
      <c r="P1434">
        <v>10.38993417084048</v>
      </c>
      <c r="Q1434">
        <v>10.474874970358281</v>
      </c>
      <c r="R1434">
        <v>8.6688785868815419</v>
      </c>
      <c r="S1434">
        <v>11.858060839455259</v>
      </c>
      <c r="T1434">
        <v>45950.276222020882</v>
      </c>
      <c r="U1434">
        <v>45950.241185450417</v>
      </c>
      <c r="V1434">
        <v>45918.862527163918</v>
      </c>
      <c r="W1434">
        <v>45981.907040192869</v>
      </c>
      <c r="X1434">
        <v>3281.1016117138752</v>
      </c>
      <c r="Y1434">
        <v>3295.82645138202</v>
      </c>
      <c r="Z1434">
        <v>3172.526859931636</v>
      </c>
      <c r="AA1434">
        <v>3351.0534245435801</v>
      </c>
      <c r="AB1434">
        <v>556.9909485362482</v>
      </c>
      <c r="AC1434">
        <v>551.35815440704653</v>
      </c>
      <c r="AD1434">
        <v>475.81549438698818</v>
      </c>
      <c r="AE1434">
        <v>649.20550850651375</v>
      </c>
      <c r="AF1434">
        <v>61.781356253299798</v>
      </c>
      <c r="AG1434">
        <v>61.477017477991993</v>
      </c>
      <c r="AH1434">
        <v>60.472091723649413</v>
      </c>
      <c r="AI1434">
        <v>63.916234037798411</v>
      </c>
      <c r="AJ1434">
        <v>0.53120545862156465</v>
      </c>
      <c r="AK1434">
        <v>0.53120549812355411</v>
      </c>
      <c r="AL1434">
        <v>0.53119639212159098</v>
      </c>
      <c r="AM1434">
        <v>0.53121447284967849</v>
      </c>
      <c r="AN1434">
        <v>0.94781541690940874</v>
      </c>
      <c r="AO1434">
        <v>0.94781541690940896</v>
      </c>
      <c r="AP1434">
        <v>0.94781541690940896</v>
      </c>
      <c r="AQ1434">
        <v>0.94781541690940896</v>
      </c>
      <c r="AR1434">
        <v>13.85462021195187</v>
      </c>
      <c r="AS1434">
        <v>13.85462021195187</v>
      </c>
      <c r="AT1434">
        <v>13.85462021195187</v>
      </c>
      <c r="AU1434">
        <v>13.85462021195187</v>
      </c>
      <c r="AV1434" t="str">
        <f>VLOOKUP(Sheet1[[#This Row],[NPDES ID2]],Combined_Sheet__Major_Only___2[[NPDES ID2]:[ECHO BFR]],3,FALSE)</f>
        <v>CT</v>
      </c>
      <c r="AW1434" t="s">
        <v>12185</v>
      </c>
      <c r="AX1434" t="str">
        <f>VLOOKUP(Sheet1[[#This Row],[NPDES ID2]],Combined_Sheet__Major_Only___2[[NPDES ID2]:[ECHO BFR]],27,FALSE)</f>
        <v>methaneBioCaptureRecover</v>
      </c>
      <c r="AY1434" t="str">
        <f>VLOOKUP(Sheet1[[#This Row],[NPDES ID2]],Combined_Sheet__Major_Only___2[[NPDES ID2]:[ECHO BFR]],28,FALSE)</f>
        <v>-</v>
      </c>
      <c r="AZ1434" t="str">
        <f>VLOOKUP(Sheet1[[#This Row],[NPDES ID2]],Combined_Sheet__Major_Only___2[[NPDES ID2]:[ECHO BFR]],29,FALSE)</f>
        <v>thickening</v>
      </c>
      <c r="BA1434">
        <f>VLOOKUP(Sheet1[[#This Row],[NPDES ID2]],Combined_Sheet__Major_Only___2[[NPDES ID2]:[ECHO BFR]],17,FALSE)</f>
        <v>41.53378</v>
      </c>
      <c r="BB1434">
        <f>VLOOKUP(Sheet1[[#This Row],[NPDES ID2]],Combined_Sheet__Major_Only___2[[NPDES ID2]:[ECHO BFR]],18,FALSE)</f>
        <v>-72.866550000000004</v>
      </c>
      <c r="BC1434" t="str">
        <f>IF(ISNUMBER(SEARCH("aerobic",$AW1434)),"aerobic","")</f>
        <v/>
      </c>
      <c r="BD1434" t="str">
        <f>IF(ISNUMBER(SEARCH("anaer",$AW1434)),"anaer","")</f>
        <v>anaer</v>
      </c>
      <c r="BE1434" t="str">
        <f>IF(ISNUMBER(SEARCH("thickening",$AZ1434)),"thickening","")</f>
        <v>thickening</v>
      </c>
      <c r="BF1434" s="3" t="str">
        <f>IF(ISNUMBER(SEARCH("airDry",$AW1434)),"airDry","")</f>
        <v/>
      </c>
      <c r="BG1434" s="3" t="str">
        <f>IF(ISNUMBER(SEARCH("heatDry",$AY1434)),"heatDry","")</f>
        <v/>
      </c>
      <c r="BH1434" s="3" t="str">
        <f>IF(AND(ISNUMBER(SEARCH("aerobic",$AW1434)),ISNUMBER(SEARCH("anaer",$AW1434))),"Combined Aer and Anaer.","")</f>
        <v/>
      </c>
    </row>
    <row r="1435" spans="1:60" x14ac:dyDescent="0.25">
      <c r="A1435" s="4">
        <v>564</v>
      </c>
      <c r="B1435" t="s">
        <v>2772</v>
      </c>
      <c r="C1435">
        <v>206.08260000000001</v>
      </c>
      <c r="D1435">
        <v>616.96322144610463</v>
      </c>
      <c r="E1435">
        <v>614.4332599288191</v>
      </c>
      <c r="F1435">
        <v>452.73868104922019</v>
      </c>
      <c r="G1435">
        <v>799.62401521716265</v>
      </c>
      <c r="H1435">
        <v>-119.99701574830939</v>
      </c>
      <c r="I1435">
        <v>-122.33180002364099</v>
      </c>
      <c r="J1435">
        <v>-138.15978220016271</v>
      </c>
      <c r="K1435">
        <v>-96.623967904017931</v>
      </c>
      <c r="L1435">
        <v>131.33767210617791</v>
      </c>
      <c r="M1435">
        <v>130.70972774422529</v>
      </c>
      <c r="N1435">
        <v>128.63122260762711</v>
      </c>
      <c r="O1435">
        <v>135.7486543479427</v>
      </c>
      <c r="P1435">
        <v>4.8304675990732964</v>
      </c>
      <c r="Q1435">
        <v>4.875586492523686</v>
      </c>
      <c r="R1435">
        <v>4.0244532398735871</v>
      </c>
      <c r="S1435">
        <v>5.5102234328413298</v>
      </c>
      <c r="T1435">
        <v>46104.679818889228</v>
      </c>
      <c r="U1435">
        <v>46104.644669117493</v>
      </c>
      <c r="V1435">
        <v>46073.164628069622</v>
      </c>
      <c r="W1435">
        <v>46136.412834537652</v>
      </c>
      <c r="X1435">
        <v>3256.4447740580408</v>
      </c>
      <c r="Y1435">
        <v>3270.629793541932</v>
      </c>
      <c r="Z1435">
        <v>3151.715663299578</v>
      </c>
      <c r="AA1435">
        <v>3323.8957033742349</v>
      </c>
      <c r="AB1435">
        <v>493.99709103656579</v>
      </c>
      <c r="AC1435">
        <v>490.09983106163168</v>
      </c>
      <c r="AD1435">
        <v>429.1415129386769</v>
      </c>
      <c r="AE1435">
        <v>566.68532791411724</v>
      </c>
      <c r="AF1435">
        <v>62.456510587945992</v>
      </c>
      <c r="AG1435">
        <v>62.157697437796301</v>
      </c>
      <c r="AH1435">
        <v>61.169895817212051</v>
      </c>
      <c r="AI1435">
        <v>64.553963900056019</v>
      </c>
      <c r="AJ1435">
        <v>0.53944961749499554</v>
      </c>
      <c r="AK1435">
        <v>0.53944963505485033</v>
      </c>
      <c r="AL1435">
        <v>0.53944559088076893</v>
      </c>
      <c r="AM1435">
        <v>0.53945362085013659</v>
      </c>
      <c r="AN1435">
        <v>0.94797714179744963</v>
      </c>
      <c r="AO1435">
        <v>0.9479771417974493</v>
      </c>
      <c r="AP1435">
        <v>0.9479771417974493</v>
      </c>
      <c r="AQ1435">
        <v>0.9479771417974493</v>
      </c>
      <c r="AR1435">
        <v>14.989524556662531</v>
      </c>
      <c r="AS1435">
        <v>14.989524556662531</v>
      </c>
      <c r="AT1435">
        <v>14.989524556662531</v>
      </c>
      <c r="AU1435">
        <v>14.989524556662531</v>
      </c>
      <c r="AV1435" t="str">
        <f>VLOOKUP(Sheet1[[#This Row],[NPDES ID2]],Combined_Sheet__Major_Only___2[[NPDES ID2]:[ECHO BFR]],3,FALSE)</f>
        <v>KY</v>
      </c>
      <c r="AW1435" t="s">
        <v>12185</v>
      </c>
      <c r="AX1435" t="str">
        <f>VLOOKUP(Sheet1[[#This Row],[NPDES ID2]],Combined_Sheet__Major_Only___2[[NPDES ID2]:[ECHO BFR]],27,FALSE)</f>
        <v>-</v>
      </c>
      <c r="AY1435" t="str">
        <f>VLOOKUP(Sheet1[[#This Row],[NPDES ID2]],Combined_Sheet__Major_Only___2[[NPDES ID2]:[ECHO BFR]],28,FALSE)</f>
        <v>-</v>
      </c>
      <c r="AZ1435" t="str">
        <f>VLOOKUP(Sheet1[[#This Row],[NPDES ID2]],Combined_Sheet__Major_Only___2[[NPDES ID2]:[ECHO BFR]],29,FALSE)</f>
        <v>thickening</v>
      </c>
      <c r="BA1435">
        <f>VLOOKUP(Sheet1[[#This Row],[NPDES ID2]],Combined_Sheet__Major_Only___2[[NPDES ID2]:[ECHO BFR]],17,FALSE)</f>
        <v>36.744166999999997</v>
      </c>
      <c r="BB1435">
        <f>VLOOKUP(Sheet1[[#This Row],[NPDES ID2]],Combined_Sheet__Major_Only___2[[NPDES ID2]:[ECHO BFR]],18,FALSE)</f>
        <v>-86.555000000000007</v>
      </c>
      <c r="BC1435" t="str">
        <f>IF(ISNUMBER(SEARCH("aerobic",$AW1435)),"aerobic","")</f>
        <v/>
      </c>
      <c r="BD1435" t="str">
        <f>IF(ISNUMBER(SEARCH("anaer",$AW1435)),"anaer","")</f>
        <v>anaer</v>
      </c>
      <c r="BE1435" t="str">
        <f>IF(ISNUMBER(SEARCH("thickening",$AZ1435)),"thickening","")</f>
        <v>thickening</v>
      </c>
      <c r="BF1435" s="2" t="str">
        <f>IF(ISNUMBER(SEARCH("airDry",$AW1435)),"airDry","")</f>
        <v/>
      </c>
      <c r="BG1435" s="2" t="str">
        <f>IF(ISNUMBER(SEARCH("heatDry",$AY1435)),"heatDry","")</f>
        <v/>
      </c>
      <c r="BH1435" s="2" t="str">
        <f>IF(AND(ISNUMBER(SEARCH("aerobic",$AW1435)),ISNUMBER(SEARCH("anaer",$AW1435))),"Combined Aer and Anaer.","")</f>
        <v/>
      </c>
    </row>
    <row r="1436" spans="1:60" x14ac:dyDescent="0.25">
      <c r="A1436" s="4">
        <v>763</v>
      </c>
      <c r="B1436" t="s">
        <v>3747</v>
      </c>
      <c r="C1436">
        <v>2009.44</v>
      </c>
      <c r="D1436">
        <v>528.81415229116635</v>
      </c>
      <c r="E1436">
        <v>531.46625253483069</v>
      </c>
      <c r="F1436">
        <v>451.72442337002462</v>
      </c>
      <c r="G1436">
        <v>613.88652651810128</v>
      </c>
      <c r="H1436">
        <v>-116.60027552449959</v>
      </c>
      <c r="I1436">
        <v>-119.0393103337846</v>
      </c>
      <c r="J1436">
        <v>-134.6614766828074</v>
      </c>
      <c r="K1436">
        <v>-93.454931738297049</v>
      </c>
      <c r="L1436">
        <v>1310.5954878213399</v>
      </c>
      <c r="M1436">
        <v>1304.7216902389821</v>
      </c>
      <c r="N1436">
        <v>1285.214556408514</v>
      </c>
      <c r="O1436">
        <v>1351.9394895221519</v>
      </c>
      <c r="P1436">
        <v>47.033432147018637</v>
      </c>
      <c r="Q1436">
        <v>47.594745361260578</v>
      </c>
      <c r="R1436">
        <v>39.064145700758452</v>
      </c>
      <c r="S1436">
        <v>53.589912928325958</v>
      </c>
      <c r="T1436">
        <v>46262.622164921129</v>
      </c>
      <c r="U1436">
        <v>46262.586899353671</v>
      </c>
      <c r="V1436">
        <v>46231.003151970559</v>
      </c>
      <c r="W1436">
        <v>46294.45972029215</v>
      </c>
      <c r="X1436">
        <v>3192.769164974708</v>
      </c>
      <c r="Y1436">
        <v>3205.767511057064</v>
      </c>
      <c r="Z1436">
        <v>3096.3084359007521</v>
      </c>
      <c r="AA1436">
        <v>3254.9023382199662</v>
      </c>
      <c r="AB1436">
        <v>529.1153654707814</v>
      </c>
      <c r="AC1436">
        <v>524.40442113823065</v>
      </c>
      <c r="AD1436">
        <v>454.01004784839921</v>
      </c>
      <c r="AE1436">
        <v>615.38651055415619</v>
      </c>
      <c r="AF1436">
        <v>63.922872974277013</v>
      </c>
      <c r="AG1436">
        <v>63.634337849026338</v>
      </c>
      <c r="AH1436">
        <v>62.689198542322053</v>
      </c>
      <c r="AI1436">
        <v>65.937829185526851</v>
      </c>
      <c r="AJ1436">
        <v>0.55736140319968941</v>
      </c>
      <c r="AK1436">
        <v>0.55736158378659173</v>
      </c>
      <c r="AL1436">
        <v>0.5573197231343342</v>
      </c>
      <c r="AM1436">
        <v>0.55740284570729737</v>
      </c>
      <c r="AN1436">
        <v>0.9481415393824143</v>
      </c>
      <c r="AO1436">
        <v>0.94814153938241441</v>
      </c>
      <c r="AP1436">
        <v>0.94814153938241441</v>
      </c>
      <c r="AQ1436">
        <v>0.94814153938241441</v>
      </c>
      <c r="AR1436">
        <v>14.540729790176769</v>
      </c>
      <c r="AS1436">
        <v>14.540729790176769</v>
      </c>
      <c r="AT1436">
        <v>14.540729790176769</v>
      </c>
      <c r="AU1436">
        <v>14.540729790176769</v>
      </c>
      <c r="AV1436" t="str">
        <f>VLOOKUP(Sheet1[[#This Row],[NPDES ID2]],Combined_Sheet__Major_Only___2[[NPDES ID2]:[ECHO BFR]],3,FALSE)</f>
        <v>CA</v>
      </c>
      <c r="AW1436" t="s">
        <v>12185</v>
      </c>
      <c r="AX1436" t="str">
        <f>VLOOKUP(Sheet1[[#This Row],[NPDES ID2]],Combined_Sheet__Major_Only___2[[NPDES ID2]:[ECHO BFR]],27,FALSE)</f>
        <v>methaneBioCaptureRecover</v>
      </c>
      <c r="AY1436" t="str">
        <f>VLOOKUP(Sheet1[[#This Row],[NPDES ID2]],Combined_Sheet__Major_Only___2[[NPDES ID2]:[ECHO BFR]],28,FALSE)</f>
        <v>-</v>
      </c>
      <c r="AZ1436" t="str">
        <f>VLOOKUP(Sheet1[[#This Row],[NPDES ID2]],Combined_Sheet__Major_Only___2[[NPDES ID2]:[ECHO BFR]],29,FALSE)</f>
        <v>thickening</v>
      </c>
      <c r="BA1436">
        <f>VLOOKUP(Sheet1[[#This Row],[NPDES ID2]],Combined_Sheet__Major_Only___2[[NPDES ID2]:[ECHO BFR]],17,FALSE)</f>
        <v>33.983252270476797</v>
      </c>
      <c r="BB1436">
        <f>VLOOKUP(Sheet1[[#This Row],[NPDES ID2]],Combined_Sheet__Major_Only___2[[NPDES ID2]:[ECHO BFR]],18,FALSE)</f>
        <v>-117.008171821871</v>
      </c>
      <c r="BC1436" t="str">
        <f>IF(ISNUMBER(SEARCH("aerobic",$AW1436)),"aerobic","")</f>
        <v/>
      </c>
      <c r="BD1436" t="str">
        <f>IF(ISNUMBER(SEARCH("anaer",$AW1436)),"anaer","")</f>
        <v>anaer</v>
      </c>
      <c r="BE1436" t="str">
        <f>IF(ISNUMBER(SEARCH("thickening",$AZ1436)),"thickening","")</f>
        <v>thickening</v>
      </c>
      <c r="BF1436" s="3" t="str">
        <f>IF(ISNUMBER(SEARCH("airDry",$AW1436)),"airDry","")</f>
        <v/>
      </c>
      <c r="BG1436" s="3" t="str">
        <f>IF(ISNUMBER(SEARCH("heatDry",$AY1436)),"heatDry","")</f>
        <v/>
      </c>
      <c r="BH1436" s="3" t="str">
        <f>IF(AND(ISNUMBER(SEARCH("aerobic",$AW1436)),ISNUMBER(SEARCH("anaer",$AW1436))),"Combined Aer and Anaer.","")</f>
        <v/>
      </c>
    </row>
    <row r="1437" spans="1:60" x14ac:dyDescent="0.25">
      <c r="A1437" s="4">
        <v>1746</v>
      </c>
      <c r="B1437" t="s">
        <v>8180</v>
      </c>
      <c r="C1437">
        <v>27.9</v>
      </c>
      <c r="D1437">
        <v>3845.5893956200189</v>
      </c>
      <c r="E1437">
        <v>3835.7144618144762</v>
      </c>
      <c r="F1437">
        <v>2652.4501971522582</v>
      </c>
      <c r="G1437">
        <v>5102.8210824238631</v>
      </c>
      <c r="H1437">
        <v>-125.1983902462183</v>
      </c>
      <c r="I1437">
        <v>-127.62517567119249</v>
      </c>
      <c r="J1437">
        <v>-143.96415178529199</v>
      </c>
      <c r="K1437">
        <v>-102.0555467731637</v>
      </c>
      <c r="L1437">
        <v>17.09719943251427</v>
      </c>
      <c r="M1437">
        <v>17.006759310505629</v>
      </c>
      <c r="N1437">
        <v>16.7074927268349</v>
      </c>
      <c r="O1437">
        <v>17.73237598961645</v>
      </c>
      <c r="P1437">
        <v>0.6553793996777183</v>
      </c>
      <c r="Q1437">
        <v>0.66201389256542131</v>
      </c>
      <c r="R1437">
        <v>0.54882862862873616</v>
      </c>
      <c r="S1437">
        <v>0.7470627852613293</v>
      </c>
      <c r="T1437">
        <v>46421.617320140329</v>
      </c>
      <c r="U1437">
        <v>46421.581938005293</v>
      </c>
      <c r="V1437">
        <v>46389.893793003168</v>
      </c>
      <c r="W1437">
        <v>46453.560112072912</v>
      </c>
      <c r="X1437">
        <v>3410.170238697543</v>
      </c>
      <c r="Y1437">
        <v>3426.673550216763</v>
      </c>
      <c r="Z1437">
        <v>3288.9230023656451</v>
      </c>
      <c r="AA1437">
        <v>3488.3431482340839</v>
      </c>
      <c r="AB1437">
        <v>519.79612000174654</v>
      </c>
      <c r="AC1437">
        <v>515.23999840282977</v>
      </c>
      <c r="AD1437">
        <v>451.32096801147878</v>
      </c>
      <c r="AE1437">
        <v>595.73347228556463</v>
      </c>
      <c r="AF1437">
        <v>60.054750025891352</v>
      </c>
      <c r="AG1437">
        <v>59.737047697616802</v>
      </c>
      <c r="AH1437">
        <v>58.685942036762697</v>
      </c>
      <c r="AI1437">
        <v>62.285818195456123</v>
      </c>
      <c r="AJ1437">
        <v>0.51013108942619001</v>
      </c>
      <c r="AK1437">
        <v>0.51013109176307492</v>
      </c>
      <c r="AL1437">
        <v>0.51013055389050854</v>
      </c>
      <c r="AM1437">
        <v>0.5101316218645181</v>
      </c>
      <c r="AN1437">
        <v>0.94830598669509414</v>
      </c>
      <c r="AO1437">
        <v>0.94830598669509414</v>
      </c>
      <c r="AP1437">
        <v>0.94830598669509414</v>
      </c>
      <c r="AQ1437">
        <v>0.94830598669509414</v>
      </c>
      <c r="AR1437">
        <v>14.370320173363959</v>
      </c>
      <c r="AS1437">
        <v>14.37032017336395</v>
      </c>
      <c r="AT1437">
        <v>14.37032017336395</v>
      </c>
      <c r="AU1437">
        <v>14.37032017336395</v>
      </c>
      <c r="AV1437" t="str">
        <f>VLOOKUP(Sheet1[[#This Row],[NPDES ID2]],Combined_Sheet__Major_Only___2[[NPDES ID2]:[ECHO BFR]],3,FALSE)</f>
        <v>IA</v>
      </c>
      <c r="AW1437" t="s">
        <v>12185</v>
      </c>
      <c r="AX1437" t="str">
        <f>VLOOKUP(Sheet1[[#This Row],[NPDES ID2]],Combined_Sheet__Major_Only___2[[NPDES ID2]:[ECHO BFR]],27,FALSE)</f>
        <v>methaneBioCaptureRecover</v>
      </c>
      <c r="AY1437" t="str">
        <f>VLOOKUP(Sheet1[[#This Row],[NPDES ID2]],Combined_Sheet__Major_Only___2[[NPDES ID2]:[ECHO BFR]],28,FALSE)</f>
        <v>-</v>
      </c>
      <c r="AZ1437" t="str">
        <f>VLOOKUP(Sheet1[[#This Row],[NPDES ID2]],Combined_Sheet__Major_Only___2[[NPDES ID2]:[ECHO BFR]],29,FALSE)</f>
        <v>thickening</v>
      </c>
      <c r="BA1437">
        <f>VLOOKUP(Sheet1[[#This Row],[NPDES ID2]],Combined_Sheet__Major_Only___2[[NPDES ID2]:[ECHO BFR]],17,FALSE)</f>
        <v>43.259700000000002</v>
      </c>
      <c r="BB1437">
        <f>VLOOKUP(Sheet1[[#This Row],[NPDES ID2]],Combined_Sheet__Major_Only___2[[NPDES ID2]:[ECHO BFR]],18,FALSE)</f>
        <v>-93.632499999999993</v>
      </c>
      <c r="BC1437" t="str">
        <f>IF(ISNUMBER(SEARCH("aerobic",$AW1437)),"aerobic","")</f>
        <v/>
      </c>
      <c r="BD1437" t="str">
        <f>IF(ISNUMBER(SEARCH("anaer",$AW1437)),"anaer","")</f>
        <v>anaer</v>
      </c>
      <c r="BE1437" t="str">
        <f>IF(ISNUMBER(SEARCH("thickening",$AZ1437)),"thickening","")</f>
        <v>thickening</v>
      </c>
      <c r="BF1437" s="2" t="str">
        <f>IF(ISNUMBER(SEARCH("airDry",$AW1437)),"airDry","")</f>
        <v/>
      </c>
      <c r="BG1437" s="2" t="str">
        <f>IF(ISNUMBER(SEARCH("heatDry",$AY1437)),"heatDry","")</f>
        <v/>
      </c>
      <c r="BH1437" s="2" t="str">
        <f>IF(AND(ISNUMBER(SEARCH("aerobic",$AW1437)),ISNUMBER(SEARCH("anaer",$AW1437))),"Combined Aer and Anaer.","")</f>
        <v/>
      </c>
    </row>
    <row r="1438" spans="1:60" x14ac:dyDescent="0.25">
      <c r="A1438" s="4">
        <v>212</v>
      </c>
      <c r="B1438" t="s">
        <v>1116</v>
      </c>
      <c r="C1438">
        <v>2817</v>
      </c>
      <c r="D1438">
        <v>663.95567919452378</v>
      </c>
      <c r="E1438">
        <v>664.82443442533986</v>
      </c>
      <c r="F1438">
        <v>558.01661834888705</v>
      </c>
      <c r="G1438">
        <v>775.97488834168712</v>
      </c>
      <c r="H1438">
        <v>-114.6943508258011</v>
      </c>
      <c r="I1438">
        <v>-117.2312604650318</v>
      </c>
      <c r="J1438">
        <v>-132.9720430529153</v>
      </c>
      <c r="K1438">
        <v>-91.602858896840814</v>
      </c>
      <c r="L1438">
        <v>1862.9710610643961</v>
      </c>
      <c r="M1438">
        <v>1854.94666187758</v>
      </c>
      <c r="N1438">
        <v>1828.258504619896</v>
      </c>
      <c r="O1438">
        <v>1919.502603559459</v>
      </c>
      <c r="P1438">
        <v>65.878784547070751</v>
      </c>
      <c r="Q1438">
        <v>66.720939109241982</v>
      </c>
      <c r="R1438">
        <v>54.538072462980423</v>
      </c>
      <c r="S1438">
        <v>75.185226237157906</v>
      </c>
      <c r="T1438">
        <v>46621.591484746932</v>
      </c>
      <c r="U1438">
        <v>46621.555956000448</v>
      </c>
      <c r="V1438">
        <v>46589.736506200898</v>
      </c>
      <c r="W1438">
        <v>46653.66663664642</v>
      </c>
      <c r="X1438">
        <v>3173.144854752939</v>
      </c>
      <c r="Y1438">
        <v>3185.5321750037801</v>
      </c>
      <c r="Z1438">
        <v>3080.9264424075591</v>
      </c>
      <c r="AA1438">
        <v>3232.5492010186299</v>
      </c>
      <c r="AB1438">
        <v>503.08873710910461</v>
      </c>
      <c r="AC1438">
        <v>499.14071623303113</v>
      </c>
      <c r="AD1438">
        <v>434.63890366735541</v>
      </c>
      <c r="AE1438">
        <v>581.61351206829681</v>
      </c>
      <c r="AF1438">
        <v>64.817918918468578</v>
      </c>
      <c r="AG1438">
        <v>64.535904917933721</v>
      </c>
      <c r="AH1438">
        <v>63.616041318828252</v>
      </c>
      <c r="AI1438">
        <v>66.78266940482105</v>
      </c>
      <c r="AJ1438">
        <v>0.56829864296151511</v>
      </c>
      <c r="AK1438">
        <v>0.56829889267442069</v>
      </c>
      <c r="AL1438">
        <v>0.56824085777728195</v>
      </c>
      <c r="AM1438">
        <v>0.56835610056926578</v>
      </c>
      <c r="AN1438">
        <v>0.94851134332166676</v>
      </c>
      <c r="AO1438">
        <v>0.94851134332166687</v>
      </c>
      <c r="AP1438">
        <v>0.94851134332166687</v>
      </c>
      <c r="AQ1438">
        <v>0.94851134332166687</v>
      </c>
      <c r="AR1438">
        <v>15.141925435729741</v>
      </c>
      <c r="AS1438">
        <v>15.14192543572973</v>
      </c>
      <c r="AT1438">
        <v>15.14192543572973</v>
      </c>
      <c r="AU1438">
        <v>15.14192543572973</v>
      </c>
      <c r="AV1438" t="str">
        <f>VLOOKUP(Sheet1[[#This Row],[NPDES ID2]],Combined_Sheet__Major_Only___2[[NPDES ID2]:[ECHO BFR]],3,FALSE)</f>
        <v>VA</v>
      </c>
      <c r="AW1438" t="s">
        <v>12185</v>
      </c>
      <c r="AX1438" t="str">
        <f>VLOOKUP(Sheet1[[#This Row],[NPDES ID2]],Combined_Sheet__Major_Only___2[[NPDES ID2]:[ECHO BFR]],27,FALSE)</f>
        <v>methaneBioCaptureRecover</v>
      </c>
      <c r="AY1438" t="str">
        <f>VLOOKUP(Sheet1[[#This Row],[NPDES ID2]],Combined_Sheet__Major_Only___2[[NPDES ID2]:[ECHO BFR]],28,FALSE)</f>
        <v>-</v>
      </c>
      <c r="AZ1438" t="str">
        <f>VLOOKUP(Sheet1[[#This Row],[NPDES ID2]],Combined_Sheet__Major_Only___2[[NPDES ID2]:[ECHO BFR]],29,FALSE)</f>
        <v>thickening, preliminaryOps</v>
      </c>
      <c r="BA1438">
        <f>VLOOKUP(Sheet1[[#This Row],[NPDES ID2]],Combined_Sheet__Major_Only___2[[NPDES ID2]:[ECHO BFR]],17,FALSE)</f>
        <v>38.017507000000002</v>
      </c>
      <c r="BB1438">
        <f>VLOOKUP(Sheet1[[#This Row],[NPDES ID2]],Combined_Sheet__Major_Only___2[[NPDES ID2]:[ECHO BFR]],18,FALSE)</f>
        <v>-78.460485000000006</v>
      </c>
      <c r="BC1438" t="str">
        <f>IF(ISNUMBER(SEARCH("aerobic",$AW1438)),"aerobic","")</f>
        <v/>
      </c>
      <c r="BD1438" t="str">
        <f>IF(ISNUMBER(SEARCH("anaer",$AW1438)),"anaer","")</f>
        <v>anaer</v>
      </c>
      <c r="BE1438" t="str">
        <f>IF(ISNUMBER(SEARCH("thickening",$AZ1438)),"thickening","")</f>
        <v>thickening</v>
      </c>
      <c r="BF1438" s="2" t="str">
        <f>IF(ISNUMBER(SEARCH("airDry",$AW1438)),"airDry","")</f>
        <v/>
      </c>
      <c r="BG1438" s="2" t="str">
        <f>IF(ISNUMBER(SEARCH("heatDry",$AY1438)),"heatDry","")</f>
        <v/>
      </c>
      <c r="BH1438" s="2" t="str">
        <f>IF(AND(ISNUMBER(SEARCH("aerobic",$AW1438)),ISNUMBER(SEARCH("anaer",$AW1438))),"Combined Aer and Anaer.","")</f>
        <v/>
      </c>
    </row>
    <row r="1439" spans="1:60" x14ac:dyDescent="0.25">
      <c r="A1439" s="4">
        <v>2428</v>
      </c>
      <c r="B1439" t="s">
        <v>11317</v>
      </c>
      <c r="C1439">
        <v>250.71</v>
      </c>
      <c r="D1439">
        <v>525.55533616751632</v>
      </c>
      <c r="E1439">
        <v>527.85216487937532</v>
      </c>
      <c r="F1439">
        <v>392.00893090531798</v>
      </c>
      <c r="G1439">
        <v>676.53173314949538</v>
      </c>
      <c r="H1439">
        <v>-116.75466729494789</v>
      </c>
      <c r="I1439">
        <v>-119.07804266419549</v>
      </c>
      <c r="J1439">
        <v>-134.71213455846151</v>
      </c>
      <c r="K1439">
        <v>-93.223341796726857</v>
      </c>
      <c r="L1439">
        <v>163.87851014033339</v>
      </c>
      <c r="M1439">
        <v>163.1471000416214</v>
      </c>
      <c r="N1439">
        <v>160.7258587194724</v>
      </c>
      <c r="O1439">
        <v>169.01662485753471</v>
      </c>
      <c r="P1439">
        <v>5.8678721178473072</v>
      </c>
      <c r="Q1439">
        <v>5.9394021375018422</v>
      </c>
      <c r="R1439">
        <v>4.8719119714331187</v>
      </c>
      <c r="S1439">
        <v>6.6845843688344333</v>
      </c>
      <c r="T1439">
        <v>46733.343793651751</v>
      </c>
      <c r="U1439">
        <v>46733.308182973873</v>
      </c>
      <c r="V1439">
        <v>46701.415355624202</v>
      </c>
      <c r="W1439">
        <v>46765.492912765651</v>
      </c>
      <c r="X1439">
        <v>3218.1480507903721</v>
      </c>
      <c r="Y1439">
        <v>3231.183886261962</v>
      </c>
      <c r="Z1439">
        <v>3121.513100449396</v>
      </c>
      <c r="AA1439">
        <v>3280.3569189954592</v>
      </c>
      <c r="AB1439">
        <v>531.02002989849143</v>
      </c>
      <c r="AC1439">
        <v>526.35454501321669</v>
      </c>
      <c r="AD1439">
        <v>455.95341954384992</v>
      </c>
      <c r="AE1439">
        <v>617.23640028650038</v>
      </c>
      <c r="AF1439">
        <v>64.059123780165464</v>
      </c>
      <c r="AG1439">
        <v>63.772963830967029</v>
      </c>
      <c r="AH1439">
        <v>62.827303513915787</v>
      </c>
      <c r="AI1439">
        <v>66.067387681111256</v>
      </c>
      <c r="AJ1439">
        <v>0.55902617114238851</v>
      </c>
      <c r="AK1439">
        <v>0.55902619390233577</v>
      </c>
      <c r="AL1439">
        <v>0.55902095116450856</v>
      </c>
      <c r="AM1439">
        <v>0.55903136097906425</v>
      </c>
      <c r="AN1439">
        <v>0.94862539444975436</v>
      </c>
      <c r="AO1439">
        <v>0.9486253944497548</v>
      </c>
      <c r="AP1439">
        <v>0.9486253944497548</v>
      </c>
      <c r="AQ1439">
        <v>0.9486253944497548</v>
      </c>
      <c r="AR1439">
        <v>14.609330017011009</v>
      </c>
      <c r="AS1439">
        <v>14.609330017011009</v>
      </c>
      <c r="AT1439">
        <v>14.609330017011009</v>
      </c>
      <c r="AU1439">
        <v>14.609330017011009</v>
      </c>
      <c r="AV1439" t="str">
        <f>VLOOKUP(Sheet1[[#This Row],[NPDES ID2]],Combined_Sheet__Major_Only___2[[NPDES ID2]:[ECHO BFR]],3,FALSE)</f>
        <v>CA</v>
      </c>
      <c r="AW1439" t="s">
        <v>12185</v>
      </c>
      <c r="AX1439" t="str">
        <f>VLOOKUP(Sheet1[[#This Row],[NPDES ID2]],Combined_Sheet__Major_Only___2[[NPDES ID2]:[ECHO BFR]],27,FALSE)</f>
        <v>methaneBioCaptureRecover</v>
      </c>
      <c r="AY1439" t="str">
        <f>VLOOKUP(Sheet1[[#This Row],[NPDES ID2]],Combined_Sheet__Major_Only___2[[NPDES ID2]:[ECHO BFR]],28,FALSE)</f>
        <v>-</v>
      </c>
      <c r="AZ1439" t="str">
        <f>VLOOKUP(Sheet1[[#This Row],[NPDES ID2]],Combined_Sheet__Major_Only___2[[NPDES ID2]:[ECHO BFR]],29,FALSE)</f>
        <v>preliminaryOps, thickening</v>
      </c>
      <c r="BA1439">
        <f>VLOOKUP(Sheet1[[#This Row],[NPDES ID2]],Combined_Sheet__Major_Only___2[[NPDES ID2]:[ECHO BFR]],17,FALSE)</f>
        <v>36.539721999999998</v>
      </c>
      <c r="BB1439">
        <f>VLOOKUP(Sheet1[[#This Row],[NPDES ID2]],Combined_Sheet__Major_Only___2[[NPDES ID2]:[ECHO BFR]],18,FALSE)</f>
        <v>-121.91888899999999</v>
      </c>
      <c r="BC1439" t="str">
        <f>IF(ISNUMBER(SEARCH("aerobic",$AW1439)),"aerobic","")</f>
        <v/>
      </c>
      <c r="BD1439" t="str">
        <f>IF(ISNUMBER(SEARCH("anaer",$AW1439)),"anaer","")</f>
        <v>anaer</v>
      </c>
      <c r="BE1439" t="str">
        <f>IF(ISNUMBER(SEARCH("thickening",$AZ1439)),"thickening","")</f>
        <v>thickening</v>
      </c>
      <c r="BF1439" s="2" t="str">
        <f>IF(ISNUMBER(SEARCH("airDry",$AW1439)),"airDry","")</f>
        <v/>
      </c>
      <c r="BG1439" s="2" t="str">
        <f>IF(ISNUMBER(SEARCH("heatDry",$AY1439)),"heatDry","")</f>
        <v/>
      </c>
      <c r="BH1439" s="2" t="str">
        <f>IF(AND(ISNUMBER(SEARCH("aerobic",$AW1439)),ISNUMBER(SEARCH("anaer",$AW1439))),"Combined Aer and Anaer.","")</f>
        <v/>
      </c>
    </row>
    <row r="1440" spans="1:60" x14ac:dyDescent="0.25">
      <c r="A1440" s="4">
        <v>2380</v>
      </c>
      <c r="B1440" t="s">
        <v>11101</v>
      </c>
      <c r="C1440">
        <v>309.3</v>
      </c>
      <c r="D1440">
        <v>479.38758353382832</v>
      </c>
      <c r="E1440">
        <v>484.22138029335213</v>
      </c>
      <c r="F1440">
        <v>364.9892535664311</v>
      </c>
      <c r="G1440">
        <v>611.73710639616399</v>
      </c>
      <c r="H1440">
        <v>-121.1855074035622</v>
      </c>
      <c r="I1440">
        <v>-123.5598167539282</v>
      </c>
      <c r="J1440">
        <v>-139.48312559636989</v>
      </c>
      <c r="K1440">
        <v>-97.908697438790668</v>
      </c>
      <c r="L1440">
        <v>195.26210053326349</v>
      </c>
      <c r="M1440">
        <v>194.30508984255761</v>
      </c>
      <c r="N1440">
        <v>191.13658739375009</v>
      </c>
      <c r="O1440">
        <v>201.9856133666531</v>
      </c>
      <c r="P1440">
        <v>7.2536526248260476</v>
      </c>
      <c r="Q1440">
        <v>7.3138082862986202</v>
      </c>
      <c r="R1440">
        <v>6.0509579089220331</v>
      </c>
      <c r="S1440">
        <v>8.2785491236091833</v>
      </c>
      <c r="T1440">
        <v>46756.58754228917</v>
      </c>
      <c r="U1440">
        <v>46756.551914570096</v>
      </c>
      <c r="V1440">
        <v>46724.643825170388</v>
      </c>
      <c r="W1440">
        <v>46788.752046099427</v>
      </c>
      <c r="X1440">
        <v>3333.943974265781</v>
      </c>
      <c r="Y1440">
        <v>3348.8505495942691</v>
      </c>
      <c r="Z1440">
        <v>3224.0247649594862</v>
      </c>
      <c r="AA1440">
        <v>3404.756117470311</v>
      </c>
      <c r="AB1440">
        <v>683.97234033877317</v>
      </c>
      <c r="AC1440">
        <v>673.94830711563236</v>
      </c>
      <c r="AD1440">
        <v>565.7619479181069</v>
      </c>
      <c r="AE1440">
        <v>823.20888576927484</v>
      </c>
      <c r="AF1440">
        <v>61.86861941210627</v>
      </c>
      <c r="AG1440">
        <v>61.565049765205238</v>
      </c>
      <c r="AH1440">
        <v>60.562163249783723</v>
      </c>
      <c r="AI1440">
        <v>63.998698381637922</v>
      </c>
      <c r="AJ1440">
        <v>0.53227090341335492</v>
      </c>
      <c r="AK1440">
        <v>0.53227093334843789</v>
      </c>
      <c r="AL1440">
        <v>0.53226403546602463</v>
      </c>
      <c r="AM1440">
        <v>0.53227773173170334</v>
      </c>
      <c r="AN1440">
        <v>0.94864905289208834</v>
      </c>
      <c r="AO1440">
        <v>0.94864905289208801</v>
      </c>
      <c r="AP1440">
        <v>0.94864905289208801</v>
      </c>
      <c r="AQ1440">
        <v>0.94864905289208801</v>
      </c>
      <c r="AR1440">
        <v>12.46703935293084</v>
      </c>
      <c r="AS1440">
        <v>12.46703935293084</v>
      </c>
      <c r="AT1440">
        <v>12.46703935293084</v>
      </c>
      <c r="AU1440">
        <v>12.46703935293084</v>
      </c>
      <c r="AV1440" t="str">
        <f>VLOOKUP(Sheet1[[#This Row],[NPDES ID2]],Combined_Sheet__Major_Only___2[[NPDES ID2]:[ECHO BFR]],3,FALSE)</f>
        <v>HI</v>
      </c>
      <c r="AW1440" t="s">
        <v>12185</v>
      </c>
      <c r="AX1440" t="str">
        <f>VLOOKUP(Sheet1[[#This Row],[NPDES ID2]],Combined_Sheet__Major_Only___2[[NPDES ID2]:[ECHO BFR]],27,FALSE)</f>
        <v>-</v>
      </c>
      <c r="AY1440" t="str">
        <f>VLOOKUP(Sheet1[[#This Row],[NPDES ID2]],Combined_Sheet__Major_Only___2[[NPDES ID2]:[ECHO BFR]],28,FALSE)</f>
        <v>-</v>
      </c>
      <c r="AZ1440" t="str">
        <f>VLOOKUP(Sheet1[[#This Row],[NPDES ID2]],Combined_Sheet__Major_Only___2[[NPDES ID2]:[ECHO BFR]],29,FALSE)</f>
        <v>thickening</v>
      </c>
      <c r="BA1440">
        <f>VLOOKUP(Sheet1[[#This Row],[NPDES ID2]],Combined_Sheet__Major_Only___2[[NPDES ID2]:[ECHO BFR]],17,FALSE)</f>
        <v>21.434221999999998</v>
      </c>
      <c r="BB1440">
        <f>VLOOKUP(Sheet1[[#This Row],[NPDES ID2]],Combined_Sheet__Major_Only___2[[NPDES ID2]:[ECHO BFR]],18,FALSE)</f>
        <v>-158.182222</v>
      </c>
      <c r="BC1440" t="str">
        <f>IF(ISNUMBER(SEARCH("aerobic",$AW1440)),"aerobic","")</f>
        <v/>
      </c>
      <c r="BD1440" t="str">
        <f>IF(ISNUMBER(SEARCH("anaer",$AW1440)),"anaer","")</f>
        <v>anaer</v>
      </c>
      <c r="BE1440" t="str">
        <f>IF(ISNUMBER(SEARCH("thickening",$AZ1440)),"thickening","")</f>
        <v>thickening</v>
      </c>
      <c r="BF1440" s="2" t="str">
        <f>IF(ISNUMBER(SEARCH("airDry",$AW1440)),"airDry","")</f>
        <v/>
      </c>
      <c r="BG1440" s="2" t="str">
        <f>IF(ISNUMBER(SEARCH("heatDry",$AY1440)),"heatDry","")</f>
        <v/>
      </c>
      <c r="BH1440" s="2" t="str">
        <f>IF(AND(ISNUMBER(SEARCH("aerobic",$AW1440)),ISNUMBER(SEARCH("anaer",$AW1440))),"Combined Aer and Anaer.","")</f>
        <v/>
      </c>
    </row>
    <row r="1441" spans="1:60" x14ac:dyDescent="0.25">
      <c r="A1441" s="4">
        <v>2104</v>
      </c>
      <c r="B1441" t="s">
        <v>9890</v>
      </c>
      <c r="C1441">
        <v>986</v>
      </c>
      <c r="D1441">
        <v>373.03813178266091</v>
      </c>
      <c r="E1441">
        <v>374.40364054505437</v>
      </c>
      <c r="F1441">
        <v>313.78137161788311</v>
      </c>
      <c r="G1441">
        <v>443.21120341280022</v>
      </c>
      <c r="H1441">
        <v>-114.9542150488455</v>
      </c>
      <c r="I1441">
        <v>-117.42691683283179</v>
      </c>
      <c r="J1441">
        <v>-133.12485353283401</v>
      </c>
      <c r="K1441">
        <v>-91.491233228857325</v>
      </c>
      <c r="L1441">
        <v>652.9149288823985</v>
      </c>
      <c r="M1441">
        <v>650.10739028978264</v>
      </c>
      <c r="N1441">
        <v>640.80037537452188</v>
      </c>
      <c r="O1441">
        <v>672.65452613827199</v>
      </c>
      <c r="P1441">
        <v>23.05873463997278</v>
      </c>
      <c r="Q1441">
        <v>23.3533363953159</v>
      </c>
      <c r="R1441">
        <v>19.081439806117618</v>
      </c>
      <c r="S1441">
        <v>26.322196230890238</v>
      </c>
      <c r="T1441">
        <v>46787.329598176693</v>
      </c>
      <c r="U1441">
        <v>46787.29394791901</v>
      </c>
      <c r="V1441">
        <v>46755.365673014698</v>
      </c>
      <c r="W1441">
        <v>46819.514449702903</v>
      </c>
      <c r="X1441">
        <v>3180.3131451561758</v>
      </c>
      <c r="Y1441">
        <v>3192.6977718100629</v>
      </c>
      <c r="Z1441">
        <v>3088.2266143514721</v>
      </c>
      <c r="AA1441">
        <v>3239.5987466272259</v>
      </c>
      <c r="AB1441">
        <v>537.10558605466474</v>
      </c>
      <c r="AC1441">
        <v>532.30697702498537</v>
      </c>
      <c r="AD1441">
        <v>459.68006035158407</v>
      </c>
      <c r="AE1441">
        <v>626.88915681398578</v>
      </c>
      <c r="AF1441">
        <v>64.896869375550921</v>
      </c>
      <c r="AG1441">
        <v>64.616790444141998</v>
      </c>
      <c r="AH1441">
        <v>63.694860606074037</v>
      </c>
      <c r="AI1441">
        <v>66.858124431580961</v>
      </c>
      <c r="AJ1441">
        <v>0.56926356052058136</v>
      </c>
      <c r="AK1441">
        <v>0.56926365153832592</v>
      </c>
      <c r="AL1441">
        <v>0.56924263040044509</v>
      </c>
      <c r="AM1441">
        <v>0.56928437044080826</v>
      </c>
      <c r="AN1441">
        <v>0.94868030997242903</v>
      </c>
      <c r="AO1441">
        <v>0.94868030997242869</v>
      </c>
      <c r="AP1441">
        <v>0.94868030997242869</v>
      </c>
      <c r="AQ1441">
        <v>0.94868030997242869</v>
      </c>
      <c r="AR1441">
        <v>14.59791114897652</v>
      </c>
      <c r="AS1441">
        <v>14.597911148976531</v>
      </c>
      <c r="AT1441">
        <v>14.597911148976531</v>
      </c>
      <c r="AU1441">
        <v>14.597911148976531</v>
      </c>
      <c r="AV1441" t="str">
        <f>VLOOKUP(Sheet1[[#This Row],[NPDES ID2]],Combined_Sheet__Major_Only___2[[NPDES ID2]:[ECHO BFR]],3,FALSE)</f>
        <v>CA</v>
      </c>
      <c r="AW1441" t="s">
        <v>12185</v>
      </c>
      <c r="AX1441" t="str">
        <f>VLOOKUP(Sheet1[[#This Row],[NPDES ID2]],Combined_Sheet__Major_Only___2[[NPDES ID2]:[ECHO BFR]],27,FALSE)</f>
        <v>-</v>
      </c>
      <c r="AY1441" t="str">
        <f>VLOOKUP(Sheet1[[#This Row],[NPDES ID2]],Combined_Sheet__Major_Only___2[[NPDES ID2]:[ECHO BFR]],28,FALSE)</f>
        <v>-</v>
      </c>
      <c r="AZ1441" t="str">
        <f>VLOOKUP(Sheet1[[#This Row],[NPDES ID2]],Combined_Sheet__Major_Only___2[[NPDES ID2]:[ECHO BFR]],29,FALSE)</f>
        <v>thickening, preliminaryOps, sludgeLagoon</v>
      </c>
      <c r="BA1441">
        <f>VLOOKUP(Sheet1[[#This Row],[NPDES ID2]],Combined_Sheet__Major_Only___2[[NPDES ID2]:[ECHO BFR]],17,FALSE)</f>
        <v>34.424610999999999</v>
      </c>
      <c r="BB1441">
        <f>VLOOKUP(Sheet1[[#This Row],[NPDES ID2]],Combined_Sheet__Major_Only___2[[NPDES ID2]:[ECHO BFR]],18,FALSE)</f>
        <v>-119.836083</v>
      </c>
      <c r="BC1441" t="str">
        <f>IF(ISNUMBER(SEARCH("aerobic",$AW1441)),"aerobic","")</f>
        <v/>
      </c>
      <c r="BD1441" t="str">
        <f>IF(ISNUMBER(SEARCH("anaer",$AW1441)),"anaer","")</f>
        <v>anaer</v>
      </c>
      <c r="BE1441" t="str">
        <f>IF(ISNUMBER(SEARCH("thickening",$AZ1441)),"thickening","")</f>
        <v>thickening</v>
      </c>
      <c r="BF1441" s="2" t="str">
        <f>IF(ISNUMBER(SEARCH("airDry",$AW1441)),"airDry","")</f>
        <v/>
      </c>
      <c r="BG1441" s="2" t="str">
        <f>IF(ISNUMBER(SEARCH("heatDry",$AY1441)),"heatDry","")</f>
        <v/>
      </c>
      <c r="BH1441" s="2" t="str">
        <f>IF(AND(ISNUMBER(SEARCH("aerobic",$AW1441)),ISNUMBER(SEARCH("anaer",$AW1441))),"Combined Aer and Anaer.","")</f>
        <v/>
      </c>
    </row>
    <row r="1442" spans="1:60" x14ac:dyDescent="0.25">
      <c r="A1442" s="4">
        <v>2079</v>
      </c>
      <c r="B1442" t="s">
        <v>9776</v>
      </c>
      <c r="C1442">
        <v>1109</v>
      </c>
      <c r="D1442">
        <v>375.81034987161291</v>
      </c>
      <c r="E1442">
        <v>376.11529388972491</v>
      </c>
      <c r="F1442">
        <v>316.54703750959902</v>
      </c>
      <c r="G1442">
        <v>443.08143739342421</v>
      </c>
      <c r="H1442">
        <v>-111.69099964935501</v>
      </c>
      <c r="I1442">
        <v>-114.239576743455</v>
      </c>
      <c r="J1442">
        <v>-130.1825965920512</v>
      </c>
      <c r="K1442">
        <v>-88.06674117646017</v>
      </c>
      <c r="L1442">
        <v>754.08538753455082</v>
      </c>
      <c r="M1442">
        <v>751.08420939447626</v>
      </c>
      <c r="N1442">
        <v>741.1329950658594</v>
      </c>
      <c r="O1442">
        <v>775.18939459929209</v>
      </c>
      <c r="P1442">
        <v>25.892887101868961</v>
      </c>
      <c r="Q1442">
        <v>26.243448526929729</v>
      </c>
      <c r="R1442">
        <v>21.248799229487741</v>
      </c>
      <c r="S1442">
        <v>29.743145023318259</v>
      </c>
      <c r="T1442">
        <v>46838.535776717988</v>
      </c>
      <c r="U1442">
        <v>46838.500088918423</v>
      </c>
      <c r="V1442">
        <v>46806.538191586369</v>
      </c>
      <c r="W1442">
        <v>46870.754520862843</v>
      </c>
      <c r="X1442">
        <v>3100.417020802111</v>
      </c>
      <c r="Y1442">
        <v>3111.52540691903</v>
      </c>
      <c r="Z1442">
        <v>3017.3373227750608</v>
      </c>
      <c r="AA1442">
        <v>3153.9035735870279</v>
      </c>
      <c r="AB1442">
        <v>493.07817733753348</v>
      </c>
      <c r="AC1442">
        <v>489.4513939813466</v>
      </c>
      <c r="AD1442">
        <v>426.02242372860752</v>
      </c>
      <c r="AE1442">
        <v>570.62993832022755</v>
      </c>
      <c r="AF1442">
        <v>66.639884103614207</v>
      </c>
      <c r="AG1442">
        <v>66.373545314673947</v>
      </c>
      <c r="AH1442">
        <v>65.497587059848271</v>
      </c>
      <c r="AI1442">
        <v>68.504037608142923</v>
      </c>
      <c r="AJ1442">
        <v>0.59057190335074106</v>
      </c>
      <c r="AK1442">
        <v>0.59057200400227849</v>
      </c>
      <c r="AL1442">
        <v>0.59054875243895877</v>
      </c>
      <c r="AM1442">
        <v>0.59059492137306502</v>
      </c>
      <c r="AN1442">
        <v>0.9487322896201198</v>
      </c>
      <c r="AO1442">
        <v>0.94873228962011957</v>
      </c>
      <c r="AP1442">
        <v>0.94873228962011957</v>
      </c>
      <c r="AQ1442">
        <v>0.94873228962011957</v>
      </c>
      <c r="AR1442">
        <v>15.538636322927189</v>
      </c>
      <c r="AS1442">
        <v>15.538636322927189</v>
      </c>
      <c r="AT1442">
        <v>15.538636322927189</v>
      </c>
      <c r="AU1442">
        <v>15.538636322927189</v>
      </c>
      <c r="AV1442" t="str">
        <f>VLOOKUP(Sheet1[[#This Row],[NPDES ID2]],Combined_Sheet__Major_Only___2[[NPDES ID2]:[ECHO BFR]],3,FALSE)</f>
        <v>UT</v>
      </c>
      <c r="AW1442" t="s">
        <v>12185</v>
      </c>
      <c r="AX1442" t="str">
        <f>VLOOKUP(Sheet1[[#This Row],[NPDES ID2]],Combined_Sheet__Major_Only___2[[NPDES ID2]:[ECHO BFR]],27,FALSE)</f>
        <v>tempSludgeStore</v>
      </c>
      <c r="AY1442" t="str">
        <f>VLOOKUP(Sheet1[[#This Row],[NPDES ID2]],Combined_Sheet__Major_Only___2[[NPDES ID2]:[ECHO BFR]],28,FALSE)</f>
        <v>-</v>
      </c>
      <c r="AZ1442" t="str">
        <f>VLOOKUP(Sheet1[[#This Row],[NPDES ID2]],Combined_Sheet__Major_Only___2[[NPDES ID2]:[ECHO BFR]],29,FALSE)</f>
        <v>preliminaryOps, thickening</v>
      </c>
      <c r="BA1442">
        <f>VLOOKUP(Sheet1[[#This Row],[NPDES ID2]],Combined_Sheet__Major_Only___2[[NPDES ID2]:[ECHO BFR]],17,FALSE)</f>
        <v>40.215940000000003</v>
      </c>
      <c r="BB1442">
        <f>VLOOKUP(Sheet1[[#This Row],[NPDES ID2]],Combined_Sheet__Major_Only___2[[NPDES ID2]:[ECHO BFR]],18,FALSE)</f>
        <v>-111.65257</v>
      </c>
      <c r="BC1442" t="str">
        <f>IF(ISNUMBER(SEARCH("aerobic",$AW1442)),"aerobic","")</f>
        <v/>
      </c>
      <c r="BD1442" t="str">
        <f>IF(ISNUMBER(SEARCH("anaer",$AW1442)),"anaer","")</f>
        <v>anaer</v>
      </c>
      <c r="BE1442" t="str">
        <f>IF(ISNUMBER(SEARCH("thickening",$AZ1442)),"thickening","")</f>
        <v>thickening</v>
      </c>
      <c r="BF1442" s="3" t="str">
        <f>IF(ISNUMBER(SEARCH("airDry",$AW1442)),"airDry","")</f>
        <v/>
      </c>
      <c r="BG1442" s="3" t="str">
        <f>IF(ISNUMBER(SEARCH("heatDry",$AY1442)),"heatDry","")</f>
        <v/>
      </c>
      <c r="BH1442" s="3" t="str">
        <f>IF(AND(ISNUMBER(SEARCH("aerobic",$AW1442)),ISNUMBER(SEARCH("anaer",$AW1442))),"Combined Aer and Anaer.","")</f>
        <v/>
      </c>
    </row>
    <row r="1443" spans="1:60" x14ac:dyDescent="0.25">
      <c r="A1443" s="4">
        <v>560</v>
      </c>
      <c r="B1443" t="s">
        <v>2752</v>
      </c>
      <c r="C1443">
        <v>217</v>
      </c>
      <c r="D1443">
        <v>578.70400102206679</v>
      </c>
      <c r="E1443">
        <v>576.22464878359767</v>
      </c>
      <c r="F1443">
        <v>426.40466549585898</v>
      </c>
      <c r="G1443">
        <v>748.55630195668482</v>
      </c>
      <c r="H1443">
        <v>-116.542043461608</v>
      </c>
      <c r="I1443">
        <v>-118.87043100715231</v>
      </c>
      <c r="J1443">
        <v>-134.51953567293009</v>
      </c>
      <c r="K1443">
        <v>-92.996416699264813</v>
      </c>
      <c r="L1443">
        <v>142.08705328633849</v>
      </c>
      <c r="M1443">
        <v>141.45590518950371</v>
      </c>
      <c r="N1443">
        <v>139.36662242639241</v>
      </c>
      <c r="O1443">
        <v>146.520763641521</v>
      </c>
      <c r="P1443">
        <v>5.0783768138700642</v>
      </c>
      <c r="Q1443">
        <v>5.1412749995226559</v>
      </c>
      <c r="R1443">
        <v>4.2154150227859564</v>
      </c>
      <c r="S1443">
        <v>5.7846630379517912</v>
      </c>
      <c r="T1443">
        <v>47023.807676865363</v>
      </c>
      <c r="U1443">
        <v>47023.771853233353</v>
      </c>
      <c r="V1443">
        <v>46991.688304740179</v>
      </c>
      <c r="W1443">
        <v>47056.149049763888</v>
      </c>
      <c r="X1443">
        <v>3232.5959729862452</v>
      </c>
      <c r="Y1443">
        <v>3245.624683331273</v>
      </c>
      <c r="Z1443">
        <v>3135.9877673169581</v>
      </c>
      <c r="AA1443">
        <v>3294.7855312938491</v>
      </c>
      <c r="AB1443">
        <v>647.6278736125704</v>
      </c>
      <c r="AC1443">
        <v>639.18523532640143</v>
      </c>
      <c r="AD1443">
        <v>538.53203455341679</v>
      </c>
      <c r="AE1443">
        <v>777.61066561457289</v>
      </c>
      <c r="AF1443">
        <v>64.168981917591992</v>
      </c>
      <c r="AG1443">
        <v>63.883702971800417</v>
      </c>
      <c r="AH1443">
        <v>62.940889896055133</v>
      </c>
      <c r="AI1443">
        <v>66.171139446366524</v>
      </c>
      <c r="AJ1443">
        <v>0.56036850317888498</v>
      </c>
      <c r="AK1443">
        <v>0.56036852465313236</v>
      </c>
      <c r="AL1443">
        <v>0.5603635783356703</v>
      </c>
      <c r="AM1443">
        <v>0.5603733995819784</v>
      </c>
      <c r="AN1443">
        <v>0.94891948355614308</v>
      </c>
      <c r="AO1443">
        <v>0.94891948355614331</v>
      </c>
      <c r="AP1443">
        <v>0.94891948355614331</v>
      </c>
      <c r="AQ1443">
        <v>0.94891948355614331</v>
      </c>
      <c r="AR1443">
        <v>13.09840156816758</v>
      </c>
      <c r="AS1443">
        <v>13.09840156816758</v>
      </c>
      <c r="AT1443">
        <v>13.09840156816758</v>
      </c>
      <c r="AU1443">
        <v>13.09840156816758</v>
      </c>
      <c r="AV1443" t="str">
        <f>VLOOKUP(Sheet1[[#This Row],[NPDES ID2]],Combined_Sheet__Major_Only___2[[NPDES ID2]:[ECHO BFR]],3,FALSE)</f>
        <v>IL</v>
      </c>
      <c r="AW1443" t="s">
        <v>12185</v>
      </c>
      <c r="AX1443" t="str">
        <f>VLOOKUP(Sheet1[[#This Row],[NPDES ID2]],Combined_Sheet__Major_Only___2[[NPDES ID2]:[ECHO BFR]],27,FALSE)</f>
        <v>tempSludgeStore</v>
      </c>
      <c r="AY1443" t="str">
        <f>VLOOKUP(Sheet1[[#This Row],[NPDES ID2]],Combined_Sheet__Major_Only___2[[NPDES ID2]:[ECHO BFR]],28,FALSE)</f>
        <v>-</v>
      </c>
      <c r="AZ1443" t="str">
        <f>VLOOKUP(Sheet1[[#This Row],[NPDES ID2]],Combined_Sheet__Major_Only___2[[NPDES ID2]:[ECHO BFR]],29,FALSE)</f>
        <v>preliminaryOps, thickening</v>
      </c>
      <c r="BA1443">
        <f>VLOOKUP(Sheet1[[#This Row],[NPDES ID2]],Combined_Sheet__Major_Only___2[[NPDES ID2]:[ECHO BFR]],17,FALSE)</f>
        <v>40.494683000000002</v>
      </c>
      <c r="BB1443">
        <f>VLOOKUP(Sheet1[[#This Row],[NPDES ID2]],Combined_Sheet__Major_Only___2[[NPDES ID2]:[ECHO BFR]],18,FALSE)</f>
        <v>-88.959697000000006</v>
      </c>
      <c r="BC1443" t="str">
        <f>IF(ISNUMBER(SEARCH("aerobic",$AW1443)),"aerobic","")</f>
        <v/>
      </c>
      <c r="BD1443" t="str">
        <f>IF(ISNUMBER(SEARCH("anaer",$AW1443)),"anaer","")</f>
        <v>anaer</v>
      </c>
      <c r="BE1443" t="str">
        <f>IF(ISNUMBER(SEARCH("thickening",$AZ1443)),"thickening","")</f>
        <v>thickening</v>
      </c>
      <c r="BF1443" s="2" t="str">
        <f>IF(ISNUMBER(SEARCH("airDry",$AW1443)),"airDry","")</f>
        <v/>
      </c>
      <c r="BG1443" s="2" t="str">
        <f>IF(ISNUMBER(SEARCH("heatDry",$AY1443)),"heatDry","")</f>
        <v/>
      </c>
      <c r="BH1443" s="2" t="str">
        <f>IF(AND(ISNUMBER(SEARCH("aerobic",$AW1443)),ISNUMBER(SEARCH("anaer",$AW1443))),"Combined Aer and Anaer.","")</f>
        <v/>
      </c>
    </row>
    <row r="1444" spans="1:60" x14ac:dyDescent="0.25">
      <c r="A1444" s="4">
        <v>305</v>
      </c>
      <c r="B1444" t="s">
        <v>1557</v>
      </c>
      <c r="C1444">
        <v>1286</v>
      </c>
      <c r="D1444">
        <v>439.23403231714042</v>
      </c>
      <c r="E1444">
        <v>439.05318542252411</v>
      </c>
      <c r="F1444">
        <v>372.81921962827732</v>
      </c>
      <c r="G1444">
        <v>514.88991621891921</v>
      </c>
      <c r="H1444">
        <v>-124.2786867234755</v>
      </c>
      <c r="I1444">
        <v>-126.8783734196076</v>
      </c>
      <c r="J1444">
        <v>-142.8945603576615</v>
      </c>
      <c r="K1444">
        <v>-101.4120218709551</v>
      </c>
      <c r="L1444">
        <v>791.38365533087233</v>
      </c>
      <c r="M1444">
        <v>787.2468563474705</v>
      </c>
      <c r="N1444">
        <v>773.52722210480079</v>
      </c>
      <c r="O1444">
        <v>820.47708256185513</v>
      </c>
      <c r="P1444">
        <v>30.199925752819102</v>
      </c>
      <c r="Q1444">
        <v>30.49402974772876</v>
      </c>
      <c r="R1444">
        <v>25.277383305970972</v>
      </c>
      <c r="S1444">
        <v>34.411130169548557</v>
      </c>
      <c r="T1444">
        <v>47181.307737359632</v>
      </c>
      <c r="U1444">
        <v>47181.271798256173</v>
      </c>
      <c r="V1444">
        <v>47149.084833836343</v>
      </c>
      <c r="W1444">
        <v>47213.753357238456</v>
      </c>
      <c r="X1444">
        <v>3451.4134747254752</v>
      </c>
      <c r="Y1444">
        <v>3467.9207274134092</v>
      </c>
      <c r="Z1444">
        <v>3329.971203550574</v>
      </c>
      <c r="AA1444">
        <v>3529.730415688377</v>
      </c>
      <c r="AB1444">
        <v>605.35555076355467</v>
      </c>
      <c r="AC1444">
        <v>598.48556722857859</v>
      </c>
      <c r="AD1444">
        <v>514.66479455897695</v>
      </c>
      <c r="AE1444">
        <v>708.38533472494623</v>
      </c>
      <c r="AF1444">
        <v>60.311131578300831</v>
      </c>
      <c r="AG1444">
        <v>59.994533064256167</v>
      </c>
      <c r="AH1444">
        <v>58.953063020215467</v>
      </c>
      <c r="AI1444">
        <v>62.527315948883782</v>
      </c>
      <c r="AJ1444">
        <v>0.51325956204385437</v>
      </c>
      <c r="AK1444">
        <v>0.51325967727782351</v>
      </c>
      <c r="AL1444">
        <v>0.51323302498860646</v>
      </c>
      <c r="AM1444">
        <v>0.51328594715114795</v>
      </c>
      <c r="AN1444">
        <v>0.94907754587489634</v>
      </c>
      <c r="AO1444">
        <v>0.94907754587489623</v>
      </c>
      <c r="AP1444">
        <v>0.94907754587489623</v>
      </c>
      <c r="AQ1444">
        <v>0.94907754587489623</v>
      </c>
      <c r="AR1444">
        <v>13.268815256301799</v>
      </c>
      <c r="AS1444">
        <v>13.268815256301799</v>
      </c>
      <c r="AT1444">
        <v>13.268815256301799</v>
      </c>
      <c r="AU1444">
        <v>13.268815256301799</v>
      </c>
      <c r="AV1444" t="str">
        <f>VLOOKUP(Sheet1[[#This Row],[NPDES ID2]],Combined_Sheet__Major_Only___2[[NPDES ID2]:[ECHO BFR]],3,FALSE)</f>
        <v>CA</v>
      </c>
      <c r="AW1444" t="s">
        <v>12185</v>
      </c>
      <c r="AX1444" t="str">
        <f>VLOOKUP(Sheet1[[#This Row],[NPDES ID2]],Combined_Sheet__Major_Only___2[[NPDES ID2]:[ECHO BFR]],27,FALSE)</f>
        <v>methaneBioCaptureRecover</v>
      </c>
      <c r="AY1444" t="str">
        <f>VLOOKUP(Sheet1[[#This Row],[NPDES ID2]],Combined_Sheet__Major_Only___2[[NPDES ID2]:[ECHO BFR]],28,FALSE)</f>
        <v>-</v>
      </c>
      <c r="AZ1444" t="str">
        <f>VLOOKUP(Sheet1[[#This Row],[NPDES ID2]],Combined_Sheet__Major_Only___2[[NPDES ID2]:[ECHO BFR]],29,FALSE)</f>
        <v>thickening</v>
      </c>
      <c r="BA1444">
        <f>VLOOKUP(Sheet1[[#This Row],[NPDES ID2]],Combined_Sheet__Major_Only___2[[NPDES ID2]:[ECHO BFR]],17,FALSE)</f>
        <v>37.950000000000003</v>
      </c>
      <c r="BB1444">
        <f>VLOOKUP(Sheet1[[#This Row],[NPDES ID2]],Combined_Sheet__Major_Only___2[[NPDES ID2]:[ECHO BFR]],18,FALSE)</f>
        <v>-122.49657999999999</v>
      </c>
      <c r="BC1444" t="str">
        <f>IF(ISNUMBER(SEARCH("aerobic",$AW1444)),"aerobic","")</f>
        <v/>
      </c>
      <c r="BD1444" t="str">
        <f>IF(ISNUMBER(SEARCH("anaer",$AW1444)),"anaer","")</f>
        <v>anaer</v>
      </c>
      <c r="BE1444" t="str">
        <f>IF(ISNUMBER(SEARCH("thickening",$AZ1444)),"thickening","")</f>
        <v>thickening</v>
      </c>
      <c r="BF1444" s="3" t="str">
        <f>IF(ISNUMBER(SEARCH("airDry",$AW1444)),"airDry","")</f>
        <v/>
      </c>
      <c r="BG1444" s="3" t="str">
        <f>IF(ISNUMBER(SEARCH("heatDry",$AY1444)),"heatDry","")</f>
        <v/>
      </c>
      <c r="BH1444" s="3" t="str">
        <f>IF(AND(ISNUMBER(SEARCH("aerobic",$AW1444)),ISNUMBER(SEARCH("anaer",$AW1444))),"Combined Aer and Anaer.","")</f>
        <v/>
      </c>
    </row>
    <row r="1445" spans="1:60" x14ac:dyDescent="0.25">
      <c r="A1445" s="4">
        <v>1291</v>
      </c>
      <c r="B1445" t="s">
        <v>6151</v>
      </c>
      <c r="C1445">
        <v>185.86</v>
      </c>
      <c r="D1445">
        <v>663.46922774130837</v>
      </c>
      <c r="E1445">
        <v>661.34466224983476</v>
      </c>
      <c r="F1445">
        <v>483.27447019516973</v>
      </c>
      <c r="G1445">
        <v>862.16265269110158</v>
      </c>
      <c r="H1445">
        <v>-119.51100867299159</v>
      </c>
      <c r="I1445">
        <v>-121.83524335917591</v>
      </c>
      <c r="J1445">
        <v>-137.61668555304149</v>
      </c>
      <c r="K1445">
        <v>-96.110790847103814</v>
      </c>
      <c r="L1445">
        <v>118.8990028496476</v>
      </c>
      <c r="M1445">
        <v>118.3362315960136</v>
      </c>
      <c r="N1445">
        <v>116.4734725653615</v>
      </c>
      <c r="O1445">
        <v>122.852149320203</v>
      </c>
      <c r="P1445">
        <v>4.3555220314849592</v>
      </c>
      <c r="Q1445">
        <v>4.398040667804417</v>
      </c>
      <c r="R1445">
        <v>3.626909939474122</v>
      </c>
      <c r="S1445">
        <v>4.9674496240081361</v>
      </c>
      <c r="T1445">
        <v>47219.759322561047</v>
      </c>
      <c r="U1445">
        <v>47219.723355266717</v>
      </c>
      <c r="V1445">
        <v>47187.511143197451</v>
      </c>
      <c r="W1445">
        <v>47252.230392980207</v>
      </c>
      <c r="X1445">
        <v>3322.5805379067592</v>
      </c>
      <c r="Y1445">
        <v>3336.9025341340571</v>
      </c>
      <c r="Z1445">
        <v>3216.7915037812309</v>
      </c>
      <c r="AA1445">
        <v>3390.7069478776011</v>
      </c>
      <c r="AB1445">
        <v>563.47816862321906</v>
      </c>
      <c r="AC1445">
        <v>557.97486832995673</v>
      </c>
      <c r="AD1445">
        <v>481.58320906986029</v>
      </c>
      <c r="AE1445">
        <v>657.09640236541247</v>
      </c>
      <c r="AF1445">
        <v>62.693405423555816</v>
      </c>
      <c r="AG1445">
        <v>62.396473479338518</v>
      </c>
      <c r="AH1445">
        <v>61.414864132982657</v>
      </c>
      <c r="AI1445">
        <v>64.777685637991155</v>
      </c>
      <c r="AJ1445">
        <v>0.54234273220228679</v>
      </c>
      <c r="AK1445">
        <v>0.54234274915037084</v>
      </c>
      <c r="AL1445">
        <v>0.54233884598365512</v>
      </c>
      <c r="AM1445">
        <v>0.54234659597148116</v>
      </c>
      <c r="AN1445">
        <v>0.9491159862798374</v>
      </c>
      <c r="AO1445">
        <v>0.94911598627983773</v>
      </c>
      <c r="AP1445">
        <v>0.94911598627983773</v>
      </c>
      <c r="AQ1445">
        <v>0.94911598627983773</v>
      </c>
      <c r="AR1445">
        <v>14.067390965268901</v>
      </c>
      <c r="AS1445">
        <v>14.06739096526889</v>
      </c>
      <c r="AT1445">
        <v>14.06739096526889</v>
      </c>
      <c r="AU1445">
        <v>14.06739096526889</v>
      </c>
      <c r="AV1445" t="str">
        <f>VLOOKUP(Sheet1[[#This Row],[NPDES ID2]],Combined_Sheet__Major_Only___2[[NPDES ID2]:[ECHO BFR]],3,FALSE)</f>
        <v>WA</v>
      </c>
      <c r="AW1445" t="s">
        <v>12185</v>
      </c>
      <c r="AX1445" t="str">
        <f>VLOOKUP(Sheet1[[#This Row],[NPDES ID2]],Combined_Sheet__Major_Only___2[[NPDES ID2]:[ECHO BFR]],27,FALSE)</f>
        <v>methaneBioCaptureRecover</v>
      </c>
      <c r="AY1445" t="str">
        <f>VLOOKUP(Sheet1[[#This Row],[NPDES ID2]],Combined_Sheet__Major_Only___2[[NPDES ID2]:[ECHO BFR]],28,FALSE)</f>
        <v>-</v>
      </c>
      <c r="AZ1445" t="str">
        <f>VLOOKUP(Sheet1[[#This Row],[NPDES ID2]],Combined_Sheet__Major_Only___2[[NPDES ID2]:[ECHO BFR]],29,FALSE)</f>
        <v>preliminaryOps, thickening</v>
      </c>
      <c r="BA1445">
        <f>VLOOKUP(Sheet1[[#This Row],[NPDES ID2]],Combined_Sheet__Major_Only___2[[NPDES ID2]:[ECHO BFR]],17,FALSE)</f>
        <v>47.341287000000001</v>
      </c>
      <c r="BB1445">
        <f>VLOOKUP(Sheet1[[#This Row],[NPDES ID2]],Combined_Sheet__Major_Only___2[[NPDES ID2]:[ECHO BFR]],18,FALSE)</f>
        <v>-122.33028299999999</v>
      </c>
      <c r="BC1445" t="str">
        <f>IF(ISNUMBER(SEARCH("aerobic",$AW1445)),"aerobic","")</f>
        <v/>
      </c>
      <c r="BD1445" t="str">
        <f>IF(ISNUMBER(SEARCH("anaer",$AW1445)),"anaer","")</f>
        <v>anaer</v>
      </c>
      <c r="BE1445" t="str">
        <f>IF(ISNUMBER(SEARCH("thickening",$AZ1445)),"thickening","")</f>
        <v>thickening</v>
      </c>
      <c r="BF1445" s="3" t="str">
        <f>IF(ISNUMBER(SEARCH("airDry",$AW1445)),"airDry","")</f>
        <v/>
      </c>
      <c r="BG1445" s="3" t="str">
        <f>IF(ISNUMBER(SEARCH("heatDry",$AY1445)),"heatDry","")</f>
        <v/>
      </c>
      <c r="BH1445" s="3" t="str">
        <f>IF(AND(ISNUMBER(SEARCH("aerobic",$AW1445)),ISNUMBER(SEARCH("anaer",$AW1445))),"Combined Aer and Anaer.","")</f>
        <v/>
      </c>
    </row>
    <row r="1446" spans="1:60" x14ac:dyDescent="0.25">
      <c r="A1446" s="4">
        <v>1906</v>
      </c>
      <c r="B1446" t="s">
        <v>8998</v>
      </c>
      <c r="C1446">
        <v>3717</v>
      </c>
      <c r="D1446">
        <v>842.111809082175</v>
      </c>
      <c r="E1446">
        <v>839.65503057900173</v>
      </c>
      <c r="F1446">
        <v>690.32445770876643</v>
      </c>
      <c r="G1446">
        <v>991.70737805354258</v>
      </c>
      <c r="H1446">
        <v>-116.3196668937447</v>
      </c>
      <c r="I1446">
        <v>-118.9424834206762</v>
      </c>
      <c r="J1446">
        <v>-134.48493728488199</v>
      </c>
      <c r="K1446">
        <v>-93.51532496245224</v>
      </c>
      <c r="L1446">
        <v>2422.2581622603652</v>
      </c>
      <c r="M1446">
        <v>2411.3957986628639</v>
      </c>
      <c r="N1446">
        <v>2375.2166332224292</v>
      </c>
      <c r="O1446">
        <v>2498.850563823712</v>
      </c>
      <c r="P1446">
        <v>86.9991806111953</v>
      </c>
      <c r="Q1446">
        <v>88.028727537177588</v>
      </c>
      <c r="R1446">
        <v>72.269639047362304</v>
      </c>
      <c r="S1446">
        <v>99.13777563757796</v>
      </c>
      <c r="T1446">
        <v>47224.293522722779</v>
      </c>
      <c r="U1446">
        <v>47224.257552104187</v>
      </c>
      <c r="V1446">
        <v>47192.042362839158</v>
      </c>
      <c r="W1446">
        <v>47256.767594262521</v>
      </c>
      <c r="X1446">
        <v>3261.887766765281</v>
      </c>
      <c r="Y1446">
        <v>3275.1848576056</v>
      </c>
      <c r="Z1446">
        <v>3163.1057017253779</v>
      </c>
      <c r="AA1446">
        <v>3325.547208428447</v>
      </c>
      <c r="AB1446">
        <v>497.35386186280579</v>
      </c>
      <c r="AC1446">
        <v>493.61669786875018</v>
      </c>
      <c r="AD1446">
        <v>431.95424154505162</v>
      </c>
      <c r="AE1446">
        <v>571.46712966871803</v>
      </c>
      <c r="AF1446">
        <v>63.873315388228882</v>
      </c>
      <c r="AG1446">
        <v>63.583219106258248</v>
      </c>
      <c r="AH1446">
        <v>62.640472318871907</v>
      </c>
      <c r="AI1446">
        <v>65.890226785899358</v>
      </c>
      <c r="AJ1446">
        <v>0.55675589825440441</v>
      </c>
      <c r="AK1446">
        <v>0.55675621944372389</v>
      </c>
      <c r="AL1446">
        <v>0.55668133947652032</v>
      </c>
      <c r="AM1446">
        <v>0.55683003711051393</v>
      </c>
      <c r="AN1446">
        <v>0.94912051533668373</v>
      </c>
      <c r="AO1446">
        <v>0.94912051533668329</v>
      </c>
      <c r="AP1446">
        <v>0.94912051533668329</v>
      </c>
      <c r="AQ1446">
        <v>0.94912051533668329</v>
      </c>
      <c r="AR1446">
        <v>15.28158436240013</v>
      </c>
      <c r="AS1446">
        <v>15.28158436240013</v>
      </c>
      <c r="AT1446">
        <v>15.28158436240013</v>
      </c>
      <c r="AU1446">
        <v>15.28158436240013</v>
      </c>
      <c r="AV1446" t="str">
        <f>VLOOKUP(Sheet1[[#This Row],[NPDES ID2]],Combined_Sheet__Major_Only___2[[NPDES ID2]:[ECHO BFR]],3,FALSE)</f>
        <v>NY</v>
      </c>
      <c r="AW1446" t="s">
        <v>12185</v>
      </c>
      <c r="AX1446" t="str">
        <f>VLOOKUP(Sheet1[[#This Row],[NPDES ID2]],Combined_Sheet__Major_Only___2[[NPDES ID2]:[ECHO BFR]],27,FALSE)</f>
        <v>-</v>
      </c>
      <c r="AY1446" t="str">
        <f>VLOOKUP(Sheet1[[#This Row],[NPDES ID2]],Combined_Sheet__Major_Only___2[[NPDES ID2]:[ECHO BFR]],28,FALSE)</f>
        <v>-</v>
      </c>
      <c r="AZ1446" t="str">
        <f>VLOOKUP(Sheet1[[#This Row],[NPDES ID2]],Combined_Sheet__Major_Only___2[[NPDES ID2]:[ECHO BFR]],29,FALSE)</f>
        <v>preliminaryOps, thickening</v>
      </c>
      <c r="BA1446">
        <f>VLOOKUP(Sheet1[[#This Row],[NPDES ID2]],Combined_Sheet__Major_Only___2[[NPDES ID2]:[ECHO BFR]],17,FALSE)</f>
        <v>40.704166999999998</v>
      </c>
      <c r="BB1446">
        <f>VLOOKUP(Sheet1[[#This Row],[NPDES ID2]],Combined_Sheet__Major_Only___2[[NPDES ID2]:[ECHO BFR]],18,FALSE)</f>
        <v>-73.977221999999998</v>
      </c>
      <c r="BC1446" t="str">
        <f>IF(ISNUMBER(SEARCH("aerobic",$AW1446)),"aerobic","")</f>
        <v/>
      </c>
      <c r="BD1446" t="str">
        <f>IF(ISNUMBER(SEARCH("anaer",$AW1446)),"anaer","")</f>
        <v>anaer</v>
      </c>
      <c r="BE1446" t="str">
        <f>IF(ISNUMBER(SEARCH("thickening",$AZ1446)),"thickening","")</f>
        <v>thickening</v>
      </c>
      <c r="BF1446" s="2" t="str">
        <f>IF(ISNUMBER(SEARCH("airDry",$AW1446)),"airDry","")</f>
        <v/>
      </c>
      <c r="BG1446" s="2" t="str">
        <f>IF(ISNUMBER(SEARCH("heatDry",$AY1446)),"heatDry","")</f>
        <v/>
      </c>
      <c r="BH1446" s="2" t="str">
        <f>IF(AND(ISNUMBER(SEARCH("aerobic",$AW1446)),ISNUMBER(SEARCH("anaer",$AW1446))),"Combined Aer and Anaer.","")</f>
        <v/>
      </c>
    </row>
    <row r="1447" spans="1:60" x14ac:dyDescent="0.25">
      <c r="A1447" s="4">
        <v>2050</v>
      </c>
      <c r="B1447" t="s">
        <v>9645</v>
      </c>
      <c r="C1447">
        <v>1246</v>
      </c>
      <c r="D1447">
        <v>440.54050776258327</v>
      </c>
      <c r="E1447">
        <v>440.92852277564299</v>
      </c>
      <c r="F1447">
        <v>373.22517281969562</v>
      </c>
      <c r="G1447">
        <v>517.22966610378978</v>
      </c>
      <c r="H1447">
        <v>-126.4548037138329</v>
      </c>
      <c r="I1447">
        <v>-129.0509661431382</v>
      </c>
      <c r="J1447">
        <v>-145.3145192547598</v>
      </c>
      <c r="K1447">
        <v>-103.68467093840771</v>
      </c>
      <c r="L1447">
        <v>754.57089576224155</v>
      </c>
      <c r="M1447">
        <v>750.46591130899333</v>
      </c>
      <c r="N1447">
        <v>736.85444883476498</v>
      </c>
      <c r="O1447">
        <v>783.43714458839338</v>
      </c>
      <c r="P1447">
        <v>29.285549581001352</v>
      </c>
      <c r="Q1447">
        <v>29.556993138288082</v>
      </c>
      <c r="R1447">
        <v>24.56212599095501</v>
      </c>
      <c r="S1447">
        <v>33.417172962400208</v>
      </c>
      <c r="T1447">
        <v>47252.997233121023</v>
      </c>
      <c r="U1447">
        <v>47252.961241458259</v>
      </c>
      <c r="V1447">
        <v>47220.727205084229</v>
      </c>
      <c r="W1447">
        <v>47285.49030322575</v>
      </c>
      <c r="X1447">
        <v>3512.640640213438</v>
      </c>
      <c r="Y1447">
        <v>3530.1096565536441</v>
      </c>
      <c r="Z1447">
        <v>3384.069113866391</v>
      </c>
      <c r="AA1447">
        <v>3595.5992893219291</v>
      </c>
      <c r="AB1447">
        <v>554.90882386360704</v>
      </c>
      <c r="AC1447">
        <v>549.60552461867474</v>
      </c>
      <c r="AD1447">
        <v>479.48810991253242</v>
      </c>
      <c r="AE1447">
        <v>638.83129803752956</v>
      </c>
      <c r="AF1447">
        <v>59.351515281711393</v>
      </c>
      <c r="AG1447">
        <v>59.027402285375423</v>
      </c>
      <c r="AH1447">
        <v>57.960561270296402</v>
      </c>
      <c r="AI1447">
        <v>61.621077575041411</v>
      </c>
      <c r="AJ1447">
        <v>0.50155141134212133</v>
      </c>
      <c r="AK1447">
        <v>0.50155151701068079</v>
      </c>
      <c r="AL1447">
        <v>0.50152708461531559</v>
      </c>
      <c r="AM1447">
        <v>0.50157559868824708</v>
      </c>
      <c r="AN1447">
        <v>0.94914916779088454</v>
      </c>
      <c r="AO1447">
        <v>0.94914916779088454</v>
      </c>
      <c r="AP1447">
        <v>0.94914916779088454</v>
      </c>
      <c r="AQ1447">
        <v>0.94914916779088454</v>
      </c>
      <c r="AR1447">
        <v>13.894648720365719</v>
      </c>
      <c r="AS1447">
        <v>13.894648720365719</v>
      </c>
      <c r="AT1447">
        <v>13.894648720365719</v>
      </c>
      <c r="AU1447">
        <v>13.894648720365719</v>
      </c>
      <c r="AV1447" t="str">
        <f>VLOOKUP(Sheet1[[#This Row],[NPDES ID2]],Combined_Sheet__Major_Only___2[[NPDES ID2]:[ECHO BFR]],3,FALSE)</f>
        <v>WY</v>
      </c>
      <c r="AW1447" t="s">
        <v>12185</v>
      </c>
      <c r="AX1447" t="str">
        <f>VLOOKUP(Sheet1[[#This Row],[NPDES ID2]],Combined_Sheet__Major_Only___2[[NPDES ID2]:[ECHO BFR]],27,FALSE)</f>
        <v>methaneBioCaptureRecover, longTermSludgeStore</v>
      </c>
      <c r="AY1447" t="str">
        <f>VLOOKUP(Sheet1[[#This Row],[NPDES ID2]],Combined_Sheet__Major_Only___2[[NPDES ID2]:[ECHO BFR]],28,FALSE)</f>
        <v>-</v>
      </c>
      <c r="AZ1447" t="str">
        <f>VLOOKUP(Sheet1[[#This Row],[NPDES ID2]],Combined_Sheet__Major_Only___2[[NPDES ID2]:[ECHO BFR]],29,FALSE)</f>
        <v>preliminaryOps, thickening</v>
      </c>
      <c r="BA1447">
        <f>VLOOKUP(Sheet1[[#This Row],[NPDES ID2]],Combined_Sheet__Major_Only___2[[NPDES ID2]:[ECHO BFR]],17,FALSE)</f>
        <v>42.862969999999997</v>
      </c>
      <c r="BB1447">
        <f>VLOOKUP(Sheet1[[#This Row],[NPDES ID2]],Combined_Sheet__Major_Only___2[[NPDES ID2]:[ECHO BFR]],18,FALSE)</f>
        <v>-106.2914</v>
      </c>
      <c r="BC1447" t="str">
        <f>IF(ISNUMBER(SEARCH("aerobic",$AW1447)),"aerobic","")</f>
        <v/>
      </c>
      <c r="BD1447" t="str">
        <f>IF(ISNUMBER(SEARCH("anaer",$AW1447)),"anaer","")</f>
        <v>anaer</v>
      </c>
      <c r="BE1447" t="str">
        <f>IF(ISNUMBER(SEARCH("thickening",$AZ1447)),"thickening","")</f>
        <v>thickening</v>
      </c>
      <c r="BF1447" s="2" t="str">
        <f>IF(ISNUMBER(SEARCH("airDry",$AW1447)),"airDry","")</f>
        <v/>
      </c>
      <c r="BG1447" s="2" t="str">
        <f>IF(ISNUMBER(SEARCH("heatDry",$AY1447)),"heatDry","")</f>
        <v/>
      </c>
      <c r="BH1447" s="2" t="str">
        <f>IF(AND(ISNUMBER(SEARCH("aerobic",$AW1447)),ISNUMBER(SEARCH("anaer",$AW1447))),"Combined Aer and Anaer.","")</f>
        <v/>
      </c>
    </row>
    <row r="1448" spans="1:60" x14ac:dyDescent="0.25">
      <c r="A1448" s="4">
        <v>1494</v>
      </c>
      <c r="B1448" t="s">
        <v>7043</v>
      </c>
      <c r="C1448">
        <v>108.5</v>
      </c>
      <c r="D1448">
        <v>1052.573879432138</v>
      </c>
      <c r="E1448">
        <v>1052.2122996627199</v>
      </c>
      <c r="F1448">
        <v>745.48972334082055</v>
      </c>
      <c r="G1448">
        <v>1382.5246961034179</v>
      </c>
      <c r="H1448">
        <v>-122.0532772855703</v>
      </c>
      <c r="I1448">
        <v>-124.457835169806</v>
      </c>
      <c r="J1448">
        <v>-140.45913363191721</v>
      </c>
      <c r="K1448">
        <v>-98.766459392907237</v>
      </c>
      <c r="L1448">
        <v>68.074926903711514</v>
      </c>
      <c r="M1448">
        <v>67.73579544631491</v>
      </c>
      <c r="N1448">
        <v>66.613450436322836</v>
      </c>
      <c r="O1448">
        <v>70.456909813678479</v>
      </c>
      <c r="P1448">
        <v>2.5454255738273699</v>
      </c>
      <c r="Q1448">
        <v>2.565268526949855</v>
      </c>
      <c r="R1448">
        <v>2.1250976571306528</v>
      </c>
      <c r="S1448">
        <v>2.901835571803935</v>
      </c>
      <c r="T1448">
        <v>47413.298950580247</v>
      </c>
      <c r="U1448">
        <v>47413.262841392017</v>
      </c>
      <c r="V1448">
        <v>47380.923549498693</v>
      </c>
      <c r="W1448">
        <v>47445.898122040948</v>
      </c>
      <c r="X1448">
        <v>3401.73787862072</v>
      </c>
      <c r="Y1448">
        <v>3417.2084989959558</v>
      </c>
      <c r="Z1448">
        <v>3287.776248929948</v>
      </c>
      <c r="AA1448">
        <v>3475.1604224553321</v>
      </c>
      <c r="AB1448">
        <v>526.55410860651341</v>
      </c>
      <c r="AC1448">
        <v>522.06144427954916</v>
      </c>
      <c r="AD1448">
        <v>455.98349164642008</v>
      </c>
      <c r="AE1448">
        <v>605.34884436862171</v>
      </c>
      <c r="AF1448">
        <v>61.487313069815563</v>
      </c>
      <c r="AG1448">
        <v>61.180892117927911</v>
      </c>
      <c r="AH1448">
        <v>60.167486242820097</v>
      </c>
      <c r="AI1448">
        <v>63.638709721566457</v>
      </c>
      <c r="AJ1448">
        <v>0.52761556269136178</v>
      </c>
      <c r="AK1448">
        <v>0.52761557207319099</v>
      </c>
      <c r="AL1448">
        <v>0.52761341206464574</v>
      </c>
      <c r="AM1448">
        <v>0.52761770088701965</v>
      </c>
      <c r="AN1448">
        <v>0.94930859175921678</v>
      </c>
      <c r="AO1448">
        <v>0.94930859175921689</v>
      </c>
      <c r="AP1448">
        <v>0.94930859175921689</v>
      </c>
      <c r="AQ1448">
        <v>0.94930859175921689</v>
      </c>
      <c r="AR1448">
        <v>14.57487169690252</v>
      </c>
      <c r="AS1448">
        <v>14.574871696902511</v>
      </c>
      <c r="AT1448">
        <v>14.574871696902511</v>
      </c>
      <c r="AU1448">
        <v>14.574871696902511</v>
      </c>
      <c r="AV1448" t="str">
        <f>VLOOKUP(Sheet1[[#This Row],[NPDES ID2]],Combined_Sheet__Major_Only___2[[NPDES ID2]:[ECHO BFR]],3,FALSE)</f>
        <v>PA</v>
      </c>
      <c r="AW1448" t="s">
        <v>12185</v>
      </c>
      <c r="AX1448" t="str">
        <f>VLOOKUP(Sheet1[[#This Row],[NPDES ID2]],Combined_Sheet__Major_Only___2[[NPDES ID2]:[ECHO BFR]],27,FALSE)</f>
        <v>-</v>
      </c>
      <c r="AY1448" t="str">
        <f>VLOOKUP(Sheet1[[#This Row],[NPDES ID2]],Combined_Sheet__Major_Only___2[[NPDES ID2]:[ECHO BFR]],28,FALSE)</f>
        <v>-</v>
      </c>
      <c r="AZ1448" t="str">
        <f>VLOOKUP(Sheet1[[#This Row],[NPDES ID2]],Combined_Sheet__Major_Only___2[[NPDES ID2]:[ECHO BFR]],29,FALSE)</f>
        <v>thickening</v>
      </c>
      <c r="BA1448">
        <f>VLOOKUP(Sheet1[[#This Row],[NPDES ID2]],Combined_Sheet__Major_Only___2[[NPDES ID2]:[ECHO BFR]],17,FALSE)</f>
        <v>40.296911999999999</v>
      </c>
      <c r="BB1448">
        <f>VLOOKUP(Sheet1[[#This Row],[NPDES ID2]],Combined_Sheet__Major_Only___2[[NPDES ID2]:[ECHO BFR]],18,FALSE)</f>
        <v>-79.780017000000001</v>
      </c>
      <c r="BC1448" t="str">
        <f>IF(ISNUMBER(SEARCH("aerobic",$AW1448)),"aerobic","")</f>
        <v/>
      </c>
      <c r="BD1448" t="str">
        <f>IF(ISNUMBER(SEARCH("anaer",$AW1448)),"anaer","")</f>
        <v>anaer</v>
      </c>
      <c r="BE1448" t="str">
        <f>IF(ISNUMBER(SEARCH("thickening",$AZ1448)),"thickening","")</f>
        <v>thickening</v>
      </c>
      <c r="BF1448" s="2" t="str">
        <f>IF(ISNUMBER(SEARCH("airDry",$AW1448)),"airDry","")</f>
        <v/>
      </c>
      <c r="BG1448" s="2" t="str">
        <f>IF(ISNUMBER(SEARCH("heatDry",$AY1448)),"heatDry","")</f>
        <v/>
      </c>
      <c r="BH1448" s="2" t="str">
        <f>IF(AND(ISNUMBER(SEARCH("aerobic",$AW1448)),ISNUMBER(SEARCH("anaer",$AW1448))),"Combined Aer and Anaer.","")</f>
        <v/>
      </c>
    </row>
    <row r="1449" spans="1:60" x14ac:dyDescent="0.25">
      <c r="A1449" s="4">
        <v>2021</v>
      </c>
      <c r="B1449" t="s">
        <v>9510</v>
      </c>
      <c r="C1449">
        <v>1470.26</v>
      </c>
      <c r="D1449">
        <v>437.52693948302908</v>
      </c>
      <c r="E1449">
        <v>436.84013642995762</v>
      </c>
      <c r="F1449">
        <v>373.94800095197797</v>
      </c>
      <c r="G1449">
        <v>511.33622898511379</v>
      </c>
      <c r="H1449">
        <v>-115.7751155362661</v>
      </c>
      <c r="I1449">
        <v>-118.2752397765825</v>
      </c>
      <c r="J1449">
        <v>-133.88788485010039</v>
      </c>
      <c r="K1449">
        <v>-92.448990063332957</v>
      </c>
      <c r="L1449">
        <v>966.4170295040899</v>
      </c>
      <c r="M1449">
        <v>962.17577846477957</v>
      </c>
      <c r="N1449">
        <v>948.10541303962862</v>
      </c>
      <c r="O1449">
        <v>996.250615236508</v>
      </c>
      <c r="P1449">
        <v>34.398313027594597</v>
      </c>
      <c r="Q1449">
        <v>34.837993379227427</v>
      </c>
      <c r="R1449">
        <v>28.53005183265034</v>
      </c>
      <c r="S1449">
        <v>39.200398857343863</v>
      </c>
      <c r="T1449">
        <v>47478.630587690532</v>
      </c>
      <c r="U1449">
        <v>47478.594430604273</v>
      </c>
      <c r="V1449">
        <v>47446.212241382716</v>
      </c>
      <c r="W1449">
        <v>47511.273001203728</v>
      </c>
      <c r="X1449">
        <v>3251.2747373247648</v>
      </c>
      <c r="Y1449">
        <v>3264.2175205519052</v>
      </c>
      <c r="Z1449">
        <v>3155.1472036466812</v>
      </c>
      <c r="AA1449">
        <v>3313.1740987960752</v>
      </c>
      <c r="AB1449">
        <v>489.84663026832692</v>
      </c>
      <c r="AC1449">
        <v>486.33166863923122</v>
      </c>
      <c r="AD1449">
        <v>426.19975639293949</v>
      </c>
      <c r="AE1449">
        <v>562.07205190871673</v>
      </c>
      <c r="AF1449">
        <v>64.420207846066418</v>
      </c>
      <c r="AG1449">
        <v>64.136046664970905</v>
      </c>
      <c r="AH1449">
        <v>63.202579241940818</v>
      </c>
      <c r="AI1449">
        <v>66.407784374965388</v>
      </c>
      <c r="AJ1449">
        <v>0.56343834133069481</v>
      </c>
      <c r="AK1449">
        <v>0.56343846941967146</v>
      </c>
      <c r="AL1449">
        <v>0.56340884205379949</v>
      </c>
      <c r="AM1449">
        <v>0.56346767172028156</v>
      </c>
      <c r="AN1449">
        <v>0.94937327931077486</v>
      </c>
      <c r="AO1449">
        <v>0.94937327931077486</v>
      </c>
      <c r="AP1449">
        <v>0.94937327931077486</v>
      </c>
      <c r="AQ1449">
        <v>0.94937327931077486</v>
      </c>
      <c r="AR1449">
        <v>15.526670056756879</v>
      </c>
      <c r="AS1449">
        <v>15.526670056756871</v>
      </c>
      <c r="AT1449">
        <v>15.526670056756871</v>
      </c>
      <c r="AU1449">
        <v>15.526670056756871</v>
      </c>
      <c r="AV1449" t="str">
        <f>VLOOKUP(Sheet1[[#This Row],[NPDES ID2]],Combined_Sheet__Major_Only___2[[NPDES ID2]:[ECHO BFR]],3,FALSE)</f>
        <v>MT</v>
      </c>
      <c r="AW1449" t="s">
        <v>12185</v>
      </c>
      <c r="AX1449" t="str">
        <f>VLOOKUP(Sheet1[[#This Row],[NPDES ID2]],Combined_Sheet__Major_Only___2[[NPDES ID2]:[ECHO BFR]],27,FALSE)</f>
        <v>methaneBioCaptureRecover</v>
      </c>
      <c r="AY1449" t="str">
        <f>VLOOKUP(Sheet1[[#This Row],[NPDES ID2]],Combined_Sheet__Major_Only___2[[NPDES ID2]:[ECHO BFR]],28,FALSE)</f>
        <v>-</v>
      </c>
      <c r="AZ1449" t="str">
        <f>VLOOKUP(Sheet1[[#This Row],[NPDES ID2]],Combined_Sheet__Major_Only___2[[NPDES ID2]:[ECHO BFR]],29,FALSE)</f>
        <v>preliminaryOps, thickening</v>
      </c>
      <c r="BA1449">
        <f>VLOOKUP(Sheet1[[#This Row],[NPDES ID2]],Combined_Sheet__Major_Only___2[[NPDES ID2]:[ECHO BFR]],17,FALSE)</f>
        <v>47.506460774146298</v>
      </c>
      <c r="BB1449">
        <f>VLOOKUP(Sheet1[[#This Row],[NPDES ID2]],Combined_Sheet__Major_Only___2[[NPDES ID2]:[ECHO BFR]],18,FALSE)</f>
        <v>-111.30409699967601</v>
      </c>
      <c r="BC1449" t="str">
        <f>IF(ISNUMBER(SEARCH("aerobic",$AW1449)),"aerobic","")</f>
        <v/>
      </c>
      <c r="BD1449" t="str">
        <f>IF(ISNUMBER(SEARCH("anaer",$AW1449)),"anaer","")</f>
        <v>anaer</v>
      </c>
      <c r="BE1449" t="str">
        <f>IF(ISNUMBER(SEARCH("thickening",$AZ1449)),"thickening","")</f>
        <v>thickening</v>
      </c>
      <c r="BF1449" s="3" t="str">
        <f>IF(ISNUMBER(SEARCH("airDry",$AW1449)),"airDry","")</f>
        <v/>
      </c>
      <c r="BG1449" s="3" t="str">
        <f>IF(ISNUMBER(SEARCH("heatDry",$AY1449)),"heatDry","")</f>
        <v/>
      </c>
      <c r="BH1449" s="3" t="str">
        <f>IF(AND(ISNUMBER(SEARCH("aerobic",$AW1449)),ISNUMBER(SEARCH("anaer",$AW1449))),"Combined Aer and Anaer.","")</f>
        <v/>
      </c>
    </row>
    <row r="1450" spans="1:60" x14ac:dyDescent="0.25">
      <c r="A1450" s="4">
        <v>648</v>
      </c>
      <c r="B1450" t="s">
        <v>3193</v>
      </c>
      <c r="C1450">
        <v>127.91</v>
      </c>
      <c r="D1450">
        <v>888.70591495644851</v>
      </c>
      <c r="E1450">
        <v>888.52452918383574</v>
      </c>
      <c r="F1450">
        <v>633.84682197665006</v>
      </c>
      <c r="G1450">
        <v>1162.609722058653</v>
      </c>
      <c r="H1450">
        <v>-118.4725007254457</v>
      </c>
      <c r="I1450">
        <v>-120.77418214739861</v>
      </c>
      <c r="J1450">
        <v>-136.45630458331729</v>
      </c>
      <c r="K1450">
        <v>-95.004860730518658</v>
      </c>
      <c r="L1450">
        <v>82.50247621684936</v>
      </c>
      <c r="M1450">
        <v>82.120499990437992</v>
      </c>
      <c r="N1450">
        <v>80.856293319566603</v>
      </c>
      <c r="O1450">
        <v>85.185479191292728</v>
      </c>
      <c r="P1450">
        <v>2.9960872369828309</v>
      </c>
      <c r="Q1450">
        <v>3.0280934451029791</v>
      </c>
      <c r="R1450">
        <v>2.4921070589402419</v>
      </c>
      <c r="S1450">
        <v>3.4155232437825869</v>
      </c>
      <c r="T1450">
        <v>47496.774702857518</v>
      </c>
      <c r="U1450">
        <v>47496.738532468888</v>
      </c>
      <c r="V1450">
        <v>47464.344429661542</v>
      </c>
      <c r="W1450">
        <v>47529.429125694478</v>
      </c>
      <c r="X1450">
        <v>3314.6676649240189</v>
      </c>
      <c r="Y1450">
        <v>3328.6270650325841</v>
      </c>
      <c r="Z1450">
        <v>3211.433647353314</v>
      </c>
      <c r="AA1450">
        <v>3381.1361323972051</v>
      </c>
      <c r="AB1450">
        <v>587.09400265809961</v>
      </c>
      <c r="AC1450">
        <v>580.94974201364914</v>
      </c>
      <c r="AD1450">
        <v>498.42122763451732</v>
      </c>
      <c r="AE1450">
        <v>689.60432014452488</v>
      </c>
      <c r="AF1450">
        <v>63.210759774390347</v>
      </c>
      <c r="AG1450">
        <v>62.917966264396327</v>
      </c>
      <c r="AH1450">
        <v>61.949788531066417</v>
      </c>
      <c r="AI1450">
        <v>65.266287971595816</v>
      </c>
      <c r="AJ1450">
        <v>0.54866179336512599</v>
      </c>
      <c r="AK1450">
        <v>0.54866180535110165</v>
      </c>
      <c r="AL1450">
        <v>0.54865904553520994</v>
      </c>
      <c r="AM1450">
        <v>0.5486645253149498</v>
      </c>
      <c r="AN1450">
        <v>0.94939121526630232</v>
      </c>
      <c r="AO1450">
        <v>0.94939121526630221</v>
      </c>
      <c r="AP1450">
        <v>0.94939121526630221</v>
      </c>
      <c r="AQ1450">
        <v>0.94939121526630221</v>
      </c>
      <c r="AR1450">
        <v>13.828312551990789</v>
      </c>
      <c r="AS1450">
        <v>13.828312551990781</v>
      </c>
      <c r="AT1450">
        <v>13.828312551990781</v>
      </c>
      <c r="AU1450">
        <v>13.828312551990781</v>
      </c>
      <c r="AV1450" t="str">
        <f>VLOOKUP(Sheet1[[#This Row],[NPDES ID2]],Combined_Sheet__Major_Only___2[[NPDES ID2]:[ECHO BFR]],3,FALSE)</f>
        <v>TX</v>
      </c>
      <c r="AW1450" t="s">
        <v>12185</v>
      </c>
      <c r="AX1450" t="str">
        <f>VLOOKUP(Sheet1[[#This Row],[NPDES ID2]],Combined_Sheet__Major_Only___2[[NPDES ID2]:[ECHO BFR]],27,FALSE)</f>
        <v>methaneBioCaptureRecover</v>
      </c>
      <c r="AY1450" t="str">
        <f>VLOOKUP(Sheet1[[#This Row],[NPDES ID2]],Combined_Sheet__Major_Only___2[[NPDES ID2]:[ECHO BFR]],28,FALSE)</f>
        <v>pasteurize</v>
      </c>
      <c r="AZ1450" t="str">
        <f>VLOOKUP(Sheet1[[#This Row],[NPDES ID2]],Combined_Sheet__Major_Only___2[[NPDES ID2]:[ECHO BFR]],29,FALSE)</f>
        <v>thickening</v>
      </c>
      <c r="BA1450">
        <f>VLOOKUP(Sheet1[[#This Row],[NPDES ID2]],Combined_Sheet__Major_Only___2[[NPDES ID2]:[ECHO BFR]],17,FALSE)</f>
        <v>30.575576000000002</v>
      </c>
      <c r="BB1450">
        <f>VLOOKUP(Sheet1[[#This Row],[NPDES ID2]],Combined_Sheet__Major_Only___2[[NPDES ID2]:[ECHO BFR]],18,FALSE)</f>
        <v>-96.379261999999997</v>
      </c>
      <c r="BC1450" t="str">
        <f>IF(ISNUMBER(SEARCH("aerobic",$AW1450)),"aerobic","")</f>
        <v/>
      </c>
      <c r="BD1450" t="str">
        <f>IF(ISNUMBER(SEARCH("anaer",$AW1450)),"anaer","")</f>
        <v>anaer</v>
      </c>
      <c r="BE1450" t="str">
        <f>IF(ISNUMBER(SEARCH("thickening",$AZ1450)),"thickening","")</f>
        <v>thickening</v>
      </c>
      <c r="BF1450" s="2" t="str">
        <f>IF(ISNUMBER(SEARCH("airDry",$AW1450)),"airDry","")</f>
        <v/>
      </c>
      <c r="BG1450" s="2" t="str">
        <f>IF(ISNUMBER(SEARCH("heatDry",$AY1450)),"heatDry","")</f>
        <v/>
      </c>
      <c r="BH1450" s="2" t="str">
        <f>IF(AND(ISNUMBER(SEARCH("aerobic",$AW1450)),ISNUMBER(SEARCH("anaer",$AW1450))),"Combined Aer and Anaer.","")</f>
        <v/>
      </c>
    </row>
    <row r="1451" spans="1:60" x14ac:dyDescent="0.25">
      <c r="A1451" s="4">
        <v>361</v>
      </c>
      <c r="B1451" t="s">
        <v>1827</v>
      </c>
      <c r="C1451">
        <v>879.01</v>
      </c>
      <c r="D1451">
        <v>387.16189049103951</v>
      </c>
      <c r="E1451">
        <v>387.09483643947272</v>
      </c>
      <c r="F1451">
        <v>325.17168114515403</v>
      </c>
      <c r="G1451">
        <v>461.15462329605373</v>
      </c>
      <c r="H1451">
        <v>-122.72006488207511</v>
      </c>
      <c r="I1451">
        <v>-125.2283751281291</v>
      </c>
      <c r="J1451">
        <v>-141.17389268305169</v>
      </c>
      <c r="K1451">
        <v>-99.670348790101727</v>
      </c>
      <c r="L1451">
        <v>547.783136734447</v>
      </c>
      <c r="M1451">
        <v>545.00861555832228</v>
      </c>
      <c r="N1451">
        <v>535.8130524752637</v>
      </c>
      <c r="O1451">
        <v>567.28801462367187</v>
      </c>
      <c r="P1451">
        <v>20.628618113847349</v>
      </c>
      <c r="Q1451">
        <v>20.803346517367771</v>
      </c>
      <c r="R1451">
        <v>17.23788652353446</v>
      </c>
      <c r="S1451">
        <v>23.47959842258436</v>
      </c>
      <c r="T1451">
        <v>47585.154657347783</v>
      </c>
      <c r="U1451">
        <v>47585.118422163199</v>
      </c>
      <c r="V1451">
        <v>47552.666288299479</v>
      </c>
      <c r="W1451">
        <v>47617.867577580488</v>
      </c>
      <c r="X1451">
        <v>3437.3193472154649</v>
      </c>
      <c r="Y1451">
        <v>3453.2286757150141</v>
      </c>
      <c r="Z1451">
        <v>3320.1491128399471</v>
      </c>
      <c r="AA1451">
        <v>3512.84235288533</v>
      </c>
      <c r="AB1451">
        <v>645.71468753256977</v>
      </c>
      <c r="AC1451">
        <v>637.55622869490151</v>
      </c>
      <c r="AD1451">
        <v>542.63888522405</v>
      </c>
      <c r="AE1451">
        <v>764.59916701166594</v>
      </c>
      <c r="AF1451">
        <v>61.074312104656087</v>
      </c>
      <c r="AG1451">
        <v>60.764026968227839</v>
      </c>
      <c r="AH1451">
        <v>59.741681545032741</v>
      </c>
      <c r="AI1451">
        <v>63.248262064021333</v>
      </c>
      <c r="AJ1451">
        <v>0.52257395249452687</v>
      </c>
      <c r="AK1451">
        <v>0.52257403456120044</v>
      </c>
      <c r="AL1451">
        <v>0.52255508192633371</v>
      </c>
      <c r="AM1451">
        <v>0.52259271467651869</v>
      </c>
      <c r="AN1451">
        <v>0.94947839987007387</v>
      </c>
      <c r="AO1451">
        <v>0.94947839987007354</v>
      </c>
      <c r="AP1451">
        <v>0.94947839987007354</v>
      </c>
      <c r="AQ1451">
        <v>0.94947839987007354</v>
      </c>
      <c r="AR1451">
        <v>12.91958879885606</v>
      </c>
      <c r="AS1451">
        <v>12.91958879885606</v>
      </c>
      <c r="AT1451">
        <v>12.91958879885606</v>
      </c>
      <c r="AU1451">
        <v>12.91958879885606</v>
      </c>
      <c r="AV1451" t="str">
        <f>VLOOKUP(Sheet1[[#This Row],[NPDES ID2]],Combined_Sheet__Major_Only___2[[NPDES ID2]:[ECHO BFR]],3,FALSE)</f>
        <v>IN</v>
      </c>
      <c r="AW1451" t="s">
        <v>12185</v>
      </c>
      <c r="AX1451" t="str">
        <f>VLOOKUP(Sheet1[[#This Row],[NPDES ID2]],Combined_Sheet__Major_Only___2[[NPDES ID2]:[ECHO BFR]],27,FALSE)</f>
        <v>methaneBioCaptureRecover</v>
      </c>
      <c r="AY1451" t="str">
        <f>VLOOKUP(Sheet1[[#This Row],[NPDES ID2]],Combined_Sheet__Major_Only___2[[NPDES ID2]:[ECHO BFR]],28,FALSE)</f>
        <v>-</v>
      </c>
      <c r="AZ1451" t="str">
        <f>VLOOKUP(Sheet1[[#This Row],[NPDES ID2]],Combined_Sheet__Major_Only___2[[NPDES ID2]:[ECHO BFR]],29,FALSE)</f>
        <v>thickening, preliminaryOps</v>
      </c>
      <c r="BA1451">
        <f>VLOOKUP(Sheet1[[#This Row],[NPDES ID2]],Combined_Sheet__Major_Only___2[[NPDES ID2]:[ECHO BFR]],17,FALSE)</f>
        <v>41.596611000000003</v>
      </c>
      <c r="BB1451">
        <f>VLOOKUP(Sheet1[[#This Row],[NPDES ID2]],Combined_Sheet__Major_Only___2[[NPDES ID2]:[ECHO BFR]],18,FALSE)</f>
        <v>-85.853166999999999</v>
      </c>
      <c r="BC1451" t="str">
        <f>IF(ISNUMBER(SEARCH("aerobic",$AW1451)),"aerobic","")</f>
        <v/>
      </c>
      <c r="BD1451" t="str">
        <f>IF(ISNUMBER(SEARCH("anaer",$AW1451)),"anaer","")</f>
        <v>anaer</v>
      </c>
      <c r="BE1451" t="str">
        <f>IF(ISNUMBER(SEARCH("thickening",$AZ1451)),"thickening","")</f>
        <v>thickening</v>
      </c>
      <c r="BF1451" s="3" t="str">
        <f>IF(ISNUMBER(SEARCH("airDry",$AW1451)),"airDry","")</f>
        <v/>
      </c>
      <c r="BG1451" s="3" t="str">
        <f>IF(ISNUMBER(SEARCH("heatDry",$AY1451)),"heatDry","")</f>
        <v/>
      </c>
      <c r="BH1451" s="3" t="str">
        <f>IF(AND(ISNUMBER(SEARCH("aerobic",$AW1451)),ISNUMBER(SEARCH("anaer",$AW1451))),"Combined Aer and Anaer.","")</f>
        <v/>
      </c>
    </row>
    <row r="1452" spans="1:60" x14ac:dyDescent="0.25">
      <c r="A1452" s="4">
        <v>359</v>
      </c>
      <c r="B1452" t="s">
        <v>1818</v>
      </c>
      <c r="C1452">
        <v>886</v>
      </c>
      <c r="D1452">
        <v>364.959992739006</v>
      </c>
      <c r="E1452">
        <v>365.33282826963648</v>
      </c>
      <c r="F1452">
        <v>306.57159499419458</v>
      </c>
      <c r="G1452">
        <v>433.65690789058209</v>
      </c>
      <c r="H1452">
        <v>-115.03254583003429</v>
      </c>
      <c r="I1452">
        <v>-117.49215726856001</v>
      </c>
      <c r="J1452">
        <v>-133.19158569438571</v>
      </c>
      <c r="K1452">
        <v>-91.554962967535928</v>
      </c>
      <c r="L1452">
        <v>586.42297435070986</v>
      </c>
      <c r="M1452">
        <v>583.89776601482231</v>
      </c>
      <c r="N1452">
        <v>575.52803496571846</v>
      </c>
      <c r="O1452">
        <v>604.17577698340847</v>
      </c>
      <c r="P1452">
        <v>20.7207813745507</v>
      </c>
      <c r="Q1452">
        <v>20.985512279092038</v>
      </c>
      <c r="R1452">
        <v>17.149211819215729</v>
      </c>
      <c r="S1452">
        <v>23.65072548554453</v>
      </c>
      <c r="T1452">
        <v>47646.097070634729</v>
      </c>
      <c r="U1452">
        <v>47646.06079077012</v>
      </c>
      <c r="V1452">
        <v>47613.568641581172</v>
      </c>
      <c r="W1452">
        <v>47678.850327757071</v>
      </c>
      <c r="X1452">
        <v>3240.198945031726</v>
      </c>
      <c r="Y1452">
        <v>3252.8366639717729</v>
      </c>
      <c r="Z1452">
        <v>3146.2527471408589</v>
      </c>
      <c r="AA1452">
        <v>3300.6794725329219</v>
      </c>
      <c r="AB1452">
        <v>556.35894869018853</v>
      </c>
      <c r="AC1452">
        <v>551.20781881210178</v>
      </c>
      <c r="AD1452">
        <v>474.93240575413319</v>
      </c>
      <c r="AE1452">
        <v>651.0344936465068</v>
      </c>
      <c r="AF1452">
        <v>64.866395381144983</v>
      </c>
      <c r="AG1452">
        <v>64.5861395301595</v>
      </c>
      <c r="AH1452">
        <v>63.66320635634974</v>
      </c>
      <c r="AI1452">
        <v>66.829391085211313</v>
      </c>
      <c r="AJ1452">
        <v>0.56889111694015926</v>
      </c>
      <c r="AK1452">
        <v>0.56889120007268523</v>
      </c>
      <c r="AL1452">
        <v>0.56887200593112319</v>
      </c>
      <c r="AM1452">
        <v>0.56891011812710734</v>
      </c>
      <c r="AN1452">
        <v>0.94953834325576925</v>
      </c>
      <c r="AO1452">
        <v>0.94953834325576936</v>
      </c>
      <c r="AP1452">
        <v>0.94953834325576936</v>
      </c>
      <c r="AQ1452">
        <v>0.94953834325576936</v>
      </c>
      <c r="AR1452">
        <v>14.449540357552101</v>
      </c>
      <c r="AS1452">
        <v>14.449540357552101</v>
      </c>
      <c r="AT1452">
        <v>14.449540357552101</v>
      </c>
      <c r="AU1452">
        <v>14.449540357552101</v>
      </c>
      <c r="AV1452" t="str">
        <f>VLOOKUP(Sheet1[[#This Row],[NPDES ID2]],Combined_Sheet__Major_Only___2[[NPDES ID2]:[ECHO BFR]],3,FALSE)</f>
        <v>MN</v>
      </c>
      <c r="AW1452" t="s">
        <v>12185</v>
      </c>
      <c r="AX1452" t="str">
        <f>VLOOKUP(Sheet1[[#This Row],[NPDES ID2]],Combined_Sheet__Major_Only___2[[NPDES ID2]:[ECHO BFR]],27,FALSE)</f>
        <v>methaneBioCaptureRecover</v>
      </c>
      <c r="AY1452" t="str">
        <f>VLOOKUP(Sheet1[[#This Row],[NPDES ID2]],Combined_Sheet__Major_Only___2[[NPDES ID2]:[ECHO BFR]],28,FALSE)</f>
        <v>-</v>
      </c>
      <c r="AZ1452" t="str">
        <f>VLOOKUP(Sheet1[[#This Row],[NPDES ID2]],Combined_Sheet__Major_Only___2[[NPDES ID2]:[ECHO BFR]],29,FALSE)</f>
        <v>preliminaryOps, thickening</v>
      </c>
      <c r="BA1452">
        <f>VLOOKUP(Sheet1[[#This Row],[NPDES ID2]],Combined_Sheet__Major_Only___2[[NPDES ID2]:[ECHO BFR]],17,FALSE)</f>
        <v>46.895910000000001</v>
      </c>
      <c r="BB1452">
        <f>VLOOKUP(Sheet1[[#This Row],[NPDES ID2]],Combined_Sheet__Major_Only___2[[NPDES ID2]:[ECHO BFR]],18,FALSE)</f>
        <v>-96.736099999999993</v>
      </c>
      <c r="BC1452" t="str">
        <f>IF(ISNUMBER(SEARCH("aerobic",$AW1452)),"aerobic","")</f>
        <v/>
      </c>
      <c r="BD1452" t="str">
        <f>IF(ISNUMBER(SEARCH("anaer",$AW1452)),"anaer","")</f>
        <v>anaer</v>
      </c>
      <c r="BE1452" t="str">
        <f>IF(ISNUMBER(SEARCH("thickening",$AZ1452)),"thickening","")</f>
        <v>thickening</v>
      </c>
      <c r="BF1452" s="3" t="str">
        <f>IF(ISNUMBER(SEARCH("airDry",$AW1452)),"airDry","")</f>
        <v/>
      </c>
      <c r="BG1452" s="3" t="str">
        <f>IF(ISNUMBER(SEARCH("heatDry",$AY1452)),"heatDry","")</f>
        <v/>
      </c>
      <c r="BH1452" s="3" t="str">
        <f>IF(AND(ISNUMBER(SEARCH("aerobic",$AW1452)),ISNUMBER(SEARCH("anaer",$AW1452))),"Combined Aer and Anaer.","")</f>
        <v/>
      </c>
    </row>
    <row r="1453" spans="1:60" x14ac:dyDescent="0.25">
      <c r="A1453" s="4">
        <v>762</v>
      </c>
      <c r="B1453" t="s">
        <v>3743</v>
      </c>
      <c r="C1453">
        <v>2086</v>
      </c>
      <c r="D1453">
        <v>564.38580360166713</v>
      </c>
      <c r="E1453">
        <v>567.6254260410501</v>
      </c>
      <c r="F1453">
        <v>481.96887873611621</v>
      </c>
      <c r="G1453">
        <v>656.90660250044471</v>
      </c>
      <c r="H1453">
        <v>-121.69190754061211</v>
      </c>
      <c r="I1453">
        <v>-124.24427620049759</v>
      </c>
      <c r="J1453">
        <v>-139.98354559965981</v>
      </c>
      <c r="K1453">
        <v>-98.895295899575217</v>
      </c>
      <c r="L1453">
        <v>1306.791383138323</v>
      </c>
      <c r="M1453">
        <v>1300.270006041123</v>
      </c>
      <c r="N1453">
        <v>1278.607332558415</v>
      </c>
      <c r="O1453">
        <v>1352.6998561634159</v>
      </c>
      <c r="P1453">
        <v>48.937305763083778</v>
      </c>
      <c r="Q1453">
        <v>49.327458176882978</v>
      </c>
      <c r="R1453">
        <v>40.86687589568897</v>
      </c>
      <c r="S1453">
        <v>55.769450995754148</v>
      </c>
      <c r="T1453">
        <v>47801.822178333823</v>
      </c>
      <c r="U1453">
        <v>47801.785784299063</v>
      </c>
      <c r="V1453">
        <v>47769.191384633108</v>
      </c>
      <c r="W1453">
        <v>47834.678507621233</v>
      </c>
      <c r="X1453">
        <v>3434.8810478975361</v>
      </c>
      <c r="Y1453">
        <v>3450.5424454451572</v>
      </c>
      <c r="Z1453">
        <v>3319.3508358747481</v>
      </c>
      <c r="AA1453">
        <v>3509.3641618364181</v>
      </c>
      <c r="AB1453">
        <v>635.82668033097968</v>
      </c>
      <c r="AC1453">
        <v>628.10713503497345</v>
      </c>
      <c r="AD1453">
        <v>535.57529122982646</v>
      </c>
      <c r="AE1453">
        <v>751.24791121410794</v>
      </c>
      <c r="AF1453">
        <v>61.398768943626962</v>
      </c>
      <c r="AG1453">
        <v>61.090130030548522</v>
      </c>
      <c r="AH1453">
        <v>60.079197318866107</v>
      </c>
      <c r="AI1453">
        <v>63.554046869416347</v>
      </c>
      <c r="AJ1453">
        <v>0.52653460407127428</v>
      </c>
      <c r="AK1453">
        <v>0.52653479800563363</v>
      </c>
      <c r="AL1453">
        <v>0.52648979859457345</v>
      </c>
      <c r="AM1453">
        <v>0.52657915470394878</v>
      </c>
      <c r="AN1453">
        <v>0.94969087139029584</v>
      </c>
      <c r="AO1453">
        <v>0.94969087139029573</v>
      </c>
      <c r="AP1453">
        <v>0.94969087139029573</v>
      </c>
      <c r="AQ1453">
        <v>0.94969087139029573</v>
      </c>
      <c r="AR1453">
        <v>13.09672170684955</v>
      </c>
      <c r="AS1453">
        <v>13.09672170684955</v>
      </c>
      <c r="AT1453">
        <v>13.09672170684955</v>
      </c>
      <c r="AU1453">
        <v>13.09672170684955</v>
      </c>
      <c r="AV1453" t="str">
        <f>VLOOKUP(Sheet1[[#This Row],[NPDES ID2]],Combined_Sheet__Major_Only___2[[NPDES ID2]:[ECHO BFR]],3,FALSE)</f>
        <v>CA</v>
      </c>
      <c r="AW1453" t="s">
        <v>12185</v>
      </c>
      <c r="AX1453" t="str">
        <f>VLOOKUP(Sheet1[[#This Row],[NPDES ID2]],Combined_Sheet__Major_Only___2[[NPDES ID2]:[ECHO BFR]],27,FALSE)</f>
        <v>methaneBioCaptureRecover</v>
      </c>
      <c r="AY1453" t="str">
        <f>VLOOKUP(Sheet1[[#This Row],[NPDES ID2]],Combined_Sheet__Major_Only___2[[NPDES ID2]:[ECHO BFR]],28,FALSE)</f>
        <v>-</v>
      </c>
      <c r="AZ1453" t="str">
        <f>VLOOKUP(Sheet1[[#This Row],[NPDES ID2]],Combined_Sheet__Major_Only___2[[NPDES ID2]:[ECHO BFR]],29,FALSE)</f>
        <v>thickening</v>
      </c>
      <c r="BA1453">
        <f>VLOOKUP(Sheet1[[#This Row],[NPDES ID2]],Combined_Sheet__Major_Only___2[[NPDES ID2]:[ECHO BFR]],17,FALSE)</f>
        <v>35.256159889967797</v>
      </c>
      <c r="BB1453">
        <f>VLOOKUP(Sheet1[[#This Row],[NPDES ID2]],Combined_Sheet__Major_Only___2[[NPDES ID2]:[ECHO BFR]],18,FALSE)</f>
        <v>-119.056654285566</v>
      </c>
      <c r="BC1453" t="str">
        <f>IF(ISNUMBER(SEARCH("aerobic",$AW1453)),"aerobic","")</f>
        <v/>
      </c>
      <c r="BD1453" t="str">
        <f>IF(ISNUMBER(SEARCH("anaer",$AW1453)),"anaer","")</f>
        <v>anaer</v>
      </c>
      <c r="BE1453" t="str">
        <f>IF(ISNUMBER(SEARCH("thickening",$AZ1453)),"thickening","")</f>
        <v>thickening</v>
      </c>
      <c r="BF1453" s="2" t="str">
        <f>IF(ISNUMBER(SEARCH("airDry",$AW1453)),"airDry","")</f>
        <v/>
      </c>
      <c r="BG1453" s="2" t="str">
        <f>IF(ISNUMBER(SEARCH("heatDry",$AY1453)),"heatDry","")</f>
        <v/>
      </c>
      <c r="BH1453" s="2" t="str">
        <f>IF(AND(ISNUMBER(SEARCH("aerobic",$AW1453)),ISNUMBER(SEARCH("anaer",$AW1453))),"Combined Aer and Anaer.","")</f>
        <v/>
      </c>
    </row>
    <row r="1454" spans="1:60" x14ac:dyDescent="0.25">
      <c r="A1454" s="4">
        <v>533</v>
      </c>
      <c r="B1454" t="s">
        <v>2627</v>
      </c>
      <c r="C1454">
        <v>285.3</v>
      </c>
      <c r="D1454">
        <v>479.93459865566479</v>
      </c>
      <c r="E1454">
        <v>485.06840507768499</v>
      </c>
      <c r="F1454">
        <v>362.42788507896648</v>
      </c>
      <c r="G1454">
        <v>614.37052108375735</v>
      </c>
      <c r="H1454">
        <v>-115.45456080626499</v>
      </c>
      <c r="I1454">
        <v>-117.8224844855897</v>
      </c>
      <c r="J1454">
        <v>-133.54372586436531</v>
      </c>
      <c r="K1454">
        <v>-91.862567989745529</v>
      </c>
      <c r="L1454">
        <v>188.4213576601955</v>
      </c>
      <c r="M1454">
        <v>187.60438432266241</v>
      </c>
      <c r="N1454">
        <v>184.89970152675849</v>
      </c>
      <c r="O1454">
        <v>194.1608011434968</v>
      </c>
      <c r="P1454">
        <v>6.6733390114985012</v>
      </c>
      <c r="Q1454">
        <v>6.7585915951726667</v>
      </c>
      <c r="R1454">
        <v>5.5267829975696356</v>
      </c>
      <c r="S1454">
        <v>7.6129253307358784</v>
      </c>
      <c r="T1454">
        <v>47804.25136775351</v>
      </c>
      <c r="U1454">
        <v>47804.214971937792</v>
      </c>
      <c r="V1454">
        <v>47771.618977244667</v>
      </c>
      <c r="W1454">
        <v>47837.109304885787</v>
      </c>
      <c r="X1454">
        <v>3258.0754175043071</v>
      </c>
      <c r="Y1454">
        <v>3270.8739217683551</v>
      </c>
      <c r="Z1454">
        <v>3163.024589220508</v>
      </c>
      <c r="AA1454">
        <v>3319.2561995201208</v>
      </c>
      <c r="AB1454">
        <v>532.02254503459096</v>
      </c>
      <c r="AC1454">
        <v>527.56167276902158</v>
      </c>
      <c r="AD1454">
        <v>457.62536243322921</v>
      </c>
      <c r="AE1454">
        <v>617.69545054839057</v>
      </c>
      <c r="AF1454">
        <v>64.723145506171619</v>
      </c>
      <c r="AG1454">
        <v>64.442219732756726</v>
      </c>
      <c r="AH1454">
        <v>63.514059387216768</v>
      </c>
      <c r="AI1454">
        <v>66.694434341975125</v>
      </c>
      <c r="AJ1454">
        <v>0.56714041092080092</v>
      </c>
      <c r="AK1454">
        <v>0.56714043711460138</v>
      </c>
      <c r="AL1454">
        <v>0.56713440266454185</v>
      </c>
      <c r="AM1454">
        <v>0.56714638449278698</v>
      </c>
      <c r="AN1454">
        <v>0.94969324340574202</v>
      </c>
      <c r="AO1454">
        <v>0.94969324340574202</v>
      </c>
      <c r="AP1454">
        <v>0.94969324340574202</v>
      </c>
      <c r="AQ1454">
        <v>0.94969324340574202</v>
      </c>
      <c r="AR1454">
        <v>14.85326807797591</v>
      </c>
      <c r="AS1454">
        <v>14.85326807797591</v>
      </c>
      <c r="AT1454">
        <v>14.85326807797591</v>
      </c>
      <c r="AU1454">
        <v>14.85326807797591</v>
      </c>
      <c r="AV1454" t="str">
        <f>VLOOKUP(Sheet1[[#This Row],[NPDES ID2]],Combined_Sheet__Major_Only___2[[NPDES ID2]:[ECHO BFR]],3,FALSE)</f>
        <v>TX</v>
      </c>
      <c r="AW1454" t="s">
        <v>12185</v>
      </c>
      <c r="AX1454" t="str">
        <f>VLOOKUP(Sheet1[[#This Row],[NPDES ID2]],Combined_Sheet__Major_Only___2[[NPDES ID2]:[ECHO BFR]],27,FALSE)</f>
        <v>methaneBioCaptureRecover</v>
      </c>
      <c r="AY1454" t="str">
        <f>VLOOKUP(Sheet1[[#This Row],[NPDES ID2]],Combined_Sheet__Major_Only___2[[NPDES ID2]:[ECHO BFR]],28,FALSE)</f>
        <v>-</v>
      </c>
      <c r="AZ1454" t="str">
        <f>VLOOKUP(Sheet1[[#This Row],[NPDES ID2]],Combined_Sheet__Major_Only___2[[NPDES ID2]:[ECHO BFR]],29,FALSE)</f>
        <v>thickening, preliminaryOps</v>
      </c>
      <c r="BA1454">
        <f>VLOOKUP(Sheet1[[#This Row],[NPDES ID2]],Combined_Sheet__Major_Only___2[[NPDES ID2]:[ECHO BFR]],17,FALSE)</f>
        <v>32.092823000000003</v>
      </c>
      <c r="BB1454">
        <f>VLOOKUP(Sheet1[[#This Row],[NPDES ID2]],Combined_Sheet__Major_Only___2[[NPDES ID2]:[ECHO BFR]],18,FALSE)</f>
        <v>-96.410730000000001</v>
      </c>
      <c r="BC1454" t="str">
        <f>IF(ISNUMBER(SEARCH("aerobic",$AW1454)),"aerobic","")</f>
        <v/>
      </c>
      <c r="BD1454" t="str">
        <f>IF(ISNUMBER(SEARCH("anaer",$AW1454)),"anaer","")</f>
        <v>anaer</v>
      </c>
      <c r="BE1454" t="str">
        <f>IF(ISNUMBER(SEARCH("thickening",$AZ1454)),"thickening","")</f>
        <v>thickening</v>
      </c>
      <c r="BF1454" s="3" t="str">
        <f>IF(ISNUMBER(SEARCH("airDry",$AW1454)),"airDry","")</f>
        <v/>
      </c>
      <c r="BG1454" s="3" t="str">
        <f>IF(ISNUMBER(SEARCH("heatDry",$AY1454)),"heatDry","")</f>
        <v/>
      </c>
      <c r="BH1454" s="3" t="str">
        <f>IF(AND(ISNUMBER(SEARCH("aerobic",$AW1454)),ISNUMBER(SEARCH("anaer",$AW1454))),"Combined Aer and Anaer.","")</f>
        <v/>
      </c>
    </row>
    <row r="1455" spans="1:60" x14ac:dyDescent="0.25">
      <c r="A1455" s="4">
        <v>1872</v>
      </c>
      <c r="B1455" t="s">
        <v>8841</v>
      </c>
      <c r="C1455">
        <v>6252.82</v>
      </c>
      <c r="D1455">
        <v>1373.0447587748399</v>
      </c>
      <c r="E1455">
        <v>1370.9542248221089</v>
      </c>
      <c r="F1455">
        <v>1097.7914939371231</v>
      </c>
      <c r="G1455">
        <v>1636.9193547932109</v>
      </c>
      <c r="H1455">
        <v>-119.6298128681856</v>
      </c>
      <c r="I1455">
        <v>-122.0546038787823</v>
      </c>
      <c r="J1455">
        <v>-137.62985760682469</v>
      </c>
      <c r="K1455">
        <v>-96.331351163434945</v>
      </c>
      <c r="L1455">
        <v>3945.4692696378852</v>
      </c>
      <c r="M1455">
        <v>3926.2340489711328</v>
      </c>
      <c r="N1455">
        <v>3861.8469883043772</v>
      </c>
      <c r="O1455">
        <v>4081.5140382991708</v>
      </c>
      <c r="P1455">
        <v>146.60308383392169</v>
      </c>
      <c r="Q1455">
        <v>147.80963449499069</v>
      </c>
      <c r="R1455">
        <v>122.32442976402049</v>
      </c>
      <c r="S1455">
        <v>167.3559884628263</v>
      </c>
      <c r="T1455">
        <v>47811.503654013461</v>
      </c>
      <c r="U1455">
        <v>47811.467252880713</v>
      </c>
      <c r="V1455">
        <v>47778.866496272567</v>
      </c>
      <c r="W1455">
        <v>47844.366391327661</v>
      </c>
      <c r="X1455">
        <v>3410.8559364904991</v>
      </c>
      <c r="Y1455">
        <v>3426.0562368556962</v>
      </c>
      <c r="Z1455">
        <v>3298.2446750228119</v>
      </c>
      <c r="AA1455">
        <v>3483.5213336285092</v>
      </c>
      <c r="AB1455">
        <v>601.24694580826474</v>
      </c>
      <c r="AC1455">
        <v>594.72837645764412</v>
      </c>
      <c r="AD1455">
        <v>510.61585222572762</v>
      </c>
      <c r="AE1455">
        <v>705.04297609943831</v>
      </c>
      <c r="AF1455">
        <v>61.854402751216142</v>
      </c>
      <c r="AG1455">
        <v>61.54625346666019</v>
      </c>
      <c r="AH1455">
        <v>60.557159781274493</v>
      </c>
      <c r="AI1455">
        <v>63.982204209973347</v>
      </c>
      <c r="AJ1455">
        <v>0.5320972705763436</v>
      </c>
      <c r="AK1455">
        <v>0.53209783485620821</v>
      </c>
      <c r="AL1455">
        <v>0.53196479682618747</v>
      </c>
      <c r="AM1455">
        <v>0.53222901561299341</v>
      </c>
      <c r="AN1455">
        <v>0.94970032366996937</v>
      </c>
      <c r="AO1455">
        <v>0.94970032366996926</v>
      </c>
      <c r="AP1455">
        <v>0.94970032366996926</v>
      </c>
      <c r="AQ1455">
        <v>0.94970032366996926</v>
      </c>
      <c r="AR1455">
        <v>13.568997293381001</v>
      </c>
      <c r="AS1455">
        <v>13.568997293381001</v>
      </c>
      <c r="AT1455">
        <v>13.568997293381001</v>
      </c>
      <c r="AU1455">
        <v>13.568997293381001</v>
      </c>
      <c r="AV1455" t="str">
        <f>VLOOKUP(Sheet1[[#This Row],[NPDES ID2]],Combined_Sheet__Major_Only___2[[NPDES ID2]:[ECHO BFR]],3,FALSE)</f>
        <v>CA</v>
      </c>
      <c r="AW1455" t="s">
        <v>12185</v>
      </c>
      <c r="AX1455" t="str">
        <f>VLOOKUP(Sheet1[[#This Row],[NPDES ID2]],Combined_Sheet__Major_Only___2[[NPDES ID2]:[ECHO BFR]],27,FALSE)</f>
        <v>methaneBioCaptureRecover</v>
      </c>
      <c r="AY1455" t="str">
        <f>VLOOKUP(Sheet1[[#This Row],[NPDES ID2]],Combined_Sheet__Major_Only___2[[NPDES ID2]:[ECHO BFR]],28,FALSE)</f>
        <v>-</v>
      </c>
      <c r="AZ1455" t="str">
        <f>VLOOKUP(Sheet1[[#This Row],[NPDES ID2]],Combined_Sheet__Major_Only___2[[NPDES ID2]:[ECHO BFR]],29,FALSE)</f>
        <v>preliminaryOps, thickening</v>
      </c>
      <c r="BA1455">
        <f>VLOOKUP(Sheet1[[#This Row],[NPDES ID2]],Combined_Sheet__Major_Only___2[[NPDES ID2]:[ECHO BFR]],17,FALSE)</f>
        <v>33.963889000000002</v>
      </c>
      <c r="BB1455">
        <f>VLOOKUP(Sheet1[[#This Row],[NPDES ID2]],Combined_Sheet__Major_Only___2[[NPDES ID2]:[ECHO BFR]],18,FALSE)</f>
        <v>-117.4575</v>
      </c>
      <c r="BC1455" t="str">
        <f>IF(ISNUMBER(SEARCH("aerobic",$AW1455)),"aerobic","")</f>
        <v/>
      </c>
      <c r="BD1455" t="str">
        <f>IF(ISNUMBER(SEARCH("anaer",$AW1455)),"anaer","")</f>
        <v>anaer</v>
      </c>
      <c r="BE1455" t="str">
        <f>IF(ISNUMBER(SEARCH("thickening",$AZ1455)),"thickening","")</f>
        <v>thickening</v>
      </c>
      <c r="BF1455" s="2" t="str">
        <f>IF(ISNUMBER(SEARCH("airDry",$AW1455)),"airDry","")</f>
        <v/>
      </c>
      <c r="BG1455" s="2" t="str">
        <f>IF(ISNUMBER(SEARCH("heatDry",$AY1455)),"heatDry","")</f>
        <v/>
      </c>
      <c r="BH1455" s="2" t="str">
        <f>IF(AND(ISNUMBER(SEARCH("aerobic",$AW1455)),ISNUMBER(SEARCH("anaer",$AW1455))),"Combined Aer and Anaer.","")</f>
        <v/>
      </c>
    </row>
    <row r="1456" spans="1:60" x14ac:dyDescent="0.25">
      <c r="A1456" s="4">
        <v>1878</v>
      </c>
      <c r="B1456" t="s">
        <v>8867</v>
      </c>
      <c r="C1456">
        <v>5724.87</v>
      </c>
      <c r="D1456">
        <v>1222.6735405173199</v>
      </c>
      <c r="E1456">
        <v>1220.168411397475</v>
      </c>
      <c r="F1456">
        <v>976.21426976957889</v>
      </c>
      <c r="G1456">
        <v>1454.6849017856939</v>
      </c>
      <c r="H1456">
        <v>-115.18846266713589</v>
      </c>
      <c r="I1456">
        <v>-117.6236180603868</v>
      </c>
      <c r="J1456">
        <v>-133.57457922723651</v>
      </c>
      <c r="K1456">
        <v>-92.117509537127191</v>
      </c>
      <c r="L1456">
        <v>3744.3232574711592</v>
      </c>
      <c r="M1456">
        <v>3727.75028990091</v>
      </c>
      <c r="N1456">
        <v>3672.2749449014759</v>
      </c>
      <c r="O1456">
        <v>3861.5383498710798</v>
      </c>
      <c r="P1456">
        <v>133.95019202196389</v>
      </c>
      <c r="Q1456">
        <v>135.58972150176169</v>
      </c>
      <c r="R1456">
        <v>111.2236093551913</v>
      </c>
      <c r="S1456">
        <v>152.62616300764969</v>
      </c>
      <c r="T1456">
        <v>47842.921658551058</v>
      </c>
      <c r="U1456">
        <v>47842.885234384143</v>
      </c>
      <c r="V1456">
        <v>47810.263848437557</v>
      </c>
      <c r="W1456">
        <v>47875.805190981708</v>
      </c>
      <c r="X1456">
        <v>3292.5999609029818</v>
      </c>
      <c r="Y1456">
        <v>3305.8513695538741</v>
      </c>
      <c r="Z1456">
        <v>3193.8814239681719</v>
      </c>
      <c r="AA1456">
        <v>3356.2679994069422</v>
      </c>
      <c r="AB1456">
        <v>659.55902544993103</v>
      </c>
      <c r="AC1456">
        <v>650.96415665619554</v>
      </c>
      <c r="AD1456">
        <v>548.49093029989729</v>
      </c>
      <c r="AE1456">
        <v>791.96180022302974</v>
      </c>
      <c r="AF1456">
        <v>64.113301661806787</v>
      </c>
      <c r="AG1456">
        <v>63.823107341031083</v>
      </c>
      <c r="AH1456">
        <v>62.8930530572122</v>
      </c>
      <c r="AI1456">
        <v>66.115485037187355</v>
      </c>
      <c r="AJ1456">
        <v>0.55968810099462463</v>
      </c>
      <c r="AK1456">
        <v>0.55968865908942156</v>
      </c>
      <c r="AL1456">
        <v>0.55955727556784185</v>
      </c>
      <c r="AM1456">
        <v>0.55981820450301223</v>
      </c>
      <c r="AN1456">
        <v>0.94973097344439106</v>
      </c>
      <c r="AO1456">
        <v>0.94973097344439139</v>
      </c>
      <c r="AP1456">
        <v>0.94973097344439139</v>
      </c>
      <c r="AQ1456">
        <v>0.94973097344439139</v>
      </c>
      <c r="AR1456">
        <v>13.088003429588561</v>
      </c>
      <c r="AS1456">
        <v>13.088003429588561</v>
      </c>
      <c r="AT1456">
        <v>13.088003429588561</v>
      </c>
      <c r="AU1456">
        <v>13.088003429588561</v>
      </c>
      <c r="AV1456" t="str">
        <f>VLOOKUP(Sheet1[[#This Row],[NPDES ID2]],Combined_Sheet__Major_Only___2[[NPDES ID2]:[ECHO BFR]],3,FALSE)</f>
        <v>NY</v>
      </c>
      <c r="AW1456" t="s">
        <v>12185</v>
      </c>
      <c r="AX1456" t="str">
        <f>VLOOKUP(Sheet1[[#This Row],[NPDES ID2]],Combined_Sheet__Major_Only___2[[NPDES ID2]:[ECHO BFR]],27,FALSE)</f>
        <v>methaneBioCaptureRecover</v>
      </c>
      <c r="AY1456" t="str">
        <f>VLOOKUP(Sheet1[[#This Row],[NPDES ID2]],Combined_Sheet__Major_Only___2[[NPDES ID2]:[ECHO BFR]],28,FALSE)</f>
        <v>-</v>
      </c>
      <c r="AZ1456" t="str">
        <f>VLOOKUP(Sheet1[[#This Row],[NPDES ID2]],Combined_Sheet__Major_Only___2[[NPDES ID2]:[ECHO BFR]],29,FALSE)</f>
        <v>thickening</v>
      </c>
      <c r="BA1456">
        <f>VLOOKUP(Sheet1[[#This Row],[NPDES ID2]],Combined_Sheet__Major_Only___2[[NPDES ID2]:[ECHO BFR]],17,FALSE)</f>
        <v>40.652306000000003</v>
      </c>
      <c r="BB1456">
        <f>VLOOKUP(Sheet1[[#This Row],[NPDES ID2]],Combined_Sheet__Major_Only___2[[NPDES ID2]:[ECHO BFR]],18,FALSE)</f>
        <v>-73.506472000000002</v>
      </c>
      <c r="BC1456" t="str">
        <f>IF(ISNUMBER(SEARCH("aerobic",$AW1456)),"aerobic","")</f>
        <v/>
      </c>
      <c r="BD1456" t="str">
        <f>IF(ISNUMBER(SEARCH("anaer",$AW1456)),"anaer","")</f>
        <v>anaer</v>
      </c>
      <c r="BE1456" t="str">
        <f>IF(ISNUMBER(SEARCH("thickening",$AZ1456)),"thickening","")</f>
        <v>thickening</v>
      </c>
      <c r="BF1456" s="2" t="str">
        <f>IF(ISNUMBER(SEARCH("airDry",$AW1456)),"airDry","")</f>
        <v/>
      </c>
      <c r="BG1456" s="2" t="str">
        <f>IF(ISNUMBER(SEARCH("heatDry",$AY1456)),"heatDry","")</f>
        <v/>
      </c>
      <c r="BH1456" s="2" t="str">
        <f>IF(AND(ISNUMBER(SEARCH("aerobic",$AW1456)),ISNUMBER(SEARCH("anaer",$AW1456))),"Combined Aer and Anaer.","")</f>
        <v/>
      </c>
    </row>
    <row r="1457" spans="1:60" x14ac:dyDescent="0.25">
      <c r="A1457" s="4">
        <v>2478</v>
      </c>
      <c r="B1457" t="s">
        <v>11534</v>
      </c>
      <c r="C1457">
        <v>201.64</v>
      </c>
      <c r="D1457">
        <v>641.20743245672156</v>
      </c>
      <c r="E1457">
        <v>638.56229807991326</v>
      </c>
      <c r="F1457">
        <v>469.72368692889228</v>
      </c>
      <c r="G1457">
        <v>831.90105890784434</v>
      </c>
      <c r="H1457">
        <v>-122.9488427439514</v>
      </c>
      <c r="I1457">
        <v>-125.4104954166295</v>
      </c>
      <c r="J1457">
        <v>-141.4542832269936</v>
      </c>
      <c r="K1457">
        <v>-99.731126386043954</v>
      </c>
      <c r="L1457">
        <v>125.63025060538889</v>
      </c>
      <c r="M1457">
        <v>124.9930736267637</v>
      </c>
      <c r="N1457">
        <v>122.88401799765489</v>
      </c>
      <c r="O1457">
        <v>130.10607484560239</v>
      </c>
      <c r="P1457">
        <v>4.7323079403973942</v>
      </c>
      <c r="Q1457">
        <v>4.7724130445878243</v>
      </c>
      <c r="R1457">
        <v>3.9544912550234321</v>
      </c>
      <c r="S1457">
        <v>5.3863796284024854</v>
      </c>
      <c r="T1457">
        <v>47951.912303181343</v>
      </c>
      <c r="U1457">
        <v>47951.875799107722</v>
      </c>
      <c r="V1457">
        <v>47919.182848944118</v>
      </c>
      <c r="W1457">
        <v>47984.867974921297</v>
      </c>
      <c r="X1457">
        <v>3464.5898542454888</v>
      </c>
      <c r="Y1457">
        <v>3480.644428881692</v>
      </c>
      <c r="Z1457">
        <v>3346.4231943883119</v>
      </c>
      <c r="AA1457">
        <v>3540.738352910822</v>
      </c>
      <c r="AB1457">
        <v>535.16610295965484</v>
      </c>
      <c r="AC1457">
        <v>530.54143015832778</v>
      </c>
      <c r="AD1457">
        <v>463.6329457483705</v>
      </c>
      <c r="AE1457">
        <v>614.89574292744896</v>
      </c>
      <c r="AF1457">
        <v>61.058672176142629</v>
      </c>
      <c r="AG1457">
        <v>60.748792250024387</v>
      </c>
      <c r="AH1457">
        <v>59.724365833555673</v>
      </c>
      <c r="AI1457">
        <v>63.233854915778643</v>
      </c>
      <c r="AJ1457">
        <v>0.52238305258051232</v>
      </c>
      <c r="AK1457">
        <v>0.52238307000832895</v>
      </c>
      <c r="AL1457">
        <v>0.52237905617210789</v>
      </c>
      <c r="AM1457">
        <v>0.52238702590515806</v>
      </c>
      <c r="AN1457">
        <v>0.94983701012624844</v>
      </c>
      <c r="AO1457">
        <v>0.94983701012624844</v>
      </c>
      <c r="AP1457">
        <v>0.94983701012624844</v>
      </c>
      <c r="AQ1457">
        <v>0.94983701012624844</v>
      </c>
      <c r="AR1457">
        <v>14.49170194854131</v>
      </c>
      <c r="AS1457">
        <v>14.49170194854131</v>
      </c>
      <c r="AT1457">
        <v>14.49170194854131</v>
      </c>
      <c r="AU1457">
        <v>14.49170194854131</v>
      </c>
      <c r="AV1457" t="str">
        <f>VLOOKUP(Sheet1[[#This Row],[NPDES ID2]],Combined_Sheet__Major_Only___2[[NPDES ID2]:[ECHO BFR]],3,FALSE)</f>
        <v>IL</v>
      </c>
      <c r="AW1457" t="s">
        <v>12185</v>
      </c>
      <c r="AX1457" t="str">
        <f>VLOOKUP(Sheet1[[#This Row],[NPDES ID2]],Combined_Sheet__Major_Only___2[[NPDES ID2]:[ECHO BFR]],27,FALSE)</f>
        <v>methaneBioCaptureRecover</v>
      </c>
      <c r="AY1457" t="str">
        <f>VLOOKUP(Sheet1[[#This Row],[NPDES ID2]],Combined_Sheet__Major_Only___2[[NPDES ID2]:[ECHO BFR]],28,FALSE)</f>
        <v>-</v>
      </c>
      <c r="AZ1457" t="str">
        <f>VLOOKUP(Sheet1[[#This Row],[NPDES ID2]],Combined_Sheet__Major_Only___2[[NPDES ID2]:[ECHO BFR]],29,FALSE)</f>
        <v>thickening</v>
      </c>
      <c r="BA1457">
        <f>VLOOKUP(Sheet1[[#This Row],[NPDES ID2]],Combined_Sheet__Major_Only___2[[NPDES ID2]:[ECHO BFR]],17,FALSE)</f>
        <v>39.496692000000003</v>
      </c>
      <c r="BB1457">
        <f>VLOOKUP(Sheet1[[#This Row],[NPDES ID2]],Combined_Sheet__Major_Only___2[[NPDES ID2]:[ECHO BFR]],18,FALSE)</f>
        <v>-88.190828999999994</v>
      </c>
      <c r="BC1457" t="str">
        <f>IF(ISNUMBER(SEARCH("aerobic",$AW1457)),"aerobic","")</f>
        <v/>
      </c>
      <c r="BD1457" t="str">
        <f>IF(ISNUMBER(SEARCH("anaer",$AW1457)),"anaer","")</f>
        <v>anaer</v>
      </c>
      <c r="BE1457" t="str">
        <f>IF(ISNUMBER(SEARCH("thickening",$AZ1457)),"thickening","")</f>
        <v>thickening</v>
      </c>
      <c r="BF1457" s="2" t="str">
        <f>IF(ISNUMBER(SEARCH("airDry",$AW1457)),"airDry","")</f>
        <v/>
      </c>
      <c r="BG1457" s="2" t="str">
        <f>IF(ISNUMBER(SEARCH("heatDry",$AY1457)),"heatDry","")</f>
        <v/>
      </c>
      <c r="BH1457" s="2" t="str">
        <f>IF(AND(ISNUMBER(SEARCH("aerobic",$AW1457)),ISNUMBER(SEARCH("anaer",$AW1457))),"Combined Aer and Anaer.","")</f>
        <v/>
      </c>
    </row>
    <row r="1458" spans="1:60" x14ac:dyDescent="0.25">
      <c r="A1458" s="4">
        <v>2242</v>
      </c>
      <c r="B1458" t="s">
        <v>10501</v>
      </c>
      <c r="C1458">
        <v>550.91</v>
      </c>
      <c r="D1458">
        <v>363.87591248995142</v>
      </c>
      <c r="E1458">
        <v>362.85836098866969</v>
      </c>
      <c r="F1458">
        <v>286.79491592811928</v>
      </c>
      <c r="G1458">
        <v>437.42323977763789</v>
      </c>
      <c r="H1458">
        <v>-114.1943298350666</v>
      </c>
      <c r="I1458">
        <v>-116.634479692005</v>
      </c>
      <c r="J1458">
        <v>-132.41720749569171</v>
      </c>
      <c r="K1458">
        <v>-90.585956014921379</v>
      </c>
      <c r="L1458">
        <v>367.39369889245881</v>
      </c>
      <c r="M1458">
        <v>365.84471677546372</v>
      </c>
      <c r="N1458">
        <v>360.71435421253989</v>
      </c>
      <c r="O1458">
        <v>378.27863403537782</v>
      </c>
      <c r="P1458">
        <v>12.87840552017321</v>
      </c>
      <c r="Q1458">
        <v>13.04286402333563</v>
      </c>
      <c r="R1458">
        <v>10.63363297507915</v>
      </c>
      <c r="S1458">
        <v>14.72494646334907</v>
      </c>
      <c r="T1458">
        <v>48061.363949698527</v>
      </c>
      <c r="U1458">
        <v>48061.327365380232</v>
      </c>
      <c r="V1458">
        <v>48028.562548301699</v>
      </c>
      <c r="W1458">
        <v>48094.392065878201</v>
      </c>
      <c r="X1458">
        <v>3243.8597208281722</v>
      </c>
      <c r="Y1458">
        <v>3256.227248740599</v>
      </c>
      <c r="Z1458">
        <v>3151.814915515517</v>
      </c>
      <c r="AA1458">
        <v>3303.1047847375539</v>
      </c>
      <c r="AB1458">
        <v>471.77709411188653</v>
      </c>
      <c r="AC1458">
        <v>468.75414604133931</v>
      </c>
      <c r="AD1458">
        <v>412.55026514467551</v>
      </c>
      <c r="AE1458">
        <v>539.02016195601504</v>
      </c>
      <c r="AF1458">
        <v>65.356149181976704</v>
      </c>
      <c r="AG1458">
        <v>65.08006472366597</v>
      </c>
      <c r="AH1458">
        <v>64.169062152789976</v>
      </c>
      <c r="AI1458">
        <v>67.292080477583241</v>
      </c>
      <c r="AJ1458">
        <v>0.57487717162286456</v>
      </c>
      <c r="AK1458">
        <v>0.57487721939020164</v>
      </c>
      <c r="AL1458">
        <v>0.57486620593947058</v>
      </c>
      <c r="AM1458">
        <v>0.57488807410997833</v>
      </c>
      <c r="AN1458">
        <v>0.94994304608072921</v>
      </c>
      <c r="AO1458">
        <v>0.94994304608072877</v>
      </c>
      <c r="AP1458">
        <v>0.94994304608072877</v>
      </c>
      <c r="AQ1458">
        <v>0.94994304608072877</v>
      </c>
      <c r="AR1458">
        <v>16.102885548729599</v>
      </c>
      <c r="AS1458">
        <v>16.10288554872961</v>
      </c>
      <c r="AT1458">
        <v>16.10288554872961</v>
      </c>
      <c r="AU1458">
        <v>16.10288554872961</v>
      </c>
      <c r="AV1458" t="str">
        <f>VLOOKUP(Sheet1[[#This Row],[NPDES ID2]],Combined_Sheet__Major_Only___2[[NPDES ID2]:[ECHO BFR]],3,FALSE)</f>
        <v>TX</v>
      </c>
      <c r="AW1458" t="s">
        <v>12185</v>
      </c>
      <c r="AX1458" t="str">
        <f>VLOOKUP(Sheet1[[#This Row],[NPDES ID2]],Combined_Sheet__Major_Only___2[[NPDES ID2]:[ECHO BFR]],27,FALSE)</f>
        <v>-</v>
      </c>
      <c r="AY1458" t="str">
        <f>VLOOKUP(Sheet1[[#This Row],[NPDES ID2]],Combined_Sheet__Major_Only___2[[NPDES ID2]:[ECHO BFR]],28,FALSE)</f>
        <v>-</v>
      </c>
      <c r="AZ1458" t="str">
        <f>VLOOKUP(Sheet1[[#This Row],[NPDES ID2]],Combined_Sheet__Major_Only___2[[NPDES ID2]:[ECHO BFR]],29,FALSE)</f>
        <v>thickening</v>
      </c>
      <c r="BA1458">
        <f>VLOOKUP(Sheet1[[#This Row],[NPDES ID2]],Combined_Sheet__Major_Only___2[[NPDES ID2]:[ECHO BFR]],17,FALSE)</f>
        <v>32.687258</v>
      </c>
      <c r="BB1458">
        <f>VLOOKUP(Sheet1[[#This Row],[NPDES ID2]],Combined_Sheet__Major_Only___2[[NPDES ID2]:[ECHO BFR]],18,FALSE)</f>
        <v>-96.275870999999995</v>
      </c>
      <c r="BC1458" t="str">
        <f>IF(ISNUMBER(SEARCH("aerobic",$AW1458)),"aerobic","")</f>
        <v/>
      </c>
      <c r="BD1458" t="str">
        <f>IF(ISNUMBER(SEARCH("anaer",$AW1458)),"anaer","")</f>
        <v>anaer</v>
      </c>
      <c r="BE1458" t="str">
        <f>IF(ISNUMBER(SEARCH("thickening",$AZ1458)),"thickening","")</f>
        <v>thickening</v>
      </c>
      <c r="BF1458" s="2" t="str">
        <f>IF(ISNUMBER(SEARCH("airDry",$AW1458)),"airDry","")</f>
        <v/>
      </c>
      <c r="BG1458" s="2" t="str">
        <f>IF(ISNUMBER(SEARCH("heatDry",$AY1458)),"heatDry","")</f>
        <v/>
      </c>
      <c r="BH1458" s="2" t="str">
        <f>IF(AND(ISNUMBER(SEARCH("aerobic",$AW1458)),ISNUMBER(SEARCH("anaer",$AW1458))),"Combined Aer and Anaer.","")</f>
        <v/>
      </c>
    </row>
    <row r="1459" spans="1:60" x14ac:dyDescent="0.25">
      <c r="A1459" s="4">
        <v>1823</v>
      </c>
      <c r="B1459" t="s">
        <v>8620</v>
      </c>
      <c r="C1459">
        <v>27994</v>
      </c>
      <c r="D1459">
        <v>5375.9012622323517</v>
      </c>
      <c r="E1459">
        <v>5385.0777906500589</v>
      </c>
      <c r="F1459">
        <v>4230.0595021698928</v>
      </c>
      <c r="G1459">
        <v>6506.8962704652304</v>
      </c>
      <c r="H1459">
        <v>-106.16397519361369</v>
      </c>
      <c r="I1459">
        <v>-109.3857672522648</v>
      </c>
      <c r="J1459">
        <v>-126.3757696964224</v>
      </c>
      <c r="K1459">
        <v>-80.178627151644747</v>
      </c>
      <c r="L1459">
        <v>18956.500864236401</v>
      </c>
      <c r="M1459">
        <v>18882.433197864219</v>
      </c>
      <c r="N1459">
        <v>18624.555599512722</v>
      </c>
      <c r="O1459">
        <v>19493.83743007221</v>
      </c>
      <c r="P1459">
        <v>653.02631457284872</v>
      </c>
      <c r="Q1459">
        <v>661.85588817498933</v>
      </c>
      <c r="R1459">
        <v>536.70133044905947</v>
      </c>
      <c r="S1459">
        <v>750.11986813608212</v>
      </c>
      <c r="T1459">
        <v>48116.893441936707</v>
      </c>
      <c r="U1459">
        <v>48116.856816906868</v>
      </c>
      <c r="V1459">
        <v>48084.055538674751</v>
      </c>
      <c r="W1459">
        <v>48149.958312272967</v>
      </c>
      <c r="X1459">
        <v>3198.2463927700592</v>
      </c>
      <c r="Y1459">
        <v>3209.604118841838</v>
      </c>
      <c r="Z1459">
        <v>3111.436414939215</v>
      </c>
      <c r="AA1459">
        <v>3254.507465298364</v>
      </c>
      <c r="AB1459">
        <v>498.25472230905211</v>
      </c>
      <c r="AC1459">
        <v>494.765498404239</v>
      </c>
      <c r="AD1459">
        <v>431.85558535495602</v>
      </c>
      <c r="AE1459">
        <v>574.46929263907316</v>
      </c>
      <c r="AF1459">
        <v>66.436392477925637</v>
      </c>
      <c r="AG1459">
        <v>66.148473847534433</v>
      </c>
      <c r="AH1459">
        <v>65.298178534967292</v>
      </c>
      <c r="AI1459">
        <v>68.298161986827466</v>
      </c>
      <c r="AJ1459">
        <v>0.58808341917034213</v>
      </c>
      <c r="AK1459">
        <v>0.58808572742527443</v>
      </c>
      <c r="AL1459">
        <v>0.58749847932563981</v>
      </c>
      <c r="AM1459">
        <v>0.58866563956613704</v>
      </c>
      <c r="AN1459">
        <v>0.94999667142017485</v>
      </c>
      <c r="AO1459">
        <v>0.94999667142017452</v>
      </c>
      <c r="AP1459">
        <v>0.94999667142017452</v>
      </c>
      <c r="AQ1459">
        <v>0.94999667142017452</v>
      </c>
      <c r="AR1459">
        <v>15.686687445274829</v>
      </c>
      <c r="AS1459">
        <v>15.686687445274829</v>
      </c>
      <c r="AT1459">
        <v>15.686687445274829</v>
      </c>
      <c r="AU1459">
        <v>15.686687445274829</v>
      </c>
      <c r="AV1459" t="str">
        <f>VLOOKUP(Sheet1[[#This Row],[NPDES ID2]],Combined_Sheet__Major_Only___2[[NPDES ID2]:[ECHO BFR]],3,FALSE)</f>
        <v>CA</v>
      </c>
      <c r="AW1459" t="s">
        <v>12185</v>
      </c>
      <c r="AX1459" t="str">
        <f>VLOOKUP(Sheet1[[#This Row],[NPDES ID2]],Combined_Sheet__Major_Only___2[[NPDES ID2]:[ECHO BFR]],27,FALSE)</f>
        <v>methaneBioCaptureRecover</v>
      </c>
      <c r="AY1459" t="str">
        <f>VLOOKUP(Sheet1[[#This Row],[NPDES ID2]],Combined_Sheet__Major_Only___2[[NPDES ID2]:[ECHO BFR]],28,FALSE)</f>
        <v>-</v>
      </c>
      <c r="AZ1459" t="str">
        <f>VLOOKUP(Sheet1[[#This Row],[NPDES ID2]],Combined_Sheet__Major_Only___2[[NPDES ID2]:[ECHO BFR]],29,FALSE)</f>
        <v>preliminaryOps, thickening</v>
      </c>
      <c r="BA1459">
        <f>VLOOKUP(Sheet1[[#This Row],[NPDES ID2]],Combined_Sheet__Major_Only___2[[NPDES ID2]:[ECHO BFR]],17,FALSE)</f>
        <v>33.6907</v>
      </c>
      <c r="BB1459">
        <f>VLOOKUP(Sheet1[[#This Row],[NPDES ID2]],Combined_Sheet__Major_Only___2[[NPDES ID2]:[ECHO BFR]],18,FALSE)</f>
        <v>-117.9419</v>
      </c>
      <c r="BC1459" t="str">
        <f>IF(ISNUMBER(SEARCH("aerobic",$AW1459)),"aerobic","")</f>
        <v/>
      </c>
      <c r="BD1459" t="str">
        <f>IF(ISNUMBER(SEARCH("anaer",$AW1459)),"anaer","")</f>
        <v>anaer</v>
      </c>
      <c r="BE1459" t="str">
        <f>IF(ISNUMBER(SEARCH("thickening",$AZ1459)),"thickening","")</f>
        <v>thickening</v>
      </c>
      <c r="BF1459" s="3" t="str">
        <f>IF(ISNUMBER(SEARCH("airDry",$AW1459)),"airDry","")</f>
        <v/>
      </c>
      <c r="BG1459" s="3" t="str">
        <f>IF(ISNUMBER(SEARCH("heatDry",$AY1459)),"heatDry","")</f>
        <v/>
      </c>
      <c r="BH1459" s="3" t="str">
        <f>IF(AND(ISNUMBER(SEARCH("aerobic",$AW1459)),ISNUMBER(SEARCH("anaer",$AW1459))),"Combined Aer and Anaer.","")</f>
        <v/>
      </c>
    </row>
    <row r="1460" spans="1:60" x14ac:dyDescent="0.25">
      <c r="A1460" s="4">
        <v>2312</v>
      </c>
      <c r="B1460" t="s">
        <v>10803</v>
      </c>
      <c r="C1460">
        <v>399.7</v>
      </c>
      <c r="D1460">
        <v>419.97759904242457</v>
      </c>
      <c r="E1460">
        <v>425.29395713328449</v>
      </c>
      <c r="F1460">
        <v>321.93276149127968</v>
      </c>
      <c r="G1460">
        <v>516.71792015253345</v>
      </c>
      <c r="H1460">
        <v>-120.09682195366361</v>
      </c>
      <c r="I1460">
        <v>-122.4319805292962</v>
      </c>
      <c r="J1460">
        <v>-138.26458783917101</v>
      </c>
      <c r="K1460">
        <v>-96.775307399941198</v>
      </c>
      <c r="L1460">
        <v>254.4342985100875</v>
      </c>
      <c r="M1460">
        <v>253.214299399125</v>
      </c>
      <c r="N1460">
        <v>249.1746581524288</v>
      </c>
      <c r="O1460">
        <v>263.00599855422178</v>
      </c>
      <c r="P1460">
        <v>9.3692942270988073</v>
      </c>
      <c r="Q1460">
        <v>9.4555886352589731</v>
      </c>
      <c r="R1460">
        <v>7.8071914497754422</v>
      </c>
      <c r="S1460">
        <v>10.688507263709671</v>
      </c>
      <c r="T1460">
        <v>48276.158977376952</v>
      </c>
      <c r="U1460">
        <v>48276.122235581293</v>
      </c>
      <c r="V1460">
        <v>48243.216382196129</v>
      </c>
      <c r="W1460">
        <v>48309.329263235471</v>
      </c>
      <c r="X1460">
        <v>3413.805103313256</v>
      </c>
      <c r="Y1460">
        <v>3428.7246785135699</v>
      </c>
      <c r="Z1460">
        <v>3303.6721493771629</v>
      </c>
      <c r="AA1460">
        <v>3484.7400401796181</v>
      </c>
      <c r="AB1460">
        <v>528.86674402782717</v>
      </c>
      <c r="AC1460">
        <v>524.50464027181511</v>
      </c>
      <c r="AD1460">
        <v>458.06698264256062</v>
      </c>
      <c r="AE1460">
        <v>608.43876206734319</v>
      </c>
      <c r="AF1460">
        <v>62.38424269610114</v>
      </c>
      <c r="AG1460">
        <v>62.084713690473713</v>
      </c>
      <c r="AH1460">
        <v>61.095471759640617</v>
      </c>
      <c r="AI1460">
        <v>64.485616911019676</v>
      </c>
      <c r="AJ1460">
        <v>0.53856707881048005</v>
      </c>
      <c r="AK1460">
        <v>0.53856711395105927</v>
      </c>
      <c r="AL1460">
        <v>0.53855901496919056</v>
      </c>
      <c r="AM1460">
        <v>0.53857509614135357</v>
      </c>
      <c r="AN1460">
        <v>0.9501498402147156</v>
      </c>
      <c r="AO1460">
        <v>0.95014984021471549</v>
      </c>
      <c r="AP1460">
        <v>0.95014984021471549</v>
      </c>
      <c r="AQ1460">
        <v>0.95014984021471549</v>
      </c>
      <c r="AR1460">
        <v>14.779986785829671</v>
      </c>
      <c r="AS1460">
        <v>14.77998678582968</v>
      </c>
      <c r="AT1460">
        <v>14.77998678582968</v>
      </c>
      <c r="AU1460">
        <v>14.77998678582968</v>
      </c>
      <c r="AV1460" t="str">
        <f>VLOOKUP(Sheet1[[#This Row],[NPDES ID2]],Combined_Sheet__Major_Only___2[[NPDES ID2]:[ECHO BFR]],3,FALSE)</f>
        <v>VA</v>
      </c>
      <c r="AW1460" t="s">
        <v>12185</v>
      </c>
      <c r="AX1460" t="str">
        <f>VLOOKUP(Sheet1[[#This Row],[NPDES ID2]],Combined_Sheet__Major_Only___2[[NPDES ID2]:[ECHO BFR]],27,FALSE)</f>
        <v>methaneBioCaptureRecover</v>
      </c>
      <c r="AY1460" t="str">
        <f>VLOOKUP(Sheet1[[#This Row],[NPDES ID2]],Combined_Sheet__Major_Only___2[[NPDES ID2]:[ECHO BFR]],28,FALSE)</f>
        <v>-</v>
      </c>
      <c r="AZ1460" t="str">
        <f>VLOOKUP(Sheet1[[#This Row],[NPDES ID2]],Combined_Sheet__Major_Only___2[[NPDES ID2]:[ECHO BFR]],29,FALSE)</f>
        <v>thickening</v>
      </c>
      <c r="BA1460">
        <f>VLOOKUP(Sheet1[[#This Row],[NPDES ID2]],Combined_Sheet__Major_Only___2[[NPDES ID2]:[ECHO BFR]],17,FALSE)</f>
        <v>38.080536000000002</v>
      </c>
      <c r="BB1460">
        <f>VLOOKUP(Sheet1[[#This Row],[NPDES ID2]],Combined_Sheet__Major_Only___2[[NPDES ID2]:[ECHO BFR]],18,FALSE)</f>
        <v>-78.874624999999995</v>
      </c>
      <c r="BC1460" t="str">
        <f>IF(ISNUMBER(SEARCH("aerobic",$AW1460)),"aerobic","")</f>
        <v/>
      </c>
      <c r="BD1460" t="str">
        <f>IF(ISNUMBER(SEARCH("anaer",$AW1460)),"anaer","")</f>
        <v>anaer</v>
      </c>
      <c r="BE1460" t="str">
        <f>IF(ISNUMBER(SEARCH("thickening",$AZ1460)),"thickening","")</f>
        <v>thickening</v>
      </c>
      <c r="BF1460" s="2" t="str">
        <f>IF(ISNUMBER(SEARCH("airDry",$AW1460)),"airDry","")</f>
        <v/>
      </c>
      <c r="BG1460" s="2" t="str">
        <f>IF(ISNUMBER(SEARCH("heatDry",$AY1460)),"heatDry","")</f>
        <v/>
      </c>
      <c r="BH1460" s="2" t="str">
        <f>IF(AND(ISNUMBER(SEARCH("aerobic",$AW1460)),ISNUMBER(SEARCH("anaer",$AW1460))),"Combined Aer and Anaer.","")</f>
        <v/>
      </c>
    </row>
    <row r="1461" spans="1:60" x14ac:dyDescent="0.25">
      <c r="A1461" s="4">
        <v>879</v>
      </c>
      <c r="B1461" t="s">
        <v>4288</v>
      </c>
      <c r="C1461">
        <v>841</v>
      </c>
      <c r="D1461">
        <v>372.10643158929861</v>
      </c>
      <c r="E1461">
        <v>372.95970356243947</v>
      </c>
      <c r="F1461">
        <v>313.6425734995729</v>
      </c>
      <c r="G1461">
        <v>441.3587118904241</v>
      </c>
      <c r="H1461">
        <v>-118.44326944258761</v>
      </c>
      <c r="I1461">
        <v>-120.8061275945953</v>
      </c>
      <c r="J1461">
        <v>-136.3979872042604</v>
      </c>
      <c r="K1461">
        <v>-95.15747970474122</v>
      </c>
      <c r="L1461">
        <v>541.71100556115346</v>
      </c>
      <c r="M1461">
        <v>539.19587094514554</v>
      </c>
      <c r="N1461">
        <v>530.8596521536092</v>
      </c>
      <c r="O1461">
        <v>559.39283027092597</v>
      </c>
      <c r="P1461">
        <v>19.699928370243111</v>
      </c>
      <c r="Q1461">
        <v>19.9073177717435</v>
      </c>
      <c r="R1461">
        <v>16.38953728901571</v>
      </c>
      <c r="S1461">
        <v>22.4601701019708</v>
      </c>
      <c r="T1461">
        <v>48324.818739425187</v>
      </c>
      <c r="U1461">
        <v>48324.781961954563</v>
      </c>
      <c r="V1461">
        <v>48291.844158141117</v>
      </c>
      <c r="W1461">
        <v>48358.021232466628</v>
      </c>
      <c r="X1461">
        <v>3377.052663745952</v>
      </c>
      <c r="Y1461">
        <v>3391.3223848398061</v>
      </c>
      <c r="Z1461">
        <v>3271.485938611278</v>
      </c>
      <c r="AA1461">
        <v>3445.0405974593041</v>
      </c>
      <c r="AB1461">
        <v>685.24383858317788</v>
      </c>
      <c r="AC1461">
        <v>675.78491472952214</v>
      </c>
      <c r="AD1461">
        <v>568.26184184968281</v>
      </c>
      <c r="AE1461">
        <v>823.99327389210873</v>
      </c>
      <c r="AF1461">
        <v>63.126957590960409</v>
      </c>
      <c r="AG1461">
        <v>62.832916762630212</v>
      </c>
      <c r="AH1461">
        <v>61.864385902415798</v>
      </c>
      <c r="AI1461">
        <v>65.186747246010711</v>
      </c>
      <c r="AJ1461">
        <v>0.54763813832478225</v>
      </c>
      <c r="AK1461">
        <v>0.54763822167912601</v>
      </c>
      <c r="AL1461">
        <v>0.54761897373113322</v>
      </c>
      <c r="AM1461">
        <v>0.54765719281905489</v>
      </c>
      <c r="AN1461">
        <v>0.95019645029511124</v>
      </c>
      <c r="AO1461">
        <v>0.95019645029511124</v>
      </c>
      <c r="AP1461">
        <v>0.95019645029511124</v>
      </c>
      <c r="AQ1461">
        <v>0.95019645029511124</v>
      </c>
      <c r="AR1461">
        <v>12.79656815300152</v>
      </c>
      <c r="AS1461">
        <v>12.79656815300152</v>
      </c>
      <c r="AT1461">
        <v>12.79656815300152</v>
      </c>
      <c r="AU1461">
        <v>12.79656815300152</v>
      </c>
      <c r="AV1461" t="str">
        <f>VLOOKUP(Sheet1[[#This Row],[NPDES ID2]],Combined_Sheet__Major_Only___2[[NPDES ID2]:[ECHO BFR]],3,FALSE)</f>
        <v>CA</v>
      </c>
      <c r="AW1461" t="s">
        <v>12185</v>
      </c>
      <c r="AX1461" t="str">
        <f>VLOOKUP(Sheet1[[#This Row],[NPDES ID2]],Combined_Sheet__Major_Only___2[[NPDES ID2]:[ECHO BFR]],27,FALSE)</f>
        <v>tempSludgeStore</v>
      </c>
      <c r="AY1461" t="str">
        <f>VLOOKUP(Sheet1[[#This Row],[NPDES ID2]],Combined_Sheet__Major_Only___2[[NPDES ID2]:[ECHO BFR]],28,FALSE)</f>
        <v>-</v>
      </c>
      <c r="AZ1461" t="str">
        <f>VLOOKUP(Sheet1[[#This Row],[NPDES ID2]],Combined_Sheet__Major_Only___2[[NPDES ID2]:[ECHO BFR]],29,FALSE)</f>
        <v>thickening</v>
      </c>
      <c r="BA1461">
        <f>VLOOKUP(Sheet1[[#This Row],[NPDES ID2]],Combined_Sheet__Major_Only___2[[NPDES ID2]:[ECHO BFR]],17,FALSE)</f>
        <v>35.431939999999997</v>
      </c>
      <c r="BB1461">
        <f>VLOOKUP(Sheet1[[#This Row],[NPDES ID2]],Combined_Sheet__Major_Only___2[[NPDES ID2]:[ECHO BFR]],18,FALSE)</f>
        <v>-119.02252</v>
      </c>
      <c r="BC1461" t="str">
        <f>IF(ISNUMBER(SEARCH("aerobic",$AW1461)),"aerobic","")</f>
        <v/>
      </c>
      <c r="BD1461" t="str">
        <f>IF(ISNUMBER(SEARCH("anaer",$AW1461)),"anaer","")</f>
        <v>anaer</v>
      </c>
      <c r="BE1461" t="str">
        <f>IF(ISNUMBER(SEARCH("thickening",$AZ1461)),"thickening","")</f>
        <v>thickening</v>
      </c>
      <c r="BF1461" s="3" t="str">
        <f>IF(ISNUMBER(SEARCH("airDry",$AW1461)),"airDry","")</f>
        <v/>
      </c>
      <c r="BG1461" s="3" t="str">
        <f>IF(ISNUMBER(SEARCH("heatDry",$AY1461)),"heatDry","")</f>
        <v/>
      </c>
      <c r="BH1461" s="3" t="str">
        <f>IF(AND(ISNUMBER(SEARCH("aerobic",$AW1461)),ISNUMBER(SEARCH("anaer",$AW1461))),"Combined Aer and Anaer.","")</f>
        <v/>
      </c>
    </row>
    <row r="1462" spans="1:60" x14ac:dyDescent="0.25">
      <c r="A1462" s="4">
        <v>271</v>
      </c>
      <c r="B1462" t="s">
        <v>1393</v>
      </c>
      <c r="C1462">
        <v>1678.6</v>
      </c>
      <c r="D1462">
        <v>493.86906020391632</v>
      </c>
      <c r="E1462">
        <v>494.21683476271699</v>
      </c>
      <c r="F1462">
        <v>416.94298669903827</v>
      </c>
      <c r="G1462">
        <v>575.44973415294146</v>
      </c>
      <c r="H1462">
        <v>-122.0476793734958</v>
      </c>
      <c r="I1462">
        <v>-124.5798656915037</v>
      </c>
      <c r="J1462">
        <v>-140.39691104944811</v>
      </c>
      <c r="K1462">
        <v>-99.14513207098237</v>
      </c>
      <c r="L1462">
        <v>1049.8425847045719</v>
      </c>
      <c r="M1462">
        <v>1044.578286342492</v>
      </c>
      <c r="N1462">
        <v>1027.1073970726959</v>
      </c>
      <c r="O1462">
        <v>1086.8809181971469</v>
      </c>
      <c r="P1462">
        <v>39.384255773636177</v>
      </c>
      <c r="Q1462">
        <v>39.704302970465143</v>
      </c>
      <c r="R1462">
        <v>32.895883152616967</v>
      </c>
      <c r="S1462">
        <v>44.865282796083022</v>
      </c>
      <c r="T1462">
        <v>48380.858874528909</v>
      </c>
      <c r="U1462">
        <v>48380.822055972341</v>
      </c>
      <c r="V1462">
        <v>48347.847455712719</v>
      </c>
      <c r="W1462">
        <v>48414.098459713918</v>
      </c>
      <c r="X1462">
        <v>3482.2269878954198</v>
      </c>
      <c r="Y1462">
        <v>3498.1817529734899</v>
      </c>
      <c r="Z1462">
        <v>3364.608587977089</v>
      </c>
      <c r="AA1462">
        <v>3558.0474051871811</v>
      </c>
      <c r="AB1462">
        <v>565.76058850601089</v>
      </c>
      <c r="AC1462">
        <v>560.41927845778878</v>
      </c>
      <c r="AD1462">
        <v>486.50885970170481</v>
      </c>
      <c r="AE1462">
        <v>654.88277306622706</v>
      </c>
      <c r="AF1462">
        <v>61.296402210019522</v>
      </c>
      <c r="AG1462">
        <v>60.987326567957481</v>
      </c>
      <c r="AH1462">
        <v>59.972531769701312</v>
      </c>
      <c r="AI1462">
        <v>63.457628210738797</v>
      </c>
      <c r="AJ1462">
        <v>0.52528496344281439</v>
      </c>
      <c r="AK1462">
        <v>0.52528511218076435</v>
      </c>
      <c r="AL1462">
        <v>0.52525066574899049</v>
      </c>
      <c r="AM1462">
        <v>0.52531906528391592</v>
      </c>
      <c r="AN1462">
        <v>0.9502500219895722</v>
      </c>
      <c r="AO1462">
        <v>0.95025002198957242</v>
      </c>
      <c r="AP1462">
        <v>0.95025002198957242</v>
      </c>
      <c r="AQ1462">
        <v>0.95025002198957242</v>
      </c>
      <c r="AR1462">
        <v>14.109152250740459</v>
      </c>
      <c r="AS1462">
        <v>14.109152250740459</v>
      </c>
      <c r="AT1462">
        <v>14.109152250740459</v>
      </c>
      <c r="AU1462">
        <v>14.109152250740459</v>
      </c>
      <c r="AV1462" t="str">
        <f>VLOOKUP(Sheet1[[#This Row],[NPDES ID2]],Combined_Sheet__Major_Only___2[[NPDES ID2]:[ECHO BFR]],3,FALSE)</f>
        <v>MN</v>
      </c>
      <c r="AW1462" t="s">
        <v>12185</v>
      </c>
      <c r="AX1462" t="str">
        <f>VLOOKUP(Sheet1[[#This Row],[NPDES ID2]],Combined_Sheet__Major_Only___2[[NPDES ID2]:[ECHO BFR]],27,FALSE)</f>
        <v>methaneBioCaptureRecover</v>
      </c>
      <c r="AY1462" t="str">
        <f>VLOOKUP(Sheet1[[#This Row],[NPDES ID2]],Combined_Sheet__Major_Only___2[[NPDES ID2]:[ECHO BFR]],28,FALSE)</f>
        <v>-</v>
      </c>
      <c r="AZ1462" t="str">
        <f>VLOOKUP(Sheet1[[#This Row],[NPDES ID2]],Combined_Sheet__Major_Only___2[[NPDES ID2]:[ECHO BFR]],29,FALSE)</f>
        <v>thickening, preliminaryOps</v>
      </c>
      <c r="BA1462">
        <f>VLOOKUP(Sheet1[[#This Row],[NPDES ID2]],Combined_Sheet__Major_Only___2[[NPDES ID2]:[ECHO BFR]],17,FALSE)</f>
        <v>44.06165</v>
      </c>
      <c r="BB1462">
        <f>VLOOKUP(Sheet1[[#This Row],[NPDES ID2]],Combined_Sheet__Major_Only___2[[NPDES ID2]:[ECHO BFR]],18,FALSE)</f>
        <v>-92.466269999999994</v>
      </c>
      <c r="BC1462" t="str">
        <f>IF(ISNUMBER(SEARCH("aerobic",$AW1462)),"aerobic","")</f>
        <v/>
      </c>
      <c r="BD1462" t="str">
        <f>IF(ISNUMBER(SEARCH("anaer",$AW1462)),"anaer","")</f>
        <v>anaer</v>
      </c>
      <c r="BE1462" t="str">
        <f>IF(ISNUMBER(SEARCH("thickening",$AZ1462)),"thickening","")</f>
        <v>thickening</v>
      </c>
      <c r="BF1462" s="3" t="str">
        <f>IF(ISNUMBER(SEARCH("airDry",$AW1462)),"airDry","")</f>
        <v/>
      </c>
      <c r="BG1462" s="3" t="str">
        <f>IF(ISNUMBER(SEARCH("heatDry",$AY1462)),"heatDry","")</f>
        <v/>
      </c>
      <c r="BH1462" s="3" t="str">
        <f>IF(AND(ISNUMBER(SEARCH("aerobic",$AW1462)),ISNUMBER(SEARCH("anaer",$AW1462))),"Combined Aer and Anaer.","")</f>
        <v/>
      </c>
    </row>
    <row r="1463" spans="1:60" x14ac:dyDescent="0.25">
      <c r="A1463" s="4">
        <v>1016</v>
      </c>
      <c r="B1463" t="s">
        <v>4911</v>
      </c>
      <c r="C1463">
        <v>445.88</v>
      </c>
      <c r="D1463">
        <v>373.77357345110869</v>
      </c>
      <c r="E1463">
        <v>378.13285401995421</v>
      </c>
      <c r="F1463">
        <v>287.69848014930898</v>
      </c>
      <c r="G1463">
        <v>454.30287109487682</v>
      </c>
      <c r="H1463">
        <v>-110.6819228047089</v>
      </c>
      <c r="I1463">
        <v>-113.2159275165186</v>
      </c>
      <c r="J1463">
        <v>-129.2445375079717</v>
      </c>
      <c r="K1463">
        <v>-86.868402275550267</v>
      </c>
      <c r="L1463">
        <v>306.10927758704821</v>
      </c>
      <c r="M1463">
        <v>304.92492114585508</v>
      </c>
      <c r="N1463">
        <v>301.00274401234532</v>
      </c>
      <c r="O1463">
        <v>314.43126851544451</v>
      </c>
      <c r="P1463">
        <v>10.404365462774219</v>
      </c>
      <c r="Q1463">
        <v>10.549620556044919</v>
      </c>
      <c r="R1463">
        <v>8.5118738421988436</v>
      </c>
      <c r="S1463">
        <v>11.97908340080691</v>
      </c>
      <c r="T1463">
        <v>48676.325064874742</v>
      </c>
      <c r="U1463">
        <v>48676.288029696603</v>
      </c>
      <c r="V1463">
        <v>48643.119423734548</v>
      </c>
      <c r="W1463">
        <v>48709.760214798123</v>
      </c>
      <c r="X1463">
        <v>3191.242726420262</v>
      </c>
      <c r="Y1463">
        <v>3202.329835986468</v>
      </c>
      <c r="Z1463">
        <v>3108.1860488408038</v>
      </c>
      <c r="AA1463">
        <v>3244.771186796821</v>
      </c>
      <c r="AB1463">
        <v>488.50513817617372</v>
      </c>
      <c r="AC1463">
        <v>485.15315161442908</v>
      </c>
      <c r="AD1463">
        <v>424.43757095227051</v>
      </c>
      <c r="AE1463">
        <v>562.24641472673864</v>
      </c>
      <c r="AF1463">
        <v>67.280962926189332</v>
      </c>
      <c r="AG1463">
        <v>67.020199359226737</v>
      </c>
      <c r="AH1463">
        <v>66.159512946708716</v>
      </c>
      <c r="AI1463">
        <v>69.109746991192623</v>
      </c>
      <c r="AJ1463">
        <v>0.5984118501401634</v>
      </c>
      <c r="AK1463">
        <v>0.59841189076963364</v>
      </c>
      <c r="AL1463">
        <v>0.59840252619603995</v>
      </c>
      <c r="AM1463">
        <v>0.59842112031235251</v>
      </c>
      <c r="AN1463">
        <v>0.950530578618769</v>
      </c>
      <c r="AO1463">
        <v>0.95053057861876888</v>
      </c>
      <c r="AP1463">
        <v>0.95053057861876888</v>
      </c>
      <c r="AQ1463">
        <v>0.95053057861876888</v>
      </c>
      <c r="AR1463">
        <v>16.05822329367518</v>
      </c>
      <c r="AS1463">
        <v>16.058223293675191</v>
      </c>
      <c r="AT1463">
        <v>16.058223293675191</v>
      </c>
      <c r="AU1463">
        <v>16.058223293675191</v>
      </c>
      <c r="AV1463" t="str">
        <f>VLOOKUP(Sheet1[[#This Row],[NPDES ID2]],Combined_Sheet__Major_Only___2[[NPDES ID2]:[ECHO BFR]],3,FALSE)</f>
        <v>IA</v>
      </c>
      <c r="AW1463" t="s">
        <v>12185</v>
      </c>
      <c r="AX1463" t="str">
        <f>VLOOKUP(Sheet1[[#This Row],[NPDES ID2]],Combined_Sheet__Major_Only___2[[NPDES ID2]:[ECHO BFR]],27,FALSE)</f>
        <v>tempSludgeStore</v>
      </c>
      <c r="AY1463" t="str">
        <f>VLOOKUP(Sheet1[[#This Row],[NPDES ID2]],Combined_Sheet__Major_Only___2[[NPDES ID2]:[ECHO BFR]],28,FALSE)</f>
        <v>-</v>
      </c>
      <c r="AZ1463" t="str">
        <f>VLOOKUP(Sheet1[[#This Row],[NPDES ID2]],Combined_Sheet__Major_Only___2[[NPDES ID2]:[ECHO BFR]],29,FALSE)</f>
        <v>thickening</v>
      </c>
      <c r="BA1463">
        <f>VLOOKUP(Sheet1[[#This Row],[NPDES ID2]],Combined_Sheet__Major_Only___2[[NPDES ID2]:[ECHO BFR]],17,FALSE)</f>
        <v>41.386099999999999</v>
      </c>
      <c r="BB1463">
        <f>VLOOKUP(Sheet1[[#This Row],[NPDES ID2]],Combined_Sheet__Major_Only___2[[NPDES ID2]:[ECHO BFR]],18,FALSE)</f>
        <v>-93.5839</v>
      </c>
      <c r="BC1463" t="str">
        <f>IF(ISNUMBER(SEARCH("aerobic",$AW1463)),"aerobic","")</f>
        <v/>
      </c>
      <c r="BD1463" t="str">
        <f>IF(ISNUMBER(SEARCH("anaer",$AW1463)),"anaer","")</f>
        <v>anaer</v>
      </c>
      <c r="BE1463" t="str">
        <f>IF(ISNUMBER(SEARCH("thickening",$AZ1463)),"thickening","")</f>
        <v>thickening</v>
      </c>
      <c r="BF1463" s="2" t="str">
        <f>IF(ISNUMBER(SEARCH("airDry",$AW1463)),"airDry","")</f>
        <v/>
      </c>
      <c r="BG1463" s="2" t="str">
        <f>IF(ISNUMBER(SEARCH("heatDry",$AY1463)),"heatDry","")</f>
        <v/>
      </c>
      <c r="BH1463" s="2" t="str">
        <f>IF(AND(ISNUMBER(SEARCH("aerobic",$AW1463)),ISNUMBER(SEARCH("anaer",$AW1463))),"Combined Aer and Anaer.","")</f>
        <v/>
      </c>
    </row>
    <row r="1464" spans="1:60" x14ac:dyDescent="0.25">
      <c r="A1464" s="4">
        <v>112</v>
      </c>
      <c r="B1464" t="s">
        <v>627</v>
      </c>
      <c r="C1464">
        <v>11590</v>
      </c>
      <c r="D1464">
        <v>2394.469778379158</v>
      </c>
      <c r="E1464">
        <v>2397.1825560603661</v>
      </c>
      <c r="F1464">
        <v>1888.8220541856761</v>
      </c>
      <c r="G1464">
        <v>2880.2668009594672</v>
      </c>
      <c r="H1464">
        <v>-115.4257940195274</v>
      </c>
      <c r="I1464">
        <v>-118.3321070039367</v>
      </c>
      <c r="J1464">
        <v>-134.07872232448759</v>
      </c>
      <c r="K1464">
        <v>-91.322803262230835</v>
      </c>
      <c r="L1464">
        <v>7476.6216208893911</v>
      </c>
      <c r="M1464">
        <v>7442.4707328580316</v>
      </c>
      <c r="N1464">
        <v>7326.9473897962571</v>
      </c>
      <c r="O1464">
        <v>7719.7202173004307</v>
      </c>
      <c r="P1464">
        <v>271.32913875541169</v>
      </c>
      <c r="Q1464">
        <v>274.22195439468823</v>
      </c>
      <c r="R1464">
        <v>225.75773599673761</v>
      </c>
      <c r="S1464">
        <v>309.46321878050821</v>
      </c>
      <c r="T1464">
        <v>48736.420584782347</v>
      </c>
      <c r="U1464">
        <v>48736.383505545084</v>
      </c>
      <c r="V1464">
        <v>48703.175440335457</v>
      </c>
      <c r="W1464">
        <v>48769.895511049057</v>
      </c>
      <c r="X1464">
        <v>3400.7101066138189</v>
      </c>
      <c r="Y1464">
        <v>3414.8926725451988</v>
      </c>
      <c r="Z1464">
        <v>3294.8157147475499</v>
      </c>
      <c r="AA1464">
        <v>3468.968727024836</v>
      </c>
      <c r="AB1464">
        <v>596.40836459567299</v>
      </c>
      <c r="AC1464">
        <v>590.32522772667244</v>
      </c>
      <c r="AD1464">
        <v>507.20465428029053</v>
      </c>
      <c r="AE1464">
        <v>699.58753068712622</v>
      </c>
      <c r="AF1464">
        <v>63.2516248066174</v>
      </c>
      <c r="AG1464">
        <v>62.95032785422724</v>
      </c>
      <c r="AH1464">
        <v>61.999932865040982</v>
      </c>
      <c r="AI1464">
        <v>65.298816485381764</v>
      </c>
      <c r="AJ1464">
        <v>0.54916087018751891</v>
      </c>
      <c r="AK1464">
        <v>0.54916191746580878</v>
      </c>
      <c r="AL1464">
        <v>0.54890985296391914</v>
      </c>
      <c r="AM1464">
        <v>0.54941056624626117</v>
      </c>
      <c r="AN1464">
        <v>0.95058725484538642</v>
      </c>
      <c r="AO1464">
        <v>0.95058725484538664</v>
      </c>
      <c r="AP1464">
        <v>0.95058725484538664</v>
      </c>
      <c r="AQ1464">
        <v>0.95058725484538664</v>
      </c>
      <c r="AR1464">
        <v>13.916755797889261</v>
      </c>
      <c r="AS1464">
        <v>13.916755797889261</v>
      </c>
      <c r="AT1464">
        <v>13.916755797889261</v>
      </c>
      <c r="AU1464">
        <v>13.916755797889261</v>
      </c>
      <c r="AV1464" t="str">
        <f>VLOOKUP(Sheet1[[#This Row],[NPDES ID2]],Combined_Sheet__Major_Only___2[[NPDES ID2]:[ECHO BFR]],3,FALSE)</f>
        <v>NM</v>
      </c>
      <c r="AW1464" t="s">
        <v>12185</v>
      </c>
      <c r="AX1464" t="str">
        <f>VLOOKUP(Sheet1[[#This Row],[NPDES ID2]],Combined_Sheet__Major_Only___2[[NPDES ID2]:[ECHO BFR]],27,FALSE)</f>
        <v>methaneBioCaptureRecover</v>
      </c>
      <c r="AY1464" t="str">
        <f>VLOOKUP(Sheet1[[#This Row],[NPDES ID2]],Combined_Sheet__Major_Only___2[[NPDES ID2]:[ECHO BFR]],28,FALSE)</f>
        <v>highTempCompost</v>
      </c>
      <c r="AZ1464" t="str">
        <f>VLOOKUP(Sheet1[[#This Row],[NPDES ID2]],Combined_Sheet__Major_Only___2[[NPDES ID2]:[ECHO BFR]],29,FALSE)</f>
        <v>thickening, preliminaryOps</v>
      </c>
      <c r="BA1464">
        <f>VLOOKUP(Sheet1[[#This Row],[NPDES ID2]],Combined_Sheet__Major_Only___2[[NPDES ID2]:[ECHO BFR]],17,FALSE)</f>
        <v>35.017699999999998</v>
      </c>
      <c r="BB1464">
        <f>VLOOKUP(Sheet1[[#This Row],[NPDES ID2]],Combined_Sheet__Major_Only___2[[NPDES ID2]:[ECHO BFR]],18,FALSE)</f>
        <v>-106.6661</v>
      </c>
      <c r="BC1464" t="str">
        <f>IF(ISNUMBER(SEARCH("aerobic",$AW1464)),"aerobic","")</f>
        <v/>
      </c>
      <c r="BD1464" t="str">
        <f>IF(ISNUMBER(SEARCH("anaer",$AW1464)),"anaer","")</f>
        <v>anaer</v>
      </c>
      <c r="BE1464" t="str">
        <f>IF(ISNUMBER(SEARCH("thickening",$AZ1464)),"thickening","")</f>
        <v>thickening</v>
      </c>
      <c r="BF1464" s="2" t="str">
        <f>IF(ISNUMBER(SEARCH("airDry",$AW1464)),"airDry","")</f>
        <v/>
      </c>
      <c r="BG1464" s="2" t="str">
        <f>IF(ISNUMBER(SEARCH("heatDry",$AY1464)),"heatDry","")</f>
        <v/>
      </c>
      <c r="BH1464" s="2" t="str">
        <f>IF(AND(ISNUMBER(SEARCH("aerobic",$AW1464)),ISNUMBER(SEARCH("anaer",$AW1464))),"Combined Aer and Anaer.","")</f>
        <v/>
      </c>
    </row>
    <row r="1465" spans="1:60" x14ac:dyDescent="0.25">
      <c r="A1465" s="4">
        <v>1531</v>
      </c>
      <c r="B1465" t="s">
        <v>7210</v>
      </c>
      <c r="C1465">
        <v>97.61</v>
      </c>
      <c r="D1465">
        <v>1180.011343875799</v>
      </c>
      <c r="E1465">
        <v>1179.3402509633979</v>
      </c>
      <c r="F1465">
        <v>832.50876429054449</v>
      </c>
      <c r="G1465">
        <v>1552.7665826786749</v>
      </c>
      <c r="H1465">
        <v>-124.8399964567292</v>
      </c>
      <c r="I1465">
        <v>-127.28842873997129</v>
      </c>
      <c r="J1465">
        <v>-143.56310259270859</v>
      </c>
      <c r="K1465">
        <v>-101.69606935206779</v>
      </c>
      <c r="L1465">
        <v>59.967418903216632</v>
      </c>
      <c r="M1465">
        <v>59.652231777344703</v>
      </c>
      <c r="N1465">
        <v>58.609150024739563</v>
      </c>
      <c r="O1465">
        <v>62.181196111592321</v>
      </c>
      <c r="P1465">
        <v>2.292570670058828</v>
      </c>
      <c r="Q1465">
        <v>2.3152073827258559</v>
      </c>
      <c r="R1465">
        <v>1.919229310431718</v>
      </c>
      <c r="S1465">
        <v>2.6127002614132269</v>
      </c>
      <c r="T1465">
        <v>48738.963218572251</v>
      </c>
      <c r="U1465">
        <v>48738.926137470808</v>
      </c>
      <c r="V1465">
        <v>48705.716402745471</v>
      </c>
      <c r="W1465">
        <v>48772.439827770962</v>
      </c>
      <c r="X1465">
        <v>3571.3281119955718</v>
      </c>
      <c r="Y1465">
        <v>3588.5009613376669</v>
      </c>
      <c r="Z1465">
        <v>3445.1424204600921</v>
      </c>
      <c r="AA1465">
        <v>3652.6769847561641</v>
      </c>
      <c r="AB1465">
        <v>553.68922363382308</v>
      </c>
      <c r="AC1465">
        <v>548.70716436271732</v>
      </c>
      <c r="AD1465">
        <v>479.57762025473181</v>
      </c>
      <c r="AE1465">
        <v>636.13488097823802</v>
      </c>
      <c r="AF1465">
        <v>60.207274579803013</v>
      </c>
      <c r="AG1465">
        <v>59.890729424306201</v>
      </c>
      <c r="AH1465">
        <v>58.843774709300902</v>
      </c>
      <c r="AI1465">
        <v>62.429832104657173</v>
      </c>
      <c r="AJ1465">
        <v>0.51199222695790103</v>
      </c>
      <c r="AK1465">
        <v>0.51199223539957273</v>
      </c>
      <c r="AL1465">
        <v>0.51199029190173961</v>
      </c>
      <c r="AM1465">
        <v>0.51199415082839095</v>
      </c>
      <c r="AN1465">
        <v>0.95058964994590966</v>
      </c>
      <c r="AO1465">
        <v>0.95058964994590955</v>
      </c>
      <c r="AP1465">
        <v>0.95058964994590955</v>
      </c>
      <c r="AQ1465">
        <v>0.95058964994590955</v>
      </c>
      <c r="AR1465">
        <v>14.25731322338253</v>
      </c>
      <c r="AS1465">
        <v>14.25731322338253</v>
      </c>
      <c r="AT1465">
        <v>14.25731322338253</v>
      </c>
      <c r="AU1465">
        <v>14.25731322338253</v>
      </c>
      <c r="AV1465" t="str">
        <f>VLOOKUP(Sheet1[[#This Row],[NPDES ID2]],Combined_Sheet__Major_Only___2[[NPDES ID2]:[ECHO BFR]],3,FALSE)</f>
        <v>NY</v>
      </c>
      <c r="AW1465" t="s">
        <v>12185</v>
      </c>
      <c r="AX1465" t="str">
        <f>VLOOKUP(Sheet1[[#This Row],[NPDES ID2]],Combined_Sheet__Major_Only___2[[NPDES ID2]:[ECHO BFR]],27,FALSE)</f>
        <v>methaneBioCaptureRecover</v>
      </c>
      <c r="AY1465" t="str">
        <f>VLOOKUP(Sheet1[[#This Row],[NPDES ID2]],Combined_Sheet__Major_Only___2[[NPDES ID2]:[ECHO BFR]],28,FALSE)</f>
        <v>-</v>
      </c>
      <c r="AZ1465" t="str">
        <f>VLOOKUP(Sheet1[[#This Row],[NPDES ID2]],Combined_Sheet__Major_Only___2[[NPDES ID2]:[ECHO BFR]],29,FALSE)</f>
        <v>thickening, preliminaryOps</v>
      </c>
      <c r="BA1465">
        <f>VLOOKUP(Sheet1[[#This Row],[NPDES ID2]],Combined_Sheet__Major_Only___2[[NPDES ID2]:[ECHO BFR]],17,FALSE)</f>
        <v>44.862949999999998</v>
      </c>
      <c r="BB1465">
        <f>VLOOKUP(Sheet1[[#This Row],[NPDES ID2]],Combined_Sheet__Major_Only___2[[NPDES ID2]:[ECHO BFR]],18,FALSE)</f>
        <v>-74.296350000000004</v>
      </c>
      <c r="BC1465" t="str">
        <f>IF(ISNUMBER(SEARCH("aerobic",$AW1465)),"aerobic","")</f>
        <v/>
      </c>
      <c r="BD1465" t="str">
        <f>IF(ISNUMBER(SEARCH("anaer",$AW1465)),"anaer","")</f>
        <v>anaer</v>
      </c>
      <c r="BE1465" t="str">
        <f>IF(ISNUMBER(SEARCH("thickening",$AZ1465)),"thickening","")</f>
        <v>thickening</v>
      </c>
      <c r="BF1465" s="3" t="str">
        <f>IF(ISNUMBER(SEARCH("airDry",$AW1465)),"airDry","")</f>
        <v/>
      </c>
      <c r="BG1465" s="3" t="str">
        <f>IF(ISNUMBER(SEARCH("heatDry",$AY1465)),"heatDry","")</f>
        <v/>
      </c>
      <c r="BH1465" s="3" t="str">
        <f>IF(AND(ISNUMBER(SEARCH("aerobic",$AW1465)),ISNUMBER(SEARCH("anaer",$AW1465))),"Combined Aer and Anaer.","")</f>
        <v/>
      </c>
    </row>
    <row r="1466" spans="1:60" x14ac:dyDescent="0.25">
      <c r="A1466" s="4">
        <v>2353</v>
      </c>
      <c r="B1466" t="s">
        <v>10979</v>
      </c>
      <c r="C1466">
        <v>347.47</v>
      </c>
      <c r="D1466">
        <v>411.57618200835498</v>
      </c>
      <c r="E1466">
        <v>416.33266916885827</v>
      </c>
      <c r="F1466">
        <v>317.51665310639493</v>
      </c>
      <c r="G1466">
        <v>517.15832941405563</v>
      </c>
      <c r="H1466">
        <v>-109.7942650862115</v>
      </c>
      <c r="I1466">
        <v>-112.3466186467996</v>
      </c>
      <c r="J1466">
        <v>-128.44121467862811</v>
      </c>
      <c r="K1466">
        <v>-85.916746612816866</v>
      </c>
      <c r="L1466">
        <v>240.36263133665989</v>
      </c>
      <c r="M1466">
        <v>239.45397449394849</v>
      </c>
      <c r="N1466">
        <v>236.4452915042738</v>
      </c>
      <c r="O1466">
        <v>246.74678289993841</v>
      </c>
      <c r="P1466">
        <v>8.1041196624751883</v>
      </c>
      <c r="Q1466">
        <v>8.219999679070721</v>
      </c>
      <c r="R1466">
        <v>6.6136901407467716</v>
      </c>
      <c r="S1466">
        <v>9.3477969006208443</v>
      </c>
      <c r="T1466">
        <v>48750.743049810379</v>
      </c>
      <c r="U1466">
        <v>48750.705960072548</v>
      </c>
      <c r="V1466">
        <v>48717.48849060628</v>
      </c>
      <c r="W1466">
        <v>48784.227455906643</v>
      </c>
      <c r="X1466">
        <v>3171.963376827704</v>
      </c>
      <c r="Y1466">
        <v>3182.7072969925389</v>
      </c>
      <c r="Z1466">
        <v>3091.3229422535678</v>
      </c>
      <c r="AA1466">
        <v>3223.9883288543579</v>
      </c>
      <c r="AB1466">
        <v>515.95381958462713</v>
      </c>
      <c r="AC1466">
        <v>511.87206124321489</v>
      </c>
      <c r="AD1466">
        <v>444.46512928804913</v>
      </c>
      <c r="AE1466">
        <v>599.14014946776979</v>
      </c>
      <c r="AF1466">
        <v>67.79252666317457</v>
      </c>
      <c r="AG1466">
        <v>67.535883837023562</v>
      </c>
      <c r="AH1466">
        <v>66.688425003973919</v>
      </c>
      <c r="AI1466">
        <v>69.592856377284107</v>
      </c>
      <c r="AJ1466">
        <v>0.60466894509749902</v>
      </c>
      <c r="AK1466">
        <v>0.60466897801084474</v>
      </c>
      <c r="AL1466">
        <v>0.60466139415517961</v>
      </c>
      <c r="AM1466">
        <v>0.60467645246628587</v>
      </c>
      <c r="AN1466">
        <v>0.95060074323760446</v>
      </c>
      <c r="AO1466">
        <v>0.95060074323760491</v>
      </c>
      <c r="AP1466">
        <v>0.95060074323760491</v>
      </c>
      <c r="AQ1466">
        <v>0.95060074323760491</v>
      </c>
      <c r="AR1466">
        <v>15.594207784752831</v>
      </c>
      <c r="AS1466">
        <v>15.59420778475284</v>
      </c>
      <c r="AT1466">
        <v>15.59420778475284</v>
      </c>
      <c r="AU1466">
        <v>15.59420778475284</v>
      </c>
      <c r="AV1466" t="str">
        <f>VLOOKUP(Sheet1[[#This Row],[NPDES ID2]],Combined_Sheet__Major_Only___2[[NPDES ID2]:[ECHO BFR]],3,FALSE)</f>
        <v>SD</v>
      </c>
      <c r="AW1466" t="s">
        <v>12185</v>
      </c>
      <c r="AX1466" t="str">
        <f>VLOOKUP(Sheet1[[#This Row],[NPDES ID2]],Combined_Sheet__Major_Only___2[[NPDES ID2]:[ECHO BFR]],27,FALSE)</f>
        <v>methaneBioCaptureRecover</v>
      </c>
      <c r="AY1466" t="str">
        <f>VLOOKUP(Sheet1[[#This Row],[NPDES ID2]],Combined_Sheet__Major_Only___2[[NPDES ID2]:[ECHO BFR]],28,FALSE)</f>
        <v>-</v>
      </c>
      <c r="AZ1466" t="str">
        <f>VLOOKUP(Sheet1[[#This Row],[NPDES ID2]],Combined_Sheet__Major_Only___2[[NPDES ID2]:[ECHO BFR]],29,FALSE)</f>
        <v>thickening, sludgeLagoon, preliminaryOps</v>
      </c>
      <c r="BA1466">
        <f>VLOOKUP(Sheet1[[#This Row],[NPDES ID2]],Combined_Sheet__Major_Only___2[[NPDES ID2]:[ECHO BFR]],17,FALSE)</f>
        <v>42.869349999999997</v>
      </c>
      <c r="BB1466">
        <f>VLOOKUP(Sheet1[[#This Row],[NPDES ID2]],Combined_Sheet__Major_Only___2[[NPDES ID2]:[ECHO BFR]],18,FALSE)</f>
        <v>-97.382400000000004</v>
      </c>
      <c r="BC1466" t="str">
        <f>IF(ISNUMBER(SEARCH("aerobic",$AW1466)),"aerobic","")</f>
        <v/>
      </c>
      <c r="BD1466" t="str">
        <f>IF(ISNUMBER(SEARCH("anaer",$AW1466)),"anaer","")</f>
        <v>anaer</v>
      </c>
      <c r="BE1466" t="str">
        <f>IF(ISNUMBER(SEARCH("thickening",$AZ1466)),"thickening","")</f>
        <v>thickening</v>
      </c>
      <c r="BF1466" s="3" t="str">
        <f>IF(ISNUMBER(SEARCH("airDry",$AW1466)),"airDry","")</f>
        <v/>
      </c>
      <c r="BG1466" s="3" t="str">
        <f>IF(ISNUMBER(SEARCH("heatDry",$AY1466)),"heatDry","")</f>
        <v/>
      </c>
      <c r="BH1466" s="3" t="str">
        <f>IF(AND(ISNUMBER(SEARCH("aerobic",$AW1466)),ISNUMBER(SEARCH("anaer",$AW1466))),"Combined Aer and Anaer.","")</f>
        <v/>
      </c>
    </row>
    <row r="1467" spans="1:60" x14ac:dyDescent="0.25">
      <c r="A1467" s="4">
        <v>203</v>
      </c>
      <c r="B1467" t="s">
        <v>1077</v>
      </c>
      <c r="C1467">
        <v>3100</v>
      </c>
      <c r="D1467">
        <v>715.77455050514584</v>
      </c>
      <c r="E1467">
        <v>714.98747913001807</v>
      </c>
      <c r="F1467">
        <v>596.28794875459744</v>
      </c>
      <c r="G1467">
        <v>838.76404152427824</v>
      </c>
      <c r="H1467">
        <v>-114.64181259363841</v>
      </c>
      <c r="I1467">
        <v>-117.2192448888444</v>
      </c>
      <c r="J1467">
        <v>-132.94107340155091</v>
      </c>
      <c r="K1467">
        <v>-91.626684316019578</v>
      </c>
      <c r="L1467">
        <v>2049.5649719124699</v>
      </c>
      <c r="M1467">
        <v>2040.733528546041</v>
      </c>
      <c r="N1467">
        <v>2011.341601084727</v>
      </c>
      <c r="O1467">
        <v>2111.807462936004</v>
      </c>
      <c r="P1467">
        <v>72.497114800052628</v>
      </c>
      <c r="Q1467">
        <v>73.423982158893097</v>
      </c>
      <c r="R1467">
        <v>60.0223297885153</v>
      </c>
      <c r="S1467">
        <v>82.7344173859248</v>
      </c>
      <c r="T1467">
        <v>48929.455022114969</v>
      </c>
      <c r="U1467">
        <v>48929.417801354117</v>
      </c>
      <c r="V1467">
        <v>48896.082988033122</v>
      </c>
      <c r="W1467">
        <v>48963.057715044873</v>
      </c>
      <c r="X1467">
        <v>3331.1378858785051</v>
      </c>
      <c r="Y1467">
        <v>3344.1520169419009</v>
      </c>
      <c r="Z1467">
        <v>3234.2481476004882</v>
      </c>
      <c r="AA1467">
        <v>3393.556038199727</v>
      </c>
      <c r="AB1467">
        <v>531.78782908723088</v>
      </c>
      <c r="AC1467">
        <v>527.55247541276515</v>
      </c>
      <c r="AD1467">
        <v>458.97308765922401</v>
      </c>
      <c r="AE1467">
        <v>615.40947134429712</v>
      </c>
      <c r="AF1467">
        <v>64.801091690967766</v>
      </c>
      <c r="AG1467">
        <v>64.518676712146515</v>
      </c>
      <c r="AH1467">
        <v>63.599217328448383</v>
      </c>
      <c r="AI1467">
        <v>66.766595026276278</v>
      </c>
      <c r="AJ1467">
        <v>0.56809298694916743</v>
      </c>
      <c r="AK1467">
        <v>0.56809326884603717</v>
      </c>
      <c r="AL1467">
        <v>0.56802766982606201</v>
      </c>
      <c r="AM1467">
        <v>0.56815793478892862</v>
      </c>
      <c r="AN1467">
        <v>0.95076843076470308</v>
      </c>
      <c r="AO1467">
        <v>0.9507684307647033</v>
      </c>
      <c r="AP1467">
        <v>0.9507684307647033</v>
      </c>
      <c r="AQ1467">
        <v>0.9507684307647033</v>
      </c>
      <c r="AR1467">
        <v>15.074989127315829</v>
      </c>
      <c r="AS1467">
        <v>15.074989127315829</v>
      </c>
      <c r="AT1467">
        <v>15.074989127315829</v>
      </c>
      <c r="AU1467">
        <v>15.074989127315829</v>
      </c>
      <c r="AV1467" t="str">
        <f>VLOOKUP(Sheet1[[#This Row],[NPDES ID2]],Combined_Sheet__Major_Only___2[[NPDES ID2]:[ECHO BFR]],3,FALSE)</f>
        <v>TX</v>
      </c>
      <c r="AW1467" t="s">
        <v>12185</v>
      </c>
      <c r="AX1467" t="str">
        <f>VLOOKUP(Sheet1[[#This Row],[NPDES ID2]],Combined_Sheet__Major_Only___2[[NPDES ID2]:[ECHO BFR]],27,FALSE)</f>
        <v>methaneBioCaptureRecover</v>
      </c>
      <c r="AY1467" t="str">
        <f>VLOOKUP(Sheet1[[#This Row],[NPDES ID2]],Combined_Sheet__Major_Only___2[[NPDES ID2]:[ECHO BFR]],28,FALSE)</f>
        <v>-</v>
      </c>
      <c r="AZ1467" t="str">
        <f>VLOOKUP(Sheet1[[#This Row],[NPDES ID2]],Combined_Sheet__Major_Only___2[[NPDES ID2]:[ECHO BFR]],29,FALSE)</f>
        <v>preliminaryOps, thickening</v>
      </c>
      <c r="BA1467">
        <f>VLOOKUP(Sheet1[[#This Row],[NPDES ID2]],Combined_Sheet__Major_Only___2[[NPDES ID2]:[ECHO BFR]],17,FALSE)</f>
        <v>31.761614999999999</v>
      </c>
      <c r="BB1467">
        <f>VLOOKUP(Sheet1[[#This Row],[NPDES ID2]],Combined_Sheet__Major_Only___2[[NPDES ID2]:[ECHO BFR]],18,FALSE)</f>
        <v>-106.44289000000001</v>
      </c>
      <c r="BC1467" t="str">
        <f>IF(ISNUMBER(SEARCH("aerobic",$AW1467)),"aerobic","")</f>
        <v/>
      </c>
      <c r="BD1467" t="str">
        <f>IF(ISNUMBER(SEARCH("anaer",$AW1467)),"anaer","")</f>
        <v>anaer</v>
      </c>
      <c r="BE1467" t="str">
        <f>IF(ISNUMBER(SEARCH("thickening",$AZ1467)),"thickening","")</f>
        <v>thickening</v>
      </c>
      <c r="BF1467" s="3" t="str">
        <f>IF(ISNUMBER(SEARCH("airDry",$AW1467)),"airDry","")</f>
        <v/>
      </c>
      <c r="BG1467" s="3" t="str">
        <f>IF(ISNUMBER(SEARCH("heatDry",$AY1467)),"heatDry","")</f>
        <v/>
      </c>
      <c r="BH1467" s="3" t="str">
        <f>IF(AND(ISNUMBER(SEARCH("aerobic",$AW1467)),ISNUMBER(SEARCH("anaer",$AW1467))),"Combined Aer and Anaer.","")</f>
        <v/>
      </c>
    </row>
    <row r="1468" spans="1:60" x14ac:dyDescent="0.25">
      <c r="A1468" s="4">
        <v>987</v>
      </c>
      <c r="B1468" t="s">
        <v>4784</v>
      </c>
      <c r="C1468">
        <v>517.42999999999995</v>
      </c>
      <c r="D1468">
        <v>360.49152966509808</v>
      </c>
      <c r="E1468">
        <v>362.27987836257461</v>
      </c>
      <c r="F1468">
        <v>281.98739728232488</v>
      </c>
      <c r="G1468">
        <v>437.46287133304469</v>
      </c>
      <c r="H1468">
        <v>-111.42855389847939</v>
      </c>
      <c r="I1468">
        <v>-113.9555021263906</v>
      </c>
      <c r="J1468">
        <v>-129.92212801335691</v>
      </c>
      <c r="K1468">
        <v>-87.681968231058306</v>
      </c>
      <c r="L1468">
        <v>352.94282716753992</v>
      </c>
      <c r="M1468">
        <v>351.55048837268868</v>
      </c>
      <c r="N1468">
        <v>346.93842016290341</v>
      </c>
      <c r="O1468">
        <v>362.72767883244899</v>
      </c>
      <c r="P1468">
        <v>12.07882021222238</v>
      </c>
      <c r="Q1468">
        <v>12.243994615837661</v>
      </c>
      <c r="R1468">
        <v>9.9023816595683538</v>
      </c>
      <c r="S1468">
        <v>13.88539966992721</v>
      </c>
      <c r="T1468">
        <v>48958.274426351709</v>
      </c>
      <c r="U1468">
        <v>48958.237184461846</v>
      </c>
      <c r="V1468">
        <v>48924.883448066248</v>
      </c>
      <c r="W1468">
        <v>48991.896194422618</v>
      </c>
      <c r="X1468">
        <v>3230.556969211872</v>
      </c>
      <c r="Y1468">
        <v>3242.0214908035582</v>
      </c>
      <c r="Z1468">
        <v>3144.8039298149029</v>
      </c>
      <c r="AA1468">
        <v>3285.776234145319</v>
      </c>
      <c r="AB1468">
        <v>617.01246946384663</v>
      </c>
      <c r="AC1468">
        <v>610.25408375930829</v>
      </c>
      <c r="AD1468">
        <v>517.92289907095312</v>
      </c>
      <c r="AE1468">
        <v>735.51469453451205</v>
      </c>
      <c r="AF1468">
        <v>66.848056190884137</v>
      </c>
      <c r="AG1468">
        <v>66.583761851706228</v>
      </c>
      <c r="AH1468">
        <v>65.712022538434795</v>
      </c>
      <c r="AI1468">
        <v>68.70088599718612</v>
      </c>
      <c r="AJ1468">
        <v>0.59311754631402736</v>
      </c>
      <c r="AK1468">
        <v>0.59311759886743631</v>
      </c>
      <c r="AL1468">
        <v>0.59310548044409761</v>
      </c>
      <c r="AM1468">
        <v>0.5931295426646519</v>
      </c>
      <c r="AN1468">
        <v>0.95079536580959556</v>
      </c>
      <c r="AO1468">
        <v>0.95079536580959578</v>
      </c>
      <c r="AP1468">
        <v>0.95079536580959578</v>
      </c>
      <c r="AQ1468">
        <v>0.95079536580959578</v>
      </c>
      <c r="AR1468">
        <v>14.01053738204609</v>
      </c>
      <c r="AS1468">
        <v>14.01053738204609</v>
      </c>
      <c r="AT1468">
        <v>14.01053738204609</v>
      </c>
      <c r="AU1468">
        <v>14.01053738204609</v>
      </c>
      <c r="AV1468" t="str">
        <f>VLOOKUP(Sheet1[[#This Row],[NPDES ID2]],Combined_Sheet__Major_Only___2[[NPDES ID2]:[ECHO BFR]],3,FALSE)</f>
        <v>PA</v>
      </c>
      <c r="AW1468" t="s">
        <v>12185</v>
      </c>
      <c r="AX1468" t="str">
        <f>VLOOKUP(Sheet1[[#This Row],[NPDES ID2]],Combined_Sheet__Major_Only___2[[NPDES ID2]:[ECHO BFR]],27,FALSE)</f>
        <v>methaneBioCaptureRecover</v>
      </c>
      <c r="AY1468" t="str">
        <f>VLOOKUP(Sheet1[[#This Row],[NPDES ID2]],Combined_Sheet__Major_Only___2[[NPDES ID2]:[ECHO BFR]],28,FALSE)</f>
        <v>pasteurize</v>
      </c>
      <c r="AZ1468" t="str">
        <f>VLOOKUP(Sheet1[[#This Row],[NPDES ID2]],Combined_Sheet__Major_Only___2[[NPDES ID2]:[ECHO BFR]],29,FALSE)</f>
        <v>thickening</v>
      </c>
      <c r="BA1468">
        <f>VLOOKUP(Sheet1[[#This Row],[NPDES ID2]],Combined_Sheet__Major_Only___2[[NPDES ID2]:[ECHO BFR]],17,FALSE)</f>
        <v>40.099167000000001</v>
      </c>
      <c r="BB1468">
        <f>VLOOKUP(Sheet1[[#This Row],[NPDES ID2]],Combined_Sheet__Major_Only___2[[NPDES ID2]:[ECHO BFR]],18,FALSE)</f>
        <v>-76.493611000000001</v>
      </c>
      <c r="BC1468" t="str">
        <f>IF(ISNUMBER(SEARCH("aerobic",$AW1468)),"aerobic","")</f>
        <v/>
      </c>
      <c r="BD1468" t="str">
        <f>IF(ISNUMBER(SEARCH("anaer",$AW1468)),"anaer","")</f>
        <v>anaer</v>
      </c>
      <c r="BE1468" t="str">
        <f>IF(ISNUMBER(SEARCH("thickening",$AZ1468)),"thickening","")</f>
        <v>thickening</v>
      </c>
      <c r="BF1468" s="3" t="str">
        <f>IF(ISNUMBER(SEARCH("airDry",$AW1468)),"airDry","")</f>
        <v/>
      </c>
      <c r="BG1468" s="3" t="str">
        <f>IF(ISNUMBER(SEARCH("heatDry",$AY1468)),"heatDry","")</f>
        <v/>
      </c>
      <c r="BH1468" s="3" t="str">
        <f>IF(AND(ISNUMBER(SEARCH("aerobic",$AW1468)),ISNUMBER(SEARCH("anaer",$AW1468))),"Combined Aer and Anaer.","")</f>
        <v/>
      </c>
    </row>
    <row r="1469" spans="1:60" x14ac:dyDescent="0.25">
      <c r="A1469" s="4">
        <v>1970</v>
      </c>
      <c r="B1469" t="s">
        <v>9287</v>
      </c>
      <c r="C1469">
        <v>2120</v>
      </c>
      <c r="D1469">
        <v>531.68770586957737</v>
      </c>
      <c r="E1469">
        <v>534.94392972191008</v>
      </c>
      <c r="F1469">
        <v>455.96168315954071</v>
      </c>
      <c r="G1469">
        <v>617.31581559820631</v>
      </c>
      <c r="H1469">
        <v>-112.81803278457831</v>
      </c>
      <c r="I1469">
        <v>-115.3494529635372</v>
      </c>
      <c r="J1469">
        <v>-131.25057523295791</v>
      </c>
      <c r="K1469">
        <v>-89.511133423602573</v>
      </c>
      <c r="L1469">
        <v>1424.924405384055</v>
      </c>
      <c r="M1469">
        <v>1419.0635777931359</v>
      </c>
      <c r="N1469">
        <v>1399.58700549283</v>
      </c>
      <c r="O1469">
        <v>1466.1932580099269</v>
      </c>
      <c r="P1469">
        <v>49.53079966448432</v>
      </c>
      <c r="Q1469">
        <v>50.176481885523899</v>
      </c>
      <c r="R1469">
        <v>40.797315326034067</v>
      </c>
      <c r="S1469">
        <v>56.740374998601922</v>
      </c>
      <c r="T1469">
        <v>48960.242261636828</v>
      </c>
      <c r="U1469">
        <v>48960.205018304267</v>
      </c>
      <c r="V1469">
        <v>48926.849989810682</v>
      </c>
      <c r="W1469">
        <v>48993.865332189082</v>
      </c>
      <c r="X1469">
        <v>3278.686890957184</v>
      </c>
      <c r="Y1469">
        <v>3290.8683245228799</v>
      </c>
      <c r="Z1469">
        <v>3187.7466670390982</v>
      </c>
      <c r="AA1469">
        <v>3337.2508039421409</v>
      </c>
      <c r="AB1469">
        <v>603.45843523225142</v>
      </c>
      <c r="AC1469">
        <v>597.21898146846581</v>
      </c>
      <c r="AD1469">
        <v>509.57488528303082</v>
      </c>
      <c r="AE1469">
        <v>714.69343773896264</v>
      </c>
      <c r="AF1469">
        <v>65.875303826451443</v>
      </c>
      <c r="AG1469">
        <v>65.60201194458098</v>
      </c>
      <c r="AH1469">
        <v>64.708807750171317</v>
      </c>
      <c r="AI1469">
        <v>67.781422306115644</v>
      </c>
      <c r="AJ1469">
        <v>0.58122353434703755</v>
      </c>
      <c r="AK1469">
        <v>0.58122374312001801</v>
      </c>
      <c r="AL1469">
        <v>0.5811753105823213</v>
      </c>
      <c r="AM1469">
        <v>0.58127148370829673</v>
      </c>
      <c r="AN1469">
        <v>0.9507972039029009</v>
      </c>
      <c r="AO1469">
        <v>0.95079720390290101</v>
      </c>
      <c r="AP1469">
        <v>0.95079720390290101</v>
      </c>
      <c r="AQ1469">
        <v>0.95079720390290101</v>
      </c>
      <c r="AR1469">
        <v>14.09754403351536</v>
      </c>
      <c r="AS1469">
        <v>14.097544033515369</v>
      </c>
      <c r="AT1469">
        <v>14.097544033515369</v>
      </c>
      <c r="AU1469">
        <v>14.097544033515369</v>
      </c>
      <c r="AV1469" t="str">
        <f>VLOOKUP(Sheet1[[#This Row],[NPDES ID2]],Combined_Sheet__Major_Only___2[[NPDES ID2]:[ECHO BFR]],3,FALSE)</f>
        <v>CT</v>
      </c>
      <c r="AW1469" t="s">
        <v>12185</v>
      </c>
      <c r="AX1469" t="str">
        <f>VLOOKUP(Sheet1[[#This Row],[NPDES ID2]],Combined_Sheet__Major_Only___2[[NPDES ID2]:[ECHO BFR]],27,FALSE)</f>
        <v>-</v>
      </c>
      <c r="AY1469" t="str">
        <f>VLOOKUP(Sheet1[[#This Row],[NPDES ID2]],Combined_Sheet__Major_Only___2[[NPDES ID2]:[ECHO BFR]],28,FALSE)</f>
        <v>-</v>
      </c>
      <c r="AZ1469" t="str">
        <f>VLOOKUP(Sheet1[[#This Row],[NPDES ID2]],Combined_Sheet__Major_Only___2[[NPDES ID2]:[ECHO BFR]],29,FALSE)</f>
        <v>preliminaryOps, thickening</v>
      </c>
      <c r="BA1469">
        <f>VLOOKUP(Sheet1[[#This Row],[NPDES ID2]],Combined_Sheet__Major_Only___2[[NPDES ID2]:[ECHO BFR]],17,FALSE)</f>
        <v>41.402710999999996</v>
      </c>
      <c r="BB1469">
        <f>VLOOKUP(Sheet1[[#This Row],[NPDES ID2]],Combined_Sheet__Major_Only___2[[NPDES ID2]:[ECHO BFR]],18,FALSE)</f>
        <v>-73.418111999999994</v>
      </c>
      <c r="BC1469" t="str">
        <f>IF(ISNUMBER(SEARCH("aerobic",$AW1469)),"aerobic","")</f>
        <v/>
      </c>
      <c r="BD1469" t="str">
        <f>IF(ISNUMBER(SEARCH("anaer",$AW1469)),"anaer","")</f>
        <v>anaer</v>
      </c>
      <c r="BE1469" t="str">
        <f>IF(ISNUMBER(SEARCH("thickening",$AZ1469)),"thickening","")</f>
        <v>thickening</v>
      </c>
      <c r="BF1469" s="2" t="str">
        <f>IF(ISNUMBER(SEARCH("airDry",$AW1469)),"airDry","")</f>
        <v/>
      </c>
      <c r="BG1469" s="2" t="str">
        <f>IF(ISNUMBER(SEARCH("heatDry",$AY1469)),"heatDry","")</f>
        <v/>
      </c>
      <c r="BH1469" s="2" t="str">
        <f>IF(AND(ISNUMBER(SEARCH("aerobic",$AW1469)),ISNUMBER(SEARCH("anaer",$AW1469))),"Combined Aer and Anaer.","")</f>
        <v/>
      </c>
    </row>
    <row r="1470" spans="1:60" x14ac:dyDescent="0.25">
      <c r="A1470" s="4">
        <v>350</v>
      </c>
      <c r="B1470" t="s">
        <v>1773</v>
      </c>
      <c r="C1470">
        <v>956.98</v>
      </c>
      <c r="D1470">
        <v>391.6226332158468</v>
      </c>
      <c r="E1470">
        <v>392.65494370023617</v>
      </c>
      <c r="F1470">
        <v>328.55660661446939</v>
      </c>
      <c r="G1470">
        <v>466.67981076377339</v>
      </c>
      <c r="H1470">
        <v>-122.00939109842879</v>
      </c>
      <c r="I1470">
        <v>-124.48850007906</v>
      </c>
      <c r="J1470">
        <v>-140.37761132721079</v>
      </c>
      <c r="K1470">
        <v>-98.953781648264126</v>
      </c>
      <c r="L1470">
        <v>599.44222080448219</v>
      </c>
      <c r="M1470">
        <v>596.44631198184686</v>
      </c>
      <c r="N1470">
        <v>586.51456336446438</v>
      </c>
      <c r="O1470">
        <v>620.50660761433005</v>
      </c>
      <c r="P1470">
        <v>22.451939722767371</v>
      </c>
      <c r="Q1470">
        <v>22.630563298321089</v>
      </c>
      <c r="R1470">
        <v>18.748981454609961</v>
      </c>
      <c r="S1470">
        <v>25.585773405144881</v>
      </c>
      <c r="T1470">
        <v>49040.135933233752</v>
      </c>
      <c r="U1470">
        <v>49040.098631326997</v>
      </c>
      <c r="V1470">
        <v>49006.6911439451</v>
      </c>
      <c r="W1470">
        <v>49073.811884235583</v>
      </c>
      <c r="X1470">
        <v>3524.248497936032</v>
      </c>
      <c r="Y1470">
        <v>3540.337753009996</v>
      </c>
      <c r="Z1470">
        <v>3405.6788936399898</v>
      </c>
      <c r="AA1470">
        <v>3600.6636700776721</v>
      </c>
      <c r="AB1470">
        <v>736.77192406031065</v>
      </c>
      <c r="AC1470">
        <v>725.40838072334475</v>
      </c>
      <c r="AD1470">
        <v>607.30515922900531</v>
      </c>
      <c r="AE1470">
        <v>889.50213134281205</v>
      </c>
      <c r="AF1470">
        <v>61.389017800922872</v>
      </c>
      <c r="AG1470">
        <v>61.081124355779252</v>
      </c>
      <c r="AH1470">
        <v>60.067337089976711</v>
      </c>
      <c r="AI1470">
        <v>63.545402880330563</v>
      </c>
      <c r="AJ1470">
        <v>0.52641557429471153</v>
      </c>
      <c r="AK1470">
        <v>0.52641566850740829</v>
      </c>
      <c r="AL1470">
        <v>0.52639390025754373</v>
      </c>
      <c r="AM1470">
        <v>0.52643712396864084</v>
      </c>
      <c r="AN1470">
        <v>0.95087171428532047</v>
      </c>
      <c r="AO1470">
        <v>0.95087171428532014</v>
      </c>
      <c r="AP1470">
        <v>0.95087171428532014</v>
      </c>
      <c r="AQ1470">
        <v>0.95087171428532014</v>
      </c>
      <c r="AR1470">
        <v>12.24570664984793</v>
      </c>
      <c r="AS1470">
        <v>12.24570664984792</v>
      </c>
      <c r="AT1470">
        <v>12.24570664984792</v>
      </c>
      <c r="AU1470">
        <v>12.24570664984792</v>
      </c>
      <c r="AV1470" t="str">
        <f>VLOOKUP(Sheet1[[#This Row],[NPDES ID2]],Combined_Sheet__Major_Only___2[[NPDES ID2]:[ECHO BFR]],3,FALSE)</f>
        <v>SD</v>
      </c>
      <c r="AW1470" t="s">
        <v>12185</v>
      </c>
      <c r="AX1470" t="str">
        <f>VLOOKUP(Sheet1[[#This Row],[NPDES ID2]],Combined_Sheet__Major_Only___2[[NPDES ID2]:[ECHO BFR]],27,FALSE)</f>
        <v>tempSludgeStore, methaneBioCaptureRecover</v>
      </c>
      <c r="AY1470" t="str">
        <f>VLOOKUP(Sheet1[[#This Row],[NPDES ID2]],Combined_Sheet__Major_Only___2[[NPDES ID2]:[ECHO BFR]],28,FALSE)</f>
        <v>-</v>
      </c>
      <c r="AZ1470" t="str">
        <f>VLOOKUP(Sheet1[[#This Row],[NPDES ID2]],Combined_Sheet__Major_Only___2[[NPDES ID2]:[ECHO BFR]],29,FALSE)</f>
        <v>thickening</v>
      </c>
      <c r="BA1470">
        <f>VLOOKUP(Sheet1[[#This Row],[NPDES ID2]],Combined_Sheet__Major_Only___2[[NPDES ID2]:[ECHO BFR]],17,FALSE)</f>
        <v>44.022010000000002</v>
      </c>
      <c r="BB1470">
        <f>VLOOKUP(Sheet1[[#This Row],[NPDES ID2]],Combined_Sheet__Major_Only___2[[NPDES ID2]:[ECHO BFR]],18,FALSE)</f>
        <v>-103.09853</v>
      </c>
      <c r="BC1470" t="str">
        <f>IF(ISNUMBER(SEARCH("aerobic",$AW1470)),"aerobic","")</f>
        <v/>
      </c>
      <c r="BD1470" t="str">
        <f>IF(ISNUMBER(SEARCH("anaer",$AW1470)),"anaer","")</f>
        <v>anaer</v>
      </c>
      <c r="BE1470" t="str">
        <f>IF(ISNUMBER(SEARCH("thickening",$AZ1470)),"thickening","")</f>
        <v>thickening</v>
      </c>
      <c r="BF1470" s="2" t="str">
        <f>IF(ISNUMBER(SEARCH("airDry",$AW1470)),"airDry","")</f>
        <v/>
      </c>
      <c r="BG1470" s="2" t="str">
        <f>IF(ISNUMBER(SEARCH("heatDry",$AY1470)),"heatDry","")</f>
        <v/>
      </c>
      <c r="BH1470" s="2" t="str">
        <f>IF(AND(ISNUMBER(SEARCH("aerobic",$AW1470)),ISNUMBER(SEARCH("anaer",$AW1470))),"Combined Aer and Anaer.","")</f>
        <v/>
      </c>
    </row>
    <row r="1471" spans="1:60" x14ac:dyDescent="0.25">
      <c r="A1471" s="4">
        <v>1877</v>
      </c>
      <c r="B1471" t="s">
        <v>8863</v>
      </c>
      <c r="C1471">
        <v>5745</v>
      </c>
      <c r="D1471">
        <v>1234.043182333204</v>
      </c>
      <c r="E1471">
        <v>1231.5258610904759</v>
      </c>
      <c r="F1471">
        <v>985.58515567743439</v>
      </c>
      <c r="G1471">
        <v>1468.397897226123</v>
      </c>
      <c r="H1471">
        <v>-116.0952881830864</v>
      </c>
      <c r="I1471">
        <v>-118.43143061055549</v>
      </c>
      <c r="J1471">
        <v>-134.38373846437031</v>
      </c>
      <c r="K1471">
        <v>-93.139073619517035</v>
      </c>
      <c r="L1471">
        <v>3734.7336187161109</v>
      </c>
      <c r="M1471">
        <v>3717.9122720184091</v>
      </c>
      <c r="N1471">
        <v>3661.6669735807791</v>
      </c>
      <c r="O1471">
        <v>3853.626086739011</v>
      </c>
      <c r="P1471">
        <v>134.47247501904079</v>
      </c>
      <c r="Q1471">
        <v>136.0257985521464</v>
      </c>
      <c r="R1471">
        <v>111.7493654398335</v>
      </c>
      <c r="S1471">
        <v>153.26825183939761</v>
      </c>
      <c r="T1471">
        <v>49123.095232597057</v>
      </c>
      <c r="U1471">
        <v>49123.057869868542</v>
      </c>
      <c r="V1471">
        <v>49089.59591068016</v>
      </c>
      <c r="W1471">
        <v>49156.826093142532</v>
      </c>
      <c r="X1471">
        <v>3401.3324645441598</v>
      </c>
      <c r="Y1471">
        <v>3415.2759405646671</v>
      </c>
      <c r="Z1471">
        <v>3297.628524720431</v>
      </c>
      <c r="AA1471">
        <v>3468.2083662114378</v>
      </c>
      <c r="AB1471">
        <v>530.8565828249956</v>
      </c>
      <c r="AC1471">
        <v>526.6516230039897</v>
      </c>
      <c r="AD1471">
        <v>459.52463147997048</v>
      </c>
      <c r="AE1471">
        <v>611.93857371536581</v>
      </c>
      <c r="AF1471">
        <v>63.723613596712383</v>
      </c>
      <c r="AG1471">
        <v>63.430759179794862</v>
      </c>
      <c r="AH1471">
        <v>62.48906308067393</v>
      </c>
      <c r="AI1471">
        <v>65.747775320866722</v>
      </c>
      <c r="AJ1471">
        <v>0.55492689146824092</v>
      </c>
      <c r="AK1471">
        <v>0.55492739916478562</v>
      </c>
      <c r="AL1471">
        <v>0.55480811043873235</v>
      </c>
      <c r="AM1471">
        <v>0.55504501437243048</v>
      </c>
      <c r="AN1471">
        <v>0.95094884528139501</v>
      </c>
      <c r="AO1471">
        <v>0.95094884528139512</v>
      </c>
      <c r="AP1471">
        <v>0.95094884528139512</v>
      </c>
      <c r="AQ1471">
        <v>0.95094884528139512</v>
      </c>
      <c r="AR1471">
        <v>15.02919907312983</v>
      </c>
      <c r="AS1471">
        <v>15.02919907312983</v>
      </c>
      <c r="AT1471">
        <v>15.02919907312983</v>
      </c>
      <c r="AU1471">
        <v>15.02919907312983</v>
      </c>
      <c r="AV1471" t="str">
        <f>VLOOKUP(Sheet1[[#This Row],[NPDES ID2]],Combined_Sheet__Major_Only___2[[NPDES ID2]:[ECHO BFR]],3,FALSE)</f>
        <v>MO</v>
      </c>
      <c r="AW1471" t="s">
        <v>12185</v>
      </c>
      <c r="AX1471" t="str">
        <f>VLOOKUP(Sheet1[[#This Row],[NPDES ID2]],Combined_Sheet__Major_Only___2[[NPDES ID2]:[ECHO BFR]],27,FALSE)</f>
        <v>methaneBioCaptureRecover</v>
      </c>
      <c r="AY1471" t="str">
        <f>VLOOKUP(Sheet1[[#This Row],[NPDES ID2]],Combined_Sheet__Major_Only___2[[NPDES ID2]:[ECHO BFR]],28,FALSE)</f>
        <v>-</v>
      </c>
      <c r="AZ1471" t="str">
        <f>VLOOKUP(Sheet1[[#This Row],[NPDES ID2]],Combined_Sheet__Major_Only___2[[NPDES ID2]:[ECHO BFR]],29,FALSE)</f>
        <v>preliminaryOps, thickening</v>
      </c>
      <c r="BA1471">
        <f>VLOOKUP(Sheet1[[#This Row],[NPDES ID2]],Combined_Sheet__Major_Only___2[[NPDES ID2]:[ECHO BFR]],17,FALSE)</f>
        <v>37.150700000000001</v>
      </c>
      <c r="BB1471">
        <f>VLOOKUP(Sheet1[[#This Row],[NPDES ID2]],Combined_Sheet__Major_Only___2[[NPDES ID2]:[ECHO BFR]],18,FALSE)</f>
        <v>-93.363399999999999</v>
      </c>
      <c r="BC1471" t="str">
        <f>IF(ISNUMBER(SEARCH("aerobic",$AW1471)),"aerobic","")</f>
        <v/>
      </c>
      <c r="BD1471" t="str">
        <f>IF(ISNUMBER(SEARCH("anaer",$AW1471)),"anaer","")</f>
        <v>anaer</v>
      </c>
      <c r="BE1471" t="str">
        <f>IF(ISNUMBER(SEARCH("thickening",$AZ1471)),"thickening","")</f>
        <v>thickening</v>
      </c>
      <c r="BF1471" s="3" t="str">
        <f>IF(ISNUMBER(SEARCH("airDry",$AW1471)),"airDry","")</f>
        <v/>
      </c>
      <c r="BG1471" s="3" t="str">
        <f>IF(ISNUMBER(SEARCH("heatDry",$AY1471)),"heatDry","")</f>
        <v/>
      </c>
      <c r="BH1471" s="3" t="str">
        <f>IF(AND(ISNUMBER(SEARCH("aerobic",$AW1471)),ISNUMBER(SEARCH("anaer",$AW1471))),"Combined Aer and Anaer.","")</f>
        <v/>
      </c>
    </row>
    <row r="1472" spans="1:60" x14ac:dyDescent="0.25">
      <c r="A1472" s="4">
        <v>2171</v>
      </c>
      <c r="B1472" t="s">
        <v>10194</v>
      </c>
      <c r="C1472">
        <v>731</v>
      </c>
      <c r="D1472">
        <v>365.40953047933789</v>
      </c>
      <c r="E1472">
        <v>364.70233910088928</v>
      </c>
      <c r="F1472">
        <v>305.87200261909089</v>
      </c>
      <c r="G1472">
        <v>429.44456124355639</v>
      </c>
      <c r="H1472">
        <v>-117.5870955290636</v>
      </c>
      <c r="I1472">
        <v>-119.9451068866607</v>
      </c>
      <c r="J1472">
        <v>-135.4881302412108</v>
      </c>
      <c r="K1472">
        <v>-94.20503987522099</v>
      </c>
      <c r="L1472">
        <v>474.25447144359867</v>
      </c>
      <c r="M1472">
        <v>472.09470804102432</v>
      </c>
      <c r="N1472">
        <v>464.93903359318023</v>
      </c>
      <c r="O1472">
        <v>489.43449737461731</v>
      </c>
      <c r="P1472">
        <v>17.116255680286152</v>
      </c>
      <c r="Q1472">
        <v>17.31032055618828</v>
      </c>
      <c r="R1472">
        <v>14.22596921310992</v>
      </c>
      <c r="S1472">
        <v>19.506815857085989</v>
      </c>
      <c r="T1472">
        <v>49321.526993970292</v>
      </c>
      <c r="U1472">
        <v>49321.48948576118</v>
      </c>
      <c r="V1472">
        <v>49287.897234530901</v>
      </c>
      <c r="W1472">
        <v>49355.389193588613</v>
      </c>
      <c r="X1472">
        <v>3421.975366032711</v>
      </c>
      <c r="Y1472">
        <v>3436.1424550329598</v>
      </c>
      <c r="Z1472">
        <v>3317.0714504133448</v>
      </c>
      <c r="AA1472">
        <v>3489.5221299782629</v>
      </c>
      <c r="AB1472">
        <v>515.14295808287363</v>
      </c>
      <c r="AC1472">
        <v>511.32195175457139</v>
      </c>
      <c r="AD1472">
        <v>448.14426881711881</v>
      </c>
      <c r="AE1472">
        <v>590.73204506223396</v>
      </c>
      <c r="AF1472">
        <v>63.581864068767374</v>
      </c>
      <c r="AG1472">
        <v>63.291580823338727</v>
      </c>
      <c r="AH1472">
        <v>62.334488405718297</v>
      </c>
      <c r="AI1472">
        <v>65.61645009714681</v>
      </c>
      <c r="AJ1472">
        <v>0.55319518383720523</v>
      </c>
      <c r="AK1472">
        <v>0.5531952484306053</v>
      </c>
      <c r="AL1472">
        <v>0.55318034440631525</v>
      </c>
      <c r="AM1472">
        <v>0.5532099378782166</v>
      </c>
      <c r="AN1472">
        <v>0.95113235743432356</v>
      </c>
      <c r="AO1472">
        <v>0.95113235743432389</v>
      </c>
      <c r="AP1472">
        <v>0.95113235743432389</v>
      </c>
      <c r="AQ1472">
        <v>0.95113235743432389</v>
      </c>
      <c r="AR1472">
        <v>15.33227393133247</v>
      </c>
      <c r="AS1472">
        <v>15.33227393133247</v>
      </c>
      <c r="AT1472">
        <v>15.33227393133247</v>
      </c>
      <c r="AU1472">
        <v>15.33227393133247</v>
      </c>
      <c r="AV1472" t="str">
        <f>VLOOKUP(Sheet1[[#This Row],[NPDES ID2]],Combined_Sheet__Major_Only___2[[NPDES ID2]:[ECHO BFR]],3,FALSE)</f>
        <v>CT</v>
      </c>
      <c r="AW1472" t="s">
        <v>12185</v>
      </c>
      <c r="AX1472" t="str">
        <f>VLOOKUP(Sheet1[[#This Row],[NPDES ID2]],Combined_Sheet__Major_Only___2[[NPDES ID2]:[ECHO BFR]],27,FALSE)</f>
        <v>methaneBioCaptureRecover</v>
      </c>
      <c r="AY1472" t="str">
        <f>VLOOKUP(Sheet1[[#This Row],[NPDES ID2]],Combined_Sheet__Major_Only___2[[NPDES ID2]:[ECHO BFR]],28,FALSE)</f>
        <v>highTempCompost</v>
      </c>
      <c r="AZ1472" t="str">
        <f>VLOOKUP(Sheet1[[#This Row],[NPDES ID2]],Combined_Sheet__Major_Only___2[[NPDES ID2]:[ECHO BFR]],29,FALSE)</f>
        <v>preliminaryOps, thickening</v>
      </c>
      <c r="BA1472">
        <f>VLOOKUP(Sheet1[[#This Row],[NPDES ID2]],Combined_Sheet__Major_Only___2[[NPDES ID2]:[ECHO BFR]],17,FALSE)</f>
        <v>41.126263999999999</v>
      </c>
      <c r="BB1472">
        <f>VLOOKUP(Sheet1[[#This Row],[NPDES ID2]],Combined_Sheet__Major_Only___2[[NPDES ID2]:[ECHO BFR]],18,FALSE)</f>
        <v>-73.245169000000004</v>
      </c>
      <c r="BC1472" t="str">
        <f>IF(ISNUMBER(SEARCH("aerobic",$AW1472)),"aerobic","")</f>
        <v/>
      </c>
      <c r="BD1472" t="str">
        <f>IF(ISNUMBER(SEARCH("anaer",$AW1472)),"anaer","")</f>
        <v>anaer</v>
      </c>
      <c r="BE1472" t="str">
        <f>IF(ISNUMBER(SEARCH("thickening",$AZ1472)),"thickening","")</f>
        <v>thickening</v>
      </c>
      <c r="BF1472" s="3" t="str">
        <f>IF(ISNUMBER(SEARCH("airDry",$AW1472)),"airDry","")</f>
        <v/>
      </c>
      <c r="BG1472" s="3" t="str">
        <f>IF(ISNUMBER(SEARCH("heatDry",$AY1472)),"heatDry","")</f>
        <v/>
      </c>
      <c r="BH1472" s="3" t="str">
        <f>IF(AND(ISNUMBER(SEARCH("aerobic",$AW1472)),ISNUMBER(SEARCH("anaer",$AW1472))),"Combined Aer and Anaer.","")</f>
        <v/>
      </c>
    </row>
    <row r="1473" spans="1:60" x14ac:dyDescent="0.25">
      <c r="A1473" s="4">
        <v>580</v>
      </c>
      <c r="B1473" t="s">
        <v>2842</v>
      </c>
      <c r="C1473">
        <v>110.39</v>
      </c>
      <c r="D1473">
        <v>1011.875349042969</v>
      </c>
      <c r="E1473">
        <v>1012.4713391681749</v>
      </c>
      <c r="F1473">
        <v>717.20713365608867</v>
      </c>
      <c r="G1473">
        <v>1328.1567322195031</v>
      </c>
      <c r="H1473">
        <v>-118.90413976811421</v>
      </c>
      <c r="I1473">
        <v>-121.2155662321928</v>
      </c>
      <c r="J1473">
        <v>-136.94025703302589</v>
      </c>
      <c r="K1473">
        <v>-95.453524210954356</v>
      </c>
      <c r="L1473">
        <v>70.965364872798602</v>
      </c>
      <c r="M1473">
        <v>70.633825431483672</v>
      </c>
      <c r="N1473">
        <v>69.536595108156419</v>
      </c>
      <c r="O1473">
        <v>73.294037165232794</v>
      </c>
      <c r="P1473">
        <v>2.5862092732413209</v>
      </c>
      <c r="Q1473">
        <v>2.6128707839449432</v>
      </c>
      <c r="R1473">
        <v>2.1521477489291261</v>
      </c>
      <c r="S1473">
        <v>2.9487840996711179</v>
      </c>
      <c r="T1473">
        <v>49679.486157200197</v>
      </c>
      <c r="U1473">
        <v>49679.448386552664</v>
      </c>
      <c r="V1473">
        <v>49645.621096183662</v>
      </c>
      <c r="W1473">
        <v>49713.585284739158</v>
      </c>
      <c r="X1473">
        <v>3478.5722097214898</v>
      </c>
      <c r="Y1473">
        <v>3493.3648168012842</v>
      </c>
      <c r="Z1473">
        <v>3369.2530275844151</v>
      </c>
      <c r="AA1473">
        <v>3548.9603059636602</v>
      </c>
      <c r="AB1473">
        <v>528.58594361280245</v>
      </c>
      <c r="AC1473">
        <v>524.49334795137224</v>
      </c>
      <c r="AD1473">
        <v>459.15823193282449</v>
      </c>
      <c r="AE1473">
        <v>606.71083124093093</v>
      </c>
      <c r="AF1473">
        <v>63.000616153317388</v>
      </c>
      <c r="AG1473">
        <v>62.706175747122749</v>
      </c>
      <c r="AH1473">
        <v>61.732433992046019</v>
      </c>
      <c r="AI1473">
        <v>65.067847163054637</v>
      </c>
      <c r="AJ1473">
        <v>0.5460949308927936</v>
      </c>
      <c r="AK1473">
        <v>0.54609494070263098</v>
      </c>
      <c r="AL1473">
        <v>0.54609268214339834</v>
      </c>
      <c r="AM1473">
        <v>0.54609716664406893</v>
      </c>
      <c r="AN1473">
        <v>0.95145995305205422</v>
      </c>
      <c r="AO1473">
        <v>0.951459953052054</v>
      </c>
      <c r="AP1473">
        <v>0.951459953052054</v>
      </c>
      <c r="AQ1473">
        <v>0.951459953052054</v>
      </c>
      <c r="AR1473">
        <v>15.104423528085819</v>
      </c>
      <c r="AS1473">
        <v>15.10442352808581</v>
      </c>
      <c r="AT1473">
        <v>15.10442352808581</v>
      </c>
      <c r="AU1473">
        <v>15.10442352808581</v>
      </c>
      <c r="AV1473" t="str">
        <f>VLOOKUP(Sheet1[[#This Row],[NPDES ID2]],Combined_Sheet__Major_Only___2[[NPDES ID2]:[ECHO BFR]],3,FALSE)</f>
        <v>NY</v>
      </c>
      <c r="AW1473" t="s">
        <v>12185</v>
      </c>
      <c r="AX1473" t="str">
        <f>VLOOKUP(Sheet1[[#This Row],[NPDES ID2]],Combined_Sheet__Major_Only___2[[NPDES ID2]:[ECHO BFR]],27,FALSE)</f>
        <v>methaneBioCaptureRecover</v>
      </c>
      <c r="AY1473" t="str">
        <f>VLOOKUP(Sheet1[[#This Row],[NPDES ID2]],Combined_Sheet__Major_Only___2[[NPDES ID2]:[ECHO BFR]],28,FALSE)</f>
        <v>-</v>
      </c>
      <c r="AZ1473" t="str">
        <f>VLOOKUP(Sheet1[[#This Row],[NPDES ID2]],Combined_Sheet__Major_Only___2[[NPDES ID2]:[ECHO BFR]],29,FALSE)</f>
        <v>thickening, preliminaryOps</v>
      </c>
      <c r="BA1473">
        <f>VLOOKUP(Sheet1[[#This Row],[NPDES ID2]],Combined_Sheet__Major_Only___2[[NPDES ID2]:[ECHO BFR]],17,FALSE)</f>
        <v>44.705500000000001</v>
      </c>
      <c r="BB1473">
        <f>VLOOKUP(Sheet1[[#This Row],[NPDES ID2]],Combined_Sheet__Major_Only___2[[NPDES ID2]:[ECHO BFR]],18,FALSE)</f>
        <v>-75.487971999999999</v>
      </c>
      <c r="BC1473" t="str">
        <f>IF(ISNUMBER(SEARCH("aerobic",$AW1473)),"aerobic","")</f>
        <v/>
      </c>
      <c r="BD1473" t="str">
        <f>IF(ISNUMBER(SEARCH("anaer",$AW1473)),"anaer","")</f>
        <v>anaer</v>
      </c>
      <c r="BE1473" t="str">
        <f>IF(ISNUMBER(SEARCH("thickening",$AZ1473)),"thickening","")</f>
        <v>thickening</v>
      </c>
      <c r="BF1473" s="2" t="str">
        <f>IF(ISNUMBER(SEARCH("airDry",$AW1473)),"airDry","")</f>
        <v/>
      </c>
      <c r="BG1473" s="2" t="str">
        <f>IF(ISNUMBER(SEARCH("heatDry",$AY1473)),"heatDry","")</f>
        <v/>
      </c>
      <c r="BH1473" s="2" t="str">
        <f>IF(AND(ISNUMBER(SEARCH("aerobic",$AW1473)),ISNUMBER(SEARCH("anaer",$AW1473))),"Combined Aer and Anaer.","")</f>
        <v/>
      </c>
    </row>
    <row r="1474" spans="1:60" x14ac:dyDescent="0.25">
      <c r="A1474" s="4">
        <v>1189</v>
      </c>
      <c r="B1474" t="s">
        <v>5703</v>
      </c>
      <c r="C1474">
        <v>257.08999999999997</v>
      </c>
      <c r="D1474">
        <v>508.42874004630249</v>
      </c>
      <c r="E1474">
        <v>511.16992900226347</v>
      </c>
      <c r="F1474">
        <v>380.12670007388169</v>
      </c>
      <c r="G1474">
        <v>653.60964645229933</v>
      </c>
      <c r="H1474">
        <v>-114.64455853576609</v>
      </c>
      <c r="I1474">
        <v>-117.0572956600566</v>
      </c>
      <c r="J1474">
        <v>-132.81166819389321</v>
      </c>
      <c r="K1474">
        <v>-91.004724825851568</v>
      </c>
      <c r="L1474">
        <v>170.9089323515384</v>
      </c>
      <c r="M1474">
        <v>170.18158413246911</v>
      </c>
      <c r="N1474">
        <v>167.77371067617139</v>
      </c>
      <c r="O1474">
        <v>176.01861382153891</v>
      </c>
      <c r="P1474">
        <v>6.0111132673963086</v>
      </c>
      <c r="Q1474">
        <v>6.0878817325062524</v>
      </c>
      <c r="R1474">
        <v>4.9682229330387058</v>
      </c>
      <c r="S1474">
        <v>6.8678883489592177</v>
      </c>
      <c r="T1474">
        <v>50087.288155779323</v>
      </c>
      <c r="U1474">
        <v>50087.250086150991</v>
      </c>
      <c r="V1474">
        <v>50053.155029398651</v>
      </c>
      <c r="W1474">
        <v>50121.657201480681</v>
      </c>
      <c r="X1474">
        <v>3391.3051956824338</v>
      </c>
      <c r="Y1474">
        <v>3404.366540105937</v>
      </c>
      <c r="Z1474">
        <v>3294.1961613367498</v>
      </c>
      <c r="AA1474">
        <v>3453.8040612553882</v>
      </c>
      <c r="AB1474">
        <v>550.96191337320454</v>
      </c>
      <c r="AC1474">
        <v>546.46549306812926</v>
      </c>
      <c r="AD1474">
        <v>474.33707022254117</v>
      </c>
      <c r="AE1474">
        <v>639.36816607009189</v>
      </c>
      <c r="AF1474">
        <v>65.149395671344621</v>
      </c>
      <c r="AG1474">
        <v>64.871864866592347</v>
      </c>
      <c r="AH1474">
        <v>63.954831153330417</v>
      </c>
      <c r="AI1474">
        <v>67.096969038052791</v>
      </c>
      <c r="AJ1474">
        <v>0.5723500045487715</v>
      </c>
      <c r="AK1474">
        <v>0.57235002872129925</v>
      </c>
      <c r="AL1474">
        <v>0.57234446041033415</v>
      </c>
      <c r="AM1474">
        <v>0.57235551667644302</v>
      </c>
      <c r="AN1474">
        <v>0.95182785202238096</v>
      </c>
      <c r="AO1474">
        <v>0.95182785202238085</v>
      </c>
      <c r="AP1474">
        <v>0.95182785202238085</v>
      </c>
      <c r="AQ1474">
        <v>0.95182785202238085</v>
      </c>
      <c r="AR1474">
        <v>14.996910633624941</v>
      </c>
      <c r="AS1474">
        <v>14.99691063362493</v>
      </c>
      <c r="AT1474">
        <v>14.99691063362493</v>
      </c>
      <c r="AU1474">
        <v>14.99691063362493</v>
      </c>
      <c r="AV1474" t="str">
        <f>VLOOKUP(Sheet1[[#This Row],[NPDES ID2]],Combined_Sheet__Major_Only___2[[NPDES ID2]:[ECHO BFR]],3,FALSE)</f>
        <v>PA</v>
      </c>
      <c r="AW1474" t="s">
        <v>12185</v>
      </c>
      <c r="AX1474" t="str">
        <f>VLOOKUP(Sheet1[[#This Row],[NPDES ID2]],Combined_Sheet__Major_Only___2[[NPDES ID2]:[ECHO BFR]],27,FALSE)</f>
        <v>-</v>
      </c>
      <c r="AY1474" t="str">
        <f>VLOOKUP(Sheet1[[#This Row],[NPDES ID2]],Combined_Sheet__Major_Only___2[[NPDES ID2]:[ECHO BFR]],28,FALSE)</f>
        <v>-</v>
      </c>
      <c r="AZ1474" t="str">
        <f>VLOOKUP(Sheet1[[#This Row],[NPDES ID2]],Combined_Sheet__Major_Only___2[[NPDES ID2]:[ECHO BFR]],29,FALSE)</f>
        <v>preliminaryOps, thickening</v>
      </c>
      <c r="BA1474">
        <f>VLOOKUP(Sheet1[[#This Row],[NPDES ID2]],Combined_Sheet__Major_Only___2[[NPDES ID2]:[ECHO BFR]],17,FALSE)</f>
        <v>40.582188000000002</v>
      </c>
      <c r="BB1474">
        <f>VLOOKUP(Sheet1[[#This Row],[NPDES ID2]],Combined_Sheet__Major_Only___2[[NPDES ID2]:[ECHO BFR]],18,FALSE)</f>
        <v>-79.161479</v>
      </c>
      <c r="BC1474" t="str">
        <f>IF(ISNUMBER(SEARCH("aerobic",$AW1474)),"aerobic","")</f>
        <v/>
      </c>
      <c r="BD1474" t="str">
        <f>IF(ISNUMBER(SEARCH("anaer",$AW1474)),"anaer","")</f>
        <v>anaer</v>
      </c>
      <c r="BE1474" t="str">
        <f>IF(ISNUMBER(SEARCH("thickening",$AZ1474)),"thickening","")</f>
        <v>thickening</v>
      </c>
      <c r="BF1474" s="3" t="str">
        <f>IF(ISNUMBER(SEARCH("airDry",$AW1474)),"airDry","")</f>
        <v/>
      </c>
      <c r="BG1474" s="3" t="str">
        <f>IF(ISNUMBER(SEARCH("heatDry",$AY1474)),"heatDry","")</f>
        <v/>
      </c>
      <c r="BH1474" s="3" t="str">
        <f>IF(AND(ISNUMBER(SEARCH("aerobic",$AW1474)),ISNUMBER(SEARCH("anaer",$AW1474))),"Combined Aer and Anaer.","")</f>
        <v/>
      </c>
    </row>
    <row r="1475" spans="1:60" x14ac:dyDescent="0.25">
      <c r="A1475" s="4">
        <v>1981</v>
      </c>
      <c r="B1475" t="s">
        <v>9333</v>
      </c>
      <c r="C1475">
        <v>1896</v>
      </c>
      <c r="D1475">
        <v>512.75737860764991</v>
      </c>
      <c r="E1475">
        <v>514.33618793927042</v>
      </c>
      <c r="F1475">
        <v>435.81795557392701</v>
      </c>
      <c r="G1475">
        <v>594.46446598764453</v>
      </c>
      <c r="H1475">
        <v>-117.42117916055641</v>
      </c>
      <c r="I1475">
        <v>-119.8548812698417</v>
      </c>
      <c r="J1475">
        <v>-135.40267624982539</v>
      </c>
      <c r="K1475">
        <v>-94.308912494375534</v>
      </c>
      <c r="L1475">
        <v>1228.7237017510099</v>
      </c>
      <c r="M1475">
        <v>1223.1186987925389</v>
      </c>
      <c r="N1475">
        <v>1204.5068738850621</v>
      </c>
      <c r="O1475">
        <v>1268.172339822801</v>
      </c>
      <c r="P1475">
        <v>44.394985579648498</v>
      </c>
      <c r="Q1475">
        <v>44.892652001928347</v>
      </c>
      <c r="R1475">
        <v>36.905151445570077</v>
      </c>
      <c r="S1475">
        <v>50.600968803239169</v>
      </c>
      <c r="T1475">
        <v>50276.484186333037</v>
      </c>
      <c r="U1475">
        <v>50276.445977995303</v>
      </c>
      <c r="V1475">
        <v>50242.226693463257</v>
      </c>
      <c r="W1475">
        <v>50310.978458112448</v>
      </c>
      <c r="X1475">
        <v>3492.0794978373601</v>
      </c>
      <c r="Y1475">
        <v>3506.5701696894948</v>
      </c>
      <c r="Z1475">
        <v>3384.7007288874552</v>
      </c>
      <c r="AA1475">
        <v>3561.2462958783972</v>
      </c>
      <c r="AB1475">
        <v>562.20950153134004</v>
      </c>
      <c r="AC1475">
        <v>557.41873664036893</v>
      </c>
      <c r="AD1475">
        <v>484.42841415455661</v>
      </c>
      <c r="AE1475">
        <v>650.88079082787442</v>
      </c>
      <c r="AF1475">
        <v>63.515184833766902</v>
      </c>
      <c r="AG1475">
        <v>63.223472660809719</v>
      </c>
      <c r="AH1475">
        <v>62.267477842264732</v>
      </c>
      <c r="AI1475">
        <v>65.552862347904096</v>
      </c>
      <c r="AJ1475">
        <v>0.55238058226257447</v>
      </c>
      <c r="AK1475">
        <v>0.5523807563932408</v>
      </c>
      <c r="AL1475">
        <v>0.55234040025097886</v>
      </c>
      <c r="AM1475">
        <v>0.55242053516125766</v>
      </c>
      <c r="AN1475">
        <v>0.95199664820222363</v>
      </c>
      <c r="AO1475">
        <v>0.95199664820222352</v>
      </c>
      <c r="AP1475">
        <v>0.95199664820222352</v>
      </c>
      <c r="AQ1475">
        <v>0.95199664820222352</v>
      </c>
      <c r="AR1475">
        <v>14.70056022936765</v>
      </c>
      <c r="AS1475">
        <v>14.70056022936765</v>
      </c>
      <c r="AT1475">
        <v>14.70056022936765</v>
      </c>
      <c r="AU1475">
        <v>14.70056022936765</v>
      </c>
      <c r="AV1475" t="str">
        <f>VLOOKUP(Sheet1[[#This Row],[NPDES ID2]],Combined_Sheet__Major_Only___2[[NPDES ID2]:[ECHO BFR]],3,FALSE)</f>
        <v>CA</v>
      </c>
      <c r="AW1475" t="s">
        <v>12185</v>
      </c>
      <c r="AX1475" t="str">
        <f>VLOOKUP(Sheet1[[#This Row],[NPDES ID2]],Combined_Sheet__Major_Only___2[[NPDES ID2]:[ECHO BFR]],27,FALSE)</f>
        <v>methaneBioCaptureRecover</v>
      </c>
      <c r="AY1475" t="str">
        <f>VLOOKUP(Sheet1[[#This Row],[NPDES ID2]],Combined_Sheet__Major_Only___2[[NPDES ID2]:[ECHO BFR]],28,FALSE)</f>
        <v>-</v>
      </c>
      <c r="AZ1475" t="str">
        <f>VLOOKUP(Sheet1[[#This Row],[NPDES ID2]],Combined_Sheet__Major_Only___2[[NPDES ID2]:[ECHO BFR]],29,FALSE)</f>
        <v>preliminaryOps, thickening</v>
      </c>
      <c r="BA1475">
        <f>VLOOKUP(Sheet1[[#This Row],[NPDES ID2]],Combined_Sheet__Major_Only___2[[NPDES ID2]:[ECHO BFR]],17,FALSE)</f>
        <v>37.416860999999997</v>
      </c>
      <c r="BB1475">
        <f>VLOOKUP(Sheet1[[#This Row],[NPDES ID2]],Combined_Sheet__Major_Only___2[[NPDES ID2]:[ECHO BFR]],18,FALSE)</f>
        <v>-122.016111</v>
      </c>
      <c r="BC1475" t="str">
        <f>IF(ISNUMBER(SEARCH("aerobic",$AW1475)),"aerobic","")</f>
        <v/>
      </c>
      <c r="BD1475" t="str">
        <f>IF(ISNUMBER(SEARCH("anaer",$AW1475)),"anaer","")</f>
        <v>anaer</v>
      </c>
      <c r="BE1475" t="str">
        <f>IF(ISNUMBER(SEARCH("thickening",$AZ1475)),"thickening","")</f>
        <v>thickening</v>
      </c>
      <c r="BF1475" s="3" t="str">
        <f>IF(ISNUMBER(SEARCH("airDry",$AW1475)),"airDry","")</f>
        <v/>
      </c>
      <c r="BG1475" s="3" t="str">
        <f>IF(ISNUMBER(SEARCH("heatDry",$AY1475)),"heatDry","")</f>
        <v/>
      </c>
      <c r="BH1475" s="3" t="str">
        <f>IF(AND(ISNUMBER(SEARCH("aerobic",$AW1475)),ISNUMBER(SEARCH("anaer",$AW1475))),"Combined Aer and Anaer.","")</f>
        <v/>
      </c>
    </row>
    <row r="1476" spans="1:60" x14ac:dyDescent="0.25">
      <c r="A1476" s="4">
        <v>557</v>
      </c>
      <c r="B1476" t="s">
        <v>2737</v>
      </c>
      <c r="C1476">
        <v>220.21</v>
      </c>
      <c r="D1476">
        <v>551.94094172911025</v>
      </c>
      <c r="E1476">
        <v>549.68220493112517</v>
      </c>
      <c r="F1476">
        <v>407.21250691897052</v>
      </c>
      <c r="G1476">
        <v>713.14789144338158</v>
      </c>
      <c r="H1476">
        <v>-111.9861523747194</v>
      </c>
      <c r="I1476">
        <v>-114.45355532415169</v>
      </c>
      <c r="J1476">
        <v>-130.41046505836081</v>
      </c>
      <c r="K1476">
        <v>-88.196529499573231</v>
      </c>
      <c r="L1476">
        <v>149.6153130128138</v>
      </c>
      <c r="M1476">
        <v>149.01782645363991</v>
      </c>
      <c r="N1476">
        <v>147.04000799231039</v>
      </c>
      <c r="O1476">
        <v>153.81251150244449</v>
      </c>
      <c r="P1476">
        <v>5.1419066623622847</v>
      </c>
      <c r="Q1476">
        <v>5.2113114370408438</v>
      </c>
      <c r="R1476">
        <v>4.2207302850797754</v>
      </c>
      <c r="S1476">
        <v>5.9053990648087806</v>
      </c>
      <c r="T1476">
        <v>50336.35660392206</v>
      </c>
      <c r="U1476">
        <v>50336.318351688751</v>
      </c>
      <c r="V1476">
        <v>50302.059754400092</v>
      </c>
      <c r="W1476">
        <v>50370.89050437665</v>
      </c>
      <c r="X1476">
        <v>3334.6404840873729</v>
      </c>
      <c r="Y1476">
        <v>3346.6324991741872</v>
      </c>
      <c r="Z1476">
        <v>3245.0640192895371</v>
      </c>
      <c r="AA1476">
        <v>3392.2906827720121</v>
      </c>
      <c r="AB1476">
        <v>504.12140166845779</v>
      </c>
      <c r="AC1476">
        <v>500.79142845180309</v>
      </c>
      <c r="AD1476">
        <v>438.67844956954451</v>
      </c>
      <c r="AE1476">
        <v>579.19533657936631</v>
      </c>
      <c r="AF1476">
        <v>66.583853321745096</v>
      </c>
      <c r="AG1476">
        <v>66.317727730998655</v>
      </c>
      <c r="AH1476">
        <v>65.438221873599687</v>
      </c>
      <c r="AI1476">
        <v>68.451578804988443</v>
      </c>
      <c r="AJ1476">
        <v>0.58988676328645784</v>
      </c>
      <c r="AK1476">
        <v>0.58988678348054369</v>
      </c>
      <c r="AL1476">
        <v>0.58988213245004673</v>
      </c>
      <c r="AM1476">
        <v>0.58989136737563097</v>
      </c>
      <c r="AN1476">
        <v>0.95204981881051554</v>
      </c>
      <c r="AO1476">
        <v>0.9520498188105152</v>
      </c>
      <c r="AP1476">
        <v>0.9520498188105152</v>
      </c>
      <c r="AQ1476">
        <v>0.9520498188105152</v>
      </c>
      <c r="AR1476">
        <v>16.01462498686535</v>
      </c>
      <c r="AS1476">
        <v>16.01462498686535</v>
      </c>
      <c r="AT1476">
        <v>16.01462498686535</v>
      </c>
      <c r="AU1476">
        <v>16.01462498686535</v>
      </c>
      <c r="AV1476" t="str">
        <f>VLOOKUP(Sheet1[[#This Row],[NPDES ID2]],Combined_Sheet__Major_Only___2[[NPDES ID2]:[ECHO BFR]],3,FALSE)</f>
        <v>VA</v>
      </c>
      <c r="AW1476" t="s">
        <v>12185</v>
      </c>
      <c r="AX1476" t="str">
        <f>VLOOKUP(Sheet1[[#This Row],[NPDES ID2]],Combined_Sheet__Major_Only___2[[NPDES ID2]:[ECHO BFR]],27,FALSE)</f>
        <v>methaneBioCaptureRecover</v>
      </c>
      <c r="AY1476" t="str">
        <f>VLOOKUP(Sheet1[[#This Row],[NPDES ID2]],Combined_Sheet__Major_Only___2[[NPDES ID2]:[ECHO BFR]],28,FALSE)</f>
        <v>-</v>
      </c>
      <c r="AZ1476" t="str">
        <f>VLOOKUP(Sheet1[[#This Row],[NPDES ID2]],Combined_Sheet__Major_Only___2[[NPDES ID2]:[ECHO BFR]],29,FALSE)</f>
        <v>thickening</v>
      </c>
      <c r="BA1476">
        <f>VLOOKUP(Sheet1[[#This Row],[NPDES ID2]],Combined_Sheet__Major_Only___2[[NPDES ID2]:[ECHO BFR]],17,FALSE)</f>
        <v>37.156880000000001</v>
      </c>
      <c r="BB1476">
        <f>VLOOKUP(Sheet1[[#This Row],[NPDES ID2]],Combined_Sheet__Major_Only___2[[NPDES ID2]:[ECHO BFR]],18,FALSE)</f>
        <v>-80.471590000000006</v>
      </c>
      <c r="BC1476" t="str">
        <f>IF(ISNUMBER(SEARCH("aerobic",$AW1476)),"aerobic","")</f>
        <v/>
      </c>
      <c r="BD1476" t="str">
        <f>IF(ISNUMBER(SEARCH("anaer",$AW1476)),"anaer","")</f>
        <v>anaer</v>
      </c>
      <c r="BE1476" t="str">
        <f>IF(ISNUMBER(SEARCH("thickening",$AZ1476)),"thickening","")</f>
        <v>thickening</v>
      </c>
      <c r="BF1476" s="3" t="str">
        <f>IF(ISNUMBER(SEARCH("airDry",$AW1476)),"airDry","")</f>
        <v/>
      </c>
      <c r="BG1476" s="3" t="str">
        <f>IF(ISNUMBER(SEARCH("heatDry",$AY1476)),"heatDry","")</f>
        <v/>
      </c>
      <c r="BH1476" s="3" t="str">
        <f>IF(AND(ISNUMBER(SEARCH("aerobic",$AW1476)),ISNUMBER(SEARCH("anaer",$AW1476))),"Combined Aer and Anaer.","")</f>
        <v/>
      </c>
    </row>
    <row r="1477" spans="1:60" x14ac:dyDescent="0.25">
      <c r="A1477" s="4">
        <v>123</v>
      </c>
      <c r="B1477" t="s">
        <v>688</v>
      </c>
      <c r="C1477">
        <v>9300</v>
      </c>
      <c r="D1477">
        <v>1826.43240978421</v>
      </c>
      <c r="E1477">
        <v>1823.2686231635109</v>
      </c>
      <c r="F1477">
        <v>1443.0307400841491</v>
      </c>
      <c r="G1477">
        <v>2189.9763134823402</v>
      </c>
      <c r="H1477">
        <v>-108.8239152852053</v>
      </c>
      <c r="I1477">
        <v>-111.6974372727562</v>
      </c>
      <c r="J1477">
        <v>-127.95690745579179</v>
      </c>
      <c r="K1477">
        <v>-85.195827214547691</v>
      </c>
      <c r="L1477">
        <v>6378.996162453368</v>
      </c>
      <c r="M1477">
        <v>6354.5023803603754</v>
      </c>
      <c r="N1477">
        <v>6271.9818409959362</v>
      </c>
      <c r="O1477">
        <v>6552.9184802372311</v>
      </c>
      <c r="P1477">
        <v>216.9407644191331</v>
      </c>
      <c r="Q1477">
        <v>219.97267172794909</v>
      </c>
      <c r="R1477">
        <v>177.54196771321929</v>
      </c>
      <c r="S1477">
        <v>249.7341031188576</v>
      </c>
      <c r="T1477">
        <v>50390.848368275867</v>
      </c>
      <c r="U1477">
        <v>50390.810076091817</v>
      </c>
      <c r="V1477">
        <v>50356.515699030853</v>
      </c>
      <c r="W1477">
        <v>50425.418336030147</v>
      </c>
      <c r="X1477">
        <v>3306.611253297242</v>
      </c>
      <c r="Y1477">
        <v>3318.048667386332</v>
      </c>
      <c r="Z1477">
        <v>3220.2917639438101</v>
      </c>
      <c r="AA1477">
        <v>3362.327218514381</v>
      </c>
      <c r="AB1477">
        <v>507.73021139008898</v>
      </c>
      <c r="AC1477">
        <v>504.22706141636343</v>
      </c>
      <c r="AD1477">
        <v>440.98242219212432</v>
      </c>
      <c r="AE1477">
        <v>584.48940066172622</v>
      </c>
      <c r="AF1477">
        <v>67.244653626534031</v>
      </c>
      <c r="AG1477">
        <v>66.976890324355054</v>
      </c>
      <c r="AH1477">
        <v>66.129010920336512</v>
      </c>
      <c r="AI1477">
        <v>69.070850776468575</v>
      </c>
      <c r="AJ1477">
        <v>0.59796769663703653</v>
      </c>
      <c r="AK1477">
        <v>0.59796853461112054</v>
      </c>
      <c r="AL1477">
        <v>0.59776935078056614</v>
      </c>
      <c r="AM1477">
        <v>0.59816497015867121</v>
      </c>
      <c r="AN1477">
        <v>0.95209810876559575</v>
      </c>
      <c r="AO1477">
        <v>0.95209810876559575</v>
      </c>
      <c r="AP1477">
        <v>0.95209810876559575</v>
      </c>
      <c r="AQ1477">
        <v>0.95209810876559575</v>
      </c>
      <c r="AR1477">
        <v>16.019118938876201</v>
      </c>
      <c r="AS1477">
        <v>16.019118938876201</v>
      </c>
      <c r="AT1477">
        <v>16.019118938876201</v>
      </c>
      <c r="AU1477">
        <v>16.019118938876201</v>
      </c>
      <c r="AV1477" t="str">
        <f>VLOOKUP(Sheet1[[#This Row],[NPDES ID2]],Combined_Sheet__Major_Only___2[[NPDES ID2]:[ECHO BFR]],3,FALSE)</f>
        <v>OR</v>
      </c>
      <c r="AW1477" t="s">
        <v>12185</v>
      </c>
      <c r="AX1477" t="str">
        <f>VLOOKUP(Sheet1[[#This Row],[NPDES ID2]],Combined_Sheet__Major_Only___2[[NPDES ID2]:[ECHO BFR]],27,FALSE)</f>
        <v>methaneBioCaptureRecover</v>
      </c>
      <c r="AY1477" t="str">
        <f>VLOOKUP(Sheet1[[#This Row],[NPDES ID2]],Combined_Sheet__Major_Only___2[[NPDES ID2]:[ECHO BFR]],28,FALSE)</f>
        <v>-</v>
      </c>
      <c r="AZ1477" t="str">
        <f>VLOOKUP(Sheet1[[#This Row],[NPDES ID2]],Combined_Sheet__Major_Only___2[[NPDES ID2]:[ECHO BFR]],29,FALSE)</f>
        <v>preliminaryOps, thickening, sludgeLagoon</v>
      </c>
      <c r="BA1477">
        <f>VLOOKUP(Sheet1[[#This Row],[NPDES ID2]],Combined_Sheet__Major_Only___2[[NPDES ID2]:[ECHO BFR]],17,FALSE)</f>
        <v>45.597499999999997</v>
      </c>
      <c r="BB1477">
        <f>VLOOKUP(Sheet1[[#This Row],[NPDES ID2]],Combined_Sheet__Major_Only___2[[NPDES ID2]:[ECHO BFR]],18,FALSE)</f>
        <v>-122.71899999999999</v>
      </c>
      <c r="BC1477" t="str">
        <f>IF(ISNUMBER(SEARCH("aerobic",$AW1477)),"aerobic","")</f>
        <v/>
      </c>
      <c r="BD1477" t="str">
        <f>IF(ISNUMBER(SEARCH("anaer",$AW1477)),"anaer","")</f>
        <v>anaer</v>
      </c>
      <c r="BE1477" t="str">
        <f>IF(ISNUMBER(SEARCH("thickening",$AZ1477)),"thickening","")</f>
        <v>thickening</v>
      </c>
      <c r="BF1477" s="3" t="str">
        <f>IF(ISNUMBER(SEARCH("airDry",$AW1477)),"airDry","")</f>
        <v/>
      </c>
      <c r="BG1477" s="3" t="str">
        <f>IF(ISNUMBER(SEARCH("heatDry",$AY1477)),"heatDry","")</f>
        <v/>
      </c>
      <c r="BH1477" s="3" t="str">
        <f>IF(AND(ISNUMBER(SEARCH("aerobic",$AW1477)),ISNUMBER(SEARCH("anaer",$AW1477))),"Combined Aer and Anaer.","")</f>
        <v/>
      </c>
    </row>
    <row r="1478" spans="1:60" x14ac:dyDescent="0.25">
      <c r="A1478" s="4">
        <v>342</v>
      </c>
      <c r="B1478" t="s">
        <v>1733</v>
      </c>
      <c r="C1478">
        <v>1017</v>
      </c>
      <c r="D1478">
        <v>407.61715035840581</v>
      </c>
      <c r="E1478">
        <v>409.32573590964989</v>
      </c>
      <c r="F1478">
        <v>344.96130256478978</v>
      </c>
      <c r="G1478">
        <v>484.316834359636</v>
      </c>
      <c r="H1478">
        <v>-125.28550520601679</v>
      </c>
      <c r="I1478">
        <v>-127.8921302641921</v>
      </c>
      <c r="J1478">
        <v>-144.02151666823059</v>
      </c>
      <c r="K1478">
        <v>-102.42543318336401</v>
      </c>
      <c r="L1478">
        <v>621.38587509485535</v>
      </c>
      <c r="M1478">
        <v>618.07844761837498</v>
      </c>
      <c r="N1478">
        <v>607.11331758135373</v>
      </c>
      <c r="O1478">
        <v>644.64142613067213</v>
      </c>
      <c r="P1478">
        <v>23.892159785452069</v>
      </c>
      <c r="Q1478">
        <v>24.133996084310329</v>
      </c>
      <c r="R1478">
        <v>20.015945349153959</v>
      </c>
      <c r="S1478">
        <v>27.24101895997396</v>
      </c>
      <c r="T1478">
        <v>50399.032317781559</v>
      </c>
      <c r="U1478">
        <v>50398.994019597427</v>
      </c>
      <c r="V1478">
        <v>50364.694268883133</v>
      </c>
      <c r="W1478">
        <v>50433.607702371999</v>
      </c>
      <c r="X1478">
        <v>3713.305840854021</v>
      </c>
      <c r="Y1478">
        <v>3731.396578271927</v>
      </c>
      <c r="Z1478">
        <v>3580.306889888227</v>
      </c>
      <c r="AA1478">
        <v>3799.0875010822278</v>
      </c>
      <c r="AB1478">
        <v>738.25260606052007</v>
      </c>
      <c r="AC1478">
        <v>727.44271490257393</v>
      </c>
      <c r="AD1478">
        <v>614.59450703020161</v>
      </c>
      <c r="AE1478">
        <v>881.876076748017</v>
      </c>
      <c r="AF1478">
        <v>59.880873296434231</v>
      </c>
      <c r="AG1478">
        <v>59.561015127856479</v>
      </c>
      <c r="AH1478">
        <v>58.507821286856817</v>
      </c>
      <c r="AI1478">
        <v>62.121068280635427</v>
      </c>
      <c r="AJ1478">
        <v>0.50800952544058431</v>
      </c>
      <c r="AK1478">
        <v>0.50800962302837582</v>
      </c>
      <c r="AL1478">
        <v>0.50798706837084595</v>
      </c>
      <c r="AM1478">
        <v>0.50803185373182524</v>
      </c>
      <c r="AN1478">
        <v>0.95210535288496156</v>
      </c>
      <c r="AO1478">
        <v>0.95210535288496212</v>
      </c>
      <c r="AP1478">
        <v>0.95210535288496212</v>
      </c>
      <c r="AQ1478">
        <v>0.95210535288496212</v>
      </c>
      <c r="AR1478">
        <v>12.274253481812311</v>
      </c>
      <c r="AS1478">
        <v>12.274253481812311</v>
      </c>
      <c r="AT1478">
        <v>12.274253481812311</v>
      </c>
      <c r="AU1478">
        <v>12.274253481812311</v>
      </c>
      <c r="AV1478" t="str">
        <f>VLOOKUP(Sheet1[[#This Row],[NPDES ID2]],Combined_Sheet__Major_Only___2[[NPDES ID2]:[ECHO BFR]],3,FALSE)</f>
        <v>PA</v>
      </c>
      <c r="AW1478" t="s">
        <v>12185</v>
      </c>
      <c r="AX1478" t="str">
        <f>VLOOKUP(Sheet1[[#This Row],[NPDES ID2]],Combined_Sheet__Major_Only___2[[NPDES ID2]:[ECHO BFR]],27,FALSE)</f>
        <v>methaneBioCaptureRecover</v>
      </c>
      <c r="AY1478" t="str">
        <f>VLOOKUP(Sheet1[[#This Row],[NPDES ID2]],Combined_Sheet__Major_Only___2[[NPDES ID2]:[ECHO BFR]],28,FALSE)</f>
        <v>-</v>
      </c>
      <c r="AZ1478" t="str">
        <f>VLOOKUP(Sheet1[[#This Row],[NPDES ID2]],Combined_Sheet__Major_Only___2[[NPDES ID2]:[ECHO BFR]],29,FALSE)</f>
        <v>preliminaryOps, thickening</v>
      </c>
      <c r="BA1478">
        <f>VLOOKUP(Sheet1[[#This Row],[NPDES ID2]],Combined_Sheet__Major_Only___2[[NPDES ID2]:[ECHO BFR]],17,FALSE)</f>
        <v>40.283700000000003</v>
      </c>
      <c r="BB1478">
        <f>VLOOKUP(Sheet1[[#This Row],[NPDES ID2]],Combined_Sheet__Major_Only___2[[NPDES ID2]:[ECHO BFR]],18,FALSE)</f>
        <v>-76.683679999999995</v>
      </c>
      <c r="BC1478" t="str">
        <f>IF(ISNUMBER(SEARCH("aerobic",$AW1478)),"aerobic","")</f>
        <v/>
      </c>
      <c r="BD1478" t="str">
        <f>IF(ISNUMBER(SEARCH("anaer",$AW1478)),"anaer","")</f>
        <v>anaer</v>
      </c>
      <c r="BE1478" t="str">
        <f>IF(ISNUMBER(SEARCH("thickening",$AZ1478)),"thickening","")</f>
        <v>thickening</v>
      </c>
      <c r="BF1478" s="2" t="str">
        <f>IF(ISNUMBER(SEARCH("airDry",$AW1478)),"airDry","")</f>
        <v/>
      </c>
      <c r="BG1478" s="2" t="str">
        <f>IF(ISNUMBER(SEARCH("heatDry",$AY1478)),"heatDry","")</f>
        <v/>
      </c>
      <c r="BH1478" s="2" t="str">
        <f>IF(AND(ISNUMBER(SEARCH("aerobic",$AW1478)),ISNUMBER(SEARCH("anaer",$AW1478))),"Combined Aer and Anaer.","")</f>
        <v/>
      </c>
    </row>
    <row r="1479" spans="1:60" x14ac:dyDescent="0.25">
      <c r="A1479" s="4">
        <v>930</v>
      </c>
      <c r="B1479" t="s">
        <v>4523</v>
      </c>
      <c r="C1479">
        <v>669.96</v>
      </c>
      <c r="D1479">
        <v>389.45992593222138</v>
      </c>
      <c r="E1479">
        <v>387.80109944588332</v>
      </c>
      <c r="F1479">
        <v>317.09338419119467</v>
      </c>
      <c r="G1479">
        <v>461.41955707770597</v>
      </c>
      <c r="H1479">
        <v>-125.79577627751149</v>
      </c>
      <c r="I1479">
        <v>-128.31651667900951</v>
      </c>
      <c r="J1479">
        <v>-144.60351487580539</v>
      </c>
      <c r="K1479">
        <v>-102.8505538871558</v>
      </c>
      <c r="L1479">
        <v>408.17524390226112</v>
      </c>
      <c r="M1479">
        <v>405.98618781876172</v>
      </c>
      <c r="N1479">
        <v>398.73437157449621</v>
      </c>
      <c r="O1479">
        <v>423.55998273311121</v>
      </c>
      <c r="P1479">
        <v>15.741929494415171</v>
      </c>
      <c r="Q1479">
        <v>15.896809271227299</v>
      </c>
      <c r="R1479">
        <v>13.192618369974699</v>
      </c>
      <c r="S1479">
        <v>17.953046702038112</v>
      </c>
      <c r="T1479">
        <v>50459.77423998178</v>
      </c>
      <c r="U1479">
        <v>50459.735897264603</v>
      </c>
      <c r="V1479">
        <v>50425.396262869312</v>
      </c>
      <c r="W1479">
        <v>50494.389828759748</v>
      </c>
      <c r="X1479">
        <v>3728.4544791551721</v>
      </c>
      <c r="Y1479">
        <v>3746.7505378439951</v>
      </c>
      <c r="Z1479">
        <v>3593.970922023364</v>
      </c>
      <c r="AA1479">
        <v>3815.1910304874532</v>
      </c>
      <c r="AB1479">
        <v>596.60057612072114</v>
      </c>
      <c r="AC1479">
        <v>590.79184044524254</v>
      </c>
      <c r="AD1479">
        <v>514.49522174114577</v>
      </c>
      <c r="AE1479">
        <v>688.26033524390914</v>
      </c>
      <c r="AF1479">
        <v>59.708618951843839</v>
      </c>
      <c r="AG1479">
        <v>59.387712525382277</v>
      </c>
      <c r="AH1479">
        <v>58.329014874331563</v>
      </c>
      <c r="AI1479">
        <v>61.958601778469372</v>
      </c>
      <c r="AJ1479">
        <v>0.50590790395754603</v>
      </c>
      <c r="AK1479">
        <v>0.50590796321211662</v>
      </c>
      <c r="AL1479">
        <v>0.50589429093893878</v>
      </c>
      <c r="AM1479">
        <v>0.50592143864465533</v>
      </c>
      <c r="AN1479">
        <v>0.95215905091016662</v>
      </c>
      <c r="AO1479">
        <v>0.95215905091016628</v>
      </c>
      <c r="AP1479">
        <v>0.95215905091016628</v>
      </c>
      <c r="AQ1479">
        <v>0.95215905091016628</v>
      </c>
      <c r="AR1479">
        <v>13.87020792548345</v>
      </c>
      <c r="AS1479">
        <v>13.87020792548345</v>
      </c>
      <c r="AT1479">
        <v>13.87020792548345</v>
      </c>
      <c r="AU1479">
        <v>13.87020792548345</v>
      </c>
      <c r="AV1479" t="str">
        <f>VLOOKUP(Sheet1[[#This Row],[NPDES ID2]],Combined_Sheet__Major_Only___2[[NPDES ID2]:[ECHO BFR]],3,FALSE)</f>
        <v>NY</v>
      </c>
      <c r="AW1479" t="s">
        <v>12185</v>
      </c>
      <c r="AX1479" t="str">
        <f>VLOOKUP(Sheet1[[#This Row],[NPDES ID2]],Combined_Sheet__Major_Only___2[[NPDES ID2]:[ECHO BFR]],27,FALSE)</f>
        <v>-</v>
      </c>
      <c r="AY1479" t="str">
        <f>VLOOKUP(Sheet1[[#This Row],[NPDES ID2]],Combined_Sheet__Major_Only___2[[NPDES ID2]:[ECHO BFR]],28,FALSE)</f>
        <v>-</v>
      </c>
      <c r="AZ1479" t="str">
        <f>VLOOKUP(Sheet1[[#This Row],[NPDES ID2]],Combined_Sheet__Major_Only___2[[NPDES ID2]:[ECHO BFR]],29,FALSE)</f>
        <v>thickening, preliminaryOps</v>
      </c>
      <c r="BA1479">
        <f>VLOOKUP(Sheet1[[#This Row],[NPDES ID2]],Combined_Sheet__Major_Only___2[[NPDES ID2]:[ECHO BFR]],17,FALSE)</f>
        <v>43.099499999999999</v>
      </c>
      <c r="BB1479">
        <f>VLOOKUP(Sheet1[[#This Row],[NPDES ID2]],Combined_Sheet__Major_Only___2[[NPDES ID2]:[ECHO BFR]],18,FALSE)</f>
        <v>-75.643472000000003</v>
      </c>
      <c r="BC1479" t="str">
        <f>IF(ISNUMBER(SEARCH("aerobic",$AW1479)),"aerobic","")</f>
        <v/>
      </c>
      <c r="BD1479" t="str">
        <f>IF(ISNUMBER(SEARCH("anaer",$AW1479)),"anaer","")</f>
        <v>anaer</v>
      </c>
      <c r="BE1479" t="str">
        <f>IF(ISNUMBER(SEARCH("thickening",$AZ1479)),"thickening","")</f>
        <v>thickening</v>
      </c>
      <c r="BF1479" s="2" t="str">
        <f>IF(ISNUMBER(SEARCH("airDry",$AW1479)),"airDry","")</f>
        <v/>
      </c>
      <c r="BG1479" s="2" t="str">
        <f>IF(ISNUMBER(SEARCH("heatDry",$AY1479)),"heatDry","")</f>
        <v/>
      </c>
      <c r="BH1479" s="2" t="str">
        <f>IF(AND(ISNUMBER(SEARCH("aerobic",$AW1479)),ISNUMBER(SEARCH("anaer",$AW1479))),"Combined Aer and Anaer.","")</f>
        <v/>
      </c>
    </row>
    <row r="1480" spans="1:60" x14ac:dyDescent="0.25">
      <c r="A1480" s="4">
        <v>1551</v>
      </c>
      <c r="B1480" t="s">
        <v>7297</v>
      </c>
      <c r="C1480">
        <v>92.01</v>
      </c>
      <c r="D1480">
        <v>1165.7372782643499</v>
      </c>
      <c r="E1480">
        <v>1164.937145300813</v>
      </c>
      <c r="F1480">
        <v>821.05216700260701</v>
      </c>
      <c r="G1480">
        <v>1533.335994582935</v>
      </c>
      <c r="H1480">
        <v>-116.44979894622141</v>
      </c>
      <c r="I1480">
        <v>-118.7628829311512</v>
      </c>
      <c r="J1480">
        <v>-134.4292926900483</v>
      </c>
      <c r="K1480">
        <v>-92.868131104387345</v>
      </c>
      <c r="L1480">
        <v>60.307061151056537</v>
      </c>
      <c r="M1480">
        <v>60.039889425564184</v>
      </c>
      <c r="N1480">
        <v>59.15570071136095</v>
      </c>
      <c r="O1480">
        <v>62.183605020555078</v>
      </c>
      <c r="P1480">
        <v>2.1531629180166458</v>
      </c>
      <c r="Q1480">
        <v>2.1800797683272162</v>
      </c>
      <c r="R1480">
        <v>1.7870215980311559</v>
      </c>
      <c r="S1480">
        <v>2.4524704314189969</v>
      </c>
      <c r="T1480">
        <v>50546.920280716593</v>
      </c>
      <c r="U1480">
        <v>50546.88187410812</v>
      </c>
      <c r="V1480">
        <v>50512.485018855077</v>
      </c>
      <c r="W1480">
        <v>50581.593550180907</v>
      </c>
      <c r="X1480">
        <v>3471.2774819820852</v>
      </c>
      <c r="Y1480">
        <v>3485.232511232764</v>
      </c>
      <c r="Z1480">
        <v>3367.8217574785131</v>
      </c>
      <c r="AA1480">
        <v>3537.867281772903</v>
      </c>
      <c r="AB1480">
        <v>590.70246449930278</v>
      </c>
      <c r="AC1480">
        <v>585.2089919615953</v>
      </c>
      <c r="AD1480">
        <v>504.845628375312</v>
      </c>
      <c r="AE1480">
        <v>689.94416255723911</v>
      </c>
      <c r="AF1480">
        <v>64.233408964486856</v>
      </c>
      <c r="AG1480">
        <v>63.948743753619958</v>
      </c>
      <c r="AH1480">
        <v>63.007293886825742</v>
      </c>
      <c r="AI1480">
        <v>66.232051916544933</v>
      </c>
      <c r="AJ1480">
        <v>0.5611557457110764</v>
      </c>
      <c r="AK1480">
        <v>0.56115575452377353</v>
      </c>
      <c r="AL1480">
        <v>0.56115372564091726</v>
      </c>
      <c r="AM1480">
        <v>0.56115775410372382</v>
      </c>
      <c r="AN1480">
        <v>0.95223588115841906</v>
      </c>
      <c r="AO1480">
        <v>0.95223588115841939</v>
      </c>
      <c r="AP1480">
        <v>0.95223588115841939</v>
      </c>
      <c r="AQ1480">
        <v>0.95223588115841939</v>
      </c>
      <c r="AR1480">
        <v>14.384235836835931</v>
      </c>
      <c r="AS1480">
        <v>14.38423583683594</v>
      </c>
      <c r="AT1480">
        <v>14.38423583683594</v>
      </c>
      <c r="AU1480">
        <v>14.38423583683594</v>
      </c>
      <c r="AV1480" t="str">
        <f>VLOOKUP(Sheet1[[#This Row],[NPDES ID2]],Combined_Sheet__Major_Only___2[[NPDES ID2]:[ECHO BFR]],3,FALSE)</f>
        <v>PA</v>
      </c>
      <c r="AW1480" t="s">
        <v>12185</v>
      </c>
      <c r="AX1480" t="str">
        <f>VLOOKUP(Sheet1[[#This Row],[NPDES ID2]],Combined_Sheet__Major_Only___2[[NPDES ID2]:[ECHO BFR]],27,FALSE)</f>
        <v>methaneBioCaptureRecover</v>
      </c>
      <c r="AY1480" t="str">
        <f>VLOOKUP(Sheet1[[#This Row],[NPDES ID2]],Combined_Sheet__Major_Only___2[[NPDES ID2]:[ECHO BFR]],28,FALSE)</f>
        <v>-</v>
      </c>
      <c r="AZ1480" t="str">
        <f>VLOOKUP(Sheet1[[#This Row],[NPDES ID2]],Combined_Sheet__Major_Only___2[[NPDES ID2]:[ECHO BFR]],29,FALSE)</f>
        <v>thickening, preliminaryOps</v>
      </c>
      <c r="BA1480">
        <f>VLOOKUP(Sheet1[[#This Row],[NPDES ID2]],Combined_Sheet__Major_Only___2[[NPDES ID2]:[ECHO BFR]],17,FALSE)</f>
        <v>40.017800000000001</v>
      </c>
      <c r="BB1480">
        <f>VLOOKUP(Sheet1[[#This Row],[NPDES ID2]],Combined_Sheet__Major_Only___2[[NPDES ID2]:[ECHO BFR]],18,FALSE)</f>
        <v>-78.486107000000004</v>
      </c>
      <c r="BC1480" t="str">
        <f>IF(ISNUMBER(SEARCH("aerobic",$AW1480)),"aerobic","")</f>
        <v/>
      </c>
      <c r="BD1480" t="str">
        <f>IF(ISNUMBER(SEARCH("anaer",$AW1480)),"anaer","")</f>
        <v>anaer</v>
      </c>
      <c r="BE1480" t="str">
        <f>IF(ISNUMBER(SEARCH("thickening",$AZ1480)),"thickening","")</f>
        <v>thickening</v>
      </c>
      <c r="BF1480" s="3" t="str">
        <f>IF(ISNUMBER(SEARCH("airDry",$AW1480)),"airDry","")</f>
        <v/>
      </c>
      <c r="BG1480" s="3" t="str">
        <f>IF(ISNUMBER(SEARCH("heatDry",$AY1480)),"heatDry","")</f>
        <v/>
      </c>
      <c r="BH1480" s="3" t="str">
        <f>IF(AND(ISNUMBER(SEARCH("aerobic",$AW1480)),ISNUMBER(SEARCH("anaer",$AW1480))),"Combined Aer and Anaer.","")</f>
        <v/>
      </c>
    </row>
    <row r="1481" spans="1:60" x14ac:dyDescent="0.25">
      <c r="A1481" s="4">
        <v>1696</v>
      </c>
      <c r="B1481" t="s">
        <v>7953</v>
      </c>
      <c r="C1481">
        <v>46.95</v>
      </c>
      <c r="D1481">
        <v>2312.3835733244041</v>
      </c>
      <c r="E1481">
        <v>2312.958734455965</v>
      </c>
      <c r="F1481">
        <v>1604.2793350000891</v>
      </c>
      <c r="G1481">
        <v>3061.6221005613411</v>
      </c>
      <c r="H1481">
        <v>-124.2629108933067</v>
      </c>
      <c r="I1481">
        <v>-126.71961482996601</v>
      </c>
      <c r="J1481">
        <v>-142.92293132634009</v>
      </c>
      <c r="K1481">
        <v>-101.0771896933626</v>
      </c>
      <c r="L1481">
        <v>28.971918229854751</v>
      </c>
      <c r="M1481">
        <v>28.821318722200271</v>
      </c>
      <c r="N1481">
        <v>28.32296505554876</v>
      </c>
      <c r="O1481">
        <v>30.029629734540979</v>
      </c>
      <c r="P1481">
        <v>1.1024573737270049</v>
      </c>
      <c r="Q1481">
        <v>1.1128571552820921</v>
      </c>
      <c r="R1481">
        <v>0.92239871504121951</v>
      </c>
      <c r="S1481">
        <v>1.255912004710225</v>
      </c>
      <c r="T1481">
        <v>50662.671989829752</v>
      </c>
      <c r="U1481">
        <v>50662.633498357711</v>
      </c>
      <c r="V1481">
        <v>50628.160639513168</v>
      </c>
      <c r="W1481">
        <v>50697.42187365282</v>
      </c>
      <c r="X1481">
        <v>3695.876089637256</v>
      </c>
      <c r="Y1481">
        <v>3713.447831560326</v>
      </c>
      <c r="Z1481">
        <v>3566.719620323242</v>
      </c>
      <c r="AA1481">
        <v>3779.1246339164968</v>
      </c>
      <c r="AB1481">
        <v>622.86032298653731</v>
      </c>
      <c r="AC1481">
        <v>616.35012240643835</v>
      </c>
      <c r="AD1481">
        <v>532.84573909080484</v>
      </c>
      <c r="AE1481">
        <v>724.4679593154749</v>
      </c>
      <c r="AF1481">
        <v>60.473995888048783</v>
      </c>
      <c r="AG1481">
        <v>60.15959528402059</v>
      </c>
      <c r="AH1481">
        <v>59.119518163565317</v>
      </c>
      <c r="AI1481">
        <v>62.681752608461103</v>
      </c>
      <c r="AJ1481">
        <v>0.51524706786119812</v>
      </c>
      <c r="AK1481">
        <v>0.51524707216352628</v>
      </c>
      <c r="AL1481">
        <v>0.51524608182991449</v>
      </c>
      <c r="AM1481">
        <v>0.51524804819058934</v>
      </c>
      <c r="AN1481">
        <v>0.95233755016086075</v>
      </c>
      <c r="AO1481">
        <v>0.95233755016086075</v>
      </c>
      <c r="AP1481">
        <v>0.95233755016086075</v>
      </c>
      <c r="AQ1481">
        <v>0.95233755016086075</v>
      </c>
      <c r="AR1481">
        <v>13.619555247136059</v>
      </c>
      <c r="AS1481">
        <v>13.619555247136059</v>
      </c>
      <c r="AT1481">
        <v>13.619555247136059</v>
      </c>
      <c r="AU1481">
        <v>13.619555247136059</v>
      </c>
      <c r="AV1481" t="str">
        <f>VLOOKUP(Sheet1[[#This Row],[NPDES ID2]],Combined_Sheet__Major_Only___2[[NPDES ID2]:[ECHO BFR]],3,FALSE)</f>
        <v>GA</v>
      </c>
      <c r="AW1481" t="s">
        <v>12185</v>
      </c>
      <c r="AX1481" t="str">
        <f>VLOOKUP(Sheet1[[#This Row],[NPDES ID2]],Combined_Sheet__Major_Only___2[[NPDES ID2]:[ECHO BFR]],27,FALSE)</f>
        <v>-</v>
      </c>
      <c r="AY1481" t="str">
        <f>VLOOKUP(Sheet1[[#This Row],[NPDES ID2]],Combined_Sheet__Major_Only___2[[NPDES ID2]:[ECHO BFR]],28,FALSE)</f>
        <v>-</v>
      </c>
      <c r="AZ1481" t="str">
        <f>VLOOKUP(Sheet1[[#This Row],[NPDES ID2]],Combined_Sheet__Major_Only___2[[NPDES ID2]:[ECHO BFR]],29,FALSE)</f>
        <v>thickening, preliminaryOps</v>
      </c>
      <c r="BA1481">
        <f>VLOOKUP(Sheet1[[#This Row],[NPDES ID2]],Combined_Sheet__Major_Only___2[[NPDES ID2]:[ECHO BFR]],17,FALSE)</f>
        <v>34.696092999999998</v>
      </c>
      <c r="BB1481">
        <f>VLOOKUP(Sheet1[[#This Row],[NPDES ID2]],Combined_Sheet__Major_Only___2[[NPDES ID2]:[ECHO BFR]],18,FALSE)</f>
        <v>-85.284966999999995</v>
      </c>
      <c r="BC1481" t="str">
        <f>IF(ISNUMBER(SEARCH("aerobic",$AW1481)),"aerobic","")</f>
        <v/>
      </c>
      <c r="BD1481" t="str">
        <f>IF(ISNUMBER(SEARCH("anaer",$AW1481)),"anaer","")</f>
        <v>anaer</v>
      </c>
      <c r="BE1481" t="str">
        <f>IF(ISNUMBER(SEARCH("thickening",$AZ1481)),"thickening","")</f>
        <v>thickening</v>
      </c>
      <c r="BF1481" s="2" t="str">
        <f>IF(ISNUMBER(SEARCH("airDry",$AW1481)),"airDry","")</f>
        <v/>
      </c>
      <c r="BG1481" s="2" t="str">
        <f>IF(ISNUMBER(SEARCH("heatDry",$AY1481)),"heatDry","")</f>
        <v/>
      </c>
      <c r="BH1481" s="2" t="str">
        <f>IF(AND(ISNUMBER(SEARCH("aerobic",$AW1481)),ISNUMBER(SEARCH("anaer",$AW1481))),"Combined Aer and Anaer.","")</f>
        <v/>
      </c>
    </row>
    <row r="1482" spans="1:60" x14ac:dyDescent="0.25">
      <c r="A1482" s="4">
        <v>199</v>
      </c>
      <c r="B1482" t="s">
        <v>1057</v>
      </c>
      <c r="C1482">
        <v>3186.46</v>
      </c>
      <c r="D1482">
        <v>810.77555998313471</v>
      </c>
      <c r="E1482">
        <v>810.64724430243666</v>
      </c>
      <c r="F1482">
        <v>673.60330424924098</v>
      </c>
      <c r="G1482">
        <v>953.51515019129783</v>
      </c>
      <c r="H1482">
        <v>-127.8572226180887</v>
      </c>
      <c r="I1482">
        <v>-130.32212026230621</v>
      </c>
      <c r="J1482">
        <v>-146.79062585644451</v>
      </c>
      <c r="K1482">
        <v>-104.706623853914</v>
      </c>
      <c r="L1482">
        <v>1901.6510127814749</v>
      </c>
      <c r="M1482">
        <v>1890.953556243388</v>
      </c>
      <c r="N1482">
        <v>1855.3608207604079</v>
      </c>
      <c r="O1482">
        <v>1977.032707371015</v>
      </c>
      <c r="P1482">
        <v>74.942825699998124</v>
      </c>
      <c r="Q1482">
        <v>75.535541149651877</v>
      </c>
      <c r="R1482">
        <v>62.97672885661899</v>
      </c>
      <c r="S1482">
        <v>85.66658603554572</v>
      </c>
      <c r="T1482">
        <v>50698.14750810276</v>
      </c>
      <c r="U1482">
        <v>50698.108990621797</v>
      </c>
      <c r="V1482">
        <v>50663.612838239562</v>
      </c>
      <c r="W1482">
        <v>50732.920872651142</v>
      </c>
      <c r="X1482">
        <v>3824.4481517261779</v>
      </c>
      <c r="Y1482">
        <v>3844.0724711237831</v>
      </c>
      <c r="Z1482">
        <v>3679.4420603788722</v>
      </c>
      <c r="AA1482">
        <v>3918.0867046491239</v>
      </c>
      <c r="AB1482">
        <v>610.22771861174817</v>
      </c>
      <c r="AC1482">
        <v>604.30902050330405</v>
      </c>
      <c r="AD1482">
        <v>526.67725779645787</v>
      </c>
      <c r="AE1482">
        <v>703.6811824328696</v>
      </c>
      <c r="AF1482">
        <v>58.494093469272947</v>
      </c>
      <c r="AG1482">
        <v>58.161791568785993</v>
      </c>
      <c r="AH1482">
        <v>57.07695549144691</v>
      </c>
      <c r="AI1482">
        <v>60.8103184262554</v>
      </c>
      <c r="AJ1482">
        <v>0.4910936826165016</v>
      </c>
      <c r="AK1482">
        <v>0.49109395772027031</v>
      </c>
      <c r="AL1482">
        <v>0.49102984627471041</v>
      </c>
      <c r="AM1482">
        <v>0.49115715914014479</v>
      </c>
      <c r="AN1482">
        <v>0.95236862302352232</v>
      </c>
      <c r="AO1482">
        <v>0.95236862302352265</v>
      </c>
      <c r="AP1482">
        <v>0.95236862302352265</v>
      </c>
      <c r="AQ1482">
        <v>0.95236862302352265</v>
      </c>
      <c r="AR1482">
        <v>13.61120596348314</v>
      </c>
      <c r="AS1482">
        <v>13.61120596348313</v>
      </c>
      <c r="AT1482">
        <v>13.61120596348313</v>
      </c>
      <c r="AU1482">
        <v>13.61120596348313</v>
      </c>
      <c r="AV1482" t="str">
        <f>VLOOKUP(Sheet1[[#This Row],[NPDES ID2]],Combined_Sheet__Major_Only___2[[NPDES ID2]:[ECHO BFR]],3,FALSE)</f>
        <v>CA</v>
      </c>
      <c r="AW1482" t="s">
        <v>12185</v>
      </c>
      <c r="AX1482" t="str">
        <f>VLOOKUP(Sheet1[[#This Row],[NPDES ID2]],Combined_Sheet__Major_Only___2[[NPDES ID2]:[ECHO BFR]],27,FALSE)</f>
        <v>-</v>
      </c>
      <c r="AY1482" t="str">
        <f>VLOOKUP(Sheet1[[#This Row],[NPDES ID2]],Combined_Sheet__Major_Only___2[[NPDES ID2]:[ECHO BFR]],28,FALSE)</f>
        <v>-</v>
      </c>
      <c r="AZ1482" t="str">
        <f>VLOOKUP(Sheet1[[#This Row],[NPDES ID2]],Combined_Sheet__Major_Only___2[[NPDES ID2]:[ECHO BFR]],29,FALSE)</f>
        <v>thickening, preliminaryOps</v>
      </c>
      <c r="BA1482">
        <f>VLOOKUP(Sheet1[[#This Row],[NPDES ID2]],Combined_Sheet__Major_Only___2[[NPDES ID2]:[ECHO BFR]],17,FALSE)</f>
        <v>33.466574000000001</v>
      </c>
      <c r="BB1482">
        <f>VLOOKUP(Sheet1[[#This Row],[NPDES ID2]],Combined_Sheet__Major_Only___2[[NPDES ID2]:[ECHO BFR]],18,FALSE)</f>
        <v>-117.685766</v>
      </c>
      <c r="BC1482" t="str">
        <f>IF(ISNUMBER(SEARCH("aerobic",$AW1482)),"aerobic","")</f>
        <v/>
      </c>
      <c r="BD1482" t="str">
        <f>IF(ISNUMBER(SEARCH("anaer",$AW1482)),"anaer","")</f>
        <v>anaer</v>
      </c>
      <c r="BE1482" t="str">
        <f>IF(ISNUMBER(SEARCH("thickening",$AZ1482)),"thickening","")</f>
        <v>thickening</v>
      </c>
      <c r="BF1482" s="3" t="str">
        <f>IF(ISNUMBER(SEARCH("airDry",$AW1482)),"airDry","")</f>
        <v/>
      </c>
      <c r="BG1482" s="3" t="str">
        <f>IF(ISNUMBER(SEARCH("heatDry",$AY1482)),"heatDry","")</f>
        <v/>
      </c>
      <c r="BH1482" s="3" t="str">
        <f>IF(AND(ISNUMBER(SEARCH("aerobic",$AW1482)),ISNUMBER(SEARCH("anaer",$AW1482))),"Combined Aer and Anaer.","")</f>
        <v/>
      </c>
    </row>
    <row r="1483" spans="1:60" x14ac:dyDescent="0.25">
      <c r="A1483" s="4">
        <v>2153</v>
      </c>
      <c r="B1483" t="s">
        <v>10110</v>
      </c>
      <c r="C1483">
        <v>792.51</v>
      </c>
      <c r="D1483">
        <v>374.03429835342649</v>
      </c>
      <c r="E1483">
        <v>374.85752854106499</v>
      </c>
      <c r="F1483">
        <v>316.56689749402591</v>
      </c>
      <c r="G1483">
        <v>442.18783700001961</v>
      </c>
      <c r="H1483">
        <v>-119.96103822133411</v>
      </c>
      <c r="I1483">
        <v>-122.3310103523835</v>
      </c>
      <c r="J1483">
        <v>-138.09850249065801</v>
      </c>
      <c r="K1483">
        <v>-96.731207418635876</v>
      </c>
      <c r="L1483">
        <v>504.5891159945042</v>
      </c>
      <c r="M1483">
        <v>502.17208506176712</v>
      </c>
      <c r="N1483">
        <v>494.16280802849411</v>
      </c>
      <c r="O1483">
        <v>521.57895141844926</v>
      </c>
      <c r="P1483">
        <v>18.576505649695768</v>
      </c>
      <c r="Q1483">
        <v>18.748012353339981</v>
      </c>
      <c r="R1483">
        <v>15.47906536086856</v>
      </c>
      <c r="S1483">
        <v>21.19224305526788</v>
      </c>
      <c r="T1483">
        <v>50816.903608795212</v>
      </c>
      <c r="U1483">
        <v>50816.865004247993</v>
      </c>
      <c r="V1483">
        <v>50782.290875564293</v>
      </c>
      <c r="W1483">
        <v>50851.755576265074</v>
      </c>
      <c r="X1483">
        <v>3592.712220714724</v>
      </c>
      <c r="Y1483">
        <v>3608.4026634926659</v>
      </c>
      <c r="Z1483">
        <v>3476.8672725922361</v>
      </c>
      <c r="AA1483">
        <v>3667.3325785690308</v>
      </c>
      <c r="AB1483">
        <v>577.96696645562622</v>
      </c>
      <c r="AC1483">
        <v>572.83291707123021</v>
      </c>
      <c r="AD1483">
        <v>497.87434206424831</v>
      </c>
      <c r="AE1483">
        <v>668.54272846592619</v>
      </c>
      <c r="AF1483">
        <v>62.398530060033451</v>
      </c>
      <c r="AG1483">
        <v>62.098807542062623</v>
      </c>
      <c r="AH1483">
        <v>61.110908863128543</v>
      </c>
      <c r="AI1483">
        <v>64.498899035638317</v>
      </c>
      <c r="AJ1483">
        <v>0.53874155114787681</v>
      </c>
      <c r="AK1483">
        <v>0.53874162376765644</v>
      </c>
      <c r="AL1483">
        <v>0.53872486108188022</v>
      </c>
      <c r="AM1483">
        <v>0.5387581452540624</v>
      </c>
      <c r="AN1483">
        <v>0.9524723468320444</v>
      </c>
      <c r="AO1483">
        <v>0.95247234683204474</v>
      </c>
      <c r="AP1483">
        <v>0.95247234683204474</v>
      </c>
      <c r="AQ1483">
        <v>0.95247234683204474</v>
      </c>
      <c r="AR1483">
        <v>14.44866744455385</v>
      </c>
      <c r="AS1483">
        <v>14.44866744455385</v>
      </c>
      <c r="AT1483">
        <v>14.44866744455385</v>
      </c>
      <c r="AU1483">
        <v>14.44866744455385</v>
      </c>
      <c r="AV1483" t="str">
        <f>VLOOKUP(Sheet1[[#This Row],[NPDES ID2]],Combined_Sheet__Major_Only___2[[NPDES ID2]:[ECHO BFR]],3,FALSE)</f>
        <v>CA</v>
      </c>
      <c r="AW1483" t="s">
        <v>12185</v>
      </c>
      <c r="AX1483" t="str">
        <f>VLOOKUP(Sheet1[[#This Row],[NPDES ID2]],Combined_Sheet__Major_Only___2[[NPDES ID2]:[ECHO BFR]],27,FALSE)</f>
        <v>-</v>
      </c>
      <c r="AY1483" t="str">
        <f>VLOOKUP(Sheet1[[#This Row],[NPDES ID2]],Combined_Sheet__Major_Only___2[[NPDES ID2]:[ECHO BFR]],28,FALSE)</f>
        <v>-</v>
      </c>
      <c r="AZ1483" t="str">
        <f>VLOOKUP(Sheet1[[#This Row],[NPDES ID2]],Combined_Sheet__Major_Only___2[[NPDES ID2]:[ECHO BFR]],29,FALSE)</f>
        <v>thickening, preliminaryOps</v>
      </c>
      <c r="BA1483">
        <f>VLOOKUP(Sheet1[[#This Row],[NPDES ID2]],Combined_Sheet__Major_Only___2[[NPDES ID2]:[ECHO BFR]],17,FALSE)</f>
        <v>34.003979999999999</v>
      </c>
      <c r="BB1483">
        <f>VLOOKUP(Sheet1[[#This Row],[NPDES ID2]],Combined_Sheet__Major_Only___2[[NPDES ID2]:[ECHO BFR]],18,FALSE)</f>
        <v>-117.063109</v>
      </c>
      <c r="BC1483" t="str">
        <f>IF(ISNUMBER(SEARCH("aerobic",$AW1483)),"aerobic","")</f>
        <v/>
      </c>
      <c r="BD1483" t="str">
        <f>IF(ISNUMBER(SEARCH("anaer",$AW1483)),"anaer","")</f>
        <v>anaer</v>
      </c>
      <c r="BE1483" t="str">
        <f>IF(ISNUMBER(SEARCH("thickening",$AZ1483)),"thickening","")</f>
        <v>thickening</v>
      </c>
      <c r="BF1483" s="3" t="str">
        <f>IF(ISNUMBER(SEARCH("airDry",$AW1483)),"airDry","")</f>
        <v/>
      </c>
      <c r="BG1483" s="3" t="str">
        <f>IF(ISNUMBER(SEARCH("heatDry",$AY1483)),"heatDry","")</f>
        <v/>
      </c>
      <c r="BH1483" s="3" t="str">
        <f>IF(AND(ISNUMBER(SEARCH("aerobic",$AW1483)),ISNUMBER(SEARCH("anaer",$AW1483))),"Combined Aer and Anaer.","")</f>
        <v/>
      </c>
    </row>
    <row r="1484" spans="1:60" x14ac:dyDescent="0.25">
      <c r="A1484" s="4">
        <v>1842</v>
      </c>
      <c r="B1484" t="s">
        <v>8706</v>
      </c>
      <c r="C1484">
        <v>12526.9</v>
      </c>
      <c r="D1484">
        <v>2651.1649462765622</v>
      </c>
      <c r="E1484">
        <v>2655.5689926606801</v>
      </c>
      <c r="F1484">
        <v>2090.369470980052</v>
      </c>
      <c r="G1484">
        <v>3192.4295578975102</v>
      </c>
      <c r="H1484">
        <v>-118.7691823338813</v>
      </c>
      <c r="I1484">
        <v>-121.59672389644049</v>
      </c>
      <c r="J1484">
        <v>-137.16149250522491</v>
      </c>
      <c r="K1484">
        <v>-94.347290427192405</v>
      </c>
      <c r="L1484">
        <v>7863.7103239633989</v>
      </c>
      <c r="M1484">
        <v>7825.0959826144863</v>
      </c>
      <c r="N1484">
        <v>7694.5004638759719</v>
      </c>
      <c r="O1484">
        <v>8138.5475631183117</v>
      </c>
      <c r="P1484">
        <v>293.71040211774113</v>
      </c>
      <c r="Q1484">
        <v>296.06316814617787</v>
      </c>
      <c r="R1484">
        <v>245.27646302947369</v>
      </c>
      <c r="S1484">
        <v>334.88062112337542</v>
      </c>
      <c r="T1484">
        <v>50860.261935801973</v>
      </c>
      <c r="U1484">
        <v>50860.223299466517</v>
      </c>
      <c r="V1484">
        <v>50825.620701323503</v>
      </c>
      <c r="W1484">
        <v>50895.142601512627</v>
      </c>
      <c r="X1484">
        <v>3647.1368682184302</v>
      </c>
      <c r="Y1484">
        <v>3663.5500906322518</v>
      </c>
      <c r="Z1484">
        <v>3525.092346098515</v>
      </c>
      <c r="AA1484">
        <v>3725.769936837034</v>
      </c>
      <c r="AB1484">
        <v>537.23682870415598</v>
      </c>
      <c r="AC1484">
        <v>533.10989738946341</v>
      </c>
      <c r="AD1484">
        <v>468.51692812234268</v>
      </c>
      <c r="AE1484">
        <v>613.6010504501736</v>
      </c>
      <c r="AF1484">
        <v>61.551991123481422</v>
      </c>
      <c r="AG1484">
        <v>61.237239887029247</v>
      </c>
      <c r="AH1484">
        <v>60.242921026789922</v>
      </c>
      <c r="AI1484">
        <v>63.693717814875839</v>
      </c>
      <c r="AJ1484">
        <v>0.52840506729783343</v>
      </c>
      <c r="AK1484">
        <v>0.52840611143298533</v>
      </c>
      <c r="AL1484">
        <v>0.52815436519478476</v>
      </c>
      <c r="AM1484">
        <v>0.52865445486325668</v>
      </c>
      <c r="AN1484">
        <v>0.95251010432245953</v>
      </c>
      <c r="AO1484">
        <v>0.95251010432245931</v>
      </c>
      <c r="AP1484">
        <v>0.95251010432245931</v>
      </c>
      <c r="AQ1484">
        <v>0.95251010432245931</v>
      </c>
      <c r="AR1484">
        <v>15.04443461650458</v>
      </c>
      <c r="AS1484">
        <v>15.04443461650458</v>
      </c>
      <c r="AT1484">
        <v>15.04443461650458</v>
      </c>
      <c r="AU1484">
        <v>15.04443461650458</v>
      </c>
      <c r="AV1484" t="str">
        <f>VLOOKUP(Sheet1[[#This Row],[NPDES ID2]],Combined_Sheet__Major_Only___2[[NPDES ID2]:[ECHO BFR]],3,FALSE)</f>
        <v>NV</v>
      </c>
      <c r="AW1484" t="s">
        <v>12185</v>
      </c>
      <c r="AX1484" t="str">
        <f>VLOOKUP(Sheet1[[#This Row],[NPDES ID2]],Combined_Sheet__Major_Only___2[[NPDES ID2]:[ECHO BFR]],27,FALSE)</f>
        <v>methaneBioCaptureRecover</v>
      </c>
      <c r="AY1484" t="str">
        <f>VLOOKUP(Sheet1[[#This Row],[NPDES ID2]],Combined_Sheet__Major_Only___2[[NPDES ID2]:[ECHO BFR]],28,FALSE)</f>
        <v>-</v>
      </c>
      <c r="AZ1484" t="str">
        <f>VLOOKUP(Sheet1[[#This Row],[NPDES ID2]],Combined_Sheet__Major_Only___2[[NPDES ID2]:[ECHO BFR]],29,FALSE)</f>
        <v>thickening, preliminaryOps</v>
      </c>
      <c r="BA1484">
        <f>VLOOKUP(Sheet1[[#This Row],[NPDES ID2]],Combined_Sheet__Major_Only___2[[NPDES ID2]:[ECHO BFR]],17,FALSE)</f>
        <v>36.137219999999999</v>
      </c>
      <c r="BB1484">
        <f>VLOOKUP(Sheet1[[#This Row],[NPDES ID2]],Combined_Sheet__Major_Only___2[[NPDES ID2]:[ECHO BFR]],18,FALSE)</f>
        <v>-115.04326</v>
      </c>
      <c r="BC1484" t="str">
        <f>IF(ISNUMBER(SEARCH("aerobic",$AW1484)),"aerobic","")</f>
        <v/>
      </c>
      <c r="BD1484" t="str">
        <f>IF(ISNUMBER(SEARCH("anaer",$AW1484)),"anaer","")</f>
        <v>anaer</v>
      </c>
      <c r="BE1484" t="str">
        <f>IF(ISNUMBER(SEARCH("thickening",$AZ1484)),"thickening","")</f>
        <v>thickening</v>
      </c>
      <c r="BF1484" s="2" t="str">
        <f>IF(ISNUMBER(SEARCH("airDry",$AW1484)),"airDry","")</f>
        <v/>
      </c>
      <c r="BG1484" s="2" t="str">
        <f>IF(ISNUMBER(SEARCH("heatDry",$AY1484)),"heatDry","")</f>
        <v/>
      </c>
      <c r="BH1484" s="2" t="str">
        <f>IF(AND(ISNUMBER(SEARCH("aerobic",$AW1484)),ISNUMBER(SEARCH("anaer",$AW1484))),"Combined Aer and Anaer.","")</f>
        <v/>
      </c>
    </row>
    <row r="1485" spans="1:60" x14ac:dyDescent="0.25">
      <c r="A1485" s="4">
        <v>297</v>
      </c>
      <c r="B1485" t="s">
        <v>1518</v>
      </c>
      <c r="C1485">
        <v>1328.08</v>
      </c>
      <c r="D1485">
        <v>414.02614387325008</v>
      </c>
      <c r="E1485">
        <v>414.6164510157858</v>
      </c>
      <c r="F1485">
        <v>352.34662335408399</v>
      </c>
      <c r="G1485">
        <v>483.51077727215608</v>
      </c>
      <c r="H1485">
        <v>-114.8957224154458</v>
      </c>
      <c r="I1485">
        <v>-117.4151340766366</v>
      </c>
      <c r="J1485">
        <v>-133.091284166473</v>
      </c>
      <c r="K1485">
        <v>-91.525586908795816</v>
      </c>
      <c r="L1485">
        <v>879.10008845602715</v>
      </c>
      <c r="M1485">
        <v>875.31770235858062</v>
      </c>
      <c r="N1485">
        <v>862.76885562352686</v>
      </c>
      <c r="O1485">
        <v>905.70694013781451</v>
      </c>
      <c r="P1485">
        <v>31.058783280193069</v>
      </c>
      <c r="Q1485">
        <v>31.455651854519719</v>
      </c>
      <c r="R1485">
        <v>25.704706115513819</v>
      </c>
      <c r="S1485">
        <v>35.451955486866026</v>
      </c>
      <c r="T1485">
        <v>50881.643925349723</v>
      </c>
      <c r="U1485">
        <v>50881.605273337991</v>
      </c>
      <c r="V1485">
        <v>50846.988635592352</v>
      </c>
      <c r="W1485">
        <v>50916.538743485668</v>
      </c>
      <c r="X1485">
        <v>3459.9401220165719</v>
      </c>
      <c r="Y1485">
        <v>3473.4298030263631</v>
      </c>
      <c r="Z1485">
        <v>3359.6409761062641</v>
      </c>
      <c r="AA1485">
        <v>3524.5176547510432</v>
      </c>
      <c r="AB1485">
        <v>618.91684413522944</v>
      </c>
      <c r="AC1485">
        <v>612.6794885698497</v>
      </c>
      <c r="AD1485">
        <v>524.90400473181603</v>
      </c>
      <c r="AE1485">
        <v>729.04495847988096</v>
      </c>
      <c r="AF1485">
        <v>64.873306498895474</v>
      </c>
      <c r="AG1485">
        <v>64.592715479994894</v>
      </c>
      <c r="AH1485">
        <v>63.671195556025062</v>
      </c>
      <c r="AI1485">
        <v>66.835649726476021</v>
      </c>
      <c r="AJ1485">
        <v>0.56897557778974217</v>
      </c>
      <c r="AK1485">
        <v>0.56897570842913947</v>
      </c>
      <c r="AL1485">
        <v>0.5689454896148507</v>
      </c>
      <c r="AM1485">
        <v>0.56900549372384068</v>
      </c>
      <c r="AN1485">
        <v>0.95252870220292285</v>
      </c>
      <c r="AO1485">
        <v>0.95252870220292285</v>
      </c>
      <c r="AP1485">
        <v>0.95252870220292285</v>
      </c>
      <c r="AQ1485">
        <v>0.95252870220292285</v>
      </c>
      <c r="AR1485">
        <v>14.11137646656721</v>
      </c>
      <c r="AS1485">
        <v>14.111376466567201</v>
      </c>
      <c r="AT1485">
        <v>14.111376466567201</v>
      </c>
      <c r="AU1485">
        <v>14.111376466567201</v>
      </c>
      <c r="AV1485" t="str">
        <f>VLOOKUP(Sheet1[[#This Row],[NPDES ID2]],Combined_Sheet__Major_Only___2[[NPDES ID2]:[ECHO BFR]],3,FALSE)</f>
        <v>SC</v>
      </c>
      <c r="AW1485" t="s">
        <v>12185</v>
      </c>
      <c r="AX1485" t="str">
        <f>VLOOKUP(Sheet1[[#This Row],[NPDES ID2]],Combined_Sheet__Major_Only___2[[NPDES ID2]:[ECHO BFR]],27,FALSE)</f>
        <v>methaneBioCaptureRecover</v>
      </c>
      <c r="AY1485" t="str">
        <f>VLOOKUP(Sheet1[[#This Row],[NPDES ID2]],Combined_Sheet__Major_Only___2[[NPDES ID2]:[ECHO BFR]],28,FALSE)</f>
        <v>-</v>
      </c>
      <c r="AZ1485" t="str">
        <f>VLOOKUP(Sheet1[[#This Row],[NPDES ID2]],Combined_Sheet__Major_Only___2[[NPDES ID2]:[ECHO BFR]],29,FALSE)</f>
        <v>thickening</v>
      </c>
      <c r="BA1485">
        <f>VLOOKUP(Sheet1[[#This Row],[NPDES ID2]],Combined_Sheet__Major_Only___2[[NPDES ID2]:[ECHO BFR]],17,FALSE)</f>
        <v>34.858333000000002</v>
      </c>
      <c r="BB1485">
        <f>VLOOKUP(Sheet1[[#This Row],[NPDES ID2]],Combined_Sheet__Major_Only___2[[NPDES ID2]:[ECHO BFR]],18,FALSE)</f>
        <v>-82.23</v>
      </c>
      <c r="BC1485" t="str">
        <f>IF(ISNUMBER(SEARCH("aerobic",$AW1485)),"aerobic","")</f>
        <v/>
      </c>
      <c r="BD1485" t="str">
        <f>IF(ISNUMBER(SEARCH("anaer",$AW1485)),"anaer","")</f>
        <v>anaer</v>
      </c>
      <c r="BE1485" t="str">
        <f>IF(ISNUMBER(SEARCH("thickening",$AZ1485)),"thickening","")</f>
        <v>thickening</v>
      </c>
      <c r="BF1485" s="3" t="str">
        <f>IF(ISNUMBER(SEARCH("airDry",$AW1485)),"airDry","")</f>
        <v/>
      </c>
      <c r="BG1485" s="3" t="str">
        <f>IF(ISNUMBER(SEARCH("heatDry",$AY1485)),"heatDry","")</f>
        <v/>
      </c>
      <c r="BH1485" s="3" t="str">
        <f>IF(AND(ISNUMBER(SEARCH("aerobic",$AW1485)),ISNUMBER(SEARCH("anaer",$AW1485))),"Combined Aer and Anaer.","")</f>
        <v/>
      </c>
    </row>
    <row r="1486" spans="1:60" x14ac:dyDescent="0.25">
      <c r="A1486" s="4">
        <v>683</v>
      </c>
      <c r="B1486" t="s">
        <v>3376</v>
      </c>
      <c r="C1486">
        <v>24516</v>
      </c>
      <c r="D1486">
        <v>4958.5780186303218</v>
      </c>
      <c r="E1486">
        <v>4970.8956842134103</v>
      </c>
      <c r="F1486">
        <v>3901.3695460047838</v>
      </c>
      <c r="G1486">
        <v>5999.9879608670626</v>
      </c>
      <c r="H1486">
        <v>-111.8384191992118</v>
      </c>
      <c r="I1486">
        <v>-114.95356544106551</v>
      </c>
      <c r="J1486">
        <v>-132.20177826664221</v>
      </c>
      <c r="K1486">
        <v>-85.233067400912958</v>
      </c>
      <c r="L1486">
        <v>15801.4762077869</v>
      </c>
      <c r="M1486">
        <v>15730.290394471091</v>
      </c>
      <c r="N1486">
        <v>15483.05758461171</v>
      </c>
      <c r="O1486">
        <v>16316.57388876744</v>
      </c>
      <c r="P1486">
        <v>573.58893720551396</v>
      </c>
      <c r="Q1486">
        <v>579.62340530717938</v>
      </c>
      <c r="R1486">
        <v>477.49673710120169</v>
      </c>
      <c r="S1486">
        <v>654.62395095956117</v>
      </c>
      <c r="T1486">
        <v>51006.658499640987</v>
      </c>
      <c r="U1486">
        <v>51006.619755974607</v>
      </c>
      <c r="V1486">
        <v>50971.921032558617</v>
      </c>
      <c r="W1486">
        <v>51041.636063090307</v>
      </c>
      <c r="X1486">
        <v>3562.189212489503</v>
      </c>
      <c r="Y1486">
        <v>3576.9129395812861</v>
      </c>
      <c r="Z1486">
        <v>3450.981775080822</v>
      </c>
      <c r="AA1486">
        <v>3634.0242107568752</v>
      </c>
      <c r="AB1486">
        <v>653.28128646097207</v>
      </c>
      <c r="AC1486">
        <v>646.01717554771699</v>
      </c>
      <c r="AD1486">
        <v>551.61369761515516</v>
      </c>
      <c r="AE1486">
        <v>772.1012659257874</v>
      </c>
      <c r="AF1486">
        <v>63.236293098412389</v>
      </c>
      <c r="AG1486">
        <v>62.924153352712167</v>
      </c>
      <c r="AH1486">
        <v>61.983704587552623</v>
      </c>
      <c r="AI1486">
        <v>65.276970380952633</v>
      </c>
      <c r="AJ1486">
        <v>0.54897346496846611</v>
      </c>
      <c r="AK1486">
        <v>0.54897564162574752</v>
      </c>
      <c r="AL1486">
        <v>0.54842120657555637</v>
      </c>
      <c r="AM1486">
        <v>0.54952316300447512</v>
      </c>
      <c r="AN1486">
        <v>0.95263714797275656</v>
      </c>
      <c r="AO1486">
        <v>0.95263714797275656</v>
      </c>
      <c r="AP1486">
        <v>0.95263714797275656</v>
      </c>
      <c r="AQ1486">
        <v>0.95263714797275656</v>
      </c>
      <c r="AR1486">
        <v>13.560337488765249</v>
      </c>
      <c r="AS1486">
        <v>13.560337488765249</v>
      </c>
      <c r="AT1486">
        <v>13.560337488765249</v>
      </c>
      <c r="AU1486">
        <v>13.560337488765249</v>
      </c>
      <c r="AV1486" t="str">
        <f>VLOOKUP(Sheet1[[#This Row],[NPDES ID2]],Combined_Sheet__Major_Only___2[[NPDES ID2]:[ECHO BFR]],3,FALSE)</f>
        <v>TX</v>
      </c>
      <c r="AW1486" t="s">
        <v>12185</v>
      </c>
      <c r="AX1486" t="str">
        <f>VLOOKUP(Sheet1[[#This Row],[NPDES ID2]],Combined_Sheet__Major_Only___2[[NPDES ID2]:[ECHO BFR]],27,FALSE)</f>
        <v>-</v>
      </c>
      <c r="AY1486" t="str">
        <f>VLOOKUP(Sheet1[[#This Row],[NPDES ID2]],Combined_Sheet__Major_Only___2[[NPDES ID2]:[ECHO BFR]],28,FALSE)</f>
        <v>-</v>
      </c>
      <c r="AZ1486" t="str">
        <f>VLOOKUP(Sheet1[[#This Row],[NPDES ID2]],Combined_Sheet__Major_Only___2[[NPDES ID2]:[ECHO BFR]],29,FALSE)</f>
        <v>thickening</v>
      </c>
      <c r="BA1486">
        <f>VLOOKUP(Sheet1[[#This Row],[NPDES ID2]],Combined_Sheet__Major_Only___2[[NPDES ID2]:[ECHO BFR]],17,FALSE)</f>
        <v>32.641333000000003</v>
      </c>
      <c r="BB1486">
        <f>VLOOKUP(Sheet1[[#This Row],[NPDES ID2]],Combined_Sheet__Major_Only___2[[NPDES ID2]:[ECHO BFR]],18,FALSE)</f>
        <v>-96.646867</v>
      </c>
      <c r="BC1486" t="str">
        <f>IF(ISNUMBER(SEARCH("aerobic",$AW1486)),"aerobic","")</f>
        <v/>
      </c>
      <c r="BD1486" t="str">
        <f>IF(ISNUMBER(SEARCH("anaer",$AW1486)),"anaer","")</f>
        <v>anaer</v>
      </c>
      <c r="BE1486" t="str">
        <f>IF(ISNUMBER(SEARCH("thickening",$AZ1486)),"thickening","")</f>
        <v>thickening</v>
      </c>
      <c r="BF1486" s="3" t="str">
        <f>IF(ISNUMBER(SEARCH("airDry",$AW1486)),"airDry","")</f>
        <v/>
      </c>
      <c r="BG1486" s="3" t="str">
        <f>IF(ISNUMBER(SEARCH("heatDry",$AY1486)),"heatDry","")</f>
        <v/>
      </c>
      <c r="BH1486" s="3" t="str">
        <f>IF(AND(ISNUMBER(SEARCH("aerobic",$AW1486)),ISNUMBER(SEARCH("anaer",$AW1486))),"Combined Aer and Anaer.","")</f>
        <v/>
      </c>
    </row>
    <row r="1487" spans="1:60" x14ac:dyDescent="0.25">
      <c r="A1487" s="4">
        <v>2394</v>
      </c>
      <c r="B1487" t="s">
        <v>11164</v>
      </c>
      <c r="C1487">
        <v>291.2</v>
      </c>
      <c r="D1487">
        <v>491.67561419846157</v>
      </c>
      <c r="E1487">
        <v>496.4062698909662</v>
      </c>
      <c r="F1487">
        <v>372.01516033428243</v>
      </c>
      <c r="G1487">
        <v>629.26045316539637</v>
      </c>
      <c r="H1487">
        <v>-120.02589855205279</v>
      </c>
      <c r="I1487">
        <v>-122.3605134547243</v>
      </c>
      <c r="J1487">
        <v>-138.18804473182271</v>
      </c>
      <c r="K1487">
        <v>-96.685011693017842</v>
      </c>
      <c r="L1487">
        <v>185.49254603064179</v>
      </c>
      <c r="M1487">
        <v>184.60464805981869</v>
      </c>
      <c r="N1487">
        <v>181.66500978454081</v>
      </c>
      <c r="O1487">
        <v>191.73044872890139</v>
      </c>
      <c r="P1487">
        <v>6.8257247050894243</v>
      </c>
      <c r="Q1487">
        <v>6.8891057602123684</v>
      </c>
      <c r="R1487">
        <v>5.6871747814732299</v>
      </c>
      <c r="S1487">
        <v>7.7865004809683649</v>
      </c>
      <c r="T1487">
        <v>51029.664304265287</v>
      </c>
      <c r="U1487">
        <v>51029.625543732167</v>
      </c>
      <c r="V1487">
        <v>50994.911714502261</v>
      </c>
      <c r="W1487">
        <v>51064.657094919312</v>
      </c>
      <c r="X1487">
        <v>3606.0742305726681</v>
      </c>
      <c r="Y1487">
        <v>3621.8088664239408</v>
      </c>
      <c r="Z1487">
        <v>3489.9416969817198</v>
      </c>
      <c r="AA1487">
        <v>3680.8676439106798</v>
      </c>
      <c r="AB1487">
        <v>714.68346431434645</v>
      </c>
      <c r="AC1487">
        <v>705.06864765050727</v>
      </c>
      <c r="AD1487">
        <v>595.048676671831</v>
      </c>
      <c r="AE1487">
        <v>855.18625148728631</v>
      </c>
      <c r="AF1487">
        <v>62.426247696734023</v>
      </c>
      <c r="AG1487">
        <v>62.127100477064793</v>
      </c>
      <c r="AH1487">
        <v>61.138804061668708</v>
      </c>
      <c r="AI1487">
        <v>64.525319384898566</v>
      </c>
      <c r="AJ1487">
        <v>0.53908004272451138</v>
      </c>
      <c r="AK1487">
        <v>0.53908007185070339</v>
      </c>
      <c r="AL1487">
        <v>0.53907336068621547</v>
      </c>
      <c r="AM1487">
        <v>0.53908668620267486</v>
      </c>
      <c r="AN1487">
        <v>0.9526570507462806</v>
      </c>
      <c r="AO1487">
        <v>0.95265705074628071</v>
      </c>
      <c r="AP1487">
        <v>0.95265705074628071</v>
      </c>
      <c r="AQ1487">
        <v>0.95265705074628071</v>
      </c>
      <c r="AR1487">
        <v>12.818237607052939</v>
      </c>
      <c r="AS1487">
        <v>12.818237607052939</v>
      </c>
      <c r="AT1487">
        <v>12.818237607052939</v>
      </c>
      <c r="AU1487">
        <v>12.818237607052939</v>
      </c>
      <c r="AV1487" t="str">
        <f>VLOOKUP(Sheet1[[#This Row],[NPDES ID2]],Combined_Sheet__Major_Only___2[[NPDES ID2]:[ECHO BFR]],3,FALSE)</f>
        <v>MN</v>
      </c>
      <c r="AW1487" t="s">
        <v>12185</v>
      </c>
      <c r="AX1487" t="str">
        <f>VLOOKUP(Sheet1[[#This Row],[NPDES ID2]],Combined_Sheet__Major_Only___2[[NPDES ID2]:[ECHO BFR]],27,FALSE)</f>
        <v>methaneBioCaptureRecover</v>
      </c>
      <c r="AY1487" t="str">
        <f>VLOOKUP(Sheet1[[#This Row],[NPDES ID2]],Combined_Sheet__Major_Only___2[[NPDES ID2]:[ECHO BFR]],28,FALSE)</f>
        <v>-</v>
      </c>
      <c r="AZ1487" t="str">
        <f>VLOOKUP(Sheet1[[#This Row],[NPDES ID2]],Combined_Sheet__Major_Only___2[[NPDES ID2]:[ECHO BFR]],29,FALSE)</f>
        <v>thickening, preliminaryOps</v>
      </c>
      <c r="BA1487">
        <f>VLOOKUP(Sheet1[[#This Row],[NPDES ID2]],Combined_Sheet__Major_Only___2[[NPDES ID2]:[ECHO BFR]],17,FALSE)</f>
        <v>47.466099999999997</v>
      </c>
      <c r="BB1487">
        <f>VLOOKUP(Sheet1[[#This Row],[NPDES ID2]],Combined_Sheet__Major_Only___2[[NPDES ID2]:[ECHO BFR]],18,FALSE)</f>
        <v>-94.879199999999997</v>
      </c>
      <c r="BC1487" t="str">
        <f>IF(ISNUMBER(SEARCH("aerobic",$AW1487)),"aerobic","")</f>
        <v/>
      </c>
      <c r="BD1487" t="str">
        <f>IF(ISNUMBER(SEARCH("anaer",$AW1487)),"anaer","")</f>
        <v>anaer</v>
      </c>
      <c r="BE1487" t="str">
        <f>IF(ISNUMBER(SEARCH("thickening",$AZ1487)),"thickening","")</f>
        <v>thickening</v>
      </c>
      <c r="BF1487" s="2" t="str">
        <f>IF(ISNUMBER(SEARCH("airDry",$AW1487)),"airDry","")</f>
        <v/>
      </c>
      <c r="BG1487" s="2" t="str">
        <f>IF(ISNUMBER(SEARCH("heatDry",$AY1487)),"heatDry","")</f>
        <v/>
      </c>
      <c r="BH1487" s="2" t="str">
        <f>IF(AND(ISNUMBER(SEARCH("aerobic",$AW1487)),ISNUMBER(SEARCH("anaer",$AW1487))),"Combined Aer and Anaer.","")</f>
        <v/>
      </c>
    </row>
    <row r="1488" spans="1:60" x14ac:dyDescent="0.25">
      <c r="A1488" s="4">
        <v>2261</v>
      </c>
      <c r="B1488" t="s">
        <v>10583</v>
      </c>
      <c r="C1488">
        <v>501.62</v>
      </c>
      <c r="D1488">
        <v>374.30740882753088</v>
      </c>
      <c r="E1488">
        <v>377.64444818638538</v>
      </c>
      <c r="F1488">
        <v>291.67952985234848</v>
      </c>
      <c r="G1488">
        <v>455.2918982745918</v>
      </c>
      <c r="H1488">
        <v>-115.11032683534189</v>
      </c>
      <c r="I1488">
        <v>-117.51535227698029</v>
      </c>
      <c r="J1488">
        <v>-133.24374232053719</v>
      </c>
      <c r="K1488">
        <v>-91.546757252280386</v>
      </c>
      <c r="L1488">
        <v>332.06852752943189</v>
      </c>
      <c r="M1488">
        <v>330.6386512292047</v>
      </c>
      <c r="N1488">
        <v>325.90299087291157</v>
      </c>
      <c r="O1488">
        <v>342.11621239483361</v>
      </c>
      <c r="P1488">
        <v>11.731418511471521</v>
      </c>
      <c r="Q1488">
        <v>11.88128140990961</v>
      </c>
      <c r="R1488">
        <v>9.7087641589646783</v>
      </c>
      <c r="S1488">
        <v>13.390579834032479</v>
      </c>
      <c r="T1488">
        <v>51101.454088725579</v>
      </c>
      <c r="U1488">
        <v>51101.415275559637</v>
      </c>
      <c r="V1488">
        <v>51066.654308525089</v>
      </c>
      <c r="W1488">
        <v>51136.494395985137</v>
      </c>
      <c r="X1488">
        <v>3474.576581758688</v>
      </c>
      <c r="Y1488">
        <v>3488.1301833974389</v>
      </c>
      <c r="Z1488">
        <v>3373.8797484263032</v>
      </c>
      <c r="AA1488">
        <v>3539.390775781615</v>
      </c>
      <c r="AB1488">
        <v>525.28671357018197</v>
      </c>
      <c r="AC1488">
        <v>521.56065359994432</v>
      </c>
      <c r="AD1488">
        <v>456.87509348467398</v>
      </c>
      <c r="AE1488">
        <v>603.1771139468799</v>
      </c>
      <c r="AF1488">
        <v>64.876584285648974</v>
      </c>
      <c r="AG1488">
        <v>64.596715047928484</v>
      </c>
      <c r="AH1488">
        <v>63.673082747966973</v>
      </c>
      <c r="AI1488">
        <v>66.839222881641007</v>
      </c>
      <c r="AJ1488">
        <v>0.56901564593621179</v>
      </c>
      <c r="AK1488">
        <v>0.56901569168086619</v>
      </c>
      <c r="AL1488">
        <v>0.56900514521685264</v>
      </c>
      <c r="AM1488">
        <v>0.56902608613148964</v>
      </c>
      <c r="AN1488">
        <v>0.95271905010111835</v>
      </c>
      <c r="AO1488">
        <v>0.95271905010111846</v>
      </c>
      <c r="AP1488">
        <v>0.95271905010111846</v>
      </c>
      <c r="AQ1488">
        <v>0.95271905010111846</v>
      </c>
      <c r="AR1488">
        <v>15.603613480462259</v>
      </c>
      <c r="AS1488">
        <v>15.60361348046227</v>
      </c>
      <c r="AT1488">
        <v>15.60361348046227</v>
      </c>
      <c r="AU1488">
        <v>15.60361348046227</v>
      </c>
      <c r="AV1488" t="str">
        <f>VLOOKUP(Sheet1[[#This Row],[NPDES ID2]],Combined_Sheet__Major_Only___2[[NPDES ID2]:[ECHO BFR]],3,FALSE)</f>
        <v>AR</v>
      </c>
      <c r="AW1488" t="s">
        <v>12185</v>
      </c>
      <c r="AX1488" t="str">
        <f>VLOOKUP(Sheet1[[#This Row],[NPDES ID2]],Combined_Sheet__Major_Only___2[[NPDES ID2]:[ECHO BFR]],27,FALSE)</f>
        <v>methaneBioCaptureRecover</v>
      </c>
      <c r="AY1488" t="str">
        <f>VLOOKUP(Sheet1[[#This Row],[NPDES ID2]],Combined_Sheet__Major_Only___2[[NPDES ID2]:[ECHO BFR]],28,FALSE)</f>
        <v>heatTreatment</v>
      </c>
      <c r="AZ1488" t="str">
        <f>VLOOKUP(Sheet1[[#This Row],[NPDES ID2]],Combined_Sheet__Major_Only___2[[NPDES ID2]:[ECHO BFR]],29,FALSE)</f>
        <v>preliminaryOps, thickening</v>
      </c>
      <c r="BA1488">
        <f>VLOOKUP(Sheet1[[#This Row],[NPDES ID2]],Combined_Sheet__Major_Only___2[[NPDES ID2]:[ECHO BFR]],17,FALSE)</f>
        <v>35.055239999999998</v>
      </c>
      <c r="BB1488">
        <f>VLOOKUP(Sheet1[[#This Row],[NPDES ID2]],Combined_Sheet__Major_Only___2[[NPDES ID2]:[ECHO BFR]],18,FALSE)</f>
        <v>-92.534700000000001</v>
      </c>
      <c r="BC1488" t="str">
        <f>IF(ISNUMBER(SEARCH("aerobic",$AW1488)),"aerobic","")</f>
        <v/>
      </c>
      <c r="BD1488" t="str">
        <f>IF(ISNUMBER(SEARCH("anaer",$AW1488)),"anaer","")</f>
        <v>anaer</v>
      </c>
      <c r="BE1488" t="str">
        <f>IF(ISNUMBER(SEARCH("thickening",$AZ1488)),"thickening","")</f>
        <v>thickening</v>
      </c>
      <c r="BF1488" s="3" t="str">
        <f>IF(ISNUMBER(SEARCH("airDry",$AW1488)),"airDry","")</f>
        <v/>
      </c>
      <c r="BG1488" s="3" t="str">
        <f>IF(ISNUMBER(SEARCH("heatDry",$AY1488)),"heatDry","")</f>
        <v/>
      </c>
      <c r="BH1488" s="3" t="str">
        <f>IF(AND(ISNUMBER(SEARCH("aerobic",$AW1488)),ISNUMBER(SEARCH("anaer",$AW1488))),"Combined Aer and Anaer.","")</f>
        <v/>
      </c>
    </row>
    <row r="1489" spans="1:60" x14ac:dyDescent="0.25">
      <c r="A1489" s="4">
        <v>2433</v>
      </c>
      <c r="B1489" t="s">
        <v>11340</v>
      </c>
      <c r="C1489">
        <v>247</v>
      </c>
      <c r="D1489">
        <v>537.88197146370521</v>
      </c>
      <c r="E1489">
        <v>539.98639772220201</v>
      </c>
      <c r="F1489">
        <v>400.64816367966449</v>
      </c>
      <c r="G1489">
        <v>692.99387703745538</v>
      </c>
      <c r="H1489">
        <v>-118.4533229895754</v>
      </c>
      <c r="I1489">
        <v>-120.7533062285208</v>
      </c>
      <c r="J1489">
        <v>-136.43077558348369</v>
      </c>
      <c r="K1489">
        <v>-95.011755280879115</v>
      </c>
      <c r="L1489">
        <v>159.30315552761709</v>
      </c>
      <c r="M1489">
        <v>158.56553529751261</v>
      </c>
      <c r="N1489">
        <v>156.12374776159771</v>
      </c>
      <c r="O1489">
        <v>164.48488109875109</v>
      </c>
      <c r="P1489">
        <v>5.7855764496158306</v>
      </c>
      <c r="Q1489">
        <v>5.8473272684514841</v>
      </c>
      <c r="R1489">
        <v>4.8124369424947293</v>
      </c>
      <c r="S1489">
        <v>6.5955861416212977</v>
      </c>
      <c r="T1489">
        <v>51201.273901407803</v>
      </c>
      <c r="U1489">
        <v>51201.235015058803</v>
      </c>
      <c r="V1489">
        <v>51166.408505456238</v>
      </c>
      <c r="W1489">
        <v>51236.380277937533</v>
      </c>
      <c r="X1489">
        <v>3573.483249585237</v>
      </c>
      <c r="Y1489">
        <v>3588.5395549577138</v>
      </c>
      <c r="Z1489">
        <v>3462.157940837657</v>
      </c>
      <c r="AA1489">
        <v>3645.16000367885</v>
      </c>
      <c r="AB1489">
        <v>559.14971086764228</v>
      </c>
      <c r="AC1489">
        <v>554.59521124909759</v>
      </c>
      <c r="AD1489">
        <v>483.73334734534461</v>
      </c>
      <c r="AE1489">
        <v>644.52558629602868</v>
      </c>
      <c r="AF1489">
        <v>63.205974567680677</v>
      </c>
      <c r="AG1489">
        <v>62.913056239757488</v>
      </c>
      <c r="AH1489">
        <v>61.945027664993347</v>
      </c>
      <c r="AI1489">
        <v>65.261709298706791</v>
      </c>
      <c r="AJ1489">
        <v>0.54860334003870681</v>
      </c>
      <c r="AK1489">
        <v>0.54860336268209553</v>
      </c>
      <c r="AL1489">
        <v>0.54859814672905471</v>
      </c>
      <c r="AM1489">
        <v>0.54860850336190525</v>
      </c>
      <c r="AN1489">
        <v>0.95280498747300368</v>
      </c>
      <c r="AO1489">
        <v>0.95280498747300391</v>
      </c>
      <c r="AP1489">
        <v>0.95280498747300391</v>
      </c>
      <c r="AQ1489">
        <v>0.95280498747300391</v>
      </c>
      <c r="AR1489">
        <v>14.883868622561019</v>
      </c>
      <c r="AS1489">
        <v>14.883868622561019</v>
      </c>
      <c r="AT1489">
        <v>14.883868622561019</v>
      </c>
      <c r="AU1489">
        <v>14.883868622561019</v>
      </c>
      <c r="AV1489" t="str">
        <f>VLOOKUP(Sheet1[[#This Row],[NPDES ID2]],Combined_Sheet__Major_Only___2[[NPDES ID2]:[ECHO BFR]],3,FALSE)</f>
        <v>NY</v>
      </c>
      <c r="AW1489" t="s">
        <v>12188</v>
      </c>
      <c r="AX1489" t="str">
        <f>VLOOKUP(Sheet1[[#This Row],[NPDES ID2]],Combined_Sheet__Major_Only___2[[NPDES ID2]:[ECHO BFR]],27,FALSE)</f>
        <v>methaneBioCaptureRecover</v>
      </c>
      <c r="AY1489" t="str">
        <f>VLOOKUP(Sheet1[[#This Row],[NPDES ID2]],Combined_Sheet__Major_Only___2[[NPDES ID2]:[ECHO BFR]],28,FALSE)</f>
        <v>-</v>
      </c>
      <c r="AZ1489" t="str">
        <f>VLOOKUP(Sheet1[[#This Row],[NPDES ID2]],Combined_Sheet__Major_Only___2[[NPDES ID2]:[ECHO BFR]],29,FALSE)</f>
        <v>preliminaryOps, thickening</v>
      </c>
      <c r="BA1489">
        <f>VLOOKUP(Sheet1[[#This Row],[NPDES ID2]],Combined_Sheet__Major_Only___2[[NPDES ID2]:[ECHO BFR]],17,FALSE)</f>
        <v>41.112943999999999</v>
      </c>
      <c r="BB1489">
        <f>VLOOKUP(Sheet1[[#This Row],[NPDES ID2]],Combined_Sheet__Major_Only___2[[NPDES ID2]:[ECHO BFR]],18,FALSE)</f>
        <v>-74.157722000000007</v>
      </c>
      <c r="BC1489" t="str">
        <f>IF(ISNUMBER(SEARCH("aerobic",$AW1489)),"aerobic","")</f>
        <v/>
      </c>
      <c r="BD1489" t="str">
        <f>IF(ISNUMBER(SEARCH("anaer",$AW1489)),"anaer","")</f>
        <v>anaer</v>
      </c>
      <c r="BE1489" t="str">
        <f>IF(ISNUMBER(SEARCH("thickening",$AZ1489)),"thickening","")</f>
        <v>thickening</v>
      </c>
      <c r="BF1489" s="3" t="str">
        <f>IF(ISNUMBER(SEARCH("airDry",$AW1489)),"airDry","")</f>
        <v/>
      </c>
      <c r="BG1489" s="3" t="str">
        <f>IF(ISNUMBER(SEARCH("heatDry",$AY1489)),"heatDry","")</f>
        <v/>
      </c>
      <c r="BH1489" s="3" t="str">
        <f>IF(AND(ISNUMBER(SEARCH("aerobic",$AW1489)),ISNUMBER(SEARCH("anaer",$AW1489))),"Combined Aer and Anaer.","")</f>
        <v/>
      </c>
    </row>
    <row r="1490" spans="1:60" x14ac:dyDescent="0.25">
      <c r="A1490" s="4">
        <v>392</v>
      </c>
      <c r="B1490" t="s">
        <v>1975</v>
      </c>
      <c r="C1490">
        <v>714.19600000000003</v>
      </c>
      <c r="D1490">
        <v>359.23808882391222</v>
      </c>
      <c r="E1490">
        <v>358.89643246109421</v>
      </c>
      <c r="F1490">
        <v>299.3012832055453</v>
      </c>
      <c r="G1490">
        <v>421.5686054053561</v>
      </c>
      <c r="H1490">
        <v>-115.4922967872843</v>
      </c>
      <c r="I1490">
        <v>-117.9165442908007</v>
      </c>
      <c r="J1490">
        <v>-133.59986251053471</v>
      </c>
      <c r="K1490">
        <v>-92.002533230627407</v>
      </c>
      <c r="L1490">
        <v>471.12078000961048</v>
      </c>
      <c r="M1490">
        <v>469.07225964729781</v>
      </c>
      <c r="N1490">
        <v>462.28466864171497</v>
      </c>
      <c r="O1490">
        <v>485.51955208959248</v>
      </c>
      <c r="P1490">
        <v>16.706325380897042</v>
      </c>
      <c r="Q1490">
        <v>16.919790087867959</v>
      </c>
      <c r="R1490">
        <v>13.841073687607089</v>
      </c>
      <c r="S1490">
        <v>19.053666231870189</v>
      </c>
      <c r="T1490">
        <v>51210.123187456476</v>
      </c>
      <c r="U1490">
        <v>51210.084294619614</v>
      </c>
      <c r="V1490">
        <v>51175.2519744979</v>
      </c>
      <c r="W1490">
        <v>51245.235421198857</v>
      </c>
      <c r="X1490">
        <v>3494.3360615322449</v>
      </c>
      <c r="Y1490">
        <v>3508.1109728652532</v>
      </c>
      <c r="Z1490">
        <v>3392.045295047516</v>
      </c>
      <c r="AA1490">
        <v>3560.1835210655531</v>
      </c>
      <c r="AB1490">
        <v>570.33401475014546</v>
      </c>
      <c r="AC1490">
        <v>565.54452795962368</v>
      </c>
      <c r="AD1490">
        <v>490.60370499068438</v>
      </c>
      <c r="AE1490">
        <v>662.10307238602047</v>
      </c>
      <c r="AF1490">
        <v>64.647888782481957</v>
      </c>
      <c r="AG1490">
        <v>64.366028070272719</v>
      </c>
      <c r="AH1490">
        <v>63.436963666100588</v>
      </c>
      <c r="AI1490">
        <v>66.623133934846521</v>
      </c>
      <c r="AJ1490">
        <v>0.56622069701430766</v>
      </c>
      <c r="AK1490">
        <v>0.56622076463956628</v>
      </c>
      <c r="AL1490">
        <v>0.56620516013537692</v>
      </c>
      <c r="AM1490">
        <v>0.56623614450095827</v>
      </c>
      <c r="AN1490">
        <v>0.95281259097194382</v>
      </c>
      <c r="AO1490">
        <v>0.95281259097194393</v>
      </c>
      <c r="AP1490">
        <v>0.95281259097194393</v>
      </c>
      <c r="AQ1490">
        <v>0.95281259097194393</v>
      </c>
      <c r="AR1490">
        <v>14.84017097297076</v>
      </c>
      <c r="AS1490">
        <v>14.84017097297075</v>
      </c>
      <c r="AT1490">
        <v>14.84017097297075</v>
      </c>
      <c r="AU1490">
        <v>14.84017097297075</v>
      </c>
      <c r="AV1490" t="str">
        <f>VLOOKUP(Sheet1[[#This Row],[NPDES ID2]],Combined_Sheet__Major_Only___2[[NPDES ID2]:[ECHO BFR]],3,FALSE)</f>
        <v>TX</v>
      </c>
      <c r="AW1490" t="s">
        <v>12185</v>
      </c>
      <c r="AX1490" t="str">
        <f>VLOOKUP(Sheet1[[#This Row],[NPDES ID2]],Combined_Sheet__Major_Only___2[[NPDES ID2]:[ECHO BFR]],27,FALSE)</f>
        <v>tempSludgeStore</v>
      </c>
      <c r="AY1490" t="str">
        <f>VLOOKUP(Sheet1[[#This Row],[NPDES ID2]],Combined_Sheet__Major_Only___2[[NPDES ID2]:[ECHO BFR]],28,FALSE)</f>
        <v>-</v>
      </c>
      <c r="AZ1490" t="str">
        <f>VLOOKUP(Sheet1[[#This Row],[NPDES ID2]],Combined_Sheet__Major_Only___2[[NPDES ID2]:[ECHO BFR]],29,FALSE)</f>
        <v>thickening</v>
      </c>
      <c r="BA1490">
        <f>VLOOKUP(Sheet1[[#This Row],[NPDES ID2]],Combined_Sheet__Major_Only___2[[NPDES ID2]:[ECHO BFR]],17,FALSE)</f>
        <v>33.601523</v>
      </c>
      <c r="BB1490">
        <f>VLOOKUP(Sheet1[[#This Row],[NPDES ID2]],Combined_Sheet__Major_Only___2[[NPDES ID2]:[ECHO BFR]],18,FALSE)</f>
        <v>-96.573893999999996</v>
      </c>
      <c r="BC1490" t="str">
        <f>IF(ISNUMBER(SEARCH("aerobic",$AW1490)),"aerobic","")</f>
        <v/>
      </c>
      <c r="BD1490" t="str">
        <f>IF(ISNUMBER(SEARCH("anaer",$AW1490)),"anaer","")</f>
        <v>anaer</v>
      </c>
      <c r="BE1490" t="str">
        <f>IF(ISNUMBER(SEARCH("thickening",$AZ1490)),"thickening","")</f>
        <v>thickening</v>
      </c>
      <c r="BF1490" s="2" t="str">
        <f>IF(ISNUMBER(SEARCH("airDry",$AW1490)),"airDry","")</f>
        <v/>
      </c>
      <c r="BG1490" s="2" t="str">
        <f>IF(ISNUMBER(SEARCH("heatDry",$AY1490)),"heatDry","")</f>
        <v/>
      </c>
      <c r="BH1490" s="2" t="str">
        <f>IF(AND(ISNUMBER(SEARCH("aerobic",$AW1490)),ISNUMBER(SEARCH("anaer",$AW1490))),"Combined Aer and Anaer.","")</f>
        <v/>
      </c>
    </row>
    <row r="1491" spans="1:60" x14ac:dyDescent="0.25">
      <c r="A1491" s="4">
        <v>2028</v>
      </c>
      <c r="B1491" t="s">
        <v>9543</v>
      </c>
      <c r="C1491">
        <v>1421.92</v>
      </c>
      <c r="D1491">
        <v>444.36551763550801</v>
      </c>
      <c r="E1491">
        <v>443.94899533330698</v>
      </c>
      <c r="F1491">
        <v>379.0621259170685</v>
      </c>
      <c r="G1491">
        <v>520.12748145773264</v>
      </c>
      <c r="H1491">
        <v>-119.7931807555408</v>
      </c>
      <c r="I1491">
        <v>-122.2604630614893</v>
      </c>
      <c r="J1491">
        <v>-137.88788207474661</v>
      </c>
      <c r="K1491">
        <v>-96.715074613656441</v>
      </c>
      <c r="L1491">
        <v>905.27034160042012</v>
      </c>
      <c r="M1491">
        <v>900.93639971753555</v>
      </c>
      <c r="N1491">
        <v>886.55748771268691</v>
      </c>
      <c r="O1491">
        <v>935.75728231913138</v>
      </c>
      <c r="P1491">
        <v>33.329034626794218</v>
      </c>
      <c r="Q1491">
        <v>33.636416893278678</v>
      </c>
      <c r="R1491">
        <v>27.772541656848041</v>
      </c>
      <c r="S1491">
        <v>38.023267898486758</v>
      </c>
      <c r="T1491">
        <v>51255.417335500482</v>
      </c>
      <c r="U1491">
        <v>51255.378409456112</v>
      </c>
      <c r="V1491">
        <v>51220.516348797952</v>
      </c>
      <c r="W1491">
        <v>51290.559548775207</v>
      </c>
      <c r="X1491">
        <v>3623.965333650201</v>
      </c>
      <c r="Y1491">
        <v>3639.7874741726068</v>
      </c>
      <c r="Z1491">
        <v>3507.0895486571449</v>
      </c>
      <c r="AA1491">
        <v>3699.2650537701552</v>
      </c>
      <c r="AB1491">
        <v>610.00809134788938</v>
      </c>
      <c r="AC1491">
        <v>604.07887541974401</v>
      </c>
      <c r="AD1491">
        <v>521.90591912651234</v>
      </c>
      <c r="AE1491">
        <v>710.40553071000306</v>
      </c>
      <c r="AF1491">
        <v>62.39604612496715</v>
      </c>
      <c r="AG1491">
        <v>62.095806412820387</v>
      </c>
      <c r="AH1491">
        <v>61.109414513107318</v>
      </c>
      <c r="AI1491">
        <v>64.496211575099636</v>
      </c>
      <c r="AJ1491">
        <v>0.53871121175611403</v>
      </c>
      <c r="AK1491">
        <v>0.53871134493197625</v>
      </c>
      <c r="AL1491">
        <v>0.53868052729979832</v>
      </c>
      <c r="AM1491">
        <v>0.53874172070092852</v>
      </c>
      <c r="AN1491">
        <v>0.95285147035806816</v>
      </c>
      <c r="AO1491">
        <v>0.95285147035806828</v>
      </c>
      <c r="AP1491">
        <v>0.95285147035806828</v>
      </c>
      <c r="AQ1491">
        <v>0.95285147035806828</v>
      </c>
      <c r="AR1491">
        <v>14.062625533263789</v>
      </c>
      <c r="AS1491">
        <v>14.062625533263789</v>
      </c>
      <c r="AT1491">
        <v>14.062625533263789</v>
      </c>
      <c r="AU1491">
        <v>14.062625533263789</v>
      </c>
      <c r="AV1491" t="str">
        <f>VLOOKUP(Sheet1[[#This Row],[NPDES ID2]],Combined_Sheet__Major_Only___2[[NPDES ID2]:[ECHO BFR]],3,FALSE)</f>
        <v>PA</v>
      </c>
      <c r="AW1491" t="s">
        <v>12185</v>
      </c>
      <c r="AX1491" t="str">
        <f>VLOOKUP(Sheet1[[#This Row],[NPDES ID2]],Combined_Sheet__Major_Only___2[[NPDES ID2]:[ECHO BFR]],27,FALSE)</f>
        <v>methaneBioCaptureRecover</v>
      </c>
      <c r="AY1491" t="str">
        <f>VLOOKUP(Sheet1[[#This Row],[NPDES ID2]],Combined_Sheet__Major_Only___2[[NPDES ID2]:[ECHO BFR]],28,FALSE)</f>
        <v>-</v>
      </c>
      <c r="AZ1491" t="str">
        <f>VLOOKUP(Sheet1[[#This Row],[NPDES ID2]],Combined_Sheet__Major_Only___2[[NPDES ID2]:[ECHO BFR]],29,FALSE)</f>
        <v>thickening</v>
      </c>
      <c r="BA1491">
        <f>VLOOKUP(Sheet1[[#This Row],[NPDES ID2]],Combined_Sheet__Major_Only___2[[NPDES ID2]:[ECHO BFR]],17,FALSE)</f>
        <v>39.987594000000001</v>
      </c>
      <c r="BB1491">
        <f>VLOOKUP(Sheet1[[#This Row],[NPDES ID2]],Combined_Sheet__Major_Only___2[[NPDES ID2]:[ECHO BFR]],18,FALSE)</f>
        <v>-76.725791000000001</v>
      </c>
      <c r="BC1491" t="str">
        <f>IF(ISNUMBER(SEARCH("aerobic",$AW1491)),"aerobic","")</f>
        <v/>
      </c>
      <c r="BD1491" t="str">
        <f>IF(ISNUMBER(SEARCH("anaer",$AW1491)),"anaer","")</f>
        <v>anaer</v>
      </c>
      <c r="BE1491" t="str">
        <f>IF(ISNUMBER(SEARCH("thickening",$AZ1491)),"thickening","")</f>
        <v>thickening</v>
      </c>
      <c r="BF1491" s="2" t="str">
        <f>IF(ISNUMBER(SEARCH("airDry",$AW1491)),"airDry","")</f>
        <v/>
      </c>
      <c r="BG1491" s="2" t="str">
        <f>IF(ISNUMBER(SEARCH("heatDry",$AY1491)),"heatDry","")</f>
        <v/>
      </c>
      <c r="BH1491" s="2" t="str">
        <f>IF(AND(ISNUMBER(SEARCH("aerobic",$AW1491)),ISNUMBER(SEARCH("anaer",$AW1491))),"Combined Aer and Anaer.","")</f>
        <v/>
      </c>
    </row>
    <row r="1492" spans="1:60" x14ac:dyDescent="0.25">
      <c r="A1492" s="4">
        <v>243</v>
      </c>
      <c r="B1492" t="s">
        <v>1264</v>
      </c>
      <c r="C1492">
        <v>2084</v>
      </c>
      <c r="D1492">
        <v>567.61453767807586</v>
      </c>
      <c r="E1492">
        <v>570.73024475387433</v>
      </c>
      <c r="F1492">
        <v>484.45174807395938</v>
      </c>
      <c r="G1492">
        <v>660.82645117084701</v>
      </c>
      <c r="H1492">
        <v>-122.5350378665175</v>
      </c>
      <c r="I1492">
        <v>-125.13175648744991</v>
      </c>
      <c r="J1492">
        <v>-140.92327004039149</v>
      </c>
      <c r="K1492">
        <v>-99.775475109325399</v>
      </c>
      <c r="L1492">
        <v>1297.301472220129</v>
      </c>
      <c r="M1492">
        <v>1290.7208752540259</v>
      </c>
      <c r="N1492">
        <v>1268.863805895744</v>
      </c>
      <c r="O1492">
        <v>1343.62384095021</v>
      </c>
      <c r="P1492">
        <v>48.907491222371483</v>
      </c>
      <c r="Q1492">
        <v>49.328554011205611</v>
      </c>
      <c r="R1492">
        <v>40.875743088467622</v>
      </c>
      <c r="S1492">
        <v>55.669498657905201</v>
      </c>
      <c r="T1492">
        <v>51260.962989735817</v>
      </c>
      <c r="U1492">
        <v>51260.92405962565</v>
      </c>
      <c r="V1492">
        <v>51226.058357642083</v>
      </c>
      <c r="W1492">
        <v>51296.108873597761</v>
      </c>
      <c r="X1492">
        <v>3706.8721206300979</v>
      </c>
      <c r="Y1492">
        <v>3724.0676793832322</v>
      </c>
      <c r="Z1492">
        <v>3580.1556903126839</v>
      </c>
      <c r="AA1492">
        <v>3788.5767052635538</v>
      </c>
      <c r="AB1492">
        <v>603.39570934613948</v>
      </c>
      <c r="AC1492">
        <v>597.61837371890306</v>
      </c>
      <c r="AD1492">
        <v>518.77532800741346</v>
      </c>
      <c r="AE1492">
        <v>698.50417084386288</v>
      </c>
      <c r="AF1492">
        <v>61.011287363264891</v>
      </c>
      <c r="AG1492">
        <v>60.699622186189089</v>
      </c>
      <c r="AH1492">
        <v>59.678409882888452</v>
      </c>
      <c r="AI1492">
        <v>63.188135864862943</v>
      </c>
      <c r="AJ1492">
        <v>0.52180464833552498</v>
      </c>
      <c r="AK1492">
        <v>0.5218048372637496</v>
      </c>
      <c r="AL1492">
        <v>0.52176100561426686</v>
      </c>
      <c r="AM1492">
        <v>0.52184804275372532</v>
      </c>
      <c r="AN1492">
        <v>0.95285622620977972</v>
      </c>
      <c r="AO1492">
        <v>0.95285622620977983</v>
      </c>
      <c r="AP1492">
        <v>0.95285622620977983</v>
      </c>
      <c r="AQ1492">
        <v>0.95285622620977983</v>
      </c>
      <c r="AR1492">
        <v>14.0276079152442</v>
      </c>
      <c r="AS1492">
        <v>14.027607915244189</v>
      </c>
      <c r="AT1492">
        <v>14.027607915244189</v>
      </c>
      <c r="AU1492">
        <v>14.027607915244189</v>
      </c>
      <c r="AV1492" t="str">
        <f>VLOOKUP(Sheet1[[#This Row],[NPDES ID2]],Combined_Sheet__Major_Only___2[[NPDES ID2]:[ECHO BFR]],3,FALSE)</f>
        <v>VA</v>
      </c>
      <c r="AW1492" t="s">
        <v>12185</v>
      </c>
      <c r="AX1492" t="str">
        <f>VLOOKUP(Sheet1[[#This Row],[NPDES ID2]],Combined_Sheet__Major_Only___2[[NPDES ID2]:[ECHO BFR]],27,FALSE)</f>
        <v>methaneBioCaptureRecover</v>
      </c>
      <c r="AY1492" t="str">
        <f>VLOOKUP(Sheet1[[#This Row],[NPDES ID2]],Combined_Sheet__Major_Only___2[[NPDES ID2]:[ECHO BFR]],28,FALSE)</f>
        <v>-</v>
      </c>
      <c r="AZ1492" t="str">
        <f>VLOOKUP(Sheet1[[#This Row],[NPDES ID2]],Combined_Sheet__Major_Only___2[[NPDES ID2]:[ECHO BFR]],29,FALSE)</f>
        <v>preliminaryOps, thickening</v>
      </c>
      <c r="BA1492">
        <f>VLOOKUP(Sheet1[[#This Row],[NPDES ID2]],Combined_Sheet__Major_Only___2[[NPDES ID2]:[ECHO BFR]],17,FALSE)</f>
        <v>39.035029999999999</v>
      </c>
      <c r="BB1492">
        <f>VLOOKUP(Sheet1[[#This Row],[NPDES ID2]],Combined_Sheet__Major_Only___2[[NPDES ID2]:[ECHO BFR]],18,FALSE)</f>
        <v>-77.447569999999999</v>
      </c>
      <c r="BC1492" t="str">
        <f>IF(ISNUMBER(SEARCH("aerobic",$AW1492)),"aerobic","")</f>
        <v/>
      </c>
      <c r="BD1492" t="str">
        <f>IF(ISNUMBER(SEARCH("anaer",$AW1492)),"anaer","")</f>
        <v>anaer</v>
      </c>
      <c r="BE1492" t="str">
        <f>IF(ISNUMBER(SEARCH("thickening",$AZ1492)),"thickening","")</f>
        <v>thickening</v>
      </c>
      <c r="BF1492" s="3" t="str">
        <f>IF(ISNUMBER(SEARCH("airDry",$AW1492)),"airDry","")</f>
        <v/>
      </c>
      <c r="BG1492" s="3" t="str">
        <f>IF(ISNUMBER(SEARCH("heatDry",$AY1492)),"heatDry","")</f>
        <v/>
      </c>
      <c r="BH1492" s="3" t="str">
        <f>IF(AND(ISNUMBER(SEARCH("aerobic",$AW1492)),ISNUMBER(SEARCH("anaer",$AW1492))),"Combined Aer and Anaer.","")</f>
        <v/>
      </c>
    </row>
    <row r="1493" spans="1:60" x14ac:dyDescent="0.25">
      <c r="A1493" s="4">
        <v>2314</v>
      </c>
      <c r="B1493" t="s">
        <v>10811</v>
      </c>
      <c r="C1493">
        <v>398.35</v>
      </c>
      <c r="D1493">
        <v>396.44767448333579</v>
      </c>
      <c r="E1493">
        <v>401.15203390373989</v>
      </c>
      <c r="F1493">
        <v>305.39130099618978</v>
      </c>
      <c r="G1493">
        <v>487.99152502030341</v>
      </c>
      <c r="H1493">
        <v>-112.6921724486663</v>
      </c>
      <c r="I1493">
        <v>-115.14620155774089</v>
      </c>
      <c r="J1493">
        <v>-131.0565770662154</v>
      </c>
      <c r="K1493">
        <v>-88.987670298529807</v>
      </c>
      <c r="L1493">
        <v>268.96319612124609</v>
      </c>
      <c r="M1493">
        <v>267.86929977488381</v>
      </c>
      <c r="N1493">
        <v>264.24669676282002</v>
      </c>
      <c r="O1493">
        <v>276.64955878666962</v>
      </c>
      <c r="P1493">
        <v>9.3050105067503086</v>
      </c>
      <c r="Q1493">
        <v>9.4280596932705976</v>
      </c>
      <c r="R1493">
        <v>7.6532192596373374</v>
      </c>
      <c r="S1493">
        <v>10.67004361652905</v>
      </c>
      <c r="T1493">
        <v>51281.375412964488</v>
      </c>
      <c r="U1493">
        <v>51281.336467888919</v>
      </c>
      <c r="V1493">
        <v>51246.457362928501</v>
      </c>
      <c r="W1493">
        <v>51316.534807510012</v>
      </c>
      <c r="X1493">
        <v>3418.545783279179</v>
      </c>
      <c r="Y1493">
        <v>3431.0872362711289</v>
      </c>
      <c r="Z1493">
        <v>3324.9880499401461</v>
      </c>
      <c r="AA1493">
        <v>3478.7590242530641</v>
      </c>
      <c r="AB1493">
        <v>652.1409634405876</v>
      </c>
      <c r="AC1493">
        <v>644.93211785709036</v>
      </c>
      <c r="AD1493">
        <v>547.39523890685518</v>
      </c>
      <c r="AE1493">
        <v>777.21314871028858</v>
      </c>
      <c r="AF1493">
        <v>66.170131012796531</v>
      </c>
      <c r="AG1493">
        <v>65.900554628711149</v>
      </c>
      <c r="AH1493">
        <v>65.010731586595043</v>
      </c>
      <c r="AI1493">
        <v>68.060779062094397</v>
      </c>
      <c r="AJ1493">
        <v>0.58482808885930471</v>
      </c>
      <c r="AK1493">
        <v>0.58482812992241828</v>
      </c>
      <c r="AL1493">
        <v>0.58481866491588841</v>
      </c>
      <c r="AM1493">
        <v>0.5848374584598105</v>
      </c>
      <c r="AN1493">
        <v>0.95287372326878428</v>
      </c>
      <c r="AO1493">
        <v>0.95287372326878461</v>
      </c>
      <c r="AP1493">
        <v>0.95287372326878461</v>
      </c>
      <c r="AQ1493">
        <v>0.95287372326878461</v>
      </c>
      <c r="AR1493">
        <v>13.87763726826198</v>
      </c>
      <c r="AS1493">
        <v>13.87763726826198</v>
      </c>
      <c r="AT1493">
        <v>13.87763726826198</v>
      </c>
      <c r="AU1493">
        <v>13.87763726826198</v>
      </c>
      <c r="AV1493" t="str">
        <f>VLOOKUP(Sheet1[[#This Row],[NPDES ID2]],Combined_Sheet__Major_Only___2[[NPDES ID2]:[ECHO BFR]],3,FALSE)</f>
        <v>NJ</v>
      </c>
      <c r="AW1493" t="s">
        <v>12185</v>
      </c>
      <c r="AX1493" t="str">
        <f>VLOOKUP(Sheet1[[#This Row],[NPDES ID2]],Combined_Sheet__Major_Only___2[[NPDES ID2]:[ECHO BFR]],27,FALSE)</f>
        <v>-</v>
      </c>
      <c r="AY1493" t="str">
        <f>VLOOKUP(Sheet1[[#This Row],[NPDES ID2]],Combined_Sheet__Major_Only___2[[NPDES ID2]:[ECHO BFR]],28,FALSE)</f>
        <v>-</v>
      </c>
      <c r="AZ1493" t="str">
        <f>VLOOKUP(Sheet1[[#This Row],[NPDES ID2]],Combined_Sheet__Major_Only___2[[NPDES ID2]:[ECHO BFR]],29,FALSE)</f>
        <v>thickening</v>
      </c>
      <c r="BA1493">
        <f>VLOOKUP(Sheet1[[#This Row],[NPDES ID2]],Combined_Sheet__Major_Only___2[[NPDES ID2]:[ECHO BFR]],17,FALSE)</f>
        <v>40.962347999999999</v>
      </c>
      <c r="BB1493">
        <f>VLOOKUP(Sheet1[[#This Row],[NPDES ID2]],Combined_Sheet__Major_Only___2[[NPDES ID2]:[ECHO BFR]],18,FALSE)</f>
        <v>-74.105698000000004</v>
      </c>
      <c r="BC1493" t="str">
        <f>IF(ISNUMBER(SEARCH("aerobic",$AW1493)),"aerobic","")</f>
        <v/>
      </c>
      <c r="BD1493" t="str">
        <f>IF(ISNUMBER(SEARCH("anaer",$AW1493)),"anaer","")</f>
        <v>anaer</v>
      </c>
      <c r="BE1493" t="str">
        <f>IF(ISNUMBER(SEARCH("thickening",$AZ1493)),"thickening","")</f>
        <v>thickening</v>
      </c>
      <c r="BF1493" s="2" t="str">
        <f>IF(ISNUMBER(SEARCH("airDry",$AW1493)),"airDry","")</f>
        <v/>
      </c>
      <c r="BG1493" s="2" t="str">
        <f>IF(ISNUMBER(SEARCH("heatDry",$AY1493)),"heatDry","")</f>
        <v/>
      </c>
      <c r="BH1493" s="2" t="str">
        <f>IF(AND(ISNUMBER(SEARCH("aerobic",$AW1493)),ISNUMBER(SEARCH("anaer",$AW1493))),"Combined Aer and Anaer.","")</f>
        <v/>
      </c>
    </row>
    <row r="1494" spans="1:60" x14ac:dyDescent="0.25">
      <c r="A1494" s="4">
        <v>191</v>
      </c>
      <c r="B1494" t="s">
        <v>1021</v>
      </c>
      <c r="C1494">
        <v>3361</v>
      </c>
      <c r="D1494">
        <v>723.33213706504876</v>
      </c>
      <c r="E1494">
        <v>722.08097749410831</v>
      </c>
      <c r="F1494">
        <v>597.5648167430661</v>
      </c>
      <c r="G1494">
        <v>848.54922802724354</v>
      </c>
      <c r="H1494">
        <v>-108.01387042812109</v>
      </c>
      <c r="I1494">
        <v>-110.6749306564803</v>
      </c>
      <c r="J1494">
        <v>-126.97232973732</v>
      </c>
      <c r="K1494">
        <v>-84.677402594123862</v>
      </c>
      <c r="L1494">
        <v>2346.385142383147</v>
      </c>
      <c r="M1494">
        <v>2337.7986353676379</v>
      </c>
      <c r="N1494">
        <v>2309.185584334145</v>
      </c>
      <c r="O1494">
        <v>2406.9481735190061</v>
      </c>
      <c r="P1494">
        <v>78.332209399502105</v>
      </c>
      <c r="Q1494">
        <v>79.52559773238626</v>
      </c>
      <c r="R1494">
        <v>63.734841096318803</v>
      </c>
      <c r="S1494">
        <v>90.553509499259079</v>
      </c>
      <c r="T1494">
        <v>51301.137750978211</v>
      </c>
      <c r="U1494">
        <v>51301.098791413839</v>
      </c>
      <c r="V1494">
        <v>51266.206710328253</v>
      </c>
      <c r="W1494">
        <v>51336.310225925437</v>
      </c>
      <c r="X1494">
        <v>3307.410026587479</v>
      </c>
      <c r="Y1494">
        <v>3318.237720181542</v>
      </c>
      <c r="Z1494">
        <v>3225.7119122335721</v>
      </c>
      <c r="AA1494">
        <v>3360.17564189012</v>
      </c>
      <c r="AB1494">
        <v>558.41411492148086</v>
      </c>
      <c r="AC1494">
        <v>553.56906350943927</v>
      </c>
      <c r="AD1494">
        <v>478.3796904265543</v>
      </c>
      <c r="AE1494">
        <v>652.11849907198575</v>
      </c>
      <c r="AF1494">
        <v>68.42553472894673</v>
      </c>
      <c r="AG1494">
        <v>68.171457077387643</v>
      </c>
      <c r="AH1494">
        <v>67.348376855658671</v>
      </c>
      <c r="AI1494">
        <v>70.188908908289889</v>
      </c>
      <c r="AJ1494">
        <v>0.6124126775398796</v>
      </c>
      <c r="AK1494">
        <v>0.6124130085618158</v>
      </c>
      <c r="AL1494">
        <v>0.6123359002415445</v>
      </c>
      <c r="AM1494">
        <v>0.61248902167278807</v>
      </c>
      <c r="AN1494">
        <v>0.95289065072021517</v>
      </c>
      <c r="AO1494">
        <v>0.95289065072021484</v>
      </c>
      <c r="AP1494">
        <v>0.95289065072021484</v>
      </c>
      <c r="AQ1494">
        <v>0.95289065072021484</v>
      </c>
      <c r="AR1494">
        <v>15.39448793358364</v>
      </c>
      <c r="AS1494">
        <v>15.39448793358364</v>
      </c>
      <c r="AT1494">
        <v>15.39448793358364</v>
      </c>
      <c r="AU1494">
        <v>15.39448793358364</v>
      </c>
      <c r="AV1494" t="str">
        <f>VLOOKUP(Sheet1[[#This Row],[NPDES ID2]],Combined_Sheet__Major_Only___2[[NPDES ID2]:[ECHO BFR]],3,FALSE)</f>
        <v>CO</v>
      </c>
      <c r="AW1494" t="s">
        <v>12185</v>
      </c>
      <c r="AX1494" t="str">
        <f>VLOOKUP(Sheet1[[#This Row],[NPDES ID2]],Combined_Sheet__Major_Only___2[[NPDES ID2]:[ECHO BFR]],27,FALSE)</f>
        <v>tempSludgeStore, methaneBioCaptureRecover</v>
      </c>
      <c r="AY1494" t="str">
        <f>VLOOKUP(Sheet1[[#This Row],[NPDES ID2]],Combined_Sheet__Major_Only___2[[NPDES ID2]:[ECHO BFR]],28,FALSE)</f>
        <v>-</v>
      </c>
      <c r="AZ1494" t="str">
        <f>VLOOKUP(Sheet1[[#This Row],[NPDES ID2]],Combined_Sheet__Major_Only___2[[NPDES ID2]:[ECHO BFR]],29,FALSE)</f>
        <v>thickening, preliminaryOps</v>
      </c>
      <c r="BA1494">
        <f>VLOOKUP(Sheet1[[#This Row],[NPDES ID2]],Combined_Sheet__Major_Only___2[[NPDES ID2]:[ECHO BFR]],17,FALSE)</f>
        <v>39.66133</v>
      </c>
      <c r="BB1494">
        <f>VLOOKUP(Sheet1[[#This Row],[NPDES ID2]],Combined_Sheet__Major_Only___2[[NPDES ID2]:[ECHO BFR]],18,FALSE)</f>
        <v>-105.00381</v>
      </c>
      <c r="BC1494" t="str">
        <f>IF(ISNUMBER(SEARCH("aerobic",$AW1494)),"aerobic","")</f>
        <v/>
      </c>
      <c r="BD1494" t="str">
        <f>IF(ISNUMBER(SEARCH("anaer",$AW1494)),"anaer","")</f>
        <v>anaer</v>
      </c>
      <c r="BE1494" t="str">
        <f>IF(ISNUMBER(SEARCH("thickening",$AZ1494)),"thickening","")</f>
        <v>thickening</v>
      </c>
      <c r="BF1494" s="3" t="str">
        <f>IF(ISNUMBER(SEARCH("airDry",$AW1494)),"airDry","")</f>
        <v/>
      </c>
      <c r="BG1494" s="3" t="str">
        <f>IF(ISNUMBER(SEARCH("heatDry",$AY1494)),"heatDry","")</f>
        <v/>
      </c>
      <c r="BH1494" s="3" t="str">
        <f>IF(AND(ISNUMBER(SEARCH("aerobic",$AW1494)),ISNUMBER(SEARCH("anaer",$AW1494))),"Combined Aer and Anaer.","")</f>
        <v/>
      </c>
    </row>
    <row r="1495" spans="1:60" x14ac:dyDescent="0.25">
      <c r="A1495" s="4">
        <v>1079</v>
      </c>
      <c r="B1495" t="s">
        <v>5203</v>
      </c>
      <c r="C1495">
        <v>359.19</v>
      </c>
      <c r="D1495">
        <v>429.72034420365179</v>
      </c>
      <c r="E1495">
        <v>435.01918902237941</v>
      </c>
      <c r="F1495">
        <v>330.77070486444302</v>
      </c>
      <c r="G1495">
        <v>537.43234002629583</v>
      </c>
      <c r="H1495">
        <v>-117.0274479584959</v>
      </c>
      <c r="I1495">
        <v>-119.3560990558621</v>
      </c>
      <c r="J1495">
        <v>-134.96398295393479</v>
      </c>
      <c r="K1495">
        <v>-93.534642127764997</v>
      </c>
      <c r="L1495">
        <v>234.2311452721155</v>
      </c>
      <c r="M1495">
        <v>233.17897910722871</v>
      </c>
      <c r="N1495">
        <v>229.69522984108079</v>
      </c>
      <c r="O1495">
        <v>241.62343800609489</v>
      </c>
      <c r="P1495">
        <v>8.407984924547284</v>
      </c>
      <c r="Q1495">
        <v>8.5082086657928784</v>
      </c>
      <c r="R1495">
        <v>6.9831987659444454</v>
      </c>
      <c r="S1495">
        <v>9.5795103581623238</v>
      </c>
      <c r="T1495">
        <v>51445.982152669058</v>
      </c>
      <c r="U1495">
        <v>51445.943086911757</v>
      </c>
      <c r="V1495">
        <v>51410.955899716537</v>
      </c>
      <c r="W1495">
        <v>51481.250498001638</v>
      </c>
      <c r="X1495">
        <v>3551.093536257119</v>
      </c>
      <c r="Y1495">
        <v>3565.583725108761</v>
      </c>
      <c r="Z1495">
        <v>3443.7509184415512</v>
      </c>
      <c r="AA1495">
        <v>3620.1949400959529</v>
      </c>
      <c r="AB1495">
        <v>532.71525247345971</v>
      </c>
      <c r="AC1495">
        <v>528.84414066079421</v>
      </c>
      <c r="AD1495">
        <v>463.69730882230681</v>
      </c>
      <c r="AE1495">
        <v>610.70511261151785</v>
      </c>
      <c r="AF1495">
        <v>63.907676147747182</v>
      </c>
      <c r="AG1495">
        <v>63.620236774354993</v>
      </c>
      <c r="AH1495">
        <v>62.67085667541744</v>
      </c>
      <c r="AI1495">
        <v>65.924313189112794</v>
      </c>
      <c r="AJ1495">
        <v>0.55717574242032208</v>
      </c>
      <c r="AK1495">
        <v>0.5571757749109848</v>
      </c>
      <c r="AL1495">
        <v>0.55716828780952776</v>
      </c>
      <c r="AM1495">
        <v>0.55718315402105589</v>
      </c>
      <c r="AN1495">
        <v>0.95301434713264788</v>
      </c>
      <c r="AO1495">
        <v>0.95301434713264799</v>
      </c>
      <c r="AP1495">
        <v>0.95301434713264799</v>
      </c>
      <c r="AQ1495">
        <v>0.95301434713264799</v>
      </c>
      <c r="AR1495">
        <v>15.44429749217557</v>
      </c>
      <c r="AS1495">
        <v>15.444297492175579</v>
      </c>
      <c r="AT1495">
        <v>15.444297492175579</v>
      </c>
      <c r="AU1495">
        <v>15.444297492175579</v>
      </c>
      <c r="AV1495" t="str">
        <f>VLOOKUP(Sheet1[[#This Row],[NPDES ID2]],Combined_Sheet__Major_Only___2[[NPDES ID2]:[ECHO BFR]],3,FALSE)</f>
        <v>WV</v>
      </c>
      <c r="AW1495" t="s">
        <v>12185</v>
      </c>
      <c r="AX1495" t="str">
        <f>VLOOKUP(Sheet1[[#This Row],[NPDES ID2]],Combined_Sheet__Major_Only___2[[NPDES ID2]:[ECHO BFR]],27,FALSE)</f>
        <v>methaneBioCaptureRecover</v>
      </c>
      <c r="AY1495" t="str">
        <f>VLOOKUP(Sheet1[[#This Row],[NPDES ID2]],Combined_Sheet__Major_Only___2[[NPDES ID2]:[ECHO BFR]],28,FALSE)</f>
        <v>-</v>
      </c>
      <c r="AZ1495" t="str">
        <f>VLOOKUP(Sheet1[[#This Row],[NPDES ID2]],Combined_Sheet__Major_Only___2[[NPDES ID2]:[ECHO BFR]],29,FALSE)</f>
        <v>preliminaryOps, thickening</v>
      </c>
      <c r="BA1495">
        <f>VLOOKUP(Sheet1[[#This Row],[NPDES ID2]],Combined_Sheet__Major_Only___2[[NPDES ID2]:[ECHO BFR]],17,FALSE)</f>
        <v>37.771158999999997</v>
      </c>
      <c r="BB1495">
        <f>VLOOKUP(Sheet1[[#This Row],[NPDES ID2]],Combined_Sheet__Major_Only___2[[NPDES ID2]:[ECHO BFR]],18,FALSE)</f>
        <v>-81.154210000000006</v>
      </c>
      <c r="BC1495" t="str">
        <f>IF(ISNUMBER(SEARCH("aerobic",$AW1495)),"aerobic","")</f>
        <v/>
      </c>
      <c r="BD1495" t="str">
        <f>IF(ISNUMBER(SEARCH("anaer",$AW1495)),"anaer","")</f>
        <v>anaer</v>
      </c>
      <c r="BE1495" t="str">
        <f>IF(ISNUMBER(SEARCH("thickening",$AZ1495)),"thickening","")</f>
        <v>thickening</v>
      </c>
      <c r="BF1495" s="3" t="str">
        <f>IF(ISNUMBER(SEARCH("airDry",$AW1495)),"airDry","")</f>
        <v/>
      </c>
      <c r="BG1495" s="3" t="str">
        <f>IF(ISNUMBER(SEARCH("heatDry",$AY1495)),"heatDry","")</f>
        <v/>
      </c>
      <c r="BH1495" s="3" t="str">
        <f>IF(AND(ISNUMBER(SEARCH("aerobic",$AW1495)),ISNUMBER(SEARCH("anaer",$AW1495))),"Combined Aer and Anaer.","")</f>
        <v/>
      </c>
    </row>
    <row r="1496" spans="1:60" x14ac:dyDescent="0.25">
      <c r="A1496" s="4">
        <v>742</v>
      </c>
      <c r="B1496" t="s">
        <v>3654</v>
      </c>
      <c r="C1496">
        <v>2817.19</v>
      </c>
      <c r="D1496">
        <v>642.25882605691288</v>
      </c>
      <c r="E1496">
        <v>642.48061354696233</v>
      </c>
      <c r="F1496">
        <v>539.15469900358664</v>
      </c>
      <c r="G1496">
        <v>750.36880008831793</v>
      </c>
      <c r="H1496">
        <v>-110.6145395336119</v>
      </c>
      <c r="I1496">
        <v>-113.2163786081319</v>
      </c>
      <c r="J1496">
        <v>-129.29311673823869</v>
      </c>
      <c r="K1496">
        <v>-87.319549519448785</v>
      </c>
      <c r="L1496">
        <v>1926.0023642319129</v>
      </c>
      <c r="M1496">
        <v>1918.477383239999</v>
      </c>
      <c r="N1496">
        <v>1893.434927863605</v>
      </c>
      <c r="O1496">
        <v>1979.0352597374749</v>
      </c>
      <c r="P1496">
        <v>65.747902545654668</v>
      </c>
      <c r="Q1496">
        <v>66.654601199083089</v>
      </c>
      <c r="R1496">
        <v>53.862415757686698</v>
      </c>
      <c r="S1496">
        <v>75.621728847001577</v>
      </c>
      <c r="T1496">
        <v>51678.186181826248</v>
      </c>
      <c r="U1496">
        <v>51678.14694582815</v>
      </c>
      <c r="V1496">
        <v>51643.007291422618</v>
      </c>
      <c r="W1496">
        <v>51713.608219600443</v>
      </c>
      <c r="X1496">
        <v>3402.2744931787579</v>
      </c>
      <c r="Y1496">
        <v>3414.23744575008</v>
      </c>
      <c r="Z1496">
        <v>3312.5744528677842</v>
      </c>
      <c r="AA1496">
        <v>3460.0542816935549</v>
      </c>
      <c r="AB1496">
        <v>565.63065947108635</v>
      </c>
      <c r="AC1496">
        <v>561.02003667953409</v>
      </c>
      <c r="AD1496">
        <v>485.57668328916583</v>
      </c>
      <c r="AE1496">
        <v>658.95275396112686</v>
      </c>
      <c r="AF1496">
        <v>67.00679966675979</v>
      </c>
      <c r="AG1496">
        <v>66.741941962857624</v>
      </c>
      <c r="AH1496">
        <v>65.880125871721617</v>
      </c>
      <c r="AI1496">
        <v>68.849536524738227</v>
      </c>
      <c r="AJ1496">
        <v>0.59505882751816352</v>
      </c>
      <c r="AK1496">
        <v>0.59505910134723639</v>
      </c>
      <c r="AL1496">
        <v>0.59499543179126479</v>
      </c>
      <c r="AM1496">
        <v>0.59512186421435609</v>
      </c>
      <c r="AN1496">
        <v>0.95321129851265918</v>
      </c>
      <c r="AO1496">
        <v>0.9532112985126594</v>
      </c>
      <c r="AP1496">
        <v>0.9532112985126594</v>
      </c>
      <c r="AQ1496">
        <v>0.9532112985126594</v>
      </c>
      <c r="AR1496">
        <v>15.213730981910279</v>
      </c>
      <c r="AS1496">
        <v>15.213730981910279</v>
      </c>
      <c r="AT1496">
        <v>15.213730981910279</v>
      </c>
      <c r="AU1496">
        <v>15.213730981910279</v>
      </c>
      <c r="AV1496" t="str">
        <f>VLOOKUP(Sheet1[[#This Row],[NPDES ID2]],Combined_Sheet__Major_Only___2[[NPDES ID2]:[ECHO BFR]],3,FALSE)</f>
        <v>CA</v>
      </c>
      <c r="AW1496" t="s">
        <v>12185</v>
      </c>
      <c r="AX1496" t="str">
        <f>VLOOKUP(Sheet1[[#This Row],[NPDES ID2]],Combined_Sheet__Major_Only___2[[NPDES ID2]:[ECHO BFR]],27,FALSE)</f>
        <v>other</v>
      </c>
      <c r="AY1496" t="str">
        <f>VLOOKUP(Sheet1[[#This Row],[NPDES ID2]],Combined_Sheet__Major_Only___2[[NPDES ID2]:[ECHO BFR]],28,FALSE)</f>
        <v>-</v>
      </c>
      <c r="AZ1496" t="str">
        <f>VLOOKUP(Sheet1[[#This Row],[NPDES ID2]],Combined_Sheet__Major_Only___2[[NPDES ID2]:[ECHO BFR]],29,FALSE)</f>
        <v>thickening</v>
      </c>
      <c r="BA1496">
        <f>VLOOKUP(Sheet1[[#This Row],[NPDES ID2]],Combined_Sheet__Major_Only___2[[NPDES ID2]:[ECHO BFR]],17,FALSE)</f>
        <v>33.983252270476797</v>
      </c>
      <c r="BB1496">
        <f>VLOOKUP(Sheet1[[#This Row],[NPDES ID2]],Combined_Sheet__Major_Only___2[[NPDES ID2]:[ECHO BFR]],18,FALSE)</f>
        <v>-117.008171821871</v>
      </c>
      <c r="BC1496" t="str">
        <f>IF(ISNUMBER(SEARCH("aerobic",$AW1496)),"aerobic","")</f>
        <v/>
      </c>
      <c r="BD1496" t="str">
        <f>IF(ISNUMBER(SEARCH("anaer",$AW1496)),"anaer","")</f>
        <v>anaer</v>
      </c>
      <c r="BE1496" t="str">
        <f>IF(ISNUMBER(SEARCH("thickening",$AZ1496)),"thickening","")</f>
        <v>thickening</v>
      </c>
      <c r="BF1496" s="2" t="str">
        <f>IF(ISNUMBER(SEARCH("airDry",$AW1496)),"airDry","")</f>
        <v/>
      </c>
      <c r="BG1496" s="2" t="str">
        <f>IF(ISNUMBER(SEARCH("heatDry",$AY1496)),"heatDry","")</f>
        <v/>
      </c>
      <c r="BH1496" s="2" t="str">
        <f>IF(AND(ISNUMBER(SEARCH("aerobic",$AW1496)),ISNUMBER(SEARCH("anaer",$AW1496))),"Combined Aer and Anaer.","")</f>
        <v/>
      </c>
    </row>
    <row r="1497" spans="1:60" x14ac:dyDescent="0.25">
      <c r="A1497" s="4">
        <v>1429</v>
      </c>
      <c r="B1497" t="s">
        <v>6759</v>
      </c>
      <c r="C1497">
        <v>129</v>
      </c>
      <c r="D1497">
        <v>850.70731386967373</v>
      </c>
      <c r="E1497">
        <v>850.51172419934619</v>
      </c>
      <c r="F1497">
        <v>607.05988864668973</v>
      </c>
      <c r="G1497">
        <v>1112.971593124656</v>
      </c>
      <c r="H1497">
        <v>-113.9016862930084</v>
      </c>
      <c r="I1497">
        <v>-116.30103339148761</v>
      </c>
      <c r="J1497">
        <v>-132.1351025838257</v>
      </c>
      <c r="K1497">
        <v>-90.196634814240028</v>
      </c>
      <c r="L1497">
        <v>86.29426344618463</v>
      </c>
      <c r="M1497">
        <v>85.933511329587333</v>
      </c>
      <c r="N1497">
        <v>84.73951746002858</v>
      </c>
      <c r="O1497">
        <v>88.828228809496593</v>
      </c>
      <c r="P1497">
        <v>3.0150628930463999</v>
      </c>
      <c r="Q1497">
        <v>3.053555598706843</v>
      </c>
      <c r="R1497">
        <v>2.4871116283317849</v>
      </c>
      <c r="S1497">
        <v>3.4498036337022868</v>
      </c>
      <c r="T1497">
        <v>51708.947033388024</v>
      </c>
      <c r="U1497">
        <v>51708.907774837542</v>
      </c>
      <c r="V1497">
        <v>51673.747922586001</v>
      </c>
      <c r="W1497">
        <v>51744.389431318741</v>
      </c>
      <c r="X1497">
        <v>3479.2742861510201</v>
      </c>
      <c r="Y1497">
        <v>3492.4214659056111</v>
      </c>
      <c r="Z1497">
        <v>3381.4228356276112</v>
      </c>
      <c r="AA1497">
        <v>3542.2443941011952</v>
      </c>
      <c r="AB1497">
        <v>638.775243085689</v>
      </c>
      <c r="AC1497">
        <v>632.13073674282998</v>
      </c>
      <c r="AD1497">
        <v>539.55194974260348</v>
      </c>
      <c r="AE1497">
        <v>756.06365199709091</v>
      </c>
      <c r="AF1497">
        <v>65.557265766391282</v>
      </c>
      <c r="AG1497">
        <v>65.283058603548795</v>
      </c>
      <c r="AH1497">
        <v>64.376437243601146</v>
      </c>
      <c r="AI1497">
        <v>67.482194648313381</v>
      </c>
      <c r="AJ1497">
        <v>0.57733559589474714</v>
      </c>
      <c r="AK1497">
        <v>0.57733560897089964</v>
      </c>
      <c r="AL1497">
        <v>0.57733259808455473</v>
      </c>
      <c r="AM1497">
        <v>0.57733857638080632</v>
      </c>
      <c r="AN1497">
        <v>0.95323726554171229</v>
      </c>
      <c r="AO1497">
        <v>0.95323726554171184</v>
      </c>
      <c r="AP1497">
        <v>0.95323726554171184</v>
      </c>
      <c r="AQ1497">
        <v>0.95323726554171184</v>
      </c>
      <c r="AR1497">
        <v>14.049467763231</v>
      </c>
      <c r="AS1497">
        <v>14.049467763231</v>
      </c>
      <c r="AT1497">
        <v>14.049467763231</v>
      </c>
      <c r="AU1497">
        <v>14.049467763231</v>
      </c>
      <c r="AV1497" t="str">
        <f>VLOOKUP(Sheet1[[#This Row],[NPDES ID2]],Combined_Sheet__Major_Only___2[[NPDES ID2]:[ECHO BFR]],3,FALSE)</f>
        <v>NC</v>
      </c>
      <c r="AW1497" t="s">
        <v>12185</v>
      </c>
      <c r="AX1497" t="str">
        <f>VLOOKUP(Sheet1[[#This Row],[NPDES ID2]],Combined_Sheet__Major_Only___2[[NPDES ID2]:[ECHO BFR]],27,FALSE)</f>
        <v>-</v>
      </c>
      <c r="AY1497" t="str">
        <f>VLOOKUP(Sheet1[[#This Row],[NPDES ID2]],Combined_Sheet__Major_Only___2[[NPDES ID2]:[ECHO BFR]],28,FALSE)</f>
        <v>-</v>
      </c>
      <c r="AZ1497" t="str">
        <f>VLOOKUP(Sheet1[[#This Row],[NPDES ID2]],Combined_Sheet__Major_Only___2[[NPDES ID2]:[ECHO BFR]],29,FALSE)</f>
        <v>thickening</v>
      </c>
      <c r="BA1497">
        <f>VLOOKUP(Sheet1[[#This Row],[NPDES ID2]],Combined_Sheet__Major_Only___2[[NPDES ID2]:[ECHO BFR]],17,FALSE)</f>
        <v>35.99597</v>
      </c>
      <c r="BB1497">
        <f>VLOOKUP(Sheet1[[#This Row],[NPDES ID2]],Combined_Sheet__Major_Only___2[[NPDES ID2]:[ECHO BFR]],18,FALSE)</f>
        <v>-78.899600000000007</v>
      </c>
      <c r="BC1497" t="str">
        <f>IF(ISNUMBER(SEARCH("aerobic",$AW1497)),"aerobic","")</f>
        <v/>
      </c>
      <c r="BD1497" t="str">
        <f>IF(ISNUMBER(SEARCH("anaer",$AW1497)),"anaer","")</f>
        <v>anaer</v>
      </c>
      <c r="BE1497" t="str">
        <f>IF(ISNUMBER(SEARCH("thickening",$AZ1497)),"thickening","")</f>
        <v>thickening</v>
      </c>
      <c r="BF1497" s="3" t="str">
        <f>IF(ISNUMBER(SEARCH("airDry",$AW1497)),"airDry","")</f>
        <v/>
      </c>
      <c r="BG1497" s="3" t="str">
        <f>IF(ISNUMBER(SEARCH("heatDry",$AY1497)),"heatDry","")</f>
        <v/>
      </c>
      <c r="BH1497" s="3" t="str">
        <f>IF(AND(ISNUMBER(SEARCH("aerobic",$AW1497)),ISNUMBER(SEARCH("anaer",$AW1497))),"Combined Aer and Anaer.","")</f>
        <v/>
      </c>
    </row>
    <row r="1498" spans="1:60" x14ac:dyDescent="0.25">
      <c r="A1498" s="4">
        <v>501</v>
      </c>
      <c r="B1498" t="s">
        <v>2481</v>
      </c>
      <c r="C1498">
        <v>363</v>
      </c>
      <c r="D1498">
        <v>448.12248038951731</v>
      </c>
      <c r="E1498">
        <v>453.23269216581878</v>
      </c>
      <c r="F1498">
        <v>343.5002873086458</v>
      </c>
      <c r="G1498">
        <v>559.6146202048476</v>
      </c>
      <c r="H1498">
        <v>-123.0520153816375</v>
      </c>
      <c r="I1498">
        <v>-125.5349480772833</v>
      </c>
      <c r="J1498">
        <v>-141.56258651122101</v>
      </c>
      <c r="K1498">
        <v>-99.886931865193915</v>
      </c>
      <c r="L1498">
        <v>225.89794332078861</v>
      </c>
      <c r="M1498">
        <v>224.74899751882219</v>
      </c>
      <c r="N1498">
        <v>220.94470182023321</v>
      </c>
      <c r="O1498">
        <v>233.9703270612932</v>
      </c>
      <c r="P1498">
        <v>8.5197549934411683</v>
      </c>
      <c r="Q1498">
        <v>8.5930068997924138</v>
      </c>
      <c r="R1498">
        <v>7.1205534236884667</v>
      </c>
      <c r="S1498">
        <v>9.6982951042005396</v>
      </c>
      <c r="T1498">
        <v>51747.735592366662</v>
      </c>
      <c r="U1498">
        <v>51747.696305378267</v>
      </c>
      <c r="V1498">
        <v>51712.510984217319</v>
      </c>
      <c r="W1498">
        <v>51783.203663875713</v>
      </c>
      <c r="X1498">
        <v>3743.2603819232831</v>
      </c>
      <c r="Y1498">
        <v>3760.6633053981832</v>
      </c>
      <c r="Z1498">
        <v>3615.1992892513772</v>
      </c>
      <c r="AA1498">
        <v>3825.788363304353</v>
      </c>
      <c r="AB1498">
        <v>658.39303779007537</v>
      </c>
      <c r="AC1498">
        <v>651.05389948041739</v>
      </c>
      <c r="AD1498">
        <v>559.36822765566558</v>
      </c>
      <c r="AE1498">
        <v>771.19277706612638</v>
      </c>
      <c r="AF1498">
        <v>60.987259712748177</v>
      </c>
      <c r="AG1498">
        <v>60.676676350922023</v>
      </c>
      <c r="AH1498">
        <v>59.650815964774672</v>
      </c>
      <c r="AI1498">
        <v>63.166317549611087</v>
      </c>
      <c r="AJ1498">
        <v>0.52151138073191938</v>
      </c>
      <c r="AK1498">
        <v>0.5215114150736968</v>
      </c>
      <c r="AL1498">
        <v>0.52150350008967983</v>
      </c>
      <c r="AM1498">
        <v>0.52151921592163775</v>
      </c>
      <c r="AN1498">
        <v>0.95326996816862386</v>
      </c>
      <c r="AO1498">
        <v>0.95326996816862408</v>
      </c>
      <c r="AP1498">
        <v>0.95326996816862408</v>
      </c>
      <c r="AQ1498">
        <v>0.95326996816862408</v>
      </c>
      <c r="AR1498">
        <v>13.39574948422023</v>
      </c>
      <c r="AS1498">
        <v>13.395749484220239</v>
      </c>
      <c r="AT1498">
        <v>13.395749484220239</v>
      </c>
      <c r="AU1498">
        <v>13.395749484220239</v>
      </c>
      <c r="AV1498" t="str">
        <f>VLOOKUP(Sheet1[[#This Row],[NPDES ID2]],Combined_Sheet__Major_Only___2[[NPDES ID2]:[ECHO BFR]],3,FALSE)</f>
        <v>CT</v>
      </c>
      <c r="AW1498" t="s">
        <v>12185</v>
      </c>
      <c r="AX1498" t="str">
        <f>VLOOKUP(Sheet1[[#This Row],[NPDES ID2]],Combined_Sheet__Major_Only___2[[NPDES ID2]:[ECHO BFR]],27,FALSE)</f>
        <v>methaneBioCaptureRecover</v>
      </c>
      <c r="AY1498" t="str">
        <f>VLOOKUP(Sheet1[[#This Row],[NPDES ID2]],Combined_Sheet__Major_Only___2[[NPDES ID2]:[ECHO BFR]],28,FALSE)</f>
        <v>-</v>
      </c>
      <c r="AZ1498" t="str">
        <f>VLOOKUP(Sheet1[[#This Row],[NPDES ID2]],Combined_Sheet__Major_Only___2[[NPDES ID2]:[ECHO BFR]],29,FALSE)</f>
        <v>preliminaryOps, thickening</v>
      </c>
      <c r="BA1498">
        <f>VLOOKUP(Sheet1[[#This Row],[NPDES ID2]],Combined_Sheet__Major_Only___2[[NPDES ID2]:[ECHO BFR]],17,FALSE)</f>
        <v>41.364328999999998</v>
      </c>
      <c r="BB1498">
        <f>VLOOKUP(Sheet1[[#This Row],[NPDES ID2]],Combined_Sheet__Major_Only___2[[NPDES ID2]:[ECHO BFR]],18,FALSE)</f>
        <v>-72.871671000000006</v>
      </c>
      <c r="BC1498" t="str">
        <f>IF(ISNUMBER(SEARCH("aerobic",$AW1498)),"aerobic","")</f>
        <v/>
      </c>
      <c r="BD1498" t="str">
        <f>IF(ISNUMBER(SEARCH("anaer",$AW1498)),"anaer","")</f>
        <v>anaer</v>
      </c>
      <c r="BE1498" t="str">
        <f>IF(ISNUMBER(SEARCH("thickening",$AZ1498)),"thickening","")</f>
        <v>thickening</v>
      </c>
      <c r="BF1498" s="3" t="str">
        <f>IF(ISNUMBER(SEARCH("airDry",$AW1498)),"airDry","")</f>
        <v/>
      </c>
      <c r="BG1498" s="3" t="str">
        <f>IF(ISNUMBER(SEARCH("heatDry",$AY1498)),"heatDry","")</f>
        <v/>
      </c>
      <c r="BH1498" s="3" t="str">
        <f>IF(AND(ISNUMBER(SEARCH("aerobic",$AW1498)),ISNUMBER(SEARCH("anaer",$AW1498))),"Combined Aer and Anaer.","")</f>
        <v/>
      </c>
    </row>
    <row r="1499" spans="1:60" x14ac:dyDescent="0.25">
      <c r="A1499" s="4">
        <v>136</v>
      </c>
      <c r="B1499" t="s">
        <v>755</v>
      </c>
      <c r="C1499">
        <v>7417.3</v>
      </c>
      <c r="D1499">
        <v>1526.620315930106</v>
      </c>
      <c r="E1499">
        <v>1523.946168273143</v>
      </c>
      <c r="F1499">
        <v>1211.2848945071339</v>
      </c>
      <c r="G1499">
        <v>1824.7619946857819</v>
      </c>
      <c r="H1499">
        <v>-113.0416869719141</v>
      </c>
      <c r="I1499">
        <v>-115.7472438379985</v>
      </c>
      <c r="J1499">
        <v>-131.7024818983252</v>
      </c>
      <c r="K1499">
        <v>-89.726777299868957</v>
      </c>
      <c r="L1499">
        <v>4925.1175928335279</v>
      </c>
      <c r="M1499">
        <v>4904.2606787810964</v>
      </c>
      <c r="N1499">
        <v>4834.2557670273454</v>
      </c>
      <c r="O1499">
        <v>5072.8765200076959</v>
      </c>
      <c r="P1499">
        <v>173.38287669530371</v>
      </c>
      <c r="Q1499">
        <v>175.60197609221771</v>
      </c>
      <c r="R1499">
        <v>143.36141972962091</v>
      </c>
      <c r="S1499">
        <v>198.0985663635193</v>
      </c>
      <c r="T1499">
        <v>51781.413840965957</v>
      </c>
      <c r="U1499">
        <v>51781.374529286288</v>
      </c>
      <c r="V1499">
        <v>51746.167094690769</v>
      </c>
      <c r="W1499">
        <v>51816.904203613871</v>
      </c>
      <c r="X1499">
        <v>3510.1253167048021</v>
      </c>
      <c r="Y1499">
        <v>3523.6135667092062</v>
      </c>
      <c r="Z1499">
        <v>3409.2627532052652</v>
      </c>
      <c r="AA1499">
        <v>3575.1901928078291</v>
      </c>
      <c r="AB1499">
        <v>554.79824020543163</v>
      </c>
      <c r="AC1499">
        <v>550.52956419929706</v>
      </c>
      <c r="AD1499">
        <v>479.5890350944814</v>
      </c>
      <c r="AE1499">
        <v>641.26029575953589</v>
      </c>
      <c r="AF1499">
        <v>65.092966502052008</v>
      </c>
      <c r="AG1499">
        <v>64.809488757840199</v>
      </c>
      <c r="AH1499">
        <v>63.905392986314553</v>
      </c>
      <c r="AI1499">
        <v>67.039904057138244</v>
      </c>
      <c r="AJ1499">
        <v>0.57166022908396208</v>
      </c>
      <c r="AK1499">
        <v>0.57166090994415708</v>
      </c>
      <c r="AL1499">
        <v>0.57149988798504303</v>
      </c>
      <c r="AM1499">
        <v>0.57181969394364318</v>
      </c>
      <c r="AN1499">
        <v>0.95329832521863411</v>
      </c>
      <c r="AO1499">
        <v>0.95329832521863378</v>
      </c>
      <c r="AP1499">
        <v>0.95329832521863378</v>
      </c>
      <c r="AQ1499">
        <v>0.95329832521863378</v>
      </c>
      <c r="AR1499">
        <v>15.234749518304801</v>
      </c>
      <c r="AS1499">
        <v>15.23474951830479</v>
      </c>
      <c r="AT1499">
        <v>15.23474951830479</v>
      </c>
      <c r="AU1499">
        <v>15.23474951830479</v>
      </c>
      <c r="AV1499" t="str">
        <f>VLOOKUP(Sheet1[[#This Row],[NPDES ID2]],Combined_Sheet__Major_Only___2[[NPDES ID2]:[ECHO BFR]],3,FALSE)</f>
        <v>NE</v>
      </c>
      <c r="AW1499" t="s">
        <v>12185</v>
      </c>
      <c r="AX1499" t="str">
        <f>VLOOKUP(Sheet1[[#This Row],[NPDES ID2]],Combined_Sheet__Major_Only___2[[NPDES ID2]:[ECHO BFR]],27,FALSE)</f>
        <v>tempSludgeStore, methaneBioCaptureRecover</v>
      </c>
      <c r="AY1499" t="str">
        <f>VLOOKUP(Sheet1[[#This Row],[NPDES ID2]],Combined_Sheet__Major_Only___2[[NPDES ID2]:[ECHO BFR]],28,FALSE)</f>
        <v>-</v>
      </c>
      <c r="AZ1499" t="str">
        <f>VLOOKUP(Sheet1[[#This Row],[NPDES ID2]],Combined_Sheet__Major_Only___2[[NPDES ID2]:[ECHO BFR]],29,FALSE)</f>
        <v>thickening, preliminaryOps</v>
      </c>
      <c r="BA1499">
        <f>VLOOKUP(Sheet1[[#This Row],[NPDES ID2]],Combined_Sheet__Major_Only___2[[NPDES ID2]:[ECHO BFR]],17,FALSE)</f>
        <v>41.207529999999998</v>
      </c>
      <c r="BB1499">
        <f>VLOOKUP(Sheet1[[#This Row],[NPDES ID2]],Combined_Sheet__Major_Only___2[[NPDES ID2]:[ECHO BFR]],18,FALSE)</f>
        <v>-95.9298</v>
      </c>
      <c r="BC1499" t="str">
        <f>IF(ISNUMBER(SEARCH("aerobic",$AW1499)),"aerobic","")</f>
        <v/>
      </c>
      <c r="BD1499" t="str">
        <f>IF(ISNUMBER(SEARCH("anaer",$AW1499)),"anaer","")</f>
        <v>anaer</v>
      </c>
      <c r="BE1499" t="str">
        <f>IF(ISNUMBER(SEARCH("thickening",$AZ1499)),"thickening","")</f>
        <v>thickening</v>
      </c>
      <c r="BF1499" s="2" t="str">
        <f>IF(ISNUMBER(SEARCH("airDry",$AW1499)),"airDry","")</f>
        <v/>
      </c>
      <c r="BG1499" s="2" t="str">
        <f>IF(ISNUMBER(SEARCH("heatDry",$AY1499)),"heatDry","")</f>
        <v/>
      </c>
      <c r="BH1499" s="2" t="str">
        <f>IF(AND(ISNUMBER(SEARCH("aerobic",$AW1499)),ISNUMBER(SEARCH("anaer",$AW1499))),"Combined Aer and Anaer.","")</f>
        <v/>
      </c>
    </row>
    <row r="1500" spans="1:60" x14ac:dyDescent="0.25">
      <c r="A1500" s="4">
        <v>340</v>
      </c>
      <c r="B1500" t="s">
        <v>1723</v>
      </c>
      <c r="C1500">
        <v>1032</v>
      </c>
      <c r="D1500">
        <v>392.46590385077133</v>
      </c>
      <c r="E1500">
        <v>393.74034227724093</v>
      </c>
      <c r="F1500">
        <v>332.31645312043372</v>
      </c>
      <c r="G1500">
        <v>465.43768167126512</v>
      </c>
      <c r="H1500">
        <v>-119.8182258323162</v>
      </c>
      <c r="I1500">
        <v>-122.2069359091093</v>
      </c>
      <c r="J1500">
        <v>-137.93013027100369</v>
      </c>
      <c r="K1500">
        <v>-96.640647792187849</v>
      </c>
      <c r="L1500">
        <v>657.465364887281</v>
      </c>
      <c r="M1500">
        <v>654.32190766487497</v>
      </c>
      <c r="N1500">
        <v>643.90069698347418</v>
      </c>
      <c r="O1500">
        <v>679.56758856891383</v>
      </c>
      <c r="P1500">
        <v>24.18907167511918</v>
      </c>
      <c r="Q1500">
        <v>24.413985539427781</v>
      </c>
      <c r="R1500">
        <v>20.154318171250871</v>
      </c>
      <c r="S1500">
        <v>27.59453050796618</v>
      </c>
      <c r="T1500">
        <v>51838.323254453549</v>
      </c>
      <c r="U1500">
        <v>51838.283901050643</v>
      </c>
      <c r="V1500">
        <v>51803.039099233072</v>
      </c>
      <c r="W1500">
        <v>51873.85128460767</v>
      </c>
      <c r="X1500">
        <v>3662.728186011283</v>
      </c>
      <c r="Y1500">
        <v>3678.6958472831479</v>
      </c>
      <c r="Z1500">
        <v>3544.8103874523272</v>
      </c>
      <c r="AA1500">
        <v>3738.687558281596</v>
      </c>
      <c r="AB1500">
        <v>588.27021280004703</v>
      </c>
      <c r="AC1500">
        <v>583.06988439105589</v>
      </c>
      <c r="AD1500">
        <v>506.87906871352283</v>
      </c>
      <c r="AE1500">
        <v>680.31883518007021</v>
      </c>
      <c r="AF1500">
        <v>62.436587712487771</v>
      </c>
      <c r="AG1500">
        <v>62.136980103752883</v>
      </c>
      <c r="AH1500">
        <v>61.150667910720522</v>
      </c>
      <c r="AI1500">
        <v>64.534711889047486</v>
      </c>
      <c r="AJ1500">
        <v>0.53920630940474723</v>
      </c>
      <c r="AK1500">
        <v>0.53920640476103776</v>
      </c>
      <c r="AL1500">
        <v>0.53918437331825841</v>
      </c>
      <c r="AM1500">
        <v>0.53922811961210948</v>
      </c>
      <c r="AN1500">
        <v>0.95334616475201761</v>
      </c>
      <c r="AO1500">
        <v>0.95334616475201739</v>
      </c>
      <c r="AP1500">
        <v>0.95334616475201739</v>
      </c>
      <c r="AQ1500">
        <v>0.95334616475201739</v>
      </c>
      <c r="AR1500">
        <v>14.47171026366135</v>
      </c>
      <c r="AS1500">
        <v>14.47171026366135</v>
      </c>
      <c r="AT1500">
        <v>14.47171026366135</v>
      </c>
      <c r="AU1500">
        <v>14.47171026366135</v>
      </c>
      <c r="AV1500" t="str">
        <f>VLOOKUP(Sheet1[[#This Row],[NPDES ID2]],Combined_Sheet__Major_Only___2[[NPDES ID2]:[ECHO BFR]],3,FALSE)</f>
        <v>UT</v>
      </c>
      <c r="AW1500" t="s">
        <v>12185</v>
      </c>
      <c r="AX1500" t="str">
        <f>VLOOKUP(Sheet1[[#This Row],[NPDES ID2]],Combined_Sheet__Major_Only___2[[NPDES ID2]:[ECHO BFR]],27,FALSE)</f>
        <v>methaneBioCaptureRecover, tempSludgeStore</v>
      </c>
      <c r="AY1500" t="str">
        <f>VLOOKUP(Sheet1[[#This Row],[NPDES ID2]],Combined_Sheet__Major_Only___2[[NPDES ID2]:[ECHO BFR]],28,FALSE)</f>
        <v>-</v>
      </c>
      <c r="AZ1500" t="str">
        <f>VLOOKUP(Sheet1[[#This Row],[NPDES ID2]],Combined_Sheet__Major_Only___2[[NPDES ID2]:[ECHO BFR]],29,FALSE)</f>
        <v>thickening, preliminaryOps</v>
      </c>
      <c r="BA1500">
        <f>VLOOKUP(Sheet1[[#This Row],[NPDES ID2]],Combined_Sheet__Major_Only___2[[NPDES ID2]:[ECHO BFR]],17,FALSE)</f>
        <v>40.276980999999999</v>
      </c>
      <c r="BB1500">
        <f>VLOOKUP(Sheet1[[#This Row],[NPDES ID2]],Combined_Sheet__Major_Only___2[[NPDES ID2]:[ECHO BFR]],18,FALSE)</f>
        <v>-111.74423400000001</v>
      </c>
      <c r="BC1500" t="str">
        <f>IF(ISNUMBER(SEARCH("aerobic",$AW1500)),"aerobic","")</f>
        <v/>
      </c>
      <c r="BD1500" t="str">
        <f>IF(ISNUMBER(SEARCH("anaer",$AW1500)),"anaer","")</f>
        <v>anaer</v>
      </c>
      <c r="BE1500" t="str">
        <f>IF(ISNUMBER(SEARCH("thickening",$AZ1500)),"thickening","")</f>
        <v>thickening</v>
      </c>
      <c r="BF1500" s="2" t="str">
        <f>IF(ISNUMBER(SEARCH("airDry",$AW1500)),"airDry","")</f>
        <v/>
      </c>
      <c r="BG1500" s="2" t="str">
        <f>IF(ISNUMBER(SEARCH("heatDry",$AY1500)),"heatDry","")</f>
        <v/>
      </c>
      <c r="BH1500" s="2" t="str">
        <f>IF(AND(ISNUMBER(SEARCH("aerobic",$AW1500)),ISNUMBER(SEARCH("anaer",$AW1500))),"Combined Aer and Anaer.","")</f>
        <v/>
      </c>
    </row>
    <row r="1501" spans="1:60" x14ac:dyDescent="0.25">
      <c r="A1501" s="4">
        <v>833</v>
      </c>
      <c r="B1501" t="s">
        <v>4075</v>
      </c>
      <c r="C1501">
        <v>1090</v>
      </c>
      <c r="D1501">
        <v>395.6448822169246</v>
      </c>
      <c r="E1501">
        <v>395.43648377087533</v>
      </c>
      <c r="F1501">
        <v>333.4958121385032</v>
      </c>
      <c r="G1501">
        <v>467.5390850200252</v>
      </c>
      <c r="H1501">
        <v>-118.7302226254738</v>
      </c>
      <c r="I1501">
        <v>-121.11993002231441</v>
      </c>
      <c r="J1501">
        <v>-136.7101583406936</v>
      </c>
      <c r="K1501">
        <v>-95.519260043028908</v>
      </c>
      <c r="L1501">
        <v>700.17013009841025</v>
      </c>
      <c r="M1501">
        <v>696.89596405896634</v>
      </c>
      <c r="N1501">
        <v>686.03901678237196</v>
      </c>
      <c r="O1501">
        <v>723.19450211065237</v>
      </c>
      <c r="P1501">
        <v>25.536360972290371</v>
      </c>
      <c r="Q1501">
        <v>25.79729720240385</v>
      </c>
      <c r="R1501">
        <v>21.25329264174767</v>
      </c>
      <c r="S1501">
        <v>29.118934724259901</v>
      </c>
      <c r="T1501">
        <v>51867.014486034597</v>
      </c>
      <c r="U1501">
        <v>51866.975111596657</v>
      </c>
      <c r="V1501">
        <v>51831.711470863789</v>
      </c>
      <c r="W1501">
        <v>51902.561506494138</v>
      </c>
      <c r="X1501">
        <v>3634.5890489890289</v>
      </c>
      <c r="Y1501">
        <v>3650.0691893885828</v>
      </c>
      <c r="Z1501">
        <v>3520.1214572133722</v>
      </c>
      <c r="AA1501">
        <v>3708.31530775188</v>
      </c>
      <c r="AB1501">
        <v>650.01105043222788</v>
      </c>
      <c r="AC1501">
        <v>643.01634069763793</v>
      </c>
      <c r="AD1501">
        <v>550.92595014933056</v>
      </c>
      <c r="AE1501">
        <v>764.57362279423535</v>
      </c>
      <c r="AF1501">
        <v>62.954248820558668</v>
      </c>
      <c r="AG1501">
        <v>62.658653495079491</v>
      </c>
      <c r="AH1501">
        <v>61.686184941611103</v>
      </c>
      <c r="AI1501">
        <v>65.02351830852642</v>
      </c>
      <c r="AJ1501">
        <v>0.54552857787477282</v>
      </c>
      <c r="AK1501">
        <v>0.54552868393741094</v>
      </c>
      <c r="AL1501">
        <v>0.54550416929277357</v>
      </c>
      <c r="AM1501">
        <v>0.5455528465024152</v>
      </c>
      <c r="AN1501">
        <v>0.95337024620479316</v>
      </c>
      <c r="AO1501">
        <v>0.95337024620479272</v>
      </c>
      <c r="AP1501">
        <v>0.95337024620479272</v>
      </c>
      <c r="AQ1501">
        <v>0.95337024620479272</v>
      </c>
      <c r="AR1501">
        <v>13.69557263767434</v>
      </c>
      <c r="AS1501">
        <v>13.69557263767434</v>
      </c>
      <c r="AT1501">
        <v>13.69557263767434</v>
      </c>
      <c r="AU1501">
        <v>13.69557263767434</v>
      </c>
      <c r="AV1501" t="str">
        <f>VLOOKUP(Sheet1[[#This Row],[NPDES ID2]],Combined_Sheet__Major_Only___2[[NPDES ID2]:[ECHO BFR]],3,FALSE)</f>
        <v>MN</v>
      </c>
      <c r="AW1501" t="s">
        <v>12185</v>
      </c>
      <c r="AX1501" t="str">
        <f>VLOOKUP(Sheet1[[#This Row],[NPDES ID2]],Combined_Sheet__Major_Only___2[[NPDES ID2]:[ECHO BFR]],27,FALSE)</f>
        <v>-</v>
      </c>
      <c r="AY1501" t="str">
        <f>VLOOKUP(Sheet1[[#This Row],[NPDES ID2]],Combined_Sheet__Major_Only___2[[NPDES ID2]:[ECHO BFR]],28,FALSE)</f>
        <v>-</v>
      </c>
      <c r="AZ1501" t="str">
        <f>VLOOKUP(Sheet1[[#This Row],[NPDES ID2]],Combined_Sheet__Major_Only___2[[NPDES ID2]:[ECHO BFR]],29,FALSE)</f>
        <v>thickening, preliminaryOps</v>
      </c>
      <c r="BA1501">
        <f>VLOOKUP(Sheet1[[#This Row],[NPDES ID2]],Combined_Sheet__Major_Only___2[[NPDES ID2]:[ECHO BFR]],17,FALSE)</f>
        <v>44.182609999999997</v>
      </c>
      <c r="BB1501">
        <f>VLOOKUP(Sheet1[[#This Row],[NPDES ID2]],Combined_Sheet__Major_Only___2[[NPDES ID2]:[ECHO BFR]],18,FALSE)</f>
        <v>-94.000320000000002</v>
      </c>
      <c r="BC1501" t="str">
        <f>IF(ISNUMBER(SEARCH("aerobic",$AW1501)),"aerobic","")</f>
        <v/>
      </c>
      <c r="BD1501" t="str">
        <f>IF(ISNUMBER(SEARCH("anaer",$AW1501)),"anaer","")</f>
        <v>anaer</v>
      </c>
      <c r="BE1501" t="str">
        <f>IF(ISNUMBER(SEARCH("thickening",$AZ1501)),"thickening","")</f>
        <v>thickening</v>
      </c>
      <c r="BF1501" s="3" t="str">
        <f>IF(ISNUMBER(SEARCH("airDry",$AW1501)),"airDry","")</f>
        <v/>
      </c>
      <c r="BG1501" s="3" t="str">
        <f>IF(ISNUMBER(SEARCH("heatDry",$AY1501)),"heatDry","")</f>
        <v/>
      </c>
      <c r="BH1501" s="3" t="str">
        <f>IF(AND(ISNUMBER(SEARCH("aerobic",$AW1501)),ISNUMBER(SEARCH("anaer",$AW1501))),"Combined Aer and Anaer.","")</f>
        <v/>
      </c>
    </row>
    <row r="1502" spans="1:60" x14ac:dyDescent="0.25">
      <c r="A1502" s="4">
        <v>2215</v>
      </c>
      <c r="B1502" t="s">
        <v>10381</v>
      </c>
      <c r="C1502">
        <v>621</v>
      </c>
      <c r="D1502">
        <v>386.12350908667781</v>
      </c>
      <c r="E1502">
        <v>386.25056056177033</v>
      </c>
      <c r="F1502">
        <v>308.57518440584249</v>
      </c>
      <c r="G1502">
        <v>459.96613932883889</v>
      </c>
      <c r="H1502">
        <v>-123.9436267426468</v>
      </c>
      <c r="I1502">
        <v>-126.49733595011919</v>
      </c>
      <c r="J1502">
        <v>-142.54579914156679</v>
      </c>
      <c r="K1502">
        <v>-100.8907204434573</v>
      </c>
      <c r="L1502">
        <v>383.6530296786438</v>
      </c>
      <c r="M1502">
        <v>381.66586156047669</v>
      </c>
      <c r="N1502">
        <v>375.08312837198389</v>
      </c>
      <c r="O1502">
        <v>397.61853711648189</v>
      </c>
      <c r="P1502">
        <v>14.580702633751439</v>
      </c>
      <c r="Q1502">
        <v>14.71677206075152</v>
      </c>
      <c r="R1502">
        <v>12.197689717337401</v>
      </c>
      <c r="S1502">
        <v>16.608339929629171</v>
      </c>
      <c r="T1502">
        <v>52124.79044497072</v>
      </c>
      <c r="U1502">
        <v>52124.750881543878</v>
      </c>
      <c r="V1502">
        <v>52089.31798284642</v>
      </c>
      <c r="W1502">
        <v>52160.508083557193</v>
      </c>
      <c r="X1502">
        <v>3798.1080229196732</v>
      </c>
      <c r="Y1502">
        <v>3816.10467916675</v>
      </c>
      <c r="Z1502">
        <v>3665.7621331225851</v>
      </c>
      <c r="AA1502">
        <v>3883.4229030179281</v>
      </c>
      <c r="AB1502">
        <v>626.09267689826402</v>
      </c>
      <c r="AC1502">
        <v>619.83956911803079</v>
      </c>
      <c r="AD1502">
        <v>537.38890603088748</v>
      </c>
      <c r="AE1502">
        <v>725.86607121178872</v>
      </c>
      <c r="AF1502">
        <v>60.546010331780799</v>
      </c>
      <c r="AG1502">
        <v>60.231748516168047</v>
      </c>
      <c r="AH1502">
        <v>59.194919427392151</v>
      </c>
      <c r="AI1502">
        <v>62.749468240544722</v>
      </c>
      <c r="AJ1502">
        <v>0.51612591992092671</v>
      </c>
      <c r="AK1502">
        <v>0.51612597697987272</v>
      </c>
      <c r="AL1502">
        <v>0.51611281323350067</v>
      </c>
      <c r="AM1502">
        <v>0.51613895116773589</v>
      </c>
      <c r="AN1502">
        <v>0.95358549576272311</v>
      </c>
      <c r="AO1502">
        <v>0.953585495762723</v>
      </c>
      <c r="AP1502">
        <v>0.953585495762723</v>
      </c>
      <c r="AQ1502">
        <v>0.953585495762723</v>
      </c>
      <c r="AR1502">
        <v>13.81596663839113</v>
      </c>
      <c r="AS1502">
        <v>13.815966638391121</v>
      </c>
      <c r="AT1502">
        <v>13.815966638391121</v>
      </c>
      <c r="AU1502">
        <v>13.815966638391121</v>
      </c>
      <c r="AV1502" t="str">
        <f>VLOOKUP(Sheet1[[#This Row],[NPDES ID2]],Combined_Sheet__Major_Only___2[[NPDES ID2]:[ECHO BFR]],3,FALSE)</f>
        <v>NY</v>
      </c>
      <c r="AW1502" t="s">
        <v>12185</v>
      </c>
      <c r="AX1502" t="str">
        <f>VLOOKUP(Sheet1[[#This Row],[NPDES ID2]],Combined_Sheet__Major_Only___2[[NPDES ID2]:[ECHO BFR]],27,FALSE)</f>
        <v>methaneBioCaptureRecover</v>
      </c>
      <c r="AY1502" t="str">
        <f>VLOOKUP(Sheet1[[#This Row],[NPDES ID2]],Combined_Sheet__Major_Only___2[[NPDES ID2]:[ECHO BFR]],28,FALSE)</f>
        <v>-</v>
      </c>
      <c r="AZ1502" t="str">
        <f>VLOOKUP(Sheet1[[#This Row],[NPDES ID2]],Combined_Sheet__Major_Only___2[[NPDES ID2]:[ECHO BFR]],29,FALSE)</f>
        <v>preliminaryOps, thickening</v>
      </c>
      <c r="BA1502">
        <f>VLOOKUP(Sheet1[[#This Row],[NPDES ID2]],Combined_Sheet__Major_Only___2[[NPDES ID2]:[ECHO BFR]],17,FALSE)</f>
        <v>42.598520000000001</v>
      </c>
      <c r="BB1502">
        <f>VLOOKUP(Sheet1[[#This Row],[NPDES ID2]],Combined_Sheet__Major_Only___2[[NPDES ID2]:[ECHO BFR]],18,FALSE)</f>
        <v>-76.158829999999995</v>
      </c>
      <c r="BC1502" t="str">
        <f>IF(ISNUMBER(SEARCH("aerobic",$AW1502)),"aerobic","")</f>
        <v/>
      </c>
      <c r="BD1502" t="str">
        <f>IF(ISNUMBER(SEARCH("anaer",$AW1502)),"anaer","")</f>
        <v>anaer</v>
      </c>
      <c r="BE1502" t="str">
        <f>IF(ISNUMBER(SEARCH("thickening",$AZ1502)),"thickening","")</f>
        <v>thickening</v>
      </c>
      <c r="BF1502" s="3" t="str">
        <f>IF(ISNUMBER(SEARCH("airDry",$AW1502)),"airDry","")</f>
        <v/>
      </c>
      <c r="BG1502" s="3" t="str">
        <f>IF(ISNUMBER(SEARCH("heatDry",$AY1502)),"heatDry","")</f>
        <v/>
      </c>
      <c r="BH1502" s="3" t="str">
        <f>IF(AND(ISNUMBER(SEARCH("aerobic",$AW1502)),ISNUMBER(SEARCH("anaer",$AW1502))),"Combined Aer and Anaer.","")</f>
        <v/>
      </c>
    </row>
    <row r="1503" spans="1:60" x14ac:dyDescent="0.25">
      <c r="A1503" s="4">
        <v>145</v>
      </c>
      <c r="B1503" t="s">
        <v>798</v>
      </c>
      <c r="C1503">
        <v>6542</v>
      </c>
      <c r="D1503">
        <v>1379.725821400039</v>
      </c>
      <c r="E1503">
        <v>1377.5776022519151</v>
      </c>
      <c r="F1503">
        <v>1100.2189214471771</v>
      </c>
      <c r="G1503">
        <v>1645.777713627805</v>
      </c>
      <c r="H1503">
        <v>-115.04283853225181</v>
      </c>
      <c r="I1503">
        <v>-117.5292586127416</v>
      </c>
      <c r="J1503">
        <v>-133.47589297767379</v>
      </c>
      <c r="K1503">
        <v>-91.909842353630864</v>
      </c>
      <c r="L1503">
        <v>4280.9116839682847</v>
      </c>
      <c r="M1503">
        <v>4261.9991414824317</v>
      </c>
      <c r="N1503">
        <v>4198.6422250094511</v>
      </c>
      <c r="O1503">
        <v>4414.7386485768984</v>
      </c>
      <c r="P1503">
        <v>153.06192708290081</v>
      </c>
      <c r="Q1503">
        <v>154.94394822737539</v>
      </c>
      <c r="R1503">
        <v>127.0853686574014</v>
      </c>
      <c r="S1503">
        <v>174.40078904225271</v>
      </c>
      <c r="T1503">
        <v>52216.856633607851</v>
      </c>
      <c r="U1503">
        <v>52216.817002682503</v>
      </c>
      <c r="V1503">
        <v>52181.323652514853</v>
      </c>
      <c r="W1503">
        <v>52252.635209454398</v>
      </c>
      <c r="X1503">
        <v>3591.8123957614421</v>
      </c>
      <c r="Y1503">
        <v>3606.247196167898</v>
      </c>
      <c r="Z1503">
        <v>3484.2652188457778</v>
      </c>
      <c r="AA1503">
        <v>3661.1784459013111</v>
      </c>
      <c r="AB1503">
        <v>559.03286506734435</v>
      </c>
      <c r="AC1503">
        <v>554.70595250474707</v>
      </c>
      <c r="AD1503">
        <v>484.17323781599009</v>
      </c>
      <c r="AE1503">
        <v>644.34165170044787</v>
      </c>
      <c r="AF1503">
        <v>64.146635858370274</v>
      </c>
      <c r="AG1503">
        <v>63.856388210963829</v>
      </c>
      <c r="AH1503">
        <v>62.927523393077287</v>
      </c>
      <c r="AI1503">
        <v>66.14674613375314</v>
      </c>
      <c r="AJ1503">
        <v>0.56009540244377309</v>
      </c>
      <c r="AK1503">
        <v>0.56009599771898433</v>
      </c>
      <c r="AL1503">
        <v>0.5599556443189041</v>
      </c>
      <c r="AM1503">
        <v>0.5602343918745033</v>
      </c>
      <c r="AN1503">
        <v>0.95366189256685985</v>
      </c>
      <c r="AO1503">
        <v>0.95366189256685996</v>
      </c>
      <c r="AP1503">
        <v>0.95366189256685996</v>
      </c>
      <c r="AQ1503">
        <v>0.95366189256685996</v>
      </c>
      <c r="AR1503">
        <v>15.15466253059288</v>
      </c>
      <c r="AS1503">
        <v>15.15466253059288</v>
      </c>
      <c r="AT1503">
        <v>15.15466253059288</v>
      </c>
      <c r="AU1503">
        <v>15.15466253059288</v>
      </c>
      <c r="AV1503" t="str">
        <f>VLOOKUP(Sheet1[[#This Row],[NPDES ID2]],Combined_Sheet__Major_Only___2[[NPDES ID2]:[ECHO BFR]],3,FALSE)</f>
        <v>IL</v>
      </c>
      <c r="AW1503" t="s">
        <v>12185</v>
      </c>
      <c r="AX1503" t="str">
        <f>VLOOKUP(Sheet1[[#This Row],[NPDES ID2]],Combined_Sheet__Major_Only___2[[NPDES ID2]:[ECHO BFR]],27,FALSE)</f>
        <v>-</v>
      </c>
      <c r="AY1503" t="str">
        <f>VLOOKUP(Sheet1[[#This Row],[NPDES ID2]],Combined_Sheet__Major_Only___2[[NPDES ID2]:[ECHO BFR]],28,FALSE)</f>
        <v>-</v>
      </c>
      <c r="AZ1503" t="str">
        <f>VLOOKUP(Sheet1[[#This Row],[NPDES ID2]],Combined_Sheet__Major_Only___2[[NPDES ID2]:[ECHO BFR]],29,FALSE)</f>
        <v>sludgeLagoon, preliminaryOps, thickening</v>
      </c>
      <c r="BA1503">
        <f>VLOOKUP(Sheet1[[#This Row],[NPDES ID2]],Combined_Sheet__Major_Only___2[[NPDES ID2]:[ECHO BFR]],17,FALSE)</f>
        <v>39.840040000000002</v>
      </c>
      <c r="BB1503">
        <f>VLOOKUP(Sheet1[[#This Row],[NPDES ID2]],Combined_Sheet__Major_Only___2[[NPDES ID2]:[ECHO BFR]],18,FALSE)</f>
        <v>-89.00085</v>
      </c>
      <c r="BC1503" t="str">
        <f>IF(ISNUMBER(SEARCH("aerobic",$AW1503)),"aerobic","")</f>
        <v/>
      </c>
      <c r="BD1503" t="str">
        <f>IF(ISNUMBER(SEARCH("anaer",$AW1503)),"anaer","")</f>
        <v>anaer</v>
      </c>
      <c r="BE1503" t="str">
        <f>IF(ISNUMBER(SEARCH("thickening",$AZ1503)),"thickening","")</f>
        <v>thickening</v>
      </c>
      <c r="BF1503" s="3" t="str">
        <f>IF(ISNUMBER(SEARCH("airDry",$AW1503)),"airDry","")</f>
        <v/>
      </c>
      <c r="BG1503" s="3" t="str">
        <f>IF(ISNUMBER(SEARCH("heatDry",$AY1503)),"heatDry","")</f>
        <v/>
      </c>
      <c r="BH1503" s="3" t="str">
        <f>IF(AND(ISNUMBER(SEARCH("aerobic",$AW1503)),ISNUMBER(SEARCH("anaer",$AW1503))),"Combined Aer and Anaer.","")</f>
        <v/>
      </c>
    </row>
    <row r="1504" spans="1:60" x14ac:dyDescent="0.25">
      <c r="A1504" s="4">
        <v>1188</v>
      </c>
      <c r="B1504" t="s">
        <v>5698</v>
      </c>
      <c r="C1504">
        <v>257.34100000000001</v>
      </c>
      <c r="D1504">
        <v>507.47720834593821</v>
      </c>
      <c r="E1504">
        <v>510.22264465704723</v>
      </c>
      <c r="F1504">
        <v>379.45101639822389</v>
      </c>
      <c r="G1504">
        <v>652.34413611225671</v>
      </c>
      <c r="H1504">
        <v>-114.4887564739693</v>
      </c>
      <c r="I1504">
        <v>-116.91000900126549</v>
      </c>
      <c r="J1504">
        <v>-132.6712115893167</v>
      </c>
      <c r="K1504">
        <v>-90.842121349957338</v>
      </c>
      <c r="L1504">
        <v>171.289126216265</v>
      </c>
      <c r="M1504">
        <v>170.56276401927539</v>
      </c>
      <c r="N1504">
        <v>168.15812367029449</v>
      </c>
      <c r="O1504">
        <v>176.39192094439011</v>
      </c>
      <c r="P1504">
        <v>6.0165248923452301</v>
      </c>
      <c r="Q1504">
        <v>6.0933580493169206</v>
      </c>
      <c r="R1504">
        <v>4.9707675881940494</v>
      </c>
      <c r="S1504">
        <v>6.8760640851785499</v>
      </c>
      <c r="T1504">
        <v>52249.325957396512</v>
      </c>
      <c r="U1504">
        <v>52249.286302666223</v>
      </c>
      <c r="V1504">
        <v>52213.771632854652</v>
      </c>
      <c r="W1504">
        <v>52285.126024212317</v>
      </c>
      <c r="X1504">
        <v>3533.2800524970371</v>
      </c>
      <c r="Y1504">
        <v>3546.8387256112678</v>
      </c>
      <c r="Z1504">
        <v>3432.4634583290249</v>
      </c>
      <c r="AA1504">
        <v>3598.1623708508532</v>
      </c>
      <c r="AB1504">
        <v>576.98506904645762</v>
      </c>
      <c r="AC1504">
        <v>572.24035036768339</v>
      </c>
      <c r="AD1504">
        <v>496.37450713816418</v>
      </c>
      <c r="AE1504">
        <v>670.1181509662805</v>
      </c>
      <c r="AF1504">
        <v>65.230654611268648</v>
      </c>
      <c r="AG1504">
        <v>64.95376289360064</v>
      </c>
      <c r="AH1504">
        <v>64.038876300245789</v>
      </c>
      <c r="AI1504">
        <v>67.173700976129453</v>
      </c>
      <c r="AJ1504">
        <v>0.57334322181042663</v>
      </c>
      <c r="AK1504">
        <v>0.57334324659937097</v>
      </c>
      <c r="AL1504">
        <v>0.57333753616662053</v>
      </c>
      <c r="AM1504">
        <v>0.57334887462793471</v>
      </c>
      <c r="AN1504">
        <v>0.95368877575779432</v>
      </c>
      <c r="AO1504">
        <v>0.95368877575779432</v>
      </c>
      <c r="AP1504">
        <v>0.95368877575779432</v>
      </c>
      <c r="AQ1504">
        <v>0.95368877575779432</v>
      </c>
      <c r="AR1504">
        <v>14.96942307558446</v>
      </c>
      <c r="AS1504">
        <v>14.96942307558446</v>
      </c>
      <c r="AT1504">
        <v>14.96942307558446</v>
      </c>
      <c r="AU1504">
        <v>14.96942307558446</v>
      </c>
      <c r="AV1504" t="str">
        <f>VLOOKUP(Sheet1[[#This Row],[NPDES ID2]],Combined_Sheet__Major_Only___2[[NPDES ID2]:[ECHO BFR]],3,FALSE)</f>
        <v>UT</v>
      </c>
      <c r="AW1504" t="s">
        <v>12185</v>
      </c>
      <c r="AX1504" t="str">
        <f>VLOOKUP(Sheet1[[#This Row],[NPDES ID2]],Combined_Sheet__Major_Only___2[[NPDES ID2]:[ECHO BFR]],27,FALSE)</f>
        <v>-</v>
      </c>
      <c r="AY1504" t="str">
        <f>VLOOKUP(Sheet1[[#This Row],[NPDES ID2]],Combined_Sheet__Major_Only___2[[NPDES ID2]:[ECHO BFR]],28,FALSE)</f>
        <v>-</v>
      </c>
      <c r="AZ1504" t="str">
        <f>VLOOKUP(Sheet1[[#This Row],[NPDES ID2]],Combined_Sheet__Major_Only___2[[NPDES ID2]:[ECHO BFR]],29,FALSE)</f>
        <v>thickening</v>
      </c>
      <c r="BA1504">
        <f>VLOOKUP(Sheet1[[#This Row],[NPDES ID2]],Combined_Sheet__Major_Only___2[[NPDES ID2]:[ECHO BFR]],17,FALSE)</f>
        <v>40.061337000000002</v>
      </c>
      <c r="BB1504">
        <f>VLOOKUP(Sheet1[[#This Row],[NPDES ID2]],Combined_Sheet__Major_Only___2[[NPDES ID2]:[ECHO BFR]],18,FALSE)</f>
        <v>-111.731059</v>
      </c>
      <c r="BC1504" t="str">
        <f>IF(ISNUMBER(SEARCH("aerobic",$AW1504)),"aerobic","")</f>
        <v/>
      </c>
      <c r="BD1504" t="str">
        <f>IF(ISNUMBER(SEARCH("anaer",$AW1504)),"anaer","")</f>
        <v>anaer</v>
      </c>
      <c r="BE1504" t="str">
        <f>IF(ISNUMBER(SEARCH("thickening",$AZ1504)),"thickening","")</f>
        <v>thickening</v>
      </c>
      <c r="BF1504" s="2" t="str">
        <f>IF(ISNUMBER(SEARCH("airDry",$AW1504)),"airDry","")</f>
        <v/>
      </c>
      <c r="BG1504" s="2" t="str">
        <f>IF(ISNUMBER(SEARCH("heatDry",$AY1504)),"heatDry","")</f>
        <v/>
      </c>
      <c r="BH1504" s="2" t="str">
        <f>IF(AND(ISNUMBER(SEARCH("aerobic",$AW1504)),ISNUMBER(SEARCH("anaer",$AW1504))),"Combined Aer and Anaer.","")</f>
        <v/>
      </c>
    </row>
    <row r="1505" spans="1:60" x14ac:dyDescent="0.25">
      <c r="A1505" s="4">
        <v>605</v>
      </c>
      <c r="B1505" t="s">
        <v>2991</v>
      </c>
      <c r="C1505">
        <v>1502</v>
      </c>
      <c r="D1505">
        <v>442.96152925841329</v>
      </c>
      <c r="E1505">
        <v>441.89266989605721</v>
      </c>
      <c r="F1505">
        <v>378.36278100848619</v>
      </c>
      <c r="G1505">
        <v>517.67606914334397</v>
      </c>
      <c r="H1505">
        <v>-115.8828526698983</v>
      </c>
      <c r="I1505">
        <v>-118.3535932052081</v>
      </c>
      <c r="J1505">
        <v>-133.99549111316401</v>
      </c>
      <c r="K1505">
        <v>-92.629520460440588</v>
      </c>
      <c r="L1505">
        <v>985.82055002508275</v>
      </c>
      <c r="M1505">
        <v>981.47759147875809</v>
      </c>
      <c r="N1505">
        <v>967.06206699711561</v>
      </c>
      <c r="O1505">
        <v>1016.379559592527</v>
      </c>
      <c r="P1505">
        <v>35.143544125754687</v>
      </c>
      <c r="Q1505">
        <v>35.588209347045648</v>
      </c>
      <c r="R1505">
        <v>29.16141947418873</v>
      </c>
      <c r="S1505">
        <v>40.036514399010422</v>
      </c>
      <c r="T1505">
        <v>52412.967407936798</v>
      </c>
      <c r="U1505">
        <v>52412.927633232481</v>
      </c>
      <c r="V1505">
        <v>52377.305515003492</v>
      </c>
      <c r="W1505">
        <v>52448.875786628923</v>
      </c>
      <c r="X1505">
        <v>3594.4931932437689</v>
      </c>
      <c r="Y1505">
        <v>3608.8685493879229</v>
      </c>
      <c r="Z1505">
        <v>3487.7686291703189</v>
      </c>
      <c r="AA1505">
        <v>3663.218446330769</v>
      </c>
      <c r="AB1505">
        <v>706.53324480465892</v>
      </c>
      <c r="AC1505">
        <v>697.72396157325898</v>
      </c>
      <c r="AD1505">
        <v>589.57163762629045</v>
      </c>
      <c r="AE1505">
        <v>845.53240648334781</v>
      </c>
      <c r="AF1505">
        <v>64.325767396789544</v>
      </c>
      <c r="AG1505">
        <v>64.04064136944136</v>
      </c>
      <c r="AH1505">
        <v>63.105381428612532</v>
      </c>
      <c r="AI1505">
        <v>66.318451300900691</v>
      </c>
      <c r="AJ1505">
        <v>0.56228429787973222</v>
      </c>
      <c r="AK1505">
        <v>0.5622844522525966</v>
      </c>
      <c r="AL1505">
        <v>0.56224870770527113</v>
      </c>
      <c r="AM1505">
        <v>0.5623196847398132</v>
      </c>
      <c r="AN1505">
        <v>0.95382379040365417</v>
      </c>
      <c r="AO1505">
        <v>0.95382379040365406</v>
      </c>
      <c r="AP1505">
        <v>0.95382379040365406</v>
      </c>
      <c r="AQ1505">
        <v>0.95382379040365406</v>
      </c>
      <c r="AR1505">
        <v>13.26847807241929</v>
      </c>
      <c r="AS1505">
        <v>13.26847807241929</v>
      </c>
      <c r="AT1505">
        <v>13.26847807241929</v>
      </c>
      <c r="AU1505">
        <v>13.26847807241929</v>
      </c>
      <c r="AV1505" t="str">
        <f>VLOOKUP(Sheet1[[#This Row],[NPDES ID2]],Combined_Sheet__Major_Only___2[[NPDES ID2]:[ECHO BFR]],3,FALSE)</f>
        <v>IL</v>
      </c>
      <c r="AW1505" t="s">
        <v>12185</v>
      </c>
      <c r="AX1505" t="str">
        <f>VLOOKUP(Sheet1[[#This Row],[NPDES ID2]],Combined_Sheet__Major_Only___2[[NPDES ID2]:[ECHO BFR]],27,FALSE)</f>
        <v>methaneBioCaptureRecover</v>
      </c>
      <c r="AY1505" t="str">
        <f>VLOOKUP(Sheet1[[#This Row],[NPDES ID2]],Combined_Sheet__Major_Only___2[[NPDES ID2]:[ECHO BFR]],28,FALSE)</f>
        <v>-</v>
      </c>
      <c r="AZ1505" t="str">
        <f>VLOOKUP(Sheet1[[#This Row],[NPDES ID2]],Combined_Sheet__Major_Only___2[[NPDES ID2]:[ECHO BFR]],29,FALSE)</f>
        <v>preliminaryOps, thickening</v>
      </c>
      <c r="BA1505">
        <f>VLOOKUP(Sheet1[[#This Row],[NPDES ID2]],Combined_Sheet__Major_Only___2[[NPDES ID2]:[ECHO BFR]],17,FALSE)</f>
        <v>42.254710000000003</v>
      </c>
      <c r="BB1505">
        <f>VLOOKUP(Sheet1[[#This Row],[NPDES ID2]],Combined_Sheet__Major_Only___2[[NPDES ID2]:[ECHO BFR]],18,FALSE)</f>
        <v>-87.947294999999997</v>
      </c>
      <c r="BC1505" t="str">
        <f>IF(ISNUMBER(SEARCH("aerobic",$AW1505)),"aerobic","")</f>
        <v/>
      </c>
      <c r="BD1505" t="str">
        <f>IF(ISNUMBER(SEARCH("anaer",$AW1505)),"anaer","")</f>
        <v>anaer</v>
      </c>
      <c r="BE1505" t="str">
        <f>IF(ISNUMBER(SEARCH("thickening",$AZ1505)),"thickening","")</f>
        <v>thickening</v>
      </c>
      <c r="BF1505" s="3" t="str">
        <f>IF(ISNUMBER(SEARCH("airDry",$AW1505)),"airDry","")</f>
        <v/>
      </c>
      <c r="BG1505" s="3" t="str">
        <f>IF(ISNUMBER(SEARCH("heatDry",$AY1505)),"heatDry","")</f>
        <v/>
      </c>
      <c r="BH1505" s="3" t="str">
        <f>IF(AND(ISNUMBER(SEARCH("aerobic",$AW1505)),ISNUMBER(SEARCH("anaer",$AW1505))),"Combined Aer and Anaer.","")</f>
        <v/>
      </c>
    </row>
    <row r="1506" spans="1:60" x14ac:dyDescent="0.25">
      <c r="A1506" s="4">
        <v>684</v>
      </c>
      <c r="B1506" t="s">
        <v>3380</v>
      </c>
      <c r="C1506">
        <v>17822</v>
      </c>
      <c r="D1506">
        <v>3555.0291702974091</v>
      </c>
      <c r="E1506">
        <v>3559.8748668728908</v>
      </c>
      <c r="F1506">
        <v>2799.0053839377888</v>
      </c>
      <c r="G1506">
        <v>4292.3380858685423</v>
      </c>
      <c r="H1506">
        <v>-111.1434989891257</v>
      </c>
      <c r="I1506">
        <v>-114.3977604176175</v>
      </c>
      <c r="J1506">
        <v>-130.52646289839669</v>
      </c>
      <c r="K1506">
        <v>-85.846562323597979</v>
      </c>
      <c r="L1506">
        <v>11731.682864074301</v>
      </c>
      <c r="M1506">
        <v>11681.449184070099</v>
      </c>
      <c r="N1506">
        <v>11509.03678163423</v>
      </c>
      <c r="O1506">
        <v>12092.472917544559</v>
      </c>
      <c r="P1506">
        <v>416.59239941928507</v>
      </c>
      <c r="Q1506">
        <v>421.94512979334621</v>
      </c>
      <c r="R1506">
        <v>345.41211935812157</v>
      </c>
      <c r="S1506">
        <v>475.25043069055812</v>
      </c>
      <c r="T1506">
        <v>52454.373052285453</v>
      </c>
      <c r="U1506">
        <v>52454.333247224487</v>
      </c>
      <c r="V1506">
        <v>52418.683941684802</v>
      </c>
      <c r="W1506">
        <v>52490.308836766337</v>
      </c>
      <c r="X1506">
        <v>3586.7605843736551</v>
      </c>
      <c r="Y1506">
        <v>3600.7734860996788</v>
      </c>
      <c r="Z1506">
        <v>3481.1112182232491</v>
      </c>
      <c r="AA1506">
        <v>3654.9406572197499</v>
      </c>
      <c r="AB1506">
        <v>655.87626742279963</v>
      </c>
      <c r="AC1506">
        <v>648.92805934376406</v>
      </c>
      <c r="AD1506">
        <v>554.29071167820632</v>
      </c>
      <c r="AE1506">
        <v>775.46774946525204</v>
      </c>
      <c r="AF1506">
        <v>64.563463090562053</v>
      </c>
      <c r="AG1506">
        <v>64.266831762945685</v>
      </c>
      <c r="AH1506">
        <v>63.352680165632478</v>
      </c>
      <c r="AI1506">
        <v>66.533720439517438</v>
      </c>
      <c r="AJ1506">
        <v>0.56518879630338381</v>
      </c>
      <c r="AK1506">
        <v>0.56519046889446756</v>
      </c>
      <c r="AL1506">
        <v>0.56477659747141684</v>
      </c>
      <c r="AM1506">
        <v>0.56559895378544167</v>
      </c>
      <c r="AN1506">
        <v>0.95385782799975705</v>
      </c>
      <c r="AO1506">
        <v>0.95385782799975716</v>
      </c>
      <c r="AP1506">
        <v>0.95385782799975716</v>
      </c>
      <c r="AQ1506">
        <v>0.95385782799975716</v>
      </c>
      <c r="AR1506">
        <v>13.86800931586521</v>
      </c>
      <c r="AS1506">
        <v>13.86800931586521</v>
      </c>
      <c r="AT1506">
        <v>13.86800931586521</v>
      </c>
      <c r="AU1506">
        <v>13.86800931586521</v>
      </c>
      <c r="AV1506" t="str">
        <f>VLOOKUP(Sheet1[[#This Row],[NPDES ID2]],Combined_Sheet__Major_Only___2[[NPDES ID2]:[ECHO BFR]],3,FALSE)</f>
        <v>CA</v>
      </c>
      <c r="AW1506" t="s">
        <v>12185</v>
      </c>
      <c r="AX1506" t="str">
        <f>VLOOKUP(Sheet1[[#This Row],[NPDES ID2]],Combined_Sheet__Major_Only___2[[NPDES ID2]:[ECHO BFR]],27,FALSE)</f>
        <v>methaneBioCaptureRecover</v>
      </c>
      <c r="AY1506" t="str">
        <f>VLOOKUP(Sheet1[[#This Row],[NPDES ID2]],Combined_Sheet__Major_Only___2[[NPDES ID2]:[ECHO BFR]],28,FALSE)</f>
        <v>-</v>
      </c>
      <c r="AZ1506" t="str">
        <f>VLOOKUP(Sheet1[[#This Row],[NPDES ID2]],Combined_Sheet__Major_Only___2[[NPDES ID2]:[ECHO BFR]],29,FALSE)</f>
        <v>thickening</v>
      </c>
      <c r="BA1506">
        <f>VLOOKUP(Sheet1[[#This Row],[NPDES ID2]],Combined_Sheet__Major_Only___2[[NPDES ID2]:[ECHO BFR]],17,FALSE)</f>
        <v>36.702666000000001</v>
      </c>
      <c r="BB1506">
        <f>VLOOKUP(Sheet1[[#This Row],[NPDES ID2]],Combined_Sheet__Major_Only___2[[NPDES ID2]:[ECHO BFR]],18,FALSE)</f>
        <v>-119.89346399999999</v>
      </c>
      <c r="BC1506" t="str">
        <f>IF(ISNUMBER(SEARCH("aerobic",$AW1506)),"aerobic","")</f>
        <v/>
      </c>
      <c r="BD1506" t="str">
        <f>IF(ISNUMBER(SEARCH("anaer",$AW1506)),"anaer","")</f>
        <v>anaer</v>
      </c>
      <c r="BE1506" t="str">
        <f>IF(ISNUMBER(SEARCH("thickening",$AZ1506)),"thickening","")</f>
        <v>thickening</v>
      </c>
      <c r="BF1506" s="2" t="str">
        <f>IF(ISNUMBER(SEARCH("airDry",$AW1506)),"airDry","")</f>
        <v/>
      </c>
      <c r="BG1506" s="2" t="str">
        <f>IF(ISNUMBER(SEARCH("heatDry",$AY1506)),"heatDry","")</f>
        <v/>
      </c>
      <c r="BH1506" s="2" t="str">
        <f>IF(AND(ISNUMBER(SEARCH("aerobic",$AW1506)),ISNUMBER(SEARCH("anaer",$AW1506))),"Combined Aer and Anaer.","")</f>
        <v/>
      </c>
    </row>
    <row r="1507" spans="1:60" x14ac:dyDescent="0.25">
      <c r="A1507" s="4">
        <v>1086</v>
      </c>
      <c r="B1507" t="s">
        <v>5237</v>
      </c>
      <c r="C1507">
        <v>351.4</v>
      </c>
      <c r="D1507">
        <v>431.8026517894196</v>
      </c>
      <c r="E1507">
        <v>437.09510728348363</v>
      </c>
      <c r="F1507">
        <v>332.67828038075561</v>
      </c>
      <c r="G1507">
        <v>541.7482039225365</v>
      </c>
      <c r="H1507">
        <v>-116.3150275593772</v>
      </c>
      <c r="I1507">
        <v>-118.6660941291979</v>
      </c>
      <c r="J1507">
        <v>-134.32243041253059</v>
      </c>
      <c r="K1507">
        <v>-92.785423591140656</v>
      </c>
      <c r="L1507">
        <v>230.45051797752669</v>
      </c>
      <c r="M1507">
        <v>229.43146967495221</v>
      </c>
      <c r="N1507">
        <v>226.05733396951271</v>
      </c>
      <c r="O1507">
        <v>237.61018402291691</v>
      </c>
      <c r="P1507">
        <v>8.2228824536655356</v>
      </c>
      <c r="Q1507">
        <v>8.326195864226035</v>
      </c>
      <c r="R1507">
        <v>6.8241151249802767</v>
      </c>
      <c r="S1507">
        <v>9.3657472264287183</v>
      </c>
      <c r="T1507">
        <v>52616.923288527083</v>
      </c>
      <c r="U1507">
        <v>52616.883364292124</v>
      </c>
      <c r="V1507">
        <v>52581.127326835922</v>
      </c>
      <c r="W1507">
        <v>52652.96666262552</v>
      </c>
      <c r="X1507">
        <v>3611.4110281251242</v>
      </c>
      <c r="Y1507">
        <v>3625.9047453470271</v>
      </c>
      <c r="Z1507">
        <v>3503.94297111679</v>
      </c>
      <c r="AA1507">
        <v>3680.5865024826999</v>
      </c>
      <c r="AB1507">
        <v>566.35017412619129</v>
      </c>
      <c r="AC1507">
        <v>561.90708027566006</v>
      </c>
      <c r="AD1507">
        <v>489.96823074664388</v>
      </c>
      <c r="AE1507">
        <v>653.47115137102253</v>
      </c>
      <c r="AF1507">
        <v>64.270044911732626</v>
      </c>
      <c r="AG1507">
        <v>63.985472761854503</v>
      </c>
      <c r="AH1507">
        <v>63.045606704667001</v>
      </c>
      <c r="AI1507">
        <v>66.266513538000908</v>
      </c>
      <c r="AJ1507">
        <v>0.56160340932849218</v>
      </c>
      <c r="AK1507">
        <v>0.56160344233142268</v>
      </c>
      <c r="AL1507">
        <v>0.56159583710785976</v>
      </c>
      <c r="AM1507">
        <v>0.56161093786140059</v>
      </c>
      <c r="AN1507">
        <v>0.95399096897821023</v>
      </c>
      <c r="AO1507">
        <v>0.95399096897821056</v>
      </c>
      <c r="AP1507">
        <v>0.95399096897821056</v>
      </c>
      <c r="AQ1507">
        <v>0.95399096897821056</v>
      </c>
      <c r="AR1507">
        <v>15.11394279615647</v>
      </c>
      <c r="AS1507">
        <v>15.11394279615647</v>
      </c>
      <c r="AT1507">
        <v>15.11394279615647</v>
      </c>
      <c r="AU1507">
        <v>15.11394279615647</v>
      </c>
      <c r="AV1507" t="str">
        <f>VLOOKUP(Sheet1[[#This Row],[NPDES ID2]],Combined_Sheet__Major_Only___2[[NPDES ID2]:[ECHO BFR]],3,FALSE)</f>
        <v>IL</v>
      </c>
      <c r="AW1507" t="s">
        <v>12185</v>
      </c>
      <c r="AX1507" t="str">
        <f>VLOOKUP(Sheet1[[#This Row],[NPDES ID2]],Combined_Sheet__Major_Only___2[[NPDES ID2]:[ECHO BFR]],27,FALSE)</f>
        <v>methaneBioCaptureRecover</v>
      </c>
      <c r="AY1507" t="str">
        <f>VLOOKUP(Sheet1[[#This Row],[NPDES ID2]],Combined_Sheet__Major_Only___2[[NPDES ID2]:[ECHO BFR]],28,FALSE)</f>
        <v>-</v>
      </c>
      <c r="AZ1507" t="str">
        <f>VLOOKUP(Sheet1[[#This Row],[NPDES ID2]],Combined_Sheet__Major_Only___2[[NPDES ID2]:[ECHO BFR]],29,FALSE)</f>
        <v>preliminaryOps, thickening</v>
      </c>
      <c r="BA1507">
        <f>VLOOKUP(Sheet1[[#This Row],[NPDES ID2]],Combined_Sheet__Major_Only___2[[NPDES ID2]:[ECHO BFR]],17,FALSE)</f>
        <v>41.882469999999998</v>
      </c>
      <c r="BB1507">
        <f>VLOOKUP(Sheet1[[#This Row],[NPDES ID2]],Combined_Sheet__Major_Only___2[[NPDES ID2]:[ECHO BFR]],18,FALSE)</f>
        <v>-88.299255000000002</v>
      </c>
      <c r="BC1507" t="str">
        <f>IF(ISNUMBER(SEARCH("aerobic",$AW1507)),"aerobic","")</f>
        <v/>
      </c>
      <c r="BD1507" t="str">
        <f>IF(ISNUMBER(SEARCH("anaer",$AW1507)),"anaer","")</f>
        <v>anaer</v>
      </c>
      <c r="BE1507" t="str">
        <f>IF(ISNUMBER(SEARCH("thickening",$AZ1507)),"thickening","")</f>
        <v>thickening</v>
      </c>
      <c r="BF1507" s="2" t="str">
        <f>IF(ISNUMBER(SEARCH("airDry",$AW1507)),"airDry","")</f>
        <v/>
      </c>
      <c r="BG1507" s="2" t="str">
        <f>IF(ISNUMBER(SEARCH("heatDry",$AY1507)),"heatDry","")</f>
        <v/>
      </c>
      <c r="BH1507" s="2" t="str">
        <f>IF(AND(ISNUMBER(SEARCH("aerobic",$AW1507)),ISNUMBER(SEARCH("anaer",$AW1507))),"Combined Aer and Anaer.","")</f>
        <v/>
      </c>
    </row>
    <row r="1508" spans="1:60" x14ac:dyDescent="0.25">
      <c r="A1508" s="4">
        <v>2568</v>
      </c>
      <c r="B1508" t="s">
        <v>11904</v>
      </c>
      <c r="C1508">
        <v>103.22</v>
      </c>
      <c r="D1508">
        <v>1007.969382083253</v>
      </c>
      <c r="E1508">
        <v>1008.621506402715</v>
      </c>
      <c r="F1508">
        <v>712.79883698137519</v>
      </c>
      <c r="G1508">
        <v>1322.8808582120939</v>
      </c>
      <c r="H1508">
        <v>-111.1360672317203</v>
      </c>
      <c r="I1508">
        <v>-113.61779090030259</v>
      </c>
      <c r="J1508">
        <v>-129.63936490074161</v>
      </c>
      <c r="K1508">
        <v>-87.279742285694439</v>
      </c>
      <c r="L1508">
        <v>70.638865110875074</v>
      </c>
      <c r="M1508">
        <v>70.362804458436116</v>
      </c>
      <c r="N1508">
        <v>69.449167369479099</v>
      </c>
      <c r="O1508">
        <v>72.577882457226906</v>
      </c>
      <c r="P1508">
        <v>2.4091013453726799</v>
      </c>
      <c r="Q1508">
        <v>2.4423896648692409</v>
      </c>
      <c r="R1508">
        <v>1.97291994449651</v>
      </c>
      <c r="S1508">
        <v>2.7716112432641729</v>
      </c>
      <c r="T1508">
        <v>52660.556507288573</v>
      </c>
      <c r="U1508">
        <v>52660.516551063847</v>
      </c>
      <c r="V1508">
        <v>52624.731863651963</v>
      </c>
      <c r="W1508">
        <v>52696.628761574633</v>
      </c>
      <c r="X1508">
        <v>3463.4415208613141</v>
      </c>
      <c r="Y1508">
        <v>3475.6096806591281</v>
      </c>
      <c r="Z1508">
        <v>3372.415101176864</v>
      </c>
      <c r="AA1508">
        <v>3522.0720077592391</v>
      </c>
      <c r="AB1508">
        <v>575.34915924296968</v>
      </c>
      <c r="AC1508">
        <v>570.66098545454952</v>
      </c>
      <c r="AD1508">
        <v>493.97244188837681</v>
      </c>
      <c r="AE1508">
        <v>670.24922607896792</v>
      </c>
      <c r="AF1508">
        <v>67.066842443973982</v>
      </c>
      <c r="AG1508">
        <v>66.804628341250279</v>
      </c>
      <c r="AH1508">
        <v>65.937540056464343</v>
      </c>
      <c r="AI1508">
        <v>68.907723345897509</v>
      </c>
      <c r="AJ1508">
        <v>0.59579314970325326</v>
      </c>
      <c r="AK1508">
        <v>0.59579315993405013</v>
      </c>
      <c r="AL1508">
        <v>0.59579080449650712</v>
      </c>
      <c r="AM1508">
        <v>0.59579548135385485</v>
      </c>
      <c r="AN1508">
        <v>0.95402657719259121</v>
      </c>
      <c r="AO1508">
        <v>0.95402657719259087</v>
      </c>
      <c r="AP1508">
        <v>0.95402657719259087</v>
      </c>
      <c r="AQ1508">
        <v>0.95402657719259087</v>
      </c>
      <c r="AR1508">
        <v>15.23446040241677</v>
      </c>
      <c r="AS1508">
        <v>15.23446040241677</v>
      </c>
      <c r="AT1508">
        <v>15.23446040241677</v>
      </c>
      <c r="AU1508">
        <v>15.23446040241677</v>
      </c>
      <c r="AV1508" t="str">
        <f>VLOOKUP(Sheet1[[#This Row],[NPDES ID2]],Combined_Sheet__Major_Only___2[[NPDES ID2]:[ECHO BFR]],3,FALSE)</f>
        <v>PA</v>
      </c>
      <c r="AW1508" t="s">
        <v>12185</v>
      </c>
      <c r="AX1508" t="str">
        <f>VLOOKUP(Sheet1[[#This Row],[NPDES ID2]],Combined_Sheet__Major_Only___2[[NPDES ID2]:[ECHO BFR]],27,FALSE)</f>
        <v>methaneBioCaptureRecover</v>
      </c>
      <c r="AY1508" t="str">
        <f>VLOOKUP(Sheet1[[#This Row],[NPDES ID2]],Combined_Sheet__Major_Only___2[[NPDES ID2]:[ECHO BFR]],28,FALSE)</f>
        <v>-</v>
      </c>
      <c r="AZ1508" t="str">
        <f>VLOOKUP(Sheet1[[#This Row],[NPDES ID2]],Combined_Sheet__Major_Only___2[[NPDES ID2]:[ECHO BFR]],29,FALSE)</f>
        <v>preliminaryOps, thickening</v>
      </c>
      <c r="BA1508">
        <f>VLOOKUP(Sheet1[[#This Row],[NPDES ID2]],Combined_Sheet__Major_Only___2[[NPDES ID2]:[ECHO BFR]],17,FALSE)</f>
        <v>41.408343000000002</v>
      </c>
      <c r="BB1508">
        <f>VLOOKUP(Sheet1[[#This Row],[NPDES ID2]],Combined_Sheet__Major_Only___2[[NPDES ID2]:[ECHO BFR]],18,FALSE)</f>
        <v>-79.73142</v>
      </c>
      <c r="BC1508" t="str">
        <f>IF(ISNUMBER(SEARCH("aerobic",$AW1508)),"aerobic","")</f>
        <v/>
      </c>
      <c r="BD1508" t="str">
        <f>IF(ISNUMBER(SEARCH("anaer",$AW1508)),"anaer","")</f>
        <v>anaer</v>
      </c>
      <c r="BE1508" t="str">
        <f>IF(ISNUMBER(SEARCH("thickening",$AZ1508)),"thickening","")</f>
        <v>thickening</v>
      </c>
      <c r="BF1508" s="2" t="str">
        <f>IF(ISNUMBER(SEARCH("airDry",$AW1508)),"airDry","")</f>
        <v/>
      </c>
      <c r="BG1508" s="2" t="str">
        <f>IF(ISNUMBER(SEARCH("heatDry",$AY1508)),"heatDry","")</f>
        <v/>
      </c>
      <c r="BH1508" s="2" t="str">
        <f>IF(AND(ISNUMBER(SEARCH("aerobic",$AW1508)),ISNUMBER(SEARCH("anaer",$AW1508))),"Combined Aer and Anaer.","")</f>
        <v/>
      </c>
    </row>
    <row r="1509" spans="1:60" x14ac:dyDescent="0.25">
      <c r="A1509" s="4">
        <v>686</v>
      </c>
      <c r="B1509" t="s">
        <v>3389</v>
      </c>
      <c r="C1509">
        <v>13924</v>
      </c>
      <c r="D1509">
        <v>2929.7327805326991</v>
      </c>
      <c r="E1509">
        <v>2934.4524856082098</v>
      </c>
      <c r="F1509">
        <v>2308.8159811104538</v>
      </c>
      <c r="G1509">
        <v>3531.4037269530581</v>
      </c>
      <c r="H1509">
        <v>-117.5233286452731</v>
      </c>
      <c r="I1509">
        <v>-120.60641331551381</v>
      </c>
      <c r="J1509">
        <v>-136.65716121249051</v>
      </c>
      <c r="K1509">
        <v>-92.448923285926469</v>
      </c>
      <c r="L1509">
        <v>8756.9787860268898</v>
      </c>
      <c r="M1509">
        <v>8714.3518009752588</v>
      </c>
      <c r="N1509">
        <v>8569.2513265449397</v>
      </c>
      <c r="O1509">
        <v>9061.5819825269809</v>
      </c>
      <c r="P1509">
        <v>326.38026583661218</v>
      </c>
      <c r="Q1509">
        <v>328.97023694084652</v>
      </c>
      <c r="R1509">
        <v>272.51945523335661</v>
      </c>
      <c r="S1509">
        <v>372.29450355474501</v>
      </c>
      <c r="T1509">
        <v>52752.474329398101</v>
      </c>
      <c r="U1509">
        <v>52752.43430578366</v>
      </c>
      <c r="V1509">
        <v>52716.58926432037</v>
      </c>
      <c r="W1509">
        <v>52788.607422742643</v>
      </c>
      <c r="X1509">
        <v>3775.7951962644138</v>
      </c>
      <c r="Y1509">
        <v>3792.657214969443</v>
      </c>
      <c r="Z1509">
        <v>3650.040377263078</v>
      </c>
      <c r="AA1509">
        <v>3856.7465146405689</v>
      </c>
      <c r="AB1509">
        <v>771.23340764229204</v>
      </c>
      <c r="AC1509">
        <v>760.01203156693407</v>
      </c>
      <c r="AD1509">
        <v>638.51906971362018</v>
      </c>
      <c r="AE1509">
        <v>927.57485900611982</v>
      </c>
      <c r="AF1509">
        <v>61.675959596190722</v>
      </c>
      <c r="AG1509">
        <v>61.359565835015047</v>
      </c>
      <c r="AH1509">
        <v>60.3695154788537</v>
      </c>
      <c r="AI1509">
        <v>63.808990295342902</v>
      </c>
      <c r="AJ1509">
        <v>0.52991852623379321</v>
      </c>
      <c r="AK1509">
        <v>0.52991985865498337</v>
      </c>
      <c r="AL1509">
        <v>0.52959409504950039</v>
      </c>
      <c r="AM1509">
        <v>0.53024130733282038</v>
      </c>
      <c r="AN1509">
        <v>0.954101409464851</v>
      </c>
      <c r="AO1509">
        <v>0.95410140946485067</v>
      </c>
      <c r="AP1509">
        <v>0.95410140946485067</v>
      </c>
      <c r="AQ1509">
        <v>0.95410140946485067</v>
      </c>
      <c r="AR1509">
        <v>12.457651622365869</v>
      </c>
      <c r="AS1509">
        <v>12.457651622365869</v>
      </c>
      <c r="AT1509">
        <v>12.457651622365869</v>
      </c>
      <c r="AU1509">
        <v>12.457651622365869</v>
      </c>
      <c r="AV1509" t="str">
        <f>VLOOKUP(Sheet1[[#This Row],[NPDES ID2]],Combined_Sheet__Major_Only___2[[NPDES ID2]:[ECHO BFR]],3,FALSE)</f>
        <v>FL</v>
      </c>
      <c r="AW1509" t="s">
        <v>12185</v>
      </c>
      <c r="AX1509" t="str">
        <f>VLOOKUP(Sheet1[[#This Row],[NPDES ID2]],Combined_Sheet__Major_Only___2[[NPDES ID2]:[ECHO BFR]],27,FALSE)</f>
        <v>other</v>
      </c>
      <c r="AY1509" t="str">
        <f>VLOOKUP(Sheet1[[#This Row],[NPDES ID2]],Combined_Sheet__Major_Only___2[[NPDES ID2]:[ECHO BFR]],28,FALSE)</f>
        <v>-</v>
      </c>
      <c r="AZ1509" t="str">
        <f>VLOOKUP(Sheet1[[#This Row],[NPDES ID2]],Combined_Sheet__Major_Only___2[[NPDES ID2]:[ECHO BFR]],29,FALSE)</f>
        <v>preliminaryOps, thickening</v>
      </c>
      <c r="BA1509">
        <f>VLOOKUP(Sheet1[[#This Row],[NPDES ID2]],Combined_Sheet__Major_Only___2[[NPDES ID2]:[ECHO BFR]],17,FALSE)</f>
        <v>26.261586000000001</v>
      </c>
      <c r="BB1509">
        <f>VLOOKUP(Sheet1[[#This Row],[NPDES ID2]],Combined_Sheet__Major_Only___2[[NPDES ID2]:[ECHO BFR]],18,FALSE)</f>
        <v>-80.152721999999997</v>
      </c>
      <c r="BC1509" t="str">
        <f>IF(ISNUMBER(SEARCH("aerobic",$AW1509)),"aerobic","")</f>
        <v/>
      </c>
      <c r="BD1509" t="str">
        <f>IF(ISNUMBER(SEARCH("anaer",$AW1509)),"anaer","")</f>
        <v>anaer</v>
      </c>
      <c r="BE1509" t="str">
        <f>IF(ISNUMBER(SEARCH("thickening",$AZ1509)),"thickening","")</f>
        <v>thickening</v>
      </c>
      <c r="BF1509" s="2" t="str">
        <f>IF(ISNUMBER(SEARCH("airDry",$AW1509)),"airDry","")</f>
        <v/>
      </c>
      <c r="BG1509" s="2" t="str">
        <f>IF(ISNUMBER(SEARCH("heatDry",$AY1509)),"heatDry","")</f>
        <v/>
      </c>
      <c r="BH1509" s="2" t="str">
        <f>IF(AND(ISNUMBER(SEARCH("aerobic",$AW1509)),ISNUMBER(SEARCH("anaer",$AW1509))),"Combined Aer and Anaer.","")</f>
        <v/>
      </c>
    </row>
    <row r="1510" spans="1:60" x14ac:dyDescent="0.25">
      <c r="A1510" s="4">
        <v>116</v>
      </c>
      <c r="B1510" t="s">
        <v>651</v>
      </c>
      <c r="C1510">
        <v>10705</v>
      </c>
      <c r="D1510">
        <v>2205.959723439767</v>
      </c>
      <c r="E1510">
        <v>2207.5852911815759</v>
      </c>
      <c r="F1510">
        <v>1741.0439067960069</v>
      </c>
      <c r="G1510">
        <v>2650.9313483002438</v>
      </c>
      <c r="H1510">
        <v>-114.6479891222869</v>
      </c>
      <c r="I1510">
        <v>-117.57869997454441</v>
      </c>
      <c r="J1510">
        <v>-133.36072136023009</v>
      </c>
      <c r="K1510">
        <v>-90.559816721507786</v>
      </c>
      <c r="L1510">
        <v>6948.329163082426</v>
      </c>
      <c r="M1510">
        <v>6917.1234272573838</v>
      </c>
      <c r="N1510">
        <v>6811.5386752677096</v>
      </c>
      <c r="O1510">
        <v>7170.4940981791678</v>
      </c>
      <c r="P1510">
        <v>250.52103325828361</v>
      </c>
      <c r="Q1510">
        <v>253.36586442933819</v>
      </c>
      <c r="R1510">
        <v>208.26917539266529</v>
      </c>
      <c r="S1510">
        <v>285.63651958109369</v>
      </c>
      <c r="T1510">
        <v>52764.931881751021</v>
      </c>
      <c r="U1510">
        <v>52764.891849003303</v>
      </c>
      <c r="V1510">
        <v>52729.038627801419</v>
      </c>
      <c r="W1510">
        <v>52801.073220566759</v>
      </c>
      <c r="X1510">
        <v>3659.19449655383</v>
      </c>
      <c r="Y1510">
        <v>3674.1902314357299</v>
      </c>
      <c r="Z1510">
        <v>3547.135734435486</v>
      </c>
      <c r="AA1510">
        <v>3731.4276664147751</v>
      </c>
      <c r="AB1510">
        <v>723.78428283345261</v>
      </c>
      <c r="AC1510">
        <v>714.47639424083127</v>
      </c>
      <c r="AD1510">
        <v>603.20263233263506</v>
      </c>
      <c r="AE1510">
        <v>866.83167914113562</v>
      </c>
      <c r="AF1510">
        <v>63.641920279690787</v>
      </c>
      <c r="AG1510">
        <v>63.343645350306133</v>
      </c>
      <c r="AH1510">
        <v>62.403368195420157</v>
      </c>
      <c r="AI1510">
        <v>65.667348734317784</v>
      </c>
      <c r="AJ1510">
        <v>0.55392878156001457</v>
      </c>
      <c r="AK1510">
        <v>0.55392983721952427</v>
      </c>
      <c r="AL1510">
        <v>0.55367576370292426</v>
      </c>
      <c r="AM1510">
        <v>0.55418046762920936</v>
      </c>
      <c r="AN1510">
        <v>0.95411153268406357</v>
      </c>
      <c r="AO1510">
        <v>0.95411153268406346</v>
      </c>
      <c r="AP1510">
        <v>0.95411153268406346</v>
      </c>
      <c r="AQ1510">
        <v>0.95411153268406346</v>
      </c>
      <c r="AR1510">
        <v>13.08205501546278</v>
      </c>
      <c r="AS1510">
        <v>13.082055015462769</v>
      </c>
      <c r="AT1510">
        <v>13.082055015462769</v>
      </c>
      <c r="AU1510">
        <v>13.082055015462769</v>
      </c>
      <c r="AV1510" t="str">
        <f>VLOOKUP(Sheet1[[#This Row],[NPDES ID2]],Combined_Sheet__Major_Only___2[[NPDES ID2]:[ECHO BFR]],3,FALSE)</f>
        <v>CA</v>
      </c>
      <c r="AW1510" t="s">
        <v>12185</v>
      </c>
      <c r="AX1510" t="str">
        <f>VLOOKUP(Sheet1[[#This Row],[NPDES ID2]],Combined_Sheet__Major_Only___2[[NPDES ID2]:[ECHO BFR]],27,FALSE)</f>
        <v>methaneBioCaptureRecover, tempSludgeStore</v>
      </c>
      <c r="AY1510" t="str">
        <f>VLOOKUP(Sheet1[[#This Row],[NPDES ID2]],Combined_Sheet__Major_Only___2[[NPDES ID2]:[ECHO BFR]],28,FALSE)</f>
        <v>-</v>
      </c>
      <c r="AZ1510" t="str">
        <f>VLOOKUP(Sheet1[[#This Row],[NPDES ID2]],Combined_Sheet__Major_Only___2[[NPDES ID2]:[ECHO BFR]],29,FALSE)</f>
        <v>thickening</v>
      </c>
      <c r="BA1510">
        <f>VLOOKUP(Sheet1[[#This Row],[NPDES ID2]],Combined_Sheet__Major_Only___2[[NPDES ID2]:[ECHO BFR]],17,FALSE)</f>
        <v>37.740278000000004</v>
      </c>
      <c r="BB1510">
        <f>VLOOKUP(Sheet1[[#This Row],[NPDES ID2]],Combined_Sheet__Major_Only___2[[NPDES ID2]:[ECHO BFR]],18,FALSE)</f>
        <v>-122.390278</v>
      </c>
      <c r="BC1510" t="str">
        <f>IF(ISNUMBER(SEARCH("aerobic",$AW1510)),"aerobic","")</f>
        <v/>
      </c>
      <c r="BD1510" t="str">
        <f>IF(ISNUMBER(SEARCH("anaer",$AW1510)),"anaer","")</f>
        <v>anaer</v>
      </c>
      <c r="BE1510" t="str">
        <f>IF(ISNUMBER(SEARCH("thickening",$AZ1510)),"thickening","")</f>
        <v>thickening</v>
      </c>
      <c r="BF1510" s="2" t="str">
        <f>IF(ISNUMBER(SEARCH("airDry",$AW1510)),"airDry","")</f>
        <v/>
      </c>
      <c r="BG1510" s="2" t="str">
        <f>IF(ISNUMBER(SEARCH("heatDry",$AY1510)),"heatDry","")</f>
        <v/>
      </c>
      <c r="BH1510" s="2" t="str">
        <f>IF(AND(ISNUMBER(SEARCH("aerobic",$AW1510)),ISNUMBER(SEARCH("anaer",$AW1510))),"Combined Aer and Anaer.","")</f>
        <v/>
      </c>
    </row>
    <row r="1511" spans="1:60" x14ac:dyDescent="0.25">
      <c r="A1511" s="4">
        <v>713</v>
      </c>
      <c r="B1511" t="s">
        <v>3519</v>
      </c>
      <c r="C1511">
        <v>4166</v>
      </c>
      <c r="D1511">
        <v>877.83981492371879</v>
      </c>
      <c r="E1511">
        <v>874.12024372901874</v>
      </c>
      <c r="F1511">
        <v>713.51022278862797</v>
      </c>
      <c r="G1511">
        <v>1036.387033842662</v>
      </c>
      <c r="H1511">
        <v>-109.4048979517998</v>
      </c>
      <c r="I1511">
        <v>-112.1384330719567</v>
      </c>
      <c r="J1511">
        <v>-128.27127571729321</v>
      </c>
      <c r="K1511">
        <v>-86.388770601411096</v>
      </c>
      <c r="L1511">
        <v>2867.9031562564228</v>
      </c>
      <c r="M1511">
        <v>2856.9540154111219</v>
      </c>
      <c r="N1511">
        <v>2820.392367949049</v>
      </c>
      <c r="O1511">
        <v>2945.2280132701212</v>
      </c>
      <c r="P1511">
        <v>97.176784473238655</v>
      </c>
      <c r="Q1511">
        <v>98.547852361224528</v>
      </c>
      <c r="R1511">
        <v>79.432561618540007</v>
      </c>
      <c r="S1511">
        <v>111.9557169779751</v>
      </c>
      <c r="T1511">
        <v>52835.480860958982</v>
      </c>
      <c r="U1511">
        <v>52835.440776488147</v>
      </c>
      <c r="V1511">
        <v>52799.54123220528</v>
      </c>
      <c r="W1511">
        <v>52871.668895109447</v>
      </c>
      <c r="X1511">
        <v>3454.4544159317379</v>
      </c>
      <c r="Y1511">
        <v>3466.3086579089472</v>
      </c>
      <c r="Z1511">
        <v>3365.2836574608568</v>
      </c>
      <c r="AA1511">
        <v>3511.949825940037</v>
      </c>
      <c r="AB1511">
        <v>644.41900202311274</v>
      </c>
      <c r="AC1511">
        <v>637.63020803215034</v>
      </c>
      <c r="AD1511">
        <v>543.23633190522276</v>
      </c>
      <c r="AE1511">
        <v>764.95208755851877</v>
      </c>
      <c r="AF1511">
        <v>67.476569830641481</v>
      </c>
      <c r="AG1511">
        <v>67.214126962942771</v>
      </c>
      <c r="AH1511">
        <v>66.36878194963829</v>
      </c>
      <c r="AI1511">
        <v>69.292239095857767</v>
      </c>
      <c r="AJ1511">
        <v>0.60080423403546857</v>
      </c>
      <c r="AK1511">
        <v>0.60080466486719641</v>
      </c>
      <c r="AL1511">
        <v>0.60070390008499563</v>
      </c>
      <c r="AM1511">
        <v>0.60090400668323285</v>
      </c>
      <c r="AN1511">
        <v>0.95416877784014165</v>
      </c>
      <c r="AO1511">
        <v>0.95416877784014176</v>
      </c>
      <c r="AP1511">
        <v>0.95416877784014176</v>
      </c>
      <c r="AQ1511">
        <v>0.95416877784014176</v>
      </c>
      <c r="AR1511">
        <v>14.330669921732831</v>
      </c>
      <c r="AS1511">
        <v>14.330669921732831</v>
      </c>
      <c r="AT1511">
        <v>14.330669921732831</v>
      </c>
      <c r="AU1511">
        <v>14.330669921732831</v>
      </c>
      <c r="AV1511" t="str">
        <f>VLOOKUP(Sheet1[[#This Row],[NPDES ID2]],Combined_Sheet__Major_Only___2[[NPDES ID2]:[ECHO BFR]],3,FALSE)</f>
        <v>TX</v>
      </c>
      <c r="AW1511" t="s">
        <v>12185</v>
      </c>
      <c r="AX1511" t="str">
        <f>VLOOKUP(Sheet1[[#This Row],[NPDES ID2]],Combined_Sheet__Major_Only___2[[NPDES ID2]:[ECHO BFR]],27,FALSE)</f>
        <v>methaneBioCaptureRecover</v>
      </c>
      <c r="AY1511" t="str">
        <f>VLOOKUP(Sheet1[[#This Row],[NPDES ID2]],Combined_Sheet__Major_Only___2[[NPDES ID2]:[ECHO BFR]],28,FALSE)</f>
        <v>-</v>
      </c>
      <c r="AZ1511" t="str">
        <f>VLOOKUP(Sheet1[[#This Row],[NPDES ID2]],Combined_Sheet__Major_Only___2[[NPDES ID2]:[ECHO BFR]],29,FALSE)</f>
        <v>preliminaryOps, thickening, sludgeLagoon</v>
      </c>
      <c r="BA1511">
        <f>VLOOKUP(Sheet1[[#This Row],[NPDES ID2]],Combined_Sheet__Major_Only___2[[NPDES ID2]:[ECHO BFR]],17,FALSE)</f>
        <v>31.517821999999999</v>
      </c>
      <c r="BB1511">
        <f>VLOOKUP(Sheet1[[#This Row],[NPDES ID2]],Combined_Sheet__Major_Only___2[[NPDES ID2]:[ECHO BFR]],18,FALSE)</f>
        <v>-97.064841000000001</v>
      </c>
      <c r="BC1511" t="str">
        <f>IF(ISNUMBER(SEARCH("aerobic",$AW1511)),"aerobic","")</f>
        <v/>
      </c>
      <c r="BD1511" t="str">
        <f>IF(ISNUMBER(SEARCH("anaer",$AW1511)),"anaer","")</f>
        <v>anaer</v>
      </c>
      <c r="BE1511" t="str">
        <f>IF(ISNUMBER(SEARCH("thickening",$AZ1511)),"thickening","")</f>
        <v>thickening</v>
      </c>
      <c r="BF1511" s="3" t="str">
        <f>IF(ISNUMBER(SEARCH("airDry",$AW1511)),"airDry","")</f>
        <v/>
      </c>
      <c r="BG1511" s="3" t="str">
        <f>IF(ISNUMBER(SEARCH("heatDry",$AY1511)),"heatDry","")</f>
        <v/>
      </c>
      <c r="BH1511" s="3" t="str">
        <f>IF(AND(ISNUMBER(SEARCH("aerobic",$AW1511)),ISNUMBER(SEARCH("anaer",$AW1511))),"Combined Aer and Anaer.","")</f>
        <v/>
      </c>
    </row>
    <row r="1512" spans="1:60" x14ac:dyDescent="0.25">
      <c r="A1512" s="4">
        <v>1123</v>
      </c>
      <c r="B1512" t="s">
        <v>5403</v>
      </c>
      <c r="C1512">
        <v>319.85000000000002</v>
      </c>
      <c r="D1512">
        <v>467.91655099232332</v>
      </c>
      <c r="E1512">
        <v>472.94093815993222</v>
      </c>
      <c r="F1512">
        <v>357.5513813843566</v>
      </c>
      <c r="G1512">
        <v>594.57516502260319</v>
      </c>
      <c r="H1512">
        <v>-120.42019414271751</v>
      </c>
      <c r="I1512">
        <v>-122.763013246741</v>
      </c>
      <c r="J1512">
        <v>-138.6281367370668</v>
      </c>
      <c r="K1512">
        <v>-97.101185523801846</v>
      </c>
      <c r="L1512">
        <v>203.1210126478102</v>
      </c>
      <c r="M1512">
        <v>202.14084311057499</v>
      </c>
      <c r="N1512">
        <v>198.89568874307511</v>
      </c>
      <c r="O1512">
        <v>210.00719884029419</v>
      </c>
      <c r="P1512">
        <v>7.4985756609135477</v>
      </c>
      <c r="Q1512">
        <v>7.5656639764488416</v>
      </c>
      <c r="R1512">
        <v>6.2503470051905961</v>
      </c>
      <c r="S1512">
        <v>8.5554333089844032</v>
      </c>
      <c r="T1512">
        <v>52849.047863964377</v>
      </c>
      <c r="U1512">
        <v>52849.007769546879</v>
      </c>
      <c r="V1512">
        <v>52813.099317050372</v>
      </c>
      <c r="W1512">
        <v>52885.244877915182</v>
      </c>
      <c r="X1512">
        <v>3746.087324202857</v>
      </c>
      <c r="Y1512">
        <v>3762.5743328912322</v>
      </c>
      <c r="Z1512">
        <v>3624.4672622160219</v>
      </c>
      <c r="AA1512">
        <v>3824.4187602791449</v>
      </c>
      <c r="AB1512">
        <v>587.88241914649211</v>
      </c>
      <c r="AC1512">
        <v>582.87947872985114</v>
      </c>
      <c r="AD1512">
        <v>508.21736433050802</v>
      </c>
      <c r="AE1512">
        <v>677.50570911531656</v>
      </c>
      <c r="AF1512">
        <v>62.235867722460902</v>
      </c>
      <c r="AG1512">
        <v>61.935209478303037</v>
      </c>
      <c r="AH1512">
        <v>60.941934920473507</v>
      </c>
      <c r="AI1512">
        <v>64.345525537744791</v>
      </c>
      <c r="AJ1512">
        <v>0.53675518840036363</v>
      </c>
      <c r="AK1512">
        <v>0.53675521793367187</v>
      </c>
      <c r="AL1512">
        <v>0.53674841281400598</v>
      </c>
      <c r="AM1512">
        <v>0.5367619248885116</v>
      </c>
      <c r="AN1512">
        <v>0.95417977006598231</v>
      </c>
      <c r="AO1512">
        <v>0.95417977006598287</v>
      </c>
      <c r="AP1512">
        <v>0.95417977006598287</v>
      </c>
      <c r="AQ1512">
        <v>0.95417977006598287</v>
      </c>
      <c r="AR1512">
        <v>14.62908702861389</v>
      </c>
      <c r="AS1512">
        <v>14.62908702861389</v>
      </c>
      <c r="AT1512">
        <v>14.62908702861389</v>
      </c>
      <c r="AU1512">
        <v>14.62908702861389</v>
      </c>
      <c r="AV1512" t="str">
        <f>VLOOKUP(Sheet1[[#This Row],[NPDES ID2]],Combined_Sheet__Major_Only___2[[NPDES ID2]:[ECHO BFR]],3,FALSE)</f>
        <v>CA</v>
      </c>
      <c r="AW1512" t="s">
        <v>12185</v>
      </c>
      <c r="AX1512" t="str">
        <f>VLOOKUP(Sheet1[[#This Row],[NPDES ID2]],Combined_Sheet__Major_Only___2[[NPDES ID2]:[ECHO BFR]],27,FALSE)</f>
        <v>-</v>
      </c>
      <c r="AY1512" t="str">
        <f>VLOOKUP(Sheet1[[#This Row],[NPDES ID2]],Combined_Sheet__Major_Only___2[[NPDES ID2]:[ECHO BFR]],28,FALSE)</f>
        <v>-</v>
      </c>
      <c r="AZ1512" t="str">
        <f>VLOOKUP(Sheet1[[#This Row],[NPDES ID2]],Combined_Sheet__Major_Only___2[[NPDES ID2]:[ECHO BFR]],29,FALSE)</f>
        <v>thickening</v>
      </c>
      <c r="BA1512">
        <f>VLOOKUP(Sheet1[[#This Row],[NPDES ID2]],Combined_Sheet__Major_Only___2[[NPDES ID2]:[ECHO BFR]],17,FALSE)</f>
        <v>38.045309000000003</v>
      </c>
      <c r="BB1512">
        <f>VLOOKUP(Sheet1[[#This Row],[NPDES ID2]],Combined_Sheet__Major_Only___2[[NPDES ID2]:[ECHO BFR]],18,FALSE)</f>
        <v>-122.15088299999999</v>
      </c>
      <c r="BC1512" t="str">
        <f>IF(ISNUMBER(SEARCH("aerobic",$AW1512)),"aerobic","")</f>
        <v/>
      </c>
      <c r="BD1512" t="str">
        <f>IF(ISNUMBER(SEARCH("anaer",$AW1512)),"anaer","")</f>
        <v>anaer</v>
      </c>
      <c r="BE1512" t="str">
        <f>IF(ISNUMBER(SEARCH("thickening",$AZ1512)),"thickening","")</f>
        <v>thickening</v>
      </c>
      <c r="BF1512" s="3" t="str">
        <f>IF(ISNUMBER(SEARCH("airDry",$AW1512)),"airDry","")</f>
        <v/>
      </c>
      <c r="BG1512" s="3" t="str">
        <f>IF(ISNUMBER(SEARCH("heatDry",$AY1512)),"heatDry","")</f>
        <v/>
      </c>
      <c r="BH1512" s="3" t="str">
        <f>IF(AND(ISNUMBER(SEARCH("aerobic",$AW1512)),ISNUMBER(SEARCH("anaer",$AW1512))),"Combined Aer and Anaer.","")</f>
        <v/>
      </c>
    </row>
    <row r="1513" spans="1:60" x14ac:dyDescent="0.25">
      <c r="A1513" s="4">
        <v>1676</v>
      </c>
      <c r="B1513" t="s">
        <v>7867</v>
      </c>
      <c r="C1513">
        <v>53.4</v>
      </c>
      <c r="D1513">
        <v>1845.40922123718</v>
      </c>
      <c r="E1513">
        <v>1848.7144887227209</v>
      </c>
      <c r="F1513">
        <v>1283.3966554206729</v>
      </c>
      <c r="G1513">
        <v>2437.1374046207488</v>
      </c>
      <c r="H1513">
        <v>-111.1802247379124</v>
      </c>
      <c r="I1513">
        <v>-113.6547569955999</v>
      </c>
      <c r="J1513">
        <v>-129.6769497789511</v>
      </c>
      <c r="K1513">
        <v>-87.316019535164926</v>
      </c>
      <c r="L1513">
        <v>36.534387740035847</v>
      </c>
      <c r="M1513">
        <v>36.391482264246967</v>
      </c>
      <c r="N1513">
        <v>35.918574624239049</v>
      </c>
      <c r="O1513">
        <v>37.538080196940612</v>
      </c>
      <c r="P1513">
        <v>1.2463526826745399</v>
      </c>
      <c r="Q1513">
        <v>1.263558857821317</v>
      </c>
      <c r="R1513">
        <v>1.020783607102713</v>
      </c>
      <c r="S1513">
        <v>1.433803637042516</v>
      </c>
      <c r="T1513">
        <v>52852.26279272815</v>
      </c>
      <c r="U1513">
        <v>52852.222695953613</v>
      </c>
      <c r="V1513">
        <v>52816.312132506573</v>
      </c>
      <c r="W1513">
        <v>52888.46193459315</v>
      </c>
      <c r="X1513">
        <v>3477.005938596179</v>
      </c>
      <c r="Y1513">
        <v>3489.23354688276</v>
      </c>
      <c r="Z1513">
        <v>3385.5463251901369</v>
      </c>
      <c r="AA1513">
        <v>3535.9129949473931</v>
      </c>
      <c r="AB1513">
        <v>653.33529481366702</v>
      </c>
      <c r="AC1513">
        <v>646.39973690545548</v>
      </c>
      <c r="AD1513">
        <v>549.97717076186825</v>
      </c>
      <c r="AE1513">
        <v>776.6057206748485</v>
      </c>
      <c r="AF1513">
        <v>67.048290253808943</v>
      </c>
      <c r="AG1513">
        <v>66.785966654248369</v>
      </c>
      <c r="AH1513">
        <v>65.918272590366058</v>
      </c>
      <c r="AI1513">
        <v>68.890230344838557</v>
      </c>
      <c r="AJ1513">
        <v>0.59556626357758236</v>
      </c>
      <c r="AK1513">
        <v>0.59556626918350397</v>
      </c>
      <c r="AL1513">
        <v>0.59556497875149272</v>
      </c>
      <c r="AM1513">
        <v>0.5955675409743052</v>
      </c>
      <c r="AN1513">
        <v>0.95418237408540574</v>
      </c>
      <c r="AO1513">
        <v>0.95418237408540574</v>
      </c>
      <c r="AP1513">
        <v>0.95418237408540574</v>
      </c>
      <c r="AQ1513">
        <v>0.95418237408540574</v>
      </c>
      <c r="AR1513">
        <v>14.1817118268968</v>
      </c>
      <c r="AS1513">
        <v>14.1817118268968</v>
      </c>
      <c r="AT1513">
        <v>14.1817118268968</v>
      </c>
      <c r="AU1513">
        <v>14.1817118268968</v>
      </c>
      <c r="AV1513" t="str">
        <f>VLOOKUP(Sheet1[[#This Row],[NPDES ID2]],Combined_Sheet__Major_Only___2[[NPDES ID2]:[ECHO BFR]],3,FALSE)</f>
        <v>IA</v>
      </c>
      <c r="AW1513" t="s">
        <v>12185</v>
      </c>
      <c r="AX1513" t="str">
        <f>VLOOKUP(Sheet1[[#This Row],[NPDES ID2]],Combined_Sheet__Major_Only___2[[NPDES ID2]:[ECHO BFR]],27,FALSE)</f>
        <v>methaneBioCaptureRecover</v>
      </c>
      <c r="AY1513" t="str">
        <f>VLOOKUP(Sheet1[[#This Row],[NPDES ID2]],Combined_Sheet__Major_Only___2[[NPDES ID2]:[ECHO BFR]],28,FALSE)</f>
        <v>-</v>
      </c>
      <c r="AZ1513" t="str">
        <f>VLOOKUP(Sheet1[[#This Row],[NPDES ID2]],Combined_Sheet__Major_Only___2[[NPDES ID2]:[ECHO BFR]],29,FALSE)</f>
        <v>thickening</v>
      </c>
      <c r="BA1513">
        <f>VLOOKUP(Sheet1[[#This Row],[NPDES ID2]],Combined_Sheet__Major_Only___2[[NPDES ID2]:[ECHO BFR]],17,FALSE)</f>
        <v>41.824249999999999</v>
      </c>
      <c r="BB1513">
        <f>VLOOKUP(Sheet1[[#This Row],[NPDES ID2]],Combined_Sheet__Major_Only___2[[NPDES ID2]:[ECHO BFR]],18,FALSE)</f>
        <v>-90.537620000000004</v>
      </c>
      <c r="BC1513" t="str">
        <f>IF(ISNUMBER(SEARCH("aerobic",$AW1513)),"aerobic","")</f>
        <v/>
      </c>
      <c r="BD1513" t="str">
        <f>IF(ISNUMBER(SEARCH("anaer",$AW1513)),"anaer","")</f>
        <v>anaer</v>
      </c>
      <c r="BE1513" t="str">
        <f>IF(ISNUMBER(SEARCH("thickening",$AZ1513)),"thickening","")</f>
        <v>thickening</v>
      </c>
      <c r="BF1513" s="2" t="str">
        <f>IF(ISNUMBER(SEARCH("airDry",$AW1513)),"airDry","")</f>
        <v/>
      </c>
      <c r="BG1513" s="2" t="str">
        <f>IF(ISNUMBER(SEARCH("heatDry",$AY1513)),"heatDry","")</f>
        <v/>
      </c>
      <c r="BH1513" s="2" t="str">
        <f>IF(AND(ISNUMBER(SEARCH("aerobic",$AW1513)),ISNUMBER(SEARCH("anaer",$AW1513))),"Combined Aer and Anaer.","")</f>
        <v/>
      </c>
    </row>
    <row r="1514" spans="1:60" x14ac:dyDescent="0.25">
      <c r="A1514" s="4">
        <v>1959</v>
      </c>
      <c r="B1514" t="s">
        <v>9235</v>
      </c>
      <c r="C1514">
        <v>2260.71</v>
      </c>
      <c r="D1514">
        <v>559.07304815731993</v>
      </c>
      <c r="E1514">
        <v>561.63361700364658</v>
      </c>
      <c r="F1514">
        <v>479.03787290904711</v>
      </c>
      <c r="G1514">
        <v>650.25671681986637</v>
      </c>
      <c r="H1514">
        <v>-113.4913734163449</v>
      </c>
      <c r="I1514">
        <v>-116.01335957122539</v>
      </c>
      <c r="J1514">
        <v>-131.87090362534579</v>
      </c>
      <c r="K1514">
        <v>-90.285965669912457</v>
      </c>
      <c r="L1514">
        <v>1510.2930753207229</v>
      </c>
      <c r="M1514">
        <v>1503.972352908087</v>
      </c>
      <c r="N1514">
        <v>1482.956907860249</v>
      </c>
      <c r="O1514">
        <v>1554.813900179503</v>
      </c>
      <c r="P1514">
        <v>52.837333769772243</v>
      </c>
      <c r="Q1514">
        <v>53.512407881912281</v>
      </c>
      <c r="R1514">
        <v>43.604088081073613</v>
      </c>
      <c r="S1514">
        <v>60.442910453982613</v>
      </c>
      <c r="T1514">
        <v>53040.429041457173</v>
      </c>
      <c r="U1514">
        <v>53040.38880672821</v>
      </c>
      <c r="V1514">
        <v>53004.354691665278</v>
      </c>
      <c r="W1514">
        <v>53076.752727802748</v>
      </c>
      <c r="X1514">
        <v>3573.6052338696518</v>
      </c>
      <c r="Y1514">
        <v>3587.1392532603491</v>
      </c>
      <c r="Z1514">
        <v>3472.7079281167248</v>
      </c>
      <c r="AA1514">
        <v>3638.5844567387612</v>
      </c>
      <c r="AB1514">
        <v>683.91511837735686</v>
      </c>
      <c r="AC1514">
        <v>676.13814464749407</v>
      </c>
      <c r="AD1514">
        <v>573.62210285667766</v>
      </c>
      <c r="AE1514">
        <v>815.31326881274913</v>
      </c>
      <c r="AF1514">
        <v>65.476929574288746</v>
      </c>
      <c r="AG1514">
        <v>65.200273398959894</v>
      </c>
      <c r="AH1514">
        <v>64.297270182821023</v>
      </c>
      <c r="AI1514">
        <v>67.405086646910405</v>
      </c>
      <c r="AJ1514">
        <v>0.57635353854071147</v>
      </c>
      <c r="AK1514">
        <v>0.57635377216104178</v>
      </c>
      <c r="AL1514">
        <v>0.57629951902576637</v>
      </c>
      <c r="AM1514">
        <v>0.57640725133603943</v>
      </c>
      <c r="AN1514">
        <v>0.95433427057133824</v>
      </c>
      <c r="AO1514">
        <v>0.95433427057133813</v>
      </c>
      <c r="AP1514">
        <v>0.95433427057133813</v>
      </c>
      <c r="AQ1514">
        <v>0.95433427057133813</v>
      </c>
      <c r="AR1514">
        <v>13.70758363795388</v>
      </c>
      <c r="AS1514">
        <v>13.70758363795388</v>
      </c>
      <c r="AT1514">
        <v>13.70758363795388</v>
      </c>
      <c r="AU1514">
        <v>13.70758363795388</v>
      </c>
      <c r="AV1514" t="str">
        <f>VLOOKUP(Sheet1[[#This Row],[NPDES ID2]],Combined_Sheet__Major_Only___2[[NPDES ID2]:[ECHO BFR]],3,FALSE)</f>
        <v>NC</v>
      </c>
      <c r="AW1514" t="s">
        <v>12185</v>
      </c>
      <c r="AX1514" t="str">
        <f>VLOOKUP(Sheet1[[#This Row],[NPDES ID2]],Combined_Sheet__Major_Only___2[[NPDES ID2]:[ECHO BFR]],27,FALSE)</f>
        <v>methaneBioCaptureRecover</v>
      </c>
      <c r="AY1514" t="str">
        <f>VLOOKUP(Sheet1[[#This Row],[NPDES ID2]],Combined_Sheet__Major_Only___2[[NPDES ID2]:[ECHO BFR]],28,FALSE)</f>
        <v>-</v>
      </c>
      <c r="AZ1514" t="str">
        <f>VLOOKUP(Sheet1[[#This Row],[NPDES ID2]],Combined_Sheet__Major_Only___2[[NPDES ID2]:[ECHO BFR]],29,FALSE)</f>
        <v>thickening</v>
      </c>
      <c r="BA1514">
        <f>VLOOKUP(Sheet1[[#This Row],[NPDES ID2]],Combined_Sheet__Major_Only___2[[NPDES ID2]:[ECHO BFR]],17,FALSE)</f>
        <v>35.687330000000003</v>
      </c>
      <c r="BB1514">
        <f>VLOOKUP(Sheet1[[#This Row],[NPDES ID2]],Combined_Sheet__Major_Only___2[[NPDES ID2]:[ECHO BFR]],18,FALSE)</f>
        <v>-77.894266999999999</v>
      </c>
      <c r="BC1514" t="str">
        <f>IF(ISNUMBER(SEARCH("aerobic",$AW1514)),"aerobic","")</f>
        <v/>
      </c>
      <c r="BD1514" t="str">
        <f>IF(ISNUMBER(SEARCH("anaer",$AW1514)),"anaer","")</f>
        <v>anaer</v>
      </c>
      <c r="BE1514" t="str">
        <f>IF(ISNUMBER(SEARCH("thickening",$AZ1514)),"thickening","")</f>
        <v>thickening</v>
      </c>
      <c r="BF1514" s="3" t="str">
        <f>IF(ISNUMBER(SEARCH("airDry",$AW1514)),"airDry","")</f>
        <v/>
      </c>
      <c r="BG1514" s="3" t="str">
        <f>IF(ISNUMBER(SEARCH("heatDry",$AY1514)),"heatDry","")</f>
        <v/>
      </c>
      <c r="BH1514" s="3" t="str">
        <f>IF(AND(ISNUMBER(SEARCH("aerobic",$AW1514)),ISNUMBER(SEARCH("anaer",$AW1514))),"Combined Aer and Anaer.","")</f>
        <v/>
      </c>
    </row>
    <row r="1515" spans="1:60" x14ac:dyDescent="0.25">
      <c r="A1515" s="4">
        <v>261</v>
      </c>
      <c r="B1515" t="s">
        <v>1344</v>
      </c>
      <c r="C1515">
        <v>1851</v>
      </c>
      <c r="D1515">
        <v>473.48207489296561</v>
      </c>
      <c r="E1515">
        <v>474.7949055039943</v>
      </c>
      <c r="F1515">
        <v>403.55775162214798</v>
      </c>
      <c r="G1515">
        <v>547.14764304578273</v>
      </c>
      <c r="H1515">
        <v>-109.4918855946307</v>
      </c>
      <c r="I1515">
        <v>-112.0176421811194</v>
      </c>
      <c r="J1515">
        <v>-128.24019880297411</v>
      </c>
      <c r="K1515">
        <v>-85.945296912003798</v>
      </c>
      <c r="L1515">
        <v>1279.5910855248189</v>
      </c>
      <c r="M1515">
        <v>1274.7537201143441</v>
      </c>
      <c r="N1515">
        <v>1258.682542247732</v>
      </c>
      <c r="O1515">
        <v>1313.6477662454399</v>
      </c>
      <c r="P1515">
        <v>43.169952272078532</v>
      </c>
      <c r="Q1515">
        <v>43.786423748594999</v>
      </c>
      <c r="R1515">
        <v>35.238493836307953</v>
      </c>
      <c r="S1515">
        <v>49.786524486444392</v>
      </c>
      <c r="T1515">
        <v>53083.11536087143</v>
      </c>
      <c r="U1515">
        <v>53083.075094846907</v>
      </c>
      <c r="V1515">
        <v>53047.012951570759</v>
      </c>
      <c r="W1515">
        <v>53119.467300665827</v>
      </c>
      <c r="X1515">
        <v>3456.1173907758698</v>
      </c>
      <c r="Y1515">
        <v>3467.8376153654222</v>
      </c>
      <c r="Z1515">
        <v>3368.0618854274881</v>
      </c>
      <c r="AA1515">
        <v>3512.9062842074568</v>
      </c>
      <c r="AB1515">
        <v>632.08147026616507</v>
      </c>
      <c r="AC1515">
        <v>625.66478146888107</v>
      </c>
      <c r="AD1515">
        <v>534.63124190212966</v>
      </c>
      <c r="AE1515">
        <v>747.83283747326686</v>
      </c>
      <c r="AF1515">
        <v>67.752734458811304</v>
      </c>
      <c r="AG1515">
        <v>67.49446756082483</v>
      </c>
      <c r="AH1515">
        <v>66.650098178276878</v>
      </c>
      <c r="AI1515">
        <v>69.554382549825291</v>
      </c>
      <c r="AJ1515">
        <v>0.60418218669766588</v>
      </c>
      <c r="AK1515">
        <v>0.60418237915538076</v>
      </c>
      <c r="AL1515">
        <v>0.60413777227108412</v>
      </c>
      <c r="AM1515">
        <v>0.60422634791754892</v>
      </c>
      <c r="AN1515">
        <v>0.95436858889190845</v>
      </c>
      <c r="AO1515">
        <v>0.95436858889190845</v>
      </c>
      <c r="AP1515">
        <v>0.95436858889190845</v>
      </c>
      <c r="AQ1515">
        <v>0.95436858889190845</v>
      </c>
      <c r="AR1515">
        <v>14.552042398736511</v>
      </c>
      <c r="AS1515">
        <v>14.552042398736511</v>
      </c>
      <c r="AT1515">
        <v>14.552042398736511</v>
      </c>
      <c r="AU1515">
        <v>14.552042398736511</v>
      </c>
      <c r="AV1515" t="str">
        <f>VLOOKUP(Sheet1[[#This Row],[NPDES ID2]],Combined_Sheet__Major_Only___2[[NPDES ID2]:[ECHO BFR]],3,FALSE)</f>
        <v>IL</v>
      </c>
      <c r="AW1515" t="s">
        <v>12185</v>
      </c>
      <c r="AX1515" t="str">
        <f>VLOOKUP(Sheet1[[#This Row],[NPDES ID2]],Combined_Sheet__Major_Only___2[[NPDES ID2]:[ECHO BFR]],27,FALSE)</f>
        <v>-</v>
      </c>
      <c r="AY1515" t="str">
        <f>VLOOKUP(Sheet1[[#This Row],[NPDES ID2]],Combined_Sheet__Major_Only___2[[NPDES ID2]:[ECHO BFR]],28,FALSE)</f>
        <v>-</v>
      </c>
      <c r="AZ1515" t="str">
        <f>VLOOKUP(Sheet1[[#This Row],[NPDES ID2]],Combined_Sheet__Major_Only___2[[NPDES ID2]:[ECHO BFR]],29,FALSE)</f>
        <v>thickening, sludgeLagoon</v>
      </c>
      <c r="BA1515">
        <f>VLOOKUP(Sheet1[[#This Row],[NPDES ID2]],Combined_Sheet__Major_Only___2[[NPDES ID2]:[ECHO BFR]],17,FALSE)</f>
        <v>39.9026</v>
      </c>
      <c r="BB1515">
        <f>VLOOKUP(Sheet1[[#This Row],[NPDES ID2]],Combined_Sheet__Major_Only___2[[NPDES ID2]:[ECHO BFR]],18,FALSE)</f>
        <v>-91.426497999999995</v>
      </c>
      <c r="BC1515" t="str">
        <f>IF(ISNUMBER(SEARCH("aerobic",$AW1515)),"aerobic","")</f>
        <v/>
      </c>
      <c r="BD1515" t="str">
        <f>IF(ISNUMBER(SEARCH("anaer",$AW1515)),"anaer","")</f>
        <v>anaer</v>
      </c>
      <c r="BE1515" t="str">
        <f>IF(ISNUMBER(SEARCH("thickening",$AZ1515)),"thickening","")</f>
        <v>thickening</v>
      </c>
      <c r="BF1515" s="3" t="str">
        <f>IF(ISNUMBER(SEARCH("airDry",$AW1515)),"airDry","")</f>
        <v/>
      </c>
      <c r="BG1515" s="3" t="str">
        <f>IF(ISNUMBER(SEARCH("heatDry",$AY1515)),"heatDry","")</f>
        <v/>
      </c>
      <c r="BH1515" s="3" t="str">
        <f>IF(AND(ISNUMBER(SEARCH("aerobic",$AW1515)),ISNUMBER(SEARCH("anaer",$AW1515))),"Combined Aer and Anaer.","")</f>
        <v/>
      </c>
    </row>
    <row r="1516" spans="1:60" x14ac:dyDescent="0.25">
      <c r="A1516" s="4">
        <v>283</v>
      </c>
      <c r="B1516" t="s">
        <v>1447</v>
      </c>
      <c r="C1516">
        <v>1500</v>
      </c>
      <c r="D1516">
        <v>478.60524869503422</v>
      </c>
      <c r="E1516">
        <v>477.83342705987508</v>
      </c>
      <c r="F1516">
        <v>408.46815242327688</v>
      </c>
      <c r="G1516">
        <v>561.48477425438614</v>
      </c>
      <c r="H1516">
        <v>-125.96237459233291</v>
      </c>
      <c r="I1516">
        <v>-128.5771018883282</v>
      </c>
      <c r="J1516">
        <v>-144.75178546840931</v>
      </c>
      <c r="K1516">
        <v>-103.2157986579666</v>
      </c>
      <c r="L1516">
        <v>910.73594038132546</v>
      </c>
      <c r="M1516">
        <v>905.81519520026154</v>
      </c>
      <c r="N1516">
        <v>889.48482634232619</v>
      </c>
      <c r="O1516">
        <v>945.35666676431322</v>
      </c>
      <c r="P1516">
        <v>35.249911136367871</v>
      </c>
      <c r="Q1516">
        <v>35.585637756671503</v>
      </c>
      <c r="R1516">
        <v>29.555153829087661</v>
      </c>
      <c r="S1516">
        <v>40.212435736351168</v>
      </c>
      <c r="T1516">
        <v>53258.867688286147</v>
      </c>
      <c r="U1516">
        <v>53258.827293408482</v>
      </c>
      <c r="V1516">
        <v>53222.649749606491</v>
      </c>
      <c r="W1516">
        <v>53295.335955968629</v>
      </c>
      <c r="X1516">
        <v>3948.8886584769498</v>
      </c>
      <c r="Y1516">
        <v>3968.400734170938</v>
      </c>
      <c r="Z1516">
        <v>3805.2419697095711</v>
      </c>
      <c r="AA1516">
        <v>4041.5719367589618</v>
      </c>
      <c r="AB1516">
        <v>819.84710150547971</v>
      </c>
      <c r="AC1516">
        <v>806.65854546113394</v>
      </c>
      <c r="AD1516">
        <v>677.23317471999189</v>
      </c>
      <c r="AE1516">
        <v>986.70464854399268</v>
      </c>
      <c r="AF1516">
        <v>59.505966843300392</v>
      </c>
      <c r="AG1516">
        <v>59.182724754858043</v>
      </c>
      <c r="AH1516">
        <v>58.121035673473763</v>
      </c>
      <c r="AI1516">
        <v>61.766706769089389</v>
      </c>
      <c r="AJ1516">
        <v>0.50343556848054338</v>
      </c>
      <c r="AK1516">
        <v>0.5034357167153074</v>
      </c>
      <c r="AL1516">
        <v>0.50340137814471386</v>
      </c>
      <c r="AM1516">
        <v>0.50346956367890972</v>
      </c>
      <c r="AN1516">
        <v>0.95450934595079862</v>
      </c>
      <c r="AO1516">
        <v>0.95450934595079884</v>
      </c>
      <c r="AP1516">
        <v>0.95450934595079884</v>
      </c>
      <c r="AQ1516">
        <v>0.95450934595079884</v>
      </c>
      <c r="AR1516">
        <v>11.91413258936573</v>
      </c>
      <c r="AS1516">
        <v>11.914132589365741</v>
      </c>
      <c r="AT1516">
        <v>11.914132589365741</v>
      </c>
      <c r="AU1516">
        <v>11.914132589365741</v>
      </c>
      <c r="AV1516" t="str">
        <f>VLOOKUP(Sheet1[[#This Row],[NPDES ID2]],Combined_Sheet__Major_Only___2[[NPDES ID2]:[ECHO BFR]],3,FALSE)</f>
        <v>WV</v>
      </c>
      <c r="AW1516" t="s">
        <v>12185</v>
      </c>
      <c r="AX1516" t="str">
        <f>VLOOKUP(Sheet1[[#This Row],[NPDES ID2]],Combined_Sheet__Major_Only___2[[NPDES ID2]:[ECHO BFR]],27,FALSE)</f>
        <v>-</v>
      </c>
      <c r="AY1516" t="str">
        <f>VLOOKUP(Sheet1[[#This Row],[NPDES ID2]],Combined_Sheet__Major_Only___2[[NPDES ID2]:[ECHO BFR]],28,FALSE)</f>
        <v>-</v>
      </c>
      <c r="AZ1516" t="str">
        <f>VLOOKUP(Sheet1[[#This Row],[NPDES ID2]],Combined_Sheet__Major_Only___2[[NPDES ID2]:[ECHO BFR]],29,FALSE)</f>
        <v>thickening, preliminaryOps</v>
      </c>
      <c r="BA1516">
        <f>VLOOKUP(Sheet1[[#This Row],[NPDES ID2]],Combined_Sheet__Major_Only___2[[NPDES ID2]:[ECHO BFR]],17,FALSE)</f>
        <v>40.0565</v>
      </c>
      <c r="BB1516">
        <f>VLOOKUP(Sheet1[[#This Row],[NPDES ID2]],Combined_Sheet__Major_Only___2[[NPDES ID2]:[ECHO BFR]],18,FALSE)</f>
        <v>-80.727099999999993</v>
      </c>
      <c r="BC1516" t="str">
        <f>IF(ISNUMBER(SEARCH("aerobic",$AW1516)),"aerobic","")</f>
        <v/>
      </c>
      <c r="BD1516" t="str">
        <f>IF(ISNUMBER(SEARCH("anaer",$AW1516)),"anaer","")</f>
        <v>anaer</v>
      </c>
      <c r="BE1516" t="str">
        <f>IF(ISNUMBER(SEARCH("thickening",$AZ1516)),"thickening","")</f>
        <v>thickening</v>
      </c>
      <c r="BF1516" s="3" t="str">
        <f>IF(ISNUMBER(SEARCH("airDry",$AW1516)),"airDry","")</f>
        <v/>
      </c>
      <c r="BG1516" s="3" t="str">
        <f>IF(ISNUMBER(SEARCH("heatDry",$AY1516)),"heatDry","")</f>
        <v/>
      </c>
      <c r="BH1516" s="3" t="str">
        <f>IF(AND(ISNUMBER(SEARCH("aerobic",$AW1516)),ISNUMBER(SEARCH("anaer",$AW1516))),"Combined Aer and Anaer.","")</f>
        <v/>
      </c>
    </row>
    <row r="1517" spans="1:60" x14ac:dyDescent="0.25">
      <c r="A1517" s="4">
        <v>892</v>
      </c>
      <c r="B1517" t="s">
        <v>4349</v>
      </c>
      <c r="C1517">
        <v>779</v>
      </c>
      <c r="D1517">
        <v>372.98344291224822</v>
      </c>
      <c r="E1517">
        <v>373.65183574573763</v>
      </c>
      <c r="F1517">
        <v>316.06988028029127</v>
      </c>
      <c r="G1517">
        <v>440.41314466872802</v>
      </c>
      <c r="H1517">
        <v>-119.76740157492191</v>
      </c>
      <c r="I1517">
        <v>-122.1337181052823</v>
      </c>
      <c r="J1517">
        <v>-137.8813439575427</v>
      </c>
      <c r="K1517">
        <v>-96.534291487197436</v>
      </c>
      <c r="L1517">
        <v>496.70080496692049</v>
      </c>
      <c r="M1517">
        <v>494.33070285725262</v>
      </c>
      <c r="N1517">
        <v>486.47649129503401</v>
      </c>
      <c r="O1517">
        <v>513.36133790336874</v>
      </c>
      <c r="P1517">
        <v>18.25831488008879</v>
      </c>
      <c r="Q1517">
        <v>18.429798191145231</v>
      </c>
      <c r="R1517">
        <v>15.2110098889402</v>
      </c>
      <c r="S1517">
        <v>20.82769978197139</v>
      </c>
      <c r="T1517">
        <v>53317.127492254673</v>
      </c>
      <c r="U1517">
        <v>53317.087054663752</v>
      </c>
      <c r="V1517">
        <v>53280.871256961444</v>
      </c>
      <c r="W1517">
        <v>53353.634321247038</v>
      </c>
      <c r="X1517">
        <v>3764.052529177226</v>
      </c>
      <c r="Y1517">
        <v>3780.4282228156039</v>
      </c>
      <c r="Z1517">
        <v>3643.139480033889</v>
      </c>
      <c r="AA1517">
        <v>3841.932980677263</v>
      </c>
      <c r="AB1517">
        <v>649.3988846933994</v>
      </c>
      <c r="AC1517">
        <v>642.78954043704766</v>
      </c>
      <c r="AD1517">
        <v>553.4924456800012</v>
      </c>
      <c r="AE1517">
        <v>759.21375934549894</v>
      </c>
      <c r="AF1517">
        <v>62.488368036589172</v>
      </c>
      <c r="AG1517">
        <v>62.189334428737858</v>
      </c>
      <c r="AH1517">
        <v>61.203861265438327</v>
      </c>
      <c r="AI1517">
        <v>64.583724774366033</v>
      </c>
      <c r="AJ1517">
        <v>0.53983866266176217</v>
      </c>
      <c r="AK1517">
        <v>0.53983873803858229</v>
      </c>
      <c r="AL1517">
        <v>0.53982133708810087</v>
      </c>
      <c r="AM1517">
        <v>0.53985588864377043</v>
      </c>
      <c r="AN1517">
        <v>0.95455581379764554</v>
      </c>
      <c r="AO1517">
        <v>0.95455581379764587</v>
      </c>
      <c r="AP1517">
        <v>0.95455581379764587</v>
      </c>
      <c r="AQ1517">
        <v>0.95455581379764587</v>
      </c>
      <c r="AR1517">
        <v>13.8807522881691</v>
      </c>
      <c r="AS1517">
        <v>13.8807522881691</v>
      </c>
      <c r="AT1517">
        <v>13.8807522881691</v>
      </c>
      <c r="AU1517">
        <v>13.8807522881691</v>
      </c>
      <c r="AV1517" t="str">
        <f>VLOOKUP(Sheet1[[#This Row],[NPDES ID2]],Combined_Sheet__Major_Only___2[[NPDES ID2]:[ECHO BFR]],3,FALSE)</f>
        <v>CA</v>
      </c>
      <c r="AW1517" t="s">
        <v>12185</v>
      </c>
      <c r="AX1517" t="str">
        <f>VLOOKUP(Sheet1[[#This Row],[NPDES ID2]],Combined_Sheet__Major_Only___2[[NPDES ID2]:[ECHO BFR]],27,FALSE)</f>
        <v>methaneBioCaptureRecover</v>
      </c>
      <c r="AY1517" t="str">
        <f>VLOOKUP(Sheet1[[#This Row],[NPDES ID2]],Combined_Sheet__Major_Only___2[[NPDES ID2]:[ECHO BFR]],28,FALSE)</f>
        <v>-</v>
      </c>
      <c r="AZ1517" t="str">
        <f>VLOOKUP(Sheet1[[#This Row],[NPDES ID2]],Combined_Sheet__Major_Only___2[[NPDES ID2]:[ECHO BFR]],29,FALSE)</f>
        <v>thickening</v>
      </c>
      <c r="BA1517">
        <f>VLOOKUP(Sheet1[[#This Row],[NPDES ID2]],Combined_Sheet__Major_Only___2[[NPDES ID2]:[ECHO BFR]],17,FALSE)</f>
        <v>33.013570000000001</v>
      </c>
      <c r="BB1517">
        <f>VLOOKUP(Sheet1[[#This Row],[NPDES ID2]],Combined_Sheet__Major_Only___2[[NPDES ID2]:[ECHO BFR]],18,FALSE)</f>
        <v>-117.27297</v>
      </c>
      <c r="BC1517" t="str">
        <f>IF(ISNUMBER(SEARCH("aerobic",$AW1517)),"aerobic","")</f>
        <v/>
      </c>
      <c r="BD1517" t="str">
        <f>IF(ISNUMBER(SEARCH("anaer",$AW1517)),"anaer","")</f>
        <v>anaer</v>
      </c>
      <c r="BE1517" t="str">
        <f>IF(ISNUMBER(SEARCH("thickening",$AZ1517)),"thickening","")</f>
        <v>thickening</v>
      </c>
      <c r="BF1517" s="2" t="str">
        <f>IF(ISNUMBER(SEARCH("airDry",$AW1517)),"airDry","")</f>
        <v/>
      </c>
      <c r="BG1517" s="2" t="str">
        <f>IF(ISNUMBER(SEARCH("heatDry",$AY1517)),"heatDry","")</f>
        <v/>
      </c>
      <c r="BH1517" s="2" t="str">
        <f>IF(AND(ISNUMBER(SEARCH("aerobic",$AW1517)),ISNUMBER(SEARCH("anaer",$AW1517))),"Combined Aer and Anaer.","")</f>
        <v/>
      </c>
    </row>
    <row r="1518" spans="1:60" x14ac:dyDescent="0.25">
      <c r="A1518" s="4">
        <v>881</v>
      </c>
      <c r="B1518" t="s">
        <v>4297</v>
      </c>
      <c r="C1518">
        <v>828</v>
      </c>
      <c r="D1518">
        <v>363.76926526711668</v>
      </c>
      <c r="E1518">
        <v>365.00815063269522</v>
      </c>
      <c r="F1518">
        <v>307.04418333244388</v>
      </c>
      <c r="G1518">
        <v>430.61044793718258</v>
      </c>
      <c r="H1518">
        <v>-115.8591888078105</v>
      </c>
      <c r="I1518">
        <v>-118.2862829998552</v>
      </c>
      <c r="J1518">
        <v>-133.93732376557011</v>
      </c>
      <c r="K1518">
        <v>-92.41399459898247</v>
      </c>
      <c r="L1518">
        <v>544.47235655573832</v>
      </c>
      <c r="M1518">
        <v>542.08408788329712</v>
      </c>
      <c r="N1518">
        <v>534.16916939412465</v>
      </c>
      <c r="O1518">
        <v>561.26124125720366</v>
      </c>
      <c r="P1518">
        <v>19.37196177640099</v>
      </c>
      <c r="Q1518">
        <v>19.619530250288449</v>
      </c>
      <c r="R1518">
        <v>16.065107851842971</v>
      </c>
      <c r="S1518">
        <v>22.077895651286109</v>
      </c>
      <c r="T1518">
        <v>53398.432236526467</v>
      </c>
      <c r="U1518">
        <v>53398.39173932682</v>
      </c>
      <c r="V1518">
        <v>53362.122556213457</v>
      </c>
      <c r="W1518">
        <v>53434.992879936734</v>
      </c>
      <c r="X1518">
        <v>3655.179299802192</v>
      </c>
      <c r="Y1518">
        <v>3669.7265658473848</v>
      </c>
      <c r="Z1518">
        <v>3547.223255912344</v>
      </c>
      <c r="AA1518">
        <v>3724.6764202617478</v>
      </c>
      <c r="AB1518">
        <v>563.14300354067336</v>
      </c>
      <c r="AC1518">
        <v>558.91491192251669</v>
      </c>
      <c r="AD1518">
        <v>488.44971485595607</v>
      </c>
      <c r="AE1518">
        <v>648.20346303804024</v>
      </c>
      <c r="AF1518">
        <v>64.444678281111507</v>
      </c>
      <c r="AG1518">
        <v>64.161125092960987</v>
      </c>
      <c r="AH1518">
        <v>63.226991103329787</v>
      </c>
      <c r="AI1518">
        <v>66.431177254193514</v>
      </c>
      <c r="AJ1518">
        <v>0.56373737489707376</v>
      </c>
      <c r="AK1518">
        <v>0.56373745253577145</v>
      </c>
      <c r="AL1518">
        <v>0.56371953018143806</v>
      </c>
      <c r="AM1518">
        <v>0.56375511702795156</v>
      </c>
      <c r="AN1518">
        <v>0.95462050376141461</v>
      </c>
      <c r="AO1518">
        <v>0.95462050376141416</v>
      </c>
      <c r="AP1518">
        <v>0.95462050376141416</v>
      </c>
      <c r="AQ1518">
        <v>0.95462050376141416</v>
      </c>
      <c r="AR1518">
        <v>15.32014897982309</v>
      </c>
      <c r="AS1518">
        <v>15.32014897982309</v>
      </c>
      <c r="AT1518">
        <v>15.32014897982309</v>
      </c>
      <c r="AU1518">
        <v>15.32014897982309</v>
      </c>
      <c r="AV1518" t="str">
        <f>VLOOKUP(Sheet1[[#This Row],[NPDES ID2]],Combined_Sheet__Major_Only___2[[NPDES ID2]:[ECHO BFR]],3,FALSE)</f>
        <v>PA</v>
      </c>
      <c r="AW1518" t="s">
        <v>12185</v>
      </c>
      <c r="AX1518" t="str">
        <f>VLOOKUP(Sheet1[[#This Row],[NPDES ID2]],Combined_Sheet__Major_Only___2[[NPDES ID2]:[ECHO BFR]],27,FALSE)</f>
        <v>methaneBioCaptureRecover</v>
      </c>
      <c r="AY1518" t="str">
        <f>VLOOKUP(Sheet1[[#This Row],[NPDES ID2]],Combined_Sheet__Major_Only___2[[NPDES ID2]:[ECHO BFR]],28,FALSE)</f>
        <v>-</v>
      </c>
      <c r="AZ1518" t="str">
        <f>VLOOKUP(Sheet1[[#This Row],[NPDES ID2]],Combined_Sheet__Major_Only___2[[NPDES ID2]:[ECHO BFR]],29,FALSE)</f>
        <v>thickening, preliminaryOps</v>
      </c>
      <c r="BA1518">
        <f>VLOOKUP(Sheet1[[#This Row],[NPDES ID2]],Combined_Sheet__Major_Only___2[[NPDES ID2]:[ECHO BFR]],17,FALSE)</f>
        <v>40.530346000000002</v>
      </c>
      <c r="BB1518">
        <f>VLOOKUP(Sheet1[[#This Row],[NPDES ID2]],Combined_Sheet__Major_Only___2[[NPDES ID2]:[ECHO BFR]],18,FALSE)</f>
        <v>-79.847549999999998</v>
      </c>
      <c r="BC1518" t="str">
        <f>IF(ISNUMBER(SEARCH("aerobic",$AW1518)),"aerobic","")</f>
        <v/>
      </c>
      <c r="BD1518" t="str">
        <f>IF(ISNUMBER(SEARCH("anaer",$AW1518)),"anaer","")</f>
        <v>anaer</v>
      </c>
      <c r="BE1518" t="str">
        <f>IF(ISNUMBER(SEARCH("thickening",$AZ1518)),"thickening","")</f>
        <v>thickening</v>
      </c>
      <c r="BF1518" s="3" t="str">
        <f>IF(ISNUMBER(SEARCH("airDry",$AW1518)),"airDry","")</f>
        <v/>
      </c>
      <c r="BG1518" s="3" t="str">
        <f>IF(ISNUMBER(SEARCH("heatDry",$AY1518)),"heatDry","")</f>
        <v/>
      </c>
      <c r="BH1518" s="3" t="str">
        <f>IF(AND(ISNUMBER(SEARCH("aerobic",$AW1518)),ISNUMBER(SEARCH("anaer",$AW1518))),"Combined Aer and Anaer.","")</f>
        <v/>
      </c>
    </row>
    <row r="1519" spans="1:60" x14ac:dyDescent="0.25">
      <c r="A1519" s="4">
        <v>1620</v>
      </c>
      <c r="B1519" t="s">
        <v>7609</v>
      </c>
      <c r="C1519">
        <v>73.5</v>
      </c>
      <c r="D1519">
        <v>1382.058547788482</v>
      </c>
      <c r="E1519">
        <v>1383.9746887128131</v>
      </c>
      <c r="F1519">
        <v>967.44554555919171</v>
      </c>
      <c r="G1519">
        <v>1821.0954848843951</v>
      </c>
      <c r="H1519">
        <v>-112.2730852113354</v>
      </c>
      <c r="I1519">
        <v>-114.7151969156655</v>
      </c>
      <c r="J1519">
        <v>-130.66296541858699</v>
      </c>
      <c r="K1519">
        <v>-88.469886342952634</v>
      </c>
      <c r="L1519">
        <v>49.832315240047812</v>
      </c>
      <c r="M1519">
        <v>49.632025626559518</v>
      </c>
      <c r="N1519">
        <v>48.969195710704312</v>
      </c>
      <c r="O1519">
        <v>51.239075466150553</v>
      </c>
      <c r="P1519">
        <v>1.716462625358441</v>
      </c>
      <c r="Q1519">
        <v>1.739469954898673</v>
      </c>
      <c r="R1519">
        <v>1.409904140555361</v>
      </c>
      <c r="S1519">
        <v>1.9703194529941039</v>
      </c>
      <c r="T1519">
        <v>53491.636175721207</v>
      </c>
      <c r="U1519">
        <v>53491.595610188902</v>
      </c>
      <c r="V1519">
        <v>53455.26522854832</v>
      </c>
      <c r="W1519">
        <v>53528.258509451953</v>
      </c>
      <c r="X1519">
        <v>3551.1546820927638</v>
      </c>
      <c r="Y1519">
        <v>3564.017699596513</v>
      </c>
      <c r="Z1519">
        <v>3455.1534859195622</v>
      </c>
      <c r="AA1519">
        <v>3612.9320657822459</v>
      </c>
      <c r="AB1519">
        <v>614.69357755888086</v>
      </c>
      <c r="AC1519">
        <v>609.22340563528019</v>
      </c>
      <c r="AD1519">
        <v>524.3241986431882</v>
      </c>
      <c r="AE1519">
        <v>720.71235102779053</v>
      </c>
      <c r="AF1519">
        <v>66.443304237159325</v>
      </c>
      <c r="AG1519">
        <v>66.176167921252969</v>
      </c>
      <c r="AH1519">
        <v>65.292646357640052</v>
      </c>
      <c r="AI1519">
        <v>68.318928231828124</v>
      </c>
      <c r="AJ1519">
        <v>0.58816817138255484</v>
      </c>
      <c r="AK1519">
        <v>0.58816817883085681</v>
      </c>
      <c r="AL1519">
        <v>0.58816646417723839</v>
      </c>
      <c r="AM1519">
        <v>0.58816986871759369</v>
      </c>
      <c r="AN1519">
        <v>0.9546944350893426</v>
      </c>
      <c r="AO1519">
        <v>0.95469443508934293</v>
      </c>
      <c r="AP1519">
        <v>0.95469443508934293</v>
      </c>
      <c r="AQ1519">
        <v>0.95469443508934293</v>
      </c>
      <c r="AR1519">
        <v>14.731183372404139</v>
      </c>
      <c r="AS1519">
        <v>14.731183372404139</v>
      </c>
      <c r="AT1519">
        <v>14.731183372404139</v>
      </c>
      <c r="AU1519">
        <v>14.731183372404139</v>
      </c>
      <c r="AV1519" t="str">
        <f>VLOOKUP(Sheet1[[#This Row],[NPDES ID2]],Combined_Sheet__Major_Only___2[[NPDES ID2]:[ECHO BFR]],3,FALSE)</f>
        <v>IA</v>
      </c>
      <c r="AW1519" t="s">
        <v>12185</v>
      </c>
      <c r="AX1519" t="str">
        <f>VLOOKUP(Sheet1[[#This Row],[NPDES ID2]],Combined_Sheet__Major_Only___2[[NPDES ID2]:[ECHO BFR]],27,FALSE)</f>
        <v>methaneBioCaptureRecover</v>
      </c>
      <c r="AY1519" t="str">
        <f>VLOOKUP(Sheet1[[#This Row],[NPDES ID2]],Combined_Sheet__Major_Only___2[[NPDES ID2]:[ECHO BFR]],28,FALSE)</f>
        <v>-</v>
      </c>
      <c r="AZ1519" t="str">
        <f>VLOOKUP(Sheet1[[#This Row],[NPDES ID2]],Combined_Sheet__Major_Only___2[[NPDES ID2]:[ECHO BFR]],29,FALSE)</f>
        <v>thickening</v>
      </c>
      <c r="BA1519">
        <f>VLOOKUP(Sheet1[[#This Row],[NPDES ID2]],Combined_Sheet__Major_Only___2[[NPDES ID2]:[ECHO BFR]],17,FALSE)</f>
        <v>41.005474</v>
      </c>
      <c r="BB1519">
        <f>VLOOKUP(Sheet1[[#This Row],[NPDES ID2]],Combined_Sheet__Major_Only___2[[NPDES ID2]:[ECHO BFR]],18,FALSE)</f>
        <v>-95.238968999999997</v>
      </c>
      <c r="BC1519" t="str">
        <f>IF(ISNUMBER(SEARCH("aerobic",$AW1519)),"aerobic","")</f>
        <v/>
      </c>
      <c r="BD1519" t="str">
        <f>IF(ISNUMBER(SEARCH("anaer",$AW1519)),"anaer","")</f>
        <v>anaer</v>
      </c>
      <c r="BE1519" t="str">
        <f>IF(ISNUMBER(SEARCH("thickening",$AZ1519)),"thickening","")</f>
        <v>thickening</v>
      </c>
      <c r="BF1519" s="2" t="str">
        <f>IF(ISNUMBER(SEARCH("airDry",$AW1519)),"airDry","")</f>
        <v/>
      </c>
      <c r="BG1519" s="2" t="str">
        <f>IF(ISNUMBER(SEARCH("heatDry",$AY1519)),"heatDry","")</f>
        <v/>
      </c>
      <c r="BH1519" s="2" t="str">
        <f>IF(AND(ISNUMBER(SEARCH("aerobic",$AW1519)),ISNUMBER(SEARCH("anaer",$AW1519))),"Combined Aer and Anaer.","")</f>
        <v/>
      </c>
    </row>
    <row r="1520" spans="1:60" x14ac:dyDescent="0.25">
      <c r="A1520" s="4">
        <v>1542</v>
      </c>
      <c r="B1520" t="s">
        <v>7256</v>
      </c>
      <c r="C1520">
        <v>94.36</v>
      </c>
      <c r="D1520">
        <v>1164.3689739528691</v>
      </c>
      <c r="E1520">
        <v>1163.60498501294</v>
      </c>
      <c r="F1520">
        <v>820.68865198427727</v>
      </c>
      <c r="G1520">
        <v>1531.6397272216379</v>
      </c>
      <c r="H1520">
        <v>-119.15738459850741</v>
      </c>
      <c r="I1520">
        <v>-121.4745751060441</v>
      </c>
      <c r="J1520">
        <v>-137.22407034884219</v>
      </c>
      <c r="K1520">
        <v>-95.717451065168007</v>
      </c>
      <c r="L1520">
        <v>60.541819852754223</v>
      </c>
      <c r="M1520">
        <v>60.257482118542633</v>
      </c>
      <c r="N1520">
        <v>59.316485149009843</v>
      </c>
      <c r="O1520">
        <v>62.538931179270108</v>
      </c>
      <c r="P1520">
        <v>2.2109092938601962</v>
      </c>
      <c r="Q1520">
        <v>2.233217915471275</v>
      </c>
      <c r="R1520">
        <v>1.840323692573071</v>
      </c>
      <c r="S1520">
        <v>2.521129138128527</v>
      </c>
      <c r="T1520">
        <v>53501.801577211743</v>
      </c>
      <c r="U1520">
        <v>53501.761004226653</v>
      </c>
      <c r="V1520">
        <v>53465.423947893927</v>
      </c>
      <c r="W1520">
        <v>53538.43063927265</v>
      </c>
      <c r="X1520">
        <v>3753.5555974676959</v>
      </c>
      <c r="Y1520">
        <v>3769.6112742441992</v>
      </c>
      <c r="Z1520">
        <v>3634.9681196525471</v>
      </c>
      <c r="AA1520">
        <v>3829.9100524030978</v>
      </c>
      <c r="AB1520">
        <v>584.77036504082014</v>
      </c>
      <c r="AC1520">
        <v>579.9874376158225</v>
      </c>
      <c r="AD1520">
        <v>506.15981117814812</v>
      </c>
      <c r="AE1520">
        <v>673.49792913518456</v>
      </c>
      <c r="AF1520">
        <v>62.877523333754183</v>
      </c>
      <c r="AG1520">
        <v>62.582116140842487</v>
      </c>
      <c r="AH1520">
        <v>61.605122234038831</v>
      </c>
      <c r="AI1520">
        <v>64.951607472652086</v>
      </c>
      <c r="AJ1520">
        <v>0.54459145904545592</v>
      </c>
      <c r="AK1520">
        <v>0.54459146784576729</v>
      </c>
      <c r="AL1520">
        <v>0.54458944179415325</v>
      </c>
      <c r="AM1520">
        <v>0.54459346463578162</v>
      </c>
      <c r="AN1520">
        <v>0.95470248393301527</v>
      </c>
      <c r="AO1520">
        <v>0.95470248393301504</v>
      </c>
      <c r="AP1520">
        <v>0.95470248393301504</v>
      </c>
      <c r="AQ1520">
        <v>0.95470248393301504</v>
      </c>
      <c r="AR1520">
        <v>14.84593603843725</v>
      </c>
      <c r="AS1520">
        <v>14.84593603843725</v>
      </c>
      <c r="AT1520">
        <v>14.84593603843725</v>
      </c>
      <c r="AU1520">
        <v>14.84593603843725</v>
      </c>
      <c r="AV1520" t="str">
        <f>VLOOKUP(Sheet1[[#This Row],[NPDES ID2]],Combined_Sheet__Major_Only___2[[NPDES ID2]:[ECHO BFR]],3,FALSE)</f>
        <v>NY</v>
      </c>
      <c r="AW1520" t="s">
        <v>12185</v>
      </c>
      <c r="AX1520" t="str">
        <f>VLOOKUP(Sheet1[[#This Row],[NPDES ID2]],Combined_Sheet__Major_Only___2[[NPDES ID2]:[ECHO BFR]],27,FALSE)</f>
        <v>-</v>
      </c>
      <c r="AY1520" t="str">
        <f>VLOOKUP(Sheet1[[#This Row],[NPDES ID2]],Combined_Sheet__Major_Only___2[[NPDES ID2]:[ECHO BFR]],28,FALSE)</f>
        <v>-</v>
      </c>
      <c r="AZ1520" t="str">
        <f>VLOOKUP(Sheet1[[#This Row],[NPDES ID2]],Combined_Sheet__Major_Only___2[[NPDES ID2]:[ECHO BFR]],29,FALSE)</f>
        <v>thickening</v>
      </c>
      <c r="BA1520">
        <f>VLOOKUP(Sheet1[[#This Row],[NPDES ID2]],Combined_Sheet__Major_Only___2[[NPDES ID2]:[ECHO BFR]],17,FALSE)</f>
        <v>42.212277999999998</v>
      </c>
      <c r="BB1520">
        <f>VLOOKUP(Sheet1[[#This Row],[NPDES ID2]],Combined_Sheet__Major_Only___2[[NPDES ID2]:[ECHO BFR]],18,FALSE)</f>
        <v>-73.855361000000002</v>
      </c>
      <c r="BC1520" t="str">
        <f>IF(ISNUMBER(SEARCH("aerobic",$AW1520)),"aerobic","")</f>
        <v/>
      </c>
      <c r="BD1520" t="str">
        <f>IF(ISNUMBER(SEARCH("anaer",$AW1520)),"anaer","")</f>
        <v>anaer</v>
      </c>
      <c r="BE1520" t="str">
        <f>IF(ISNUMBER(SEARCH("thickening",$AZ1520)),"thickening","")</f>
        <v>thickening</v>
      </c>
      <c r="BF1520" s="2" t="str">
        <f>IF(ISNUMBER(SEARCH("airDry",$AW1520)),"airDry","")</f>
        <v/>
      </c>
      <c r="BG1520" s="2" t="str">
        <f>IF(ISNUMBER(SEARCH("heatDry",$AY1520)),"heatDry","")</f>
        <v/>
      </c>
      <c r="BH1520" s="2" t="str">
        <f>IF(AND(ISNUMBER(SEARCH("aerobic",$AW1520)),ISNUMBER(SEARCH("anaer",$AW1520))),"Combined Aer and Anaer.","")</f>
        <v/>
      </c>
    </row>
    <row r="1521" spans="1:60" x14ac:dyDescent="0.25">
      <c r="A1521" s="4">
        <v>1065</v>
      </c>
      <c r="B1521" t="s">
        <v>5140</v>
      </c>
      <c r="C1521">
        <v>383.77</v>
      </c>
      <c r="D1521">
        <v>412.42773125602298</v>
      </c>
      <c r="E1521">
        <v>417.45119630174628</v>
      </c>
      <c r="F1521">
        <v>317.32465339825768</v>
      </c>
      <c r="G1521">
        <v>510.67630864074738</v>
      </c>
      <c r="H1521">
        <v>-115.6300086804598</v>
      </c>
      <c r="I1521">
        <v>-118.0070300839392</v>
      </c>
      <c r="J1521">
        <v>-133.70785114009601</v>
      </c>
      <c r="K1521">
        <v>-92.072699880536362</v>
      </c>
      <c r="L1521">
        <v>253.04162125976401</v>
      </c>
      <c r="M1521">
        <v>251.93954605223809</v>
      </c>
      <c r="N1521">
        <v>248.29022239349919</v>
      </c>
      <c r="O1521">
        <v>260.78498269144671</v>
      </c>
      <c r="P1521">
        <v>8.977443255813311</v>
      </c>
      <c r="Q1521">
        <v>9.0921434216976706</v>
      </c>
      <c r="R1521">
        <v>7.4387538762198337</v>
      </c>
      <c r="S1521">
        <v>10.23763800124769</v>
      </c>
      <c r="T1521">
        <v>53531.068671845103</v>
      </c>
      <c r="U1521">
        <v>53531.028077402807</v>
      </c>
      <c r="V1521">
        <v>53494.671804038036</v>
      </c>
      <c r="W1521">
        <v>53567.71710536677</v>
      </c>
      <c r="X1521">
        <v>3654.3400593411179</v>
      </c>
      <c r="Y1521">
        <v>3668.7718106835878</v>
      </c>
      <c r="Z1521">
        <v>3547.2276856264621</v>
      </c>
      <c r="AA1521">
        <v>3723.2819490347588</v>
      </c>
      <c r="AB1521">
        <v>580.16483230743086</v>
      </c>
      <c r="AC1521">
        <v>575.55986423333707</v>
      </c>
      <c r="AD1521">
        <v>501.08582368047502</v>
      </c>
      <c r="AE1521">
        <v>670.74773577616179</v>
      </c>
      <c r="AF1521">
        <v>64.618116443930433</v>
      </c>
      <c r="AG1521">
        <v>64.336272601069084</v>
      </c>
      <c r="AH1521">
        <v>63.405628690962878</v>
      </c>
      <c r="AI1521">
        <v>66.595192305847249</v>
      </c>
      <c r="AJ1521">
        <v>0.56585685910665817</v>
      </c>
      <c r="AK1521">
        <v>0.56585689579919962</v>
      </c>
      <c r="AL1521">
        <v>0.56584843920611194</v>
      </c>
      <c r="AM1521">
        <v>0.56586523044222747</v>
      </c>
      <c r="AN1521">
        <v>0.95472564130785498</v>
      </c>
      <c r="AO1521">
        <v>0.95472564130785509</v>
      </c>
      <c r="AP1521">
        <v>0.95472564130785509</v>
      </c>
      <c r="AQ1521">
        <v>0.95472564130785509</v>
      </c>
      <c r="AR1521">
        <v>15.08285009457855</v>
      </c>
      <c r="AS1521">
        <v>15.08285009457855</v>
      </c>
      <c r="AT1521">
        <v>15.08285009457855</v>
      </c>
      <c r="AU1521">
        <v>15.08285009457855</v>
      </c>
      <c r="AV1521" t="str">
        <f>VLOOKUP(Sheet1[[#This Row],[NPDES ID2]],Combined_Sheet__Major_Only___2[[NPDES ID2]:[ECHO BFR]],3,FALSE)</f>
        <v>AL</v>
      </c>
      <c r="AW1521" t="s">
        <v>12185</v>
      </c>
      <c r="AX1521" t="str">
        <f>VLOOKUP(Sheet1[[#This Row],[NPDES ID2]],Combined_Sheet__Major_Only___2[[NPDES ID2]:[ECHO BFR]],27,FALSE)</f>
        <v>-</v>
      </c>
      <c r="AY1521" t="str">
        <f>VLOOKUP(Sheet1[[#This Row],[NPDES ID2]],Combined_Sheet__Major_Only___2[[NPDES ID2]:[ECHO BFR]],28,FALSE)</f>
        <v>-</v>
      </c>
      <c r="AZ1521" t="str">
        <f>VLOOKUP(Sheet1[[#This Row],[NPDES ID2]],Combined_Sheet__Major_Only___2[[NPDES ID2]:[ECHO BFR]],29,FALSE)</f>
        <v>thickening</v>
      </c>
      <c r="BA1521">
        <f>VLOOKUP(Sheet1[[#This Row],[NPDES ID2]],Combined_Sheet__Major_Only___2[[NPDES ID2]:[ECHO BFR]],17,FALSE)</f>
        <v>30.72</v>
      </c>
      <c r="BB1521">
        <f>VLOOKUP(Sheet1[[#This Row],[NPDES ID2]],Combined_Sheet__Major_Only___2[[NPDES ID2]:[ECHO BFR]],18,FALSE)</f>
        <v>-88.070099999999996</v>
      </c>
      <c r="BC1521" t="str">
        <f>IF(ISNUMBER(SEARCH("aerobic",$AW1521)),"aerobic","")</f>
        <v/>
      </c>
      <c r="BD1521" t="str">
        <f>IF(ISNUMBER(SEARCH("anaer",$AW1521)),"anaer","")</f>
        <v>anaer</v>
      </c>
      <c r="BE1521" t="str">
        <f>IF(ISNUMBER(SEARCH("thickening",$AZ1521)),"thickening","")</f>
        <v>thickening</v>
      </c>
      <c r="BF1521" s="3" t="str">
        <f>IF(ISNUMBER(SEARCH("airDry",$AW1521)),"airDry","")</f>
        <v/>
      </c>
      <c r="BG1521" s="3" t="str">
        <f>IF(ISNUMBER(SEARCH("heatDry",$AY1521)),"heatDry","")</f>
        <v/>
      </c>
      <c r="BH1521" s="3" t="str">
        <f>IF(AND(ISNUMBER(SEARCH("aerobic",$AW1521)),ISNUMBER(SEARCH("anaer",$AW1521))),"Combined Aer and Anaer.","")</f>
        <v/>
      </c>
    </row>
    <row r="1522" spans="1:60" x14ac:dyDescent="0.25">
      <c r="A1522" s="4">
        <v>251</v>
      </c>
      <c r="B1522" t="s">
        <v>1300</v>
      </c>
      <c r="C1522">
        <v>1944.53</v>
      </c>
      <c r="D1522">
        <v>484.46324747883949</v>
      </c>
      <c r="E1522">
        <v>487.22828023961318</v>
      </c>
      <c r="F1522">
        <v>414.78553074902408</v>
      </c>
      <c r="G1522">
        <v>560.43790253400925</v>
      </c>
      <c r="H1522">
        <v>-108.5388770241514</v>
      </c>
      <c r="I1522">
        <v>-111.06165980930101</v>
      </c>
      <c r="J1522">
        <v>-127.38413752784869</v>
      </c>
      <c r="K1522">
        <v>-84.941263700489472</v>
      </c>
      <c r="L1522">
        <v>1355.112172483332</v>
      </c>
      <c r="M1522">
        <v>1350.1166326445459</v>
      </c>
      <c r="N1522">
        <v>1333.518409562831</v>
      </c>
      <c r="O1522">
        <v>1390.2844427933401</v>
      </c>
      <c r="P1522">
        <v>45.327676676519197</v>
      </c>
      <c r="Q1522">
        <v>46.008465920564888</v>
      </c>
      <c r="R1522">
        <v>36.902073354541997</v>
      </c>
      <c r="S1522">
        <v>52.377373557449673</v>
      </c>
      <c r="T1522">
        <v>53579.428183331853</v>
      </c>
      <c r="U1522">
        <v>53579.387553434673</v>
      </c>
      <c r="V1522">
        <v>53542.999526788823</v>
      </c>
      <c r="W1522">
        <v>53616.108625304958</v>
      </c>
      <c r="X1522">
        <v>3460.431225083827</v>
      </c>
      <c r="Y1522">
        <v>3471.8471137892361</v>
      </c>
      <c r="Z1522">
        <v>3374.4696596673998</v>
      </c>
      <c r="AA1522">
        <v>3515.9327157585121</v>
      </c>
      <c r="AB1522">
        <v>578.05092203063282</v>
      </c>
      <c r="AC1522">
        <v>573.16040950949719</v>
      </c>
      <c r="AD1522">
        <v>496.00115758638219</v>
      </c>
      <c r="AE1522">
        <v>673.95756763206828</v>
      </c>
      <c r="AF1522">
        <v>68.300333512688525</v>
      </c>
      <c r="AG1522">
        <v>68.046385385001031</v>
      </c>
      <c r="AH1522">
        <v>67.216470665008288</v>
      </c>
      <c r="AI1522">
        <v>70.071454944303042</v>
      </c>
      <c r="AJ1522">
        <v>0.61088096183627993</v>
      </c>
      <c r="AK1522">
        <v>0.61088115742110216</v>
      </c>
      <c r="AL1522">
        <v>0.61083582409901693</v>
      </c>
      <c r="AM1522">
        <v>0.61092584226270963</v>
      </c>
      <c r="AN1522">
        <v>0.95476385357736715</v>
      </c>
      <c r="AO1522">
        <v>0.95476385357736759</v>
      </c>
      <c r="AP1522">
        <v>0.95476385357736759</v>
      </c>
      <c r="AQ1522">
        <v>0.95476385357736759</v>
      </c>
      <c r="AR1522">
        <v>15.463645946708271</v>
      </c>
      <c r="AS1522">
        <v>15.463645946708271</v>
      </c>
      <c r="AT1522">
        <v>15.463645946708271</v>
      </c>
      <c r="AU1522">
        <v>15.463645946708271</v>
      </c>
      <c r="AV1522" t="str">
        <f>VLOOKUP(Sheet1[[#This Row],[NPDES ID2]],Combined_Sheet__Major_Only___2[[NPDES ID2]:[ECHO BFR]],3,FALSE)</f>
        <v>TX</v>
      </c>
      <c r="AW1522" t="s">
        <v>12185</v>
      </c>
      <c r="AX1522" t="str">
        <f>VLOOKUP(Sheet1[[#This Row],[NPDES ID2]],Combined_Sheet__Major_Only___2[[NPDES ID2]:[ECHO BFR]],27,FALSE)</f>
        <v>-</v>
      </c>
      <c r="AY1522" t="str">
        <f>VLOOKUP(Sheet1[[#This Row],[NPDES ID2]],Combined_Sheet__Major_Only___2[[NPDES ID2]:[ECHO BFR]],28,FALSE)</f>
        <v>-</v>
      </c>
      <c r="AZ1522" t="str">
        <f>VLOOKUP(Sheet1[[#This Row],[NPDES ID2]],Combined_Sheet__Major_Only___2[[NPDES ID2]:[ECHO BFR]],29,FALSE)</f>
        <v>thickening, preliminaryOps</v>
      </c>
      <c r="BA1522">
        <f>VLOOKUP(Sheet1[[#This Row],[NPDES ID2]],Combined_Sheet__Major_Only___2[[NPDES ID2]:[ECHO BFR]],17,FALSE)</f>
        <v>32.462466999999997</v>
      </c>
      <c r="BB1522">
        <f>VLOOKUP(Sheet1[[#This Row],[NPDES ID2]],Combined_Sheet__Major_Only___2[[NPDES ID2]:[ECHO BFR]],18,FALSE)</f>
        <v>-94.758066999999997</v>
      </c>
      <c r="BC1522" t="str">
        <f>IF(ISNUMBER(SEARCH("aerobic",$AW1522)),"aerobic","")</f>
        <v/>
      </c>
      <c r="BD1522" t="str">
        <f>IF(ISNUMBER(SEARCH("anaer",$AW1522)),"anaer","")</f>
        <v>anaer</v>
      </c>
      <c r="BE1522" t="str">
        <f>IF(ISNUMBER(SEARCH("thickening",$AZ1522)),"thickening","")</f>
        <v>thickening</v>
      </c>
      <c r="BF1522" s="3" t="str">
        <f>IF(ISNUMBER(SEARCH("airDry",$AW1522)),"airDry","")</f>
        <v/>
      </c>
      <c r="BG1522" s="3" t="str">
        <f>IF(ISNUMBER(SEARCH("heatDry",$AY1522)),"heatDry","")</f>
        <v/>
      </c>
      <c r="BH1522" s="3" t="str">
        <f>IF(AND(ISNUMBER(SEARCH("aerobic",$AW1522)),ISNUMBER(SEARCH("anaer",$AW1522))),"Combined Aer and Anaer.","")</f>
        <v/>
      </c>
    </row>
    <row r="1523" spans="1:60" x14ac:dyDescent="0.25">
      <c r="A1523" s="4">
        <v>265</v>
      </c>
      <c r="B1523" t="s">
        <v>1363</v>
      </c>
      <c r="C1523">
        <v>1796</v>
      </c>
      <c r="D1523">
        <v>501.62642269314989</v>
      </c>
      <c r="E1523">
        <v>502.17952265953318</v>
      </c>
      <c r="F1523">
        <v>424.10000815441288</v>
      </c>
      <c r="G1523">
        <v>582.09150288887281</v>
      </c>
      <c r="H1523">
        <v>-118.8528157424772</v>
      </c>
      <c r="I1523">
        <v>-121.3131386119592</v>
      </c>
      <c r="J1523">
        <v>-136.8205113306424</v>
      </c>
      <c r="K1523">
        <v>-95.838061587685274</v>
      </c>
      <c r="L1523">
        <v>1150.6923380374999</v>
      </c>
      <c r="M1523">
        <v>1145.2786222753591</v>
      </c>
      <c r="N1523">
        <v>1127.300843260404</v>
      </c>
      <c r="O1523">
        <v>1188.7961471680969</v>
      </c>
      <c r="P1523">
        <v>42.081140531803868</v>
      </c>
      <c r="Q1523">
        <v>42.498847494075591</v>
      </c>
      <c r="R1523">
        <v>35.036154711387553</v>
      </c>
      <c r="S1523">
        <v>47.993015880058238</v>
      </c>
      <c r="T1523">
        <v>53671.372900469229</v>
      </c>
      <c r="U1523">
        <v>53671.33220316263</v>
      </c>
      <c r="V1523">
        <v>53634.883804805831</v>
      </c>
      <c r="W1523">
        <v>53708.114199302247</v>
      </c>
      <c r="X1523">
        <v>3770.7933534518429</v>
      </c>
      <c r="Y1523">
        <v>3786.9635968404268</v>
      </c>
      <c r="Z1523">
        <v>3651.2060217417102</v>
      </c>
      <c r="AA1523">
        <v>3847.838587157275</v>
      </c>
      <c r="AB1523">
        <v>685.90826864775909</v>
      </c>
      <c r="AC1523">
        <v>678.23181250307425</v>
      </c>
      <c r="AD1523">
        <v>579.70369586343782</v>
      </c>
      <c r="AE1523">
        <v>808.96073907849177</v>
      </c>
      <c r="AF1523">
        <v>62.793678486059591</v>
      </c>
      <c r="AG1523">
        <v>62.496219130023619</v>
      </c>
      <c r="AH1523">
        <v>61.521413209383581</v>
      </c>
      <c r="AI1523">
        <v>64.871473388652049</v>
      </c>
      <c r="AJ1523">
        <v>0.54356738598075693</v>
      </c>
      <c r="AK1523">
        <v>0.54356756389447536</v>
      </c>
      <c r="AL1523">
        <v>0.54352631983852995</v>
      </c>
      <c r="AM1523">
        <v>0.54360821810031468</v>
      </c>
      <c r="AN1523">
        <v>0.954836327980226</v>
      </c>
      <c r="AO1523">
        <v>0.95483632798022555</v>
      </c>
      <c r="AP1523">
        <v>0.95483632798022555</v>
      </c>
      <c r="AQ1523">
        <v>0.95483632798022555</v>
      </c>
      <c r="AR1523">
        <v>13.528335543355841</v>
      </c>
      <c r="AS1523">
        <v>13.528335543355841</v>
      </c>
      <c r="AT1523">
        <v>13.528335543355841</v>
      </c>
      <c r="AU1523">
        <v>13.528335543355841</v>
      </c>
      <c r="AV1523" t="str">
        <f>VLOOKUP(Sheet1[[#This Row],[NPDES ID2]],Combined_Sheet__Major_Only___2[[NPDES ID2]:[ECHO BFR]],3,FALSE)</f>
        <v>MO</v>
      </c>
      <c r="AW1523" t="s">
        <v>12185</v>
      </c>
      <c r="AX1523" t="str">
        <f>VLOOKUP(Sheet1[[#This Row],[NPDES ID2]],Combined_Sheet__Major_Only___2[[NPDES ID2]:[ECHO BFR]],27,FALSE)</f>
        <v>methaneBioCaptureRecover</v>
      </c>
      <c r="AY1523" t="str">
        <f>VLOOKUP(Sheet1[[#This Row],[NPDES ID2]],Combined_Sheet__Major_Only___2[[NPDES ID2]:[ECHO BFR]],28,FALSE)</f>
        <v>-</v>
      </c>
      <c r="AZ1523" t="str">
        <f>VLOOKUP(Sheet1[[#This Row],[NPDES ID2]],Combined_Sheet__Major_Only___2[[NPDES ID2]:[ECHO BFR]],29,FALSE)</f>
        <v>thickening, preliminaryOps</v>
      </c>
      <c r="BA1523">
        <f>VLOOKUP(Sheet1[[#This Row],[NPDES ID2]],Combined_Sheet__Major_Only___2[[NPDES ID2]:[ECHO BFR]],17,FALSE)</f>
        <v>38.865271</v>
      </c>
      <c r="BB1523">
        <f>VLOOKUP(Sheet1[[#This Row],[NPDES ID2]],Combined_Sheet__Major_Only___2[[NPDES ID2]:[ECHO BFR]],18,FALSE)</f>
        <v>-92.435785999999993</v>
      </c>
      <c r="BC1523" t="str">
        <f>IF(ISNUMBER(SEARCH("aerobic",$AW1523)),"aerobic","")</f>
        <v/>
      </c>
      <c r="BD1523" t="str">
        <f>IF(ISNUMBER(SEARCH("anaer",$AW1523)),"anaer","")</f>
        <v>anaer</v>
      </c>
      <c r="BE1523" t="str">
        <f>IF(ISNUMBER(SEARCH("thickening",$AZ1523)),"thickening","")</f>
        <v>thickening</v>
      </c>
      <c r="BF1523" s="3" t="str">
        <f>IF(ISNUMBER(SEARCH("airDry",$AW1523)),"airDry","")</f>
        <v/>
      </c>
      <c r="BG1523" s="3" t="str">
        <f>IF(ISNUMBER(SEARCH("heatDry",$AY1523)),"heatDry","")</f>
        <v/>
      </c>
      <c r="BH1523" s="3" t="str">
        <f>IF(AND(ISNUMBER(SEARCH("aerobic",$AW1523)),ISNUMBER(SEARCH("anaer",$AW1523))),"Combined Aer and Anaer.","")</f>
        <v/>
      </c>
    </row>
    <row r="1524" spans="1:60" x14ac:dyDescent="0.25">
      <c r="A1524" s="4">
        <v>843</v>
      </c>
      <c r="B1524" t="s">
        <v>4122</v>
      </c>
      <c r="C1524">
        <v>995.11</v>
      </c>
      <c r="D1524">
        <v>403.9078151713565</v>
      </c>
      <c r="E1524">
        <v>405.68705613659182</v>
      </c>
      <c r="F1524">
        <v>340.81268327364103</v>
      </c>
      <c r="G1524">
        <v>480.47355877446131</v>
      </c>
      <c r="H1524">
        <v>-124.83168917590839</v>
      </c>
      <c r="I1524">
        <v>-127.4479680606417</v>
      </c>
      <c r="J1524">
        <v>-143.51745219963621</v>
      </c>
      <c r="K1524">
        <v>-101.9425260927315</v>
      </c>
      <c r="L1524">
        <v>610.10184345662196</v>
      </c>
      <c r="M1524">
        <v>606.88208996288267</v>
      </c>
      <c r="N1524">
        <v>596.20784413695196</v>
      </c>
      <c r="O1524">
        <v>632.74064930922725</v>
      </c>
      <c r="P1524">
        <v>23.373654258103919</v>
      </c>
      <c r="Q1524">
        <v>23.609776176782891</v>
      </c>
      <c r="R1524">
        <v>19.572984613617241</v>
      </c>
      <c r="S1524">
        <v>26.641812152883851</v>
      </c>
      <c r="T1524">
        <v>53718.751662731724</v>
      </c>
      <c r="U1524">
        <v>53718.710930689289</v>
      </c>
      <c r="V1524">
        <v>53682.231423019977</v>
      </c>
      <c r="W1524">
        <v>53755.524320872661</v>
      </c>
      <c r="X1524">
        <v>3944.3078499643821</v>
      </c>
      <c r="Y1524">
        <v>3963.3671021409741</v>
      </c>
      <c r="Z1524">
        <v>3804.222980975127</v>
      </c>
      <c r="AA1524">
        <v>4034.645038100949</v>
      </c>
      <c r="AB1524">
        <v>737.92300900088583</v>
      </c>
      <c r="AC1524">
        <v>728.37158283796566</v>
      </c>
      <c r="AD1524">
        <v>620.81414195064497</v>
      </c>
      <c r="AE1524">
        <v>872.44879435205416</v>
      </c>
      <c r="AF1524">
        <v>60.086735300530847</v>
      </c>
      <c r="AG1524">
        <v>59.768514810881612</v>
      </c>
      <c r="AH1524">
        <v>58.720683302732631</v>
      </c>
      <c r="AI1524">
        <v>62.315496258970583</v>
      </c>
      <c r="AJ1524">
        <v>0.51052136324505371</v>
      </c>
      <c r="AK1524">
        <v>0.51052145977979757</v>
      </c>
      <c r="AL1524">
        <v>0.51049914999585355</v>
      </c>
      <c r="AM1524">
        <v>0.51054344909631655</v>
      </c>
      <c r="AN1524">
        <v>0.95487358317386239</v>
      </c>
      <c r="AO1524">
        <v>0.95487358317386228</v>
      </c>
      <c r="AP1524">
        <v>0.95487358317386228</v>
      </c>
      <c r="AQ1524">
        <v>0.95487358317386228</v>
      </c>
      <c r="AR1524">
        <v>12.73999991652853</v>
      </c>
      <c r="AS1524">
        <v>12.73999991652853</v>
      </c>
      <c r="AT1524">
        <v>12.73999991652853</v>
      </c>
      <c r="AU1524">
        <v>12.73999991652853</v>
      </c>
      <c r="AV1524" t="str">
        <f>VLOOKUP(Sheet1[[#This Row],[NPDES ID2]],Combined_Sheet__Major_Only___2[[NPDES ID2]:[ECHO BFR]],3,FALSE)</f>
        <v>IN</v>
      </c>
      <c r="AW1524" t="s">
        <v>12185</v>
      </c>
      <c r="AX1524" t="str">
        <f>VLOOKUP(Sheet1[[#This Row],[NPDES ID2]],Combined_Sheet__Major_Only___2[[NPDES ID2]:[ECHO BFR]],27,FALSE)</f>
        <v>-</v>
      </c>
      <c r="AY1524" t="str">
        <f>VLOOKUP(Sheet1[[#This Row],[NPDES ID2]],Combined_Sheet__Major_Only___2[[NPDES ID2]:[ECHO BFR]],28,FALSE)</f>
        <v>-</v>
      </c>
      <c r="AZ1524" t="str">
        <f>VLOOKUP(Sheet1[[#This Row],[NPDES ID2]],Combined_Sheet__Major_Only___2[[NPDES ID2]:[ECHO BFR]],29,FALSE)</f>
        <v>preliminaryOps, thickening, sludgeLagoon</v>
      </c>
      <c r="BA1524">
        <f>VLOOKUP(Sheet1[[#This Row],[NPDES ID2]],Combined_Sheet__Major_Only___2[[NPDES ID2]:[ECHO BFR]],17,FALSE)</f>
        <v>40.417889000000002</v>
      </c>
      <c r="BB1524">
        <f>VLOOKUP(Sheet1[[#This Row],[NPDES ID2]],Combined_Sheet__Major_Only___2[[NPDES ID2]:[ECHO BFR]],18,FALSE)</f>
        <v>-86.904499999999999</v>
      </c>
      <c r="BC1524" t="str">
        <f>IF(ISNUMBER(SEARCH("aerobic",$AW1524)),"aerobic","")</f>
        <v/>
      </c>
      <c r="BD1524" t="str">
        <f>IF(ISNUMBER(SEARCH("anaer",$AW1524)),"anaer","")</f>
        <v>anaer</v>
      </c>
      <c r="BE1524" t="str">
        <f>IF(ISNUMBER(SEARCH("thickening",$AZ1524)),"thickening","")</f>
        <v>thickening</v>
      </c>
      <c r="BF1524" s="3" t="str">
        <f>IF(ISNUMBER(SEARCH("airDry",$AW1524)),"airDry","")</f>
        <v/>
      </c>
      <c r="BG1524" s="3" t="str">
        <f>IF(ISNUMBER(SEARCH("heatDry",$AY1524)),"heatDry","")</f>
        <v/>
      </c>
      <c r="BH1524" s="3" t="str">
        <f>IF(AND(ISNUMBER(SEARCH("aerobic",$AW1524)),ISNUMBER(SEARCH("anaer",$AW1524))),"Combined Aer and Anaer.","")</f>
        <v/>
      </c>
    </row>
    <row r="1525" spans="1:60" x14ac:dyDescent="0.25">
      <c r="A1525" s="4">
        <v>477</v>
      </c>
      <c r="B1525" t="s">
        <v>2376</v>
      </c>
      <c r="C1525">
        <v>428.19</v>
      </c>
      <c r="D1525">
        <v>410.7959975534896</v>
      </c>
      <c r="E1525">
        <v>416.02443160157299</v>
      </c>
      <c r="F1525">
        <v>314.36477426129068</v>
      </c>
      <c r="G1525">
        <v>501.46449289901989</v>
      </c>
      <c r="H1525">
        <v>-120.6516719605667</v>
      </c>
      <c r="I1525">
        <v>-123.0175718938613</v>
      </c>
      <c r="J1525">
        <v>-138.88174700963961</v>
      </c>
      <c r="K1525">
        <v>-97.383410568087598</v>
      </c>
      <c r="L1525">
        <v>271.34618286172508</v>
      </c>
      <c r="M1525">
        <v>270.02967355669779</v>
      </c>
      <c r="N1525">
        <v>265.66971421979667</v>
      </c>
      <c r="O1525">
        <v>280.59693750564293</v>
      </c>
      <c r="P1525">
        <v>10.03963056117848</v>
      </c>
      <c r="Q1525">
        <v>10.12709180283936</v>
      </c>
      <c r="R1525">
        <v>8.3708174745433297</v>
      </c>
      <c r="S1525">
        <v>11.455974588923629</v>
      </c>
      <c r="T1525">
        <v>54059.569183349493</v>
      </c>
      <c r="U1525">
        <v>54059.528201436078</v>
      </c>
      <c r="V1525">
        <v>54022.824909981529</v>
      </c>
      <c r="W1525">
        <v>54096.567423609224</v>
      </c>
      <c r="X1525">
        <v>3840.043452410931</v>
      </c>
      <c r="Y1525">
        <v>3857.0426210548212</v>
      </c>
      <c r="Z1525">
        <v>3714.6748313391508</v>
      </c>
      <c r="AA1525">
        <v>3920.7961308222839</v>
      </c>
      <c r="AB1525">
        <v>764.2260243799459</v>
      </c>
      <c r="AC1525">
        <v>753.75713039270067</v>
      </c>
      <c r="AD1525">
        <v>635.73901997134408</v>
      </c>
      <c r="AE1525">
        <v>914.90171115430701</v>
      </c>
      <c r="AF1525">
        <v>62.104413483620277</v>
      </c>
      <c r="AG1525">
        <v>61.802597619866319</v>
      </c>
      <c r="AH1525">
        <v>60.806247162799338</v>
      </c>
      <c r="AI1525">
        <v>64.221301925717924</v>
      </c>
      <c r="AJ1525">
        <v>0.53515000081365205</v>
      </c>
      <c r="AK1525">
        <v>0.53515004462030702</v>
      </c>
      <c r="AL1525">
        <v>0.53513994463686732</v>
      </c>
      <c r="AM1525">
        <v>0.53515999903247857</v>
      </c>
      <c r="AN1525">
        <v>0.95513977653172388</v>
      </c>
      <c r="AO1525">
        <v>0.95513977653172422</v>
      </c>
      <c r="AP1525">
        <v>0.95513977653172422</v>
      </c>
      <c r="AQ1525">
        <v>0.95513977653172422</v>
      </c>
      <c r="AR1525">
        <v>12.72307517801552</v>
      </c>
      <c r="AS1525">
        <v>12.723075178015529</v>
      </c>
      <c r="AT1525">
        <v>12.723075178015529</v>
      </c>
      <c r="AU1525">
        <v>12.723075178015529</v>
      </c>
      <c r="AV1525" t="str">
        <f>VLOOKUP(Sheet1[[#This Row],[NPDES ID2]],Combined_Sheet__Major_Only___2[[NPDES ID2]:[ECHO BFR]],3,FALSE)</f>
        <v>MT</v>
      </c>
      <c r="AW1525" t="s">
        <v>12185</v>
      </c>
      <c r="AX1525" t="str">
        <f>VLOOKUP(Sheet1[[#This Row],[NPDES ID2]],Combined_Sheet__Major_Only___2[[NPDES ID2]:[ECHO BFR]],27,FALSE)</f>
        <v>methaneBioCaptureRecover</v>
      </c>
      <c r="AY1525" t="str">
        <f>VLOOKUP(Sheet1[[#This Row],[NPDES ID2]],Combined_Sheet__Major_Only___2[[NPDES ID2]:[ECHO BFR]],28,FALSE)</f>
        <v>-</v>
      </c>
      <c r="AZ1525" t="str">
        <f>VLOOKUP(Sheet1[[#This Row],[NPDES ID2]],Combined_Sheet__Major_Only___2[[NPDES ID2]:[ECHO BFR]],29,FALSE)</f>
        <v>thickening, preliminaryOps</v>
      </c>
      <c r="BA1525">
        <f>VLOOKUP(Sheet1[[#This Row],[NPDES ID2]],Combined_Sheet__Major_Only___2[[NPDES ID2]:[ECHO BFR]],17,FALSE)</f>
        <v>46.619166999999997</v>
      </c>
      <c r="BB1525">
        <f>VLOOKUP(Sheet1[[#This Row],[NPDES ID2]],Combined_Sheet__Major_Only___2[[NPDES ID2]:[ECHO BFR]],18,FALSE)</f>
        <v>-112.005</v>
      </c>
      <c r="BC1525" t="str">
        <f>IF(ISNUMBER(SEARCH("aerobic",$AW1525)),"aerobic","")</f>
        <v/>
      </c>
      <c r="BD1525" t="str">
        <f>IF(ISNUMBER(SEARCH("anaer",$AW1525)),"anaer","")</f>
        <v>anaer</v>
      </c>
      <c r="BE1525" t="str">
        <f>IF(ISNUMBER(SEARCH("thickening",$AZ1525)),"thickening","")</f>
        <v>thickening</v>
      </c>
      <c r="BF1525" s="3" t="str">
        <f>IF(ISNUMBER(SEARCH("airDry",$AW1525)),"airDry","")</f>
        <v/>
      </c>
      <c r="BG1525" s="3" t="str">
        <f>IF(ISNUMBER(SEARCH("heatDry",$AY1525)),"heatDry","")</f>
        <v/>
      </c>
      <c r="BH1525" s="3" t="str">
        <f>IF(AND(ISNUMBER(SEARCH("aerobic",$AW1525)),ISNUMBER(SEARCH("anaer",$AW1525))),"Combined Aer and Anaer.","")</f>
        <v/>
      </c>
    </row>
    <row r="1526" spans="1:60" x14ac:dyDescent="0.25">
      <c r="A1526" s="4">
        <v>1343</v>
      </c>
      <c r="B1526" t="s">
        <v>6382</v>
      </c>
      <c r="C1526">
        <v>163.69</v>
      </c>
      <c r="D1526">
        <v>700.81947043784839</v>
      </c>
      <c r="E1526">
        <v>699.60587988109796</v>
      </c>
      <c r="F1526">
        <v>506.42811435618017</v>
      </c>
      <c r="G1526">
        <v>912.6188433296237</v>
      </c>
      <c r="H1526">
        <v>-114.0433561418067</v>
      </c>
      <c r="I1526">
        <v>-116.44733669444599</v>
      </c>
      <c r="J1526">
        <v>-132.26442456148709</v>
      </c>
      <c r="K1526">
        <v>-90.351008056877475</v>
      </c>
      <c r="L1526">
        <v>109.3693826242072</v>
      </c>
      <c r="M1526">
        <v>108.9105960534022</v>
      </c>
      <c r="N1526">
        <v>107.39206298447461</v>
      </c>
      <c r="O1526">
        <v>112.5920453909298</v>
      </c>
      <c r="P1526">
        <v>3.82613312064524</v>
      </c>
      <c r="Q1526">
        <v>3.8749837915042851</v>
      </c>
      <c r="R1526">
        <v>3.157340940927261</v>
      </c>
      <c r="S1526">
        <v>4.3766060521070873</v>
      </c>
      <c r="T1526">
        <v>54240.242014796153</v>
      </c>
      <c r="U1526">
        <v>54240.200900422118</v>
      </c>
      <c r="V1526">
        <v>54203.378977595457</v>
      </c>
      <c r="W1526">
        <v>54277.359839753437</v>
      </c>
      <c r="X1526">
        <v>3653.9609813089291</v>
      </c>
      <c r="Y1526">
        <v>3667.8222644852071</v>
      </c>
      <c r="Z1526">
        <v>3550.836219868997</v>
      </c>
      <c r="AA1526">
        <v>3720.3228790929111</v>
      </c>
      <c r="AB1526">
        <v>544.6045069256038</v>
      </c>
      <c r="AC1526">
        <v>540.94887326647518</v>
      </c>
      <c r="AD1526">
        <v>474.68129056906702</v>
      </c>
      <c r="AE1526">
        <v>624.34227590772582</v>
      </c>
      <c r="AF1526">
        <v>65.479096640826668</v>
      </c>
      <c r="AG1526">
        <v>65.204251089574086</v>
      </c>
      <c r="AH1526">
        <v>64.295638421950443</v>
      </c>
      <c r="AI1526">
        <v>67.408364657758511</v>
      </c>
      <c r="AJ1526">
        <v>0.57638004943242427</v>
      </c>
      <c r="AK1526">
        <v>0.57638006480492621</v>
      </c>
      <c r="AL1526">
        <v>0.57637652485325941</v>
      </c>
      <c r="AM1526">
        <v>0.57638355364700378</v>
      </c>
      <c r="AN1526">
        <v>0.95527962019286672</v>
      </c>
      <c r="AO1526">
        <v>0.95527962019286639</v>
      </c>
      <c r="AP1526">
        <v>0.95527962019286639</v>
      </c>
      <c r="AQ1526">
        <v>0.95527962019286639</v>
      </c>
      <c r="AR1526">
        <v>15.88808850701999</v>
      </c>
      <c r="AS1526">
        <v>15.88808850701999</v>
      </c>
      <c r="AT1526">
        <v>15.88808850701999</v>
      </c>
      <c r="AU1526">
        <v>15.88808850701999</v>
      </c>
      <c r="AV1526" t="str">
        <f>VLOOKUP(Sheet1[[#This Row],[NPDES ID2]],Combined_Sheet__Major_Only___2[[NPDES ID2]:[ECHO BFR]],3,FALSE)</f>
        <v>VA</v>
      </c>
      <c r="AW1526" t="s">
        <v>12185</v>
      </c>
      <c r="AX1526" t="str">
        <f>VLOOKUP(Sheet1[[#This Row],[NPDES ID2]],Combined_Sheet__Major_Only___2[[NPDES ID2]:[ECHO BFR]],27,FALSE)</f>
        <v>-</v>
      </c>
      <c r="AY1526" t="str">
        <f>VLOOKUP(Sheet1[[#This Row],[NPDES ID2]],Combined_Sheet__Major_Only___2[[NPDES ID2]:[ECHO BFR]],28,FALSE)</f>
        <v>-</v>
      </c>
      <c r="AZ1526" t="str">
        <f>VLOOKUP(Sheet1[[#This Row],[NPDES ID2]],Combined_Sheet__Major_Only___2[[NPDES ID2]:[ECHO BFR]],29,FALSE)</f>
        <v>thickening, preliminaryOps</v>
      </c>
      <c r="BA1526">
        <f>VLOOKUP(Sheet1[[#This Row],[NPDES ID2]],Combined_Sheet__Major_Only___2[[NPDES ID2]:[ECHO BFR]],17,FALSE)</f>
        <v>36.687060000000002</v>
      </c>
      <c r="BB1526">
        <f>VLOOKUP(Sheet1[[#This Row],[NPDES ID2]],Combined_Sheet__Major_Only___2[[NPDES ID2]:[ECHO BFR]],18,FALSE)</f>
        <v>-81.982190000000003</v>
      </c>
      <c r="BC1526" t="str">
        <f>IF(ISNUMBER(SEARCH("aerobic",$AW1526)),"aerobic","")</f>
        <v/>
      </c>
      <c r="BD1526" t="str">
        <f>IF(ISNUMBER(SEARCH("anaer",$AW1526)),"anaer","")</f>
        <v>anaer</v>
      </c>
      <c r="BE1526" t="str">
        <f>IF(ISNUMBER(SEARCH("thickening",$AZ1526)),"thickening","")</f>
        <v>thickening</v>
      </c>
      <c r="BF1526" s="3" t="str">
        <f>IF(ISNUMBER(SEARCH("airDry",$AW1526)),"airDry","")</f>
        <v/>
      </c>
      <c r="BG1526" s="3" t="str">
        <f>IF(ISNUMBER(SEARCH("heatDry",$AY1526)),"heatDry","")</f>
        <v/>
      </c>
      <c r="BH1526" s="3" t="str">
        <f>IF(AND(ISNUMBER(SEARCH("aerobic",$AW1526)),ISNUMBER(SEARCH("anaer",$AW1526))),"Combined Aer and Anaer.","")</f>
        <v/>
      </c>
    </row>
    <row r="1527" spans="1:60" x14ac:dyDescent="0.25">
      <c r="A1527" s="4">
        <v>2342</v>
      </c>
      <c r="B1527" t="s">
        <v>10926</v>
      </c>
      <c r="C1527">
        <v>363.3</v>
      </c>
      <c r="D1527">
        <v>449.98408048457469</v>
      </c>
      <c r="E1527">
        <v>455.0399469447525</v>
      </c>
      <c r="F1527">
        <v>344.78647923189982</v>
      </c>
      <c r="G1527">
        <v>561.87413132957556</v>
      </c>
      <c r="H1527">
        <v>-123.6430070790724</v>
      </c>
      <c r="I1527">
        <v>-126.1605175452207</v>
      </c>
      <c r="J1527">
        <v>-142.22017040787239</v>
      </c>
      <c r="K1527">
        <v>-100.5147963563392</v>
      </c>
      <c r="L1527">
        <v>225.0651737099644</v>
      </c>
      <c r="M1527">
        <v>223.9072371758013</v>
      </c>
      <c r="N1527">
        <v>220.07303518946651</v>
      </c>
      <c r="O1527">
        <v>233.20090232344771</v>
      </c>
      <c r="P1527">
        <v>8.5288863660002061</v>
      </c>
      <c r="Q1527">
        <v>8.6060838764850338</v>
      </c>
      <c r="R1527">
        <v>7.1323722700814329</v>
      </c>
      <c r="S1527">
        <v>9.7126041120794362</v>
      </c>
      <c r="T1527">
        <v>54272.330993345829</v>
      </c>
      <c r="U1527">
        <v>54272.289855445692</v>
      </c>
      <c r="V1527">
        <v>54235.446862713143</v>
      </c>
      <c r="W1527">
        <v>54309.470057527433</v>
      </c>
      <c r="X1527">
        <v>3943.6960328826372</v>
      </c>
      <c r="Y1527">
        <v>3962.2540077965009</v>
      </c>
      <c r="Z1527">
        <v>3807.2223970043892</v>
      </c>
      <c r="AA1527">
        <v>4031.6555369053058</v>
      </c>
      <c r="AB1527">
        <v>759.15508055498196</v>
      </c>
      <c r="AC1527">
        <v>748.9785726307083</v>
      </c>
      <c r="AD1527">
        <v>635.39546784368406</v>
      </c>
      <c r="AE1527">
        <v>902.40161907816332</v>
      </c>
      <c r="AF1527">
        <v>60.712317314788642</v>
      </c>
      <c r="AG1527">
        <v>60.399542855812768</v>
      </c>
      <c r="AH1527">
        <v>59.366528529439307</v>
      </c>
      <c r="AI1527">
        <v>62.906648657713653</v>
      </c>
      <c r="AJ1527">
        <v>0.51815560264168692</v>
      </c>
      <c r="AK1527">
        <v>0.51815563879660187</v>
      </c>
      <c r="AL1527">
        <v>0.51814730520536312</v>
      </c>
      <c r="AM1527">
        <v>0.51816385223011996</v>
      </c>
      <c r="AN1527">
        <v>0.95530436644836625</v>
      </c>
      <c r="AO1527">
        <v>0.95530436644836625</v>
      </c>
      <c r="AP1527">
        <v>0.95530436644836625</v>
      </c>
      <c r="AQ1527">
        <v>0.95530436644836625</v>
      </c>
      <c r="AR1527">
        <v>12.668594559564379</v>
      </c>
      <c r="AS1527">
        <v>12.668594559564379</v>
      </c>
      <c r="AT1527">
        <v>12.668594559564379</v>
      </c>
      <c r="AU1527">
        <v>12.668594559564379</v>
      </c>
      <c r="AV1527" t="str">
        <f>VLOOKUP(Sheet1[[#This Row],[NPDES ID2]],Combined_Sheet__Major_Only___2[[NPDES ID2]:[ECHO BFR]],3,FALSE)</f>
        <v>NC</v>
      </c>
      <c r="AW1527" t="s">
        <v>12185</v>
      </c>
      <c r="AX1527" t="str">
        <f>VLOOKUP(Sheet1[[#This Row],[NPDES ID2]],Combined_Sheet__Major_Only___2[[NPDES ID2]:[ECHO BFR]],27,FALSE)</f>
        <v>tempSludgeStore</v>
      </c>
      <c r="AY1527" t="str">
        <f>VLOOKUP(Sheet1[[#This Row],[NPDES ID2]],Combined_Sheet__Major_Only___2[[NPDES ID2]:[ECHO BFR]],28,FALSE)</f>
        <v>-</v>
      </c>
      <c r="AZ1527" t="str">
        <f>VLOOKUP(Sheet1[[#This Row],[NPDES ID2]],Combined_Sheet__Major_Only___2[[NPDES ID2]:[ECHO BFR]],29,FALSE)</f>
        <v>preliminaryOps, thickening</v>
      </c>
      <c r="BA1527">
        <f>VLOOKUP(Sheet1[[#This Row],[NPDES ID2]],Combined_Sheet__Major_Only___2[[NPDES ID2]:[ECHO BFR]],17,FALSE)</f>
        <v>35.166111000000001</v>
      </c>
      <c r="BB1527">
        <f>VLOOKUP(Sheet1[[#This Row],[NPDES ID2]],Combined_Sheet__Major_Only___2[[NPDES ID2]:[ECHO BFR]],18,FALSE)</f>
        <v>-81.199444</v>
      </c>
      <c r="BC1527" t="str">
        <f>IF(ISNUMBER(SEARCH("aerobic",$AW1527)),"aerobic","")</f>
        <v/>
      </c>
      <c r="BD1527" t="str">
        <f>IF(ISNUMBER(SEARCH("anaer",$AW1527)),"anaer","")</f>
        <v>anaer</v>
      </c>
      <c r="BE1527" t="str">
        <f>IF(ISNUMBER(SEARCH("thickening",$AZ1527)),"thickening","")</f>
        <v>thickening</v>
      </c>
      <c r="BF1527" s="2" t="str">
        <f>IF(ISNUMBER(SEARCH("airDry",$AW1527)),"airDry","")</f>
        <v/>
      </c>
      <c r="BG1527" s="2" t="str">
        <f>IF(ISNUMBER(SEARCH("heatDry",$AY1527)),"heatDry","")</f>
        <v/>
      </c>
      <c r="BH1527" s="2" t="str">
        <f>IF(AND(ISNUMBER(SEARCH("aerobic",$AW1527)),ISNUMBER(SEARCH("anaer",$AW1527))),"Combined Aer and Anaer.","")</f>
        <v/>
      </c>
    </row>
    <row r="1528" spans="1:60" x14ac:dyDescent="0.25">
      <c r="A1528" s="4">
        <v>942</v>
      </c>
      <c r="B1528" t="s">
        <v>4575</v>
      </c>
      <c r="C1528">
        <v>637</v>
      </c>
      <c r="D1528">
        <v>360.19296017958362</v>
      </c>
      <c r="E1528">
        <v>360.55882216272857</v>
      </c>
      <c r="F1528">
        <v>291.33864871815268</v>
      </c>
      <c r="G1528">
        <v>427.89405304797162</v>
      </c>
      <c r="H1528">
        <v>-115.32274373860891</v>
      </c>
      <c r="I1528">
        <v>-117.7411557084184</v>
      </c>
      <c r="J1528">
        <v>-133.44315149131489</v>
      </c>
      <c r="K1528">
        <v>-91.805285278965542</v>
      </c>
      <c r="L1528">
        <v>420.8411340431864</v>
      </c>
      <c r="M1528">
        <v>419.01895784337978</v>
      </c>
      <c r="N1528">
        <v>412.98226009299071</v>
      </c>
      <c r="O1528">
        <v>433.64777342471149</v>
      </c>
      <c r="P1528">
        <v>14.899260102391271</v>
      </c>
      <c r="Q1528">
        <v>15.08961706427381</v>
      </c>
      <c r="R1528">
        <v>12.338110302298579</v>
      </c>
      <c r="S1528">
        <v>16.998639153873651</v>
      </c>
      <c r="T1528">
        <v>54576.994716197449</v>
      </c>
      <c r="U1528">
        <v>54576.953354932557</v>
      </c>
      <c r="V1528">
        <v>54539.910317316753</v>
      </c>
      <c r="W1528">
        <v>54614.335432829292</v>
      </c>
      <c r="X1528">
        <v>3718.378658950629</v>
      </c>
      <c r="Y1528">
        <v>3732.9742719588771</v>
      </c>
      <c r="Z1528">
        <v>3609.993810951426</v>
      </c>
      <c r="AA1528">
        <v>3788.1426837626882</v>
      </c>
      <c r="AB1528">
        <v>563.6445345525575</v>
      </c>
      <c r="AC1528">
        <v>559.60333752763006</v>
      </c>
      <c r="AD1528">
        <v>490.03817032621112</v>
      </c>
      <c r="AE1528">
        <v>647.41597815599118</v>
      </c>
      <c r="AF1528">
        <v>64.74656430092395</v>
      </c>
      <c r="AG1528">
        <v>64.465547167673961</v>
      </c>
      <c r="AH1528">
        <v>63.538876013148062</v>
      </c>
      <c r="AI1528">
        <v>66.716359438358495</v>
      </c>
      <c r="AJ1528">
        <v>0.56742661242644776</v>
      </c>
      <c r="AK1528">
        <v>0.56742667253210866</v>
      </c>
      <c r="AL1528">
        <v>0.5674128073130007</v>
      </c>
      <c r="AM1528">
        <v>0.56744033806244676</v>
      </c>
      <c r="AN1528">
        <v>0.95553795860681001</v>
      </c>
      <c r="AO1528">
        <v>0.95553795860681012</v>
      </c>
      <c r="AP1528">
        <v>0.95553795860681012</v>
      </c>
      <c r="AQ1528">
        <v>0.95553795860681012</v>
      </c>
      <c r="AR1528">
        <v>15.546709550824451</v>
      </c>
      <c r="AS1528">
        <v>15.546709550824451</v>
      </c>
      <c r="AT1528">
        <v>15.546709550824451</v>
      </c>
      <c r="AU1528">
        <v>15.546709550824451</v>
      </c>
      <c r="AV1528" t="str">
        <f>VLOOKUP(Sheet1[[#This Row],[NPDES ID2]],Combined_Sheet__Major_Only___2[[NPDES ID2]:[ECHO BFR]],3,FALSE)</f>
        <v>IA</v>
      </c>
      <c r="AW1528" t="s">
        <v>12185</v>
      </c>
      <c r="AX1528" t="str">
        <f>VLOOKUP(Sheet1[[#This Row],[NPDES ID2]],Combined_Sheet__Major_Only___2[[NPDES ID2]:[ECHO BFR]],27,FALSE)</f>
        <v>-</v>
      </c>
      <c r="AY1528" t="str">
        <f>VLOOKUP(Sheet1[[#This Row],[NPDES ID2]],Combined_Sheet__Major_Only___2[[NPDES ID2]:[ECHO BFR]],28,FALSE)</f>
        <v>-</v>
      </c>
      <c r="AZ1528" t="str">
        <f>VLOOKUP(Sheet1[[#This Row],[NPDES ID2]],Combined_Sheet__Major_Only___2[[NPDES ID2]:[ECHO BFR]],29,FALSE)</f>
        <v>thickening</v>
      </c>
      <c r="BA1528">
        <f>VLOOKUP(Sheet1[[#This Row],[NPDES ID2]],Combined_Sheet__Major_Only___2[[NPDES ID2]:[ECHO BFR]],17,FALSE)</f>
        <v>43.139420999999999</v>
      </c>
      <c r="BB1528">
        <f>VLOOKUP(Sheet1[[#This Row],[NPDES ID2]],Combined_Sheet__Major_Only___2[[NPDES ID2]:[ECHO BFR]],18,FALSE)</f>
        <v>-93.156594999999996</v>
      </c>
      <c r="BC1528" t="str">
        <f>IF(ISNUMBER(SEARCH("aerobic",$AW1528)),"aerobic","")</f>
        <v/>
      </c>
      <c r="BD1528" t="str">
        <f>IF(ISNUMBER(SEARCH("anaer",$AW1528)),"anaer","")</f>
        <v>anaer</v>
      </c>
      <c r="BE1528" t="str">
        <f>IF(ISNUMBER(SEARCH("thickening",$AZ1528)),"thickening","")</f>
        <v>thickening</v>
      </c>
      <c r="BF1528" s="2" t="str">
        <f>IF(ISNUMBER(SEARCH("airDry",$AW1528)),"airDry","")</f>
        <v/>
      </c>
      <c r="BG1528" s="2" t="str">
        <f>IF(ISNUMBER(SEARCH("heatDry",$AY1528)),"heatDry","")</f>
        <v/>
      </c>
      <c r="BH1528" s="2" t="str">
        <f>IF(AND(ISNUMBER(SEARCH("aerobic",$AW1528)),ISNUMBER(SEARCH("anaer",$AW1528))),"Combined Aer and Anaer.","")</f>
        <v/>
      </c>
    </row>
    <row r="1529" spans="1:60" x14ac:dyDescent="0.25">
      <c r="A1529" s="4">
        <v>228</v>
      </c>
      <c r="B1529" t="s">
        <v>1192</v>
      </c>
      <c r="C1529">
        <v>2506</v>
      </c>
      <c r="D1529">
        <v>642.43978755679791</v>
      </c>
      <c r="E1529">
        <v>644.37436518604318</v>
      </c>
      <c r="F1529">
        <v>547.38745243200549</v>
      </c>
      <c r="G1529">
        <v>750.87050447398167</v>
      </c>
      <c r="H1529">
        <v>-121.6644312506747</v>
      </c>
      <c r="I1529">
        <v>-124.20734832836141</v>
      </c>
      <c r="J1529">
        <v>-139.93474592566511</v>
      </c>
      <c r="K1529">
        <v>-98.961781969349488</v>
      </c>
      <c r="L1529">
        <v>1568.769433141033</v>
      </c>
      <c r="M1529">
        <v>1560.9299834283279</v>
      </c>
      <c r="N1529">
        <v>1534.867284763855</v>
      </c>
      <c r="O1529">
        <v>1623.9846966890691</v>
      </c>
      <c r="P1529">
        <v>58.79153073271825</v>
      </c>
      <c r="Q1529">
        <v>59.26521658393186</v>
      </c>
      <c r="R1529">
        <v>49.101308266318931</v>
      </c>
      <c r="S1529">
        <v>66.988047806910743</v>
      </c>
      <c r="T1529">
        <v>54735.714583423498</v>
      </c>
      <c r="U1529">
        <v>54735.673105792841</v>
      </c>
      <c r="V1529">
        <v>54698.525851314531</v>
      </c>
      <c r="W1529">
        <v>54773.160354407803</v>
      </c>
      <c r="X1529">
        <v>3935.9763641152531</v>
      </c>
      <c r="Y1529">
        <v>3953.9602845255981</v>
      </c>
      <c r="Z1529">
        <v>3803.3337938258201</v>
      </c>
      <c r="AA1529">
        <v>4021.4979228590769</v>
      </c>
      <c r="AB1529">
        <v>639.87499409285783</v>
      </c>
      <c r="AC1529">
        <v>633.84383118419157</v>
      </c>
      <c r="AD1529">
        <v>550.1667079838935</v>
      </c>
      <c r="AE1529">
        <v>740.78272763879602</v>
      </c>
      <c r="AF1529">
        <v>61.355666364215459</v>
      </c>
      <c r="AG1529">
        <v>61.046346685454068</v>
      </c>
      <c r="AH1529">
        <v>60.035357609330838</v>
      </c>
      <c r="AI1529">
        <v>63.513107559985578</v>
      </c>
      <c r="AJ1529">
        <v>0.52600841867383341</v>
      </c>
      <c r="AK1529">
        <v>0.52600865350838877</v>
      </c>
      <c r="AL1529">
        <v>0.52595406774505027</v>
      </c>
      <c r="AM1529">
        <v>0.52606246159653358</v>
      </c>
      <c r="AN1529">
        <v>0.95565868778658303</v>
      </c>
      <c r="AO1529">
        <v>0.95565868778658303</v>
      </c>
      <c r="AP1529">
        <v>0.95565868778658303</v>
      </c>
      <c r="AQ1529">
        <v>0.95565868778658303</v>
      </c>
      <c r="AR1529">
        <v>14.11758937489879</v>
      </c>
      <c r="AS1529">
        <v>14.11758937489879</v>
      </c>
      <c r="AT1529">
        <v>14.11758937489879</v>
      </c>
      <c r="AU1529">
        <v>14.11758937489879</v>
      </c>
      <c r="AV1529" t="str">
        <f>VLOOKUP(Sheet1[[#This Row],[NPDES ID2]],Combined_Sheet__Major_Only___2[[NPDES ID2]:[ECHO BFR]],3,FALSE)</f>
        <v>PA</v>
      </c>
      <c r="AW1529" t="s">
        <v>12185</v>
      </c>
      <c r="AX1529" t="str">
        <f>VLOOKUP(Sheet1[[#This Row],[NPDES ID2]],Combined_Sheet__Major_Only___2[[NPDES ID2]:[ECHO BFR]],27,FALSE)</f>
        <v>tempSludgeStore, methaneBioCaptureRecover</v>
      </c>
      <c r="AY1529" t="str">
        <f>VLOOKUP(Sheet1[[#This Row],[NPDES ID2]],Combined_Sheet__Major_Only___2[[NPDES ID2]:[ECHO BFR]],28,FALSE)</f>
        <v>-</v>
      </c>
      <c r="AZ1529" t="str">
        <f>VLOOKUP(Sheet1[[#This Row],[NPDES ID2]],Combined_Sheet__Major_Only___2[[NPDES ID2]:[ECHO BFR]],29,FALSE)</f>
        <v>preliminaryOps, thickening</v>
      </c>
      <c r="BA1529">
        <f>VLOOKUP(Sheet1[[#This Row],[NPDES ID2]],Combined_Sheet__Major_Only___2[[NPDES ID2]:[ECHO BFR]],17,FALSE)</f>
        <v>40.239077999999999</v>
      </c>
      <c r="BB1529">
        <f>VLOOKUP(Sheet1[[#This Row],[NPDES ID2]],Combined_Sheet__Major_Only___2[[NPDES ID2]:[ECHO BFR]],18,FALSE)</f>
        <v>-76.856110999999999</v>
      </c>
      <c r="BC1529" t="str">
        <f>IF(ISNUMBER(SEARCH("aerobic",$AW1529)),"aerobic","")</f>
        <v/>
      </c>
      <c r="BD1529" t="str">
        <f>IF(ISNUMBER(SEARCH("anaer",$AW1529)),"anaer","")</f>
        <v>anaer</v>
      </c>
      <c r="BE1529" t="str">
        <f>IF(ISNUMBER(SEARCH("thickening",$AZ1529)),"thickening","")</f>
        <v>thickening</v>
      </c>
      <c r="BF1529" s="2" t="str">
        <f>IF(ISNUMBER(SEARCH("airDry",$AW1529)),"airDry","")</f>
        <v/>
      </c>
      <c r="BG1529" s="2" t="str">
        <f>IF(ISNUMBER(SEARCH("heatDry",$AY1529)),"heatDry","")</f>
        <v/>
      </c>
      <c r="BH1529" s="2" t="str">
        <f>IF(AND(ISNUMBER(SEARCH("aerobic",$AW1529)),ISNUMBER(SEARCH("anaer",$AW1529))),"Combined Aer and Anaer.","")</f>
        <v/>
      </c>
    </row>
    <row r="1530" spans="1:60" x14ac:dyDescent="0.25">
      <c r="A1530" s="4">
        <v>1804</v>
      </c>
      <c r="B1530" t="s">
        <v>8535</v>
      </c>
      <c r="C1530">
        <v>2927</v>
      </c>
      <c r="D1530">
        <v>682.79893828464174</v>
      </c>
      <c r="E1530">
        <v>683.30315234038721</v>
      </c>
      <c r="F1530">
        <v>571.78260757712758</v>
      </c>
      <c r="G1530">
        <v>798.83780802660306</v>
      </c>
      <c r="H1530">
        <v>-114.34473140809079</v>
      </c>
      <c r="I1530">
        <v>-116.94642110912</v>
      </c>
      <c r="J1530">
        <v>-132.6780110450116</v>
      </c>
      <c r="K1530">
        <v>-91.35936699053606</v>
      </c>
      <c r="L1530">
        <v>1938.9695642766831</v>
      </c>
      <c r="M1530">
        <v>1930.662889274058</v>
      </c>
      <c r="N1530">
        <v>1903.006175566888</v>
      </c>
      <c r="O1530">
        <v>1997.528123842113</v>
      </c>
      <c r="P1530">
        <v>68.442627689406606</v>
      </c>
      <c r="Q1530">
        <v>69.317631457847739</v>
      </c>
      <c r="R1530">
        <v>56.631374057723463</v>
      </c>
      <c r="S1530">
        <v>78.143335067890931</v>
      </c>
      <c r="T1530">
        <v>55186.286161192133</v>
      </c>
      <c r="U1530">
        <v>55186.244353224101</v>
      </c>
      <c r="V1530">
        <v>55148.801249480137</v>
      </c>
      <c r="W1530">
        <v>55224.030158896101</v>
      </c>
      <c r="X1530">
        <v>3749.763843698785</v>
      </c>
      <c r="Y1530">
        <v>3764.332014017572</v>
      </c>
      <c r="Z1530">
        <v>3641.2912017880881</v>
      </c>
      <c r="AA1530">
        <v>3819.6407754461079</v>
      </c>
      <c r="AB1530">
        <v>691.02399935663664</v>
      </c>
      <c r="AC1530">
        <v>683.63410347081356</v>
      </c>
      <c r="AD1530">
        <v>583.21316446591175</v>
      </c>
      <c r="AE1530">
        <v>818.0980943170988</v>
      </c>
      <c r="AF1530">
        <v>64.92834345703271</v>
      </c>
      <c r="AG1530">
        <v>64.646776623717003</v>
      </c>
      <c r="AH1530">
        <v>63.73116133645167</v>
      </c>
      <c r="AI1530">
        <v>66.886653426711277</v>
      </c>
      <c r="AJ1530">
        <v>0.5696482111660478</v>
      </c>
      <c r="AK1530">
        <v>0.56964851233898228</v>
      </c>
      <c r="AL1530">
        <v>0.56957837592130267</v>
      </c>
      <c r="AM1530">
        <v>0.56971765219025239</v>
      </c>
      <c r="AN1530">
        <v>0.95599786688637967</v>
      </c>
      <c r="AO1530">
        <v>0.95599786688637967</v>
      </c>
      <c r="AP1530">
        <v>0.95599786688637967</v>
      </c>
      <c r="AQ1530">
        <v>0.95599786688637967</v>
      </c>
      <c r="AR1530">
        <v>13.88498110608745</v>
      </c>
      <c r="AS1530">
        <v>13.88498110608745</v>
      </c>
      <c r="AT1530">
        <v>13.88498110608745</v>
      </c>
      <c r="AU1530">
        <v>13.88498110608745</v>
      </c>
      <c r="AV1530" t="str">
        <f>VLOOKUP(Sheet1[[#This Row],[NPDES ID2]],Combined_Sheet__Major_Only___2[[NPDES ID2]:[ECHO BFR]],3,FALSE)</f>
        <v>VA</v>
      </c>
      <c r="AW1530" t="s">
        <v>12185</v>
      </c>
      <c r="AX1530" t="str">
        <f>VLOOKUP(Sheet1[[#This Row],[NPDES ID2]],Combined_Sheet__Major_Only___2[[NPDES ID2]:[ECHO BFR]],27,FALSE)</f>
        <v>methaneBioCaptureRecover</v>
      </c>
      <c r="AY1530" t="str">
        <f>VLOOKUP(Sheet1[[#This Row],[NPDES ID2]],Combined_Sheet__Major_Only___2[[NPDES ID2]:[ECHO BFR]],28,FALSE)</f>
        <v>-</v>
      </c>
      <c r="AZ1530" t="str">
        <f>VLOOKUP(Sheet1[[#This Row],[NPDES ID2]],Combined_Sheet__Major_Only___2[[NPDES ID2]:[ECHO BFR]],29,FALSE)</f>
        <v>preliminaryOps, thickening</v>
      </c>
      <c r="BA1530">
        <f>VLOOKUP(Sheet1[[#This Row],[NPDES ID2]],Combined_Sheet__Major_Only___2[[NPDES ID2]:[ECHO BFR]],17,FALSE)</f>
        <v>36.848327151478003</v>
      </c>
      <c r="BB1530">
        <f>VLOOKUP(Sheet1[[#This Row],[NPDES ID2]],Combined_Sheet__Major_Only___2[[NPDES ID2]:[ECHO BFR]],18,FALSE)</f>
        <v>-76.476978900554997</v>
      </c>
      <c r="BC1530" t="str">
        <f>IF(ISNUMBER(SEARCH("aerobic",$AW1530)),"aerobic","")</f>
        <v/>
      </c>
      <c r="BD1530" t="str">
        <f>IF(ISNUMBER(SEARCH("anaer",$AW1530)),"anaer","")</f>
        <v>anaer</v>
      </c>
      <c r="BE1530" t="str">
        <f>IF(ISNUMBER(SEARCH("thickening",$AZ1530)),"thickening","")</f>
        <v>thickening</v>
      </c>
      <c r="BF1530" s="2" t="str">
        <f>IF(ISNUMBER(SEARCH("airDry",$AW1530)),"airDry","")</f>
        <v/>
      </c>
      <c r="BG1530" s="2" t="str">
        <f>IF(ISNUMBER(SEARCH("heatDry",$AY1530)),"heatDry","")</f>
        <v/>
      </c>
      <c r="BH1530" s="2" t="str">
        <f>IF(AND(ISNUMBER(SEARCH("aerobic",$AW1530)),ISNUMBER(SEARCH("anaer",$AW1530))),"Combined Aer and Anaer.","")</f>
        <v/>
      </c>
    </row>
    <row r="1531" spans="1:60" x14ac:dyDescent="0.25">
      <c r="A1531" s="4">
        <v>1930</v>
      </c>
      <c r="B1531" t="s">
        <v>9106</v>
      </c>
      <c r="C1531">
        <v>2979.63</v>
      </c>
      <c r="D1531">
        <v>664.36854282452464</v>
      </c>
      <c r="E1531">
        <v>664.34140355599948</v>
      </c>
      <c r="F1531">
        <v>554.66138215583794</v>
      </c>
      <c r="G1531">
        <v>777.34328093466434</v>
      </c>
      <c r="H1531">
        <v>-109.43086487692089</v>
      </c>
      <c r="I1531">
        <v>-112.0241459447036</v>
      </c>
      <c r="J1531">
        <v>-128.2342368373312</v>
      </c>
      <c r="K1531">
        <v>-86.095776805918135</v>
      </c>
      <c r="L1531">
        <v>2056.8878922734339</v>
      </c>
      <c r="M1531">
        <v>2049.0875959330169</v>
      </c>
      <c r="N1531">
        <v>2023.1188139857959</v>
      </c>
      <c r="O1531">
        <v>2111.874127722715</v>
      </c>
      <c r="P1531">
        <v>69.495612514788959</v>
      </c>
      <c r="Q1531">
        <v>70.484059643710992</v>
      </c>
      <c r="R1531">
        <v>56.754115809927981</v>
      </c>
      <c r="S1531">
        <v>80.11904311436426</v>
      </c>
      <c r="T1531">
        <v>55368.415623890527</v>
      </c>
      <c r="U1531">
        <v>55368.373682393947</v>
      </c>
      <c r="V1531">
        <v>55330.810990840982</v>
      </c>
      <c r="W1531">
        <v>55406.280170414931</v>
      </c>
      <c r="X1531">
        <v>3610.0349240434821</v>
      </c>
      <c r="Y1531">
        <v>3622.3272535736978</v>
      </c>
      <c r="Z1531">
        <v>3517.6445559345279</v>
      </c>
      <c r="AA1531">
        <v>3669.6001291661059</v>
      </c>
      <c r="AB1531">
        <v>557.17742290854187</v>
      </c>
      <c r="AC1531">
        <v>553.25270751529865</v>
      </c>
      <c r="AD1531">
        <v>483.59297877995658</v>
      </c>
      <c r="AE1531">
        <v>641.99643805347296</v>
      </c>
      <c r="AF1531">
        <v>67.659515765148754</v>
      </c>
      <c r="AG1531">
        <v>67.399700233421385</v>
      </c>
      <c r="AH1531">
        <v>66.555440711631462</v>
      </c>
      <c r="AI1531">
        <v>69.465801344819937</v>
      </c>
      <c r="AJ1531">
        <v>0.60304193597738176</v>
      </c>
      <c r="AK1531">
        <v>0.60304222613623204</v>
      </c>
      <c r="AL1531">
        <v>0.60297472756462545</v>
      </c>
      <c r="AM1531">
        <v>0.6031087641435724</v>
      </c>
      <c r="AN1531">
        <v>0.95613350131027464</v>
      </c>
      <c r="AO1531">
        <v>0.95613350131027453</v>
      </c>
      <c r="AP1531">
        <v>0.95613350131027453</v>
      </c>
      <c r="AQ1531">
        <v>0.95613350131027453</v>
      </c>
      <c r="AR1531">
        <v>16.06722501806907</v>
      </c>
      <c r="AS1531">
        <v>16.06722501806907</v>
      </c>
      <c r="AT1531">
        <v>16.06722501806907</v>
      </c>
      <c r="AU1531">
        <v>16.06722501806907</v>
      </c>
      <c r="AV1531" t="str">
        <f>VLOOKUP(Sheet1[[#This Row],[NPDES ID2]],Combined_Sheet__Major_Only___2[[NPDES ID2]:[ECHO BFR]],3,FALSE)</f>
        <v>IN</v>
      </c>
      <c r="AW1531" t="s">
        <v>12185</v>
      </c>
      <c r="AX1531" t="str">
        <f>VLOOKUP(Sheet1[[#This Row],[NPDES ID2]],Combined_Sheet__Major_Only___2[[NPDES ID2]:[ECHO BFR]],27,FALSE)</f>
        <v>tempSludgeStore</v>
      </c>
      <c r="AY1531" t="str">
        <f>VLOOKUP(Sheet1[[#This Row],[NPDES ID2]],Combined_Sheet__Major_Only___2[[NPDES ID2]:[ECHO BFR]],28,FALSE)</f>
        <v>-</v>
      </c>
      <c r="AZ1531" t="str">
        <f>VLOOKUP(Sheet1[[#This Row],[NPDES ID2]],Combined_Sheet__Major_Only___2[[NPDES ID2]:[ECHO BFR]],29,FALSE)</f>
        <v>preliminaryOps, thickening</v>
      </c>
      <c r="BA1531">
        <f>VLOOKUP(Sheet1[[#This Row],[NPDES ID2]],Combined_Sheet__Major_Only___2[[NPDES ID2]:[ECHO BFR]],17,FALSE)</f>
        <v>41.622777999999997</v>
      </c>
      <c r="BB1531">
        <f>VLOOKUP(Sheet1[[#This Row],[NPDES ID2]],Combined_Sheet__Major_Only___2[[NPDES ID2]:[ECHO BFR]],18,FALSE)</f>
        <v>-87.513082999999995</v>
      </c>
      <c r="BC1531" t="str">
        <f>IF(ISNUMBER(SEARCH("aerobic",$AW1531)),"aerobic","")</f>
        <v/>
      </c>
      <c r="BD1531" t="str">
        <f>IF(ISNUMBER(SEARCH("anaer",$AW1531)),"anaer","")</f>
        <v>anaer</v>
      </c>
      <c r="BE1531" t="str">
        <f>IF(ISNUMBER(SEARCH("thickening",$AZ1531)),"thickening","")</f>
        <v>thickening</v>
      </c>
      <c r="BF1531" s="2" t="str">
        <f>IF(ISNUMBER(SEARCH("airDry",$AW1531)),"airDry","")</f>
        <v/>
      </c>
      <c r="BG1531" s="2" t="str">
        <f>IF(ISNUMBER(SEARCH("heatDry",$AY1531)),"heatDry","")</f>
        <v/>
      </c>
      <c r="BH1531" s="2" t="str">
        <f>IF(AND(ISNUMBER(SEARCH("aerobic",$AW1531)),ISNUMBER(SEARCH("anaer",$AW1531))),"Combined Aer and Anaer.","")</f>
        <v/>
      </c>
    </row>
    <row r="1532" spans="1:60" x14ac:dyDescent="0.25">
      <c r="A1532" s="4">
        <v>599</v>
      </c>
      <c r="B1532" t="s">
        <v>2961</v>
      </c>
      <c r="C1532">
        <v>2048</v>
      </c>
      <c r="D1532">
        <v>562.42333937061312</v>
      </c>
      <c r="E1532">
        <v>565.42429212076104</v>
      </c>
      <c r="F1532">
        <v>479.31286743329082</v>
      </c>
      <c r="G1532">
        <v>654.55921456269959</v>
      </c>
      <c r="H1532">
        <v>-122.83832294224121</v>
      </c>
      <c r="I1532">
        <v>-125.44982179142239</v>
      </c>
      <c r="J1532">
        <v>-141.25961751630831</v>
      </c>
      <c r="K1532">
        <v>-100.1052992364133</v>
      </c>
      <c r="L1532">
        <v>1271.85652759441</v>
      </c>
      <c r="M1532">
        <v>1265.3658518890941</v>
      </c>
      <c r="N1532">
        <v>1243.8062804727051</v>
      </c>
      <c r="O1532">
        <v>1317.5474315094041</v>
      </c>
      <c r="P1532">
        <v>48.068808367350613</v>
      </c>
      <c r="Q1532">
        <v>48.494191710185497</v>
      </c>
      <c r="R1532">
        <v>40.187286248044991</v>
      </c>
      <c r="S1532">
        <v>54.72648406969796</v>
      </c>
      <c r="T1532">
        <v>55419.305229520673</v>
      </c>
      <c r="U1532">
        <v>55419.26325071427</v>
      </c>
      <c r="V1532">
        <v>55381.667144598112</v>
      </c>
      <c r="W1532">
        <v>55457.203459128723</v>
      </c>
      <c r="X1532">
        <v>4017.156878180177</v>
      </c>
      <c r="Y1532">
        <v>4035.9146892222639</v>
      </c>
      <c r="Z1532">
        <v>3878.994613697856</v>
      </c>
      <c r="AA1532">
        <v>4106.2444040979444</v>
      </c>
      <c r="AB1532">
        <v>647.96721955229793</v>
      </c>
      <c r="AC1532">
        <v>641.83946120685357</v>
      </c>
      <c r="AD1532">
        <v>557.87714281358399</v>
      </c>
      <c r="AE1532">
        <v>749.02686956836533</v>
      </c>
      <c r="AF1532">
        <v>60.866160550688789</v>
      </c>
      <c r="AG1532">
        <v>60.553323685392158</v>
      </c>
      <c r="AH1532">
        <v>59.528382777414379</v>
      </c>
      <c r="AI1532">
        <v>63.051060972964557</v>
      </c>
      <c r="AJ1532">
        <v>0.52003326333897426</v>
      </c>
      <c r="AK1532">
        <v>0.52003345502005083</v>
      </c>
      <c r="AL1532">
        <v>0.51998897817591283</v>
      </c>
      <c r="AM1532">
        <v>0.52007729662064084</v>
      </c>
      <c r="AN1532">
        <v>0.95617125019787996</v>
      </c>
      <c r="AO1532">
        <v>0.95617125019787996</v>
      </c>
      <c r="AP1532">
        <v>0.95617125019787996</v>
      </c>
      <c r="AQ1532">
        <v>0.95617125019787996</v>
      </c>
      <c r="AR1532">
        <v>14.07111509021669</v>
      </c>
      <c r="AS1532">
        <v>14.07111509021669</v>
      </c>
      <c r="AT1532">
        <v>14.07111509021669</v>
      </c>
      <c r="AU1532">
        <v>14.07111509021669</v>
      </c>
      <c r="AV1532" t="str">
        <f>VLOOKUP(Sheet1[[#This Row],[NPDES ID2]],Combined_Sheet__Major_Only___2[[NPDES ID2]:[ECHO BFR]],3,FALSE)</f>
        <v>NH</v>
      </c>
      <c r="AW1532" t="s">
        <v>12185</v>
      </c>
      <c r="AX1532" t="str">
        <f>VLOOKUP(Sheet1[[#This Row],[NPDES ID2]],Combined_Sheet__Major_Only___2[[NPDES ID2]:[ECHO BFR]],27,FALSE)</f>
        <v>methaneBioCaptureRecover</v>
      </c>
      <c r="AY1532" t="str">
        <f>VLOOKUP(Sheet1[[#This Row],[NPDES ID2]],Combined_Sheet__Major_Only___2[[NPDES ID2]:[ECHO BFR]],28,FALSE)</f>
        <v>-</v>
      </c>
      <c r="AZ1532" t="str">
        <f>VLOOKUP(Sheet1[[#This Row],[NPDES ID2]],Combined_Sheet__Major_Only___2[[NPDES ID2]:[ECHO BFR]],29,FALSE)</f>
        <v>preliminaryOps, thickening</v>
      </c>
      <c r="BA1532">
        <f>VLOOKUP(Sheet1[[#This Row],[NPDES ID2]],Combined_Sheet__Major_Only___2[[NPDES ID2]:[ECHO BFR]],17,FALSE)</f>
        <v>42.748493000000003</v>
      </c>
      <c r="BB1532">
        <f>VLOOKUP(Sheet1[[#This Row],[NPDES ID2]],Combined_Sheet__Major_Only___2[[NPDES ID2]:[ECHO BFR]],18,FALSE)</f>
        <v>-71.445079000000007</v>
      </c>
      <c r="BC1532" t="str">
        <f>IF(ISNUMBER(SEARCH("aerobic",$AW1532)),"aerobic","")</f>
        <v/>
      </c>
      <c r="BD1532" t="str">
        <f>IF(ISNUMBER(SEARCH("anaer",$AW1532)),"anaer","")</f>
        <v>anaer</v>
      </c>
      <c r="BE1532" t="str">
        <f>IF(ISNUMBER(SEARCH("thickening",$AZ1532)),"thickening","")</f>
        <v>thickening</v>
      </c>
      <c r="BF1532" s="3" t="str">
        <f>IF(ISNUMBER(SEARCH("airDry",$AW1532)),"airDry","")</f>
        <v/>
      </c>
      <c r="BG1532" s="3" t="str">
        <f>IF(ISNUMBER(SEARCH("heatDry",$AY1532)),"heatDry","")</f>
        <v/>
      </c>
      <c r="BH1532" s="3" t="str">
        <f>IF(AND(ISNUMBER(SEARCH("aerobic",$AW1532)),ISNUMBER(SEARCH("anaer",$AW1532))),"Combined Aer and Anaer.","")</f>
        <v/>
      </c>
    </row>
    <row r="1533" spans="1:60" x14ac:dyDescent="0.25">
      <c r="A1533" s="4">
        <v>2566</v>
      </c>
      <c r="B1533" t="s">
        <v>11895</v>
      </c>
      <c r="C1533">
        <v>104.7</v>
      </c>
      <c r="D1533">
        <v>1113.642902744052</v>
      </c>
      <c r="E1533">
        <v>1112.9418245963659</v>
      </c>
      <c r="F1533">
        <v>787.61359904121855</v>
      </c>
      <c r="G1533">
        <v>1462.5680516927559</v>
      </c>
      <c r="H1533">
        <v>-125.37924287857901</v>
      </c>
      <c r="I1533">
        <v>-127.8155045394227</v>
      </c>
      <c r="J1533">
        <v>-144.16198090628299</v>
      </c>
      <c r="K1533">
        <v>-102.2677523466112</v>
      </c>
      <c r="L1533">
        <v>64.062423412345865</v>
      </c>
      <c r="M1533">
        <v>63.722284955360422</v>
      </c>
      <c r="N1533">
        <v>62.596595827264821</v>
      </c>
      <c r="O1533">
        <v>66.451494114839093</v>
      </c>
      <c r="P1533">
        <v>2.459624720006357</v>
      </c>
      <c r="Q1533">
        <v>2.4848177701454599</v>
      </c>
      <c r="R1533">
        <v>2.060148845917984</v>
      </c>
      <c r="S1533">
        <v>2.8040827097315399</v>
      </c>
      <c r="T1533">
        <v>55484.806489076887</v>
      </c>
      <c r="U1533">
        <v>55484.764462248131</v>
      </c>
      <c r="V1533">
        <v>55447.12534742814</v>
      </c>
      <c r="W1533">
        <v>55522.748073008057</v>
      </c>
      <c r="X1533">
        <v>4082.20876113544</v>
      </c>
      <c r="Y1533">
        <v>4102.0537606781409</v>
      </c>
      <c r="Z1533">
        <v>3936.501401594136</v>
      </c>
      <c r="AA1533">
        <v>4176.1486261406053</v>
      </c>
      <c r="AB1533">
        <v>685.53768048354686</v>
      </c>
      <c r="AC1533">
        <v>678.28927709308334</v>
      </c>
      <c r="AD1533">
        <v>586.89842354581776</v>
      </c>
      <c r="AE1533">
        <v>796.63619370121376</v>
      </c>
      <c r="AF1533">
        <v>59.963219952683957</v>
      </c>
      <c r="AG1533">
        <v>59.644731399398736</v>
      </c>
      <c r="AH1533">
        <v>58.591425005149723</v>
      </c>
      <c r="AI1533">
        <v>62.199332066231342</v>
      </c>
      <c r="AJ1533">
        <v>0.50901426861771815</v>
      </c>
      <c r="AK1533">
        <v>0.5090142785504328</v>
      </c>
      <c r="AL1533">
        <v>0.50901199162276756</v>
      </c>
      <c r="AM1533">
        <v>0.50901653245220801</v>
      </c>
      <c r="AN1533">
        <v>0.95621974219462968</v>
      </c>
      <c r="AO1533">
        <v>0.95621974219462924</v>
      </c>
      <c r="AP1533">
        <v>0.95621974219462924</v>
      </c>
      <c r="AQ1533">
        <v>0.95621974219462924</v>
      </c>
      <c r="AR1533">
        <v>13.532757671464649</v>
      </c>
      <c r="AS1533">
        <v>13.53275767146466</v>
      </c>
      <c r="AT1533">
        <v>13.53275767146466</v>
      </c>
      <c r="AU1533">
        <v>13.53275767146466</v>
      </c>
      <c r="AV1533" t="str">
        <f>VLOOKUP(Sheet1[[#This Row],[NPDES ID2]],Combined_Sheet__Major_Only___2[[NPDES ID2]:[ECHO BFR]],3,FALSE)</f>
        <v>NY</v>
      </c>
      <c r="AW1533" t="s">
        <v>12185</v>
      </c>
      <c r="AX1533" t="str">
        <f>VLOOKUP(Sheet1[[#This Row],[NPDES ID2]],Combined_Sheet__Major_Only___2[[NPDES ID2]:[ECHO BFR]],27,FALSE)</f>
        <v>other</v>
      </c>
      <c r="AY1533" t="str">
        <f>VLOOKUP(Sheet1[[#This Row],[NPDES ID2]],Combined_Sheet__Major_Only___2[[NPDES ID2]:[ECHO BFR]],28,FALSE)</f>
        <v>highTempCompost</v>
      </c>
      <c r="AZ1533" t="str">
        <f>VLOOKUP(Sheet1[[#This Row],[NPDES ID2]],Combined_Sheet__Major_Only___2[[NPDES ID2]:[ECHO BFR]],29,FALSE)</f>
        <v>thickening</v>
      </c>
      <c r="BA1533">
        <f>VLOOKUP(Sheet1[[#This Row],[NPDES ID2]],Combined_Sheet__Major_Only___2[[NPDES ID2]:[ECHO BFR]],17,FALSE)</f>
        <v>43.262259999999998</v>
      </c>
      <c r="BB1533">
        <f>VLOOKUP(Sheet1[[#This Row],[NPDES ID2]],Combined_Sheet__Major_Only___2[[NPDES ID2]:[ECHO BFR]],18,FALSE)</f>
        <v>-73.582099999999997</v>
      </c>
      <c r="BC1533" t="str">
        <f>IF(ISNUMBER(SEARCH("aerobic",$AW1533)),"aerobic","")</f>
        <v/>
      </c>
      <c r="BD1533" t="str">
        <f>IF(ISNUMBER(SEARCH("anaer",$AW1533)),"anaer","")</f>
        <v>anaer</v>
      </c>
      <c r="BE1533" t="str">
        <f>IF(ISNUMBER(SEARCH("thickening",$AZ1533)),"thickening","")</f>
        <v>thickening</v>
      </c>
      <c r="BF1533" s="2" t="str">
        <f>IF(ISNUMBER(SEARCH("airDry",$AW1533)),"airDry","")</f>
        <v/>
      </c>
      <c r="BG1533" s="2" t="str">
        <f>IF(ISNUMBER(SEARCH("heatDry",$AY1533)),"heatDry","")</f>
        <v/>
      </c>
      <c r="BH1533" s="2" t="str">
        <f>IF(AND(ISNUMBER(SEARCH("aerobic",$AW1533)),ISNUMBER(SEARCH("anaer",$AW1533))),"Combined Aer and Anaer.","")</f>
        <v/>
      </c>
    </row>
    <row r="1534" spans="1:60" x14ac:dyDescent="0.25">
      <c r="A1534" s="4">
        <v>354</v>
      </c>
      <c r="B1534" t="s">
        <v>1793</v>
      </c>
      <c r="C1534">
        <v>909.43</v>
      </c>
      <c r="D1534">
        <v>382.0073435143857</v>
      </c>
      <c r="E1534">
        <v>381.26485628127062</v>
      </c>
      <c r="F1534">
        <v>320.1527996576051</v>
      </c>
      <c r="G1534">
        <v>455.39651478873992</v>
      </c>
      <c r="H1534">
        <v>-120.1859414824918</v>
      </c>
      <c r="I1534">
        <v>-122.58061035742</v>
      </c>
      <c r="J1534">
        <v>-138.34406775546589</v>
      </c>
      <c r="K1534">
        <v>-97.008806058806712</v>
      </c>
      <c r="L1534">
        <v>577.82367997094775</v>
      </c>
      <c r="M1534">
        <v>575.0410083751492</v>
      </c>
      <c r="N1534">
        <v>565.8173186517364</v>
      </c>
      <c r="O1534">
        <v>597.38729210630947</v>
      </c>
      <c r="P1534">
        <v>21.319477039211652</v>
      </c>
      <c r="Q1534">
        <v>21.511357806733141</v>
      </c>
      <c r="R1534">
        <v>17.769723507781421</v>
      </c>
      <c r="S1534">
        <v>24.324286618099428</v>
      </c>
      <c r="T1534">
        <v>55587.659784034557</v>
      </c>
      <c r="U1534">
        <v>55587.617681798729</v>
      </c>
      <c r="V1534">
        <v>55549.911032599557</v>
      </c>
      <c r="W1534">
        <v>55625.669445053332</v>
      </c>
      <c r="X1534">
        <v>3938.2309519762098</v>
      </c>
      <c r="Y1534">
        <v>3955.5340968217588</v>
      </c>
      <c r="Z1534">
        <v>3810.5359226248629</v>
      </c>
      <c r="AA1534">
        <v>4020.4877112675272</v>
      </c>
      <c r="AB1534">
        <v>646.46958958225957</v>
      </c>
      <c r="AC1534">
        <v>640.46387421688291</v>
      </c>
      <c r="AD1534">
        <v>555.18945735696173</v>
      </c>
      <c r="AE1534">
        <v>749.94804235127799</v>
      </c>
      <c r="AF1534">
        <v>62.268800631495203</v>
      </c>
      <c r="AG1534">
        <v>61.967927150866252</v>
      </c>
      <c r="AH1534">
        <v>60.977019521038741</v>
      </c>
      <c r="AI1534">
        <v>64.376299937866591</v>
      </c>
      <c r="AJ1534">
        <v>0.53715733747402694</v>
      </c>
      <c r="AK1534">
        <v>0.5371574251607254</v>
      </c>
      <c r="AL1534">
        <v>0.53713717184227294</v>
      </c>
      <c r="AM1534">
        <v>0.53717738731407572</v>
      </c>
      <c r="AN1534">
        <v>0.95629567055185771</v>
      </c>
      <c r="AO1534">
        <v>0.95629567055185782</v>
      </c>
      <c r="AP1534">
        <v>0.95629567055185782</v>
      </c>
      <c r="AQ1534">
        <v>0.95629567055185782</v>
      </c>
      <c r="AR1534">
        <v>14.24498422216622</v>
      </c>
      <c r="AS1534">
        <v>14.24498422216622</v>
      </c>
      <c r="AT1534">
        <v>14.24498422216622</v>
      </c>
      <c r="AU1534">
        <v>14.24498422216622</v>
      </c>
      <c r="AV1534" t="str">
        <f>VLOOKUP(Sheet1[[#This Row],[NPDES ID2]],Combined_Sheet__Major_Only___2[[NPDES ID2]:[ECHO BFR]],3,FALSE)</f>
        <v>NJ</v>
      </c>
      <c r="AW1534" t="s">
        <v>12185</v>
      </c>
      <c r="AX1534" t="str">
        <f>VLOOKUP(Sheet1[[#This Row],[NPDES ID2]],Combined_Sheet__Major_Only___2[[NPDES ID2]:[ECHO BFR]],27,FALSE)</f>
        <v>methaneBioCaptureRecover</v>
      </c>
      <c r="AY1534" t="str">
        <f>VLOOKUP(Sheet1[[#This Row],[NPDES ID2]],Combined_Sheet__Major_Only___2[[NPDES ID2]:[ECHO BFR]],28,FALSE)</f>
        <v>-</v>
      </c>
      <c r="AZ1534" t="str">
        <f>VLOOKUP(Sheet1[[#This Row],[NPDES ID2]],Combined_Sheet__Major_Only___2[[NPDES ID2]:[ECHO BFR]],29,FALSE)</f>
        <v>preliminaryOps, thickening</v>
      </c>
      <c r="BA1534">
        <f>VLOOKUP(Sheet1[[#This Row],[NPDES ID2]],Combined_Sheet__Major_Only___2[[NPDES ID2]:[ECHO BFR]],17,FALSE)</f>
        <v>39.464350000000003</v>
      </c>
      <c r="BB1534">
        <f>VLOOKUP(Sheet1[[#This Row],[NPDES ID2]],Combined_Sheet__Major_Only___2[[NPDES ID2]:[ECHO BFR]],18,FALSE)</f>
        <v>-75.063249999999996</v>
      </c>
      <c r="BC1534" t="str">
        <f>IF(ISNUMBER(SEARCH("aerobic",$AW1534)),"aerobic","")</f>
        <v/>
      </c>
      <c r="BD1534" t="str">
        <f>IF(ISNUMBER(SEARCH("anaer",$AW1534)),"anaer","")</f>
        <v>anaer</v>
      </c>
      <c r="BE1534" t="str">
        <f>IF(ISNUMBER(SEARCH("thickening",$AZ1534)),"thickening","")</f>
        <v>thickening</v>
      </c>
      <c r="BF1534" s="2" t="str">
        <f>IF(ISNUMBER(SEARCH("airDry",$AW1534)),"airDry","")</f>
        <v/>
      </c>
      <c r="BG1534" s="2" t="str">
        <f>IF(ISNUMBER(SEARCH("heatDry",$AY1534)),"heatDry","")</f>
        <v/>
      </c>
      <c r="BH1534" s="2" t="str">
        <f>IF(AND(ISNUMBER(SEARCH("aerobic",$AW1534)),ISNUMBER(SEARCH("anaer",$AW1534))),"Combined Aer and Anaer.","")</f>
        <v/>
      </c>
    </row>
    <row r="1535" spans="1:60" x14ac:dyDescent="0.25">
      <c r="A1535" s="4">
        <v>1856</v>
      </c>
      <c r="B1535" t="s">
        <v>8771</v>
      </c>
      <c r="C1535">
        <v>9325.75</v>
      </c>
      <c r="D1535">
        <v>1860.2170700722929</v>
      </c>
      <c r="E1535">
        <v>1857.857478555494</v>
      </c>
      <c r="F1535">
        <v>1469.7216183780049</v>
      </c>
      <c r="G1535">
        <v>2230.819428498487</v>
      </c>
      <c r="H1535">
        <v>-110.2716394928713</v>
      </c>
      <c r="I1535">
        <v>-113.04050007745801</v>
      </c>
      <c r="J1535">
        <v>-129.32083672513269</v>
      </c>
      <c r="K1535">
        <v>-86.311129547946521</v>
      </c>
      <c r="L1535">
        <v>6297.1125795984071</v>
      </c>
      <c r="M1535">
        <v>6271.8106155126534</v>
      </c>
      <c r="N1535">
        <v>6186.3411373711033</v>
      </c>
      <c r="O1535">
        <v>6477.0655715843159</v>
      </c>
      <c r="P1535">
        <v>217.74021639520689</v>
      </c>
      <c r="Q1535">
        <v>220.63438584090829</v>
      </c>
      <c r="R1535">
        <v>179.0961173291561</v>
      </c>
      <c r="S1535">
        <v>249.78655057133929</v>
      </c>
      <c r="T1535">
        <v>55621.524412944789</v>
      </c>
      <c r="U1535">
        <v>55621.482285881037</v>
      </c>
      <c r="V1535">
        <v>55583.753400868321</v>
      </c>
      <c r="W1535">
        <v>55659.556488464797</v>
      </c>
      <c r="X1535">
        <v>3707.6156836691039</v>
      </c>
      <c r="Y1535">
        <v>3721.1019925519399</v>
      </c>
      <c r="Z1535">
        <v>3606.1409926230422</v>
      </c>
      <c r="AA1535">
        <v>3773.130733789747</v>
      </c>
      <c r="AB1535">
        <v>710.21127192720905</v>
      </c>
      <c r="AC1535">
        <v>702.3277866767753</v>
      </c>
      <c r="AD1535">
        <v>595.78388201841403</v>
      </c>
      <c r="AE1535">
        <v>846.77357395085232</v>
      </c>
      <c r="AF1535">
        <v>66.202737506372571</v>
      </c>
      <c r="AG1535">
        <v>65.925589276070482</v>
      </c>
      <c r="AH1535">
        <v>65.051204544323227</v>
      </c>
      <c r="AI1535">
        <v>68.086191927422206</v>
      </c>
      <c r="AJ1535">
        <v>0.58522666248685951</v>
      </c>
      <c r="AK1535">
        <v>0.58522762774696813</v>
      </c>
      <c r="AL1535">
        <v>0.58499679225228318</v>
      </c>
      <c r="AM1535">
        <v>0.58545530598286433</v>
      </c>
      <c r="AN1535">
        <v>0.95632061249820599</v>
      </c>
      <c r="AO1535">
        <v>0.95632061249820599</v>
      </c>
      <c r="AP1535">
        <v>0.95632061249820599</v>
      </c>
      <c r="AQ1535">
        <v>0.95632061249820599</v>
      </c>
      <c r="AR1535">
        <v>13.85248946448797</v>
      </c>
      <c r="AS1535">
        <v>13.852489464487981</v>
      </c>
      <c r="AT1535">
        <v>13.852489464487981</v>
      </c>
      <c r="AU1535">
        <v>13.852489464487981</v>
      </c>
      <c r="AV1535" t="str">
        <f>VLOOKUP(Sheet1[[#This Row],[NPDES ID2]],Combined_Sheet__Major_Only___2[[NPDES ID2]:[ECHO BFR]],3,FALSE)</f>
        <v>IA</v>
      </c>
      <c r="AW1535" t="s">
        <v>12185</v>
      </c>
      <c r="AX1535" t="str">
        <f>VLOOKUP(Sheet1[[#This Row],[NPDES ID2]],Combined_Sheet__Major_Only___2[[NPDES ID2]:[ECHO BFR]],27,FALSE)</f>
        <v>tempSludgeStore, methaneBioCaptureRecover</v>
      </c>
      <c r="AY1535" t="str">
        <f>VLOOKUP(Sheet1[[#This Row],[NPDES ID2]],Combined_Sheet__Major_Only___2[[NPDES ID2]:[ECHO BFR]],28,FALSE)</f>
        <v>-</v>
      </c>
      <c r="AZ1535" t="str">
        <f>VLOOKUP(Sheet1[[#This Row],[NPDES ID2]],Combined_Sheet__Major_Only___2[[NPDES ID2]:[ECHO BFR]],29,FALSE)</f>
        <v>thickening</v>
      </c>
      <c r="BA1535">
        <f>VLOOKUP(Sheet1[[#This Row],[NPDES ID2]],Combined_Sheet__Major_Only___2[[NPDES ID2]:[ECHO BFR]],17,FALSE)</f>
        <v>42.456522</v>
      </c>
      <c r="BB1535">
        <f>VLOOKUP(Sheet1[[#This Row],[NPDES ID2]],Combined_Sheet__Major_Only___2[[NPDES ID2]:[ECHO BFR]],18,FALSE)</f>
        <v>-96.379695999999996</v>
      </c>
      <c r="BC1535" t="str">
        <f>IF(ISNUMBER(SEARCH("aerobic",$AW1535)),"aerobic","")</f>
        <v/>
      </c>
      <c r="BD1535" t="str">
        <f>IF(ISNUMBER(SEARCH("anaer",$AW1535)),"anaer","")</f>
        <v>anaer</v>
      </c>
      <c r="BE1535" t="str">
        <f>IF(ISNUMBER(SEARCH("thickening",$AZ1535)),"thickening","")</f>
        <v>thickening</v>
      </c>
      <c r="BF1535" s="2" t="str">
        <f>IF(ISNUMBER(SEARCH("airDry",$AW1535)),"airDry","")</f>
        <v/>
      </c>
      <c r="BG1535" s="2" t="str">
        <f>IF(ISNUMBER(SEARCH("heatDry",$AY1535)),"heatDry","")</f>
        <v/>
      </c>
      <c r="BH1535" s="2" t="str">
        <f>IF(AND(ISNUMBER(SEARCH("aerobic",$AW1535)),ISNUMBER(SEARCH("anaer",$AW1535))),"Combined Aer and Anaer.","")</f>
        <v/>
      </c>
    </row>
    <row r="1536" spans="1:60" x14ac:dyDescent="0.25">
      <c r="A1536" s="4">
        <v>1280</v>
      </c>
      <c r="B1536" t="s">
        <v>6101</v>
      </c>
      <c r="C1536">
        <v>191.9</v>
      </c>
      <c r="D1536">
        <v>677.02927045511058</v>
      </c>
      <c r="E1536">
        <v>674.40426987785497</v>
      </c>
      <c r="F1536">
        <v>494.16176253587543</v>
      </c>
      <c r="G1536">
        <v>879.82291752403478</v>
      </c>
      <c r="H1536">
        <v>-125.3025848427226</v>
      </c>
      <c r="I1536">
        <v>-127.7572790363412</v>
      </c>
      <c r="J1536">
        <v>-144.07322003109221</v>
      </c>
      <c r="K1536">
        <v>-102.2118702352471</v>
      </c>
      <c r="L1536">
        <v>117.4603216813628</v>
      </c>
      <c r="M1536">
        <v>116.8373018762348</v>
      </c>
      <c r="N1536">
        <v>114.77506503440669</v>
      </c>
      <c r="O1536">
        <v>121.83675301061579</v>
      </c>
      <c r="P1536">
        <v>4.5080287870196489</v>
      </c>
      <c r="Q1536">
        <v>4.5542026967826326</v>
      </c>
      <c r="R1536">
        <v>3.7756985056985362</v>
      </c>
      <c r="S1536">
        <v>5.1391803527271396</v>
      </c>
      <c r="T1536">
        <v>55642.737755536327</v>
      </c>
      <c r="U1536">
        <v>55642.695612919983</v>
      </c>
      <c r="V1536">
        <v>55604.952799039718</v>
      </c>
      <c r="W1536">
        <v>55680.783871856722</v>
      </c>
      <c r="X1536">
        <v>4092.3219358296028</v>
      </c>
      <c r="Y1536">
        <v>4112.1960689693742</v>
      </c>
      <c r="Z1536">
        <v>3946.3856731993319</v>
      </c>
      <c r="AA1536">
        <v>4186.4107592755054</v>
      </c>
      <c r="AB1536">
        <v>712.64899730562274</v>
      </c>
      <c r="AC1536">
        <v>704.57945981077751</v>
      </c>
      <c r="AD1536">
        <v>606.66878121798493</v>
      </c>
      <c r="AE1536">
        <v>832.77595680685567</v>
      </c>
      <c r="AF1536">
        <v>59.985510352097407</v>
      </c>
      <c r="AG1536">
        <v>59.667128390722581</v>
      </c>
      <c r="AH1536">
        <v>58.614626086566098</v>
      </c>
      <c r="AI1536">
        <v>62.220335834706432</v>
      </c>
      <c r="AJ1536">
        <v>0.50928624453045013</v>
      </c>
      <c r="AK1536">
        <v>0.50928626301274238</v>
      </c>
      <c r="AL1536">
        <v>0.50928200604395468</v>
      </c>
      <c r="AM1536">
        <v>0.50929045853816246</v>
      </c>
      <c r="AN1536">
        <v>0.95633622203350466</v>
      </c>
      <c r="AO1536">
        <v>0.95633622203350499</v>
      </c>
      <c r="AP1536">
        <v>0.95633622203350499</v>
      </c>
      <c r="AQ1536">
        <v>0.95633622203350499</v>
      </c>
      <c r="AR1536">
        <v>13.25218632506156</v>
      </c>
      <c r="AS1536">
        <v>13.252186325061571</v>
      </c>
      <c r="AT1536">
        <v>13.252186325061571</v>
      </c>
      <c r="AU1536">
        <v>13.252186325061571</v>
      </c>
      <c r="AV1536" t="str">
        <f>VLOOKUP(Sheet1[[#This Row],[NPDES ID2]],Combined_Sheet__Major_Only___2[[NPDES ID2]:[ECHO BFR]],3,FALSE)</f>
        <v>CA</v>
      </c>
      <c r="AW1536" t="s">
        <v>12185</v>
      </c>
      <c r="AX1536" t="str">
        <f>VLOOKUP(Sheet1[[#This Row],[NPDES ID2]],Combined_Sheet__Major_Only___2[[NPDES ID2]:[ECHO BFR]],27,FALSE)</f>
        <v>-</v>
      </c>
      <c r="AY1536" t="str">
        <f>VLOOKUP(Sheet1[[#This Row],[NPDES ID2]],Combined_Sheet__Major_Only___2[[NPDES ID2]:[ECHO BFR]],28,FALSE)</f>
        <v>-</v>
      </c>
      <c r="AZ1536" t="str">
        <f>VLOOKUP(Sheet1[[#This Row],[NPDES ID2]],Combined_Sheet__Major_Only___2[[NPDES ID2]:[ECHO BFR]],29,FALSE)</f>
        <v>preliminaryOps, thickening</v>
      </c>
      <c r="BA1536">
        <f>VLOOKUP(Sheet1[[#This Row],[NPDES ID2]],Combined_Sheet__Major_Only___2[[NPDES ID2]:[ECHO BFR]],17,FALSE)</f>
        <v>38.7203710500848</v>
      </c>
      <c r="BB1536">
        <f>VLOOKUP(Sheet1[[#This Row],[NPDES ID2]],Combined_Sheet__Major_Only___2[[NPDES ID2]:[ECHO BFR]],18,FALSE)</f>
        <v>-120.819203059473</v>
      </c>
      <c r="BC1536" t="str">
        <f>IF(ISNUMBER(SEARCH("aerobic",$AW1536)),"aerobic","")</f>
        <v/>
      </c>
      <c r="BD1536" t="str">
        <f>IF(ISNUMBER(SEARCH("anaer",$AW1536)),"anaer","")</f>
        <v>anaer</v>
      </c>
      <c r="BE1536" t="str">
        <f>IF(ISNUMBER(SEARCH("thickening",$AZ1536)),"thickening","")</f>
        <v>thickening</v>
      </c>
      <c r="BF1536" s="2" t="str">
        <f>IF(ISNUMBER(SEARCH("airDry",$AW1536)),"airDry","")</f>
        <v/>
      </c>
      <c r="BG1536" s="2" t="str">
        <f>IF(ISNUMBER(SEARCH("heatDry",$AY1536)),"heatDry","")</f>
        <v/>
      </c>
      <c r="BH1536" s="2" t="str">
        <f>IF(AND(ISNUMBER(SEARCH("aerobic",$AW1536)),ISNUMBER(SEARCH("anaer",$AW1536))),"Combined Aer and Anaer.","")</f>
        <v/>
      </c>
    </row>
    <row r="1537" spans="1:60" x14ac:dyDescent="0.25">
      <c r="A1537" s="4">
        <v>522</v>
      </c>
      <c r="B1537" t="s">
        <v>2577</v>
      </c>
      <c r="C1537">
        <v>300</v>
      </c>
      <c r="D1537">
        <v>496.52618921489079</v>
      </c>
      <c r="E1537">
        <v>500.9881607999165</v>
      </c>
      <c r="F1537">
        <v>376.79998272430561</v>
      </c>
      <c r="G1537">
        <v>634.92684292916954</v>
      </c>
      <c r="H1537">
        <v>-123.5438483454377</v>
      </c>
      <c r="I1537">
        <v>-126.0488472550955</v>
      </c>
      <c r="J1537">
        <v>-142.1125422877866</v>
      </c>
      <c r="K1537">
        <v>-100.3890298934807</v>
      </c>
      <c r="L1537">
        <v>186.0236968708889</v>
      </c>
      <c r="M1537">
        <v>185.06879779685369</v>
      </c>
      <c r="N1537">
        <v>181.90737456391801</v>
      </c>
      <c r="O1537">
        <v>192.7322609763894</v>
      </c>
      <c r="P1537">
        <v>7.0425178861389988</v>
      </c>
      <c r="Q1537">
        <v>7.1055914791328014</v>
      </c>
      <c r="R1537">
        <v>5.8886568840998352</v>
      </c>
      <c r="S1537">
        <v>8.0192913723711481</v>
      </c>
      <c r="T1537">
        <v>55685.698241995116</v>
      </c>
      <c r="U1537">
        <v>55685.656067882213</v>
      </c>
      <c r="V1537">
        <v>55647.88504576822</v>
      </c>
      <c r="W1537">
        <v>55723.772793231466</v>
      </c>
      <c r="X1537">
        <v>4042.628060061581</v>
      </c>
      <c r="Y1537">
        <v>4061.6079378608001</v>
      </c>
      <c r="Z1537">
        <v>3903.056821096553</v>
      </c>
      <c r="AA1537">
        <v>4132.5776572824116</v>
      </c>
      <c r="AB1537">
        <v>671.40082538800698</v>
      </c>
      <c r="AC1537">
        <v>664.65319947587375</v>
      </c>
      <c r="AD1537">
        <v>575.58504562037388</v>
      </c>
      <c r="AE1537">
        <v>779.38541226891743</v>
      </c>
      <c r="AF1537">
        <v>60.768608231258668</v>
      </c>
      <c r="AG1537">
        <v>60.456340635902748</v>
      </c>
      <c r="AH1537">
        <v>59.424606795958383</v>
      </c>
      <c r="AI1537">
        <v>62.959852668569717</v>
      </c>
      <c r="AJ1537">
        <v>0.5188426289041087</v>
      </c>
      <c r="AK1537">
        <v>0.51884265755671</v>
      </c>
      <c r="AL1537">
        <v>0.51883605534172828</v>
      </c>
      <c r="AM1537">
        <v>0.51884916453439744</v>
      </c>
      <c r="AN1537">
        <v>0.95636779974356612</v>
      </c>
      <c r="AO1537">
        <v>0.95636779974356645</v>
      </c>
      <c r="AP1537">
        <v>0.95636779974356645</v>
      </c>
      <c r="AQ1537">
        <v>0.95636779974356645</v>
      </c>
      <c r="AR1537">
        <v>13.805180170595721</v>
      </c>
      <c r="AS1537">
        <v>13.805180170595721</v>
      </c>
      <c r="AT1537">
        <v>13.805180170595721</v>
      </c>
      <c r="AU1537">
        <v>13.805180170595721</v>
      </c>
      <c r="AV1537" t="str">
        <f>VLOOKUP(Sheet1[[#This Row],[NPDES ID2]],Combined_Sheet__Major_Only___2[[NPDES ID2]:[ECHO BFR]],3,FALSE)</f>
        <v>NM</v>
      </c>
      <c r="AW1537" t="s">
        <v>12185</v>
      </c>
      <c r="AX1537" t="str">
        <f>VLOOKUP(Sheet1[[#This Row],[NPDES ID2]],Combined_Sheet__Major_Only___2[[NPDES ID2]:[ECHO BFR]],27,FALSE)</f>
        <v>-</v>
      </c>
      <c r="AY1537" t="str">
        <f>VLOOKUP(Sheet1[[#This Row],[NPDES ID2]],Combined_Sheet__Major_Only___2[[NPDES ID2]:[ECHO BFR]],28,FALSE)</f>
        <v>highTempCompost</v>
      </c>
      <c r="AZ1537" t="str">
        <f>VLOOKUP(Sheet1[[#This Row],[NPDES ID2]],Combined_Sheet__Major_Only___2[[NPDES ID2]:[ECHO BFR]],29,FALSE)</f>
        <v>thickening</v>
      </c>
      <c r="BA1537">
        <f>VLOOKUP(Sheet1[[#This Row],[NPDES ID2]],Combined_Sheet__Major_Only___2[[NPDES ID2]:[ECHO BFR]],17,FALSE)</f>
        <v>35.625084999999999</v>
      </c>
      <c r="BB1537">
        <f>VLOOKUP(Sheet1[[#This Row],[NPDES ID2]],Combined_Sheet__Major_Only___2[[NPDES ID2]:[ECHO BFR]],18,FALSE)</f>
        <v>-106.089213</v>
      </c>
      <c r="BC1537" t="str">
        <f>IF(ISNUMBER(SEARCH("aerobic",$AW1537)),"aerobic","")</f>
        <v/>
      </c>
      <c r="BD1537" t="str">
        <f>IF(ISNUMBER(SEARCH("anaer",$AW1537)),"anaer","")</f>
        <v>anaer</v>
      </c>
      <c r="BE1537" t="str">
        <f>IF(ISNUMBER(SEARCH("thickening",$AZ1537)),"thickening","")</f>
        <v>thickening</v>
      </c>
      <c r="BF1537" s="2" t="str">
        <f>IF(ISNUMBER(SEARCH("airDry",$AW1537)),"airDry","")</f>
        <v/>
      </c>
      <c r="BG1537" s="2" t="str">
        <f>IF(ISNUMBER(SEARCH("heatDry",$AY1537)),"heatDry","")</f>
        <v/>
      </c>
      <c r="BH1537" s="2" t="str">
        <f>IF(AND(ISNUMBER(SEARCH("aerobic",$AW1537)),ISNUMBER(SEARCH("anaer",$AW1537))),"Combined Aer and Anaer.","")</f>
        <v/>
      </c>
    </row>
    <row r="1538" spans="1:60" x14ac:dyDescent="0.25">
      <c r="A1538" s="4">
        <v>2555</v>
      </c>
      <c r="B1538" t="s">
        <v>11851</v>
      </c>
      <c r="C1538">
        <v>114.4</v>
      </c>
      <c r="D1538">
        <v>909.72218446700606</v>
      </c>
      <c r="E1538">
        <v>908.79729908439242</v>
      </c>
      <c r="F1538">
        <v>645.88023867463244</v>
      </c>
      <c r="G1538">
        <v>1191.879441401026</v>
      </c>
      <c r="H1538">
        <v>-109.607527290655</v>
      </c>
      <c r="I1538">
        <v>-112.1392743261448</v>
      </c>
      <c r="J1538">
        <v>-128.26335482729519</v>
      </c>
      <c r="K1538">
        <v>-85.67381732452948</v>
      </c>
      <c r="L1538">
        <v>79.294254769478215</v>
      </c>
      <c r="M1538">
        <v>78.996263099250797</v>
      </c>
      <c r="N1538">
        <v>78.010019609765124</v>
      </c>
      <c r="O1538">
        <v>81.3873446742341</v>
      </c>
      <c r="P1538">
        <v>2.6678597409862448</v>
      </c>
      <c r="Q1538">
        <v>2.706241848799646</v>
      </c>
      <c r="R1538">
        <v>2.1757887122404331</v>
      </c>
      <c r="S1538">
        <v>3.078769037742155</v>
      </c>
      <c r="T1538">
        <v>55788.320354223048</v>
      </c>
      <c r="U1538">
        <v>55788.278104872537</v>
      </c>
      <c r="V1538">
        <v>55750.439700175993</v>
      </c>
      <c r="W1538">
        <v>55826.462829530523</v>
      </c>
      <c r="X1538">
        <v>3622.6228594396048</v>
      </c>
      <c r="Y1538">
        <v>3634.8210202386299</v>
      </c>
      <c r="Z1538">
        <v>3531.0876712149111</v>
      </c>
      <c r="AA1538">
        <v>3681.6751598112428</v>
      </c>
      <c r="AB1538">
        <v>558.76545035073354</v>
      </c>
      <c r="AC1538">
        <v>554.81062114494455</v>
      </c>
      <c r="AD1538">
        <v>485.01955764322588</v>
      </c>
      <c r="AE1538">
        <v>643.82421345901537</v>
      </c>
      <c r="AF1538">
        <v>67.927224060792113</v>
      </c>
      <c r="AG1538">
        <v>67.671825658558504</v>
      </c>
      <c r="AH1538">
        <v>66.827346691864534</v>
      </c>
      <c r="AI1538">
        <v>69.720170306484249</v>
      </c>
      <c r="AJ1538">
        <v>0.60631662284407961</v>
      </c>
      <c r="AK1538">
        <v>0.60631663416393111</v>
      </c>
      <c r="AL1538">
        <v>0.60631402790747013</v>
      </c>
      <c r="AM1538">
        <v>0.60631920278203266</v>
      </c>
      <c r="AN1538">
        <v>0.95644304663734447</v>
      </c>
      <c r="AO1538">
        <v>0.95644304663734425</v>
      </c>
      <c r="AP1538">
        <v>0.95644304663734425</v>
      </c>
      <c r="AQ1538">
        <v>0.95644304663734425</v>
      </c>
      <c r="AR1538">
        <v>16.137106836451721</v>
      </c>
      <c r="AS1538">
        <v>16.137106836451711</v>
      </c>
      <c r="AT1538">
        <v>16.137106836451711</v>
      </c>
      <c r="AU1538">
        <v>16.137106836451711</v>
      </c>
      <c r="AV1538" t="str">
        <f>VLOOKUP(Sheet1[[#This Row],[NPDES ID2]],Combined_Sheet__Major_Only___2[[NPDES ID2]:[ECHO BFR]],3,FALSE)</f>
        <v>PA</v>
      </c>
      <c r="AW1538" t="s">
        <v>12185</v>
      </c>
      <c r="AX1538" t="str">
        <f>VLOOKUP(Sheet1[[#This Row],[NPDES ID2]],Combined_Sheet__Major_Only___2[[NPDES ID2]:[ECHO BFR]],27,FALSE)</f>
        <v>methaneBioCaptureRecover, tempSludgeStore</v>
      </c>
      <c r="AY1538" t="str">
        <f>VLOOKUP(Sheet1[[#This Row],[NPDES ID2]],Combined_Sheet__Major_Only___2[[NPDES ID2]:[ECHO BFR]],28,FALSE)</f>
        <v>highTempCompost</v>
      </c>
      <c r="AZ1538" t="str">
        <f>VLOOKUP(Sheet1[[#This Row],[NPDES ID2]],Combined_Sheet__Major_Only___2[[NPDES ID2]:[ECHO BFR]],29,FALSE)</f>
        <v>thickening</v>
      </c>
      <c r="BA1538">
        <f>VLOOKUP(Sheet1[[#This Row],[NPDES ID2]],Combined_Sheet__Major_Only___2[[NPDES ID2]:[ECHO BFR]],17,FALSE)</f>
        <v>40.211224000000001</v>
      </c>
      <c r="BB1538">
        <f>VLOOKUP(Sheet1[[#This Row],[NPDES ID2]],Combined_Sheet__Major_Only___2[[NPDES ID2]:[ECHO BFR]],18,FALSE)</f>
        <v>-77.025962000000007</v>
      </c>
      <c r="BC1538" t="str">
        <f>IF(ISNUMBER(SEARCH("aerobic",$AW1538)),"aerobic","")</f>
        <v/>
      </c>
      <c r="BD1538" t="str">
        <f>IF(ISNUMBER(SEARCH("anaer",$AW1538)),"anaer","")</f>
        <v>anaer</v>
      </c>
      <c r="BE1538" t="str">
        <f>IF(ISNUMBER(SEARCH("thickening",$AZ1538)),"thickening","")</f>
        <v>thickening</v>
      </c>
      <c r="BF1538" s="3" t="str">
        <f>IF(ISNUMBER(SEARCH("airDry",$AW1538)),"airDry","")</f>
        <v/>
      </c>
      <c r="BG1538" s="3" t="str">
        <f>IF(ISNUMBER(SEARCH("heatDry",$AY1538)),"heatDry","")</f>
        <v/>
      </c>
      <c r="BH1538" s="3" t="str">
        <f>IF(AND(ISNUMBER(SEARCH("aerobic",$AW1538)),ISNUMBER(SEARCH("anaer",$AW1538))),"Combined Aer and Anaer.","")</f>
        <v/>
      </c>
    </row>
    <row r="1539" spans="1:60" x14ac:dyDescent="0.25">
      <c r="A1539" s="4">
        <v>214</v>
      </c>
      <c r="B1539" t="s">
        <v>1125</v>
      </c>
      <c r="C1539">
        <v>2777.08</v>
      </c>
      <c r="D1539">
        <v>639.75074843023469</v>
      </c>
      <c r="E1539">
        <v>640.23537939306971</v>
      </c>
      <c r="F1539">
        <v>537.91450507034358</v>
      </c>
      <c r="G1539">
        <v>747.18788944353616</v>
      </c>
      <c r="H1539">
        <v>-111.4627987897809</v>
      </c>
      <c r="I1539">
        <v>-114.0828848274754</v>
      </c>
      <c r="J1539">
        <v>-130.06037795273991</v>
      </c>
      <c r="K1539">
        <v>-88.220197872201112</v>
      </c>
      <c r="L1539">
        <v>1885.1969433406859</v>
      </c>
      <c r="M1539">
        <v>1877.673139700086</v>
      </c>
      <c r="N1539">
        <v>1852.6356482079109</v>
      </c>
      <c r="O1539">
        <v>1938.2201960056591</v>
      </c>
      <c r="P1539">
        <v>64.840621460562218</v>
      </c>
      <c r="Q1539">
        <v>65.714497879804298</v>
      </c>
      <c r="R1539">
        <v>53.2398445107847</v>
      </c>
      <c r="S1539">
        <v>74.453737239658068</v>
      </c>
      <c r="T1539">
        <v>55861.627651069262</v>
      </c>
      <c r="U1539">
        <v>55861.585347973392</v>
      </c>
      <c r="V1539">
        <v>55823.698809060203</v>
      </c>
      <c r="W1539">
        <v>55899.818647401458</v>
      </c>
      <c r="X1539">
        <v>3703.8374575705261</v>
      </c>
      <c r="Y1539">
        <v>3717.1695766644111</v>
      </c>
      <c r="Z1539">
        <v>3604.0724870256549</v>
      </c>
      <c r="AA1539">
        <v>3768.0928927666209</v>
      </c>
      <c r="AB1539">
        <v>586.15904369122211</v>
      </c>
      <c r="AC1539">
        <v>581.88087195365324</v>
      </c>
      <c r="AD1539">
        <v>506.79579199787611</v>
      </c>
      <c r="AE1539">
        <v>677.82705937885282</v>
      </c>
      <c r="AF1539">
        <v>66.534502483836377</v>
      </c>
      <c r="AG1539">
        <v>66.265904606378115</v>
      </c>
      <c r="AH1539">
        <v>65.39167851384957</v>
      </c>
      <c r="AI1539">
        <v>68.403547371584139</v>
      </c>
      <c r="AJ1539">
        <v>0.58928328346982395</v>
      </c>
      <c r="AK1539">
        <v>0.58928355659545906</v>
      </c>
      <c r="AL1539">
        <v>0.58922004583104604</v>
      </c>
      <c r="AM1539">
        <v>0.5893461630291752</v>
      </c>
      <c r="AN1539">
        <v>0.95649663993998368</v>
      </c>
      <c r="AO1539">
        <v>0.95649663993998379</v>
      </c>
      <c r="AP1539">
        <v>0.95649663993998379</v>
      </c>
      <c r="AQ1539">
        <v>0.95649663993998379</v>
      </c>
      <c r="AR1539">
        <v>15.560298310850561</v>
      </c>
      <c r="AS1539">
        <v>15.56029831085055</v>
      </c>
      <c r="AT1539">
        <v>15.56029831085055</v>
      </c>
      <c r="AU1539">
        <v>15.56029831085055</v>
      </c>
      <c r="AV1539" t="str">
        <f>VLOOKUP(Sheet1[[#This Row],[NPDES ID2]],Combined_Sheet__Major_Only___2[[NPDES ID2]:[ECHO BFR]],3,FALSE)</f>
        <v>MO</v>
      </c>
      <c r="AW1539" t="s">
        <v>12185</v>
      </c>
      <c r="AX1539" t="str">
        <f>VLOOKUP(Sheet1[[#This Row],[NPDES ID2]],Combined_Sheet__Major_Only___2[[NPDES ID2]:[ECHO BFR]],27,FALSE)</f>
        <v>methaneBioCaptureRecover</v>
      </c>
      <c r="AY1539" t="str">
        <f>VLOOKUP(Sheet1[[#This Row],[NPDES ID2]],Combined_Sheet__Major_Only___2[[NPDES ID2]:[ECHO BFR]],28,FALSE)</f>
        <v>-</v>
      </c>
      <c r="AZ1539" t="str">
        <f>VLOOKUP(Sheet1[[#This Row],[NPDES ID2]],Combined_Sheet__Major_Only___2[[NPDES ID2]:[ECHO BFR]],29,FALSE)</f>
        <v>thickening</v>
      </c>
      <c r="BA1539">
        <f>VLOOKUP(Sheet1[[#This Row],[NPDES ID2]],Combined_Sheet__Major_Only___2[[NPDES ID2]:[ECHO BFR]],17,FALSE)</f>
        <v>38.745778000000001</v>
      </c>
      <c r="BB1539">
        <f>VLOOKUP(Sheet1[[#This Row],[NPDES ID2]],Combined_Sheet__Major_Only___2[[NPDES ID2]:[ECHO BFR]],18,FALSE)</f>
        <v>-90.495193999999998</v>
      </c>
      <c r="BC1539" t="str">
        <f>IF(ISNUMBER(SEARCH("aerobic",$AW1539)),"aerobic","")</f>
        <v/>
      </c>
      <c r="BD1539" t="str">
        <f>IF(ISNUMBER(SEARCH("anaer",$AW1539)),"anaer","")</f>
        <v>anaer</v>
      </c>
      <c r="BE1539" t="str">
        <f>IF(ISNUMBER(SEARCH("thickening",$AZ1539)),"thickening","")</f>
        <v>thickening</v>
      </c>
      <c r="BF1539" s="2" t="str">
        <f>IF(ISNUMBER(SEARCH("airDry",$AW1539)),"airDry","")</f>
        <v/>
      </c>
      <c r="BG1539" s="2" t="str">
        <f>IF(ISNUMBER(SEARCH("heatDry",$AY1539)),"heatDry","")</f>
        <v/>
      </c>
      <c r="BH1539" s="2" t="str">
        <f>IF(AND(ISNUMBER(SEARCH("aerobic",$AW1539)),ISNUMBER(SEARCH("anaer",$AW1539))),"Combined Aer and Anaer.","")</f>
        <v/>
      </c>
    </row>
    <row r="1540" spans="1:60" x14ac:dyDescent="0.25">
      <c r="A1540" s="4">
        <v>1910</v>
      </c>
      <c r="B1540" t="s">
        <v>9016</v>
      </c>
      <c r="C1540">
        <v>3473.2</v>
      </c>
      <c r="D1540">
        <v>813.07249505744107</v>
      </c>
      <c r="E1540">
        <v>811.48923576497941</v>
      </c>
      <c r="F1540">
        <v>670.2817484197551</v>
      </c>
      <c r="G1540">
        <v>956.01364060296771</v>
      </c>
      <c r="H1540">
        <v>-118.89864951537911</v>
      </c>
      <c r="I1540">
        <v>-121.29370261279411</v>
      </c>
      <c r="J1540">
        <v>-136.83427444992739</v>
      </c>
      <c r="K1540">
        <v>-96.136867532888274</v>
      </c>
      <c r="L1540">
        <v>2216.2197404417761</v>
      </c>
      <c r="M1540">
        <v>2205.6998545169022</v>
      </c>
      <c r="N1540">
        <v>2170.649601524527</v>
      </c>
      <c r="O1540">
        <v>2290.412497693469</v>
      </c>
      <c r="P1540">
        <v>81.390867452770351</v>
      </c>
      <c r="Q1540">
        <v>82.161325709198024</v>
      </c>
      <c r="R1540">
        <v>67.805532863678138</v>
      </c>
      <c r="S1540">
        <v>92.852332027864307</v>
      </c>
      <c r="T1540">
        <v>55862.158289444502</v>
      </c>
      <c r="U1540">
        <v>55862.115985959586</v>
      </c>
      <c r="V1540">
        <v>55824.229098624557</v>
      </c>
      <c r="W1540">
        <v>55900.349636998457</v>
      </c>
      <c r="X1540">
        <v>3940.763840828201</v>
      </c>
      <c r="Y1540">
        <v>3957.8355326616279</v>
      </c>
      <c r="Z1540">
        <v>3814.4165881076601</v>
      </c>
      <c r="AA1540">
        <v>4022.21528451121</v>
      </c>
      <c r="AB1540">
        <v>677.55081891349153</v>
      </c>
      <c r="AC1540">
        <v>670.72349591744364</v>
      </c>
      <c r="AD1540">
        <v>577.82843466197323</v>
      </c>
      <c r="AE1540">
        <v>791.76959971323288</v>
      </c>
      <c r="AF1540">
        <v>62.543267850306137</v>
      </c>
      <c r="AG1540">
        <v>62.242477840759193</v>
      </c>
      <c r="AH1540">
        <v>61.265366273040563</v>
      </c>
      <c r="AI1540">
        <v>64.634066136744053</v>
      </c>
      <c r="AJ1540">
        <v>0.5405090964768694</v>
      </c>
      <c r="AK1540">
        <v>0.54050943621340575</v>
      </c>
      <c r="AL1540">
        <v>0.54043013866717637</v>
      </c>
      <c r="AM1540">
        <v>0.54058761068482231</v>
      </c>
      <c r="AN1540">
        <v>0.95649702739689235</v>
      </c>
      <c r="AO1540">
        <v>0.95649702739689202</v>
      </c>
      <c r="AP1540">
        <v>0.95649702739689202</v>
      </c>
      <c r="AQ1540">
        <v>0.95649702739689202</v>
      </c>
      <c r="AR1540">
        <v>13.92096615093439</v>
      </c>
      <c r="AS1540">
        <v>13.92096615093438</v>
      </c>
      <c r="AT1540">
        <v>13.92096615093438</v>
      </c>
      <c r="AU1540">
        <v>13.92096615093438</v>
      </c>
      <c r="AV1540" t="str">
        <f>VLOOKUP(Sheet1[[#This Row],[NPDES ID2]],Combined_Sheet__Major_Only___2[[NPDES ID2]:[ECHO BFR]],3,FALSE)</f>
        <v>IL</v>
      </c>
      <c r="AW1540" t="s">
        <v>12185</v>
      </c>
      <c r="AX1540" t="str">
        <f>VLOOKUP(Sheet1[[#This Row],[NPDES ID2]],Combined_Sheet__Major_Only___2[[NPDES ID2]:[ECHO BFR]],27,FALSE)</f>
        <v>other, methaneBioCaptureRecover</v>
      </c>
      <c r="AY1540" t="str">
        <f>VLOOKUP(Sheet1[[#This Row],[NPDES ID2]],Combined_Sheet__Major_Only___2[[NPDES ID2]:[ECHO BFR]],28,FALSE)</f>
        <v>-</v>
      </c>
      <c r="AZ1540" t="str">
        <f>VLOOKUP(Sheet1[[#This Row],[NPDES ID2]],Combined_Sheet__Major_Only___2[[NPDES ID2]:[ECHO BFR]],29,FALSE)</f>
        <v>thickening, preliminaryOps</v>
      </c>
      <c r="BA1540">
        <f>VLOOKUP(Sheet1[[#This Row],[NPDES ID2]],Combined_Sheet__Major_Only___2[[NPDES ID2]:[ECHO BFR]],17,FALSE)</f>
        <v>42.222022000000003</v>
      </c>
      <c r="BB1540">
        <f>VLOOKUP(Sheet1[[#This Row],[NPDES ID2]],Combined_Sheet__Major_Only___2[[NPDES ID2]:[ECHO BFR]],18,FALSE)</f>
        <v>-89.093305000000001</v>
      </c>
      <c r="BC1540" t="str">
        <f>IF(ISNUMBER(SEARCH("aerobic",$AW1540)),"aerobic","")</f>
        <v/>
      </c>
      <c r="BD1540" t="str">
        <f>IF(ISNUMBER(SEARCH("anaer",$AW1540)),"anaer","")</f>
        <v>anaer</v>
      </c>
      <c r="BE1540" t="str">
        <f>IF(ISNUMBER(SEARCH("thickening",$AZ1540)),"thickening","")</f>
        <v>thickening</v>
      </c>
      <c r="BF1540" s="2" t="str">
        <f>IF(ISNUMBER(SEARCH("airDry",$AW1540)),"airDry","")</f>
        <v/>
      </c>
      <c r="BG1540" s="2" t="str">
        <f>IF(ISNUMBER(SEARCH("heatDry",$AY1540)),"heatDry","")</f>
        <v/>
      </c>
      <c r="BH1540" s="2" t="str">
        <f>IF(AND(ISNUMBER(SEARCH("aerobic",$AW1540)),ISNUMBER(SEARCH("anaer",$AW1540))),"Combined Aer and Anaer.","")</f>
        <v/>
      </c>
    </row>
    <row r="1541" spans="1:60" x14ac:dyDescent="0.25">
      <c r="A1541" s="4">
        <v>387</v>
      </c>
      <c r="B1541" t="s">
        <v>1952</v>
      </c>
      <c r="C1541">
        <v>727</v>
      </c>
      <c r="D1541">
        <v>350.67779622369051</v>
      </c>
      <c r="E1541">
        <v>350.45231119640368</v>
      </c>
      <c r="F1541">
        <v>294.06234362067488</v>
      </c>
      <c r="G1541">
        <v>411.22597285102432</v>
      </c>
      <c r="H1541">
        <v>-112.48214240269979</v>
      </c>
      <c r="I1541">
        <v>-114.9795778975983</v>
      </c>
      <c r="J1541">
        <v>-130.88360964141879</v>
      </c>
      <c r="K1541">
        <v>-88.844219795189616</v>
      </c>
      <c r="L1541">
        <v>491.37027487348649</v>
      </c>
      <c r="M1541">
        <v>489.37872750702633</v>
      </c>
      <c r="N1541">
        <v>482.77875785280469</v>
      </c>
      <c r="O1541">
        <v>505.37007972677043</v>
      </c>
      <c r="P1541">
        <v>16.98055051802562</v>
      </c>
      <c r="Q1541">
        <v>17.205908373104801</v>
      </c>
      <c r="R1541">
        <v>13.96170384146926</v>
      </c>
      <c r="S1541">
        <v>19.476567611666269</v>
      </c>
      <c r="T1541">
        <v>55962.061942067041</v>
      </c>
      <c r="U1541">
        <v>55962.019565337578</v>
      </c>
      <c r="V1541">
        <v>55924.067080384499</v>
      </c>
      <c r="W1541">
        <v>56000.319414383572</v>
      </c>
      <c r="X1541">
        <v>3726.7341726504428</v>
      </c>
      <c r="Y1541">
        <v>3740.3627052300458</v>
      </c>
      <c r="Z1541">
        <v>3625.0442127829019</v>
      </c>
      <c r="AA1541">
        <v>3792.1840897528182</v>
      </c>
      <c r="AB1541">
        <v>647.61193979477412</v>
      </c>
      <c r="AC1541">
        <v>641.75974904852706</v>
      </c>
      <c r="AD1541">
        <v>552.03194344635278</v>
      </c>
      <c r="AE1541">
        <v>759.76508910700863</v>
      </c>
      <c r="AF1541">
        <v>66.239184153374154</v>
      </c>
      <c r="AG1541">
        <v>65.969876572007792</v>
      </c>
      <c r="AH1541">
        <v>65.08274581128218</v>
      </c>
      <c r="AI1541">
        <v>68.125795557581966</v>
      </c>
      <c r="AJ1541">
        <v>0.5856723705213922</v>
      </c>
      <c r="AK1541">
        <v>0.58567244569189159</v>
      </c>
      <c r="AL1541">
        <v>0.58565509670402949</v>
      </c>
      <c r="AM1541">
        <v>0.58568954499338233</v>
      </c>
      <c r="AN1541">
        <v>0.95656985141447148</v>
      </c>
      <c r="AO1541">
        <v>0.95656985141447182</v>
      </c>
      <c r="AP1541">
        <v>0.95656985141447182</v>
      </c>
      <c r="AQ1541">
        <v>0.95656985141447182</v>
      </c>
      <c r="AR1541">
        <v>14.65244516738059</v>
      </c>
      <c r="AS1541">
        <v>14.652445167380581</v>
      </c>
      <c r="AT1541">
        <v>14.652445167380581</v>
      </c>
      <c r="AU1541">
        <v>14.652445167380581</v>
      </c>
      <c r="AV1541" t="str">
        <f>VLOOKUP(Sheet1[[#This Row],[NPDES ID2]],Combined_Sheet__Major_Only___2[[NPDES ID2]:[ECHO BFR]],3,FALSE)</f>
        <v>IL</v>
      </c>
      <c r="AW1541" t="s">
        <v>12185</v>
      </c>
      <c r="AX1541" t="str">
        <f>VLOOKUP(Sheet1[[#This Row],[NPDES ID2]],Combined_Sheet__Major_Only___2[[NPDES ID2]:[ECHO BFR]],27,FALSE)</f>
        <v>-</v>
      </c>
      <c r="AY1541" t="str">
        <f>VLOOKUP(Sheet1[[#This Row],[NPDES ID2]],Combined_Sheet__Major_Only___2[[NPDES ID2]:[ECHO BFR]],28,FALSE)</f>
        <v>-</v>
      </c>
      <c r="AZ1541" t="str">
        <f>VLOOKUP(Sheet1[[#This Row],[NPDES ID2]],Combined_Sheet__Major_Only___2[[NPDES ID2]:[ECHO BFR]],29,FALSE)</f>
        <v>thickening, preliminaryOps, sludgeLagoon</v>
      </c>
      <c r="BA1541">
        <f>VLOOKUP(Sheet1[[#This Row],[NPDES ID2]],Combined_Sheet__Major_Only___2[[NPDES ID2]:[ECHO BFR]],17,FALSE)</f>
        <v>42.000228</v>
      </c>
      <c r="BB1541">
        <f>VLOOKUP(Sheet1[[#This Row],[NPDES ID2]],Combined_Sheet__Major_Only___2[[NPDES ID2]:[ECHO BFR]],18,FALSE)</f>
        <v>-88.138130000000004</v>
      </c>
      <c r="BC1541" t="str">
        <f>IF(ISNUMBER(SEARCH("aerobic",$AW1541)),"aerobic","")</f>
        <v/>
      </c>
      <c r="BD1541" t="str">
        <f>IF(ISNUMBER(SEARCH("anaer",$AW1541)),"anaer","")</f>
        <v>anaer</v>
      </c>
      <c r="BE1541" t="str">
        <f>IF(ISNUMBER(SEARCH("thickening",$AZ1541)),"thickening","")</f>
        <v>thickening</v>
      </c>
      <c r="BF1541" s="3" t="str">
        <f>IF(ISNUMBER(SEARCH("airDry",$AW1541)),"airDry","")</f>
        <v/>
      </c>
      <c r="BG1541" s="3" t="str">
        <f>IF(ISNUMBER(SEARCH("heatDry",$AY1541)),"heatDry","")</f>
        <v/>
      </c>
      <c r="BH1541" s="3" t="str">
        <f>IF(AND(ISNUMBER(SEARCH("aerobic",$AW1541)),ISNUMBER(SEARCH("anaer",$AW1541))),"Combined Aer and Anaer.","")</f>
        <v/>
      </c>
    </row>
    <row r="1542" spans="1:60" x14ac:dyDescent="0.25">
      <c r="A1542" s="4">
        <v>242</v>
      </c>
      <c r="B1542" t="s">
        <v>1258</v>
      </c>
      <c r="C1542">
        <v>2096.4</v>
      </c>
      <c r="D1542">
        <v>583.13448899543607</v>
      </c>
      <c r="E1542">
        <v>585.93592041443117</v>
      </c>
      <c r="F1542">
        <v>497.00751522359138</v>
      </c>
      <c r="G1542">
        <v>679.66572508408672</v>
      </c>
      <c r="H1542">
        <v>-125.55779333627549</v>
      </c>
      <c r="I1542">
        <v>-128.1159151414046</v>
      </c>
      <c r="J1542">
        <v>-144.28133773207341</v>
      </c>
      <c r="K1542">
        <v>-102.7358425750941</v>
      </c>
      <c r="L1542">
        <v>1275.4166626949029</v>
      </c>
      <c r="M1542">
        <v>1268.563322201338</v>
      </c>
      <c r="N1542">
        <v>1245.7995025521</v>
      </c>
      <c r="O1542">
        <v>1323.6600419903141</v>
      </c>
      <c r="P1542">
        <v>49.258904104201171</v>
      </c>
      <c r="Q1542">
        <v>49.73801898341376</v>
      </c>
      <c r="R1542">
        <v>41.29099389280308</v>
      </c>
      <c r="S1542">
        <v>56.183232538647758</v>
      </c>
      <c r="T1542">
        <v>55966.143396419851</v>
      </c>
      <c r="U1542">
        <v>55966.10101669807</v>
      </c>
      <c r="V1542">
        <v>55928.145851826113</v>
      </c>
      <c r="W1542">
        <v>56004.403570191171</v>
      </c>
      <c r="X1542">
        <v>4141.2353552011491</v>
      </c>
      <c r="Y1542">
        <v>4161.5908700697419</v>
      </c>
      <c r="Z1542">
        <v>3991.327806763079</v>
      </c>
      <c r="AA1542">
        <v>4237.9626474754696</v>
      </c>
      <c r="AB1542">
        <v>644.93028121361203</v>
      </c>
      <c r="AC1542">
        <v>638.95086617172046</v>
      </c>
      <c r="AD1542">
        <v>558.34207710790452</v>
      </c>
      <c r="AE1542">
        <v>741.14573399963797</v>
      </c>
      <c r="AF1542">
        <v>59.62753302089645</v>
      </c>
      <c r="AG1542">
        <v>59.30489632699279</v>
      </c>
      <c r="AH1542">
        <v>58.247515578786953</v>
      </c>
      <c r="AI1542">
        <v>61.881273624424047</v>
      </c>
      <c r="AJ1542">
        <v>0.50491863207386534</v>
      </c>
      <c r="AK1542">
        <v>0.50491882336758631</v>
      </c>
      <c r="AL1542">
        <v>0.50487442614735056</v>
      </c>
      <c r="AM1542">
        <v>0.50496258669029914</v>
      </c>
      <c r="AN1542">
        <v>0.95657282137647148</v>
      </c>
      <c r="AO1542">
        <v>0.95657282137647137</v>
      </c>
      <c r="AP1542">
        <v>0.95657282137647137</v>
      </c>
      <c r="AQ1542">
        <v>0.95657282137647137</v>
      </c>
      <c r="AR1542">
        <v>14.081301521737309</v>
      </c>
      <c r="AS1542">
        <v>14.081301521737309</v>
      </c>
      <c r="AT1542">
        <v>14.081301521737309</v>
      </c>
      <c r="AU1542">
        <v>14.081301521737309</v>
      </c>
      <c r="AV1542" t="str">
        <f>VLOOKUP(Sheet1[[#This Row],[NPDES ID2]],Combined_Sheet__Major_Only___2[[NPDES ID2]:[ECHO BFR]],3,FALSE)</f>
        <v>IN</v>
      </c>
      <c r="AW1542" t="s">
        <v>12185</v>
      </c>
      <c r="AX1542" t="str">
        <f>VLOOKUP(Sheet1[[#This Row],[NPDES ID2]],Combined_Sheet__Major_Only___2[[NPDES ID2]:[ECHO BFR]],27,FALSE)</f>
        <v>other, tempSludgeStore, methaneBioCaptureRecover</v>
      </c>
      <c r="AY1542" t="str">
        <f>VLOOKUP(Sheet1[[#This Row],[NPDES ID2]],Combined_Sheet__Major_Only___2[[NPDES ID2]:[ECHO BFR]],28,FALSE)</f>
        <v>-</v>
      </c>
      <c r="AZ1542" t="str">
        <f>VLOOKUP(Sheet1[[#This Row],[NPDES ID2]],Combined_Sheet__Major_Only___2[[NPDES ID2]:[ECHO BFR]],29,FALSE)</f>
        <v>thickening</v>
      </c>
      <c r="BA1542">
        <f>VLOOKUP(Sheet1[[#This Row],[NPDES ID2]],Combined_Sheet__Major_Only___2[[NPDES ID2]:[ECHO BFR]],17,FALSE)</f>
        <v>40.402624000000003</v>
      </c>
      <c r="BB1542">
        <f>VLOOKUP(Sheet1[[#This Row],[NPDES ID2]],Combined_Sheet__Major_Only___2[[NPDES ID2]:[ECHO BFR]],18,FALSE)</f>
        <v>-86.907696000000001</v>
      </c>
      <c r="BC1542" t="str">
        <f>IF(ISNUMBER(SEARCH("aerobic",$AW1542)),"aerobic","")</f>
        <v/>
      </c>
      <c r="BD1542" t="str">
        <f>IF(ISNUMBER(SEARCH("anaer",$AW1542)),"anaer","")</f>
        <v>anaer</v>
      </c>
      <c r="BE1542" t="str">
        <f>IF(ISNUMBER(SEARCH("thickening",$AZ1542)),"thickening","")</f>
        <v>thickening</v>
      </c>
      <c r="BF1542" s="2" t="str">
        <f>IF(ISNUMBER(SEARCH("airDry",$AW1542)),"airDry","")</f>
        <v/>
      </c>
      <c r="BG1542" s="2" t="str">
        <f>IF(ISNUMBER(SEARCH("heatDry",$AY1542)),"heatDry","")</f>
        <v/>
      </c>
      <c r="BH1542" s="2" t="str">
        <f>IF(AND(ISNUMBER(SEARCH("aerobic",$AW1542)),ISNUMBER(SEARCH("anaer",$AW1542))),"Combined Aer and Anaer.","")</f>
        <v/>
      </c>
    </row>
    <row r="1543" spans="1:60" x14ac:dyDescent="0.25">
      <c r="A1543" s="4">
        <v>368</v>
      </c>
      <c r="B1543" t="s">
        <v>1859</v>
      </c>
      <c r="C1543">
        <v>812.7</v>
      </c>
      <c r="D1543">
        <v>365.18277165226488</v>
      </c>
      <c r="E1543">
        <v>366.68712961684531</v>
      </c>
      <c r="F1543">
        <v>308.62774090561697</v>
      </c>
      <c r="G1543">
        <v>431.88470514307841</v>
      </c>
      <c r="H1543">
        <v>-116.59039035552919</v>
      </c>
      <c r="I1543">
        <v>-119.00407573297881</v>
      </c>
      <c r="J1543">
        <v>-134.59941141582399</v>
      </c>
      <c r="K1543">
        <v>-93.19830519705971</v>
      </c>
      <c r="L1543">
        <v>531.23469130610476</v>
      </c>
      <c r="M1543">
        <v>528.86553838704469</v>
      </c>
      <c r="N1543">
        <v>521.01322841531533</v>
      </c>
      <c r="O1543">
        <v>547.8901565777652</v>
      </c>
      <c r="P1543">
        <v>19.020686529674979</v>
      </c>
      <c r="Q1543">
        <v>19.252542821134689</v>
      </c>
      <c r="R1543">
        <v>15.792536793532321</v>
      </c>
      <c r="S1543">
        <v>21.668618969746831</v>
      </c>
      <c r="T1543">
        <v>56015.912648918937</v>
      </c>
      <c r="U1543">
        <v>56015.870232708723</v>
      </c>
      <c r="V1543">
        <v>55977.88238890731</v>
      </c>
      <c r="W1543">
        <v>56054.205764228602</v>
      </c>
      <c r="X1543">
        <v>3857.3117386164099</v>
      </c>
      <c r="Y1543">
        <v>3872.939984469112</v>
      </c>
      <c r="Z1543">
        <v>3741.4717731731089</v>
      </c>
      <c r="AA1543">
        <v>3931.8888525603511</v>
      </c>
      <c r="AB1543">
        <v>675.92990661988517</v>
      </c>
      <c r="AC1543">
        <v>669.21498473100007</v>
      </c>
      <c r="AD1543">
        <v>574.99835307569208</v>
      </c>
      <c r="AE1543">
        <v>793.0810955089421</v>
      </c>
      <c r="AF1543">
        <v>64.061755881146439</v>
      </c>
      <c r="AG1543">
        <v>63.77512848928459</v>
      </c>
      <c r="AH1543">
        <v>62.831079918828081</v>
      </c>
      <c r="AI1543">
        <v>66.069537983655337</v>
      </c>
      <c r="AJ1543">
        <v>0.55905832598538263</v>
      </c>
      <c r="AK1543">
        <v>0.55905840847134303</v>
      </c>
      <c r="AL1543">
        <v>0.5590393630161693</v>
      </c>
      <c r="AM1543">
        <v>0.55907717999027629</v>
      </c>
      <c r="AN1543">
        <v>0.95660900444263408</v>
      </c>
      <c r="AO1543">
        <v>0.95660900444263408</v>
      </c>
      <c r="AP1543">
        <v>0.95660900444263408</v>
      </c>
      <c r="AQ1543">
        <v>0.95660900444263408</v>
      </c>
      <c r="AR1543">
        <v>14.101819686109691</v>
      </c>
      <c r="AS1543">
        <v>14.101819686109691</v>
      </c>
      <c r="AT1543">
        <v>14.101819686109691</v>
      </c>
      <c r="AU1543">
        <v>14.101819686109691</v>
      </c>
      <c r="AV1543" t="str">
        <f>VLOOKUP(Sheet1[[#This Row],[NPDES ID2]],Combined_Sheet__Major_Only___2[[NPDES ID2]:[ECHO BFR]],3,FALSE)</f>
        <v>NY</v>
      </c>
      <c r="AW1543" t="s">
        <v>12185</v>
      </c>
      <c r="AX1543" t="str">
        <f>VLOOKUP(Sheet1[[#This Row],[NPDES ID2]],Combined_Sheet__Major_Only___2[[NPDES ID2]:[ECHO BFR]],27,FALSE)</f>
        <v>-</v>
      </c>
      <c r="AY1543" t="str">
        <f>VLOOKUP(Sheet1[[#This Row],[NPDES ID2]],Combined_Sheet__Major_Only___2[[NPDES ID2]:[ECHO BFR]],28,FALSE)</f>
        <v>-</v>
      </c>
      <c r="AZ1543" t="str">
        <f>VLOOKUP(Sheet1[[#This Row],[NPDES ID2]],Combined_Sheet__Major_Only___2[[NPDES ID2]:[ECHO BFR]],29,FALSE)</f>
        <v>thickening, preliminaryOps</v>
      </c>
      <c r="BA1543">
        <f>VLOOKUP(Sheet1[[#This Row],[NPDES ID2]],Combined_Sheet__Major_Only___2[[NPDES ID2]:[ECHO BFR]],17,FALSE)</f>
        <v>44.933729999999997</v>
      </c>
      <c r="BB1543">
        <f>VLOOKUP(Sheet1[[#This Row],[NPDES ID2]],Combined_Sheet__Major_Only___2[[NPDES ID2]:[ECHO BFR]],18,FALSE)</f>
        <v>-74.875069999999994</v>
      </c>
      <c r="BC1543" t="str">
        <f>IF(ISNUMBER(SEARCH("aerobic",$AW1543)),"aerobic","")</f>
        <v/>
      </c>
      <c r="BD1543" t="str">
        <f>IF(ISNUMBER(SEARCH("anaer",$AW1543)),"anaer","")</f>
        <v>anaer</v>
      </c>
      <c r="BE1543" t="str">
        <f>IF(ISNUMBER(SEARCH("thickening",$AZ1543)),"thickening","")</f>
        <v>thickening</v>
      </c>
      <c r="BF1543" s="2" t="str">
        <f>IF(ISNUMBER(SEARCH("airDry",$AW1543)),"airDry","")</f>
        <v/>
      </c>
      <c r="BG1543" s="2" t="str">
        <f>IF(ISNUMBER(SEARCH("heatDry",$AY1543)),"heatDry","")</f>
        <v/>
      </c>
      <c r="BH1543" s="2" t="str">
        <f>IF(AND(ISNUMBER(SEARCH("aerobic",$AW1543)),ISNUMBER(SEARCH("anaer",$AW1543))),"Combined Aer and Anaer.","")</f>
        <v/>
      </c>
    </row>
    <row r="1544" spans="1:60" x14ac:dyDescent="0.25">
      <c r="A1544" s="4">
        <v>201</v>
      </c>
      <c r="B1544" t="s">
        <v>1068</v>
      </c>
      <c r="C1544">
        <v>3145.6</v>
      </c>
      <c r="D1544">
        <v>748.57139887722053</v>
      </c>
      <c r="E1544">
        <v>746.93067155802919</v>
      </c>
      <c r="F1544">
        <v>622.71828794424869</v>
      </c>
      <c r="G1544">
        <v>877.83863911356798</v>
      </c>
      <c r="H1544">
        <v>-118.7115444407262</v>
      </c>
      <c r="I1544">
        <v>-121.2137577424006</v>
      </c>
      <c r="J1544">
        <v>-136.64439083991761</v>
      </c>
      <c r="K1544">
        <v>-96.016234283257006</v>
      </c>
      <c r="L1544">
        <v>2012.011367032281</v>
      </c>
      <c r="M1544">
        <v>2002.5173126984471</v>
      </c>
      <c r="N1544">
        <v>1970.9100209097751</v>
      </c>
      <c r="O1544">
        <v>2078.9369312500899</v>
      </c>
      <c r="P1544">
        <v>73.705303015064032</v>
      </c>
      <c r="Q1544">
        <v>74.422848295859438</v>
      </c>
      <c r="R1544">
        <v>61.382181486797798</v>
      </c>
      <c r="S1544">
        <v>84.0722573926124</v>
      </c>
      <c r="T1544">
        <v>56228.720056173697</v>
      </c>
      <c r="U1544">
        <v>56228.677483943349</v>
      </c>
      <c r="V1544">
        <v>56190.549908924368</v>
      </c>
      <c r="W1544">
        <v>56267.154025585391</v>
      </c>
      <c r="X1544">
        <v>3957.0843759743648</v>
      </c>
      <c r="Y1544">
        <v>3974.1179253642272</v>
      </c>
      <c r="Z1544">
        <v>3831.0219871119511</v>
      </c>
      <c r="AA1544">
        <v>4038.3364613175709</v>
      </c>
      <c r="AB1544">
        <v>636.29932382622917</v>
      </c>
      <c r="AC1544">
        <v>630.72205340021787</v>
      </c>
      <c r="AD1544">
        <v>548.22634453014598</v>
      </c>
      <c r="AE1544">
        <v>736.14362160266285</v>
      </c>
      <c r="AF1544">
        <v>62.69256229297158</v>
      </c>
      <c r="AG1544">
        <v>62.393278665222432</v>
      </c>
      <c r="AH1544">
        <v>61.419056059301973</v>
      </c>
      <c r="AI1544">
        <v>64.775278927111444</v>
      </c>
      <c r="AJ1544">
        <v>0.54233240779026648</v>
      </c>
      <c r="AK1544">
        <v>0.54233270884620766</v>
      </c>
      <c r="AL1544">
        <v>0.54226255749857322</v>
      </c>
      <c r="AM1544">
        <v>0.5424018642707551</v>
      </c>
      <c r="AN1544">
        <v>0.95676304125127176</v>
      </c>
      <c r="AO1544">
        <v>0.95676304125127165</v>
      </c>
      <c r="AP1544">
        <v>0.95676304125127165</v>
      </c>
      <c r="AQ1544">
        <v>0.95676304125127165</v>
      </c>
      <c r="AR1544">
        <v>14.520703258854031</v>
      </c>
      <c r="AS1544">
        <v>14.520703258854031</v>
      </c>
      <c r="AT1544">
        <v>14.520703258854031</v>
      </c>
      <c r="AU1544">
        <v>14.520703258854031</v>
      </c>
      <c r="AV1544" t="str">
        <f>VLOOKUP(Sheet1[[#This Row],[NPDES ID2]],Combined_Sheet__Major_Only___2[[NPDES ID2]:[ECHO BFR]],3,FALSE)</f>
        <v>SC</v>
      </c>
      <c r="AW1544" t="s">
        <v>12185</v>
      </c>
      <c r="AX1544" t="str">
        <f>VLOOKUP(Sheet1[[#This Row],[NPDES ID2]],Combined_Sheet__Major_Only___2[[NPDES ID2]:[ECHO BFR]],27,FALSE)</f>
        <v>methaneBioCaptureRecover</v>
      </c>
      <c r="AY1544" t="str">
        <f>VLOOKUP(Sheet1[[#This Row],[NPDES ID2]],Combined_Sheet__Major_Only___2[[NPDES ID2]:[ECHO BFR]],28,FALSE)</f>
        <v>-</v>
      </c>
      <c r="AZ1544" t="str">
        <f>VLOOKUP(Sheet1[[#This Row],[NPDES ID2]],Combined_Sheet__Major_Only___2[[NPDES ID2]:[ECHO BFR]],29,FALSE)</f>
        <v>preliminaryOps, thickening</v>
      </c>
      <c r="BA1544">
        <f>VLOOKUP(Sheet1[[#This Row],[NPDES ID2]],Combined_Sheet__Major_Only___2[[NPDES ID2]:[ECHO BFR]],17,FALSE)</f>
        <v>34.796388999999998</v>
      </c>
      <c r="BB1544">
        <f>VLOOKUP(Sheet1[[#This Row],[NPDES ID2]],Combined_Sheet__Major_Only___2[[NPDES ID2]:[ECHO BFR]],18,FALSE)</f>
        <v>-82.365278000000004</v>
      </c>
      <c r="BC1544" t="str">
        <f>IF(ISNUMBER(SEARCH("aerobic",$AW1544)),"aerobic","")</f>
        <v/>
      </c>
      <c r="BD1544" t="str">
        <f>IF(ISNUMBER(SEARCH("anaer",$AW1544)),"anaer","")</f>
        <v>anaer</v>
      </c>
      <c r="BE1544" t="str">
        <f>IF(ISNUMBER(SEARCH("thickening",$AZ1544)),"thickening","")</f>
        <v>thickening</v>
      </c>
      <c r="BF1544" s="3" t="str">
        <f>IF(ISNUMBER(SEARCH("airDry",$AW1544)),"airDry","")</f>
        <v/>
      </c>
      <c r="BG1544" s="3" t="str">
        <f>IF(ISNUMBER(SEARCH("heatDry",$AY1544)),"heatDry","")</f>
        <v/>
      </c>
      <c r="BH1544" s="3" t="str">
        <f>IF(AND(ISNUMBER(SEARCH("aerobic",$AW1544)),ISNUMBER(SEARCH("anaer",$AW1544))),"Combined Aer and Anaer.","")</f>
        <v/>
      </c>
    </row>
    <row r="1545" spans="1:60" x14ac:dyDescent="0.25">
      <c r="A1545" s="4">
        <v>128</v>
      </c>
      <c r="B1545" t="s">
        <v>713</v>
      </c>
      <c r="C1545">
        <v>8242.2000000000007</v>
      </c>
      <c r="D1545">
        <v>1692.9373030211391</v>
      </c>
      <c r="E1545">
        <v>1690.262836683949</v>
      </c>
      <c r="F1545">
        <v>1339.1513755955659</v>
      </c>
      <c r="G1545">
        <v>2027.0048211724779</v>
      </c>
      <c r="H1545">
        <v>-113.33866414282539</v>
      </c>
      <c r="I1545">
        <v>-115.9780649992195</v>
      </c>
      <c r="J1545">
        <v>-132.03273169422619</v>
      </c>
      <c r="K1545">
        <v>-89.824172103186726</v>
      </c>
      <c r="L1545">
        <v>5444.9824814601689</v>
      </c>
      <c r="M1545">
        <v>5421.6207029651241</v>
      </c>
      <c r="N1545">
        <v>5343.0206427192479</v>
      </c>
      <c r="O1545">
        <v>5610.7292834688551</v>
      </c>
      <c r="P1545">
        <v>192.71319260888069</v>
      </c>
      <c r="Q1545">
        <v>195.18125021531489</v>
      </c>
      <c r="R1545">
        <v>159.59823128333829</v>
      </c>
      <c r="S1545">
        <v>219.93595775824659</v>
      </c>
      <c r="T1545">
        <v>56338.612219189788</v>
      </c>
      <c r="U1545">
        <v>56338.569566391787</v>
      </c>
      <c r="V1545">
        <v>56300.369835210877</v>
      </c>
      <c r="W1545">
        <v>56377.118924612587</v>
      </c>
      <c r="X1545">
        <v>3838.6224044035821</v>
      </c>
      <c r="Y1545">
        <v>3853.593513238407</v>
      </c>
      <c r="Z1545">
        <v>3726.698096385086</v>
      </c>
      <c r="AA1545">
        <v>3910.8512869622618</v>
      </c>
      <c r="AB1545">
        <v>621.12647329623712</v>
      </c>
      <c r="AC1545">
        <v>616.04528018751853</v>
      </c>
      <c r="AD1545">
        <v>535.04455362879366</v>
      </c>
      <c r="AE1545">
        <v>720.27984441097465</v>
      </c>
      <c r="AF1545">
        <v>64.765116228095707</v>
      </c>
      <c r="AG1545">
        <v>64.478068795920976</v>
      </c>
      <c r="AH1545">
        <v>63.565888546997172</v>
      </c>
      <c r="AI1545">
        <v>66.729636114845121</v>
      </c>
      <c r="AJ1545">
        <v>0.56765326838771335</v>
      </c>
      <c r="AK1545">
        <v>0.56765406125444517</v>
      </c>
      <c r="AL1545">
        <v>0.56746562041956017</v>
      </c>
      <c r="AM1545">
        <v>0.56783990161551579</v>
      </c>
      <c r="AN1545">
        <v>0.95684215730315192</v>
      </c>
      <c r="AO1545">
        <v>0.95684215730315147</v>
      </c>
      <c r="AP1545">
        <v>0.95684215730315147</v>
      </c>
      <c r="AQ1545">
        <v>0.95684215730315147</v>
      </c>
      <c r="AR1545">
        <v>14.944544424037939</v>
      </c>
      <c r="AS1545">
        <v>14.944544424037939</v>
      </c>
      <c r="AT1545">
        <v>14.944544424037939</v>
      </c>
      <c r="AU1545">
        <v>14.944544424037939</v>
      </c>
      <c r="AV1545" t="str">
        <f>VLOOKUP(Sheet1[[#This Row],[NPDES ID2]],Combined_Sheet__Major_Only___2[[NPDES ID2]:[ECHO BFR]],3,FALSE)</f>
        <v>NE</v>
      </c>
      <c r="AW1545" t="s">
        <v>12185</v>
      </c>
      <c r="AX1545" t="str">
        <f>VLOOKUP(Sheet1[[#This Row],[NPDES ID2]],Combined_Sheet__Major_Only___2[[NPDES ID2]:[ECHO BFR]],27,FALSE)</f>
        <v>methaneBioCaptureRecover, tempSludgeStore</v>
      </c>
      <c r="AY1545" t="str">
        <f>VLOOKUP(Sheet1[[#This Row],[NPDES ID2]],Combined_Sheet__Major_Only___2[[NPDES ID2]:[ECHO BFR]],28,FALSE)</f>
        <v>-</v>
      </c>
      <c r="AZ1545" t="str">
        <f>VLOOKUP(Sheet1[[#This Row],[NPDES ID2]],Combined_Sheet__Major_Only___2[[NPDES ID2]:[ECHO BFR]],29,FALSE)</f>
        <v>preliminaryOps, thickening</v>
      </c>
      <c r="BA1545">
        <f>VLOOKUP(Sheet1[[#This Row],[NPDES ID2]],Combined_Sheet__Major_Only___2[[NPDES ID2]:[ECHO BFR]],17,FALSE)</f>
        <v>41.082639999999998</v>
      </c>
      <c r="BB1545">
        <f>VLOOKUP(Sheet1[[#This Row],[NPDES ID2]],Combined_Sheet__Major_Only___2[[NPDES ID2]:[ECHO BFR]],18,FALSE)</f>
        <v>-95.887900000000002</v>
      </c>
      <c r="BC1545" t="str">
        <f>IF(ISNUMBER(SEARCH("aerobic",$AW1545)),"aerobic","")</f>
        <v/>
      </c>
      <c r="BD1545" t="str">
        <f>IF(ISNUMBER(SEARCH("anaer",$AW1545)),"anaer","")</f>
        <v>anaer</v>
      </c>
      <c r="BE1545" t="str">
        <f>IF(ISNUMBER(SEARCH("thickening",$AZ1545)),"thickening","")</f>
        <v>thickening</v>
      </c>
      <c r="BF1545" s="2" t="str">
        <f>IF(ISNUMBER(SEARCH("airDry",$AW1545)),"airDry","")</f>
        <v/>
      </c>
      <c r="BG1545" s="2" t="str">
        <f>IF(ISNUMBER(SEARCH("heatDry",$AY1545)),"heatDry","")</f>
        <v/>
      </c>
      <c r="BH1545" s="2" t="str">
        <f>IF(AND(ISNUMBER(SEARCH("aerobic",$AW1545)),ISNUMBER(SEARCH("anaer",$AW1545))),"Combined Aer and Anaer.","")</f>
        <v/>
      </c>
    </row>
    <row r="1546" spans="1:60" x14ac:dyDescent="0.25">
      <c r="A1546" s="4">
        <v>2247</v>
      </c>
      <c r="B1546" t="s">
        <v>10525</v>
      </c>
      <c r="C1546">
        <v>537</v>
      </c>
      <c r="D1546">
        <v>368.66802678309818</v>
      </c>
      <c r="E1546">
        <v>368.38772780456839</v>
      </c>
      <c r="F1546">
        <v>289.62974466453772</v>
      </c>
      <c r="G1546">
        <v>445.05570693731732</v>
      </c>
      <c r="H1546">
        <v>-115.1674741785183</v>
      </c>
      <c r="I1546">
        <v>-117.5822625858859</v>
      </c>
      <c r="J1546">
        <v>-133.2990585084595</v>
      </c>
      <c r="K1546">
        <v>-91.626518253430731</v>
      </c>
      <c r="L1546">
        <v>355.26389629898608</v>
      </c>
      <c r="M1546">
        <v>353.73153010178612</v>
      </c>
      <c r="N1546">
        <v>348.65559582787802</v>
      </c>
      <c r="O1546">
        <v>366.03285016205791</v>
      </c>
      <c r="P1546">
        <v>12.55928493851062</v>
      </c>
      <c r="Q1546">
        <v>12.719732259664569</v>
      </c>
      <c r="R1546">
        <v>10.39594487623342</v>
      </c>
      <c r="S1546">
        <v>14.33347211261569</v>
      </c>
      <c r="T1546">
        <v>56361.490843834923</v>
      </c>
      <c r="U1546">
        <v>56361.448174263423</v>
      </c>
      <c r="V1546">
        <v>56323.233420776109</v>
      </c>
      <c r="W1546">
        <v>56400.012692283883</v>
      </c>
      <c r="X1546">
        <v>3834.6663091995219</v>
      </c>
      <c r="Y1546">
        <v>3849.6585981363728</v>
      </c>
      <c r="Z1546">
        <v>3723.3248728094391</v>
      </c>
      <c r="AA1546">
        <v>3906.3291184744239</v>
      </c>
      <c r="AB1546">
        <v>633.67890831200521</v>
      </c>
      <c r="AC1546">
        <v>628.25772174932126</v>
      </c>
      <c r="AD1546">
        <v>544.11436403614584</v>
      </c>
      <c r="AE1546">
        <v>737.1049769937548</v>
      </c>
      <c r="AF1546">
        <v>64.835594159842245</v>
      </c>
      <c r="AG1546">
        <v>64.555334221244678</v>
      </c>
      <c r="AH1546">
        <v>63.630834901529909</v>
      </c>
      <c r="AI1546">
        <v>66.800469175472216</v>
      </c>
      <c r="AJ1546">
        <v>0.56851467968568337</v>
      </c>
      <c r="AK1546">
        <v>0.56851473348493409</v>
      </c>
      <c r="AL1546">
        <v>0.56850232612936802</v>
      </c>
      <c r="AM1546">
        <v>0.56852696208468056</v>
      </c>
      <c r="AN1546">
        <v>0.95685859219961966</v>
      </c>
      <c r="AO1546">
        <v>0.95685859219961955</v>
      </c>
      <c r="AP1546">
        <v>0.95685859219961955</v>
      </c>
      <c r="AQ1546">
        <v>0.95685859219961955</v>
      </c>
      <c r="AR1546">
        <v>14.773569050942671</v>
      </c>
      <c r="AS1546">
        <v>14.773569050942671</v>
      </c>
      <c r="AT1546">
        <v>14.773569050942671</v>
      </c>
      <c r="AU1546">
        <v>14.773569050942671</v>
      </c>
      <c r="AV1546" t="str">
        <f>VLOOKUP(Sheet1[[#This Row],[NPDES ID2]],Combined_Sheet__Major_Only___2[[NPDES ID2]:[ECHO BFR]],3,FALSE)</f>
        <v>NJ</v>
      </c>
      <c r="AW1546" t="s">
        <v>12185</v>
      </c>
      <c r="AX1546" t="str">
        <f>VLOOKUP(Sheet1[[#This Row],[NPDES ID2]],Combined_Sheet__Major_Only___2[[NPDES ID2]:[ECHO BFR]],27,FALSE)</f>
        <v>-</v>
      </c>
      <c r="AY1546" t="str">
        <f>VLOOKUP(Sheet1[[#This Row],[NPDES ID2]],Combined_Sheet__Major_Only___2[[NPDES ID2]:[ECHO BFR]],28,FALSE)</f>
        <v>-</v>
      </c>
      <c r="AZ1546" t="str">
        <f>VLOOKUP(Sheet1[[#This Row],[NPDES ID2]],Combined_Sheet__Major_Only___2[[NPDES ID2]:[ECHO BFR]],29,FALSE)</f>
        <v>thickening</v>
      </c>
      <c r="BA1546">
        <f>VLOOKUP(Sheet1[[#This Row],[NPDES ID2]],Combined_Sheet__Major_Only___2[[NPDES ID2]:[ECHO BFR]],17,FALSE)</f>
        <v>39.417808999999998</v>
      </c>
      <c r="BB1546">
        <f>VLOOKUP(Sheet1[[#This Row],[NPDES ID2]],Combined_Sheet__Major_Only___2[[NPDES ID2]:[ECHO BFR]],18,FALSE)</f>
        <v>-75.234048999999999</v>
      </c>
      <c r="BC1546" t="str">
        <f>IF(ISNUMBER(SEARCH("aerobic",$AW1546)),"aerobic","")</f>
        <v/>
      </c>
      <c r="BD1546" t="str">
        <f>IF(ISNUMBER(SEARCH("anaer",$AW1546)),"anaer","")</f>
        <v>anaer</v>
      </c>
      <c r="BE1546" t="str">
        <f>IF(ISNUMBER(SEARCH("thickening",$AZ1546)),"thickening","")</f>
        <v>thickening</v>
      </c>
      <c r="BF1546" s="3" t="str">
        <f>IF(ISNUMBER(SEARCH("airDry",$AW1546)),"airDry","")</f>
        <v/>
      </c>
      <c r="BG1546" s="3" t="str">
        <f>IF(ISNUMBER(SEARCH("heatDry",$AY1546)),"heatDry","")</f>
        <v/>
      </c>
      <c r="BH1546" s="3" t="str">
        <f>IF(AND(ISNUMBER(SEARCH("aerobic",$AW1546)),ISNUMBER(SEARCH("anaer",$AW1546))),"Combined Aer and Anaer.","")</f>
        <v/>
      </c>
    </row>
    <row r="1547" spans="1:60" x14ac:dyDescent="0.25">
      <c r="A1547" s="4">
        <v>267</v>
      </c>
      <c r="B1547" t="s">
        <v>1373</v>
      </c>
      <c r="C1547">
        <v>1744</v>
      </c>
      <c r="D1547">
        <v>507.79253821172563</v>
      </c>
      <c r="E1547">
        <v>508.82550562154921</v>
      </c>
      <c r="F1547">
        <v>427.26031701961892</v>
      </c>
      <c r="G1547">
        <v>590.83435808515367</v>
      </c>
      <c r="H1547">
        <v>-122.66943174823081</v>
      </c>
      <c r="I1547">
        <v>-125.2672214838131</v>
      </c>
      <c r="J1547">
        <v>-141.07873094368961</v>
      </c>
      <c r="K1547">
        <v>-99.897065055823433</v>
      </c>
      <c r="L1547">
        <v>1084.6838875940821</v>
      </c>
      <c r="M1547">
        <v>1079.168736621046</v>
      </c>
      <c r="N1547">
        <v>1060.8534550486679</v>
      </c>
      <c r="O1547">
        <v>1123.5024953891541</v>
      </c>
      <c r="P1547">
        <v>40.930500961137078</v>
      </c>
      <c r="Q1547">
        <v>41.286455072219823</v>
      </c>
      <c r="R1547">
        <v>34.212636770402653</v>
      </c>
      <c r="S1547">
        <v>46.593388155837133</v>
      </c>
      <c r="T1547">
        <v>56422.672494401297</v>
      </c>
      <c r="U1547">
        <v>56422.629779974362</v>
      </c>
      <c r="V1547">
        <v>56384.374854076523</v>
      </c>
      <c r="W1547">
        <v>56461.234838087526</v>
      </c>
      <c r="X1547">
        <v>4083.7737771352731</v>
      </c>
      <c r="Y1547">
        <v>4102.7703503530702</v>
      </c>
      <c r="Z1547">
        <v>3943.8495306305449</v>
      </c>
      <c r="AA1547">
        <v>4173.9889644884233</v>
      </c>
      <c r="AB1547">
        <v>856.31856878508722</v>
      </c>
      <c r="AC1547">
        <v>842.86901579924984</v>
      </c>
      <c r="AD1547">
        <v>705.56283703317365</v>
      </c>
      <c r="AE1547">
        <v>1034.0096921556751</v>
      </c>
      <c r="AF1547">
        <v>60.956778999734283</v>
      </c>
      <c r="AG1547">
        <v>60.64474835753888</v>
      </c>
      <c r="AH1547">
        <v>59.621899853752133</v>
      </c>
      <c r="AI1547">
        <v>63.136703028983952</v>
      </c>
      <c r="AJ1547">
        <v>0.5211393217643282</v>
      </c>
      <c r="AK1547">
        <v>0.52113950271702603</v>
      </c>
      <c r="AL1547">
        <v>0.5210975354035372</v>
      </c>
      <c r="AM1547">
        <v>0.52118087021902038</v>
      </c>
      <c r="AN1547">
        <v>0.9569024807052473</v>
      </c>
      <c r="AO1547">
        <v>0.95690248070524697</v>
      </c>
      <c r="AP1547">
        <v>0.95690248070524697</v>
      </c>
      <c r="AQ1547">
        <v>0.95690248070524697</v>
      </c>
      <c r="AR1547">
        <v>12.139921794385749</v>
      </c>
      <c r="AS1547">
        <v>12.139921794385749</v>
      </c>
      <c r="AT1547">
        <v>12.139921794385749</v>
      </c>
      <c r="AU1547">
        <v>12.139921794385749</v>
      </c>
      <c r="AV1547" t="str">
        <f>VLOOKUP(Sheet1[[#This Row],[NPDES ID2]],Combined_Sheet__Major_Only___2[[NPDES ID2]:[ECHO BFR]],3,FALSE)</f>
        <v>NE</v>
      </c>
      <c r="AW1547" t="s">
        <v>12185</v>
      </c>
      <c r="AX1547" t="str">
        <f>VLOOKUP(Sheet1[[#This Row],[NPDES ID2]],Combined_Sheet__Major_Only___2[[NPDES ID2]:[ECHO BFR]],27,FALSE)</f>
        <v>-</v>
      </c>
      <c r="AY1547" t="str">
        <f>VLOOKUP(Sheet1[[#This Row],[NPDES ID2]],Combined_Sheet__Major_Only___2[[NPDES ID2]:[ECHO BFR]],28,FALSE)</f>
        <v>highTempCompost</v>
      </c>
      <c r="AZ1547" t="str">
        <f>VLOOKUP(Sheet1[[#This Row],[NPDES ID2]],Combined_Sheet__Major_Only___2[[NPDES ID2]:[ECHO BFR]],29,FALSE)</f>
        <v>thickening</v>
      </c>
      <c r="BA1547">
        <f>VLOOKUP(Sheet1[[#This Row],[NPDES ID2]],Combined_Sheet__Major_Only___2[[NPDES ID2]:[ECHO BFR]],17,FALSE)</f>
        <v>41.422089999999997</v>
      </c>
      <c r="BB1547">
        <f>VLOOKUP(Sheet1[[#This Row],[NPDES ID2]],Combined_Sheet__Major_Only___2[[NPDES ID2]:[ECHO BFR]],18,FALSE)</f>
        <v>-96.415400000000005</v>
      </c>
      <c r="BC1547" t="str">
        <f>IF(ISNUMBER(SEARCH("aerobic",$AW1547)),"aerobic","")</f>
        <v/>
      </c>
      <c r="BD1547" t="str">
        <f>IF(ISNUMBER(SEARCH("anaer",$AW1547)),"anaer","")</f>
        <v>anaer</v>
      </c>
      <c r="BE1547" t="str">
        <f>IF(ISNUMBER(SEARCH("thickening",$AZ1547)),"thickening","")</f>
        <v>thickening</v>
      </c>
      <c r="BF1547" s="3" t="str">
        <f>IF(ISNUMBER(SEARCH("airDry",$AW1547)),"airDry","")</f>
        <v/>
      </c>
      <c r="BG1547" s="3" t="str">
        <f>IF(ISNUMBER(SEARCH("heatDry",$AY1547)),"heatDry","")</f>
        <v/>
      </c>
      <c r="BH1547" s="3" t="str">
        <f>IF(AND(ISNUMBER(SEARCH("aerobic",$AW1547)),ISNUMBER(SEARCH("anaer",$AW1547))),"Combined Aer and Anaer.","")</f>
        <v/>
      </c>
    </row>
    <row r="1548" spans="1:60" x14ac:dyDescent="0.25">
      <c r="A1548" s="4">
        <v>1316</v>
      </c>
      <c r="B1548" t="s">
        <v>6262</v>
      </c>
      <c r="C1548">
        <v>174.4</v>
      </c>
      <c r="D1548">
        <v>718.25985049678832</v>
      </c>
      <c r="E1548">
        <v>716.14880609425688</v>
      </c>
      <c r="F1548">
        <v>520.92935618845001</v>
      </c>
      <c r="G1548">
        <v>935.32009230709093</v>
      </c>
      <c r="H1548">
        <v>-123.497295977542</v>
      </c>
      <c r="I1548">
        <v>-125.9885000164162</v>
      </c>
      <c r="J1548">
        <v>-142.06561852259469</v>
      </c>
      <c r="K1548">
        <v>-100.3059854987913</v>
      </c>
      <c r="L1548">
        <v>108.2104729898747</v>
      </c>
      <c r="M1548">
        <v>107.6558214125495</v>
      </c>
      <c r="N1548">
        <v>105.8199581213388</v>
      </c>
      <c r="O1548">
        <v>112.1065578794496</v>
      </c>
      <c r="P1548">
        <v>4.0939350738471267</v>
      </c>
      <c r="Q1548">
        <v>4.1303266857281136</v>
      </c>
      <c r="R1548">
        <v>3.4228810238680212</v>
      </c>
      <c r="S1548">
        <v>4.6614978462868022</v>
      </c>
      <c r="T1548">
        <v>56427.18089523886</v>
      </c>
      <c r="U1548">
        <v>56427.138177506589</v>
      </c>
      <c r="V1548">
        <v>56388.88029135306</v>
      </c>
      <c r="W1548">
        <v>56465.746222969501</v>
      </c>
      <c r="X1548">
        <v>4093.8523908304669</v>
      </c>
      <c r="Y1548">
        <v>4113.0434638963688</v>
      </c>
      <c r="Z1548">
        <v>3952.7383120507338</v>
      </c>
      <c r="AA1548">
        <v>4184.7900064578216</v>
      </c>
      <c r="AB1548">
        <v>655.75108173489775</v>
      </c>
      <c r="AC1548">
        <v>649.61449285434276</v>
      </c>
      <c r="AD1548">
        <v>565.1955479349939</v>
      </c>
      <c r="AE1548">
        <v>757.20480409846209</v>
      </c>
      <c r="AF1548">
        <v>60.80684377284642</v>
      </c>
      <c r="AG1548">
        <v>60.49497779285457</v>
      </c>
      <c r="AH1548">
        <v>59.463932633326557</v>
      </c>
      <c r="AI1548">
        <v>62.99603076476356</v>
      </c>
      <c r="AJ1548">
        <v>0.51930929926188041</v>
      </c>
      <c r="AK1548">
        <v>0.5193093157942017</v>
      </c>
      <c r="AL1548">
        <v>0.51930550832919875</v>
      </c>
      <c r="AM1548">
        <v>0.51931306829614199</v>
      </c>
      <c r="AN1548">
        <v>0.95690571126315616</v>
      </c>
      <c r="AO1548">
        <v>0.95690571126315616</v>
      </c>
      <c r="AP1548">
        <v>0.95690571126315616</v>
      </c>
      <c r="AQ1548">
        <v>0.95690571126315616</v>
      </c>
      <c r="AR1548">
        <v>14.116600836805549</v>
      </c>
      <c r="AS1548">
        <v>14.116600836805549</v>
      </c>
      <c r="AT1548">
        <v>14.116600836805549</v>
      </c>
      <c r="AU1548">
        <v>14.116600836805549</v>
      </c>
      <c r="AV1548" t="str">
        <f>VLOOKUP(Sheet1[[#This Row],[NPDES ID2]],Combined_Sheet__Major_Only___2[[NPDES ID2]:[ECHO BFR]],3,FALSE)</f>
        <v>VT</v>
      </c>
      <c r="AW1548" t="s">
        <v>12185</v>
      </c>
      <c r="AX1548" t="str">
        <f>VLOOKUP(Sheet1[[#This Row],[NPDES ID2]],Combined_Sheet__Major_Only___2[[NPDES ID2]:[ECHO BFR]],27,FALSE)</f>
        <v>methaneBioCaptureRecover</v>
      </c>
      <c r="AY1548" t="str">
        <f>VLOOKUP(Sheet1[[#This Row],[NPDES ID2]],Combined_Sheet__Major_Only___2[[NPDES ID2]:[ECHO BFR]],28,FALSE)</f>
        <v>highTempCompost</v>
      </c>
      <c r="AZ1548" t="str">
        <f>VLOOKUP(Sheet1[[#This Row],[NPDES ID2]],Combined_Sheet__Major_Only___2[[NPDES ID2]:[ECHO BFR]],29,FALSE)</f>
        <v>preliminaryOps, thickening</v>
      </c>
      <c r="BA1548">
        <f>VLOOKUP(Sheet1[[#This Row],[NPDES ID2]],Combined_Sheet__Major_Only___2[[NPDES ID2]:[ECHO BFR]],17,FALSE)</f>
        <v>42.914957000000001</v>
      </c>
      <c r="BB1548">
        <f>VLOOKUP(Sheet1[[#This Row],[NPDES ID2]],Combined_Sheet__Major_Only___2[[NPDES ID2]:[ECHO BFR]],18,FALSE)</f>
        <v>-73.256878999999998</v>
      </c>
      <c r="BC1548" t="str">
        <f>IF(ISNUMBER(SEARCH("aerobic",$AW1548)),"aerobic","")</f>
        <v/>
      </c>
      <c r="BD1548" t="str">
        <f>IF(ISNUMBER(SEARCH("anaer",$AW1548)),"anaer","")</f>
        <v>anaer</v>
      </c>
      <c r="BE1548" t="str">
        <f>IF(ISNUMBER(SEARCH("thickening",$AZ1548)),"thickening","")</f>
        <v>thickening</v>
      </c>
      <c r="BF1548" s="2" t="str">
        <f>IF(ISNUMBER(SEARCH("airDry",$AW1548)),"airDry","")</f>
        <v/>
      </c>
      <c r="BG1548" s="2" t="str">
        <f>IF(ISNUMBER(SEARCH("heatDry",$AY1548)),"heatDry","")</f>
        <v/>
      </c>
      <c r="BH1548" s="2" t="str">
        <f>IF(AND(ISNUMBER(SEARCH("aerobic",$AW1548)),ISNUMBER(SEARCH("anaer",$AW1548))),"Combined Aer and Anaer.","")</f>
        <v/>
      </c>
    </row>
    <row r="1549" spans="1:60" x14ac:dyDescent="0.25">
      <c r="A1549" s="4">
        <v>2071</v>
      </c>
      <c r="B1549" t="s">
        <v>9737</v>
      </c>
      <c r="C1549">
        <v>1126.0899999999999</v>
      </c>
      <c r="D1549">
        <v>411.68178559697611</v>
      </c>
      <c r="E1549">
        <v>411.67858337868478</v>
      </c>
      <c r="F1549">
        <v>346.9559137372741</v>
      </c>
      <c r="G1549">
        <v>485.8544023039039</v>
      </c>
      <c r="H1549">
        <v>-122.47587310384181</v>
      </c>
      <c r="I1549">
        <v>-124.9914003876459</v>
      </c>
      <c r="J1549">
        <v>-140.89141422441821</v>
      </c>
      <c r="K1549">
        <v>-99.476159196312636</v>
      </c>
      <c r="L1549">
        <v>702.70341791858448</v>
      </c>
      <c r="M1549">
        <v>699.1574667763183</v>
      </c>
      <c r="N1549">
        <v>687.39970401395885</v>
      </c>
      <c r="O1549">
        <v>727.63849497946569</v>
      </c>
      <c r="P1549">
        <v>26.42482807291784</v>
      </c>
      <c r="Q1549">
        <v>26.645243745056462</v>
      </c>
      <c r="R1549">
        <v>22.07765791654797</v>
      </c>
      <c r="S1549">
        <v>30.08637559600454</v>
      </c>
      <c r="T1549">
        <v>56475.918374579152</v>
      </c>
      <c r="U1549">
        <v>56475.875621114901</v>
      </c>
      <c r="V1549">
        <v>56437.585733503263</v>
      </c>
      <c r="W1549">
        <v>56514.515960932629</v>
      </c>
      <c r="X1549">
        <v>4074.05174438225</v>
      </c>
      <c r="Y1549">
        <v>4092.8488652209198</v>
      </c>
      <c r="Z1549">
        <v>3935.636441681695</v>
      </c>
      <c r="AA1549">
        <v>4163.2617799138461</v>
      </c>
      <c r="AB1549">
        <v>629.13825060293459</v>
      </c>
      <c r="AC1549">
        <v>623.72940096384605</v>
      </c>
      <c r="AD1549">
        <v>545.03378326572511</v>
      </c>
      <c r="AE1549">
        <v>722.9012059449027</v>
      </c>
      <c r="AF1549">
        <v>61.157207811415986</v>
      </c>
      <c r="AG1549">
        <v>60.847389420154137</v>
      </c>
      <c r="AH1549">
        <v>59.827813848921927</v>
      </c>
      <c r="AI1549">
        <v>63.326419151395157</v>
      </c>
      <c r="AJ1549">
        <v>0.52358581974847884</v>
      </c>
      <c r="AK1549">
        <v>0.52358592488124067</v>
      </c>
      <c r="AL1549">
        <v>0.52356162171924747</v>
      </c>
      <c r="AM1549">
        <v>0.52360987907128131</v>
      </c>
      <c r="AN1549">
        <v>0.95694060389551472</v>
      </c>
      <c r="AO1549">
        <v>0.95694060389551472</v>
      </c>
      <c r="AP1549">
        <v>0.95694060389551472</v>
      </c>
      <c r="AQ1549">
        <v>0.95694060389551472</v>
      </c>
      <c r="AR1549">
        <v>14.517503050372451</v>
      </c>
      <c r="AS1549">
        <v>14.51750305037246</v>
      </c>
      <c r="AT1549">
        <v>14.51750305037246</v>
      </c>
      <c r="AU1549">
        <v>14.51750305037246</v>
      </c>
      <c r="AV1549" t="str">
        <f>VLOOKUP(Sheet1[[#This Row],[NPDES ID2]],Combined_Sheet__Major_Only___2[[NPDES ID2]:[ECHO BFR]],3,FALSE)</f>
        <v>PA</v>
      </c>
      <c r="AW1549" t="s">
        <v>12185</v>
      </c>
      <c r="AX1549" t="str">
        <f>VLOOKUP(Sheet1[[#This Row],[NPDES ID2]],Combined_Sheet__Major_Only___2[[NPDES ID2]:[ECHO BFR]],27,FALSE)</f>
        <v>methaneBioCaptureRecover</v>
      </c>
      <c r="AY1549" t="str">
        <f>VLOOKUP(Sheet1[[#This Row],[NPDES ID2]],Combined_Sheet__Major_Only___2[[NPDES ID2]:[ECHO BFR]],28,FALSE)</f>
        <v>-</v>
      </c>
      <c r="AZ1549" t="str">
        <f>VLOOKUP(Sheet1[[#This Row],[NPDES ID2]],Combined_Sheet__Major_Only___2[[NPDES ID2]:[ECHO BFR]],29,FALSE)</f>
        <v>thickening, preliminaryOps</v>
      </c>
      <c r="BA1549">
        <f>VLOOKUP(Sheet1[[#This Row],[NPDES ID2]],Combined_Sheet__Major_Only___2[[NPDES ID2]:[ECHO BFR]],17,FALSE)</f>
        <v>39.925277999999999</v>
      </c>
      <c r="BB1549">
        <f>VLOOKUP(Sheet1[[#This Row],[NPDES ID2]],Combined_Sheet__Major_Only___2[[NPDES ID2]:[ECHO BFR]],18,FALSE)</f>
        <v>-77.674166999999997</v>
      </c>
      <c r="BC1549" t="str">
        <f>IF(ISNUMBER(SEARCH("aerobic",$AW1549)),"aerobic","")</f>
        <v/>
      </c>
      <c r="BD1549" t="str">
        <f>IF(ISNUMBER(SEARCH("anaer",$AW1549)),"anaer","")</f>
        <v>anaer</v>
      </c>
      <c r="BE1549" t="str">
        <f>IF(ISNUMBER(SEARCH("thickening",$AZ1549)),"thickening","")</f>
        <v>thickening</v>
      </c>
      <c r="BF1549" s="3" t="str">
        <f>IF(ISNUMBER(SEARCH("airDry",$AW1549)),"airDry","")</f>
        <v/>
      </c>
      <c r="BG1549" s="3" t="str">
        <f>IF(ISNUMBER(SEARCH("heatDry",$AY1549)),"heatDry","")</f>
        <v/>
      </c>
      <c r="BH1549" s="3" t="str">
        <f>IF(AND(ISNUMBER(SEARCH("aerobic",$AW1549)),ISNUMBER(SEARCH("anaer",$AW1549))),"Combined Aer and Anaer.","")</f>
        <v/>
      </c>
    </row>
    <row r="1550" spans="1:60" x14ac:dyDescent="0.25">
      <c r="A1550" s="4">
        <v>1144</v>
      </c>
      <c r="B1550" t="s">
        <v>5496</v>
      </c>
      <c r="C1550">
        <v>301</v>
      </c>
      <c r="D1550">
        <v>515.3230063590587</v>
      </c>
      <c r="E1550">
        <v>519.18116361804289</v>
      </c>
      <c r="F1550">
        <v>391.13824432078928</v>
      </c>
      <c r="G1550">
        <v>659.39601976204597</v>
      </c>
      <c r="H1550">
        <v>-128.79466204305601</v>
      </c>
      <c r="I1550">
        <v>-131.1762556144356</v>
      </c>
      <c r="J1550">
        <v>-147.66613595067241</v>
      </c>
      <c r="K1550">
        <v>-105.9184711336659</v>
      </c>
      <c r="L1550">
        <v>179.51476105956999</v>
      </c>
      <c r="M1550">
        <v>178.50029415352071</v>
      </c>
      <c r="N1550">
        <v>175.14166763027961</v>
      </c>
      <c r="O1550">
        <v>186.64180098287591</v>
      </c>
      <c r="P1550">
        <v>7.080478700602808</v>
      </c>
      <c r="Q1550">
        <v>7.1356912350567301</v>
      </c>
      <c r="R1550">
        <v>5.9499040029742254</v>
      </c>
      <c r="S1550">
        <v>8.0933752294926791</v>
      </c>
      <c r="T1550">
        <v>56565.79709041505</v>
      </c>
      <c r="U1550">
        <v>56565.754271056067</v>
      </c>
      <c r="V1550">
        <v>56527.405368288142</v>
      </c>
      <c r="W1550">
        <v>56604.454166172458</v>
      </c>
      <c r="X1550">
        <v>4269.92236724951</v>
      </c>
      <c r="Y1550">
        <v>4291.9384501758914</v>
      </c>
      <c r="Z1550">
        <v>4107.7663219770984</v>
      </c>
      <c r="AA1550">
        <v>4374.5749356186407</v>
      </c>
      <c r="AB1550">
        <v>743.79822169117938</v>
      </c>
      <c r="AC1550">
        <v>735.19700382935685</v>
      </c>
      <c r="AD1550">
        <v>633.55529181534996</v>
      </c>
      <c r="AE1550">
        <v>869.2662436616522</v>
      </c>
      <c r="AF1550">
        <v>58.447546694195829</v>
      </c>
      <c r="AG1550">
        <v>58.116915949978363</v>
      </c>
      <c r="AH1550">
        <v>57.024419165396353</v>
      </c>
      <c r="AI1550">
        <v>60.767757481599602</v>
      </c>
      <c r="AJ1550">
        <v>0.49052608827869021</v>
      </c>
      <c r="AK1550">
        <v>0.49052611686582859</v>
      </c>
      <c r="AL1550">
        <v>0.49051952929185988</v>
      </c>
      <c r="AM1550">
        <v>0.49053260942278482</v>
      </c>
      <c r="AN1550">
        <v>0.95700480282067546</v>
      </c>
      <c r="AO1550">
        <v>0.95700480282067557</v>
      </c>
      <c r="AP1550">
        <v>0.95700480282067557</v>
      </c>
      <c r="AQ1550">
        <v>0.95700480282067557</v>
      </c>
      <c r="AR1550">
        <v>12.91000358904941</v>
      </c>
      <c r="AS1550">
        <v>12.91000358904942</v>
      </c>
      <c r="AT1550">
        <v>12.91000358904942</v>
      </c>
      <c r="AU1550">
        <v>12.91000358904942</v>
      </c>
      <c r="AV1550" t="str">
        <f>VLOOKUP(Sheet1[[#This Row],[NPDES ID2]],Combined_Sheet__Major_Only___2[[NPDES ID2]:[ECHO BFR]],3,FALSE)</f>
        <v>MN</v>
      </c>
      <c r="AW1550" t="s">
        <v>12185</v>
      </c>
      <c r="AX1550" t="str">
        <f>VLOOKUP(Sheet1[[#This Row],[NPDES ID2]],Combined_Sheet__Major_Only___2[[NPDES ID2]:[ECHO BFR]],27,FALSE)</f>
        <v>-</v>
      </c>
      <c r="AY1550" t="str">
        <f>VLOOKUP(Sheet1[[#This Row],[NPDES ID2]],Combined_Sheet__Major_Only___2[[NPDES ID2]:[ECHO BFR]],28,FALSE)</f>
        <v>-</v>
      </c>
      <c r="AZ1550" t="str">
        <f>VLOOKUP(Sheet1[[#This Row],[NPDES ID2]],Combined_Sheet__Major_Only___2[[NPDES ID2]:[ECHO BFR]],29,FALSE)</f>
        <v>thickening</v>
      </c>
      <c r="BA1550">
        <f>VLOOKUP(Sheet1[[#This Row],[NPDES ID2]],Combined_Sheet__Major_Only___2[[NPDES ID2]:[ECHO BFR]],17,FALSE)</f>
        <v>45.675060000000002</v>
      </c>
      <c r="BB1550">
        <f>VLOOKUP(Sheet1[[#This Row],[NPDES ID2]],Combined_Sheet__Major_Only___2[[NPDES ID2]:[ECHO BFR]],18,FALSE)</f>
        <v>-94.802449999999993</v>
      </c>
      <c r="BC1550" t="str">
        <f>IF(ISNUMBER(SEARCH("aerobic",$AW1550)),"aerobic","")</f>
        <v/>
      </c>
      <c r="BD1550" t="str">
        <f>IF(ISNUMBER(SEARCH("anaer",$AW1550)),"anaer","")</f>
        <v>anaer</v>
      </c>
      <c r="BE1550" t="str">
        <f>IF(ISNUMBER(SEARCH("thickening",$AZ1550)),"thickening","")</f>
        <v>thickening</v>
      </c>
      <c r="BF1550" s="2" t="str">
        <f>IF(ISNUMBER(SEARCH("airDry",$AW1550)),"airDry","")</f>
        <v/>
      </c>
      <c r="BG1550" s="2" t="str">
        <f>IF(ISNUMBER(SEARCH("heatDry",$AY1550)),"heatDry","")</f>
        <v/>
      </c>
      <c r="BH1550" s="2" t="str">
        <f>IF(AND(ISNUMBER(SEARCH("aerobic",$AW1550)),ISNUMBER(SEARCH("anaer",$AW1550))),"Combined Aer and Anaer.","")</f>
        <v/>
      </c>
    </row>
    <row r="1551" spans="1:60" x14ac:dyDescent="0.25">
      <c r="A1551" s="4">
        <v>1463</v>
      </c>
      <c r="B1551" t="s">
        <v>6910</v>
      </c>
      <c r="C1551">
        <v>115</v>
      </c>
      <c r="D1551">
        <v>933.47374415486377</v>
      </c>
      <c r="E1551">
        <v>933.83801429620053</v>
      </c>
      <c r="F1551">
        <v>662.81904079465357</v>
      </c>
      <c r="G1551">
        <v>1223.52060157407</v>
      </c>
      <c r="H1551">
        <v>-113.25882469762919</v>
      </c>
      <c r="I1551">
        <v>-115.6508645128917</v>
      </c>
      <c r="J1551">
        <v>-131.55408671192649</v>
      </c>
      <c r="K1551">
        <v>-89.515311598872543</v>
      </c>
      <c r="L1551">
        <v>77.336162423475002</v>
      </c>
      <c r="M1551">
        <v>77.017781420700771</v>
      </c>
      <c r="N1551">
        <v>75.964067497645942</v>
      </c>
      <c r="O1551">
        <v>79.57245284260199</v>
      </c>
      <c r="P1551">
        <v>2.6869769587148942</v>
      </c>
      <c r="Q1551">
        <v>2.7220300962700992</v>
      </c>
      <c r="R1551">
        <v>2.2127980812196082</v>
      </c>
      <c r="S1551">
        <v>3.0782093897410419</v>
      </c>
      <c r="T1551">
        <v>56788.653530134688</v>
      </c>
      <c r="U1551">
        <v>56788.610547388089</v>
      </c>
      <c r="V1551">
        <v>56750.115315119401</v>
      </c>
      <c r="W1551">
        <v>56827.458111301341</v>
      </c>
      <c r="X1551">
        <v>3800.9213846273719</v>
      </c>
      <c r="Y1551">
        <v>3815.0544406148938</v>
      </c>
      <c r="Z1551">
        <v>3695.6521643014112</v>
      </c>
      <c r="AA1551">
        <v>3868.6590637510112</v>
      </c>
      <c r="AB1551">
        <v>561.771312674461</v>
      </c>
      <c r="AC1551">
        <v>558.13427509853375</v>
      </c>
      <c r="AD1551">
        <v>490.25877052243021</v>
      </c>
      <c r="AE1551">
        <v>643.40892196406674</v>
      </c>
      <c r="AF1551">
        <v>65.904183814407546</v>
      </c>
      <c r="AG1551">
        <v>65.63274341428</v>
      </c>
      <c r="AH1551">
        <v>64.735170595561101</v>
      </c>
      <c r="AI1551">
        <v>67.809808446462</v>
      </c>
      <c r="AJ1551">
        <v>0.58157662409847877</v>
      </c>
      <c r="AK1551">
        <v>0.58157663515894842</v>
      </c>
      <c r="AL1551">
        <v>0.58157408860248816</v>
      </c>
      <c r="AM1551">
        <v>0.58157914493960883</v>
      </c>
      <c r="AN1551">
        <v>0.95716316284111203</v>
      </c>
      <c r="AO1551">
        <v>0.9571631628411118</v>
      </c>
      <c r="AP1551">
        <v>0.9571631628411118</v>
      </c>
      <c r="AQ1551">
        <v>0.9571631628411118</v>
      </c>
      <c r="AR1551">
        <v>16.075124906295791</v>
      </c>
      <c r="AS1551">
        <v>16.075124906295791</v>
      </c>
      <c r="AT1551">
        <v>16.075124906295791</v>
      </c>
      <c r="AU1551">
        <v>16.075124906295791</v>
      </c>
      <c r="AV1551" t="str">
        <f>VLOOKUP(Sheet1[[#This Row],[NPDES ID2]],Combined_Sheet__Major_Only___2[[NPDES ID2]:[ECHO BFR]],3,FALSE)</f>
        <v>OR</v>
      </c>
      <c r="AW1551" t="s">
        <v>12185</v>
      </c>
      <c r="AX1551" t="str">
        <f>VLOOKUP(Sheet1[[#This Row],[NPDES ID2]],Combined_Sheet__Major_Only___2[[NPDES ID2]:[ECHO BFR]],27,FALSE)</f>
        <v>-</v>
      </c>
      <c r="AY1551" t="str">
        <f>VLOOKUP(Sheet1[[#This Row],[NPDES ID2]],Combined_Sheet__Major_Only___2[[NPDES ID2]:[ECHO BFR]],28,FALSE)</f>
        <v>highTempCompost</v>
      </c>
      <c r="AZ1551" t="str">
        <f>VLOOKUP(Sheet1[[#This Row],[NPDES ID2]],Combined_Sheet__Major_Only___2[[NPDES ID2]:[ECHO BFR]],29,FALSE)</f>
        <v>thickening, preliminaryOps</v>
      </c>
      <c r="BA1551">
        <f>VLOOKUP(Sheet1[[#This Row],[NPDES ID2]],Combined_Sheet__Major_Only___2[[NPDES ID2]:[ECHO BFR]],17,FALSE)</f>
        <v>43.970109999999998</v>
      </c>
      <c r="BB1551">
        <f>VLOOKUP(Sheet1[[#This Row],[NPDES ID2]],Combined_Sheet__Major_Only___2[[NPDES ID2]:[ECHO BFR]],18,FALSE)</f>
        <v>-124.114751</v>
      </c>
      <c r="BC1551" t="str">
        <f>IF(ISNUMBER(SEARCH("aerobic",$AW1551)),"aerobic","")</f>
        <v/>
      </c>
      <c r="BD1551" t="str">
        <f>IF(ISNUMBER(SEARCH("anaer",$AW1551)),"anaer","")</f>
        <v>anaer</v>
      </c>
      <c r="BE1551" t="str">
        <f>IF(ISNUMBER(SEARCH("thickening",$AZ1551)),"thickening","")</f>
        <v>thickening</v>
      </c>
      <c r="BF1551" s="3" t="str">
        <f>IF(ISNUMBER(SEARCH("airDry",$AW1551)),"airDry","")</f>
        <v/>
      </c>
      <c r="BG1551" s="3" t="str">
        <f>IF(ISNUMBER(SEARCH("heatDry",$AY1551)),"heatDry","")</f>
        <v/>
      </c>
      <c r="BH1551" s="3" t="str">
        <f>IF(AND(ISNUMBER(SEARCH("aerobic",$AW1551)),ISNUMBER(SEARCH("anaer",$AW1551))),"Combined Aer and Anaer.","")</f>
        <v/>
      </c>
    </row>
    <row r="1552" spans="1:60" x14ac:dyDescent="0.25">
      <c r="A1552" s="4">
        <v>2460</v>
      </c>
      <c r="B1552" t="s">
        <v>11457</v>
      </c>
      <c r="C1552">
        <v>216</v>
      </c>
      <c r="D1552">
        <v>571.1217548124398</v>
      </c>
      <c r="E1552">
        <v>568.77559627866242</v>
      </c>
      <c r="F1552">
        <v>420.68773741004088</v>
      </c>
      <c r="G1552">
        <v>738.62545900441535</v>
      </c>
      <c r="H1552">
        <v>-114.4914153372652</v>
      </c>
      <c r="I1552">
        <v>-116.91107251245739</v>
      </c>
      <c r="J1552">
        <v>-132.67248327127311</v>
      </c>
      <c r="K1552">
        <v>-90.84108611759531</v>
      </c>
      <c r="L1552">
        <v>143.77346757538351</v>
      </c>
      <c r="M1552">
        <v>143.1637916176187</v>
      </c>
      <c r="N1552">
        <v>141.14551294329411</v>
      </c>
      <c r="O1552">
        <v>148.05643635956051</v>
      </c>
      <c r="P1552">
        <v>5.0499906799519678</v>
      </c>
      <c r="Q1552">
        <v>5.1144804853605592</v>
      </c>
      <c r="R1552">
        <v>4.1722176788597807</v>
      </c>
      <c r="S1552">
        <v>5.7714566664965492</v>
      </c>
      <c r="T1552">
        <v>56952.759051113368</v>
      </c>
      <c r="U1552">
        <v>56952.715948052508</v>
      </c>
      <c r="V1552">
        <v>56914.112962653642</v>
      </c>
      <c r="W1552">
        <v>56991.672251317737</v>
      </c>
      <c r="X1552">
        <v>3851.3052934712132</v>
      </c>
      <c r="Y1552">
        <v>3866.0895678921238</v>
      </c>
      <c r="Z1552">
        <v>3741.410585703466</v>
      </c>
      <c r="AA1552">
        <v>3922.0249662482488</v>
      </c>
      <c r="AB1552">
        <v>728.0179050940485</v>
      </c>
      <c r="AC1552">
        <v>719.88130700606598</v>
      </c>
      <c r="AD1552">
        <v>611.8428741293535</v>
      </c>
      <c r="AE1552">
        <v>865.8213191190232</v>
      </c>
      <c r="AF1552">
        <v>65.231234274811513</v>
      </c>
      <c r="AG1552">
        <v>64.954360768912267</v>
      </c>
      <c r="AH1552">
        <v>64.039446357477374</v>
      </c>
      <c r="AI1552">
        <v>67.174257721052484</v>
      </c>
      <c r="AJ1552">
        <v>0.57335030720814739</v>
      </c>
      <c r="AK1552">
        <v>0.57335033032702998</v>
      </c>
      <c r="AL1552">
        <v>0.57334500495452034</v>
      </c>
      <c r="AM1552">
        <v>0.57335557884495036</v>
      </c>
      <c r="AN1552">
        <v>0.95727903115881063</v>
      </c>
      <c r="AO1552">
        <v>0.95727903115881097</v>
      </c>
      <c r="AP1552">
        <v>0.95727903115881097</v>
      </c>
      <c r="AQ1552">
        <v>0.95727903115881097</v>
      </c>
      <c r="AR1552">
        <v>13.750847331315761</v>
      </c>
      <c r="AS1552">
        <v>13.750847331315761</v>
      </c>
      <c r="AT1552">
        <v>13.750847331315761</v>
      </c>
      <c r="AU1552">
        <v>13.750847331315761</v>
      </c>
      <c r="AV1552" t="str">
        <f>VLOOKUP(Sheet1[[#This Row],[NPDES ID2]],Combined_Sheet__Major_Only___2[[NPDES ID2]:[ECHO BFR]],3,FALSE)</f>
        <v>NY</v>
      </c>
      <c r="AW1552" t="s">
        <v>12185</v>
      </c>
      <c r="AX1552" t="str">
        <f>VLOOKUP(Sheet1[[#This Row],[NPDES ID2]],Combined_Sheet__Major_Only___2[[NPDES ID2]:[ECHO BFR]],27,FALSE)</f>
        <v>-</v>
      </c>
      <c r="AY1552" t="str">
        <f>VLOOKUP(Sheet1[[#This Row],[NPDES ID2]],Combined_Sheet__Major_Only___2[[NPDES ID2]:[ECHO BFR]],28,FALSE)</f>
        <v>-</v>
      </c>
      <c r="AZ1552" t="str">
        <f>VLOOKUP(Sheet1[[#This Row],[NPDES ID2]],Combined_Sheet__Major_Only___2[[NPDES ID2]:[ECHO BFR]],29,FALSE)</f>
        <v>thickening</v>
      </c>
      <c r="BA1552">
        <f>VLOOKUP(Sheet1[[#This Row],[NPDES ID2]],Combined_Sheet__Major_Only___2[[NPDES ID2]:[ECHO BFR]],17,FALSE)</f>
        <v>42.120593999999997</v>
      </c>
      <c r="BB1552">
        <f>VLOOKUP(Sheet1[[#This Row],[NPDES ID2]],Combined_Sheet__Major_Only___2[[NPDES ID2]:[ECHO BFR]],18,FALSE)</f>
        <v>-76.807708000000005</v>
      </c>
      <c r="BC1552" t="str">
        <f>IF(ISNUMBER(SEARCH("aerobic",$AW1552)),"aerobic","")</f>
        <v/>
      </c>
      <c r="BD1552" t="str">
        <f>IF(ISNUMBER(SEARCH("anaer",$AW1552)),"anaer","")</f>
        <v>anaer</v>
      </c>
      <c r="BE1552" t="str">
        <f>IF(ISNUMBER(SEARCH("thickening",$AZ1552)),"thickening","")</f>
        <v>thickening</v>
      </c>
      <c r="BF1552" s="2" t="str">
        <f>IF(ISNUMBER(SEARCH("airDry",$AW1552)),"airDry","")</f>
        <v/>
      </c>
      <c r="BG1552" s="2" t="str">
        <f>IF(ISNUMBER(SEARCH("heatDry",$AY1552)),"heatDry","")</f>
        <v/>
      </c>
      <c r="BH1552" s="2" t="str">
        <f>IF(AND(ISNUMBER(SEARCH("aerobic",$AW1552)),ISNUMBER(SEARCH("anaer",$AW1552))),"Combined Aer and Anaer.","")</f>
        <v/>
      </c>
    </row>
    <row r="1553" spans="1:60" x14ac:dyDescent="0.25">
      <c r="A1553" s="4">
        <v>1833</v>
      </c>
      <c r="B1553" t="s">
        <v>8667</v>
      </c>
      <c r="C1553">
        <v>15349.31</v>
      </c>
      <c r="D1553">
        <v>3196.206386406694</v>
      </c>
      <c r="E1553">
        <v>3201.8172139732842</v>
      </c>
      <c r="F1553">
        <v>2517.7577948001258</v>
      </c>
      <c r="G1553">
        <v>3855.6916642542919</v>
      </c>
      <c r="H1553">
        <v>-116.03990746639261</v>
      </c>
      <c r="I1553">
        <v>-119.133940004251</v>
      </c>
      <c r="J1553">
        <v>-135.53267259064651</v>
      </c>
      <c r="K1553">
        <v>-90.736944557388554</v>
      </c>
      <c r="L1553">
        <v>9722.3684557868401</v>
      </c>
      <c r="M1553">
        <v>9676.0373661655467</v>
      </c>
      <c r="N1553">
        <v>9517.6414174369165</v>
      </c>
      <c r="O1553">
        <v>10054.32711428523</v>
      </c>
      <c r="P1553">
        <v>359.60981207280412</v>
      </c>
      <c r="Q1553">
        <v>362.70381497655558</v>
      </c>
      <c r="R1553">
        <v>300.00062094151508</v>
      </c>
      <c r="S1553">
        <v>410.65378939239929</v>
      </c>
      <c r="T1553">
        <v>56995.484296429277</v>
      </c>
      <c r="U1553">
        <v>56995.441162044328</v>
      </c>
      <c r="V1553">
        <v>56956.810122873161</v>
      </c>
      <c r="W1553">
        <v>57034.425775846947</v>
      </c>
      <c r="X1553">
        <v>4050.4924096026348</v>
      </c>
      <c r="Y1553">
        <v>4068.2039627170739</v>
      </c>
      <c r="Z1553">
        <v>3918.0540796716859</v>
      </c>
      <c r="AA1553">
        <v>4135.7746177563122</v>
      </c>
      <c r="AB1553">
        <v>832.47935585528091</v>
      </c>
      <c r="AC1553">
        <v>820.38926650513486</v>
      </c>
      <c r="AD1553">
        <v>688.57787488558608</v>
      </c>
      <c r="AE1553">
        <v>1002.83519066154</v>
      </c>
      <c r="AF1553">
        <v>62.122736123764042</v>
      </c>
      <c r="AG1553">
        <v>61.808138125629938</v>
      </c>
      <c r="AH1553">
        <v>60.830338622763151</v>
      </c>
      <c r="AI1553">
        <v>64.229725148272493</v>
      </c>
      <c r="AJ1553">
        <v>0.53537358512792022</v>
      </c>
      <c r="AK1553">
        <v>0.53537510534075605</v>
      </c>
      <c r="AL1553">
        <v>0.53500017019150981</v>
      </c>
      <c r="AM1553">
        <v>0.53574513720838701</v>
      </c>
      <c r="AN1553">
        <v>0.95730909497023386</v>
      </c>
      <c r="AO1553">
        <v>0.95730909497023398</v>
      </c>
      <c r="AP1553">
        <v>0.95730909497023398</v>
      </c>
      <c r="AQ1553">
        <v>0.95730909497023398</v>
      </c>
      <c r="AR1553">
        <v>12.506024356965639</v>
      </c>
      <c r="AS1553">
        <v>12.50602435696565</v>
      </c>
      <c r="AT1553">
        <v>12.50602435696565</v>
      </c>
      <c r="AU1553">
        <v>12.50602435696565</v>
      </c>
      <c r="AV1553" t="str">
        <f>VLOOKUP(Sheet1[[#This Row],[NPDES ID2]],Combined_Sheet__Major_Only___2[[NPDES ID2]:[ECHO BFR]],3,FALSE)</f>
        <v>CA</v>
      </c>
      <c r="AW1553" t="s">
        <v>12185</v>
      </c>
      <c r="AX1553" t="str">
        <f>VLOOKUP(Sheet1[[#This Row],[NPDES ID2]],Combined_Sheet__Major_Only___2[[NPDES ID2]:[ECHO BFR]],27,FALSE)</f>
        <v>methaneBioCaptureRecover</v>
      </c>
      <c r="AY1553" t="str">
        <f>VLOOKUP(Sheet1[[#This Row],[NPDES ID2]],Combined_Sheet__Major_Only___2[[NPDES ID2]:[ECHO BFR]],28,FALSE)</f>
        <v>-</v>
      </c>
      <c r="AZ1553" t="str">
        <f>VLOOKUP(Sheet1[[#This Row],[NPDES ID2]],Combined_Sheet__Major_Only___2[[NPDES ID2]:[ECHO BFR]],29,FALSE)</f>
        <v>thickening, preliminaryOps</v>
      </c>
      <c r="BA1553">
        <f>VLOOKUP(Sheet1[[#This Row],[NPDES ID2]],Combined_Sheet__Major_Only___2[[NPDES ID2]:[ECHO BFR]],17,FALSE)</f>
        <v>37.823248999999997</v>
      </c>
      <c r="BB1553">
        <f>VLOOKUP(Sheet1[[#This Row],[NPDES ID2]],Combined_Sheet__Major_Only___2[[NPDES ID2]:[ECHO BFR]],18,FALSE)</f>
        <v>-122.297613</v>
      </c>
      <c r="BC1553" t="str">
        <f>IF(ISNUMBER(SEARCH("aerobic",$AW1553)),"aerobic","")</f>
        <v/>
      </c>
      <c r="BD1553" t="str">
        <f>IF(ISNUMBER(SEARCH("anaer",$AW1553)),"anaer","")</f>
        <v>anaer</v>
      </c>
      <c r="BE1553" t="str">
        <f>IF(ISNUMBER(SEARCH("thickening",$AZ1553)),"thickening","")</f>
        <v>thickening</v>
      </c>
      <c r="BF1553" s="3" t="str">
        <f>IF(ISNUMBER(SEARCH("airDry",$AW1553)),"airDry","")</f>
        <v/>
      </c>
      <c r="BG1553" s="3" t="str">
        <f>IF(ISNUMBER(SEARCH("heatDry",$AY1553)),"heatDry","")</f>
        <v/>
      </c>
      <c r="BH1553" s="3" t="str">
        <f>IF(AND(ISNUMBER(SEARCH("aerobic",$AW1553)),ISNUMBER(SEARCH("anaer",$AW1553))),"Combined Aer and Anaer.","")</f>
        <v/>
      </c>
    </row>
    <row r="1554" spans="1:60" x14ac:dyDescent="0.25">
      <c r="A1554" s="4">
        <v>110</v>
      </c>
      <c r="B1554" t="s">
        <v>620</v>
      </c>
      <c r="C1554">
        <v>12174.51</v>
      </c>
      <c r="D1554">
        <v>2427.0095564923431</v>
      </c>
      <c r="E1554">
        <v>2426.5750678225509</v>
      </c>
      <c r="F1554">
        <v>1913.907132640051</v>
      </c>
      <c r="G1554">
        <v>2920.14840905048</v>
      </c>
      <c r="H1554">
        <v>-111.01213429099759</v>
      </c>
      <c r="I1554">
        <v>-114.09549540730271</v>
      </c>
      <c r="J1554">
        <v>-130.13672750713309</v>
      </c>
      <c r="K1554">
        <v>-86.627724788697051</v>
      </c>
      <c r="L1554">
        <v>8121.6622413596688</v>
      </c>
      <c r="M1554">
        <v>8087.9640797554439</v>
      </c>
      <c r="N1554">
        <v>7973.5267412724716</v>
      </c>
      <c r="O1554">
        <v>8362.1128483287357</v>
      </c>
      <c r="P1554">
        <v>284.42802830502001</v>
      </c>
      <c r="Q1554">
        <v>288.07395094889762</v>
      </c>
      <c r="R1554">
        <v>234.84775660584199</v>
      </c>
      <c r="S1554">
        <v>325.40304629078429</v>
      </c>
      <c r="T1554">
        <v>57067.641680298533</v>
      </c>
      <c r="U1554">
        <v>57067.598493011254</v>
      </c>
      <c r="V1554">
        <v>57028.920074666428</v>
      </c>
      <c r="W1554">
        <v>57106.630919630377</v>
      </c>
      <c r="X1554">
        <v>3850.4635864138208</v>
      </c>
      <c r="Y1554">
        <v>3864.9806589179429</v>
      </c>
      <c r="Z1554">
        <v>3741.273900088243</v>
      </c>
      <c r="AA1554">
        <v>3920.8692094121338</v>
      </c>
      <c r="AB1554">
        <v>674.20302745323932</v>
      </c>
      <c r="AC1554">
        <v>667.85844020836657</v>
      </c>
      <c r="AD1554">
        <v>573.93446533122324</v>
      </c>
      <c r="AE1554">
        <v>791.60896834914411</v>
      </c>
      <c r="AF1554">
        <v>65.413402130518548</v>
      </c>
      <c r="AG1554">
        <v>65.127827267100358</v>
      </c>
      <c r="AH1554">
        <v>64.233903674837009</v>
      </c>
      <c r="AI1554">
        <v>67.339315852290625</v>
      </c>
      <c r="AJ1554">
        <v>0.57557689339968743</v>
      </c>
      <c r="AK1554">
        <v>0.57557810087542927</v>
      </c>
      <c r="AL1554">
        <v>0.57528606795334203</v>
      </c>
      <c r="AM1554">
        <v>0.57586620416108125</v>
      </c>
      <c r="AN1554">
        <v>0.95735977287707041</v>
      </c>
      <c r="AO1554">
        <v>0.9573597728770703</v>
      </c>
      <c r="AP1554">
        <v>0.9573597728770703</v>
      </c>
      <c r="AQ1554">
        <v>0.9573597728770703</v>
      </c>
      <c r="AR1554">
        <v>14.405994663823609</v>
      </c>
      <c r="AS1554">
        <v>14.405994663823609</v>
      </c>
      <c r="AT1554">
        <v>14.405994663823609</v>
      </c>
      <c r="AU1554">
        <v>14.405994663823609</v>
      </c>
      <c r="AV1554" t="str">
        <f>VLOOKUP(Sheet1[[#This Row],[NPDES ID2]],Combined_Sheet__Major_Only___2[[NPDES ID2]:[ECHO BFR]],3,FALSE)</f>
        <v>WA</v>
      </c>
      <c r="AW1554" t="s">
        <v>12185</v>
      </c>
      <c r="AX1554" t="str">
        <f>VLOOKUP(Sheet1[[#This Row],[NPDES ID2]],Combined_Sheet__Major_Only___2[[NPDES ID2]:[ECHO BFR]],27,FALSE)</f>
        <v>methaneBioCaptureRecover</v>
      </c>
      <c r="AY1554" t="str">
        <f>VLOOKUP(Sheet1[[#This Row],[NPDES ID2]],Combined_Sheet__Major_Only___2[[NPDES ID2]:[ECHO BFR]],28,FALSE)</f>
        <v>-</v>
      </c>
      <c r="AZ1554" t="str">
        <f>VLOOKUP(Sheet1[[#This Row],[NPDES ID2]],Combined_Sheet__Major_Only___2[[NPDES ID2]:[ECHO BFR]],29,FALSE)</f>
        <v>thickening, preliminaryOps</v>
      </c>
      <c r="BA1554">
        <f>VLOOKUP(Sheet1[[#This Row],[NPDES ID2]],Combined_Sheet__Major_Only___2[[NPDES ID2]:[ECHO BFR]],17,FALSE)</f>
        <v>47.469195999999997</v>
      </c>
      <c r="BB1554">
        <f>VLOOKUP(Sheet1[[#This Row],[NPDES ID2]],Combined_Sheet__Major_Only___2[[NPDES ID2]:[ECHO BFR]],18,FALSE)</f>
        <v>-122.238935</v>
      </c>
      <c r="BC1554" t="str">
        <f>IF(ISNUMBER(SEARCH("aerobic",$AW1554)),"aerobic","")</f>
        <v/>
      </c>
      <c r="BD1554" t="str">
        <f>IF(ISNUMBER(SEARCH("anaer",$AW1554)),"anaer","")</f>
        <v>anaer</v>
      </c>
      <c r="BE1554" t="str">
        <f>IF(ISNUMBER(SEARCH("thickening",$AZ1554)),"thickening","")</f>
        <v>thickening</v>
      </c>
      <c r="BF1554" s="2" t="str">
        <f>IF(ISNUMBER(SEARCH("airDry",$AW1554)),"airDry","")</f>
        <v/>
      </c>
      <c r="BG1554" s="2" t="str">
        <f>IF(ISNUMBER(SEARCH("heatDry",$AY1554)),"heatDry","")</f>
        <v/>
      </c>
      <c r="BH1554" s="2" t="str">
        <f>IF(AND(ISNUMBER(SEARCH("aerobic",$AW1554)),ISNUMBER(SEARCH("anaer",$AW1554))),"Combined Aer and Anaer.","")</f>
        <v/>
      </c>
    </row>
    <row r="1555" spans="1:60" x14ac:dyDescent="0.25">
      <c r="A1555" s="4">
        <v>2618</v>
      </c>
      <c r="B1555" t="s">
        <v>12107</v>
      </c>
      <c r="C1555">
        <v>17.5</v>
      </c>
      <c r="D1555">
        <v>6005.0010780998227</v>
      </c>
      <c r="E1555">
        <v>5984.0252198402104</v>
      </c>
      <c r="F1555">
        <v>4129.5445881382748</v>
      </c>
      <c r="G1555">
        <v>7975.0692991826763</v>
      </c>
      <c r="H1555">
        <v>-123.742947599313</v>
      </c>
      <c r="I1555">
        <v>-126.209610616323</v>
      </c>
      <c r="J1555">
        <v>-142.34522310947401</v>
      </c>
      <c r="K1555">
        <v>-100.5231378349249</v>
      </c>
      <c r="L1555">
        <v>10.84187596393755</v>
      </c>
      <c r="M1555">
        <v>10.7860803629742</v>
      </c>
      <c r="N1555">
        <v>10.60145462546312</v>
      </c>
      <c r="O1555">
        <v>11.233735444493259</v>
      </c>
      <c r="P1555">
        <v>0.41083888528964579</v>
      </c>
      <c r="Q1555">
        <v>0.41455133593847759</v>
      </c>
      <c r="R1555">
        <v>0.34356221284561922</v>
      </c>
      <c r="S1555">
        <v>0.46786000968015901</v>
      </c>
      <c r="T1555">
        <v>57105.675946677373</v>
      </c>
      <c r="U1555">
        <v>57105.632731505189</v>
      </c>
      <c r="V1555">
        <v>57066.929339526127</v>
      </c>
      <c r="W1555">
        <v>57144.690360332352</v>
      </c>
      <c r="X1555">
        <v>4149.3562188783926</v>
      </c>
      <c r="Y1555">
        <v>4168.8883480828572</v>
      </c>
      <c r="Z1555">
        <v>4005.7816772785282</v>
      </c>
      <c r="AA1555">
        <v>4241.8784946308324</v>
      </c>
      <c r="AB1555">
        <v>788.94048236677872</v>
      </c>
      <c r="AC1555">
        <v>778.61536640767429</v>
      </c>
      <c r="AD1555">
        <v>661.74590718634192</v>
      </c>
      <c r="AE1555">
        <v>935.81457023351277</v>
      </c>
      <c r="AF1555">
        <v>60.714559185964298</v>
      </c>
      <c r="AG1555">
        <v>60.402083111724977</v>
      </c>
      <c r="AH1555">
        <v>59.368240857935703</v>
      </c>
      <c r="AI1555">
        <v>62.908958645953732</v>
      </c>
      <c r="AJ1555">
        <v>0.51818296745936088</v>
      </c>
      <c r="AK1555">
        <v>0.51818296923777152</v>
      </c>
      <c r="AL1555">
        <v>0.51818255991757634</v>
      </c>
      <c r="AM1555">
        <v>0.51818337264394221</v>
      </c>
      <c r="AN1555">
        <v>0.9573864368844488</v>
      </c>
      <c r="AO1555">
        <v>0.95738643688444891</v>
      </c>
      <c r="AP1555">
        <v>0.95738643688444891</v>
      </c>
      <c r="AQ1555">
        <v>0.95738643688444891</v>
      </c>
      <c r="AR1555">
        <v>12.75670816649499</v>
      </c>
      <c r="AS1555">
        <v>12.75670816649499</v>
      </c>
      <c r="AT1555">
        <v>12.75670816649499</v>
      </c>
      <c r="AU1555">
        <v>12.75670816649499</v>
      </c>
      <c r="AV1555" t="str">
        <f>VLOOKUP(Sheet1[[#This Row],[NPDES ID2]],Combined_Sheet__Major_Only___2[[NPDES ID2]:[ECHO BFR]],3,FALSE)</f>
        <v>NM</v>
      </c>
      <c r="AW1555" t="s">
        <v>12185</v>
      </c>
      <c r="AX1555" t="str">
        <f>VLOOKUP(Sheet1[[#This Row],[NPDES ID2]],Combined_Sheet__Major_Only___2[[NPDES ID2]:[ECHO BFR]],27,FALSE)</f>
        <v>other</v>
      </c>
      <c r="AY1555" t="str">
        <f>VLOOKUP(Sheet1[[#This Row],[NPDES ID2]],Combined_Sheet__Major_Only___2[[NPDES ID2]:[ECHO BFR]],28,FALSE)</f>
        <v>highTempCompost</v>
      </c>
      <c r="AZ1555" t="str">
        <f>VLOOKUP(Sheet1[[#This Row],[NPDES ID2]],Combined_Sheet__Major_Only___2[[NPDES ID2]:[ECHO BFR]],29,FALSE)</f>
        <v>thickening</v>
      </c>
      <c r="BA1555">
        <f>VLOOKUP(Sheet1[[#This Row],[NPDES ID2]],Combined_Sheet__Major_Only___2[[NPDES ID2]:[ECHO BFR]],17,FALSE)</f>
        <v>34.18647</v>
      </c>
      <c r="BB1555">
        <f>VLOOKUP(Sheet1[[#This Row],[NPDES ID2]],Combined_Sheet__Major_Only___2[[NPDES ID2]:[ECHO BFR]],18,FALSE)</f>
        <v>-103.33754999999999</v>
      </c>
      <c r="BC1555" t="str">
        <f>IF(ISNUMBER(SEARCH("aerobic",$AW1555)),"aerobic","")</f>
        <v/>
      </c>
      <c r="BD1555" t="str">
        <f>IF(ISNUMBER(SEARCH("anaer",$AW1555)),"anaer","")</f>
        <v>anaer</v>
      </c>
      <c r="BE1555" t="str">
        <f>IF(ISNUMBER(SEARCH("thickening",$AZ1555)),"thickening","")</f>
        <v>thickening</v>
      </c>
      <c r="BF1555" s="2" t="str">
        <f>IF(ISNUMBER(SEARCH("airDry",$AW1555)),"airDry","")</f>
        <v/>
      </c>
      <c r="BG1555" s="2" t="str">
        <f>IF(ISNUMBER(SEARCH("heatDry",$AY1555)),"heatDry","")</f>
        <v/>
      </c>
      <c r="BH1555" s="2" t="str">
        <f>IF(AND(ISNUMBER(SEARCH("aerobic",$AW1555)),ISNUMBER(SEARCH("anaer",$AW1555))),"Combined Aer and Anaer.","")</f>
        <v/>
      </c>
    </row>
    <row r="1556" spans="1:60" x14ac:dyDescent="0.25">
      <c r="A1556" s="4">
        <v>1128</v>
      </c>
      <c r="B1556" t="s">
        <v>5425</v>
      </c>
      <c r="C1556">
        <v>316</v>
      </c>
      <c r="D1556">
        <v>435.54852937813422</v>
      </c>
      <c r="E1556">
        <v>440.63091978285422</v>
      </c>
      <c r="F1556">
        <v>332.46948930285129</v>
      </c>
      <c r="G1556">
        <v>554.26298999168625</v>
      </c>
      <c r="H1556">
        <v>-110.6896302575563</v>
      </c>
      <c r="I1556">
        <v>-113.2124707623372</v>
      </c>
      <c r="J1556">
        <v>-129.2472715165058</v>
      </c>
      <c r="K1556">
        <v>-86.857249130891674</v>
      </c>
      <c r="L1556">
        <v>216.96677639115211</v>
      </c>
      <c r="M1556">
        <v>216.12750644095331</v>
      </c>
      <c r="N1556">
        <v>213.34864637454041</v>
      </c>
      <c r="O1556">
        <v>222.86332597284499</v>
      </c>
      <c r="P1556">
        <v>7.3736651343334394</v>
      </c>
      <c r="Q1556">
        <v>7.47664042212058</v>
      </c>
      <c r="R1556">
        <v>6.0322216634111836</v>
      </c>
      <c r="S1556">
        <v>8.4899104648113273</v>
      </c>
      <c r="T1556">
        <v>57180.093004086892</v>
      </c>
      <c r="U1556">
        <v>57180.049734355722</v>
      </c>
      <c r="V1556">
        <v>57141.297479481458</v>
      </c>
      <c r="W1556">
        <v>57219.156673300851</v>
      </c>
      <c r="X1556">
        <v>3748.3419520785328</v>
      </c>
      <c r="Y1556">
        <v>3761.3710517075961</v>
      </c>
      <c r="Z1556">
        <v>3650.805372516249</v>
      </c>
      <c r="AA1556">
        <v>3811.1809137252249</v>
      </c>
      <c r="AB1556">
        <v>588.66191008791645</v>
      </c>
      <c r="AC1556">
        <v>584.39342581698543</v>
      </c>
      <c r="AD1556">
        <v>509.61567819263922</v>
      </c>
      <c r="AE1556">
        <v>680.0204629744976</v>
      </c>
      <c r="AF1556">
        <v>67.288089572021988</v>
      </c>
      <c r="AG1556">
        <v>67.027454315666375</v>
      </c>
      <c r="AH1556">
        <v>66.166728133220062</v>
      </c>
      <c r="AI1556">
        <v>69.11652595574661</v>
      </c>
      <c r="AJ1556">
        <v>0.59849901293879737</v>
      </c>
      <c r="AK1556">
        <v>0.59849904476622884</v>
      </c>
      <c r="AL1556">
        <v>0.59849171132806944</v>
      </c>
      <c r="AM1556">
        <v>0.59850627241239018</v>
      </c>
      <c r="AN1556">
        <v>0.95743851079302145</v>
      </c>
      <c r="AO1556">
        <v>0.95743851079302122</v>
      </c>
      <c r="AP1556">
        <v>0.95743851079302122</v>
      </c>
      <c r="AQ1556">
        <v>0.95743851079302122</v>
      </c>
      <c r="AR1556">
        <v>15.810281656701219</v>
      </c>
      <c r="AS1556">
        <v>15.810281656701219</v>
      </c>
      <c r="AT1556">
        <v>15.810281656701219</v>
      </c>
      <c r="AU1556">
        <v>15.810281656701219</v>
      </c>
      <c r="AV1556" t="str">
        <f>VLOOKUP(Sheet1[[#This Row],[NPDES ID2]],Combined_Sheet__Major_Only___2[[NPDES ID2]:[ECHO BFR]],3,FALSE)</f>
        <v>PA</v>
      </c>
      <c r="AW1556" t="s">
        <v>12188</v>
      </c>
      <c r="AX1556" t="str">
        <f>VLOOKUP(Sheet1[[#This Row],[NPDES ID2]],Combined_Sheet__Major_Only___2[[NPDES ID2]:[ECHO BFR]],27,FALSE)</f>
        <v>methaneBioCaptureRecover, tempSludgeStore</v>
      </c>
      <c r="AY1556" t="str">
        <f>VLOOKUP(Sheet1[[#This Row],[NPDES ID2]],Combined_Sheet__Major_Only___2[[NPDES ID2]:[ECHO BFR]],28,FALSE)</f>
        <v>-</v>
      </c>
      <c r="AZ1556" t="str">
        <f>VLOOKUP(Sheet1[[#This Row],[NPDES ID2]],Combined_Sheet__Major_Only___2[[NPDES ID2]:[ECHO BFR]],29,FALSE)</f>
        <v>thickening</v>
      </c>
      <c r="BA1556">
        <f>VLOOKUP(Sheet1[[#This Row],[NPDES ID2]],Combined_Sheet__Major_Only___2[[NPDES ID2]:[ECHO BFR]],17,FALSE)</f>
        <v>40.962505999999998</v>
      </c>
      <c r="BB1556">
        <f>VLOOKUP(Sheet1[[#This Row],[NPDES ID2]],Combined_Sheet__Major_Only___2[[NPDES ID2]:[ECHO BFR]],18,FALSE)</f>
        <v>-76.624931000000004</v>
      </c>
      <c r="BC1556" t="str">
        <f>IF(ISNUMBER(SEARCH("aerobic",$AW1556)),"aerobic","")</f>
        <v/>
      </c>
      <c r="BD1556" t="str">
        <f>IF(ISNUMBER(SEARCH("anaer",$AW1556)),"anaer","")</f>
        <v>anaer</v>
      </c>
      <c r="BE1556" t="str">
        <f>IF(ISNUMBER(SEARCH("thickening",$AZ1556)),"thickening","")</f>
        <v>thickening</v>
      </c>
      <c r="BF1556" s="2" t="str">
        <f>IF(ISNUMBER(SEARCH("airDry",$AW1556)),"airDry","")</f>
        <v/>
      </c>
      <c r="BG1556" s="2" t="str">
        <f>IF(ISNUMBER(SEARCH("heatDry",$AY1556)),"heatDry","")</f>
        <v/>
      </c>
      <c r="BH1556" s="2" t="str">
        <f>IF(AND(ISNUMBER(SEARCH("aerobic",$AW1556)),ISNUMBER(SEARCH("anaer",$AW1556))),"Combined Aer and Anaer.","")</f>
        <v/>
      </c>
    </row>
    <row r="1557" spans="1:60" x14ac:dyDescent="0.25">
      <c r="A1557" s="4">
        <v>268</v>
      </c>
      <c r="B1557" t="s">
        <v>1378</v>
      </c>
      <c r="C1557">
        <v>1711.1</v>
      </c>
      <c r="D1557">
        <v>466.94524351864243</v>
      </c>
      <c r="E1557">
        <v>466.43154082049932</v>
      </c>
      <c r="F1557">
        <v>394.40505375542432</v>
      </c>
      <c r="G1557">
        <v>541.89118576052817</v>
      </c>
      <c r="H1557">
        <v>-113.5143231734972</v>
      </c>
      <c r="I1557">
        <v>-115.99579086694369</v>
      </c>
      <c r="J1557">
        <v>-131.865760296709</v>
      </c>
      <c r="K1557">
        <v>-90.176546391381933</v>
      </c>
      <c r="L1557">
        <v>1144.2848750423591</v>
      </c>
      <c r="M1557">
        <v>1139.5067087566381</v>
      </c>
      <c r="N1557">
        <v>1123.6383471089341</v>
      </c>
      <c r="O1557">
        <v>1177.916858463243</v>
      </c>
      <c r="P1557">
        <v>39.990427164092203</v>
      </c>
      <c r="Q1557">
        <v>40.501247949905853</v>
      </c>
      <c r="R1557">
        <v>32.991497454874732</v>
      </c>
      <c r="S1557">
        <v>45.756557931708222</v>
      </c>
      <c r="T1557">
        <v>57235.837355114083</v>
      </c>
      <c r="U1557">
        <v>57235.794044513837</v>
      </c>
      <c r="V1557">
        <v>57197.005187407813</v>
      </c>
      <c r="W1557">
        <v>57274.937920696488</v>
      </c>
      <c r="X1557">
        <v>3852.339969100648</v>
      </c>
      <c r="Y1557">
        <v>3866.89557751354</v>
      </c>
      <c r="Z1557">
        <v>3743.8883733703619</v>
      </c>
      <c r="AA1557">
        <v>3922.166157332073</v>
      </c>
      <c r="AB1557">
        <v>678.44604781842497</v>
      </c>
      <c r="AC1557">
        <v>671.9835969647047</v>
      </c>
      <c r="AD1557">
        <v>576.96770538535225</v>
      </c>
      <c r="AE1557">
        <v>797.50723614430626</v>
      </c>
      <c r="AF1557">
        <v>65.541996104574523</v>
      </c>
      <c r="AG1557">
        <v>65.266315390441349</v>
      </c>
      <c r="AH1557">
        <v>64.363566643672286</v>
      </c>
      <c r="AI1557">
        <v>67.466846339977778</v>
      </c>
      <c r="AJ1557">
        <v>0.5771489207444922</v>
      </c>
      <c r="AK1557">
        <v>0.57714909879138265</v>
      </c>
      <c r="AL1557">
        <v>0.57710784126812176</v>
      </c>
      <c r="AM1557">
        <v>0.57718976591729565</v>
      </c>
      <c r="AN1557">
        <v>0.95747743503386573</v>
      </c>
      <c r="AO1557">
        <v>0.95747743503386573</v>
      </c>
      <c r="AP1557">
        <v>0.95747743503386573</v>
      </c>
      <c r="AQ1557">
        <v>0.95747743503386573</v>
      </c>
      <c r="AR1557">
        <v>14.38592806873416</v>
      </c>
      <c r="AS1557">
        <v>14.38592806873416</v>
      </c>
      <c r="AT1557">
        <v>14.38592806873416</v>
      </c>
      <c r="AU1557">
        <v>14.38592806873416</v>
      </c>
      <c r="AV1557" t="str">
        <f>VLOOKUP(Sheet1[[#This Row],[NPDES ID2]],Combined_Sheet__Major_Only___2[[NPDES ID2]:[ECHO BFR]],3,FALSE)</f>
        <v>MN</v>
      </c>
      <c r="AW1557" t="s">
        <v>12185</v>
      </c>
      <c r="AX1557" t="str">
        <f>VLOOKUP(Sheet1[[#This Row],[NPDES ID2]],Combined_Sheet__Major_Only___2[[NPDES ID2]:[ECHO BFR]],27,FALSE)</f>
        <v>methaneBioCaptureRecover</v>
      </c>
      <c r="AY1557" t="str">
        <f>VLOOKUP(Sheet1[[#This Row],[NPDES ID2]],Combined_Sheet__Major_Only___2[[NPDES ID2]:[ECHO BFR]],28,FALSE)</f>
        <v>-</v>
      </c>
      <c r="AZ1557" t="str">
        <f>VLOOKUP(Sheet1[[#This Row],[NPDES ID2]],Combined_Sheet__Major_Only___2[[NPDES ID2]:[ECHO BFR]],29,FALSE)</f>
        <v>thickening</v>
      </c>
      <c r="BA1557">
        <f>VLOOKUP(Sheet1[[#This Row],[NPDES ID2]],Combined_Sheet__Major_Only___2[[NPDES ID2]:[ECHO BFR]],17,FALSE)</f>
        <v>45.473610999999998</v>
      </c>
      <c r="BB1557">
        <f>VLOOKUP(Sheet1[[#This Row],[NPDES ID2]],Combined_Sheet__Major_Only___2[[NPDES ID2]:[ECHO BFR]],18,FALSE)</f>
        <v>-94.119444000000001</v>
      </c>
      <c r="BC1557" t="str">
        <f>IF(ISNUMBER(SEARCH("aerobic",$AW1557)),"aerobic","")</f>
        <v/>
      </c>
      <c r="BD1557" t="str">
        <f>IF(ISNUMBER(SEARCH("anaer",$AW1557)),"anaer","")</f>
        <v>anaer</v>
      </c>
      <c r="BE1557" t="str">
        <f>IF(ISNUMBER(SEARCH("thickening",$AZ1557)),"thickening","")</f>
        <v>thickening</v>
      </c>
      <c r="BF1557" s="2" t="str">
        <f>IF(ISNUMBER(SEARCH("airDry",$AW1557)),"airDry","")</f>
        <v/>
      </c>
      <c r="BG1557" s="2" t="str">
        <f>IF(ISNUMBER(SEARCH("heatDry",$AY1557)),"heatDry","")</f>
        <v/>
      </c>
      <c r="BH1557" s="2" t="str">
        <f>IF(AND(ISNUMBER(SEARCH("aerobic",$AW1557)),ISNUMBER(SEARCH("anaer",$AW1557))),"Combined Aer and Anaer.","")</f>
        <v/>
      </c>
    </row>
    <row r="1558" spans="1:60" x14ac:dyDescent="0.25">
      <c r="A1558" s="4">
        <v>335</v>
      </c>
      <c r="B1558" t="s">
        <v>1697</v>
      </c>
      <c r="C1558">
        <v>1056.82</v>
      </c>
      <c r="D1558">
        <v>415.12769561639311</v>
      </c>
      <c r="E1558">
        <v>415.6429801345792</v>
      </c>
      <c r="F1558">
        <v>351.81373773623841</v>
      </c>
      <c r="G1558">
        <v>492.14422258346428</v>
      </c>
      <c r="H1558">
        <v>-126.2650838202988</v>
      </c>
      <c r="I1558">
        <v>-128.8556470156654</v>
      </c>
      <c r="J1558">
        <v>-145.1065983445686</v>
      </c>
      <c r="K1558">
        <v>-103.4700275551829</v>
      </c>
      <c r="L1558">
        <v>640.97636101196736</v>
      </c>
      <c r="M1558">
        <v>637.50211486960143</v>
      </c>
      <c r="N1558">
        <v>625.98318063591705</v>
      </c>
      <c r="O1558">
        <v>665.40583459360255</v>
      </c>
      <c r="P1558">
        <v>24.837225227288709</v>
      </c>
      <c r="Q1558">
        <v>25.07102814325955</v>
      </c>
      <c r="R1558">
        <v>20.827161579072101</v>
      </c>
      <c r="S1558">
        <v>28.336738664509749</v>
      </c>
      <c r="T1558">
        <v>57272.22975416344</v>
      </c>
      <c r="U1558">
        <v>57272.186416882047</v>
      </c>
      <c r="V1558">
        <v>57233.373664206338</v>
      </c>
      <c r="W1558">
        <v>57311.354407341089</v>
      </c>
      <c r="X1558">
        <v>4250.9714803041788</v>
      </c>
      <c r="Y1558">
        <v>4272.042016098133</v>
      </c>
      <c r="Z1558">
        <v>4095.9310140525372</v>
      </c>
      <c r="AA1558">
        <v>4350.9896086653343</v>
      </c>
      <c r="AB1558">
        <v>717.38565090824147</v>
      </c>
      <c r="AC1558">
        <v>709.59553862720304</v>
      </c>
      <c r="AD1558">
        <v>613.81426073590023</v>
      </c>
      <c r="AE1558">
        <v>833.92994045323769</v>
      </c>
      <c r="AF1558">
        <v>59.441486998203629</v>
      </c>
      <c r="AG1558">
        <v>59.118125145788667</v>
      </c>
      <c r="AH1558">
        <v>58.053514889394492</v>
      </c>
      <c r="AI1558">
        <v>61.706077577016799</v>
      </c>
      <c r="AJ1558">
        <v>0.50264896731096276</v>
      </c>
      <c r="AK1558">
        <v>0.50264906820009958</v>
      </c>
      <c r="AL1558">
        <v>0.5026257460625565</v>
      </c>
      <c r="AM1558">
        <v>0.5026720554514994</v>
      </c>
      <c r="AN1558">
        <v>0.95750280812572042</v>
      </c>
      <c r="AO1558">
        <v>0.9575028081257202</v>
      </c>
      <c r="AP1558">
        <v>0.9575028081257202</v>
      </c>
      <c r="AQ1558">
        <v>0.9575028081257202</v>
      </c>
      <c r="AR1558">
        <v>13.37613369822127</v>
      </c>
      <c r="AS1558">
        <v>13.37613369822127</v>
      </c>
      <c r="AT1558">
        <v>13.37613369822127</v>
      </c>
      <c r="AU1558">
        <v>13.37613369822127</v>
      </c>
      <c r="AV1558" t="str">
        <f>VLOOKUP(Sheet1[[#This Row],[NPDES ID2]],Combined_Sheet__Major_Only___2[[NPDES ID2]:[ECHO BFR]],3,FALSE)</f>
        <v>CA</v>
      </c>
      <c r="AW1558" t="s">
        <v>12185</v>
      </c>
      <c r="AX1558" t="str">
        <f>VLOOKUP(Sheet1[[#This Row],[NPDES ID2]],Combined_Sheet__Major_Only___2[[NPDES ID2]:[ECHO BFR]],27,FALSE)</f>
        <v>-</v>
      </c>
      <c r="AY1558" t="str">
        <f>VLOOKUP(Sheet1[[#This Row],[NPDES ID2]],Combined_Sheet__Major_Only___2[[NPDES ID2]:[ECHO BFR]],28,FALSE)</f>
        <v>-</v>
      </c>
      <c r="AZ1558" t="str">
        <f>VLOOKUP(Sheet1[[#This Row],[NPDES ID2]],Combined_Sheet__Major_Only___2[[NPDES ID2]:[ECHO BFR]],29,FALSE)</f>
        <v>preliminaryOps, thickening</v>
      </c>
      <c r="BA1558">
        <f>VLOOKUP(Sheet1[[#This Row],[NPDES ID2]],Combined_Sheet__Major_Only___2[[NPDES ID2]:[ECHO BFR]],17,FALSE)</f>
        <v>33.434440000000002</v>
      </c>
      <c r="BB1558">
        <f>VLOOKUP(Sheet1[[#This Row],[NPDES ID2]],Combined_Sheet__Major_Only___2[[NPDES ID2]:[ECHO BFR]],18,FALSE)</f>
        <v>-117.629167</v>
      </c>
      <c r="BC1558" t="str">
        <f>IF(ISNUMBER(SEARCH("aerobic",$AW1558)),"aerobic","")</f>
        <v/>
      </c>
      <c r="BD1558" t="str">
        <f>IF(ISNUMBER(SEARCH("anaer",$AW1558)),"anaer","")</f>
        <v>anaer</v>
      </c>
      <c r="BE1558" t="str">
        <f>IF(ISNUMBER(SEARCH("thickening",$AZ1558)),"thickening","")</f>
        <v>thickening</v>
      </c>
      <c r="BF1558" s="3" t="str">
        <f>IF(ISNUMBER(SEARCH("airDry",$AW1558)),"airDry","")</f>
        <v/>
      </c>
      <c r="BG1558" s="3" t="str">
        <f>IF(ISNUMBER(SEARCH("heatDry",$AY1558)),"heatDry","")</f>
        <v/>
      </c>
      <c r="BH1558" s="3" t="str">
        <f>IF(AND(ISNUMBER(SEARCH("aerobic",$AW1558)),ISNUMBER(SEARCH("anaer",$AW1558))),"Combined Aer and Anaer.","")</f>
        <v/>
      </c>
    </row>
    <row r="1559" spans="1:60" x14ac:dyDescent="0.25">
      <c r="A1559" s="4">
        <v>225</v>
      </c>
      <c r="B1559" t="s">
        <v>1178</v>
      </c>
      <c r="C1559">
        <v>2562</v>
      </c>
      <c r="D1559">
        <v>678.31746160266152</v>
      </c>
      <c r="E1559">
        <v>680.40228427802265</v>
      </c>
      <c r="F1559">
        <v>576.91149394089655</v>
      </c>
      <c r="G1559">
        <v>794.44465803747346</v>
      </c>
      <c r="H1559">
        <v>-126.6211214679836</v>
      </c>
      <c r="I1559">
        <v>-129.13025340845221</v>
      </c>
      <c r="J1559">
        <v>-145.43699307721261</v>
      </c>
      <c r="K1559">
        <v>-103.605855280562</v>
      </c>
      <c r="L1559">
        <v>1544.1121132510279</v>
      </c>
      <c r="M1559">
        <v>1535.627507622243</v>
      </c>
      <c r="N1559">
        <v>1507.4132050448511</v>
      </c>
      <c r="O1559">
        <v>1603.8801112270819</v>
      </c>
      <c r="P1559">
        <v>60.22662960605274</v>
      </c>
      <c r="Q1559">
        <v>60.758917717231952</v>
      </c>
      <c r="R1559">
        <v>50.546417567563381</v>
      </c>
      <c r="S1559">
        <v>68.765872103939842</v>
      </c>
      <c r="T1559">
        <v>57712.421939793043</v>
      </c>
      <c r="U1559">
        <v>57712.37827978393</v>
      </c>
      <c r="V1559">
        <v>57673.276493042838</v>
      </c>
      <c r="W1559">
        <v>57751.837949722903</v>
      </c>
      <c r="X1559">
        <v>4310.8212018998784</v>
      </c>
      <c r="Y1559">
        <v>4332.4602069411776</v>
      </c>
      <c r="Z1559">
        <v>4151.1705767325893</v>
      </c>
      <c r="AA1559">
        <v>4413.8900688073818</v>
      </c>
      <c r="AB1559">
        <v>769.78392748195301</v>
      </c>
      <c r="AC1559">
        <v>760.48392114359467</v>
      </c>
      <c r="AD1559">
        <v>652.88380928738422</v>
      </c>
      <c r="AE1559">
        <v>902.44620481161007</v>
      </c>
      <c r="AF1559">
        <v>59.072060314300863</v>
      </c>
      <c r="AG1559">
        <v>58.744560481869357</v>
      </c>
      <c r="AH1559">
        <v>57.674120857285978</v>
      </c>
      <c r="AI1559">
        <v>61.356339955035139</v>
      </c>
      <c r="AJ1559">
        <v>0.49814259390951782</v>
      </c>
      <c r="AK1559">
        <v>0.49814284149117388</v>
      </c>
      <c r="AL1559">
        <v>0.49808522678073608</v>
      </c>
      <c r="AM1559">
        <v>0.49819963671399892</v>
      </c>
      <c r="AN1559">
        <v>0.95780733285132558</v>
      </c>
      <c r="AO1559">
        <v>0.95780733285132524</v>
      </c>
      <c r="AP1559">
        <v>0.95780733285132524</v>
      </c>
      <c r="AQ1559">
        <v>0.95780733285132524</v>
      </c>
      <c r="AR1559">
        <v>12.86184873504223</v>
      </c>
      <c r="AS1559">
        <v>12.861848735042219</v>
      </c>
      <c r="AT1559">
        <v>12.861848735042219</v>
      </c>
      <c r="AU1559">
        <v>12.861848735042219</v>
      </c>
      <c r="AV1559" t="str">
        <f>VLOOKUP(Sheet1[[#This Row],[NPDES ID2]],Combined_Sheet__Major_Only___2[[NPDES ID2]:[ECHO BFR]],3,FALSE)</f>
        <v>UT</v>
      </c>
      <c r="AW1559" t="s">
        <v>12185</v>
      </c>
      <c r="AX1559" t="str">
        <f>VLOOKUP(Sheet1[[#This Row],[NPDES ID2]],Combined_Sheet__Major_Only___2[[NPDES ID2]:[ECHO BFR]],27,FALSE)</f>
        <v>-</v>
      </c>
      <c r="AY1559" t="str">
        <f>VLOOKUP(Sheet1[[#This Row],[NPDES ID2]],Combined_Sheet__Major_Only___2[[NPDES ID2]:[ECHO BFR]],28,FALSE)</f>
        <v>highTempCompost</v>
      </c>
      <c r="AZ1559" t="str">
        <f>VLOOKUP(Sheet1[[#This Row],[NPDES ID2]],Combined_Sheet__Major_Only___2[[NPDES ID2]:[ECHO BFR]],29,FALSE)</f>
        <v>thickening, preliminaryOps</v>
      </c>
      <c r="BA1559">
        <f>VLOOKUP(Sheet1[[#This Row],[NPDES ID2]],Combined_Sheet__Major_Only___2[[NPDES ID2]:[ECHO BFR]],17,FALSE)</f>
        <v>41.000700000000002</v>
      </c>
      <c r="BB1559">
        <f>VLOOKUP(Sheet1[[#This Row],[NPDES ID2]],Combined_Sheet__Major_Only___2[[NPDES ID2]:[ECHO BFR]],18,FALSE)</f>
        <v>-111.94493199999999</v>
      </c>
      <c r="BC1559" t="str">
        <f>IF(ISNUMBER(SEARCH("aerobic",$AW1559)),"aerobic","")</f>
        <v/>
      </c>
      <c r="BD1559" t="str">
        <f>IF(ISNUMBER(SEARCH("anaer",$AW1559)),"anaer","")</f>
        <v>anaer</v>
      </c>
      <c r="BE1559" t="str">
        <f>IF(ISNUMBER(SEARCH("thickening",$AZ1559)),"thickening","")</f>
        <v>thickening</v>
      </c>
      <c r="BF1559" s="3" t="str">
        <f>IF(ISNUMBER(SEARCH("airDry",$AW1559)),"airDry","")</f>
        <v/>
      </c>
      <c r="BG1559" s="3" t="str">
        <f>IF(ISNUMBER(SEARCH("heatDry",$AY1559)),"heatDry","")</f>
        <v/>
      </c>
      <c r="BH1559" s="3" t="str">
        <f>IF(AND(ISNUMBER(SEARCH("aerobic",$AW1559)),ISNUMBER(SEARCH("anaer",$AW1559))),"Combined Aer and Anaer.","")</f>
        <v/>
      </c>
    </row>
    <row r="1560" spans="1:60" x14ac:dyDescent="0.25">
      <c r="A1560" s="4">
        <v>173</v>
      </c>
      <c r="B1560" t="s">
        <v>934</v>
      </c>
      <c r="C1560">
        <v>4073</v>
      </c>
      <c r="D1560">
        <v>952.46437184968295</v>
      </c>
      <c r="E1560">
        <v>949.70758427115902</v>
      </c>
      <c r="F1560">
        <v>775.45501534769301</v>
      </c>
      <c r="G1560">
        <v>1125.6633590277911</v>
      </c>
      <c r="H1560">
        <v>-121.836661045586</v>
      </c>
      <c r="I1560">
        <v>-124.1713976629369</v>
      </c>
      <c r="J1560">
        <v>-140.048144307565</v>
      </c>
      <c r="K1560">
        <v>-98.731525039189094</v>
      </c>
      <c r="L1560">
        <v>2535.3963530529081</v>
      </c>
      <c r="M1560">
        <v>2522.5695944722838</v>
      </c>
      <c r="N1560">
        <v>2479.7726763935061</v>
      </c>
      <c r="O1560">
        <v>2625.936898725573</v>
      </c>
      <c r="P1560">
        <v>95.574350590580977</v>
      </c>
      <c r="Q1560">
        <v>96.403469164990994</v>
      </c>
      <c r="R1560">
        <v>79.884866648345962</v>
      </c>
      <c r="S1560">
        <v>108.7837131961527</v>
      </c>
      <c r="T1560">
        <v>57745.632918194598</v>
      </c>
      <c r="U1560">
        <v>57745.589233836821</v>
      </c>
      <c r="V1560">
        <v>57706.465640474853</v>
      </c>
      <c r="W1560">
        <v>57785.070909984039</v>
      </c>
      <c r="X1560">
        <v>4175.9152620110544</v>
      </c>
      <c r="Y1560">
        <v>4195.2583133579428</v>
      </c>
      <c r="Z1560">
        <v>4033.1400926503729</v>
      </c>
      <c r="AA1560">
        <v>4268.0386072841738</v>
      </c>
      <c r="AB1560">
        <v>792.68014224984222</v>
      </c>
      <c r="AC1560">
        <v>782.45421955579786</v>
      </c>
      <c r="AD1560">
        <v>664.91106042248816</v>
      </c>
      <c r="AE1560">
        <v>940.30482358843915</v>
      </c>
      <c r="AF1560">
        <v>61.01649365706831</v>
      </c>
      <c r="AG1560">
        <v>60.703017552129779</v>
      </c>
      <c r="AH1560">
        <v>59.687793291315451</v>
      </c>
      <c r="AI1560">
        <v>63.191780614814093</v>
      </c>
      <c r="AJ1560">
        <v>0.52186817546942921</v>
      </c>
      <c r="AK1560">
        <v>0.52186858577119466</v>
      </c>
      <c r="AL1560">
        <v>0.52177246922230591</v>
      </c>
      <c r="AM1560">
        <v>0.52196334809286016</v>
      </c>
      <c r="AN1560">
        <v>0.9578301312276396</v>
      </c>
      <c r="AO1560">
        <v>0.95783013122763949</v>
      </c>
      <c r="AP1560">
        <v>0.95783013122763949</v>
      </c>
      <c r="AQ1560">
        <v>0.95783013122763949</v>
      </c>
      <c r="AR1560">
        <v>12.832027901010781</v>
      </c>
      <c r="AS1560">
        <v>12.832027901010781</v>
      </c>
      <c r="AT1560">
        <v>12.832027901010781</v>
      </c>
      <c r="AU1560">
        <v>12.832027901010781</v>
      </c>
      <c r="AV1560" t="str">
        <f>VLOOKUP(Sheet1[[#This Row],[NPDES ID2]],Combined_Sheet__Major_Only___2[[NPDES ID2]:[ECHO BFR]],3,FALSE)</f>
        <v>VA</v>
      </c>
      <c r="AW1560" t="s">
        <v>12185</v>
      </c>
      <c r="AX1560" t="str">
        <f>VLOOKUP(Sheet1[[#This Row],[NPDES ID2]],Combined_Sheet__Major_Only___2[[NPDES ID2]:[ECHO BFR]],27,FALSE)</f>
        <v>methaneBioCaptureRecover</v>
      </c>
      <c r="AY1560" t="str">
        <f>VLOOKUP(Sheet1[[#This Row],[NPDES ID2]],Combined_Sheet__Major_Only___2[[NPDES ID2]:[ECHO BFR]],28,FALSE)</f>
        <v>-</v>
      </c>
      <c r="AZ1560" t="str">
        <f>VLOOKUP(Sheet1[[#This Row],[NPDES ID2]],Combined_Sheet__Major_Only___2[[NPDES ID2]:[ECHO BFR]],29,FALSE)</f>
        <v>thickening, preliminaryOps</v>
      </c>
      <c r="BA1560">
        <f>VLOOKUP(Sheet1[[#This Row],[NPDES ID2]],Combined_Sheet__Major_Only___2[[NPDES ID2]:[ECHO BFR]],17,FALSE)</f>
        <v>36.771635000000003</v>
      </c>
      <c r="BB1560">
        <f>VLOOKUP(Sheet1[[#This Row],[NPDES ID2]],Combined_Sheet__Major_Only___2[[NPDES ID2]:[ECHO BFR]],18,FALSE)</f>
        <v>-75.971575000000001</v>
      </c>
      <c r="BC1560" t="str">
        <f>IF(ISNUMBER(SEARCH("aerobic",$AW1560)),"aerobic","")</f>
        <v/>
      </c>
      <c r="BD1560" t="str">
        <f>IF(ISNUMBER(SEARCH("anaer",$AW1560)),"anaer","")</f>
        <v>anaer</v>
      </c>
      <c r="BE1560" t="str">
        <f>IF(ISNUMBER(SEARCH("thickening",$AZ1560)),"thickening","")</f>
        <v>thickening</v>
      </c>
      <c r="BF1560" s="3" t="str">
        <f>IF(ISNUMBER(SEARCH("airDry",$AW1560)),"airDry","")</f>
        <v/>
      </c>
      <c r="BG1560" s="3" t="str">
        <f>IF(ISNUMBER(SEARCH("heatDry",$AY1560)),"heatDry","")</f>
        <v/>
      </c>
      <c r="BH1560" s="3" t="str">
        <f>IF(AND(ISNUMBER(SEARCH("aerobic",$AW1560)),ISNUMBER(SEARCH("anaer",$AW1560))),"Combined Aer and Anaer.","")</f>
        <v/>
      </c>
    </row>
    <row r="1561" spans="1:60" x14ac:dyDescent="0.25">
      <c r="A1561" s="4">
        <v>1847</v>
      </c>
      <c r="B1561" t="s">
        <v>8728</v>
      </c>
      <c r="C1561">
        <v>11785.62</v>
      </c>
      <c r="D1561">
        <v>2397.6546250018341</v>
      </c>
      <c r="E1561">
        <v>2399.26947837428</v>
      </c>
      <c r="F1561">
        <v>1891.143117151031</v>
      </c>
      <c r="G1561">
        <v>2884.2584161290761</v>
      </c>
      <c r="H1561">
        <v>-113.3412076925176</v>
      </c>
      <c r="I1561">
        <v>-116.4181260149193</v>
      </c>
      <c r="J1561">
        <v>-132.23985741924031</v>
      </c>
      <c r="K1561">
        <v>-89.027211932115947</v>
      </c>
      <c r="L1561">
        <v>7715.0542563290619</v>
      </c>
      <c r="M1561">
        <v>7681.2591850689832</v>
      </c>
      <c r="N1561">
        <v>7566.6331571624241</v>
      </c>
      <c r="O1561">
        <v>7956.0153274610302</v>
      </c>
      <c r="P1561">
        <v>275.65794645897978</v>
      </c>
      <c r="Q1561">
        <v>279.05358614513148</v>
      </c>
      <c r="R1561">
        <v>228.90484016065051</v>
      </c>
      <c r="S1561">
        <v>314.16711183698402</v>
      </c>
      <c r="T1561">
        <v>57747.520556014642</v>
      </c>
      <c r="U1561">
        <v>57747.47687027292</v>
      </c>
      <c r="V1561">
        <v>57708.352037471363</v>
      </c>
      <c r="W1561">
        <v>57786.959797203861</v>
      </c>
      <c r="X1561">
        <v>3970.7728165624899</v>
      </c>
      <c r="Y1561">
        <v>3986.6336138610109</v>
      </c>
      <c r="Z1561">
        <v>3851.9813750572698</v>
      </c>
      <c r="AA1561">
        <v>4047.3303320223872</v>
      </c>
      <c r="AB1561">
        <v>696.2027842707738</v>
      </c>
      <c r="AC1561">
        <v>689.34093046868361</v>
      </c>
      <c r="AD1561">
        <v>592.2934629681472</v>
      </c>
      <c r="AE1561">
        <v>817.17589282034146</v>
      </c>
      <c r="AF1561">
        <v>64.188433879145023</v>
      </c>
      <c r="AG1561">
        <v>63.893540473626629</v>
      </c>
      <c r="AH1561">
        <v>62.967778586882162</v>
      </c>
      <c r="AI1561">
        <v>66.182799213444298</v>
      </c>
      <c r="AJ1561">
        <v>0.56060607431007059</v>
      </c>
      <c r="AK1561">
        <v>0.56060723650715283</v>
      </c>
      <c r="AL1561">
        <v>0.56032633211899352</v>
      </c>
      <c r="AM1561">
        <v>0.56088435753530874</v>
      </c>
      <c r="AN1561">
        <v>0.95783142629646723</v>
      </c>
      <c r="AO1561">
        <v>0.95783142629646756</v>
      </c>
      <c r="AP1561">
        <v>0.95783142629646756</v>
      </c>
      <c r="AQ1561">
        <v>0.95783142629646756</v>
      </c>
      <c r="AR1561">
        <v>14.12509726321036</v>
      </c>
      <c r="AS1561">
        <v>14.12509726321036</v>
      </c>
      <c r="AT1561">
        <v>14.12509726321036</v>
      </c>
      <c r="AU1561">
        <v>14.12509726321036</v>
      </c>
      <c r="AV1561" t="str">
        <f>VLOOKUP(Sheet1[[#This Row],[NPDES ID2]],Combined_Sheet__Major_Only___2[[NPDES ID2]:[ECHO BFR]],3,FALSE)</f>
        <v>FL</v>
      </c>
      <c r="AW1561" t="s">
        <v>12185</v>
      </c>
      <c r="AX1561" t="str">
        <f>VLOOKUP(Sheet1[[#This Row],[NPDES ID2]],Combined_Sheet__Major_Only___2[[NPDES ID2]:[ECHO BFR]],27,FALSE)</f>
        <v>methaneBioCaptureRecover, tempSludgeStore</v>
      </c>
      <c r="AY1561" t="str">
        <f>VLOOKUP(Sheet1[[#This Row],[NPDES ID2]],Combined_Sheet__Major_Only___2[[NPDES ID2]:[ECHO BFR]],28,FALSE)</f>
        <v>-</v>
      </c>
      <c r="AZ1561" t="str">
        <f>VLOOKUP(Sheet1[[#This Row],[NPDES ID2]],Combined_Sheet__Major_Only___2[[NPDES ID2]:[ECHO BFR]],29,FALSE)</f>
        <v>thickening, preliminaryOps</v>
      </c>
      <c r="BA1561">
        <f>VLOOKUP(Sheet1[[#This Row],[NPDES ID2]],Combined_Sheet__Major_Only___2[[NPDES ID2]:[ECHO BFR]],17,FALSE)</f>
        <v>27.922699999999999</v>
      </c>
      <c r="BB1561">
        <f>VLOOKUP(Sheet1[[#This Row],[NPDES ID2]],Combined_Sheet__Major_Only___2[[NPDES ID2]:[ECHO BFR]],18,FALSE)</f>
        <v>-82.436300000000003</v>
      </c>
      <c r="BC1561" t="str">
        <f>IF(ISNUMBER(SEARCH("aerobic",$AW1561)),"aerobic","")</f>
        <v/>
      </c>
      <c r="BD1561" t="str">
        <f>IF(ISNUMBER(SEARCH("anaer",$AW1561)),"anaer","")</f>
        <v>anaer</v>
      </c>
      <c r="BE1561" t="str">
        <f>IF(ISNUMBER(SEARCH("thickening",$AZ1561)),"thickening","")</f>
        <v>thickening</v>
      </c>
      <c r="BF1561" s="3" t="str">
        <f>IF(ISNUMBER(SEARCH("airDry",$AW1561)),"airDry","")</f>
        <v/>
      </c>
      <c r="BG1561" s="3" t="str">
        <f>IF(ISNUMBER(SEARCH("heatDry",$AY1561)),"heatDry","")</f>
        <v/>
      </c>
      <c r="BH1561" s="3" t="str">
        <f>IF(AND(ISNUMBER(SEARCH("aerobic",$AW1561)),ISNUMBER(SEARCH("anaer",$AW1561))),"Combined Aer and Anaer.","")</f>
        <v/>
      </c>
    </row>
    <row r="1562" spans="1:60" x14ac:dyDescent="0.25">
      <c r="A1562" s="4">
        <v>2384</v>
      </c>
      <c r="B1562" t="s">
        <v>11117</v>
      </c>
      <c r="C1562">
        <v>305.50720000000001</v>
      </c>
      <c r="D1562">
        <v>480.43879740670673</v>
      </c>
      <c r="E1562">
        <v>485.29179481785047</v>
      </c>
      <c r="F1562">
        <v>365.31833099628523</v>
      </c>
      <c r="G1562">
        <v>613.5339639827647</v>
      </c>
      <c r="H1562">
        <v>-120.5741737043539</v>
      </c>
      <c r="I1562">
        <v>-122.9240140730119</v>
      </c>
      <c r="J1562">
        <v>-138.79962229850051</v>
      </c>
      <c r="K1562">
        <v>-97.269693507403886</v>
      </c>
      <c r="L1562">
        <v>193.77053243418561</v>
      </c>
      <c r="M1562">
        <v>192.83242540779671</v>
      </c>
      <c r="N1562">
        <v>189.7263896967001</v>
      </c>
      <c r="O1562">
        <v>200.36139197844909</v>
      </c>
      <c r="P1562">
        <v>7.1628187462460087</v>
      </c>
      <c r="Q1562">
        <v>7.225912711988224</v>
      </c>
      <c r="R1562">
        <v>5.9714798325651728</v>
      </c>
      <c r="S1562">
        <v>8.1728971547307641</v>
      </c>
      <c r="T1562">
        <v>57840.422817371596</v>
      </c>
      <c r="U1562">
        <v>57840.379063518441</v>
      </c>
      <c r="V1562">
        <v>57801.193230273973</v>
      </c>
      <c r="W1562">
        <v>57879.923549205203</v>
      </c>
      <c r="X1562">
        <v>4105.0202509801566</v>
      </c>
      <c r="Y1562">
        <v>4123.1550402917437</v>
      </c>
      <c r="Z1562">
        <v>3971.3017886161342</v>
      </c>
      <c r="AA1562">
        <v>4191.1420978488914</v>
      </c>
      <c r="AB1562">
        <v>781.88169070987885</v>
      </c>
      <c r="AC1562">
        <v>772.08155789741818</v>
      </c>
      <c r="AD1562">
        <v>655.51141537720275</v>
      </c>
      <c r="AE1562">
        <v>928.86104295968221</v>
      </c>
      <c r="AF1562">
        <v>62.158285294584573</v>
      </c>
      <c r="AG1562">
        <v>61.856993951858257</v>
      </c>
      <c r="AH1562">
        <v>60.861745682751142</v>
      </c>
      <c r="AI1562">
        <v>64.272244980949338</v>
      </c>
      <c r="AJ1562">
        <v>0.53580782136672778</v>
      </c>
      <c r="AK1562">
        <v>0.53580785319189395</v>
      </c>
      <c r="AL1562">
        <v>0.53580051927143502</v>
      </c>
      <c r="AM1562">
        <v>0.53581508133398514</v>
      </c>
      <c r="AN1562">
        <v>0.95789506644757705</v>
      </c>
      <c r="AO1562">
        <v>0.95789506644757727</v>
      </c>
      <c r="AP1562">
        <v>0.95789506644757727</v>
      </c>
      <c r="AQ1562">
        <v>0.95789506644757727</v>
      </c>
      <c r="AR1562">
        <v>13.047331491423821</v>
      </c>
      <c r="AS1562">
        <v>13.047331491423821</v>
      </c>
      <c r="AT1562">
        <v>13.047331491423821</v>
      </c>
      <c r="AU1562">
        <v>13.047331491423821</v>
      </c>
      <c r="AV1562" t="str">
        <f>VLOOKUP(Sheet1[[#This Row],[NPDES ID2]],Combined_Sheet__Major_Only___2[[NPDES ID2]:[ECHO BFR]],3,FALSE)</f>
        <v>CA</v>
      </c>
      <c r="AW1562" t="s">
        <v>12185</v>
      </c>
      <c r="AX1562" t="str">
        <f>VLOOKUP(Sheet1[[#This Row],[NPDES ID2]],Combined_Sheet__Major_Only___2[[NPDES ID2]:[ECHO BFR]],27,FALSE)</f>
        <v>methaneBioCaptureRecover</v>
      </c>
      <c r="AY1562" t="str">
        <f>VLOOKUP(Sheet1[[#This Row],[NPDES ID2]],Combined_Sheet__Major_Only___2[[NPDES ID2]:[ECHO BFR]],28,FALSE)</f>
        <v>-</v>
      </c>
      <c r="AZ1562" t="str">
        <f>VLOOKUP(Sheet1[[#This Row],[NPDES ID2]],Combined_Sheet__Major_Only___2[[NPDES ID2]:[ECHO BFR]],29,FALSE)</f>
        <v>thickening</v>
      </c>
      <c r="BA1562">
        <f>VLOOKUP(Sheet1[[#This Row],[NPDES ID2]],Combined_Sheet__Major_Only___2[[NPDES ID2]:[ECHO BFR]],17,FALSE)</f>
        <v>37.472611000000001</v>
      </c>
      <c r="BB1562">
        <f>VLOOKUP(Sheet1[[#This Row],[NPDES ID2]],Combined_Sheet__Major_Only___2[[NPDES ID2]:[ECHO BFR]],18,FALSE)</f>
        <v>-122.443639</v>
      </c>
      <c r="BC1562" t="str">
        <f>IF(ISNUMBER(SEARCH("aerobic",$AW1562)),"aerobic","")</f>
        <v/>
      </c>
      <c r="BD1562" t="str">
        <f>IF(ISNUMBER(SEARCH("anaer",$AW1562)),"anaer","")</f>
        <v>anaer</v>
      </c>
      <c r="BE1562" t="str">
        <f>IF(ISNUMBER(SEARCH("thickening",$AZ1562)),"thickening","")</f>
        <v>thickening</v>
      </c>
      <c r="BF1562" s="2" t="str">
        <f>IF(ISNUMBER(SEARCH("airDry",$AW1562)),"airDry","")</f>
        <v/>
      </c>
      <c r="BG1562" s="2" t="str">
        <f>IF(ISNUMBER(SEARCH("heatDry",$AY1562)),"heatDry","")</f>
        <v/>
      </c>
      <c r="BH1562" s="2" t="str">
        <f>IF(AND(ISNUMBER(SEARCH("aerobic",$AW1562)),ISNUMBER(SEARCH("anaer",$AW1562))),"Combined Aer and Anaer.","")</f>
        <v/>
      </c>
    </row>
    <row r="1563" spans="1:60" x14ac:dyDescent="0.25">
      <c r="A1563" s="4">
        <v>1949</v>
      </c>
      <c r="B1563" t="s">
        <v>9188</v>
      </c>
      <c r="C1563">
        <v>2404</v>
      </c>
      <c r="D1563">
        <v>598.8790931447287</v>
      </c>
      <c r="E1563">
        <v>600.77415747207863</v>
      </c>
      <c r="F1563">
        <v>511.81788009250431</v>
      </c>
      <c r="G1563">
        <v>698.20111166710717</v>
      </c>
      <c r="H1563">
        <v>-116.5704144812474</v>
      </c>
      <c r="I1563">
        <v>-119.0882866013376</v>
      </c>
      <c r="J1563">
        <v>-134.66669230880379</v>
      </c>
      <c r="K1563">
        <v>-93.579242211372147</v>
      </c>
      <c r="L1563">
        <v>1566.1817391982479</v>
      </c>
      <c r="M1563">
        <v>1559.1460517995431</v>
      </c>
      <c r="N1563">
        <v>1535.750847338632</v>
      </c>
      <c r="O1563">
        <v>1615.7418936721599</v>
      </c>
      <c r="P1563">
        <v>56.27058110900176</v>
      </c>
      <c r="Q1563">
        <v>56.934868024171912</v>
      </c>
      <c r="R1563">
        <v>46.744251175368333</v>
      </c>
      <c r="S1563">
        <v>64.120389165257961</v>
      </c>
      <c r="T1563">
        <v>58004.807728975044</v>
      </c>
      <c r="U1563">
        <v>58004.763854602767</v>
      </c>
      <c r="V1563">
        <v>57965.470084777793</v>
      </c>
      <c r="W1563">
        <v>58044.417264770913</v>
      </c>
      <c r="X1563">
        <v>4007.6327448642051</v>
      </c>
      <c r="Y1563">
        <v>4024.008854127414</v>
      </c>
      <c r="Z1563">
        <v>3886.1580237670919</v>
      </c>
      <c r="AA1563">
        <v>4085.882902722818</v>
      </c>
      <c r="AB1563">
        <v>672.45420774368745</v>
      </c>
      <c r="AC1563">
        <v>666.30125827670508</v>
      </c>
      <c r="AD1563">
        <v>575.90219806013636</v>
      </c>
      <c r="AE1563">
        <v>783.55471500268186</v>
      </c>
      <c r="AF1563">
        <v>63.853241218621257</v>
      </c>
      <c r="AG1563">
        <v>63.563647501228523</v>
      </c>
      <c r="AH1563">
        <v>62.618284071178842</v>
      </c>
      <c r="AI1563">
        <v>65.871724037054676</v>
      </c>
      <c r="AJ1563">
        <v>0.55651064372156422</v>
      </c>
      <c r="AK1563">
        <v>0.55651088549680627</v>
      </c>
      <c r="AL1563">
        <v>0.55645470165777056</v>
      </c>
      <c r="AM1563">
        <v>0.55656626858336833</v>
      </c>
      <c r="AN1563">
        <v>0.95800720443182585</v>
      </c>
      <c r="AO1563">
        <v>0.95800720443182585</v>
      </c>
      <c r="AP1563">
        <v>0.95800720443182585</v>
      </c>
      <c r="AQ1563">
        <v>0.95800720443182585</v>
      </c>
      <c r="AR1563">
        <v>14.418213031245189</v>
      </c>
      <c r="AS1563">
        <v>14.418213031245189</v>
      </c>
      <c r="AT1563">
        <v>14.418213031245189</v>
      </c>
      <c r="AU1563">
        <v>14.418213031245189</v>
      </c>
      <c r="AV1563" t="str">
        <f>VLOOKUP(Sheet1[[#This Row],[NPDES ID2]],Combined_Sheet__Major_Only___2[[NPDES ID2]:[ECHO BFR]],3,FALSE)</f>
        <v>HI</v>
      </c>
      <c r="AW1563" t="s">
        <v>12185</v>
      </c>
      <c r="AX1563" t="str">
        <f>VLOOKUP(Sheet1[[#This Row],[NPDES ID2]],Combined_Sheet__Major_Only___2[[NPDES ID2]:[ECHO BFR]],27,FALSE)</f>
        <v>-</v>
      </c>
      <c r="AY1563" t="str">
        <f>VLOOKUP(Sheet1[[#This Row],[NPDES ID2]],Combined_Sheet__Major_Only___2[[NPDES ID2]:[ECHO BFR]],28,FALSE)</f>
        <v>-</v>
      </c>
      <c r="AZ1563" t="str">
        <f>VLOOKUP(Sheet1[[#This Row],[NPDES ID2]],Combined_Sheet__Major_Only___2[[NPDES ID2]:[ECHO BFR]],29,FALSE)</f>
        <v>thickening</v>
      </c>
      <c r="BA1563">
        <f>VLOOKUP(Sheet1[[#This Row],[NPDES ID2]],Combined_Sheet__Major_Only___2[[NPDES ID2]:[ECHO BFR]],17,FALSE)</f>
        <v>21.304500000000001</v>
      </c>
      <c r="BB1563">
        <f>VLOOKUP(Sheet1[[#This Row],[NPDES ID2]],Combined_Sheet__Major_Only___2[[NPDES ID2]:[ECHO BFR]],18,FALSE)</f>
        <v>-157.88205600000001</v>
      </c>
      <c r="BC1563" t="str">
        <f>IF(ISNUMBER(SEARCH("aerobic",$AW1563)),"aerobic","")</f>
        <v/>
      </c>
      <c r="BD1563" t="str">
        <f>IF(ISNUMBER(SEARCH("anaer",$AW1563)),"anaer","")</f>
        <v>anaer</v>
      </c>
      <c r="BE1563" t="str">
        <f>IF(ISNUMBER(SEARCH("thickening",$AZ1563)),"thickening","")</f>
        <v>thickening</v>
      </c>
      <c r="BF1563" s="3" t="str">
        <f>IF(ISNUMBER(SEARCH("airDry",$AW1563)),"airDry","")</f>
        <v/>
      </c>
      <c r="BG1563" s="3" t="str">
        <f>IF(ISNUMBER(SEARCH("heatDry",$AY1563)),"heatDry","")</f>
        <v/>
      </c>
      <c r="BH1563" s="3" t="str">
        <f>IF(AND(ISNUMBER(SEARCH("aerobic",$AW1563)),ISNUMBER(SEARCH("anaer",$AW1563))),"Combined Aer and Anaer.","")</f>
        <v/>
      </c>
    </row>
    <row r="1564" spans="1:60" x14ac:dyDescent="0.25">
      <c r="A1564" s="4">
        <v>788</v>
      </c>
      <c r="B1564" t="s">
        <v>3860</v>
      </c>
      <c r="C1564">
        <v>1544.58</v>
      </c>
      <c r="D1564">
        <v>422.07354795389602</v>
      </c>
      <c r="E1564">
        <v>421.2775520998527</v>
      </c>
      <c r="F1564">
        <v>359.4124087390486</v>
      </c>
      <c r="G1564">
        <v>491.18315290766247</v>
      </c>
      <c r="H1564">
        <v>-108.2707452869911</v>
      </c>
      <c r="I1564">
        <v>-110.80131524280399</v>
      </c>
      <c r="J1564">
        <v>-127.1290696177244</v>
      </c>
      <c r="K1564">
        <v>-84.597854375210119</v>
      </c>
      <c r="L1564">
        <v>1079.4397634818549</v>
      </c>
      <c r="M1564">
        <v>1075.494428513925</v>
      </c>
      <c r="N1564">
        <v>1062.393295047083</v>
      </c>
      <c r="O1564">
        <v>1107.2079191131679</v>
      </c>
      <c r="P1564">
        <v>35.998534252249307</v>
      </c>
      <c r="Q1564">
        <v>36.553312196441773</v>
      </c>
      <c r="R1564">
        <v>29.279608130840469</v>
      </c>
      <c r="S1564">
        <v>41.626095106750839</v>
      </c>
      <c r="T1564">
        <v>58052.176408216968</v>
      </c>
      <c r="U1564">
        <v>58052.132499116276</v>
      </c>
      <c r="V1564">
        <v>58012.80762659938</v>
      </c>
      <c r="W1564">
        <v>58091.817296646979</v>
      </c>
      <c r="X1564">
        <v>3738.710505309673</v>
      </c>
      <c r="Y1564">
        <v>3750.9318168823229</v>
      </c>
      <c r="Z1564">
        <v>3646.6628105571672</v>
      </c>
      <c r="AA1564">
        <v>3798.156761857676</v>
      </c>
      <c r="AB1564">
        <v>669.06426017642525</v>
      </c>
      <c r="AC1564">
        <v>662.48965286394082</v>
      </c>
      <c r="AD1564">
        <v>567.98001162515027</v>
      </c>
      <c r="AE1564">
        <v>788.73513206553378</v>
      </c>
      <c r="AF1564">
        <v>68.492803145541913</v>
      </c>
      <c r="AG1564">
        <v>68.240611300638164</v>
      </c>
      <c r="AH1564">
        <v>67.415025118493404</v>
      </c>
      <c r="AI1564">
        <v>70.253357540255905</v>
      </c>
      <c r="AJ1564">
        <v>0.61323568604883294</v>
      </c>
      <c r="AK1564">
        <v>0.61323585383070545</v>
      </c>
      <c r="AL1564">
        <v>0.61319700529055821</v>
      </c>
      <c r="AM1564">
        <v>0.61327414582761752</v>
      </c>
      <c r="AN1564">
        <v>0.95803940701414081</v>
      </c>
      <c r="AO1564">
        <v>0.95803940701414059</v>
      </c>
      <c r="AP1564">
        <v>0.95803940701414059</v>
      </c>
      <c r="AQ1564">
        <v>0.95803940701414059</v>
      </c>
      <c r="AR1564">
        <v>14.89535201072424</v>
      </c>
      <c r="AS1564">
        <v>14.895352010724229</v>
      </c>
      <c r="AT1564">
        <v>14.895352010724229</v>
      </c>
      <c r="AU1564">
        <v>14.895352010724229</v>
      </c>
      <c r="AV1564" t="str">
        <f>VLOOKUP(Sheet1[[#This Row],[NPDES ID2]],Combined_Sheet__Major_Only___2[[NPDES ID2]:[ECHO BFR]],3,FALSE)</f>
        <v>CA</v>
      </c>
      <c r="AW1564" t="s">
        <v>12185</v>
      </c>
      <c r="AX1564" t="str">
        <f>VLOOKUP(Sheet1[[#This Row],[NPDES ID2]],Combined_Sheet__Major_Only___2[[NPDES ID2]:[ECHO BFR]],27,FALSE)</f>
        <v>methaneBioCaptureRecover</v>
      </c>
      <c r="AY1564" t="str">
        <f>VLOOKUP(Sheet1[[#This Row],[NPDES ID2]],Combined_Sheet__Major_Only___2[[NPDES ID2]:[ECHO BFR]],28,FALSE)</f>
        <v>-</v>
      </c>
      <c r="AZ1564" t="str">
        <f>VLOOKUP(Sheet1[[#This Row],[NPDES ID2]],Combined_Sheet__Major_Only___2[[NPDES ID2]:[ECHO BFR]],29,FALSE)</f>
        <v>thickening</v>
      </c>
      <c r="BA1564">
        <f>VLOOKUP(Sheet1[[#This Row],[NPDES ID2]],Combined_Sheet__Major_Only___2[[NPDES ID2]:[ECHO BFR]],17,FALSE)</f>
        <v>33.772950982902401</v>
      </c>
      <c r="BB1564">
        <f>VLOOKUP(Sheet1[[#This Row],[NPDES ID2]],Combined_Sheet__Major_Only___2[[NPDES ID2]:[ECHO BFR]],18,FALSE)</f>
        <v>-116.955054908457</v>
      </c>
      <c r="BC1564" t="str">
        <f>IF(ISNUMBER(SEARCH("aerobic",$AW1564)),"aerobic","")</f>
        <v/>
      </c>
      <c r="BD1564" t="str">
        <f>IF(ISNUMBER(SEARCH("anaer",$AW1564)),"anaer","")</f>
        <v>anaer</v>
      </c>
      <c r="BE1564" t="str">
        <f>IF(ISNUMBER(SEARCH("thickening",$AZ1564)),"thickening","")</f>
        <v>thickening</v>
      </c>
      <c r="BF1564" s="2" t="str">
        <f>IF(ISNUMBER(SEARCH("airDry",$AW1564)),"airDry","")</f>
        <v/>
      </c>
      <c r="BG1564" s="2" t="str">
        <f>IF(ISNUMBER(SEARCH("heatDry",$AY1564)),"heatDry","")</f>
        <v/>
      </c>
      <c r="BH1564" s="2" t="str">
        <f>IF(AND(ISNUMBER(SEARCH("aerobic",$AW1564)),ISNUMBER(SEARCH("anaer",$AW1564))),"Combined Aer and Anaer.","")</f>
        <v/>
      </c>
    </row>
    <row r="1565" spans="1:60" x14ac:dyDescent="0.25">
      <c r="A1565" s="4">
        <v>1965</v>
      </c>
      <c r="B1565" t="s">
        <v>9263</v>
      </c>
      <c r="C1565">
        <v>2158.2130000000002</v>
      </c>
      <c r="D1565">
        <v>578.82638735709361</v>
      </c>
      <c r="E1565">
        <v>581.94060629319847</v>
      </c>
      <c r="F1565">
        <v>494.80562620330409</v>
      </c>
      <c r="G1565">
        <v>674.34322281818038</v>
      </c>
      <c r="H1565">
        <v>-121.9540795024416</v>
      </c>
      <c r="I1565">
        <v>-124.533854718236</v>
      </c>
      <c r="J1565">
        <v>-140.2683672736145</v>
      </c>
      <c r="K1565">
        <v>-99.209657746155315</v>
      </c>
      <c r="L1565">
        <v>1348.935489430701</v>
      </c>
      <c r="M1565">
        <v>1342.1649976597221</v>
      </c>
      <c r="N1565">
        <v>1319.668838094158</v>
      </c>
      <c r="O1565">
        <v>1396.6053731543279</v>
      </c>
      <c r="P1565">
        <v>50.637447239826379</v>
      </c>
      <c r="Q1565">
        <v>51.053064867097802</v>
      </c>
      <c r="R1565">
        <v>42.299529112600219</v>
      </c>
      <c r="S1565">
        <v>57.675841893351837</v>
      </c>
      <c r="T1565">
        <v>58950.006042485329</v>
      </c>
      <c r="U1565">
        <v>58949.961475139193</v>
      </c>
      <c r="V1565">
        <v>58910.047079778233</v>
      </c>
      <c r="W1565">
        <v>58990.241191183522</v>
      </c>
      <c r="X1565">
        <v>4245.6864643667532</v>
      </c>
      <c r="Y1565">
        <v>4265.176969861961</v>
      </c>
      <c r="Z1565">
        <v>4102.0250804324351</v>
      </c>
      <c r="AA1565">
        <v>4338.3035033361957</v>
      </c>
      <c r="AB1565">
        <v>668.67275871639288</v>
      </c>
      <c r="AC1565">
        <v>662.72659904485727</v>
      </c>
      <c r="AD1565">
        <v>577.62395757690319</v>
      </c>
      <c r="AE1565">
        <v>770.52620298524778</v>
      </c>
      <c r="AF1565">
        <v>61.258672506602359</v>
      </c>
      <c r="AG1565">
        <v>60.948815162436617</v>
      </c>
      <c r="AH1565">
        <v>59.9345580927763</v>
      </c>
      <c r="AI1565">
        <v>63.42166443668966</v>
      </c>
      <c r="AJ1565">
        <v>0.52482438267190967</v>
      </c>
      <c r="AK1565">
        <v>0.52482458977950719</v>
      </c>
      <c r="AL1565">
        <v>0.52477650525974406</v>
      </c>
      <c r="AM1565">
        <v>0.52487198810236857</v>
      </c>
      <c r="AN1565">
        <v>0.9586405712054874</v>
      </c>
      <c r="AO1565">
        <v>0.95864057120548696</v>
      </c>
      <c r="AP1565">
        <v>0.95864057120548696</v>
      </c>
      <c r="AQ1565">
        <v>0.95864057120548696</v>
      </c>
      <c r="AR1565">
        <v>14.367958984065719</v>
      </c>
      <c r="AS1565">
        <v>14.367958984065719</v>
      </c>
      <c r="AT1565">
        <v>14.367958984065719</v>
      </c>
      <c r="AU1565">
        <v>14.367958984065719</v>
      </c>
      <c r="AV1565" t="str">
        <f>VLOOKUP(Sheet1[[#This Row],[NPDES ID2]],Combined_Sheet__Major_Only___2[[NPDES ID2]:[ECHO BFR]],3,FALSE)</f>
        <v>IL</v>
      </c>
      <c r="AW1565" t="s">
        <v>12185</v>
      </c>
      <c r="AX1565" t="str">
        <f>VLOOKUP(Sheet1[[#This Row],[NPDES ID2]],Combined_Sheet__Major_Only___2[[NPDES ID2]:[ECHO BFR]],27,FALSE)</f>
        <v>methaneBioCaptureRecover</v>
      </c>
      <c r="AY1565" t="str">
        <f>VLOOKUP(Sheet1[[#This Row],[NPDES ID2]],Combined_Sheet__Major_Only___2[[NPDES ID2]:[ECHO BFR]],28,FALSE)</f>
        <v>-</v>
      </c>
      <c r="AZ1565" t="str">
        <f>VLOOKUP(Sheet1[[#This Row],[NPDES ID2]],Combined_Sheet__Major_Only___2[[NPDES ID2]:[ECHO BFR]],29,FALSE)</f>
        <v>thickening</v>
      </c>
      <c r="BA1565">
        <f>VLOOKUP(Sheet1[[#This Row],[NPDES ID2]],Combined_Sheet__Major_Only___2[[NPDES ID2]:[ECHO BFR]],17,FALSE)</f>
        <v>41.944450000000003</v>
      </c>
      <c r="BB1565">
        <f>VLOOKUP(Sheet1[[#This Row],[NPDES ID2]],Combined_Sheet__Major_Only___2[[NPDES ID2]:[ECHO BFR]],18,FALSE)</f>
        <v>-88.742109999999997</v>
      </c>
      <c r="BC1565" t="str">
        <f>IF(ISNUMBER(SEARCH("aerobic",$AW1565)),"aerobic","")</f>
        <v/>
      </c>
      <c r="BD1565" t="str">
        <f>IF(ISNUMBER(SEARCH("anaer",$AW1565)),"anaer","")</f>
        <v>anaer</v>
      </c>
      <c r="BE1565" t="str">
        <f>IF(ISNUMBER(SEARCH("thickening",$AZ1565)),"thickening","")</f>
        <v>thickening</v>
      </c>
      <c r="BF1565" s="3" t="str">
        <f>IF(ISNUMBER(SEARCH("airDry",$AW1565)),"airDry","")</f>
        <v/>
      </c>
      <c r="BG1565" s="3" t="str">
        <f>IF(ISNUMBER(SEARCH("heatDry",$AY1565)),"heatDry","")</f>
        <v/>
      </c>
      <c r="BH1565" s="3" t="str">
        <f>IF(AND(ISNUMBER(SEARCH("aerobic",$AW1565)),ISNUMBER(SEARCH("anaer",$AW1565))),"Combined Aer and Anaer.","")</f>
        <v/>
      </c>
    </row>
    <row r="1566" spans="1:60" x14ac:dyDescent="0.25">
      <c r="A1566" s="4">
        <v>2270</v>
      </c>
      <c r="B1566" t="s">
        <v>10617</v>
      </c>
      <c r="C1566">
        <v>478.57</v>
      </c>
      <c r="D1566">
        <v>379.03622922167818</v>
      </c>
      <c r="E1566">
        <v>383.64397100508302</v>
      </c>
      <c r="F1566">
        <v>293.81539194068318</v>
      </c>
      <c r="G1566">
        <v>461.2233853753101</v>
      </c>
      <c r="H1566">
        <v>-115.0585642870838</v>
      </c>
      <c r="I1566">
        <v>-117.4736366524892</v>
      </c>
      <c r="J1566">
        <v>-133.19886622860199</v>
      </c>
      <c r="K1566">
        <v>-91.505897299262557</v>
      </c>
      <c r="L1566">
        <v>316.90090265492609</v>
      </c>
      <c r="M1566">
        <v>315.53754717511248</v>
      </c>
      <c r="N1566">
        <v>311.02168465908352</v>
      </c>
      <c r="O1566">
        <v>326.48181309476882</v>
      </c>
      <c r="P1566">
        <v>11.192122285065871</v>
      </c>
      <c r="Q1566">
        <v>11.33509653733082</v>
      </c>
      <c r="R1566">
        <v>9.2616280823659949</v>
      </c>
      <c r="S1566">
        <v>12.775893946946191</v>
      </c>
      <c r="T1566">
        <v>59040.405511674013</v>
      </c>
      <c r="U1566">
        <v>59040.360878051353</v>
      </c>
      <c r="V1566">
        <v>59000.387125602858</v>
      </c>
      <c r="W1566">
        <v>59080.700494455137</v>
      </c>
      <c r="X1566">
        <v>4013.217074462897</v>
      </c>
      <c r="Y1566">
        <v>4028.8667371295219</v>
      </c>
      <c r="Z1566">
        <v>3896.9931456842228</v>
      </c>
      <c r="AA1566">
        <v>4088.0186200349958</v>
      </c>
      <c r="AB1566">
        <v>736.36309309580145</v>
      </c>
      <c r="AC1566">
        <v>728.54416412812384</v>
      </c>
      <c r="AD1566">
        <v>621.90382700275609</v>
      </c>
      <c r="AE1566">
        <v>871.07422699024221</v>
      </c>
      <c r="AF1566">
        <v>64.895443885645562</v>
      </c>
      <c r="AG1566">
        <v>64.61567860172201</v>
      </c>
      <c r="AH1566">
        <v>63.69268473708275</v>
      </c>
      <c r="AI1566">
        <v>66.857001433901218</v>
      </c>
      <c r="AJ1566">
        <v>0.56924614228668358</v>
      </c>
      <c r="AK1566">
        <v>0.56924619360367035</v>
      </c>
      <c r="AL1566">
        <v>0.56923435988686866</v>
      </c>
      <c r="AM1566">
        <v>0.56925785680522101</v>
      </c>
      <c r="AN1566">
        <v>0.95870014728686437</v>
      </c>
      <c r="AO1566">
        <v>0.9587001472868647</v>
      </c>
      <c r="AP1566">
        <v>0.9587001472868647</v>
      </c>
      <c r="AQ1566">
        <v>0.9587001472868647</v>
      </c>
      <c r="AR1566">
        <v>13.91232891445369</v>
      </c>
      <c r="AS1566">
        <v>13.91232891445369</v>
      </c>
      <c r="AT1566">
        <v>13.91232891445369</v>
      </c>
      <c r="AU1566">
        <v>13.91232891445369</v>
      </c>
      <c r="AV1566" t="str">
        <f>VLOOKUP(Sheet1[[#This Row],[NPDES ID2]],Combined_Sheet__Major_Only___2[[NPDES ID2]:[ECHO BFR]],3,FALSE)</f>
        <v>AL</v>
      </c>
      <c r="AW1566" t="s">
        <v>12185</v>
      </c>
      <c r="AX1566" t="str">
        <f>VLOOKUP(Sheet1[[#This Row],[NPDES ID2]],Combined_Sheet__Major_Only___2[[NPDES ID2]:[ECHO BFR]],27,FALSE)</f>
        <v>-</v>
      </c>
      <c r="AY1566" t="str">
        <f>VLOOKUP(Sheet1[[#This Row],[NPDES ID2]],Combined_Sheet__Major_Only___2[[NPDES ID2]:[ECHO BFR]],28,FALSE)</f>
        <v>-</v>
      </c>
      <c r="AZ1566" t="str">
        <f>VLOOKUP(Sheet1[[#This Row],[NPDES ID2]],Combined_Sheet__Major_Only___2[[NPDES ID2]:[ECHO BFR]],29,FALSE)</f>
        <v>thickening</v>
      </c>
      <c r="BA1566">
        <f>VLOOKUP(Sheet1[[#This Row],[NPDES ID2]],Combined_Sheet__Major_Only___2[[NPDES ID2]:[ECHO BFR]],17,FALSE)</f>
        <v>32.432299999999998</v>
      </c>
      <c r="BB1566">
        <f>VLOOKUP(Sheet1[[#This Row],[NPDES ID2]],Combined_Sheet__Major_Only___2[[NPDES ID2]:[ECHO BFR]],18,FALSE)</f>
        <v>-84.971100000000007</v>
      </c>
      <c r="BC1566" t="str">
        <f>IF(ISNUMBER(SEARCH("aerobic",$AW1566)),"aerobic","")</f>
        <v/>
      </c>
      <c r="BD1566" t="str">
        <f>IF(ISNUMBER(SEARCH("anaer",$AW1566)),"anaer","")</f>
        <v>anaer</v>
      </c>
      <c r="BE1566" t="str">
        <f>IF(ISNUMBER(SEARCH("thickening",$AZ1566)),"thickening","")</f>
        <v>thickening</v>
      </c>
      <c r="BF1566" s="2" t="str">
        <f>IF(ISNUMBER(SEARCH("airDry",$AW1566)),"airDry","")</f>
        <v/>
      </c>
      <c r="BG1566" s="2" t="str">
        <f>IF(ISNUMBER(SEARCH("heatDry",$AY1566)),"heatDry","")</f>
        <v/>
      </c>
      <c r="BH1566" s="2" t="str">
        <f>IF(AND(ISNUMBER(SEARCH("aerobic",$AW1566)),ISNUMBER(SEARCH("anaer",$AW1566))),"Combined Aer and Anaer.","")</f>
        <v/>
      </c>
    </row>
    <row r="1567" spans="1:60" x14ac:dyDescent="0.25">
      <c r="A1567" s="4">
        <v>716</v>
      </c>
      <c r="B1567" t="s">
        <v>3532</v>
      </c>
      <c r="C1567">
        <v>4099.04</v>
      </c>
      <c r="D1567">
        <v>937.46094960427104</v>
      </c>
      <c r="E1567">
        <v>934.501291570798</v>
      </c>
      <c r="F1567">
        <v>762.85731819082548</v>
      </c>
      <c r="G1567">
        <v>1107.038007183826</v>
      </c>
      <c r="H1567">
        <v>-119.2068784857421</v>
      </c>
      <c r="I1567">
        <v>-121.4809409410849</v>
      </c>
      <c r="J1567">
        <v>-137.1476234645657</v>
      </c>
      <c r="K1567">
        <v>-96.327458034187572</v>
      </c>
      <c r="L1567">
        <v>2606.4377973909382</v>
      </c>
      <c r="M1567">
        <v>2593.9577414562532</v>
      </c>
      <c r="N1567">
        <v>2552.3356285499622</v>
      </c>
      <c r="O1567">
        <v>2694.5077643650138</v>
      </c>
      <c r="P1567">
        <v>96.073366361771235</v>
      </c>
      <c r="Q1567">
        <v>96.945341263078561</v>
      </c>
      <c r="R1567">
        <v>80.076069750339229</v>
      </c>
      <c r="S1567">
        <v>109.6251319199538</v>
      </c>
      <c r="T1567">
        <v>59339.395437512037</v>
      </c>
      <c r="U1567">
        <v>59339.350584684362</v>
      </c>
      <c r="V1567">
        <v>59299.180512817707</v>
      </c>
      <c r="W1567">
        <v>59379.888317340381</v>
      </c>
      <c r="X1567">
        <v>4200.742910679638</v>
      </c>
      <c r="Y1567">
        <v>4219.1149683395261</v>
      </c>
      <c r="Z1567">
        <v>4064.8042167079539</v>
      </c>
      <c r="AA1567">
        <v>4288.396142751265</v>
      </c>
      <c r="AB1567">
        <v>629.58132375553896</v>
      </c>
      <c r="AC1567">
        <v>624.71861780603649</v>
      </c>
      <c r="AD1567">
        <v>547.84050400875344</v>
      </c>
      <c r="AE1567">
        <v>721.01303715700249</v>
      </c>
      <c r="AF1567">
        <v>62.326595581794777</v>
      </c>
      <c r="AG1567">
        <v>62.023686632842981</v>
      </c>
      <c r="AH1567">
        <v>61.042170389520862</v>
      </c>
      <c r="AI1567">
        <v>64.429168231215883</v>
      </c>
      <c r="AJ1567">
        <v>0.53786307260922284</v>
      </c>
      <c r="AK1567">
        <v>0.53786346025535026</v>
      </c>
      <c r="AL1567">
        <v>0.53777278833356479</v>
      </c>
      <c r="AM1567">
        <v>0.5379528518918979</v>
      </c>
      <c r="AN1567">
        <v>0.95889597422620387</v>
      </c>
      <c r="AO1567">
        <v>0.95889597422620354</v>
      </c>
      <c r="AP1567">
        <v>0.95889597422620354</v>
      </c>
      <c r="AQ1567">
        <v>0.95889597422620354</v>
      </c>
      <c r="AR1567">
        <v>15.07075028329834</v>
      </c>
      <c r="AS1567">
        <v>15.07075028329834</v>
      </c>
      <c r="AT1567">
        <v>15.07075028329834</v>
      </c>
      <c r="AU1567">
        <v>15.07075028329834</v>
      </c>
      <c r="AV1567" t="str">
        <f>VLOOKUP(Sheet1[[#This Row],[NPDES ID2]],Combined_Sheet__Major_Only___2[[NPDES ID2]:[ECHO BFR]],3,FALSE)</f>
        <v>TX</v>
      </c>
      <c r="AW1567" t="s">
        <v>12185</v>
      </c>
      <c r="AX1567" t="str">
        <f>VLOOKUP(Sheet1[[#This Row],[NPDES ID2]],Combined_Sheet__Major_Only___2[[NPDES ID2]:[ECHO BFR]],27,FALSE)</f>
        <v>other</v>
      </c>
      <c r="AY1567" t="str">
        <f>VLOOKUP(Sheet1[[#This Row],[NPDES ID2]],Combined_Sheet__Major_Only___2[[NPDES ID2]:[ECHO BFR]],28,FALSE)</f>
        <v>highTempCompost</v>
      </c>
      <c r="AZ1567" t="str">
        <f>VLOOKUP(Sheet1[[#This Row],[NPDES ID2]],Combined_Sheet__Major_Only___2[[NPDES ID2]:[ECHO BFR]],29,FALSE)</f>
        <v>thickening</v>
      </c>
      <c r="BA1567">
        <f>VLOOKUP(Sheet1[[#This Row],[NPDES ID2]],Combined_Sheet__Major_Only___2[[NPDES ID2]:[ECHO BFR]],17,FALSE)</f>
        <v>33.378528000000003</v>
      </c>
      <c r="BB1567">
        <f>VLOOKUP(Sheet1[[#This Row],[NPDES ID2]],Combined_Sheet__Major_Only___2[[NPDES ID2]:[ECHO BFR]],18,FALSE)</f>
        <v>-94.046484000000007</v>
      </c>
      <c r="BC1567" t="str">
        <f>IF(ISNUMBER(SEARCH("aerobic",$AW1567)),"aerobic","")</f>
        <v/>
      </c>
      <c r="BD1567" t="str">
        <f>IF(ISNUMBER(SEARCH("anaer",$AW1567)),"anaer","")</f>
        <v>anaer</v>
      </c>
      <c r="BE1567" t="str">
        <f>IF(ISNUMBER(SEARCH("thickening",$AZ1567)),"thickening","")</f>
        <v>thickening</v>
      </c>
      <c r="BF1567" s="2" t="str">
        <f>IF(ISNUMBER(SEARCH("airDry",$AW1567)),"airDry","")</f>
        <v/>
      </c>
      <c r="BG1567" s="2" t="str">
        <f>IF(ISNUMBER(SEARCH("heatDry",$AY1567)),"heatDry","")</f>
        <v/>
      </c>
      <c r="BH1567" s="2" t="str">
        <f>IF(AND(ISNUMBER(SEARCH("aerobic",$AW1567)),ISNUMBER(SEARCH("anaer",$AW1567))),"Combined Aer and Anaer.","")</f>
        <v/>
      </c>
    </row>
    <row r="1568" spans="1:60" x14ac:dyDescent="0.25">
      <c r="A1568" s="4">
        <v>424</v>
      </c>
      <c r="B1568" t="s">
        <v>2127</v>
      </c>
      <c r="C1568">
        <v>618.64</v>
      </c>
      <c r="D1568">
        <v>357.83130084650293</v>
      </c>
      <c r="E1568">
        <v>357.79503173947688</v>
      </c>
      <c r="F1568">
        <v>287.43286438204422</v>
      </c>
      <c r="G1568">
        <v>425.59673967176479</v>
      </c>
      <c r="H1568">
        <v>-114.1650818679466</v>
      </c>
      <c r="I1568">
        <v>-116.6263383865208</v>
      </c>
      <c r="J1568">
        <v>-132.39867586806159</v>
      </c>
      <c r="K1568">
        <v>-90.597702413575803</v>
      </c>
      <c r="L1568">
        <v>412.50033905649349</v>
      </c>
      <c r="M1568">
        <v>410.76081749788619</v>
      </c>
      <c r="N1568">
        <v>404.99725744494009</v>
      </c>
      <c r="O1568">
        <v>424.72695376684197</v>
      </c>
      <c r="P1568">
        <v>14.461710862983139</v>
      </c>
      <c r="Q1568">
        <v>14.646399995622341</v>
      </c>
      <c r="R1568">
        <v>11.94153147985558</v>
      </c>
      <c r="S1568">
        <v>16.534822322941139</v>
      </c>
      <c r="T1568">
        <v>59418.670688289749</v>
      </c>
      <c r="U1568">
        <v>59418.625777341251</v>
      </c>
      <c r="V1568">
        <v>59378.403652646863</v>
      </c>
      <c r="W1568">
        <v>59459.216039243976</v>
      </c>
      <c r="X1568">
        <v>4011.0098416375772</v>
      </c>
      <c r="Y1568">
        <v>4026.3210151471262</v>
      </c>
      <c r="Z1568">
        <v>3897.129907955944</v>
      </c>
      <c r="AA1568">
        <v>4084.301721525736</v>
      </c>
      <c r="AB1568">
        <v>703.10742631880294</v>
      </c>
      <c r="AC1568">
        <v>696.42706450782339</v>
      </c>
      <c r="AD1568">
        <v>598.33862156804662</v>
      </c>
      <c r="AE1568">
        <v>825.74783550929158</v>
      </c>
      <c r="AF1568">
        <v>65.346935306891851</v>
      </c>
      <c r="AG1568">
        <v>65.070631665203251</v>
      </c>
      <c r="AH1568">
        <v>64.159849156066997</v>
      </c>
      <c r="AI1568">
        <v>67.283279190996566</v>
      </c>
      <c r="AJ1568">
        <v>0.57476454440018354</v>
      </c>
      <c r="AK1568">
        <v>0.57476461004648827</v>
      </c>
      <c r="AL1568">
        <v>0.57474946393315751</v>
      </c>
      <c r="AM1568">
        <v>0.57477953808024529</v>
      </c>
      <c r="AN1568">
        <v>0.95894758539672198</v>
      </c>
      <c r="AO1568">
        <v>0.95894758539672187</v>
      </c>
      <c r="AP1568">
        <v>0.95894758539672187</v>
      </c>
      <c r="AQ1568">
        <v>0.95894758539672187</v>
      </c>
      <c r="AR1568">
        <v>14.38192458733127</v>
      </c>
      <c r="AS1568">
        <v>14.38192458733127</v>
      </c>
      <c r="AT1568">
        <v>14.38192458733127</v>
      </c>
      <c r="AU1568">
        <v>14.38192458733127</v>
      </c>
      <c r="AV1568" t="str">
        <f>VLOOKUP(Sheet1[[#This Row],[NPDES ID2]],Combined_Sheet__Major_Only___2[[NPDES ID2]:[ECHO BFR]],3,FALSE)</f>
        <v>IL</v>
      </c>
      <c r="AW1568" t="s">
        <v>12185</v>
      </c>
      <c r="AX1568" t="str">
        <f>VLOOKUP(Sheet1[[#This Row],[NPDES ID2]],Combined_Sheet__Major_Only___2[[NPDES ID2]:[ECHO BFR]],27,FALSE)</f>
        <v>tempSludgeStore</v>
      </c>
      <c r="AY1568" t="str">
        <f>VLOOKUP(Sheet1[[#This Row],[NPDES ID2]],Combined_Sheet__Major_Only___2[[NPDES ID2]:[ECHO BFR]],28,FALSE)</f>
        <v>-</v>
      </c>
      <c r="AZ1568" t="str">
        <f>VLOOKUP(Sheet1[[#This Row],[NPDES ID2]],Combined_Sheet__Major_Only___2[[NPDES ID2]:[ECHO BFR]],29,FALSE)</f>
        <v>thickening</v>
      </c>
      <c r="BA1568">
        <f>VLOOKUP(Sheet1[[#This Row],[NPDES ID2]],Combined_Sheet__Major_Only___2[[NPDES ID2]:[ECHO BFR]],17,FALSE)</f>
        <v>42.25468</v>
      </c>
      <c r="BB1568">
        <f>VLOOKUP(Sheet1[[#This Row],[NPDES ID2]],Combined_Sheet__Major_Only___2[[NPDES ID2]:[ECHO BFR]],18,FALSE)</f>
        <v>-88.864649999999997</v>
      </c>
      <c r="BC1568" t="str">
        <f>IF(ISNUMBER(SEARCH("aerobic",$AW1568)),"aerobic","")</f>
        <v/>
      </c>
      <c r="BD1568" t="str">
        <f>IF(ISNUMBER(SEARCH("anaer",$AW1568)),"anaer","")</f>
        <v>anaer</v>
      </c>
      <c r="BE1568" t="str">
        <f>IF(ISNUMBER(SEARCH("thickening",$AZ1568)),"thickening","")</f>
        <v>thickening</v>
      </c>
      <c r="BF1568" s="2" t="str">
        <f>IF(ISNUMBER(SEARCH("airDry",$AW1568)),"airDry","")</f>
        <v/>
      </c>
      <c r="BG1568" s="2" t="str">
        <f>IF(ISNUMBER(SEARCH("heatDry",$AY1568)),"heatDry","")</f>
        <v/>
      </c>
      <c r="BH1568" s="2" t="str">
        <f>IF(AND(ISNUMBER(SEARCH("aerobic",$AW1568)),ISNUMBER(SEARCH("anaer",$AW1568))),"Combined Aer and Anaer.","")</f>
        <v/>
      </c>
    </row>
    <row r="1569" spans="1:60" x14ac:dyDescent="0.25">
      <c r="A1569" s="4">
        <v>2334</v>
      </c>
      <c r="B1569" t="s">
        <v>10894</v>
      </c>
      <c r="C1569">
        <v>375</v>
      </c>
      <c r="D1569">
        <v>420.68891095695318</v>
      </c>
      <c r="E1569">
        <v>425.86738751046101</v>
      </c>
      <c r="F1569">
        <v>323.57422149579929</v>
      </c>
      <c r="G1569">
        <v>522.7668382104813</v>
      </c>
      <c r="H1569">
        <v>-116.83733591166001</v>
      </c>
      <c r="I1569">
        <v>-119.1774637089685</v>
      </c>
      <c r="J1569">
        <v>-134.79519629358251</v>
      </c>
      <c r="K1569">
        <v>-93.344417282754179</v>
      </c>
      <c r="L1569">
        <v>244.88905012610729</v>
      </c>
      <c r="M1569">
        <v>243.7933833598012</v>
      </c>
      <c r="N1569">
        <v>240.1653016168338</v>
      </c>
      <c r="O1569">
        <v>252.58735713619711</v>
      </c>
      <c r="P1569">
        <v>8.777314699885391</v>
      </c>
      <c r="Q1569">
        <v>8.8833589338666048</v>
      </c>
      <c r="R1569">
        <v>7.2885192537594268</v>
      </c>
      <c r="S1569">
        <v>9.999549617221323</v>
      </c>
      <c r="T1569">
        <v>59528.709616065848</v>
      </c>
      <c r="U1569">
        <v>59528.664624442128</v>
      </c>
      <c r="V1569">
        <v>59488.370247218743</v>
      </c>
      <c r="W1569">
        <v>59569.327800172658</v>
      </c>
      <c r="X1569">
        <v>4103.160431635958</v>
      </c>
      <c r="Y1569">
        <v>4119.8425612145256</v>
      </c>
      <c r="Z1569">
        <v>3979.6043347009891</v>
      </c>
      <c r="AA1569">
        <v>4182.6904066607449</v>
      </c>
      <c r="AB1569">
        <v>611.83712195203088</v>
      </c>
      <c r="AC1569">
        <v>607.46379277921437</v>
      </c>
      <c r="AD1569">
        <v>533.02069742149297</v>
      </c>
      <c r="AE1569">
        <v>700.8715122743597</v>
      </c>
      <c r="AF1569">
        <v>63.998755091964043</v>
      </c>
      <c r="AG1569">
        <v>63.712004180536702</v>
      </c>
      <c r="AH1569">
        <v>62.765116888756673</v>
      </c>
      <c r="AI1569">
        <v>66.010301068846587</v>
      </c>
      <c r="AJ1569">
        <v>0.5582885583162569</v>
      </c>
      <c r="AK1569">
        <v>0.5582885948754297</v>
      </c>
      <c r="AL1569">
        <v>0.55828016890112642</v>
      </c>
      <c r="AM1569">
        <v>0.55829689934365412</v>
      </c>
      <c r="AN1569">
        <v>0.95901901044061955</v>
      </c>
      <c r="AO1569">
        <v>0.95901901044061955</v>
      </c>
      <c r="AP1569">
        <v>0.95901901044061955</v>
      </c>
      <c r="AQ1569">
        <v>0.95901901044061955</v>
      </c>
      <c r="AR1569">
        <v>15.524262045310421</v>
      </c>
      <c r="AS1569">
        <v>15.524262045310421</v>
      </c>
      <c r="AT1569">
        <v>15.524262045310421</v>
      </c>
      <c r="AU1569">
        <v>15.524262045310421</v>
      </c>
      <c r="AV1569" t="str">
        <f>VLOOKUP(Sheet1[[#This Row],[NPDES ID2]],Combined_Sheet__Major_Only___2[[NPDES ID2]:[ECHO BFR]],3,FALSE)</f>
        <v>NJ</v>
      </c>
      <c r="AW1569" t="s">
        <v>12185</v>
      </c>
      <c r="AX1569" t="str">
        <f>VLOOKUP(Sheet1[[#This Row],[NPDES ID2]],Combined_Sheet__Major_Only___2[[NPDES ID2]:[ECHO BFR]],27,FALSE)</f>
        <v>methaneBioCaptureRecover</v>
      </c>
      <c r="AY1569" t="str">
        <f>VLOOKUP(Sheet1[[#This Row],[NPDES ID2]],Combined_Sheet__Major_Only___2[[NPDES ID2]:[ECHO BFR]],28,FALSE)</f>
        <v>-</v>
      </c>
      <c r="AZ1569" t="str">
        <f>VLOOKUP(Sheet1[[#This Row],[NPDES ID2]],Combined_Sheet__Major_Only___2[[NPDES ID2]:[ECHO BFR]],29,FALSE)</f>
        <v>thickening, preliminaryOps</v>
      </c>
      <c r="BA1569">
        <f>VLOOKUP(Sheet1[[#This Row],[NPDES ID2]],Combined_Sheet__Major_Only___2[[NPDES ID2]:[ECHO BFR]],17,FALSE)</f>
        <v>40.822285000000001</v>
      </c>
      <c r="BB1569">
        <f>VLOOKUP(Sheet1[[#This Row],[NPDES ID2]],Combined_Sheet__Major_Only___2[[NPDES ID2]:[ECHO BFR]],18,FALSE)</f>
        <v>-74.389944999999997</v>
      </c>
      <c r="BC1569" t="str">
        <f>IF(ISNUMBER(SEARCH("aerobic",$AW1569)),"aerobic","")</f>
        <v/>
      </c>
      <c r="BD1569" t="str">
        <f>IF(ISNUMBER(SEARCH("anaer",$AW1569)),"anaer","")</f>
        <v>anaer</v>
      </c>
      <c r="BE1569" t="str">
        <f>IF(ISNUMBER(SEARCH("thickening",$AZ1569)),"thickening","")</f>
        <v>thickening</v>
      </c>
      <c r="BF1569" s="2" t="str">
        <f>IF(ISNUMBER(SEARCH("airDry",$AW1569)),"airDry","")</f>
        <v/>
      </c>
      <c r="BG1569" s="2" t="str">
        <f>IF(ISNUMBER(SEARCH("heatDry",$AY1569)),"heatDry","")</f>
        <v/>
      </c>
      <c r="BH1569" s="2" t="str">
        <f>IF(AND(ISNUMBER(SEARCH("aerobic",$AW1569)),ISNUMBER(SEARCH("anaer",$AW1569))),"Combined Aer and Anaer.","")</f>
        <v/>
      </c>
    </row>
    <row r="1570" spans="1:60" x14ac:dyDescent="0.25">
      <c r="A1570" s="4">
        <v>436</v>
      </c>
      <c r="B1570" t="s">
        <v>2184</v>
      </c>
      <c r="C1570">
        <v>561</v>
      </c>
      <c r="D1570">
        <v>348.75526368090271</v>
      </c>
      <c r="E1570">
        <v>348.45058543347551</v>
      </c>
      <c r="F1570">
        <v>275.59943179170358</v>
      </c>
      <c r="G1570">
        <v>417.72514623010971</v>
      </c>
      <c r="H1570">
        <v>-109.4385699420444</v>
      </c>
      <c r="I1570">
        <v>-111.99585486316261</v>
      </c>
      <c r="J1570">
        <v>-128.13313082485681</v>
      </c>
      <c r="K1570">
        <v>-85.600523654040259</v>
      </c>
      <c r="L1570">
        <v>389.02568034651728</v>
      </c>
      <c r="M1570">
        <v>387.56669115419692</v>
      </c>
      <c r="N1570">
        <v>382.73301325490729</v>
      </c>
      <c r="O1570">
        <v>399.28000144328342</v>
      </c>
      <c r="P1570">
        <v>13.082096117658621</v>
      </c>
      <c r="Q1570">
        <v>13.270618050475649</v>
      </c>
      <c r="R1570">
        <v>10.667605472051401</v>
      </c>
      <c r="S1570">
        <v>15.09867074380807</v>
      </c>
      <c r="T1570">
        <v>59707.570758226801</v>
      </c>
      <c r="U1570">
        <v>59707.525635470702</v>
      </c>
      <c r="V1570">
        <v>59667.113816446363</v>
      </c>
      <c r="W1570">
        <v>59748.307327900591</v>
      </c>
      <c r="X1570">
        <v>3875.33527056312</v>
      </c>
      <c r="Y1570">
        <v>3888.3620855978961</v>
      </c>
      <c r="Z1570">
        <v>3777.5489548486489</v>
      </c>
      <c r="AA1570">
        <v>3938.4144049507959</v>
      </c>
      <c r="AB1570">
        <v>651.55253419227427</v>
      </c>
      <c r="AC1570">
        <v>646.00303912812979</v>
      </c>
      <c r="AD1570">
        <v>558.52117421511207</v>
      </c>
      <c r="AE1570">
        <v>760.44166690876534</v>
      </c>
      <c r="AF1570">
        <v>67.9598816877171</v>
      </c>
      <c r="AG1570">
        <v>67.704344657829779</v>
      </c>
      <c r="AH1570">
        <v>66.861979444317754</v>
      </c>
      <c r="AI1570">
        <v>69.750735385673067</v>
      </c>
      <c r="AJ1570">
        <v>0.6067161095303949</v>
      </c>
      <c r="AK1570">
        <v>0.60671616962799335</v>
      </c>
      <c r="AL1570">
        <v>0.60670230837350492</v>
      </c>
      <c r="AM1570">
        <v>0.60672983120771096</v>
      </c>
      <c r="AN1570">
        <v>0.95913457839955241</v>
      </c>
      <c r="AO1570">
        <v>0.95913457839955218</v>
      </c>
      <c r="AP1570">
        <v>0.95913457839955218</v>
      </c>
      <c r="AQ1570">
        <v>0.95913457839955218</v>
      </c>
      <c r="AR1570">
        <v>15.327786854617541</v>
      </c>
      <c r="AS1570">
        <v>15.327786854617541</v>
      </c>
      <c r="AT1570">
        <v>15.327786854617541</v>
      </c>
      <c r="AU1570">
        <v>15.327786854617541</v>
      </c>
      <c r="AV1570" t="str">
        <f>VLOOKUP(Sheet1[[#This Row],[NPDES ID2]],Combined_Sheet__Major_Only___2[[NPDES ID2]:[ECHO BFR]],3,FALSE)</f>
        <v>CA</v>
      </c>
      <c r="AW1570" t="s">
        <v>12185</v>
      </c>
      <c r="AX1570" t="str">
        <f>VLOOKUP(Sheet1[[#This Row],[NPDES ID2]],Combined_Sheet__Major_Only___2[[NPDES ID2]:[ECHO BFR]],27,FALSE)</f>
        <v>methaneBioCaptureRecover</v>
      </c>
      <c r="AY1570" t="str">
        <f>VLOOKUP(Sheet1[[#This Row],[NPDES ID2]],Combined_Sheet__Major_Only___2[[NPDES ID2]:[ECHO BFR]],28,FALSE)</f>
        <v>-</v>
      </c>
      <c r="AZ1570" t="str">
        <f>VLOOKUP(Sheet1[[#This Row],[NPDES ID2]],Combined_Sheet__Major_Only___2[[NPDES ID2]:[ECHO BFR]],29,FALSE)</f>
        <v>preliminaryOps, thickening, sludgeLagoon</v>
      </c>
      <c r="BA1570">
        <f>VLOOKUP(Sheet1[[#This Row],[NPDES ID2]],Combined_Sheet__Major_Only___2[[NPDES ID2]:[ECHO BFR]],17,FALSE)</f>
        <v>40.766388999999997</v>
      </c>
      <c r="BB1570">
        <f>VLOOKUP(Sheet1[[#This Row],[NPDES ID2]],Combined_Sheet__Major_Only___2[[NPDES ID2]:[ECHO BFR]],18,FALSE)</f>
        <v>-124.195278</v>
      </c>
      <c r="BC1570" t="str">
        <f>IF(ISNUMBER(SEARCH("aerobic",$AW1570)),"aerobic","")</f>
        <v/>
      </c>
      <c r="BD1570" t="str">
        <f>IF(ISNUMBER(SEARCH("anaer",$AW1570)),"anaer","")</f>
        <v>anaer</v>
      </c>
      <c r="BE1570" t="str">
        <f>IF(ISNUMBER(SEARCH("thickening",$AZ1570)),"thickening","")</f>
        <v>thickening</v>
      </c>
      <c r="BF1570" s="2" t="str">
        <f>IF(ISNUMBER(SEARCH("airDry",$AW1570)),"airDry","")</f>
        <v/>
      </c>
      <c r="BG1570" s="2" t="str">
        <f>IF(ISNUMBER(SEARCH("heatDry",$AY1570)),"heatDry","")</f>
        <v/>
      </c>
      <c r="BH1570" s="2" t="str">
        <f>IF(AND(ISNUMBER(SEARCH("aerobic",$AW1570)),ISNUMBER(SEARCH("anaer",$AW1570))),"Combined Aer and Anaer.","")</f>
        <v/>
      </c>
    </row>
    <row r="1571" spans="1:60" x14ac:dyDescent="0.25">
      <c r="A1571" s="4">
        <v>822</v>
      </c>
      <c r="B1571" t="s">
        <v>4021</v>
      </c>
      <c r="C1571">
        <v>1149.9000000000001</v>
      </c>
      <c r="D1571">
        <v>412.60728401004809</v>
      </c>
      <c r="E1571">
        <v>412.68638263294218</v>
      </c>
      <c r="F1571">
        <v>348.15155736246982</v>
      </c>
      <c r="G1571">
        <v>486.28555999102718</v>
      </c>
      <c r="H1571">
        <v>-121.79376875235749</v>
      </c>
      <c r="I1571">
        <v>-124.2789742499007</v>
      </c>
      <c r="J1571">
        <v>-140.1279024102011</v>
      </c>
      <c r="K1571">
        <v>-98.781609468824698</v>
      </c>
      <c r="L1571">
        <v>721.15171910703828</v>
      </c>
      <c r="M1571">
        <v>717.55959745396763</v>
      </c>
      <c r="N1571">
        <v>705.64643341632177</v>
      </c>
      <c r="O1571">
        <v>746.41444595981272</v>
      </c>
      <c r="P1571">
        <v>26.976004176082249</v>
      </c>
      <c r="Q1571">
        <v>27.187492037631529</v>
      </c>
      <c r="R1571">
        <v>22.523488401212671</v>
      </c>
      <c r="S1571">
        <v>30.750024240250731</v>
      </c>
      <c r="T1571">
        <v>59777.592982286682</v>
      </c>
      <c r="U1571">
        <v>59777.547808193653</v>
      </c>
      <c r="V1571">
        <v>59737.090011960368</v>
      </c>
      <c r="W1571">
        <v>59818.375898643681</v>
      </c>
      <c r="X1571">
        <v>4290.7209368856456</v>
      </c>
      <c r="Y1571">
        <v>4310.2565625947982</v>
      </c>
      <c r="Z1571">
        <v>4146.7915590826497</v>
      </c>
      <c r="AA1571">
        <v>4383.4713679513898</v>
      </c>
      <c r="AB1571">
        <v>717.26424210135087</v>
      </c>
      <c r="AC1571">
        <v>710.15038643885191</v>
      </c>
      <c r="AD1571">
        <v>614.12101744039444</v>
      </c>
      <c r="AE1571">
        <v>833.87819868874521</v>
      </c>
      <c r="AF1571">
        <v>61.463478101083673</v>
      </c>
      <c r="AG1571">
        <v>61.156006262794897</v>
      </c>
      <c r="AH1571">
        <v>60.144699959641578</v>
      </c>
      <c r="AI1571">
        <v>63.615607884263781</v>
      </c>
      <c r="AJ1571">
        <v>0.52732457364977248</v>
      </c>
      <c r="AK1571">
        <v>0.52732468828700885</v>
      </c>
      <c r="AL1571">
        <v>0.52729817821898695</v>
      </c>
      <c r="AM1571">
        <v>0.52735081789392024</v>
      </c>
      <c r="AN1571">
        <v>0.95917964467678363</v>
      </c>
      <c r="AO1571">
        <v>0.95917964467678374</v>
      </c>
      <c r="AP1571">
        <v>0.95917964467678374</v>
      </c>
      <c r="AQ1571">
        <v>0.95917964467678374</v>
      </c>
      <c r="AR1571">
        <v>13.90917452045359</v>
      </c>
      <c r="AS1571">
        <v>13.90917452045359</v>
      </c>
      <c r="AT1571">
        <v>13.90917452045359</v>
      </c>
      <c r="AU1571">
        <v>13.90917452045359</v>
      </c>
      <c r="AV1571" t="str">
        <f>VLOOKUP(Sheet1[[#This Row],[NPDES ID2]],Combined_Sheet__Major_Only___2[[NPDES ID2]:[ECHO BFR]],3,FALSE)</f>
        <v>CA</v>
      </c>
      <c r="AW1571" t="s">
        <v>12185</v>
      </c>
      <c r="AX1571" t="str">
        <f>VLOOKUP(Sheet1[[#This Row],[NPDES ID2]],Combined_Sheet__Major_Only___2[[NPDES ID2]:[ECHO BFR]],27,FALSE)</f>
        <v>-</v>
      </c>
      <c r="AY1571" t="str">
        <f>VLOOKUP(Sheet1[[#This Row],[NPDES ID2]],Combined_Sheet__Major_Only___2[[NPDES ID2]:[ECHO BFR]],28,FALSE)</f>
        <v>-</v>
      </c>
      <c r="AZ1571" t="str">
        <f>VLOOKUP(Sheet1[[#This Row],[NPDES ID2]],Combined_Sheet__Major_Only___2[[NPDES ID2]:[ECHO BFR]],29,FALSE)</f>
        <v>preliminaryOps, thickening</v>
      </c>
      <c r="BA1571">
        <f>VLOOKUP(Sheet1[[#This Row],[NPDES ID2]],Combined_Sheet__Major_Only___2[[NPDES ID2]:[ECHO BFR]],17,FALSE)</f>
        <v>39.69961</v>
      </c>
      <c r="BB1571">
        <f>VLOOKUP(Sheet1[[#This Row],[NPDES ID2]],Combined_Sheet__Major_Only___2[[NPDES ID2]:[ECHO BFR]],18,FALSE)</f>
        <v>-121.91076</v>
      </c>
      <c r="BC1571" t="str">
        <f>IF(ISNUMBER(SEARCH("aerobic",$AW1571)),"aerobic","")</f>
        <v/>
      </c>
      <c r="BD1571" t="str">
        <f>IF(ISNUMBER(SEARCH("anaer",$AW1571)),"anaer","")</f>
        <v>anaer</v>
      </c>
      <c r="BE1571" t="str">
        <f>IF(ISNUMBER(SEARCH("thickening",$AZ1571)),"thickening","")</f>
        <v>thickening</v>
      </c>
      <c r="BF1571" s="2" t="str">
        <f>IF(ISNUMBER(SEARCH("airDry",$AW1571)),"airDry","")</f>
        <v/>
      </c>
      <c r="BG1571" s="2" t="str">
        <f>IF(ISNUMBER(SEARCH("heatDry",$AY1571)),"heatDry","")</f>
        <v/>
      </c>
      <c r="BH1571" s="2" t="str">
        <f>IF(AND(ISNUMBER(SEARCH("aerobic",$AW1571)),ISNUMBER(SEARCH("anaer",$AW1571))),"Combined Aer and Anaer.","")</f>
        <v/>
      </c>
    </row>
    <row r="1572" spans="1:60" x14ac:dyDescent="0.25">
      <c r="A1572" s="4">
        <v>375</v>
      </c>
      <c r="B1572" t="s">
        <v>1891</v>
      </c>
      <c r="C1572">
        <v>758</v>
      </c>
      <c r="D1572">
        <v>368.79456667841839</v>
      </c>
      <c r="E1572">
        <v>368.63426121709398</v>
      </c>
      <c r="F1572">
        <v>311.39325821669189</v>
      </c>
      <c r="G1572">
        <v>434.50016292510412</v>
      </c>
      <c r="H1572">
        <v>-118.5389382423939</v>
      </c>
      <c r="I1572">
        <v>-120.889513962791</v>
      </c>
      <c r="J1572">
        <v>-136.50638443737381</v>
      </c>
      <c r="K1572">
        <v>-95.243478189363984</v>
      </c>
      <c r="L1572">
        <v>487.95017127334393</v>
      </c>
      <c r="M1572">
        <v>485.68074433545712</v>
      </c>
      <c r="N1572">
        <v>478.15976506655193</v>
      </c>
      <c r="O1572">
        <v>503.90351821438588</v>
      </c>
      <c r="P1572">
        <v>17.756378675807952</v>
      </c>
      <c r="Q1572">
        <v>17.942093007386209</v>
      </c>
      <c r="R1572">
        <v>14.77378485727338</v>
      </c>
      <c r="S1572">
        <v>20.244908184290299</v>
      </c>
      <c r="T1572">
        <v>59796.907874038137</v>
      </c>
      <c r="U1572">
        <v>59796.862685784363</v>
      </c>
      <c r="V1572">
        <v>59756.392207223071</v>
      </c>
      <c r="W1572">
        <v>59837.703574638748</v>
      </c>
      <c r="X1572">
        <v>4181.3078402206538</v>
      </c>
      <c r="Y1572">
        <v>4199.0224353545509</v>
      </c>
      <c r="Z1572">
        <v>4050.366065861971</v>
      </c>
      <c r="AA1572">
        <v>4265.624830264851</v>
      </c>
      <c r="AB1572">
        <v>711.30556813342218</v>
      </c>
      <c r="AC1572">
        <v>704.41886202952992</v>
      </c>
      <c r="AD1572">
        <v>607.71793182999477</v>
      </c>
      <c r="AE1572">
        <v>830.12410475876993</v>
      </c>
      <c r="AF1572">
        <v>63.088226455528428</v>
      </c>
      <c r="AG1572">
        <v>62.793924972680713</v>
      </c>
      <c r="AH1572">
        <v>61.824233137615053</v>
      </c>
      <c r="AI1572">
        <v>65.150202481516146</v>
      </c>
      <c r="AJ1572">
        <v>0.54716504541207867</v>
      </c>
      <c r="AK1572">
        <v>0.54716512313555499</v>
      </c>
      <c r="AL1572">
        <v>0.54714717949142655</v>
      </c>
      <c r="AM1572">
        <v>0.54718280864639746</v>
      </c>
      <c r="AN1572">
        <v>0.9591920582488126</v>
      </c>
      <c r="AO1572">
        <v>0.95919205824881248</v>
      </c>
      <c r="AP1572">
        <v>0.95919205824881248</v>
      </c>
      <c r="AQ1572">
        <v>0.95919205824881248</v>
      </c>
      <c r="AR1572">
        <v>14.130270406623691</v>
      </c>
      <c r="AS1572">
        <v>14.130270406623691</v>
      </c>
      <c r="AT1572">
        <v>14.130270406623691</v>
      </c>
      <c r="AU1572">
        <v>14.130270406623691</v>
      </c>
      <c r="AV1572" t="str">
        <f>VLOOKUP(Sheet1[[#This Row],[NPDES ID2]],Combined_Sheet__Major_Only___2[[NPDES ID2]:[ECHO BFR]],3,FALSE)</f>
        <v>NJ</v>
      </c>
      <c r="AW1572" t="s">
        <v>12185</v>
      </c>
      <c r="AX1572" t="str">
        <f>VLOOKUP(Sheet1[[#This Row],[NPDES ID2]],Combined_Sheet__Major_Only___2[[NPDES ID2]:[ECHO BFR]],27,FALSE)</f>
        <v>methaneBioCaptureRecover</v>
      </c>
      <c r="AY1572" t="str">
        <f>VLOOKUP(Sheet1[[#This Row],[NPDES ID2]],Combined_Sheet__Major_Only___2[[NPDES ID2]:[ECHO BFR]],28,FALSE)</f>
        <v>-</v>
      </c>
      <c r="AZ1572" t="str">
        <f>VLOOKUP(Sheet1[[#This Row],[NPDES ID2]],Combined_Sheet__Major_Only___2[[NPDES ID2]:[ECHO BFR]],29,FALSE)</f>
        <v>thickening, preliminaryOps</v>
      </c>
      <c r="BA1572">
        <f>VLOOKUP(Sheet1[[#This Row],[NPDES ID2]],Combined_Sheet__Major_Only___2[[NPDES ID2]:[ECHO BFR]],17,FALSE)</f>
        <v>40.427059</v>
      </c>
      <c r="BB1572">
        <f>VLOOKUP(Sheet1[[#This Row],[NPDES ID2]],Combined_Sheet__Major_Only___2[[NPDES ID2]:[ECHO BFR]],18,FALSE)</f>
        <v>-74.082189999999997</v>
      </c>
      <c r="BC1572" t="str">
        <f>IF(ISNUMBER(SEARCH("aerobic",$AW1572)),"aerobic","")</f>
        <v/>
      </c>
      <c r="BD1572" t="str">
        <f>IF(ISNUMBER(SEARCH("anaer",$AW1572)),"anaer","")</f>
        <v>anaer</v>
      </c>
      <c r="BE1572" t="str">
        <f>IF(ISNUMBER(SEARCH("thickening",$AZ1572)),"thickening","")</f>
        <v>thickening</v>
      </c>
      <c r="BF1572" s="3" t="str">
        <f>IF(ISNUMBER(SEARCH("airDry",$AW1572)),"airDry","")</f>
        <v/>
      </c>
      <c r="BG1572" s="3" t="str">
        <f>IF(ISNUMBER(SEARCH("heatDry",$AY1572)),"heatDry","")</f>
        <v/>
      </c>
      <c r="BH1572" s="3" t="str">
        <f>IF(AND(ISNUMBER(SEARCH("aerobic",$AW1572)),ISNUMBER(SEARCH("anaer",$AW1572))),"Combined Aer and Anaer.","")</f>
        <v/>
      </c>
    </row>
    <row r="1573" spans="1:60" x14ac:dyDescent="0.25">
      <c r="A1573" s="4">
        <v>4</v>
      </c>
      <c r="B1573" t="s">
        <v>77</v>
      </c>
      <c r="C1573">
        <v>3396</v>
      </c>
      <c r="D1573">
        <v>791.89206837929419</v>
      </c>
      <c r="E1573">
        <v>790.32909160339022</v>
      </c>
      <c r="F1573">
        <v>654.1082997261459</v>
      </c>
      <c r="G1573">
        <v>930.48436617004063</v>
      </c>
      <c r="H1573">
        <v>-117.8150653058195</v>
      </c>
      <c r="I1573">
        <v>-120.2374604763464</v>
      </c>
      <c r="J1573">
        <v>-135.85840540399099</v>
      </c>
      <c r="K1573">
        <v>-95.067109603514055</v>
      </c>
      <c r="L1573">
        <v>2184.303729531814</v>
      </c>
      <c r="M1573">
        <v>2174.1577260933641</v>
      </c>
      <c r="N1573">
        <v>2140.335188218161</v>
      </c>
      <c r="O1573">
        <v>2255.882854980905</v>
      </c>
      <c r="P1573">
        <v>79.544552684467831</v>
      </c>
      <c r="Q1573">
        <v>80.368308712358896</v>
      </c>
      <c r="R1573">
        <v>66.196542647278761</v>
      </c>
      <c r="S1573">
        <v>90.708658673321537</v>
      </c>
      <c r="T1573">
        <v>60223.918170911376</v>
      </c>
      <c r="U1573">
        <v>60223.872669594231</v>
      </c>
      <c r="V1573">
        <v>60183.121812311801</v>
      </c>
      <c r="W1573">
        <v>60264.996503365357</v>
      </c>
      <c r="X1573">
        <v>4214.6724603618513</v>
      </c>
      <c r="Y1573">
        <v>4232.525621049067</v>
      </c>
      <c r="Z1573">
        <v>4082.3836527199919</v>
      </c>
      <c r="AA1573">
        <v>4299.9430033989847</v>
      </c>
      <c r="AB1573">
        <v>834.17655329935121</v>
      </c>
      <c r="AC1573">
        <v>823.21067331594372</v>
      </c>
      <c r="AD1573">
        <v>694.90311448041348</v>
      </c>
      <c r="AE1573">
        <v>998.52134908355674</v>
      </c>
      <c r="AF1573">
        <v>63.044517704097409</v>
      </c>
      <c r="AG1573">
        <v>62.747490266923293</v>
      </c>
      <c r="AH1573">
        <v>61.78417138773117</v>
      </c>
      <c r="AI1573">
        <v>65.107290940055378</v>
      </c>
      <c r="AJ1573">
        <v>0.54663113101908078</v>
      </c>
      <c r="AK1573">
        <v>0.54663149561602264</v>
      </c>
      <c r="AL1573">
        <v>0.5465463203611004</v>
      </c>
      <c r="AM1573">
        <v>0.54671546607052979</v>
      </c>
      <c r="AN1573">
        <v>0.95946457972772803</v>
      </c>
      <c r="AO1573">
        <v>0.95946457972772847</v>
      </c>
      <c r="AP1573">
        <v>0.95946457972772847</v>
      </c>
      <c r="AQ1573">
        <v>0.95946457972772847</v>
      </c>
      <c r="AR1573">
        <v>12.954797617437711</v>
      </c>
      <c r="AS1573">
        <v>12.954797617437711</v>
      </c>
      <c r="AT1573">
        <v>12.954797617437711</v>
      </c>
      <c r="AU1573">
        <v>12.954797617437711</v>
      </c>
      <c r="AV1573" t="str">
        <f>VLOOKUP(Sheet1[[#This Row],[NPDES ID2]],Combined_Sheet__Major_Only___2[[NPDES ID2]:[ECHO BFR]],3,FALSE)</f>
        <v>CA</v>
      </c>
      <c r="AW1573" t="s">
        <v>12185</v>
      </c>
      <c r="AX1573" t="str">
        <f>VLOOKUP(Sheet1[[#This Row],[NPDES ID2]],Combined_Sheet__Major_Only___2[[NPDES ID2]:[ECHO BFR]],27,FALSE)</f>
        <v>methaneBioCaptureRecover</v>
      </c>
      <c r="AY1573" t="str">
        <f>VLOOKUP(Sheet1[[#This Row],[NPDES ID2]],Combined_Sheet__Major_Only___2[[NPDES ID2]:[ECHO BFR]],28,FALSE)</f>
        <v>-</v>
      </c>
      <c r="AZ1573" t="str">
        <f>VLOOKUP(Sheet1[[#This Row],[NPDES ID2]],Combined_Sheet__Major_Only___2[[NPDES ID2]:[ECHO BFR]],29,FALSE)</f>
        <v>thickening, preliminaryOps</v>
      </c>
      <c r="BA1573">
        <f>VLOOKUP(Sheet1[[#This Row],[NPDES ID2]],Combined_Sheet__Major_Only___2[[NPDES ID2]:[ECHO BFR]],17,FALSE)</f>
        <v>35.256149999999998</v>
      </c>
      <c r="BB1573">
        <f>VLOOKUP(Sheet1[[#This Row],[NPDES ID2]],Combined_Sheet__Major_Only___2[[NPDES ID2]:[ECHO BFR]],18,FALSE)</f>
        <v>-120.67291</v>
      </c>
      <c r="BC1573" t="str">
        <f>IF(ISNUMBER(SEARCH("aerobic",$AW1573)),"aerobic","")</f>
        <v/>
      </c>
      <c r="BD1573" t="str">
        <f>IF(ISNUMBER(SEARCH("anaer",$AW1573)),"anaer","")</f>
        <v>anaer</v>
      </c>
      <c r="BE1573" t="str">
        <f>IF(ISNUMBER(SEARCH("thickening",$AZ1573)),"thickening","")</f>
        <v>thickening</v>
      </c>
      <c r="BF1573" s="2" t="str">
        <f>IF(ISNUMBER(SEARCH("airDry",$AW1573)),"airDry","")</f>
        <v/>
      </c>
      <c r="BG1573" s="2" t="str">
        <f>IF(ISNUMBER(SEARCH("heatDry",$AY1573)),"heatDry","")</f>
        <v/>
      </c>
      <c r="BH1573" s="2" t="str">
        <f>IF(AND(ISNUMBER(SEARCH("aerobic",$AW1573)),ISNUMBER(SEARCH("anaer",$AW1573))),"Combined Aer and Anaer.","")</f>
        <v/>
      </c>
    </row>
    <row r="1574" spans="1:60" x14ac:dyDescent="0.25">
      <c r="A1574" s="4">
        <v>341</v>
      </c>
      <c r="B1574" t="s">
        <v>1728</v>
      </c>
      <c r="C1574">
        <v>1019.29</v>
      </c>
      <c r="D1574">
        <v>383.73133825666179</v>
      </c>
      <c r="E1574">
        <v>385.07781453026541</v>
      </c>
      <c r="F1574">
        <v>324.35006345015569</v>
      </c>
      <c r="G1574">
        <v>455.2386779163229</v>
      </c>
      <c r="H1574">
        <v>-117.343483049833</v>
      </c>
      <c r="I1574">
        <v>-119.78000589840271</v>
      </c>
      <c r="J1574">
        <v>-135.2950170767065</v>
      </c>
      <c r="K1574">
        <v>-94.069084571329682</v>
      </c>
      <c r="L1574">
        <v>661.856426148325</v>
      </c>
      <c r="M1574">
        <v>658.85112911525016</v>
      </c>
      <c r="N1574">
        <v>648.88442482304879</v>
      </c>
      <c r="O1574">
        <v>682.99176739665302</v>
      </c>
      <c r="P1574">
        <v>23.86476599781021</v>
      </c>
      <c r="Q1574">
        <v>24.137619757141859</v>
      </c>
      <c r="R1574">
        <v>19.832864130728758</v>
      </c>
      <c r="S1574">
        <v>27.19719623267374</v>
      </c>
      <c r="T1574">
        <v>60232.241929395102</v>
      </c>
      <c r="U1574">
        <v>60232.196421975372</v>
      </c>
      <c r="V1574">
        <v>60191.44009923983</v>
      </c>
      <c r="W1574">
        <v>60273.325771222742</v>
      </c>
      <c r="X1574">
        <v>4175.3880537903578</v>
      </c>
      <c r="Y1574">
        <v>4192.63780920517</v>
      </c>
      <c r="Z1574">
        <v>4047.669024753287</v>
      </c>
      <c r="AA1574">
        <v>4257.625975052777</v>
      </c>
      <c r="AB1574">
        <v>841.96946465654435</v>
      </c>
      <c r="AC1574">
        <v>830.67267864823771</v>
      </c>
      <c r="AD1574">
        <v>699.16920362080543</v>
      </c>
      <c r="AE1574">
        <v>1011.739699586174</v>
      </c>
      <c r="AF1574">
        <v>63.637761630600608</v>
      </c>
      <c r="AG1574">
        <v>63.347531542428356</v>
      </c>
      <c r="AH1574">
        <v>62.393135703241171</v>
      </c>
      <c r="AI1574">
        <v>65.668969853648136</v>
      </c>
      <c r="AJ1574">
        <v>0.55387806897541769</v>
      </c>
      <c r="AK1574">
        <v>0.55387818108974163</v>
      </c>
      <c r="AL1574">
        <v>0.55385226308953805</v>
      </c>
      <c r="AM1574">
        <v>0.55390372694946066</v>
      </c>
      <c r="AN1574">
        <v>0.95946985585566225</v>
      </c>
      <c r="AO1574">
        <v>0.95946985585566247</v>
      </c>
      <c r="AP1574">
        <v>0.95946985585566247</v>
      </c>
      <c r="AQ1574">
        <v>0.95946985585566247</v>
      </c>
      <c r="AR1574">
        <v>12.943937105883171</v>
      </c>
      <c r="AS1574">
        <v>12.943937105883171</v>
      </c>
      <c r="AT1574">
        <v>12.943937105883171</v>
      </c>
      <c r="AU1574">
        <v>12.943937105883171</v>
      </c>
      <c r="AV1574" t="str">
        <f>VLOOKUP(Sheet1[[#This Row],[NPDES ID2]],Combined_Sheet__Major_Only___2[[NPDES ID2]:[ECHO BFR]],3,FALSE)</f>
        <v>MN</v>
      </c>
      <c r="AW1574" t="s">
        <v>12185</v>
      </c>
      <c r="AX1574" t="str">
        <f>VLOOKUP(Sheet1[[#This Row],[NPDES ID2]],Combined_Sheet__Major_Only___2[[NPDES ID2]:[ECHO BFR]],27,FALSE)</f>
        <v>methaneBioCaptureRecover</v>
      </c>
      <c r="AY1574" t="str">
        <f>VLOOKUP(Sheet1[[#This Row],[NPDES ID2]],Combined_Sheet__Major_Only___2[[NPDES ID2]:[ECHO BFR]],28,FALSE)</f>
        <v>-</v>
      </c>
      <c r="AZ1574" t="str">
        <f>VLOOKUP(Sheet1[[#This Row],[NPDES ID2]],Combined_Sheet__Major_Only___2[[NPDES ID2]:[ECHO BFR]],29,FALSE)</f>
        <v>preliminaryOps, thickening</v>
      </c>
      <c r="BA1574">
        <f>VLOOKUP(Sheet1[[#This Row],[NPDES ID2]],Combined_Sheet__Major_Only___2[[NPDES ID2]:[ECHO BFR]],17,FALSE)</f>
        <v>44.664278000000003</v>
      </c>
      <c r="BB1574">
        <f>VLOOKUP(Sheet1[[#This Row],[NPDES ID2]],Combined_Sheet__Major_Only___2[[NPDES ID2]:[ECHO BFR]],18,FALSE)</f>
        <v>-93.104360999999997</v>
      </c>
      <c r="BC1574" t="str">
        <f>IF(ISNUMBER(SEARCH("aerobic",$AW1574)),"aerobic","")</f>
        <v/>
      </c>
      <c r="BD1574" t="str">
        <f>IF(ISNUMBER(SEARCH("anaer",$AW1574)),"anaer","")</f>
        <v>anaer</v>
      </c>
      <c r="BE1574" t="str">
        <f>IF(ISNUMBER(SEARCH("thickening",$AZ1574)),"thickening","")</f>
        <v>thickening</v>
      </c>
      <c r="BF1574" s="3" t="str">
        <f>IF(ISNUMBER(SEARCH("airDry",$AW1574)),"airDry","")</f>
        <v/>
      </c>
      <c r="BG1574" s="3" t="str">
        <f>IF(ISNUMBER(SEARCH("heatDry",$AY1574)),"heatDry","")</f>
        <v/>
      </c>
      <c r="BH1574" s="3" t="str">
        <f>IF(AND(ISNUMBER(SEARCH("aerobic",$AW1574)),ISNUMBER(SEARCH("anaer",$AW1574))),"Combined Aer and Anaer.","")</f>
        <v/>
      </c>
    </row>
    <row r="1575" spans="1:60" x14ac:dyDescent="0.25">
      <c r="A1575" s="4">
        <v>454</v>
      </c>
      <c r="B1575" t="s">
        <v>2269</v>
      </c>
      <c r="C1575">
        <v>490</v>
      </c>
      <c r="D1575">
        <v>385.87829879196352</v>
      </c>
      <c r="E1575">
        <v>390.2137369201468</v>
      </c>
      <c r="F1575">
        <v>299.83239981355177</v>
      </c>
      <c r="G1575">
        <v>470.030868222435</v>
      </c>
      <c r="H1575">
        <v>-118.1291051653793</v>
      </c>
      <c r="I1575">
        <v>-120.4542528801861</v>
      </c>
      <c r="J1575">
        <v>-136.05717936112649</v>
      </c>
      <c r="K1575">
        <v>-94.74578625681211</v>
      </c>
      <c r="L1575">
        <v>316.62449904648912</v>
      </c>
      <c r="M1575">
        <v>315.16646283303351</v>
      </c>
      <c r="N1575">
        <v>310.33695175206259</v>
      </c>
      <c r="O1575">
        <v>326.87082072890229</v>
      </c>
      <c r="P1575">
        <v>11.47603264483806</v>
      </c>
      <c r="Q1575">
        <v>11.600948512478009</v>
      </c>
      <c r="R1575">
        <v>9.5433784776236887</v>
      </c>
      <c r="S1575">
        <v>13.08158976328475</v>
      </c>
      <c r="T1575">
        <v>60324.833588278409</v>
      </c>
      <c r="U1575">
        <v>60324.788012974939</v>
      </c>
      <c r="V1575">
        <v>60283.970893740821</v>
      </c>
      <c r="W1575">
        <v>60365.978715167214</v>
      </c>
      <c r="X1575">
        <v>4202.2783802123522</v>
      </c>
      <c r="Y1575">
        <v>4219.8947854069702</v>
      </c>
      <c r="Z1575">
        <v>4072.0182772333819</v>
      </c>
      <c r="AA1575">
        <v>4286.1424374940716</v>
      </c>
      <c r="AB1575">
        <v>774.43328641149503</v>
      </c>
      <c r="AC1575">
        <v>765.68977840457546</v>
      </c>
      <c r="AD1575">
        <v>653.21587876697163</v>
      </c>
      <c r="AE1575">
        <v>915.71180919863309</v>
      </c>
      <c r="AF1575">
        <v>63.326455132754667</v>
      </c>
      <c r="AG1575">
        <v>63.03424956438478</v>
      </c>
      <c r="AH1575">
        <v>62.070142538670588</v>
      </c>
      <c r="AI1575">
        <v>65.375321022512239</v>
      </c>
      <c r="AJ1575">
        <v>0.55007506080818647</v>
      </c>
      <c r="AK1575">
        <v>0.5500751130390924</v>
      </c>
      <c r="AL1575">
        <v>0.55006306729481624</v>
      </c>
      <c r="AM1575">
        <v>0.55008698523912103</v>
      </c>
      <c r="AN1575">
        <v>0.95952845386034202</v>
      </c>
      <c r="AO1575">
        <v>0.95952845386034191</v>
      </c>
      <c r="AP1575">
        <v>0.95952845386034191</v>
      </c>
      <c r="AQ1575">
        <v>0.95952845386034191</v>
      </c>
      <c r="AR1575">
        <v>13.542129800754189</v>
      </c>
      <c r="AS1575">
        <v>13.542129800754189</v>
      </c>
      <c r="AT1575">
        <v>13.542129800754189</v>
      </c>
      <c r="AU1575">
        <v>13.542129800754189</v>
      </c>
      <c r="AV1575" t="str">
        <f>VLOOKUP(Sheet1[[#This Row],[NPDES ID2]],Combined_Sheet__Major_Only___2[[NPDES ID2]:[ECHO BFR]],3,FALSE)</f>
        <v>WA</v>
      </c>
      <c r="AW1575" t="s">
        <v>12185</v>
      </c>
      <c r="AX1575" t="str">
        <f>VLOOKUP(Sheet1[[#This Row],[NPDES ID2]],Combined_Sheet__Major_Only___2[[NPDES ID2]:[ECHO BFR]],27,FALSE)</f>
        <v>-</v>
      </c>
      <c r="AY1575" t="str">
        <f>VLOOKUP(Sheet1[[#This Row],[NPDES ID2]],Combined_Sheet__Major_Only___2[[NPDES ID2]:[ECHO BFR]],28,FALSE)</f>
        <v>-</v>
      </c>
      <c r="AZ1575" t="str">
        <f>VLOOKUP(Sheet1[[#This Row],[NPDES ID2]],Combined_Sheet__Major_Only___2[[NPDES ID2]:[ECHO BFR]],29,FALSE)</f>
        <v>thickening, preliminaryOps</v>
      </c>
      <c r="BA1575">
        <f>VLOOKUP(Sheet1[[#This Row],[NPDES ID2]],Combined_Sheet__Major_Only___2[[NPDES ID2]:[ECHO BFR]],17,FALSE)</f>
        <v>46.064194000000001</v>
      </c>
      <c r="BB1575">
        <f>VLOOKUP(Sheet1[[#This Row],[NPDES ID2]],Combined_Sheet__Major_Only___2[[NPDES ID2]:[ECHO BFR]],18,FALSE)</f>
        <v>-118.375175</v>
      </c>
      <c r="BC1575" t="str">
        <f>IF(ISNUMBER(SEARCH("aerobic",$AW1575)),"aerobic","")</f>
        <v/>
      </c>
      <c r="BD1575" t="str">
        <f>IF(ISNUMBER(SEARCH("anaer",$AW1575)),"anaer","")</f>
        <v>anaer</v>
      </c>
      <c r="BE1575" t="str">
        <f>IF(ISNUMBER(SEARCH("thickening",$AZ1575)),"thickening","")</f>
        <v>thickening</v>
      </c>
      <c r="BF1575" s="2" t="str">
        <f>IF(ISNUMBER(SEARCH("airDry",$AW1575)),"airDry","")</f>
        <v/>
      </c>
      <c r="BG1575" s="2" t="str">
        <f>IF(ISNUMBER(SEARCH("heatDry",$AY1575)),"heatDry","")</f>
        <v/>
      </c>
      <c r="BH1575" s="2" t="str">
        <f>IF(AND(ISNUMBER(SEARCH("aerobic",$AW1575)),ISNUMBER(SEARCH("anaer",$AW1575))),"Combined Aer and Anaer.","")</f>
        <v/>
      </c>
    </row>
    <row r="1576" spans="1:60" x14ac:dyDescent="0.25">
      <c r="A1576" s="4">
        <v>1836</v>
      </c>
      <c r="B1576" t="s">
        <v>8681</v>
      </c>
      <c r="C1576">
        <v>13582</v>
      </c>
      <c r="D1576">
        <v>2658.7401188298431</v>
      </c>
      <c r="E1576">
        <v>2657.9340889662062</v>
      </c>
      <c r="F1576">
        <v>2095.423519170743</v>
      </c>
      <c r="G1576">
        <v>3202.1153475159499</v>
      </c>
      <c r="H1576">
        <v>-108.86410400422891</v>
      </c>
      <c r="I1576">
        <v>-112.130266954832</v>
      </c>
      <c r="J1576">
        <v>-128.28177275030069</v>
      </c>
      <c r="K1576">
        <v>-84.105493863584485</v>
      </c>
      <c r="L1576">
        <v>9187.9334883434876</v>
      </c>
      <c r="M1576">
        <v>9151.4380117176224</v>
      </c>
      <c r="N1576">
        <v>9026.9135551962809</v>
      </c>
      <c r="O1576">
        <v>9449.1024185249171</v>
      </c>
      <c r="P1576">
        <v>317.00896675342028</v>
      </c>
      <c r="Q1576">
        <v>321.25848154510328</v>
      </c>
      <c r="R1576">
        <v>260.6038534665966</v>
      </c>
      <c r="S1576">
        <v>363.8953703420824</v>
      </c>
      <c r="T1576">
        <v>60392.827801508269</v>
      </c>
      <c r="U1576">
        <v>60392.782176354711</v>
      </c>
      <c r="V1576">
        <v>60351.920411521438</v>
      </c>
      <c r="W1576">
        <v>60434.017932769661</v>
      </c>
      <c r="X1576">
        <v>4018.274585577527</v>
      </c>
      <c r="Y1576">
        <v>4032.7465697823518</v>
      </c>
      <c r="Z1576">
        <v>3908.8783797100691</v>
      </c>
      <c r="AA1576">
        <v>4088.909093014071</v>
      </c>
      <c r="AB1576">
        <v>721.877882079914</v>
      </c>
      <c r="AC1576">
        <v>714.93795903299997</v>
      </c>
      <c r="AD1576">
        <v>612.18456096382863</v>
      </c>
      <c r="AE1576">
        <v>851.13194200255668</v>
      </c>
      <c r="AF1576">
        <v>66.338302907403758</v>
      </c>
      <c r="AG1576">
        <v>66.058286427372337</v>
      </c>
      <c r="AH1576">
        <v>65.189010920124744</v>
      </c>
      <c r="AI1576">
        <v>68.211499331905543</v>
      </c>
      <c r="AJ1576">
        <v>0.58688415270074623</v>
      </c>
      <c r="AK1576">
        <v>0.5868855569909025</v>
      </c>
      <c r="AL1576">
        <v>0.58654332010308052</v>
      </c>
      <c r="AM1576">
        <v>0.58722323954037181</v>
      </c>
      <c r="AN1576">
        <v>0.95957137722073538</v>
      </c>
      <c r="AO1576">
        <v>0.95957137722073538</v>
      </c>
      <c r="AP1576">
        <v>0.95957137722073538</v>
      </c>
      <c r="AQ1576">
        <v>0.95957137722073538</v>
      </c>
      <c r="AR1576">
        <v>14.39462506411377</v>
      </c>
      <c r="AS1576">
        <v>14.394625064113781</v>
      </c>
      <c r="AT1576">
        <v>14.394625064113781</v>
      </c>
      <c r="AU1576">
        <v>14.394625064113781</v>
      </c>
      <c r="AV1576" t="str">
        <f>VLOOKUP(Sheet1[[#This Row],[NPDES ID2]],Combined_Sheet__Major_Only___2[[NPDES ID2]:[ECHO BFR]],3,FALSE)</f>
        <v>NY</v>
      </c>
      <c r="AW1576" t="s">
        <v>12185</v>
      </c>
      <c r="AX1576" t="str">
        <f>VLOOKUP(Sheet1[[#This Row],[NPDES ID2]],Combined_Sheet__Major_Only___2[[NPDES ID2]:[ECHO BFR]],27,FALSE)</f>
        <v>-</v>
      </c>
      <c r="AY1576" t="str">
        <f>VLOOKUP(Sheet1[[#This Row],[NPDES ID2]],Combined_Sheet__Major_Only___2[[NPDES ID2]:[ECHO BFR]],28,FALSE)</f>
        <v>-</v>
      </c>
      <c r="AZ1576" t="str">
        <f>VLOOKUP(Sheet1[[#This Row],[NPDES ID2]],Combined_Sheet__Major_Only___2[[NPDES ID2]:[ECHO BFR]],29,FALSE)</f>
        <v>preliminaryOps, thickening</v>
      </c>
      <c r="BA1576">
        <f>VLOOKUP(Sheet1[[#This Row],[NPDES ID2]],Combined_Sheet__Major_Only___2[[NPDES ID2]:[ECHO BFR]],17,FALSE)</f>
        <v>40.804747999999996</v>
      </c>
      <c r="BB1576">
        <f>VLOOKUP(Sheet1[[#This Row],[NPDES ID2]],Combined_Sheet__Major_Only___2[[NPDES ID2]:[ECHO BFR]],18,FALSE)</f>
        <v>-73.885309000000007</v>
      </c>
      <c r="BC1576" t="str">
        <f>IF(ISNUMBER(SEARCH("aerobic",$AW1576)),"aerobic","")</f>
        <v/>
      </c>
      <c r="BD1576" t="str">
        <f>IF(ISNUMBER(SEARCH("anaer",$AW1576)),"anaer","")</f>
        <v>anaer</v>
      </c>
      <c r="BE1576" t="str">
        <f>IF(ISNUMBER(SEARCH("thickening",$AZ1576)),"thickening","")</f>
        <v>thickening</v>
      </c>
      <c r="BF1576" s="2" t="str">
        <f>IF(ISNUMBER(SEARCH("airDry",$AW1576)),"airDry","")</f>
        <v/>
      </c>
      <c r="BG1576" s="2" t="str">
        <f>IF(ISNUMBER(SEARCH("heatDry",$AY1576)),"heatDry","")</f>
        <v/>
      </c>
      <c r="BH1576" s="2" t="str">
        <f>IF(AND(ISNUMBER(SEARCH("aerobic",$AW1576)),ISNUMBER(SEARCH("anaer",$AW1576))),"Combined Aer and Anaer.","")</f>
        <v/>
      </c>
    </row>
    <row r="1577" spans="1:60" x14ac:dyDescent="0.25">
      <c r="A1577" s="4">
        <v>334</v>
      </c>
      <c r="B1577" t="s">
        <v>1692</v>
      </c>
      <c r="C1577">
        <v>1058.3</v>
      </c>
      <c r="D1577">
        <v>396.82062990530051</v>
      </c>
      <c r="E1577">
        <v>396.84152612852768</v>
      </c>
      <c r="F1577">
        <v>335.43163076563661</v>
      </c>
      <c r="G1577">
        <v>469.90629411625218</v>
      </c>
      <c r="H1577">
        <v>-120.2519256831804</v>
      </c>
      <c r="I1577">
        <v>-122.6767250945052</v>
      </c>
      <c r="J1577">
        <v>-138.40928870919271</v>
      </c>
      <c r="K1577">
        <v>-97.143406286730311</v>
      </c>
      <c r="L1577">
        <v>671.68874239397394</v>
      </c>
      <c r="M1577">
        <v>668.44578838381517</v>
      </c>
      <c r="N1577">
        <v>657.69119132371259</v>
      </c>
      <c r="O1577">
        <v>694.49510963162197</v>
      </c>
      <c r="P1577">
        <v>24.81058891391417</v>
      </c>
      <c r="Q1577">
        <v>25.030916092473841</v>
      </c>
      <c r="R1577">
        <v>20.68267898199564</v>
      </c>
      <c r="S1577">
        <v>28.309354906346702</v>
      </c>
      <c r="T1577">
        <v>60427.835279956169</v>
      </c>
      <c r="U1577">
        <v>60427.789629136823</v>
      </c>
      <c r="V1577">
        <v>60386.904878084933</v>
      </c>
      <c r="W1577">
        <v>60469.048582154159</v>
      </c>
      <c r="X1577">
        <v>4285.7553812741207</v>
      </c>
      <c r="Y1577">
        <v>4304.6430538366749</v>
      </c>
      <c r="Z1577">
        <v>4146.3913620750654</v>
      </c>
      <c r="AA1577">
        <v>4375.5340033851462</v>
      </c>
      <c r="AB1577">
        <v>803.77760177075993</v>
      </c>
      <c r="AC1577">
        <v>794.02523740333629</v>
      </c>
      <c r="AD1577">
        <v>675.6817786107639</v>
      </c>
      <c r="AE1577">
        <v>952.39547819318182</v>
      </c>
      <c r="AF1577">
        <v>62.20263859861204</v>
      </c>
      <c r="AG1577">
        <v>61.901043727144568</v>
      </c>
      <c r="AH1577">
        <v>60.909026264855747</v>
      </c>
      <c r="AI1577">
        <v>64.313681940276538</v>
      </c>
      <c r="AJ1577">
        <v>0.53634941338478559</v>
      </c>
      <c r="AK1577">
        <v>0.53634952510561251</v>
      </c>
      <c r="AL1577">
        <v>0.53632369469237351</v>
      </c>
      <c r="AM1577">
        <v>0.53637498470502909</v>
      </c>
      <c r="AN1577">
        <v>0.95959344124167767</v>
      </c>
      <c r="AO1577">
        <v>0.95959344124167756</v>
      </c>
      <c r="AP1577">
        <v>0.95959344124167756</v>
      </c>
      <c r="AQ1577">
        <v>0.95959344124167756</v>
      </c>
      <c r="AR1577">
        <v>13.170519038175989</v>
      </c>
      <c r="AS1577">
        <v>13.17051903817598</v>
      </c>
      <c r="AT1577">
        <v>13.17051903817598</v>
      </c>
      <c r="AU1577">
        <v>13.17051903817598</v>
      </c>
      <c r="AV1577" t="str">
        <f>VLOOKUP(Sheet1[[#This Row],[NPDES ID2]],Combined_Sheet__Major_Only___2[[NPDES ID2]:[ECHO BFR]],3,FALSE)</f>
        <v>SC</v>
      </c>
      <c r="AW1577" t="s">
        <v>12185</v>
      </c>
      <c r="AX1577" t="str">
        <f>VLOOKUP(Sheet1[[#This Row],[NPDES ID2]],Combined_Sheet__Major_Only___2[[NPDES ID2]:[ECHO BFR]],27,FALSE)</f>
        <v>methaneBioCaptureRecover</v>
      </c>
      <c r="AY1577" t="str">
        <f>VLOOKUP(Sheet1[[#This Row],[NPDES ID2]],Combined_Sheet__Major_Only___2[[NPDES ID2]:[ECHO BFR]],28,FALSE)</f>
        <v>-</v>
      </c>
      <c r="AZ1577" t="str">
        <f>VLOOKUP(Sheet1[[#This Row],[NPDES ID2]],Combined_Sheet__Major_Only___2[[NPDES ID2]:[ECHO BFR]],29,FALSE)</f>
        <v>thickening</v>
      </c>
      <c r="BA1577">
        <f>VLOOKUP(Sheet1[[#This Row],[NPDES ID2]],Combined_Sheet__Major_Only___2[[NPDES ID2]:[ECHO BFR]],17,FALSE)</f>
        <v>34.789700000000003</v>
      </c>
      <c r="BB1577">
        <f>VLOOKUP(Sheet1[[#This Row],[NPDES ID2]],Combined_Sheet__Major_Only___2[[NPDES ID2]:[ECHO BFR]],18,FALSE)</f>
        <v>-82.158600000000007</v>
      </c>
      <c r="BC1577" t="str">
        <f>IF(ISNUMBER(SEARCH("aerobic",$AW1577)),"aerobic","")</f>
        <v/>
      </c>
      <c r="BD1577" t="str">
        <f>IF(ISNUMBER(SEARCH("anaer",$AW1577)),"anaer","")</f>
        <v>anaer</v>
      </c>
      <c r="BE1577" t="str">
        <f>IF(ISNUMBER(SEARCH("thickening",$AZ1577)),"thickening","")</f>
        <v>thickening</v>
      </c>
      <c r="BF1577" s="2" t="str">
        <f>IF(ISNUMBER(SEARCH("airDry",$AW1577)),"airDry","")</f>
        <v/>
      </c>
      <c r="BG1577" s="2" t="str">
        <f>IF(ISNUMBER(SEARCH("heatDry",$AY1577)),"heatDry","")</f>
        <v/>
      </c>
      <c r="BH1577" s="2" t="str">
        <f>IF(AND(ISNUMBER(SEARCH("aerobic",$AW1577)),ISNUMBER(SEARCH("anaer",$AW1577))),"Combined Aer and Anaer.","")</f>
        <v/>
      </c>
    </row>
    <row r="1578" spans="1:60" x14ac:dyDescent="0.25">
      <c r="A1578" s="4">
        <v>2563</v>
      </c>
      <c r="B1578" t="s">
        <v>11883</v>
      </c>
      <c r="C1578">
        <v>105.86</v>
      </c>
      <c r="D1578">
        <v>1071.1122316460451</v>
      </c>
      <c r="E1578">
        <v>1070.437409339645</v>
      </c>
      <c r="F1578">
        <v>757.92929541034312</v>
      </c>
      <c r="G1578">
        <v>1407.2774909289001</v>
      </c>
      <c r="H1578">
        <v>-121.5131923715836</v>
      </c>
      <c r="I1578">
        <v>-123.8891447136936</v>
      </c>
      <c r="J1578">
        <v>-139.85597029285941</v>
      </c>
      <c r="K1578">
        <v>-98.202854096325865</v>
      </c>
      <c r="L1578">
        <v>66.69072706921402</v>
      </c>
      <c r="M1578">
        <v>66.362008909466795</v>
      </c>
      <c r="N1578">
        <v>65.274088503129107</v>
      </c>
      <c r="O1578">
        <v>68.999618233553193</v>
      </c>
      <c r="P1578">
        <v>2.4829240618933368</v>
      </c>
      <c r="Q1578">
        <v>2.503092470925488</v>
      </c>
      <c r="R1578">
        <v>2.0718007375079419</v>
      </c>
      <c r="S1578">
        <v>2.8333200052752892</v>
      </c>
      <c r="T1578">
        <v>60445.347011443591</v>
      </c>
      <c r="U1578">
        <v>60445.301347785477</v>
      </c>
      <c r="V1578">
        <v>60404.405098376483</v>
      </c>
      <c r="W1578">
        <v>60486.57190439984</v>
      </c>
      <c r="X1578">
        <v>4319.0117403184531</v>
      </c>
      <c r="Y1578">
        <v>4338.4545855258266</v>
      </c>
      <c r="Z1578">
        <v>4175.8196016238626</v>
      </c>
      <c r="AA1578">
        <v>4411.2422432725843</v>
      </c>
      <c r="AB1578">
        <v>801.14175221087328</v>
      </c>
      <c r="AC1578">
        <v>791.48176137839596</v>
      </c>
      <c r="AD1578">
        <v>674.59950887178195</v>
      </c>
      <c r="AE1578">
        <v>947.13371393791874</v>
      </c>
      <c r="AF1578">
        <v>61.739340601285292</v>
      </c>
      <c r="AG1578">
        <v>61.434900939222651</v>
      </c>
      <c r="AH1578">
        <v>60.428142132719977</v>
      </c>
      <c r="AI1578">
        <v>63.876713906627337</v>
      </c>
      <c r="AJ1578">
        <v>0.53069248051240936</v>
      </c>
      <c r="AK1578">
        <v>0.53069249162566468</v>
      </c>
      <c r="AL1578">
        <v>0.53068993280777621</v>
      </c>
      <c r="AM1578">
        <v>0.53069501349289916</v>
      </c>
      <c r="AN1578">
        <v>0.95960446925524723</v>
      </c>
      <c r="AO1578">
        <v>0.95960446925524689</v>
      </c>
      <c r="AP1578">
        <v>0.95960446925524689</v>
      </c>
      <c r="AQ1578">
        <v>0.95960446925524689</v>
      </c>
      <c r="AR1578">
        <v>13.15397856838535</v>
      </c>
      <c r="AS1578">
        <v>13.15397856838535</v>
      </c>
      <c r="AT1578">
        <v>13.15397856838535</v>
      </c>
      <c r="AU1578">
        <v>13.15397856838535</v>
      </c>
      <c r="AV1578" t="str">
        <f>VLOOKUP(Sheet1[[#This Row],[NPDES ID2]],Combined_Sheet__Major_Only___2[[NPDES ID2]:[ECHO BFR]],3,FALSE)</f>
        <v>OR</v>
      </c>
      <c r="AW1578" t="s">
        <v>12185</v>
      </c>
      <c r="AX1578" t="str">
        <f>VLOOKUP(Sheet1[[#This Row],[NPDES ID2]],Combined_Sheet__Major_Only___2[[NPDES ID2]:[ECHO BFR]],27,FALSE)</f>
        <v>-</v>
      </c>
      <c r="AY1578" t="str">
        <f>VLOOKUP(Sheet1[[#This Row],[NPDES ID2]],Combined_Sheet__Major_Only___2[[NPDES ID2]:[ECHO BFR]],28,FALSE)</f>
        <v>-</v>
      </c>
      <c r="AZ1578" t="str">
        <f>VLOOKUP(Sheet1[[#This Row],[NPDES ID2]],Combined_Sheet__Major_Only___2[[NPDES ID2]:[ECHO BFR]],29,FALSE)</f>
        <v>preliminaryOps, thickening</v>
      </c>
      <c r="BA1578">
        <f>VLOOKUP(Sheet1[[#This Row],[NPDES ID2]],Combined_Sheet__Major_Only___2[[NPDES ID2]:[ECHO BFR]],17,FALSE)</f>
        <v>45.155901</v>
      </c>
      <c r="BB1578">
        <f>VLOOKUP(Sheet1[[#This Row],[NPDES ID2]],Combined_Sheet__Major_Only___2[[NPDES ID2]:[ECHO BFR]],18,FALSE)</f>
        <v>-122.80584899999999</v>
      </c>
      <c r="BC1578" t="str">
        <f>IF(ISNUMBER(SEARCH("aerobic",$AW1578)),"aerobic","")</f>
        <v/>
      </c>
      <c r="BD1578" t="str">
        <f>IF(ISNUMBER(SEARCH("anaer",$AW1578)),"anaer","")</f>
        <v>anaer</v>
      </c>
      <c r="BE1578" t="str">
        <f>IF(ISNUMBER(SEARCH("thickening",$AZ1578)),"thickening","")</f>
        <v>thickening</v>
      </c>
      <c r="BF1578" s="3" t="str">
        <f>IF(ISNUMBER(SEARCH("airDry",$AW1578)),"airDry","")</f>
        <v/>
      </c>
      <c r="BG1578" s="3" t="str">
        <f>IF(ISNUMBER(SEARCH("heatDry",$AY1578)),"heatDry","")</f>
        <v/>
      </c>
      <c r="BH1578" s="3" t="str">
        <f>IF(AND(ISNUMBER(SEARCH("aerobic",$AW1578)),ISNUMBER(SEARCH("anaer",$AW1578))),"Combined Aer and Anaer.","")</f>
        <v/>
      </c>
    </row>
    <row r="1579" spans="1:60" x14ac:dyDescent="0.25">
      <c r="A1579" s="4">
        <v>866</v>
      </c>
      <c r="B1579" t="s">
        <v>4229</v>
      </c>
      <c r="C1579">
        <v>906.9</v>
      </c>
      <c r="D1579">
        <v>369.81705688563432</v>
      </c>
      <c r="E1579">
        <v>369.22683481753018</v>
      </c>
      <c r="F1579">
        <v>310.11215816664708</v>
      </c>
      <c r="G1579">
        <v>440.14339262461851</v>
      </c>
      <c r="H1579">
        <v>-116.1406196620372</v>
      </c>
      <c r="I1579">
        <v>-118.5768544159118</v>
      </c>
      <c r="J1579">
        <v>-134.19867171161269</v>
      </c>
      <c r="K1579">
        <v>-92.741608649781909</v>
      </c>
      <c r="L1579">
        <v>594.85557539640649</v>
      </c>
      <c r="M1579">
        <v>592.22825412540999</v>
      </c>
      <c r="N1579">
        <v>583.51890428487047</v>
      </c>
      <c r="O1579">
        <v>613.3277647898102</v>
      </c>
      <c r="P1579">
        <v>21.220963718472358</v>
      </c>
      <c r="Q1579">
        <v>21.487973016334969</v>
      </c>
      <c r="R1579">
        <v>17.61100389657642</v>
      </c>
      <c r="S1579">
        <v>24.171315880700519</v>
      </c>
      <c r="T1579">
        <v>60821.825949847422</v>
      </c>
      <c r="U1579">
        <v>60821.78001017309</v>
      </c>
      <c r="V1579">
        <v>60780.636561377913</v>
      </c>
      <c r="W1579">
        <v>60863.300028691912</v>
      </c>
      <c r="X1579">
        <v>4173.8284528453987</v>
      </c>
      <c r="Y1579">
        <v>4190.5716781270767</v>
      </c>
      <c r="Z1579">
        <v>4049.671703180144</v>
      </c>
      <c r="AA1579">
        <v>4253.7536375458212</v>
      </c>
      <c r="AB1579">
        <v>629.94457787858266</v>
      </c>
      <c r="AC1579">
        <v>625.38385863224755</v>
      </c>
      <c r="AD1579">
        <v>547.93459683233391</v>
      </c>
      <c r="AE1579">
        <v>722.94193747488396</v>
      </c>
      <c r="AF1579">
        <v>64.283016148735641</v>
      </c>
      <c r="AG1579">
        <v>63.998080038446453</v>
      </c>
      <c r="AH1579">
        <v>63.060028748289447</v>
      </c>
      <c r="AI1579">
        <v>66.278442365863341</v>
      </c>
      <c r="AJ1579">
        <v>0.56176190469022436</v>
      </c>
      <c r="AK1579">
        <v>0.56176199474792332</v>
      </c>
      <c r="AL1579">
        <v>0.5617411951422312</v>
      </c>
      <c r="AM1579">
        <v>0.56178249530735813</v>
      </c>
      <c r="AN1579">
        <v>0.95984010954167998</v>
      </c>
      <c r="AO1579">
        <v>0.9598401095416802</v>
      </c>
      <c r="AP1579">
        <v>0.9598401095416802</v>
      </c>
      <c r="AQ1579">
        <v>0.9598401095416802</v>
      </c>
      <c r="AR1579">
        <v>15.476788248494691</v>
      </c>
      <c r="AS1579">
        <v>15.476788248494691</v>
      </c>
      <c r="AT1579">
        <v>15.476788248494691</v>
      </c>
      <c r="AU1579">
        <v>15.476788248494691</v>
      </c>
      <c r="AV1579" t="str">
        <f>VLOOKUP(Sheet1[[#This Row],[NPDES ID2]],Combined_Sheet__Major_Only___2[[NPDES ID2]:[ECHO BFR]],3,FALSE)</f>
        <v>PA</v>
      </c>
      <c r="AW1579" t="s">
        <v>12185</v>
      </c>
      <c r="AX1579" t="str">
        <f>VLOOKUP(Sheet1[[#This Row],[NPDES ID2]],Combined_Sheet__Major_Only___2[[NPDES ID2]:[ECHO BFR]],27,FALSE)</f>
        <v>-</v>
      </c>
      <c r="AY1579" t="str">
        <f>VLOOKUP(Sheet1[[#This Row],[NPDES ID2]],Combined_Sheet__Major_Only___2[[NPDES ID2]:[ECHO BFR]],28,FALSE)</f>
        <v>-</v>
      </c>
      <c r="AZ1579" t="str">
        <f>VLOOKUP(Sheet1[[#This Row],[NPDES ID2]],Combined_Sheet__Major_Only___2[[NPDES ID2]:[ECHO BFR]],29,FALSE)</f>
        <v>thickening</v>
      </c>
      <c r="BA1579">
        <f>VLOOKUP(Sheet1[[#This Row],[NPDES ID2]],Combined_Sheet__Major_Only___2[[NPDES ID2]:[ECHO BFR]],17,FALSE)</f>
        <v>40.230327000000003</v>
      </c>
      <c r="BB1579">
        <f>VLOOKUP(Sheet1[[#This Row],[NPDES ID2]],Combined_Sheet__Major_Only___2[[NPDES ID2]:[ECHO BFR]],18,FALSE)</f>
        <v>-75.106790000000004</v>
      </c>
      <c r="BC1579" t="str">
        <f>IF(ISNUMBER(SEARCH("aerobic",$AW1579)),"aerobic","")</f>
        <v/>
      </c>
      <c r="BD1579" t="str">
        <f>IF(ISNUMBER(SEARCH("anaer",$AW1579)),"anaer","")</f>
        <v>anaer</v>
      </c>
      <c r="BE1579" t="str">
        <f>IF(ISNUMBER(SEARCH("thickening",$AZ1579)),"thickening","")</f>
        <v>thickening</v>
      </c>
      <c r="BF1579" s="2" t="str">
        <f>IF(ISNUMBER(SEARCH("airDry",$AW1579)),"airDry","")</f>
        <v/>
      </c>
      <c r="BG1579" s="2" t="str">
        <f>IF(ISNUMBER(SEARCH("heatDry",$AY1579)),"heatDry","")</f>
        <v/>
      </c>
      <c r="BH1579" s="2" t="str">
        <f>IF(AND(ISNUMBER(SEARCH("aerobic",$AW1579)),ISNUMBER(SEARCH("anaer",$AW1579))),"Combined Aer and Anaer.","")</f>
        <v/>
      </c>
    </row>
    <row r="1580" spans="1:60" x14ac:dyDescent="0.25">
      <c r="A1580" s="4">
        <v>714</v>
      </c>
      <c r="B1580" t="s">
        <v>3523</v>
      </c>
      <c r="C1580">
        <v>4158.6000000000004</v>
      </c>
      <c r="D1580">
        <v>939.59206673200151</v>
      </c>
      <c r="E1580">
        <v>936.76929649455042</v>
      </c>
      <c r="F1580">
        <v>763.80473763251734</v>
      </c>
      <c r="G1580">
        <v>1109.872847253404</v>
      </c>
      <c r="H1580">
        <v>-117.89377691313059</v>
      </c>
      <c r="I1580">
        <v>-120.2144567380425</v>
      </c>
      <c r="J1580">
        <v>-135.96172568002069</v>
      </c>
      <c r="K1580">
        <v>-95.064597657538613</v>
      </c>
      <c r="L1580">
        <v>2670.9935570987382</v>
      </c>
      <c r="M1580">
        <v>2658.5452311597742</v>
      </c>
      <c r="N1580">
        <v>2617.0137768230838</v>
      </c>
      <c r="O1580">
        <v>2758.8591739816711</v>
      </c>
      <c r="P1580">
        <v>97.412929215789603</v>
      </c>
      <c r="Q1580">
        <v>98.406017017841165</v>
      </c>
      <c r="R1580">
        <v>81.083213760365737</v>
      </c>
      <c r="S1580">
        <v>111.09538494583489</v>
      </c>
      <c r="T1580">
        <v>60899.299891677991</v>
      </c>
      <c r="U1580">
        <v>60899.253895203503</v>
      </c>
      <c r="V1580">
        <v>60858.059576335872</v>
      </c>
      <c r="W1580">
        <v>60940.825249388407</v>
      </c>
      <c r="X1580">
        <v>4268.0327780883626</v>
      </c>
      <c r="Y1580">
        <v>4286.1796264648092</v>
      </c>
      <c r="Z1580">
        <v>4133.5528546109663</v>
      </c>
      <c r="AA1580">
        <v>4354.7296691017636</v>
      </c>
      <c r="AB1580">
        <v>649.35832022137652</v>
      </c>
      <c r="AC1580">
        <v>644.32107932137274</v>
      </c>
      <c r="AD1580">
        <v>563.98506738742185</v>
      </c>
      <c r="AE1580">
        <v>745.4932942517604</v>
      </c>
      <c r="AF1580">
        <v>62.955866861578613</v>
      </c>
      <c r="AG1580">
        <v>62.657804687714872</v>
      </c>
      <c r="AH1580">
        <v>61.693212886796147</v>
      </c>
      <c r="AI1580">
        <v>65.023343329223991</v>
      </c>
      <c r="AJ1580">
        <v>0.54554831225478717</v>
      </c>
      <c r="AK1580">
        <v>0.54554871635847979</v>
      </c>
      <c r="AL1580">
        <v>0.54545415129079799</v>
      </c>
      <c r="AM1580">
        <v>0.54564194705145863</v>
      </c>
      <c r="AN1580">
        <v>0.9598882602511144</v>
      </c>
      <c r="AO1580">
        <v>0.95988826025111418</v>
      </c>
      <c r="AP1580">
        <v>0.95988826025111418</v>
      </c>
      <c r="AQ1580">
        <v>0.95988826025111418</v>
      </c>
      <c r="AR1580">
        <v>15.082070250096679</v>
      </c>
      <c r="AS1580">
        <v>15.082070250096679</v>
      </c>
      <c r="AT1580">
        <v>15.082070250096679</v>
      </c>
      <c r="AU1580">
        <v>15.082070250096679</v>
      </c>
      <c r="AV1580" t="str">
        <f>VLOOKUP(Sheet1[[#This Row],[NPDES ID2]],Combined_Sheet__Major_Only___2[[NPDES ID2]:[ECHO BFR]],3,FALSE)</f>
        <v>TX</v>
      </c>
      <c r="AW1580" t="s">
        <v>12185</v>
      </c>
      <c r="AX1580" t="str">
        <f>VLOOKUP(Sheet1[[#This Row],[NPDES ID2]],Combined_Sheet__Major_Only___2[[NPDES ID2]:[ECHO BFR]],27,FALSE)</f>
        <v>tempSludgeStore</v>
      </c>
      <c r="AY1580" t="str">
        <f>VLOOKUP(Sheet1[[#This Row],[NPDES ID2]],Combined_Sheet__Major_Only___2[[NPDES ID2]:[ECHO BFR]],28,FALSE)</f>
        <v>highTempCompost</v>
      </c>
      <c r="AZ1580" t="str">
        <f>VLOOKUP(Sheet1[[#This Row],[NPDES ID2]],Combined_Sheet__Major_Only___2[[NPDES ID2]:[ECHO BFR]],29,FALSE)</f>
        <v>preliminaryOps, thickening</v>
      </c>
      <c r="BA1580">
        <f>VLOOKUP(Sheet1[[#This Row],[NPDES ID2]],Combined_Sheet__Major_Only___2[[NPDES ID2]:[ECHO BFR]],17,FALSE)</f>
        <v>33.198259999999998</v>
      </c>
      <c r="BB1580">
        <f>VLOOKUP(Sheet1[[#This Row],[NPDES ID2]],Combined_Sheet__Major_Only___2[[NPDES ID2]:[ECHO BFR]],18,FALSE)</f>
        <v>-97.084569999999999</v>
      </c>
      <c r="BC1580" t="str">
        <f>IF(ISNUMBER(SEARCH("aerobic",$AW1580)),"aerobic","")</f>
        <v/>
      </c>
      <c r="BD1580" t="str">
        <f>IF(ISNUMBER(SEARCH("anaer",$AW1580)),"anaer","")</f>
        <v>anaer</v>
      </c>
      <c r="BE1580" t="str">
        <f>IF(ISNUMBER(SEARCH("thickening",$AZ1580)),"thickening","")</f>
        <v>thickening</v>
      </c>
      <c r="BF1580" s="2" t="str">
        <f>IF(ISNUMBER(SEARCH("airDry",$AW1580)),"airDry","")</f>
        <v/>
      </c>
      <c r="BG1580" s="2" t="str">
        <f>IF(ISNUMBER(SEARCH("heatDry",$AY1580)),"heatDry","")</f>
        <v/>
      </c>
      <c r="BH1580" s="2" t="str">
        <f>IF(AND(ISNUMBER(SEARCH("aerobic",$AW1580)),ISNUMBER(SEARCH("anaer",$AW1580))),"Combined Aer and Anaer.","")</f>
        <v/>
      </c>
    </row>
    <row r="1581" spans="1:60" x14ac:dyDescent="0.25">
      <c r="A1581" s="4">
        <v>2395</v>
      </c>
      <c r="B1581" t="s">
        <v>11168</v>
      </c>
      <c r="C1581">
        <v>290.83999999999997</v>
      </c>
      <c r="D1581">
        <v>503.72291966646378</v>
      </c>
      <c r="E1581">
        <v>508.1063666157462</v>
      </c>
      <c r="F1581">
        <v>381.04889935734758</v>
      </c>
      <c r="G1581">
        <v>645.02367062170083</v>
      </c>
      <c r="H1581">
        <v>-123.0851467357249</v>
      </c>
      <c r="I1581">
        <v>-125.5642457540271</v>
      </c>
      <c r="J1581">
        <v>-141.60171636601109</v>
      </c>
      <c r="K1581">
        <v>-99.904576364446982</v>
      </c>
      <c r="L1581">
        <v>180.97341496329179</v>
      </c>
      <c r="M1581">
        <v>180.05264955292779</v>
      </c>
      <c r="N1581">
        <v>177.00425998801859</v>
      </c>
      <c r="O1581">
        <v>187.4421423034112</v>
      </c>
      <c r="P1581">
        <v>6.8261914944469986</v>
      </c>
      <c r="Q1581">
        <v>6.8849417221633784</v>
      </c>
      <c r="R1581">
        <v>5.7051900996350362</v>
      </c>
      <c r="S1581">
        <v>7.7705424757332331</v>
      </c>
      <c r="T1581">
        <v>61088.90487900599</v>
      </c>
      <c r="U1581">
        <v>61088.858743522251</v>
      </c>
      <c r="V1581">
        <v>61047.539928350299</v>
      </c>
      <c r="W1581">
        <v>61130.555733476947</v>
      </c>
      <c r="X1581">
        <v>4419.4285582630564</v>
      </c>
      <c r="Y1581">
        <v>4439.9934600131746</v>
      </c>
      <c r="Z1581">
        <v>4268.1807677507031</v>
      </c>
      <c r="AA1581">
        <v>4516.8874287620474</v>
      </c>
      <c r="AB1581">
        <v>676.62352603638544</v>
      </c>
      <c r="AC1581">
        <v>670.86139448419203</v>
      </c>
      <c r="AD1581">
        <v>586.92948332718447</v>
      </c>
      <c r="AE1581">
        <v>776.43473995233319</v>
      </c>
      <c r="AF1581">
        <v>60.980754436260867</v>
      </c>
      <c r="AG1581">
        <v>60.670169691273188</v>
      </c>
      <c r="AH1581">
        <v>59.643980604672329</v>
      </c>
      <c r="AI1581">
        <v>63.160208324548492</v>
      </c>
      <c r="AJ1581">
        <v>0.52143197811645625</v>
      </c>
      <c r="AK1581">
        <v>0.52143200632580733</v>
      </c>
      <c r="AL1581">
        <v>0.52142550640680352</v>
      </c>
      <c r="AM1581">
        <v>0.52143841247984246</v>
      </c>
      <c r="AN1581">
        <v>0.96000561570825638</v>
      </c>
      <c r="AO1581">
        <v>0.96000561570825627</v>
      </c>
      <c r="AP1581">
        <v>0.96000561570825627</v>
      </c>
      <c r="AQ1581">
        <v>0.96000561570825627</v>
      </c>
      <c r="AR1581">
        <v>14.55230291908174</v>
      </c>
      <c r="AS1581">
        <v>14.552302919081731</v>
      </c>
      <c r="AT1581">
        <v>14.552302919081731</v>
      </c>
      <c r="AU1581">
        <v>14.552302919081731</v>
      </c>
      <c r="AV1581" t="str">
        <f>VLOOKUP(Sheet1[[#This Row],[NPDES ID2]],Combined_Sheet__Major_Only___2[[NPDES ID2]:[ECHO BFR]],3,FALSE)</f>
        <v>AL</v>
      </c>
      <c r="AW1581" t="s">
        <v>12185</v>
      </c>
      <c r="AX1581" t="str">
        <f>VLOOKUP(Sheet1[[#This Row],[NPDES ID2]],Combined_Sheet__Major_Only___2[[NPDES ID2]:[ECHO BFR]],27,FALSE)</f>
        <v>tempSludgeStore</v>
      </c>
      <c r="AY1581" t="str">
        <f>VLOOKUP(Sheet1[[#This Row],[NPDES ID2]],Combined_Sheet__Major_Only___2[[NPDES ID2]:[ECHO BFR]],28,FALSE)</f>
        <v>-</v>
      </c>
      <c r="AZ1581" t="str">
        <f>VLOOKUP(Sheet1[[#This Row],[NPDES ID2]],Combined_Sheet__Major_Only___2[[NPDES ID2]:[ECHO BFR]],29,FALSE)</f>
        <v>thickening, preliminaryOps</v>
      </c>
      <c r="BA1581">
        <f>VLOOKUP(Sheet1[[#This Row],[NPDES ID2]],Combined_Sheet__Major_Only___2[[NPDES ID2]:[ECHO BFR]],17,FALSE)</f>
        <v>33.990231999999999</v>
      </c>
      <c r="BB1581">
        <f>VLOOKUP(Sheet1[[#This Row],[NPDES ID2]],Combined_Sheet__Major_Only___2[[NPDES ID2]:[ECHO BFR]],18,FALSE)</f>
        <v>-86.035837000000001</v>
      </c>
      <c r="BC1581" t="str">
        <f>IF(ISNUMBER(SEARCH("aerobic",$AW1581)),"aerobic","")</f>
        <v/>
      </c>
      <c r="BD1581" t="str">
        <f>IF(ISNUMBER(SEARCH("anaer",$AW1581)),"anaer","")</f>
        <v>anaer</v>
      </c>
      <c r="BE1581" t="str">
        <f>IF(ISNUMBER(SEARCH("thickening",$AZ1581)),"thickening","")</f>
        <v>thickening</v>
      </c>
      <c r="BF1581" s="3" t="str">
        <f>IF(ISNUMBER(SEARCH("airDry",$AW1581)),"airDry","")</f>
        <v/>
      </c>
      <c r="BG1581" s="3" t="str">
        <f>IF(ISNUMBER(SEARCH("heatDry",$AY1581)),"heatDry","")</f>
        <v/>
      </c>
      <c r="BH1581" s="3" t="str">
        <f>IF(AND(ISNUMBER(SEARCH("aerobic",$AW1581)),ISNUMBER(SEARCH("anaer",$AW1581))),"Combined Aer and Anaer.","")</f>
        <v/>
      </c>
    </row>
    <row r="1582" spans="1:60" x14ac:dyDescent="0.25">
      <c r="A1582" s="4">
        <v>2039</v>
      </c>
      <c r="B1582" t="s">
        <v>9594</v>
      </c>
      <c r="C1582">
        <v>1326</v>
      </c>
      <c r="D1582">
        <v>437.31729644547181</v>
      </c>
      <c r="E1582">
        <v>437.86364459243993</v>
      </c>
      <c r="F1582">
        <v>371.89470118326631</v>
      </c>
      <c r="G1582">
        <v>512.19858411631492</v>
      </c>
      <c r="H1582">
        <v>-121.9213170316561</v>
      </c>
      <c r="I1582">
        <v>-124.4272652266479</v>
      </c>
      <c r="J1582">
        <v>-140.26351037484429</v>
      </c>
      <c r="K1582">
        <v>-98.957031062248433</v>
      </c>
      <c r="L1582">
        <v>830.50386431517211</v>
      </c>
      <c r="M1582">
        <v>826.35377121125771</v>
      </c>
      <c r="N1582">
        <v>812.58602701065354</v>
      </c>
      <c r="O1582">
        <v>859.69597553000347</v>
      </c>
      <c r="P1582">
        <v>31.109220310175061</v>
      </c>
      <c r="Q1582">
        <v>31.357358653528689</v>
      </c>
      <c r="R1582">
        <v>25.979086550538049</v>
      </c>
      <c r="S1582">
        <v>35.450555774930351</v>
      </c>
      <c r="T1582">
        <v>61346.633510339067</v>
      </c>
      <c r="U1582">
        <v>61346.587185901131</v>
      </c>
      <c r="V1582">
        <v>61305.099143840307</v>
      </c>
      <c r="W1582">
        <v>61388.454951611508</v>
      </c>
      <c r="X1582">
        <v>4409.1208043687611</v>
      </c>
      <c r="Y1582">
        <v>4429.2654664449092</v>
      </c>
      <c r="Z1582">
        <v>4260.7190258041419</v>
      </c>
      <c r="AA1582">
        <v>4504.7603014630968</v>
      </c>
      <c r="AB1582">
        <v>680.03020986570289</v>
      </c>
      <c r="AC1582">
        <v>674.25137654340301</v>
      </c>
      <c r="AD1582">
        <v>589.17672621819406</v>
      </c>
      <c r="AE1582">
        <v>781.36324726263877</v>
      </c>
      <c r="AF1582">
        <v>61.383537590895358</v>
      </c>
      <c r="AG1582">
        <v>61.075311498319792</v>
      </c>
      <c r="AH1582">
        <v>60.062294563645167</v>
      </c>
      <c r="AI1582">
        <v>63.540028707261328</v>
      </c>
      <c r="AJ1582">
        <v>0.526348670216647</v>
      </c>
      <c r="AK1582">
        <v>0.52634879959058578</v>
      </c>
      <c r="AL1582">
        <v>0.52631886269080674</v>
      </c>
      <c r="AM1582">
        <v>0.52637830723576462</v>
      </c>
      <c r="AN1582">
        <v>0.96016403935134809</v>
      </c>
      <c r="AO1582">
        <v>0.96016403935134775</v>
      </c>
      <c r="AP1582">
        <v>0.96016403935134775</v>
      </c>
      <c r="AQ1582">
        <v>0.96016403935134775</v>
      </c>
      <c r="AR1582">
        <v>14.582441893425081</v>
      </c>
      <c r="AS1582">
        <v>14.582441893425081</v>
      </c>
      <c r="AT1582">
        <v>14.582441893425081</v>
      </c>
      <c r="AU1582">
        <v>14.582441893425081</v>
      </c>
      <c r="AV1582" t="str">
        <f>VLOOKUP(Sheet1[[#This Row],[NPDES ID2]],Combined_Sheet__Major_Only___2[[NPDES ID2]:[ECHO BFR]],3,FALSE)</f>
        <v>IN</v>
      </c>
      <c r="AW1582" t="s">
        <v>12185</v>
      </c>
      <c r="AX1582" t="str">
        <f>VLOOKUP(Sheet1[[#This Row],[NPDES ID2]],Combined_Sheet__Major_Only___2[[NPDES ID2]:[ECHO BFR]],27,FALSE)</f>
        <v>methaneBioCaptureRecover, tempSludgeStore</v>
      </c>
      <c r="AY1582" t="str">
        <f>VLOOKUP(Sheet1[[#This Row],[NPDES ID2]],Combined_Sheet__Major_Only___2[[NPDES ID2]:[ECHO BFR]],28,FALSE)</f>
        <v>pasteurize</v>
      </c>
      <c r="AZ1582" t="str">
        <f>VLOOKUP(Sheet1[[#This Row],[NPDES ID2]],Combined_Sheet__Major_Only___2[[NPDES ID2]:[ECHO BFR]],29,FALSE)</f>
        <v>thickening, preliminaryOps</v>
      </c>
      <c r="BA1582">
        <f>VLOOKUP(Sheet1[[#This Row],[NPDES ID2]],Combined_Sheet__Major_Only___2[[NPDES ID2]:[ECHO BFR]],17,FALSE)</f>
        <v>39.936677000000003</v>
      </c>
      <c r="BB1582">
        <f>VLOOKUP(Sheet1[[#This Row],[NPDES ID2]],Combined_Sheet__Major_Only___2[[NPDES ID2]:[ECHO BFR]],18,FALSE)</f>
        <v>-86.079162999999994</v>
      </c>
      <c r="BC1582" t="str">
        <f>IF(ISNUMBER(SEARCH("aerobic",$AW1582)),"aerobic","")</f>
        <v/>
      </c>
      <c r="BD1582" t="str">
        <f>IF(ISNUMBER(SEARCH("anaer",$AW1582)),"anaer","")</f>
        <v>anaer</v>
      </c>
      <c r="BE1582" t="str">
        <f>IF(ISNUMBER(SEARCH("thickening",$AZ1582)),"thickening","")</f>
        <v>thickening</v>
      </c>
      <c r="BF1582" s="3" t="str">
        <f>IF(ISNUMBER(SEARCH("airDry",$AW1582)),"airDry","")</f>
        <v/>
      </c>
      <c r="BG1582" s="3" t="str">
        <f>IF(ISNUMBER(SEARCH("heatDry",$AY1582)),"heatDry","")</f>
        <v/>
      </c>
      <c r="BH1582" s="3" t="str">
        <f>IF(AND(ISNUMBER(SEARCH("aerobic",$AW1582)),ISNUMBER(SEARCH("anaer",$AW1582))),"Combined Aer and Anaer.","")</f>
        <v/>
      </c>
    </row>
    <row r="1583" spans="1:60" x14ac:dyDescent="0.25">
      <c r="A1583" s="4">
        <v>2125</v>
      </c>
      <c r="B1583" t="s">
        <v>9984</v>
      </c>
      <c r="C1583">
        <v>889</v>
      </c>
      <c r="D1583">
        <v>409.05857093659159</v>
      </c>
      <c r="E1583">
        <v>408.4338891722515</v>
      </c>
      <c r="F1583">
        <v>343.06088528220391</v>
      </c>
      <c r="G1583">
        <v>488.8111207221815</v>
      </c>
      <c r="H1583">
        <v>-129.83925416244111</v>
      </c>
      <c r="I1583">
        <v>-132.31479757301</v>
      </c>
      <c r="J1583">
        <v>-148.79990548096711</v>
      </c>
      <c r="K1583">
        <v>-107.0469843528184</v>
      </c>
      <c r="L1583">
        <v>525.42527906044938</v>
      </c>
      <c r="M1583">
        <v>522.39345989129777</v>
      </c>
      <c r="N1583">
        <v>512.34434414078964</v>
      </c>
      <c r="O1583">
        <v>546.73998933419193</v>
      </c>
      <c r="P1583">
        <v>20.92096855197877</v>
      </c>
      <c r="Q1583">
        <v>21.066564293975329</v>
      </c>
      <c r="R1583">
        <v>17.600726431683569</v>
      </c>
      <c r="S1583">
        <v>23.938966988008421</v>
      </c>
      <c r="T1583">
        <v>61614.148213497618</v>
      </c>
      <c r="U1583">
        <v>61614.101692930759</v>
      </c>
      <c r="V1583">
        <v>61572.437998360139</v>
      </c>
      <c r="W1583">
        <v>61656.146718828953</v>
      </c>
      <c r="X1583">
        <v>4693.3090980741072</v>
      </c>
      <c r="Y1583">
        <v>4717.9854576320076</v>
      </c>
      <c r="Z1583">
        <v>4511.2291264024861</v>
      </c>
      <c r="AA1583">
        <v>4810.883573941117</v>
      </c>
      <c r="AB1583">
        <v>796.94908999016388</v>
      </c>
      <c r="AC1583">
        <v>788.07847077846941</v>
      </c>
      <c r="AD1583">
        <v>681.66975175771165</v>
      </c>
      <c r="AE1583">
        <v>928.51073904481984</v>
      </c>
      <c r="AF1583">
        <v>57.923572597908333</v>
      </c>
      <c r="AG1583">
        <v>57.588325109948492</v>
      </c>
      <c r="AH1583">
        <v>56.483614787614428</v>
      </c>
      <c r="AI1583">
        <v>60.272556180197327</v>
      </c>
      <c r="AJ1583">
        <v>0.48413716072192009</v>
      </c>
      <c r="AK1583">
        <v>0.48413724702787292</v>
      </c>
      <c r="AL1583">
        <v>0.48411730597641672</v>
      </c>
      <c r="AM1583">
        <v>0.48415690153940499</v>
      </c>
      <c r="AN1583">
        <v>0.96032715637953669</v>
      </c>
      <c r="AO1583">
        <v>0.96032715637953692</v>
      </c>
      <c r="AP1583">
        <v>0.96032715637953692</v>
      </c>
      <c r="AQ1583">
        <v>0.96032715637953692</v>
      </c>
      <c r="AR1583">
        <v>12.98689060233111</v>
      </c>
      <c r="AS1583">
        <v>12.98689060233111</v>
      </c>
      <c r="AT1583">
        <v>12.98689060233111</v>
      </c>
      <c r="AU1583">
        <v>12.98689060233111</v>
      </c>
      <c r="AV1583" t="str">
        <f>VLOOKUP(Sheet1[[#This Row],[NPDES ID2]],Combined_Sheet__Major_Only___2[[NPDES ID2]:[ECHO BFR]],3,FALSE)</f>
        <v>NY</v>
      </c>
      <c r="AW1583" t="s">
        <v>12185</v>
      </c>
      <c r="AX1583" t="str">
        <f>VLOOKUP(Sheet1[[#This Row],[NPDES ID2]],Combined_Sheet__Major_Only___2[[NPDES ID2]:[ECHO BFR]],27,FALSE)</f>
        <v>-</v>
      </c>
      <c r="AY1583" t="str">
        <f>VLOOKUP(Sheet1[[#This Row],[NPDES ID2]],Combined_Sheet__Major_Only___2[[NPDES ID2]:[ECHO BFR]],28,FALSE)</f>
        <v>-</v>
      </c>
      <c r="AZ1583" t="str">
        <f>VLOOKUP(Sheet1[[#This Row],[NPDES ID2]],Combined_Sheet__Major_Only___2[[NPDES ID2]:[ECHO BFR]],29,FALSE)</f>
        <v>preliminaryOps, thickening</v>
      </c>
      <c r="BA1583">
        <f>VLOOKUP(Sheet1[[#This Row],[NPDES ID2]],Combined_Sheet__Major_Only___2[[NPDES ID2]:[ECHO BFR]],17,FALSE)</f>
        <v>40.584074999999999</v>
      </c>
      <c r="BB1583">
        <f>VLOOKUP(Sheet1[[#This Row],[NPDES ID2]],Combined_Sheet__Major_Only___2[[NPDES ID2]:[ECHO BFR]],18,FALSE)</f>
        <v>-73.830016000000001</v>
      </c>
      <c r="BC1583" t="str">
        <f>IF(ISNUMBER(SEARCH("aerobic",$AW1583)),"aerobic","")</f>
        <v/>
      </c>
      <c r="BD1583" t="str">
        <f>IF(ISNUMBER(SEARCH("anaer",$AW1583)),"anaer","")</f>
        <v>anaer</v>
      </c>
      <c r="BE1583" t="str">
        <f>IF(ISNUMBER(SEARCH("thickening",$AZ1583)),"thickening","")</f>
        <v>thickening</v>
      </c>
      <c r="BF1583" s="3" t="str">
        <f>IF(ISNUMBER(SEARCH("airDry",$AW1583)),"airDry","")</f>
        <v/>
      </c>
      <c r="BG1583" s="3" t="str">
        <f>IF(ISNUMBER(SEARCH("heatDry",$AY1583)),"heatDry","")</f>
        <v/>
      </c>
      <c r="BH1583" s="3" t="str">
        <f>IF(AND(ISNUMBER(SEARCH("aerobic",$AW1583)),ISNUMBER(SEARCH("anaer",$AW1583))),"Combined Aer and Anaer.","")</f>
        <v/>
      </c>
    </row>
    <row r="1584" spans="1:60" x14ac:dyDescent="0.25">
      <c r="A1584" s="4">
        <v>155</v>
      </c>
      <c r="B1584" t="s">
        <v>852</v>
      </c>
      <c r="C1584">
        <v>5692</v>
      </c>
      <c r="D1584">
        <v>1250.2983596392501</v>
      </c>
      <c r="E1584">
        <v>1248.105294677317</v>
      </c>
      <c r="F1584">
        <v>999.74806391187872</v>
      </c>
      <c r="G1584">
        <v>1487.7055186647481</v>
      </c>
      <c r="H1584">
        <v>-118.4494505211633</v>
      </c>
      <c r="I1584">
        <v>-120.91308643486229</v>
      </c>
      <c r="J1584">
        <v>-136.57022886229419</v>
      </c>
      <c r="K1584">
        <v>-95.149633200510763</v>
      </c>
      <c r="L1584">
        <v>3621.9525510241988</v>
      </c>
      <c r="M1584">
        <v>3604.6898397088271</v>
      </c>
      <c r="N1584">
        <v>3546.857746713757</v>
      </c>
      <c r="O1584">
        <v>3744.1079562199179</v>
      </c>
      <c r="P1584">
        <v>133.38867717519639</v>
      </c>
      <c r="Q1584">
        <v>134.60894510491951</v>
      </c>
      <c r="R1584">
        <v>111.1749027745492</v>
      </c>
      <c r="S1584">
        <v>152.21394626123319</v>
      </c>
      <c r="T1584">
        <v>61627.091810477672</v>
      </c>
      <c r="U1584">
        <v>61627.045280421196</v>
      </c>
      <c r="V1584">
        <v>61585.373086970831</v>
      </c>
      <c r="W1584">
        <v>61669.098882986029</v>
      </c>
      <c r="X1584">
        <v>4359.5475547671431</v>
      </c>
      <c r="Y1584">
        <v>4378.5415006219682</v>
      </c>
      <c r="Z1584">
        <v>4218.72954115225</v>
      </c>
      <c r="AA1584">
        <v>4450.3880388223324</v>
      </c>
      <c r="AB1584">
        <v>845.71342417660037</v>
      </c>
      <c r="AC1584">
        <v>834.81861408294571</v>
      </c>
      <c r="AD1584">
        <v>706.86972011990281</v>
      </c>
      <c r="AE1584">
        <v>1008.2030802592629</v>
      </c>
      <c r="AF1584">
        <v>62.378163989210726</v>
      </c>
      <c r="AG1584">
        <v>62.073838618420339</v>
      </c>
      <c r="AH1584">
        <v>61.099288198879023</v>
      </c>
      <c r="AI1584">
        <v>64.476615125366152</v>
      </c>
      <c r="AJ1584">
        <v>0.53849279159867358</v>
      </c>
      <c r="AK1584">
        <v>0.5384933939066614</v>
      </c>
      <c r="AL1584">
        <v>0.53835119490964578</v>
      </c>
      <c r="AM1584">
        <v>0.53863361165042556</v>
      </c>
      <c r="AN1584">
        <v>0.96033501486088979</v>
      </c>
      <c r="AO1584">
        <v>0.96033501486088979</v>
      </c>
      <c r="AP1584">
        <v>0.96033501486088979</v>
      </c>
      <c r="AQ1584">
        <v>0.96033501486088979</v>
      </c>
      <c r="AR1584">
        <v>12.960558692947719</v>
      </c>
      <c r="AS1584">
        <v>12.96055869294773</v>
      </c>
      <c r="AT1584">
        <v>12.96055869294773</v>
      </c>
      <c r="AU1584">
        <v>12.96055869294773</v>
      </c>
      <c r="AV1584" t="str">
        <f>VLOOKUP(Sheet1[[#This Row],[NPDES ID2]],Combined_Sheet__Major_Only___2[[NPDES ID2]:[ECHO BFR]],3,FALSE)</f>
        <v>UT</v>
      </c>
      <c r="AW1584" t="s">
        <v>12185</v>
      </c>
      <c r="AX1584" t="str">
        <f>VLOOKUP(Sheet1[[#This Row],[NPDES ID2]],Combined_Sheet__Major_Only___2[[NPDES ID2]:[ECHO BFR]],27,FALSE)</f>
        <v>tempSludgeStore, methaneBioCaptureRecover</v>
      </c>
      <c r="AY1584" t="str">
        <f>VLOOKUP(Sheet1[[#This Row],[NPDES ID2]],Combined_Sheet__Major_Only___2[[NPDES ID2]:[ECHO BFR]],28,FALSE)</f>
        <v>highTempCompost</v>
      </c>
      <c r="AZ1584" t="str">
        <f>VLOOKUP(Sheet1[[#This Row],[NPDES ID2]],Combined_Sheet__Major_Only___2[[NPDES ID2]:[ECHO BFR]],29,FALSE)</f>
        <v>thickening, preliminaryOps</v>
      </c>
      <c r="BA1584">
        <f>VLOOKUP(Sheet1[[#This Row],[NPDES ID2]],Combined_Sheet__Major_Only___2[[NPDES ID2]:[ECHO BFR]],17,FALSE)</f>
        <v>40.681730000000002</v>
      </c>
      <c r="BB1584">
        <f>VLOOKUP(Sheet1[[#This Row],[NPDES ID2]],Combined_Sheet__Major_Only___2[[NPDES ID2]:[ECHO BFR]],18,FALSE)</f>
        <v>-111.89973000000001</v>
      </c>
      <c r="BC1584" t="str">
        <f>IF(ISNUMBER(SEARCH("aerobic",$AW1584)),"aerobic","")</f>
        <v/>
      </c>
      <c r="BD1584" t="str">
        <f>IF(ISNUMBER(SEARCH("anaer",$AW1584)),"anaer","")</f>
        <v>anaer</v>
      </c>
      <c r="BE1584" t="str">
        <f>IF(ISNUMBER(SEARCH("thickening",$AZ1584)),"thickening","")</f>
        <v>thickening</v>
      </c>
      <c r="BF1584" s="3" t="str">
        <f>IF(ISNUMBER(SEARCH("airDry",$AW1584)),"airDry","")</f>
        <v/>
      </c>
      <c r="BG1584" s="3" t="str">
        <f>IF(ISNUMBER(SEARCH("heatDry",$AY1584)),"heatDry","")</f>
        <v/>
      </c>
      <c r="BH1584" s="3" t="str">
        <f>IF(AND(ISNUMBER(SEARCH("aerobic",$AW1584)),ISNUMBER(SEARCH("anaer",$AW1584))),"Combined Aer and Anaer.","")</f>
        <v/>
      </c>
    </row>
    <row r="1585" spans="1:60" x14ac:dyDescent="0.25">
      <c r="A1585" s="4">
        <v>797</v>
      </c>
      <c r="B1585" t="s">
        <v>3905</v>
      </c>
      <c r="C1585">
        <v>1415.08</v>
      </c>
      <c r="D1585">
        <v>446.67319144918127</v>
      </c>
      <c r="E1585">
        <v>446.28915900996219</v>
      </c>
      <c r="F1585">
        <v>381.14430992115371</v>
      </c>
      <c r="G1585">
        <v>523.02883905478677</v>
      </c>
      <c r="H1585">
        <v>-120.6898691649568</v>
      </c>
      <c r="I1585">
        <v>-123.1980524518451</v>
      </c>
      <c r="J1585">
        <v>-138.8825137427111</v>
      </c>
      <c r="K1585">
        <v>-97.723088543931738</v>
      </c>
      <c r="L1585">
        <v>894.1939831594791</v>
      </c>
      <c r="M1585">
        <v>889.82885707666162</v>
      </c>
      <c r="N1585">
        <v>875.34034887467635</v>
      </c>
      <c r="O1585">
        <v>924.90821085064545</v>
      </c>
      <c r="P1585">
        <v>33.182333962376667</v>
      </c>
      <c r="Q1585">
        <v>33.460846620108107</v>
      </c>
      <c r="R1585">
        <v>27.67811504926215</v>
      </c>
      <c r="S1585">
        <v>37.871131492996589</v>
      </c>
      <c r="T1585">
        <v>61637.799063028768</v>
      </c>
      <c r="U1585">
        <v>61637.752525122269</v>
      </c>
      <c r="V1585">
        <v>61596.073301195582</v>
      </c>
      <c r="W1585">
        <v>61679.81322251058</v>
      </c>
      <c r="X1585">
        <v>4390.8557055599076</v>
      </c>
      <c r="Y1585">
        <v>4410.4358776213849</v>
      </c>
      <c r="Z1585">
        <v>4246.4202173028607</v>
      </c>
      <c r="AA1585">
        <v>4483.9243118900931</v>
      </c>
      <c r="AB1585">
        <v>900.48894102553299</v>
      </c>
      <c r="AC1585">
        <v>887.33468473718187</v>
      </c>
      <c r="AD1585">
        <v>744.93317636683958</v>
      </c>
      <c r="AE1585">
        <v>1083.8249615486111</v>
      </c>
      <c r="AF1585">
        <v>61.931200195270897</v>
      </c>
      <c r="AG1585">
        <v>61.627104574611486</v>
      </c>
      <c r="AH1585">
        <v>60.629084987464999</v>
      </c>
      <c r="AI1585">
        <v>64.057097571202078</v>
      </c>
      <c r="AJ1585">
        <v>0.53303499442558433</v>
      </c>
      <c r="AK1585">
        <v>0.53303514877492053</v>
      </c>
      <c r="AL1585">
        <v>0.5329993976680476</v>
      </c>
      <c r="AM1585">
        <v>0.53307038797266892</v>
      </c>
      <c r="AN1585">
        <v>0.96034151323185823</v>
      </c>
      <c r="AO1585">
        <v>0.96034151323185846</v>
      </c>
      <c r="AP1585">
        <v>0.96034151323185846</v>
      </c>
      <c r="AQ1585">
        <v>0.96034151323185846</v>
      </c>
      <c r="AR1585">
        <v>12.48199396745574</v>
      </c>
      <c r="AS1585">
        <v>12.48199396745574</v>
      </c>
      <c r="AT1585">
        <v>12.48199396745574</v>
      </c>
      <c r="AU1585">
        <v>12.48199396745574</v>
      </c>
      <c r="AV1585" t="str">
        <f>VLOOKUP(Sheet1[[#This Row],[NPDES ID2]],Combined_Sheet__Major_Only___2[[NPDES ID2]:[ECHO BFR]],3,FALSE)</f>
        <v>CA</v>
      </c>
      <c r="AW1585" t="s">
        <v>12185</v>
      </c>
      <c r="AX1585" t="str">
        <f>VLOOKUP(Sheet1[[#This Row],[NPDES ID2]],Combined_Sheet__Major_Only___2[[NPDES ID2]:[ECHO BFR]],27,FALSE)</f>
        <v>methaneBioCaptureRecover</v>
      </c>
      <c r="AY1585" t="str">
        <f>VLOOKUP(Sheet1[[#This Row],[NPDES ID2]],Combined_Sheet__Major_Only___2[[NPDES ID2]:[ECHO BFR]],28,FALSE)</f>
        <v>-</v>
      </c>
      <c r="AZ1585" t="str">
        <f>VLOOKUP(Sheet1[[#This Row],[NPDES ID2]],Combined_Sheet__Major_Only___2[[NPDES ID2]:[ECHO BFR]],29,FALSE)</f>
        <v>preliminaryOps, thickening</v>
      </c>
      <c r="BA1585">
        <f>VLOOKUP(Sheet1[[#This Row],[NPDES ID2]],Combined_Sheet__Major_Only___2[[NPDES ID2]:[ECHO BFR]],17,FALSE)</f>
        <v>37.795777999999999</v>
      </c>
      <c r="BB1585">
        <f>VLOOKUP(Sheet1[[#This Row],[NPDES ID2]],Combined_Sheet__Major_Only___2[[NPDES ID2]:[ECHO BFR]],18,FALSE)</f>
        <v>-121.260639</v>
      </c>
      <c r="BC1585" t="str">
        <f>IF(ISNUMBER(SEARCH("aerobic",$AW1585)),"aerobic","")</f>
        <v/>
      </c>
      <c r="BD1585" t="str">
        <f>IF(ISNUMBER(SEARCH("anaer",$AW1585)),"anaer","")</f>
        <v>anaer</v>
      </c>
      <c r="BE1585" t="str">
        <f>IF(ISNUMBER(SEARCH("thickening",$AZ1585)),"thickening","")</f>
        <v>thickening</v>
      </c>
      <c r="BF1585" s="3" t="str">
        <f>IF(ISNUMBER(SEARCH("airDry",$AW1585)),"airDry","")</f>
        <v/>
      </c>
      <c r="BG1585" s="3" t="str">
        <f>IF(ISNUMBER(SEARCH("heatDry",$AY1585)),"heatDry","")</f>
        <v/>
      </c>
      <c r="BH1585" s="3" t="str">
        <f>IF(AND(ISNUMBER(SEARCH("aerobic",$AW1585)),ISNUMBER(SEARCH("anaer",$AW1585))),"Combined Aer and Anaer.","")</f>
        <v/>
      </c>
    </row>
    <row r="1586" spans="1:60" x14ac:dyDescent="0.25">
      <c r="A1586" s="4">
        <v>2002</v>
      </c>
      <c r="B1586" t="s">
        <v>9428</v>
      </c>
      <c r="C1586">
        <v>1720</v>
      </c>
      <c r="D1586">
        <v>472.14080016522269</v>
      </c>
      <c r="E1586">
        <v>471.67955677129322</v>
      </c>
      <c r="F1586">
        <v>398.73874771597298</v>
      </c>
      <c r="G1586">
        <v>547.9981355737508</v>
      </c>
      <c r="H1586">
        <v>-114.51886719306199</v>
      </c>
      <c r="I1586">
        <v>-116.98811217303211</v>
      </c>
      <c r="J1586">
        <v>-132.77398581258561</v>
      </c>
      <c r="K1586">
        <v>-91.225420921453193</v>
      </c>
      <c r="L1586">
        <v>1141.0415524251221</v>
      </c>
      <c r="M1586">
        <v>1136.165383618739</v>
      </c>
      <c r="N1586">
        <v>1119.9738913331109</v>
      </c>
      <c r="O1586">
        <v>1175.360329054658</v>
      </c>
      <c r="P1586">
        <v>40.218156553531657</v>
      </c>
      <c r="Q1586">
        <v>40.732076860846</v>
      </c>
      <c r="R1586">
        <v>33.262484813447507</v>
      </c>
      <c r="S1586">
        <v>45.931187096032943</v>
      </c>
      <c r="T1586">
        <v>61676.070837784253</v>
      </c>
      <c r="U1586">
        <v>61676.024271818722</v>
      </c>
      <c r="V1586">
        <v>61634.31991830773</v>
      </c>
      <c r="W1586">
        <v>61718.110328792507</v>
      </c>
      <c r="X1586">
        <v>4184.6954419340582</v>
      </c>
      <c r="Y1586">
        <v>4200.9083161053868</v>
      </c>
      <c r="Z1586">
        <v>4064.129946251413</v>
      </c>
      <c r="AA1586">
        <v>4262.3201036898299</v>
      </c>
      <c r="AB1586">
        <v>624.67983806935581</v>
      </c>
      <c r="AC1586">
        <v>620.39505268071753</v>
      </c>
      <c r="AD1586">
        <v>544.29667317238705</v>
      </c>
      <c r="AE1586">
        <v>716.12770141745796</v>
      </c>
      <c r="AF1586">
        <v>65.017918709594568</v>
      </c>
      <c r="AG1586">
        <v>64.738134807032907</v>
      </c>
      <c r="AH1586">
        <v>63.821478796990007</v>
      </c>
      <c r="AI1586">
        <v>66.971979355950708</v>
      </c>
      <c r="AJ1586">
        <v>0.57074301726558041</v>
      </c>
      <c r="AK1586">
        <v>0.57074318908034738</v>
      </c>
      <c r="AL1586">
        <v>0.57070338233110052</v>
      </c>
      <c r="AM1586">
        <v>0.57078242605736207</v>
      </c>
      <c r="AN1586">
        <v>0.9603647234729783</v>
      </c>
      <c r="AO1586">
        <v>0.96036472347297841</v>
      </c>
      <c r="AP1586">
        <v>0.96036472347297841</v>
      </c>
      <c r="AQ1586">
        <v>0.96036472347297841</v>
      </c>
      <c r="AR1586">
        <v>15.7608666809661</v>
      </c>
      <c r="AS1586">
        <v>15.7608666809661</v>
      </c>
      <c r="AT1586">
        <v>15.7608666809661</v>
      </c>
      <c r="AU1586">
        <v>15.7608666809661</v>
      </c>
      <c r="AV1586" t="str">
        <f>VLOOKUP(Sheet1[[#This Row],[NPDES ID2]],Combined_Sheet__Major_Only___2[[NPDES ID2]:[ECHO BFR]],3,FALSE)</f>
        <v>CA</v>
      </c>
      <c r="AW1586" t="s">
        <v>12185</v>
      </c>
      <c r="AX1586" t="str">
        <f>VLOOKUP(Sheet1[[#This Row],[NPDES ID2]],Combined_Sheet__Major_Only___2[[NPDES ID2]:[ECHO BFR]],27,FALSE)</f>
        <v>-</v>
      </c>
      <c r="AY1586" t="str">
        <f>VLOOKUP(Sheet1[[#This Row],[NPDES ID2]],Combined_Sheet__Major_Only___2[[NPDES ID2]:[ECHO BFR]],28,FALSE)</f>
        <v>-</v>
      </c>
      <c r="AZ1586" t="str">
        <f>VLOOKUP(Sheet1[[#This Row],[NPDES ID2]],Combined_Sheet__Major_Only___2[[NPDES ID2]:[ECHO BFR]],29,FALSE)</f>
        <v>thickening</v>
      </c>
      <c r="BA1586">
        <f>VLOOKUP(Sheet1[[#This Row],[NPDES ID2]],Combined_Sheet__Major_Only___2[[NPDES ID2]:[ECHO BFR]],17,FALSE)</f>
        <v>36.963245999999998</v>
      </c>
      <c r="BB1586">
        <f>VLOOKUP(Sheet1[[#This Row],[NPDES ID2]],Combined_Sheet__Major_Only___2[[NPDES ID2]:[ECHO BFR]],18,FALSE)</f>
        <v>-122.034009</v>
      </c>
      <c r="BC1586" t="str">
        <f>IF(ISNUMBER(SEARCH("aerobic",$AW1586)),"aerobic","")</f>
        <v/>
      </c>
      <c r="BD1586" t="str">
        <f>IF(ISNUMBER(SEARCH("anaer",$AW1586)),"anaer","")</f>
        <v>anaer</v>
      </c>
      <c r="BE1586" t="str">
        <f>IF(ISNUMBER(SEARCH("thickening",$AZ1586)),"thickening","")</f>
        <v>thickening</v>
      </c>
      <c r="BF1586" s="2" t="str">
        <f>IF(ISNUMBER(SEARCH("airDry",$AW1586)),"airDry","")</f>
        <v/>
      </c>
      <c r="BG1586" s="2" t="str">
        <f>IF(ISNUMBER(SEARCH("heatDry",$AY1586)),"heatDry","")</f>
        <v/>
      </c>
      <c r="BH1586" s="2" t="str">
        <f>IF(AND(ISNUMBER(SEARCH("aerobic",$AW1586)),ISNUMBER(SEARCH("anaer",$AW1586))),"Combined Aer and Anaer.","")</f>
        <v/>
      </c>
    </row>
    <row r="1587" spans="1:60" x14ac:dyDescent="0.25">
      <c r="A1587" s="4">
        <v>2601</v>
      </c>
      <c r="B1587" t="s">
        <v>12039</v>
      </c>
      <c r="C1587">
        <v>46.87</v>
      </c>
      <c r="D1587">
        <v>2217.424898636124</v>
      </c>
      <c r="E1587">
        <v>2216.228611975534</v>
      </c>
      <c r="F1587">
        <v>1538.6191544072431</v>
      </c>
      <c r="G1587">
        <v>2933.640228701242</v>
      </c>
      <c r="H1587">
        <v>-118.5959071565913</v>
      </c>
      <c r="I1587">
        <v>-120.9010511015218</v>
      </c>
      <c r="J1587">
        <v>-136.59705505522609</v>
      </c>
      <c r="K1587">
        <v>-95.116760464676872</v>
      </c>
      <c r="L1587">
        <v>30.206803726669541</v>
      </c>
      <c r="M1587">
        <v>30.066630074135709</v>
      </c>
      <c r="N1587">
        <v>29.60277053725537</v>
      </c>
      <c r="O1587">
        <v>31.191299167213469</v>
      </c>
      <c r="P1587">
        <v>1.0979102521720829</v>
      </c>
      <c r="Q1587">
        <v>1.109538940613813</v>
      </c>
      <c r="R1587">
        <v>0.91332670144214712</v>
      </c>
      <c r="S1587">
        <v>1.2516619244506231</v>
      </c>
      <c r="T1587">
        <v>61891.52356770941</v>
      </c>
      <c r="U1587">
        <v>61891.476843784309</v>
      </c>
      <c r="V1587">
        <v>61849.631022113579</v>
      </c>
      <c r="W1587">
        <v>61933.705663719971</v>
      </c>
      <c r="X1587">
        <v>4322.751482884667</v>
      </c>
      <c r="Y1587">
        <v>4341.0186542356296</v>
      </c>
      <c r="Z1587">
        <v>4187.8017461651352</v>
      </c>
      <c r="AA1587">
        <v>4409.6237395061198</v>
      </c>
      <c r="AB1587">
        <v>747.36250396673017</v>
      </c>
      <c r="AC1587">
        <v>739.90347563305716</v>
      </c>
      <c r="AD1587">
        <v>636.91890504740672</v>
      </c>
      <c r="AE1587">
        <v>874.44675401874565</v>
      </c>
      <c r="AF1587">
        <v>63.159241669708408</v>
      </c>
      <c r="AG1587">
        <v>62.86609745588774</v>
      </c>
      <c r="AH1587">
        <v>61.896388011472673</v>
      </c>
      <c r="AI1587">
        <v>65.217675397341864</v>
      </c>
      <c r="AJ1587">
        <v>0.54803249422082045</v>
      </c>
      <c r="AK1587">
        <v>0.54803249916283026</v>
      </c>
      <c r="AL1587">
        <v>0.5480313615670892</v>
      </c>
      <c r="AM1587">
        <v>0.54803362032498804</v>
      </c>
      <c r="AN1587">
        <v>0.96049488129821059</v>
      </c>
      <c r="AO1587">
        <v>0.96049488129821059</v>
      </c>
      <c r="AP1587">
        <v>0.96049488129821059</v>
      </c>
      <c r="AQ1587">
        <v>0.96049488129821059</v>
      </c>
      <c r="AR1587">
        <v>14.01256342903431</v>
      </c>
      <c r="AS1587">
        <v>14.01256342903431</v>
      </c>
      <c r="AT1587">
        <v>14.01256342903431</v>
      </c>
      <c r="AU1587">
        <v>14.01256342903431</v>
      </c>
      <c r="AV1587" t="str">
        <f>VLOOKUP(Sheet1[[#This Row],[NPDES ID2]],Combined_Sheet__Major_Only___2[[NPDES ID2]:[ECHO BFR]],3,FALSE)</f>
        <v>OR</v>
      </c>
      <c r="AW1587" t="s">
        <v>12185</v>
      </c>
      <c r="AX1587" t="str">
        <f>VLOOKUP(Sheet1[[#This Row],[NPDES ID2]],Combined_Sheet__Major_Only___2[[NPDES ID2]:[ECHO BFR]],27,FALSE)</f>
        <v>-</v>
      </c>
      <c r="AY1587" t="str">
        <f>VLOOKUP(Sheet1[[#This Row],[NPDES ID2]],Combined_Sheet__Major_Only___2[[NPDES ID2]:[ECHO BFR]],28,FALSE)</f>
        <v>-</v>
      </c>
      <c r="AZ1587" t="str">
        <f>VLOOKUP(Sheet1[[#This Row],[NPDES ID2]],Combined_Sheet__Major_Only___2[[NPDES ID2]:[ECHO BFR]],29,FALSE)</f>
        <v>thickening</v>
      </c>
      <c r="BA1587">
        <f>VLOOKUP(Sheet1[[#This Row],[NPDES ID2]],Combined_Sheet__Major_Only___2[[NPDES ID2]:[ECHO BFR]],17,FALSE)</f>
        <v>42.047069999999998</v>
      </c>
      <c r="BB1587">
        <f>VLOOKUP(Sheet1[[#This Row],[NPDES ID2]],Combined_Sheet__Major_Only___2[[NPDES ID2]:[ECHO BFR]],18,FALSE)</f>
        <v>-124.287909</v>
      </c>
      <c r="BC1587" t="str">
        <f>IF(ISNUMBER(SEARCH("aerobic",$AW1587)),"aerobic","")</f>
        <v/>
      </c>
      <c r="BD1587" t="str">
        <f>IF(ISNUMBER(SEARCH("anaer",$AW1587)),"anaer","")</f>
        <v>anaer</v>
      </c>
      <c r="BE1587" t="str">
        <f>IF(ISNUMBER(SEARCH("thickening",$AZ1587)),"thickening","")</f>
        <v>thickening</v>
      </c>
      <c r="BF1587" s="3" t="str">
        <f>IF(ISNUMBER(SEARCH("airDry",$AW1587)),"airDry","")</f>
        <v/>
      </c>
      <c r="BG1587" s="3" t="str">
        <f>IF(ISNUMBER(SEARCH("heatDry",$AY1587)),"heatDry","")</f>
        <v/>
      </c>
      <c r="BH1587" s="3" t="str">
        <f>IF(AND(ISNUMBER(SEARCH("aerobic",$AW1587)),ISNUMBER(SEARCH("anaer",$AW1587))),"Combined Aer and Anaer.","")</f>
        <v/>
      </c>
    </row>
    <row r="1588" spans="1:60" x14ac:dyDescent="0.25">
      <c r="A1588" s="4">
        <v>1893</v>
      </c>
      <c r="B1588" t="s">
        <v>8935</v>
      </c>
      <c r="C1588">
        <v>4428.8999999999996</v>
      </c>
      <c r="D1588">
        <v>923.52481658326576</v>
      </c>
      <c r="E1588">
        <v>919.72288406847065</v>
      </c>
      <c r="F1588">
        <v>747.55036897066543</v>
      </c>
      <c r="G1588">
        <v>1091.982376164829</v>
      </c>
      <c r="H1588">
        <v>-109.1290556872072</v>
      </c>
      <c r="I1588">
        <v>-111.8783832564901</v>
      </c>
      <c r="J1588">
        <v>-128.04057125710619</v>
      </c>
      <c r="K1588">
        <v>-86.127686228752054</v>
      </c>
      <c r="L1588">
        <v>3055.0010368356311</v>
      </c>
      <c r="M1588">
        <v>3043.412587448453</v>
      </c>
      <c r="N1588">
        <v>3004.6972377841698</v>
      </c>
      <c r="O1588">
        <v>3136.8652113900371</v>
      </c>
      <c r="P1588">
        <v>103.2949688727121</v>
      </c>
      <c r="Q1588">
        <v>104.76175021569929</v>
      </c>
      <c r="R1588">
        <v>84.378641014986258</v>
      </c>
      <c r="S1588">
        <v>119.0618624922751</v>
      </c>
      <c r="T1588">
        <v>61955.645774056196</v>
      </c>
      <c r="U1588">
        <v>61955.599003119787</v>
      </c>
      <c r="V1588">
        <v>61913.711078243723</v>
      </c>
      <c r="W1588">
        <v>61997.870311614788</v>
      </c>
      <c r="X1588">
        <v>4042.6240890516242</v>
      </c>
      <c r="Y1588">
        <v>4056.4106898071832</v>
      </c>
      <c r="Z1588">
        <v>3938.901827520232</v>
      </c>
      <c r="AA1588">
        <v>4109.5009206288341</v>
      </c>
      <c r="AB1588">
        <v>614.54222119763244</v>
      </c>
      <c r="AC1588">
        <v>610.35855006733254</v>
      </c>
      <c r="AD1588">
        <v>534.50249270125539</v>
      </c>
      <c r="AE1588">
        <v>706.53785827092418</v>
      </c>
      <c r="AF1588">
        <v>67.612542246964665</v>
      </c>
      <c r="AG1588">
        <v>67.350993447774869</v>
      </c>
      <c r="AH1588">
        <v>66.509803903314179</v>
      </c>
      <c r="AI1588">
        <v>69.420510215509339</v>
      </c>
      <c r="AJ1588">
        <v>0.60246735638429127</v>
      </c>
      <c r="AK1588">
        <v>0.6024678091822353</v>
      </c>
      <c r="AL1588">
        <v>0.60236182253944526</v>
      </c>
      <c r="AM1588">
        <v>0.60257230082020352</v>
      </c>
      <c r="AN1588">
        <v>0.96053345345938967</v>
      </c>
      <c r="AO1588">
        <v>0.96053345345938979</v>
      </c>
      <c r="AP1588">
        <v>0.96053345345938979</v>
      </c>
      <c r="AQ1588">
        <v>0.96053345345938979</v>
      </c>
      <c r="AR1588">
        <v>16.206692794855609</v>
      </c>
      <c r="AS1588">
        <v>16.206692794855609</v>
      </c>
      <c r="AT1588">
        <v>16.206692794855609</v>
      </c>
      <c r="AU1588">
        <v>16.206692794855609</v>
      </c>
      <c r="AV1588" t="str">
        <f>VLOOKUP(Sheet1[[#This Row],[NPDES ID2]],Combined_Sheet__Major_Only___2[[NPDES ID2]:[ECHO BFR]],3,FALSE)</f>
        <v>FL</v>
      </c>
      <c r="AW1588" t="s">
        <v>12185</v>
      </c>
      <c r="AX1588" t="str">
        <f>VLOOKUP(Sheet1[[#This Row],[NPDES ID2]],Combined_Sheet__Major_Only___2[[NPDES ID2]:[ECHO BFR]],27,FALSE)</f>
        <v>other, methaneBioCaptureRecover</v>
      </c>
      <c r="AY1588" t="str">
        <f>VLOOKUP(Sheet1[[#This Row],[NPDES ID2]],Combined_Sheet__Major_Only___2[[NPDES ID2]:[ECHO BFR]],28,FALSE)</f>
        <v>-</v>
      </c>
      <c r="AZ1588" t="str">
        <f>VLOOKUP(Sheet1[[#This Row],[NPDES ID2]],Combined_Sheet__Major_Only___2[[NPDES ID2]:[ECHO BFR]],29,FALSE)</f>
        <v>thickening</v>
      </c>
      <c r="BA1588">
        <f>VLOOKUP(Sheet1[[#This Row],[NPDES ID2]],Combined_Sheet__Major_Only___2[[NPDES ID2]:[ECHO BFR]],17,FALSE)</f>
        <v>26.276737000000001</v>
      </c>
      <c r="BB1588">
        <f>VLOOKUP(Sheet1[[#This Row],[NPDES ID2]],Combined_Sheet__Major_Only___2[[NPDES ID2]:[ECHO BFR]],18,FALSE)</f>
        <v>-80.241225999999997</v>
      </c>
      <c r="BC1588" t="str">
        <f>IF(ISNUMBER(SEARCH("aerobic",$AW1588)),"aerobic","")</f>
        <v/>
      </c>
      <c r="BD1588" t="str">
        <f>IF(ISNUMBER(SEARCH("anaer",$AW1588)),"anaer","")</f>
        <v>anaer</v>
      </c>
      <c r="BE1588" t="str">
        <f>IF(ISNUMBER(SEARCH("thickening",$AZ1588)),"thickening","")</f>
        <v>thickening</v>
      </c>
      <c r="BF1588" s="3" t="str">
        <f>IF(ISNUMBER(SEARCH("airDry",$AW1588)),"airDry","")</f>
        <v/>
      </c>
      <c r="BG1588" s="3" t="str">
        <f>IF(ISNUMBER(SEARCH("heatDry",$AY1588)),"heatDry","")</f>
        <v/>
      </c>
      <c r="BH1588" s="3" t="str">
        <f>IF(AND(ISNUMBER(SEARCH("aerobic",$AW1588)),ISNUMBER(SEARCH("anaer",$AW1588))),"Combined Aer and Anaer.","")</f>
        <v/>
      </c>
    </row>
    <row r="1589" spans="1:60" x14ac:dyDescent="0.25">
      <c r="A1589" s="4">
        <v>2245</v>
      </c>
      <c r="B1589" t="s">
        <v>10516</v>
      </c>
      <c r="C1589">
        <v>540.57000000000005</v>
      </c>
      <c r="D1589">
        <v>378.83664594666931</v>
      </c>
      <c r="E1589">
        <v>378.20968375305688</v>
      </c>
      <c r="F1589">
        <v>297.77355817115563</v>
      </c>
      <c r="G1589">
        <v>457.1083922089324</v>
      </c>
      <c r="H1589">
        <v>-118.7483468199984</v>
      </c>
      <c r="I1589">
        <v>-121.06134097914131</v>
      </c>
      <c r="J1589">
        <v>-136.74864169479139</v>
      </c>
      <c r="K1589">
        <v>-95.409687358627636</v>
      </c>
      <c r="L1589">
        <v>347.57539451069277</v>
      </c>
      <c r="M1589">
        <v>345.95330111647712</v>
      </c>
      <c r="N1589">
        <v>340.57992193867631</v>
      </c>
      <c r="O1589">
        <v>358.97521250232478</v>
      </c>
      <c r="P1589">
        <v>12.66400568918241</v>
      </c>
      <c r="Q1589">
        <v>12.794802837899351</v>
      </c>
      <c r="R1589">
        <v>10.53840262921455</v>
      </c>
      <c r="S1589">
        <v>14.43960756645588</v>
      </c>
      <c r="T1589">
        <v>61983.77598759636</v>
      </c>
      <c r="U1589">
        <v>61983.729196036249</v>
      </c>
      <c r="V1589">
        <v>61941.822800614253</v>
      </c>
      <c r="W1589">
        <v>62026.019144130769</v>
      </c>
      <c r="X1589">
        <v>4339.3176321773271</v>
      </c>
      <c r="Y1589">
        <v>4357.7687823257693</v>
      </c>
      <c r="Z1589">
        <v>4202.9957107919654</v>
      </c>
      <c r="AA1589">
        <v>4427.0927896190442</v>
      </c>
      <c r="AB1589">
        <v>739.68201517528996</v>
      </c>
      <c r="AC1589">
        <v>732.47164482760991</v>
      </c>
      <c r="AD1589">
        <v>631.74485426611204</v>
      </c>
      <c r="AE1589">
        <v>863.46383066934163</v>
      </c>
      <c r="AF1589">
        <v>63.013671438238788</v>
      </c>
      <c r="AG1589">
        <v>62.718953054903331</v>
      </c>
      <c r="AH1589">
        <v>61.746758434119258</v>
      </c>
      <c r="AI1589">
        <v>65.079914272108056</v>
      </c>
      <c r="AJ1589">
        <v>0.54625438902754231</v>
      </c>
      <c r="AK1589">
        <v>0.54625444554118152</v>
      </c>
      <c r="AL1589">
        <v>0.54624140964377688</v>
      </c>
      <c r="AM1589">
        <v>0.54626729367925098</v>
      </c>
      <c r="AN1589">
        <v>0.96055035118737975</v>
      </c>
      <c r="AO1589">
        <v>0.96055035118737986</v>
      </c>
      <c r="AP1589">
        <v>0.96055035118737986</v>
      </c>
      <c r="AQ1589">
        <v>0.96055035118737986</v>
      </c>
      <c r="AR1589">
        <v>14.0967573896285</v>
      </c>
      <c r="AS1589">
        <v>14.096757389628509</v>
      </c>
      <c r="AT1589">
        <v>14.096757389628509</v>
      </c>
      <c r="AU1589">
        <v>14.096757389628509</v>
      </c>
      <c r="AV1589" t="str">
        <f>VLOOKUP(Sheet1[[#This Row],[NPDES ID2]],Combined_Sheet__Major_Only___2[[NPDES ID2]:[ECHO BFR]],3,FALSE)</f>
        <v>WA</v>
      </c>
      <c r="AW1589" t="s">
        <v>12185</v>
      </c>
      <c r="AX1589" t="str">
        <f>VLOOKUP(Sheet1[[#This Row],[NPDES ID2]],Combined_Sheet__Major_Only___2[[NPDES ID2]:[ECHO BFR]],27,FALSE)</f>
        <v>methaneBioCaptureRecover</v>
      </c>
      <c r="AY1589" t="str">
        <f>VLOOKUP(Sheet1[[#This Row],[NPDES ID2]],Combined_Sheet__Major_Only___2[[NPDES ID2]:[ECHO BFR]],28,FALSE)</f>
        <v>-</v>
      </c>
      <c r="AZ1589" t="str">
        <f>VLOOKUP(Sheet1[[#This Row],[NPDES ID2]],Combined_Sheet__Major_Only___2[[NPDES ID2]:[ECHO BFR]],29,FALSE)</f>
        <v>preliminaryOps, thickening</v>
      </c>
      <c r="BA1589">
        <f>VLOOKUP(Sheet1[[#This Row],[NPDES ID2]],Combined_Sheet__Major_Only___2[[NPDES ID2]:[ECHO BFR]],17,FALSE)</f>
        <v>48.411313999999997</v>
      </c>
      <c r="BB1589">
        <f>VLOOKUP(Sheet1[[#This Row],[NPDES ID2]],Combined_Sheet__Major_Only___2[[NPDES ID2]:[ECHO BFR]],18,FALSE)</f>
        <v>-122.34905000000001</v>
      </c>
      <c r="BC1589" t="str">
        <f>IF(ISNUMBER(SEARCH("aerobic",$AW1589)),"aerobic","")</f>
        <v/>
      </c>
      <c r="BD1589" t="str">
        <f>IF(ISNUMBER(SEARCH("anaer",$AW1589)),"anaer","")</f>
        <v>anaer</v>
      </c>
      <c r="BE1589" t="str">
        <f>IF(ISNUMBER(SEARCH("thickening",$AZ1589)),"thickening","")</f>
        <v>thickening</v>
      </c>
      <c r="BF1589" s="3" t="str">
        <f>IF(ISNUMBER(SEARCH("airDry",$AW1589)),"airDry","")</f>
        <v/>
      </c>
      <c r="BG1589" s="3" t="str">
        <f>IF(ISNUMBER(SEARCH("heatDry",$AY1589)),"heatDry","")</f>
        <v/>
      </c>
      <c r="BH1589" s="3" t="str">
        <f>IF(AND(ISNUMBER(SEARCH("aerobic",$AW1589)),ISNUMBER(SEARCH("anaer",$AW1589))),"Combined Aer and Anaer.","")</f>
        <v/>
      </c>
    </row>
    <row r="1590" spans="1:60" x14ac:dyDescent="0.25">
      <c r="A1590" s="4">
        <v>1022</v>
      </c>
      <c r="B1590" t="s">
        <v>4937</v>
      </c>
      <c r="C1590">
        <v>440</v>
      </c>
      <c r="D1590">
        <v>414.45773497893481</v>
      </c>
      <c r="E1590">
        <v>419.80722196756898</v>
      </c>
      <c r="F1590">
        <v>318.03678864531878</v>
      </c>
      <c r="G1590">
        <v>506.29381404976368</v>
      </c>
      <c r="H1590">
        <v>-123.0655990959615</v>
      </c>
      <c r="I1590">
        <v>-125.55919655916369</v>
      </c>
      <c r="J1590">
        <v>-141.57333582841369</v>
      </c>
      <c r="K1590">
        <v>-99.931280726930453</v>
      </c>
      <c r="L1590">
        <v>273.71902080912503</v>
      </c>
      <c r="M1590">
        <v>272.32577427729058</v>
      </c>
      <c r="N1590">
        <v>267.71157656851142</v>
      </c>
      <c r="O1590">
        <v>283.50912090930882</v>
      </c>
      <c r="P1590">
        <v>10.32711684183197</v>
      </c>
      <c r="Q1590">
        <v>10.416305395489999</v>
      </c>
      <c r="R1590">
        <v>8.6315180756176559</v>
      </c>
      <c r="S1590">
        <v>11.75601498730823</v>
      </c>
      <c r="T1590">
        <v>62082.794769087173</v>
      </c>
      <c r="U1590">
        <v>62082.747904931239</v>
      </c>
      <c r="V1590">
        <v>62040.776492905366</v>
      </c>
      <c r="W1590">
        <v>62125.103464700907</v>
      </c>
      <c r="X1590">
        <v>4492.4532747925887</v>
      </c>
      <c r="Y1590">
        <v>4513.3698238317984</v>
      </c>
      <c r="Z1590">
        <v>4338.6072424060121</v>
      </c>
      <c r="AA1590">
        <v>4591.5919548191914</v>
      </c>
      <c r="AB1590">
        <v>775.26629041817546</v>
      </c>
      <c r="AC1590">
        <v>766.93487335189536</v>
      </c>
      <c r="AD1590">
        <v>660.65818980463223</v>
      </c>
      <c r="AE1590">
        <v>905.3694078162431</v>
      </c>
      <c r="AF1590">
        <v>60.966055287185966</v>
      </c>
      <c r="AG1590">
        <v>60.65521605866283</v>
      </c>
      <c r="AH1590">
        <v>59.629078381221433</v>
      </c>
      <c r="AI1590">
        <v>63.146231455614213</v>
      </c>
      <c r="AJ1590">
        <v>0.52125255985224894</v>
      </c>
      <c r="AK1590">
        <v>0.52125260495749637</v>
      </c>
      <c r="AL1590">
        <v>0.52124220450039938</v>
      </c>
      <c r="AM1590">
        <v>0.52126285553456542</v>
      </c>
      <c r="AN1590">
        <v>0.9606097165116142</v>
      </c>
      <c r="AO1590">
        <v>0.96060971651161431</v>
      </c>
      <c r="AP1590">
        <v>0.96060971651161431</v>
      </c>
      <c r="AQ1590">
        <v>0.96060971651161431</v>
      </c>
      <c r="AR1590">
        <v>13.54040971888076</v>
      </c>
      <c r="AS1590">
        <v>13.54040971888076</v>
      </c>
      <c r="AT1590">
        <v>13.54040971888076</v>
      </c>
      <c r="AU1590">
        <v>13.54040971888076</v>
      </c>
      <c r="AV1590" t="str">
        <f>VLOOKUP(Sheet1[[#This Row],[NPDES ID2]],Combined_Sheet__Major_Only___2[[NPDES ID2]:[ECHO BFR]],3,FALSE)</f>
        <v>LA</v>
      </c>
      <c r="AW1590" t="s">
        <v>12185</v>
      </c>
      <c r="AX1590" t="str">
        <f>VLOOKUP(Sheet1[[#This Row],[NPDES ID2]],Combined_Sheet__Major_Only___2[[NPDES ID2]:[ECHO BFR]],27,FALSE)</f>
        <v>-</v>
      </c>
      <c r="AY1590" t="str">
        <f>VLOOKUP(Sheet1[[#This Row],[NPDES ID2]],Combined_Sheet__Major_Only___2[[NPDES ID2]:[ECHO BFR]],28,FALSE)</f>
        <v>-</v>
      </c>
      <c r="AZ1590" t="str">
        <f>VLOOKUP(Sheet1[[#This Row],[NPDES ID2]],Combined_Sheet__Major_Only___2[[NPDES ID2]:[ECHO BFR]],29,FALSE)</f>
        <v>thickening</v>
      </c>
      <c r="BA1590">
        <f>VLOOKUP(Sheet1[[#This Row],[NPDES ID2]],Combined_Sheet__Major_Only___2[[NPDES ID2]:[ECHO BFR]],17,FALSE)</f>
        <v>30.266079999999999</v>
      </c>
      <c r="BB1590">
        <f>VLOOKUP(Sheet1[[#This Row],[NPDES ID2]],Combined_Sheet__Major_Only___2[[NPDES ID2]:[ECHO BFR]],18,FALSE)</f>
        <v>-89.77055</v>
      </c>
      <c r="BC1590" t="str">
        <f>IF(ISNUMBER(SEARCH("aerobic",$AW1590)),"aerobic","")</f>
        <v/>
      </c>
      <c r="BD1590" t="str">
        <f>IF(ISNUMBER(SEARCH("anaer",$AW1590)),"anaer","")</f>
        <v>anaer</v>
      </c>
      <c r="BE1590" t="str">
        <f>IF(ISNUMBER(SEARCH("thickening",$AZ1590)),"thickening","")</f>
        <v>thickening</v>
      </c>
      <c r="BF1590" s="2" t="str">
        <f>IF(ISNUMBER(SEARCH("airDry",$AW1590)),"airDry","")</f>
        <v/>
      </c>
      <c r="BG1590" s="2" t="str">
        <f>IF(ISNUMBER(SEARCH("heatDry",$AY1590)),"heatDry","")</f>
        <v/>
      </c>
      <c r="BH1590" s="2" t="str">
        <f>IF(AND(ISNUMBER(SEARCH("aerobic",$AW1590)),ISNUMBER(SEARCH("anaer",$AW1590))),"Combined Aer and Anaer.","")</f>
        <v/>
      </c>
    </row>
    <row r="1591" spans="1:60" x14ac:dyDescent="0.25">
      <c r="A1591" s="4">
        <v>1269</v>
      </c>
      <c r="B1591" t="s">
        <v>6054</v>
      </c>
      <c r="C1591">
        <v>203</v>
      </c>
      <c r="D1591">
        <v>582.55693378982596</v>
      </c>
      <c r="E1591">
        <v>580.58011525444522</v>
      </c>
      <c r="F1591">
        <v>427.10830442898799</v>
      </c>
      <c r="G1591">
        <v>754.39671016550074</v>
      </c>
      <c r="H1591">
        <v>-111.4773418524662</v>
      </c>
      <c r="I1591">
        <v>-113.96178531949769</v>
      </c>
      <c r="J1591">
        <v>-129.9521300172155</v>
      </c>
      <c r="K1591">
        <v>-87.662737562456272</v>
      </c>
      <c r="L1591">
        <v>138.5013543097576</v>
      </c>
      <c r="M1591">
        <v>137.95515835750271</v>
      </c>
      <c r="N1591">
        <v>136.147090777877</v>
      </c>
      <c r="O1591">
        <v>142.33829111384961</v>
      </c>
      <c r="P1591">
        <v>4.738803010768402</v>
      </c>
      <c r="Q1591">
        <v>4.8036456928840634</v>
      </c>
      <c r="R1591">
        <v>3.8846244419009239</v>
      </c>
      <c r="S1591">
        <v>5.4478930872715674</v>
      </c>
      <c r="T1591">
        <v>62200.119505536401</v>
      </c>
      <c r="U1591">
        <v>62200.072555363608</v>
      </c>
      <c r="V1591">
        <v>62158.024106882644</v>
      </c>
      <c r="W1591">
        <v>62242.505856672607</v>
      </c>
      <c r="X1591">
        <v>4103.336847388352</v>
      </c>
      <c r="Y1591">
        <v>4117.9072088014645</v>
      </c>
      <c r="Z1591">
        <v>3994.4759599964918</v>
      </c>
      <c r="AA1591">
        <v>4173.4036851628216</v>
      </c>
      <c r="AB1591">
        <v>623.67619726352666</v>
      </c>
      <c r="AC1591">
        <v>619.50652625729481</v>
      </c>
      <c r="AD1591">
        <v>542.34984243286442</v>
      </c>
      <c r="AE1591">
        <v>717.10246047644671</v>
      </c>
      <c r="AF1591">
        <v>66.863334518493957</v>
      </c>
      <c r="AG1591">
        <v>66.599418621212692</v>
      </c>
      <c r="AH1591">
        <v>65.727267373981505</v>
      </c>
      <c r="AI1591">
        <v>68.71549004968135</v>
      </c>
      <c r="AJ1591">
        <v>0.59330438682962516</v>
      </c>
      <c r="AK1591">
        <v>0.59330440784270067</v>
      </c>
      <c r="AL1591">
        <v>0.59329956805947104</v>
      </c>
      <c r="AM1591">
        <v>0.59330917776854775</v>
      </c>
      <c r="AN1591">
        <v>0.96067982605566882</v>
      </c>
      <c r="AO1591">
        <v>0.96067982605566893</v>
      </c>
      <c r="AP1591">
        <v>0.96067982605566893</v>
      </c>
      <c r="AQ1591">
        <v>0.96067982605566893</v>
      </c>
      <c r="AR1591">
        <v>16.0285441584804</v>
      </c>
      <c r="AS1591">
        <v>16.02854415848039</v>
      </c>
      <c r="AT1591">
        <v>16.02854415848039</v>
      </c>
      <c r="AU1591">
        <v>16.02854415848039</v>
      </c>
      <c r="AV1591" t="str">
        <f>VLOOKUP(Sheet1[[#This Row],[NPDES ID2]],Combined_Sheet__Major_Only___2[[NPDES ID2]:[ECHO BFR]],3,FALSE)</f>
        <v>NV</v>
      </c>
      <c r="AW1591" t="s">
        <v>12185</v>
      </c>
      <c r="AX1591" t="str">
        <f>VLOOKUP(Sheet1[[#This Row],[NPDES ID2]],Combined_Sheet__Major_Only___2[[NPDES ID2]:[ECHO BFR]],27,FALSE)</f>
        <v>methaneBioCaptureRecover</v>
      </c>
      <c r="AY1591" t="str">
        <f>VLOOKUP(Sheet1[[#This Row],[NPDES ID2]],Combined_Sheet__Major_Only___2[[NPDES ID2]:[ECHO BFR]],28,FALSE)</f>
        <v>-</v>
      </c>
      <c r="AZ1591" t="str">
        <f>VLOOKUP(Sheet1[[#This Row],[NPDES ID2]],Combined_Sheet__Major_Only___2[[NPDES ID2]:[ECHO BFR]],29,FALSE)</f>
        <v>thickening</v>
      </c>
      <c r="BA1591">
        <f>VLOOKUP(Sheet1[[#This Row],[NPDES ID2]],Combined_Sheet__Major_Only___2[[NPDES ID2]:[ECHO BFR]],17,FALSE)</f>
        <v>38.957067565616597</v>
      </c>
      <c r="BB1591">
        <f>VLOOKUP(Sheet1[[#This Row],[NPDES ID2]],Combined_Sheet__Major_Only___2[[NPDES ID2]:[ECHO BFR]],18,FALSE)</f>
        <v>-119.77123283412701</v>
      </c>
      <c r="BC1591" t="str">
        <f>IF(ISNUMBER(SEARCH("aerobic",$AW1591)),"aerobic","")</f>
        <v/>
      </c>
      <c r="BD1591" t="str">
        <f>IF(ISNUMBER(SEARCH("anaer",$AW1591)),"anaer","")</f>
        <v>anaer</v>
      </c>
      <c r="BE1591" t="str">
        <f>IF(ISNUMBER(SEARCH("thickening",$AZ1591)),"thickening","")</f>
        <v>thickening</v>
      </c>
      <c r="BF1591" s="3" t="str">
        <f>IF(ISNUMBER(SEARCH("airDry",$AW1591)),"airDry","")</f>
        <v/>
      </c>
      <c r="BG1591" s="3" t="str">
        <f>IF(ISNUMBER(SEARCH("heatDry",$AY1591)),"heatDry","")</f>
        <v/>
      </c>
      <c r="BH1591" s="3" t="str">
        <f>IF(AND(ISNUMBER(SEARCH("aerobic",$AW1591)),ISNUMBER(SEARCH("anaer",$AW1591))),"Combined Aer and Anaer.","")</f>
        <v/>
      </c>
    </row>
    <row r="1592" spans="1:60" x14ac:dyDescent="0.25">
      <c r="A1592" s="4">
        <v>1866</v>
      </c>
      <c r="B1592" t="s">
        <v>8815</v>
      </c>
      <c r="C1592">
        <v>7617.93</v>
      </c>
      <c r="D1592">
        <v>1584.741621723055</v>
      </c>
      <c r="E1592">
        <v>1581.9977541278399</v>
      </c>
      <c r="F1592">
        <v>1256.8641361592049</v>
      </c>
      <c r="G1592">
        <v>1895.2351249377821</v>
      </c>
      <c r="H1592">
        <v>-114.25600667754649</v>
      </c>
      <c r="I1592">
        <v>-116.89238665071839</v>
      </c>
      <c r="J1592">
        <v>-132.8589571470001</v>
      </c>
      <c r="K1592">
        <v>-90.767951620671681</v>
      </c>
      <c r="L1592">
        <v>4995.2856691265833</v>
      </c>
      <c r="M1592">
        <v>4973.3968492996064</v>
      </c>
      <c r="N1592">
        <v>4899.7743555529933</v>
      </c>
      <c r="O1592">
        <v>5150.5539931294943</v>
      </c>
      <c r="P1592">
        <v>178.19647575937819</v>
      </c>
      <c r="Q1592">
        <v>180.42845752144339</v>
      </c>
      <c r="R1592">
        <v>147.91347297315409</v>
      </c>
      <c r="S1592">
        <v>203.03422091958089</v>
      </c>
      <c r="T1592">
        <v>62208.079671340027</v>
      </c>
      <c r="U1592">
        <v>62208.032715331246</v>
      </c>
      <c r="V1592">
        <v>62165.979040135317</v>
      </c>
      <c r="W1592">
        <v>62250.471291193273</v>
      </c>
      <c r="X1592">
        <v>4270.2245838929912</v>
      </c>
      <c r="Y1592">
        <v>4287.26285558167</v>
      </c>
      <c r="Z1592">
        <v>4143.079086085263</v>
      </c>
      <c r="AA1592">
        <v>4352.255562368342</v>
      </c>
      <c r="AB1592">
        <v>718.3550843637754</v>
      </c>
      <c r="AC1592">
        <v>711.86798478788091</v>
      </c>
      <c r="AD1592">
        <v>615.09637112507357</v>
      </c>
      <c r="AE1592">
        <v>837.69318726098845</v>
      </c>
      <c r="AF1592">
        <v>64.285127280063136</v>
      </c>
      <c r="AG1592">
        <v>63.99437056095276</v>
      </c>
      <c r="AH1592">
        <v>63.069739573663163</v>
      </c>
      <c r="AI1592">
        <v>66.27642682509051</v>
      </c>
      <c r="AJ1592">
        <v>0.56178763398713771</v>
      </c>
      <c r="AK1592">
        <v>0.56178841559151749</v>
      </c>
      <c r="AL1592">
        <v>0.56160267606301828</v>
      </c>
      <c r="AM1592">
        <v>0.56197159143557029</v>
      </c>
      <c r="AN1592">
        <v>0.96068457375875804</v>
      </c>
      <c r="AO1592">
        <v>0.96068457375875815</v>
      </c>
      <c r="AP1592">
        <v>0.96068457375875815</v>
      </c>
      <c r="AQ1592">
        <v>0.96068457375875815</v>
      </c>
      <c r="AR1592">
        <v>14.49375914304755</v>
      </c>
      <c r="AS1592">
        <v>14.49375914304755</v>
      </c>
      <c r="AT1592">
        <v>14.49375914304755</v>
      </c>
      <c r="AU1592">
        <v>14.49375914304755</v>
      </c>
      <c r="AV1592" t="str">
        <f>VLOOKUP(Sheet1[[#This Row],[NPDES ID2]],Combined_Sheet__Major_Only___2[[NPDES ID2]:[ECHO BFR]],3,FALSE)</f>
        <v>IN</v>
      </c>
      <c r="AW1592" t="s">
        <v>12185</v>
      </c>
      <c r="AX1592" t="str">
        <f>VLOOKUP(Sheet1[[#This Row],[NPDES ID2]],Combined_Sheet__Major_Only___2[[NPDES ID2]:[ECHO BFR]],27,FALSE)</f>
        <v>-</v>
      </c>
      <c r="AY1592" t="str">
        <f>VLOOKUP(Sheet1[[#This Row],[NPDES ID2]],Combined_Sheet__Major_Only___2[[NPDES ID2]:[ECHO BFR]],28,FALSE)</f>
        <v>-</v>
      </c>
      <c r="AZ1592" t="str">
        <f>VLOOKUP(Sheet1[[#This Row],[NPDES ID2]],Combined_Sheet__Major_Only___2[[NPDES ID2]:[ECHO BFR]],29,FALSE)</f>
        <v>preliminaryOps, thickening</v>
      </c>
      <c r="BA1592">
        <f>VLOOKUP(Sheet1[[#This Row],[NPDES ID2]],Combined_Sheet__Major_Only___2[[NPDES ID2]:[ECHO BFR]],17,FALSE)</f>
        <v>40.185054999999998</v>
      </c>
      <c r="BB1592">
        <f>VLOOKUP(Sheet1[[#This Row],[NPDES ID2]],Combined_Sheet__Major_Only___2[[NPDES ID2]:[ECHO BFR]],18,FALSE)</f>
        <v>-85.441153</v>
      </c>
      <c r="BC1592" t="str">
        <f>IF(ISNUMBER(SEARCH("aerobic",$AW1592)),"aerobic","")</f>
        <v/>
      </c>
      <c r="BD1592" t="str">
        <f>IF(ISNUMBER(SEARCH("anaer",$AW1592)),"anaer","")</f>
        <v>anaer</v>
      </c>
      <c r="BE1592" t="str">
        <f>IF(ISNUMBER(SEARCH("thickening",$AZ1592)),"thickening","")</f>
        <v>thickening</v>
      </c>
      <c r="BF1592" s="2" t="str">
        <f>IF(ISNUMBER(SEARCH("airDry",$AW1592)),"airDry","")</f>
        <v/>
      </c>
      <c r="BG1592" s="2" t="str">
        <f>IF(ISNUMBER(SEARCH("heatDry",$AY1592)),"heatDry","")</f>
        <v/>
      </c>
      <c r="BH1592" s="2" t="str">
        <f>IF(AND(ISNUMBER(SEARCH("aerobic",$AW1592)),ISNUMBER(SEARCH("anaer",$AW1592))),"Combined Aer and Anaer.","")</f>
        <v/>
      </c>
    </row>
    <row r="1593" spans="1:60" x14ac:dyDescent="0.25">
      <c r="A1593" s="4">
        <v>893</v>
      </c>
      <c r="B1593" t="s">
        <v>4354</v>
      </c>
      <c r="C1593">
        <v>775</v>
      </c>
      <c r="D1593">
        <v>364.09454160823901</v>
      </c>
      <c r="E1593">
        <v>364.70600671818107</v>
      </c>
      <c r="F1593">
        <v>308.74754455186502</v>
      </c>
      <c r="G1593">
        <v>429.2769204407449</v>
      </c>
      <c r="H1593">
        <v>-116.7291153958721</v>
      </c>
      <c r="I1593">
        <v>-119.14279238440641</v>
      </c>
      <c r="J1593">
        <v>-134.72546125247291</v>
      </c>
      <c r="K1593">
        <v>-93.351118731317626</v>
      </c>
      <c r="L1593">
        <v>506.00161554446282</v>
      </c>
      <c r="M1593">
        <v>503.73776215577573</v>
      </c>
      <c r="N1593">
        <v>496.23408620506211</v>
      </c>
      <c r="O1593">
        <v>521.91728900680903</v>
      </c>
      <c r="P1593">
        <v>18.139569283425001</v>
      </c>
      <c r="Q1593">
        <v>18.358278442362941</v>
      </c>
      <c r="R1593">
        <v>15.0634009244423</v>
      </c>
      <c r="S1593">
        <v>20.666165827311829</v>
      </c>
      <c r="T1593">
        <v>62260.182314777419</v>
      </c>
      <c r="U1593">
        <v>62260.13532056949</v>
      </c>
      <c r="V1593">
        <v>62218.047434319058</v>
      </c>
      <c r="W1593">
        <v>62302.608420606259</v>
      </c>
      <c r="X1593">
        <v>4292.3036142286637</v>
      </c>
      <c r="Y1593">
        <v>4309.7604944313443</v>
      </c>
      <c r="Z1593">
        <v>4162.9750186903566</v>
      </c>
      <c r="AA1593">
        <v>4375.5609642873787</v>
      </c>
      <c r="AB1593">
        <v>802.6110135340565</v>
      </c>
      <c r="AC1593">
        <v>793.4799999106757</v>
      </c>
      <c r="AD1593">
        <v>675.48851679629843</v>
      </c>
      <c r="AE1593">
        <v>951.86186084913004</v>
      </c>
      <c r="AF1593">
        <v>63.98724266116804</v>
      </c>
      <c r="AG1593">
        <v>63.700004636776143</v>
      </c>
      <c r="AH1593">
        <v>62.754066296572027</v>
      </c>
      <c r="AI1593">
        <v>65.999157408302096</v>
      </c>
      <c r="AJ1593">
        <v>0.55814789132781262</v>
      </c>
      <c r="AK1593">
        <v>0.55814797627707502</v>
      </c>
      <c r="AL1593">
        <v>0.5581283600386957</v>
      </c>
      <c r="AM1593">
        <v>0.5581673104108672</v>
      </c>
      <c r="AN1593">
        <v>0.96071562118865828</v>
      </c>
      <c r="AO1593">
        <v>0.9607156211886585</v>
      </c>
      <c r="AP1593">
        <v>0.9607156211886585</v>
      </c>
      <c r="AQ1593">
        <v>0.9607156211886585</v>
      </c>
      <c r="AR1593">
        <v>13.571289577737231</v>
      </c>
      <c r="AS1593">
        <v>13.571289577737231</v>
      </c>
      <c r="AT1593">
        <v>13.571289577737231</v>
      </c>
      <c r="AU1593">
        <v>13.571289577737231</v>
      </c>
      <c r="AV1593" t="str">
        <f>VLOOKUP(Sheet1[[#This Row],[NPDES ID2]],Combined_Sheet__Major_Only___2[[NPDES ID2]:[ECHO BFR]],3,FALSE)</f>
        <v>NY</v>
      </c>
      <c r="AW1593" t="s">
        <v>12185</v>
      </c>
      <c r="AX1593" t="str">
        <f>VLOOKUP(Sheet1[[#This Row],[NPDES ID2]],Combined_Sheet__Major_Only___2[[NPDES ID2]:[ECHO BFR]],27,FALSE)</f>
        <v>methaneBioCaptureRecover</v>
      </c>
      <c r="AY1593" t="str">
        <f>VLOOKUP(Sheet1[[#This Row],[NPDES ID2]],Combined_Sheet__Major_Only___2[[NPDES ID2]:[ECHO BFR]],28,FALSE)</f>
        <v>-</v>
      </c>
      <c r="AZ1593" t="str">
        <f>VLOOKUP(Sheet1[[#This Row],[NPDES ID2]],Combined_Sheet__Major_Only___2[[NPDES ID2]:[ECHO BFR]],29,FALSE)</f>
        <v>thickening, preliminaryOps</v>
      </c>
      <c r="BA1593">
        <f>VLOOKUP(Sheet1[[#This Row],[NPDES ID2]],Combined_Sheet__Major_Only___2[[NPDES ID2]:[ECHO BFR]],17,FALSE)</f>
        <v>43.260089999999998</v>
      </c>
      <c r="BB1593">
        <f>VLOOKUP(Sheet1[[#This Row],[NPDES ID2]],Combined_Sheet__Major_Only___2[[NPDES ID2]:[ECHO BFR]],18,FALSE)</f>
        <v>-77.41995</v>
      </c>
      <c r="BC1593" t="str">
        <f>IF(ISNUMBER(SEARCH("aerobic",$AW1593)),"aerobic","")</f>
        <v/>
      </c>
      <c r="BD1593" t="str">
        <f>IF(ISNUMBER(SEARCH("anaer",$AW1593)),"anaer","")</f>
        <v>anaer</v>
      </c>
      <c r="BE1593" t="str">
        <f>IF(ISNUMBER(SEARCH("thickening",$AZ1593)),"thickening","")</f>
        <v>thickening</v>
      </c>
      <c r="BF1593" s="3" t="str">
        <f>IF(ISNUMBER(SEARCH("airDry",$AW1593)),"airDry","")</f>
        <v/>
      </c>
      <c r="BG1593" s="3" t="str">
        <f>IF(ISNUMBER(SEARCH("heatDry",$AY1593)),"heatDry","")</f>
        <v/>
      </c>
      <c r="BH1593" s="3" t="str">
        <f>IF(AND(ISNUMBER(SEARCH("aerobic",$AW1593)),ISNUMBER(SEARCH("anaer",$AW1593))),"Combined Aer and Anaer.","")</f>
        <v/>
      </c>
    </row>
    <row r="1594" spans="1:60" x14ac:dyDescent="0.25">
      <c r="A1594" s="4">
        <v>929</v>
      </c>
      <c r="B1594" t="s">
        <v>4519</v>
      </c>
      <c r="C1594">
        <v>670.34</v>
      </c>
      <c r="D1594">
        <v>378.75656229875608</v>
      </c>
      <c r="E1594">
        <v>377.66653046520759</v>
      </c>
      <c r="F1594">
        <v>309.13757161149499</v>
      </c>
      <c r="G1594">
        <v>448.30094505017598</v>
      </c>
      <c r="H1594">
        <v>-122.08100302686719</v>
      </c>
      <c r="I1594">
        <v>-124.5418044998702</v>
      </c>
      <c r="J1594">
        <v>-140.46630944694769</v>
      </c>
      <c r="K1594">
        <v>-98.961438076635787</v>
      </c>
      <c r="L1594">
        <v>419.90862867474408</v>
      </c>
      <c r="M1594">
        <v>417.80956962879321</v>
      </c>
      <c r="N1594">
        <v>410.85438447105099</v>
      </c>
      <c r="O1594">
        <v>434.66281164824841</v>
      </c>
      <c r="P1594">
        <v>15.72717836628205</v>
      </c>
      <c r="Q1594">
        <v>15.852139134576451</v>
      </c>
      <c r="R1594">
        <v>13.13316099003025</v>
      </c>
      <c r="S1594">
        <v>17.922515584040131</v>
      </c>
      <c r="T1594">
        <v>62347.78481620441</v>
      </c>
      <c r="U1594">
        <v>62347.737757770548</v>
      </c>
      <c r="V1594">
        <v>62305.592350946266</v>
      </c>
      <c r="W1594">
        <v>62390.268904844263</v>
      </c>
      <c r="X1594">
        <v>4480.4400840501539</v>
      </c>
      <c r="Y1594">
        <v>4500.914428977474</v>
      </c>
      <c r="Z1594">
        <v>4329.6927405125361</v>
      </c>
      <c r="AA1594">
        <v>4577.5700470115762</v>
      </c>
      <c r="AB1594">
        <v>792.82842323286741</v>
      </c>
      <c r="AC1594">
        <v>784.01357396744606</v>
      </c>
      <c r="AD1594">
        <v>672.81921036298695</v>
      </c>
      <c r="AE1594">
        <v>929.85399778891906</v>
      </c>
      <c r="AF1594">
        <v>61.390426264094401</v>
      </c>
      <c r="AG1594">
        <v>61.082744201800857</v>
      </c>
      <c r="AH1594">
        <v>60.068361223022151</v>
      </c>
      <c r="AI1594">
        <v>63.546870547456287</v>
      </c>
      <c r="AJ1594">
        <v>0.52643277072078232</v>
      </c>
      <c r="AK1594">
        <v>0.52643284053160433</v>
      </c>
      <c r="AL1594">
        <v>0.52641672701135733</v>
      </c>
      <c r="AM1594">
        <v>0.52644872217742078</v>
      </c>
      <c r="AN1594">
        <v>0.96076771223129853</v>
      </c>
      <c r="AO1594">
        <v>0.9607677122312982</v>
      </c>
      <c r="AP1594">
        <v>0.9607677122312982</v>
      </c>
      <c r="AQ1594">
        <v>0.9607677122312982</v>
      </c>
      <c r="AR1594">
        <v>13.437243027213119</v>
      </c>
      <c r="AS1594">
        <v>13.437243027213119</v>
      </c>
      <c r="AT1594">
        <v>13.437243027213119</v>
      </c>
      <c r="AU1594">
        <v>13.437243027213119</v>
      </c>
      <c r="AV1594" t="str">
        <f>VLOOKUP(Sheet1[[#This Row],[NPDES ID2]],Combined_Sheet__Major_Only___2[[NPDES ID2]:[ECHO BFR]],3,FALSE)</f>
        <v>IN</v>
      </c>
      <c r="AW1594" t="s">
        <v>12185</v>
      </c>
      <c r="AX1594" t="str">
        <f>VLOOKUP(Sheet1[[#This Row],[NPDES ID2]],Combined_Sheet__Major_Only___2[[NPDES ID2]:[ECHO BFR]],27,FALSE)</f>
        <v>methaneBioCaptureRecover</v>
      </c>
      <c r="AY1594" t="str">
        <f>VLOOKUP(Sheet1[[#This Row],[NPDES ID2]],Combined_Sheet__Major_Only___2[[NPDES ID2]:[ECHO BFR]],28,FALSE)</f>
        <v>-</v>
      </c>
      <c r="AZ1594" t="str">
        <f>VLOOKUP(Sheet1[[#This Row],[NPDES ID2]],Combined_Sheet__Major_Only___2[[NPDES ID2]:[ECHO BFR]],29,FALSE)</f>
        <v>thickening</v>
      </c>
      <c r="BA1594">
        <f>VLOOKUP(Sheet1[[#This Row],[NPDES ID2]],Combined_Sheet__Major_Only___2[[NPDES ID2]:[ECHO BFR]],17,FALSE)</f>
        <v>39.074916999999999</v>
      </c>
      <c r="BB1594">
        <f>VLOOKUP(Sheet1[[#This Row],[NPDES ID2]],Combined_Sheet__Major_Only___2[[NPDES ID2]:[ECHO BFR]],18,FALSE)</f>
        <v>-84.870527999999993</v>
      </c>
      <c r="BC1594" t="str">
        <f>IF(ISNUMBER(SEARCH("aerobic",$AW1594)),"aerobic","")</f>
        <v/>
      </c>
      <c r="BD1594" t="str">
        <f>IF(ISNUMBER(SEARCH("anaer",$AW1594)),"anaer","")</f>
        <v>anaer</v>
      </c>
      <c r="BE1594" t="str">
        <f>IF(ISNUMBER(SEARCH("thickening",$AZ1594)),"thickening","")</f>
        <v>thickening</v>
      </c>
      <c r="BF1594" s="3" t="str">
        <f>IF(ISNUMBER(SEARCH("airDry",$AW1594)),"airDry","")</f>
        <v/>
      </c>
      <c r="BG1594" s="3" t="str">
        <f>IF(ISNUMBER(SEARCH("heatDry",$AY1594)),"heatDry","")</f>
        <v/>
      </c>
      <c r="BH1594" s="3" t="str">
        <f>IF(AND(ISNUMBER(SEARCH("aerobic",$AW1594)),ISNUMBER(SEARCH("anaer",$AW1594))),"Combined Aer and Anaer.","")</f>
        <v/>
      </c>
    </row>
    <row r="1595" spans="1:60" x14ac:dyDescent="0.25">
      <c r="A1595" s="4">
        <v>474</v>
      </c>
      <c r="B1595" t="s">
        <v>2361</v>
      </c>
      <c r="C1595">
        <v>433.35</v>
      </c>
      <c r="D1595">
        <v>382.44277383681992</v>
      </c>
      <c r="E1595">
        <v>386.96588820089102</v>
      </c>
      <c r="F1595">
        <v>294.21996048785189</v>
      </c>
      <c r="G1595">
        <v>465.24899873464392</v>
      </c>
      <c r="H1595">
        <v>-112.23420726785</v>
      </c>
      <c r="I1595">
        <v>-114.7216445090982</v>
      </c>
      <c r="J1595">
        <v>-130.64675295284039</v>
      </c>
      <c r="K1595">
        <v>-88.519415848388718</v>
      </c>
      <c r="L1595">
        <v>293.66183513185979</v>
      </c>
      <c r="M1595">
        <v>292.48037616784347</v>
      </c>
      <c r="N1595">
        <v>288.56727391842361</v>
      </c>
      <c r="O1595">
        <v>301.96413885037958</v>
      </c>
      <c r="P1595">
        <v>10.120247803624011</v>
      </c>
      <c r="Q1595">
        <v>10.2557049269462</v>
      </c>
      <c r="R1595">
        <v>8.3141170726071856</v>
      </c>
      <c r="S1595">
        <v>11.61549092340973</v>
      </c>
      <c r="T1595">
        <v>62356.782898782381</v>
      </c>
      <c r="U1595">
        <v>62356.735833751562</v>
      </c>
      <c r="V1595">
        <v>62314.584518707023</v>
      </c>
      <c r="W1595">
        <v>62399.272943121112</v>
      </c>
      <c r="X1595">
        <v>4141.7387253784764</v>
      </c>
      <c r="Y1595">
        <v>4156.7692455083779</v>
      </c>
      <c r="Z1595">
        <v>4029.591677713976</v>
      </c>
      <c r="AA1595">
        <v>4213.9067965673958</v>
      </c>
      <c r="AB1595">
        <v>714.86046234421815</v>
      </c>
      <c r="AC1595">
        <v>708.53372321925281</v>
      </c>
      <c r="AD1595">
        <v>610.03505990376323</v>
      </c>
      <c r="AE1595">
        <v>837.76048396040699</v>
      </c>
      <c r="AF1595">
        <v>66.411584652890625</v>
      </c>
      <c r="AG1595">
        <v>66.143870961679212</v>
      </c>
      <c r="AH1595">
        <v>65.260546663635992</v>
      </c>
      <c r="AI1595">
        <v>68.288751322640834</v>
      </c>
      <c r="AJ1595">
        <v>0.58778031958523624</v>
      </c>
      <c r="AK1595">
        <v>0.5877803670033408</v>
      </c>
      <c r="AL1595">
        <v>0.58776943465645537</v>
      </c>
      <c r="AM1595">
        <v>0.58779114177622882</v>
      </c>
      <c r="AN1595">
        <v>0.96077305493530618</v>
      </c>
      <c r="AO1595">
        <v>0.9607730549353064</v>
      </c>
      <c r="AP1595">
        <v>0.9607730549353064</v>
      </c>
      <c r="AQ1595">
        <v>0.9607730549353064</v>
      </c>
      <c r="AR1595">
        <v>14.748953863371669</v>
      </c>
      <c r="AS1595">
        <v>14.748953863371669</v>
      </c>
      <c r="AT1595">
        <v>14.748953863371669</v>
      </c>
      <c r="AU1595">
        <v>14.748953863371669</v>
      </c>
      <c r="AV1595" t="str">
        <f>VLOOKUP(Sheet1[[#This Row],[NPDES ID2]],Combined_Sheet__Major_Only___2[[NPDES ID2]:[ECHO BFR]],3,FALSE)</f>
        <v>NJ</v>
      </c>
      <c r="AW1595" t="s">
        <v>12185</v>
      </c>
      <c r="AX1595" t="str">
        <f>VLOOKUP(Sheet1[[#This Row],[NPDES ID2]],Combined_Sheet__Major_Only___2[[NPDES ID2]:[ECHO BFR]],27,FALSE)</f>
        <v>methaneBioCaptureRecover</v>
      </c>
      <c r="AY1595" t="str">
        <f>VLOOKUP(Sheet1[[#This Row],[NPDES ID2]],Combined_Sheet__Major_Only___2[[NPDES ID2]:[ECHO BFR]],28,FALSE)</f>
        <v>-</v>
      </c>
      <c r="AZ1595" t="str">
        <f>VLOOKUP(Sheet1[[#This Row],[NPDES ID2]],Combined_Sheet__Major_Only___2[[NPDES ID2]:[ECHO BFR]],29,FALSE)</f>
        <v>thickening</v>
      </c>
      <c r="BA1595">
        <f>VLOOKUP(Sheet1[[#This Row],[NPDES ID2]],Combined_Sheet__Major_Only___2[[NPDES ID2]:[ECHO BFR]],17,FALSE)</f>
        <v>40.027628</v>
      </c>
      <c r="BB1595">
        <f>VLOOKUP(Sheet1[[#This Row],[NPDES ID2]],Combined_Sheet__Major_Only___2[[NPDES ID2]:[ECHO BFR]],18,FALSE)</f>
        <v>-74.919349999999994</v>
      </c>
      <c r="BC1595" t="str">
        <f>IF(ISNUMBER(SEARCH("aerobic",$AW1595)),"aerobic","")</f>
        <v/>
      </c>
      <c r="BD1595" t="str">
        <f>IF(ISNUMBER(SEARCH("anaer",$AW1595)),"anaer","")</f>
        <v>anaer</v>
      </c>
      <c r="BE1595" t="str">
        <f>IF(ISNUMBER(SEARCH("thickening",$AZ1595)),"thickening","")</f>
        <v>thickening</v>
      </c>
      <c r="BF1595" s="2" t="str">
        <f>IF(ISNUMBER(SEARCH("airDry",$AW1595)),"airDry","")</f>
        <v/>
      </c>
      <c r="BG1595" s="2" t="str">
        <f>IF(ISNUMBER(SEARCH("heatDry",$AY1595)),"heatDry","")</f>
        <v/>
      </c>
      <c r="BH1595" s="2" t="str">
        <f>IF(AND(ISNUMBER(SEARCH("aerobic",$AW1595)),ISNUMBER(SEARCH("anaer",$AW1595))),"Combined Aer and Anaer.","")</f>
        <v/>
      </c>
    </row>
    <row r="1596" spans="1:60" x14ac:dyDescent="0.25">
      <c r="A1596" s="4">
        <v>2400</v>
      </c>
      <c r="B1596" t="s">
        <v>11191</v>
      </c>
      <c r="C1596">
        <v>281.5</v>
      </c>
      <c r="D1596">
        <v>502.52792024083078</v>
      </c>
      <c r="E1596">
        <v>507.09212259260772</v>
      </c>
      <c r="F1596">
        <v>378.9313287436666</v>
      </c>
      <c r="G1596">
        <v>644.16872197824932</v>
      </c>
      <c r="H1596">
        <v>-120.25030472299071</v>
      </c>
      <c r="I1596">
        <v>-122.5897052310186</v>
      </c>
      <c r="J1596">
        <v>-138.4381635782976</v>
      </c>
      <c r="K1596">
        <v>-96.926357791488826</v>
      </c>
      <c r="L1596">
        <v>178.99455929115419</v>
      </c>
      <c r="M1596">
        <v>178.13373025389691</v>
      </c>
      <c r="N1596">
        <v>175.28360507343569</v>
      </c>
      <c r="O1596">
        <v>185.04242720297611</v>
      </c>
      <c r="P1596">
        <v>6.5990168262605913</v>
      </c>
      <c r="Q1596">
        <v>6.6589876831284833</v>
      </c>
      <c r="R1596">
        <v>5.4995972693467614</v>
      </c>
      <c r="S1596">
        <v>7.5285923340223757</v>
      </c>
      <c r="T1596">
        <v>62450.278599073972</v>
      </c>
      <c r="U1596">
        <v>62450.231465496603</v>
      </c>
      <c r="V1596">
        <v>62408.01876035193</v>
      </c>
      <c r="W1596">
        <v>62492.830526845602</v>
      </c>
      <c r="X1596">
        <v>4421.0076312237616</v>
      </c>
      <c r="Y1596">
        <v>4440.4077297930071</v>
      </c>
      <c r="Z1596">
        <v>4277.9415345737179</v>
      </c>
      <c r="AA1596">
        <v>4513.1396672098072</v>
      </c>
      <c r="AB1596">
        <v>884.96995575008214</v>
      </c>
      <c r="AC1596">
        <v>872.78697488218154</v>
      </c>
      <c r="AD1596">
        <v>735.4678276973857</v>
      </c>
      <c r="AE1596">
        <v>1060.7595353863619</v>
      </c>
      <c r="AF1596">
        <v>62.315197695364397</v>
      </c>
      <c r="AG1596">
        <v>62.015155730547868</v>
      </c>
      <c r="AH1596">
        <v>61.023997642418578</v>
      </c>
      <c r="AI1596">
        <v>64.420435267411591</v>
      </c>
      <c r="AJ1596">
        <v>0.53772392025496518</v>
      </c>
      <c r="AK1596">
        <v>0.53772395125241834</v>
      </c>
      <c r="AL1596">
        <v>0.53771680834896052</v>
      </c>
      <c r="AM1596">
        <v>0.53773099112693201</v>
      </c>
      <c r="AN1596">
        <v>0.9608284829771141</v>
      </c>
      <c r="AO1596">
        <v>0.96082848297711398</v>
      </c>
      <c r="AP1596">
        <v>0.96082848297711398</v>
      </c>
      <c r="AQ1596">
        <v>0.96082848297711398</v>
      </c>
      <c r="AR1596">
        <v>12.725778237005359</v>
      </c>
      <c r="AS1596">
        <v>12.72577823700535</v>
      </c>
      <c r="AT1596">
        <v>12.72577823700535</v>
      </c>
      <c r="AU1596">
        <v>12.72577823700535</v>
      </c>
      <c r="AV1596" t="str">
        <f>VLOOKUP(Sheet1[[#This Row],[NPDES ID2]],Combined_Sheet__Major_Only___2[[NPDES ID2]:[ECHO BFR]],3,FALSE)</f>
        <v>WA</v>
      </c>
      <c r="AW1596" t="s">
        <v>12185</v>
      </c>
      <c r="AX1596" t="str">
        <f>VLOOKUP(Sheet1[[#This Row],[NPDES ID2]],Combined_Sheet__Major_Only___2[[NPDES ID2]:[ECHO BFR]],27,FALSE)</f>
        <v>methaneBioCaptureRecover</v>
      </c>
      <c r="AY1596" t="str">
        <f>VLOOKUP(Sheet1[[#This Row],[NPDES ID2]],Combined_Sheet__Major_Only___2[[NPDES ID2]:[ECHO BFR]],28,FALSE)</f>
        <v>-</v>
      </c>
      <c r="AZ1596" t="str">
        <f>VLOOKUP(Sheet1[[#This Row],[NPDES ID2]],Combined_Sheet__Major_Only___2[[NPDES ID2]:[ECHO BFR]],29,FALSE)</f>
        <v>thickening, preliminaryOps</v>
      </c>
      <c r="BA1596">
        <f>VLOOKUP(Sheet1[[#This Row],[NPDES ID2]],Combined_Sheet__Major_Only___2[[NPDES ID2]:[ECHO BFR]],17,FALSE)</f>
        <v>47.490988999999999</v>
      </c>
      <c r="BB1596">
        <f>VLOOKUP(Sheet1[[#This Row],[NPDES ID2]],Combined_Sheet__Major_Only___2[[NPDES ID2]:[ECHO BFR]],18,FALSE)</f>
        <v>-122.36102099999999</v>
      </c>
      <c r="BC1596" t="str">
        <f>IF(ISNUMBER(SEARCH("aerobic",$AW1596)),"aerobic","")</f>
        <v/>
      </c>
      <c r="BD1596" t="str">
        <f>IF(ISNUMBER(SEARCH("anaer",$AW1596)),"anaer","")</f>
        <v>anaer</v>
      </c>
      <c r="BE1596" t="str">
        <f>IF(ISNUMBER(SEARCH("thickening",$AZ1596)),"thickening","")</f>
        <v>thickening</v>
      </c>
      <c r="BF1596" s="2" t="str">
        <f>IF(ISNUMBER(SEARCH("airDry",$AW1596)),"airDry","")</f>
        <v/>
      </c>
      <c r="BG1596" s="2" t="str">
        <f>IF(ISNUMBER(SEARCH("heatDry",$AY1596)),"heatDry","")</f>
        <v/>
      </c>
      <c r="BH1596" s="2" t="str">
        <f>IF(AND(ISNUMBER(SEARCH("aerobic",$AW1596)),ISNUMBER(SEARCH("anaer",$AW1596))),"Combined Aer and Anaer.","")</f>
        <v/>
      </c>
    </row>
    <row r="1597" spans="1:60" x14ac:dyDescent="0.25">
      <c r="A1597" s="4">
        <v>818</v>
      </c>
      <c r="B1597" t="s">
        <v>4001</v>
      </c>
      <c r="C1597">
        <v>1197.5999999999999</v>
      </c>
      <c r="D1597">
        <v>399.70772889194012</v>
      </c>
      <c r="E1597">
        <v>399.9342602450584</v>
      </c>
      <c r="F1597">
        <v>338.10804489332168</v>
      </c>
      <c r="G1597">
        <v>469.47430915308831</v>
      </c>
      <c r="H1597">
        <v>-115.8549262979098</v>
      </c>
      <c r="I1597">
        <v>-118.33848258716201</v>
      </c>
      <c r="J1597">
        <v>-133.95544316909229</v>
      </c>
      <c r="K1597">
        <v>-92.508929876221842</v>
      </c>
      <c r="L1597">
        <v>786.8618869064652</v>
      </c>
      <c r="M1597">
        <v>783.40412264336851</v>
      </c>
      <c r="N1597">
        <v>771.93529925912605</v>
      </c>
      <c r="O1597">
        <v>811.18131343734331</v>
      </c>
      <c r="P1597">
        <v>28.019980124540488</v>
      </c>
      <c r="Q1597">
        <v>28.377930653018431</v>
      </c>
      <c r="R1597">
        <v>23.242841319077449</v>
      </c>
      <c r="S1597">
        <v>31.928393522080679</v>
      </c>
      <c r="T1597">
        <v>62463.03863635115</v>
      </c>
      <c r="U1597">
        <v>62462.991493418747</v>
      </c>
      <c r="V1597">
        <v>62420.77040992125</v>
      </c>
      <c r="W1597">
        <v>62505.599009804348</v>
      </c>
      <c r="X1597">
        <v>4279.1999171621828</v>
      </c>
      <c r="Y1597">
        <v>4296.2770015606466</v>
      </c>
      <c r="Z1597">
        <v>4152.5065537048868</v>
      </c>
      <c r="AA1597">
        <v>4360.762773475124</v>
      </c>
      <c r="AB1597">
        <v>619.79698696980472</v>
      </c>
      <c r="AC1597">
        <v>615.69616575326791</v>
      </c>
      <c r="AD1597">
        <v>542.13878129348154</v>
      </c>
      <c r="AE1597">
        <v>707.3818118899037</v>
      </c>
      <c r="AF1597">
        <v>64.392671931761868</v>
      </c>
      <c r="AG1597">
        <v>64.108373546044589</v>
      </c>
      <c r="AH1597">
        <v>63.173928144951873</v>
      </c>
      <c r="AI1597">
        <v>66.381836599808693</v>
      </c>
      <c r="AJ1597">
        <v>0.56310185608548224</v>
      </c>
      <c r="AK1597">
        <v>0.56310197431895848</v>
      </c>
      <c r="AL1597">
        <v>0.56307463713306827</v>
      </c>
      <c r="AM1597">
        <v>0.5631289190809905</v>
      </c>
      <c r="AN1597">
        <v>0.96083603549915098</v>
      </c>
      <c r="AO1597">
        <v>0.96083603549915075</v>
      </c>
      <c r="AP1597">
        <v>0.96083603549915075</v>
      </c>
      <c r="AQ1597">
        <v>0.96083603549915075</v>
      </c>
      <c r="AR1597">
        <v>15.90645382330157</v>
      </c>
      <c r="AS1597">
        <v>15.90645382330157</v>
      </c>
      <c r="AT1597">
        <v>15.90645382330157</v>
      </c>
      <c r="AU1597">
        <v>15.90645382330157</v>
      </c>
      <c r="AV1597" t="str">
        <f>VLOOKUP(Sheet1[[#This Row],[NPDES ID2]],Combined_Sheet__Major_Only___2[[NPDES ID2]:[ECHO BFR]],3,FALSE)</f>
        <v>NJ</v>
      </c>
      <c r="AW1597" t="s">
        <v>12185</v>
      </c>
      <c r="AX1597" t="str">
        <f>VLOOKUP(Sheet1[[#This Row],[NPDES ID2]],Combined_Sheet__Major_Only___2[[NPDES ID2]:[ECHO BFR]],27,FALSE)</f>
        <v>methaneBioCaptureRecover</v>
      </c>
      <c r="AY1597" t="str">
        <f>VLOOKUP(Sheet1[[#This Row],[NPDES ID2]],Combined_Sheet__Major_Only___2[[NPDES ID2]:[ECHO BFR]],28,FALSE)</f>
        <v>-</v>
      </c>
      <c r="AZ1597" t="str">
        <f>VLOOKUP(Sheet1[[#This Row],[NPDES ID2]],Combined_Sheet__Major_Only___2[[NPDES ID2]:[ECHO BFR]],29,FALSE)</f>
        <v>thickening, preliminaryOps</v>
      </c>
      <c r="BA1597">
        <f>VLOOKUP(Sheet1[[#This Row],[NPDES ID2]],Combined_Sheet__Major_Only___2[[NPDES ID2]:[ECHO BFR]],17,FALSE)</f>
        <v>40.183062999999997</v>
      </c>
      <c r="BB1597">
        <f>VLOOKUP(Sheet1[[#This Row],[NPDES ID2]],Combined_Sheet__Major_Only___2[[NPDES ID2]:[ECHO BFR]],18,FALSE)</f>
        <v>-74.710695000000001</v>
      </c>
      <c r="BC1597" t="str">
        <f>IF(ISNUMBER(SEARCH("aerobic",$AW1597)),"aerobic","")</f>
        <v/>
      </c>
      <c r="BD1597" t="str">
        <f>IF(ISNUMBER(SEARCH("anaer",$AW1597)),"anaer","")</f>
        <v>anaer</v>
      </c>
      <c r="BE1597" t="str">
        <f>IF(ISNUMBER(SEARCH("thickening",$AZ1597)),"thickening","")</f>
        <v>thickening</v>
      </c>
      <c r="BF1597" s="2" t="str">
        <f>IF(ISNUMBER(SEARCH("airDry",$AW1597)),"airDry","")</f>
        <v/>
      </c>
      <c r="BG1597" s="2" t="str">
        <f>IF(ISNUMBER(SEARCH("heatDry",$AY1597)),"heatDry","")</f>
        <v/>
      </c>
      <c r="BH1597" s="2" t="str">
        <f>IF(AND(ISNUMBER(SEARCH("aerobic",$AW1597)),ISNUMBER(SEARCH("anaer",$AW1597))),"Combined Aer and Anaer.","")</f>
        <v/>
      </c>
    </row>
    <row r="1598" spans="1:60" x14ac:dyDescent="0.25">
      <c r="A1598" s="4">
        <v>1840</v>
      </c>
      <c r="B1598" t="s">
        <v>8697</v>
      </c>
      <c r="C1598">
        <v>12750</v>
      </c>
      <c r="D1598">
        <v>2663.5350609190041</v>
      </c>
      <c r="E1598">
        <v>2667.000593516163</v>
      </c>
      <c r="F1598">
        <v>2099.9581389387099</v>
      </c>
      <c r="G1598">
        <v>3207.5061668484882</v>
      </c>
      <c r="H1598">
        <v>-116.5189465505138</v>
      </c>
      <c r="I1598">
        <v>-119.6501421892291</v>
      </c>
      <c r="J1598">
        <v>-135.22962618931089</v>
      </c>
      <c r="K1598">
        <v>-91.719146721195642</v>
      </c>
      <c r="L1598">
        <v>8102.5862086828138</v>
      </c>
      <c r="M1598">
        <v>8064.1746112094124</v>
      </c>
      <c r="N1598">
        <v>7933.6036341447734</v>
      </c>
      <c r="O1598">
        <v>8376.8339341744722</v>
      </c>
      <c r="P1598">
        <v>298.70095237759273</v>
      </c>
      <c r="Q1598">
        <v>301.38288986877518</v>
      </c>
      <c r="R1598">
        <v>249.05608006909691</v>
      </c>
      <c r="S1598">
        <v>340.9944431852112</v>
      </c>
      <c r="T1598">
        <v>62837.415892342317</v>
      </c>
      <c r="U1598">
        <v>62837.368474934527</v>
      </c>
      <c r="V1598">
        <v>62794.901572034018</v>
      </c>
      <c r="W1598">
        <v>62880.22406061097</v>
      </c>
      <c r="X1598">
        <v>4450.9545074863236</v>
      </c>
      <c r="Y1598">
        <v>4470.2954180466422</v>
      </c>
      <c r="Z1598">
        <v>4306.6731410866687</v>
      </c>
      <c r="AA1598">
        <v>4543.8436044344244</v>
      </c>
      <c r="AB1598">
        <v>771.55309941347014</v>
      </c>
      <c r="AC1598">
        <v>763.62011998673972</v>
      </c>
      <c r="AD1598">
        <v>657.1719904283425</v>
      </c>
      <c r="AE1598">
        <v>902.79020051322209</v>
      </c>
      <c r="AF1598">
        <v>62.318875635368983</v>
      </c>
      <c r="AG1598">
        <v>62.008167022157558</v>
      </c>
      <c r="AH1598">
        <v>61.034487123526468</v>
      </c>
      <c r="AI1598">
        <v>64.41656158396961</v>
      </c>
      <c r="AJ1598">
        <v>0.53776871040386498</v>
      </c>
      <c r="AK1598">
        <v>0.53776997970890417</v>
      </c>
      <c r="AL1598">
        <v>0.53746090257212598</v>
      </c>
      <c r="AM1598">
        <v>0.53807493868946732</v>
      </c>
      <c r="AN1598">
        <v>0.9610563362263348</v>
      </c>
      <c r="AO1598">
        <v>0.96105633622633468</v>
      </c>
      <c r="AP1598">
        <v>0.96105633622633468</v>
      </c>
      <c r="AQ1598">
        <v>0.96105633622633468</v>
      </c>
      <c r="AR1598">
        <v>13.80481250367742</v>
      </c>
      <c r="AS1598">
        <v>13.804812503677431</v>
      </c>
      <c r="AT1598">
        <v>13.804812503677431</v>
      </c>
      <c r="AU1598">
        <v>13.804812503677431</v>
      </c>
      <c r="AV1598" t="str">
        <f>VLOOKUP(Sheet1[[#This Row],[NPDES ID2]],Combined_Sheet__Major_Only___2[[NPDES ID2]:[ECHO BFR]],3,FALSE)</f>
        <v>NY</v>
      </c>
      <c r="AW1598" t="s">
        <v>12185</v>
      </c>
      <c r="AX1598" t="str">
        <f>VLOOKUP(Sheet1[[#This Row],[NPDES ID2]],Combined_Sheet__Major_Only___2[[NPDES ID2]:[ECHO BFR]],27,FALSE)</f>
        <v>-</v>
      </c>
      <c r="AY1598" t="str">
        <f>VLOOKUP(Sheet1[[#This Row],[NPDES ID2]],Combined_Sheet__Major_Only___2[[NPDES ID2]:[ECHO BFR]],28,FALSE)</f>
        <v>-</v>
      </c>
      <c r="AZ1598" t="str">
        <f>VLOOKUP(Sheet1[[#This Row],[NPDES ID2]],Combined_Sheet__Major_Only___2[[NPDES ID2]:[ECHO BFR]],29,FALSE)</f>
        <v>thickening, preliminaryOps</v>
      </c>
      <c r="BA1598">
        <f>VLOOKUP(Sheet1[[#This Row],[NPDES ID2]],Combined_Sheet__Major_Only___2[[NPDES ID2]:[ECHO BFR]],17,FALSE)</f>
        <v>40.639769000000001</v>
      </c>
      <c r="BB1598">
        <f>VLOOKUP(Sheet1[[#This Row],[NPDES ID2]],Combined_Sheet__Major_Only___2[[NPDES ID2]:[ECHO BFR]],18,FALSE)</f>
        <v>-74.035574999999994</v>
      </c>
      <c r="BC1598" t="str">
        <f>IF(ISNUMBER(SEARCH("aerobic",$AW1598)),"aerobic","")</f>
        <v/>
      </c>
      <c r="BD1598" t="str">
        <f>IF(ISNUMBER(SEARCH("anaer",$AW1598)),"anaer","")</f>
        <v>anaer</v>
      </c>
      <c r="BE1598" t="str">
        <f>IF(ISNUMBER(SEARCH("thickening",$AZ1598)),"thickening","")</f>
        <v>thickening</v>
      </c>
      <c r="BF1598" s="2" t="str">
        <f>IF(ISNUMBER(SEARCH("airDry",$AW1598)),"airDry","")</f>
        <v/>
      </c>
      <c r="BG1598" s="2" t="str">
        <f>IF(ISNUMBER(SEARCH("heatDry",$AY1598)),"heatDry","")</f>
        <v/>
      </c>
      <c r="BH1598" s="2" t="str">
        <f>IF(AND(ISNUMBER(SEARCH("aerobic",$AW1598)),ISNUMBER(SEARCH("anaer",$AW1598))),"Combined Aer and Anaer.","")</f>
        <v/>
      </c>
    </row>
    <row r="1599" spans="1:60" x14ac:dyDescent="0.25">
      <c r="A1599" s="4">
        <v>2049</v>
      </c>
      <c r="B1599" t="s">
        <v>9640</v>
      </c>
      <c r="C1599">
        <v>1260</v>
      </c>
      <c r="D1599">
        <v>417.75921097299698</v>
      </c>
      <c r="E1599">
        <v>416.97747279607017</v>
      </c>
      <c r="F1599">
        <v>354.35739256497459</v>
      </c>
      <c r="G1599">
        <v>489.52733451607969</v>
      </c>
      <c r="H1599">
        <v>-118.8576236841874</v>
      </c>
      <c r="I1599">
        <v>-121.2966044877316</v>
      </c>
      <c r="J1599">
        <v>-136.84407091522149</v>
      </c>
      <c r="K1599">
        <v>-95.704729968836844</v>
      </c>
      <c r="L1599">
        <v>808.22473469478075</v>
      </c>
      <c r="M1599">
        <v>804.4317586699085</v>
      </c>
      <c r="N1599">
        <v>791.84945263260795</v>
      </c>
      <c r="O1599">
        <v>834.90392239764856</v>
      </c>
      <c r="P1599">
        <v>29.521204259051999</v>
      </c>
      <c r="Q1599">
        <v>29.81815662755108</v>
      </c>
      <c r="R1599">
        <v>24.574644440610061</v>
      </c>
      <c r="S1599">
        <v>33.665661894100957</v>
      </c>
      <c r="T1599">
        <v>62977.097368502873</v>
      </c>
      <c r="U1599">
        <v>62977.04984868734</v>
      </c>
      <c r="V1599">
        <v>62934.491229699561</v>
      </c>
      <c r="W1599">
        <v>63019.997989892137</v>
      </c>
      <c r="X1599">
        <v>4419.3985527506366</v>
      </c>
      <c r="Y1599">
        <v>4438.3071300069678</v>
      </c>
      <c r="Z1599">
        <v>4279.6671637657446</v>
      </c>
      <c r="AA1599">
        <v>4509.3940986783546</v>
      </c>
      <c r="AB1599">
        <v>669.17678358534863</v>
      </c>
      <c r="AC1599">
        <v>664.00972536202414</v>
      </c>
      <c r="AD1599">
        <v>581.54973819033</v>
      </c>
      <c r="AE1599">
        <v>767.65868311486997</v>
      </c>
      <c r="AF1599">
        <v>62.865691111883478</v>
      </c>
      <c r="AG1599">
        <v>62.569232358473087</v>
      </c>
      <c r="AH1599">
        <v>61.594954538817127</v>
      </c>
      <c r="AI1599">
        <v>64.939775656174305</v>
      </c>
      <c r="AJ1599">
        <v>0.54444693085295948</v>
      </c>
      <c r="AK1599">
        <v>0.54444705660988268</v>
      </c>
      <c r="AL1599">
        <v>0.54441796629134731</v>
      </c>
      <c r="AM1599">
        <v>0.54447572961646995</v>
      </c>
      <c r="AN1599">
        <v>0.96113789767531632</v>
      </c>
      <c r="AO1599">
        <v>0.96113789767531665</v>
      </c>
      <c r="AP1599">
        <v>0.96113789767531665</v>
      </c>
      <c r="AQ1599">
        <v>0.96113789767531665</v>
      </c>
      <c r="AR1599">
        <v>15.10502089667739</v>
      </c>
      <c r="AS1599">
        <v>15.10502089667739</v>
      </c>
      <c r="AT1599">
        <v>15.10502089667739</v>
      </c>
      <c r="AU1599">
        <v>15.10502089667739</v>
      </c>
      <c r="AV1599" t="str">
        <f>VLOOKUP(Sheet1[[#This Row],[NPDES ID2]],Combined_Sheet__Major_Only___2[[NPDES ID2]:[ECHO BFR]],3,FALSE)</f>
        <v>IN</v>
      </c>
      <c r="AW1599" t="s">
        <v>12185</v>
      </c>
      <c r="AX1599" t="str">
        <f>VLOOKUP(Sheet1[[#This Row],[NPDES ID2]],Combined_Sheet__Major_Only___2[[NPDES ID2]:[ECHO BFR]],27,FALSE)</f>
        <v>tempSludgeStore, methaneBioCaptureRecover</v>
      </c>
      <c r="AY1599" t="str">
        <f>VLOOKUP(Sheet1[[#This Row],[NPDES ID2]],Combined_Sheet__Major_Only___2[[NPDES ID2]:[ECHO BFR]],28,FALSE)</f>
        <v>-</v>
      </c>
      <c r="AZ1599" t="str">
        <f>VLOOKUP(Sheet1[[#This Row],[NPDES ID2]],Combined_Sheet__Major_Only___2[[NPDES ID2]:[ECHO BFR]],29,FALSE)</f>
        <v>thickening, preliminaryOps</v>
      </c>
      <c r="BA1599">
        <f>VLOOKUP(Sheet1[[#This Row],[NPDES ID2]],Combined_Sheet__Major_Only___2[[NPDES ID2]:[ECHO BFR]],17,FALSE)</f>
        <v>41.661482999999997</v>
      </c>
      <c r="BB1599">
        <f>VLOOKUP(Sheet1[[#This Row],[NPDES ID2]],Combined_Sheet__Major_Only___2[[NPDES ID2]:[ECHO BFR]],18,FALSE)</f>
        <v>-86.193006999999994</v>
      </c>
      <c r="BC1599" t="str">
        <f>IF(ISNUMBER(SEARCH("aerobic",$AW1599)),"aerobic","")</f>
        <v/>
      </c>
      <c r="BD1599" t="str">
        <f>IF(ISNUMBER(SEARCH("anaer",$AW1599)),"anaer","")</f>
        <v>anaer</v>
      </c>
      <c r="BE1599" t="str">
        <f>IF(ISNUMBER(SEARCH("thickening",$AZ1599)),"thickening","")</f>
        <v>thickening</v>
      </c>
      <c r="BF1599" s="3" t="str">
        <f>IF(ISNUMBER(SEARCH("airDry",$AW1599)),"airDry","")</f>
        <v/>
      </c>
      <c r="BG1599" s="3" t="str">
        <f>IF(ISNUMBER(SEARCH("heatDry",$AY1599)),"heatDry","")</f>
        <v/>
      </c>
      <c r="BH1599" s="3" t="str">
        <f>IF(AND(ISNUMBER(SEARCH("aerobic",$AW1599)),ISNUMBER(SEARCH("anaer",$AW1599))),"Combined Aer and Anaer.","")</f>
        <v/>
      </c>
    </row>
    <row r="1600" spans="1:60" x14ac:dyDescent="0.25">
      <c r="A1600" s="4">
        <v>1638</v>
      </c>
      <c r="B1600" t="s">
        <v>7690</v>
      </c>
      <c r="C1600">
        <v>66.73</v>
      </c>
      <c r="D1600">
        <v>1530.500515042856</v>
      </c>
      <c r="E1600">
        <v>1531.5141787384171</v>
      </c>
      <c r="F1600">
        <v>1068.914896078001</v>
      </c>
      <c r="G1600">
        <v>2018.800690998858</v>
      </c>
      <c r="H1600">
        <v>-113.82028306368061</v>
      </c>
      <c r="I1600">
        <v>-116.2121786838794</v>
      </c>
      <c r="J1600">
        <v>-132.05886046431391</v>
      </c>
      <c r="K1600">
        <v>-90.097292237040278</v>
      </c>
      <c r="L1600">
        <v>44.673892950703348</v>
      </c>
      <c r="M1600">
        <v>44.487544721158358</v>
      </c>
      <c r="N1600">
        <v>43.870855449945353</v>
      </c>
      <c r="O1600">
        <v>45.982729377185187</v>
      </c>
      <c r="P1600">
        <v>1.559581695983016</v>
      </c>
      <c r="Q1600">
        <v>1.5794914376934071</v>
      </c>
      <c r="R1600">
        <v>1.2861750465580291</v>
      </c>
      <c r="S1600">
        <v>1.784779571319226</v>
      </c>
      <c r="T1600">
        <v>63265.544511958753</v>
      </c>
      <c r="U1600">
        <v>63265.496780667672</v>
      </c>
      <c r="V1600">
        <v>63222.748764745447</v>
      </c>
      <c r="W1600">
        <v>63308.636052282178</v>
      </c>
      <c r="X1600">
        <v>4253.5280838552244</v>
      </c>
      <c r="Y1600">
        <v>4269.5759516239596</v>
      </c>
      <c r="Z1600">
        <v>4134.1563057819658</v>
      </c>
      <c r="AA1600">
        <v>4330.3335558767176</v>
      </c>
      <c r="AB1600">
        <v>712.53979661418316</v>
      </c>
      <c r="AC1600">
        <v>706.44544230765518</v>
      </c>
      <c r="AD1600">
        <v>610.71123313760904</v>
      </c>
      <c r="AE1600">
        <v>830.97735507131779</v>
      </c>
      <c r="AF1600">
        <v>65.608506343008443</v>
      </c>
      <c r="AG1600">
        <v>65.334753094092378</v>
      </c>
      <c r="AH1600">
        <v>64.429325121695712</v>
      </c>
      <c r="AI1600">
        <v>67.530615160337476</v>
      </c>
      <c r="AJ1600">
        <v>0.57796197799175064</v>
      </c>
      <c r="AK1600">
        <v>0.57796198521073405</v>
      </c>
      <c r="AL1600">
        <v>0.57796032335423253</v>
      </c>
      <c r="AM1600">
        <v>0.5779636230628391</v>
      </c>
      <c r="AN1600">
        <v>0.96130524840680831</v>
      </c>
      <c r="AO1600">
        <v>0.96130524840680831</v>
      </c>
      <c r="AP1600">
        <v>0.96130524840680831</v>
      </c>
      <c r="AQ1600">
        <v>0.96130524840680831</v>
      </c>
      <c r="AR1600">
        <v>14.829179284512801</v>
      </c>
      <c r="AS1600">
        <v>14.829179284512801</v>
      </c>
      <c r="AT1600">
        <v>14.829179284512801</v>
      </c>
      <c r="AU1600">
        <v>14.829179284512801</v>
      </c>
      <c r="AV1600" t="str">
        <f>VLOOKUP(Sheet1[[#This Row],[NPDES ID2]],Combined_Sheet__Major_Only___2[[NPDES ID2]:[ECHO BFR]],3,FALSE)</f>
        <v>TX</v>
      </c>
      <c r="AW1600" t="s">
        <v>12185</v>
      </c>
      <c r="AX1600" t="str">
        <f>VLOOKUP(Sheet1[[#This Row],[NPDES ID2]],Combined_Sheet__Major_Only___2[[NPDES ID2]:[ECHO BFR]],27,FALSE)</f>
        <v>-</v>
      </c>
      <c r="AY1600" t="str">
        <f>VLOOKUP(Sheet1[[#This Row],[NPDES ID2]],Combined_Sheet__Major_Only___2[[NPDES ID2]:[ECHO BFR]],28,FALSE)</f>
        <v>-</v>
      </c>
      <c r="AZ1600" t="str">
        <f>VLOOKUP(Sheet1[[#This Row],[NPDES ID2]],Combined_Sheet__Major_Only___2[[NPDES ID2]:[ECHO BFR]],29,FALSE)</f>
        <v>thickening</v>
      </c>
      <c r="BA1600">
        <f>VLOOKUP(Sheet1[[#This Row],[NPDES ID2]],Combined_Sheet__Major_Only___2[[NPDES ID2]:[ECHO BFR]],17,FALSE)</f>
        <v>29.506029999999999</v>
      </c>
      <c r="BB1600">
        <f>VLOOKUP(Sheet1[[#This Row],[NPDES ID2]],Combined_Sheet__Major_Only___2[[NPDES ID2]:[ECHO BFR]],18,FALSE)</f>
        <v>-94.990560000000002</v>
      </c>
      <c r="BC1600" t="str">
        <f>IF(ISNUMBER(SEARCH("aerobic",$AW1600)),"aerobic","")</f>
        <v/>
      </c>
      <c r="BD1600" t="str">
        <f>IF(ISNUMBER(SEARCH("anaer",$AW1600)),"anaer","")</f>
        <v>anaer</v>
      </c>
      <c r="BE1600" t="str">
        <f>IF(ISNUMBER(SEARCH("thickening",$AZ1600)),"thickening","")</f>
        <v>thickening</v>
      </c>
      <c r="BF1600" s="2" t="str">
        <f>IF(ISNUMBER(SEARCH("airDry",$AW1600)),"airDry","")</f>
        <v/>
      </c>
      <c r="BG1600" s="2" t="str">
        <f>IF(ISNUMBER(SEARCH("heatDry",$AY1600)),"heatDry","")</f>
        <v/>
      </c>
      <c r="BH1600" s="2" t="str">
        <f>IF(AND(ISNUMBER(SEARCH("aerobic",$AW1600)),ISNUMBER(SEARCH("anaer",$AW1600))),"Combined Aer and Anaer.","")</f>
        <v/>
      </c>
    </row>
    <row r="1601" spans="1:60" x14ac:dyDescent="0.25">
      <c r="A1601" s="4">
        <v>1111</v>
      </c>
      <c r="B1601" t="s">
        <v>5349</v>
      </c>
      <c r="C1601">
        <v>333.05</v>
      </c>
      <c r="D1601">
        <v>449.91830640230842</v>
      </c>
      <c r="E1601">
        <v>455.27733554356831</v>
      </c>
      <c r="F1601">
        <v>345.35737492124042</v>
      </c>
      <c r="G1601">
        <v>568.67524499013462</v>
      </c>
      <c r="H1601">
        <v>-118.10887578531801</v>
      </c>
      <c r="I1601">
        <v>-120.4079314998892</v>
      </c>
      <c r="J1601">
        <v>-136.04068807646499</v>
      </c>
      <c r="K1601">
        <v>-94.678841653562969</v>
      </c>
      <c r="L1601">
        <v>215.32791826341821</v>
      </c>
      <c r="M1601">
        <v>214.33763744551439</v>
      </c>
      <c r="N1601">
        <v>211.05867330108401</v>
      </c>
      <c r="O1601">
        <v>222.28557142685949</v>
      </c>
      <c r="P1601">
        <v>7.8000053575822736</v>
      </c>
      <c r="Q1601">
        <v>7.8854031147829211</v>
      </c>
      <c r="R1601">
        <v>6.4858936536362144</v>
      </c>
      <c r="S1601">
        <v>8.8909296293415778</v>
      </c>
      <c r="T1601">
        <v>63314.003918429087</v>
      </c>
      <c r="U1601">
        <v>63313.956151609927</v>
      </c>
      <c r="V1601">
        <v>63271.176316814701</v>
      </c>
      <c r="W1601">
        <v>63357.127533323022</v>
      </c>
      <c r="X1601">
        <v>4408.0410085444782</v>
      </c>
      <c r="Y1601">
        <v>4426.4963239941899</v>
      </c>
      <c r="Z1601">
        <v>4271.606222145273</v>
      </c>
      <c r="AA1601">
        <v>4495.8715364646923</v>
      </c>
      <c r="AB1601">
        <v>701.37320375961269</v>
      </c>
      <c r="AC1601">
        <v>695.5018640437288</v>
      </c>
      <c r="AD1601">
        <v>605.33812361667947</v>
      </c>
      <c r="AE1601">
        <v>810.50010193841808</v>
      </c>
      <c r="AF1601">
        <v>63.36128741146964</v>
      </c>
      <c r="AG1601">
        <v>63.069503548947857</v>
      </c>
      <c r="AH1601">
        <v>62.105849043159928</v>
      </c>
      <c r="AI1601">
        <v>65.408315474223159</v>
      </c>
      <c r="AJ1601">
        <v>0.55050056501321354</v>
      </c>
      <c r="AK1601">
        <v>0.55050059940725138</v>
      </c>
      <c r="AL1601">
        <v>0.55049267296756099</v>
      </c>
      <c r="AM1601">
        <v>0.55050841153359786</v>
      </c>
      <c r="AN1601">
        <v>0.96133322218681272</v>
      </c>
      <c r="AO1601">
        <v>0.96133322218681316</v>
      </c>
      <c r="AP1601">
        <v>0.96133322218681316</v>
      </c>
      <c r="AQ1601">
        <v>0.96133322218681316</v>
      </c>
      <c r="AR1601">
        <v>14.7695320318354</v>
      </c>
      <c r="AS1601">
        <v>14.7695320318354</v>
      </c>
      <c r="AT1601">
        <v>14.7695320318354</v>
      </c>
      <c r="AU1601">
        <v>14.7695320318354</v>
      </c>
      <c r="AV1601" t="str">
        <f>VLOOKUP(Sheet1[[#This Row],[NPDES ID2]],Combined_Sheet__Major_Only___2[[NPDES ID2]:[ECHO BFR]],3,FALSE)</f>
        <v>WA</v>
      </c>
      <c r="AW1601" t="s">
        <v>12185</v>
      </c>
      <c r="AX1601" t="str">
        <f>VLOOKUP(Sheet1[[#This Row],[NPDES ID2]],Combined_Sheet__Major_Only___2[[NPDES ID2]:[ECHO BFR]],27,FALSE)</f>
        <v>-</v>
      </c>
      <c r="AY1601" t="str">
        <f>VLOOKUP(Sheet1[[#This Row],[NPDES ID2]],Combined_Sheet__Major_Only___2[[NPDES ID2]:[ECHO BFR]],28,FALSE)</f>
        <v>-</v>
      </c>
      <c r="AZ1601" t="str">
        <f>VLOOKUP(Sheet1[[#This Row],[NPDES ID2]],Combined_Sheet__Major_Only___2[[NPDES ID2]:[ECHO BFR]],29,FALSE)</f>
        <v>thickening</v>
      </c>
      <c r="BA1601">
        <f>VLOOKUP(Sheet1[[#This Row],[NPDES ID2]],Combined_Sheet__Major_Only___2[[NPDES ID2]:[ECHO BFR]],17,FALSE)</f>
        <v>47.090330000000002</v>
      </c>
      <c r="BB1601">
        <f>VLOOKUP(Sheet1[[#This Row],[NPDES ID2]],Combined_Sheet__Major_Only___2[[NPDES ID2]:[ECHO BFR]],18,FALSE)</f>
        <v>-122.6088</v>
      </c>
      <c r="BC1601" t="str">
        <f>IF(ISNUMBER(SEARCH("aerobic",$AW1601)),"aerobic","")</f>
        <v/>
      </c>
      <c r="BD1601" t="str">
        <f>IF(ISNUMBER(SEARCH("anaer",$AW1601)),"anaer","")</f>
        <v>anaer</v>
      </c>
      <c r="BE1601" t="str">
        <f>IF(ISNUMBER(SEARCH("thickening",$AZ1601)),"thickening","")</f>
        <v>thickening</v>
      </c>
      <c r="BF1601" s="3" t="str">
        <f>IF(ISNUMBER(SEARCH("airDry",$AW1601)),"airDry","")</f>
        <v/>
      </c>
      <c r="BG1601" s="3" t="str">
        <f>IF(ISNUMBER(SEARCH("heatDry",$AY1601)),"heatDry","")</f>
        <v/>
      </c>
      <c r="BH1601" s="3" t="str">
        <f>IF(AND(ISNUMBER(SEARCH("aerobic",$AW1601)),ISNUMBER(SEARCH("anaer",$AW1601))),"Combined Aer and Anaer.","")</f>
        <v/>
      </c>
    </row>
    <row r="1602" spans="1:60" x14ac:dyDescent="0.25">
      <c r="A1602" s="4">
        <v>2076</v>
      </c>
      <c r="B1602" t="s">
        <v>9761</v>
      </c>
      <c r="C1602">
        <v>1112</v>
      </c>
      <c r="D1602">
        <v>405.21239689507541</v>
      </c>
      <c r="E1602">
        <v>405.19679714392129</v>
      </c>
      <c r="F1602">
        <v>341.38097520258981</v>
      </c>
      <c r="G1602">
        <v>478.45413557456482</v>
      </c>
      <c r="H1602">
        <v>-120.9473226758638</v>
      </c>
      <c r="I1602">
        <v>-123.3958183897702</v>
      </c>
      <c r="J1602">
        <v>-139.1844697228567</v>
      </c>
      <c r="K1602">
        <v>-97.877736359006533</v>
      </c>
      <c r="L1602">
        <v>701.99973569430892</v>
      </c>
      <c r="M1602">
        <v>698.56239148073462</v>
      </c>
      <c r="N1602">
        <v>687.163201263421</v>
      </c>
      <c r="O1602">
        <v>726.17308966362532</v>
      </c>
      <c r="P1602">
        <v>26.077365690364982</v>
      </c>
      <c r="Q1602">
        <v>26.293514212587262</v>
      </c>
      <c r="R1602">
        <v>21.754193549683301</v>
      </c>
      <c r="S1602">
        <v>29.763097987417471</v>
      </c>
      <c r="T1602">
        <v>63351.467934423781</v>
      </c>
      <c r="U1602">
        <v>63351.420140137787</v>
      </c>
      <c r="V1602">
        <v>63308.615706139753</v>
      </c>
      <c r="W1602">
        <v>63394.61634620047</v>
      </c>
      <c r="X1602">
        <v>4517.2906539610422</v>
      </c>
      <c r="Y1602">
        <v>4537.4971248361871</v>
      </c>
      <c r="Z1602">
        <v>4368.3214368398076</v>
      </c>
      <c r="AA1602">
        <v>4613.2673879035228</v>
      </c>
      <c r="AB1602">
        <v>704.12486205504536</v>
      </c>
      <c r="AC1602">
        <v>698.13153889607338</v>
      </c>
      <c r="AD1602">
        <v>609.22991838477628</v>
      </c>
      <c r="AE1602">
        <v>810.5086388127271</v>
      </c>
      <c r="AF1602">
        <v>61.870247049078401</v>
      </c>
      <c r="AG1602">
        <v>61.566020952377258</v>
      </c>
      <c r="AH1602">
        <v>60.565291770306118</v>
      </c>
      <c r="AI1602">
        <v>63.999775834251707</v>
      </c>
      <c r="AJ1602">
        <v>0.53229076868375491</v>
      </c>
      <c r="AK1602">
        <v>0.53229088028680627</v>
      </c>
      <c r="AL1602">
        <v>0.53226507631894304</v>
      </c>
      <c r="AM1602">
        <v>0.53231631383652489</v>
      </c>
      <c r="AN1602">
        <v>0.96135482103811387</v>
      </c>
      <c r="AO1602">
        <v>0.96135482103811387</v>
      </c>
      <c r="AP1602">
        <v>0.96135482103811387</v>
      </c>
      <c r="AQ1602">
        <v>0.96135482103811387</v>
      </c>
      <c r="AR1602">
        <v>14.60327144222471</v>
      </c>
      <c r="AS1602">
        <v>14.60327144222471</v>
      </c>
      <c r="AT1602">
        <v>14.60327144222471</v>
      </c>
      <c r="AU1602">
        <v>14.60327144222471</v>
      </c>
      <c r="AV1602" t="str">
        <f>VLOOKUP(Sheet1[[#This Row],[NPDES ID2]],Combined_Sheet__Major_Only___2[[NPDES ID2]:[ECHO BFR]],3,FALSE)</f>
        <v>CA</v>
      </c>
      <c r="AW1602" t="s">
        <v>12185</v>
      </c>
      <c r="AX1602" t="str">
        <f>VLOOKUP(Sheet1[[#This Row],[NPDES ID2]],Combined_Sheet__Major_Only___2[[NPDES ID2]:[ECHO BFR]],27,FALSE)</f>
        <v>-</v>
      </c>
      <c r="AY1602" t="str">
        <f>VLOOKUP(Sheet1[[#This Row],[NPDES ID2]],Combined_Sheet__Major_Only___2[[NPDES ID2]:[ECHO BFR]],28,FALSE)</f>
        <v>-</v>
      </c>
      <c r="AZ1602" t="str">
        <f>VLOOKUP(Sheet1[[#This Row],[NPDES ID2]],Combined_Sheet__Major_Only___2[[NPDES ID2]:[ECHO BFR]],29,FALSE)</f>
        <v>thickening</v>
      </c>
      <c r="BA1602">
        <f>VLOOKUP(Sheet1[[#This Row],[NPDES ID2]],Combined_Sheet__Major_Only___2[[NPDES ID2]:[ECHO BFR]],17,FALSE)</f>
        <v>39.107500000000002</v>
      </c>
      <c r="BB1602">
        <f>VLOOKUP(Sheet1[[#This Row],[NPDES ID2]],Combined_Sheet__Major_Only___2[[NPDES ID2]:[ECHO BFR]],18,FALSE)</f>
        <v>-121.612278</v>
      </c>
      <c r="BC1602" t="str">
        <f>IF(ISNUMBER(SEARCH("aerobic",$AW1602)),"aerobic","")</f>
        <v/>
      </c>
      <c r="BD1602" t="str">
        <f>IF(ISNUMBER(SEARCH("anaer",$AW1602)),"anaer","")</f>
        <v>anaer</v>
      </c>
      <c r="BE1602" t="str">
        <f>IF(ISNUMBER(SEARCH("thickening",$AZ1602)),"thickening","")</f>
        <v>thickening</v>
      </c>
      <c r="BF1602" s="2" t="str">
        <f>IF(ISNUMBER(SEARCH("airDry",$AW1602)),"airDry","")</f>
        <v/>
      </c>
      <c r="BG1602" s="2" t="str">
        <f>IF(ISNUMBER(SEARCH("heatDry",$AY1602)),"heatDry","")</f>
        <v/>
      </c>
      <c r="BH1602" s="2" t="str">
        <f>IF(AND(ISNUMBER(SEARCH("aerobic",$AW1602)),ISNUMBER(SEARCH("anaer",$AW1602))),"Combined Aer and Anaer.","")</f>
        <v/>
      </c>
    </row>
    <row r="1603" spans="1:60" x14ac:dyDescent="0.25">
      <c r="A1603" s="4">
        <v>1808</v>
      </c>
      <c r="B1603" t="s">
        <v>8553</v>
      </c>
      <c r="C1603">
        <v>1805</v>
      </c>
      <c r="D1603">
        <v>493.5009921011868</v>
      </c>
      <c r="E1603">
        <v>493.87945705009793</v>
      </c>
      <c r="F1603">
        <v>418.01515810800481</v>
      </c>
      <c r="G1603">
        <v>572.01873066424628</v>
      </c>
      <c r="H1603">
        <v>-116.3555591544504</v>
      </c>
      <c r="I1603">
        <v>-118.82095384603289</v>
      </c>
      <c r="J1603">
        <v>-134.44781081768099</v>
      </c>
      <c r="K1603">
        <v>-93.246833017577899</v>
      </c>
      <c r="L1603">
        <v>1179.0096614985489</v>
      </c>
      <c r="M1603">
        <v>1173.7486344138631</v>
      </c>
      <c r="N1603">
        <v>1156.2693159193641</v>
      </c>
      <c r="O1603">
        <v>1216.0498682170851</v>
      </c>
      <c r="P1603">
        <v>42.244138613544031</v>
      </c>
      <c r="Q1603">
        <v>42.755418503571313</v>
      </c>
      <c r="R1603">
        <v>35.079332135052717</v>
      </c>
      <c r="S1603">
        <v>48.129542549099597</v>
      </c>
      <c r="T1603">
        <v>63814.999122579247</v>
      </c>
      <c r="U1603">
        <v>63814.95098845454</v>
      </c>
      <c r="V1603">
        <v>63771.842195796547</v>
      </c>
      <c r="W1603">
        <v>63858.454338851683</v>
      </c>
      <c r="X1603">
        <v>4397.5677681969219</v>
      </c>
      <c r="Y1603">
        <v>4415.4129602816247</v>
      </c>
      <c r="Z1603">
        <v>4265.2234550782423</v>
      </c>
      <c r="AA1603">
        <v>4482.7988789391893</v>
      </c>
      <c r="AB1603">
        <v>834.99060895677894</v>
      </c>
      <c r="AC1603">
        <v>825.2026894296323</v>
      </c>
      <c r="AD1603">
        <v>700.9183861649442</v>
      </c>
      <c r="AE1603">
        <v>992.92951427248249</v>
      </c>
      <c r="AF1603">
        <v>64.01869492966128</v>
      </c>
      <c r="AG1603">
        <v>63.730753792901872</v>
      </c>
      <c r="AH1603">
        <v>62.788648894954527</v>
      </c>
      <c r="AI1603">
        <v>66.028205420606213</v>
      </c>
      <c r="AJ1603">
        <v>0.55853217494458418</v>
      </c>
      <c r="AK1603">
        <v>0.55853237552833923</v>
      </c>
      <c r="AL1603">
        <v>0.55848584285358593</v>
      </c>
      <c r="AM1603">
        <v>0.55857824339529993</v>
      </c>
      <c r="AN1603">
        <v>0.96162007472359601</v>
      </c>
      <c r="AO1603">
        <v>0.96162007472359567</v>
      </c>
      <c r="AP1603">
        <v>0.96162007472359567</v>
      </c>
      <c r="AQ1603">
        <v>0.96162007472359567</v>
      </c>
      <c r="AR1603">
        <v>13.461485068616719</v>
      </c>
      <c r="AS1603">
        <v>13.461485068616719</v>
      </c>
      <c r="AT1603">
        <v>13.461485068616719</v>
      </c>
      <c r="AU1603">
        <v>13.461485068616719</v>
      </c>
      <c r="AV1603" t="str">
        <f>VLOOKUP(Sheet1[[#This Row],[NPDES ID2]],Combined_Sheet__Major_Only___2[[NPDES ID2]:[ECHO BFR]],3,FALSE)</f>
        <v>TX</v>
      </c>
      <c r="AW1603" t="s">
        <v>12185</v>
      </c>
      <c r="AX1603" t="str">
        <f>VLOOKUP(Sheet1[[#This Row],[NPDES ID2]],Combined_Sheet__Major_Only___2[[NPDES ID2]:[ECHO BFR]],27,FALSE)</f>
        <v>tempSludgeStore</v>
      </c>
      <c r="AY1603" t="str">
        <f>VLOOKUP(Sheet1[[#This Row],[NPDES ID2]],Combined_Sheet__Major_Only___2[[NPDES ID2]:[ECHO BFR]],28,FALSE)</f>
        <v>-</v>
      </c>
      <c r="AZ1603" t="str">
        <f>VLOOKUP(Sheet1[[#This Row],[NPDES ID2]],Combined_Sheet__Major_Only___2[[NPDES ID2]:[ECHO BFR]],29,FALSE)</f>
        <v>thickening</v>
      </c>
      <c r="BA1603">
        <f>VLOOKUP(Sheet1[[#This Row],[NPDES ID2]],Combined_Sheet__Major_Only___2[[NPDES ID2]:[ECHO BFR]],17,FALSE)</f>
        <v>35.333024999999999</v>
      </c>
      <c r="BB1603">
        <f>VLOOKUP(Sheet1[[#This Row],[NPDES ID2]],Combined_Sheet__Major_Only___2[[NPDES ID2]:[ECHO BFR]],18,FALSE)</f>
        <v>-101.804168</v>
      </c>
      <c r="BC1603" t="str">
        <f>IF(ISNUMBER(SEARCH("aerobic",$AW1603)),"aerobic","")</f>
        <v/>
      </c>
      <c r="BD1603" t="str">
        <f>IF(ISNUMBER(SEARCH("anaer",$AW1603)),"anaer","")</f>
        <v>anaer</v>
      </c>
      <c r="BE1603" t="str">
        <f>IF(ISNUMBER(SEARCH("thickening",$AZ1603)),"thickening","")</f>
        <v>thickening</v>
      </c>
      <c r="BF1603" s="2" t="str">
        <f>IF(ISNUMBER(SEARCH("airDry",$AW1603)),"airDry","")</f>
        <v/>
      </c>
      <c r="BG1603" s="2" t="str">
        <f>IF(ISNUMBER(SEARCH("heatDry",$AY1603)),"heatDry","")</f>
        <v/>
      </c>
      <c r="BH1603" s="2" t="str">
        <f>IF(AND(ISNUMBER(SEARCH("aerobic",$AW1603)),ISNUMBER(SEARCH("anaer",$AW1603))),"Combined Aer and Anaer.","")</f>
        <v/>
      </c>
    </row>
    <row r="1604" spans="1:60" x14ac:dyDescent="0.25">
      <c r="A1604" s="4">
        <v>1905</v>
      </c>
      <c r="B1604" t="s">
        <v>8993</v>
      </c>
      <c r="C1604">
        <v>3751</v>
      </c>
      <c r="D1604">
        <v>916.33923988456922</v>
      </c>
      <c r="E1604">
        <v>913.26460009240475</v>
      </c>
      <c r="F1604">
        <v>750.67901276146188</v>
      </c>
      <c r="G1604">
        <v>1081.1184208067521</v>
      </c>
      <c r="H1604">
        <v>-126.0414473033053</v>
      </c>
      <c r="I1604">
        <v>-128.54125020247099</v>
      </c>
      <c r="J1604">
        <v>-144.74016052767601</v>
      </c>
      <c r="K1604">
        <v>-102.7855541306289</v>
      </c>
      <c r="L1604">
        <v>2264.0225657553392</v>
      </c>
      <c r="M1604">
        <v>2251.6439069643338</v>
      </c>
      <c r="N1604">
        <v>2210.383511461981</v>
      </c>
      <c r="O1604">
        <v>2351.3466524666492</v>
      </c>
      <c r="P1604">
        <v>88.164923369781192</v>
      </c>
      <c r="Q1604">
        <v>88.958399134691916</v>
      </c>
      <c r="R1604">
        <v>73.983472199040378</v>
      </c>
      <c r="S1604">
        <v>100.65350947623671</v>
      </c>
      <c r="T1604">
        <v>63822.804672275161</v>
      </c>
      <c r="U1604">
        <v>63822.756532427789</v>
      </c>
      <c r="V1604">
        <v>63779.642614577133</v>
      </c>
      <c r="W1604">
        <v>63866.265054926458</v>
      </c>
      <c r="X1604">
        <v>4760.2669748045373</v>
      </c>
      <c r="Y1604">
        <v>4784.0465887782702</v>
      </c>
      <c r="Z1604">
        <v>4584.5795233014733</v>
      </c>
      <c r="AA1604">
        <v>4873.654641844334</v>
      </c>
      <c r="AB1604">
        <v>750.48256604559685</v>
      </c>
      <c r="AC1604">
        <v>743.36876846303244</v>
      </c>
      <c r="AD1604">
        <v>648.66859773565307</v>
      </c>
      <c r="AE1604">
        <v>863.65567076409479</v>
      </c>
      <c r="AF1604">
        <v>59.161960155650249</v>
      </c>
      <c r="AG1604">
        <v>58.834206032797837</v>
      </c>
      <c r="AH1604">
        <v>57.769169557656298</v>
      </c>
      <c r="AI1604">
        <v>61.440582445498862</v>
      </c>
      <c r="AJ1604">
        <v>0.49923914553924592</v>
      </c>
      <c r="AK1604">
        <v>0.49923950825025681</v>
      </c>
      <c r="AL1604">
        <v>0.49915465737583981</v>
      </c>
      <c r="AM1604">
        <v>0.49932316126213888</v>
      </c>
      <c r="AN1604">
        <v>0.9616245102438602</v>
      </c>
      <c r="AO1604">
        <v>0.96162451024385975</v>
      </c>
      <c r="AP1604">
        <v>0.96162451024385975</v>
      </c>
      <c r="AQ1604">
        <v>0.96162451024385975</v>
      </c>
      <c r="AR1604">
        <v>13.867273216750471</v>
      </c>
      <c r="AS1604">
        <v>13.86727321675048</v>
      </c>
      <c r="AT1604">
        <v>13.86727321675048</v>
      </c>
      <c r="AU1604">
        <v>13.86727321675048</v>
      </c>
      <c r="AV1604" t="str">
        <f>VLOOKUP(Sheet1[[#This Row],[NPDES ID2]],Combined_Sheet__Major_Only___2[[NPDES ID2]:[ECHO BFR]],3,FALSE)</f>
        <v>CA</v>
      </c>
      <c r="AW1604" t="s">
        <v>12185</v>
      </c>
      <c r="AX1604" t="str">
        <f>VLOOKUP(Sheet1[[#This Row],[NPDES ID2]],Combined_Sheet__Major_Only___2[[NPDES ID2]:[ECHO BFR]],27,FALSE)</f>
        <v>methaneBioCaptureRecover, other</v>
      </c>
      <c r="AY1604" t="str">
        <f>VLOOKUP(Sheet1[[#This Row],[NPDES ID2]],Combined_Sheet__Major_Only___2[[NPDES ID2]:[ECHO BFR]],28,FALSE)</f>
        <v>-</v>
      </c>
      <c r="AZ1604" t="str">
        <f>VLOOKUP(Sheet1[[#This Row],[NPDES ID2]],Combined_Sheet__Major_Only___2[[NPDES ID2]:[ECHO BFR]],29,FALSE)</f>
        <v>thickening, preliminaryOps</v>
      </c>
      <c r="BA1604">
        <f>VLOOKUP(Sheet1[[#This Row],[NPDES ID2]],Combined_Sheet__Major_Only___2[[NPDES ID2]:[ECHO BFR]],17,FALSE)</f>
        <v>37.542794999999998</v>
      </c>
      <c r="BB1604">
        <f>VLOOKUP(Sheet1[[#This Row],[NPDES ID2]],Combined_Sheet__Major_Only___2[[NPDES ID2]:[ECHO BFR]],18,FALSE)</f>
        <v>-122.231095</v>
      </c>
      <c r="BC1604" t="str">
        <f>IF(ISNUMBER(SEARCH("aerobic",$AW1604)),"aerobic","")</f>
        <v/>
      </c>
      <c r="BD1604" t="str">
        <f>IF(ISNUMBER(SEARCH("anaer",$AW1604)),"anaer","")</f>
        <v>anaer</v>
      </c>
      <c r="BE1604" t="str">
        <f>IF(ISNUMBER(SEARCH("thickening",$AZ1604)),"thickening","")</f>
        <v>thickening</v>
      </c>
      <c r="BF1604" s="3" t="str">
        <f>IF(ISNUMBER(SEARCH("airDry",$AW1604)),"airDry","")</f>
        <v/>
      </c>
      <c r="BG1604" s="3" t="str">
        <f>IF(ISNUMBER(SEARCH("heatDry",$AY1604)),"heatDry","")</f>
        <v/>
      </c>
      <c r="BH1604" s="3" t="str">
        <f>IF(AND(ISNUMBER(SEARCH("aerobic",$AW1604)),ISNUMBER(SEARCH("anaer",$AW1604))),"Combined Aer and Anaer.","")</f>
        <v/>
      </c>
    </row>
    <row r="1605" spans="1:60" x14ac:dyDescent="0.25">
      <c r="A1605" s="4">
        <v>1911</v>
      </c>
      <c r="B1605" t="s">
        <v>9021</v>
      </c>
      <c r="C1605">
        <v>3433</v>
      </c>
      <c r="D1605">
        <v>789.84941079109228</v>
      </c>
      <c r="E1605">
        <v>788.02271382571371</v>
      </c>
      <c r="F1605">
        <v>651.80170712724896</v>
      </c>
      <c r="G1605">
        <v>928.23995530007107</v>
      </c>
      <c r="H1605">
        <v>-116.3879239472457</v>
      </c>
      <c r="I1605">
        <v>-118.91690437524809</v>
      </c>
      <c r="J1605">
        <v>-134.56744270269459</v>
      </c>
      <c r="K1605">
        <v>-93.687183919974558</v>
      </c>
      <c r="L1605">
        <v>2233.4501058246528</v>
      </c>
      <c r="M1605">
        <v>2223.394090541984</v>
      </c>
      <c r="N1605">
        <v>2189.86810112801</v>
      </c>
      <c r="O1605">
        <v>2304.398794430927</v>
      </c>
      <c r="P1605">
        <v>80.357905636449445</v>
      </c>
      <c r="Q1605">
        <v>81.293502347322672</v>
      </c>
      <c r="R1605">
        <v>66.769119370228751</v>
      </c>
      <c r="S1605">
        <v>91.580128729228136</v>
      </c>
      <c r="T1605">
        <v>63881.125681041813</v>
      </c>
      <c r="U1605">
        <v>63881.077498436309</v>
      </c>
      <c r="V1605">
        <v>63837.925286497732</v>
      </c>
      <c r="W1605">
        <v>63924.624665513547</v>
      </c>
      <c r="X1605">
        <v>4419.799882902711</v>
      </c>
      <c r="Y1605">
        <v>4437.9195461263471</v>
      </c>
      <c r="Z1605">
        <v>4285.3067550862261</v>
      </c>
      <c r="AA1605">
        <v>4506.4711432133308</v>
      </c>
      <c r="AB1605">
        <v>779.54382941561528</v>
      </c>
      <c r="AC1605">
        <v>771.62538559985762</v>
      </c>
      <c r="AD1605">
        <v>662.40558862545026</v>
      </c>
      <c r="AE1605">
        <v>915.4668636761885</v>
      </c>
      <c r="AF1605">
        <v>63.768166380018073</v>
      </c>
      <c r="AG1605">
        <v>63.47684409066477</v>
      </c>
      <c r="AH1605">
        <v>62.532581956559333</v>
      </c>
      <c r="AI1605">
        <v>65.790658906096269</v>
      </c>
      <c r="AJ1605">
        <v>0.55547122163396734</v>
      </c>
      <c r="AK1605">
        <v>0.55547158970533173</v>
      </c>
      <c r="AL1605">
        <v>0.55538561138293885</v>
      </c>
      <c r="AM1605">
        <v>0.55555635169387951</v>
      </c>
      <c r="AN1605">
        <v>0.96165761886215462</v>
      </c>
      <c r="AO1605">
        <v>0.96165761886215462</v>
      </c>
      <c r="AP1605">
        <v>0.96165761886215462</v>
      </c>
      <c r="AQ1605">
        <v>0.96165761886215462</v>
      </c>
      <c r="AR1605">
        <v>13.984359305052299</v>
      </c>
      <c r="AS1605">
        <v>13.984359305052299</v>
      </c>
      <c r="AT1605">
        <v>13.984359305052299</v>
      </c>
      <c r="AU1605">
        <v>13.984359305052299</v>
      </c>
      <c r="AV1605" t="str">
        <f>VLOOKUP(Sheet1[[#This Row],[NPDES ID2]],Combined_Sheet__Major_Only___2[[NPDES ID2]:[ECHO BFR]],3,FALSE)</f>
        <v>NY</v>
      </c>
      <c r="AW1605" t="s">
        <v>12185</v>
      </c>
      <c r="AX1605" t="str">
        <f>VLOOKUP(Sheet1[[#This Row],[NPDES ID2]],Combined_Sheet__Major_Only___2[[NPDES ID2]:[ECHO BFR]],27,FALSE)</f>
        <v>other, methaneBioCaptureRecover</v>
      </c>
      <c r="AY1605" t="str">
        <f>VLOOKUP(Sheet1[[#This Row],[NPDES ID2]],Combined_Sheet__Major_Only___2[[NPDES ID2]:[ECHO BFR]],28,FALSE)</f>
        <v>-</v>
      </c>
      <c r="AZ1605" t="str">
        <f>VLOOKUP(Sheet1[[#This Row],[NPDES ID2]],Combined_Sheet__Major_Only___2[[NPDES ID2]:[ECHO BFR]],29,FALSE)</f>
        <v>preliminaryOps, thickening</v>
      </c>
      <c r="BA1605">
        <f>VLOOKUP(Sheet1[[#This Row],[NPDES ID2]],Combined_Sheet__Major_Only___2[[NPDES ID2]:[ECHO BFR]],17,FALSE)</f>
        <v>42.9925</v>
      </c>
      <c r="BB1605">
        <f>VLOOKUP(Sheet1[[#This Row],[NPDES ID2]],Combined_Sheet__Major_Only___2[[NPDES ID2]:[ECHO BFR]],18,FALSE)</f>
        <v>-74.399666999999994</v>
      </c>
      <c r="BC1605" t="str">
        <f>IF(ISNUMBER(SEARCH("aerobic",$AW1605)),"aerobic","")</f>
        <v/>
      </c>
      <c r="BD1605" t="str">
        <f>IF(ISNUMBER(SEARCH("anaer",$AW1605)),"anaer","")</f>
        <v>anaer</v>
      </c>
      <c r="BE1605" t="str">
        <f>IF(ISNUMBER(SEARCH("thickening",$AZ1605)),"thickening","")</f>
        <v>thickening</v>
      </c>
      <c r="BF1605" s="3" t="str">
        <f>IF(ISNUMBER(SEARCH("airDry",$AW1605)),"airDry","")</f>
        <v/>
      </c>
      <c r="BG1605" s="3" t="str">
        <f>IF(ISNUMBER(SEARCH("heatDry",$AY1605)),"heatDry","")</f>
        <v/>
      </c>
      <c r="BH1605" s="3" t="str">
        <f>IF(AND(ISNUMBER(SEARCH("aerobic",$AW1605)),ISNUMBER(SEARCH("anaer",$AW1605))),"Combined Aer and Anaer.","")</f>
        <v/>
      </c>
    </row>
    <row r="1606" spans="1:60" x14ac:dyDescent="0.25">
      <c r="A1606" s="4">
        <v>786</v>
      </c>
      <c r="B1606" t="s">
        <v>3850</v>
      </c>
      <c r="C1606">
        <v>1555.13</v>
      </c>
      <c r="D1606">
        <v>458.99403317070278</v>
      </c>
      <c r="E1606">
        <v>458.22362003483522</v>
      </c>
      <c r="F1606">
        <v>390.54187387902641</v>
      </c>
      <c r="G1606">
        <v>535.92932065776654</v>
      </c>
      <c r="H1606">
        <v>-118.02413670882839</v>
      </c>
      <c r="I1606">
        <v>-120.4735677101591</v>
      </c>
      <c r="J1606">
        <v>-135.94401524051841</v>
      </c>
      <c r="K1606">
        <v>-94.928104925747903</v>
      </c>
      <c r="L1606">
        <v>1003.17642984981</v>
      </c>
      <c r="M1606">
        <v>998.54194511929973</v>
      </c>
      <c r="N1606">
        <v>983.15539025145995</v>
      </c>
      <c r="O1606">
        <v>1035.791105482672</v>
      </c>
      <c r="P1606">
        <v>36.423390988164243</v>
      </c>
      <c r="Q1606">
        <v>36.812753662587923</v>
      </c>
      <c r="R1606">
        <v>30.29747496437993</v>
      </c>
      <c r="S1606">
        <v>41.52514390343471</v>
      </c>
      <c r="T1606">
        <v>64186.105575299553</v>
      </c>
      <c r="U1606">
        <v>64186.057169097461</v>
      </c>
      <c r="V1606">
        <v>64142.704704674688</v>
      </c>
      <c r="W1606">
        <v>64229.806421490728</v>
      </c>
      <c r="X1606">
        <v>4478.871941166025</v>
      </c>
      <c r="Y1606">
        <v>4497.7245979464769</v>
      </c>
      <c r="Z1606">
        <v>4339.3902299404072</v>
      </c>
      <c r="AA1606">
        <v>4568.7079269508331</v>
      </c>
      <c r="AB1606">
        <v>774.30458775717921</v>
      </c>
      <c r="AC1606">
        <v>766.60045337460269</v>
      </c>
      <c r="AD1606">
        <v>659.91270266049071</v>
      </c>
      <c r="AE1606">
        <v>906.02808644668653</v>
      </c>
      <c r="AF1606">
        <v>63.22238397823881</v>
      </c>
      <c r="AG1606">
        <v>62.928417769321072</v>
      </c>
      <c r="AH1606">
        <v>61.964540681949877</v>
      </c>
      <c r="AI1606">
        <v>65.276396898160129</v>
      </c>
      <c r="AJ1606">
        <v>0.54880377122012536</v>
      </c>
      <c r="AK1606">
        <v>0.54880393738883337</v>
      </c>
      <c r="AL1606">
        <v>0.54876543723600324</v>
      </c>
      <c r="AM1606">
        <v>0.54884188650204224</v>
      </c>
      <c r="AN1606">
        <v>0.96182982848654675</v>
      </c>
      <c r="AO1606">
        <v>0.96182982848654719</v>
      </c>
      <c r="AP1606">
        <v>0.96182982848654719</v>
      </c>
      <c r="AQ1606">
        <v>0.96182982848654719</v>
      </c>
      <c r="AR1606">
        <v>14.027102180753181</v>
      </c>
      <c r="AS1606">
        <v>14.027102180753181</v>
      </c>
      <c r="AT1606">
        <v>14.027102180753181</v>
      </c>
      <c r="AU1606">
        <v>14.027102180753181</v>
      </c>
      <c r="AV1606" t="str">
        <f>VLOOKUP(Sheet1[[#This Row],[NPDES ID2]],Combined_Sheet__Major_Only___2[[NPDES ID2]:[ECHO BFR]],3,FALSE)</f>
        <v>FL</v>
      </c>
      <c r="AW1606" t="s">
        <v>12185</v>
      </c>
      <c r="AX1606" t="str">
        <f>VLOOKUP(Sheet1[[#This Row],[NPDES ID2]],Combined_Sheet__Major_Only___2[[NPDES ID2]:[ECHO BFR]],27,FALSE)</f>
        <v>tempSludgeStore</v>
      </c>
      <c r="AY1606" t="str">
        <f>VLOOKUP(Sheet1[[#This Row],[NPDES ID2]],Combined_Sheet__Major_Only___2[[NPDES ID2]:[ECHO BFR]],28,FALSE)</f>
        <v>-</v>
      </c>
      <c r="AZ1606" t="str">
        <f>VLOOKUP(Sheet1[[#This Row],[NPDES ID2]],Combined_Sheet__Major_Only___2[[NPDES ID2]:[ECHO BFR]],29,FALSE)</f>
        <v>thickening</v>
      </c>
      <c r="BA1606">
        <f>VLOOKUP(Sheet1[[#This Row],[NPDES ID2]],Combined_Sheet__Major_Only___2[[NPDES ID2]:[ECHO BFR]],17,FALSE)</f>
        <v>25.993110000000001</v>
      </c>
      <c r="BB1606">
        <f>VLOOKUP(Sheet1[[#This Row],[NPDES ID2]],Combined_Sheet__Major_Only___2[[NPDES ID2]:[ECHO BFR]],18,FALSE)</f>
        <v>-80.334090000000003</v>
      </c>
      <c r="BC1606" t="str">
        <f>IF(ISNUMBER(SEARCH("aerobic",$AW1606)),"aerobic","")</f>
        <v/>
      </c>
      <c r="BD1606" t="str">
        <f>IF(ISNUMBER(SEARCH("anaer",$AW1606)),"anaer","")</f>
        <v>anaer</v>
      </c>
      <c r="BE1606" t="str">
        <f>IF(ISNUMBER(SEARCH("thickening",$AZ1606)),"thickening","")</f>
        <v>thickening</v>
      </c>
      <c r="BF1606" s="2" t="str">
        <f>IF(ISNUMBER(SEARCH("airDry",$AW1606)),"airDry","")</f>
        <v/>
      </c>
      <c r="BG1606" s="2" t="str">
        <f>IF(ISNUMBER(SEARCH("heatDry",$AY1606)),"heatDry","")</f>
        <v/>
      </c>
      <c r="BH1606" s="2" t="str">
        <f>IF(AND(ISNUMBER(SEARCH("aerobic",$AW1606)),ISNUMBER(SEARCH("anaer",$AW1606))),"Combined Aer and Anaer.","")</f>
        <v/>
      </c>
    </row>
    <row r="1607" spans="1:60" x14ac:dyDescent="0.25">
      <c r="A1607" s="4">
        <v>839</v>
      </c>
      <c r="B1607" t="s">
        <v>4102</v>
      </c>
      <c r="C1607">
        <v>1031.71</v>
      </c>
      <c r="D1607">
        <v>400.38104377580152</v>
      </c>
      <c r="E1607">
        <v>401.87148416454619</v>
      </c>
      <c r="F1607">
        <v>339.28205506046652</v>
      </c>
      <c r="G1607">
        <v>475.04984217724171</v>
      </c>
      <c r="H1607">
        <v>-122.3832355920658</v>
      </c>
      <c r="I1607">
        <v>-124.8931230244165</v>
      </c>
      <c r="J1607">
        <v>-140.78863042093019</v>
      </c>
      <c r="K1607">
        <v>-99.377215107454916</v>
      </c>
      <c r="L1607">
        <v>644.26708343991038</v>
      </c>
      <c r="M1607">
        <v>641.02193698480232</v>
      </c>
      <c r="N1607">
        <v>630.26167831530165</v>
      </c>
      <c r="O1607">
        <v>667.08679310862226</v>
      </c>
      <c r="P1607">
        <v>24.20916594828233</v>
      </c>
      <c r="Q1607">
        <v>24.409359774102949</v>
      </c>
      <c r="R1607">
        <v>20.224610346338778</v>
      </c>
      <c r="S1607">
        <v>27.568312769165772</v>
      </c>
      <c r="T1607">
        <v>64192.708046000407</v>
      </c>
      <c r="U1607">
        <v>64192.659634957701</v>
      </c>
      <c r="V1607">
        <v>64149.302835294533</v>
      </c>
      <c r="W1607">
        <v>64236.413262270107</v>
      </c>
      <c r="X1607">
        <v>4627.4214401089266</v>
      </c>
      <c r="Y1607">
        <v>4648.7400100826844</v>
      </c>
      <c r="Z1607">
        <v>4470.4800753001609</v>
      </c>
      <c r="AA1607">
        <v>4728.5619989414399</v>
      </c>
      <c r="AB1607">
        <v>742.47596170498275</v>
      </c>
      <c r="AC1607">
        <v>735.61249111394545</v>
      </c>
      <c r="AD1607">
        <v>639.6789235695237</v>
      </c>
      <c r="AE1607">
        <v>857.80906205507745</v>
      </c>
      <c r="AF1607">
        <v>61.20076837785841</v>
      </c>
      <c r="AG1607">
        <v>60.891298279304209</v>
      </c>
      <c r="AH1607">
        <v>59.872852785030886</v>
      </c>
      <c r="AI1607">
        <v>63.367560333562047</v>
      </c>
      <c r="AJ1607">
        <v>0.52411755526220172</v>
      </c>
      <c r="AK1607">
        <v>0.5241176599764048</v>
      </c>
      <c r="AL1607">
        <v>0.52409345411072272</v>
      </c>
      <c r="AM1607">
        <v>0.52414151825619826</v>
      </c>
      <c r="AN1607">
        <v>0.96183353952537587</v>
      </c>
      <c r="AO1607">
        <v>0.96183353952537598</v>
      </c>
      <c r="AP1607">
        <v>0.96183353952537598</v>
      </c>
      <c r="AQ1607">
        <v>0.96183353952537598</v>
      </c>
      <c r="AR1607">
        <v>14.193567616957219</v>
      </c>
      <c r="AS1607">
        <v>14.19356761695723</v>
      </c>
      <c r="AT1607">
        <v>14.19356761695723</v>
      </c>
      <c r="AU1607">
        <v>14.19356761695723</v>
      </c>
      <c r="AV1607" t="str">
        <f>VLOOKUP(Sheet1[[#This Row],[NPDES ID2]],Combined_Sheet__Major_Only___2[[NPDES ID2]:[ECHO BFR]],3,FALSE)</f>
        <v>CO</v>
      </c>
      <c r="AW1607" t="s">
        <v>12185</v>
      </c>
      <c r="AX1607" t="str">
        <f>VLOOKUP(Sheet1[[#This Row],[NPDES ID2]],Combined_Sheet__Major_Only___2[[NPDES ID2]:[ECHO BFR]],27,FALSE)</f>
        <v>methaneBioCaptureRecover</v>
      </c>
      <c r="AY1607" t="str">
        <f>VLOOKUP(Sheet1[[#This Row],[NPDES ID2]],Combined_Sheet__Major_Only___2[[NPDES ID2]:[ECHO BFR]],28,FALSE)</f>
        <v>-</v>
      </c>
      <c r="AZ1607" t="str">
        <f>VLOOKUP(Sheet1[[#This Row],[NPDES ID2]],Combined_Sheet__Major_Only___2[[NPDES ID2]:[ECHO BFR]],29,FALSE)</f>
        <v>thickening</v>
      </c>
      <c r="BA1607">
        <f>VLOOKUP(Sheet1[[#This Row],[NPDES ID2]],Combined_Sheet__Major_Only___2[[NPDES ID2]:[ECHO BFR]],17,FALSE)</f>
        <v>40.383333</v>
      </c>
      <c r="BB1607">
        <f>VLOOKUP(Sheet1[[#This Row],[NPDES ID2]],Combined_Sheet__Major_Only___2[[NPDES ID2]:[ECHO BFR]],18,FALSE)</f>
        <v>-105.05</v>
      </c>
      <c r="BC1607" t="str">
        <f>IF(ISNUMBER(SEARCH("aerobic",$AW1607)),"aerobic","")</f>
        <v/>
      </c>
      <c r="BD1607" t="str">
        <f>IF(ISNUMBER(SEARCH("anaer",$AW1607)),"anaer","")</f>
        <v>anaer</v>
      </c>
      <c r="BE1607" t="str">
        <f>IF(ISNUMBER(SEARCH("thickening",$AZ1607)),"thickening","")</f>
        <v>thickening</v>
      </c>
      <c r="BF1607" s="3" t="str">
        <f>IF(ISNUMBER(SEARCH("airDry",$AW1607)),"airDry","")</f>
        <v/>
      </c>
      <c r="BG1607" s="3" t="str">
        <f>IF(ISNUMBER(SEARCH("heatDry",$AY1607)),"heatDry","")</f>
        <v/>
      </c>
      <c r="BH1607" s="3" t="str">
        <f>IF(AND(ISNUMBER(SEARCH("aerobic",$AW1607)),ISNUMBER(SEARCH("anaer",$AW1607))),"Combined Aer and Anaer.","")</f>
        <v/>
      </c>
    </row>
    <row r="1608" spans="1:60" x14ac:dyDescent="0.25">
      <c r="A1608" s="4">
        <v>245</v>
      </c>
      <c r="B1608" t="s">
        <v>1274</v>
      </c>
      <c r="C1608">
        <v>2073</v>
      </c>
      <c r="D1608">
        <v>527.94675313956873</v>
      </c>
      <c r="E1608">
        <v>531.41416666304804</v>
      </c>
      <c r="F1608">
        <v>452.71437269773008</v>
      </c>
      <c r="G1608">
        <v>612.82172847107006</v>
      </c>
      <c r="H1608">
        <v>-113.74598613651131</v>
      </c>
      <c r="I1608">
        <v>-116.2566912267536</v>
      </c>
      <c r="J1608">
        <v>-132.09941515954841</v>
      </c>
      <c r="K1608">
        <v>-90.534653640912836</v>
      </c>
      <c r="L1608">
        <v>1382.3048472492781</v>
      </c>
      <c r="M1608">
        <v>1376.4878521933081</v>
      </c>
      <c r="N1608">
        <v>1357.15081138706</v>
      </c>
      <c r="O1608">
        <v>1423.2729733777339</v>
      </c>
      <c r="P1608">
        <v>48.455893671088191</v>
      </c>
      <c r="Q1608">
        <v>49.075028611138819</v>
      </c>
      <c r="R1608">
        <v>40.011645886749577</v>
      </c>
      <c r="S1608">
        <v>55.406452657113732</v>
      </c>
      <c r="T1608">
        <v>64476.543264673222</v>
      </c>
      <c r="U1608">
        <v>64476.494645536208</v>
      </c>
      <c r="V1608">
        <v>64432.951477169023</v>
      </c>
      <c r="W1608">
        <v>64520.436347311697</v>
      </c>
      <c r="X1608">
        <v>4352.2542850166328</v>
      </c>
      <c r="Y1608">
        <v>4368.8472204295067</v>
      </c>
      <c r="Z1608">
        <v>4228.6910704167931</v>
      </c>
      <c r="AA1608">
        <v>4431.8181451100436</v>
      </c>
      <c r="AB1608">
        <v>735.55939784008262</v>
      </c>
      <c r="AC1608">
        <v>729.09525501003588</v>
      </c>
      <c r="AD1608">
        <v>629.55314990473119</v>
      </c>
      <c r="AE1608">
        <v>858.89377600276737</v>
      </c>
      <c r="AF1608">
        <v>65.354403687121135</v>
      </c>
      <c r="AG1608">
        <v>65.07684802312977</v>
      </c>
      <c r="AH1608">
        <v>64.170404150248757</v>
      </c>
      <c r="AI1608">
        <v>67.289431347329298</v>
      </c>
      <c r="AJ1608">
        <v>0.57485581869275659</v>
      </c>
      <c r="AK1608">
        <v>0.57485604363512</v>
      </c>
      <c r="AL1608">
        <v>0.57480382229514304</v>
      </c>
      <c r="AM1608">
        <v>0.57490751966362241</v>
      </c>
      <c r="AN1608">
        <v>0.96199239481939558</v>
      </c>
      <c r="AO1608">
        <v>0.96199239481939591</v>
      </c>
      <c r="AP1608">
        <v>0.96199239481939591</v>
      </c>
      <c r="AQ1608">
        <v>0.96199239481939591</v>
      </c>
      <c r="AR1608">
        <v>14.694600538393161</v>
      </c>
      <c r="AS1608">
        <v>14.69460053839315</v>
      </c>
      <c r="AT1608">
        <v>14.69460053839315</v>
      </c>
      <c r="AU1608">
        <v>14.69460053839315</v>
      </c>
      <c r="AV1608" t="str">
        <f>VLOOKUP(Sheet1[[#This Row],[NPDES ID2]],Combined_Sheet__Major_Only___2[[NPDES ID2]:[ECHO BFR]],3,FALSE)</f>
        <v>AL</v>
      </c>
      <c r="AW1608" t="s">
        <v>12185</v>
      </c>
      <c r="AX1608" t="str">
        <f>VLOOKUP(Sheet1[[#This Row],[NPDES ID2]],Combined_Sheet__Major_Only___2[[NPDES ID2]:[ECHO BFR]],27,FALSE)</f>
        <v>methaneBioCaptureRecover</v>
      </c>
      <c r="AY1608" t="str">
        <f>VLOOKUP(Sheet1[[#This Row],[NPDES ID2]],Combined_Sheet__Major_Only___2[[NPDES ID2]:[ECHO BFR]],28,FALSE)</f>
        <v>-</v>
      </c>
      <c r="AZ1608" t="str">
        <f>VLOOKUP(Sheet1[[#This Row],[NPDES ID2]],Combined_Sheet__Major_Only___2[[NPDES ID2]:[ECHO BFR]],29,FALSE)</f>
        <v>preliminaryOps, thickening</v>
      </c>
      <c r="BA1608">
        <f>VLOOKUP(Sheet1[[#This Row],[NPDES ID2]],Combined_Sheet__Major_Only___2[[NPDES ID2]:[ECHO BFR]],17,FALSE)</f>
        <v>32.363610999999999</v>
      </c>
      <c r="BB1608">
        <f>VLOOKUP(Sheet1[[#This Row],[NPDES ID2]],Combined_Sheet__Major_Only___2[[NPDES ID2]:[ECHO BFR]],18,FALSE)</f>
        <v>-86.442778000000004</v>
      </c>
      <c r="BC1608" t="str">
        <f>IF(ISNUMBER(SEARCH("aerobic",$AW1608)),"aerobic","")</f>
        <v/>
      </c>
      <c r="BD1608" t="str">
        <f>IF(ISNUMBER(SEARCH("anaer",$AW1608)),"anaer","")</f>
        <v>anaer</v>
      </c>
      <c r="BE1608" t="str">
        <f>IF(ISNUMBER(SEARCH("thickening",$AZ1608)),"thickening","")</f>
        <v>thickening</v>
      </c>
      <c r="BF1608" s="3" t="str">
        <f>IF(ISNUMBER(SEARCH("airDry",$AW1608)),"airDry","")</f>
        <v/>
      </c>
      <c r="BG1608" s="3" t="str">
        <f>IF(ISNUMBER(SEARCH("heatDry",$AY1608)),"heatDry","")</f>
        <v/>
      </c>
      <c r="BH1608" s="3" t="str">
        <f>IF(AND(ISNUMBER(SEARCH("aerobic",$AW1608)),ISNUMBER(SEARCH("anaer",$AW1608))),"Combined Aer and Anaer.","")</f>
        <v/>
      </c>
    </row>
    <row r="1609" spans="1:60" x14ac:dyDescent="0.25">
      <c r="A1609" s="4">
        <v>2141</v>
      </c>
      <c r="B1609" t="s">
        <v>10056</v>
      </c>
      <c r="C1609">
        <v>835.59</v>
      </c>
      <c r="D1609">
        <v>374.10483133161512</v>
      </c>
      <c r="E1609">
        <v>374.92401403096818</v>
      </c>
      <c r="F1609">
        <v>315.44866105631218</v>
      </c>
      <c r="G1609">
        <v>443.67929878182917</v>
      </c>
      <c r="H1609">
        <v>-119.2072326984552</v>
      </c>
      <c r="I1609">
        <v>-121.570705240859</v>
      </c>
      <c r="J1609">
        <v>-137.24921991822151</v>
      </c>
      <c r="K1609">
        <v>-95.986318207340375</v>
      </c>
      <c r="L1609">
        <v>534.91412885860143</v>
      </c>
      <c r="M1609">
        <v>532.3892199875113</v>
      </c>
      <c r="N1609">
        <v>524.01919594246215</v>
      </c>
      <c r="O1609">
        <v>552.66648820632815</v>
      </c>
      <c r="P1609">
        <v>19.58006150915234</v>
      </c>
      <c r="Q1609">
        <v>19.772653403094761</v>
      </c>
      <c r="R1609">
        <v>16.30348064970887</v>
      </c>
      <c r="S1609">
        <v>22.33091320261261</v>
      </c>
      <c r="T1609">
        <v>64788.944148683317</v>
      </c>
      <c r="U1609">
        <v>64788.895300509022</v>
      </c>
      <c r="V1609">
        <v>64745.147006970423</v>
      </c>
      <c r="W1609">
        <v>64833.044004885523</v>
      </c>
      <c r="X1609">
        <v>4555.6840244335208</v>
      </c>
      <c r="Y1609">
        <v>4575.2938619150809</v>
      </c>
      <c r="Z1609">
        <v>4410.8683353850092</v>
      </c>
      <c r="AA1609">
        <v>4648.9457758910921</v>
      </c>
      <c r="AB1609">
        <v>847.99917921355689</v>
      </c>
      <c r="AC1609">
        <v>838.04052884037651</v>
      </c>
      <c r="AD1609">
        <v>713.9106542681958</v>
      </c>
      <c r="AE1609">
        <v>1003.940037366699</v>
      </c>
      <c r="AF1609">
        <v>62.738762408740612</v>
      </c>
      <c r="AG1609">
        <v>62.441576928310688</v>
      </c>
      <c r="AH1609">
        <v>61.463092274488943</v>
      </c>
      <c r="AI1609">
        <v>64.820098842912827</v>
      </c>
      <c r="AJ1609">
        <v>0.54289668036398731</v>
      </c>
      <c r="AK1609">
        <v>0.54289677221163657</v>
      </c>
      <c r="AL1609">
        <v>0.54287555502762286</v>
      </c>
      <c r="AM1609">
        <v>0.54291768443102484</v>
      </c>
      <c r="AN1609">
        <v>0.96216571586481114</v>
      </c>
      <c r="AO1609">
        <v>0.96216571586481092</v>
      </c>
      <c r="AP1609">
        <v>0.96216571586481092</v>
      </c>
      <c r="AQ1609">
        <v>0.96216571586481092</v>
      </c>
      <c r="AR1609">
        <v>13.340594778221909</v>
      </c>
      <c r="AS1609">
        <v>13.340594778221909</v>
      </c>
      <c r="AT1609">
        <v>13.340594778221909</v>
      </c>
      <c r="AU1609">
        <v>13.340594778221909</v>
      </c>
      <c r="AV1609" t="str">
        <f>VLOOKUP(Sheet1[[#This Row],[NPDES ID2]],Combined_Sheet__Major_Only___2[[NPDES ID2]:[ECHO BFR]],3,FALSE)</f>
        <v>MN</v>
      </c>
      <c r="AW1609" t="s">
        <v>12185</v>
      </c>
      <c r="AX1609" t="str">
        <f>VLOOKUP(Sheet1[[#This Row],[NPDES ID2]],Combined_Sheet__Major_Only___2[[NPDES ID2]:[ECHO BFR]],27,FALSE)</f>
        <v>methaneBioCaptureRecover</v>
      </c>
      <c r="AY1609" t="str">
        <f>VLOOKUP(Sheet1[[#This Row],[NPDES ID2]],Combined_Sheet__Major_Only___2[[NPDES ID2]:[ECHO BFR]],28,FALSE)</f>
        <v>-</v>
      </c>
      <c r="AZ1609" t="str">
        <f>VLOOKUP(Sheet1[[#This Row],[NPDES ID2]],Combined_Sheet__Major_Only___2[[NPDES ID2]:[ECHO BFR]],29,FALSE)</f>
        <v>thickening, preliminaryOps</v>
      </c>
      <c r="BA1609">
        <f>VLOOKUP(Sheet1[[#This Row],[NPDES ID2]],Combined_Sheet__Major_Only___2[[NPDES ID2]:[ECHO BFR]],17,FALSE)</f>
        <v>43.6556</v>
      </c>
      <c r="BB1609">
        <f>VLOOKUP(Sheet1[[#This Row],[NPDES ID2]],Combined_Sheet__Major_Only___2[[NPDES ID2]:[ECHO BFR]],18,FALSE)</f>
        <v>-92.973600000000005</v>
      </c>
      <c r="BC1609" t="str">
        <f>IF(ISNUMBER(SEARCH("aerobic",$AW1609)),"aerobic","")</f>
        <v/>
      </c>
      <c r="BD1609" t="str">
        <f>IF(ISNUMBER(SEARCH("anaer",$AW1609)),"anaer","")</f>
        <v>anaer</v>
      </c>
      <c r="BE1609" t="str">
        <f>IF(ISNUMBER(SEARCH("thickening",$AZ1609)),"thickening","")</f>
        <v>thickening</v>
      </c>
      <c r="BF1609" s="3" t="str">
        <f>IF(ISNUMBER(SEARCH("airDry",$AW1609)),"airDry","")</f>
        <v/>
      </c>
      <c r="BG1609" s="3" t="str">
        <f>IF(ISNUMBER(SEARCH("heatDry",$AY1609)),"heatDry","")</f>
        <v/>
      </c>
      <c r="BH1609" s="3" t="str">
        <f>IF(AND(ISNUMBER(SEARCH("aerobic",$AW1609)),ISNUMBER(SEARCH("anaer",$AW1609))),"Combined Aer and Anaer.","")</f>
        <v/>
      </c>
    </row>
    <row r="1610" spans="1:60" x14ac:dyDescent="0.25">
      <c r="A1610" s="4">
        <v>471</v>
      </c>
      <c r="B1610" t="s">
        <v>2347</v>
      </c>
      <c r="C1610">
        <v>445.97</v>
      </c>
      <c r="D1610">
        <v>380.06484543800559</v>
      </c>
      <c r="E1610">
        <v>384.58030814263162</v>
      </c>
      <c r="F1610">
        <v>292.34689138020718</v>
      </c>
      <c r="G1610">
        <v>462.31932817976423</v>
      </c>
      <c r="H1610">
        <v>-112.6764225606988</v>
      </c>
      <c r="I1610">
        <v>-115.1405556210013</v>
      </c>
      <c r="J1610">
        <v>-131.04722748258919</v>
      </c>
      <c r="K1610">
        <v>-88.994272894976291</v>
      </c>
      <c r="L1610">
        <v>301.0921782938824</v>
      </c>
      <c r="M1610">
        <v>299.86747991035611</v>
      </c>
      <c r="N1610">
        <v>295.8108571467348</v>
      </c>
      <c r="O1610">
        <v>309.69872948392742</v>
      </c>
      <c r="P1610">
        <v>10.417361827649801</v>
      </c>
      <c r="Q1610">
        <v>10.55509175989827</v>
      </c>
      <c r="R1610">
        <v>8.5683302842181153</v>
      </c>
      <c r="S1610">
        <v>11.945404638988229</v>
      </c>
      <c r="T1610">
        <v>64987.189900245612</v>
      </c>
      <c r="U1610">
        <v>64987.140906727087</v>
      </c>
      <c r="V1610">
        <v>64943.262443282278</v>
      </c>
      <c r="W1610">
        <v>65031.420972403503</v>
      </c>
      <c r="X1610">
        <v>4332.5516203843026</v>
      </c>
      <c r="Y1610">
        <v>4348.4646497806207</v>
      </c>
      <c r="Z1610">
        <v>4213.9303437528097</v>
      </c>
      <c r="AA1610">
        <v>4408.8838813146222</v>
      </c>
      <c r="AB1610">
        <v>804.01924953262937</v>
      </c>
      <c r="AC1610">
        <v>795.63954503134505</v>
      </c>
      <c r="AD1610">
        <v>678.04886793761398</v>
      </c>
      <c r="AE1610">
        <v>953.62847630609122</v>
      </c>
      <c r="AF1610">
        <v>66.165216545830972</v>
      </c>
      <c r="AG1610">
        <v>65.895518445571014</v>
      </c>
      <c r="AH1610">
        <v>65.005827911661925</v>
      </c>
      <c r="AI1610">
        <v>68.05608143268644</v>
      </c>
      <c r="AJ1610">
        <v>0.58476800135050122</v>
      </c>
      <c r="AK1610">
        <v>0.58476805254845077</v>
      </c>
      <c r="AL1610">
        <v>0.58475624695823514</v>
      </c>
      <c r="AM1610">
        <v>0.58477968801483993</v>
      </c>
      <c r="AN1610">
        <v>0.96227488578482623</v>
      </c>
      <c r="AO1610">
        <v>0.96227488578482656</v>
      </c>
      <c r="AP1610">
        <v>0.96227488578482656</v>
      </c>
      <c r="AQ1610">
        <v>0.96227488578482656</v>
      </c>
      <c r="AR1610">
        <v>14.093626649157651</v>
      </c>
      <c r="AS1610">
        <v>14.093626649157651</v>
      </c>
      <c r="AT1610">
        <v>14.093626649157651</v>
      </c>
      <c r="AU1610">
        <v>14.093626649157651</v>
      </c>
      <c r="AV1610" t="str">
        <f>VLOOKUP(Sheet1[[#This Row],[NPDES ID2]],Combined_Sheet__Major_Only___2[[NPDES ID2]:[ECHO BFR]],3,FALSE)</f>
        <v>WV</v>
      </c>
      <c r="AW1610" t="s">
        <v>12185</v>
      </c>
      <c r="AX1610" t="str">
        <f>VLOOKUP(Sheet1[[#This Row],[NPDES ID2]],Combined_Sheet__Major_Only___2[[NPDES ID2]:[ECHO BFR]],27,FALSE)</f>
        <v>methaneBioCaptureRecover</v>
      </c>
      <c r="AY1610" t="str">
        <f>VLOOKUP(Sheet1[[#This Row],[NPDES ID2]],Combined_Sheet__Major_Only___2[[NPDES ID2]:[ECHO BFR]],28,FALSE)</f>
        <v>-</v>
      </c>
      <c r="AZ1610" t="str">
        <f>VLOOKUP(Sheet1[[#This Row],[NPDES ID2]],Combined_Sheet__Major_Only___2[[NPDES ID2]:[ECHO BFR]],29,FALSE)</f>
        <v>preliminaryOps, thickening</v>
      </c>
      <c r="BA1610">
        <f>VLOOKUP(Sheet1[[#This Row],[NPDES ID2]],Combined_Sheet__Major_Only___2[[NPDES ID2]:[ECHO BFR]],17,FALSE)</f>
        <v>39.494432000000003</v>
      </c>
      <c r="BB1610">
        <f>VLOOKUP(Sheet1[[#This Row],[NPDES ID2]],Combined_Sheet__Major_Only___2[[NPDES ID2]:[ECHO BFR]],18,FALSE)</f>
        <v>-80.121972999999997</v>
      </c>
      <c r="BC1610" t="str">
        <f>IF(ISNUMBER(SEARCH("aerobic",$AW1610)),"aerobic","")</f>
        <v/>
      </c>
      <c r="BD1610" t="str">
        <f>IF(ISNUMBER(SEARCH("anaer",$AW1610)),"anaer","")</f>
        <v>anaer</v>
      </c>
      <c r="BE1610" t="str">
        <f>IF(ISNUMBER(SEARCH("thickening",$AZ1610)),"thickening","")</f>
        <v>thickening</v>
      </c>
      <c r="BF1610" s="3" t="str">
        <f>IF(ISNUMBER(SEARCH("airDry",$AW1610)),"airDry","")</f>
        <v/>
      </c>
      <c r="BG1610" s="3" t="str">
        <f>IF(ISNUMBER(SEARCH("heatDry",$AY1610)),"heatDry","")</f>
        <v/>
      </c>
      <c r="BH1610" s="3" t="str">
        <f>IF(AND(ISNUMBER(SEARCH("aerobic",$AW1610)),ISNUMBER(SEARCH("anaer",$AW1610))),"Combined Aer and Anaer.","")</f>
        <v/>
      </c>
    </row>
    <row r="1611" spans="1:60" x14ac:dyDescent="0.25">
      <c r="A1611" s="4">
        <v>913</v>
      </c>
      <c r="B1611" t="s">
        <v>4444</v>
      </c>
      <c r="C1611">
        <v>703.8</v>
      </c>
      <c r="D1611">
        <v>373.64758022616269</v>
      </c>
      <c r="E1611">
        <v>372.97638716133508</v>
      </c>
      <c r="F1611">
        <v>309.16200501994308</v>
      </c>
      <c r="G1611">
        <v>439.72333327916448</v>
      </c>
      <c r="H1611">
        <v>-120.44102726651241</v>
      </c>
      <c r="I1611">
        <v>-122.83544450327911</v>
      </c>
      <c r="J1611">
        <v>-138.63359459535531</v>
      </c>
      <c r="K1611">
        <v>-97.250968525110153</v>
      </c>
      <c r="L1611">
        <v>446.38838564315569</v>
      </c>
      <c r="M1611">
        <v>444.2284245795189</v>
      </c>
      <c r="N1611">
        <v>437.07032304181519</v>
      </c>
      <c r="O1611">
        <v>461.57209008956818</v>
      </c>
      <c r="P1611">
        <v>16.500679737187859</v>
      </c>
      <c r="Q1611">
        <v>16.645988899993171</v>
      </c>
      <c r="R1611">
        <v>13.75644908554036</v>
      </c>
      <c r="S1611">
        <v>18.827959297908151</v>
      </c>
      <c r="T1611">
        <v>65263.220780806187</v>
      </c>
      <c r="U1611">
        <v>65263.171584915137</v>
      </c>
      <c r="V1611">
        <v>65219.11187716345</v>
      </c>
      <c r="W1611">
        <v>65307.634553755932</v>
      </c>
      <c r="X1611">
        <v>4631.8554502403458</v>
      </c>
      <c r="Y1611">
        <v>4652.3180137198324</v>
      </c>
      <c r="Z1611">
        <v>4480.9619988891554</v>
      </c>
      <c r="AA1611">
        <v>4729.0472136349836</v>
      </c>
      <c r="AB1611">
        <v>870.95898345988599</v>
      </c>
      <c r="AC1611">
        <v>860.32115046856984</v>
      </c>
      <c r="AD1611">
        <v>731.81346437994262</v>
      </c>
      <c r="AE1611">
        <v>1032.415448094579</v>
      </c>
      <c r="AF1611">
        <v>62.159274420590762</v>
      </c>
      <c r="AG1611">
        <v>61.857618260887627</v>
      </c>
      <c r="AH1611">
        <v>60.863573250642851</v>
      </c>
      <c r="AI1611">
        <v>64.272923180274788</v>
      </c>
      <c r="AJ1611">
        <v>0.53581989521206796</v>
      </c>
      <c r="AK1611">
        <v>0.53581997257363545</v>
      </c>
      <c r="AL1611">
        <v>0.53580211155887292</v>
      </c>
      <c r="AM1611">
        <v>0.53583757666268061</v>
      </c>
      <c r="AN1611">
        <v>0.96242584529292496</v>
      </c>
      <c r="AO1611">
        <v>0.96242584529292463</v>
      </c>
      <c r="AP1611">
        <v>0.96242584529292463</v>
      </c>
      <c r="AQ1611">
        <v>0.96242584529292463</v>
      </c>
      <c r="AR1611">
        <v>13.14199337083457</v>
      </c>
      <c r="AS1611">
        <v>13.14199337083457</v>
      </c>
      <c r="AT1611">
        <v>13.14199337083457</v>
      </c>
      <c r="AU1611">
        <v>13.14199337083457</v>
      </c>
      <c r="AV1611" t="str">
        <f>VLOOKUP(Sheet1[[#This Row],[NPDES ID2]],Combined_Sheet__Major_Only___2[[NPDES ID2]:[ECHO BFR]],3,FALSE)</f>
        <v>NY</v>
      </c>
      <c r="AW1611" t="s">
        <v>12185</v>
      </c>
      <c r="AX1611" t="str">
        <f>VLOOKUP(Sheet1[[#This Row],[NPDES ID2]],Combined_Sheet__Major_Only___2[[NPDES ID2]:[ECHO BFR]],27,FALSE)</f>
        <v>-</v>
      </c>
      <c r="AY1611" t="str">
        <f>VLOOKUP(Sheet1[[#This Row],[NPDES ID2]],Combined_Sheet__Major_Only___2[[NPDES ID2]:[ECHO BFR]],28,FALSE)</f>
        <v>-</v>
      </c>
      <c r="AZ1611" t="str">
        <f>VLOOKUP(Sheet1[[#This Row],[NPDES ID2]],Combined_Sheet__Major_Only___2[[NPDES ID2]:[ECHO BFR]],29,FALSE)</f>
        <v>preliminaryOps, thickening</v>
      </c>
      <c r="BA1611">
        <f>VLOOKUP(Sheet1[[#This Row],[NPDES ID2]],Combined_Sheet__Major_Only___2[[NPDES ID2]:[ECHO BFR]],17,FALSE)</f>
        <v>40.881219999999999</v>
      </c>
      <c r="BB1611">
        <f>VLOOKUP(Sheet1[[#This Row],[NPDES ID2]],Combined_Sheet__Major_Only___2[[NPDES ID2]:[ECHO BFR]],18,FALSE)</f>
        <v>-73.422089999999997</v>
      </c>
      <c r="BC1611" t="str">
        <f>IF(ISNUMBER(SEARCH("aerobic",$AW1611)),"aerobic","")</f>
        <v/>
      </c>
      <c r="BD1611" t="str">
        <f>IF(ISNUMBER(SEARCH("anaer",$AW1611)),"anaer","")</f>
        <v>anaer</v>
      </c>
      <c r="BE1611" t="str">
        <f>IF(ISNUMBER(SEARCH("thickening",$AZ1611)),"thickening","")</f>
        <v>thickening</v>
      </c>
      <c r="BF1611" s="3" t="str">
        <f>IF(ISNUMBER(SEARCH("airDry",$AW1611)),"airDry","")</f>
        <v/>
      </c>
      <c r="BG1611" s="3" t="str">
        <f>IF(ISNUMBER(SEARCH("heatDry",$AY1611)),"heatDry","")</f>
        <v/>
      </c>
      <c r="BH1611" s="3" t="str">
        <f>IF(AND(ISNUMBER(SEARCH("aerobic",$AW1611)),ISNUMBER(SEARCH("anaer",$AW1611))),"Combined Aer and Anaer.","")</f>
        <v/>
      </c>
    </row>
    <row r="1612" spans="1:60" x14ac:dyDescent="0.25">
      <c r="A1612" s="4">
        <v>1054</v>
      </c>
      <c r="B1612" t="s">
        <v>5089</v>
      </c>
      <c r="C1612">
        <v>395</v>
      </c>
      <c r="D1612">
        <v>409.07332188935078</v>
      </c>
      <c r="E1612">
        <v>414.07834804579818</v>
      </c>
      <c r="F1612">
        <v>314.46004142663162</v>
      </c>
      <c r="G1612">
        <v>504.23352075034461</v>
      </c>
      <c r="H1612">
        <v>-116.12601215474341</v>
      </c>
      <c r="I1612">
        <v>-118.4946394938146</v>
      </c>
      <c r="J1612">
        <v>-134.15733234645751</v>
      </c>
      <c r="K1612">
        <v>-92.60701738941296</v>
      </c>
      <c r="L1612">
        <v>259.3880527925682</v>
      </c>
      <c r="M1612">
        <v>258.24541226177979</v>
      </c>
      <c r="N1612">
        <v>254.4613997044265</v>
      </c>
      <c r="O1612">
        <v>267.41690301526017</v>
      </c>
      <c r="P1612">
        <v>9.2423692249892095</v>
      </c>
      <c r="Q1612">
        <v>9.3598924492717224</v>
      </c>
      <c r="R1612">
        <v>7.6678528660189862</v>
      </c>
      <c r="S1612">
        <v>10.52990205470649</v>
      </c>
      <c r="T1612">
        <v>65500.065755451164</v>
      </c>
      <c r="U1612">
        <v>65500.016385916751</v>
      </c>
      <c r="V1612">
        <v>65455.801163669094</v>
      </c>
      <c r="W1612">
        <v>65544.63629261624</v>
      </c>
      <c r="X1612">
        <v>4489.6803053458452</v>
      </c>
      <c r="Y1612">
        <v>4507.6413172916446</v>
      </c>
      <c r="Z1612">
        <v>4356.5527294036674</v>
      </c>
      <c r="AA1612">
        <v>4575.3607063329173</v>
      </c>
      <c r="AB1612">
        <v>695.23207727758529</v>
      </c>
      <c r="AC1612">
        <v>689.93938994913447</v>
      </c>
      <c r="AD1612">
        <v>602.56618939826342</v>
      </c>
      <c r="AE1612">
        <v>800.7745716588347</v>
      </c>
      <c r="AF1612">
        <v>64.355731242639834</v>
      </c>
      <c r="AG1612">
        <v>64.071768805462483</v>
      </c>
      <c r="AH1612">
        <v>63.134368477229167</v>
      </c>
      <c r="AI1612">
        <v>66.34738355455498</v>
      </c>
      <c r="AJ1612">
        <v>0.5626504563297785</v>
      </c>
      <c r="AK1612">
        <v>0.5626504978220781</v>
      </c>
      <c r="AL1612">
        <v>0.56264093314413055</v>
      </c>
      <c r="AM1612">
        <v>0.56265992460905345</v>
      </c>
      <c r="AN1612">
        <v>0.96255441452133483</v>
      </c>
      <c r="AO1612">
        <v>0.96255441452133461</v>
      </c>
      <c r="AP1612">
        <v>0.96255441452133461</v>
      </c>
      <c r="AQ1612">
        <v>0.96255441452133461</v>
      </c>
      <c r="AR1612">
        <v>15.25147214244026</v>
      </c>
      <c r="AS1612">
        <v>15.251472142440271</v>
      </c>
      <c r="AT1612">
        <v>15.251472142440271</v>
      </c>
      <c r="AU1612">
        <v>15.251472142440271</v>
      </c>
      <c r="AV1612" t="str">
        <f>VLOOKUP(Sheet1[[#This Row],[NPDES ID2]],Combined_Sheet__Major_Only___2[[NPDES ID2]:[ECHO BFR]],3,FALSE)</f>
        <v>MN</v>
      </c>
      <c r="AW1612" t="s">
        <v>12185</v>
      </c>
      <c r="AX1612" t="str">
        <f>VLOOKUP(Sheet1[[#This Row],[NPDES ID2]],Combined_Sheet__Major_Only___2[[NPDES ID2]:[ECHO BFR]],27,FALSE)</f>
        <v>methaneBioCaptureRecover</v>
      </c>
      <c r="AY1612" t="str">
        <f>VLOOKUP(Sheet1[[#This Row],[NPDES ID2]],Combined_Sheet__Major_Only___2[[NPDES ID2]:[ECHO BFR]],28,FALSE)</f>
        <v>-</v>
      </c>
      <c r="AZ1612" t="str">
        <f>VLOOKUP(Sheet1[[#This Row],[NPDES ID2]],Combined_Sheet__Major_Only___2[[NPDES ID2]:[ECHO BFR]],29,FALSE)</f>
        <v>thickening</v>
      </c>
      <c r="BA1612">
        <f>VLOOKUP(Sheet1[[#This Row],[NPDES ID2]],Combined_Sheet__Major_Only___2[[NPDES ID2]:[ECHO BFR]],17,FALSE)</f>
        <v>46.339869999999998</v>
      </c>
      <c r="BB1612">
        <f>VLOOKUP(Sheet1[[#This Row],[NPDES ID2]],Combined_Sheet__Major_Only___2[[NPDES ID2]:[ECHO BFR]],18,FALSE)</f>
        <v>-94.22739</v>
      </c>
      <c r="BC1612" t="str">
        <f>IF(ISNUMBER(SEARCH("aerobic",$AW1612)),"aerobic","")</f>
        <v/>
      </c>
      <c r="BD1612" t="str">
        <f>IF(ISNUMBER(SEARCH("anaer",$AW1612)),"anaer","")</f>
        <v>anaer</v>
      </c>
      <c r="BE1612" t="str">
        <f>IF(ISNUMBER(SEARCH("thickening",$AZ1612)),"thickening","")</f>
        <v>thickening</v>
      </c>
      <c r="BF1612" s="2" t="str">
        <f>IF(ISNUMBER(SEARCH("airDry",$AW1612)),"airDry","")</f>
        <v/>
      </c>
      <c r="BG1612" s="2" t="str">
        <f>IF(ISNUMBER(SEARCH("heatDry",$AY1612)),"heatDry","")</f>
        <v/>
      </c>
      <c r="BH1612" s="2" t="str">
        <f>IF(AND(ISNUMBER(SEARCH("aerobic",$AW1612)),ISNUMBER(SEARCH("anaer",$AW1612))),"Combined Aer and Anaer.","")</f>
        <v/>
      </c>
    </row>
    <row r="1613" spans="1:60" x14ac:dyDescent="0.25">
      <c r="A1613" s="4">
        <v>1168</v>
      </c>
      <c r="B1613" t="s">
        <v>5604</v>
      </c>
      <c r="C1613">
        <v>278.2</v>
      </c>
      <c r="D1613">
        <v>518.26106886003379</v>
      </c>
      <c r="E1613">
        <v>522.40890132395623</v>
      </c>
      <c r="F1613">
        <v>390.30516181598358</v>
      </c>
      <c r="G1613">
        <v>665.00725015842522</v>
      </c>
      <c r="H1613">
        <v>-123.34972102994909</v>
      </c>
      <c r="I1613">
        <v>-125.8440566896849</v>
      </c>
      <c r="J1613">
        <v>-141.89630387275699</v>
      </c>
      <c r="K1613">
        <v>-100.1848819985638</v>
      </c>
      <c r="L1613">
        <v>172.75900146725891</v>
      </c>
      <c r="M1613">
        <v>171.8754951025148</v>
      </c>
      <c r="N1613">
        <v>168.95042734339299</v>
      </c>
      <c r="O1613">
        <v>178.966011408344</v>
      </c>
      <c r="P1613">
        <v>6.5302405201523364</v>
      </c>
      <c r="Q1613">
        <v>6.5877677238200878</v>
      </c>
      <c r="R1613">
        <v>5.4592743637157506</v>
      </c>
      <c r="S1613">
        <v>7.4349903546398428</v>
      </c>
      <c r="T1613">
        <v>65550.292987747773</v>
      </c>
      <c r="U1613">
        <v>65550.243581389193</v>
      </c>
      <c r="V1613">
        <v>65505.995379498498</v>
      </c>
      <c r="W1613">
        <v>65594.896769581348</v>
      </c>
      <c r="X1613">
        <v>4751.78813093794</v>
      </c>
      <c r="Y1613">
        <v>4774.0227609749691</v>
      </c>
      <c r="Z1613">
        <v>4588.3254390463671</v>
      </c>
      <c r="AA1613">
        <v>4857.1206143065647</v>
      </c>
      <c r="AB1613">
        <v>779.76890619461699</v>
      </c>
      <c r="AC1613">
        <v>772.13906434089768</v>
      </c>
      <c r="AD1613">
        <v>669.67359920191018</v>
      </c>
      <c r="AE1613">
        <v>903.63115152521391</v>
      </c>
      <c r="AF1613">
        <v>60.857743532912352</v>
      </c>
      <c r="AG1613">
        <v>60.546180507449527</v>
      </c>
      <c r="AH1613">
        <v>59.516784136114303</v>
      </c>
      <c r="AI1613">
        <v>63.044032460602843</v>
      </c>
      <c r="AJ1613">
        <v>0.51993054544510908</v>
      </c>
      <c r="AK1613">
        <v>0.51993057421512168</v>
      </c>
      <c r="AL1613">
        <v>0.51992394492981564</v>
      </c>
      <c r="AM1613">
        <v>0.51993710787297254</v>
      </c>
      <c r="AN1613">
        <v>0.96258156693794727</v>
      </c>
      <c r="AO1613">
        <v>0.9625815669379475</v>
      </c>
      <c r="AP1613">
        <v>0.9625815669379475</v>
      </c>
      <c r="AQ1613">
        <v>0.9625815669379475</v>
      </c>
      <c r="AR1613">
        <v>13.924661829690329</v>
      </c>
      <c r="AS1613">
        <v>13.92466182969032</v>
      </c>
      <c r="AT1613">
        <v>13.92466182969032</v>
      </c>
      <c r="AU1613">
        <v>13.92466182969032</v>
      </c>
      <c r="AV1613" t="str">
        <f>VLOOKUP(Sheet1[[#This Row],[NPDES ID2]],Combined_Sheet__Major_Only___2[[NPDES ID2]:[ECHO BFR]],3,FALSE)</f>
        <v>IA</v>
      </c>
      <c r="AW1613" t="s">
        <v>12185</v>
      </c>
      <c r="AX1613" t="str">
        <f>VLOOKUP(Sheet1[[#This Row],[NPDES ID2]],Combined_Sheet__Major_Only___2[[NPDES ID2]:[ECHO BFR]],27,FALSE)</f>
        <v>tempSludgeStore</v>
      </c>
      <c r="AY1613" t="str">
        <f>VLOOKUP(Sheet1[[#This Row],[NPDES ID2]],Combined_Sheet__Major_Only___2[[NPDES ID2]:[ECHO BFR]],28,FALSE)</f>
        <v>-</v>
      </c>
      <c r="AZ1613" t="str">
        <f>VLOOKUP(Sheet1[[#This Row],[NPDES ID2]],Combined_Sheet__Major_Only___2[[NPDES ID2]:[ECHO BFR]],29,FALSE)</f>
        <v>thickening</v>
      </c>
      <c r="BA1613">
        <f>VLOOKUP(Sheet1[[#This Row],[NPDES ID2]],Combined_Sheet__Major_Only___2[[NPDES ID2]:[ECHO BFR]],17,FALSE)</f>
        <v>43.314722000000003</v>
      </c>
      <c r="BB1613">
        <f>VLOOKUP(Sheet1[[#This Row],[NPDES ID2]],Combined_Sheet__Major_Only___2[[NPDES ID2]:[ECHO BFR]],18,FALSE)</f>
        <v>-95.150555999999995</v>
      </c>
      <c r="BC1613" t="str">
        <f>IF(ISNUMBER(SEARCH("aerobic",$AW1613)),"aerobic","")</f>
        <v/>
      </c>
      <c r="BD1613" t="str">
        <f>IF(ISNUMBER(SEARCH("anaer",$AW1613)),"anaer","")</f>
        <v>anaer</v>
      </c>
      <c r="BE1613" t="str">
        <f>IF(ISNUMBER(SEARCH("thickening",$AZ1613)),"thickening","")</f>
        <v>thickening</v>
      </c>
      <c r="BF1613" s="2" t="str">
        <f>IF(ISNUMBER(SEARCH("airDry",$AW1613)),"airDry","")</f>
        <v/>
      </c>
      <c r="BG1613" s="2" t="str">
        <f>IF(ISNUMBER(SEARCH("heatDry",$AY1613)),"heatDry","")</f>
        <v/>
      </c>
      <c r="BH1613" s="2" t="str">
        <f>IF(AND(ISNUMBER(SEARCH("aerobic",$AW1613)),ISNUMBER(SEARCH("anaer",$AW1613))),"Combined Aer and Anaer.","")</f>
        <v/>
      </c>
    </row>
    <row r="1614" spans="1:60" x14ac:dyDescent="0.25">
      <c r="A1614" s="4">
        <v>337</v>
      </c>
      <c r="B1614" t="s">
        <v>1706</v>
      </c>
      <c r="C1614">
        <v>1050.3409999999999</v>
      </c>
      <c r="D1614">
        <v>369.34106283745018</v>
      </c>
      <c r="E1614">
        <v>369.46128870951202</v>
      </c>
      <c r="F1614">
        <v>311.26401225668849</v>
      </c>
      <c r="G1614">
        <v>436.90080126160871</v>
      </c>
      <c r="H1614">
        <v>-111.5976923914094</v>
      </c>
      <c r="I1614">
        <v>-114.1426224932235</v>
      </c>
      <c r="J1614">
        <v>-130.10515058027821</v>
      </c>
      <c r="K1614">
        <v>-88.001138172054453</v>
      </c>
      <c r="L1614">
        <v>714.53802006580418</v>
      </c>
      <c r="M1614">
        <v>711.69878661228915</v>
      </c>
      <c r="N1614">
        <v>702.28168356031699</v>
      </c>
      <c r="O1614">
        <v>734.50693890620892</v>
      </c>
      <c r="P1614">
        <v>24.522422907434748</v>
      </c>
      <c r="Q1614">
        <v>24.85496837443241</v>
      </c>
      <c r="R1614">
        <v>20.121102561374521</v>
      </c>
      <c r="S1614">
        <v>28.17206036296173</v>
      </c>
      <c r="T1614">
        <v>65667.732288081475</v>
      </c>
      <c r="U1614">
        <v>65667.682795622037</v>
      </c>
      <c r="V1614">
        <v>65623.357482052597</v>
      </c>
      <c r="W1614">
        <v>65712.413801265677</v>
      </c>
      <c r="X1614">
        <v>4344.7272043931298</v>
      </c>
      <c r="Y1614">
        <v>4360.2914526769964</v>
      </c>
      <c r="Z1614">
        <v>4228.4383603539609</v>
      </c>
      <c r="AA1614">
        <v>4419.5762446931976</v>
      </c>
      <c r="AB1614">
        <v>705.59620528749133</v>
      </c>
      <c r="AC1614">
        <v>700.17187770951602</v>
      </c>
      <c r="AD1614">
        <v>607.77915893035708</v>
      </c>
      <c r="AE1614">
        <v>819.12422672528419</v>
      </c>
      <c r="AF1614">
        <v>66.67193257787018</v>
      </c>
      <c r="AG1614">
        <v>66.405728768239669</v>
      </c>
      <c r="AH1614">
        <v>65.530987953171405</v>
      </c>
      <c r="AI1614">
        <v>68.534219383174019</v>
      </c>
      <c r="AJ1614">
        <v>0.59096379762878792</v>
      </c>
      <c r="AK1614">
        <v>0.59096391281086391</v>
      </c>
      <c r="AL1614">
        <v>0.5909372900710308</v>
      </c>
      <c r="AM1614">
        <v>0.59099015320042458</v>
      </c>
      <c r="AN1614">
        <v>0.96264490021665794</v>
      </c>
      <c r="AO1614">
        <v>0.96264490021665805</v>
      </c>
      <c r="AP1614">
        <v>0.96264490021665805</v>
      </c>
      <c r="AQ1614">
        <v>0.96264490021665805</v>
      </c>
      <c r="AR1614">
        <v>15.350949675498949</v>
      </c>
      <c r="AS1614">
        <v>15.350949675498949</v>
      </c>
      <c r="AT1614">
        <v>15.350949675498949</v>
      </c>
      <c r="AU1614">
        <v>15.350949675498949</v>
      </c>
      <c r="AV1614" t="str">
        <f>VLOOKUP(Sheet1[[#This Row],[NPDES ID2]],Combined_Sheet__Major_Only___2[[NPDES ID2]:[ECHO BFR]],3,FALSE)</f>
        <v>TX</v>
      </c>
      <c r="AW1614" t="s">
        <v>12185</v>
      </c>
      <c r="AX1614" t="str">
        <f>VLOOKUP(Sheet1[[#This Row],[NPDES ID2]],Combined_Sheet__Major_Only___2[[NPDES ID2]:[ECHO BFR]],27,FALSE)</f>
        <v>methaneBioCaptureRecover</v>
      </c>
      <c r="AY1614" t="str">
        <f>VLOOKUP(Sheet1[[#This Row],[NPDES ID2]],Combined_Sheet__Major_Only___2[[NPDES ID2]:[ECHO BFR]],28,FALSE)</f>
        <v>-</v>
      </c>
      <c r="AZ1614" t="str">
        <f>VLOOKUP(Sheet1[[#This Row],[NPDES ID2]],Combined_Sheet__Major_Only___2[[NPDES ID2]:[ECHO BFR]],29,FALSE)</f>
        <v>thickening, preliminaryOps</v>
      </c>
      <c r="BA1614">
        <f>VLOOKUP(Sheet1[[#This Row],[NPDES ID2]],Combined_Sheet__Major_Only___2[[NPDES ID2]:[ECHO BFR]],17,FALSE)</f>
        <v>31.286000000000001</v>
      </c>
      <c r="BB1614">
        <f>VLOOKUP(Sheet1[[#This Row],[NPDES ID2]],Combined_Sheet__Major_Only___2[[NPDES ID2]:[ECHO BFR]],18,FALSE)</f>
        <v>-94.749399999999994</v>
      </c>
      <c r="BC1614" t="str">
        <f>IF(ISNUMBER(SEARCH("aerobic",$AW1614)),"aerobic","")</f>
        <v/>
      </c>
      <c r="BD1614" t="str">
        <f>IF(ISNUMBER(SEARCH("anaer",$AW1614)),"anaer","")</f>
        <v>anaer</v>
      </c>
      <c r="BE1614" t="str">
        <f>IF(ISNUMBER(SEARCH("thickening",$AZ1614)),"thickening","")</f>
        <v>thickening</v>
      </c>
      <c r="BF1614" s="3" t="str">
        <f>IF(ISNUMBER(SEARCH("airDry",$AW1614)),"airDry","")</f>
        <v/>
      </c>
      <c r="BG1614" s="3" t="str">
        <f>IF(ISNUMBER(SEARCH("heatDry",$AY1614)),"heatDry","")</f>
        <v/>
      </c>
      <c r="BH1614" s="3" t="str">
        <f>IF(AND(ISNUMBER(SEARCH("aerobic",$AW1614)),ISNUMBER(SEARCH("anaer",$AW1614))),"Combined Aer and Anaer.","")</f>
        <v/>
      </c>
    </row>
    <row r="1615" spans="1:60" x14ac:dyDescent="0.25">
      <c r="A1615" s="4">
        <v>734</v>
      </c>
      <c r="B1615" t="s">
        <v>3616</v>
      </c>
      <c r="C1615">
        <v>2977</v>
      </c>
      <c r="D1615">
        <v>668.74764371964</v>
      </c>
      <c r="E1615">
        <v>668.6857313773171</v>
      </c>
      <c r="F1615">
        <v>558.50039124963314</v>
      </c>
      <c r="G1615">
        <v>782.50021376486598</v>
      </c>
      <c r="H1615">
        <v>-110.1597897413111</v>
      </c>
      <c r="I1615">
        <v>-112.81860266783811</v>
      </c>
      <c r="J1615">
        <v>-128.91158205851801</v>
      </c>
      <c r="K1615">
        <v>-86.985979630316663</v>
      </c>
      <c r="L1615">
        <v>2040.2306560180709</v>
      </c>
      <c r="M1615">
        <v>2032.3247986300601</v>
      </c>
      <c r="N1615">
        <v>2005.9777476292859</v>
      </c>
      <c r="O1615">
        <v>2095.9956627306892</v>
      </c>
      <c r="P1615">
        <v>69.464707874824455</v>
      </c>
      <c r="Q1615">
        <v>70.430503035835201</v>
      </c>
      <c r="R1615">
        <v>56.862775616754689</v>
      </c>
      <c r="S1615">
        <v>79.943239065787481</v>
      </c>
      <c r="T1615">
        <v>65774.603208819419</v>
      </c>
      <c r="U1615">
        <v>65774.55363800739</v>
      </c>
      <c r="V1615">
        <v>65730.158152050295</v>
      </c>
      <c r="W1615">
        <v>65819.3554582988</v>
      </c>
      <c r="X1615">
        <v>4319.7561730328434</v>
      </c>
      <c r="Y1615">
        <v>4334.8299575788315</v>
      </c>
      <c r="Z1615">
        <v>4206.6878394994337</v>
      </c>
      <c r="AA1615">
        <v>4392.5922700736464</v>
      </c>
      <c r="AB1615">
        <v>774.51040250781011</v>
      </c>
      <c r="AC1615">
        <v>767.05962521451579</v>
      </c>
      <c r="AD1615">
        <v>657.11966447207999</v>
      </c>
      <c r="AE1615">
        <v>913.24608620470963</v>
      </c>
      <c r="AF1615">
        <v>67.172432041323773</v>
      </c>
      <c r="AG1615">
        <v>66.908341406833074</v>
      </c>
      <c r="AH1615">
        <v>66.052598869661409</v>
      </c>
      <c r="AI1615">
        <v>69.005567872870188</v>
      </c>
      <c r="AJ1615">
        <v>0.59708446373693258</v>
      </c>
      <c r="AK1615">
        <v>0.59708480323203639</v>
      </c>
      <c r="AL1615">
        <v>0.5970056705735739</v>
      </c>
      <c r="AM1615">
        <v>0.5971628129544857</v>
      </c>
      <c r="AN1615">
        <v>0.96270234809076438</v>
      </c>
      <c r="AO1615">
        <v>0.96270234809076449</v>
      </c>
      <c r="AP1615">
        <v>0.96270234809076449</v>
      </c>
      <c r="AQ1615">
        <v>0.96270234809076449</v>
      </c>
      <c r="AR1615">
        <v>14.59221814494315</v>
      </c>
      <c r="AS1615">
        <v>14.59221814494315</v>
      </c>
      <c r="AT1615">
        <v>14.59221814494315</v>
      </c>
      <c r="AU1615">
        <v>14.59221814494315</v>
      </c>
      <c r="AV1615" t="str">
        <f>VLOOKUP(Sheet1[[#This Row],[NPDES ID2]],Combined_Sheet__Major_Only___2[[NPDES ID2]:[ECHO BFR]],3,FALSE)</f>
        <v>NC</v>
      </c>
      <c r="AW1615" t="s">
        <v>12185</v>
      </c>
      <c r="AX1615" t="str">
        <f>VLOOKUP(Sheet1[[#This Row],[NPDES ID2]],Combined_Sheet__Major_Only___2[[NPDES ID2]:[ECHO BFR]],27,FALSE)</f>
        <v>-</v>
      </c>
      <c r="AY1615" t="str">
        <f>VLOOKUP(Sheet1[[#This Row],[NPDES ID2]],Combined_Sheet__Major_Only___2[[NPDES ID2]:[ECHO BFR]],28,FALSE)</f>
        <v>-</v>
      </c>
      <c r="AZ1615" t="str">
        <f>VLOOKUP(Sheet1[[#This Row],[NPDES ID2]],Combined_Sheet__Major_Only___2[[NPDES ID2]:[ECHO BFR]],29,FALSE)</f>
        <v>thickening</v>
      </c>
      <c r="BA1615">
        <f>VLOOKUP(Sheet1[[#This Row],[NPDES ID2]],Combined_Sheet__Major_Only___2[[NPDES ID2]:[ECHO BFR]],17,FALSE)</f>
        <v>35.059345999999998</v>
      </c>
      <c r="BB1615">
        <f>VLOOKUP(Sheet1[[#This Row],[NPDES ID2]],Combined_Sheet__Major_Only___2[[NPDES ID2]:[ECHO BFR]],18,FALSE)</f>
        <v>-78.860466000000002</v>
      </c>
      <c r="BC1615" t="str">
        <f>IF(ISNUMBER(SEARCH("aerobic",$AW1615)),"aerobic","")</f>
        <v/>
      </c>
      <c r="BD1615" t="str">
        <f>IF(ISNUMBER(SEARCH("anaer",$AW1615)),"anaer","")</f>
        <v>anaer</v>
      </c>
      <c r="BE1615" t="str">
        <f>IF(ISNUMBER(SEARCH("thickening",$AZ1615)),"thickening","")</f>
        <v>thickening</v>
      </c>
      <c r="BF1615" s="2" t="str">
        <f>IF(ISNUMBER(SEARCH("airDry",$AW1615)),"airDry","")</f>
        <v/>
      </c>
      <c r="BG1615" s="2" t="str">
        <f>IF(ISNUMBER(SEARCH("heatDry",$AY1615)),"heatDry","")</f>
        <v/>
      </c>
      <c r="BH1615" s="2" t="str">
        <f>IF(AND(ISNUMBER(SEARCH("aerobic",$AW1615)),ISNUMBER(SEARCH("anaer",$AW1615))),"Combined Aer and Anaer.","")</f>
        <v/>
      </c>
    </row>
    <row r="1616" spans="1:60" x14ac:dyDescent="0.25">
      <c r="A1616" s="4">
        <v>2407</v>
      </c>
      <c r="B1616" t="s">
        <v>11223</v>
      </c>
      <c r="C1616">
        <v>269.33999999999997</v>
      </c>
      <c r="D1616">
        <v>498.41814745619899</v>
      </c>
      <c r="E1616">
        <v>502.84890051941301</v>
      </c>
      <c r="F1616">
        <v>374.26436545723021</v>
      </c>
      <c r="G1616">
        <v>639.66294333008705</v>
      </c>
      <c r="H1616">
        <v>-115.80590325409879</v>
      </c>
      <c r="I1616">
        <v>-118.1655990833242</v>
      </c>
      <c r="J1616">
        <v>-133.86127333246321</v>
      </c>
      <c r="K1616">
        <v>-92.237263026110114</v>
      </c>
      <c r="L1616">
        <v>177.37363424711799</v>
      </c>
      <c r="M1616">
        <v>176.5983629318533</v>
      </c>
      <c r="N1616">
        <v>174.03163891312471</v>
      </c>
      <c r="O1616">
        <v>182.82024027687541</v>
      </c>
      <c r="P1616">
        <v>6.3010972509291889</v>
      </c>
      <c r="Q1616">
        <v>6.3816054555467741</v>
      </c>
      <c r="R1616">
        <v>5.2230869546605616</v>
      </c>
      <c r="S1616">
        <v>7.1835464223306644</v>
      </c>
      <c r="T1616">
        <v>65852.910453367032</v>
      </c>
      <c r="U1616">
        <v>65852.860825143915</v>
      </c>
      <c r="V1616">
        <v>65808.413921960484</v>
      </c>
      <c r="W1616">
        <v>65897.714533263192</v>
      </c>
      <c r="X1616">
        <v>4501.0260275250657</v>
      </c>
      <c r="Y1616">
        <v>4518.8825023598147</v>
      </c>
      <c r="Z1616">
        <v>4368.6224251429348</v>
      </c>
      <c r="AA1616">
        <v>4586.2331746770187</v>
      </c>
      <c r="AB1616">
        <v>681.55923985882862</v>
      </c>
      <c r="AC1616">
        <v>676.64252138462348</v>
      </c>
      <c r="AD1616">
        <v>592.60084256743551</v>
      </c>
      <c r="AE1616">
        <v>782.64296746485309</v>
      </c>
      <c r="AF1616">
        <v>64.538650126325507</v>
      </c>
      <c r="AG1616">
        <v>64.256246182997558</v>
      </c>
      <c r="AH1616">
        <v>63.323298281347761</v>
      </c>
      <c r="AI1616">
        <v>66.520196763542387</v>
      </c>
      <c r="AJ1616">
        <v>0.5648857370264545</v>
      </c>
      <c r="AK1616">
        <v>0.56488576517988831</v>
      </c>
      <c r="AL1616">
        <v>0.56487927875365573</v>
      </c>
      <c r="AM1616">
        <v>0.56489215802331838</v>
      </c>
      <c r="AN1616">
        <v>0.96274432967607326</v>
      </c>
      <c r="AO1616">
        <v>0.96274432967607326</v>
      </c>
      <c r="AP1616">
        <v>0.96274432967607326</v>
      </c>
      <c r="AQ1616">
        <v>0.96274432967607326</v>
      </c>
      <c r="AR1616">
        <v>15.506893898486339</v>
      </c>
      <c r="AS1616">
        <v>15.50689389848635</v>
      </c>
      <c r="AT1616">
        <v>15.50689389848635</v>
      </c>
      <c r="AU1616">
        <v>15.50689389848635</v>
      </c>
      <c r="AV1616" t="str">
        <f>VLOOKUP(Sheet1[[#This Row],[NPDES ID2]],Combined_Sheet__Major_Only___2[[NPDES ID2]:[ECHO BFR]],3,FALSE)</f>
        <v>NJ</v>
      </c>
      <c r="AW1616" t="s">
        <v>12185</v>
      </c>
      <c r="AX1616" t="str">
        <f>VLOOKUP(Sheet1[[#This Row],[NPDES ID2]],Combined_Sheet__Major_Only___2[[NPDES ID2]:[ECHO BFR]],27,FALSE)</f>
        <v>-</v>
      </c>
      <c r="AY1616" t="str">
        <f>VLOOKUP(Sheet1[[#This Row],[NPDES ID2]],Combined_Sheet__Major_Only___2[[NPDES ID2]:[ECHO BFR]],28,FALSE)</f>
        <v>-</v>
      </c>
      <c r="AZ1616" t="str">
        <f>VLOOKUP(Sheet1[[#This Row],[NPDES ID2]],Combined_Sheet__Major_Only___2[[NPDES ID2]:[ECHO BFR]],29,FALSE)</f>
        <v>thickening</v>
      </c>
      <c r="BA1616">
        <f>VLOOKUP(Sheet1[[#This Row],[NPDES ID2]],Combined_Sheet__Major_Only___2[[NPDES ID2]:[ECHO BFR]],17,FALSE)</f>
        <v>40.818429999999999</v>
      </c>
      <c r="BB1616">
        <f>VLOOKUP(Sheet1[[#This Row],[NPDES ID2]],Combined_Sheet__Major_Only___2[[NPDES ID2]:[ECHO BFR]],18,FALSE)</f>
        <v>-74.830950000000001</v>
      </c>
      <c r="BC1616" t="str">
        <f>IF(ISNUMBER(SEARCH("aerobic",$AW1616)),"aerobic","")</f>
        <v/>
      </c>
      <c r="BD1616" t="str">
        <f>IF(ISNUMBER(SEARCH("anaer",$AW1616)),"anaer","")</f>
        <v>anaer</v>
      </c>
      <c r="BE1616" t="str">
        <f>IF(ISNUMBER(SEARCH("thickening",$AZ1616)),"thickening","")</f>
        <v>thickening</v>
      </c>
      <c r="BF1616" s="3" t="str">
        <f>IF(ISNUMBER(SEARCH("airDry",$AW1616)),"airDry","")</f>
        <v/>
      </c>
      <c r="BG1616" s="3" t="str">
        <f>IF(ISNUMBER(SEARCH("heatDry",$AY1616)),"heatDry","")</f>
        <v/>
      </c>
      <c r="BH1616" s="3" t="str">
        <f>IF(AND(ISNUMBER(SEARCH("aerobic",$AW1616)),ISNUMBER(SEARCH("anaer",$AW1616))),"Combined Aer and Anaer.","")</f>
        <v/>
      </c>
    </row>
    <row r="1617" spans="1:60" x14ac:dyDescent="0.25">
      <c r="A1617" s="4">
        <v>723</v>
      </c>
      <c r="B1617" t="s">
        <v>3566</v>
      </c>
      <c r="C1617">
        <v>3704.1</v>
      </c>
      <c r="D1617">
        <v>844.51935915563843</v>
      </c>
      <c r="E1617">
        <v>842.25919279912989</v>
      </c>
      <c r="F1617">
        <v>692.49143573282277</v>
      </c>
      <c r="G1617">
        <v>994.46576277845634</v>
      </c>
      <c r="H1617">
        <v>-116.8197713026408</v>
      </c>
      <c r="I1617">
        <v>-119.25070105009431</v>
      </c>
      <c r="J1617">
        <v>-134.97605234469049</v>
      </c>
      <c r="K1617">
        <v>-94.076865789321928</v>
      </c>
      <c r="L1617">
        <v>2400.024440017402</v>
      </c>
      <c r="M1617">
        <v>2389.1006466368872</v>
      </c>
      <c r="N1617">
        <v>2352.6615154338979</v>
      </c>
      <c r="O1617">
        <v>2477.1214785247048</v>
      </c>
      <c r="P1617">
        <v>86.723072242201567</v>
      </c>
      <c r="Q1617">
        <v>87.692713290235204</v>
      </c>
      <c r="R1617">
        <v>72.098887690305446</v>
      </c>
      <c r="S1617">
        <v>98.857181231464281</v>
      </c>
      <c r="T1617">
        <v>65881.648272668419</v>
      </c>
      <c r="U1617">
        <v>65881.598623376107</v>
      </c>
      <c r="V1617">
        <v>65837.132850687471</v>
      </c>
      <c r="W1617">
        <v>65926.471373705732</v>
      </c>
      <c r="X1617">
        <v>4576.8500646602643</v>
      </c>
      <c r="Y1617">
        <v>4595.8341944750428</v>
      </c>
      <c r="Z1617">
        <v>4436.01297145018</v>
      </c>
      <c r="AA1617">
        <v>4667.6228516174006</v>
      </c>
      <c r="AB1617">
        <v>771.15099632325507</v>
      </c>
      <c r="AC1617">
        <v>763.95108842879358</v>
      </c>
      <c r="AD1617">
        <v>659.94403356130704</v>
      </c>
      <c r="AE1617">
        <v>898.94586640937644</v>
      </c>
      <c r="AF1617">
        <v>63.509767457950353</v>
      </c>
      <c r="AG1617">
        <v>63.216170852163152</v>
      </c>
      <c r="AH1617">
        <v>62.265852197021687</v>
      </c>
      <c r="AI1617">
        <v>65.546481657643014</v>
      </c>
      <c r="AJ1617">
        <v>0.55231438000394217</v>
      </c>
      <c r="AK1617">
        <v>0.5523147750302565</v>
      </c>
      <c r="AL1617">
        <v>0.55222238855815442</v>
      </c>
      <c r="AM1617">
        <v>0.55240585677136123</v>
      </c>
      <c r="AN1617">
        <v>0.96275971271832139</v>
      </c>
      <c r="AO1617">
        <v>0.96275971271832117</v>
      </c>
      <c r="AP1617">
        <v>0.96275971271832117</v>
      </c>
      <c r="AQ1617">
        <v>0.96275971271832117</v>
      </c>
      <c r="AR1617">
        <v>14.3055409274962</v>
      </c>
      <c r="AS1617">
        <v>14.3055409274962</v>
      </c>
      <c r="AT1617">
        <v>14.3055409274962</v>
      </c>
      <c r="AU1617">
        <v>14.3055409274962</v>
      </c>
      <c r="AV1617" t="str">
        <f>VLOOKUP(Sheet1[[#This Row],[NPDES ID2]],Combined_Sheet__Major_Only___2[[NPDES ID2]:[ECHO BFR]],3,FALSE)</f>
        <v>KS</v>
      </c>
      <c r="AW1617" t="s">
        <v>12185</v>
      </c>
      <c r="AX1617" t="str">
        <f>VLOOKUP(Sheet1[[#This Row],[NPDES ID2]],Combined_Sheet__Major_Only___2[[NPDES ID2]:[ECHO BFR]],27,FALSE)</f>
        <v>methaneBioCaptureRecover, tempSludgeStore</v>
      </c>
      <c r="AY1617" t="str">
        <f>VLOOKUP(Sheet1[[#This Row],[NPDES ID2]],Combined_Sheet__Major_Only___2[[NPDES ID2]:[ECHO BFR]],28,FALSE)</f>
        <v>-</v>
      </c>
      <c r="AZ1617" t="str">
        <f>VLOOKUP(Sheet1[[#This Row],[NPDES ID2]],Combined_Sheet__Major_Only___2[[NPDES ID2]:[ECHO BFR]],29,FALSE)</f>
        <v>thickening, preliminaryOps</v>
      </c>
      <c r="BA1617">
        <f>VLOOKUP(Sheet1[[#This Row],[NPDES ID2]],Combined_Sheet__Major_Only___2[[NPDES ID2]:[ECHO BFR]],17,FALSE)</f>
        <v>39.071269999999998</v>
      </c>
      <c r="BB1617">
        <f>VLOOKUP(Sheet1[[#This Row],[NPDES ID2]],Combined_Sheet__Major_Only___2[[NPDES ID2]:[ECHO BFR]],18,FALSE)</f>
        <v>-95.643100000000004</v>
      </c>
      <c r="BC1617" t="str">
        <f>IF(ISNUMBER(SEARCH("aerobic",$AW1617)),"aerobic","")</f>
        <v/>
      </c>
      <c r="BD1617" t="str">
        <f>IF(ISNUMBER(SEARCH("anaer",$AW1617)),"anaer","")</f>
        <v>anaer</v>
      </c>
      <c r="BE1617" t="str">
        <f>IF(ISNUMBER(SEARCH("thickening",$AZ1617)),"thickening","")</f>
        <v>thickening</v>
      </c>
      <c r="BF1617" s="3" t="str">
        <f>IF(ISNUMBER(SEARCH("airDry",$AW1617)),"airDry","")</f>
        <v/>
      </c>
      <c r="BG1617" s="3" t="str">
        <f>IF(ISNUMBER(SEARCH("heatDry",$AY1617)),"heatDry","")</f>
        <v/>
      </c>
      <c r="BH1617" s="3" t="str">
        <f>IF(AND(ISNUMBER(SEARCH("aerobic",$AW1617)),ISNUMBER(SEARCH("anaer",$AW1617))),"Combined Aer and Anaer.","")</f>
        <v/>
      </c>
    </row>
    <row r="1618" spans="1:60" x14ac:dyDescent="0.25">
      <c r="A1618" s="4">
        <v>1829</v>
      </c>
      <c r="B1618" t="s">
        <v>8648</v>
      </c>
      <c r="C1618">
        <v>17420</v>
      </c>
      <c r="D1618">
        <v>3483.1226128593362</v>
      </c>
      <c r="E1618">
        <v>3487.7868105173852</v>
      </c>
      <c r="F1618">
        <v>2742.5219984570499</v>
      </c>
      <c r="G1618">
        <v>4204.8535860118991</v>
      </c>
      <c r="H1618">
        <v>-111.444286899123</v>
      </c>
      <c r="I1618">
        <v>-114.6728751591702</v>
      </c>
      <c r="J1618">
        <v>-130.8296132801332</v>
      </c>
      <c r="K1618">
        <v>-86.158242139730845</v>
      </c>
      <c r="L1618">
        <v>11446.960397508859</v>
      </c>
      <c r="M1618">
        <v>11397.694122481669</v>
      </c>
      <c r="N1618">
        <v>11228.6579620394</v>
      </c>
      <c r="O1618">
        <v>11800.7301912077</v>
      </c>
      <c r="P1618">
        <v>407.24031428355318</v>
      </c>
      <c r="Q1618">
        <v>412.4269839531583</v>
      </c>
      <c r="R1618">
        <v>337.83956933868791</v>
      </c>
      <c r="S1618">
        <v>464.39189839254942</v>
      </c>
      <c r="T1618">
        <v>65896.717046769918</v>
      </c>
      <c r="U1618">
        <v>65896.667386429908</v>
      </c>
      <c r="V1618">
        <v>65852.191719451483</v>
      </c>
      <c r="W1618">
        <v>65941.550121607812</v>
      </c>
      <c r="X1618">
        <v>4513.8531232633241</v>
      </c>
      <c r="Y1618">
        <v>4531.5990935406926</v>
      </c>
      <c r="Z1618">
        <v>4380.2205806335642</v>
      </c>
      <c r="AA1618">
        <v>4600.0539505178749</v>
      </c>
      <c r="AB1618">
        <v>653.99931706706809</v>
      </c>
      <c r="AC1618">
        <v>649.72021828777054</v>
      </c>
      <c r="AD1618">
        <v>572.1436245150619</v>
      </c>
      <c r="AE1618">
        <v>746.60523103536048</v>
      </c>
      <c r="AF1618">
        <v>64.44999897529793</v>
      </c>
      <c r="AG1618">
        <v>64.152588173649164</v>
      </c>
      <c r="AH1618">
        <v>63.2354538525801</v>
      </c>
      <c r="AI1618">
        <v>66.426653589601273</v>
      </c>
      <c r="AJ1618">
        <v>0.56380223372394855</v>
      </c>
      <c r="AK1618">
        <v>0.56380389332040992</v>
      </c>
      <c r="AL1618">
        <v>0.56339341531902798</v>
      </c>
      <c r="AM1618">
        <v>0.56420902555735564</v>
      </c>
      <c r="AN1618">
        <v>0.96276777379343814</v>
      </c>
      <c r="AO1618">
        <v>0.96276777379343781</v>
      </c>
      <c r="AP1618">
        <v>0.96276777379343781</v>
      </c>
      <c r="AQ1618">
        <v>0.96276777379343781</v>
      </c>
      <c r="AR1618">
        <v>15.917318823147861</v>
      </c>
      <c r="AS1618">
        <v>15.917318823147861</v>
      </c>
      <c r="AT1618">
        <v>15.917318823147861</v>
      </c>
      <c r="AU1618">
        <v>15.917318823147861</v>
      </c>
      <c r="AV1618" t="str">
        <f>VLOOKUP(Sheet1[[#This Row],[NPDES ID2]],Combined_Sheet__Major_Only___2[[NPDES ID2]:[ECHO BFR]],3,FALSE)</f>
        <v>CA</v>
      </c>
      <c r="AW1618" t="s">
        <v>12185</v>
      </c>
      <c r="AX1618" t="str">
        <f>VLOOKUP(Sheet1[[#This Row],[NPDES ID2]],Combined_Sheet__Major_Only___2[[NPDES ID2]:[ECHO BFR]],27,FALSE)</f>
        <v>methaneBioCaptureRecover</v>
      </c>
      <c r="AY1618" t="str">
        <f>VLOOKUP(Sheet1[[#This Row],[NPDES ID2]],Combined_Sheet__Major_Only___2[[NPDES ID2]:[ECHO BFR]],28,FALSE)</f>
        <v>-</v>
      </c>
      <c r="AZ1618" t="str">
        <f>VLOOKUP(Sheet1[[#This Row],[NPDES ID2]],Combined_Sheet__Major_Only___2[[NPDES ID2]:[ECHO BFR]],29,FALSE)</f>
        <v>preliminaryOps, thickening</v>
      </c>
      <c r="BA1618">
        <f>VLOOKUP(Sheet1[[#This Row],[NPDES ID2]],Combined_Sheet__Major_Only___2[[NPDES ID2]:[ECHO BFR]],17,FALSE)</f>
        <v>33.6907</v>
      </c>
      <c r="BB1618">
        <f>VLOOKUP(Sheet1[[#This Row],[NPDES ID2]],Combined_Sheet__Major_Only___2[[NPDES ID2]:[ECHO BFR]],18,FALSE)</f>
        <v>-117.9419</v>
      </c>
      <c r="BC1618" t="str">
        <f>IF(ISNUMBER(SEARCH("aerobic",$AW1618)),"aerobic","")</f>
        <v/>
      </c>
      <c r="BD1618" t="str">
        <f>IF(ISNUMBER(SEARCH("anaer",$AW1618)),"anaer","")</f>
        <v>anaer</v>
      </c>
      <c r="BE1618" t="str">
        <f>IF(ISNUMBER(SEARCH("thickening",$AZ1618)),"thickening","")</f>
        <v>thickening</v>
      </c>
      <c r="BF1618" s="3" t="str">
        <f>IF(ISNUMBER(SEARCH("airDry",$AW1618)),"airDry","")</f>
        <v/>
      </c>
      <c r="BG1618" s="3" t="str">
        <f>IF(ISNUMBER(SEARCH("heatDry",$AY1618)),"heatDry","")</f>
        <v/>
      </c>
      <c r="BH1618" s="3" t="str">
        <f>IF(AND(ISNUMBER(SEARCH("aerobic",$AW1618)),ISNUMBER(SEARCH("anaer",$AW1618))),"Combined Aer and Anaer.","")</f>
        <v/>
      </c>
    </row>
    <row r="1619" spans="1:60" x14ac:dyDescent="0.25">
      <c r="A1619" s="4">
        <v>1198</v>
      </c>
      <c r="B1619" t="s">
        <v>5746</v>
      </c>
      <c r="C1619">
        <v>252</v>
      </c>
      <c r="D1619">
        <v>543.07934491163894</v>
      </c>
      <c r="E1619">
        <v>546.38658073913462</v>
      </c>
      <c r="F1619">
        <v>405.2150531147214</v>
      </c>
      <c r="G1619">
        <v>699.49773272120774</v>
      </c>
      <c r="H1619">
        <v>-121.3622487900693</v>
      </c>
      <c r="I1619">
        <v>-123.7426811689723</v>
      </c>
      <c r="J1619">
        <v>-139.68158745090091</v>
      </c>
      <c r="K1619">
        <v>-98.083156000919544</v>
      </c>
      <c r="L1619">
        <v>158.8893348400216</v>
      </c>
      <c r="M1619">
        <v>158.10800145955821</v>
      </c>
      <c r="N1619">
        <v>155.5213571834895</v>
      </c>
      <c r="O1619">
        <v>164.37833643607931</v>
      </c>
      <c r="P1619">
        <v>5.9102889363913222</v>
      </c>
      <c r="Q1619">
        <v>5.9586879686217307</v>
      </c>
      <c r="R1619">
        <v>4.9311423649645114</v>
      </c>
      <c r="S1619">
        <v>6.7456902397795817</v>
      </c>
      <c r="T1619">
        <v>65913.046343795839</v>
      </c>
      <c r="U1619">
        <v>65912.996671483968</v>
      </c>
      <c r="V1619">
        <v>65868.510282545307</v>
      </c>
      <c r="W1619">
        <v>65957.890226755961</v>
      </c>
      <c r="X1619">
        <v>4705.7801397674748</v>
      </c>
      <c r="Y1619">
        <v>4726.9193418902414</v>
      </c>
      <c r="Z1619">
        <v>4550.0933524067177</v>
      </c>
      <c r="AA1619">
        <v>4806.0563756005749</v>
      </c>
      <c r="AB1619">
        <v>719.57380280817449</v>
      </c>
      <c r="AC1619">
        <v>713.6552220428689</v>
      </c>
      <c r="AD1619">
        <v>624.26897501854739</v>
      </c>
      <c r="AE1619">
        <v>826.01894322109752</v>
      </c>
      <c r="AF1619">
        <v>61.79106921660852</v>
      </c>
      <c r="AG1619">
        <v>61.486920092613097</v>
      </c>
      <c r="AH1619">
        <v>60.481892604700192</v>
      </c>
      <c r="AI1619">
        <v>63.925484320422633</v>
      </c>
      <c r="AJ1619">
        <v>0.53132404925589638</v>
      </c>
      <c r="AK1619">
        <v>0.53132407495760881</v>
      </c>
      <c r="AL1619">
        <v>0.53131815358822976</v>
      </c>
      <c r="AM1619">
        <v>0.53132991089261494</v>
      </c>
      <c r="AN1619">
        <v>0.96277650524917435</v>
      </c>
      <c r="AO1619">
        <v>0.96277650524917435</v>
      </c>
      <c r="AP1619">
        <v>0.96277650524917435</v>
      </c>
      <c r="AQ1619">
        <v>0.96277650524917435</v>
      </c>
      <c r="AR1619">
        <v>14.757019426740129</v>
      </c>
      <c r="AS1619">
        <v>14.757019426740129</v>
      </c>
      <c r="AT1619">
        <v>14.757019426740129</v>
      </c>
      <c r="AU1619">
        <v>14.757019426740129</v>
      </c>
      <c r="AV1619" t="str">
        <f>VLOOKUP(Sheet1[[#This Row],[NPDES ID2]],Combined_Sheet__Major_Only___2[[NPDES ID2]:[ECHO BFR]],3,FALSE)</f>
        <v>NY</v>
      </c>
      <c r="AW1619" t="s">
        <v>12185</v>
      </c>
      <c r="AX1619" t="str">
        <f>VLOOKUP(Sheet1[[#This Row],[NPDES ID2]],Combined_Sheet__Major_Only___2[[NPDES ID2]:[ECHO BFR]],27,FALSE)</f>
        <v>methaneBioCaptureRecover</v>
      </c>
      <c r="AY1619" t="str">
        <f>VLOOKUP(Sheet1[[#This Row],[NPDES ID2]],Combined_Sheet__Major_Only___2[[NPDES ID2]:[ECHO BFR]],28,FALSE)</f>
        <v>-</v>
      </c>
      <c r="AZ1619" t="str">
        <f>VLOOKUP(Sheet1[[#This Row],[NPDES ID2]],Combined_Sheet__Major_Only___2[[NPDES ID2]:[ECHO BFR]],29,FALSE)</f>
        <v>thickening</v>
      </c>
      <c r="BA1619">
        <f>VLOOKUP(Sheet1[[#This Row],[NPDES ID2]],Combined_Sheet__Major_Only___2[[NPDES ID2]:[ECHO BFR]],17,FALSE)</f>
        <v>42.660350000000001</v>
      </c>
      <c r="BB1619">
        <f>VLOOKUP(Sheet1[[#This Row],[NPDES ID2]],Combined_Sheet__Major_Only___2[[NPDES ID2]:[ECHO BFR]],18,FALSE)</f>
        <v>-77.041330000000002</v>
      </c>
      <c r="BC1619" t="str">
        <f>IF(ISNUMBER(SEARCH("aerobic",$AW1619)),"aerobic","")</f>
        <v/>
      </c>
      <c r="BD1619" t="str">
        <f>IF(ISNUMBER(SEARCH("anaer",$AW1619)),"anaer","")</f>
        <v>anaer</v>
      </c>
      <c r="BE1619" t="str">
        <f>IF(ISNUMBER(SEARCH("thickening",$AZ1619)),"thickening","")</f>
        <v>thickening</v>
      </c>
      <c r="BF1619" s="2" t="str">
        <f>IF(ISNUMBER(SEARCH("airDry",$AW1619)),"airDry","")</f>
        <v/>
      </c>
      <c r="BG1619" s="2" t="str">
        <f>IF(ISNUMBER(SEARCH("heatDry",$AY1619)),"heatDry","")</f>
        <v/>
      </c>
      <c r="BH1619" s="2" t="str">
        <f>IF(AND(ISNUMBER(SEARCH("aerobic",$AW1619)),ISNUMBER(SEARCH("anaer",$AW1619))),"Combined Aer and Anaer.","")</f>
        <v/>
      </c>
    </row>
    <row r="1620" spans="1:60" x14ac:dyDescent="0.25">
      <c r="A1620" s="4">
        <v>1841</v>
      </c>
      <c r="B1620" t="s">
        <v>8701</v>
      </c>
      <c r="C1620">
        <v>12648</v>
      </c>
      <c r="D1620">
        <v>2582.75276046205</v>
      </c>
      <c r="E1620">
        <v>2584.6320908603061</v>
      </c>
      <c r="F1620">
        <v>2036.3438536762269</v>
      </c>
      <c r="G1620">
        <v>3109.3719447033068</v>
      </c>
      <c r="H1620">
        <v>-113.59020861998739</v>
      </c>
      <c r="I1620">
        <v>-116.8251353697496</v>
      </c>
      <c r="J1620">
        <v>-132.56847875918041</v>
      </c>
      <c r="K1620">
        <v>-88.893514572780319</v>
      </c>
      <c r="L1620">
        <v>8224.973666638607</v>
      </c>
      <c r="M1620">
        <v>8188.364393832042</v>
      </c>
      <c r="N1620">
        <v>8063.7173247749206</v>
      </c>
      <c r="O1620">
        <v>8486.6146224644581</v>
      </c>
      <c r="P1620">
        <v>295.91446581542692</v>
      </c>
      <c r="Q1620">
        <v>299.33498292984092</v>
      </c>
      <c r="R1620">
        <v>245.96543648547481</v>
      </c>
      <c r="S1620">
        <v>337.40472535788882</v>
      </c>
      <c r="T1620">
        <v>66059.905953890266</v>
      </c>
      <c r="U1620">
        <v>66059.856173908018</v>
      </c>
      <c r="V1620">
        <v>66015.273355656158</v>
      </c>
      <c r="W1620">
        <v>66104.84704107263</v>
      </c>
      <c r="X1620">
        <v>4572.5429024866762</v>
      </c>
      <c r="Y1620">
        <v>4591.1436904969869</v>
      </c>
      <c r="Z1620">
        <v>4433.2094166424813</v>
      </c>
      <c r="AA1620">
        <v>4662.2745377542624</v>
      </c>
      <c r="AB1620">
        <v>824.72141066181825</v>
      </c>
      <c r="AC1620">
        <v>815.98789141338693</v>
      </c>
      <c r="AD1620">
        <v>698.3408944944066</v>
      </c>
      <c r="AE1620">
        <v>972.24407489237592</v>
      </c>
      <c r="AF1620">
        <v>63.771102490899779</v>
      </c>
      <c r="AG1620">
        <v>63.471334405404761</v>
      </c>
      <c r="AH1620">
        <v>62.535419193822577</v>
      </c>
      <c r="AI1620">
        <v>65.787613924486607</v>
      </c>
      <c r="AJ1620">
        <v>0.55550699569404238</v>
      </c>
      <c r="AK1620">
        <v>0.55550832944700868</v>
      </c>
      <c r="AL1620">
        <v>0.5551832133650253</v>
      </c>
      <c r="AM1620">
        <v>0.55582912037732501</v>
      </c>
      <c r="AN1620">
        <v>0.96285484905439089</v>
      </c>
      <c r="AO1620">
        <v>0.96285484905439067</v>
      </c>
      <c r="AP1620">
        <v>0.96285484905439067</v>
      </c>
      <c r="AQ1620">
        <v>0.96285484905439067</v>
      </c>
      <c r="AR1620">
        <v>13.805860336176501</v>
      </c>
      <c r="AS1620">
        <v>13.805860336176501</v>
      </c>
      <c r="AT1620">
        <v>13.805860336176501</v>
      </c>
      <c r="AU1620">
        <v>13.805860336176501</v>
      </c>
      <c r="AV1620" t="str">
        <f>VLOOKUP(Sheet1[[#This Row],[NPDES ID2]],Combined_Sheet__Major_Only___2[[NPDES ID2]:[ECHO BFR]],3,FALSE)</f>
        <v>NY</v>
      </c>
      <c r="AW1620" t="s">
        <v>12185</v>
      </c>
      <c r="AX1620" t="str">
        <f>VLOOKUP(Sheet1[[#This Row],[NPDES ID2]],Combined_Sheet__Major_Only___2[[NPDES ID2]:[ECHO BFR]],27,FALSE)</f>
        <v>-</v>
      </c>
      <c r="AY1620" t="str">
        <f>VLOOKUP(Sheet1[[#This Row],[NPDES ID2]],Combined_Sheet__Major_Only___2[[NPDES ID2]:[ECHO BFR]],28,FALSE)</f>
        <v>-</v>
      </c>
      <c r="AZ1620" t="str">
        <f>VLOOKUP(Sheet1[[#This Row],[NPDES ID2]],Combined_Sheet__Major_Only___2[[NPDES ID2]:[ECHO BFR]],29,FALSE)</f>
        <v>preliminaryOps, thickening</v>
      </c>
      <c r="BA1620">
        <f>VLOOKUP(Sheet1[[#This Row],[NPDES ID2]],Combined_Sheet__Major_Only___2[[NPDES ID2]:[ECHO BFR]],17,FALSE)</f>
        <v>40.778404999999999</v>
      </c>
      <c r="BB1620">
        <f>VLOOKUP(Sheet1[[#This Row],[NPDES ID2]],Combined_Sheet__Major_Only___2[[NPDES ID2]:[ECHO BFR]],18,FALSE)</f>
        <v>-73.894589999999994</v>
      </c>
      <c r="BC1620" t="str">
        <f>IF(ISNUMBER(SEARCH("aerobic",$AW1620)),"aerobic","")</f>
        <v/>
      </c>
      <c r="BD1620" t="str">
        <f>IF(ISNUMBER(SEARCH("anaer",$AW1620)),"anaer","")</f>
        <v>anaer</v>
      </c>
      <c r="BE1620" t="str">
        <f>IF(ISNUMBER(SEARCH("thickening",$AZ1620)),"thickening","")</f>
        <v>thickening</v>
      </c>
      <c r="BF1620" s="3" t="str">
        <f>IF(ISNUMBER(SEARCH("airDry",$AW1620)),"airDry","")</f>
        <v/>
      </c>
      <c r="BG1620" s="3" t="str">
        <f>IF(ISNUMBER(SEARCH("heatDry",$AY1620)),"heatDry","")</f>
        <v/>
      </c>
      <c r="BH1620" s="3" t="str">
        <f>IF(AND(ISNUMBER(SEARCH("aerobic",$AW1620)),ISNUMBER(SEARCH("anaer",$AW1620))),"Combined Aer and Anaer.","")</f>
        <v/>
      </c>
    </row>
    <row r="1621" spans="1:60" x14ac:dyDescent="0.25">
      <c r="A1621" s="4">
        <v>1953</v>
      </c>
      <c r="B1621" t="s">
        <v>9208</v>
      </c>
      <c r="C1621">
        <v>2399</v>
      </c>
      <c r="D1621">
        <v>557.82598719830821</v>
      </c>
      <c r="E1621">
        <v>559.38187141019262</v>
      </c>
      <c r="F1621">
        <v>475.69412223963872</v>
      </c>
      <c r="G1621">
        <v>648.58663287119941</v>
      </c>
      <c r="H1621">
        <v>-108.1040694333759</v>
      </c>
      <c r="I1621">
        <v>-110.7074408526578</v>
      </c>
      <c r="J1621">
        <v>-127.0285432184899</v>
      </c>
      <c r="K1621">
        <v>-84.662014482178662</v>
      </c>
      <c r="L1621">
        <v>1675.195282596984</v>
      </c>
      <c r="M1621">
        <v>1669.065539065554</v>
      </c>
      <c r="N1621">
        <v>1648.6618849885861</v>
      </c>
      <c r="O1621">
        <v>1718.400829682784</v>
      </c>
      <c r="P1621">
        <v>55.912068139517118</v>
      </c>
      <c r="Q1621">
        <v>56.766293656153813</v>
      </c>
      <c r="R1621">
        <v>45.488964449882268</v>
      </c>
      <c r="S1621">
        <v>64.639397807789635</v>
      </c>
      <c r="T1621">
        <v>66077.964206309902</v>
      </c>
      <c r="U1621">
        <v>66077.91441308819</v>
      </c>
      <c r="V1621">
        <v>66033.319737628786</v>
      </c>
      <c r="W1621">
        <v>66122.917245984703</v>
      </c>
      <c r="X1621">
        <v>4259.0543532138718</v>
      </c>
      <c r="Y1621">
        <v>4273.0092196404494</v>
      </c>
      <c r="Z1621">
        <v>4153.9091728957264</v>
      </c>
      <c r="AA1621">
        <v>4326.9305360614408</v>
      </c>
      <c r="AB1621">
        <v>771.07143338569324</v>
      </c>
      <c r="AC1621">
        <v>763.31532747642973</v>
      </c>
      <c r="AD1621">
        <v>653.34798086189744</v>
      </c>
      <c r="AE1621">
        <v>910.71526953055593</v>
      </c>
      <c r="AF1621">
        <v>68.440465655311456</v>
      </c>
      <c r="AG1621">
        <v>68.186934500780637</v>
      </c>
      <c r="AH1621">
        <v>67.362893871656667</v>
      </c>
      <c r="AI1621">
        <v>70.203301811753292</v>
      </c>
      <c r="AJ1621">
        <v>0.61259535302671697</v>
      </c>
      <c r="AK1621">
        <v>0.61259563258945682</v>
      </c>
      <c r="AL1621">
        <v>0.61253063547691533</v>
      </c>
      <c r="AM1621">
        <v>0.61265970399403646</v>
      </c>
      <c r="AN1621">
        <v>0.96286445965684775</v>
      </c>
      <c r="AO1621">
        <v>0.96286445965684808</v>
      </c>
      <c r="AP1621">
        <v>0.96286445965684808</v>
      </c>
      <c r="AQ1621">
        <v>0.96286445965684808</v>
      </c>
      <c r="AR1621">
        <v>14.785200857147069</v>
      </c>
      <c r="AS1621">
        <v>14.785200857147061</v>
      </c>
      <c r="AT1621">
        <v>14.785200857147061</v>
      </c>
      <c r="AU1621">
        <v>14.785200857147061</v>
      </c>
      <c r="AV1621" t="str">
        <f>VLOOKUP(Sheet1[[#This Row],[NPDES ID2]],Combined_Sheet__Major_Only___2[[NPDES ID2]:[ECHO BFR]],3,FALSE)</f>
        <v>PA</v>
      </c>
      <c r="AW1621" t="s">
        <v>12185</v>
      </c>
      <c r="AX1621" t="str">
        <f>VLOOKUP(Sheet1[[#This Row],[NPDES ID2]],Combined_Sheet__Major_Only___2[[NPDES ID2]:[ECHO BFR]],27,FALSE)</f>
        <v>methaneBioCaptureRecover</v>
      </c>
      <c r="AY1621" t="str">
        <f>VLOOKUP(Sheet1[[#This Row],[NPDES ID2]],Combined_Sheet__Major_Only___2[[NPDES ID2]:[ECHO BFR]],28,FALSE)</f>
        <v>-</v>
      </c>
      <c r="AZ1621" t="str">
        <f>VLOOKUP(Sheet1[[#This Row],[NPDES ID2]],Combined_Sheet__Major_Only___2[[NPDES ID2]:[ECHO BFR]],29,FALSE)</f>
        <v>thickening</v>
      </c>
      <c r="BA1621">
        <f>VLOOKUP(Sheet1[[#This Row],[NPDES ID2]],Combined_Sheet__Major_Only___2[[NPDES ID2]:[ECHO BFR]],17,FALSE)</f>
        <v>40.303621999999997</v>
      </c>
      <c r="BB1621">
        <f>VLOOKUP(Sheet1[[#This Row],[NPDES ID2]],Combined_Sheet__Major_Only___2[[NPDES ID2]:[ECHO BFR]],18,FALSE)</f>
        <v>-75.919910000000002</v>
      </c>
      <c r="BC1621" t="str">
        <f>IF(ISNUMBER(SEARCH("aerobic",$AW1621)),"aerobic","")</f>
        <v/>
      </c>
      <c r="BD1621" t="str">
        <f>IF(ISNUMBER(SEARCH("anaer",$AW1621)),"anaer","")</f>
        <v>anaer</v>
      </c>
      <c r="BE1621" t="str">
        <f>IF(ISNUMBER(SEARCH("thickening",$AZ1621)),"thickening","")</f>
        <v>thickening</v>
      </c>
      <c r="BF1621" s="3" t="str">
        <f>IF(ISNUMBER(SEARCH("airDry",$AW1621)),"airDry","")</f>
        <v/>
      </c>
      <c r="BG1621" s="3" t="str">
        <f>IF(ISNUMBER(SEARCH("heatDry",$AY1621)),"heatDry","")</f>
        <v/>
      </c>
      <c r="BH1621" s="3" t="str">
        <f>IF(AND(ISNUMBER(SEARCH("aerobic",$AW1621)),ISNUMBER(SEARCH("anaer",$AW1621))),"Combined Aer and Anaer.","")</f>
        <v/>
      </c>
    </row>
    <row r="1622" spans="1:60" x14ac:dyDescent="0.25">
      <c r="A1622" s="4">
        <v>278</v>
      </c>
      <c r="B1622" t="s">
        <v>1424</v>
      </c>
      <c r="C1622">
        <v>1570</v>
      </c>
      <c r="D1622">
        <v>481.86470902907553</v>
      </c>
      <c r="E1622">
        <v>481.12726835364742</v>
      </c>
      <c r="F1622">
        <v>409.56193734701429</v>
      </c>
      <c r="G1622">
        <v>563.55964373363383</v>
      </c>
      <c r="H1622">
        <v>-123.6577274215191</v>
      </c>
      <c r="I1622">
        <v>-126.2309774774442</v>
      </c>
      <c r="J1622">
        <v>-142.1850099321351</v>
      </c>
      <c r="K1622">
        <v>-100.8773330966026</v>
      </c>
      <c r="L1622">
        <v>969.73105187687793</v>
      </c>
      <c r="M1622">
        <v>964.71156014504641</v>
      </c>
      <c r="N1622">
        <v>948.05013659627059</v>
      </c>
      <c r="O1622">
        <v>1005.050843989672</v>
      </c>
      <c r="P1622">
        <v>36.861108208587559</v>
      </c>
      <c r="Q1622">
        <v>37.206962967314027</v>
      </c>
      <c r="R1622">
        <v>30.838555673648219</v>
      </c>
      <c r="S1622">
        <v>41.987052067251973</v>
      </c>
      <c r="T1622">
        <v>66096.86083350479</v>
      </c>
      <c r="U1622">
        <v>66096.811026429001</v>
      </c>
      <c r="V1622">
        <v>66052.203943277767</v>
      </c>
      <c r="W1622">
        <v>66141.826380580009</v>
      </c>
      <c r="X1622">
        <v>4817.2517837499854</v>
      </c>
      <c r="Y1622">
        <v>4840.0880648163511</v>
      </c>
      <c r="Z1622">
        <v>4649.2767701419298</v>
      </c>
      <c r="AA1622">
        <v>4925.5580352845773</v>
      </c>
      <c r="AB1622">
        <v>746.63283120966776</v>
      </c>
      <c r="AC1622">
        <v>740.01225607587548</v>
      </c>
      <c r="AD1622">
        <v>646.62057998036539</v>
      </c>
      <c r="AE1622">
        <v>857.99311362839921</v>
      </c>
      <c r="AF1622">
        <v>60.535797692127538</v>
      </c>
      <c r="AG1622">
        <v>60.220625127606397</v>
      </c>
      <c r="AH1622">
        <v>59.186150618700239</v>
      </c>
      <c r="AI1622">
        <v>62.739253262947479</v>
      </c>
      <c r="AJ1622">
        <v>0.51600127490774927</v>
      </c>
      <c r="AK1622">
        <v>0.51600143283602717</v>
      </c>
      <c r="AL1622">
        <v>0.51596483924761083</v>
      </c>
      <c r="AM1622">
        <v>0.51603750272760895</v>
      </c>
      <c r="AN1622">
        <v>0.96287451111902089</v>
      </c>
      <c r="AO1622">
        <v>0.96287451111902078</v>
      </c>
      <c r="AP1622">
        <v>0.96287451111902078</v>
      </c>
      <c r="AQ1622">
        <v>0.96287451111902078</v>
      </c>
      <c r="AR1622">
        <v>14.337753707289369</v>
      </c>
      <c r="AS1622">
        <v>14.33775370728938</v>
      </c>
      <c r="AT1622">
        <v>14.33775370728938</v>
      </c>
      <c r="AU1622">
        <v>14.33775370728938</v>
      </c>
      <c r="AV1622" t="str">
        <f>VLOOKUP(Sheet1[[#This Row],[NPDES ID2]],Combined_Sheet__Major_Only___2[[NPDES ID2]:[ECHO BFR]],3,FALSE)</f>
        <v>WA</v>
      </c>
      <c r="AW1622" t="s">
        <v>12185</v>
      </c>
      <c r="AX1622" t="str">
        <f>VLOOKUP(Sheet1[[#This Row],[NPDES ID2]],Combined_Sheet__Major_Only___2[[NPDES ID2]:[ECHO BFR]],27,FALSE)</f>
        <v>methaneBioCaptureRecover</v>
      </c>
      <c r="AY1622" t="str">
        <f>VLOOKUP(Sheet1[[#This Row],[NPDES ID2]],Combined_Sheet__Major_Only___2[[NPDES ID2]:[ECHO BFR]],28,FALSE)</f>
        <v>-</v>
      </c>
      <c r="AZ1622" t="str">
        <f>VLOOKUP(Sheet1[[#This Row],[NPDES ID2]],Combined_Sheet__Major_Only___2[[NPDES ID2]:[ECHO BFR]],29,FALSE)</f>
        <v>thickening, preliminaryOps</v>
      </c>
      <c r="BA1622">
        <f>VLOOKUP(Sheet1[[#This Row],[NPDES ID2]],Combined_Sheet__Major_Only___2[[NPDES ID2]:[ECHO BFR]],17,FALSE)</f>
        <v>46.579402999999999</v>
      </c>
      <c r="BB1622">
        <f>VLOOKUP(Sheet1[[#This Row],[NPDES ID2]],Combined_Sheet__Major_Only___2[[NPDES ID2]:[ECHO BFR]],18,FALSE)</f>
        <v>-120.46983</v>
      </c>
      <c r="BC1622" t="str">
        <f>IF(ISNUMBER(SEARCH("aerobic",$AW1622)),"aerobic","")</f>
        <v/>
      </c>
      <c r="BD1622" t="str">
        <f>IF(ISNUMBER(SEARCH("anaer",$AW1622)),"anaer","")</f>
        <v>anaer</v>
      </c>
      <c r="BE1622" t="str">
        <f>IF(ISNUMBER(SEARCH("thickening",$AZ1622)),"thickening","")</f>
        <v>thickening</v>
      </c>
      <c r="BF1622" s="2" t="str">
        <f>IF(ISNUMBER(SEARCH("airDry",$AW1622)),"airDry","")</f>
        <v/>
      </c>
      <c r="BG1622" s="2" t="str">
        <f>IF(ISNUMBER(SEARCH("heatDry",$AY1622)),"heatDry","")</f>
        <v/>
      </c>
      <c r="BH1622" s="2" t="str">
        <f>IF(AND(ISNUMBER(SEARCH("aerobic",$AW1622)),ISNUMBER(SEARCH("anaer",$AW1622))),"Combined Aer and Anaer.","")</f>
        <v/>
      </c>
    </row>
    <row r="1623" spans="1:60" x14ac:dyDescent="0.25">
      <c r="A1623" s="4">
        <v>322</v>
      </c>
      <c r="B1623" t="s">
        <v>1634</v>
      </c>
      <c r="C1623">
        <v>1134</v>
      </c>
      <c r="D1623">
        <v>410.11394631328199</v>
      </c>
      <c r="E1623">
        <v>410.11412093815329</v>
      </c>
      <c r="F1623">
        <v>345.77976190074929</v>
      </c>
      <c r="G1623">
        <v>483.73341342105692</v>
      </c>
      <c r="H1623">
        <v>-121.61088916014</v>
      </c>
      <c r="I1623">
        <v>-124.0992984555057</v>
      </c>
      <c r="J1623">
        <v>-139.9213060487784</v>
      </c>
      <c r="K1623">
        <v>-98.611273661588498</v>
      </c>
      <c r="L1623">
        <v>712.03551559754067</v>
      </c>
      <c r="M1623">
        <v>708.50017972543014</v>
      </c>
      <c r="N1623">
        <v>696.77338855392418</v>
      </c>
      <c r="O1623">
        <v>736.90140343380153</v>
      </c>
      <c r="P1623">
        <v>26.601115560526729</v>
      </c>
      <c r="Q1623">
        <v>26.80999771896035</v>
      </c>
      <c r="R1623">
        <v>22.20702218527132</v>
      </c>
      <c r="S1623">
        <v>30.331292240080849</v>
      </c>
      <c r="T1623">
        <v>66131.118107828821</v>
      </c>
      <c r="U1623">
        <v>66131.068275637226</v>
      </c>
      <c r="V1623">
        <v>66086.438698857994</v>
      </c>
      <c r="W1623">
        <v>66176.106329291521</v>
      </c>
      <c r="X1623">
        <v>4741.052619254262</v>
      </c>
      <c r="Y1623">
        <v>4762.5739308592229</v>
      </c>
      <c r="Z1623">
        <v>4582.5000078584017</v>
      </c>
      <c r="AA1623">
        <v>4843.220198996517</v>
      </c>
      <c r="AB1623">
        <v>862.80739055870129</v>
      </c>
      <c r="AC1623">
        <v>852.72502699642973</v>
      </c>
      <c r="AD1623">
        <v>728.80800760582679</v>
      </c>
      <c r="AE1623">
        <v>1016.6668901544761</v>
      </c>
      <c r="AF1623">
        <v>61.537647238340803</v>
      </c>
      <c r="AG1623">
        <v>61.230694865259082</v>
      </c>
      <c r="AH1623">
        <v>60.221545542141769</v>
      </c>
      <c r="AI1623">
        <v>63.68560658659932</v>
      </c>
      <c r="AJ1623">
        <v>0.52823004311170541</v>
      </c>
      <c r="AK1623">
        <v>0.52823016598260963</v>
      </c>
      <c r="AL1623">
        <v>0.5282017422321782</v>
      </c>
      <c r="AM1623">
        <v>0.52825818200432606</v>
      </c>
      <c r="AN1623">
        <v>0.96289271932403164</v>
      </c>
      <c r="AO1623">
        <v>0.96289271932403198</v>
      </c>
      <c r="AP1623">
        <v>0.96289271932403198</v>
      </c>
      <c r="AQ1623">
        <v>0.96289271932403198</v>
      </c>
      <c r="AR1623">
        <v>13.254043937050911</v>
      </c>
      <c r="AS1623">
        <v>13.25404393705092</v>
      </c>
      <c r="AT1623">
        <v>13.25404393705092</v>
      </c>
      <c r="AU1623">
        <v>13.25404393705092</v>
      </c>
      <c r="AV1623" t="str">
        <f>VLOOKUP(Sheet1[[#This Row],[NPDES ID2]],Combined_Sheet__Major_Only___2[[NPDES ID2]:[ECHO BFR]],3,FALSE)</f>
        <v>IL</v>
      </c>
      <c r="AW1623" t="s">
        <v>12185</v>
      </c>
      <c r="AX1623" t="str">
        <f>VLOOKUP(Sheet1[[#This Row],[NPDES ID2]],Combined_Sheet__Major_Only___2[[NPDES ID2]:[ECHO BFR]],27,FALSE)</f>
        <v>methaneBioCaptureRecover</v>
      </c>
      <c r="AY1623" t="str">
        <f>VLOOKUP(Sheet1[[#This Row],[NPDES ID2]],Combined_Sheet__Major_Only___2[[NPDES ID2]:[ECHO BFR]],28,FALSE)</f>
        <v>-</v>
      </c>
      <c r="AZ1623" t="str">
        <f>VLOOKUP(Sheet1[[#This Row],[NPDES ID2]],Combined_Sheet__Major_Only___2[[NPDES ID2]:[ECHO BFR]],29,FALSE)</f>
        <v>preliminaryOps, thickening</v>
      </c>
      <c r="BA1623">
        <f>VLOOKUP(Sheet1[[#This Row],[NPDES ID2]],Combined_Sheet__Major_Only___2[[NPDES ID2]:[ECHO BFR]],17,FALSE)</f>
        <v>41.845973999999998</v>
      </c>
      <c r="BB1623">
        <f>VLOOKUP(Sheet1[[#This Row],[NPDES ID2]],Combined_Sheet__Major_Only___2[[NPDES ID2]:[ECHO BFR]],18,FALSE)</f>
        <v>-88.044494999999998</v>
      </c>
      <c r="BC1623" t="str">
        <f>IF(ISNUMBER(SEARCH("aerobic",$AW1623)),"aerobic","")</f>
        <v/>
      </c>
      <c r="BD1623" t="str">
        <f>IF(ISNUMBER(SEARCH("anaer",$AW1623)),"anaer","")</f>
        <v>anaer</v>
      </c>
      <c r="BE1623" t="str">
        <f>IF(ISNUMBER(SEARCH("thickening",$AZ1623)),"thickening","")</f>
        <v>thickening</v>
      </c>
      <c r="BF1623" s="2" t="str">
        <f>IF(ISNUMBER(SEARCH("airDry",$AW1623)),"airDry","")</f>
        <v/>
      </c>
      <c r="BG1623" s="2" t="str">
        <f>IF(ISNUMBER(SEARCH("heatDry",$AY1623)),"heatDry","")</f>
        <v/>
      </c>
      <c r="BH1623" s="2" t="str">
        <f>IF(AND(ISNUMBER(SEARCH("aerobic",$AW1623)),ISNUMBER(SEARCH("anaer",$AW1623))),"Combined Aer and Anaer.","")</f>
        <v/>
      </c>
    </row>
    <row r="1624" spans="1:60" x14ac:dyDescent="0.25">
      <c r="A1624" s="4">
        <v>1172</v>
      </c>
      <c r="B1624" t="s">
        <v>5621</v>
      </c>
      <c r="C1624">
        <v>274.60000000000002</v>
      </c>
      <c r="D1624">
        <v>526.01575032781454</v>
      </c>
      <c r="E1624">
        <v>529.986077389657</v>
      </c>
      <c r="F1624">
        <v>395.63022011364382</v>
      </c>
      <c r="G1624">
        <v>675.44216243286155</v>
      </c>
      <c r="H1624">
        <v>-124.263315762882</v>
      </c>
      <c r="I1624">
        <v>-126.76727263920689</v>
      </c>
      <c r="J1624">
        <v>-142.9131047751564</v>
      </c>
      <c r="K1624">
        <v>-101.1494845982283</v>
      </c>
      <c r="L1624">
        <v>169.3486165075509</v>
      </c>
      <c r="M1624">
        <v>168.4672558119338</v>
      </c>
      <c r="N1624">
        <v>165.54924771801601</v>
      </c>
      <c r="O1624">
        <v>175.54060921439881</v>
      </c>
      <c r="P1624">
        <v>6.4481478854420073</v>
      </c>
      <c r="Q1624">
        <v>6.5094060817125374</v>
      </c>
      <c r="R1624">
        <v>5.3954658985744288</v>
      </c>
      <c r="S1624">
        <v>7.3460382136831424</v>
      </c>
      <c r="T1624">
        <v>66159.046650795121</v>
      </c>
      <c r="U1624">
        <v>66158.996798127671</v>
      </c>
      <c r="V1624">
        <v>66114.348883221202</v>
      </c>
      <c r="W1624">
        <v>66204.053357750847</v>
      </c>
      <c r="X1624">
        <v>4829.2485239117823</v>
      </c>
      <c r="Y1624">
        <v>4852.2596847632294</v>
      </c>
      <c r="Z1624">
        <v>4660.2059727654132</v>
      </c>
      <c r="AA1624">
        <v>4938.2005391894054</v>
      </c>
      <c r="AB1624">
        <v>891.70197570069786</v>
      </c>
      <c r="AC1624">
        <v>880.57827087346129</v>
      </c>
      <c r="AD1624">
        <v>751.75247975946513</v>
      </c>
      <c r="AE1624">
        <v>1052.2646622659579</v>
      </c>
      <c r="AF1624">
        <v>60.438494833933383</v>
      </c>
      <c r="AG1624">
        <v>60.123607100302991</v>
      </c>
      <c r="AH1624">
        <v>59.083251679338723</v>
      </c>
      <c r="AI1624">
        <v>62.648083145444552</v>
      </c>
      <c r="AJ1624">
        <v>0.51481382258058306</v>
      </c>
      <c r="AK1624">
        <v>0.51481385213881592</v>
      </c>
      <c r="AL1624">
        <v>0.51480704091693674</v>
      </c>
      <c r="AM1624">
        <v>0.5148205651152038</v>
      </c>
      <c r="AN1624">
        <v>0.962907550512062</v>
      </c>
      <c r="AO1624">
        <v>0.96290755051206234</v>
      </c>
      <c r="AP1624">
        <v>0.96290755051206234</v>
      </c>
      <c r="AQ1624">
        <v>0.96290755051206234</v>
      </c>
      <c r="AR1624">
        <v>12.910123675052469</v>
      </c>
      <c r="AS1624">
        <v>12.910123675052469</v>
      </c>
      <c r="AT1624">
        <v>12.910123675052469</v>
      </c>
      <c r="AU1624">
        <v>12.910123675052469</v>
      </c>
      <c r="AV1624" t="str">
        <f>VLOOKUP(Sheet1[[#This Row],[NPDES ID2]],Combined_Sheet__Major_Only___2[[NPDES ID2]:[ECHO BFR]],3,FALSE)</f>
        <v>IL</v>
      </c>
      <c r="AW1624" t="s">
        <v>12185</v>
      </c>
      <c r="AX1624" t="str">
        <f>VLOOKUP(Sheet1[[#This Row],[NPDES ID2]],Combined_Sheet__Major_Only___2[[NPDES ID2]:[ECHO BFR]],27,FALSE)</f>
        <v>tempSludgeStore</v>
      </c>
      <c r="AY1624" t="str">
        <f>VLOOKUP(Sheet1[[#This Row],[NPDES ID2]],Combined_Sheet__Major_Only___2[[NPDES ID2]:[ECHO BFR]],28,FALSE)</f>
        <v>-</v>
      </c>
      <c r="AZ1624" t="str">
        <f>VLOOKUP(Sheet1[[#This Row],[NPDES ID2]],Combined_Sheet__Major_Only___2[[NPDES ID2]:[ECHO BFR]],29,FALSE)</f>
        <v>thickening</v>
      </c>
      <c r="BA1624">
        <f>VLOOKUP(Sheet1[[#This Row],[NPDES ID2]],Combined_Sheet__Major_Only___2[[NPDES ID2]:[ECHO BFR]],17,FALSE)</f>
        <v>39.109380000000002</v>
      </c>
      <c r="BB1624">
        <f>VLOOKUP(Sheet1[[#This Row],[NPDES ID2]],Combined_Sheet__Major_Only___2[[NPDES ID2]:[ECHO BFR]],18,FALSE)</f>
        <v>-88.532759999999996</v>
      </c>
      <c r="BC1624" t="str">
        <f>IF(ISNUMBER(SEARCH("aerobic",$AW1624)),"aerobic","")</f>
        <v/>
      </c>
      <c r="BD1624" t="str">
        <f>IF(ISNUMBER(SEARCH("anaer",$AW1624)),"anaer","")</f>
        <v>anaer</v>
      </c>
      <c r="BE1624" t="str">
        <f>IF(ISNUMBER(SEARCH("thickening",$AZ1624)),"thickening","")</f>
        <v>thickening</v>
      </c>
      <c r="BF1624" s="2" t="str">
        <f>IF(ISNUMBER(SEARCH("airDry",$AW1624)),"airDry","")</f>
        <v/>
      </c>
      <c r="BG1624" s="2" t="str">
        <f>IF(ISNUMBER(SEARCH("heatDry",$AY1624)),"heatDry","")</f>
        <v/>
      </c>
      <c r="BH1624" s="2" t="str">
        <f>IF(AND(ISNUMBER(SEARCH("aerobic",$AW1624)),ISNUMBER(SEARCH("anaer",$AW1624))),"Combined Aer and Anaer.","")</f>
        <v/>
      </c>
    </row>
    <row r="1625" spans="1:60" x14ac:dyDescent="0.25">
      <c r="A1625" s="4">
        <v>774</v>
      </c>
      <c r="B1625" t="s">
        <v>3798</v>
      </c>
      <c r="C1625">
        <v>1820</v>
      </c>
      <c r="D1625">
        <v>482.74605773274772</v>
      </c>
      <c r="E1625">
        <v>483.25037713373843</v>
      </c>
      <c r="F1625">
        <v>410.00504903069083</v>
      </c>
      <c r="G1625">
        <v>558.66124077379868</v>
      </c>
      <c r="H1625">
        <v>-113.02407484936811</v>
      </c>
      <c r="I1625">
        <v>-115.54032228047819</v>
      </c>
      <c r="J1625">
        <v>-131.43541242289541</v>
      </c>
      <c r="K1625">
        <v>-89.717562617532224</v>
      </c>
      <c r="L1625">
        <v>1221.355995784731</v>
      </c>
      <c r="M1625">
        <v>1216.3089548114619</v>
      </c>
      <c r="N1625">
        <v>1199.5385601617591</v>
      </c>
      <c r="O1625">
        <v>1256.89224380931</v>
      </c>
      <c r="P1625">
        <v>42.525951353990322</v>
      </c>
      <c r="Q1625">
        <v>43.077364369426107</v>
      </c>
      <c r="R1625">
        <v>35.04499213588597</v>
      </c>
      <c r="S1625">
        <v>48.697819151609323</v>
      </c>
      <c r="T1625">
        <v>66214.225892997609</v>
      </c>
      <c r="U1625">
        <v>66214.175999875384</v>
      </c>
      <c r="V1625">
        <v>66169.491853792584</v>
      </c>
      <c r="W1625">
        <v>66259.269122284517</v>
      </c>
      <c r="X1625">
        <v>4441.1321937572247</v>
      </c>
      <c r="Y1625">
        <v>4457.7364205248432</v>
      </c>
      <c r="Z1625">
        <v>4317.3529618781768</v>
      </c>
      <c r="AA1625">
        <v>4520.8248226539672</v>
      </c>
      <c r="AB1625">
        <v>771.86705539794605</v>
      </c>
      <c r="AC1625">
        <v>764.77797774180658</v>
      </c>
      <c r="AD1625">
        <v>657.84339175705634</v>
      </c>
      <c r="AE1625">
        <v>905.5127858080499</v>
      </c>
      <c r="AF1625">
        <v>65.771334287761348</v>
      </c>
      <c r="AG1625">
        <v>65.497259521105178</v>
      </c>
      <c r="AH1625">
        <v>64.601197093060776</v>
      </c>
      <c r="AI1625">
        <v>67.683270120565567</v>
      </c>
      <c r="AJ1625">
        <v>0.5799524854037329</v>
      </c>
      <c r="AK1625">
        <v>0.57995268916006015</v>
      </c>
      <c r="AL1625">
        <v>0.57990542877144524</v>
      </c>
      <c r="AM1625">
        <v>0.57999927417552621</v>
      </c>
      <c r="AN1625">
        <v>0.96293681810226261</v>
      </c>
      <c r="AO1625">
        <v>0.96293681810226273</v>
      </c>
      <c r="AP1625">
        <v>0.96293681810226273</v>
      </c>
      <c r="AQ1625">
        <v>0.96293681810226273</v>
      </c>
      <c r="AR1625">
        <v>14.547697889501251</v>
      </c>
      <c r="AS1625">
        <v>14.547697889501251</v>
      </c>
      <c r="AT1625">
        <v>14.547697889501251</v>
      </c>
      <c r="AU1625">
        <v>14.547697889501251</v>
      </c>
      <c r="AV1625" t="str">
        <f>VLOOKUP(Sheet1[[#This Row],[NPDES ID2]],Combined_Sheet__Major_Only___2[[NPDES ID2]:[ECHO BFR]],3,FALSE)</f>
        <v>NY</v>
      </c>
      <c r="AW1625" t="s">
        <v>12185</v>
      </c>
      <c r="AX1625" t="str">
        <f>VLOOKUP(Sheet1[[#This Row],[NPDES ID2]],Combined_Sheet__Major_Only___2[[NPDES ID2]:[ECHO BFR]],27,FALSE)</f>
        <v>methaneBioCaptureRecover</v>
      </c>
      <c r="AY1625" t="str">
        <f>VLOOKUP(Sheet1[[#This Row],[NPDES ID2]],Combined_Sheet__Major_Only___2[[NPDES ID2]:[ECHO BFR]],28,FALSE)</f>
        <v>-</v>
      </c>
      <c r="AZ1625" t="str">
        <f>VLOOKUP(Sheet1[[#This Row],[NPDES ID2]],Combined_Sheet__Major_Only___2[[NPDES ID2]:[ECHO BFR]],29,FALSE)</f>
        <v>thickening, preliminaryOps</v>
      </c>
      <c r="BA1625">
        <f>VLOOKUP(Sheet1[[#This Row],[NPDES ID2]],Combined_Sheet__Major_Only___2[[NPDES ID2]:[ECHO BFR]],17,FALSE)</f>
        <v>42.838900000000002</v>
      </c>
      <c r="BB1625">
        <f>VLOOKUP(Sheet1[[#This Row],[NPDES ID2]],Combined_Sheet__Major_Only___2[[NPDES ID2]:[ECHO BFR]],18,FALSE)</f>
        <v>-73.918199999999999</v>
      </c>
      <c r="BC1625" t="str">
        <f>IF(ISNUMBER(SEARCH("aerobic",$AW1625)),"aerobic","")</f>
        <v/>
      </c>
      <c r="BD1625" t="str">
        <f>IF(ISNUMBER(SEARCH("anaer",$AW1625)),"anaer","")</f>
        <v>anaer</v>
      </c>
      <c r="BE1625" t="str">
        <f>IF(ISNUMBER(SEARCH("thickening",$AZ1625)),"thickening","")</f>
        <v>thickening</v>
      </c>
      <c r="BF1625" s="2" t="str">
        <f>IF(ISNUMBER(SEARCH("airDry",$AW1625)),"airDry","")</f>
        <v/>
      </c>
      <c r="BG1625" s="2" t="str">
        <f>IF(ISNUMBER(SEARCH("heatDry",$AY1625)),"heatDry","")</f>
        <v/>
      </c>
      <c r="BH1625" s="2" t="str">
        <f>IF(AND(ISNUMBER(SEARCH("aerobic",$AW1625)),ISNUMBER(SEARCH("anaer",$AW1625))),"Combined Aer and Anaer.","")</f>
        <v/>
      </c>
    </row>
    <row r="1626" spans="1:60" x14ac:dyDescent="0.25">
      <c r="A1626" s="4">
        <v>130</v>
      </c>
      <c r="B1626" t="s">
        <v>724</v>
      </c>
      <c r="C1626">
        <v>7840</v>
      </c>
      <c r="D1626">
        <v>1564.617570079349</v>
      </c>
      <c r="E1626">
        <v>1561.650662397783</v>
      </c>
      <c r="F1626">
        <v>1238.3049455684129</v>
      </c>
      <c r="G1626">
        <v>1871.4342181645341</v>
      </c>
      <c r="H1626">
        <v>-109.5875153574255</v>
      </c>
      <c r="I1626">
        <v>-112.4825550315003</v>
      </c>
      <c r="J1626">
        <v>-128.63264835164881</v>
      </c>
      <c r="K1626">
        <v>-86.043974746968658</v>
      </c>
      <c r="L1626">
        <v>5347.7729849047391</v>
      </c>
      <c r="M1626">
        <v>5326.8775562186493</v>
      </c>
      <c r="N1626">
        <v>5256.5537249162808</v>
      </c>
      <c r="O1626">
        <v>5496.0494555390706</v>
      </c>
      <c r="P1626">
        <v>182.95118287030849</v>
      </c>
      <c r="Q1626">
        <v>185.46240706063929</v>
      </c>
      <c r="R1626">
        <v>149.99333469987161</v>
      </c>
      <c r="S1626">
        <v>210.34433308172609</v>
      </c>
      <c r="T1626">
        <v>66364.311903700524</v>
      </c>
      <c r="U1626">
        <v>66364.261900542479</v>
      </c>
      <c r="V1626">
        <v>66319.479206663411</v>
      </c>
      <c r="W1626">
        <v>66409.454472716912</v>
      </c>
      <c r="X1626">
        <v>4379.0669303260865</v>
      </c>
      <c r="Y1626">
        <v>4394.5195370551319</v>
      </c>
      <c r="Z1626">
        <v>4262.7798752922317</v>
      </c>
      <c r="AA1626">
        <v>4454.0946308977173</v>
      </c>
      <c r="AB1626">
        <v>627.95288929593755</v>
      </c>
      <c r="AC1626">
        <v>624.25645980963441</v>
      </c>
      <c r="AD1626">
        <v>550.40691989309073</v>
      </c>
      <c r="AE1626">
        <v>716.13776244197425</v>
      </c>
      <c r="AF1626">
        <v>66.8709710467202</v>
      </c>
      <c r="AG1626">
        <v>66.600626202928368</v>
      </c>
      <c r="AH1626">
        <v>65.742920924300094</v>
      </c>
      <c r="AI1626">
        <v>68.718244461845202</v>
      </c>
      <c r="AJ1626">
        <v>0.59339769845413837</v>
      </c>
      <c r="AK1626">
        <v>0.59339849211766982</v>
      </c>
      <c r="AL1626">
        <v>0.5932101318650761</v>
      </c>
      <c r="AM1626">
        <v>0.59358424764321083</v>
      </c>
      <c r="AN1626">
        <v>0.96301619197307742</v>
      </c>
      <c r="AO1626">
        <v>0.96301619197307731</v>
      </c>
      <c r="AP1626">
        <v>0.96301619197307731</v>
      </c>
      <c r="AQ1626">
        <v>0.96301619197307731</v>
      </c>
      <c r="AR1626">
        <v>16.623323486829779</v>
      </c>
      <c r="AS1626">
        <v>16.623323486829779</v>
      </c>
      <c r="AT1626">
        <v>16.623323486829779</v>
      </c>
      <c r="AU1626">
        <v>16.623323486829779</v>
      </c>
      <c r="AV1626" t="str">
        <f>VLOOKUP(Sheet1[[#This Row],[NPDES ID2]],Combined_Sheet__Major_Only___2[[NPDES ID2]:[ECHO BFR]],3,FALSE)</f>
        <v>AR</v>
      </c>
      <c r="AW1626" t="s">
        <v>12185</v>
      </c>
      <c r="AX1626" t="str">
        <f>VLOOKUP(Sheet1[[#This Row],[NPDES ID2]],Combined_Sheet__Major_Only___2[[NPDES ID2]:[ECHO BFR]],27,FALSE)</f>
        <v>-</v>
      </c>
      <c r="AY1626" t="str">
        <f>VLOOKUP(Sheet1[[#This Row],[NPDES ID2]],Combined_Sheet__Major_Only___2[[NPDES ID2]:[ECHO BFR]],28,FALSE)</f>
        <v>highTempCompost</v>
      </c>
      <c r="AZ1626" t="str">
        <f>VLOOKUP(Sheet1[[#This Row],[NPDES ID2]],Combined_Sheet__Major_Only___2[[NPDES ID2]:[ECHO BFR]],29,FALSE)</f>
        <v>thickening</v>
      </c>
      <c r="BA1626">
        <f>VLOOKUP(Sheet1[[#This Row],[NPDES ID2]],Combined_Sheet__Major_Only___2[[NPDES ID2]:[ECHO BFR]],17,FALSE)</f>
        <v>34.450400000000002</v>
      </c>
      <c r="BB1626">
        <f>VLOOKUP(Sheet1[[#This Row],[NPDES ID2]],Combined_Sheet__Major_Only___2[[NPDES ID2]:[ECHO BFR]],18,FALSE)</f>
        <v>-93.017499999999998</v>
      </c>
      <c r="BC1626" t="str">
        <f>IF(ISNUMBER(SEARCH("aerobic",$AW1626)),"aerobic","")</f>
        <v/>
      </c>
      <c r="BD1626" t="str">
        <f>IF(ISNUMBER(SEARCH("anaer",$AW1626)),"anaer","")</f>
        <v>anaer</v>
      </c>
      <c r="BE1626" t="str">
        <f>IF(ISNUMBER(SEARCH("thickening",$AZ1626)),"thickening","")</f>
        <v>thickening</v>
      </c>
      <c r="BF1626" s="2" t="str">
        <f>IF(ISNUMBER(SEARCH("airDry",$AW1626)),"airDry","")</f>
        <v/>
      </c>
      <c r="BG1626" s="2" t="str">
        <f>IF(ISNUMBER(SEARCH("heatDry",$AY1626)),"heatDry","")</f>
        <v/>
      </c>
      <c r="BH1626" s="2" t="str">
        <f>IF(AND(ISNUMBER(SEARCH("aerobic",$AW1626)),ISNUMBER(SEARCH("anaer",$AW1626))),"Combined Aer and Anaer.","")</f>
        <v/>
      </c>
    </row>
    <row r="1627" spans="1:60" x14ac:dyDescent="0.25">
      <c r="A1627" s="4">
        <v>1660</v>
      </c>
      <c r="B1627" t="s">
        <v>7794</v>
      </c>
      <c r="C1627">
        <v>59.22</v>
      </c>
      <c r="D1627">
        <v>1848.677742186592</v>
      </c>
      <c r="E1627">
        <v>1848.6505021964499</v>
      </c>
      <c r="F1627">
        <v>1287.6110368882771</v>
      </c>
      <c r="G1627">
        <v>2444.0084011310269</v>
      </c>
      <c r="H1627">
        <v>-123.6900393576764</v>
      </c>
      <c r="I1627">
        <v>-126.1668896861422</v>
      </c>
      <c r="J1627">
        <v>-142.2844291738362</v>
      </c>
      <c r="K1627">
        <v>-100.4807021941742</v>
      </c>
      <c r="L1627">
        <v>36.699500754856658</v>
      </c>
      <c r="M1627">
        <v>36.510782889035028</v>
      </c>
      <c r="N1627">
        <v>35.886263358605333</v>
      </c>
      <c r="O1627">
        <v>38.024965536569383</v>
      </c>
      <c r="P1627">
        <v>1.390253574678421</v>
      </c>
      <c r="Q1627">
        <v>1.402777976641028</v>
      </c>
      <c r="R1627">
        <v>1.162551748769302</v>
      </c>
      <c r="S1627">
        <v>1.583167299820494</v>
      </c>
      <c r="T1627">
        <v>66410.380131297527</v>
      </c>
      <c r="U1627">
        <v>66410.330094364443</v>
      </c>
      <c r="V1627">
        <v>66365.517151681473</v>
      </c>
      <c r="W1627">
        <v>66455.553192198146</v>
      </c>
      <c r="X1627">
        <v>4824.0501722157978</v>
      </c>
      <c r="Y1627">
        <v>4846.7506595780069</v>
      </c>
      <c r="Z1627">
        <v>4657.2382121743694</v>
      </c>
      <c r="AA1627">
        <v>4931.5389094461088</v>
      </c>
      <c r="AB1627">
        <v>918.78752239184655</v>
      </c>
      <c r="AC1627">
        <v>906.73235742610836</v>
      </c>
      <c r="AD1627">
        <v>770.4261132644906</v>
      </c>
      <c r="AE1627">
        <v>1090.1719707167761</v>
      </c>
      <c r="AF1627">
        <v>60.732230434066388</v>
      </c>
      <c r="AG1627">
        <v>60.419855869964238</v>
      </c>
      <c r="AH1627">
        <v>59.386597593897378</v>
      </c>
      <c r="AI1627">
        <v>62.925621273940592</v>
      </c>
      <c r="AJ1627">
        <v>0.51839864168683203</v>
      </c>
      <c r="AK1627">
        <v>0.51839864816968162</v>
      </c>
      <c r="AL1627">
        <v>0.51839715577546464</v>
      </c>
      <c r="AM1627">
        <v>0.51840011900728056</v>
      </c>
      <c r="AN1627">
        <v>0.963040487279746</v>
      </c>
      <c r="AO1627">
        <v>0.96304048727974612</v>
      </c>
      <c r="AP1627">
        <v>0.96304048727974612</v>
      </c>
      <c r="AQ1627">
        <v>0.96304048727974612</v>
      </c>
      <c r="AR1627">
        <v>12.74826425835316</v>
      </c>
      <c r="AS1627">
        <v>12.748264258353149</v>
      </c>
      <c r="AT1627">
        <v>12.748264258353149</v>
      </c>
      <c r="AU1627">
        <v>12.748264258353149</v>
      </c>
      <c r="AV1627" t="str">
        <f>VLOOKUP(Sheet1[[#This Row],[NPDES ID2]],Combined_Sheet__Major_Only___2[[NPDES ID2]:[ECHO BFR]],3,FALSE)</f>
        <v>PA</v>
      </c>
      <c r="AW1627" t="s">
        <v>12185</v>
      </c>
      <c r="AX1627" t="str">
        <f>VLOOKUP(Sheet1[[#This Row],[NPDES ID2]],Combined_Sheet__Major_Only___2[[NPDES ID2]:[ECHO BFR]],27,FALSE)</f>
        <v>-</v>
      </c>
      <c r="AY1627" t="str">
        <f>VLOOKUP(Sheet1[[#This Row],[NPDES ID2]],Combined_Sheet__Major_Only___2[[NPDES ID2]:[ECHO BFR]],28,FALSE)</f>
        <v>-</v>
      </c>
      <c r="AZ1627" t="str">
        <f>VLOOKUP(Sheet1[[#This Row],[NPDES ID2]],Combined_Sheet__Major_Only___2[[NPDES ID2]:[ECHO BFR]],29,FALSE)</f>
        <v>thickening, preliminaryOps</v>
      </c>
      <c r="BA1627">
        <f>VLOOKUP(Sheet1[[#This Row],[NPDES ID2]],Combined_Sheet__Major_Only___2[[NPDES ID2]:[ECHO BFR]],17,FALSE)</f>
        <v>39.872700000000002</v>
      </c>
      <c r="BB1627">
        <f>VLOOKUP(Sheet1[[#This Row],[NPDES ID2]],Combined_Sheet__Major_Only___2[[NPDES ID2]:[ECHO BFR]],18,FALSE)</f>
        <v>-75.290980000000005</v>
      </c>
      <c r="BC1627" t="str">
        <f>IF(ISNUMBER(SEARCH("aerobic",$AW1627)),"aerobic","")</f>
        <v/>
      </c>
      <c r="BD1627" t="str">
        <f>IF(ISNUMBER(SEARCH("anaer",$AW1627)),"anaer","")</f>
        <v>anaer</v>
      </c>
      <c r="BE1627" t="str">
        <f>IF(ISNUMBER(SEARCH("thickening",$AZ1627)),"thickening","")</f>
        <v>thickening</v>
      </c>
      <c r="BF1627" s="2" t="str">
        <f>IF(ISNUMBER(SEARCH("airDry",$AW1627)),"airDry","")</f>
        <v/>
      </c>
      <c r="BG1627" s="2" t="str">
        <f>IF(ISNUMBER(SEARCH("heatDry",$AY1627)),"heatDry","")</f>
        <v/>
      </c>
      <c r="BH1627" s="2" t="str">
        <f>IF(AND(ISNUMBER(SEARCH("aerobic",$AW1627)),ISNUMBER(SEARCH("anaer",$AW1627))),"Combined Aer and Anaer.","")</f>
        <v/>
      </c>
    </row>
    <row r="1628" spans="1:60" x14ac:dyDescent="0.25">
      <c r="A1628" s="4">
        <v>346</v>
      </c>
      <c r="B1628" t="s">
        <v>1752</v>
      </c>
      <c r="C1628">
        <v>996.3</v>
      </c>
      <c r="D1628">
        <v>416.91027497452421</v>
      </c>
      <c r="E1628">
        <v>417.87323392552798</v>
      </c>
      <c r="F1628">
        <v>352.12454206075631</v>
      </c>
      <c r="G1628">
        <v>496.27528254119829</v>
      </c>
      <c r="H1628">
        <v>-129.06199008580799</v>
      </c>
      <c r="I1628">
        <v>-131.5806648068758</v>
      </c>
      <c r="J1628">
        <v>-148.08112281303141</v>
      </c>
      <c r="K1628">
        <v>-106.28001274332939</v>
      </c>
      <c r="L1628">
        <v>592.01135300250473</v>
      </c>
      <c r="M1628">
        <v>588.63909551340248</v>
      </c>
      <c r="N1628">
        <v>577.45900549770147</v>
      </c>
      <c r="O1628">
        <v>615.72278385994309</v>
      </c>
      <c r="P1628">
        <v>23.43960374955488</v>
      </c>
      <c r="Q1628">
        <v>23.614588723570179</v>
      </c>
      <c r="R1628">
        <v>19.706484162877601</v>
      </c>
      <c r="S1628">
        <v>26.804765962793521</v>
      </c>
      <c r="T1628">
        <v>66416.944790487818</v>
      </c>
      <c r="U1628">
        <v>66416.894748741877</v>
      </c>
      <c r="V1628">
        <v>66372.077495645863</v>
      </c>
      <c r="W1628">
        <v>66462.122196440105</v>
      </c>
      <c r="X1628">
        <v>5032.0158203735582</v>
      </c>
      <c r="Y1628">
        <v>5058.1548990455103</v>
      </c>
      <c r="Z1628">
        <v>4839.2351376363149</v>
      </c>
      <c r="AA1628">
        <v>5156.4717606171707</v>
      </c>
      <c r="AB1628">
        <v>783.56998614674933</v>
      </c>
      <c r="AC1628">
        <v>776.24430647335407</v>
      </c>
      <c r="AD1628">
        <v>678.75431768432088</v>
      </c>
      <c r="AE1628">
        <v>900.94404129230645</v>
      </c>
      <c r="AF1628">
        <v>58.235599682642331</v>
      </c>
      <c r="AG1628">
        <v>57.902724827078877</v>
      </c>
      <c r="AH1628">
        <v>56.806476944060073</v>
      </c>
      <c r="AI1628">
        <v>60.56719114768191</v>
      </c>
      <c r="AJ1628">
        <v>0.48794160995940311</v>
      </c>
      <c r="AK1628">
        <v>0.4879417077743054</v>
      </c>
      <c r="AL1628">
        <v>0.48791909642119302</v>
      </c>
      <c r="AM1628">
        <v>0.4879639944449628</v>
      </c>
      <c r="AN1628">
        <v>0.9630439467294758</v>
      </c>
      <c r="AO1628">
        <v>0.96304394672947602</v>
      </c>
      <c r="AP1628">
        <v>0.96304394672947602</v>
      </c>
      <c r="AQ1628">
        <v>0.96304394672947602</v>
      </c>
      <c r="AR1628">
        <v>13.753281811475141</v>
      </c>
      <c r="AS1628">
        <v>13.753281811475141</v>
      </c>
      <c r="AT1628">
        <v>13.753281811475141</v>
      </c>
      <c r="AU1628">
        <v>13.753281811475141</v>
      </c>
      <c r="AV1628" t="str">
        <f>VLOOKUP(Sheet1[[#This Row],[NPDES ID2]],Combined_Sheet__Major_Only___2[[NPDES ID2]:[ECHO BFR]],3,FALSE)</f>
        <v>KS</v>
      </c>
      <c r="AW1628" t="s">
        <v>12185</v>
      </c>
      <c r="AX1628" t="str">
        <f>VLOOKUP(Sheet1[[#This Row],[NPDES ID2]],Combined_Sheet__Major_Only___2[[NPDES ID2]:[ECHO BFR]],27,FALSE)</f>
        <v>methaneBioCaptureRecover</v>
      </c>
      <c r="AY1628" t="str">
        <f>VLOOKUP(Sheet1[[#This Row],[NPDES ID2]],Combined_Sheet__Major_Only___2[[NPDES ID2]:[ECHO BFR]],28,FALSE)</f>
        <v>-</v>
      </c>
      <c r="AZ1628" t="str">
        <f>VLOOKUP(Sheet1[[#This Row],[NPDES ID2]],Combined_Sheet__Major_Only___2[[NPDES ID2]:[ECHO BFR]],29,FALSE)</f>
        <v>preliminaryOps, thickening</v>
      </c>
      <c r="BA1628">
        <f>VLOOKUP(Sheet1[[#This Row],[NPDES ID2]],Combined_Sheet__Major_Only___2[[NPDES ID2]:[ECHO BFR]],17,FALSE)</f>
        <v>38.007578000000002</v>
      </c>
      <c r="BB1628">
        <f>VLOOKUP(Sheet1[[#This Row],[NPDES ID2]],Combined_Sheet__Major_Only___2[[NPDES ID2]:[ECHO BFR]],18,FALSE)</f>
        <v>-97.885295999999997</v>
      </c>
      <c r="BC1628" t="str">
        <f>IF(ISNUMBER(SEARCH("aerobic",$AW1628)),"aerobic","")</f>
        <v/>
      </c>
      <c r="BD1628" t="str">
        <f>IF(ISNUMBER(SEARCH("anaer",$AW1628)),"anaer","")</f>
        <v>anaer</v>
      </c>
      <c r="BE1628" t="str">
        <f>IF(ISNUMBER(SEARCH("thickening",$AZ1628)),"thickening","")</f>
        <v>thickening</v>
      </c>
      <c r="BF1628" s="2" t="str">
        <f>IF(ISNUMBER(SEARCH("airDry",$AW1628)),"airDry","")</f>
        <v/>
      </c>
      <c r="BG1628" s="2" t="str">
        <f>IF(ISNUMBER(SEARCH("heatDry",$AY1628)),"heatDry","")</f>
        <v/>
      </c>
      <c r="BH1628" s="2" t="str">
        <f>IF(AND(ISNUMBER(SEARCH("aerobic",$AW1628)),ISNUMBER(SEARCH("anaer",$AW1628))),"Combined Aer and Anaer.","")</f>
        <v/>
      </c>
    </row>
    <row r="1629" spans="1:60" x14ac:dyDescent="0.25">
      <c r="A1629" s="4">
        <v>2211</v>
      </c>
      <c r="B1629" t="s">
        <v>10363</v>
      </c>
      <c r="C1629">
        <v>631.11</v>
      </c>
      <c r="D1629">
        <v>366.48851635670673</v>
      </c>
      <c r="E1629">
        <v>366.65806081712248</v>
      </c>
      <c r="F1629">
        <v>295.33000431742943</v>
      </c>
      <c r="G1629">
        <v>435.72946718582921</v>
      </c>
      <c r="H1629">
        <v>-117.3560982930657</v>
      </c>
      <c r="I1629">
        <v>-119.73346707283051</v>
      </c>
      <c r="J1629">
        <v>-135.28297637387689</v>
      </c>
      <c r="K1629">
        <v>-93.981266375381637</v>
      </c>
      <c r="L1629">
        <v>410.12066753281101</v>
      </c>
      <c r="M1629">
        <v>408.2615295596911</v>
      </c>
      <c r="N1629">
        <v>402.10091465033889</v>
      </c>
      <c r="O1629">
        <v>423.18897576130888</v>
      </c>
      <c r="P1629">
        <v>14.77587240226808</v>
      </c>
      <c r="Q1629">
        <v>14.94614093869068</v>
      </c>
      <c r="R1629">
        <v>12.278049188497221</v>
      </c>
      <c r="S1629">
        <v>16.83813289785094</v>
      </c>
      <c r="T1629">
        <v>66715.764796709453</v>
      </c>
      <c r="U1629">
        <v>66715.714535883075</v>
      </c>
      <c r="V1629">
        <v>66670.701074939599</v>
      </c>
      <c r="W1629">
        <v>66761.139987241637</v>
      </c>
      <c r="X1629">
        <v>4621.2047433191356</v>
      </c>
      <c r="Y1629">
        <v>4640.2661779909877</v>
      </c>
      <c r="Z1629">
        <v>4480.1447542470532</v>
      </c>
      <c r="AA1629">
        <v>4712.0135189314933</v>
      </c>
      <c r="AB1629">
        <v>893.75445337754616</v>
      </c>
      <c r="AC1629">
        <v>882.75577776453406</v>
      </c>
      <c r="AD1629">
        <v>747.74662488636181</v>
      </c>
      <c r="AE1629">
        <v>1065.939301520468</v>
      </c>
      <c r="AF1629">
        <v>63.686491312813502</v>
      </c>
      <c r="AG1629">
        <v>63.396974178591833</v>
      </c>
      <c r="AH1629">
        <v>62.442823066460832</v>
      </c>
      <c r="AI1629">
        <v>65.715212612419876</v>
      </c>
      <c r="AJ1629">
        <v>0.55447340385987232</v>
      </c>
      <c r="AK1629">
        <v>0.55447347612903208</v>
      </c>
      <c r="AL1629">
        <v>0.55445679602193654</v>
      </c>
      <c r="AM1629">
        <v>0.55448991619130861</v>
      </c>
      <c r="AN1629">
        <v>0.96320073638348047</v>
      </c>
      <c r="AO1629">
        <v>0.96320073638348014</v>
      </c>
      <c r="AP1629">
        <v>0.96320073638348014</v>
      </c>
      <c r="AQ1629">
        <v>0.96320073638348014</v>
      </c>
      <c r="AR1629">
        <v>13.254804172613889</v>
      </c>
      <c r="AS1629">
        <v>13.2548041726139</v>
      </c>
      <c r="AT1629">
        <v>13.2548041726139</v>
      </c>
      <c r="AU1629">
        <v>13.2548041726139</v>
      </c>
      <c r="AV1629" t="str">
        <f>VLOOKUP(Sheet1[[#This Row],[NPDES ID2]],Combined_Sheet__Major_Only___2[[NPDES ID2]:[ECHO BFR]],3,FALSE)</f>
        <v>IL</v>
      </c>
      <c r="AW1629" t="s">
        <v>12185</v>
      </c>
      <c r="AX1629" t="str">
        <f>VLOOKUP(Sheet1[[#This Row],[NPDES ID2]],Combined_Sheet__Major_Only___2[[NPDES ID2]:[ECHO BFR]],27,FALSE)</f>
        <v>tempSludgeStore</v>
      </c>
      <c r="AY1629" t="str">
        <f>VLOOKUP(Sheet1[[#This Row],[NPDES ID2]],Combined_Sheet__Major_Only___2[[NPDES ID2]:[ECHO BFR]],28,FALSE)</f>
        <v>-</v>
      </c>
      <c r="AZ1629" t="str">
        <f>VLOOKUP(Sheet1[[#This Row],[NPDES ID2]],Combined_Sheet__Major_Only___2[[NPDES ID2]:[ECHO BFR]],29,FALSE)</f>
        <v>preliminaryOps, thickening</v>
      </c>
      <c r="BA1629">
        <f>VLOOKUP(Sheet1[[#This Row],[NPDES ID2]],Combined_Sheet__Major_Only___2[[NPDES ID2]:[ECHO BFR]],17,FALSE)</f>
        <v>41.87782</v>
      </c>
      <c r="BB1629">
        <f>VLOOKUP(Sheet1[[#This Row],[NPDES ID2]],Combined_Sheet__Major_Only___2[[NPDES ID2]:[ECHO BFR]],18,FALSE)</f>
        <v>-87.975539999999995</v>
      </c>
      <c r="BC1629" t="str">
        <f>IF(ISNUMBER(SEARCH("aerobic",$AW1629)),"aerobic","")</f>
        <v/>
      </c>
      <c r="BD1629" t="str">
        <f>IF(ISNUMBER(SEARCH("anaer",$AW1629)),"anaer","")</f>
        <v>anaer</v>
      </c>
      <c r="BE1629" t="str">
        <f>IF(ISNUMBER(SEARCH("thickening",$AZ1629)),"thickening","")</f>
        <v>thickening</v>
      </c>
      <c r="BF1629" s="3" t="str">
        <f>IF(ISNUMBER(SEARCH("airDry",$AW1629)),"airDry","")</f>
        <v/>
      </c>
      <c r="BG1629" s="3" t="str">
        <f>IF(ISNUMBER(SEARCH("heatDry",$AY1629)),"heatDry","")</f>
        <v/>
      </c>
      <c r="BH1629" s="3" t="str">
        <f>IF(AND(ISNUMBER(SEARCH("aerobic",$AW1629)),ISNUMBER(SEARCH("anaer",$AW1629))),"Combined Aer and Anaer.","")</f>
        <v/>
      </c>
    </row>
    <row r="1630" spans="1:60" x14ac:dyDescent="0.25">
      <c r="A1630" s="4">
        <v>90</v>
      </c>
      <c r="B1630" t="s">
        <v>507</v>
      </c>
      <c r="C1630">
        <v>30302.19</v>
      </c>
      <c r="D1630">
        <v>6505.2705535557043</v>
      </c>
      <c r="E1630">
        <v>6532.1719962695825</v>
      </c>
      <c r="F1630">
        <v>5116.1506076678816</v>
      </c>
      <c r="G1630">
        <v>7882.9818098726564</v>
      </c>
      <c r="H1630">
        <v>-116.16235280822551</v>
      </c>
      <c r="I1630">
        <v>-118.2780239059438</v>
      </c>
      <c r="J1630">
        <v>-138.62535492628689</v>
      </c>
      <c r="K1630">
        <v>-87.913895259496172</v>
      </c>
      <c r="L1630">
        <v>18337.302955896452</v>
      </c>
      <c r="M1630">
        <v>18241.120217398991</v>
      </c>
      <c r="N1630">
        <v>17903.776996818098</v>
      </c>
      <c r="O1630">
        <v>19040.456753627419</v>
      </c>
      <c r="P1630">
        <v>711.02582848106874</v>
      </c>
      <c r="Q1630">
        <v>717.99222414559063</v>
      </c>
      <c r="R1630">
        <v>597.06692622669902</v>
      </c>
      <c r="S1630">
        <v>812.50112521420056</v>
      </c>
      <c r="T1630">
        <v>66778.718164738326</v>
      </c>
      <c r="U1630">
        <v>66778.667857757566</v>
      </c>
      <c r="V1630">
        <v>66733.613061078271</v>
      </c>
      <c r="W1630">
        <v>66824.135023181603</v>
      </c>
      <c r="X1630">
        <v>4967.7805696246314</v>
      </c>
      <c r="Y1630">
        <v>4991.5199098104658</v>
      </c>
      <c r="Z1630">
        <v>4785.5026981503543</v>
      </c>
      <c r="AA1630">
        <v>5085.6318602892961</v>
      </c>
      <c r="AB1630">
        <v>947.47259621339299</v>
      </c>
      <c r="AC1630">
        <v>935.14338657896928</v>
      </c>
      <c r="AD1630">
        <v>793.99894314020707</v>
      </c>
      <c r="AE1630">
        <v>1123.811931753944</v>
      </c>
      <c r="AF1630">
        <v>59.404156727988813</v>
      </c>
      <c r="AG1630">
        <v>59.054654239191493</v>
      </c>
      <c r="AH1630">
        <v>58.031887618571467</v>
      </c>
      <c r="AI1630">
        <v>61.653059150354657</v>
      </c>
      <c r="AJ1630">
        <v>0.50219327948832559</v>
      </c>
      <c r="AK1630">
        <v>0.50219607662437193</v>
      </c>
      <c r="AL1630">
        <v>0.50144488983791835</v>
      </c>
      <c r="AM1630">
        <v>0.5029386140206713</v>
      </c>
      <c r="AN1630">
        <v>0.96323359825136079</v>
      </c>
      <c r="AO1630">
        <v>0.96323359825136079</v>
      </c>
      <c r="AP1630">
        <v>0.96323359825136079</v>
      </c>
      <c r="AQ1630">
        <v>0.96323359825136079</v>
      </c>
      <c r="AR1630">
        <v>12.45970703807334</v>
      </c>
      <c r="AS1630">
        <v>12.459707038073351</v>
      </c>
      <c r="AT1630">
        <v>12.459707038073351</v>
      </c>
      <c r="AU1630">
        <v>12.459707038073351</v>
      </c>
      <c r="AV1630" t="str">
        <f>VLOOKUP(Sheet1[[#This Row],[NPDES ID2]],Combined_Sheet__Major_Only___2[[NPDES ID2]:[ECHO BFR]],3,FALSE)</f>
        <v>CA</v>
      </c>
      <c r="AW1630" t="s">
        <v>12185</v>
      </c>
      <c r="AX1630" t="str">
        <f>VLOOKUP(Sheet1[[#This Row],[NPDES ID2]],Combined_Sheet__Major_Only___2[[NPDES ID2]:[ECHO BFR]],27,FALSE)</f>
        <v>methaneBioCaptureRecover</v>
      </c>
      <c r="AY1630" t="str">
        <f>VLOOKUP(Sheet1[[#This Row],[NPDES ID2]],Combined_Sheet__Major_Only___2[[NPDES ID2]:[ECHO BFR]],28,FALSE)</f>
        <v>highTempCompost</v>
      </c>
      <c r="AZ1630" t="str">
        <f>VLOOKUP(Sheet1[[#This Row],[NPDES ID2]],Combined_Sheet__Major_Only___2[[NPDES ID2]:[ECHO BFR]],29,FALSE)</f>
        <v>thickening, preliminaryOps</v>
      </c>
      <c r="BA1630">
        <f>VLOOKUP(Sheet1[[#This Row],[NPDES ID2]],Combined_Sheet__Major_Only___2[[NPDES ID2]:[ECHO BFR]],17,FALSE)</f>
        <v>32.675277999999999</v>
      </c>
      <c r="BB1630">
        <f>VLOOKUP(Sheet1[[#This Row],[NPDES ID2]],Combined_Sheet__Major_Only___2[[NPDES ID2]:[ECHO BFR]],18,FALSE)</f>
        <v>-117.246111</v>
      </c>
      <c r="BC1630" t="str">
        <f>IF(ISNUMBER(SEARCH("aerobic",$AW1630)),"aerobic","")</f>
        <v/>
      </c>
      <c r="BD1630" t="str">
        <f>IF(ISNUMBER(SEARCH("anaer",$AW1630)),"anaer","")</f>
        <v>anaer</v>
      </c>
      <c r="BE1630" t="str">
        <f>IF(ISNUMBER(SEARCH("thickening",$AZ1630)),"thickening","")</f>
        <v>thickening</v>
      </c>
      <c r="BF1630" s="2" t="str">
        <f>IF(ISNUMBER(SEARCH("airDry",$AW1630)),"airDry","")</f>
        <v/>
      </c>
      <c r="BG1630" s="2" t="str">
        <f>IF(ISNUMBER(SEARCH("heatDry",$AY1630)),"heatDry","")</f>
        <v/>
      </c>
      <c r="BH1630" s="2" t="str">
        <f>IF(AND(ISNUMBER(SEARCH("aerobic",$AW1630)),ISNUMBER(SEARCH("anaer",$AW1630))),"Combined Aer and Anaer.","")</f>
        <v/>
      </c>
    </row>
    <row r="1631" spans="1:60" x14ac:dyDescent="0.25">
      <c r="A1631" s="4">
        <v>697</v>
      </c>
      <c r="B1631" t="s">
        <v>3443</v>
      </c>
      <c r="C1631">
        <v>6943.81</v>
      </c>
      <c r="D1631">
        <v>1488.455520527855</v>
      </c>
      <c r="E1631">
        <v>1486.37782543347</v>
      </c>
      <c r="F1631">
        <v>1185.2029595194811</v>
      </c>
      <c r="G1631">
        <v>1777.6524914280139</v>
      </c>
      <c r="H1631">
        <v>-117.2105025272031</v>
      </c>
      <c r="I1631">
        <v>-119.7439900699203</v>
      </c>
      <c r="J1631">
        <v>-135.52382402580631</v>
      </c>
      <c r="K1631">
        <v>-93.728853069938083</v>
      </c>
      <c r="L1631">
        <v>4449.3868660409134</v>
      </c>
      <c r="M1631">
        <v>4428.6049552090772</v>
      </c>
      <c r="N1631">
        <v>4358.7909530867137</v>
      </c>
      <c r="O1631">
        <v>4596.6931454804226</v>
      </c>
      <c r="P1631">
        <v>162.64894587610149</v>
      </c>
      <c r="Q1631">
        <v>164.26230824926461</v>
      </c>
      <c r="R1631">
        <v>135.44081245579781</v>
      </c>
      <c r="S1631">
        <v>185.54665051769939</v>
      </c>
      <c r="T1631">
        <v>67141.907467256882</v>
      </c>
      <c r="U1631">
        <v>67141.856894003227</v>
      </c>
      <c r="V1631">
        <v>67096.563624029717</v>
      </c>
      <c r="W1631">
        <v>67187.564715373301</v>
      </c>
      <c r="X1631">
        <v>4716.6538282272704</v>
      </c>
      <c r="Y1631">
        <v>4736.7884072604102</v>
      </c>
      <c r="Z1631">
        <v>4567.0819066442118</v>
      </c>
      <c r="AA1631">
        <v>4813.1086372782274</v>
      </c>
      <c r="AB1631">
        <v>793.20541359511674</v>
      </c>
      <c r="AC1631">
        <v>785.65021408572943</v>
      </c>
      <c r="AD1631">
        <v>678.88466061137058</v>
      </c>
      <c r="AE1631">
        <v>924.00159560780651</v>
      </c>
      <c r="AF1631">
        <v>62.817950680209933</v>
      </c>
      <c r="AG1631">
        <v>62.516003434503588</v>
      </c>
      <c r="AH1631">
        <v>61.553267675720512</v>
      </c>
      <c r="AI1631">
        <v>64.891180877069687</v>
      </c>
      <c r="AJ1631">
        <v>0.54386378261369872</v>
      </c>
      <c r="AK1631">
        <v>0.54386451321945195</v>
      </c>
      <c r="AL1631">
        <v>0.54369109391642689</v>
      </c>
      <c r="AM1631">
        <v>0.54403553489415035</v>
      </c>
      <c r="AN1631">
        <v>0.96342204412273402</v>
      </c>
      <c r="AO1631">
        <v>0.96342204412273402</v>
      </c>
      <c r="AP1631">
        <v>0.96342204412273402</v>
      </c>
      <c r="AQ1631">
        <v>0.96342204412273402</v>
      </c>
      <c r="AR1631">
        <v>14.165463477720049</v>
      </c>
      <c r="AS1631">
        <v>14.165463477720049</v>
      </c>
      <c r="AT1631">
        <v>14.165463477720049</v>
      </c>
      <c r="AU1631">
        <v>14.165463477720049</v>
      </c>
      <c r="AV1631" t="str">
        <f>VLOOKUP(Sheet1[[#This Row],[NPDES ID2]],Combined_Sheet__Major_Only___2[[NPDES ID2]:[ECHO BFR]],3,FALSE)</f>
        <v>FL</v>
      </c>
      <c r="AW1631" t="s">
        <v>12185</v>
      </c>
      <c r="AX1631" t="str">
        <f>VLOOKUP(Sheet1[[#This Row],[NPDES ID2]],Combined_Sheet__Major_Only___2[[NPDES ID2]:[ECHO BFR]],27,FALSE)</f>
        <v>-</v>
      </c>
      <c r="AY1631" t="str">
        <f>VLOOKUP(Sheet1[[#This Row],[NPDES ID2]],Combined_Sheet__Major_Only___2[[NPDES ID2]:[ECHO BFR]],28,FALSE)</f>
        <v>-</v>
      </c>
      <c r="AZ1631" t="str">
        <f>VLOOKUP(Sheet1[[#This Row],[NPDES ID2]],Combined_Sheet__Major_Only___2[[NPDES ID2]:[ECHO BFR]],29,FALSE)</f>
        <v>thickening</v>
      </c>
      <c r="BA1631">
        <f>VLOOKUP(Sheet1[[#This Row],[NPDES ID2]],Combined_Sheet__Major_Only___2[[NPDES ID2]:[ECHO BFR]],17,FALSE)</f>
        <v>28.450089999999999</v>
      </c>
      <c r="BB1631">
        <f>VLOOKUP(Sheet1[[#This Row],[NPDES ID2]],Combined_Sheet__Major_Only___2[[NPDES ID2]:[ECHO BFR]],18,FALSE)</f>
        <v>-81.439229999999995</v>
      </c>
      <c r="BC1631" t="str">
        <f>IF(ISNUMBER(SEARCH("aerobic",$AW1631)),"aerobic","")</f>
        <v/>
      </c>
      <c r="BD1631" t="str">
        <f>IF(ISNUMBER(SEARCH("anaer",$AW1631)),"anaer","")</f>
        <v>anaer</v>
      </c>
      <c r="BE1631" t="str">
        <f>IF(ISNUMBER(SEARCH("thickening",$AZ1631)),"thickening","")</f>
        <v>thickening</v>
      </c>
      <c r="BF1631" s="3" t="str">
        <f>IF(ISNUMBER(SEARCH("airDry",$AW1631)),"airDry","")</f>
        <v/>
      </c>
      <c r="BG1631" s="3" t="str">
        <f>IF(ISNUMBER(SEARCH("heatDry",$AY1631)),"heatDry","")</f>
        <v/>
      </c>
      <c r="BH1631" s="3" t="str">
        <f>IF(AND(ISNUMBER(SEARCH("aerobic",$AW1631)),ISNUMBER(SEARCH("anaer",$AW1631))),"Combined Aer and Anaer.","")</f>
        <v/>
      </c>
    </row>
    <row r="1632" spans="1:60" x14ac:dyDescent="0.25">
      <c r="A1632" s="4">
        <v>1859</v>
      </c>
      <c r="B1632" t="s">
        <v>8785</v>
      </c>
      <c r="C1632">
        <v>8668</v>
      </c>
      <c r="D1632">
        <v>1931.8123524823741</v>
      </c>
      <c r="E1632">
        <v>1934.435370432712</v>
      </c>
      <c r="F1632">
        <v>1530.54192620559</v>
      </c>
      <c r="G1632">
        <v>2316.334761287791</v>
      </c>
      <c r="H1632">
        <v>-123.5873522514694</v>
      </c>
      <c r="I1632">
        <v>-125.9775974282699</v>
      </c>
      <c r="J1632">
        <v>-142.16076456227921</v>
      </c>
      <c r="K1632">
        <v>-99.448276811930313</v>
      </c>
      <c r="L1632">
        <v>5262.1144552187388</v>
      </c>
      <c r="M1632">
        <v>5233.9243196103162</v>
      </c>
      <c r="N1632">
        <v>5138.9832116655853</v>
      </c>
      <c r="O1632">
        <v>5462.2422117302376</v>
      </c>
      <c r="P1632">
        <v>203.61786483568801</v>
      </c>
      <c r="Q1632">
        <v>205.58296665839879</v>
      </c>
      <c r="R1632">
        <v>170.7699657026524</v>
      </c>
      <c r="S1632">
        <v>232.35579722511309</v>
      </c>
      <c r="T1632">
        <v>67214.684739221106</v>
      </c>
      <c r="U1632">
        <v>67214.634112610671</v>
      </c>
      <c r="V1632">
        <v>67169.293056439492</v>
      </c>
      <c r="W1632">
        <v>67260.390157546557</v>
      </c>
      <c r="X1632">
        <v>4984.3299369085171</v>
      </c>
      <c r="Y1632">
        <v>5008.7326098360036</v>
      </c>
      <c r="Z1632">
        <v>4802.9153206531309</v>
      </c>
      <c r="AA1632">
        <v>5101.241252928874</v>
      </c>
      <c r="AB1632">
        <v>806.64873444834359</v>
      </c>
      <c r="AC1632">
        <v>798.65448891563506</v>
      </c>
      <c r="AD1632">
        <v>694.37251969567876</v>
      </c>
      <c r="AE1632">
        <v>932.10001932061425</v>
      </c>
      <c r="AF1632">
        <v>59.520330758054797</v>
      </c>
      <c r="AG1632">
        <v>59.191168247395858</v>
      </c>
      <c r="AH1632">
        <v>58.143704292497048</v>
      </c>
      <c r="AI1632">
        <v>61.776127664570993</v>
      </c>
      <c r="AJ1632">
        <v>0.50361073053312955</v>
      </c>
      <c r="AK1632">
        <v>0.50361158482419666</v>
      </c>
      <c r="AL1632">
        <v>0.50340704937973935</v>
      </c>
      <c r="AM1632">
        <v>0.50381332741970553</v>
      </c>
      <c r="AN1632">
        <v>0.96345957354113576</v>
      </c>
      <c r="AO1632">
        <v>0.96345957354113587</v>
      </c>
      <c r="AP1632">
        <v>0.96345957354113587</v>
      </c>
      <c r="AQ1632">
        <v>0.96345957354113587</v>
      </c>
      <c r="AR1632">
        <v>13.732313366992861</v>
      </c>
      <c r="AS1632">
        <v>13.732313366992861</v>
      </c>
      <c r="AT1632">
        <v>13.732313366992861</v>
      </c>
      <c r="AU1632">
        <v>13.732313366992861</v>
      </c>
      <c r="AV1632" t="str">
        <f>VLOOKUP(Sheet1[[#This Row],[NPDES ID2]],Combined_Sheet__Major_Only___2[[NPDES ID2]:[ECHO BFR]],3,FALSE)</f>
        <v>NY</v>
      </c>
      <c r="AW1632" t="s">
        <v>12185</v>
      </c>
      <c r="AX1632" t="str">
        <f>VLOOKUP(Sheet1[[#This Row],[NPDES ID2]],Combined_Sheet__Major_Only___2[[NPDES ID2]:[ECHO BFR]],27,FALSE)</f>
        <v>-</v>
      </c>
      <c r="AY1632" t="str">
        <f>VLOOKUP(Sheet1[[#This Row],[NPDES ID2]],Combined_Sheet__Major_Only___2[[NPDES ID2]:[ECHO BFR]],28,FALSE)</f>
        <v>-</v>
      </c>
      <c r="AZ1632" t="str">
        <f>VLOOKUP(Sheet1[[#This Row],[NPDES ID2]],Combined_Sheet__Major_Only___2[[NPDES ID2]:[ECHO BFR]],29,FALSE)</f>
        <v>thickening, preliminaryOps</v>
      </c>
      <c r="BA1632">
        <f>VLOOKUP(Sheet1[[#This Row],[NPDES ID2]],Combined_Sheet__Major_Only___2[[NPDES ID2]:[ECHO BFR]],17,FALSE)</f>
        <v>40.662306000000001</v>
      </c>
      <c r="BB1632">
        <f>VLOOKUP(Sheet1[[#This Row],[NPDES ID2]],Combined_Sheet__Major_Only___2[[NPDES ID2]:[ECHO BFR]],18,FALSE)</f>
        <v>-73.808667</v>
      </c>
      <c r="BC1632" t="str">
        <f>IF(ISNUMBER(SEARCH("aerobic",$AW1632)),"aerobic","")</f>
        <v/>
      </c>
      <c r="BD1632" t="str">
        <f>IF(ISNUMBER(SEARCH("anaer",$AW1632)),"anaer","")</f>
        <v>anaer</v>
      </c>
      <c r="BE1632" t="str">
        <f>IF(ISNUMBER(SEARCH("thickening",$AZ1632)),"thickening","")</f>
        <v>thickening</v>
      </c>
      <c r="BF1632" s="3" t="str">
        <f>IF(ISNUMBER(SEARCH("airDry",$AW1632)),"airDry","")</f>
        <v/>
      </c>
      <c r="BG1632" s="3" t="str">
        <f>IF(ISNUMBER(SEARCH("heatDry",$AY1632)),"heatDry","")</f>
        <v/>
      </c>
      <c r="BH1632" s="3" t="str">
        <f>IF(AND(ISNUMBER(SEARCH("aerobic",$AW1632)),ISNUMBER(SEARCH("anaer",$AW1632))),"Combined Aer and Anaer.","")</f>
        <v/>
      </c>
    </row>
    <row r="1633" spans="1:60" x14ac:dyDescent="0.25">
      <c r="A1633" s="4">
        <v>2213</v>
      </c>
      <c r="B1633" t="s">
        <v>10373</v>
      </c>
      <c r="C1633">
        <v>623</v>
      </c>
      <c r="D1633">
        <v>367.28466779368341</v>
      </c>
      <c r="E1633">
        <v>367.25382545141332</v>
      </c>
      <c r="F1633">
        <v>294.9508596451588</v>
      </c>
      <c r="G1633">
        <v>436.95587360980272</v>
      </c>
      <c r="H1633">
        <v>-117.49776855376081</v>
      </c>
      <c r="I1633">
        <v>-119.861234016259</v>
      </c>
      <c r="J1633">
        <v>-135.4084659909532</v>
      </c>
      <c r="K1633">
        <v>-94.115460549418245</v>
      </c>
      <c r="L1633">
        <v>404.45528514902611</v>
      </c>
      <c r="M1633">
        <v>402.61677784154477</v>
      </c>
      <c r="N1633">
        <v>396.52525484061402</v>
      </c>
      <c r="O1633">
        <v>417.37763555770999</v>
      </c>
      <c r="P1633">
        <v>14.58687265164988</v>
      </c>
      <c r="Q1633">
        <v>14.753353864903289</v>
      </c>
      <c r="R1633">
        <v>12.122604595561359</v>
      </c>
      <c r="S1633">
        <v>16.623584059597921</v>
      </c>
      <c r="T1633">
        <v>67841.635427003363</v>
      </c>
      <c r="U1633">
        <v>67841.584340742862</v>
      </c>
      <c r="V1633">
        <v>67795.831623229227</v>
      </c>
      <c r="W1633">
        <v>67887.755814794757</v>
      </c>
      <c r="X1633">
        <v>4703.788918753472</v>
      </c>
      <c r="Y1633">
        <v>4723.2481504362586</v>
      </c>
      <c r="Z1633">
        <v>4559.8222975293438</v>
      </c>
      <c r="AA1633">
        <v>4796.46766766362</v>
      </c>
      <c r="AB1633">
        <v>734.1601943825782</v>
      </c>
      <c r="AC1633">
        <v>728.31253515889989</v>
      </c>
      <c r="AD1633">
        <v>635.45082776096683</v>
      </c>
      <c r="AE1633">
        <v>846.18639771799087</v>
      </c>
      <c r="AF1633">
        <v>63.624154501418701</v>
      </c>
      <c r="AG1633">
        <v>63.334191467827488</v>
      </c>
      <c r="AH1633">
        <v>62.37825457849484</v>
      </c>
      <c r="AI1633">
        <v>65.656377271022322</v>
      </c>
      <c r="AJ1633">
        <v>0.55371183653184508</v>
      </c>
      <c r="AK1633">
        <v>0.55371190293932604</v>
      </c>
      <c r="AL1633">
        <v>0.55369657926785654</v>
      </c>
      <c r="AM1633">
        <v>0.55372700601433333</v>
      </c>
      <c r="AN1633">
        <v>0.96377971496860315</v>
      </c>
      <c r="AO1633">
        <v>0.96377971496860315</v>
      </c>
      <c r="AP1633">
        <v>0.96377971496860315</v>
      </c>
      <c r="AQ1633">
        <v>0.96377971496860315</v>
      </c>
      <c r="AR1633">
        <v>15.0054188989553</v>
      </c>
      <c r="AS1633">
        <v>15.0054188989553</v>
      </c>
      <c r="AT1633">
        <v>15.0054188989553</v>
      </c>
      <c r="AU1633">
        <v>15.0054188989553</v>
      </c>
      <c r="AV1633" t="str">
        <f>VLOOKUP(Sheet1[[#This Row],[NPDES ID2]],Combined_Sheet__Major_Only___2[[NPDES ID2]:[ECHO BFR]],3,FALSE)</f>
        <v>NY</v>
      </c>
      <c r="AW1633" t="s">
        <v>12185</v>
      </c>
      <c r="AX1633" t="str">
        <f>VLOOKUP(Sheet1[[#This Row],[NPDES ID2]],Combined_Sheet__Major_Only___2[[NPDES ID2]:[ECHO BFR]],27,FALSE)</f>
        <v>-</v>
      </c>
      <c r="AY1633" t="str">
        <f>VLOOKUP(Sheet1[[#This Row],[NPDES ID2]],Combined_Sheet__Major_Only___2[[NPDES ID2]:[ECHO BFR]],28,FALSE)</f>
        <v>-</v>
      </c>
      <c r="AZ1633" t="str">
        <f>VLOOKUP(Sheet1[[#This Row],[NPDES ID2]],Combined_Sheet__Major_Only___2[[NPDES ID2]:[ECHO BFR]],29,FALSE)</f>
        <v>thickening</v>
      </c>
      <c r="BA1633">
        <f>VLOOKUP(Sheet1[[#This Row],[NPDES ID2]],Combined_Sheet__Major_Only___2[[NPDES ID2]:[ECHO BFR]],17,FALSE)</f>
        <v>42.07685</v>
      </c>
      <c r="BB1633">
        <f>VLOOKUP(Sheet1[[#This Row],[NPDES ID2]],Combined_Sheet__Major_Only___2[[NPDES ID2]:[ECHO BFR]],18,FALSE)</f>
        <v>-76.778930000000003</v>
      </c>
      <c r="BC1633" t="str">
        <f>IF(ISNUMBER(SEARCH("aerobic",$AW1633)),"aerobic","")</f>
        <v/>
      </c>
      <c r="BD1633" t="str">
        <f>IF(ISNUMBER(SEARCH("anaer",$AW1633)),"anaer","")</f>
        <v>anaer</v>
      </c>
      <c r="BE1633" t="str">
        <f>IF(ISNUMBER(SEARCH("thickening",$AZ1633)),"thickening","")</f>
        <v>thickening</v>
      </c>
      <c r="BF1633" s="3" t="str">
        <f>IF(ISNUMBER(SEARCH("airDry",$AW1633)),"airDry","")</f>
        <v/>
      </c>
      <c r="BG1633" s="3" t="str">
        <f>IF(ISNUMBER(SEARCH("heatDry",$AY1633)),"heatDry","")</f>
        <v/>
      </c>
      <c r="BH1633" s="3" t="str">
        <f>IF(AND(ISNUMBER(SEARCH("aerobic",$AW1633)),ISNUMBER(SEARCH("anaer",$AW1633))),"Combined Aer and Anaer.","")</f>
        <v/>
      </c>
    </row>
    <row r="1634" spans="1:60" x14ac:dyDescent="0.25">
      <c r="A1634" s="4">
        <v>2077</v>
      </c>
      <c r="B1634" t="s">
        <v>9766</v>
      </c>
      <c r="C1634">
        <v>1110.82</v>
      </c>
      <c r="D1634">
        <v>400.78355579884078</v>
      </c>
      <c r="E1634">
        <v>400.79795720187542</v>
      </c>
      <c r="F1634">
        <v>337.53490472634832</v>
      </c>
      <c r="G1634">
        <v>473.14119558148752</v>
      </c>
      <c r="H1634">
        <v>-119.5549647410735</v>
      </c>
      <c r="I1634">
        <v>-121.98642112961539</v>
      </c>
      <c r="J1634">
        <v>-137.62671341285551</v>
      </c>
      <c r="K1634">
        <v>-96.427596181137801</v>
      </c>
      <c r="L1634">
        <v>708.73729839637269</v>
      </c>
      <c r="M1634">
        <v>705.36312911772256</v>
      </c>
      <c r="N1634">
        <v>694.1714897917733</v>
      </c>
      <c r="O1634">
        <v>732.46889316395982</v>
      </c>
      <c r="P1634">
        <v>26.034002794193029</v>
      </c>
      <c r="Q1634">
        <v>26.28037015149145</v>
      </c>
      <c r="R1634">
        <v>21.68733162122825</v>
      </c>
      <c r="S1634">
        <v>29.697203522410732</v>
      </c>
      <c r="T1634">
        <v>67968.789424103787</v>
      </c>
      <c r="U1634">
        <v>67968.738244620123</v>
      </c>
      <c r="V1634">
        <v>67922.902036672283</v>
      </c>
      <c r="W1634">
        <v>68014.993973261167</v>
      </c>
      <c r="X1634">
        <v>4795.2781183568359</v>
      </c>
      <c r="Y1634">
        <v>4816.1112767341911</v>
      </c>
      <c r="Z1634">
        <v>4641.4830371947464</v>
      </c>
      <c r="AA1634">
        <v>4894.3370294805454</v>
      </c>
      <c r="AB1634">
        <v>799.07134684853429</v>
      </c>
      <c r="AC1634">
        <v>791.49967379474947</v>
      </c>
      <c r="AD1634">
        <v>684.74684522753273</v>
      </c>
      <c r="AE1634">
        <v>929.24762939485561</v>
      </c>
      <c r="AF1634">
        <v>62.530611058806592</v>
      </c>
      <c r="AG1634">
        <v>62.231546341745393</v>
      </c>
      <c r="AH1634">
        <v>61.248335460391949</v>
      </c>
      <c r="AI1634">
        <v>64.623367089318691</v>
      </c>
      <c r="AJ1634">
        <v>0.54035454654428849</v>
      </c>
      <c r="AK1634">
        <v>0.54035466645241137</v>
      </c>
      <c r="AL1634">
        <v>0.54032693469600124</v>
      </c>
      <c r="AM1634">
        <v>0.54038200027147887</v>
      </c>
      <c r="AN1634">
        <v>0.96384396091725577</v>
      </c>
      <c r="AO1634">
        <v>0.96384396091725555</v>
      </c>
      <c r="AP1634">
        <v>0.96384396091725555</v>
      </c>
      <c r="AQ1634">
        <v>0.96384396091725555</v>
      </c>
      <c r="AR1634">
        <v>14.177440099181901</v>
      </c>
      <c r="AS1634">
        <v>14.17744009918189</v>
      </c>
      <c r="AT1634">
        <v>14.17744009918189</v>
      </c>
      <c r="AU1634">
        <v>14.17744009918189</v>
      </c>
      <c r="AV1634" t="str">
        <f>VLOOKUP(Sheet1[[#This Row],[NPDES ID2]],Combined_Sheet__Major_Only___2[[NPDES ID2]:[ECHO BFR]],3,FALSE)</f>
        <v>FL</v>
      </c>
      <c r="AW1634" t="s">
        <v>12185</v>
      </c>
      <c r="AX1634" t="str">
        <f>VLOOKUP(Sheet1[[#This Row],[NPDES ID2]],Combined_Sheet__Major_Only___2[[NPDES ID2]:[ECHO BFR]],27,FALSE)</f>
        <v>methaneBioCaptureRecover</v>
      </c>
      <c r="AY1634" t="str">
        <f>VLOOKUP(Sheet1[[#This Row],[NPDES ID2]],Combined_Sheet__Major_Only___2[[NPDES ID2]:[ECHO BFR]],28,FALSE)</f>
        <v>-</v>
      </c>
      <c r="AZ1634" t="str">
        <f>VLOOKUP(Sheet1[[#This Row],[NPDES ID2]],Combined_Sheet__Major_Only___2[[NPDES ID2]:[ECHO BFR]],29,FALSE)</f>
        <v>thickening, preliminaryOps</v>
      </c>
      <c r="BA1634">
        <f>VLOOKUP(Sheet1[[#This Row],[NPDES ID2]],Combined_Sheet__Major_Only___2[[NPDES ID2]:[ECHO BFR]],17,FALSE)</f>
        <v>26.139569999999999</v>
      </c>
      <c r="BB1634">
        <f>VLOOKUP(Sheet1[[#This Row],[NPDES ID2]],Combined_Sheet__Major_Only___2[[NPDES ID2]:[ECHO BFR]],18,FALSE)</f>
        <v>-80.237189999999998</v>
      </c>
      <c r="BC1634" t="str">
        <f>IF(ISNUMBER(SEARCH("aerobic",$AW1634)),"aerobic","")</f>
        <v/>
      </c>
      <c r="BD1634" t="str">
        <f>IF(ISNUMBER(SEARCH("anaer",$AW1634)),"anaer","")</f>
        <v>anaer</v>
      </c>
      <c r="BE1634" t="str">
        <f>IF(ISNUMBER(SEARCH("thickening",$AZ1634)),"thickening","")</f>
        <v>thickening</v>
      </c>
      <c r="BF1634" s="3" t="str">
        <f>IF(ISNUMBER(SEARCH("airDry",$AW1634)),"airDry","")</f>
        <v/>
      </c>
      <c r="BG1634" s="3" t="str">
        <f>IF(ISNUMBER(SEARCH("heatDry",$AY1634)),"heatDry","")</f>
        <v/>
      </c>
      <c r="BH1634" s="3" t="str">
        <f>IF(AND(ISNUMBER(SEARCH("aerobic",$AW1634)),ISNUMBER(SEARCH("anaer",$AW1634))),"Combined Aer and Anaer.","")</f>
        <v/>
      </c>
    </row>
    <row r="1635" spans="1:60" x14ac:dyDescent="0.25">
      <c r="A1635" s="4">
        <v>1989</v>
      </c>
      <c r="B1635" t="s">
        <v>9370</v>
      </c>
      <c r="C1635">
        <v>1809.57</v>
      </c>
      <c r="D1635">
        <v>513.92503712337782</v>
      </c>
      <c r="E1635">
        <v>514.98817361603983</v>
      </c>
      <c r="F1635">
        <v>434.11543260217047</v>
      </c>
      <c r="G1635">
        <v>596.73841484000229</v>
      </c>
      <c r="H1635">
        <v>-121.3428782037921</v>
      </c>
      <c r="I1635">
        <v>-123.86916477184241</v>
      </c>
      <c r="J1635">
        <v>-139.59494638882111</v>
      </c>
      <c r="K1635">
        <v>-98.507795981531316</v>
      </c>
      <c r="L1635">
        <v>1136.8682506227501</v>
      </c>
      <c r="M1635">
        <v>1131.236346119623</v>
      </c>
      <c r="N1635">
        <v>1112.5304118251281</v>
      </c>
      <c r="O1635">
        <v>1176.512407299969</v>
      </c>
      <c r="P1635">
        <v>42.445703210763043</v>
      </c>
      <c r="Q1635">
        <v>42.780826449823017</v>
      </c>
      <c r="R1635">
        <v>35.432419933071557</v>
      </c>
      <c r="S1635">
        <v>48.404219862760677</v>
      </c>
      <c r="T1635">
        <v>68000.483590752032</v>
      </c>
      <c r="U1635">
        <v>68000.432388031724</v>
      </c>
      <c r="V1635">
        <v>67954.575369414961</v>
      </c>
      <c r="W1635">
        <v>68046.709117813487</v>
      </c>
      <c r="X1635">
        <v>4872.3033166861642</v>
      </c>
      <c r="Y1635">
        <v>4894.3757473861506</v>
      </c>
      <c r="Z1635">
        <v>4709.5954771396846</v>
      </c>
      <c r="AA1635">
        <v>4977.1689313927427</v>
      </c>
      <c r="AB1635">
        <v>767.3753716091262</v>
      </c>
      <c r="AC1635">
        <v>760.63517328978105</v>
      </c>
      <c r="AD1635">
        <v>662.90686252893056</v>
      </c>
      <c r="AE1635">
        <v>884.45335244234889</v>
      </c>
      <c r="AF1635">
        <v>61.574525412498431</v>
      </c>
      <c r="AG1635">
        <v>61.267324720281167</v>
      </c>
      <c r="AH1635">
        <v>60.260848488809472</v>
      </c>
      <c r="AI1635">
        <v>63.720063174485908</v>
      </c>
      <c r="AJ1635">
        <v>0.52868026096723897</v>
      </c>
      <c r="AK1635">
        <v>0.52868044927549596</v>
      </c>
      <c r="AL1635">
        <v>0.52863676723565201</v>
      </c>
      <c r="AM1635">
        <v>0.528723507175486</v>
      </c>
      <c r="AN1635">
        <v>0.96385993927280866</v>
      </c>
      <c r="AO1635">
        <v>0.96385993927280877</v>
      </c>
      <c r="AP1635">
        <v>0.96385993927280877</v>
      </c>
      <c r="AQ1635">
        <v>0.96385993927280877</v>
      </c>
      <c r="AR1635">
        <v>14.4419252917866</v>
      </c>
      <c r="AS1635">
        <v>14.4419252917866</v>
      </c>
      <c r="AT1635">
        <v>14.4419252917866</v>
      </c>
      <c r="AU1635">
        <v>14.4419252917866</v>
      </c>
      <c r="AV1635" t="str">
        <f>VLOOKUP(Sheet1[[#This Row],[NPDES ID2]],Combined_Sheet__Major_Only___2[[NPDES ID2]:[ECHO BFR]],3,FALSE)</f>
        <v>NC</v>
      </c>
      <c r="AW1635" t="s">
        <v>12185</v>
      </c>
      <c r="AX1635" t="str">
        <f>VLOOKUP(Sheet1[[#This Row],[NPDES ID2]],Combined_Sheet__Major_Only___2[[NPDES ID2]:[ECHO BFR]],27,FALSE)</f>
        <v>tempSludgeStore</v>
      </c>
      <c r="AY1635" t="str">
        <f>VLOOKUP(Sheet1[[#This Row],[NPDES ID2]],Combined_Sheet__Major_Only___2[[NPDES ID2]:[ECHO BFR]],28,FALSE)</f>
        <v>-</v>
      </c>
      <c r="AZ1635" t="str">
        <f>VLOOKUP(Sheet1[[#This Row],[NPDES ID2]],Combined_Sheet__Major_Only___2[[NPDES ID2]:[ECHO BFR]],29,FALSE)</f>
        <v>preliminaryOps, thickening, sludgeLagoon</v>
      </c>
      <c r="BA1635">
        <f>VLOOKUP(Sheet1[[#This Row],[NPDES ID2]],Combined_Sheet__Major_Only___2[[NPDES ID2]:[ECHO BFR]],17,FALSE)</f>
        <v>35.306944000000001</v>
      </c>
      <c r="BB1635">
        <f>VLOOKUP(Sheet1[[#This Row],[NPDES ID2]],Combined_Sheet__Major_Only___2[[NPDES ID2]:[ECHO BFR]],18,FALSE)</f>
        <v>-81.134444000000002</v>
      </c>
      <c r="BC1635" t="str">
        <f>IF(ISNUMBER(SEARCH("aerobic",$AW1635)),"aerobic","")</f>
        <v/>
      </c>
      <c r="BD1635" t="str">
        <f>IF(ISNUMBER(SEARCH("anaer",$AW1635)),"anaer","")</f>
        <v>anaer</v>
      </c>
      <c r="BE1635" t="str">
        <f>IF(ISNUMBER(SEARCH("thickening",$AZ1635)),"thickening","")</f>
        <v>thickening</v>
      </c>
      <c r="BF1635" s="3" t="str">
        <f>IF(ISNUMBER(SEARCH("airDry",$AW1635)),"airDry","")</f>
        <v/>
      </c>
      <c r="BG1635" s="3" t="str">
        <f>IF(ISNUMBER(SEARCH("heatDry",$AY1635)),"heatDry","")</f>
        <v/>
      </c>
      <c r="BH1635" s="3" t="str">
        <f>IF(AND(ISNUMBER(SEARCH("aerobic",$AW1635)),ISNUMBER(SEARCH("anaer",$AW1635))),"Combined Aer and Anaer.","")</f>
        <v/>
      </c>
    </row>
    <row r="1636" spans="1:60" x14ac:dyDescent="0.25">
      <c r="A1636" s="4">
        <v>1956</v>
      </c>
      <c r="B1636" t="s">
        <v>9220</v>
      </c>
      <c r="C1636">
        <v>2321.5700000000002</v>
      </c>
      <c r="D1636">
        <v>538.82648878993746</v>
      </c>
      <c r="E1636">
        <v>540.70381812684718</v>
      </c>
      <c r="F1636">
        <v>461.00721546705392</v>
      </c>
      <c r="G1636">
        <v>625.82952012164003</v>
      </c>
      <c r="H1636">
        <v>-106.82310799537569</v>
      </c>
      <c r="I1636">
        <v>-109.4252224435392</v>
      </c>
      <c r="J1636">
        <v>-125.872090992777</v>
      </c>
      <c r="K1636">
        <v>-83.282883994157928</v>
      </c>
      <c r="L1636">
        <v>1639.4056957479061</v>
      </c>
      <c r="M1636">
        <v>1633.617940689285</v>
      </c>
      <c r="N1636">
        <v>1614.3547313046499</v>
      </c>
      <c r="O1636">
        <v>1680.198029195587</v>
      </c>
      <c r="P1636">
        <v>54.067851513351478</v>
      </c>
      <c r="Q1636">
        <v>54.954331972593756</v>
      </c>
      <c r="R1636">
        <v>43.824340572550533</v>
      </c>
      <c r="S1636">
        <v>62.679765664782053</v>
      </c>
      <c r="T1636">
        <v>68213.972584896896</v>
      </c>
      <c r="U1636">
        <v>68213.921225656741</v>
      </c>
      <c r="V1636">
        <v>68167.924028286478</v>
      </c>
      <c r="W1636">
        <v>68260.339417192765</v>
      </c>
      <c r="X1636">
        <v>4347.6536162547236</v>
      </c>
      <c r="Y1636">
        <v>4361.3478632077813</v>
      </c>
      <c r="Z1636">
        <v>4244.1382823843314</v>
      </c>
      <c r="AA1636">
        <v>4414.5913078829308</v>
      </c>
      <c r="AB1636">
        <v>748.61554296345287</v>
      </c>
      <c r="AC1636">
        <v>741.74455085805926</v>
      </c>
      <c r="AD1636">
        <v>639.40493876390155</v>
      </c>
      <c r="AE1636">
        <v>876.99217475644809</v>
      </c>
      <c r="AF1636">
        <v>69.211810665639689</v>
      </c>
      <c r="AG1636">
        <v>68.964464793322719</v>
      </c>
      <c r="AH1636">
        <v>68.160471734583822</v>
      </c>
      <c r="AI1636">
        <v>70.931706720553649</v>
      </c>
      <c r="AJ1636">
        <v>0.62203328995443907</v>
      </c>
      <c r="AK1636">
        <v>0.62203356181636016</v>
      </c>
      <c r="AL1636">
        <v>0.62197038270170157</v>
      </c>
      <c r="AM1636">
        <v>0.62209584055494727</v>
      </c>
      <c r="AN1636">
        <v>0.96396720114795176</v>
      </c>
      <c r="AO1636">
        <v>0.96396720114795154</v>
      </c>
      <c r="AP1636">
        <v>0.96396720114795154</v>
      </c>
      <c r="AQ1636">
        <v>0.96396720114795154</v>
      </c>
      <c r="AR1636">
        <v>15.39249270262008</v>
      </c>
      <c r="AS1636">
        <v>15.39249270262008</v>
      </c>
      <c r="AT1636">
        <v>15.39249270262008</v>
      </c>
      <c r="AU1636">
        <v>15.39249270262008</v>
      </c>
      <c r="AV1636" t="str">
        <f>VLOOKUP(Sheet1[[#This Row],[NPDES ID2]],Combined_Sheet__Major_Only___2[[NPDES ID2]:[ECHO BFR]],3,FALSE)</f>
        <v>IA</v>
      </c>
      <c r="AW1636" t="s">
        <v>12185</v>
      </c>
      <c r="AX1636" t="str">
        <f>VLOOKUP(Sheet1[[#This Row],[NPDES ID2]],Combined_Sheet__Major_Only___2[[NPDES ID2]:[ECHO BFR]],27,FALSE)</f>
        <v>other</v>
      </c>
      <c r="AY1636" t="str">
        <f>VLOOKUP(Sheet1[[#This Row],[NPDES ID2]],Combined_Sheet__Major_Only___2[[NPDES ID2]:[ECHO BFR]],28,FALSE)</f>
        <v>-</v>
      </c>
      <c r="AZ1636" t="str">
        <f>VLOOKUP(Sheet1[[#This Row],[NPDES ID2]],Combined_Sheet__Major_Only___2[[NPDES ID2]:[ECHO BFR]],29,FALSE)</f>
        <v>thickening, preliminaryOps</v>
      </c>
      <c r="BA1636">
        <f>VLOOKUP(Sheet1[[#This Row],[NPDES ID2]],Combined_Sheet__Major_Only___2[[NPDES ID2]:[ECHO BFR]],17,FALSE)</f>
        <v>42.472799999999999</v>
      </c>
      <c r="BB1636">
        <f>VLOOKUP(Sheet1[[#This Row],[NPDES ID2]],Combined_Sheet__Major_Only___2[[NPDES ID2]:[ECHO BFR]],18,FALSE)</f>
        <v>-92.309043000000003</v>
      </c>
      <c r="BC1636" t="str">
        <f>IF(ISNUMBER(SEARCH("aerobic",$AW1636)),"aerobic","")</f>
        <v/>
      </c>
      <c r="BD1636" t="str">
        <f>IF(ISNUMBER(SEARCH("anaer",$AW1636)),"anaer","")</f>
        <v>anaer</v>
      </c>
      <c r="BE1636" t="str">
        <f>IF(ISNUMBER(SEARCH("thickening",$AZ1636)),"thickening","")</f>
        <v>thickening</v>
      </c>
      <c r="BF1636" s="2" t="str">
        <f>IF(ISNUMBER(SEARCH("airDry",$AW1636)),"airDry","")</f>
        <v/>
      </c>
      <c r="BG1636" s="2" t="str">
        <f>IF(ISNUMBER(SEARCH("heatDry",$AY1636)),"heatDry","")</f>
        <v/>
      </c>
      <c r="BH1636" s="2" t="str">
        <f>IF(AND(ISNUMBER(SEARCH("aerobic",$AW1636)),ISNUMBER(SEARCH("anaer",$AW1636))),"Combined Aer and Anaer.","")</f>
        <v/>
      </c>
    </row>
    <row r="1637" spans="1:60" x14ac:dyDescent="0.25">
      <c r="A1637" s="4">
        <v>2508</v>
      </c>
      <c r="B1637" t="s">
        <v>11655</v>
      </c>
      <c r="C1637">
        <v>171</v>
      </c>
      <c r="D1637">
        <v>746.05018103989232</v>
      </c>
      <c r="E1637">
        <v>743.823027672732</v>
      </c>
      <c r="F1637">
        <v>540.36190387200804</v>
      </c>
      <c r="G1637">
        <v>971.8748982937891</v>
      </c>
      <c r="H1637">
        <v>-126.5161099544307</v>
      </c>
      <c r="I1637">
        <v>-128.93685979793909</v>
      </c>
      <c r="J1637">
        <v>-145.42117012495169</v>
      </c>
      <c r="K1637">
        <v>-103.4876517382604</v>
      </c>
      <c r="L1637">
        <v>103.729858921456</v>
      </c>
      <c r="M1637">
        <v>103.16727131965951</v>
      </c>
      <c r="N1637">
        <v>101.3050887245283</v>
      </c>
      <c r="O1637">
        <v>107.6817561068171</v>
      </c>
      <c r="P1637">
        <v>4.0189647347387458</v>
      </c>
      <c r="Q1637">
        <v>4.0567926168209576</v>
      </c>
      <c r="R1637">
        <v>3.3699251584656018</v>
      </c>
      <c r="S1637">
        <v>4.5852487856196742</v>
      </c>
      <c r="T1637">
        <v>68251.482799329242</v>
      </c>
      <c r="U1637">
        <v>68251.431412588398</v>
      </c>
      <c r="V1637">
        <v>68205.409585681016</v>
      </c>
      <c r="W1637">
        <v>68297.874459085942</v>
      </c>
      <c r="X1637">
        <v>5065.1161567278532</v>
      </c>
      <c r="Y1637">
        <v>5090.2427031947918</v>
      </c>
      <c r="Z1637">
        <v>4880.4378618125666</v>
      </c>
      <c r="AA1637">
        <v>5184.208676787458</v>
      </c>
      <c r="AB1637">
        <v>863.0090697912857</v>
      </c>
      <c r="AC1637">
        <v>853.45708641112969</v>
      </c>
      <c r="AD1637">
        <v>737.34069736041135</v>
      </c>
      <c r="AE1637">
        <v>1004.659983334215</v>
      </c>
      <c r="AF1637">
        <v>59.448070300778816</v>
      </c>
      <c r="AG1637">
        <v>59.125440284741792</v>
      </c>
      <c r="AH1637">
        <v>58.058854790517323</v>
      </c>
      <c r="AI1637">
        <v>61.712761963002109</v>
      </c>
      <c r="AJ1637">
        <v>0.50272928563998776</v>
      </c>
      <c r="AK1637">
        <v>0.50272930360697643</v>
      </c>
      <c r="AL1637">
        <v>0.50272516537666867</v>
      </c>
      <c r="AM1637">
        <v>0.50273338210671015</v>
      </c>
      <c r="AN1637">
        <v>0.96398598143158343</v>
      </c>
      <c r="AO1637">
        <v>0.96398598143158354</v>
      </c>
      <c r="AP1637">
        <v>0.96398598143158354</v>
      </c>
      <c r="AQ1637">
        <v>0.96398598143158354</v>
      </c>
      <c r="AR1637">
        <v>13.302281445476421</v>
      </c>
      <c r="AS1637">
        <v>13.302281445476421</v>
      </c>
      <c r="AT1637">
        <v>13.302281445476421</v>
      </c>
      <c r="AU1637">
        <v>13.302281445476421</v>
      </c>
      <c r="AV1637" t="str">
        <f>VLOOKUP(Sheet1[[#This Row],[NPDES ID2]],Combined_Sheet__Major_Only___2[[NPDES ID2]:[ECHO BFR]],3,FALSE)</f>
        <v>MN</v>
      </c>
      <c r="AW1637" t="s">
        <v>12185</v>
      </c>
      <c r="AX1637" t="str">
        <f>VLOOKUP(Sheet1[[#This Row],[NPDES ID2]],Combined_Sheet__Major_Only___2[[NPDES ID2]:[ECHO BFR]],27,FALSE)</f>
        <v>methaneBioCaptureRecover</v>
      </c>
      <c r="AY1637" t="str">
        <f>VLOOKUP(Sheet1[[#This Row],[NPDES ID2]],Combined_Sheet__Major_Only___2[[NPDES ID2]:[ECHO BFR]],28,FALSE)</f>
        <v>-</v>
      </c>
      <c r="AZ1637" t="str">
        <f>VLOOKUP(Sheet1[[#This Row],[NPDES ID2]],Combined_Sheet__Major_Only___2[[NPDES ID2]:[ECHO BFR]],29,FALSE)</f>
        <v>thickening</v>
      </c>
      <c r="BA1637">
        <f>VLOOKUP(Sheet1[[#This Row],[NPDES ID2]],Combined_Sheet__Major_Only___2[[NPDES ID2]:[ECHO BFR]],17,FALSE)</f>
        <v>46.281880000000001</v>
      </c>
      <c r="BB1637">
        <f>VLOOKUP(Sheet1[[#This Row],[NPDES ID2]],Combined_Sheet__Major_Only___2[[NPDES ID2]:[ECHO BFR]],18,FALSE)</f>
        <v>-96.1126</v>
      </c>
      <c r="BC1637" t="str">
        <f>IF(ISNUMBER(SEARCH("aerobic",$AW1637)),"aerobic","")</f>
        <v/>
      </c>
      <c r="BD1637" t="str">
        <f>IF(ISNUMBER(SEARCH("anaer",$AW1637)),"anaer","")</f>
        <v>anaer</v>
      </c>
      <c r="BE1637" t="str">
        <f>IF(ISNUMBER(SEARCH("thickening",$AZ1637)),"thickening","")</f>
        <v>thickening</v>
      </c>
      <c r="BF1637" s="2" t="str">
        <f>IF(ISNUMBER(SEARCH("airDry",$AW1637)),"airDry","")</f>
        <v/>
      </c>
      <c r="BG1637" s="2" t="str">
        <f>IF(ISNUMBER(SEARCH("heatDry",$AY1637)),"heatDry","")</f>
        <v/>
      </c>
      <c r="BH1637" s="2" t="str">
        <f>IF(AND(ISNUMBER(SEARCH("aerobic",$AW1637)),ISNUMBER(SEARCH("anaer",$AW1637))),"Combined Aer and Anaer.","")</f>
        <v/>
      </c>
    </row>
    <row r="1638" spans="1:60" x14ac:dyDescent="0.25">
      <c r="A1638" s="4">
        <v>304</v>
      </c>
      <c r="B1638" t="s">
        <v>1552</v>
      </c>
      <c r="C1638">
        <v>1290</v>
      </c>
      <c r="D1638">
        <v>419.70647088181352</v>
      </c>
      <c r="E1638">
        <v>419.36467608387647</v>
      </c>
      <c r="F1638">
        <v>356.50616691493559</v>
      </c>
      <c r="G1638">
        <v>491.11274655293732</v>
      </c>
      <c r="H1638">
        <v>-118.14929213256271</v>
      </c>
      <c r="I1638">
        <v>-120.6128054733111</v>
      </c>
      <c r="J1638">
        <v>-136.04640361711631</v>
      </c>
      <c r="K1638">
        <v>-94.996948098302653</v>
      </c>
      <c r="L1638">
        <v>831.78451826696994</v>
      </c>
      <c r="M1638">
        <v>827.93613002057236</v>
      </c>
      <c r="N1638">
        <v>815.16581352514515</v>
      </c>
      <c r="O1638">
        <v>858.85888022168547</v>
      </c>
      <c r="P1638">
        <v>30.214797702926749</v>
      </c>
      <c r="Q1638">
        <v>30.536334235343372</v>
      </c>
      <c r="R1638">
        <v>25.13438761552883</v>
      </c>
      <c r="S1638">
        <v>34.447340841345778</v>
      </c>
      <c r="T1638">
        <v>68699.338138724997</v>
      </c>
      <c r="U1638">
        <v>68699.286423638201</v>
      </c>
      <c r="V1638">
        <v>68652.970530971201</v>
      </c>
      <c r="W1638">
        <v>68746.026227363021</v>
      </c>
      <c r="X1638">
        <v>4795.8984058189808</v>
      </c>
      <c r="Y1638">
        <v>4816.1194576439302</v>
      </c>
      <c r="Z1638">
        <v>4646.3625981538371</v>
      </c>
      <c r="AA1638">
        <v>4892.1988652737073</v>
      </c>
      <c r="AB1638">
        <v>807.81341551299977</v>
      </c>
      <c r="AC1638">
        <v>800.18046985839055</v>
      </c>
      <c r="AD1638">
        <v>691.25717926812251</v>
      </c>
      <c r="AE1638">
        <v>941.39374366747165</v>
      </c>
      <c r="AF1638">
        <v>63.194069275576311</v>
      </c>
      <c r="AG1638">
        <v>62.900080775340903</v>
      </c>
      <c r="AH1638">
        <v>61.934823288721162</v>
      </c>
      <c r="AI1638">
        <v>65.249796172343295</v>
      </c>
      <c r="AJ1638">
        <v>0.54845790345178624</v>
      </c>
      <c r="AK1638">
        <v>0.5484580451243406</v>
      </c>
      <c r="AL1638">
        <v>0.54842525318877755</v>
      </c>
      <c r="AM1638">
        <v>0.54849036705490128</v>
      </c>
      <c r="AN1638">
        <v>0.96420870683240933</v>
      </c>
      <c r="AO1638">
        <v>0.96420870683240945</v>
      </c>
      <c r="AP1638">
        <v>0.96420870683240945</v>
      </c>
      <c r="AQ1638">
        <v>0.96420870683240945</v>
      </c>
      <c r="AR1638">
        <v>14.236951793306099</v>
      </c>
      <c r="AS1638">
        <v>14.236951793306099</v>
      </c>
      <c r="AT1638">
        <v>14.236951793306099</v>
      </c>
      <c r="AU1638">
        <v>14.236951793306099</v>
      </c>
      <c r="AV1638" t="str">
        <f>VLOOKUP(Sheet1[[#This Row],[NPDES ID2]],Combined_Sheet__Major_Only___2[[NPDES ID2]:[ECHO BFR]],3,FALSE)</f>
        <v>IA</v>
      </c>
      <c r="AW1638" t="s">
        <v>12185</v>
      </c>
      <c r="AX1638" t="str">
        <f>VLOOKUP(Sheet1[[#This Row],[NPDES ID2]],Combined_Sheet__Major_Only___2[[NPDES ID2]:[ECHO BFR]],27,FALSE)</f>
        <v>tempSludgeStore</v>
      </c>
      <c r="AY1638" t="str">
        <f>VLOOKUP(Sheet1[[#This Row],[NPDES ID2]],Combined_Sheet__Major_Only___2[[NPDES ID2]:[ECHO BFR]],28,FALSE)</f>
        <v>-</v>
      </c>
      <c r="AZ1638" t="str">
        <f>VLOOKUP(Sheet1[[#This Row],[NPDES ID2]],Combined_Sheet__Major_Only___2[[NPDES ID2]:[ECHO BFR]],29,FALSE)</f>
        <v>preliminaryOps, thickening, sludgeLagoon</v>
      </c>
      <c r="BA1638">
        <f>VLOOKUP(Sheet1[[#This Row],[NPDES ID2]],Combined_Sheet__Major_Only___2[[NPDES ID2]:[ECHO BFR]],17,FALSE)</f>
        <v>41.407499000000001</v>
      </c>
      <c r="BB1638">
        <f>VLOOKUP(Sheet1[[#This Row],[NPDES ID2]],Combined_Sheet__Major_Only___2[[NPDES ID2]:[ECHO BFR]],18,FALSE)</f>
        <v>-91.071912999999995</v>
      </c>
      <c r="BC1638" t="str">
        <f>IF(ISNUMBER(SEARCH("aerobic",$AW1638)),"aerobic","")</f>
        <v/>
      </c>
      <c r="BD1638" t="str">
        <f>IF(ISNUMBER(SEARCH("anaer",$AW1638)),"anaer","")</f>
        <v>anaer</v>
      </c>
      <c r="BE1638" t="str">
        <f>IF(ISNUMBER(SEARCH("thickening",$AZ1638)),"thickening","")</f>
        <v>thickening</v>
      </c>
      <c r="BF1638" s="2" t="str">
        <f>IF(ISNUMBER(SEARCH("airDry",$AW1638)),"airDry","")</f>
        <v/>
      </c>
      <c r="BG1638" s="2" t="str">
        <f>IF(ISNUMBER(SEARCH("heatDry",$AY1638)),"heatDry","")</f>
        <v/>
      </c>
      <c r="BH1638" s="2" t="str">
        <f>IF(AND(ISNUMBER(SEARCH("aerobic",$AW1638)),ISNUMBER(SEARCH("anaer",$AW1638))),"Combined Aer and Anaer.","")</f>
        <v/>
      </c>
    </row>
    <row r="1639" spans="1:60" x14ac:dyDescent="0.25">
      <c r="A1639" s="4">
        <v>1571</v>
      </c>
      <c r="B1639" t="s">
        <v>7388</v>
      </c>
      <c r="C1639">
        <v>85.56</v>
      </c>
      <c r="D1639">
        <v>1220.807454995419</v>
      </c>
      <c r="E1639">
        <v>1221.077749969015</v>
      </c>
      <c r="F1639">
        <v>858.00261221768881</v>
      </c>
      <c r="G1639">
        <v>1606.576373725361</v>
      </c>
      <c r="H1639">
        <v>-114.0533188761385</v>
      </c>
      <c r="I1639">
        <v>-116.45149372409919</v>
      </c>
      <c r="J1639">
        <v>-132.27043028151249</v>
      </c>
      <c r="K1639">
        <v>-90.347983640484955</v>
      </c>
      <c r="L1639">
        <v>57.169027359309439</v>
      </c>
      <c r="M1639">
        <v>56.929221809450887</v>
      </c>
      <c r="N1639">
        <v>56.135586115519573</v>
      </c>
      <c r="O1639">
        <v>58.853376073136587</v>
      </c>
      <c r="P1639">
        <v>1.99990283324944</v>
      </c>
      <c r="Q1639">
        <v>2.0254363548052652</v>
      </c>
      <c r="R1639">
        <v>1.6503078997662879</v>
      </c>
      <c r="S1639">
        <v>2.287647153874107</v>
      </c>
      <c r="T1639">
        <v>68857.462698638818</v>
      </c>
      <c r="U1639">
        <v>68857.410867622704</v>
      </c>
      <c r="V1639">
        <v>68810.991148977249</v>
      </c>
      <c r="W1639">
        <v>68904.25544760414</v>
      </c>
      <c r="X1639">
        <v>4638.4925985023019</v>
      </c>
      <c r="Y1639">
        <v>4656.1037189331892</v>
      </c>
      <c r="Z1639">
        <v>4507.5757196878803</v>
      </c>
      <c r="AA1639">
        <v>4722.7235497275706</v>
      </c>
      <c r="AB1639">
        <v>754.50452304600765</v>
      </c>
      <c r="AC1639">
        <v>748.41263466719988</v>
      </c>
      <c r="AD1639">
        <v>649.51555574162398</v>
      </c>
      <c r="AE1639">
        <v>875.91354165048449</v>
      </c>
      <c r="AF1639">
        <v>65.481401386543837</v>
      </c>
      <c r="AG1639">
        <v>65.20662136337566</v>
      </c>
      <c r="AH1639">
        <v>64.297919842976214</v>
      </c>
      <c r="AI1639">
        <v>67.41057354207058</v>
      </c>
      <c r="AJ1639">
        <v>0.57640822307141049</v>
      </c>
      <c r="AK1639">
        <v>0.57640823264230057</v>
      </c>
      <c r="AL1639">
        <v>0.57640602916268924</v>
      </c>
      <c r="AM1639">
        <v>0.57641040429821933</v>
      </c>
      <c r="AN1639">
        <v>0.96428668802382178</v>
      </c>
      <c r="AO1639">
        <v>0.96428668802382178</v>
      </c>
      <c r="AP1639">
        <v>0.96428668802382178</v>
      </c>
      <c r="AQ1639">
        <v>0.96428668802382178</v>
      </c>
      <c r="AR1639">
        <v>15.06232714117318</v>
      </c>
      <c r="AS1639">
        <v>15.06232714117318</v>
      </c>
      <c r="AT1639">
        <v>15.06232714117318</v>
      </c>
      <c r="AU1639">
        <v>15.06232714117318</v>
      </c>
      <c r="AV1639" t="str">
        <f>VLOOKUP(Sheet1[[#This Row],[NPDES ID2]],Combined_Sheet__Major_Only___2[[NPDES ID2]:[ECHO BFR]],3,FALSE)</f>
        <v>MO</v>
      </c>
      <c r="AW1639" t="s">
        <v>12185</v>
      </c>
      <c r="AX1639" t="str">
        <f>VLOOKUP(Sheet1[[#This Row],[NPDES ID2]],Combined_Sheet__Major_Only___2[[NPDES ID2]:[ECHO BFR]],27,FALSE)</f>
        <v>-</v>
      </c>
      <c r="AY1639" t="str">
        <f>VLOOKUP(Sheet1[[#This Row],[NPDES ID2]],Combined_Sheet__Major_Only___2[[NPDES ID2]:[ECHO BFR]],28,FALSE)</f>
        <v>-</v>
      </c>
      <c r="AZ1639" t="str">
        <f>VLOOKUP(Sheet1[[#This Row],[NPDES ID2]],Combined_Sheet__Major_Only___2[[NPDES ID2]:[ECHO BFR]],29,FALSE)</f>
        <v>thickening</v>
      </c>
      <c r="BA1639">
        <f>VLOOKUP(Sheet1[[#This Row],[NPDES ID2]],Combined_Sheet__Major_Only___2[[NPDES ID2]:[ECHO BFR]],17,FALSE)</f>
        <v>36.978917000000003</v>
      </c>
      <c r="BB1639">
        <f>VLOOKUP(Sheet1[[#This Row],[NPDES ID2]],Combined_Sheet__Major_Only___2[[NPDES ID2]:[ECHO BFR]],18,FALSE)</f>
        <v>-93.741721999999996</v>
      </c>
      <c r="BC1639" t="str">
        <f>IF(ISNUMBER(SEARCH("aerobic",$AW1639)),"aerobic","")</f>
        <v/>
      </c>
      <c r="BD1639" t="str">
        <f>IF(ISNUMBER(SEARCH("anaer",$AW1639)),"anaer","")</f>
        <v>anaer</v>
      </c>
      <c r="BE1639" t="str">
        <f>IF(ISNUMBER(SEARCH("thickening",$AZ1639)),"thickening","")</f>
        <v>thickening</v>
      </c>
      <c r="BF1639" s="3" t="str">
        <f>IF(ISNUMBER(SEARCH("airDry",$AW1639)),"airDry","")</f>
        <v/>
      </c>
      <c r="BG1639" s="3" t="str">
        <f>IF(ISNUMBER(SEARCH("heatDry",$AY1639)),"heatDry","")</f>
        <v/>
      </c>
      <c r="BH1639" s="3" t="str">
        <f>IF(AND(ISNUMBER(SEARCH("aerobic",$AW1639)),ISNUMBER(SEARCH("anaer",$AW1639))),"Combined Aer and Anaer.","")</f>
        <v/>
      </c>
    </row>
    <row r="1640" spans="1:60" x14ac:dyDescent="0.25">
      <c r="A1640" s="4">
        <v>1607</v>
      </c>
      <c r="B1640" t="s">
        <v>7554</v>
      </c>
      <c r="C1640">
        <v>75.099999999999994</v>
      </c>
      <c r="D1640">
        <v>1341.6814793380049</v>
      </c>
      <c r="E1640">
        <v>1344.3717155781451</v>
      </c>
      <c r="F1640">
        <v>939.71266263926259</v>
      </c>
      <c r="G1640">
        <v>1767.248178861508</v>
      </c>
      <c r="H1640">
        <v>-111.07921848602309</v>
      </c>
      <c r="I1640">
        <v>-113.5614219193435</v>
      </c>
      <c r="J1640">
        <v>-129.5875097515073</v>
      </c>
      <c r="K1640">
        <v>-87.217474778139021</v>
      </c>
      <c r="L1640">
        <v>51.420229544422838</v>
      </c>
      <c r="M1640">
        <v>51.219573757354638</v>
      </c>
      <c r="N1640">
        <v>50.55550855434803</v>
      </c>
      <c r="O1640">
        <v>52.829591953499758</v>
      </c>
      <c r="P1640">
        <v>1.7527412218274701</v>
      </c>
      <c r="Q1640">
        <v>1.776998425348042</v>
      </c>
      <c r="R1640">
        <v>1.43516892948376</v>
      </c>
      <c r="S1640">
        <v>2.0167242998781769</v>
      </c>
      <c r="T1640">
        <v>68866.357633878069</v>
      </c>
      <c r="U1640">
        <v>68866.305796340632</v>
      </c>
      <c r="V1640">
        <v>68819.880237202364</v>
      </c>
      <c r="W1640">
        <v>68913.156270270585</v>
      </c>
      <c r="X1640">
        <v>4527.0474687421938</v>
      </c>
      <c r="Y1640">
        <v>4542.9447330438907</v>
      </c>
      <c r="Z1640">
        <v>4408.2219931130567</v>
      </c>
      <c r="AA1640">
        <v>4603.5483617704231</v>
      </c>
      <c r="AB1640">
        <v>865.56314863770854</v>
      </c>
      <c r="AC1640">
        <v>856.0207704779009</v>
      </c>
      <c r="AD1640">
        <v>726.47536514217643</v>
      </c>
      <c r="AE1640">
        <v>1032.0271230074891</v>
      </c>
      <c r="AF1640">
        <v>67.099898220633435</v>
      </c>
      <c r="AG1640">
        <v>66.837955489236293</v>
      </c>
      <c r="AH1640">
        <v>65.971705597258818</v>
      </c>
      <c r="AI1640">
        <v>68.938944248084567</v>
      </c>
      <c r="AJ1640">
        <v>0.59619741297903772</v>
      </c>
      <c r="AK1640">
        <v>0.59619742207919524</v>
      </c>
      <c r="AL1640">
        <v>0.59619532703672395</v>
      </c>
      <c r="AM1640">
        <v>0.59619948686280844</v>
      </c>
      <c r="AN1640">
        <v>0.96429106458334657</v>
      </c>
      <c r="AO1640">
        <v>0.96429106458334657</v>
      </c>
      <c r="AP1640">
        <v>0.96429106458334657</v>
      </c>
      <c r="AQ1640">
        <v>0.96429106458334657</v>
      </c>
      <c r="AR1640">
        <v>14.054885228358129</v>
      </c>
      <c r="AS1640">
        <v>14.05488522835812</v>
      </c>
      <c r="AT1640">
        <v>14.05488522835812</v>
      </c>
      <c r="AU1640">
        <v>14.05488522835812</v>
      </c>
      <c r="AV1640" t="str">
        <f>VLOOKUP(Sheet1[[#This Row],[NPDES ID2]],Combined_Sheet__Major_Only___2[[NPDES ID2]:[ECHO BFR]],3,FALSE)</f>
        <v>NJ</v>
      </c>
      <c r="AW1640" t="s">
        <v>12189</v>
      </c>
      <c r="AX1640" t="str">
        <f>VLOOKUP(Sheet1[[#This Row],[NPDES ID2]],Combined_Sheet__Major_Only___2[[NPDES ID2]:[ECHO BFR]],27,FALSE)</f>
        <v>-</v>
      </c>
      <c r="AY1640" t="str">
        <f>VLOOKUP(Sheet1[[#This Row],[NPDES ID2]],Combined_Sheet__Major_Only___2[[NPDES ID2]:[ECHO BFR]],28,FALSE)</f>
        <v>-</v>
      </c>
      <c r="AZ1640" t="str">
        <f>VLOOKUP(Sheet1[[#This Row],[NPDES ID2]],Combined_Sheet__Major_Only___2[[NPDES ID2]:[ECHO BFR]],29,FALSE)</f>
        <v>preliminaryOps, thickening</v>
      </c>
      <c r="BA1640">
        <f>VLOOKUP(Sheet1[[#This Row],[NPDES ID2]],Combined_Sheet__Major_Only___2[[NPDES ID2]:[ECHO BFR]],17,FALSE)</f>
        <v>40.039009999999998</v>
      </c>
      <c r="BB1640">
        <f>VLOOKUP(Sheet1[[#This Row],[NPDES ID2]],Combined_Sheet__Major_Only___2[[NPDES ID2]:[ECHO BFR]],18,FALSE)</f>
        <v>-74.965479999999999</v>
      </c>
      <c r="BC1640" t="str">
        <f>IF(ISNUMBER(SEARCH("aerobic",$AW1640)),"aerobic","")</f>
        <v/>
      </c>
      <c r="BD1640" t="str">
        <f>IF(ISNUMBER(SEARCH("anaer",$AW1640)),"anaer","")</f>
        <v>anaer</v>
      </c>
      <c r="BE1640" t="str">
        <f>IF(ISNUMBER(SEARCH("thickening",$AZ1640)),"thickening","")</f>
        <v>thickening</v>
      </c>
      <c r="BF1640" s="3" t="str">
        <f>IF(ISNUMBER(SEARCH("airDry",$AW1640)),"airDry","")</f>
        <v/>
      </c>
      <c r="BG1640" s="3" t="str">
        <f>IF(ISNUMBER(SEARCH("heatDry",$AY1640)),"heatDry","")</f>
        <v/>
      </c>
      <c r="BH1640" s="3" t="str">
        <f>IF(AND(ISNUMBER(SEARCH("aerobic",$AW1640)),ISNUMBER(SEARCH("anaer",$AW1640))),"Combined Aer and Anaer.","")</f>
        <v/>
      </c>
    </row>
    <row r="1641" spans="1:60" x14ac:dyDescent="0.25">
      <c r="A1641" s="4">
        <v>216</v>
      </c>
      <c r="B1641" t="s">
        <v>1133</v>
      </c>
      <c r="C1641">
        <v>2751</v>
      </c>
      <c r="D1641">
        <v>619.47696422995023</v>
      </c>
      <c r="E1641">
        <v>620.07308500946783</v>
      </c>
      <c r="F1641">
        <v>520.89895139788325</v>
      </c>
      <c r="G1641">
        <v>723.13516052922034</v>
      </c>
      <c r="H1641">
        <v>-108.37691899612609</v>
      </c>
      <c r="I1641">
        <v>-111.03138489892859</v>
      </c>
      <c r="J1641">
        <v>-127.2959414924934</v>
      </c>
      <c r="K1641">
        <v>-85.056027982970122</v>
      </c>
      <c r="L1641">
        <v>1914.6679813409701</v>
      </c>
      <c r="M1641">
        <v>1907.5930914681251</v>
      </c>
      <c r="N1641">
        <v>1884.0197859237869</v>
      </c>
      <c r="O1641">
        <v>1964.5658751993869</v>
      </c>
      <c r="P1641">
        <v>64.128259372723846</v>
      </c>
      <c r="Q1641">
        <v>65.07851802488446</v>
      </c>
      <c r="R1641">
        <v>52.230546526667432</v>
      </c>
      <c r="S1641">
        <v>74.078181828954044</v>
      </c>
      <c r="T1641">
        <v>68872.980749081136</v>
      </c>
      <c r="U1641">
        <v>68872.928906687957</v>
      </c>
      <c r="V1641">
        <v>68826.498998753916</v>
      </c>
      <c r="W1641">
        <v>68919.783769216476</v>
      </c>
      <c r="X1641">
        <v>4453.8887600213629</v>
      </c>
      <c r="Y1641">
        <v>4468.645519627562</v>
      </c>
      <c r="Z1641">
        <v>4342.77056589522</v>
      </c>
      <c r="AA1641">
        <v>4525.5792329405176</v>
      </c>
      <c r="AB1641">
        <v>806.73033860244209</v>
      </c>
      <c r="AC1641">
        <v>798.64105319490398</v>
      </c>
      <c r="AD1641">
        <v>683.50455785873567</v>
      </c>
      <c r="AE1641">
        <v>952.88875712391848</v>
      </c>
      <c r="AF1641">
        <v>68.216552928313831</v>
      </c>
      <c r="AG1641">
        <v>67.960851767513617</v>
      </c>
      <c r="AH1641">
        <v>67.132176327173369</v>
      </c>
      <c r="AI1641">
        <v>69.991595073289645</v>
      </c>
      <c r="AJ1641">
        <v>0.60985599572269444</v>
      </c>
      <c r="AK1641">
        <v>0.60985632256713962</v>
      </c>
      <c r="AL1641">
        <v>0.60978019529608951</v>
      </c>
      <c r="AM1641">
        <v>0.60993136840215811</v>
      </c>
      <c r="AN1641">
        <v>0.96429432264656567</v>
      </c>
      <c r="AO1641">
        <v>0.96429432264656556</v>
      </c>
      <c r="AP1641">
        <v>0.96429432264656556</v>
      </c>
      <c r="AQ1641">
        <v>0.96429432264656556</v>
      </c>
      <c r="AR1641">
        <v>14.73278168440836</v>
      </c>
      <c r="AS1641">
        <v>14.73278168440836</v>
      </c>
      <c r="AT1641">
        <v>14.73278168440836</v>
      </c>
      <c r="AU1641">
        <v>14.73278168440836</v>
      </c>
      <c r="AV1641" t="str">
        <f>VLOOKUP(Sheet1[[#This Row],[NPDES ID2]],Combined_Sheet__Major_Only___2[[NPDES ID2]:[ECHO BFR]],3,FALSE)</f>
        <v>UT</v>
      </c>
      <c r="AW1641" t="s">
        <v>12189</v>
      </c>
      <c r="AX1641" t="str">
        <f>VLOOKUP(Sheet1[[#This Row],[NPDES ID2]],Combined_Sheet__Major_Only___2[[NPDES ID2]:[ECHO BFR]],27,FALSE)</f>
        <v>methaneBioCaptureRecover, tempSludgeStore</v>
      </c>
      <c r="AY1641" t="str">
        <f>VLOOKUP(Sheet1[[#This Row],[NPDES ID2]],Combined_Sheet__Major_Only___2[[NPDES ID2]:[ECHO BFR]],28,FALSE)</f>
        <v>-</v>
      </c>
      <c r="AZ1641" t="str">
        <f>VLOOKUP(Sheet1[[#This Row],[NPDES ID2]],Combined_Sheet__Major_Only___2[[NPDES ID2]:[ECHO BFR]],29,FALSE)</f>
        <v>thickening, preliminaryOps</v>
      </c>
      <c r="BA1641">
        <f>VLOOKUP(Sheet1[[#This Row],[NPDES ID2]],Combined_Sheet__Major_Only___2[[NPDES ID2]:[ECHO BFR]],17,FALSE)</f>
        <v>41.271430000000002</v>
      </c>
      <c r="BB1641">
        <f>VLOOKUP(Sheet1[[#This Row],[NPDES ID2]],Combined_Sheet__Major_Only___2[[NPDES ID2]:[ECHO BFR]],18,FALSE)</f>
        <v>-112.04325</v>
      </c>
      <c r="BC1641" t="str">
        <f>IF(ISNUMBER(SEARCH("aerobic",$AW1641)),"aerobic","")</f>
        <v/>
      </c>
      <c r="BD1641" t="str">
        <f>IF(ISNUMBER(SEARCH("anaer",$AW1641)),"anaer","")</f>
        <v>anaer</v>
      </c>
      <c r="BE1641" t="str">
        <f>IF(ISNUMBER(SEARCH("thickening",$AZ1641)),"thickening","")</f>
        <v>thickening</v>
      </c>
      <c r="BF1641" s="2" t="str">
        <f>IF(ISNUMBER(SEARCH("airDry",$AW1641)),"airDry","")</f>
        <v/>
      </c>
      <c r="BG1641" s="2" t="str">
        <f>IF(ISNUMBER(SEARCH("heatDry",$AY1641)),"heatDry","")</f>
        <v/>
      </c>
      <c r="BH1641" s="2" t="str">
        <f>IF(AND(ISNUMBER(SEARCH("aerobic",$AW1641)),ISNUMBER(SEARCH("anaer",$AW1641))),"Combined Aer and Anaer.","")</f>
        <v/>
      </c>
    </row>
    <row r="1642" spans="1:60" x14ac:dyDescent="0.25">
      <c r="A1642" s="4">
        <v>1918</v>
      </c>
      <c r="B1642" t="s">
        <v>9052</v>
      </c>
      <c r="C1642">
        <v>3230</v>
      </c>
      <c r="D1642">
        <v>795.21280302950208</v>
      </c>
      <c r="E1642">
        <v>794.77718681772558</v>
      </c>
      <c r="F1642">
        <v>659.84351456415288</v>
      </c>
      <c r="G1642">
        <v>934.15746059489584</v>
      </c>
      <c r="H1642">
        <v>-123.53874121831311</v>
      </c>
      <c r="I1642">
        <v>-125.9170155042639</v>
      </c>
      <c r="J1642">
        <v>-141.9709526435395</v>
      </c>
      <c r="K1642">
        <v>-100.4336599363217</v>
      </c>
      <c r="L1642">
        <v>1986.728981690102</v>
      </c>
      <c r="M1642">
        <v>1976.36245474766</v>
      </c>
      <c r="N1642">
        <v>1941.808962046021</v>
      </c>
      <c r="O1642">
        <v>2059.8585362739909</v>
      </c>
      <c r="P1642">
        <v>75.843915153479955</v>
      </c>
      <c r="Q1642">
        <v>76.591573872272846</v>
      </c>
      <c r="R1642">
        <v>63.490586446932831</v>
      </c>
      <c r="S1642">
        <v>86.419025521300867</v>
      </c>
      <c r="T1642">
        <v>68893.209213284965</v>
      </c>
      <c r="U1642">
        <v>68893.157356061245</v>
      </c>
      <c r="V1642">
        <v>68846.714165939484</v>
      </c>
      <c r="W1642">
        <v>68940.02562234411</v>
      </c>
      <c r="X1642">
        <v>5042.1264724785233</v>
      </c>
      <c r="Y1642">
        <v>5066.2263074389339</v>
      </c>
      <c r="Z1642">
        <v>4864.4548808414938</v>
      </c>
      <c r="AA1642">
        <v>5156.7794477248781</v>
      </c>
      <c r="AB1642">
        <v>1058.494569783908</v>
      </c>
      <c r="AC1642">
        <v>1041.514552333655</v>
      </c>
      <c r="AD1642">
        <v>872.17433442311733</v>
      </c>
      <c r="AE1642">
        <v>1277.635608790785</v>
      </c>
      <c r="AF1642">
        <v>60.289625686466223</v>
      </c>
      <c r="AG1642">
        <v>59.970801123829801</v>
      </c>
      <c r="AH1642">
        <v>58.935263194737573</v>
      </c>
      <c r="AI1642">
        <v>62.50559327795029</v>
      </c>
      <c r="AJ1642">
        <v>0.512997102474127</v>
      </c>
      <c r="AK1642">
        <v>0.5129974646133898</v>
      </c>
      <c r="AL1642">
        <v>0.51291278770401705</v>
      </c>
      <c r="AM1642">
        <v>0.51308094530416248</v>
      </c>
      <c r="AN1642">
        <v>0.96430426981510398</v>
      </c>
      <c r="AO1642">
        <v>0.9643042698151042</v>
      </c>
      <c r="AP1642">
        <v>0.9643042698151042</v>
      </c>
      <c r="AQ1642">
        <v>0.9643042698151042</v>
      </c>
      <c r="AR1642">
        <v>11.99962724156074</v>
      </c>
      <c r="AS1642">
        <v>11.999627241560731</v>
      </c>
      <c r="AT1642">
        <v>11.999627241560731</v>
      </c>
      <c r="AU1642">
        <v>11.999627241560731</v>
      </c>
      <c r="AV1642" t="str">
        <f>VLOOKUP(Sheet1[[#This Row],[NPDES ID2]],Combined_Sheet__Major_Only___2[[NPDES ID2]:[ECHO BFR]],3,FALSE)</f>
        <v>AL</v>
      </c>
      <c r="AW1642" t="s">
        <v>12185</v>
      </c>
      <c r="AX1642" t="str">
        <f>VLOOKUP(Sheet1[[#This Row],[NPDES ID2]],Combined_Sheet__Major_Only___2[[NPDES ID2]:[ECHO BFR]],27,FALSE)</f>
        <v>methaneBioCaptureRecover, other</v>
      </c>
      <c r="AY1642" t="str">
        <f>VLOOKUP(Sheet1[[#This Row],[NPDES ID2]],Combined_Sheet__Major_Only___2[[NPDES ID2]:[ECHO BFR]],28,FALSE)</f>
        <v>-</v>
      </c>
      <c r="AZ1642" t="str">
        <f>VLOOKUP(Sheet1[[#This Row],[NPDES ID2]],Combined_Sheet__Major_Only___2[[NPDES ID2]:[ECHO BFR]],29,FALSE)</f>
        <v>thickening</v>
      </c>
      <c r="BA1642">
        <f>VLOOKUP(Sheet1[[#This Row],[NPDES ID2]],Combined_Sheet__Major_Only___2[[NPDES ID2]:[ECHO BFR]],17,FALSE)</f>
        <v>34.621070000000003</v>
      </c>
      <c r="BB1642">
        <f>VLOOKUP(Sheet1[[#This Row],[NPDES ID2]],Combined_Sheet__Major_Only___2[[NPDES ID2]:[ECHO BFR]],18,FALSE)</f>
        <v>-86.996489999999994</v>
      </c>
      <c r="BC1642" t="str">
        <f>IF(ISNUMBER(SEARCH("aerobic",$AW1642)),"aerobic","")</f>
        <v/>
      </c>
      <c r="BD1642" t="str">
        <f>IF(ISNUMBER(SEARCH("anaer",$AW1642)),"anaer","")</f>
        <v>anaer</v>
      </c>
      <c r="BE1642" t="str">
        <f>IF(ISNUMBER(SEARCH("thickening",$AZ1642)),"thickening","")</f>
        <v>thickening</v>
      </c>
      <c r="BF1642" s="2" t="str">
        <f>IF(ISNUMBER(SEARCH("airDry",$AW1642)),"airDry","")</f>
        <v/>
      </c>
      <c r="BG1642" s="2" t="str">
        <f>IF(ISNUMBER(SEARCH("heatDry",$AY1642)),"heatDry","")</f>
        <v/>
      </c>
      <c r="BH1642" s="2" t="str">
        <f>IF(AND(ISNUMBER(SEARCH("aerobic",$AW1642)),ISNUMBER(SEARCH("anaer",$AW1642))),"Combined Aer and Anaer.","")</f>
        <v/>
      </c>
    </row>
    <row r="1643" spans="1:60" x14ac:dyDescent="0.25">
      <c r="A1643" s="4">
        <v>2512</v>
      </c>
      <c r="B1643" t="s">
        <v>11670</v>
      </c>
      <c r="C1643">
        <v>163.4</v>
      </c>
      <c r="D1643">
        <v>740.49561348406462</v>
      </c>
      <c r="E1643">
        <v>738.87221916381532</v>
      </c>
      <c r="F1643">
        <v>534.94010056679826</v>
      </c>
      <c r="G1643">
        <v>965.28335639472311</v>
      </c>
      <c r="H1643">
        <v>-120.80432935704169</v>
      </c>
      <c r="I1643">
        <v>-123.15711059832419</v>
      </c>
      <c r="J1643">
        <v>-139.06160800563879</v>
      </c>
      <c r="K1643">
        <v>-97.478160185727859</v>
      </c>
      <c r="L1643">
        <v>103.483707120498</v>
      </c>
      <c r="M1643">
        <v>102.98066500119</v>
      </c>
      <c r="N1643">
        <v>101.3155382081839</v>
      </c>
      <c r="O1643">
        <v>107.0173806163305</v>
      </c>
      <c r="P1643">
        <v>3.8313671918009828</v>
      </c>
      <c r="Q1643">
        <v>3.8644873510430342</v>
      </c>
      <c r="R1643">
        <v>3.194744722288581</v>
      </c>
      <c r="S1643">
        <v>4.3719687537926673</v>
      </c>
      <c r="T1643">
        <v>68948.680918290644</v>
      </c>
      <c r="U1643">
        <v>68948.629020397726</v>
      </c>
      <c r="V1643">
        <v>68902.149407065968</v>
      </c>
      <c r="W1643">
        <v>68995.534043257838</v>
      </c>
      <c r="X1643">
        <v>4900.6901814227786</v>
      </c>
      <c r="Y1643">
        <v>4922.4435379636279</v>
      </c>
      <c r="Z1643">
        <v>4740.4145665543283</v>
      </c>
      <c r="AA1643">
        <v>5003.9052812213667</v>
      </c>
      <c r="AB1643">
        <v>1023.974479645628</v>
      </c>
      <c r="AC1643">
        <v>1008.510369987585</v>
      </c>
      <c r="AD1643">
        <v>844.15755528680745</v>
      </c>
      <c r="AE1643">
        <v>1236.8862398881031</v>
      </c>
      <c r="AF1643">
        <v>62.065463987083113</v>
      </c>
      <c r="AG1643">
        <v>61.763541604817391</v>
      </c>
      <c r="AH1643">
        <v>60.765532695341598</v>
      </c>
      <c r="AI1643">
        <v>64.184657175450809</v>
      </c>
      <c r="AJ1643">
        <v>0.53467440505412756</v>
      </c>
      <c r="AK1643">
        <v>0.53467442414053323</v>
      </c>
      <c r="AL1643">
        <v>0.53467002808555208</v>
      </c>
      <c r="AM1643">
        <v>0.53467875674345633</v>
      </c>
      <c r="AN1643">
        <v>0.96433151911927839</v>
      </c>
      <c r="AO1643">
        <v>0.96433151911927806</v>
      </c>
      <c r="AP1643">
        <v>0.96433151911927806</v>
      </c>
      <c r="AQ1643">
        <v>0.96433151911927806</v>
      </c>
      <c r="AR1643">
        <v>12.384250253478211</v>
      </c>
      <c r="AS1643">
        <v>12.384250253478211</v>
      </c>
      <c r="AT1643">
        <v>12.384250253478211</v>
      </c>
      <c r="AU1643">
        <v>12.384250253478211</v>
      </c>
      <c r="AV1643" t="str">
        <f>VLOOKUP(Sheet1[[#This Row],[NPDES ID2]],Combined_Sheet__Major_Only___2[[NPDES ID2]:[ECHO BFR]],3,FALSE)</f>
        <v>NC</v>
      </c>
      <c r="AW1643" t="s">
        <v>12185</v>
      </c>
      <c r="AX1643" t="str">
        <f>VLOOKUP(Sheet1[[#This Row],[NPDES ID2]],Combined_Sheet__Major_Only___2[[NPDES ID2]:[ECHO BFR]],27,FALSE)</f>
        <v>-</v>
      </c>
      <c r="AY1643" t="str">
        <f>VLOOKUP(Sheet1[[#This Row],[NPDES ID2]],Combined_Sheet__Major_Only___2[[NPDES ID2]:[ECHO BFR]],28,FALSE)</f>
        <v>-</v>
      </c>
      <c r="AZ1643" t="str">
        <f>VLOOKUP(Sheet1[[#This Row],[NPDES ID2]],Combined_Sheet__Major_Only___2[[NPDES ID2]:[ECHO BFR]],29,FALSE)</f>
        <v>thickening</v>
      </c>
      <c r="BA1643">
        <f>VLOOKUP(Sheet1[[#This Row],[NPDES ID2]],Combined_Sheet__Major_Only___2[[NPDES ID2]:[ECHO BFR]],17,FALSE)</f>
        <v>34.899863000000003</v>
      </c>
      <c r="BB1643">
        <f>VLOOKUP(Sheet1[[#This Row],[NPDES ID2]],Combined_Sheet__Major_Only___2[[NPDES ID2]:[ECHO BFR]],18,FALSE)</f>
        <v>-80.003079999999997</v>
      </c>
      <c r="BC1643" t="str">
        <f>IF(ISNUMBER(SEARCH("aerobic",$AW1643)),"aerobic","")</f>
        <v/>
      </c>
      <c r="BD1643" t="str">
        <f>IF(ISNUMBER(SEARCH("anaer",$AW1643)),"anaer","")</f>
        <v>anaer</v>
      </c>
      <c r="BE1643" t="str">
        <f>IF(ISNUMBER(SEARCH("thickening",$AZ1643)),"thickening","")</f>
        <v>thickening</v>
      </c>
      <c r="BF1643" s="2" t="str">
        <f>IF(ISNUMBER(SEARCH("airDry",$AW1643)),"airDry","")</f>
        <v/>
      </c>
      <c r="BG1643" s="2" t="str">
        <f>IF(ISNUMBER(SEARCH("heatDry",$AY1643)),"heatDry","")</f>
        <v/>
      </c>
      <c r="BH1643" s="2" t="str">
        <f>IF(AND(ISNUMBER(SEARCH("aerobic",$AW1643)),ISNUMBER(SEARCH("anaer",$AW1643))),"Combined Aer and Anaer.","")</f>
        <v/>
      </c>
    </row>
    <row r="1644" spans="1:60" x14ac:dyDescent="0.25">
      <c r="A1644" s="4">
        <v>1987</v>
      </c>
      <c r="B1644" t="s">
        <v>9362</v>
      </c>
      <c r="C1644">
        <v>1831.11</v>
      </c>
      <c r="D1644">
        <v>498.34635478475872</v>
      </c>
      <c r="E1644">
        <v>499.06837977101191</v>
      </c>
      <c r="F1644">
        <v>422.59132618282263</v>
      </c>
      <c r="G1644">
        <v>577.31796081954701</v>
      </c>
      <c r="H1644">
        <v>-116.4425962043095</v>
      </c>
      <c r="I1644">
        <v>-118.9248703163661</v>
      </c>
      <c r="J1644">
        <v>-134.53309963099289</v>
      </c>
      <c r="K1644">
        <v>-93.374392778883319</v>
      </c>
      <c r="L1644">
        <v>1194.8555361735921</v>
      </c>
      <c r="M1644">
        <v>1189.5097507614601</v>
      </c>
      <c r="N1644">
        <v>1171.7438491409659</v>
      </c>
      <c r="O1644">
        <v>1232.4989138770791</v>
      </c>
      <c r="P1644">
        <v>42.857475962311717</v>
      </c>
      <c r="Q1644">
        <v>43.371229690787828</v>
      </c>
      <c r="R1644">
        <v>35.593771808357758</v>
      </c>
      <c r="S1644">
        <v>48.831309981779263</v>
      </c>
      <c r="T1644">
        <v>68967.185626909457</v>
      </c>
      <c r="U1644">
        <v>68967.133715449774</v>
      </c>
      <c r="V1644">
        <v>68920.641951763406</v>
      </c>
      <c r="W1644">
        <v>69014.050999871892</v>
      </c>
      <c r="X1644">
        <v>4757.4268912155094</v>
      </c>
      <c r="Y1644">
        <v>4776.7924409805019</v>
      </c>
      <c r="Z1644">
        <v>4613.8450602078847</v>
      </c>
      <c r="AA1644">
        <v>4849.8967090028445</v>
      </c>
      <c r="AB1644">
        <v>939.40255351372321</v>
      </c>
      <c r="AC1644">
        <v>927.44885263188701</v>
      </c>
      <c r="AD1644">
        <v>783.14504867411893</v>
      </c>
      <c r="AE1644">
        <v>1124.8212799630389</v>
      </c>
      <c r="AF1644">
        <v>63.954408183497193</v>
      </c>
      <c r="AG1644">
        <v>63.665844078611102</v>
      </c>
      <c r="AH1644">
        <v>62.722412561433217</v>
      </c>
      <c r="AI1644">
        <v>65.967418064445027</v>
      </c>
      <c r="AJ1644">
        <v>0.55774670012428484</v>
      </c>
      <c r="AK1644">
        <v>0.55774691441977264</v>
      </c>
      <c r="AL1644">
        <v>0.55769717273792274</v>
      </c>
      <c r="AM1644">
        <v>0.55779594601867899</v>
      </c>
      <c r="AN1644">
        <v>0.96434059991519294</v>
      </c>
      <c r="AO1644">
        <v>0.96434059991519305</v>
      </c>
      <c r="AP1644">
        <v>0.96434059991519305</v>
      </c>
      <c r="AQ1644">
        <v>0.96434059991519305</v>
      </c>
      <c r="AR1644">
        <v>13.15870529273621</v>
      </c>
      <c r="AS1644">
        <v>13.15870529273621</v>
      </c>
      <c r="AT1644">
        <v>13.15870529273621</v>
      </c>
      <c r="AU1644">
        <v>13.15870529273621</v>
      </c>
      <c r="AV1644" t="str">
        <f>VLOOKUP(Sheet1[[#This Row],[NPDES ID2]],Combined_Sheet__Major_Only___2[[NPDES ID2]:[ECHO BFR]],3,FALSE)</f>
        <v>KS</v>
      </c>
      <c r="AW1644" t="s">
        <v>12185</v>
      </c>
      <c r="AX1644" t="str">
        <f>VLOOKUP(Sheet1[[#This Row],[NPDES ID2]],Combined_Sheet__Major_Only___2[[NPDES ID2]:[ECHO BFR]],27,FALSE)</f>
        <v>tempSludgeStore, methaneBioCaptureRecover</v>
      </c>
      <c r="AY1644" t="str">
        <f>VLOOKUP(Sheet1[[#This Row],[NPDES ID2]],Combined_Sheet__Major_Only___2[[NPDES ID2]:[ECHO BFR]],28,FALSE)</f>
        <v>-</v>
      </c>
      <c r="AZ1644" t="str">
        <f>VLOOKUP(Sheet1[[#This Row],[NPDES ID2]],Combined_Sheet__Major_Only___2[[NPDES ID2]:[ECHO BFR]],29,FALSE)</f>
        <v>thickening, preliminaryOps</v>
      </c>
      <c r="BA1644">
        <f>VLOOKUP(Sheet1[[#This Row],[NPDES ID2]],Combined_Sheet__Major_Only___2[[NPDES ID2]:[ECHO BFR]],17,FALSE)</f>
        <v>38.927340000000001</v>
      </c>
      <c r="BB1644">
        <f>VLOOKUP(Sheet1[[#This Row],[NPDES ID2]],Combined_Sheet__Major_Only___2[[NPDES ID2]:[ECHO BFR]],18,FALSE)</f>
        <v>-94.699399999999997</v>
      </c>
      <c r="BC1644" t="str">
        <f>IF(ISNUMBER(SEARCH("aerobic",$AW1644)),"aerobic","")</f>
        <v/>
      </c>
      <c r="BD1644" t="str">
        <f>IF(ISNUMBER(SEARCH("anaer",$AW1644)),"anaer","")</f>
        <v>anaer</v>
      </c>
      <c r="BE1644" t="str">
        <f>IF(ISNUMBER(SEARCH("thickening",$AZ1644)),"thickening","")</f>
        <v>thickening</v>
      </c>
      <c r="BF1644" s="3" t="str">
        <f>IF(ISNUMBER(SEARCH("airDry",$AW1644)),"airDry","")</f>
        <v/>
      </c>
      <c r="BG1644" s="3" t="str">
        <f>IF(ISNUMBER(SEARCH("heatDry",$AY1644)),"heatDry","")</f>
        <v/>
      </c>
      <c r="BH1644" s="3" t="str">
        <f>IF(AND(ISNUMBER(SEARCH("aerobic",$AW1644)),ISNUMBER(SEARCH("anaer",$AW1644))),"Combined Aer and Anaer.","")</f>
        <v/>
      </c>
    </row>
    <row r="1645" spans="1:60" x14ac:dyDescent="0.25">
      <c r="A1645" s="4">
        <v>607</v>
      </c>
      <c r="B1645" t="s">
        <v>3001</v>
      </c>
      <c r="C1645">
        <v>1289.0999999999999</v>
      </c>
      <c r="D1645">
        <v>406.31647813664682</v>
      </c>
      <c r="E1645">
        <v>405.97744009042492</v>
      </c>
      <c r="F1645">
        <v>345.24633903433829</v>
      </c>
      <c r="G1645">
        <v>475.12613341916227</v>
      </c>
      <c r="H1645">
        <v>-114.14949780265979</v>
      </c>
      <c r="I1645">
        <v>-116.6653683326809</v>
      </c>
      <c r="J1645">
        <v>-132.42368054207591</v>
      </c>
      <c r="K1645">
        <v>-90.763628802056118</v>
      </c>
      <c r="L1645">
        <v>858.28101133484324</v>
      </c>
      <c r="M1645">
        <v>854.64961960254504</v>
      </c>
      <c r="N1645">
        <v>842.59871354206803</v>
      </c>
      <c r="O1645">
        <v>883.82959744228276</v>
      </c>
      <c r="P1645">
        <v>30.136404426394879</v>
      </c>
      <c r="Q1645">
        <v>30.521394044238299</v>
      </c>
      <c r="R1645">
        <v>24.89630731996839</v>
      </c>
      <c r="S1645">
        <v>34.44576532095045</v>
      </c>
      <c r="T1645">
        <v>69015.078049753676</v>
      </c>
      <c r="U1645">
        <v>69015.02610318159</v>
      </c>
      <c r="V1645">
        <v>68968.50289290864</v>
      </c>
      <c r="W1645">
        <v>69061.975122008473</v>
      </c>
      <c r="X1645">
        <v>4665.724274377425</v>
      </c>
      <c r="Y1645">
        <v>4683.6136186162021</v>
      </c>
      <c r="Z1645">
        <v>4532.6757668940754</v>
      </c>
      <c r="AA1645">
        <v>4751.368417509173</v>
      </c>
      <c r="AB1645">
        <v>747.32755465115758</v>
      </c>
      <c r="AC1645">
        <v>741.43858817441458</v>
      </c>
      <c r="AD1645">
        <v>644.76110748118276</v>
      </c>
      <c r="AE1645">
        <v>865.4903522294627</v>
      </c>
      <c r="AF1645">
        <v>65.25246914721923</v>
      </c>
      <c r="AG1645">
        <v>64.974787142476686</v>
      </c>
      <c r="AH1645">
        <v>64.063515892629596</v>
      </c>
      <c r="AI1645">
        <v>67.193639668838074</v>
      </c>
      <c r="AJ1645">
        <v>0.57360985103419504</v>
      </c>
      <c r="AK1645">
        <v>0.57360999340624197</v>
      </c>
      <c r="AL1645">
        <v>0.57357704699711998</v>
      </c>
      <c r="AM1645">
        <v>0.57364246744461211</v>
      </c>
      <c r="AN1645">
        <v>0.96436408065773893</v>
      </c>
      <c r="AO1645">
        <v>0.96436408065773893</v>
      </c>
      <c r="AP1645">
        <v>0.96436408065773893</v>
      </c>
      <c r="AQ1645">
        <v>0.96436408065773893</v>
      </c>
      <c r="AR1645">
        <v>15.149529566155829</v>
      </c>
      <c r="AS1645">
        <v>15.14952956615582</v>
      </c>
      <c r="AT1645">
        <v>15.14952956615582</v>
      </c>
      <c r="AU1645">
        <v>15.14952956615582</v>
      </c>
      <c r="AV1645" t="str">
        <f>VLOOKUP(Sheet1[[#This Row],[NPDES ID2]],Combined_Sheet__Major_Only___2[[NPDES ID2]:[ECHO BFR]],3,FALSE)</f>
        <v>NJ</v>
      </c>
      <c r="AW1645" t="s">
        <v>12185</v>
      </c>
      <c r="AX1645" t="str">
        <f>VLOOKUP(Sheet1[[#This Row],[NPDES ID2]],Combined_Sheet__Major_Only___2[[NPDES ID2]:[ECHO BFR]],27,FALSE)</f>
        <v>methaneBioCaptureRecover</v>
      </c>
      <c r="AY1645" t="str">
        <f>VLOOKUP(Sheet1[[#This Row],[NPDES ID2]],Combined_Sheet__Major_Only___2[[NPDES ID2]:[ECHO BFR]],28,FALSE)</f>
        <v>-</v>
      </c>
      <c r="AZ1645" t="str">
        <f>VLOOKUP(Sheet1[[#This Row],[NPDES ID2]],Combined_Sheet__Major_Only___2[[NPDES ID2]:[ECHO BFR]],29,FALSE)</f>
        <v>preliminaryOps, thickening</v>
      </c>
      <c r="BA1645">
        <f>VLOOKUP(Sheet1[[#This Row],[NPDES ID2]],Combined_Sheet__Major_Only___2[[NPDES ID2]:[ECHO BFR]],17,FALSE)</f>
        <v>40.312939999999998</v>
      </c>
      <c r="BB1645">
        <f>VLOOKUP(Sheet1[[#This Row],[NPDES ID2]],Combined_Sheet__Major_Only___2[[NPDES ID2]:[ECHO BFR]],18,FALSE)</f>
        <v>-73.98603</v>
      </c>
      <c r="BC1645" t="str">
        <f>IF(ISNUMBER(SEARCH("aerobic",$AW1645)),"aerobic","")</f>
        <v/>
      </c>
      <c r="BD1645" t="str">
        <f>IF(ISNUMBER(SEARCH("anaer",$AW1645)),"anaer","")</f>
        <v>anaer</v>
      </c>
      <c r="BE1645" t="str">
        <f>IF(ISNUMBER(SEARCH("thickening",$AZ1645)),"thickening","")</f>
        <v>thickening</v>
      </c>
      <c r="BF1645" s="3" t="str">
        <f>IF(ISNUMBER(SEARCH("airDry",$AW1645)),"airDry","")</f>
        <v/>
      </c>
      <c r="BG1645" s="3" t="str">
        <f>IF(ISNUMBER(SEARCH("heatDry",$AY1645)),"heatDry","")</f>
        <v/>
      </c>
      <c r="BH1645" s="3" t="str">
        <f>IF(AND(ISNUMBER(SEARCH("aerobic",$AW1645)),ISNUMBER(SEARCH("anaer",$AW1645))),"Combined Aer and Anaer.","")</f>
        <v/>
      </c>
    </row>
    <row r="1646" spans="1:60" x14ac:dyDescent="0.25">
      <c r="A1646" s="4">
        <v>2237</v>
      </c>
      <c r="B1646" t="s">
        <v>10479</v>
      </c>
      <c r="C1646">
        <v>556.70000000000005</v>
      </c>
      <c r="D1646">
        <v>368.83156140189129</v>
      </c>
      <c r="E1646">
        <v>367.4085272178736</v>
      </c>
      <c r="F1646">
        <v>291.02889726319142</v>
      </c>
      <c r="G1646">
        <v>442.77664124929078</v>
      </c>
      <c r="H1646">
        <v>-116.0796809913568</v>
      </c>
      <c r="I1646">
        <v>-118.4743393907718</v>
      </c>
      <c r="J1646">
        <v>-134.12645547036311</v>
      </c>
      <c r="K1646">
        <v>-92.601551887062627</v>
      </c>
      <c r="L1646">
        <v>365.57097692070022</v>
      </c>
      <c r="M1646">
        <v>363.96091029037808</v>
      </c>
      <c r="N1646">
        <v>358.62702242403827</v>
      </c>
      <c r="O1646">
        <v>376.88672242564121</v>
      </c>
      <c r="P1646">
        <v>13.025782580946011</v>
      </c>
      <c r="Q1646">
        <v>13.19139893684852</v>
      </c>
      <c r="R1646">
        <v>10.8067624641556</v>
      </c>
      <c r="S1646">
        <v>14.84046950556669</v>
      </c>
      <c r="T1646">
        <v>69317.016347033263</v>
      </c>
      <c r="U1646">
        <v>69316.964179094561</v>
      </c>
      <c r="V1646">
        <v>69270.242713476779</v>
      </c>
      <c r="W1646">
        <v>69364.113267819077</v>
      </c>
      <c r="X1646">
        <v>4751.3380067890084</v>
      </c>
      <c r="Y1646">
        <v>4770.3466681506061</v>
      </c>
      <c r="Z1646">
        <v>4610.4447386066449</v>
      </c>
      <c r="AA1646">
        <v>4842.018923186989</v>
      </c>
      <c r="AB1646">
        <v>706.29139826380913</v>
      </c>
      <c r="AC1646">
        <v>701.35169827184507</v>
      </c>
      <c r="AD1646">
        <v>615.63242155734417</v>
      </c>
      <c r="AE1646">
        <v>808.90018266317895</v>
      </c>
      <c r="AF1646">
        <v>64.355904307797317</v>
      </c>
      <c r="AG1646">
        <v>64.071798056949291</v>
      </c>
      <c r="AH1646">
        <v>63.134860966554157</v>
      </c>
      <c r="AI1646">
        <v>66.347447286962051</v>
      </c>
      <c r="AJ1646">
        <v>0.5626525694519513</v>
      </c>
      <c r="AK1646">
        <v>0.56265262870783495</v>
      </c>
      <c r="AL1646">
        <v>0.56263895970066991</v>
      </c>
      <c r="AM1646">
        <v>0.56266610084831914</v>
      </c>
      <c r="AN1646">
        <v>0.96451140617651221</v>
      </c>
      <c r="AO1646">
        <v>0.96451140617651199</v>
      </c>
      <c r="AP1646">
        <v>0.96451140617651199</v>
      </c>
      <c r="AQ1646">
        <v>0.96451140617651199</v>
      </c>
      <c r="AR1646">
        <v>15.641139811948911</v>
      </c>
      <c r="AS1646">
        <v>15.6411398119489</v>
      </c>
      <c r="AT1646">
        <v>15.6411398119489</v>
      </c>
      <c r="AU1646">
        <v>15.6411398119489</v>
      </c>
      <c r="AV1646" t="str">
        <f>VLOOKUP(Sheet1[[#This Row],[NPDES ID2]],Combined_Sheet__Major_Only___2[[NPDES ID2]:[ECHO BFR]],3,FALSE)</f>
        <v>PA</v>
      </c>
      <c r="AW1646" t="s">
        <v>12185</v>
      </c>
      <c r="AX1646" t="str">
        <f>VLOOKUP(Sheet1[[#This Row],[NPDES ID2]],Combined_Sheet__Major_Only___2[[NPDES ID2]:[ECHO BFR]],27,FALSE)</f>
        <v>methaneBioCaptureRecover</v>
      </c>
      <c r="AY1646" t="str">
        <f>VLOOKUP(Sheet1[[#This Row],[NPDES ID2]],Combined_Sheet__Major_Only___2[[NPDES ID2]:[ECHO BFR]],28,FALSE)</f>
        <v>-</v>
      </c>
      <c r="AZ1646" t="str">
        <f>VLOOKUP(Sheet1[[#This Row],[NPDES ID2]],Combined_Sheet__Major_Only___2[[NPDES ID2]:[ECHO BFR]],29,FALSE)</f>
        <v>preliminaryOps, thickening</v>
      </c>
      <c r="BA1646">
        <f>VLOOKUP(Sheet1[[#This Row],[NPDES ID2]],Combined_Sheet__Major_Only___2[[NPDES ID2]:[ECHO BFR]],17,FALSE)</f>
        <v>39.947479999999999</v>
      </c>
      <c r="BB1646">
        <f>VLOOKUP(Sheet1[[#This Row],[NPDES ID2]],Combined_Sheet__Major_Only___2[[NPDES ID2]:[ECHO BFR]],18,FALSE)</f>
        <v>-75.573070000000001</v>
      </c>
      <c r="BC1646" t="str">
        <f>IF(ISNUMBER(SEARCH("aerobic",$AW1646)),"aerobic","")</f>
        <v/>
      </c>
      <c r="BD1646" t="str">
        <f>IF(ISNUMBER(SEARCH("anaer",$AW1646)),"anaer","")</f>
        <v>anaer</v>
      </c>
      <c r="BE1646" t="str">
        <f>IF(ISNUMBER(SEARCH("thickening",$AZ1646)),"thickening","")</f>
        <v>thickening</v>
      </c>
      <c r="BF1646" s="3" t="str">
        <f>IF(ISNUMBER(SEARCH("airDry",$AW1646)),"airDry","")</f>
        <v/>
      </c>
      <c r="BG1646" s="3" t="str">
        <f>IF(ISNUMBER(SEARCH("heatDry",$AY1646)),"heatDry","")</f>
        <v/>
      </c>
      <c r="BH1646" s="3" t="str">
        <f>IF(AND(ISNUMBER(SEARCH("aerobic",$AW1646)),ISNUMBER(SEARCH("anaer",$AW1646))),"Combined Aer and Anaer.","")</f>
        <v/>
      </c>
    </row>
    <row r="1647" spans="1:60" x14ac:dyDescent="0.25">
      <c r="A1647" s="4">
        <v>179</v>
      </c>
      <c r="B1647" t="s">
        <v>965</v>
      </c>
      <c r="C1647">
        <v>3697</v>
      </c>
      <c r="D1647">
        <v>817.98572263552808</v>
      </c>
      <c r="E1647">
        <v>815.32315170879338</v>
      </c>
      <c r="F1647">
        <v>670.84439376715034</v>
      </c>
      <c r="G1647">
        <v>962.63970446867313</v>
      </c>
      <c r="H1647">
        <v>-113.0000931343133</v>
      </c>
      <c r="I1647">
        <v>-115.6610554540212</v>
      </c>
      <c r="J1647">
        <v>-131.52593716134029</v>
      </c>
      <c r="K1647">
        <v>-90.106352429945176</v>
      </c>
      <c r="L1647">
        <v>2469.0021301461902</v>
      </c>
      <c r="M1647">
        <v>2458.6854069793112</v>
      </c>
      <c r="N1647">
        <v>2424.2387171490268</v>
      </c>
      <c r="O1647">
        <v>2541.8566841063221</v>
      </c>
      <c r="P1647">
        <v>86.399611183787925</v>
      </c>
      <c r="Q1647">
        <v>87.504218152368679</v>
      </c>
      <c r="R1647">
        <v>71.309900192343932</v>
      </c>
      <c r="S1647">
        <v>98.837212187525552</v>
      </c>
      <c r="T1647">
        <v>69478.761387668666</v>
      </c>
      <c r="U1647">
        <v>69478.709101146291</v>
      </c>
      <c r="V1647">
        <v>69431.881432310518</v>
      </c>
      <c r="W1647">
        <v>69525.965365124881</v>
      </c>
      <c r="X1647">
        <v>4682.6977518512613</v>
      </c>
      <c r="Y1647">
        <v>4700.436345247912</v>
      </c>
      <c r="Z1647">
        <v>4550.3312013317027</v>
      </c>
      <c r="AA1647">
        <v>4767.9887179307934</v>
      </c>
      <c r="AB1647">
        <v>896.56515090771359</v>
      </c>
      <c r="AC1647">
        <v>886.36667516629586</v>
      </c>
      <c r="AD1647">
        <v>751.93151677202229</v>
      </c>
      <c r="AE1647">
        <v>1068.931862401656</v>
      </c>
      <c r="AF1647">
        <v>65.461221816547905</v>
      </c>
      <c r="AG1647">
        <v>65.182761605359872</v>
      </c>
      <c r="AH1647">
        <v>64.284652787825152</v>
      </c>
      <c r="AI1647">
        <v>67.389099946047921</v>
      </c>
      <c r="AJ1647">
        <v>0.57616150892814877</v>
      </c>
      <c r="AK1647">
        <v>0.5761619435257116</v>
      </c>
      <c r="AL1647">
        <v>0.57606021064782009</v>
      </c>
      <c r="AM1647">
        <v>0.57626224152997707</v>
      </c>
      <c r="AN1647">
        <v>0.96458982689795225</v>
      </c>
      <c r="AO1647">
        <v>0.96458982689795225</v>
      </c>
      <c r="AP1647">
        <v>0.96458982689795225</v>
      </c>
      <c r="AQ1647">
        <v>0.96458982689795225</v>
      </c>
      <c r="AR1647">
        <v>13.70094368203981</v>
      </c>
      <c r="AS1647">
        <v>13.700943682039799</v>
      </c>
      <c r="AT1647">
        <v>13.700943682039799</v>
      </c>
      <c r="AU1647">
        <v>13.700943682039799</v>
      </c>
      <c r="AV1647" t="str">
        <f>VLOOKUP(Sheet1[[#This Row],[NPDES ID2]],Combined_Sheet__Major_Only___2[[NPDES ID2]:[ECHO BFR]],3,FALSE)</f>
        <v>VA</v>
      </c>
      <c r="AW1647" t="s">
        <v>12185</v>
      </c>
      <c r="AX1647" t="str">
        <f>VLOOKUP(Sheet1[[#This Row],[NPDES ID2]],Combined_Sheet__Major_Only___2[[NPDES ID2]:[ECHO BFR]],27,FALSE)</f>
        <v>tempSludgeStore</v>
      </c>
      <c r="AY1647" t="str">
        <f>VLOOKUP(Sheet1[[#This Row],[NPDES ID2]],Combined_Sheet__Major_Only___2[[NPDES ID2]:[ECHO BFR]],28,FALSE)</f>
        <v>-</v>
      </c>
      <c r="AZ1647" t="str">
        <f>VLOOKUP(Sheet1[[#This Row],[NPDES ID2]],Combined_Sheet__Major_Only___2[[NPDES ID2]:[ECHO BFR]],29,FALSE)</f>
        <v>thickening, preliminaryOps</v>
      </c>
      <c r="BA1647">
        <f>VLOOKUP(Sheet1[[#This Row],[NPDES ID2]],Combined_Sheet__Major_Only___2[[NPDES ID2]:[ECHO BFR]],17,FALSE)</f>
        <v>37.381453</v>
      </c>
      <c r="BB1647">
        <f>VLOOKUP(Sheet1[[#This Row],[NPDES ID2]],Combined_Sheet__Major_Only___2[[NPDES ID2]:[ECHO BFR]],18,FALSE)</f>
        <v>-77.378035999999994</v>
      </c>
      <c r="BC1647" t="str">
        <f>IF(ISNUMBER(SEARCH("aerobic",$AW1647)),"aerobic","")</f>
        <v/>
      </c>
      <c r="BD1647" t="str">
        <f>IF(ISNUMBER(SEARCH("anaer",$AW1647)),"anaer","")</f>
        <v>anaer</v>
      </c>
      <c r="BE1647" t="str">
        <f>IF(ISNUMBER(SEARCH("thickening",$AZ1647)),"thickening","")</f>
        <v>thickening</v>
      </c>
      <c r="BF1647" s="3" t="str">
        <f>IF(ISNUMBER(SEARCH("airDry",$AW1647)),"airDry","")</f>
        <v/>
      </c>
      <c r="BG1647" s="3" t="str">
        <f>IF(ISNUMBER(SEARCH("heatDry",$AY1647)),"heatDry","")</f>
        <v/>
      </c>
      <c r="BH1647" s="3" t="str">
        <f>IF(AND(ISNUMBER(SEARCH("aerobic",$AW1647)),ISNUMBER(SEARCH("anaer",$AW1647))),"Combined Aer and Anaer.","")</f>
        <v/>
      </c>
    </row>
    <row r="1648" spans="1:60" x14ac:dyDescent="0.25">
      <c r="A1648" s="4">
        <v>1960</v>
      </c>
      <c r="B1648" t="s">
        <v>9240</v>
      </c>
      <c r="C1648">
        <v>2250.4</v>
      </c>
      <c r="D1648">
        <v>573.6562103390437</v>
      </c>
      <c r="E1648">
        <v>576.48565025313769</v>
      </c>
      <c r="F1648">
        <v>490.97653210820249</v>
      </c>
      <c r="G1648">
        <v>667.92497864650568</v>
      </c>
      <c r="H1648">
        <v>-117.01495204139751</v>
      </c>
      <c r="I1648">
        <v>-119.5420787446177</v>
      </c>
      <c r="J1648">
        <v>-135.07411940488529</v>
      </c>
      <c r="K1648">
        <v>-94.074830147032969</v>
      </c>
      <c r="L1648">
        <v>1460.6128502906131</v>
      </c>
      <c r="M1648">
        <v>1453.9839346837709</v>
      </c>
      <c r="N1648">
        <v>1431.9375464218369</v>
      </c>
      <c r="O1648">
        <v>1507.312553788415</v>
      </c>
      <c r="P1648">
        <v>52.686608675560677</v>
      </c>
      <c r="Q1648">
        <v>53.286131274489527</v>
      </c>
      <c r="R1648">
        <v>43.789797725032336</v>
      </c>
      <c r="S1648">
        <v>60.048870415221863</v>
      </c>
      <c r="T1648">
        <v>69570.52704680567</v>
      </c>
      <c r="U1648">
        <v>69570.474693005119</v>
      </c>
      <c r="V1648">
        <v>69523.586770029477</v>
      </c>
      <c r="W1648">
        <v>69617.791762605892</v>
      </c>
      <c r="X1648">
        <v>4824.8519373851423</v>
      </c>
      <c r="Y1648">
        <v>4844.7952921041942</v>
      </c>
      <c r="Z1648">
        <v>4677.0740673437494</v>
      </c>
      <c r="AA1648">
        <v>4920.0440471634938</v>
      </c>
      <c r="AB1648">
        <v>825.03828710427842</v>
      </c>
      <c r="AC1648">
        <v>817.12536702619877</v>
      </c>
      <c r="AD1648">
        <v>704.45890805505007</v>
      </c>
      <c r="AE1648">
        <v>964.01594238626433</v>
      </c>
      <c r="AF1648">
        <v>63.614000910997483</v>
      </c>
      <c r="AG1648">
        <v>63.322439203304867</v>
      </c>
      <c r="AH1648">
        <v>62.371032872311098</v>
      </c>
      <c r="AI1648">
        <v>65.645745983939179</v>
      </c>
      <c r="AJ1648">
        <v>0.55358777413421056</v>
      </c>
      <c r="AK1648">
        <v>0.55358802460339751</v>
      </c>
      <c r="AL1648">
        <v>0.55352979676794034</v>
      </c>
      <c r="AM1648">
        <v>0.55364542303622244</v>
      </c>
      <c r="AN1648">
        <v>0.96463416480368325</v>
      </c>
      <c r="AO1648">
        <v>0.96463416480368303</v>
      </c>
      <c r="AP1648">
        <v>0.96463416480368303</v>
      </c>
      <c r="AQ1648">
        <v>0.96463416480368303</v>
      </c>
      <c r="AR1648">
        <v>14.20482116341023</v>
      </c>
      <c r="AS1648">
        <v>14.20482116341023</v>
      </c>
      <c r="AT1648">
        <v>14.20482116341023</v>
      </c>
      <c r="AU1648">
        <v>14.20482116341023</v>
      </c>
      <c r="AV1648" t="str">
        <f>VLOOKUP(Sheet1[[#This Row],[NPDES ID2]],Combined_Sheet__Major_Only___2[[NPDES ID2]:[ECHO BFR]],3,FALSE)</f>
        <v>IA</v>
      </c>
      <c r="AW1648" t="s">
        <v>12185</v>
      </c>
      <c r="AX1648" t="str">
        <f>VLOOKUP(Sheet1[[#This Row],[NPDES ID2]],Combined_Sheet__Major_Only___2[[NPDES ID2]:[ECHO BFR]],27,FALSE)</f>
        <v>tempSludgeStore, methaneBioCaptureRecover</v>
      </c>
      <c r="AY1648" t="str">
        <f>VLOOKUP(Sheet1[[#This Row],[NPDES ID2]],Combined_Sheet__Major_Only___2[[NPDES ID2]:[ECHO BFR]],28,FALSE)</f>
        <v>-</v>
      </c>
      <c r="AZ1648" t="str">
        <f>VLOOKUP(Sheet1[[#This Row],[NPDES ID2]],Combined_Sheet__Major_Only___2[[NPDES ID2]:[ECHO BFR]],29,FALSE)</f>
        <v>preliminaryOps, thickening</v>
      </c>
      <c r="BA1648">
        <f>VLOOKUP(Sheet1[[#This Row],[NPDES ID2]],Combined_Sheet__Major_Only___2[[NPDES ID2]:[ECHO BFR]],17,FALSE)</f>
        <v>40.386833000000003</v>
      </c>
      <c r="BB1648">
        <f>VLOOKUP(Sheet1[[#This Row],[NPDES ID2]],Combined_Sheet__Major_Only___2[[NPDES ID2]:[ECHO BFR]],18,FALSE)</f>
        <v>-91.392972</v>
      </c>
      <c r="BC1648" t="str">
        <f>IF(ISNUMBER(SEARCH("aerobic",$AW1648)),"aerobic","")</f>
        <v/>
      </c>
      <c r="BD1648" t="str">
        <f>IF(ISNUMBER(SEARCH("anaer",$AW1648)),"anaer","")</f>
        <v>anaer</v>
      </c>
      <c r="BE1648" t="str">
        <f>IF(ISNUMBER(SEARCH("thickening",$AZ1648)),"thickening","")</f>
        <v>thickening</v>
      </c>
      <c r="BF1648" s="2" t="str">
        <f>IF(ISNUMBER(SEARCH("airDry",$AW1648)),"airDry","")</f>
        <v/>
      </c>
      <c r="BG1648" s="2" t="str">
        <f>IF(ISNUMBER(SEARCH("heatDry",$AY1648)),"heatDry","")</f>
        <v/>
      </c>
      <c r="BH1648" s="2" t="str">
        <f>IF(AND(ISNUMBER(SEARCH("aerobic",$AW1648)),ISNUMBER(SEARCH("anaer",$AW1648))),"Combined Aer and Anaer.","")</f>
        <v/>
      </c>
    </row>
    <row r="1649" spans="1:60" x14ac:dyDescent="0.25">
      <c r="A1649" s="4">
        <v>1536</v>
      </c>
      <c r="B1649" t="s">
        <v>7232</v>
      </c>
      <c r="C1649">
        <v>95.64</v>
      </c>
      <c r="D1649">
        <v>1105.945871579376</v>
      </c>
      <c r="E1649">
        <v>1105.9247604521449</v>
      </c>
      <c r="F1649">
        <v>779.96336253901302</v>
      </c>
      <c r="G1649">
        <v>1453.54694848651</v>
      </c>
      <c r="H1649">
        <v>-114.1972627869668</v>
      </c>
      <c r="I1649">
        <v>-116.5998285517809</v>
      </c>
      <c r="J1649">
        <v>-132.4011686973748</v>
      </c>
      <c r="K1649">
        <v>-90.503933386298073</v>
      </c>
      <c r="L1649">
        <v>63.827072860311162</v>
      </c>
      <c r="M1649">
        <v>63.558409948613971</v>
      </c>
      <c r="N1649">
        <v>62.66923677939004</v>
      </c>
      <c r="O1649">
        <v>65.714154273391287</v>
      </c>
      <c r="P1649">
        <v>2.235678497900671</v>
      </c>
      <c r="Q1649">
        <v>2.2642240968910472</v>
      </c>
      <c r="R1649">
        <v>1.8455659935505591</v>
      </c>
      <c r="S1649">
        <v>2.5566277991963129</v>
      </c>
      <c r="T1649">
        <v>69634.20536719916</v>
      </c>
      <c r="U1649">
        <v>69634.152966712732</v>
      </c>
      <c r="V1649">
        <v>69587.223231991171</v>
      </c>
      <c r="W1649">
        <v>69681.512230745808</v>
      </c>
      <c r="X1649">
        <v>4696.4949985552239</v>
      </c>
      <c r="Y1649">
        <v>4714.3935546204993</v>
      </c>
      <c r="Z1649">
        <v>4563.4763883496335</v>
      </c>
      <c r="AA1649">
        <v>4782.0789001064604</v>
      </c>
      <c r="AB1649">
        <v>903.29352676212181</v>
      </c>
      <c r="AC1649">
        <v>892.885021321576</v>
      </c>
      <c r="AD1649">
        <v>756.92554074188297</v>
      </c>
      <c r="AE1649">
        <v>1077.68820478727</v>
      </c>
      <c r="AF1649">
        <v>65.402397427547797</v>
      </c>
      <c r="AG1649">
        <v>65.126975790312414</v>
      </c>
      <c r="AH1649">
        <v>64.216250439587057</v>
      </c>
      <c r="AI1649">
        <v>67.33595741461103</v>
      </c>
      <c r="AJ1649">
        <v>0.57544249387270463</v>
      </c>
      <c r="AK1649">
        <v>0.57544250532588426</v>
      </c>
      <c r="AL1649">
        <v>0.57543986830083604</v>
      </c>
      <c r="AM1649">
        <v>0.5754451042696932</v>
      </c>
      <c r="AN1649">
        <v>0.96466486670497897</v>
      </c>
      <c r="AO1649">
        <v>0.96466486670497931</v>
      </c>
      <c r="AP1649">
        <v>0.96466486670497931</v>
      </c>
      <c r="AQ1649">
        <v>0.96466486670497931</v>
      </c>
      <c r="AR1649">
        <v>13.65407118624697</v>
      </c>
      <c r="AS1649">
        <v>13.654071186246981</v>
      </c>
      <c r="AT1649">
        <v>13.654071186246981</v>
      </c>
      <c r="AU1649">
        <v>13.654071186246981</v>
      </c>
      <c r="AV1649" t="str">
        <f>VLOOKUP(Sheet1[[#This Row],[NPDES ID2]],Combined_Sheet__Major_Only___2[[NPDES ID2]:[ECHO BFR]],3,FALSE)</f>
        <v>PA</v>
      </c>
      <c r="AW1649" t="s">
        <v>12185</v>
      </c>
      <c r="AX1649" t="str">
        <f>VLOOKUP(Sheet1[[#This Row],[NPDES ID2]],Combined_Sheet__Major_Only___2[[NPDES ID2]:[ECHO BFR]],27,FALSE)</f>
        <v>other</v>
      </c>
      <c r="AY1649" t="str">
        <f>VLOOKUP(Sheet1[[#This Row],[NPDES ID2]],Combined_Sheet__Major_Only___2[[NPDES ID2]:[ECHO BFR]],28,FALSE)</f>
        <v>-</v>
      </c>
      <c r="AZ1649" t="str">
        <f>VLOOKUP(Sheet1[[#This Row],[NPDES ID2]],Combined_Sheet__Major_Only___2[[NPDES ID2]:[ECHO BFR]],29,FALSE)</f>
        <v>thickening, preliminaryOps</v>
      </c>
      <c r="BA1649">
        <f>VLOOKUP(Sheet1[[#This Row],[NPDES ID2]],Combined_Sheet__Major_Only___2[[NPDES ID2]:[ECHO BFR]],17,FALSE)</f>
        <v>41.231495320653401</v>
      </c>
      <c r="BB1649">
        <f>VLOOKUP(Sheet1[[#This Row],[NPDES ID2]],Combined_Sheet__Major_Only___2[[NPDES ID2]:[ECHO BFR]],18,FALSE)</f>
        <v>-77.240099238788204</v>
      </c>
      <c r="BC1649" t="str">
        <f>IF(ISNUMBER(SEARCH("aerobic",$AW1649)),"aerobic","")</f>
        <v/>
      </c>
      <c r="BD1649" t="str">
        <f>IF(ISNUMBER(SEARCH("anaer",$AW1649)),"anaer","")</f>
        <v>anaer</v>
      </c>
      <c r="BE1649" t="str">
        <f>IF(ISNUMBER(SEARCH("thickening",$AZ1649)),"thickening","")</f>
        <v>thickening</v>
      </c>
      <c r="BF1649" s="2" t="str">
        <f>IF(ISNUMBER(SEARCH("airDry",$AW1649)),"airDry","")</f>
        <v/>
      </c>
      <c r="BG1649" s="2" t="str">
        <f>IF(ISNUMBER(SEARCH("heatDry",$AY1649)),"heatDry","")</f>
        <v/>
      </c>
      <c r="BH1649" s="2" t="str">
        <f>IF(AND(ISNUMBER(SEARCH("aerobic",$AW1649)),ISNUMBER(SEARCH("anaer",$AW1649))),"Combined Aer and Anaer.","")</f>
        <v/>
      </c>
    </row>
    <row r="1650" spans="1:60" x14ac:dyDescent="0.25">
      <c r="A1650" s="4">
        <v>224</v>
      </c>
      <c r="B1650" t="s">
        <v>1174</v>
      </c>
      <c r="C1650">
        <v>2574</v>
      </c>
      <c r="D1650">
        <v>613.4243539213935</v>
      </c>
      <c r="E1650">
        <v>614.77587671748608</v>
      </c>
      <c r="F1650">
        <v>519.96779927702585</v>
      </c>
      <c r="G1650">
        <v>715.39989997728867</v>
      </c>
      <c r="H1650">
        <v>-113.29513916658171</v>
      </c>
      <c r="I1650">
        <v>-115.86996318088261</v>
      </c>
      <c r="J1650">
        <v>-131.7202523566076</v>
      </c>
      <c r="K1650">
        <v>-90.174332524804882</v>
      </c>
      <c r="L1650">
        <v>1720.977200869514</v>
      </c>
      <c r="M1650">
        <v>1713.795244563117</v>
      </c>
      <c r="N1650">
        <v>1689.8956765515679</v>
      </c>
      <c r="O1650">
        <v>1771.59089685649</v>
      </c>
      <c r="P1650">
        <v>60.155390238684298</v>
      </c>
      <c r="Q1650">
        <v>60.924032803429853</v>
      </c>
      <c r="R1650">
        <v>49.630944633630271</v>
      </c>
      <c r="S1650">
        <v>68.828516847965972</v>
      </c>
      <c r="T1650">
        <v>69661.361995964457</v>
      </c>
      <c r="U1650">
        <v>69661.309575568084</v>
      </c>
      <c r="V1650">
        <v>69614.362009564953</v>
      </c>
      <c r="W1650">
        <v>69708.686834085413</v>
      </c>
      <c r="X1650">
        <v>4689.6542269189267</v>
      </c>
      <c r="Y1650">
        <v>4707.3826372724734</v>
      </c>
      <c r="Z1650">
        <v>4557.5306402207834</v>
      </c>
      <c r="AA1650">
        <v>4774.7395823431089</v>
      </c>
      <c r="AB1650">
        <v>693.20306295641626</v>
      </c>
      <c r="AC1650">
        <v>688.65033703017571</v>
      </c>
      <c r="AD1650">
        <v>604.90270161405522</v>
      </c>
      <c r="AE1650">
        <v>793.8544857180658</v>
      </c>
      <c r="AF1650">
        <v>65.530975447012594</v>
      </c>
      <c r="AG1650">
        <v>65.254405033876736</v>
      </c>
      <c r="AH1650">
        <v>64.353902154528086</v>
      </c>
      <c r="AI1650">
        <v>67.455888252365426</v>
      </c>
      <c r="AJ1650">
        <v>0.5770141932132663</v>
      </c>
      <c r="AK1650">
        <v>0.57701446811580204</v>
      </c>
      <c r="AL1650">
        <v>0.57695052542906711</v>
      </c>
      <c r="AM1650">
        <v>0.57707750070224884</v>
      </c>
      <c r="AN1650">
        <v>0.96467794380920568</v>
      </c>
      <c r="AO1650">
        <v>0.96467794380920568</v>
      </c>
      <c r="AP1650">
        <v>0.96467794380920568</v>
      </c>
      <c r="AQ1650">
        <v>0.96467794380920568</v>
      </c>
      <c r="AR1650">
        <v>15.98292139622655</v>
      </c>
      <c r="AS1650">
        <v>15.982921396226541</v>
      </c>
      <c r="AT1650">
        <v>15.982921396226541</v>
      </c>
      <c r="AU1650">
        <v>15.982921396226541</v>
      </c>
      <c r="AV1650" t="str">
        <f>VLOOKUP(Sheet1[[#This Row],[NPDES ID2]],Combined_Sheet__Major_Only___2[[NPDES ID2]:[ECHO BFR]],3,FALSE)</f>
        <v>WA</v>
      </c>
      <c r="AW1650" t="s">
        <v>12185</v>
      </c>
      <c r="AX1650" t="str">
        <f>VLOOKUP(Sheet1[[#This Row],[NPDES ID2]],Combined_Sheet__Major_Only___2[[NPDES ID2]:[ECHO BFR]],27,FALSE)</f>
        <v>methaneBioCaptureRecover</v>
      </c>
      <c r="AY1650" t="str">
        <f>VLOOKUP(Sheet1[[#This Row],[NPDES ID2]],Combined_Sheet__Major_Only___2[[NPDES ID2]:[ECHO BFR]],28,FALSE)</f>
        <v>-</v>
      </c>
      <c r="AZ1650" t="str">
        <f>VLOOKUP(Sheet1[[#This Row],[NPDES ID2]],Combined_Sheet__Major_Only___2[[NPDES ID2]:[ECHO BFR]],29,FALSE)</f>
        <v>thickening, preliminaryOps</v>
      </c>
      <c r="BA1650">
        <f>VLOOKUP(Sheet1[[#This Row],[NPDES ID2]],Combined_Sheet__Major_Only___2[[NPDES ID2]:[ECHO BFR]],17,FALSE)</f>
        <v>47.789647000000002</v>
      </c>
      <c r="BB1650">
        <f>VLOOKUP(Sheet1[[#This Row],[NPDES ID2]],Combined_Sheet__Major_Only___2[[NPDES ID2]:[ECHO BFR]],18,FALSE)</f>
        <v>-122.141082</v>
      </c>
      <c r="BC1650" t="str">
        <f>IF(ISNUMBER(SEARCH("aerobic",$AW1650)),"aerobic","")</f>
        <v/>
      </c>
      <c r="BD1650" t="str">
        <f>IF(ISNUMBER(SEARCH("anaer",$AW1650)),"anaer","")</f>
        <v>anaer</v>
      </c>
      <c r="BE1650" t="str">
        <f>IF(ISNUMBER(SEARCH("thickening",$AZ1650)),"thickening","")</f>
        <v>thickening</v>
      </c>
      <c r="BF1650" s="2" t="str">
        <f>IF(ISNUMBER(SEARCH("airDry",$AW1650)),"airDry","")</f>
        <v/>
      </c>
      <c r="BG1650" s="2" t="str">
        <f>IF(ISNUMBER(SEARCH("heatDry",$AY1650)),"heatDry","")</f>
        <v/>
      </c>
      <c r="BH1650" s="2" t="str">
        <f>IF(AND(ISNUMBER(SEARCH("aerobic",$AW1650)),ISNUMBER(SEARCH("anaer",$AW1650))),"Combined Aer and Anaer.","")</f>
        <v/>
      </c>
    </row>
    <row r="1651" spans="1:60" x14ac:dyDescent="0.25">
      <c r="A1651" s="4">
        <v>2447</v>
      </c>
      <c r="B1651" t="s">
        <v>11402</v>
      </c>
      <c r="C1651">
        <v>230.1</v>
      </c>
      <c r="D1651">
        <v>574.17230938417015</v>
      </c>
      <c r="E1651">
        <v>574.2562583334452</v>
      </c>
      <c r="F1651">
        <v>425.04085699876663</v>
      </c>
      <c r="G1651">
        <v>741.83497386229897</v>
      </c>
      <c r="H1651">
        <v>-120.7247046574396</v>
      </c>
      <c r="I1651">
        <v>-123.07474670938061</v>
      </c>
      <c r="J1651">
        <v>-138.9702974298759</v>
      </c>
      <c r="K1651">
        <v>-97.40790749720999</v>
      </c>
      <c r="L1651">
        <v>145.799349014396</v>
      </c>
      <c r="M1651">
        <v>145.09159092702589</v>
      </c>
      <c r="N1651">
        <v>142.74858705496999</v>
      </c>
      <c r="O1651">
        <v>150.77138674774349</v>
      </c>
      <c r="P1651">
        <v>5.3951667288701186</v>
      </c>
      <c r="Q1651">
        <v>5.4421047681577477</v>
      </c>
      <c r="R1651">
        <v>4.4984075323348991</v>
      </c>
      <c r="S1651">
        <v>6.1562713409592593</v>
      </c>
      <c r="T1651">
        <v>69961.923539099153</v>
      </c>
      <c r="U1651">
        <v>69961.870898345544</v>
      </c>
      <c r="V1651">
        <v>69914.725980986463</v>
      </c>
      <c r="W1651">
        <v>70009.447314497767</v>
      </c>
      <c r="X1651">
        <v>4970.1971889440601</v>
      </c>
      <c r="Y1651">
        <v>4992.228428662509</v>
      </c>
      <c r="Z1651">
        <v>4807.8615386781148</v>
      </c>
      <c r="AA1651">
        <v>5074.7386462689392</v>
      </c>
      <c r="AB1651">
        <v>753.85097529820064</v>
      </c>
      <c r="AC1651">
        <v>747.82397783358954</v>
      </c>
      <c r="AD1651">
        <v>654.81454158165172</v>
      </c>
      <c r="AE1651">
        <v>864.56561675542116</v>
      </c>
      <c r="AF1651">
        <v>62.096930400882748</v>
      </c>
      <c r="AG1651">
        <v>61.795214859172532</v>
      </c>
      <c r="AH1651">
        <v>60.798164163590087</v>
      </c>
      <c r="AI1651">
        <v>64.214344589285091</v>
      </c>
      <c r="AJ1651">
        <v>0.53505862897799294</v>
      </c>
      <c r="AK1651">
        <v>0.53505865325151358</v>
      </c>
      <c r="AL1651">
        <v>0.53505306129071462</v>
      </c>
      <c r="AM1651">
        <v>0.53506416452310601</v>
      </c>
      <c r="AN1651">
        <v>0.9648220335757105</v>
      </c>
      <c r="AO1651">
        <v>0.96482203357571006</v>
      </c>
      <c r="AP1651">
        <v>0.96482203357571006</v>
      </c>
      <c r="AQ1651">
        <v>0.96482203357571006</v>
      </c>
      <c r="AR1651">
        <v>14.90463215972267</v>
      </c>
      <c r="AS1651">
        <v>14.90463215972267</v>
      </c>
      <c r="AT1651">
        <v>14.90463215972267</v>
      </c>
      <c r="AU1651">
        <v>14.90463215972267</v>
      </c>
      <c r="AV1651" t="str">
        <f>VLOOKUP(Sheet1[[#This Row],[NPDES ID2]],Combined_Sheet__Major_Only___2[[NPDES ID2]:[ECHO BFR]],3,FALSE)</f>
        <v>OR</v>
      </c>
      <c r="AW1651" t="s">
        <v>12185</v>
      </c>
      <c r="AX1651" t="str">
        <f>VLOOKUP(Sheet1[[#This Row],[NPDES ID2]],Combined_Sheet__Major_Only___2[[NPDES ID2]:[ECHO BFR]],27,FALSE)</f>
        <v>tempSludgeStore</v>
      </c>
      <c r="AY1651" t="str">
        <f>VLOOKUP(Sheet1[[#This Row],[NPDES ID2]],Combined_Sheet__Major_Only___2[[NPDES ID2]:[ECHO BFR]],28,FALSE)</f>
        <v>-</v>
      </c>
      <c r="AZ1651" t="str">
        <f>VLOOKUP(Sheet1[[#This Row],[NPDES ID2]],Combined_Sheet__Major_Only___2[[NPDES ID2]:[ECHO BFR]],29,FALSE)</f>
        <v>thickening</v>
      </c>
      <c r="BA1651">
        <f>VLOOKUP(Sheet1[[#This Row],[NPDES ID2]],Combined_Sheet__Major_Only___2[[NPDES ID2]:[ECHO BFR]],17,FALSE)</f>
        <v>45.601495999999997</v>
      </c>
      <c r="BB1651">
        <f>VLOOKUP(Sheet1[[#This Row],[NPDES ID2]],Combined_Sheet__Major_Only___2[[NPDES ID2]:[ECHO BFR]],18,FALSE)</f>
        <v>-121.179408</v>
      </c>
      <c r="BC1651" t="str">
        <f>IF(ISNUMBER(SEARCH("aerobic",$AW1651)),"aerobic","")</f>
        <v/>
      </c>
      <c r="BD1651" t="str">
        <f>IF(ISNUMBER(SEARCH("anaer",$AW1651)),"anaer","")</f>
        <v>anaer</v>
      </c>
      <c r="BE1651" t="str">
        <f>IF(ISNUMBER(SEARCH("thickening",$AZ1651)),"thickening","")</f>
        <v>thickening</v>
      </c>
      <c r="BF1651" s="3" t="str">
        <f>IF(ISNUMBER(SEARCH("airDry",$AW1651)),"airDry","")</f>
        <v/>
      </c>
      <c r="BG1651" s="3" t="str">
        <f>IF(ISNUMBER(SEARCH("heatDry",$AY1651)),"heatDry","")</f>
        <v/>
      </c>
      <c r="BH1651" s="3" t="str">
        <f>IF(AND(ISNUMBER(SEARCH("aerobic",$AW1651)),ISNUMBER(SEARCH("anaer",$AW1651))),"Combined Aer and Anaer.","")</f>
        <v/>
      </c>
    </row>
    <row r="1652" spans="1:60" x14ac:dyDescent="0.25">
      <c r="A1652" s="4">
        <v>2017</v>
      </c>
      <c r="B1652" t="s">
        <v>9493</v>
      </c>
      <c r="C1652">
        <v>1514.51</v>
      </c>
      <c r="D1652">
        <v>418.82927535926092</v>
      </c>
      <c r="E1652">
        <v>418.04798797668889</v>
      </c>
      <c r="F1652">
        <v>357.42868183795582</v>
      </c>
      <c r="G1652">
        <v>487.93555557237107</v>
      </c>
      <c r="H1652">
        <v>-108.55608234946121</v>
      </c>
      <c r="I1652">
        <v>-111.08351744344159</v>
      </c>
      <c r="J1652">
        <v>-127.3910207267116</v>
      </c>
      <c r="K1652">
        <v>-84.917566287801947</v>
      </c>
      <c r="L1652">
        <v>1055.69360787457</v>
      </c>
      <c r="M1652">
        <v>1051.803854899955</v>
      </c>
      <c r="N1652">
        <v>1038.8850792134431</v>
      </c>
      <c r="O1652">
        <v>1083.073419854773</v>
      </c>
      <c r="P1652">
        <v>35.303516359776893</v>
      </c>
      <c r="Q1652">
        <v>35.835051590756343</v>
      </c>
      <c r="R1652">
        <v>28.7388899840875</v>
      </c>
      <c r="S1652">
        <v>40.796638322999598</v>
      </c>
      <c r="T1652">
        <v>70144.475245405774</v>
      </c>
      <c r="U1652">
        <v>70144.422470814054</v>
      </c>
      <c r="V1652">
        <v>70097.157688397085</v>
      </c>
      <c r="W1652">
        <v>70192.119849101669</v>
      </c>
      <c r="X1652">
        <v>4529.1880691474271</v>
      </c>
      <c r="Y1652">
        <v>4544.1377511906558</v>
      </c>
      <c r="Z1652">
        <v>4416.7404202869184</v>
      </c>
      <c r="AA1652">
        <v>4601.754075576936</v>
      </c>
      <c r="AB1652">
        <v>747.92191045978598</v>
      </c>
      <c r="AC1652">
        <v>741.74807786780104</v>
      </c>
      <c r="AD1652">
        <v>642.86887404634535</v>
      </c>
      <c r="AE1652">
        <v>870.4791801259164</v>
      </c>
      <c r="AF1652">
        <v>68.316301909835971</v>
      </c>
      <c r="AG1652">
        <v>68.062640576683265</v>
      </c>
      <c r="AH1652">
        <v>67.232639205263141</v>
      </c>
      <c r="AI1652">
        <v>70.086643543531778</v>
      </c>
      <c r="AJ1652">
        <v>0.61107632029601122</v>
      </c>
      <c r="AK1652">
        <v>0.61107649646033702</v>
      </c>
      <c r="AL1652">
        <v>0.61103569363485399</v>
      </c>
      <c r="AM1652">
        <v>0.61111671501882581</v>
      </c>
      <c r="AN1652">
        <v>0.96490897678704812</v>
      </c>
      <c r="AO1652">
        <v>0.96490897678704812</v>
      </c>
      <c r="AP1652">
        <v>0.96490897678704812</v>
      </c>
      <c r="AQ1652">
        <v>0.96490897678704812</v>
      </c>
      <c r="AR1652">
        <v>15.573538899894681</v>
      </c>
      <c r="AS1652">
        <v>15.573538899894681</v>
      </c>
      <c r="AT1652">
        <v>15.573538899894681</v>
      </c>
      <c r="AU1652">
        <v>15.573538899894681</v>
      </c>
      <c r="AV1652" t="str">
        <f>VLOOKUP(Sheet1[[#This Row],[NPDES ID2]],Combined_Sheet__Major_Only___2[[NPDES ID2]:[ECHO BFR]],3,FALSE)</f>
        <v>CO</v>
      </c>
      <c r="AW1652" t="s">
        <v>12185</v>
      </c>
      <c r="AX1652" t="str">
        <f>VLOOKUP(Sheet1[[#This Row],[NPDES ID2]],Combined_Sheet__Major_Only___2[[NPDES ID2]:[ECHO BFR]],27,FALSE)</f>
        <v>other, methaneBioCaptureRecover</v>
      </c>
      <c r="AY1652" t="str">
        <f>VLOOKUP(Sheet1[[#This Row],[NPDES ID2]],Combined_Sheet__Major_Only___2[[NPDES ID2]:[ECHO BFR]],28,FALSE)</f>
        <v>-</v>
      </c>
      <c r="AZ1652" t="str">
        <f>VLOOKUP(Sheet1[[#This Row],[NPDES ID2]],Combined_Sheet__Major_Only___2[[NPDES ID2]:[ECHO BFR]],29,FALSE)</f>
        <v>preliminaryOps, thickening</v>
      </c>
      <c r="BA1652">
        <f>VLOOKUP(Sheet1[[#This Row],[NPDES ID2]],Combined_Sheet__Major_Only___2[[NPDES ID2]:[ECHO BFR]],17,FALSE)</f>
        <v>40.048596000000003</v>
      </c>
      <c r="BB1652">
        <f>VLOOKUP(Sheet1[[#This Row],[NPDES ID2]],Combined_Sheet__Major_Only___2[[NPDES ID2]:[ECHO BFR]],18,FALSE)</f>
        <v>-105.18665300000001</v>
      </c>
      <c r="BC1652" t="str">
        <f>IF(ISNUMBER(SEARCH("aerobic",$AW1652)),"aerobic","")</f>
        <v/>
      </c>
      <c r="BD1652" t="str">
        <f>IF(ISNUMBER(SEARCH("anaer",$AW1652)),"anaer","")</f>
        <v>anaer</v>
      </c>
      <c r="BE1652" t="str">
        <f>IF(ISNUMBER(SEARCH("thickening",$AZ1652)),"thickening","")</f>
        <v>thickening</v>
      </c>
      <c r="BF1652" s="3" t="str">
        <f>IF(ISNUMBER(SEARCH("airDry",$AW1652)),"airDry","")</f>
        <v/>
      </c>
      <c r="BG1652" s="3" t="str">
        <f>IF(ISNUMBER(SEARCH("heatDry",$AY1652)),"heatDry","")</f>
        <v/>
      </c>
      <c r="BH1652" s="3" t="str">
        <f>IF(AND(ISNUMBER(SEARCH("aerobic",$AW1652)),ISNUMBER(SEARCH("anaer",$AW1652))),"Combined Aer and Anaer.","")</f>
        <v/>
      </c>
    </row>
    <row r="1653" spans="1:60" x14ac:dyDescent="0.25">
      <c r="A1653" s="4">
        <v>1944</v>
      </c>
      <c r="B1653" t="s">
        <v>9168</v>
      </c>
      <c r="C1653">
        <v>2489</v>
      </c>
      <c r="D1653">
        <v>624.38192547749247</v>
      </c>
      <c r="E1653">
        <v>626.19181112911815</v>
      </c>
      <c r="F1653">
        <v>531.92722847877189</v>
      </c>
      <c r="G1653">
        <v>728.94470571987097</v>
      </c>
      <c r="H1653">
        <v>-118.50440934519889</v>
      </c>
      <c r="I1653">
        <v>-121.05978723332341</v>
      </c>
      <c r="J1653">
        <v>-136.4429111235479</v>
      </c>
      <c r="K1653">
        <v>-95.755438985140842</v>
      </c>
      <c r="L1653">
        <v>1595.121061800708</v>
      </c>
      <c r="M1653">
        <v>1587.6317192511351</v>
      </c>
      <c r="N1653">
        <v>1562.706285965955</v>
      </c>
      <c r="O1653">
        <v>1647.9048737197061</v>
      </c>
      <c r="P1653">
        <v>58.314366437297011</v>
      </c>
      <c r="Q1653">
        <v>58.894727209746428</v>
      </c>
      <c r="R1653">
        <v>48.551580701845317</v>
      </c>
      <c r="S1653">
        <v>66.509202211134877</v>
      </c>
      <c r="T1653">
        <v>70381.664794271259</v>
      </c>
      <c r="U1653">
        <v>70381.611845783613</v>
      </c>
      <c r="V1653">
        <v>70334.191322620187</v>
      </c>
      <c r="W1653">
        <v>70429.466390251167</v>
      </c>
      <c r="X1653">
        <v>4943.487996034095</v>
      </c>
      <c r="Y1653">
        <v>4964.6703948712966</v>
      </c>
      <c r="Z1653">
        <v>4786.7942995501899</v>
      </c>
      <c r="AA1653">
        <v>5044.4600810049606</v>
      </c>
      <c r="AB1653">
        <v>939.20936204053078</v>
      </c>
      <c r="AC1653">
        <v>927.75400738030976</v>
      </c>
      <c r="AD1653">
        <v>787.97553362571387</v>
      </c>
      <c r="AE1653">
        <v>1115.9307760733541</v>
      </c>
      <c r="AF1653">
        <v>62.813704086451779</v>
      </c>
      <c r="AG1653">
        <v>62.515509025122213</v>
      </c>
      <c r="AH1653">
        <v>61.544053477054547</v>
      </c>
      <c r="AI1653">
        <v>64.889770836415707</v>
      </c>
      <c r="AJ1653">
        <v>0.54381196000115128</v>
      </c>
      <c r="AK1653">
        <v>0.54381224561749808</v>
      </c>
      <c r="AL1653">
        <v>0.5437457372568093</v>
      </c>
      <c r="AM1653">
        <v>0.54387780885570491</v>
      </c>
      <c r="AN1653">
        <v>0.96502130225493954</v>
      </c>
      <c r="AO1653">
        <v>0.96502130225493987</v>
      </c>
      <c r="AP1653">
        <v>0.96502130225493987</v>
      </c>
      <c r="AQ1653">
        <v>0.96502130225493987</v>
      </c>
      <c r="AR1653">
        <v>13.20360082394968</v>
      </c>
      <c r="AS1653">
        <v>13.20360082394968</v>
      </c>
      <c r="AT1653">
        <v>13.20360082394968</v>
      </c>
      <c r="AU1653">
        <v>13.20360082394968</v>
      </c>
      <c r="AV1653" t="str">
        <f>VLOOKUP(Sheet1[[#This Row],[NPDES ID2]],Combined_Sheet__Major_Only___2[[NPDES ID2]:[ECHO BFR]],3,FALSE)</f>
        <v>NC</v>
      </c>
      <c r="AW1653" t="s">
        <v>12185</v>
      </c>
      <c r="AX1653" t="str">
        <f>VLOOKUP(Sheet1[[#This Row],[NPDES ID2]],Combined_Sheet__Major_Only___2[[NPDES ID2]:[ECHO BFR]],27,FALSE)</f>
        <v>-</v>
      </c>
      <c r="AY1653" t="str">
        <f>VLOOKUP(Sheet1[[#This Row],[NPDES ID2]],Combined_Sheet__Major_Only___2[[NPDES ID2]:[ECHO BFR]],28,FALSE)</f>
        <v>-</v>
      </c>
      <c r="AZ1653" t="str">
        <f>VLOOKUP(Sheet1[[#This Row],[NPDES ID2]],Combined_Sheet__Major_Only___2[[NPDES ID2]:[ECHO BFR]],29,FALSE)</f>
        <v>thickening</v>
      </c>
      <c r="BA1653">
        <f>VLOOKUP(Sheet1[[#This Row],[NPDES ID2]],Combined_Sheet__Major_Only___2[[NPDES ID2]:[ECHO BFR]],17,FALSE)</f>
        <v>35.904318000000004</v>
      </c>
      <c r="BB1653">
        <f>VLOOKUP(Sheet1[[#This Row],[NPDES ID2]],Combined_Sheet__Major_Only___2[[NPDES ID2]:[ECHO BFR]],18,FALSE)</f>
        <v>-78.976588000000007</v>
      </c>
      <c r="BC1653" t="str">
        <f>IF(ISNUMBER(SEARCH("aerobic",$AW1653)),"aerobic","")</f>
        <v/>
      </c>
      <c r="BD1653" t="str">
        <f>IF(ISNUMBER(SEARCH("anaer",$AW1653)),"anaer","")</f>
        <v>anaer</v>
      </c>
      <c r="BE1653" t="str">
        <f>IF(ISNUMBER(SEARCH("thickening",$AZ1653)),"thickening","")</f>
        <v>thickening</v>
      </c>
      <c r="BF1653" s="2" t="str">
        <f>IF(ISNUMBER(SEARCH("airDry",$AW1653)),"airDry","")</f>
        <v/>
      </c>
      <c r="BG1653" s="2" t="str">
        <f>IF(ISNUMBER(SEARCH("heatDry",$AY1653)),"heatDry","")</f>
        <v/>
      </c>
      <c r="BH1653" s="2" t="str">
        <f>IF(AND(ISNUMBER(SEARCH("aerobic",$AW1653)),ISNUMBER(SEARCH("anaer",$AW1653))),"Combined Aer and Anaer.","")</f>
        <v/>
      </c>
    </row>
    <row r="1654" spans="1:60" x14ac:dyDescent="0.25">
      <c r="A1654" s="4">
        <v>163</v>
      </c>
      <c r="B1654" t="s">
        <v>890</v>
      </c>
      <c r="C1654">
        <v>5094</v>
      </c>
      <c r="D1654">
        <v>1099.6046490719229</v>
      </c>
      <c r="E1654">
        <v>1096.357286711939</v>
      </c>
      <c r="F1654">
        <v>882.76563226238022</v>
      </c>
      <c r="G1654">
        <v>1304.9851876160899</v>
      </c>
      <c r="H1654">
        <v>-114.9550322542254</v>
      </c>
      <c r="I1654">
        <v>-117.4225628333141</v>
      </c>
      <c r="J1654">
        <v>-133.37751605523769</v>
      </c>
      <c r="K1654">
        <v>-91.852158954262819</v>
      </c>
      <c r="L1654">
        <v>3336.9919840598</v>
      </c>
      <c r="M1654">
        <v>3322.290258175537</v>
      </c>
      <c r="N1654">
        <v>3273.0600554771549</v>
      </c>
      <c r="O1654">
        <v>3440.9963360295142</v>
      </c>
      <c r="P1654">
        <v>119.1769494124122</v>
      </c>
      <c r="Q1654">
        <v>120.65713804069421</v>
      </c>
      <c r="R1654">
        <v>98.935592641216473</v>
      </c>
      <c r="S1654">
        <v>135.7825058988287</v>
      </c>
      <c r="T1654">
        <v>70417.167350465039</v>
      </c>
      <c r="U1654">
        <v>70417.114375948615</v>
      </c>
      <c r="V1654">
        <v>70369.670541494153</v>
      </c>
      <c r="W1654">
        <v>70464.992445066222</v>
      </c>
      <c r="X1654">
        <v>4838.4949264010202</v>
      </c>
      <c r="Y1654">
        <v>4857.902491128687</v>
      </c>
      <c r="Z1654">
        <v>4694.0286857103156</v>
      </c>
      <c r="AA1654">
        <v>4931.6469655403071</v>
      </c>
      <c r="AB1654">
        <v>860.04515398537183</v>
      </c>
      <c r="AC1654">
        <v>851.31412749374931</v>
      </c>
      <c r="AD1654">
        <v>730.02554289391128</v>
      </c>
      <c r="AE1654">
        <v>1011.640459233964</v>
      </c>
      <c r="AF1654">
        <v>64.215524781184328</v>
      </c>
      <c r="AG1654">
        <v>63.925992647527039</v>
      </c>
      <c r="AH1654">
        <v>62.998840131769953</v>
      </c>
      <c r="AI1654">
        <v>66.211917840338032</v>
      </c>
      <c r="AJ1654">
        <v>0.5609371605477913</v>
      </c>
      <c r="AK1654">
        <v>0.56093773601266794</v>
      </c>
      <c r="AL1654">
        <v>0.56080217161218793</v>
      </c>
      <c r="AM1654">
        <v>0.56107140565320879</v>
      </c>
      <c r="AN1654">
        <v>0.9650380532991657</v>
      </c>
      <c r="AO1654">
        <v>0.96503805329916537</v>
      </c>
      <c r="AP1654">
        <v>0.96503805329916537</v>
      </c>
      <c r="AQ1654">
        <v>0.96503805329916537</v>
      </c>
      <c r="AR1654">
        <v>14.019380698845779</v>
      </c>
      <c r="AS1654">
        <v>14.019380698845779</v>
      </c>
      <c r="AT1654">
        <v>14.019380698845779</v>
      </c>
      <c r="AU1654">
        <v>14.019380698845779</v>
      </c>
      <c r="AV1654" t="str">
        <f>VLOOKUP(Sheet1[[#This Row],[NPDES ID2]],Combined_Sheet__Major_Only___2[[NPDES ID2]:[ECHO BFR]],3,FALSE)</f>
        <v>CA</v>
      </c>
      <c r="AW1654" t="s">
        <v>12185</v>
      </c>
      <c r="AX1654" t="str">
        <f>VLOOKUP(Sheet1[[#This Row],[NPDES ID2]],Combined_Sheet__Major_Only___2[[NPDES ID2]:[ECHO BFR]],27,FALSE)</f>
        <v>methaneBioCaptureRecover</v>
      </c>
      <c r="AY1654" t="str">
        <f>VLOOKUP(Sheet1[[#This Row],[NPDES ID2]],Combined_Sheet__Major_Only___2[[NPDES ID2]:[ECHO BFR]],28,FALSE)</f>
        <v>-</v>
      </c>
      <c r="AZ1654" t="str">
        <f>VLOOKUP(Sheet1[[#This Row],[NPDES ID2]],Combined_Sheet__Major_Only___2[[NPDES ID2]:[ECHO BFR]],29,FALSE)</f>
        <v>preliminaryOps, thickening</v>
      </c>
      <c r="BA1654">
        <f>VLOOKUP(Sheet1[[#This Row],[NPDES ID2]],Combined_Sheet__Major_Only___2[[NPDES ID2]:[ECHO BFR]],17,FALSE)</f>
        <v>34.432406</v>
      </c>
      <c r="BB1654">
        <f>VLOOKUP(Sheet1[[#This Row],[NPDES ID2]],Combined_Sheet__Major_Only___2[[NPDES ID2]:[ECHO BFR]],18,FALSE)</f>
        <v>-118.591853</v>
      </c>
      <c r="BC1654" t="str">
        <f>IF(ISNUMBER(SEARCH("aerobic",$AW1654)),"aerobic","")</f>
        <v/>
      </c>
      <c r="BD1654" t="str">
        <f>IF(ISNUMBER(SEARCH("anaer",$AW1654)),"anaer","")</f>
        <v>anaer</v>
      </c>
      <c r="BE1654" t="str">
        <f>IF(ISNUMBER(SEARCH("thickening",$AZ1654)),"thickening","")</f>
        <v>thickening</v>
      </c>
      <c r="BF1654" s="3" t="str">
        <f>IF(ISNUMBER(SEARCH("airDry",$AW1654)),"airDry","")</f>
        <v/>
      </c>
      <c r="BG1654" s="3" t="str">
        <f>IF(ISNUMBER(SEARCH("heatDry",$AY1654)),"heatDry","")</f>
        <v/>
      </c>
      <c r="BH1654" s="3" t="str">
        <f>IF(AND(ISNUMBER(SEARCH("aerobic",$AW1654)),ISNUMBER(SEARCH("anaer",$AW1654))),"Combined Aer and Anaer.","")</f>
        <v/>
      </c>
    </row>
    <row r="1655" spans="1:60" x14ac:dyDescent="0.25">
      <c r="A1655" s="4">
        <v>861</v>
      </c>
      <c r="B1655" t="s">
        <v>4208</v>
      </c>
      <c r="C1655">
        <v>936.52</v>
      </c>
      <c r="D1655">
        <v>384.1822546557396</v>
      </c>
      <c r="E1655">
        <v>383.73839288727061</v>
      </c>
      <c r="F1655">
        <v>321.31212078636503</v>
      </c>
      <c r="G1655">
        <v>458.24102783300071</v>
      </c>
      <c r="H1655">
        <v>-120.102777497535</v>
      </c>
      <c r="I1655">
        <v>-122.5167313769381</v>
      </c>
      <c r="J1655">
        <v>-138.24446555048149</v>
      </c>
      <c r="K1655">
        <v>-96.973085115125869</v>
      </c>
      <c r="L1655">
        <v>595.14979216284974</v>
      </c>
      <c r="M1655">
        <v>592.28580384061229</v>
      </c>
      <c r="N1655">
        <v>582.78886343679778</v>
      </c>
      <c r="O1655">
        <v>615.2898943984909</v>
      </c>
      <c r="P1655">
        <v>21.954084903414159</v>
      </c>
      <c r="Q1655">
        <v>22.152128255222252</v>
      </c>
      <c r="R1655">
        <v>18.298309053401301</v>
      </c>
      <c r="S1655">
        <v>25.04831146067626</v>
      </c>
      <c r="T1655">
        <v>70506.388973597088</v>
      </c>
      <c r="U1655">
        <v>70506.335933667666</v>
      </c>
      <c r="V1655">
        <v>70458.833515509803</v>
      </c>
      <c r="W1655">
        <v>70554.273122682192</v>
      </c>
      <c r="X1655">
        <v>4994.2232429254536</v>
      </c>
      <c r="Y1655">
        <v>5016.167631135927</v>
      </c>
      <c r="Z1655">
        <v>4832.3480917001398</v>
      </c>
      <c r="AA1655">
        <v>5098.4897500223306</v>
      </c>
      <c r="AB1655">
        <v>933.60001249177424</v>
      </c>
      <c r="AC1655">
        <v>922.37648399418663</v>
      </c>
      <c r="AD1655">
        <v>785.27209341869047</v>
      </c>
      <c r="AE1655">
        <v>1105.681155886567</v>
      </c>
      <c r="AF1655">
        <v>62.281309288806149</v>
      </c>
      <c r="AG1655">
        <v>61.980376033096853</v>
      </c>
      <c r="AH1655">
        <v>60.990297989740966</v>
      </c>
      <c r="AI1655">
        <v>64.388003830125271</v>
      </c>
      <c r="AJ1655">
        <v>0.53731008413828363</v>
      </c>
      <c r="AK1655">
        <v>0.53731019116582635</v>
      </c>
      <c r="AL1655">
        <v>0.53728545087578261</v>
      </c>
      <c r="AM1655">
        <v>0.53733457618913005</v>
      </c>
      <c r="AN1655">
        <v>0.96508007967972431</v>
      </c>
      <c r="AO1655">
        <v>0.96508007967972431</v>
      </c>
      <c r="AP1655">
        <v>0.96508007967972431</v>
      </c>
      <c r="AQ1655">
        <v>0.96508007967972431</v>
      </c>
      <c r="AR1655">
        <v>13.21144305760952</v>
      </c>
      <c r="AS1655">
        <v>13.21144305760952</v>
      </c>
      <c r="AT1655">
        <v>13.21144305760952</v>
      </c>
      <c r="AU1655">
        <v>13.21144305760952</v>
      </c>
      <c r="AV1655" t="str">
        <f>VLOOKUP(Sheet1[[#This Row],[NPDES ID2]],Combined_Sheet__Major_Only___2[[NPDES ID2]:[ECHO BFR]],3,FALSE)</f>
        <v>WA</v>
      </c>
      <c r="AW1655" t="s">
        <v>12185</v>
      </c>
      <c r="AX1655" t="str">
        <f>VLOOKUP(Sheet1[[#This Row],[NPDES ID2]],Combined_Sheet__Major_Only___2[[NPDES ID2]:[ECHO BFR]],27,FALSE)</f>
        <v>methaneBioCaptureRecover</v>
      </c>
      <c r="AY1655" t="str">
        <f>VLOOKUP(Sheet1[[#This Row],[NPDES ID2]],Combined_Sheet__Major_Only___2[[NPDES ID2]:[ECHO BFR]],28,FALSE)</f>
        <v>-</v>
      </c>
      <c r="AZ1655" t="str">
        <f>VLOOKUP(Sheet1[[#This Row],[NPDES ID2]],Combined_Sheet__Major_Only___2[[NPDES ID2]:[ECHO BFR]],29,FALSE)</f>
        <v>thickening, preliminaryOps</v>
      </c>
      <c r="BA1655">
        <f>VLOOKUP(Sheet1[[#This Row],[NPDES ID2]],Combined_Sheet__Major_Only___2[[NPDES ID2]:[ECHO BFR]],17,FALSE)</f>
        <v>47.327337999999997</v>
      </c>
      <c r="BB1655">
        <f>VLOOKUP(Sheet1[[#This Row],[NPDES ID2]],Combined_Sheet__Major_Only___2[[NPDES ID2]:[ECHO BFR]],18,FALSE)</f>
        <v>-122.372195</v>
      </c>
      <c r="BC1655" t="str">
        <f>IF(ISNUMBER(SEARCH("aerobic",$AW1655)),"aerobic","")</f>
        <v/>
      </c>
      <c r="BD1655" t="str">
        <f>IF(ISNUMBER(SEARCH("anaer",$AW1655)),"anaer","")</f>
        <v>anaer</v>
      </c>
      <c r="BE1655" t="str">
        <f>IF(ISNUMBER(SEARCH("thickening",$AZ1655)),"thickening","")</f>
        <v>thickening</v>
      </c>
      <c r="BF1655" s="3" t="str">
        <f>IF(ISNUMBER(SEARCH("airDry",$AW1655)),"airDry","")</f>
        <v/>
      </c>
      <c r="BG1655" s="3" t="str">
        <f>IF(ISNUMBER(SEARCH("heatDry",$AY1655)),"heatDry","")</f>
        <v/>
      </c>
      <c r="BH1655" s="3" t="str">
        <f>IF(AND(ISNUMBER(SEARCH("aerobic",$AW1655)),ISNUMBER(SEARCH("anaer",$AW1655))),"Combined Aer and Anaer.","")</f>
        <v/>
      </c>
    </row>
    <row r="1656" spans="1:60" x14ac:dyDescent="0.25">
      <c r="A1656" s="4">
        <v>1084</v>
      </c>
      <c r="B1656" t="s">
        <v>5227</v>
      </c>
      <c r="C1656">
        <v>352.9</v>
      </c>
      <c r="D1656">
        <v>438.96870483073332</v>
      </c>
      <c r="E1656">
        <v>444.41545773933262</v>
      </c>
      <c r="F1656">
        <v>337.65148580441502</v>
      </c>
      <c r="G1656">
        <v>550.41685588282019</v>
      </c>
      <c r="H1656">
        <v>-118.62744935883271</v>
      </c>
      <c r="I1656">
        <v>-120.9298313884365</v>
      </c>
      <c r="J1656">
        <v>-136.6191939502456</v>
      </c>
      <c r="K1656">
        <v>-95.24373739067191</v>
      </c>
      <c r="L1656">
        <v>227.196655478634</v>
      </c>
      <c r="M1656">
        <v>226.13980265391979</v>
      </c>
      <c r="N1656">
        <v>222.6399106553996</v>
      </c>
      <c r="O1656">
        <v>234.62268287611909</v>
      </c>
      <c r="P1656">
        <v>8.2668904538628141</v>
      </c>
      <c r="Q1656">
        <v>8.353458201506724</v>
      </c>
      <c r="R1656">
        <v>6.8781047683330847</v>
      </c>
      <c r="S1656">
        <v>9.4252759449644454</v>
      </c>
      <c r="T1656">
        <v>70643.347141225735</v>
      </c>
      <c r="U1656">
        <v>70643.294000885173</v>
      </c>
      <c r="V1656">
        <v>70595.701654788398</v>
      </c>
      <c r="W1656">
        <v>70691.321940913476</v>
      </c>
      <c r="X1656">
        <v>4939.2455908418497</v>
      </c>
      <c r="Y1656">
        <v>4960.1831725541952</v>
      </c>
      <c r="Z1656">
        <v>4784.5971455316057</v>
      </c>
      <c r="AA1656">
        <v>5038.8057574413024</v>
      </c>
      <c r="AB1656">
        <v>965.0881129742711</v>
      </c>
      <c r="AC1656">
        <v>952.73373810086991</v>
      </c>
      <c r="AD1656">
        <v>805.78622419120416</v>
      </c>
      <c r="AE1656">
        <v>1152.542914062306</v>
      </c>
      <c r="AF1656">
        <v>63.093535887336742</v>
      </c>
      <c r="AG1656">
        <v>62.799572901678189</v>
      </c>
      <c r="AH1656">
        <v>61.829083660644912</v>
      </c>
      <c r="AI1656">
        <v>65.155420118320222</v>
      </c>
      <c r="AJ1656">
        <v>0.54722990218968226</v>
      </c>
      <c r="AK1656">
        <v>0.5472299436897996</v>
      </c>
      <c r="AL1656">
        <v>0.54722037676836266</v>
      </c>
      <c r="AM1656">
        <v>0.54723937269696532</v>
      </c>
      <c r="AN1656">
        <v>0.96514439535303664</v>
      </c>
      <c r="AO1656">
        <v>0.96514439535303698</v>
      </c>
      <c r="AP1656">
        <v>0.96514439535303698</v>
      </c>
      <c r="AQ1656">
        <v>0.96514439535303698</v>
      </c>
      <c r="AR1656">
        <v>13.057127641349251</v>
      </c>
      <c r="AS1656">
        <v>13.057127641349251</v>
      </c>
      <c r="AT1656">
        <v>13.057127641349251</v>
      </c>
      <c r="AU1656">
        <v>13.057127641349251</v>
      </c>
      <c r="AV1656" t="str">
        <f>VLOOKUP(Sheet1[[#This Row],[NPDES ID2]],Combined_Sheet__Major_Only___2[[NPDES ID2]:[ECHO BFR]],3,FALSE)</f>
        <v>PA</v>
      </c>
      <c r="AW1656" t="s">
        <v>12185</v>
      </c>
      <c r="AX1656" t="str">
        <f>VLOOKUP(Sheet1[[#This Row],[NPDES ID2]],Combined_Sheet__Major_Only___2[[NPDES ID2]:[ECHO BFR]],27,FALSE)</f>
        <v>methaneBioCaptureRecover</v>
      </c>
      <c r="AY1656" t="str">
        <f>VLOOKUP(Sheet1[[#This Row],[NPDES ID2]],Combined_Sheet__Major_Only___2[[NPDES ID2]:[ECHO BFR]],28,FALSE)</f>
        <v>-</v>
      </c>
      <c r="AZ1656" t="str">
        <f>VLOOKUP(Sheet1[[#This Row],[NPDES ID2]],Combined_Sheet__Major_Only___2[[NPDES ID2]:[ECHO BFR]],29,FALSE)</f>
        <v>preliminaryOps, thickening</v>
      </c>
      <c r="BA1656">
        <f>VLOOKUP(Sheet1[[#This Row],[NPDES ID2]],Combined_Sheet__Major_Only___2[[NPDES ID2]:[ECHO BFR]],17,FALSE)</f>
        <v>40.491500000000002</v>
      </c>
      <c r="BB1656">
        <f>VLOOKUP(Sheet1[[#This Row],[NPDES ID2]],Combined_Sheet__Major_Only___2[[NPDES ID2]:[ECHO BFR]],18,FALSE)</f>
        <v>-80.150880000000001</v>
      </c>
      <c r="BC1656" t="str">
        <f>IF(ISNUMBER(SEARCH("aerobic",$AW1656)),"aerobic","")</f>
        <v/>
      </c>
      <c r="BD1656" t="str">
        <f>IF(ISNUMBER(SEARCH("anaer",$AW1656)),"anaer","")</f>
        <v>anaer</v>
      </c>
      <c r="BE1656" t="str">
        <f>IF(ISNUMBER(SEARCH("thickening",$AZ1656)),"thickening","")</f>
        <v>thickening</v>
      </c>
      <c r="BF1656" s="2" t="str">
        <f>IF(ISNUMBER(SEARCH("airDry",$AW1656)),"airDry","")</f>
        <v/>
      </c>
      <c r="BG1656" s="2" t="str">
        <f>IF(ISNUMBER(SEARCH("heatDry",$AY1656)),"heatDry","")</f>
        <v/>
      </c>
      <c r="BH1656" s="2" t="str">
        <f>IF(AND(ISNUMBER(SEARCH("aerobic",$AW1656)),ISNUMBER(SEARCH("anaer",$AW1656))),"Combined Aer and Anaer.","")</f>
        <v/>
      </c>
    </row>
    <row r="1657" spans="1:60" x14ac:dyDescent="0.25">
      <c r="A1657" s="4">
        <v>1634</v>
      </c>
      <c r="B1657" t="s">
        <v>7674</v>
      </c>
      <c r="C1657">
        <v>67.739999999999995</v>
      </c>
      <c r="D1657">
        <v>1562.170385795647</v>
      </c>
      <c r="E1657">
        <v>1561.7284448397479</v>
      </c>
      <c r="F1657">
        <v>1091.2633983073219</v>
      </c>
      <c r="G1657">
        <v>2061.5479205659681</v>
      </c>
      <c r="H1657">
        <v>-118.1162382872335</v>
      </c>
      <c r="I1657">
        <v>-120.4103903962375</v>
      </c>
      <c r="J1657">
        <v>-136.05877922431119</v>
      </c>
      <c r="K1657">
        <v>-94.619547198118312</v>
      </c>
      <c r="L1657">
        <v>43.8188674172007</v>
      </c>
      <c r="M1657">
        <v>43.617566574444183</v>
      </c>
      <c r="N1657">
        <v>42.951386538663563</v>
      </c>
      <c r="O1657">
        <v>45.232734814949588</v>
      </c>
      <c r="P1657">
        <v>1.586438628905871</v>
      </c>
      <c r="Q1657">
        <v>1.603901686497673</v>
      </c>
      <c r="R1657">
        <v>1.3190582643998461</v>
      </c>
      <c r="S1657">
        <v>1.808249291865579</v>
      </c>
      <c r="T1657">
        <v>70651.094958156769</v>
      </c>
      <c r="U1657">
        <v>70651.041812135896</v>
      </c>
      <c r="V1657">
        <v>70603.44437875427</v>
      </c>
      <c r="W1657">
        <v>70699.074886010916</v>
      </c>
      <c r="X1657">
        <v>4916.3110473089828</v>
      </c>
      <c r="Y1657">
        <v>4936.8756432339014</v>
      </c>
      <c r="Z1657">
        <v>4764.3503245078891</v>
      </c>
      <c r="AA1657">
        <v>5014.1205272418501</v>
      </c>
      <c r="AB1657">
        <v>917.95619038331995</v>
      </c>
      <c r="AC1657">
        <v>907.33755409775063</v>
      </c>
      <c r="AD1657">
        <v>772.57986902146411</v>
      </c>
      <c r="AE1657">
        <v>1087.873891510038</v>
      </c>
      <c r="AF1657">
        <v>63.393340680628107</v>
      </c>
      <c r="AG1657">
        <v>63.102026900061617</v>
      </c>
      <c r="AH1657">
        <v>62.138529693261617</v>
      </c>
      <c r="AI1657">
        <v>65.438733846416426</v>
      </c>
      <c r="AJ1657">
        <v>0.55089212659998521</v>
      </c>
      <c r="AK1657">
        <v>0.55089213449523677</v>
      </c>
      <c r="AL1657">
        <v>0.55089031688395118</v>
      </c>
      <c r="AM1657">
        <v>0.55089392585386088</v>
      </c>
      <c r="AN1657">
        <v>0.96514802665499</v>
      </c>
      <c r="AO1657">
        <v>0.96514802665499011</v>
      </c>
      <c r="AP1657">
        <v>0.96514802665499011</v>
      </c>
      <c r="AQ1657">
        <v>0.96514802665499011</v>
      </c>
      <c r="AR1657">
        <v>13.456337039035761</v>
      </c>
      <c r="AS1657">
        <v>13.456337039035761</v>
      </c>
      <c r="AT1657">
        <v>13.456337039035761</v>
      </c>
      <c r="AU1657">
        <v>13.456337039035761</v>
      </c>
      <c r="AV1657" t="str">
        <f>VLOOKUP(Sheet1[[#This Row],[NPDES ID2]],Combined_Sheet__Major_Only___2[[NPDES ID2]:[ECHO BFR]],3,FALSE)</f>
        <v>IA</v>
      </c>
      <c r="AW1657" t="s">
        <v>12185</v>
      </c>
      <c r="AX1657" t="str">
        <f>VLOOKUP(Sheet1[[#This Row],[NPDES ID2]],Combined_Sheet__Major_Only___2[[NPDES ID2]:[ECHO BFR]],27,FALSE)</f>
        <v>-</v>
      </c>
      <c r="AY1657" t="str">
        <f>VLOOKUP(Sheet1[[#This Row],[NPDES ID2]],Combined_Sheet__Major_Only___2[[NPDES ID2]:[ECHO BFR]],28,FALSE)</f>
        <v>-</v>
      </c>
      <c r="AZ1657" t="str">
        <f>VLOOKUP(Sheet1[[#This Row],[NPDES ID2]],Combined_Sheet__Major_Only___2[[NPDES ID2]:[ECHO BFR]],29,FALSE)</f>
        <v>thickening</v>
      </c>
      <c r="BA1657">
        <f>VLOOKUP(Sheet1[[#This Row],[NPDES ID2]],Combined_Sheet__Major_Only___2[[NPDES ID2]:[ECHO BFR]],17,FALSE)</f>
        <v>43.048299999999998</v>
      </c>
      <c r="BB1657">
        <f>VLOOKUP(Sheet1[[#This Row],[NPDES ID2]],Combined_Sheet__Major_Only___2[[NPDES ID2]:[ECHO BFR]],18,FALSE)</f>
        <v>-92.314149999999998</v>
      </c>
      <c r="BC1657" t="str">
        <f>IF(ISNUMBER(SEARCH("aerobic",$AW1657)),"aerobic","")</f>
        <v/>
      </c>
      <c r="BD1657" t="str">
        <f>IF(ISNUMBER(SEARCH("anaer",$AW1657)),"anaer","")</f>
        <v>anaer</v>
      </c>
      <c r="BE1657" t="str">
        <f>IF(ISNUMBER(SEARCH("thickening",$AZ1657)),"thickening","")</f>
        <v>thickening</v>
      </c>
      <c r="BF1657" s="2" t="str">
        <f>IF(ISNUMBER(SEARCH("airDry",$AW1657)),"airDry","")</f>
        <v/>
      </c>
      <c r="BG1657" s="2" t="str">
        <f>IF(ISNUMBER(SEARCH("heatDry",$AY1657)),"heatDry","")</f>
        <v/>
      </c>
      <c r="BH1657" s="2" t="str">
        <f>IF(AND(ISNUMBER(SEARCH("aerobic",$AW1657)),ISNUMBER(SEARCH("anaer",$AW1657))),"Combined Aer and Anaer.","")</f>
        <v/>
      </c>
    </row>
    <row r="1658" spans="1:60" x14ac:dyDescent="0.25">
      <c r="A1658" s="4">
        <v>2304</v>
      </c>
      <c r="B1658" t="s">
        <v>10765</v>
      </c>
      <c r="C1658">
        <v>414.47</v>
      </c>
      <c r="D1658">
        <v>419.53596106958952</v>
      </c>
      <c r="E1658">
        <v>424.92475621488268</v>
      </c>
      <c r="F1658">
        <v>321.00700409852448</v>
      </c>
      <c r="G1658">
        <v>513.13379397905715</v>
      </c>
      <c r="H1658">
        <v>-121.79463566274239</v>
      </c>
      <c r="I1658">
        <v>-124.217188641172</v>
      </c>
      <c r="J1658">
        <v>-140.15640858681141</v>
      </c>
      <c r="K1658">
        <v>-98.592543199229979</v>
      </c>
      <c r="L1658">
        <v>260.34529473354621</v>
      </c>
      <c r="M1658">
        <v>259.05274079458877</v>
      </c>
      <c r="N1658">
        <v>254.77197890653281</v>
      </c>
      <c r="O1658">
        <v>269.4278984380154</v>
      </c>
      <c r="P1658">
        <v>9.7227248489858091</v>
      </c>
      <c r="Q1658">
        <v>9.7993994695746771</v>
      </c>
      <c r="R1658">
        <v>8.1160688368498697</v>
      </c>
      <c r="S1658">
        <v>11.087110755613271</v>
      </c>
      <c r="T1658">
        <v>70955.855228163491</v>
      </c>
      <c r="U1658">
        <v>70955.801858707069</v>
      </c>
      <c r="V1658">
        <v>70908.004317048486</v>
      </c>
      <c r="W1658">
        <v>71004.036872371027</v>
      </c>
      <c r="X1658">
        <v>5084.9753991044217</v>
      </c>
      <c r="Y1658">
        <v>5108.0539200436669</v>
      </c>
      <c r="Z1658">
        <v>4915.0868895349558</v>
      </c>
      <c r="AA1658">
        <v>5194.4133564596932</v>
      </c>
      <c r="AB1658">
        <v>853.24290263187402</v>
      </c>
      <c r="AC1658">
        <v>844.74700366432239</v>
      </c>
      <c r="AD1658">
        <v>730.13790936231828</v>
      </c>
      <c r="AE1658">
        <v>992.58846653898627</v>
      </c>
      <c r="AF1658">
        <v>61.559116215157609</v>
      </c>
      <c r="AG1658">
        <v>61.252968799366123</v>
      </c>
      <c r="AH1658">
        <v>60.242375748657409</v>
      </c>
      <c r="AI1658">
        <v>63.706317922430991</v>
      </c>
      <c r="AJ1658">
        <v>0.52849215196663601</v>
      </c>
      <c r="AK1658">
        <v>0.528492197462757</v>
      </c>
      <c r="AL1658">
        <v>0.52848170698047758</v>
      </c>
      <c r="AM1658">
        <v>0.52850253676554992</v>
      </c>
      <c r="AN1658">
        <v>0.96529026609237745</v>
      </c>
      <c r="AO1658">
        <v>0.965290266092377</v>
      </c>
      <c r="AP1658">
        <v>0.965290266092377</v>
      </c>
      <c r="AQ1658">
        <v>0.965290266092377</v>
      </c>
      <c r="AR1658">
        <v>13.89978793211796</v>
      </c>
      <c r="AS1658">
        <v>13.899787932117951</v>
      </c>
      <c r="AT1658">
        <v>13.899787932117951</v>
      </c>
      <c r="AU1658">
        <v>13.899787932117951</v>
      </c>
      <c r="AV1658" t="str">
        <f>VLOOKUP(Sheet1[[#This Row],[NPDES ID2]],Combined_Sheet__Major_Only___2[[NPDES ID2]:[ECHO BFR]],3,FALSE)</f>
        <v>WA</v>
      </c>
      <c r="AW1658" t="s">
        <v>12185</v>
      </c>
      <c r="AX1658" t="str">
        <f>VLOOKUP(Sheet1[[#This Row],[NPDES ID2]],Combined_Sheet__Major_Only___2[[NPDES ID2]:[ECHO BFR]],27,FALSE)</f>
        <v>-</v>
      </c>
      <c r="AY1658" t="str">
        <f>VLOOKUP(Sheet1[[#This Row],[NPDES ID2]],Combined_Sheet__Major_Only___2[[NPDES ID2]:[ECHO BFR]],28,FALSE)</f>
        <v>-</v>
      </c>
      <c r="AZ1658" t="str">
        <f>VLOOKUP(Sheet1[[#This Row],[NPDES ID2]],Combined_Sheet__Major_Only___2[[NPDES ID2]:[ECHO BFR]],29,FALSE)</f>
        <v>thickening</v>
      </c>
      <c r="BA1658">
        <f>VLOOKUP(Sheet1[[#This Row],[NPDES ID2]],Combined_Sheet__Major_Only___2[[NPDES ID2]:[ECHO BFR]],17,FALSE)</f>
        <v>47.411212999999996</v>
      </c>
      <c r="BB1658">
        <f>VLOOKUP(Sheet1[[#This Row],[NPDES ID2]],Combined_Sheet__Major_Only___2[[NPDES ID2]:[ECHO BFR]],18,FALSE)</f>
        <v>-122.31825600000001</v>
      </c>
      <c r="BC1658" t="str">
        <f>IF(ISNUMBER(SEARCH("aerobic",$AW1658)),"aerobic","")</f>
        <v/>
      </c>
      <c r="BD1658" t="str">
        <f>IF(ISNUMBER(SEARCH("anaer",$AW1658)),"anaer","")</f>
        <v>anaer</v>
      </c>
      <c r="BE1658" t="str">
        <f>IF(ISNUMBER(SEARCH("thickening",$AZ1658)),"thickening","")</f>
        <v>thickening</v>
      </c>
      <c r="BF1658" s="2" t="str">
        <f>IF(ISNUMBER(SEARCH("airDry",$AW1658)),"airDry","")</f>
        <v/>
      </c>
      <c r="BG1658" s="2" t="str">
        <f>IF(ISNUMBER(SEARCH("heatDry",$AY1658)),"heatDry","")</f>
        <v/>
      </c>
      <c r="BH1658" s="2" t="str">
        <f>IF(AND(ISNUMBER(SEARCH("aerobic",$AW1658)),ISNUMBER(SEARCH("anaer",$AW1658))),"Combined Aer and Anaer.","")</f>
        <v/>
      </c>
    </row>
    <row r="1659" spans="1:60" x14ac:dyDescent="0.25">
      <c r="A1659" s="4">
        <v>1323</v>
      </c>
      <c r="B1659" t="s">
        <v>6290</v>
      </c>
      <c r="C1659">
        <v>171</v>
      </c>
      <c r="D1659">
        <v>691.26812713487072</v>
      </c>
      <c r="E1659">
        <v>689.68749829489798</v>
      </c>
      <c r="F1659">
        <v>500.82848051010922</v>
      </c>
      <c r="G1659">
        <v>899.66249365818203</v>
      </c>
      <c r="H1659">
        <v>-116.59163564484069</v>
      </c>
      <c r="I1659">
        <v>-118.91489235795071</v>
      </c>
      <c r="J1659">
        <v>-134.56319399657431</v>
      </c>
      <c r="K1659">
        <v>-93.042822265552843</v>
      </c>
      <c r="L1659">
        <v>111.929108322562</v>
      </c>
      <c r="M1659">
        <v>111.4314361257388</v>
      </c>
      <c r="N1659">
        <v>109.78407431480009</v>
      </c>
      <c r="O1659">
        <v>115.4250731320372</v>
      </c>
      <c r="P1659">
        <v>4.001939770841906</v>
      </c>
      <c r="Q1659">
        <v>4.0513507046998729</v>
      </c>
      <c r="R1659">
        <v>3.322050141277471</v>
      </c>
      <c r="S1659">
        <v>4.5585977489714002</v>
      </c>
      <c r="T1659">
        <v>70964.149681452778</v>
      </c>
      <c r="U1659">
        <v>70964.096305915256</v>
      </c>
      <c r="V1659">
        <v>70916.293318045602</v>
      </c>
      <c r="W1659">
        <v>71012.336815637318</v>
      </c>
      <c r="X1659">
        <v>4880.0098961713093</v>
      </c>
      <c r="Y1659">
        <v>4899.729801018153</v>
      </c>
      <c r="Z1659">
        <v>4733.9903161365764</v>
      </c>
      <c r="AA1659">
        <v>4973.9802050442049</v>
      </c>
      <c r="AB1659">
        <v>793.47707098817193</v>
      </c>
      <c r="AC1659">
        <v>786.74115148668989</v>
      </c>
      <c r="AD1659">
        <v>682.82207445432209</v>
      </c>
      <c r="AE1659">
        <v>920.32791187761757</v>
      </c>
      <c r="AF1659">
        <v>64.147073646607936</v>
      </c>
      <c r="AG1659">
        <v>63.861639888849368</v>
      </c>
      <c r="AH1659">
        <v>62.918193020903843</v>
      </c>
      <c r="AI1659">
        <v>66.15046328582315</v>
      </c>
      <c r="AJ1659">
        <v>0.56010080742276602</v>
      </c>
      <c r="AK1659">
        <v>0.56010082659245708</v>
      </c>
      <c r="AL1659">
        <v>0.56009641149776501</v>
      </c>
      <c r="AM1659">
        <v>0.56010517795734371</v>
      </c>
      <c r="AN1659">
        <v>0.96529412109888657</v>
      </c>
      <c r="AO1659">
        <v>0.96529412109888657</v>
      </c>
      <c r="AP1659">
        <v>0.96529412109888657</v>
      </c>
      <c r="AQ1659">
        <v>0.96529412109888657</v>
      </c>
      <c r="AR1659">
        <v>14.75875722182715</v>
      </c>
      <c r="AS1659">
        <v>14.75875722182715</v>
      </c>
      <c r="AT1659">
        <v>14.75875722182715</v>
      </c>
      <c r="AU1659">
        <v>14.75875722182715</v>
      </c>
      <c r="AV1659" t="str">
        <f>VLOOKUP(Sheet1[[#This Row],[NPDES ID2]],Combined_Sheet__Major_Only___2[[NPDES ID2]:[ECHO BFR]],3,FALSE)</f>
        <v>NH</v>
      </c>
      <c r="AW1659" t="s">
        <v>12185</v>
      </c>
      <c r="AX1659" t="str">
        <f>VLOOKUP(Sheet1[[#This Row],[NPDES ID2]],Combined_Sheet__Major_Only___2[[NPDES ID2]:[ECHO BFR]],27,FALSE)</f>
        <v>-</v>
      </c>
      <c r="AY1659" t="str">
        <f>VLOOKUP(Sheet1[[#This Row],[NPDES ID2]],Combined_Sheet__Major_Only___2[[NPDES ID2]:[ECHO BFR]],28,FALSE)</f>
        <v>-</v>
      </c>
      <c r="AZ1659" t="str">
        <f>VLOOKUP(Sheet1[[#This Row],[NPDES ID2]],Combined_Sheet__Major_Only___2[[NPDES ID2]:[ECHO BFR]],29,FALSE)</f>
        <v>thickening, preliminaryOps</v>
      </c>
      <c r="BA1659">
        <f>VLOOKUP(Sheet1[[#This Row],[NPDES ID2]],Combined_Sheet__Major_Only___2[[NPDES ID2]:[ECHO BFR]],17,FALSE)</f>
        <v>43.691940000000002</v>
      </c>
      <c r="BB1659">
        <f>VLOOKUP(Sheet1[[#This Row],[NPDES ID2]],Combined_Sheet__Major_Only___2[[NPDES ID2]:[ECHO BFR]],18,FALSE)</f>
        <v>-72.290760000000006</v>
      </c>
      <c r="BC1659" t="str">
        <f>IF(ISNUMBER(SEARCH("aerobic",$AW1659)),"aerobic","")</f>
        <v/>
      </c>
      <c r="BD1659" t="str">
        <f>IF(ISNUMBER(SEARCH("anaer",$AW1659)),"anaer","")</f>
        <v>anaer</v>
      </c>
      <c r="BE1659" t="str">
        <f>IF(ISNUMBER(SEARCH("thickening",$AZ1659)),"thickening","")</f>
        <v>thickening</v>
      </c>
      <c r="BF1659" s="3" t="str">
        <f>IF(ISNUMBER(SEARCH("airDry",$AW1659)),"airDry","")</f>
        <v/>
      </c>
      <c r="BG1659" s="3" t="str">
        <f>IF(ISNUMBER(SEARCH("heatDry",$AY1659)),"heatDry","")</f>
        <v/>
      </c>
      <c r="BH1659" s="3" t="str">
        <f>IF(AND(ISNUMBER(SEARCH("aerobic",$AW1659)),ISNUMBER(SEARCH("anaer",$AW1659))),"Combined Aer and Anaer.","")</f>
        <v/>
      </c>
    </row>
    <row r="1660" spans="1:60" x14ac:dyDescent="0.25">
      <c r="A1660" s="4">
        <v>2000</v>
      </c>
      <c r="B1660" t="s">
        <v>9418</v>
      </c>
      <c r="C1660">
        <v>1733.95</v>
      </c>
      <c r="D1660">
        <v>474.05971495063352</v>
      </c>
      <c r="E1660">
        <v>473.63539041153382</v>
      </c>
      <c r="F1660">
        <v>400.66016903254899</v>
      </c>
      <c r="G1660">
        <v>550.01301727401949</v>
      </c>
      <c r="H1660">
        <v>-114.3922427240791</v>
      </c>
      <c r="I1660">
        <v>-116.8550799727464</v>
      </c>
      <c r="J1660">
        <v>-132.66792046492219</v>
      </c>
      <c r="K1660">
        <v>-91.131497837607597</v>
      </c>
      <c r="L1660">
        <v>1151.0713728709579</v>
      </c>
      <c r="M1660">
        <v>1146.162806217767</v>
      </c>
      <c r="N1660">
        <v>1129.858109830044</v>
      </c>
      <c r="O1660">
        <v>1185.62543041043</v>
      </c>
      <c r="P1660">
        <v>40.542367063670191</v>
      </c>
      <c r="Q1660">
        <v>41.060440900835758</v>
      </c>
      <c r="R1660">
        <v>33.523654324558478</v>
      </c>
      <c r="S1660">
        <v>46.309018439208749</v>
      </c>
      <c r="T1660">
        <v>70968.372903374315</v>
      </c>
      <c r="U1660">
        <v>70968.319524740538</v>
      </c>
      <c r="V1660">
        <v>70920.513763866184</v>
      </c>
      <c r="W1660">
        <v>71016.562832847514</v>
      </c>
      <c r="X1660">
        <v>4811.9257894851689</v>
      </c>
      <c r="Y1660">
        <v>4830.5367544387509</v>
      </c>
      <c r="Z1660">
        <v>4673.5437861430801</v>
      </c>
      <c r="AA1660">
        <v>4901.01829203135</v>
      </c>
      <c r="AB1660">
        <v>722.62395165838507</v>
      </c>
      <c r="AC1660">
        <v>717.61576293766825</v>
      </c>
      <c r="AD1660">
        <v>629.12969858165832</v>
      </c>
      <c r="AE1660">
        <v>829.11846074229697</v>
      </c>
      <c r="AF1660">
        <v>65.062239723599887</v>
      </c>
      <c r="AG1660">
        <v>64.782669897413655</v>
      </c>
      <c r="AH1660">
        <v>63.867609834104748</v>
      </c>
      <c r="AI1660">
        <v>67.013738968564383</v>
      </c>
      <c r="AJ1660">
        <v>0.5712847207017494</v>
      </c>
      <c r="AK1660">
        <v>0.57128490914193653</v>
      </c>
      <c r="AL1660">
        <v>0.57124122233920804</v>
      </c>
      <c r="AM1660">
        <v>0.57132797121055878</v>
      </c>
      <c r="AN1660">
        <v>0.96529608359342889</v>
      </c>
      <c r="AO1660">
        <v>0.96529608359342867</v>
      </c>
      <c r="AP1660">
        <v>0.96529608359342867</v>
      </c>
      <c r="AQ1660">
        <v>0.96529608359342867</v>
      </c>
      <c r="AR1660">
        <v>15.713130982165721</v>
      </c>
      <c r="AS1660">
        <v>15.713130982165721</v>
      </c>
      <c r="AT1660">
        <v>15.713130982165721</v>
      </c>
      <c r="AU1660">
        <v>15.713130982165721</v>
      </c>
      <c r="AV1660" t="str">
        <f>VLOOKUP(Sheet1[[#This Row],[NPDES ID2]],Combined_Sheet__Major_Only___2[[NPDES ID2]:[ECHO BFR]],3,FALSE)</f>
        <v>WA</v>
      </c>
      <c r="AW1660" t="s">
        <v>12185</v>
      </c>
      <c r="AX1660" t="str">
        <f>VLOOKUP(Sheet1[[#This Row],[NPDES ID2]],Combined_Sheet__Major_Only___2[[NPDES ID2]:[ECHO BFR]],27,FALSE)</f>
        <v>methaneBioCaptureRecover</v>
      </c>
      <c r="AY1660" t="str">
        <f>VLOOKUP(Sheet1[[#This Row],[NPDES ID2]],Combined_Sheet__Major_Only___2[[NPDES ID2]:[ECHO BFR]],28,FALSE)</f>
        <v>-</v>
      </c>
      <c r="AZ1660" t="str">
        <f>VLOOKUP(Sheet1[[#This Row],[NPDES ID2]],Combined_Sheet__Major_Only___2[[NPDES ID2]:[ECHO BFR]],29,FALSE)</f>
        <v>thickening, preliminaryOps</v>
      </c>
      <c r="BA1660">
        <f>VLOOKUP(Sheet1[[#This Row],[NPDES ID2]],Combined_Sheet__Major_Only___2[[NPDES ID2]:[ECHO BFR]],17,FALSE)</f>
        <v>47.049371999999998</v>
      </c>
      <c r="BB1660">
        <f>VLOOKUP(Sheet1[[#This Row],[NPDES ID2]],Combined_Sheet__Major_Only___2[[NPDES ID2]:[ECHO BFR]],18,FALSE)</f>
        <v>-122.898656</v>
      </c>
      <c r="BC1660" t="str">
        <f>IF(ISNUMBER(SEARCH("aerobic",$AW1660)),"aerobic","")</f>
        <v/>
      </c>
      <c r="BD1660" t="str">
        <f>IF(ISNUMBER(SEARCH("anaer",$AW1660)),"anaer","")</f>
        <v>anaer</v>
      </c>
      <c r="BE1660" t="str">
        <f>IF(ISNUMBER(SEARCH("thickening",$AZ1660)),"thickening","")</f>
        <v>thickening</v>
      </c>
      <c r="BF1660" s="2" t="str">
        <f>IF(ISNUMBER(SEARCH("airDry",$AW1660)),"airDry","")</f>
        <v/>
      </c>
      <c r="BG1660" s="2" t="str">
        <f>IF(ISNUMBER(SEARCH("heatDry",$AY1660)),"heatDry","")</f>
        <v/>
      </c>
      <c r="BH1660" s="2" t="str">
        <f>IF(AND(ISNUMBER(SEARCH("aerobic",$AW1660)),ISNUMBER(SEARCH("anaer",$AW1660))),"Combined Aer and Anaer.","")</f>
        <v/>
      </c>
    </row>
    <row r="1661" spans="1:60" x14ac:dyDescent="0.25">
      <c r="A1661" s="4">
        <v>2190</v>
      </c>
      <c r="B1661" t="s">
        <v>10272</v>
      </c>
      <c r="C1661">
        <v>675</v>
      </c>
      <c r="D1661">
        <v>359.64976702800379</v>
      </c>
      <c r="E1661">
        <v>359.88680025249897</v>
      </c>
      <c r="F1661">
        <v>295.28427249214189</v>
      </c>
      <c r="G1661">
        <v>424.66929635788267</v>
      </c>
      <c r="H1661">
        <v>-115.5121914675873</v>
      </c>
      <c r="I1661">
        <v>-117.9467304165707</v>
      </c>
      <c r="J1661">
        <v>-133.62203115092831</v>
      </c>
      <c r="K1661">
        <v>-92.042664624013184</v>
      </c>
      <c r="L1661">
        <v>445.11974160528138</v>
      </c>
      <c r="M1661">
        <v>443.18268315611442</v>
      </c>
      <c r="N1661">
        <v>436.76337689460371</v>
      </c>
      <c r="O1661">
        <v>458.73639851445591</v>
      </c>
      <c r="P1661">
        <v>15.78970894841804</v>
      </c>
      <c r="Q1661">
        <v>15.99146971399624</v>
      </c>
      <c r="R1661">
        <v>13.08298607719202</v>
      </c>
      <c r="S1661">
        <v>18.006965347302401</v>
      </c>
      <c r="T1661">
        <v>71115.536598990802</v>
      </c>
      <c r="U1661">
        <v>71115.483112463698</v>
      </c>
      <c r="V1661">
        <v>71067.580722610874</v>
      </c>
      <c r="W1661">
        <v>71163.823933955951</v>
      </c>
      <c r="X1661">
        <v>4854.1736671391882</v>
      </c>
      <c r="Y1661">
        <v>4873.3502633096941</v>
      </c>
      <c r="Z1661">
        <v>4711.9150880766438</v>
      </c>
      <c r="AA1661">
        <v>4945.7322782246993</v>
      </c>
      <c r="AB1661">
        <v>777.10007816296752</v>
      </c>
      <c r="AC1661">
        <v>770.83074274659441</v>
      </c>
      <c r="AD1661">
        <v>670.36608310701672</v>
      </c>
      <c r="AE1661">
        <v>899.54246471159604</v>
      </c>
      <c r="AF1661">
        <v>64.62702465279294</v>
      </c>
      <c r="AG1661">
        <v>64.344933944579566</v>
      </c>
      <c r="AH1661">
        <v>63.415526642377642</v>
      </c>
      <c r="AI1661">
        <v>66.603386688449476</v>
      </c>
      <c r="AJ1661">
        <v>0.5659657202242776</v>
      </c>
      <c r="AK1661">
        <v>0.56596579574563366</v>
      </c>
      <c r="AL1661">
        <v>0.56594836381827074</v>
      </c>
      <c r="AM1661">
        <v>0.5659829768331468</v>
      </c>
      <c r="AN1661">
        <v>0.96536433094049201</v>
      </c>
      <c r="AO1661">
        <v>0.96536433094049245</v>
      </c>
      <c r="AP1661">
        <v>0.96536433094049245</v>
      </c>
      <c r="AQ1661">
        <v>0.96536433094049245</v>
      </c>
      <c r="AR1661">
        <v>15.00906203511952</v>
      </c>
      <c r="AS1661">
        <v>15.00906203511952</v>
      </c>
      <c r="AT1661">
        <v>15.00906203511952</v>
      </c>
      <c r="AU1661">
        <v>15.00906203511952</v>
      </c>
      <c r="AV1661" t="str">
        <f>VLOOKUP(Sheet1[[#This Row],[NPDES ID2]],Combined_Sheet__Major_Only___2[[NPDES ID2]:[ECHO BFR]],3,FALSE)</f>
        <v>VA</v>
      </c>
      <c r="AW1661" t="s">
        <v>12185</v>
      </c>
      <c r="AX1661" t="str">
        <f>VLOOKUP(Sheet1[[#This Row],[NPDES ID2]],Combined_Sheet__Major_Only___2[[NPDES ID2]:[ECHO BFR]],27,FALSE)</f>
        <v>-</v>
      </c>
      <c r="AY1661" t="str">
        <f>VLOOKUP(Sheet1[[#This Row],[NPDES ID2]],Combined_Sheet__Major_Only___2[[NPDES ID2]:[ECHO BFR]],28,FALSE)</f>
        <v>-</v>
      </c>
      <c r="AZ1661" t="str">
        <f>VLOOKUP(Sheet1[[#This Row],[NPDES ID2]],Combined_Sheet__Major_Only___2[[NPDES ID2]:[ECHO BFR]],29,FALSE)</f>
        <v>thickening, preliminaryOps</v>
      </c>
      <c r="BA1661">
        <f>VLOOKUP(Sheet1[[#This Row],[NPDES ID2]],Combined_Sheet__Major_Only___2[[NPDES ID2]:[ECHO BFR]],17,FALSE)</f>
        <v>38.481943999999999</v>
      </c>
      <c r="BB1661">
        <f>VLOOKUP(Sheet1[[#This Row],[NPDES ID2]],Combined_Sheet__Major_Only___2[[NPDES ID2]:[ECHO BFR]],18,FALSE)</f>
        <v>-78.009721999999996</v>
      </c>
      <c r="BC1661" t="str">
        <f>IF(ISNUMBER(SEARCH("aerobic",$AW1661)),"aerobic","")</f>
        <v/>
      </c>
      <c r="BD1661" t="str">
        <f>IF(ISNUMBER(SEARCH("anaer",$AW1661)),"anaer","")</f>
        <v>anaer</v>
      </c>
      <c r="BE1661" t="str">
        <f>IF(ISNUMBER(SEARCH("thickening",$AZ1661)),"thickening","")</f>
        <v>thickening</v>
      </c>
      <c r="BF1661" s="2" t="str">
        <f>IF(ISNUMBER(SEARCH("airDry",$AW1661)),"airDry","")</f>
        <v/>
      </c>
      <c r="BG1661" s="2" t="str">
        <f>IF(ISNUMBER(SEARCH("heatDry",$AY1661)),"heatDry","")</f>
        <v/>
      </c>
      <c r="BH1661" s="2" t="str">
        <f>IF(AND(ISNUMBER(SEARCH("aerobic",$AW1661)),ISNUMBER(SEARCH("anaer",$AW1661))),"Combined Aer and Anaer.","")</f>
        <v/>
      </c>
    </row>
    <row r="1662" spans="1:60" x14ac:dyDescent="0.25">
      <c r="A1662" s="4">
        <v>1009</v>
      </c>
      <c r="B1662" t="s">
        <v>4880</v>
      </c>
      <c r="C1662">
        <v>458.02</v>
      </c>
      <c r="D1662">
        <v>389.47171738067402</v>
      </c>
      <c r="E1662">
        <v>394.27342282943351</v>
      </c>
      <c r="F1662">
        <v>300.37688908447029</v>
      </c>
      <c r="G1662">
        <v>474.42178579837201</v>
      </c>
      <c r="H1662">
        <v>-116.77725170281251</v>
      </c>
      <c r="I1662">
        <v>-119.1411919962754</v>
      </c>
      <c r="J1662">
        <v>-134.74976735232701</v>
      </c>
      <c r="K1662">
        <v>-93.31890996390544</v>
      </c>
      <c r="L1662">
        <v>299.14755428171719</v>
      </c>
      <c r="M1662">
        <v>297.80991205807891</v>
      </c>
      <c r="N1662">
        <v>293.37921081712028</v>
      </c>
      <c r="O1662">
        <v>308.54777820625202</v>
      </c>
      <c r="P1662">
        <v>10.720323661047869</v>
      </c>
      <c r="Q1662">
        <v>10.85001397671607</v>
      </c>
      <c r="R1662">
        <v>8.9018196960840683</v>
      </c>
      <c r="S1662">
        <v>12.21310834376953</v>
      </c>
      <c r="T1662">
        <v>71208.661720322794</v>
      </c>
      <c r="U1662">
        <v>71208.608165520796</v>
      </c>
      <c r="V1662">
        <v>71160.644628893278</v>
      </c>
      <c r="W1662">
        <v>71257.010693440054</v>
      </c>
      <c r="X1662">
        <v>4907.5173260822676</v>
      </c>
      <c r="Y1662">
        <v>4927.4705936591236</v>
      </c>
      <c r="Z1662">
        <v>4759.7838232843096</v>
      </c>
      <c r="AA1662">
        <v>5002.6042259834139</v>
      </c>
      <c r="AB1662">
        <v>815.64720254193583</v>
      </c>
      <c r="AC1662">
        <v>808.36660227134803</v>
      </c>
      <c r="AD1662">
        <v>699.56644042270079</v>
      </c>
      <c r="AE1662">
        <v>949.0929090278031</v>
      </c>
      <c r="AF1662">
        <v>64.008477747669772</v>
      </c>
      <c r="AG1662">
        <v>63.721679810025343</v>
      </c>
      <c r="AH1662">
        <v>62.775439402504837</v>
      </c>
      <c r="AI1662">
        <v>66.019397482063667</v>
      </c>
      <c r="AJ1662">
        <v>0.55840735165918776</v>
      </c>
      <c r="AK1662">
        <v>0.55840740340351702</v>
      </c>
      <c r="AL1662">
        <v>0.55839547047882965</v>
      </c>
      <c r="AM1662">
        <v>0.55841916439701145</v>
      </c>
      <c r="AN1662">
        <v>0.96540737933074827</v>
      </c>
      <c r="AO1662">
        <v>0.96540737933074838</v>
      </c>
      <c r="AP1662">
        <v>0.96540737933074838</v>
      </c>
      <c r="AQ1662">
        <v>0.96540737933074838</v>
      </c>
      <c r="AR1662">
        <v>14.535149792617011</v>
      </c>
      <c r="AS1662">
        <v>14.535149792617011</v>
      </c>
      <c r="AT1662">
        <v>14.535149792617011</v>
      </c>
      <c r="AU1662">
        <v>14.535149792617011</v>
      </c>
      <c r="AV1662" t="str">
        <f>VLOOKUP(Sheet1[[#This Row],[NPDES ID2]],Combined_Sheet__Major_Only___2[[NPDES ID2]:[ECHO BFR]],3,FALSE)</f>
        <v>IL</v>
      </c>
      <c r="AW1662" t="s">
        <v>12185</v>
      </c>
      <c r="AX1662" t="str">
        <f>VLOOKUP(Sheet1[[#This Row],[NPDES ID2]],Combined_Sheet__Major_Only___2[[NPDES ID2]:[ECHO BFR]],27,FALSE)</f>
        <v>methaneBioCaptureRecover</v>
      </c>
      <c r="AY1662" t="str">
        <f>VLOOKUP(Sheet1[[#This Row],[NPDES ID2]],Combined_Sheet__Major_Only___2[[NPDES ID2]:[ECHO BFR]],28,FALSE)</f>
        <v>thermoAerobicDigest</v>
      </c>
      <c r="AZ1662" t="str">
        <f>VLOOKUP(Sheet1[[#This Row],[NPDES ID2]],Combined_Sheet__Major_Only___2[[NPDES ID2]:[ECHO BFR]],29,FALSE)</f>
        <v>thickening, preliminaryOps</v>
      </c>
      <c r="BA1662">
        <f>VLOOKUP(Sheet1[[#This Row],[NPDES ID2]],Combined_Sheet__Major_Only___2[[NPDES ID2]:[ECHO BFR]],17,FALSE)</f>
        <v>41.847099999999998</v>
      </c>
      <c r="BB1662">
        <f>VLOOKUP(Sheet1[[#This Row],[NPDES ID2]],Combined_Sheet__Major_Only___2[[NPDES ID2]:[ECHO BFR]],18,FALSE)</f>
        <v>-88.308160000000001</v>
      </c>
      <c r="BC1662" t="str">
        <f>IF(ISNUMBER(SEARCH("aerobic",$AW1662)),"aerobic","")</f>
        <v/>
      </c>
      <c r="BD1662" t="str">
        <f>IF(ISNUMBER(SEARCH("anaer",$AW1662)),"anaer","")</f>
        <v>anaer</v>
      </c>
      <c r="BE1662" t="str">
        <f>IF(ISNUMBER(SEARCH("thickening",$AZ1662)),"thickening","")</f>
        <v>thickening</v>
      </c>
      <c r="BF1662" s="3" t="str">
        <f>IF(ISNUMBER(SEARCH("airDry",$AW1662)),"airDry","")</f>
        <v/>
      </c>
      <c r="BG1662" s="3" t="str">
        <f>IF(ISNUMBER(SEARCH("heatDry",$AY1662)),"heatDry","")</f>
        <v/>
      </c>
      <c r="BH1662" s="3" t="str">
        <f>IF(AND(ISNUMBER(SEARCH("aerobic",$AW1662)),ISNUMBER(SEARCH("anaer",$AW1662))),"Combined Aer and Anaer.","")</f>
        <v/>
      </c>
    </row>
    <row r="1663" spans="1:60" x14ac:dyDescent="0.25">
      <c r="A1663" s="4">
        <v>2055</v>
      </c>
      <c r="B1663" t="s">
        <v>9669</v>
      </c>
      <c r="C1663">
        <v>1210.5999999999999</v>
      </c>
      <c r="D1663">
        <v>434.29917879914711</v>
      </c>
      <c r="E1663">
        <v>434.74160355130601</v>
      </c>
      <c r="F1663">
        <v>367.4102079127162</v>
      </c>
      <c r="G1663">
        <v>510.70229526567829</v>
      </c>
      <c r="H1663">
        <v>-125.9959160957107</v>
      </c>
      <c r="I1663">
        <v>-128.62243537875281</v>
      </c>
      <c r="J1663">
        <v>-144.79579710915431</v>
      </c>
      <c r="K1663">
        <v>-103.2677877194063</v>
      </c>
      <c r="L1663">
        <v>735.22522796990711</v>
      </c>
      <c r="M1663">
        <v>731.25449189833603</v>
      </c>
      <c r="N1663">
        <v>718.08215388489612</v>
      </c>
      <c r="O1663">
        <v>763.15521793353651</v>
      </c>
      <c r="P1663">
        <v>28.44892907893718</v>
      </c>
      <c r="Q1663">
        <v>28.72051942026453</v>
      </c>
      <c r="R1663">
        <v>23.851916643611379</v>
      </c>
      <c r="S1663">
        <v>32.453371482943062</v>
      </c>
      <c r="T1663">
        <v>71210.828409324109</v>
      </c>
      <c r="U1663">
        <v>71210.774852933624</v>
      </c>
      <c r="V1663">
        <v>71162.809893639031</v>
      </c>
      <c r="W1663">
        <v>71259.178816541069</v>
      </c>
      <c r="X1663">
        <v>5278.4968333858278</v>
      </c>
      <c r="Y1663">
        <v>5304.5730845667094</v>
      </c>
      <c r="Z1663">
        <v>5086.5841990489862</v>
      </c>
      <c r="AA1663">
        <v>5402.2935501619177</v>
      </c>
      <c r="AB1663">
        <v>874.9803067406491</v>
      </c>
      <c r="AC1663">
        <v>865.8159229965928</v>
      </c>
      <c r="AD1663">
        <v>750.66739334461306</v>
      </c>
      <c r="AE1663">
        <v>1014.482336462549</v>
      </c>
      <c r="AF1663">
        <v>59.521593686106577</v>
      </c>
      <c r="AG1663">
        <v>59.198638900500072</v>
      </c>
      <c r="AH1663">
        <v>58.136841795198819</v>
      </c>
      <c r="AI1663">
        <v>61.781577772139002</v>
      </c>
      <c r="AJ1663">
        <v>0.50362620897831778</v>
      </c>
      <c r="AK1663">
        <v>0.50362633738848461</v>
      </c>
      <c r="AL1663">
        <v>0.50359661741895523</v>
      </c>
      <c r="AM1663">
        <v>0.50365563133811253</v>
      </c>
      <c r="AN1663">
        <v>0.96540837963926829</v>
      </c>
      <c r="AO1663">
        <v>0.96540837963926851</v>
      </c>
      <c r="AP1663">
        <v>0.96540837963926851</v>
      </c>
      <c r="AQ1663">
        <v>0.96540837963926851</v>
      </c>
      <c r="AR1663">
        <v>13.537115819489371</v>
      </c>
      <c r="AS1663">
        <v>13.537115819489379</v>
      </c>
      <c r="AT1663">
        <v>13.537115819489379</v>
      </c>
      <c r="AU1663">
        <v>13.537115819489379</v>
      </c>
      <c r="AV1663" t="str">
        <f>VLOOKUP(Sheet1[[#This Row],[NPDES ID2]],Combined_Sheet__Major_Only___2[[NPDES ID2]:[ECHO BFR]],3,FALSE)</f>
        <v>CA</v>
      </c>
      <c r="AW1663" t="s">
        <v>12185</v>
      </c>
      <c r="AX1663" t="str">
        <f>VLOOKUP(Sheet1[[#This Row],[NPDES ID2]],Combined_Sheet__Major_Only___2[[NPDES ID2]:[ECHO BFR]],27,FALSE)</f>
        <v>-</v>
      </c>
      <c r="AY1663" t="str">
        <f>VLOOKUP(Sheet1[[#This Row],[NPDES ID2]],Combined_Sheet__Major_Only___2[[NPDES ID2]:[ECHO BFR]],28,FALSE)</f>
        <v>-</v>
      </c>
      <c r="AZ1663" t="str">
        <f>VLOOKUP(Sheet1[[#This Row],[NPDES ID2]],Combined_Sheet__Major_Only___2[[NPDES ID2]:[ECHO BFR]],29,FALSE)</f>
        <v>thickening</v>
      </c>
      <c r="BA1663">
        <f>VLOOKUP(Sheet1[[#This Row],[NPDES ID2]],Combined_Sheet__Major_Only___2[[NPDES ID2]:[ECHO BFR]],17,FALSE)</f>
        <v>37.689444000000002</v>
      </c>
      <c r="BB1663">
        <f>VLOOKUP(Sheet1[[#This Row],[NPDES ID2]],Combined_Sheet__Major_Only___2[[NPDES ID2]:[ECHO BFR]],18,FALSE)</f>
        <v>-121.8075</v>
      </c>
      <c r="BC1663" t="str">
        <f>IF(ISNUMBER(SEARCH("aerobic",$AW1663)),"aerobic","")</f>
        <v/>
      </c>
      <c r="BD1663" t="str">
        <f>IF(ISNUMBER(SEARCH("anaer",$AW1663)),"anaer","")</f>
        <v>anaer</v>
      </c>
      <c r="BE1663" t="str">
        <f>IF(ISNUMBER(SEARCH("thickening",$AZ1663)),"thickening","")</f>
        <v>thickening</v>
      </c>
      <c r="BF1663" s="3" t="str">
        <f>IF(ISNUMBER(SEARCH("airDry",$AW1663)),"airDry","")</f>
        <v/>
      </c>
      <c r="BG1663" s="3" t="str">
        <f>IF(ISNUMBER(SEARCH("heatDry",$AY1663)),"heatDry","")</f>
        <v/>
      </c>
      <c r="BH1663" s="3" t="str">
        <f>IF(AND(ISNUMBER(SEARCH("aerobic",$AW1663)),ISNUMBER(SEARCH("anaer",$AW1663))),"Combined Aer and Anaer.","")</f>
        <v/>
      </c>
    </row>
    <row r="1664" spans="1:60" x14ac:dyDescent="0.25">
      <c r="A1664" s="4">
        <v>2106</v>
      </c>
      <c r="B1664" t="s">
        <v>9900</v>
      </c>
      <c r="C1664">
        <v>970.25</v>
      </c>
      <c r="D1664">
        <v>370.977527730519</v>
      </c>
      <c r="E1664">
        <v>371.95680150237638</v>
      </c>
      <c r="F1664">
        <v>311.35952226281847</v>
      </c>
      <c r="G1664">
        <v>441.15740812593469</v>
      </c>
      <c r="H1664">
        <v>-114.70092245794331</v>
      </c>
      <c r="I1664">
        <v>-117.2074657396482</v>
      </c>
      <c r="J1664">
        <v>-132.90584897544639</v>
      </c>
      <c r="K1664">
        <v>-91.270227374429055</v>
      </c>
      <c r="L1664">
        <v>643.53967429730312</v>
      </c>
      <c r="M1664">
        <v>640.78598843914904</v>
      </c>
      <c r="N1664">
        <v>631.65384709626801</v>
      </c>
      <c r="O1664">
        <v>662.90534732232823</v>
      </c>
      <c r="P1664">
        <v>22.687946324894789</v>
      </c>
      <c r="Q1664">
        <v>22.977806169531171</v>
      </c>
      <c r="R1664">
        <v>18.765102053854211</v>
      </c>
      <c r="S1664">
        <v>25.90898170286032</v>
      </c>
      <c r="T1664">
        <v>71552.249726848633</v>
      </c>
      <c r="U1664">
        <v>71552.195920144484</v>
      </c>
      <c r="V1664">
        <v>71504.006780606273</v>
      </c>
      <c r="W1664">
        <v>71600.826115828677</v>
      </c>
      <c r="X1664">
        <v>4855.7008253224603</v>
      </c>
      <c r="Y1664">
        <v>4874.5442023298756</v>
      </c>
      <c r="Z1664">
        <v>4715.7173813800882</v>
      </c>
      <c r="AA1664">
        <v>4945.8001149733846</v>
      </c>
      <c r="AB1664">
        <v>797.47152858738013</v>
      </c>
      <c r="AC1664">
        <v>790.78362037159036</v>
      </c>
      <c r="AD1664">
        <v>685.42795269294243</v>
      </c>
      <c r="AE1664">
        <v>926.8753080068949</v>
      </c>
      <c r="AF1664">
        <v>65.003918024732315</v>
      </c>
      <c r="AG1664">
        <v>64.724528622758726</v>
      </c>
      <c r="AH1664">
        <v>63.805908411620507</v>
      </c>
      <c r="AI1664">
        <v>66.959105146386918</v>
      </c>
      <c r="AJ1664">
        <v>0.57057190399523527</v>
      </c>
      <c r="AK1664">
        <v>0.57057201439115923</v>
      </c>
      <c r="AL1664">
        <v>0.57054649871087249</v>
      </c>
      <c r="AM1664">
        <v>0.57059716360404322</v>
      </c>
      <c r="AN1664">
        <v>0.96556528617596815</v>
      </c>
      <c r="AO1664">
        <v>0.96556528617596793</v>
      </c>
      <c r="AP1664">
        <v>0.96556528617596793</v>
      </c>
      <c r="AQ1664">
        <v>0.96556528617596793</v>
      </c>
      <c r="AR1664">
        <v>14.866555921483091</v>
      </c>
      <c r="AS1664">
        <v>14.866555921483091</v>
      </c>
      <c r="AT1664">
        <v>14.866555921483091</v>
      </c>
      <c r="AU1664">
        <v>14.866555921483091</v>
      </c>
      <c r="AV1664" t="str">
        <f>VLOOKUP(Sheet1[[#This Row],[NPDES ID2]],Combined_Sheet__Major_Only___2[[NPDES ID2]:[ECHO BFR]],3,FALSE)</f>
        <v>KS</v>
      </c>
      <c r="AW1664" t="s">
        <v>12185</v>
      </c>
      <c r="AX1664" t="str">
        <f>VLOOKUP(Sheet1[[#This Row],[NPDES ID2]],Combined_Sheet__Major_Only___2[[NPDES ID2]:[ECHO BFR]],27,FALSE)</f>
        <v>tempSludgeStore, methaneBioCaptureRecover</v>
      </c>
      <c r="AY1664" t="str">
        <f>VLOOKUP(Sheet1[[#This Row],[NPDES ID2]],Combined_Sheet__Major_Only___2[[NPDES ID2]:[ECHO BFR]],28,FALSE)</f>
        <v>-</v>
      </c>
      <c r="AZ1664" t="str">
        <f>VLOOKUP(Sheet1[[#This Row],[NPDES ID2]],Combined_Sheet__Major_Only___2[[NPDES ID2]:[ECHO BFR]],29,FALSE)</f>
        <v>preliminaryOps, thickening</v>
      </c>
      <c r="BA1664">
        <f>VLOOKUP(Sheet1[[#This Row],[NPDES ID2]],Combined_Sheet__Major_Only___2[[NPDES ID2]:[ECHO BFR]],17,FALSE)</f>
        <v>38.91572</v>
      </c>
      <c r="BB1664">
        <f>VLOOKUP(Sheet1[[#This Row],[NPDES ID2]],Combined_Sheet__Major_Only___2[[NPDES ID2]:[ECHO BFR]],18,FALSE)</f>
        <v>-94.799239999999998</v>
      </c>
      <c r="BC1664" t="str">
        <f>IF(ISNUMBER(SEARCH("aerobic",$AW1664)),"aerobic","")</f>
        <v/>
      </c>
      <c r="BD1664" t="str">
        <f>IF(ISNUMBER(SEARCH("anaer",$AW1664)),"anaer","")</f>
        <v>anaer</v>
      </c>
      <c r="BE1664" t="str">
        <f>IF(ISNUMBER(SEARCH("thickening",$AZ1664)),"thickening","")</f>
        <v>thickening</v>
      </c>
      <c r="BF1664" s="2" t="str">
        <f>IF(ISNUMBER(SEARCH("airDry",$AW1664)),"airDry","")</f>
        <v/>
      </c>
      <c r="BG1664" s="2" t="str">
        <f>IF(ISNUMBER(SEARCH("heatDry",$AY1664)),"heatDry","")</f>
        <v/>
      </c>
      <c r="BH1664" s="2" t="str">
        <f>IF(AND(ISNUMBER(SEARCH("aerobic",$AW1664)),ISNUMBER(SEARCH("anaer",$AW1664))),"Combined Aer and Anaer.","")</f>
        <v/>
      </c>
    </row>
    <row r="1665" spans="1:60" x14ac:dyDescent="0.25">
      <c r="A1665" s="4">
        <v>266</v>
      </c>
      <c r="B1665" t="s">
        <v>1368</v>
      </c>
      <c r="C1665">
        <v>1783.31</v>
      </c>
      <c r="D1665">
        <v>498.50226622878301</v>
      </c>
      <c r="E1665">
        <v>498.96255273838869</v>
      </c>
      <c r="F1665">
        <v>421.27088134960098</v>
      </c>
      <c r="G1665">
        <v>578.58368838746219</v>
      </c>
      <c r="H1665">
        <v>-118.5532801828611</v>
      </c>
      <c r="I1665">
        <v>-121.0017762437358</v>
      </c>
      <c r="J1665">
        <v>-136.47686529050111</v>
      </c>
      <c r="K1665">
        <v>-95.567679897870732</v>
      </c>
      <c r="L1665">
        <v>1144.815560589471</v>
      </c>
      <c r="M1665">
        <v>1139.459115543724</v>
      </c>
      <c r="N1665">
        <v>1121.664843334614</v>
      </c>
      <c r="O1665">
        <v>1182.5248967140651</v>
      </c>
      <c r="P1665">
        <v>41.778704781123672</v>
      </c>
      <c r="Q1665">
        <v>42.20258858874039</v>
      </c>
      <c r="R1665">
        <v>34.775276693959668</v>
      </c>
      <c r="S1665">
        <v>47.643511501072418</v>
      </c>
      <c r="T1665">
        <v>71607.433171439407</v>
      </c>
      <c r="U1665">
        <v>71607.379324277426</v>
      </c>
      <c r="V1665">
        <v>71559.153950803549</v>
      </c>
      <c r="W1665">
        <v>71656.046085532173</v>
      </c>
      <c r="X1665">
        <v>5021.0087161867305</v>
      </c>
      <c r="Y1665">
        <v>5042.4380536961708</v>
      </c>
      <c r="Z1665">
        <v>4862.5827856115466</v>
      </c>
      <c r="AA1665">
        <v>5123.0605837921694</v>
      </c>
      <c r="AB1665">
        <v>811.5641284315551</v>
      </c>
      <c r="AC1665">
        <v>804.43732297592805</v>
      </c>
      <c r="AD1665">
        <v>698.73883410758424</v>
      </c>
      <c r="AE1665">
        <v>939.74939777714928</v>
      </c>
      <c r="AF1665">
        <v>62.918074965341582</v>
      </c>
      <c r="AG1665">
        <v>62.621449898335882</v>
      </c>
      <c r="AH1665">
        <v>61.650381365973267</v>
      </c>
      <c r="AI1665">
        <v>64.988846341652504</v>
      </c>
      <c r="AJ1665">
        <v>0.5450867374501398</v>
      </c>
      <c r="AK1665">
        <v>0.54508693363248795</v>
      </c>
      <c r="AL1665">
        <v>0.54504142122175669</v>
      </c>
      <c r="AM1665">
        <v>0.54513179582816773</v>
      </c>
      <c r="AN1665">
        <v>0.96559051322769551</v>
      </c>
      <c r="AO1665">
        <v>0.9655905132276954</v>
      </c>
      <c r="AP1665">
        <v>0.9655905132276954</v>
      </c>
      <c r="AQ1665">
        <v>0.9655905132276954</v>
      </c>
      <c r="AR1665">
        <v>14.527654064148489</v>
      </c>
      <c r="AS1665">
        <v>14.527654064148489</v>
      </c>
      <c r="AT1665">
        <v>14.527654064148489</v>
      </c>
      <c r="AU1665">
        <v>14.527654064148489</v>
      </c>
      <c r="AV1665" t="str">
        <f>VLOOKUP(Sheet1[[#This Row],[NPDES ID2]],Combined_Sheet__Major_Only___2[[NPDES ID2]:[ECHO BFR]],3,FALSE)</f>
        <v>VA</v>
      </c>
      <c r="AW1665" t="s">
        <v>12185</v>
      </c>
      <c r="AX1665" t="str">
        <f>VLOOKUP(Sheet1[[#This Row],[NPDES ID2]],Combined_Sheet__Major_Only___2[[NPDES ID2]:[ECHO BFR]],27,FALSE)</f>
        <v>methaneBioCaptureRecover</v>
      </c>
      <c r="AY1665" t="str">
        <f>VLOOKUP(Sheet1[[#This Row],[NPDES ID2]],Combined_Sheet__Major_Only___2[[NPDES ID2]:[ECHO BFR]],28,FALSE)</f>
        <v>-</v>
      </c>
      <c r="AZ1665" t="str">
        <f>VLOOKUP(Sheet1[[#This Row],[NPDES ID2]],Combined_Sheet__Major_Only___2[[NPDES ID2]:[ECHO BFR]],29,FALSE)</f>
        <v>preliminaryOps, thickening</v>
      </c>
      <c r="BA1665">
        <f>VLOOKUP(Sheet1[[#This Row],[NPDES ID2]],Combined_Sheet__Major_Only___2[[NPDES ID2]:[ECHO BFR]],17,FALSE)</f>
        <v>37.201120000000003</v>
      </c>
      <c r="BB1665">
        <f>VLOOKUP(Sheet1[[#This Row],[NPDES ID2]],Combined_Sheet__Major_Only___2[[NPDES ID2]:[ECHO BFR]],18,FALSE)</f>
        <v>-76.445250000000001</v>
      </c>
      <c r="BC1665" t="str">
        <f>IF(ISNUMBER(SEARCH("aerobic",$AW1665)),"aerobic","")</f>
        <v/>
      </c>
      <c r="BD1665" t="str">
        <f>IF(ISNUMBER(SEARCH("anaer",$AW1665)),"anaer","")</f>
        <v>anaer</v>
      </c>
      <c r="BE1665" t="str">
        <f>IF(ISNUMBER(SEARCH("thickening",$AZ1665)),"thickening","")</f>
        <v>thickening</v>
      </c>
      <c r="BF1665" s="2" t="str">
        <f>IF(ISNUMBER(SEARCH("airDry",$AW1665)),"airDry","")</f>
        <v/>
      </c>
      <c r="BG1665" s="2" t="str">
        <f>IF(ISNUMBER(SEARCH("heatDry",$AY1665)),"heatDry","")</f>
        <v/>
      </c>
      <c r="BH1665" s="2" t="str">
        <f>IF(AND(ISNUMBER(SEARCH("aerobic",$AW1665)),ISNUMBER(SEARCH("anaer",$AW1665))),"Combined Aer and Anaer.","")</f>
        <v/>
      </c>
    </row>
    <row r="1666" spans="1:60" x14ac:dyDescent="0.25">
      <c r="A1666" s="4">
        <v>957</v>
      </c>
      <c r="B1666" t="s">
        <v>4645</v>
      </c>
      <c r="C1666">
        <v>610.79999999999995</v>
      </c>
      <c r="D1666">
        <v>396.87237652071042</v>
      </c>
      <c r="E1666">
        <v>397.27914524592751</v>
      </c>
      <c r="F1666">
        <v>316.3975539593734</v>
      </c>
      <c r="G1666">
        <v>473.43298995562998</v>
      </c>
      <c r="H1666">
        <v>-127.3450549375127</v>
      </c>
      <c r="I1666">
        <v>-129.8432602403411</v>
      </c>
      <c r="J1666">
        <v>-146.31917595694571</v>
      </c>
      <c r="K1666">
        <v>-104.51286816524239</v>
      </c>
      <c r="L1666">
        <v>367.7991794553065</v>
      </c>
      <c r="M1666">
        <v>365.76939529467319</v>
      </c>
      <c r="N1666">
        <v>359.04398842747207</v>
      </c>
      <c r="O1666">
        <v>382.06612760806121</v>
      </c>
      <c r="P1666">
        <v>14.36056291426863</v>
      </c>
      <c r="Q1666">
        <v>14.48576152105502</v>
      </c>
      <c r="R1666">
        <v>12.052990072240879</v>
      </c>
      <c r="S1666">
        <v>16.39708791332059</v>
      </c>
      <c r="T1666">
        <v>71704.230185361594</v>
      </c>
      <c r="U1666">
        <v>71704.176267232688</v>
      </c>
      <c r="V1666">
        <v>71655.887335987092</v>
      </c>
      <c r="W1666">
        <v>71752.907167978323</v>
      </c>
      <c r="X1666">
        <v>5360.7346855746428</v>
      </c>
      <c r="Y1666">
        <v>5387.765999534744</v>
      </c>
      <c r="Z1666">
        <v>5161.7579236031806</v>
      </c>
      <c r="AA1666">
        <v>5489.1033492811639</v>
      </c>
      <c r="AB1666">
        <v>1066.2590676341119</v>
      </c>
      <c r="AC1666">
        <v>1050.3648261193489</v>
      </c>
      <c r="AD1666">
        <v>887.9464807589336</v>
      </c>
      <c r="AE1666">
        <v>1272.7108206094799</v>
      </c>
      <c r="AF1666">
        <v>59.013756296100972</v>
      </c>
      <c r="AG1666">
        <v>58.687277872121328</v>
      </c>
      <c r="AH1666">
        <v>57.610628227018204</v>
      </c>
      <c r="AI1666">
        <v>61.302293118574838</v>
      </c>
      <c r="AJ1666">
        <v>0.49743146170581792</v>
      </c>
      <c r="AK1666">
        <v>0.49743153008214502</v>
      </c>
      <c r="AL1666">
        <v>0.49741574597354021</v>
      </c>
      <c r="AM1666">
        <v>0.49744708709123903</v>
      </c>
      <c r="AN1666">
        <v>0.96563467470904074</v>
      </c>
      <c r="AO1666">
        <v>0.96563467470904107</v>
      </c>
      <c r="AP1666">
        <v>0.96563467470904107</v>
      </c>
      <c r="AQ1666">
        <v>0.96563467470904107</v>
      </c>
      <c r="AR1666">
        <v>12.093495848648359</v>
      </c>
      <c r="AS1666">
        <v>12.093495848648359</v>
      </c>
      <c r="AT1666">
        <v>12.093495848648359</v>
      </c>
      <c r="AU1666">
        <v>12.093495848648359</v>
      </c>
      <c r="AV1666" t="str">
        <f>VLOOKUP(Sheet1[[#This Row],[NPDES ID2]],Combined_Sheet__Major_Only___2[[NPDES ID2]:[ECHO BFR]],3,FALSE)</f>
        <v>IN</v>
      </c>
      <c r="AW1666" t="s">
        <v>12185</v>
      </c>
      <c r="AX1666" t="str">
        <f>VLOOKUP(Sheet1[[#This Row],[NPDES ID2]],Combined_Sheet__Major_Only___2[[NPDES ID2]:[ECHO BFR]],27,FALSE)</f>
        <v>-</v>
      </c>
      <c r="AY1666" t="str">
        <f>VLOOKUP(Sheet1[[#This Row],[NPDES ID2]],Combined_Sheet__Major_Only___2[[NPDES ID2]:[ECHO BFR]],28,FALSE)</f>
        <v>-</v>
      </c>
      <c r="AZ1666" t="str">
        <f>VLOOKUP(Sheet1[[#This Row],[NPDES ID2]],Combined_Sheet__Major_Only___2[[NPDES ID2]:[ECHO BFR]],29,FALSE)</f>
        <v>preliminaryOps, thickening</v>
      </c>
      <c r="BA1666">
        <f>VLOOKUP(Sheet1[[#This Row],[NPDES ID2]],Combined_Sheet__Major_Only___2[[NPDES ID2]:[ECHO BFR]],17,FALSE)</f>
        <v>39.327554999999997</v>
      </c>
      <c r="BB1666">
        <f>VLOOKUP(Sheet1[[#This Row],[NPDES ID2]],Combined_Sheet__Major_Only___2[[NPDES ID2]:[ECHO BFR]],18,FALSE)</f>
        <v>-85.485439</v>
      </c>
      <c r="BC1666" t="str">
        <f>IF(ISNUMBER(SEARCH("aerobic",$AW1666)),"aerobic","")</f>
        <v/>
      </c>
      <c r="BD1666" t="str">
        <f>IF(ISNUMBER(SEARCH("anaer",$AW1666)),"anaer","")</f>
        <v>anaer</v>
      </c>
      <c r="BE1666" t="str">
        <f>IF(ISNUMBER(SEARCH("thickening",$AZ1666)),"thickening","")</f>
        <v>thickening</v>
      </c>
      <c r="BF1666" s="3" t="str">
        <f>IF(ISNUMBER(SEARCH("airDry",$AW1666)),"airDry","")</f>
        <v/>
      </c>
      <c r="BG1666" s="3" t="str">
        <f>IF(ISNUMBER(SEARCH("heatDry",$AY1666)),"heatDry","")</f>
        <v/>
      </c>
      <c r="BH1666" s="3" t="str">
        <f>IF(AND(ISNUMBER(SEARCH("aerobic",$AW1666)),ISNUMBER(SEARCH("anaer",$AW1666))),"Combined Aer and Anaer.","")</f>
        <v/>
      </c>
    </row>
    <row r="1667" spans="1:60" x14ac:dyDescent="0.25">
      <c r="A1667" s="4">
        <v>257</v>
      </c>
      <c r="B1667" t="s">
        <v>1327</v>
      </c>
      <c r="C1667">
        <v>1885.03</v>
      </c>
      <c r="D1667">
        <v>494.37260997903331</v>
      </c>
      <c r="E1667">
        <v>495.69731716571391</v>
      </c>
      <c r="F1667">
        <v>421.02202756867871</v>
      </c>
      <c r="G1667">
        <v>572.29543176203833</v>
      </c>
      <c r="H1667">
        <v>-113.2336377462622</v>
      </c>
      <c r="I1667">
        <v>-115.7422689232608</v>
      </c>
      <c r="J1667">
        <v>-131.6332794040442</v>
      </c>
      <c r="K1667">
        <v>-89.981334055094763</v>
      </c>
      <c r="L1667">
        <v>1262.3507605620271</v>
      </c>
      <c r="M1667">
        <v>1257.1035875271391</v>
      </c>
      <c r="N1667">
        <v>1239.6619889028709</v>
      </c>
      <c r="O1667">
        <v>1299.304146595284</v>
      </c>
      <c r="P1667">
        <v>44.050724516658057</v>
      </c>
      <c r="Q1667">
        <v>44.61344707017129</v>
      </c>
      <c r="R1667">
        <v>36.325474460881772</v>
      </c>
      <c r="S1667">
        <v>50.419572603092213</v>
      </c>
      <c r="T1667">
        <v>71804.930060405808</v>
      </c>
      <c r="U1667">
        <v>71804.876068448619</v>
      </c>
      <c r="V1667">
        <v>71756.521016778308</v>
      </c>
      <c r="W1667">
        <v>71853.673694793062</v>
      </c>
      <c r="X1667">
        <v>4826.2185633444533</v>
      </c>
      <c r="Y1667">
        <v>4844.3832671077471</v>
      </c>
      <c r="Z1667">
        <v>4690.8767671783426</v>
      </c>
      <c r="AA1667">
        <v>4913.3574437853886</v>
      </c>
      <c r="AB1667">
        <v>846.21842876775395</v>
      </c>
      <c r="AC1667">
        <v>838.26279281927623</v>
      </c>
      <c r="AD1667">
        <v>720.17400029019598</v>
      </c>
      <c r="AE1667">
        <v>994.0827019371261</v>
      </c>
      <c r="AF1667">
        <v>65.634333327932623</v>
      </c>
      <c r="AG1667">
        <v>65.359029126365371</v>
      </c>
      <c r="AH1667">
        <v>64.45982567254363</v>
      </c>
      <c r="AI1667">
        <v>67.553798547161762</v>
      </c>
      <c r="AJ1667">
        <v>0.57827767879113079</v>
      </c>
      <c r="AK1667">
        <v>0.57827789985577005</v>
      </c>
      <c r="AL1667">
        <v>0.57822658917330683</v>
      </c>
      <c r="AM1667">
        <v>0.57832847801165244</v>
      </c>
      <c r="AN1667">
        <v>0.96568049664182809</v>
      </c>
      <c r="AO1667">
        <v>0.96568049664182809</v>
      </c>
      <c r="AP1667">
        <v>0.96568049664182809</v>
      </c>
      <c r="AQ1667">
        <v>0.96568049664182809</v>
      </c>
      <c r="AR1667">
        <v>14.443119786265299</v>
      </c>
      <c r="AS1667">
        <v>14.443119786265299</v>
      </c>
      <c r="AT1667">
        <v>14.443119786265299</v>
      </c>
      <c r="AU1667">
        <v>14.443119786265299</v>
      </c>
      <c r="AV1667" t="str">
        <f>VLOOKUP(Sheet1[[#This Row],[NPDES ID2]],Combined_Sheet__Major_Only___2[[NPDES ID2]:[ECHO BFR]],3,FALSE)</f>
        <v>RI</v>
      </c>
      <c r="AW1667" t="s">
        <v>12185</v>
      </c>
      <c r="AX1667" t="str">
        <f>VLOOKUP(Sheet1[[#This Row],[NPDES ID2]],Combined_Sheet__Major_Only___2[[NPDES ID2]:[ECHO BFR]],27,FALSE)</f>
        <v>methaneBioCaptureRecover</v>
      </c>
      <c r="AY1667" t="str">
        <f>VLOOKUP(Sheet1[[#This Row],[NPDES ID2]],Combined_Sheet__Major_Only___2[[NPDES ID2]:[ECHO BFR]],28,FALSE)</f>
        <v>-</v>
      </c>
      <c r="AZ1667" t="str">
        <f>VLOOKUP(Sheet1[[#This Row],[NPDES ID2]],Combined_Sheet__Major_Only___2[[NPDES ID2]:[ECHO BFR]],29,FALSE)</f>
        <v>thickening</v>
      </c>
      <c r="BA1667">
        <f>VLOOKUP(Sheet1[[#This Row],[NPDES ID2]],Combined_Sheet__Major_Only___2[[NPDES ID2]:[ECHO BFR]],17,FALSE)</f>
        <v>41.851210999999999</v>
      </c>
      <c r="BB1667">
        <f>VLOOKUP(Sheet1[[#This Row],[NPDES ID2]],Combined_Sheet__Major_Only___2[[NPDES ID2]:[ECHO BFR]],18,FALSE)</f>
        <v>-71.368110999999999</v>
      </c>
      <c r="BC1667" t="str">
        <f>IF(ISNUMBER(SEARCH("aerobic",$AW1667)),"aerobic","")</f>
        <v/>
      </c>
      <c r="BD1667" t="str">
        <f>IF(ISNUMBER(SEARCH("anaer",$AW1667)),"anaer","")</f>
        <v>anaer</v>
      </c>
      <c r="BE1667" t="str">
        <f>IF(ISNUMBER(SEARCH("thickening",$AZ1667)),"thickening","")</f>
        <v>thickening</v>
      </c>
      <c r="BF1667" s="3" t="str">
        <f>IF(ISNUMBER(SEARCH("airDry",$AW1667)),"airDry","")</f>
        <v/>
      </c>
      <c r="BG1667" s="3" t="str">
        <f>IF(ISNUMBER(SEARCH("heatDry",$AY1667)),"heatDry","")</f>
        <v/>
      </c>
      <c r="BH1667" s="3" t="str">
        <f>IF(AND(ISNUMBER(SEARCH("aerobic",$AW1667)),ISNUMBER(SEARCH("anaer",$AW1667))),"Combined Aer and Anaer.","")</f>
        <v/>
      </c>
    </row>
    <row r="1668" spans="1:60" x14ac:dyDescent="0.25">
      <c r="A1668" s="4">
        <v>2116</v>
      </c>
      <c r="B1668" t="s">
        <v>9944</v>
      </c>
      <c r="C1668">
        <v>915.8</v>
      </c>
      <c r="D1668">
        <v>377.82723454244041</v>
      </c>
      <c r="E1668">
        <v>377.02810766625782</v>
      </c>
      <c r="F1668">
        <v>316.54066869864329</v>
      </c>
      <c r="G1668">
        <v>450.31252941628992</v>
      </c>
      <c r="H1668">
        <v>-118.56826091544011</v>
      </c>
      <c r="I1668">
        <v>-120.95387758166591</v>
      </c>
      <c r="J1668">
        <v>-136.52993121029621</v>
      </c>
      <c r="K1668">
        <v>-95.33718820314175</v>
      </c>
      <c r="L1668">
        <v>589.07983208096425</v>
      </c>
      <c r="M1668">
        <v>586.33519365489178</v>
      </c>
      <c r="N1668">
        <v>577.23486891652851</v>
      </c>
      <c r="O1668">
        <v>608.3795407134877</v>
      </c>
      <c r="P1668">
        <v>21.45357729668368</v>
      </c>
      <c r="Q1668">
        <v>21.676099166007031</v>
      </c>
      <c r="R1668">
        <v>17.851943411655849</v>
      </c>
      <c r="S1668">
        <v>24.46153311781649</v>
      </c>
      <c r="T1668">
        <v>71837.060823431224</v>
      </c>
      <c r="U1668">
        <v>71837.006807917322</v>
      </c>
      <c r="V1668">
        <v>71788.630658905066</v>
      </c>
      <c r="W1668">
        <v>71885.825724699345</v>
      </c>
      <c r="X1668">
        <v>5027.0736112732793</v>
      </c>
      <c r="Y1668">
        <v>5048.4258976106648</v>
      </c>
      <c r="Z1668">
        <v>4869.3043664627221</v>
      </c>
      <c r="AA1668">
        <v>5128.6649574582461</v>
      </c>
      <c r="AB1668">
        <v>823.71784121744383</v>
      </c>
      <c r="AC1668">
        <v>816.31372901935174</v>
      </c>
      <c r="AD1668">
        <v>707.78354649039363</v>
      </c>
      <c r="AE1668">
        <v>955.81947006468113</v>
      </c>
      <c r="AF1668">
        <v>63.04063793405453</v>
      </c>
      <c r="AG1668">
        <v>62.745760222347172</v>
      </c>
      <c r="AH1668">
        <v>61.775450642380278</v>
      </c>
      <c r="AI1668">
        <v>65.105124505783138</v>
      </c>
      <c r="AJ1668">
        <v>0.546583766612879</v>
      </c>
      <c r="AK1668">
        <v>0.54658386862319663</v>
      </c>
      <c r="AL1668">
        <v>0.54656029468742218</v>
      </c>
      <c r="AM1668">
        <v>0.54660710390640355</v>
      </c>
      <c r="AN1668">
        <v>0.96569509154832189</v>
      </c>
      <c r="AO1668">
        <v>0.96569509154832189</v>
      </c>
      <c r="AP1668">
        <v>0.96569509154832189</v>
      </c>
      <c r="AQ1668">
        <v>0.96569509154832189</v>
      </c>
      <c r="AR1668">
        <v>14.437209106183779</v>
      </c>
      <c r="AS1668">
        <v>14.437209106183779</v>
      </c>
      <c r="AT1668">
        <v>14.437209106183779</v>
      </c>
      <c r="AU1668">
        <v>14.437209106183779</v>
      </c>
      <c r="AV1668" t="str">
        <f>VLOOKUP(Sheet1[[#This Row],[NPDES ID2]],Combined_Sheet__Major_Only___2[[NPDES ID2]:[ECHO BFR]],3,FALSE)</f>
        <v>CA</v>
      </c>
      <c r="AW1668" t="s">
        <v>12185</v>
      </c>
      <c r="AX1668" t="str">
        <f>VLOOKUP(Sheet1[[#This Row],[NPDES ID2]],Combined_Sheet__Major_Only___2[[NPDES ID2]:[ECHO BFR]],27,FALSE)</f>
        <v>tempSludgeStore, methaneBioCaptureRecover</v>
      </c>
      <c r="AY1668" t="str">
        <f>VLOOKUP(Sheet1[[#This Row],[NPDES ID2]],Combined_Sheet__Major_Only___2[[NPDES ID2]:[ECHO BFR]],28,FALSE)</f>
        <v>-</v>
      </c>
      <c r="AZ1668" t="str">
        <f>VLOOKUP(Sheet1[[#This Row],[NPDES ID2]],Combined_Sheet__Major_Only___2[[NPDES ID2]:[ECHO BFR]],29,FALSE)</f>
        <v>thickening, preliminaryOps</v>
      </c>
      <c r="BA1668">
        <f>VLOOKUP(Sheet1[[#This Row],[NPDES ID2]],Combined_Sheet__Major_Only___2[[NPDES ID2]:[ECHO BFR]],17,FALSE)</f>
        <v>35.658332999999999</v>
      </c>
      <c r="BB1668">
        <f>VLOOKUP(Sheet1[[#This Row],[NPDES ID2]],Combined_Sheet__Major_Only___2[[NPDES ID2]:[ECHO BFR]],18,FALSE)</f>
        <v>-120.691667</v>
      </c>
      <c r="BC1668" t="str">
        <f>IF(ISNUMBER(SEARCH("aerobic",$AW1668)),"aerobic","")</f>
        <v/>
      </c>
      <c r="BD1668" t="str">
        <f>IF(ISNUMBER(SEARCH("anaer",$AW1668)),"anaer","")</f>
        <v>anaer</v>
      </c>
      <c r="BE1668" t="str">
        <f>IF(ISNUMBER(SEARCH("thickening",$AZ1668)),"thickening","")</f>
        <v>thickening</v>
      </c>
      <c r="BF1668" s="2" t="str">
        <f>IF(ISNUMBER(SEARCH("airDry",$AW1668)),"airDry","")</f>
        <v/>
      </c>
      <c r="BG1668" s="2" t="str">
        <f>IF(ISNUMBER(SEARCH("heatDry",$AY1668)),"heatDry","")</f>
        <v/>
      </c>
      <c r="BH1668" s="2" t="str">
        <f>IF(AND(ISNUMBER(SEARCH("aerobic",$AW1668)),ISNUMBER(SEARCH("anaer",$AW1668))),"Combined Aer and Anaer.","")</f>
        <v/>
      </c>
    </row>
    <row r="1669" spans="1:60" x14ac:dyDescent="0.25">
      <c r="A1669" s="4">
        <v>131</v>
      </c>
      <c r="B1669" t="s">
        <v>730</v>
      </c>
      <c r="C1669">
        <v>7706.51</v>
      </c>
      <c r="D1669">
        <v>1675.8666757736919</v>
      </c>
      <c r="E1669">
        <v>1675.09717809176</v>
      </c>
      <c r="F1669">
        <v>1330.8189323690481</v>
      </c>
      <c r="G1669">
        <v>2005.321584792659</v>
      </c>
      <c r="H1669">
        <v>-119.7197139000196</v>
      </c>
      <c r="I1669">
        <v>-122.14904647669481</v>
      </c>
      <c r="J1669">
        <v>-137.86762382845359</v>
      </c>
      <c r="K1669">
        <v>-96.076408341755666</v>
      </c>
      <c r="L1669">
        <v>4830.8102491781938</v>
      </c>
      <c r="M1669">
        <v>4806.9247067271581</v>
      </c>
      <c r="N1669">
        <v>4726.5679963778921</v>
      </c>
      <c r="O1669">
        <v>5000.2662067872197</v>
      </c>
      <c r="P1669">
        <v>180.72839091944121</v>
      </c>
      <c r="Q1669">
        <v>182.1893589878897</v>
      </c>
      <c r="R1669">
        <v>150.94161832964929</v>
      </c>
      <c r="S1669">
        <v>205.99145196179089</v>
      </c>
      <c r="T1669">
        <v>71884.738296884127</v>
      </c>
      <c r="U1669">
        <v>71884.684246415389</v>
      </c>
      <c r="V1669">
        <v>71836.276791954224</v>
      </c>
      <c r="W1669">
        <v>71933.534755172717</v>
      </c>
      <c r="X1669">
        <v>5162.1782122197073</v>
      </c>
      <c r="Y1669">
        <v>5185.5793959608454</v>
      </c>
      <c r="Z1669">
        <v>4988.7717936611534</v>
      </c>
      <c r="AA1669">
        <v>5273.9431878281384</v>
      </c>
      <c r="AB1669">
        <v>807.70635027194385</v>
      </c>
      <c r="AC1669">
        <v>800.69149560082349</v>
      </c>
      <c r="AD1669">
        <v>698.43307611077864</v>
      </c>
      <c r="AE1669">
        <v>930.09950435218104</v>
      </c>
      <c r="AF1669">
        <v>61.45609110430135</v>
      </c>
      <c r="AG1669">
        <v>61.142728684920797</v>
      </c>
      <c r="AH1669">
        <v>60.145059642370782</v>
      </c>
      <c r="AI1669">
        <v>63.604625699048569</v>
      </c>
      <c r="AJ1669">
        <v>0.52723432582279817</v>
      </c>
      <c r="AK1669">
        <v>0.52723512761604452</v>
      </c>
      <c r="AL1669">
        <v>0.52704398921579243</v>
      </c>
      <c r="AM1669">
        <v>0.52742363976387896</v>
      </c>
      <c r="AN1669">
        <v>0.96571672544807829</v>
      </c>
      <c r="AO1669">
        <v>0.96571672544807818</v>
      </c>
      <c r="AP1669">
        <v>0.96571672544807818</v>
      </c>
      <c r="AQ1669">
        <v>0.96571672544807818</v>
      </c>
      <c r="AR1669">
        <v>14.471893889021469</v>
      </c>
      <c r="AS1669">
        <v>14.471893889021469</v>
      </c>
      <c r="AT1669">
        <v>14.471893889021469</v>
      </c>
      <c r="AU1669">
        <v>14.471893889021469</v>
      </c>
      <c r="AV1669" t="str">
        <f>VLOOKUP(Sheet1[[#This Row],[NPDES ID2]],Combined_Sheet__Major_Only___2[[NPDES ID2]:[ECHO BFR]],3,FALSE)</f>
        <v>GA</v>
      </c>
      <c r="AW1669" t="s">
        <v>12185</v>
      </c>
      <c r="AX1669" t="str">
        <f>VLOOKUP(Sheet1[[#This Row],[NPDES ID2]],Combined_Sheet__Major_Only___2[[NPDES ID2]:[ECHO BFR]],27,FALSE)</f>
        <v>methaneBioCaptureRecover</v>
      </c>
      <c r="AY1669" t="str">
        <f>VLOOKUP(Sheet1[[#This Row],[NPDES ID2]],Combined_Sheet__Major_Only___2[[NPDES ID2]:[ECHO BFR]],28,FALSE)</f>
        <v>-</v>
      </c>
      <c r="AZ1669" t="str">
        <f>VLOOKUP(Sheet1[[#This Row],[NPDES ID2]],Combined_Sheet__Major_Only___2[[NPDES ID2]:[ECHO BFR]],29,FALSE)</f>
        <v>thickening, preliminaryOps</v>
      </c>
      <c r="BA1669">
        <f>VLOOKUP(Sheet1[[#This Row],[NPDES ID2]],Combined_Sheet__Major_Only___2[[NPDES ID2]:[ECHO BFR]],17,FALSE)</f>
        <v>33.375556000000003</v>
      </c>
      <c r="BB1669">
        <f>VLOOKUP(Sheet1[[#This Row],[NPDES ID2]],Combined_Sheet__Major_Only___2[[NPDES ID2]:[ECHO BFR]],18,FALSE)</f>
        <v>-81.953971999999993</v>
      </c>
      <c r="BC1669" t="str">
        <f>IF(ISNUMBER(SEARCH("aerobic",$AW1669)),"aerobic","")</f>
        <v/>
      </c>
      <c r="BD1669" t="str">
        <f>IF(ISNUMBER(SEARCH("anaer",$AW1669)),"anaer","")</f>
        <v>anaer</v>
      </c>
      <c r="BE1669" t="str">
        <f>IF(ISNUMBER(SEARCH("thickening",$AZ1669)),"thickening","")</f>
        <v>thickening</v>
      </c>
      <c r="BF1669" s="3" t="str">
        <f>IF(ISNUMBER(SEARCH("airDry",$AW1669)),"airDry","")</f>
        <v/>
      </c>
      <c r="BG1669" s="3" t="str">
        <f>IF(ISNUMBER(SEARCH("heatDry",$AY1669)),"heatDry","")</f>
        <v/>
      </c>
      <c r="BH1669" s="3" t="str">
        <f>IF(AND(ISNUMBER(SEARCH("aerobic",$AW1669)),ISNUMBER(SEARCH("anaer",$AW1669))),"Combined Aer and Anaer.","")</f>
        <v/>
      </c>
    </row>
    <row r="1670" spans="1:60" x14ac:dyDescent="0.25">
      <c r="A1670" s="4">
        <v>2007</v>
      </c>
      <c r="B1670" t="s">
        <v>9450</v>
      </c>
      <c r="C1670">
        <v>1647.7439999999999</v>
      </c>
      <c r="D1670">
        <v>444.48225355119621</v>
      </c>
      <c r="E1670">
        <v>444.24973391578322</v>
      </c>
      <c r="F1670">
        <v>376.07000407037128</v>
      </c>
      <c r="G1670">
        <v>516.05261310030335</v>
      </c>
      <c r="H1670">
        <v>-110.1337990411613</v>
      </c>
      <c r="I1670">
        <v>-112.649595066204</v>
      </c>
      <c r="J1670">
        <v>-128.8221065580093</v>
      </c>
      <c r="K1670">
        <v>-86.636698212596229</v>
      </c>
      <c r="L1670">
        <v>1132.823912394718</v>
      </c>
      <c r="M1670">
        <v>1128.4684540662261</v>
      </c>
      <c r="N1670">
        <v>1113.9970346784739</v>
      </c>
      <c r="O1670">
        <v>1163.4894604722499</v>
      </c>
      <c r="P1670">
        <v>38.442960561178417</v>
      </c>
      <c r="Q1670">
        <v>38.982486295156093</v>
      </c>
      <c r="R1670">
        <v>31.43633384543423</v>
      </c>
      <c r="S1670">
        <v>44.276029294973043</v>
      </c>
      <c r="T1670">
        <v>72043.746577059617</v>
      </c>
      <c r="U1670">
        <v>72043.692410013653</v>
      </c>
      <c r="V1670">
        <v>71995.180549315526</v>
      </c>
      <c r="W1670">
        <v>72092.648280596986</v>
      </c>
      <c r="X1670">
        <v>4716.5385835118568</v>
      </c>
      <c r="Y1670">
        <v>4732.852238746651</v>
      </c>
      <c r="Z1670">
        <v>4594.273303916375</v>
      </c>
      <c r="AA1670">
        <v>4795.2846278828802</v>
      </c>
      <c r="AB1670">
        <v>825.60390078144508</v>
      </c>
      <c r="AC1670">
        <v>818.02950563257696</v>
      </c>
      <c r="AD1670">
        <v>703.20050063106828</v>
      </c>
      <c r="AE1670">
        <v>969.71929433760954</v>
      </c>
      <c r="AF1670">
        <v>67.380763549113766</v>
      </c>
      <c r="AG1670">
        <v>67.119504810724948</v>
      </c>
      <c r="AH1670">
        <v>66.26550307957676</v>
      </c>
      <c r="AI1670">
        <v>69.20310476203538</v>
      </c>
      <c r="AJ1670">
        <v>0.59963245616680705</v>
      </c>
      <c r="AK1670">
        <v>0.59963265359917051</v>
      </c>
      <c r="AL1670">
        <v>0.599586882719924</v>
      </c>
      <c r="AM1670">
        <v>0.59967776992889821</v>
      </c>
      <c r="AN1670">
        <v>0.96578867944014291</v>
      </c>
      <c r="AO1670">
        <v>0.96578867944014313</v>
      </c>
      <c r="AP1670">
        <v>0.96578867944014313</v>
      </c>
      <c r="AQ1670">
        <v>0.96578867944014313</v>
      </c>
      <c r="AR1670">
        <v>14.84199568043346</v>
      </c>
      <c r="AS1670">
        <v>14.84199568043347</v>
      </c>
      <c r="AT1670">
        <v>14.84199568043347</v>
      </c>
      <c r="AU1670">
        <v>14.84199568043347</v>
      </c>
      <c r="AV1670" t="str">
        <f>VLOOKUP(Sheet1[[#This Row],[NPDES ID2]],Combined_Sheet__Major_Only___2[[NPDES ID2]:[ECHO BFR]],3,FALSE)</f>
        <v>CO</v>
      </c>
      <c r="AW1670" t="s">
        <v>12185</v>
      </c>
      <c r="AX1670" t="str">
        <f>VLOOKUP(Sheet1[[#This Row],[NPDES ID2]],Combined_Sheet__Major_Only___2[[NPDES ID2]:[ECHO BFR]],27,FALSE)</f>
        <v>-</v>
      </c>
      <c r="AY1670" t="str">
        <f>VLOOKUP(Sheet1[[#This Row],[NPDES ID2]],Combined_Sheet__Major_Only___2[[NPDES ID2]:[ECHO BFR]],28,FALSE)</f>
        <v>highTempCompost</v>
      </c>
      <c r="AZ1670" t="str">
        <f>VLOOKUP(Sheet1[[#This Row],[NPDES ID2]],Combined_Sheet__Major_Only___2[[NPDES ID2]:[ECHO BFR]],29,FALSE)</f>
        <v>sludgeLagoon, thickening</v>
      </c>
      <c r="BA1670">
        <f>VLOOKUP(Sheet1[[#This Row],[NPDES ID2]],Combined_Sheet__Major_Only___2[[NPDES ID2]:[ECHO BFR]],17,FALSE)</f>
        <v>39.921300000000002</v>
      </c>
      <c r="BB1670">
        <f>VLOOKUP(Sheet1[[#This Row],[NPDES ID2]],Combined_Sheet__Major_Only___2[[NPDES ID2]:[ECHO BFR]],18,FALSE)</f>
        <v>-105.02351</v>
      </c>
      <c r="BC1670" t="str">
        <f>IF(ISNUMBER(SEARCH("aerobic",$AW1670)),"aerobic","")</f>
        <v/>
      </c>
      <c r="BD1670" t="str">
        <f>IF(ISNUMBER(SEARCH("anaer",$AW1670)),"anaer","")</f>
        <v>anaer</v>
      </c>
      <c r="BE1670" t="str">
        <f>IF(ISNUMBER(SEARCH("thickening",$AZ1670)),"thickening","")</f>
        <v>thickening</v>
      </c>
      <c r="BF1670" s="3" t="str">
        <f>IF(ISNUMBER(SEARCH("airDry",$AW1670)),"airDry","")</f>
        <v/>
      </c>
      <c r="BG1670" s="3" t="str">
        <f>IF(ISNUMBER(SEARCH("heatDry",$AY1670)),"heatDry","")</f>
        <v/>
      </c>
      <c r="BH1670" s="3" t="str">
        <f>IF(AND(ISNUMBER(SEARCH("aerobic",$AW1670)),ISNUMBER(SEARCH("anaer",$AW1670))),"Combined Aer and Anaer.","")</f>
        <v/>
      </c>
    </row>
    <row r="1671" spans="1:60" x14ac:dyDescent="0.25">
      <c r="A1671" s="4">
        <v>2367</v>
      </c>
      <c r="B1671" t="s">
        <v>11039</v>
      </c>
      <c r="C1671">
        <v>329.64</v>
      </c>
      <c r="D1671">
        <v>469.22047541309001</v>
      </c>
      <c r="E1671">
        <v>474.0942444156035</v>
      </c>
      <c r="F1671">
        <v>359.71251752113551</v>
      </c>
      <c r="G1671">
        <v>593.90162241052008</v>
      </c>
      <c r="H1671">
        <v>-122.8401200848502</v>
      </c>
      <c r="I1671">
        <v>-125.3118628336826</v>
      </c>
      <c r="J1671">
        <v>-141.32591889153369</v>
      </c>
      <c r="K1671">
        <v>-99.665547811143639</v>
      </c>
      <c r="L1671">
        <v>205.46566525592939</v>
      </c>
      <c r="M1671">
        <v>204.4249125926728</v>
      </c>
      <c r="N1671">
        <v>200.97880575157171</v>
      </c>
      <c r="O1671">
        <v>212.7779607256785</v>
      </c>
      <c r="P1671">
        <v>7.7361032850620584</v>
      </c>
      <c r="Q1671">
        <v>7.8013769845802594</v>
      </c>
      <c r="R1671">
        <v>6.4642569485468124</v>
      </c>
      <c r="S1671">
        <v>8.8056701586101482</v>
      </c>
      <c r="T1671">
        <v>72066.385867430421</v>
      </c>
      <c r="U1671">
        <v>72066.331683786411</v>
      </c>
      <c r="V1671">
        <v>72017.804957930872</v>
      </c>
      <c r="W1671">
        <v>72115.302555582064</v>
      </c>
      <c r="X1671">
        <v>5204.7095878778337</v>
      </c>
      <c r="Y1671">
        <v>5228.8295454561576</v>
      </c>
      <c r="Z1671">
        <v>5027.3407567484819</v>
      </c>
      <c r="AA1671">
        <v>5318.9869601577566</v>
      </c>
      <c r="AB1671">
        <v>798.34439843943721</v>
      </c>
      <c r="AC1671">
        <v>791.55111093481435</v>
      </c>
      <c r="AD1671">
        <v>692.30724741852134</v>
      </c>
      <c r="AE1671">
        <v>916.41428646940972</v>
      </c>
      <c r="AF1671">
        <v>61.084772785797128</v>
      </c>
      <c r="AG1671">
        <v>60.774955311567979</v>
      </c>
      <c r="AH1671">
        <v>59.751667981089412</v>
      </c>
      <c r="AI1671">
        <v>63.258405508795803</v>
      </c>
      <c r="AJ1671">
        <v>0.52270164399888597</v>
      </c>
      <c r="AK1671">
        <v>0.52270167907678067</v>
      </c>
      <c r="AL1671">
        <v>0.5226935942105676</v>
      </c>
      <c r="AM1671">
        <v>0.52270964736176839</v>
      </c>
      <c r="AN1671">
        <v>0.96579889955429887</v>
      </c>
      <c r="AO1671">
        <v>0.96579889955429854</v>
      </c>
      <c r="AP1671">
        <v>0.96579889955429854</v>
      </c>
      <c r="AQ1671">
        <v>0.96579889955429854</v>
      </c>
      <c r="AR1671">
        <v>14.560377150911959</v>
      </c>
      <c r="AS1671">
        <v>14.560377150911959</v>
      </c>
      <c r="AT1671">
        <v>14.560377150911959</v>
      </c>
      <c r="AU1671">
        <v>14.560377150911959</v>
      </c>
      <c r="AV1671" t="str">
        <f>VLOOKUP(Sheet1[[#This Row],[NPDES ID2]],Combined_Sheet__Major_Only___2[[NPDES ID2]:[ECHO BFR]],3,FALSE)</f>
        <v>LA</v>
      </c>
      <c r="AW1671" t="s">
        <v>12185</v>
      </c>
      <c r="AX1671" t="str">
        <f>VLOOKUP(Sheet1[[#This Row],[NPDES ID2]],Combined_Sheet__Major_Only___2[[NPDES ID2]:[ECHO BFR]],27,FALSE)</f>
        <v>-</v>
      </c>
      <c r="AY1671" t="str">
        <f>VLOOKUP(Sheet1[[#This Row],[NPDES ID2]],Combined_Sheet__Major_Only___2[[NPDES ID2]:[ECHO BFR]],28,FALSE)</f>
        <v>-</v>
      </c>
      <c r="AZ1671" t="str">
        <f>VLOOKUP(Sheet1[[#This Row],[NPDES ID2]],Combined_Sheet__Major_Only___2[[NPDES ID2]:[ECHO BFR]],29,FALSE)</f>
        <v>thickening</v>
      </c>
      <c r="BA1671">
        <f>VLOOKUP(Sheet1[[#This Row],[NPDES ID2]],Combined_Sheet__Major_Only___2[[NPDES ID2]:[ECHO BFR]],17,FALSE)</f>
        <v>29.629380000000001</v>
      </c>
      <c r="BB1671">
        <f>VLOOKUP(Sheet1[[#This Row],[NPDES ID2]],Combined_Sheet__Major_Only___2[[NPDES ID2]:[ECHO BFR]],18,FALSE)</f>
        <v>-90.736200999999994</v>
      </c>
      <c r="BC1671" t="str">
        <f>IF(ISNUMBER(SEARCH("aerobic",$AW1671)),"aerobic","")</f>
        <v/>
      </c>
      <c r="BD1671" t="str">
        <f>IF(ISNUMBER(SEARCH("anaer",$AW1671)),"anaer","")</f>
        <v>anaer</v>
      </c>
      <c r="BE1671" t="str">
        <f>IF(ISNUMBER(SEARCH("thickening",$AZ1671)),"thickening","")</f>
        <v>thickening</v>
      </c>
      <c r="BF1671" s="3" t="str">
        <f>IF(ISNUMBER(SEARCH("airDry",$AW1671)),"airDry","")</f>
        <v/>
      </c>
      <c r="BG1671" s="3" t="str">
        <f>IF(ISNUMBER(SEARCH("heatDry",$AY1671)),"heatDry","")</f>
        <v/>
      </c>
      <c r="BH1671" s="3" t="str">
        <f>IF(AND(ISNUMBER(SEARCH("aerobic",$AW1671)),ISNUMBER(SEARCH("anaer",$AW1671))),"Combined Aer and Anaer.","")</f>
        <v/>
      </c>
    </row>
    <row r="1672" spans="1:60" x14ac:dyDescent="0.25">
      <c r="A1672" s="4">
        <v>1980</v>
      </c>
      <c r="B1672" t="s">
        <v>9328</v>
      </c>
      <c r="C1672">
        <v>1898.86</v>
      </c>
      <c r="D1672">
        <v>504.28530713559149</v>
      </c>
      <c r="E1672">
        <v>505.83571092662379</v>
      </c>
      <c r="F1672">
        <v>429.23362964725561</v>
      </c>
      <c r="G1672">
        <v>584.24729603191361</v>
      </c>
      <c r="H1672">
        <v>-115.1321541133009</v>
      </c>
      <c r="I1672">
        <v>-117.6180778934917</v>
      </c>
      <c r="J1672">
        <v>-133.34857941174971</v>
      </c>
      <c r="K1672">
        <v>-91.971542826270934</v>
      </c>
      <c r="L1672">
        <v>1252.388622858444</v>
      </c>
      <c r="M1672">
        <v>1246.9501768362629</v>
      </c>
      <c r="N1672">
        <v>1228.8773164939239</v>
      </c>
      <c r="O1672">
        <v>1290.6832130363341</v>
      </c>
      <c r="P1672">
        <v>44.415064230227173</v>
      </c>
      <c r="Q1672">
        <v>44.982840559492118</v>
      </c>
      <c r="R1672">
        <v>36.799764981832631</v>
      </c>
      <c r="S1672">
        <v>50.656951984063177</v>
      </c>
      <c r="T1672">
        <v>72237.701548629047</v>
      </c>
      <c r="U1672">
        <v>72237.647239384649</v>
      </c>
      <c r="V1672">
        <v>72189.008026144234</v>
      </c>
      <c r="W1672">
        <v>72286.731628117734</v>
      </c>
      <c r="X1672">
        <v>4929.9386251997494</v>
      </c>
      <c r="Y1672">
        <v>4949.3821474069846</v>
      </c>
      <c r="Z1672">
        <v>4785.5238460300116</v>
      </c>
      <c r="AA1672">
        <v>5022.9277336215637</v>
      </c>
      <c r="AB1672">
        <v>766.36587192414913</v>
      </c>
      <c r="AC1672">
        <v>760.55773129654688</v>
      </c>
      <c r="AD1672">
        <v>663.92334248312102</v>
      </c>
      <c r="AE1672">
        <v>883.37202911655027</v>
      </c>
      <c r="AF1672">
        <v>64.641928665082276</v>
      </c>
      <c r="AG1672">
        <v>64.358843410549923</v>
      </c>
      <c r="AH1672">
        <v>63.433342337507263</v>
      </c>
      <c r="AI1672">
        <v>66.616697054827227</v>
      </c>
      <c r="AJ1672">
        <v>0.56614784588555311</v>
      </c>
      <c r="AK1672">
        <v>0.56614805655222245</v>
      </c>
      <c r="AL1672">
        <v>0.56609917051150671</v>
      </c>
      <c r="AM1672">
        <v>0.56619624445336225</v>
      </c>
      <c r="AN1672">
        <v>0.96587603955633616</v>
      </c>
      <c r="AO1672">
        <v>0.96587603955633605</v>
      </c>
      <c r="AP1672">
        <v>0.96587603955633605</v>
      </c>
      <c r="AQ1672">
        <v>0.96587603955633605</v>
      </c>
      <c r="AR1672">
        <v>15.283110836923781</v>
      </c>
      <c r="AS1672">
        <v>15.28311083692379</v>
      </c>
      <c r="AT1672">
        <v>15.28311083692379</v>
      </c>
      <c r="AU1672">
        <v>15.28311083692379</v>
      </c>
      <c r="AV1672" t="str">
        <f>VLOOKUP(Sheet1[[#This Row],[NPDES ID2]],Combined_Sheet__Major_Only___2[[NPDES ID2]:[ECHO BFR]],3,FALSE)</f>
        <v>CO</v>
      </c>
      <c r="AW1672" t="s">
        <v>12185</v>
      </c>
      <c r="AX1672" t="str">
        <f>VLOOKUP(Sheet1[[#This Row],[NPDES ID2]],Combined_Sheet__Major_Only___2[[NPDES ID2]:[ECHO BFR]],27,FALSE)</f>
        <v>other, methaneBioCaptureRecover</v>
      </c>
      <c r="AY1672" t="str">
        <f>VLOOKUP(Sheet1[[#This Row],[NPDES ID2]],Combined_Sheet__Major_Only___2[[NPDES ID2]:[ECHO BFR]],28,FALSE)</f>
        <v>-</v>
      </c>
      <c r="AZ1672" t="str">
        <f>VLOOKUP(Sheet1[[#This Row],[NPDES ID2]],Combined_Sheet__Major_Only___2[[NPDES ID2]:[ECHO BFR]],29,FALSE)</f>
        <v>thickening, preliminaryOps</v>
      </c>
      <c r="BA1672">
        <f>VLOOKUP(Sheet1[[#This Row],[NPDES ID2]],Combined_Sheet__Major_Only___2[[NPDES ID2]:[ECHO BFR]],17,FALSE)</f>
        <v>39.555751000000001</v>
      </c>
      <c r="BB1672">
        <f>VLOOKUP(Sheet1[[#This Row],[NPDES ID2]],Combined_Sheet__Major_Only___2[[NPDES ID2]:[ECHO BFR]],18,FALSE)</f>
        <v>-105.03654400000001</v>
      </c>
      <c r="BC1672" t="str">
        <f>IF(ISNUMBER(SEARCH("aerobic",$AW1672)),"aerobic","")</f>
        <v/>
      </c>
      <c r="BD1672" t="str">
        <f>IF(ISNUMBER(SEARCH("anaer",$AW1672)),"anaer","")</f>
        <v>anaer</v>
      </c>
      <c r="BE1672" t="str">
        <f>IF(ISNUMBER(SEARCH("thickening",$AZ1672)),"thickening","")</f>
        <v>thickening</v>
      </c>
      <c r="BF1672" s="2" t="str">
        <f>IF(ISNUMBER(SEARCH("airDry",$AW1672)),"airDry","")</f>
        <v/>
      </c>
      <c r="BG1672" s="2" t="str">
        <f>IF(ISNUMBER(SEARCH("heatDry",$AY1672)),"heatDry","")</f>
        <v/>
      </c>
      <c r="BH1672" s="2" t="str">
        <f>IF(AND(ISNUMBER(SEARCH("aerobic",$AW1672)),ISNUMBER(SEARCH("anaer",$AW1672))),"Combined Aer and Anaer.","")</f>
        <v/>
      </c>
    </row>
    <row r="1673" spans="1:60" x14ac:dyDescent="0.25">
      <c r="A1673" s="4">
        <v>2222</v>
      </c>
      <c r="B1673" t="s">
        <v>10415</v>
      </c>
      <c r="C1673">
        <v>594.70000000000005</v>
      </c>
      <c r="D1673">
        <v>372.27080885917991</v>
      </c>
      <c r="E1673">
        <v>371.48565501754712</v>
      </c>
      <c r="F1673">
        <v>296.05658378989341</v>
      </c>
      <c r="G1673">
        <v>443.94471342177962</v>
      </c>
      <c r="H1673">
        <v>-118.5250029784165</v>
      </c>
      <c r="I1673">
        <v>-120.8616760654498</v>
      </c>
      <c r="J1673">
        <v>-136.49445321837541</v>
      </c>
      <c r="K1673">
        <v>-95.203797276687595</v>
      </c>
      <c r="L1673">
        <v>382.95218605775659</v>
      </c>
      <c r="M1673">
        <v>381.17244379237758</v>
      </c>
      <c r="N1673">
        <v>375.27545741579058</v>
      </c>
      <c r="O1673">
        <v>395.4617126465759</v>
      </c>
      <c r="P1673">
        <v>13.93083478853905</v>
      </c>
      <c r="Q1673">
        <v>14.07704749113171</v>
      </c>
      <c r="R1673">
        <v>11.590286170889559</v>
      </c>
      <c r="S1673">
        <v>15.88287644664325</v>
      </c>
      <c r="T1673">
        <v>72365.808514027158</v>
      </c>
      <c r="U1673">
        <v>72365.7541108609</v>
      </c>
      <c r="V1673">
        <v>72317.030781458903</v>
      </c>
      <c r="W1673">
        <v>72414.923385637521</v>
      </c>
      <c r="X1673">
        <v>5058.5526301301834</v>
      </c>
      <c r="Y1673">
        <v>5079.9789625583562</v>
      </c>
      <c r="Z1673">
        <v>4900.2607685357643</v>
      </c>
      <c r="AA1673">
        <v>5160.4659139769774</v>
      </c>
      <c r="AB1673">
        <v>875.56137248965558</v>
      </c>
      <c r="AC1673">
        <v>866.79119798030035</v>
      </c>
      <c r="AD1673">
        <v>746.03057475814046</v>
      </c>
      <c r="AE1673">
        <v>1024.6029552383341</v>
      </c>
      <c r="AF1673">
        <v>63.108325844139401</v>
      </c>
      <c r="AG1673">
        <v>62.814263024102559</v>
      </c>
      <c r="AH1673">
        <v>61.84484699726876</v>
      </c>
      <c r="AI1673">
        <v>65.169238271234903</v>
      </c>
      <c r="AJ1673">
        <v>0.54741055578800424</v>
      </c>
      <c r="AK1673">
        <v>0.54741062381439476</v>
      </c>
      <c r="AL1673">
        <v>0.54739492506958198</v>
      </c>
      <c r="AM1673">
        <v>0.5474260965941028</v>
      </c>
      <c r="AN1673">
        <v>0.96593349653071825</v>
      </c>
      <c r="AO1673">
        <v>0.96593349653071792</v>
      </c>
      <c r="AP1673">
        <v>0.96593349653071792</v>
      </c>
      <c r="AQ1673">
        <v>0.96593349653071792</v>
      </c>
      <c r="AR1673">
        <v>13.99204721548228</v>
      </c>
      <c r="AS1673">
        <v>13.992047215482289</v>
      </c>
      <c r="AT1673">
        <v>13.992047215482289</v>
      </c>
      <c r="AU1673">
        <v>13.992047215482289</v>
      </c>
      <c r="AV1673" t="str">
        <f>VLOOKUP(Sheet1[[#This Row],[NPDES ID2]],Combined_Sheet__Major_Only___2[[NPDES ID2]:[ECHO BFR]],3,FALSE)</f>
        <v>HI</v>
      </c>
      <c r="AW1673" t="s">
        <v>12185</v>
      </c>
      <c r="AX1673" t="str">
        <f>VLOOKUP(Sheet1[[#This Row],[NPDES ID2]],Combined_Sheet__Major_Only___2[[NPDES ID2]:[ECHO BFR]],27,FALSE)</f>
        <v>-</v>
      </c>
      <c r="AY1673" t="str">
        <f>VLOOKUP(Sheet1[[#This Row],[NPDES ID2]],Combined_Sheet__Major_Only___2[[NPDES ID2]:[ECHO BFR]],28,FALSE)</f>
        <v>-</v>
      </c>
      <c r="AZ1673" t="str">
        <f>VLOOKUP(Sheet1[[#This Row],[NPDES ID2]],Combined_Sheet__Major_Only___2[[NPDES ID2]:[ECHO BFR]],29,FALSE)</f>
        <v>thickening</v>
      </c>
      <c r="BA1673">
        <f>VLOOKUP(Sheet1[[#This Row],[NPDES ID2]],Combined_Sheet__Major_Only___2[[NPDES ID2]:[ECHO BFR]],17,FALSE)</f>
        <v>21.330030000000001</v>
      </c>
      <c r="BB1673">
        <f>VLOOKUP(Sheet1[[#This Row],[NPDES ID2]],Combined_Sheet__Major_Only___2[[NPDES ID2]:[ECHO BFR]],18,FALSE)</f>
        <v>-158.08158</v>
      </c>
      <c r="BC1673" t="str">
        <f>IF(ISNUMBER(SEARCH("aerobic",$AW1673)),"aerobic","")</f>
        <v/>
      </c>
      <c r="BD1673" t="str">
        <f>IF(ISNUMBER(SEARCH("anaer",$AW1673)),"anaer","")</f>
        <v>anaer</v>
      </c>
      <c r="BE1673" t="str">
        <f>IF(ISNUMBER(SEARCH("thickening",$AZ1673)),"thickening","")</f>
        <v>thickening</v>
      </c>
      <c r="BF1673" s="2" t="str">
        <f>IF(ISNUMBER(SEARCH("airDry",$AW1673)),"airDry","")</f>
        <v/>
      </c>
      <c r="BG1673" s="2" t="str">
        <f>IF(ISNUMBER(SEARCH("heatDry",$AY1673)),"heatDry","")</f>
        <v/>
      </c>
      <c r="BH1673" s="2" t="str">
        <f>IF(AND(ISNUMBER(SEARCH("aerobic",$AW1673)),ISNUMBER(SEARCH("anaer",$AW1673))),"Combined Aer and Anaer.","")</f>
        <v/>
      </c>
    </row>
    <row r="1674" spans="1:60" x14ac:dyDescent="0.25">
      <c r="A1674" s="4">
        <v>1963</v>
      </c>
      <c r="B1674" t="s">
        <v>9254</v>
      </c>
      <c r="C1674">
        <v>2161.1</v>
      </c>
      <c r="D1674">
        <v>562.69800923953437</v>
      </c>
      <c r="E1674">
        <v>566.07665740982566</v>
      </c>
      <c r="F1674">
        <v>481.60865884559968</v>
      </c>
      <c r="G1674">
        <v>654.77487908821638</v>
      </c>
      <c r="H1674">
        <v>-118.11764756640279</v>
      </c>
      <c r="I1674">
        <v>-120.6310194695522</v>
      </c>
      <c r="J1674">
        <v>-136.07151908675749</v>
      </c>
      <c r="K1674">
        <v>-95.22983601139714</v>
      </c>
      <c r="L1674">
        <v>1390.623924184807</v>
      </c>
      <c r="M1674">
        <v>1384.162434991016</v>
      </c>
      <c r="N1674">
        <v>1362.676301343706</v>
      </c>
      <c r="O1674">
        <v>1436.1397105289279</v>
      </c>
      <c r="P1674">
        <v>50.621337140027052</v>
      </c>
      <c r="Q1674">
        <v>51.148257266689868</v>
      </c>
      <c r="R1674">
        <v>42.122717059133123</v>
      </c>
      <c r="S1674">
        <v>57.721457497776363</v>
      </c>
      <c r="T1674">
        <v>72792.928393622962</v>
      </c>
      <c r="U1674">
        <v>72792.873677312979</v>
      </c>
      <c r="V1674">
        <v>72743.869897236873</v>
      </c>
      <c r="W1674">
        <v>72842.325969617901</v>
      </c>
      <c r="X1674">
        <v>5092.068826180428</v>
      </c>
      <c r="Y1674">
        <v>5113.6481978123138</v>
      </c>
      <c r="Z1674">
        <v>4932.4148667988766</v>
      </c>
      <c r="AA1674">
        <v>5194.9227401090329</v>
      </c>
      <c r="AB1674">
        <v>855.17661066631422</v>
      </c>
      <c r="AC1674">
        <v>847.1112437256038</v>
      </c>
      <c r="AD1674">
        <v>732.09474982441952</v>
      </c>
      <c r="AE1674">
        <v>996.0704770924624</v>
      </c>
      <c r="AF1674">
        <v>63.06832690652525</v>
      </c>
      <c r="AG1674">
        <v>62.772500037582027</v>
      </c>
      <c r="AH1674">
        <v>61.806607937416722</v>
      </c>
      <c r="AI1674">
        <v>65.130470641931097</v>
      </c>
      <c r="AJ1674">
        <v>0.5469219627123193</v>
      </c>
      <c r="AK1674">
        <v>0.54692220616979204</v>
      </c>
      <c r="AL1674">
        <v>0.54686561773596087</v>
      </c>
      <c r="AM1674">
        <v>0.54697798836273626</v>
      </c>
      <c r="AN1674">
        <v>0.96612367295678314</v>
      </c>
      <c r="AO1674">
        <v>0.96612367295678314</v>
      </c>
      <c r="AP1674">
        <v>0.96612367295678314</v>
      </c>
      <c r="AQ1674">
        <v>0.96612367295678314</v>
      </c>
      <c r="AR1674">
        <v>14.23339309519408</v>
      </c>
      <c r="AS1674">
        <v>14.23339309519408</v>
      </c>
      <c r="AT1674">
        <v>14.23339309519408</v>
      </c>
      <c r="AU1674">
        <v>14.23339309519408</v>
      </c>
      <c r="AV1674" t="str">
        <f>VLOOKUP(Sheet1[[#This Row],[NPDES ID2]],Combined_Sheet__Major_Only___2[[NPDES ID2]:[ECHO BFR]],3,FALSE)</f>
        <v>HI</v>
      </c>
      <c r="AW1674" t="s">
        <v>12185</v>
      </c>
      <c r="AX1674" t="str">
        <f>VLOOKUP(Sheet1[[#This Row],[NPDES ID2]],Combined_Sheet__Major_Only___2[[NPDES ID2]:[ECHO BFR]],27,FALSE)</f>
        <v>-</v>
      </c>
      <c r="AY1674" t="str">
        <f>VLOOKUP(Sheet1[[#This Row],[NPDES ID2]],Combined_Sheet__Major_Only___2[[NPDES ID2]:[ECHO BFR]],28,FALSE)</f>
        <v>-</v>
      </c>
      <c r="AZ1674" t="str">
        <f>VLOOKUP(Sheet1[[#This Row],[NPDES ID2]],Combined_Sheet__Major_Only___2[[NPDES ID2]:[ECHO BFR]],29,FALSE)</f>
        <v>thickening</v>
      </c>
      <c r="BA1674">
        <f>VLOOKUP(Sheet1[[#This Row],[NPDES ID2]],Combined_Sheet__Major_Only___2[[NPDES ID2]:[ECHO BFR]],17,FALSE)</f>
        <v>21.329699999999999</v>
      </c>
      <c r="BB1674">
        <f>VLOOKUP(Sheet1[[#This Row],[NPDES ID2]],Combined_Sheet__Major_Only___2[[NPDES ID2]:[ECHO BFR]],18,FALSE)</f>
        <v>-158.03559999999999</v>
      </c>
      <c r="BC1674" t="str">
        <f>IF(ISNUMBER(SEARCH("aerobic",$AW1674)),"aerobic","")</f>
        <v/>
      </c>
      <c r="BD1674" t="str">
        <f>IF(ISNUMBER(SEARCH("anaer",$AW1674)),"anaer","")</f>
        <v>anaer</v>
      </c>
      <c r="BE1674" t="str">
        <f>IF(ISNUMBER(SEARCH("thickening",$AZ1674)),"thickening","")</f>
        <v>thickening</v>
      </c>
      <c r="BF1674" s="3" t="str">
        <f>IF(ISNUMBER(SEARCH("airDry",$AW1674)),"airDry","")</f>
        <v/>
      </c>
      <c r="BG1674" s="3" t="str">
        <f>IF(ISNUMBER(SEARCH("heatDry",$AY1674)),"heatDry","")</f>
        <v/>
      </c>
      <c r="BH1674" s="3" t="str">
        <f>IF(AND(ISNUMBER(SEARCH("aerobic",$AW1674)),ISNUMBER(SEARCH("anaer",$AW1674))),"Combined Aer and Anaer.","")</f>
        <v/>
      </c>
    </row>
    <row r="1675" spans="1:60" x14ac:dyDescent="0.25">
      <c r="A1675" s="4">
        <v>630</v>
      </c>
      <c r="B1675" t="s">
        <v>3111</v>
      </c>
      <c r="C1675">
        <v>325.66000000000003</v>
      </c>
      <c r="D1675">
        <v>470.36719824695342</v>
      </c>
      <c r="E1675">
        <v>475.25494718324347</v>
      </c>
      <c r="F1675">
        <v>360.11299398263748</v>
      </c>
      <c r="G1675">
        <v>596.30352804654603</v>
      </c>
      <c r="H1675">
        <v>-122.3246784168896</v>
      </c>
      <c r="I1675">
        <v>-124.7679989315446</v>
      </c>
      <c r="J1675">
        <v>-140.75134661474229</v>
      </c>
      <c r="K1675">
        <v>-99.123731316384436</v>
      </c>
      <c r="L1675">
        <v>203.7804433032816</v>
      </c>
      <c r="M1675">
        <v>202.7585570659885</v>
      </c>
      <c r="N1675">
        <v>199.37488876099371</v>
      </c>
      <c r="O1675">
        <v>210.96022432103169</v>
      </c>
      <c r="P1675">
        <v>7.6410544954932584</v>
      </c>
      <c r="Q1675">
        <v>7.7025148843387417</v>
      </c>
      <c r="R1675">
        <v>6.3815706970802246</v>
      </c>
      <c r="S1675">
        <v>8.7054776581325406</v>
      </c>
      <c r="T1675">
        <v>72815.795252470809</v>
      </c>
      <c r="U1675">
        <v>72815.740519395942</v>
      </c>
      <c r="V1675">
        <v>72766.721724738949</v>
      </c>
      <c r="W1675">
        <v>72865.207963704277</v>
      </c>
      <c r="X1675">
        <v>5238.2671109928187</v>
      </c>
      <c r="Y1675">
        <v>5262.2908287839236</v>
      </c>
      <c r="Z1675">
        <v>5061.5284364959052</v>
      </c>
      <c r="AA1675">
        <v>5352.1248683735657</v>
      </c>
      <c r="AB1675">
        <v>836.33215651011267</v>
      </c>
      <c r="AC1675">
        <v>828.71036139714624</v>
      </c>
      <c r="AD1675">
        <v>721.04445032986666</v>
      </c>
      <c r="AE1675">
        <v>965.62502586073435</v>
      </c>
      <c r="AF1675">
        <v>61.324179343688193</v>
      </c>
      <c r="AG1675">
        <v>61.016253538652748</v>
      </c>
      <c r="AH1675">
        <v>59.999248335656979</v>
      </c>
      <c r="AI1675">
        <v>63.484499654146347</v>
      </c>
      <c r="AJ1675">
        <v>0.52562405996525163</v>
      </c>
      <c r="AK1675">
        <v>0.52562409547914357</v>
      </c>
      <c r="AL1675">
        <v>0.52561591004053532</v>
      </c>
      <c r="AM1675">
        <v>0.52563216288799197</v>
      </c>
      <c r="AN1675">
        <v>0.96613379463168758</v>
      </c>
      <c r="AO1675">
        <v>0.96613379463168725</v>
      </c>
      <c r="AP1675">
        <v>0.96613379463168725</v>
      </c>
      <c r="AQ1675">
        <v>0.96613379463168725</v>
      </c>
      <c r="AR1675">
        <v>14.264838082922701</v>
      </c>
      <c r="AS1675">
        <v>14.26483808292269</v>
      </c>
      <c r="AT1675">
        <v>14.26483808292269</v>
      </c>
      <c r="AU1675">
        <v>14.26483808292269</v>
      </c>
      <c r="AV1675" t="str">
        <f>VLOOKUP(Sheet1[[#This Row],[NPDES ID2]],Combined_Sheet__Major_Only___2[[NPDES ID2]:[ECHO BFR]],3,FALSE)</f>
        <v>CA</v>
      </c>
      <c r="AW1675" t="s">
        <v>12185</v>
      </c>
      <c r="AX1675" t="str">
        <f>VLOOKUP(Sheet1[[#This Row],[NPDES ID2]],Combined_Sheet__Major_Only___2[[NPDES ID2]:[ECHO BFR]],27,FALSE)</f>
        <v>-</v>
      </c>
      <c r="AY1675" t="str">
        <f>VLOOKUP(Sheet1[[#This Row],[NPDES ID2]],Combined_Sheet__Major_Only___2[[NPDES ID2]:[ECHO BFR]],28,FALSE)</f>
        <v>-</v>
      </c>
      <c r="AZ1675" t="str">
        <f>VLOOKUP(Sheet1[[#This Row],[NPDES ID2]],Combined_Sheet__Major_Only___2[[NPDES ID2]:[ECHO BFR]],29,FALSE)</f>
        <v>thickening, preliminaryOps</v>
      </c>
      <c r="BA1675">
        <f>VLOOKUP(Sheet1[[#This Row],[NPDES ID2]],Combined_Sheet__Major_Only___2[[NPDES ID2]:[ECHO BFR]],17,FALSE)</f>
        <v>37.603870000000001</v>
      </c>
      <c r="BB1675">
        <f>VLOOKUP(Sheet1[[#This Row],[NPDES ID2]],Combined_Sheet__Major_Only___2[[NPDES ID2]:[ECHO BFR]],18,FALSE)</f>
        <v>-122.37978</v>
      </c>
      <c r="BC1675" t="str">
        <f>IF(ISNUMBER(SEARCH("aerobic",$AW1675)),"aerobic","")</f>
        <v/>
      </c>
      <c r="BD1675" t="str">
        <f>IF(ISNUMBER(SEARCH("anaer",$AW1675)),"anaer","")</f>
        <v>anaer</v>
      </c>
      <c r="BE1675" t="str">
        <f>IF(ISNUMBER(SEARCH("thickening",$AZ1675)),"thickening","")</f>
        <v>thickening</v>
      </c>
      <c r="BF1675" s="2" t="str">
        <f>IF(ISNUMBER(SEARCH("airDry",$AW1675)),"airDry","")</f>
        <v/>
      </c>
      <c r="BG1675" s="2" t="str">
        <f>IF(ISNUMBER(SEARCH("heatDry",$AY1675)),"heatDry","")</f>
        <v/>
      </c>
      <c r="BH1675" s="2" t="str">
        <f>IF(AND(ISNUMBER(SEARCH("aerobic",$AW1675)),ISNUMBER(SEARCH("anaer",$AW1675))),"Combined Aer and Anaer.","")</f>
        <v/>
      </c>
    </row>
    <row r="1676" spans="1:60" x14ac:dyDescent="0.25">
      <c r="A1676" s="4">
        <v>2066</v>
      </c>
      <c r="B1676" t="s">
        <v>9719</v>
      </c>
      <c r="C1676">
        <v>1148.5</v>
      </c>
      <c r="D1676">
        <v>412.70510378465173</v>
      </c>
      <c r="E1676">
        <v>412.77776174211658</v>
      </c>
      <c r="F1676">
        <v>348.20886550642422</v>
      </c>
      <c r="G1676">
        <v>486.44366768484372</v>
      </c>
      <c r="H1676">
        <v>-121.8268590438289</v>
      </c>
      <c r="I1676">
        <v>-124.3336586930612</v>
      </c>
      <c r="J1676">
        <v>-140.15875844901231</v>
      </c>
      <c r="K1676">
        <v>-98.864266107352577</v>
      </c>
      <c r="L1676">
        <v>719.79457284582679</v>
      </c>
      <c r="M1676">
        <v>716.20377537545835</v>
      </c>
      <c r="N1676">
        <v>704.29091932107849</v>
      </c>
      <c r="O1676">
        <v>745.05326008571706</v>
      </c>
      <c r="P1676">
        <v>26.943912903878761</v>
      </c>
      <c r="Q1676">
        <v>27.1570907803703</v>
      </c>
      <c r="R1676">
        <v>22.498783252205609</v>
      </c>
      <c r="S1676">
        <v>30.708630185310611</v>
      </c>
      <c r="T1676">
        <v>72960.020528220455</v>
      </c>
      <c r="U1676">
        <v>72959.965689406585</v>
      </c>
      <c r="V1676">
        <v>72910.852195163476</v>
      </c>
      <c r="W1676">
        <v>73009.528700048875</v>
      </c>
      <c r="X1676">
        <v>5240.4223644644499</v>
      </c>
      <c r="Y1676">
        <v>5264.3353686432993</v>
      </c>
      <c r="Z1676">
        <v>5064.3166958662341</v>
      </c>
      <c r="AA1676">
        <v>5353.904532552152</v>
      </c>
      <c r="AB1676">
        <v>972.67661627682003</v>
      </c>
      <c r="AC1676">
        <v>960.81783767318234</v>
      </c>
      <c r="AD1676">
        <v>818.94803243907381</v>
      </c>
      <c r="AE1676">
        <v>1149.7820022708279</v>
      </c>
      <c r="AF1676">
        <v>61.423111219179773</v>
      </c>
      <c r="AG1676">
        <v>61.115179762273193</v>
      </c>
      <c r="AH1676">
        <v>60.103258440626973</v>
      </c>
      <c r="AI1676">
        <v>63.57738924140267</v>
      </c>
      <c r="AJ1676">
        <v>0.52683177565378747</v>
      </c>
      <c r="AK1676">
        <v>0.52683190729496232</v>
      </c>
      <c r="AL1676">
        <v>0.52680144298906162</v>
      </c>
      <c r="AM1676">
        <v>0.52686193484055366</v>
      </c>
      <c r="AN1676">
        <v>0.96619749468913152</v>
      </c>
      <c r="AO1676">
        <v>0.96619749468913185</v>
      </c>
      <c r="AP1676">
        <v>0.96619749468913185</v>
      </c>
      <c r="AQ1676">
        <v>0.96619749468913185</v>
      </c>
      <c r="AR1676">
        <v>13.08184837499144</v>
      </c>
      <c r="AS1676">
        <v>13.081848374991431</v>
      </c>
      <c r="AT1676">
        <v>13.081848374991431</v>
      </c>
      <c r="AU1676">
        <v>13.081848374991431</v>
      </c>
      <c r="AV1676" t="str">
        <f>VLOOKUP(Sheet1[[#This Row],[NPDES ID2]],Combined_Sheet__Major_Only___2[[NPDES ID2]:[ECHO BFR]],3,FALSE)</f>
        <v>WA</v>
      </c>
      <c r="AW1676" t="s">
        <v>12185</v>
      </c>
      <c r="AX1676" t="str">
        <f>VLOOKUP(Sheet1[[#This Row],[NPDES ID2]],Combined_Sheet__Major_Only___2[[NPDES ID2]:[ECHO BFR]],27,FALSE)</f>
        <v>methaneBioCaptureRecover</v>
      </c>
      <c r="AY1676" t="str">
        <f>VLOOKUP(Sheet1[[#This Row],[NPDES ID2]],Combined_Sheet__Major_Only___2[[NPDES ID2]:[ECHO BFR]],28,FALSE)</f>
        <v>-</v>
      </c>
      <c r="AZ1676" t="str">
        <f>VLOOKUP(Sheet1[[#This Row],[NPDES ID2]],Combined_Sheet__Major_Only___2[[NPDES ID2]:[ECHO BFR]],29,FALSE)</f>
        <v>thickening, preliminaryOps</v>
      </c>
      <c r="BA1676">
        <f>VLOOKUP(Sheet1[[#This Row],[NPDES ID2]],Combined_Sheet__Major_Only___2[[NPDES ID2]:[ECHO BFR]],17,FALSE)</f>
        <v>45.732005999999998</v>
      </c>
      <c r="BB1676">
        <f>VLOOKUP(Sheet1[[#This Row],[NPDES ID2]],Combined_Sheet__Major_Only___2[[NPDES ID2]:[ECHO BFR]],18,FALSE)</f>
        <v>-122.727486</v>
      </c>
      <c r="BC1676" t="str">
        <f>IF(ISNUMBER(SEARCH("aerobic",$AW1676)),"aerobic","")</f>
        <v/>
      </c>
      <c r="BD1676" t="str">
        <f>IF(ISNUMBER(SEARCH("anaer",$AW1676)),"anaer","")</f>
        <v>anaer</v>
      </c>
      <c r="BE1676" t="str">
        <f>IF(ISNUMBER(SEARCH("thickening",$AZ1676)),"thickening","")</f>
        <v>thickening</v>
      </c>
      <c r="BF1676" s="2" t="str">
        <f>IF(ISNUMBER(SEARCH("airDry",$AW1676)),"airDry","")</f>
        <v/>
      </c>
      <c r="BG1676" s="2" t="str">
        <f>IF(ISNUMBER(SEARCH("heatDry",$AY1676)),"heatDry","")</f>
        <v/>
      </c>
      <c r="BH1676" s="2" t="str">
        <f>IF(AND(ISNUMBER(SEARCH("aerobic",$AW1676)),ISNUMBER(SEARCH("anaer",$AW1676))),"Combined Aer and Anaer.","")</f>
        <v/>
      </c>
    </row>
    <row r="1677" spans="1:60" x14ac:dyDescent="0.25">
      <c r="A1677" s="4">
        <v>1969</v>
      </c>
      <c r="B1677" t="s">
        <v>9282</v>
      </c>
      <c r="C1677">
        <v>2132</v>
      </c>
      <c r="D1677">
        <v>558.81696642297891</v>
      </c>
      <c r="E1677">
        <v>562.37244912495339</v>
      </c>
      <c r="F1677">
        <v>478.30493078259809</v>
      </c>
      <c r="G1677">
        <v>650.10635524631152</v>
      </c>
      <c r="H1677">
        <v>-118.4178621495297</v>
      </c>
      <c r="I1677">
        <v>-120.92486788150519</v>
      </c>
      <c r="J1677">
        <v>-136.34233289928679</v>
      </c>
      <c r="K1677">
        <v>-95.538820759220613</v>
      </c>
      <c r="L1677">
        <v>1368.7695385180621</v>
      </c>
      <c r="M1677">
        <v>1362.3700221297231</v>
      </c>
      <c r="N1677">
        <v>1341.091742418105</v>
      </c>
      <c r="O1677">
        <v>1413.8464834137251</v>
      </c>
      <c r="P1677">
        <v>49.946351347063363</v>
      </c>
      <c r="Q1677">
        <v>50.45347188974867</v>
      </c>
      <c r="R1677">
        <v>41.57387981401596</v>
      </c>
      <c r="S1677">
        <v>56.958621411003243</v>
      </c>
      <c r="T1677">
        <v>73413.14407590717</v>
      </c>
      <c r="U1677">
        <v>73413.088904884935</v>
      </c>
      <c r="V1677">
        <v>73363.677885730285</v>
      </c>
      <c r="W1677">
        <v>73462.952163566719</v>
      </c>
      <c r="X1677">
        <v>5147.2133841136056</v>
      </c>
      <c r="Y1677">
        <v>5169.1695584669633</v>
      </c>
      <c r="Z1677">
        <v>4984.8368152773928</v>
      </c>
      <c r="AA1677">
        <v>5251.8243735029728</v>
      </c>
      <c r="AB1677">
        <v>851.21482378003532</v>
      </c>
      <c r="AC1677">
        <v>843.39108047577315</v>
      </c>
      <c r="AD1677">
        <v>730.37978007409845</v>
      </c>
      <c r="AE1677">
        <v>989.0390665766239</v>
      </c>
      <c r="AF1677">
        <v>62.924381477640843</v>
      </c>
      <c r="AG1677">
        <v>62.627446598083147</v>
      </c>
      <c r="AH1677">
        <v>61.657680007705068</v>
      </c>
      <c r="AI1677">
        <v>64.994554953379151</v>
      </c>
      <c r="AJ1677">
        <v>0.54516376140665246</v>
      </c>
      <c r="AK1677">
        <v>0.54516400097052475</v>
      </c>
      <c r="AL1677">
        <v>0.54510832473627546</v>
      </c>
      <c r="AM1677">
        <v>0.5452188838144062</v>
      </c>
      <c r="AN1677">
        <v>0.96639607607314137</v>
      </c>
      <c r="AO1677">
        <v>0.96639607607314137</v>
      </c>
      <c r="AP1677">
        <v>0.96639607607314137</v>
      </c>
      <c r="AQ1677">
        <v>0.96639607607314137</v>
      </c>
      <c r="AR1677">
        <v>14.331482193846069</v>
      </c>
      <c r="AS1677">
        <v>14.331482193846069</v>
      </c>
      <c r="AT1677">
        <v>14.331482193846069</v>
      </c>
      <c r="AU1677">
        <v>14.331482193846069</v>
      </c>
      <c r="AV1677" t="str">
        <f>VLOOKUP(Sheet1[[#This Row],[NPDES ID2]],Combined_Sheet__Major_Only___2[[NPDES ID2]:[ECHO BFR]],3,FALSE)</f>
        <v>MT</v>
      </c>
      <c r="AW1677" t="s">
        <v>12185</v>
      </c>
      <c r="AX1677" t="str">
        <f>VLOOKUP(Sheet1[[#This Row],[NPDES ID2]],Combined_Sheet__Major_Only___2[[NPDES ID2]:[ECHO BFR]],27,FALSE)</f>
        <v>methaneBioCaptureRecover</v>
      </c>
      <c r="AY1677" t="str">
        <f>VLOOKUP(Sheet1[[#This Row],[NPDES ID2]],Combined_Sheet__Major_Only___2[[NPDES ID2]:[ECHO BFR]],28,FALSE)</f>
        <v>highTempCompost</v>
      </c>
      <c r="AZ1677" t="str">
        <f>VLOOKUP(Sheet1[[#This Row],[NPDES ID2]],Combined_Sheet__Major_Only___2[[NPDES ID2]:[ECHO BFR]],29,FALSE)</f>
        <v>thickening, preliminaryOps</v>
      </c>
      <c r="BA1677">
        <f>VLOOKUP(Sheet1[[#This Row],[NPDES ID2]],Combined_Sheet__Major_Only___2[[NPDES ID2]:[ECHO BFR]],17,FALSE)</f>
        <v>46.881917000000001</v>
      </c>
      <c r="BB1677">
        <f>VLOOKUP(Sheet1[[#This Row],[NPDES ID2]],Combined_Sheet__Major_Only___2[[NPDES ID2]:[ECHO BFR]],18,FALSE)</f>
        <v>-114.036417</v>
      </c>
      <c r="BC1677" t="str">
        <f>IF(ISNUMBER(SEARCH("aerobic",$AW1677)),"aerobic","")</f>
        <v/>
      </c>
      <c r="BD1677" t="str">
        <f>IF(ISNUMBER(SEARCH("anaer",$AW1677)),"anaer","")</f>
        <v>anaer</v>
      </c>
      <c r="BE1677" t="str">
        <f>IF(ISNUMBER(SEARCH("thickening",$AZ1677)),"thickening","")</f>
        <v>thickening</v>
      </c>
      <c r="BF1677" s="3" t="str">
        <f>IF(ISNUMBER(SEARCH("airDry",$AW1677)),"airDry","")</f>
        <v/>
      </c>
      <c r="BG1677" s="3" t="str">
        <f>IF(ISNUMBER(SEARCH("heatDry",$AY1677)),"heatDry","")</f>
        <v/>
      </c>
      <c r="BH1677" s="3" t="str">
        <f>IF(AND(ISNUMBER(SEARCH("aerobic",$AW1677)),ISNUMBER(SEARCH("anaer",$AW1677))),"Combined Aer and Anaer.","")</f>
        <v/>
      </c>
    </row>
    <row r="1678" spans="1:60" x14ac:dyDescent="0.25">
      <c r="A1678" s="4">
        <v>770</v>
      </c>
      <c r="B1678" t="s">
        <v>3780</v>
      </c>
      <c r="C1678">
        <v>1935</v>
      </c>
      <c r="D1678">
        <v>517.56627129086644</v>
      </c>
      <c r="E1678">
        <v>519.62498666190868</v>
      </c>
      <c r="F1678">
        <v>440.73493125963051</v>
      </c>
      <c r="G1678">
        <v>600.28794282333183</v>
      </c>
      <c r="H1678">
        <v>-116.8342761995582</v>
      </c>
      <c r="I1678">
        <v>-119.3280308470663</v>
      </c>
      <c r="J1678">
        <v>-134.89579203819639</v>
      </c>
      <c r="K1678">
        <v>-93.815252710305401</v>
      </c>
      <c r="L1678">
        <v>1258.44977788297</v>
      </c>
      <c r="M1678">
        <v>1252.7682060178529</v>
      </c>
      <c r="N1678">
        <v>1233.8826036053581</v>
      </c>
      <c r="O1678">
        <v>1298.462523800245</v>
      </c>
      <c r="P1678">
        <v>45.297665029896692</v>
      </c>
      <c r="Q1678">
        <v>45.823534989562901</v>
      </c>
      <c r="R1678">
        <v>37.637787376191753</v>
      </c>
      <c r="S1678">
        <v>51.621162696015489</v>
      </c>
      <c r="T1678">
        <v>73481.985199461415</v>
      </c>
      <c r="U1678">
        <v>73481.929977968161</v>
      </c>
      <c r="V1678">
        <v>73432.473757125568</v>
      </c>
      <c r="W1678">
        <v>73531.838852051063</v>
      </c>
      <c r="X1678">
        <v>5085.7935323194333</v>
      </c>
      <c r="Y1678">
        <v>5106.7004558426006</v>
      </c>
      <c r="Z1678">
        <v>4930.8818657122129</v>
      </c>
      <c r="AA1678">
        <v>5185.565405490418</v>
      </c>
      <c r="AB1678">
        <v>887.40055120923103</v>
      </c>
      <c r="AC1678">
        <v>878.57126417346103</v>
      </c>
      <c r="AD1678">
        <v>755.3320218776214</v>
      </c>
      <c r="AE1678">
        <v>1040.2856275965589</v>
      </c>
      <c r="AF1678">
        <v>63.742147868564572</v>
      </c>
      <c r="AG1678">
        <v>63.451819060086891</v>
      </c>
      <c r="AH1678">
        <v>62.503084648050702</v>
      </c>
      <c r="AI1678">
        <v>65.766912040966929</v>
      </c>
      <c r="AJ1678">
        <v>0.55515335755540252</v>
      </c>
      <c r="AK1678">
        <v>0.55515358182935315</v>
      </c>
      <c r="AL1678">
        <v>0.55510150077651399</v>
      </c>
      <c r="AM1678">
        <v>0.55520491987583642</v>
      </c>
      <c r="AN1678">
        <v>0.96642604170970581</v>
      </c>
      <c r="AO1678">
        <v>0.96642604170970559</v>
      </c>
      <c r="AP1678">
        <v>0.96642604170970559</v>
      </c>
      <c r="AQ1678">
        <v>0.96642604170970559</v>
      </c>
      <c r="AR1678">
        <v>14.066353749761809</v>
      </c>
      <c r="AS1678">
        <v>14.066353749761809</v>
      </c>
      <c r="AT1678">
        <v>14.066353749761809</v>
      </c>
      <c r="AU1678">
        <v>14.066353749761809</v>
      </c>
      <c r="AV1678" t="str">
        <f>VLOOKUP(Sheet1[[#This Row],[NPDES ID2]],Combined_Sheet__Major_Only___2[[NPDES ID2]:[ECHO BFR]],3,FALSE)</f>
        <v>NC</v>
      </c>
      <c r="AW1678" t="s">
        <v>12185</v>
      </c>
      <c r="AX1678" t="str">
        <f>VLOOKUP(Sheet1[[#This Row],[NPDES ID2]],Combined_Sheet__Major_Only___2[[NPDES ID2]:[ECHO BFR]],27,FALSE)</f>
        <v>-</v>
      </c>
      <c r="AY1678" t="str">
        <f>VLOOKUP(Sheet1[[#This Row],[NPDES ID2]],Combined_Sheet__Major_Only___2[[NPDES ID2]:[ECHO BFR]],28,FALSE)</f>
        <v>-</v>
      </c>
      <c r="AZ1678" t="str">
        <f>VLOOKUP(Sheet1[[#This Row],[NPDES ID2]],Combined_Sheet__Major_Only___2[[NPDES ID2]:[ECHO BFR]],29,FALSE)</f>
        <v>thickening, preliminaryOps</v>
      </c>
      <c r="BA1678">
        <f>VLOOKUP(Sheet1[[#This Row],[NPDES ID2]],Combined_Sheet__Major_Only___2[[NPDES ID2]:[ECHO BFR]],17,FALSE)</f>
        <v>34.264721999999999</v>
      </c>
      <c r="BB1678">
        <f>VLOOKUP(Sheet1[[#This Row],[NPDES ID2]],Combined_Sheet__Major_Only___2[[NPDES ID2]:[ECHO BFR]],18,FALSE)</f>
        <v>-77.921110999999996</v>
      </c>
      <c r="BC1678" t="str">
        <f>IF(ISNUMBER(SEARCH("aerobic",$AW1678)),"aerobic","")</f>
        <v/>
      </c>
      <c r="BD1678" t="str">
        <f>IF(ISNUMBER(SEARCH("anaer",$AW1678)),"anaer","")</f>
        <v>anaer</v>
      </c>
      <c r="BE1678" t="str">
        <f>IF(ISNUMBER(SEARCH("thickening",$AZ1678)),"thickening","")</f>
        <v>thickening</v>
      </c>
      <c r="BF1678" s="2" t="str">
        <f>IF(ISNUMBER(SEARCH("airDry",$AW1678)),"airDry","")</f>
        <v/>
      </c>
      <c r="BG1678" s="2" t="str">
        <f>IF(ISNUMBER(SEARCH("heatDry",$AY1678)),"heatDry","")</f>
        <v/>
      </c>
      <c r="BH1678" s="2" t="str">
        <f>IF(AND(ISNUMBER(SEARCH("aerobic",$AW1678)),ISNUMBER(SEARCH("anaer",$AW1678))),"Combined Aer and Anaer.","")</f>
        <v/>
      </c>
    </row>
    <row r="1679" spans="1:60" x14ac:dyDescent="0.25">
      <c r="A1679" s="4">
        <v>2299</v>
      </c>
      <c r="B1679" t="s">
        <v>10743</v>
      </c>
      <c r="C1679">
        <v>425.2</v>
      </c>
      <c r="D1679">
        <v>394.39561919345692</v>
      </c>
      <c r="E1679">
        <v>399.18333102575627</v>
      </c>
      <c r="F1679">
        <v>302.93965707101052</v>
      </c>
      <c r="G1679">
        <v>480.43089089378162</v>
      </c>
      <c r="H1679">
        <v>-115.1558370473611</v>
      </c>
      <c r="I1679">
        <v>-117.56529460316401</v>
      </c>
      <c r="J1679">
        <v>-133.2864311176059</v>
      </c>
      <c r="K1679">
        <v>-91.604320536461358</v>
      </c>
      <c r="L1679">
        <v>281.3510838238185</v>
      </c>
      <c r="M1679">
        <v>280.13808825626552</v>
      </c>
      <c r="N1679">
        <v>276.12040195612451</v>
      </c>
      <c r="O1679">
        <v>289.87517105368602</v>
      </c>
      <c r="P1679">
        <v>9.9444328435207829</v>
      </c>
      <c r="Q1679">
        <v>10.071472185679021</v>
      </c>
      <c r="R1679">
        <v>8.2310389661359231</v>
      </c>
      <c r="S1679">
        <v>11.34968758376252</v>
      </c>
      <c r="T1679">
        <v>74232.732515014824</v>
      </c>
      <c r="U1679">
        <v>74232.676743109827</v>
      </c>
      <c r="V1679">
        <v>74182.727574968842</v>
      </c>
      <c r="W1679">
        <v>74283.083076242896</v>
      </c>
      <c r="X1679">
        <v>5049.6572026673057</v>
      </c>
      <c r="Y1679">
        <v>5069.4088285104644</v>
      </c>
      <c r="Z1679">
        <v>4903.0890446742605</v>
      </c>
      <c r="AA1679">
        <v>5143.9751606241598</v>
      </c>
      <c r="AB1679">
        <v>838.62129850853194</v>
      </c>
      <c r="AC1679">
        <v>831.37814617208801</v>
      </c>
      <c r="AD1679">
        <v>719.54816044752101</v>
      </c>
      <c r="AE1679">
        <v>976.24732309082697</v>
      </c>
      <c r="AF1679">
        <v>64.847199119043111</v>
      </c>
      <c r="AG1679">
        <v>64.567064913603957</v>
      </c>
      <c r="AH1679">
        <v>63.642763289450357</v>
      </c>
      <c r="AI1679">
        <v>66.811451354501401</v>
      </c>
      <c r="AJ1679">
        <v>0.56865651076250312</v>
      </c>
      <c r="AK1679">
        <v>0.56865656043164647</v>
      </c>
      <c r="AL1679">
        <v>0.56864510741709406</v>
      </c>
      <c r="AM1679">
        <v>0.56866784840206874</v>
      </c>
      <c r="AN1679">
        <v>0.96674939619489408</v>
      </c>
      <c r="AO1679">
        <v>0.96674939619489386</v>
      </c>
      <c r="AP1679">
        <v>0.96674939619489386</v>
      </c>
      <c r="AQ1679">
        <v>0.96674939619489386</v>
      </c>
      <c r="AR1679">
        <v>14.73247742520857</v>
      </c>
      <c r="AS1679">
        <v>14.732477425208581</v>
      </c>
      <c r="AT1679">
        <v>14.732477425208581</v>
      </c>
      <c r="AU1679">
        <v>14.732477425208581</v>
      </c>
      <c r="AV1679" t="str">
        <f>VLOOKUP(Sheet1[[#This Row],[NPDES ID2]],Combined_Sheet__Major_Only___2[[NPDES ID2]:[ECHO BFR]],3,FALSE)</f>
        <v>OR</v>
      </c>
      <c r="AW1679" t="s">
        <v>12185</v>
      </c>
      <c r="AX1679" t="str">
        <f>VLOOKUP(Sheet1[[#This Row],[NPDES ID2]],Combined_Sheet__Major_Only___2[[NPDES ID2]:[ECHO BFR]],27,FALSE)</f>
        <v>-</v>
      </c>
      <c r="AY1679" t="str">
        <f>VLOOKUP(Sheet1[[#This Row],[NPDES ID2]],Combined_Sheet__Major_Only___2[[NPDES ID2]:[ECHO BFR]],28,FALSE)</f>
        <v>-</v>
      </c>
      <c r="AZ1679" t="str">
        <f>VLOOKUP(Sheet1[[#This Row],[NPDES ID2]],Combined_Sheet__Major_Only___2[[NPDES ID2]:[ECHO BFR]],29,FALSE)</f>
        <v>thickening, sludgeLagoon</v>
      </c>
      <c r="BA1679">
        <f>VLOOKUP(Sheet1[[#This Row],[NPDES ID2]],Combined_Sheet__Major_Only___2[[NPDES ID2]:[ECHO BFR]],17,FALSE)</f>
        <v>43.378247000000002</v>
      </c>
      <c r="BB1679">
        <f>VLOOKUP(Sheet1[[#This Row],[NPDES ID2]],Combined_Sheet__Major_Only___2[[NPDES ID2]:[ECHO BFR]],18,FALSE)</f>
        <v>-124.219065</v>
      </c>
      <c r="BC1679" t="str">
        <f>IF(ISNUMBER(SEARCH("aerobic",$AW1679)),"aerobic","")</f>
        <v/>
      </c>
      <c r="BD1679" t="str">
        <f>IF(ISNUMBER(SEARCH("anaer",$AW1679)),"anaer","")</f>
        <v>anaer</v>
      </c>
      <c r="BE1679" t="str">
        <f>IF(ISNUMBER(SEARCH("thickening",$AZ1679)),"thickening","")</f>
        <v>thickening</v>
      </c>
      <c r="BF1679" s="3" t="str">
        <f>IF(ISNUMBER(SEARCH("airDry",$AW1679)),"airDry","")</f>
        <v/>
      </c>
      <c r="BG1679" s="3" t="str">
        <f>IF(ISNUMBER(SEARCH("heatDry",$AY1679)),"heatDry","")</f>
        <v/>
      </c>
      <c r="BH1679" s="3" t="str">
        <f>IF(AND(ISNUMBER(SEARCH("aerobic",$AW1679)),ISNUMBER(SEARCH("anaer",$AW1679))),"Combined Aer and Anaer.","")</f>
        <v/>
      </c>
    </row>
    <row r="1680" spans="1:60" x14ac:dyDescent="0.25">
      <c r="A1680" s="4">
        <v>343</v>
      </c>
      <c r="B1680" t="s">
        <v>1738</v>
      </c>
      <c r="C1680">
        <v>1007</v>
      </c>
      <c r="D1680">
        <v>417.53240986363102</v>
      </c>
      <c r="E1680">
        <v>418.62012061518391</v>
      </c>
      <c r="F1680">
        <v>353.13736785931189</v>
      </c>
      <c r="G1680">
        <v>496.69756032257482</v>
      </c>
      <c r="H1680">
        <v>-128.85576318928631</v>
      </c>
      <c r="I1680">
        <v>-131.3976337609293</v>
      </c>
      <c r="J1680">
        <v>-147.9041980879683</v>
      </c>
      <c r="K1680">
        <v>-106.06179626917211</v>
      </c>
      <c r="L1680">
        <v>599.13035267740543</v>
      </c>
      <c r="M1680">
        <v>595.72825831618002</v>
      </c>
      <c r="N1680">
        <v>584.44720584681056</v>
      </c>
      <c r="O1680">
        <v>623.05421574676382</v>
      </c>
      <c r="P1680">
        <v>23.689698026257091</v>
      </c>
      <c r="Q1680">
        <v>23.869426912423631</v>
      </c>
      <c r="R1680">
        <v>19.913631318790959</v>
      </c>
      <c r="S1680">
        <v>27.086958120219791</v>
      </c>
      <c r="T1680">
        <v>74424.416062380784</v>
      </c>
      <c r="U1680">
        <v>74424.360149942644</v>
      </c>
      <c r="V1680">
        <v>74374.285120696484</v>
      </c>
      <c r="W1680">
        <v>74474.893496137796</v>
      </c>
      <c r="X1680">
        <v>5631.5175684303013</v>
      </c>
      <c r="Y1680">
        <v>5660.6854862814544</v>
      </c>
      <c r="Z1680">
        <v>5416.4056126377818</v>
      </c>
      <c r="AA1680">
        <v>5770.3801658523744</v>
      </c>
      <c r="AB1680">
        <v>915.7581387022143</v>
      </c>
      <c r="AC1680">
        <v>906.48020931637075</v>
      </c>
      <c r="AD1680">
        <v>788.28506424586658</v>
      </c>
      <c r="AE1680">
        <v>1059.35115002304</v>
      </c>
      <c r="AF1680">
        <v>58.309933793580647</v>
      </c>
      <c r="AG1680">
        <v>57.977572352405211</v>
      </c>
      <c r="AH1680">
        <v>56.883504470544104</v>
      </c>
      <c r="AI1680">
        <v>60.637346004948867</v>
      </c>
      <c r="AJ1680">
        <v>0.48884801123927651</v>
      </c>
      <c r="AK1680">
        <v>0.48884811809184692</v>
      </c>
      <c r="AL1680">
        <v>0.48882340758922188</v>
      </c>
      <c r="AM1680">
        <v>0.48887247397328282</v>
      </c>
      <c r="AN1680">
        <v>0.96683096052769035</v>
      </c>
      <c r="AO1680">
        <v>0.96683096052769035</v>
      </c>
      <c r="AP1680">
        <v>0.96683096052769035</v>
      </c>
      <c r="AQ1680">
        <v>0.96683096052769035</v>
      </c>
      <c r="AR1680">
        <v>13.41429393585384</v>
      </c>
      <c r="AS1680">
        <v>13.41429393585384</v>
      </c>
      <c r="AT1680">
        <v>13.41429393585384</v>
      </c>
      <c r="AU1680">
        <v>13.41429393585384</v>
      </c>
      <c r="AV1680" t="str">
        <f>VLOOKUP(Sheet1[[#This Row],[NPDES ID2]],Combined_Sheet__Major_Only___2[[NPDES ID2]:[ECHO BFR]],3,FALSE)</f>
        <v>KS</v>
      </c>
      <c r="AW1680" t="s">
        <v>12185</v>
      </c>
      <c r="AX1680" t="str">
        <f>VLOOKUP(Sheet1[[#This Row],[NPDES ID2]],Combined_Sheet__Major_Only___2[[NPDES ID2]:[ECHO BFR]],27,FALSE)</f>
        <v>methaneBioCaptureRecover</v>
      </c>
      <c r="AY1680" t="str">
        <f>VLOOKUP(Sheet1[[#This Row],[NPDES ID2]],Combined_Sheet__Major_Only___2[[NPDES ID2]:[ECHO BFR]],28,FALSE)</f>
        <v>-</v>
      </c>
      <c r="AZ1680" t="str">
        <f>VLOOKUP(Sheet1[[#This Row],[NPDES ID2]],Combined_Sheet__Major_Only___2[[NPDES ID2]:[ECHO BFR]],29,FALSE)</f>
        <v>preliminaryOps, thickening</v>
      </c>
      <c r="BA1680">
        <f>VLOOKUP(Sheet1[[#This Row],[NPDES ID2]],Combined_Sheet__Major_Only___2[[NPDES ID2]:[ECHO BFR]],17,FALSE)</f>
        <v>38.96922</v>
      </c>
      <c r="BB1680">
        <f>VLOOKUP(Sheet1[[#This Row],[NPDES ID2]],Combined_Sheet__Major_Only___2[[NPDES ID2]:[ECHO BFR]],18,FALSE)</f>
        <v>-95.222629999999995</v>
      </c>
      <c r="BC1680" t="str">
        <f>IF(ISNUMBER(SEARCH("aerobic",$AW1680)),"aerobic","")</f>
        <v/>
      </c>
      <c r="BD1680" t="str">
        <f>IF(ISNUMBER(SEARCH("anaer",$AW1680)),"anaer","")</f>
        <v>anaer</v>
      </c>
      <c r="BE1680" t="str">
        <f>IF(ISNUMBER(SEARCH("thickening",$AZ1680)),"thickening","")</f>
        <v>thickening</v>
      </c>
      <c r="BF1680" s="3" t="str">
        <f>IF(ISNUMBER(SEARCH("airDry",$AW1680)),"airDry","")</f>
        <v/>
      </c>
      <c r="BG1680" s="3" t="str">
        <f>IF(ISNUMBER(SEARCH("heatDry",$AY1680)),"heatDry","")</f>
        <v/>
      </c>
      <c r="BH1680" s="3" t="str">
        <f>IF(AND(ISNUMBER(SEARCH("aerobic",$AW1680)),ISNUMBER(SEARCH("anaer",$AW1680))),"Combined Aer and Anaer.","")</f>
        <v/>
      </c>
    </row>
    <row r="1681" spans="1:60" x14ac:dyDescent="0.25">
      <c r="A1681" s="4">
        <v>1864</v>
      </c>
      <c r="B1681" t="s">
        <v>8807</v>
      </c>
      <c r="C1681">
        <v>7901.14</v>
      </c>
      <c r="D1681">
        <v>1728.8335181620159</v>
      </c>
      <c r="E1681">
        <v>1728.5586009062861</v>
      </c>
      <c r="F1681">
        <v>1372.2102709380999</v>
      </c>
      <c r="G1681">
        <v>2069.6357810002778</v>
      </c>
      <c r="H1681">
        <v>-120.43442254388469</v>
      </c>
      <c r="I1681">
        <v>-122.9414752847531</v>
      </c>
      <c r="J1681">
        <v>-138.55748947537549</v>
      </c>
      <c r="K1681">
        <v>-96.306517201681942</v>
      </c>
      <c r="L1681">
        <v>4914.0825750357744</v>
      </c>
      <c r="M1681">
        <v>4889.3141577336792</v>
      </c>
      <c r="N1681">
        <v>4805.8539839399091</v>
      </c>
      <c r="O1681">
        <v>5089.974213900673</v>
      </c>
      <c r="P1681">
        <v>185.36403580344879</v>
      </c>
      <c r="Q1681">
        <v>187.01379177037501</v>
      </c>
      <c r="R1681">
        <v>154.97664703888071</v>
      </c>
      <c r="S1681">
        <v>210.97808330518291</v>
      </c>
      <c r="T1681">
        <v>74680.785988025484</v>
      </c>
      <c r="U1681">
        <v>74680.729887629277</v>
      </c>
      <c r="V1681">
        <v>74630.486523632397</v>
      </c>
      <c r="W1681">
        <v>74731.433109276593</v>
      </c>
      <c r="X1681">
        <v>5405.3108467778293</v>
      </c>
      <c r="Y1681">
        <v>5430.2899369887073</v>
      </c>
      <c r="Z1681">
        <v>5220.0554574050047</v>
      </c>
      <c r="AA1681">
        <v>5524.6777560694072</v>
      </c>
      <c r="AB1681">
        <v>987.12093008702129</v>
      </c>
      <c r="AC1681">
        <v>975.32155660899218</v>
      </c>
      <c r="AD1681">
        <v>833.34042178795153</v>
      </c>
      <c r="AE1681">
        <v>1163.4624459403719</v>
      </c>
      <c r="AF1681">
        <v>60.978235239068582</v>
      </c>
      <c r="AG1681">
        <v>60.660425754936647</v>
      </c>
      <c r="AH1681">
        <v>59.650682996438498</v>
      </c>
      <c r="AI1681">
        <v>63.152880332709152</v>
      </c>
      <c r="AJ1681">
        <v>0.52140114580021768</v>
      </c>
      <c r="AK1681">
        <v>0.52140202257744761</v>
      </c>
      <c r="AL1681">
        <v>0.52119218016602098</v>
      </c>
      <c r="AM1681">
        <v>0.52160899816224182</v>
      </c>
      <c r="AN1681">
        <v>0.96693942646527764</v>
      </c>
      <c r="AO1681">
        <v>0.96693942646527786</v>
      </c>
      <c r="AP1681">
        <v>0.96693942646527786</v>
      </c>
      <c r="AQ1681">
        <v>0.96693942646527786</v>
      </c>
      <c r="AR1681">
        <v>13.107450178164401</v>
      </c>
      <c r="AS1681">
        <v>13.107450178164401</v>
      </c>
      <c r="AT1681">
        <v>13.107450178164401</v>
      </c>
      <c r="AU1681">
        <v>13.107450178164401</v>
      </c>
      <c r="AV1681" t="str">
        <f>VLOOKUP(Sheet1[[#This Row],[NPDES ID2]],Combined_Sheet__Major_Only___2[[NPDES ID2]:[ECHO BFR]],3,FALSE)</f>
        <v>NY</v>
      </c>
      <c r="AW1681" t="s">
        <v>12185</v>
      </c>
      <c r="AX1681" t="str">
        <f>VLOOKUP(Sheet1[[#This Row],[NPDES ID2]],Combined_Sheet__Major_Only___2[[NPDES ID2]:[ECHO BFR]],27,FALSE)</f>
        <v>methaneBioCaptureRecover</v>
      </c>
      <c r="AY1681" t="str">
        <f>VLOOKUP(Sheet1[[#This Row],[NPDES ID2]],Combined_Sheet__Major_Only___2[[NPDES ID2]:[ECHO BFR]],28,FALSE)</f>
        <v>-</v>
      </c>
      <c r="AZ1681" t="str">
        <f>VLOOKUP(Sheet1[[#This Row],[NPDES ID2]],Combined_Sheet__Major_Only___2[[NPDES ID2]:[ECHO BFR]],29,FALSE)</f>
        <v>thickening, preliminaryOps</v>
      </c>
      <c r="BA1681">
        <f>VLOOKUP(Sheet1[[#This Row],[NPDES ID2]],Combined_Sheet__Major_Only___2[[NPDES ID2]:[ECHO BFR]],17,FALSE)</f>
        <v>40.922331999999997</v>
      </c>
      <c r="BB1681">
        <f>VLOOKUP(Sheet1[[#This Row],[NPDES ID2]],Combined_Sheet__Major_Only___2[[NPDES ID2]:[ECHO BFR]],18,FALSE)</f>
        <v>-73.907720999999995</v>
      </c>
      <c r="BC1681" t="str">
        <f>IF(ISNUMBER(SEARCH("aerobic",$AW1681)),"aerobic","")</f>
        <v/>
      </c>
      <c r="BD1681" t="str">
        <f>IF(ISNUMBER(SEARCH("anaer",$AW1681)),"anaer","")</f>
        <v>anaer</v>
      </c>
      <c r="BE1681" t="str">
        <f>IF(ISNUMBER(SEARCH("thickening",$AZ1681)),"thickening","")</f>
        <v>thickening</v>
      </c>
      <c r="BF1681" s="2" t="str">
        <f>IF(ISNUMBER(SEARCH("airDry",$AW1681)),"airDry","")</f>
        <v/>
      </c>
      <c r="BG1681" s="2" t="str">
        <f>IF(ISNUMBER(SEARCH("heatDry",$AY1681)),"heatDry","")</f>
        <v/>
      </c>
      <c r="BH1681" s="2" t="str">
        <f>IF(AND(ISNUMBER(SEARCH("aerobic",$AW1681)),ISNUMBER(SEARCH("anaer",$AW1681))),"Combined Aer and Anaer.","")</f>
        <v/>
      </c>
    </row>
    <row r="1682" spans="1:60" x14ac:dyDescent="0.25">
      <c r="A1682" s="4">
        <v>738</v>
      </c>
      <c r="B1682" t="s">
        <v>3634</v>
      </c>
      <c r="C1682">
        <v>2923</v>
      </c>
      <c r="D1682">
        <v>667.15831150481381</v>
      </c>
      <c r="E1682">
        <v>667.1023616455725</v>
      </c>
      <c r="F1682">
        <v>558.32465582363704</v>
      </c>
      <c r="G1682">
        <v>780.33497339228757</v>
      </c>
      <c r="H1682">
        <v>-111.5862426536641</v>
      </c>
      <c r="I1682">
        <v>-114.243106536868</v>
      </c>
      <c r="J1682">
        <v>-130.20406400225241</v>
      </c>
      <c r="K1682">
        <v>-88.503408418591476</v>
      </c>
      <c r="L1682">
        <v>1979.5103713968961</v>
      </c>
      <c r="M1682">
        <v>1971.560255588357</v>
      </c>
      <c r="N1682">
        <v>1945.068060203148</v>
      </c>
      <c r="O1682">
        <v>2035.5845357780249</v>
      </c>
      <c r="P1682">
        <v>68.255704933584184</v>
      </c>
      <c r="Q1682">
        <v>69.168705063285643</v>
      </c>
      <c r="R1682">
        <v>56.086979839037383</v>
      </c>
      <c r="S1682">
        <v>78.33380807664706</v>
      </c>
      <c r="T1682">
        <v>74707.357258815435</v>
      </c>
      <c r="U1682">
        <v>74707.301138938434</v>
      </c>
      <c r="V1682">
        <v>74657.040328011164</v>
      </c>
      <c r="W1682">
        <v>74758.021967201013</v>
      </c>
      <c r="X1682">
        <v>4965.2647551491882</v>
      </c>
      <c r="Y1682">
        <v>4983.2849004503714</v>
      </c>
      <c r="Z1682">
        <v>4830.533397897806</v>
      </c>
      <c r="AA1682">
        <v>5052.0413776903624</v>
      </c>
      <c r="AB1682">
        <v>785.80973085315532</v>
      </c>
      <c r="AC1682">
        <v>780.043058918214</v>
      </c>
      <c r="AD1682">
        <v>679.38276968092111</v>
      </c>
      <c r="AE1682">
        <v>908.68671816209462</v>
      </c>
      <c r="AF1682">
        <v>66.377422560597594</v>
      </c>
      <c r="AG1682">
        <v>66.10703885625307</v>
      </c>
      <c r="AH1682">
        <v>65.230398208925806</v>
      </c>
      <c r="AI1682">
        <v>68.25484413195349</v>
      </c>
      <c r="AJ1682">
        <v>0.58736258225938776</v>
      </c>
      <c r="AK1682">
        <v>0.58736292021189684</v>
      </c>
      <c r="AL1682">
        <v>0.58728413492050113</v>
      </c>
      <c r="AM1682">
        <v>0.58744058774374663</v>
      </c>
      <c r="AN1682">
        <v>0.96695062777850693</v>
      </c>
      <c r="AO1682">
        <v>0.96695062777850715</v>
      </c>
      <c r="AP1682">
        <v>0.96695062777850715</v>
      </c>
      <c r="AQ1682">
        <v>0.96695062777850715</v>
      </c>
      <c r="AR1682">
        <v>15.52329779993838</v>
      </c>
      <c r="AS1682">
        <v>15.523297799938391</v>
      </c>
      <c r="AT1682">
        <v>15.523297799938391</v>
      </c>
      <c r="AU1682">
        <v>15.523297799938391</v>
      </c>
      <c r="AV1682" t="str">
        <f>VLOOKUP(Sheet1[[#This Row],[NPDES ID2]],Combined_Sheet__Major_Only___2[[NPDES ID2]:[ECHO BFR]],3,FALSE)</f>
        <v>CA</v>
      </c>
      <c r="AW1682" t="s">
        <v>12185</v>
      </c>
      <c r="AX1682" t="str">
        <f>VLOOKUP(Sheet1[[#This Row],[NPDES ID2]],Combined_Sheet__Major_Only___2[[NPDES ID2]:[ECHO BFR]],27,FALSE)</f>
        <v>methaneBioCaptureRecover</v>
      </c>
      <c r="AY1682" t="str">
        <f>VLOOKUP(Sheet1[[#This Row],[NPDES ID2]],Combined_Sheet__Major_Only___2[[NPDES ID2]:[ECHO BFR]],28,FALSE)</f>
        <v>-</v>
      </c>
      <c r="AZ1682" t="str">
        <f>VLOOKUP(Sheet1[[#This Row],[NPDES ID2]],Combined_Sheet__Major_Only___2[[NPDES ID2]:[ECHO BFR]],29,FALSE)</f>
        <v>preliminaryOps, thickening</v>
      </c>
      <c r="BA1682">
        <f>VLOOKUP(Sheet1[[#This Row],[NPDES ID2]],Combined_Sheet__Major_Only___2[[NPDES ID2]:[ECHO BFR]],17,FALSE)</f>
        <v>33.180233000000001</v>
      </c>
      <c r="BB1682">
        <f>VLOOKUP(Sheet1[[#This Row],[NPDES ID2]],Combined_Sheet__Major_Only___2[[NPDES ID2]:[ECHO BFR]],18,FALSE)</f>
        <v>-117.370986</v>
      </c>
      <c r="BC1682" t="str">
        <f>IF(ISNUMBER(SEARCH("aerobic",$AW1682)),"aerobic","")</f>
        <v/>
      </c>
      <c r="BD1682" t="str">
        <f>IF(ISNUMBER(SEARCH("anaer",$AW1682)),"anaer","")</f>
        <v>anaer</v>
      </c>
      <c r="BE1682" t="str">
        <f>IF(ISNUMBER(SEARCH("thickening",$AZ1682)),"thickening","")</f>
        <v>thickening</v>
      </c>
      <c r="BF1682" s="2" t="str">
        <f>IF(ISNUMBER(SEARCH("airDry",$AW1682)),"airDry","")</f>
        <v/>
      </c>
      <c r="BG1682" s="2" t="str">
        <f>IF(ISNUMBER(SEARCH("heatDry",$AY1682)),"heatDry","")</f>
        <v/>
      </c>
      <c r="BH1682" s="2" t="str">
        <f>IF(AND(ISNUMBER(SEARCH("aerobic",$AW1682)),ISNUMBER(SEARCH("anaer",$AW1682))),"Combined Aer and Anaer.","")</f>
        <v/>
      </c>
    </row>
    <row r="1683" spans="1:60" x14ac:dyDescent="0.25">
      <c r="A1683" s="4">
        <v>115</v>
      </c>
      <c r="B1683" t="s">
        <v>645</v>
      </c>
      <c r="C1683">
        <v>10968.24</v>
      </c>
      <c r="D1683">
        <v>2347.5692470464251</v>
      </c>
      <c r="E1683">
        <v>2352.265017701407</v>
      </c>
      <c r="F1683">
        <v>1852.5553123934981</v>
      </c>
      <c r="G1683">
        <v>2822.7793033505832</v>
      </c>
      <c r="H1683">
        <v>-119.0611183844655</v>
      </c>
      <c r="I1683">
        <v>-122.04598474604219</v>
      </c>
      <c r="J1683">
        <v>-137.88645597266299</v>
      </c>
      <c r="K1683">
        <v>-94.283582404316988</v>
      </c>
      <c r="L1683">
        <v>6847.1445378098842</v>
      </c>
      <c r="M1683">
        <v>6813.0876717828141</v>
      </c>
      <c r="N1683">
        <v>6697.6220676214161</v>
      </c>
      <c r="O1683">
        <v>7089.9103590649211</v>
      </c>
      <c r="P1683">
        <v>257.22667840302819</v>
      </c>
      <c r="Q1683">
        <v>259.44093041577821</v>
      </c>
      <c r="R1683">
        <v>214.9745326092374</v>
      </c>
      <c r="S1683">
        <v>292.89987290494378</v>
      </c>
      <c r="T1683">
        <v>74773.590793739102</v>
      </c>
      <c r="U1683">
        <v>74773.534625302855</v>
      </c>
      <c r="V1683">
        <v>74723.230324853314</v>
      </c>
      <c r="W1683">
        <v>74824.299341130129</v>
      </c>
      <c r="X1683">
        <v>5391.8426036629289</v>
      </c>
      <c r="Y1683">
        <v>5416.4349313622934</v>
      </c>
      <c r="Z1683">
        <v>5208.785651378178</v>
      </c>
      <c r="AA1683">
        <v>5509.6976993599246</v>
      </c>
      <c r="AB1683">
        <v>867.85593599510537</v>
      </c>
      <c r="AC1683">
        <v>859.82935114681732</v>
      </c>
      <c r="AD1683">
        <v>747.32974635827975</v>
      </c>
      <c r="AE1683">
        <v>1003.331448997017</v>
      </c>
      <c r="AF1683">
        <v>61.215183520215668</v>
      </c>
      <c r="AG1683">
        <v>60.89675116793557</v>
      </c>
      <c r="AH1683">
        <v>59.894143821991051</v>
      </c>
      <c r="AI1683">
        <v>63.374939243218343</v>
      </c>
      <c r="AJ1683">
        <v>0.52429341532300899</v>
      </c>
      <c r="AK1683">
        <v>0.52429457123883905</v>
      </c>
      <c r="AL1683">
        <v>0.52401423966069616</v>
      </c>
      <c r="AM1683">
        <v>0.52457114564729301</v>
      </c>
      <c r="AN1683">
        <v>0.96697851599583029</v>
      </c>
      <c r="AO1683">
        <v>0.96697851599583018</v>
      </c>
      <c r="AP1683">
        <v>0.96697851599583018</v>
      </c>
      <c r="AQ1683">
        <v>0.96697851599583018</v>
      </c>
      <c r="AR1683">
        <v>14.16998244107763</v>
      </c>
      <c r="AS1683">
        <v>14.169982441077639</v>
      </c>
      <c r="AT1683">
        <v>14.169982441077639</v>
      </c>
      <c r="AU1683">
        <v>14.169982441077639</v>
      </c>
      <c r="AV1683" t="str">
        <f>VLOOKUP(Sheet1[[#This Row],[NPDES ID2]],Combined_Sheet__Major_Only___2[[NPDES ID2]:[ECHO BFR]],3,FALSE)</f>
        <v>NJ</v>
      </c>
      <c r="AW1683" t="s">
        <v>12185</v>
      </c>
      <c r="AX1683" t="str">
        <f>VLOOKUP(Sheet1[[#This Row],[NPDES ID2]],Combined_Sheet__Major_Only___2[[NPDES ID2]:[ECHO BFR]],27,FALSE)</f>
        <v>-</v>
      </c>
      <c r="AY1683" t="str">
        <f>VLOOKUP(Sheet1[[#This Row],[NPDES ID2]],Combined_Sheet__Major_Only___2[[NPDES ID2]:[ECHO BFR]],28,FALSE)</f>
        <v>heatTreatment</v>
      </c>
      <c r="AZ1683" t="str">
        <f>VLOOKUP(Sheet1[[#This Row],[NPDES ID2]],Combined_Sheet__Major_Only___2[[NPDES ID2]:[ECHO BFR]],29,FALSE)</f>
        <v>thickening</v>
      </c>
      <c r="BA1683">
        <f>VLOOKUP(Sheet1[[#This Row],[NPDES ID2]],Combined_Sheet__Major_Only___2[[NPDES ID2]:[ECHO BFR]],17,FALSE)</f>
        <v>40.846420000000002</v>
      </c>
      <c r="BB1683">
        <f>VLOOKUP(Sheet1[[#This Row],[NPDES ID2]],Combined_Sheet__Major_Only___2[[NPDES ID2]:[ECHO BFR]],18,FALSE)</f>
        <v>-74.039019999999994</v>
      </c>
      <c r="BC1683" t="str">
        <f>IF(ISNUMBER(SEARCH("aerobic",$AW1683)),"aerobic","")</f>
        <v/>
      </c>
      <c r="BD1683" t="str">
        <f>IF(ISNUMBER(SEARCH("anaer",$AW1683)),"anaer","")</f>
        <v>anaer</v>
      </c>
      <c r="BE1683" t="str">
        <f>IF(ISNUMBER(SEARCH("thickening",$AZ1683)),"thickening","")</f>
        <v>thickening</v>
      </c>
      <c r="BF1683" s="3" t="str">
        <f>IF(ISNUMBER(SEARCH("airDry",$AW1683)),"airDry","")</f>
        <v/>
      </c>
      <c r="BG1683" s="3" t="str">
        <f>IF(ISNUMBER(SEARCH("heatDry",$AY1683)),"heatDry","")</f>
        <v/>
      </c>
      <c r="BH1683" s="3" t="str">
        <f>IF(AND(ISNUMBER(SEARCH("aerobic",$AW1683)),ISNUMBER(SEARCH("anaer",$AW1683))),"Combined Aer and Anaer.","")</f>
        <v/>
      </c>
    </row>
    <row r="1684" spans="1:60" x14ac:dyDescent="0.25">
      <c r="A1684" s="4">
        <v>2319</v>
      </c>
      <c r="B1684" t="s">
        <v>10832</v>
      </c>
      <c r="C1684">
        <v>392.07</v>
      </c>
      <c r="D1684">
        <v>414.21237316181481</v>
      </c>
      <c r="E1684">
        <v>419.33211937548418</v>
      </c>
      <c r="F1684">
        <v>318.21148365877451</v>
      </c>
      <c r="G1684">
        <v>511.17873960860072</v>
      </c>
      <c r="H1684">
        <v>-117.2922331169803</v>
      </c>
      <c r="I1684">
        <v>-119.63086059316799</v>
      </c>
      <c r="J1684">
        <v>-135.2098820562357</v>
      </c>
      <c r="K1684">
        <v>-93.844638424729737</v>
      </c>
      <c r="L1684">
        <v>255.06749387223471</v>
      </c>
      <c r="M1684">
        <v>253.9143944796904</v>
      </c>
      <c r="N1684">
        <v>250.09549711104901</v>
      </c>
      <c r="O1684">
        <v>263.17015549171452</v>
      </c>
      <c r="P1684">
        <v>9.1788682618437374</v>
      </c>
      <c r="Q1684">
        <v>9.2858095642624754</v>
      </c>
      <c r="R1684">
        <v>7.6259699096669236</v>
      </c>
      <c r="S1684">
        <v>10.45919982606258</v>
      </c>
      <c r="T1684">
        <v>75018.757390741404</v>
      </c>
      <c r="U1684">
        <v>75018.701042560831</v>
      </c>
      <c r="V1684">
        <v>74968.235763564793</v>
      </c>
      <c r="W1684">
        <v>75069.628210307608</v>
      </c>
      <c r="X1684">
        <v>5190.5212256785717</v>
      </c>
      <c r="Y1684">
        <v>5211.8743012544064</v>
      </c>
      <c r="Z1684">
        <v>5032.5589570232332</v>
      </c>
      <c r="AA1684">
        <v>5292.1929812554326</v>
      </c>
      <c r="AB1684">
        <v>831.49146631272413</v>
      </c>
      <c r="AC1684">
        <v>824.54350431793989</v>
      </c>
      <c r="AD1684">
        <v>717.01970911030537</v>
      </c>
      <c r="AE1684">
        <v>962.0624109056962</v>
      </c>
      <c r="AF1684">
        <v>63.756820708841403</v>
      </c>
      <c r="AG1684">
        <v>63.468084925888093</v>
      </c>
      <c r="AH1684">
        <v>62.515069432614013</v>
      </c>
      <c r="AI1684">
        <v>65.781782604806011</v>
      </c>
      <c r="AJ1684">
        <v>0.55533263795945642</v>
      </c>
      <c r="AK1684">
        <v>0.55533268283230774</v>
      </c>
      <c r="AL1684">
        <v>0.55532233726936087</v>
      </c>
      <c r="AM1684">
        <v>0.55534287927951009</v>
      </c>
      <c r="AN1684">
        <v>0.96708133729534196</v>
      </c>
      <c r="AO1684">
        <v>0.96708133729534196</v>
      </c>
      <c r="AP1684">
        <v>0.96708133729534196</v>
      </c>
      <c r="AQ1684">
        <v>0.96708133729534196</v>
      </c>
      <c r="AR1684">
        <v>14.800999389361531</v>
      </c>
      <c r="AS1684">
        <v>14.800999389361531</v>
      </c>
      <c r="AT1684">
        <v>14.800999389361531</v>
      </c>
      <c r="AU1684">
        <v>14.800999389361531</v>
      </c>
      <c r="AV1684" t="str">
        <f>VLOOKUP(Sheet1[[#This Row],[NPDES ID2]],Combined_Sheet__Major_Only___2[[NPDES ID2]:[ECHO BFR]],3,FALSE)</f>
        <v>IN</v>
      </c>
      <c r="AW1684" t="s">
        <v>12185</v>
      </c>
      <c r="AX1684" t="str">
        <f>VLOOKUP(Sheet1[[#This Row],[NPDES ID2]],Combined_Sheet__Major_Only___2[[NPDES ID2]:[ECHO BFR]],27,FALSE)</f>
        <v>-</v>
      </c>
      <c r="AY1684" t="str">
        <f>VLOOKUP(Sheet1[[#This Row],[NPDES ID2]],Combined_Sheet__Major_Only___2[[NPDES ID2]:[ECHO BFR]],28,FALSE)</f>
        <v>-</v>
      </c>
      <c r="AZ1684" t="str">
        <f>VLOOKUP(Sheet1[[#This Row],[NPDES ID2]],Combined_Sheet__Major_Only___2[[NPDES ID2]:[ECHO BFR]],29,FALSE)</f>
        <v>thickening</v>
      </c>
      <c r="BA1684">
        <f>VLOOKUP(Sheet1[[#This Row],[NPDES ID2]],Combined_Sheet__Major_Only___2[[NPDES ID2]:[ECHO BFR]],17,FALSE)</f>
        <v>40.8735</v>
      </c>
      <c r="BB1684">
        <f>VLOOKUP(Sheet1[[#This Row],[NPDES ID2]],Combined_Sheet__Major_Only___2[[NPDES ID2]:[ECHO BFR]],18,FALSE)</f>
        <v>-85.514194000000003</v>
      </c>
      <c r="BC1684" t="str">
        <f>IF(ISNUMBER(SEARCH("aerobic",$AW1684)),"aerobic","")</f>
        <v/>
      </c>
      <c r="BD1684" t="str">
        <f>IF(ISNUMBER(SEARCH("anaer",$AW1684)),"anaer","")</f>
        <v>anaer</v>
      </c>
      <c r="BE1684" t="str">
        <f>IF(ISNUMBER(SEARCH("thickening",$AZ1684)),"thickening","")</f>
        <v>thickening</v>
      </c>
      <c r="BF1684" s="3" t="str">
        <f>IF(ISNUMBER(SEARCH("airDry",$AW1684)),"airDry","")</f>
        <v/>
      </c>
      <c r="BG1684" s="3" t="str">
        <f>IF(ISNUMBER(SEARCH("heatDry",$AY1684)),"heatDry","")</f>
        <v/>
      </c>
      <c r="BH1684" s="3" t="str">
        <f>IF(AND(ISNUMBER(SEARCH("aerobic",$AW1684)),ISNUMBER(SEARCH("anaer",$AW1684))),"Combined Aer and Anaer.","")</f>
        <v/>
      </c>
    </row>
    <row r="1685" spans="1:60" x14ac:dyDescent="0.25">
      <c r="A1685" s="4">
        <v>398</v>
      </c>
      <c r="B1685" t="s">
        <v>2003</v>
      </c>
      <c r="C1685">
        <v>686</v>
      </c>
      <c r="D1685">
        <v>342.95527424313462</v>
      </c>
      <c r="E1685">
        <v>343.41902809192482</v>
      </c>
      <c r="F1685">
        <v>283.77911777136438</v>
      </c>
      <c r="G1685">
        <v>403.66321473674981</v>
      </c>
      <c r="H1685">
        <v>-109.7716887307086</v>
      </c>
      <c r="I1685">
        <v>-112.3234879114505</v>
      </c>
      <c r="J1685">
        <v>-128.44447252576111</v>
      </c>
      <c r="K1685">
        <v>-86.009351024418308</v>
      </c>
      <c r="L1685">
        <v>474.12144229719121</v>
      </c>
      <c r="M1685">
        <v>472.32539408424992</v>
      </c>
      <c r="N1685">
        <v>466.37173565887082</v>
      </c>
      <c r="O1685">
        <v>486.74899115061049</v>
      </c>
      <c r="P1685">
        <v>16.000248573593151</v>
      </c>
      <c r="Q1685">
        <v>16.228457612519449</v>
      </c>
      <c r="R1685">
        <v>13.061464346981079</v>
      </c>
      <c r="S1685">
        <v>18.451669583885451</v>
      </c>
      <c r="T1685">
        <v>75056.804701134504</v>
      </c>
      <c r="U1685">
        <v>75056.748325059467</v>
      </c>
      <c r="V1685">
        <v>75006.25806386437</v>
      </c>
      <c r="W1685">
        <v>75107.70070365748</v>
      </c>
      <c r="X1685">
        <v>4887.8920299055453</v>
      </c>
      <c r="Y1685">
        <v>4904.5208421496754</v>
      </c>
      <c r="Z1685">
        <v>4763.2403753337267</v>
      </c>
      <c r="AA1685">
        <v>4968.2297499204406</v>
      </c>
      <c r="AB1685">
        <v>902.87107709876307</v>
      </c>
      <c r="AC1685">
        <v>893.51644978592162</v>
      </c>
      <c r="AD1685">
        <v>762.39525125093394</v>
      </c>
      <c r="AE1685">
        <v>1070.0627701443191</v>
      </c>
      <c r="AF1685">
        <v>67.734148232731727</v>
      </c>
      <c r="AG1685">
        <v>67.476604149443986</v>
      </c>
      <c r="AH1685">
        <v>66.628997380258255</v>
      </c>
      <c r="AI1685">
        <v>69.537429356837848</v>
      </c>
      <c r="AJ1685">
        <v>0.60395484963830459</v>
      </c>
      <c r="AK1685">
        <v>0.60395493619181173</v>
      </c>
      <c r="AL1685">
        <v>0.60393495344167247</v>
      </c>
      <c r="AM1685">
        <v>0.60397463148598329</v>
      </c>
      <c r="AN1685">
        <v>0.96709723672468195</v>
      </c>
      <c r="AO1685">
        <v>0.96709723672468206</v>
      </c>
      <c r="AP1685">
        <v>0.96709723672468206</v>
      </c>
      <c r="AQ1685">
        <v>0.96709723672468206</v>
      </c>
      <c r="AR1685">
        <v>14.46597931848148</v>
      </c>
      <c r="AS1685">
        <v>14.46597931848148</v>
      </c>
      <c r="AT1685">
        <v>14.46597931848148</v>
      </c>
      <c r="AU1685">
        <v>14.46597931848148</v>
      </c>
      <c r="AV1685" t="str">
        <f>VLOOKUP(Sheet1[[#This Row],[NPDES ID2]],Combined_Sheet__Major_Only___2[[NPDES ID2]:[ECHO BFR]],3,FALSE)</f>
        <v>OR</v>
      </c>
      <c r="AW1685" t="s">
        <v>12185</v>
      </c>
      <c r="AX1685" t="str">
        <f>VLOOKUP(Sheet1[[#This Row],[NPDES ID2]],Combined_Sheet__Major_Only___2[[NPDES ID2]:[ECHO BFR]],27,FALSE)</f>
        <v>-</v>
      </c>
      <c r="AY1685" t="str">
        <f>VLOOKUP(Sheet1[[#This Row],[NPDES ID2]],Combined_Sheet__Major_Only___2[[NPDES ID2]:[ECHO BFR]],28,FALSE)</f>
        <v>-</v>
      </c>
      <c r="AZ1685" t="str">
        <f>VLOOKUP(Sheet1[[#This Row],[NPDES ID2]],Combined_Sheet__Major_Only___2[[NPDES ID2]:[ECHO BFR]],29,FALSE)</f>
        <v>thickening, preliminaryOps</v>
      </c>
      <c r="BA1685">
        <f>VLOOKUP(Sheet1[[#This Row],[NPDES ID2]],Combined_Sheet__Major_Only___2[[NPDES ID2]:[ECHO BFR]],17,FALSE)</f>
        <v>42.429923000000002</v>
      </c>
      <c r="BB1685">
        <f>VLOOKUP(Sheet1[[#This Row],[NPDES ID2]],Combined_Sheet__Major_Only___2[[NPDES ID2]:[ECHO BFR]],18,FALSE)</f>
        <v>-123.343678</v>
      </c>
      <c r="BC1685" t="str">
        <f>IF(ISNUMBER(SEARCH("aerobic",$AW1685)),"aerobic","")</f>
        <v/>
      </c>
      <c r="BD1685" t="str">
        <f>IF(ISNUMBER(SEARCH("anaer",$AW1685)),"anaer","")</f>
        <v>anaer</v>
      </c>
      <c r="BE1685" t="str">
        <f>IF(ISNUMBER(SEARCH("thickening",$AZ1685)),"thickening","")</f>
        <v>thickening</v>
      </c>
      <c r="BF1685" s="2" t="str">
        <f>IF(ISNUMBER(SEARCH("airDry",$AW1685)),"airDry","")</f>
        <v/>
      </c>
      <c r="BG1685" s="2" t="str">
        <f>IF(ISNUMBER(SEARCH("heatDry",$AY1685)),"heatDry","")</f>
        <v/>
      </c>
      <c r="BH1685" s="2" t="str">
        <f>IF(AND(ISNUMBER(SEARCH("aerobic",$AW1685)),ISNUMBER(SEARCH("anaer",$AW1685))),"Combined Aer and Anaer.","")</f>
        <v/>
      </c>
    </row>
    <row r="1686" spans="1:60" x14ac:dyDescent="0.25">
      <c r="A1686" s="4">
        <v>2575</v>
      </c>
      <c r="B1686" t="s">
        <v>11934</v>
      </c>
      <c r="C1686">
        <v>97.46</v>
      </c>
      <c r="D1686">
        <v>1088.5822535970501</v>
      </c>
      <c r="E1686">
        <v>1088.461527524923</v>
      </c>
      <c r="F1686">
        <v>768.19869789279517</v>
      </c>
      <c r="G1686">
        <v>1430.406349784329</v>
      </c>
      <c r="H1686">
        <v>-114.3158255299555</v>
      </c>
      <c r="I1686">
        <v>-116.7198459434952</v>
      </c>
      <c r="J1686">
        <v>-132.50830662950301</v>
      </c>
      <c r="K1686">
        <v>-90.627717608478605</v>
      </c>
      <c r="L1686">
        <v>64.979985238616877</v>
      </c>
      <c r="M1686">
        <v>64.705719435512179</v>
      </c>
      <c r="N1686">
        <v>63.798010033556018</v>
      </c>
      <c r="O1686">
        <v>66.906411884510092</v>
      </c>
      <c r="P1686">
        <v>2.278355059854412</v>
      </c>
      <c r="Q1686">
        <v>2.307446859610117</v>
      </c>
      <c r="R1686">
        <v>1.881353247090005</v>
      </c>
      <c r="S1686">
        <v>2.6048545709584752</v>
      </c>
      <c r="T1686">
        <v>75097.965277547439</v>
      </c>
      <c r="U1686">
        <v>75097.908871295454</v>
      </c>
      <c r="V1686">
        <v>75047.391583703429</v>
      </c>
      <c r="W1686">
        <v>75148.88852365232</v>
      </c>
      <c r="X1686">
        <v>5069.8153172505581</v>
      </c>
      <c r="Y1686">
        <v>5089.19811995487</v>
      </c>
      <c r="Z1686">
        <v>4925.8235791239904</v>
      </c>
      <c r="AA1686">
        <v>5162.4558303766617</v>
      </c>
      <c r="AB1686">
        <v>761.70715679574016</v>
      </c>
      <c r="AC1686">
        <v>756.47971927323215</v>
      </c>
      <c r="AD1686">
        <v>663.15315396618234</v>
      </c>
      <c r="AE1686">
        <v>874.13211806899005</v>
      </c>
      <c r="AF1686">
        <v>65.340347106804288</v>
      </c>
      <c r="AG1686">
        <v>65.064436715648299</v>
      </c>
      <c r="AH1686">
        <v>64.152073957628659</v>
      </c>
      <c r="AI1686">
        <v>67.277363669900851</v>
      </c>
      <c r="AJ1686">
        <v>0.57468401909570965</v>
      </c>
      <c r="AK1686">
        <v>0.57468403016536462</v>
      </c>
      <c r="AL1686">
        <v>0.57468148148041986</v>
      </c>
      <c r="AM1686">
        <v>0.57468654204405156</v>
      </c>
      <c r="AN1686">
        <v>0.96711441985751079</v>
      </c>
      <c r="AO1686">
        <v>0.96711441985751057</v>
      </c>
      <c r="AP1686">
        <v>0.96711441985751057</v>
      </c>
      <c r="AQ1686">
        <v>0.96711441985751057</v>
      </c>
      <c r="AR1686">
        <v>15.77577236099231</v>
      </c>
      <c r="AS1686">
        <v>15.77577236099232</v>
      </c>
      <c r="AT1686">
        <v>15.77577236099232</v>
      </c>
      <c r="AU1686">
        <v>15.77577236099232</v>
      </c>
      <c r="AV1686" t="str">
        <f>VLOOKUP(Sheet1[[#This Row],[NPDES ID2]],Combined_Sheet__Major_Only___2[[NPDES ID2]:[ECHO BFR]],3,FALSE)</f>
        <v>NY</v>
      </c>
      <c r="AW1686" t="s">
        <v>12185</v>
      </c>
      <c r="AX1686" t="str">
        <f>VLOOKUP(Sheet1[[#This Row],[NPDES ID2]],Combined_Sheet__Major_Only___2[[NPDES ID2]:[ECHO BFR]],27,FALSE)</f>
        <v>-</v>
      </c>
      <c r="AY1686" t="str">
        <f>VLOOKUP(Sheet1[[#This Row],[NPDES ID2]],Combined_Sheet__Major_Only___2[[NPDES ID2]:[ECHO BFR]],28,FALSE)</f>
        <v>-</v>
      </c>
      <c r="AZ1686" t="str">
        <f>VLOOKUP(Sheet1[[#This Row],[NPDES ID2]],Combined_Sheet__Major_Only___2[[NPDES ID2]:[ECHO BFR]],29,FALSE)</f>
        <v>preliminaryOps, thickening</v>
      </c>
      <c r="BA1686">
        <f>VLOOKUP(Sheet1[[#This Row],[NPDES ID2]],Combined_Sheet__Major_Only___2[[NPDES ID2]:[ECHO BFR]],17,FALSE)</f>
        <v>41.964570000000002</v>
      </c>
      <c r="BB1686">
        <f>VLOOKUP(Sheet1[[#This Row],[NPDES ID2]],Combined_Sheet__Major_Only___2[[NPDES ID2]:[ECHO BFR]],18,FALSE)</f>
        <v>-73.999290000000002</v>
      </c>
      <c r="BC1686" t="str">
        <f>IF(ISNUMBER(SEARCH("aerobic",$AW1686)),"aerobic","")</f>
        <v/>
      </c>
      <c r="BD1686" t="str">
        <f>IF(ISNUMBER(SEARCH("anaer",$AW1686)),"anaer","")</f>
        <v>anaer</v>
      </c>
      <c r="BE1686" t="str">
        <f>IF(ISNUMBER(SEARCH("thickening",$AZ1686)),"thickening","")</f>
        <v>thickening</v>
      </c>
      <c r="BF1686" s="3" t="str">
        <f>IF(ISNUMBER(SEARCH("airDry",$AW1686)),"airDry","")</f>
        <v/>
      </c>
      <c r="BG1686" s="3" t="str">
        <f>IF(ISNUMBER(SEARCH("heatDry",$AY1686)),"heatDry","")</f>
        <v/>
      </c>
      <c r="BH1686" s="3" t="str">
        <f>IF(AND(ISNUMBER(SEARCH("aerobic",$AW1686)),ISNUMBER(SEARCH("anaer",$AW1686))),"Combined Aer and Anaer.","")</f>
        <v/>
      </c>
    </row>
    <row r="1687" spans="1:60" x14ac:dyDescent="0.25">
      <c r="A1687" s="4">
        <v>129</v>
      </c>
      <c r="B1687" t="s">
        <v>719</v>
      </c>
      <c r="C1687">
        <v>8230.82</v>
      </c>
      <c r="D1687">
        <v>1690.2194430005991</v>
      </c>
      <c r="E1687">
        <v>1687.514110033741</v>
      </c>
      <c r="F1687">
        <v>1337.0446132408749</v>
      </c>
      <c r="G1687">
        <v>2023.6666063753671</v>
      </c>
      <c r="H1687">
        <v>-112.7907967499267</v>
      </c>
      <c r="I1687">
        <v>-115.620285419832</v>
      </c>
      <c r="J1687">
        <v>-131.621023397812</v>
      </c>
      <c r="K1687">
        <v>-88.916333770089906</v>
      </c>
      <c r="L1687">
        <v>5439.1633300910817</v>
      </c>
      <c r="M1687">
        <v>5415.9011370784774</v>
      </c>
      <c r="N1687">
        <v>5337.3349883373257</v>
      </c>
      <c r="O1687">
        <v>5604.5923715014842</v>
      </c>
      <c r="P1687">
        <v>192.4261211850563</v>
      </c>
      <c r="Q1687">
        <v>194.89192335205101</v>
      </c>
      <c r="R1687">
        <v>159.3473796718925</v>
      </c>
      <c r="S1687">
        <v>219.64185540116779</v>
      </c>
      <c r="T1687">
        <v>75569.044601006914</v>
      </c>
      <c r="U1687">
        <v>75568.987849382276</v>
      </c>
      <c r="V1687">
        <v>75518.161246958189</v>
      </c>
      <c r="W1687">
        <v>75620.279647607589</v>
      </c>
      <c r="X1687">
        <v>5147.2739569819651</v>
      </c>
      <c r="Y1687">
        <v>5167.3171165841723</v>
      </c>
      <c r="Z1687">
        <v>4997.2948014005151</v>
      </c>
      <c r="AA1687">
        <v>5243.9883690545366</v>
      </c>
      <c r="AB1687">
        <v>941.31539332326747</v>
      </c>
      <c r="AC1687">
        <v>931.39314361881065</v>
      </c>
      <c r="AD1687">
        <v>795.49235666683694</v>
      </c>
      <c r="AE1687">
        <v>1113.003443023794</v>
      </c>
      <c r="AF1687">
        <v>64.790880349102963</v>
      </c>
      <c r="AG1687">
        <v>64.502503779220831</v>
      </c>
      <c r="AH1687">
        <v>63.591612838112759</v>
      </c>
      <c r="AI1687">
        <v>66.752912890778703</v>
      </c>
      <c r="AJ1687">
        <v>0.56796812221524562</v>
      </c>
      <c r="AK1687">
        <v>0.56796909000162565</v>
      </c>
      <c r="AL1687">
        <v>0.5677373376309689</v>
      </c>
      <c r="AM1687">
        <v>0.56819767875004767</v>
      </c>
      <c r="AN1687">
        <v>0.96730980882121609</v>
      </c>
      <c r="AO1687">
        <v>0.9673098088212162</v>
      </c>
      <c r="AP1687">
        <v>0.9673098088212162</v>
      </c>
      <c r="AQ1687">
        <v>0.9673098088212162</v>
      </c>
      <c r="AR1687">
        <v>13.91618092253392</v>
      </c>
      <c r="AS1687">
        <v>13.91618092253392</v>
      </c>
      <c r="AT1687">
        <v>13.91618092253392</v>
      </c>
      <c r="AU1687">
        <v>13.91618092253392</v>
      </c>
      <c r="AV1687" t="str">
        <f>VLOOKUP(Sheet1[[#This Row],[NPDES ID2]],Combined_Sheet__Major_Only___2[[NPDES ID2]:[ECHO BFR]],3,FALSE)</f>
        <v>VA</v>
      </c>
      <c r="AW1687" t="s">
        <v>12185</v>
      </c>
      <c r="AX1687" t="str">
        <f>VLOOKUP(Sheet1[[#This Row],[NPDES ID2]],Combined_Sheet__Major_Only___2[[NPDES ID2]:[ECHO BFR]],27,FALSE)</f>
        <v>methaneBioCaptureRecover</v>
      </c>
      <c r="AY1687" t="str">
        <f>VLOOKUP(Sheet1[[#This Row],[NPDES ID2]],Combined_Sheet__Major_Only___2[[NPDES ID2]:[ECHO BFR]],28,FALSE)</f>
        <v>-</v>
      </c>
      <c r="AZ1687" t="str">
        <f>VLOOKUP(Sheet1[[#This Row],[NPDES ID2]],Combined_Sheet__Major_Only___2[[NPDES ID2]:[ECHO BFR]],29,FALSE)</f>
        <v>thickening, preliminaryOps</v>
      </c>
      <c r="BA1687">
        <f>VLOOKUP(Sheet1[[#This Row],[NPDES ID2]],Combined_Sheet__Major_Only___2[[NPDES ID2]:[ECHO BFR]],17,FALSE)</f>
        <v>37.41572</v>
      </c>
      <c r="BB1687">
        <f>VLOOKUP(Sheet1[[#This Row],[NPDES ID2]],Combined_Sheet__Major_Only___2[[NPDES ID2]:[ECHO BFR]],18,FALSE)</f>
        <v>-77.323449999999994</v>
      </c>
      <c r="BC1687" t="str">
        <f>IF(ISNUMBER(SEARCH("aerobic",$AW1687)),"aerobic","")</f>
        <v/>
      </c>
      <c r="BD1687" t="str">
        <f>IF(ISNUMBER(SEARCH("anaer",$AW1687)),"anaer","")</f>
        <v>anaer</v>
      </c>
      <c r="BE1687" t="str">
        <f>IF(ISNUMBER(SEARCH("thickening",$AZ1687)),"thickening","")</f>
        <v>thickening</v>
      </c>
      <c r="BF1687" s="3" t="str">
        <f>IF(ISNUMBER(SEARCH("airDry",$AW1687)),"airDry","")</f>
        <v/>
      </c>
      <c r="BG1687" s="3" t="str">
        <f>IF(ISNUMBER(SEARCH("heatDry",$AY1687)),"heatDry","")</f>
        <v/>
      </c>
      <c r="BH1687" s="3" t="str">
        <f>IF(AND(ISNUMBER(SEARCH("aerobic",$AW1687)),ISNUMBER(SEARCH("anaer",$AW1687))),"Combined Aer and Anaer.","")</f>
        <v/>
      </c>
    </row>
    <row r="1688" spans="1:60" x14ac:dyDescent="0.25">
      <c r="A1688" s="4">
        <v>1832</v>
      </c>
      <c r="B1688" t="s">
        <v>8662</v>
      </c>
      <c r="C1688">
        <v>15860</v>
      </c>
      <c r="D1688">
        <v>3119.3541404001571</v>
      </c>
      <c r="E1688">
        <v>3121.439446313404</v>
      </c>
      <c r="F1688">
        <v>2457.038852035424</v>
      </c>
      <c r="G1688">
        <v>3762.2457620088662</v>
      </c>
      <c r="H1688">
        <v>-108.7386991010605</v>
      </c>
      <c r="I1688">
        <v>-112.0613589529253</v>
      </c>
      <c r="J1688">
        <v>-128.3857592427851</v>
      </c>
      <c r="K1688">
        <v>-83.564658585160544</v>
      </c>
      <c r="L1688">
        <v>10623.56710972453</v>
      </c>
      <c r="M1688">
        <v>10580.38849018634</v>
      </c>
      <c r="N1688">
        <v>10431.609016239079</v>
      </c>
      <c r="O1688">
        <v>10934.43633760372</v>
      </c>
      <c r="P1688">
        <v>370.31625236272538</v>
      </c>
      <c r="Q1688">
        <v>375.07236277418639</v>
      </c>
      <c r="R1688">
        <v>305.38875053952472</v>
      </c>
      <c r="S1688">
        <v>424.19272346171772</v>
      </c>
      <c r="T1688">
        <v>75658.088925334057</v>
      </c>
      <c r="U1688">
        <v>75658.032108426385</v>
      </c>
      <c r="V1688">
        <v>75607.147038714844</v>
      </c>
      <c r="W1688">
        <v>75709.38290906715</v>
      </c>
      <c r="X1688">
        <v>5083.9600521246039</v>
      </c>
      <c r="Y1688">
        <v>5102.7847098307084</v>
      </c>
      <c r="Z1688">
        <v>4941.4464704066477</v>
      </c>
      <c r="AA1688">
        <v>5176.0290411922124</v>
      </c>
      <c r="AB1688">
        <v>941.87155263866237</v>
      </c>
      <c r="AC1688">
        <v>932.01141999048252</v>
      </c>
      <c r="AD1688">
        <v>794.57456257954175</v>
      </c>
      <c r="AE1688">
        <v>1116.0939317258669</v>
      </c>
      <c r="AF1688">
        <v>65.701492436747287</v>
      </c>
      <c r="AG1688">
        <v>65.412469747999523</v>
      </c>
      <c r="AH1688">
        <v>64.52832582078841</v>
      </c>
      <c r="AI1688">
        <v>67.607428799613686</v>
      </c>
      <c r="AJ1688">
        <v>0.5790985102672418</v>
      </c>
      <c r="AK1688">
        <v>0.57910033480939438</v>
      </c>
      <c r="AL1688">
        <v>0.57864646147861931</v>
      </c>
      <c r="AM1688">
        <v>0.57954834684842349</v>
      </c>
      <c r="AN1688">
        <v>0.96734648099998211</v>
      </c>
      <c r="AO1688">
        <v>0.96734648099998244</v>
      </c>
      <c r="AP1688">
        <v>0.96734648099998244</v>
      </c>
      <c r="AQ1688">
        <v>0.96734648099998244</v>
      </c>
      <c r="AR1688">
        <v>14.00819095694855</v>
      </c>
      <c r="AS1688">
        <v>14.00819095694855</v>
      </c>
      <c r="AT1688">
        <v>14.00819095694855</v>
      </c>
      <c r="AU1688">
        <v>14.00819095694855</v>
      </c>
      <c r="AV1688" t="str">
        <f>VLOOKUP(Sheet1[[#This Row],[NPDES ID2]],Combined_Sheet__Major_Only___2[[NPDES ID2]:[ECHO BFR]],3,FALSE)</f>
        <v>NY</v>
      </c>
      <c r="AW1688" t="s">
        <v>12185</v>
      </c>
      <c r="AX1688" t="str">
        <f>VLOOKUP(Sheet1[[#This Row],[NPDES ID2]],Combined_Sheet__Major_Only___2[[NPDES ID2]:[ECHO BFR]],27,FALSE)</f>
        <v>-</v>
      </c>
      <c r="AY1688" t="str">
        <f>VLOOKUP(Sheet1[[#This Row],[NPDES ID2]],Combined_Sheet__Major_Only___2[[NPDES ID2]:[ECHO BFR]],28,FALSE)</f>
        <v>-</v>
      </c>
      <c r="AZ1688" t="str">
        <f>VLOOKUP(Sheet1[[#This Row],[NPDES ID2]],Combined_Sheet__Major_Only___2[[NPDES ID2]:[ECHO BFR]],29,FALSE)</f>
        <v>thickening, preliminaryOps</v>
      </c>
      <c r="BA1688">
        <f>VLOOKUP(Sheet1[[#This Row],[NPDES ID2]],Combined_Sheet__Major_Only___2[[NPDES ID2]:[ECHO BFR]],17,FALSE)</f>
        <v>40.787528000000002</v>
      </c>
      <c r="BB1688">
        <f>VLOOKUP(Sheet1[[#This Row],[NPDES ID2]],Combined_Sheet__Major_Only___2[[NPDES ID2]:[ECHO BFR]],18,FALSE)</f>
        <v>-73.922888999999998</v>
      </c>
      <c r="BC1688" t="str">
        <f>IF(ISNUMBER(SEARCH("aerobic",$AW1688)),"aerobic","")</f>
        <v/>
      </c>
      <c r="BD1688" t="str">
        <f>IF(ISNUMBER(SEARCH("anaer",$AW1688)),"anaer","")</f>
        <v>anaer</v>
      </c>
      <c r="BE1688" t="str">
        <f>IF(ISNUMBER(SEARCH("thickening",$AZ1688)),"thickening","")</f>
        <v>thickening</v>
      </c>
      <c r="BF1688" s="2" t="str">
        <f>IF(ISNUMBER(SEARCH("airDry",$AW1688)),"airDry","")</f>
        <v/>
      </c>
      <c r="BG1688" s="2" t="str">
        <f>IF(ISNUMBER(SEARCH("heatDry",$AY1688)),"heatDry","")</f>
        <v/>
      </c>
      <c r="BH1688" s="2" t="str">
        <f>IF(AND(ISNUMBER(SEARCH("aerobic",$AW1688)),ISNUMBER(SEARCH("anaer",$AW1688))),"Combined Aer and Anaer.","")</f>
        <v/>
      </c>
    </row>
    <row r="1689" spans="1:60" x14ac:dyDescent="0.25">
      <c r="A1689" s="4">
        <v>1264</v>
      </c>
      <c r="B1689" t="s">
        <v>6034</v>
      </c>
      <c r="C1689">
        <v>205</v>
      </c>
      <c r="D1689">
        <v>627.47578437621405</v>
      </c>
      <c r="E1689">
        <v>624.85621435480721</v>
      </c>
      <c r="F1689">
        <v>460.24769272332583</v>
      </c>
      <c r="G1689">
        <v>813.56922786584676</v>
      </c>
      <c r="H1689">
        <v>-121.6755776095234</v>
      </c>
      <c r="I1689">
        <v>-124.07081728213581</v>
      </c>
      <c r="J1689">
        <v>-140.03249015598391</v>
      </c>
      <c r="K1689">
        <v>-98.404627678769273</v>
      </c>
      <c r="L1689">
        <v>128.95423427127369</v>
      </c>
      <c r="M1689">
        <v>128.31621927733451</v>
      </c>
      <c r="N1689">
        <v>126.2041713427931</v>
      </c>
      <c r="O1689">
        <v>133.4362271897335</v>
      </c>
      <c r="P1689">
        <v>4.8086056362372958</v>
      </c>
      <c r="Q1689">
        <v>4.8470848404145688</v>
      </c>
      <c r="R1689">
        <v>4.0132050276167348</v>
      </c>
      <c r="S1689">
        <v>5.4852594188175301</v>
      </c>
      <c r="T1689">
        <v>75779.237344385634</v>
      </c>
      <c r="U1689">
        <v>75779.180438657786</v>
      </c>
      <c r="V1689">
        <v>75728.215821827485</v>
      </c>
      <c r="W1689">
        <v>75830.611514480668</v>
      </c>
      <c r="X1689">
        <v>5422.8134962148251</v>
      </c>
      <c r="Y1689">
        <v>5447.3388026139091</v>
      </c>
      <c r="Z1689">
        <v>5242.3053090286248</v>
      </c>
      <c r="AA1689">
        <v>5539.0749444372586</v>
      </c>
      <c r="AB1689">
        <v>825.27553373356159</v>
      </c>
      <c r="AC1689">
        <v>818.51327109618887</v>
      </c>
      <c r="AD1689">
        <v>716.41394132536993</v>
      </c>
      <c r="AE1689">
        <v>946.64648017718105</v>
      </c>
      <c r="AF1689">
        <v>61.647092950539609</v>
      </c>
      <c r="AG1689">
        <v>61.341829502735607</v>
      </c>
      <c r="AH1689">
        <v>60.332949072321441</v>
      </c>
      <c r="AI1689">
        <v>63.789531560093167</v>
      </c>
      <c r="AJ1689">
        <v>0.52956622825539268</v>
      </c>
      <c r="AK1689">
        <v>0.52956625081585995</v>
      </c>
      <c r="AL1689">
        <v>0.52956105381219709</v>
      </c>
      <c r="AM1689">
        <v>0.52957137282286881</v>
      </c>
      <c r="AN1689">
        <v>0.96739624306652217</v>
      </c>
      <c r="AO1689">
        <v>0.96739624306652239</v>
      </c>
      <c r="AP1689">
        <v>0.96739624306652239</v>
      </c>
      <c r="AQ1689">
        <v>0.96739624306652239</v>
      </c>
      <c r="AR1689">
        <v>14.7658886570802</v>
      </c>
      <c r="AS1689">
        <v>14.7658886570802</v>
      </c>
      <c r="AT1689">
        <v>14.7658886570802</v>
      </c>
      <c r="AU1689">
        <v>14.7658886570802</v>
      </c>
      <c r="AV1689" t="str">
        <f>VLOOKUP(Sheet1[[#This Row],[NPDES ID2]],Combined_Sheet__Major_Only___2[[NPDES ID2]:[ECHO BFR]],3,FALSE)</f>
        <v>WA</v>
      </c>
      <c r="AW1689" t="s">
        <v>12185</v>
      </c>
      <c r="AX1689" t="str">
        <f>VLOOKUP(Sheet1[[#This Row],[NPDES ID2]],Combined_Sheet__Major_Only___2[[NPDES ID2]:[ECHO BFR]],27,FALSE)</f>
        <v>methaneBioCaptureRecover, tempSludgeStore</v>
      </c>
      <c r="AY1689" t="str">
        <f>VLOOKUP(Sheet1[[#This Row],[NPDES ID2]],Combined_Sheet__Major_Only___2[[NPDES ID2]:[ECHO BFR]],28,FALSE)</f>
        <v>-</v>
      </c>
      <c r="AZ1689" t="str">
        <f>VLOOKUP(Sheet1[[#This Row],[NPDES ID2]],Combined_Sheet__Major_Only___2[[NPDES ID2]:[ECHO BFR]],29,FALSE)</f>
        <v>thickening</v>
      </c>
      <c r="BA1689">
        <f>VLOOKUP(Sheet1[[#This Row],[NPDES ID2]],Combined_Sheet__Major_Only___2[[NPDES ID2]:[ECHO BFR]],17,FALSE)</f>
        <v>46.313889000000003</v>
      </c>
      <c r="BB1689">
        <f>VLOOKUP(Sheet1[[#This Row],[NPDES ID2]],Combined_Sheet__Major_Only___2[[NPDES ID2]:[ECHO BFR]],18,FALSE)</f>
        <v>-120.0175</v>
      </c>
      <c r="BC1689" t="str">
        <f>IF(ISNUMBER(SEARCH("aerobic",$AW1689)),"aerobic","")</f>
        <v/>
      </c>
      <c r="BD1689" t="str">
        <f>IF(ISNUMBER(SEARCH("anaer",$AW1689)),"anaer","")</f>
        <v>anaer</v>
      </c>
      <c r="BE1689" t="str">
        <f>IF(ISNUMBER(SEARCH("thickening",$AZ1689)),"thickening","")</f>
        <v>thickening</v>
      </c>
      <c r="BF1689" s="2" t="str">
        <f>IF(ISNUMBER(SEARCH("airDry",$AW1689)),"airDry","")</f>
        <v/>
      </c>
      <c r="BG1689" s="2" t="str">
        <f>IF(ISNUMBER(SEARCH("heatDry",$AY1689)),"heatDry","")</f>
        <v/>
      </c>
      <c r="BH1689" s="2" t="str">
        <f>IF(AND(ISNUMBER(SEARCH("aerobic",$AW1689)),ISNUMBER(SEARCH("anaer",$AW1689))),"Combined Aer and Anaer.","")</f>
        <v/>
      </c>
    </row>
    <row r="1690" spans="1:60" x14ac:dyDescent="0.25">
      <c r="A1690" s="4">
        <v>79</v>
      </c>
      <c r="B1690" t="s">
        <v>442</v>
      </c>
      <c r="C1690">
        <v>112105</v>
      </c>
      <c r="D1690">
        <v>22030.24313350892</v>
      </c>
      <c r="E1690">
        <v>22097.44757409981</v>
      </c>
      <c r="F1690">
        <v>17336.602123518009</v>
      </c>
      <c r="G1690">
        <v>26740.87380884165</v>
      </c>
      <c r="H1690">
        <v>-78.568481721354686</v>
      </c>
      <c r="I1690">
        <v>-85.379784629364423</v>
      </c>
      <c r="J1690">
        <v>-123.6986140783698</v>
      </c>
      <c r="K1690">
        <v>-17.372820210417849</v>
      </c>
      <c r="L1690">
        <v>73290.943158223163</v>
      </c>
      <c r="M1690">
        <v>73025.461377082815</v>
      </c>
      <c r="N1690">
        <v>71866.662349638165</v>
      </c>
      <c r="O1690">
        <v>75546.503703980226</v>
      </c>
      <c r="P1690">
        <v>2605.868314044199</v>
      </c>
      <c r="Q1690">
        <v>2641.9478677221282</v>
      </c>
      <c r="R1690">
        <v>2158.4058298523091</v>
      </c>
      <c r="S1690">
        <v>2987.1547268541631</v>
      </c>
      <c r="T1690">
        <v>75917.536528965735</v>
      </c>
      <c r="U1690">
        <v>75917.479521843605</v>
      </c>
      <c r="V1690">
        <v>75866.424096550822</v>
      </c>
      <c r="W1690">
        <v>75969.002237262874</v>
      </c>
      <c r="X1690">
        <v>5226.8840315257112</v>
      </c>
      <c r="Y1690">
        <v>5244.0731709393403</v>
      </c>
      <c r="Z1690">
        <v>5069.6053950311643</v>
      </c>
      <c r="AA1690">
        <v>5330.6572395395606</v>
      </c>
      <c r="AB1690">
        <v>1061.6728217661009</v>
      </c>
      <c r="AC1690">
        <v>1050.4788740455481</v>
      </c>
      <c r="AD1690">
        <v>878.72802325747682</v>
      </c>
      <c r="AE1690">
        <v>1272.1421225038671</v>
      </c>
      <c r="AF1690">
        <v>64.487589471292253</v>
      </c>
      <c r="AG1690">
        <v>64.120562867313907</v>
      </c>
      <c r="AH1690">
        <v>63.198547356726984</v>
      </c>
      <c r="AI1690">
        <v>66.499015593305742</v>
      </c>
      <c r="AJ1690">
        <v>0.56426046949170905</v>
      </c>
      <c r="AK1690">
        <v>0.56426674194388948</v>
      </c>
      <c r="AL1690">
        <v>0.56100775860066754</v>
      </c>
      <c r="AM1690">
        <v>0.5675158917739328</v>
      </c>
      <c r="AN1690">
        <v>0.96745286478590098</v>
      </c>
      <c r="AO1690">
        <v>0.96745286478590098</v>
      </c>
      <c r="AP1690">
        <v>0.96745286478590098</v>
      </c>
      <c r="AQ1690">
        <v>0.96745286478590098</v>
      </c>
      <c r="AR1690">
        <v>13.06517618608974</v>
      </c>
      <c r="AS1690">
        <v>13.06517618608974</v>
      </c>
      <c r="AT1690">
        <v>13.06517618608974</v>
      </c>
      <c r="AU1690">
        <v>13.06517618608974</v>
      </c>
      <c r="AV1690" t="str">
        <f>VLOOKUP(Sheet1[[#This Row],[NPDES ID2]],Combined_Sheet__Major_Only___2[[NPDES ID2]:[ECHO BFR]],3,FALSE)</f>
        <v>CA</v>
      </c>
      <c r="AW1690" t="s">
        <v>12185</v>
      </c>
      <c r="AX1690" t="str">
        <f>VLOOKUP(Sheet1[[#This Row],[NPDES ID2]],Combined_Sheet__Major_Only___2[[NPDES ID2]:[ECHO BFR]],27,FALSE)</f>
        <v>methaneBioCaptureRecover</v>
      </c>
      <c r="AY1690" t="str">
        <f>VLOOKUP(Sheet1[[#This Row],[NPDES ID2]],Combined_Sheet__Major_Only___2[[NPDES ID2]:[ECHO BFR]],28,FALSE)</f>
        <v>-</v>
      </c>
      <c r="AZ1690" t="str">
        <f>VLOOKUP(Sheet1[[#This Row],[NPDES ID2]],Combined_Sheet__Major_Only___2[[NPDES ID2]:[ECHO BFR]],29,FALSE)</f>
        <v>preliminaryOps, thickening</v>
      </c>
      <c r="BA1690">
        <f>VLOOKUP(Sheet1[[#This Row],[NPDES ID2]],Combined_Sheet__Major_Only___2[[NPDES ID2]:[ECHO BFR]],17,FALSE)</f>
        <v>33.804312000000003</v>
      </c>
      <c r="BB1690">
        <f>VLOOKUP(Sheet1[[#This Row],[NPDES ID2]],Combined_Sheet__Major_Only___2[[NPDES ID2]:[ECHO BFR]],18,FALSE)</f>
        <v>-118.283922</v>
      </c>
      <c r="BC1690" t="str">
        <f>IF(ISNUMBER(SEARCH("aerobic",$AW1690)),"aerobic","")</f>
        <v/>
      </c>
      <c r="BD1690" t="str">
        <f>IF(ISNUMBER(SEARCH("anaer",$AW1690)),"anaer","")</f>
        <v>anaer</v>
      </c>
      <c r="BE1690" t="str">
        <f>IF(ISNUMBER(SEARCH("thickening",$AZ1690)),"thickening","")</f>
        <v>thickening</v>
      </c>
      <c r="BF1690" s="3" t="str">
        <f>IF(ISNUMBER(SEARCH("airDry",$AW1690)),"airDry","")</f>
        <v/>
      </c>
      <c r="BG1690" s="3" t="str">
        <f>IF(ISNUMBER(SEARCH("heatDry",$AY1690)),"heatDry","")</f>
        <v/>
      </c>
      <c r="BH1690" s="3" t="str">
        <f>IF(AND(ISNUMBER(SEARCH("aerobic",$AW1690)),ISNUMBER(SEARCH("anaer",$AW1690))),"Combined Aer and Anaer.","")</f>
        <v/>
      </c>
    </row>
    <row r="1691" spans="1:60" x14ac:dyDescent="0.25">
      <c r="A1691" s="4">
        <v>1406</v>
      </c>
      <c r="B1691" t="s">
        <v>6662</v>
      </c>
      <c r="C1691">
        <v>138.34567000000001</v>
      </c>
      <c r="D1691">
        <v>891.90644176200965</v>
      </c>
      <c r="E1691">
        <v>890.27905026393125</v>
      </c>
      <c r="F1691">
        <v>638.34890861705969</v>
      </c>
      <c r="G1691">
        <v>1160.0806895781541</v>
      </c>
      <c r="H1691">
        <v>-127.5780893778015</v>
      </c>
      <c r="I1691">
        <v>-129.9645789993364</v>
      </c>
      <c r="J1691">
        <v>-146.47305302735799</v>
      </c>
      <c r="K1691">
        <v>-104.5964992683043</v>
      </c>
      <c r="L1691">
        <v>83.273512768087514</v>
      </c>
      <c r="M1691">
        <v>82.813216541980438</v>
      </c>
      <c r="N1691">
        <v>81.28971033201681</v>
      </c>
      <c r="O1691">
        <v>86.506749514990275</v>
      </c>
      <c r="P1691">
        <v>3.2528158538052341</v>
      </c>
      <c r="Q1691">
        <v>3.281019736155105</v>
      </c>
      <c r="R1691">
        <v>2.7302114836851228</v>
      </c>
      <c r="S1691">
        <v>3.7141923171477158</v>
      </c>
      <c r="T1691">
        <v>76082.4181462384</v>
      </c>
      <c r="U1691">
        <v>76082.361018233001</v>
      </c>
      <c r="V1691">
        <v>76031.197330218405</v>
      </c>
      <c r="W1691">
        <v>76133.992987260019</v>
      </c>
      <c r="X1691">
        <v>5690.2928704575288</v>
      </c>
      <c r="Y1691">
        <v>5719.032525113269</v>
      </c>
      <c r="Z1691">
        <v>5478.8807389675412</v>
      </c>
      <c r="AA1691">
        <v>5826.6578996277094</v>
      </c>
      <c r="AB1691">
        <v>919.97132491486661</v>
      </c>
      <c r="AC1691">
        <v>910.77479889208996</v>
      </c>
      <c r="AD1691">
        <v>792.39543458702121</v>
      </c>
      <c r="AE1691">
        <v>1062.2988740194589</v>
      </c>
      <c r="AF1691">
        <v>58.988966199903359</v>
      </c>
      <c r="AG1691">
        <v>58.662728244837282</v>
      </c>
      <c r="AH1691">
        <v>57.584050560686883</v>
      </c>
      <c r="AI1691">
        <v>61.279179959925777</v>
      </c>
      <c r="AJ1691">
        <v>0.49712910027502982</v>
      </c>
      <c r="AK1691">
        <v>0.4971291153225057</v>
      </c>
      <c r="AL1691">
        <v>0.4971256499431701</v>
      </c>
      <c r="AM1691">
        <v>0.49713253067454422</v>
      </c>
      <c r="AN1691">
        <v>0.96752011327501763</v>
      </c>
      <c r="AO1691">
        <v>0.96752011327501763</v>
      </c>
      <c r="AP1691">
        <v>0.96752011327501763</v>
      </c>
      <c r="AQ1691">
        <v>0.96752011327501763</v>
      </c>
      <c r="AR1691">
        <v>13.617907200711359</v>
      </c>
      <c r="AS1691">
        <v>13.617907200711359</v>
      </c>
      <c r="AT1691">
        <v>13.617907200711359</v>
      </c>
      <c r="AU1691">
        <v>13.617907200711359</v>
      </c>
      <c r="AV1691" t="str">
        <f>VLOOKUP(Sheet1[[#This Row],[NPDES ID2]],Combined_Sheet__Major_Only___2[[NPDES ID2]:[ECHO BFR]],3,FALSE)</f>
        <v>CT</v>
      </c>
      <c r="AW1691" t="s">
        <v>12185</v>
      </c>
      <c r="AX1691" t="str">
        <f>VLOOKUP(Sheet1[[#This Row],[NPDES ID2]],Combined_Sheet__Major_Only___2[[NPDES ID2]:[ECHO BFR]],27,FALSE)</f>
        <v>other</v>
      </c>
      <c r="AY1691" t="str">
        <f>VLOOKUP(Sheet1[[#This Row],[NPDES ID2]],Combined_Sheet__Major_Only___2[[NPDES ID2]:[ECHO BFR]],28,FALSE)</f>
        <v>-</v>
      </c>
      <c r="AZ1691" t="str">
        <f>VLOOKUP(Sheet1[[#This Row],[NPDES ID2]],Combined_Sheet__Major_Only___2[[NPDES ID2]:[ECHO BFR]],29,FALSE)</f>
        <v>thickening</v>
      </c>
      <c r="BA1691">
        <f>VLOOKUP(Sheet1[[#This Row],[NPDES ID2]],Combined_Sheet__Major_Only___2[[NPDES ID2]:[ECHO BFR]],17,FALSE)</f>
        <v>41.351928999999998</v>
      </c>
      <c r="BB1691">
        <f>VLOOKUP(Sheet1[[#This Row],[NPDES ID2]],Combined_Sheet__Major_Only___2[[NPDES ID2]:[ECHO BFR]],18,FALSE)</f>
        <v>-71.835051000000007</v>
      </c>
      <c r="BC1691" t="str">
        <f>IF(ISNUMBER(SEARCH("aerobic",$AW1691)),"aerobic","")</f>
        <v/>
      </c>
      <c r="BD1691" t="str">
        <f>IF(ISNUMBER(SEARCH("anaer",$AW1691)),"anaer","")</f>
        <v>anaer</v>
      </c>
      <c r="BE1691" t="str">
        <f>IF(ISNUMBER(SEARCH("thickening",$AZ1691)),"thickening","")</f>
        <v>thickening</v>
      </c>
      <c r="BF1691" s="2" t="str">
        <f>IF(ISNUMBER(SEARCH("airDry",$AW1691)),"airDry","")</f>
        <v/>
      </c>
      <c r="BG1691" s="2" t="str">
        <f>IF(ISNUMBER(SEARCH("heatDry",$AY1691)),"heatDry","")</f>
        <v/>
      </c>
      <c r="BH1691" s="2" t="str">
        <f>IF(AND(ISNUMBER(SEARCH("aerobic",$AW1691)),ISNUMBER(SEARCH("anaer",$AW1691))),"Combined Aer and Anaer.","")</f>
        <v/>
      </c>
    </row>
    <row r="1692" spans="1:60" x14ac:dyDescent="0.25">
      <c r="A1692" s="4">
        <v>1915</v>
      </c>
      <c r="B1692" t="s">
        <v>9039</v>
      </c>
      <c r="C1692">
        <v>3276</v>
      </c>
      <c r="D1692">
        <v>807.07753892469782</v>
      </c>
      <c r="E1692">
        <v>806.31391591102829</v>
      </c>
      <c r="F1692">
        <v>668.80681358679874</v>
      </c>
      <c r="G1692">
        <v>948.42723747229434</v>
      </c>
      <c r="H1692">
        <v>-124.0521541439341</v>
      </c>
      <c r="I1692">
        <v>-126.43472468437361</v>
      </c>
      <c r="J1692">
        <v>-142.54051152942591</v>
      </c>
      <c r="K1692">
        <v>-100.9580163514953</v>
      </c>
      <c r="L1692">
        <v>2008.1868022394631</v>
      </c>
      <c r="M1692">
        <v>1997.6167718301949</v>
      </c>
      <c r="N1692">
        <v>1962.3961078837151</v>
      </c>
      <c r="O1692">
        <v>2082.7375654683151</v>
      </c>
      <c r="P1692">
        <v>76.938599287474929</v>
      </c>
      <c r="Q1692">
        <v>77.722662514120955</v>
      </c>
      <c r="R1692">
        <v>64.434699594656948</v>
      </c>
      <c r="S1692">
        <v>87.692875568250486</v>
      </c>
      <c r="T1692">
        <v>76175.523660663224</v>
      </c>
      <c r="U1692">
        <v>76175.466464397352</v>
      </c>
      <c r="V1692">
        <v>76124.241642482113</v>
      </c>
      <c r="W1692">
        <v>76227.160126859439</v>
      </c>
      <c r="X1692">
        <v>5594.115290239899</v>
      </c>
      <c r="Y1692">
        <v>5621.0766651188078</v>
      </c>
      <c r="Z1692">
        <v>5395.314108837174</v>
      </c>
      <c r="AA1692">
        <v>5722.3991310988404</v>
      </c>
      <c r="AB1692">
        <v>836.2221079948016</v>
      </c>
      <c r="AC1692">
        <v>829.18533643762407</v>
      </c>
      <c r="AD1692">
        <v>727.94044045711564</v>
      </c>
      <c r="AE1692">
        <v>955.94346570862172</v>
      </c>
      <c r="AF1692">
        <v>60.084664025883129</v>
      </c>
      <c r="AG1692">
        <v>59.764345593568123</v>
      </c>
      <c r="AH1692">
        <v>58.72303627105687</v>
      </c>
      <c r="AI1692">
        <v>62.312110417531969</v>
      </c>
      <c r="AJ1692">
        <v>0.51049606547787785</v>
      </c>
      <c r="AK1692">
        <v>0.51049641234548671</v>
      </c>
      <c r="AL1692">
        <v>0.51041535567892826</v>
      </c>
      <c r="AM1692">
        <v>0.51057632293893074</v>
      </c>
      <c r="AN1692">
        <v>0.96755796459442123</v>
      </c>
      <c r="AO1692">
        <v>0.96755796459442123</v>
      </c>
      <c r="AP1692">
        <v>0.96755796459442123</v>
      </c>
      <c r="AQ1692">
        <v>0.96755796459442123</v>
      </c>
      <c r="AR1692">
        <v>14.55189905366985</v>
      </c>
      <c r="AS1692">
        <v>14.55189905366986</v>
      </c>
      <c r="AT1692">
        <v>14.55189905366986</v>
      </c>
      <c r="AU1692">
        <v>14.55189905366986</v>
      </c>
      <c r="AV1692" t="str">
        <f>VLOOKUP(Sheet1[[#This Row],[NPDES ID2]],Combined_Sheet__Major_Only___2[[NPDES ID2]:[ECHO BFR]],3,FALSE)</f>
        <v>NY</v>
      </c>
      <c r="AW1692" t="s">
        <v>12185</v>
      </c>
      <c r="AX1692" t="str">
        <f>VLOOKUP(Sheet1[[#This Row],[NPDES ID2]],Combined_Sheet__Major_Only___2[[NPDES ID2]:[ECHO BFR]],27,FALSE)</f>
        <v>-</v>
      </c>
      <c r="AY1692" t="str">
        <f>VLOOKUP(Sheet1[[#This Row],[NPDES ID2]],Combined_Sheet__Major_Only___2[[NPDES ID2]:[ECHO BFR]],28,FALSE)</f>
        <v>-</v>
      </c>
      <c r="AZ1692" t="str">
        <f>VLOOKUP(Sheet1[[#This Row],[NPDES ID2]],Combined_Sheet__Major_Only___2[[NPDES ID2]:[ECHO BFR]],29,FALSE)</f>
        <v>thickening, preliminaryOps</v>
      </c>
      <c r="BA1692">
        <f>VLOOKUP(Sheet1[[#This Row],[NPDES ID2]],Combined_Sheet__Major_Only___2[[NPDES ID2]:[ECHO BFR]],17,FALSE)</f>
        <v>40.548389</v>
      </c>
      <c r="BB1692">
        <f>VLOOKUP(Sheet1[[#This Row],[NPDES ID2]],Combined_Sheet__Major_Only___2[[NPDES ID2]:[ECHO BFR]],18,FALSE)</f>
        <v>-74.112250000000003</v>
      </c>
      <c r="BC1692" t="str">
        <f>IF(ISNUMBER(SEARCH("aerobic",$AW1692)),"aerobic","")</f>
        <v/>
      </c>
      <c r="BD1692" t="str">
        <f>IF(ISNUMBER(SEARCH("anaer",$AW1692)),"anaer","")</f>
        <v>anaer</v>
      </c>
      <c r="BE1692" t="str">
        <f>IF(ISNUMBER(SEARCH("thickening",$AZ1692)),"thickening","")</f>
        <v>thickening</v>
      </c>
      <c r="BF1692" s="3" t="str">
        <f>IF(ISNUMBER(SEARCH("airDry",$AW1692)),"airDry","")</f>
        <v/>
      </c>
      <c r="BG1692" s="3" t="str">
        <f>IF(ISNUMBER(SEARCH("heatDry",$AY1692)),"heatDry","")</f>
        <v/>
      </c>
      <c r="BH1692" s="3" t="str">
        <f>IF(AND(ISNUMBER(SEARCH("aerobic",$AW1692)),ISNUMBER(SEARCH("anaer",$AW1692))),"Combined Aer and Anaer.","")</f>
        <v/>
      </c>
    </row>
    <row r="1693" spans="1:60" x14ac:dyDescent="0.25">
      <c r="A1693" s="4">
        <v>2254</v>
      </c>
      <c r="B1693" t="s">
        <v>10554</v>
      </c>
      <c r="C1693">
        <v>524.16999999999996</v>
      </c>
      <c r="D1693">
        <v>375.1964147519422</v>
      </c>
      <c r="E1693">
        <v>376.38088698468073</v>
      </c>
      <c r="F1693">
        <v>293.83566542686708</v>
      </c>
      <c r="G1693">
        <v>454.77975086826632</v>
      </c>
      <c r="H1693">
        <v>-116.6864032840399</v>
      </c>
      <c r="I1693">
        <v>-119.0649746155099</v>
      </c>
      <c r="J1693">
        <v>-134.67334292895629</v>
      </c>
      <c r="K1693">
        <v>-93.244282068937906</v>
      </c>
      <c r="L1693">
        <v>342.5376529068302</v>
      </c>
      <c r="M1693">
        <v>341.00844875300481</v>
      </c>
      <c r="N1693">
        <v>335.94234801421442</v>
      </c>
      <c r="O1693">
        <v>353.28521246061752</v>
      </c>
      <c r="P1693">
        <v>12.268173344226071</v>
      </c>
      <c r="Q1693">
        <v>12.417341476719301</v>
      </c>
      <c r="R1693">
        <v>10.18636803634586</v>
      </c>
      <c r="S1693">
        <v>13.97613688103136</v>
      </c>
      <c r="T1693">
        <v>76249.717884870304</v>
      </c>
      <c r="U1693">
        <v>76249.660634208791</v>
      </c>
      <c r="V1693">
        <v>76198.387095712591</v>
      </c>
      <c r="W1693">
        <v>76301.403459135443</v>
      </c>
      <c r="X1693">
        <v>5252.08521514931</v>
      </c>
      <c r="Y1693">
        <v>5273.408191397134</v>
      </c>
      <c r="Z1693">
        <v>5094.210223198922</v>
      </c>
      <c r="AA1693">
        <v>5353.6980380536834</v>
      </c>
      <c r="AB1693">
        <v>827.02033278693386</v>
      </c>
      <c r="AC1693">
        <v>820.42383890497558</v>
      </c>
      <c r="AD1693">
        <v>715.01005681795789</v>
      </c>
      <c r="AE1693">
        <v>954.67679619482442</v>
      </c>
      <c r="AF1693">
        <v>64.043397327499818</v>
      </c>
      <c r="AG1693">
        <v>63.756805921795653</v>
      </c>
      <c r="AH1693">
        <v>62.811702720783913</v>
      </c>
      <c r="AI1693">
        <v>66.052325669146029</v>
      </c>
      <c r="AJ1693">
        <v>0.55883401341842009</v>
      </c>
      <c r="AK1693">
        <v>0.55883407374278016</v>
      </c>
      <c r="AL1693">
        <v>0.55882015745269975</v>
      </c>
      <c r="AM1693">
        <v>0.55884778962128068</v>
      </c>
      <c r="AN1693">
        <v>0.96758806457225033</v>
      </c>
      <c r="AO1693">
        <v>0.96758806457225</v>
      </c>
      <c r="AP1693">
        <v>0.96758806457225</v>
      </c>
      <c r="AQ1693">
        <v>0.96758806457225</v>
      </c>
      <c r="AR1693">
        <v>15.02317262318962</v>
      </c>
      <c r="AS1693">
        <v>15.02317262318962</v>
      </c>
      <c r="AT1693">
        <v>15.02317262318962</v>
      </c>
      <c r="AU1693">
        <v>15.02317262318962</v>
      </c>
      <c r="AV1693" t="str">
        <f>VLOOKUP(Sheet1[[#This Row],[NPDES ID2]],Combined_Sheet__Major_Only___2[[NPDES ID2]:[ECHO BFR]],3,FALSE)</f>
        <v>TX</v>
      </c>
      <c r="AW1693" t="s">
        <v>12185</v>
      </c>
      <c r="AX1693" t="str">
        <f>VLOOKUP(Sheet1[[#This Row],[NPDES ID2]],Combined_Sheet__Major_Only___2[[NPDES ID2]:[ECHO BFR]],27,FALSE)</f>
        <v>other</v>
      </c>
      <c r="AY1693" t="str">
        <f>VLOOKUP(Sheet1[[#This Row],[NPDES ID2]],Combined_Sheet__Major_Only___2[[NPDES ID2]:[ECHO BFR]],28,FALSE)</f>
        <v>highTempCompost</v>
      </c>
      <c r="AZ1693" t="str">
        <f>VLOOKUP(Sheet1[[#This Row],[NPDES ID2]],Combined_Sheet__Major_Only___2[[NPDES ID2]:[ECHO BFR]],29,FALSE)</f>
        <v>thickening</v>
      </c>
      <c r="BA1693">
        <f>VLOOKUP(Sheet1[[#This Row],[NPDES ID2]],Combined_Sheet__Major_Only___2[[NPDES ID2]:[ECHO BFR]],17,FALSE)</f>
        <v>30.668044999999999</v>
      </c>
      <c r="BB1693">
        <f>VLOOKUP(Sheet1[[#This Row],[NPDES ID2]],Combined_Sheet__Major_Only___2[[NPDES ID2]:[ECHO BFR]],18,FALSE)</f>
        <v>-96.413083999999998</v>
      </c>
      <c r="BC1693" t="str">
        <f>IF(ISNUMBER(SEARCH("aerobic",$AW1693)),"aerobic","")</f>
        <v/>
      </c>
      <c r="BD1693" t="str">
        <f>IF(ISNUMBER(SEARCH("anaer",$AW1693)),"anaer","")</f>
        <v>anaer</v>
      </c>
      <c r="BE1693" t="str">
        <f>IF(ISNUMBER(SEARCH("thickening",$AZ1693)),"thickening","")</f>
        <v>thickening</v>
      </c>
      <c r="BF1693" s="2" t="str">
        <f>IF(ISNUMBER(SEARCH("airDry",$AW1693)),"airDry","")</f>
        <v/>
      </c>
      <c r="BG1693" s="2" t="str">
        <f>IF(ISNUMBER(SEARCH("heatDry",$AY1693)),"heatDry","")</f>
        <v/>
      </c>
      <c r="BH1693" s="2" t="str">
        <f>IF(AND(ISNUMBER(SEARCH("aerobic",$AW1693)),ISNUMBER(SEARCH("anaer",$AW1693))),"Combined Aer and Anaer.","")</f>
        <v/>
      </c>
    </row>
    <row r="1694" spans="1:60" x14ac:dyDescent="0.25">
      <c r="A1694" s="4">
        <v>1904</v>
      </c>
      <c r="B1694" t="s">
        <v>8988</v>
      </c>
      <c r="C1694">
        <v>3997</v>
      </c>
      <c r="D1694">
        <v>860.34262196705663</v>
      </c>
      <c r="E1694">
        <v>857.01467770348131</v>
      </c>
      <c r="F1694">
        <v>701.36681059234343</v>
      </c>
      <c r="G1694">
        <v>1014.756081550991</v>
      </c>
      <c r="H1694">
        <v>-111.0812912931117</v>
      </c>
      <c r="I1694">
        <v>-113.8142485999179</v>
      </c>
      <c r="J1694">
        <v>-129.8144716992401</v>
      </c>
      <c r="K1694">
        <v>-88.078452456642495</v>
      </c>
      <c r="L1694">
        <v>2710.1593510922962</v>
      </c>
      <c r="M1694">
        <v>2699.3337512867288</v>
      </c>
      <c r="N1694">
        <v>2663.151718051221</v>
      </c>
      <c r="O1694">
        <v>2786.6542539833522</v>
      </c>
      <c r="P1694">
        <v>93.32157642258116</v>
      </c>
      <c r="Q1694">
        <v>94.575803430964498</v>
      </c>
      <c r="R1694">
        <v>76.654933168944069</v>
      </c>
      <c r="S1694">
        <v>107.1380611093427</v>
      </c>
      <c r="T1694">
        <v>76312.121307844616</v>
      </c>
      <c r="U1694">
        <v>76312.064011431939</v>
      </c>
      <c r="V1694">
        <v>76260.749498298697</v>
      </c>
      <c r="W1694">
        <v>76363.848186020288</v>
      </c>
      <c r="X1694">
        <v>5065.707718262076</v>
      </c>
      <c r="Y1694">
        <v>5083.9976061540783</v>
      </c>
      <c r="Z1694">
        <v>4928.7465520599326</v>
      </c>
      <c r="AA1694">
        <v>5153.9636304743663</v>
      </c>
      <c r="AB1694">
        <v>852.05359203400087</v>
      </c>
      <c r="AC1694">
        <v>844.94984646772537</v>
      </c>
      <c r="AD1694">
        <v>730.06190958894081</v>
      </c>
      <c r="AE1694">
        <v>994.35234494957251</v>
      </c>
      <c r="AF1694">
        <v>66.462926503000475</v>
      </c>
      <c r="AG1694">
        <v>66.192047226301128</v>
      </c>
      <c r="AH1694">
        <v>65.321374559297851</v>
      </c>
      <c r="AI1694">
        <v>68.334780474085647</v>
      </c>
      <c r="AJ1694">
        <v>0.58840805724619594</v>
      </c>
      <c r="AK1694">
        <v>0.58840853494645284</v>
      </c>
      <c r="AL1694">
        <v>0.58829656321909773</v>
      </c>
      <c r="AM1694">
        <v>0.5885189303976941</v>
      </c>
      <c r="AN1694">
        <v>0.9676133379091193</v>
      </c>
      <c r="AO1694">
        <v>0.96761333790911952</v>
      </c>
      <c r="AP1694">
        <v>0.96761333790911952</v>
      </c>
      <c r="AQ1694">
        <v>0.96761333790911952</v>
      </c>
      <c r="AR1694">
        <v>14.98622716800708</v>
      </c>
      <c r="AS1694">
        <v>14.98622716800708</v>
      </c>
      <c r="AT1694">
        <v>14.98622716800708</v>
      </c>
      <c r="AU1694">
        <v>14.98622716800708</v>
      </c>
      <c r="AV1694" t="str">
        <f>VLOOKUP(Sheet1[[#This Row],[NPDES ID2]],Combined_Sheet__Major_Only___2[[NPDES ID2]:[ECHO BFR]],3,FALSE)</f>
        <v>OR</v>
      </c>
      <c r="AW1694" t="s">
        <v>12185</v>
      </c>
      <c r="AX1694" t="str">
        <f>VLOOKUP(Sheet1[[#This Row],[NPDES ID2]],Combined_Sheet__Major_Only___2[[NPDES ID2]:[ECHO BFR]],27,FALSE)</f>
        <v>methaneBioCaptureRecover</v>
      </c>
      <c r="AY1694" t="str">
        <f>VLOOKUP(Sheet1[[#This Row],[NPDES ID2]],Combined_Sheet__Major_Only___2[[NPDES ID2]:[ECHO BFR]],28,FALSE)</f>
        <v>-</v>
      </c>
      <c r="AZ1694" t="str">
        <f>VLOOKUP(Sheet1[[#This Row],[NPDES ID2]],Combined_Sheet__Major_Only___2[[NPDES ID2]:[ECHO BFR]],29,FALSE)</f>
        <v>preliminaryOps, thickening</v>
      </c>
      <c r="BA1694">
        <f>VLOOKUP(Sheet1[[#This Row],[NPDES ID2]],Combined_Sheet__Major_Only___2[[NPDES ID2]:[ECHO BFR]],17,FALSE)</f>
        <v>45.401131999999997</v>
      </c>
      <c r="BB1694">
        <f>VLOOKUP(Sheet1[[#This Row],[NPDES ID2]],Combined_Sheet__Major_Only___2[[NPDES ID2]:[ECHO BFR]],18,FALSE)</f>
        <v>-122.761381</v>
      </c>
      <c r="BC1694" t="str">
        <f>IF(ISNUMBER(SEARCH("aerobic",$AW1694)),"aerobic","")</f>
        <v/>
      </c>
      <c r="BD1694" t="str">
        <f>IF(ISNUMBER(SEARCH("anaer",$AW1694)),"anaer","")</f>
        <v>anaer</v>
      </c>
      <c r="BE1694" t="str">
        <f>IF(ISNUMBER(SEARCH("thickening",$AZ1694)),"thickening","")</f>
        <v>thickening</v>
      </c>
      <c r="BF1694" s="2" t="str">
        <f>IF(ISNUMBER(SEARCH("airDry",$AW1694)),"airDry","")</f>
        <v/>
      </c>
      <c r="BG1694" s="2" t="str">
        <f>IF(ISNUMBER(SEARCH("heatDry",$AY1694)),"heatDry","")</f>
        <v/>
      </c>
      <c r="BH1694" s="2" t="str">
        <f>IF(AND(ISNUMBER(SEARCH("aerobic",$AW1694)),ISNUMBER(SEARCH("anaer",$AW1694))),"Combined Aer and Anaer.","")</f>
        <v/>
      </c>
    </row>
    <row r="1695" spans="1:60" x14ac:dyDescent="0.25">
      <c r="A1695" s="4">
        <v>296</v>
      </c>
      <c r="B1695" t="s">
        <v>1513</v>
      </c>
      <c r="C1695">
        <v>1349</v>
      </c>
      <c r="D1695">
        <v>437.59858488418303</v>
      </c>
      <c r="E1695">
        <v>438.40624813302531</v>
      </c>
      <c r="F1695">
        <v>372.50146421544332</v>
      </c>
      <c r="G1695">
        <v>512.36363577571012</v>
      </c>
      <c r="H1695">
        <v>-120.9055887968957</v>
      </c>
      <c r="I1695">
        <v>-123.4146930948106</v>
      </c>
      <c r="J1695">
        <v>-139.12011003728821</v>
      </c>
      <c r="K1695">
        <v>-97.970315129109409</v>
      </c>
      <c r="L1695">
        <v>850.8859554851806</v>
      </c>
      <c r="M1695">
        <v>846.7127486226284</v>
      </c>
      <c r="N1695">
        <v>832.85933817091006</v>
      </c>
      <c r="O1695">
        <v>880.25225456578767</v>
      </c>
      <c r="P1695">
        <v>31.635925767174989</v>
      </c>
      <c r="Q1695">
        <v>31.895802901620041</v>
      </c>
      <c r="R1695">
        <v>26.394656183989071</v>
      </c>
      <c r="S1695">
        <v>36.109754554656888</v>
      </c>
      <c r="T1695">
        <v>76347.604121222568</v>
      </c>
      <c r="U1695">
        <v>76347.546798795578</v>
      </c>
      <c r="V1695">
        <v>76296.208987334612</v>
      </c>
      <c r="W1695">
        <v>76399.35448495204</v>
      </c>
      <c r="X1695">
        <v>5448.6653869283882</v>
      </c>
      <c r="Y1695">
        <v>5473.0976645855899</v>
      </c>
      <c r="Z1695">
        <v>5268.5625170929252</v>
      </c>
      <c r="AA1695">
        <v>5564.7120935628382</v>
      </c>
      <c r="AB1695">
        <v>1055.455132721454</v>
      </c>
      <c r="AC1695">
        <v>1041.6376431292449</v>
      </c>
      <c r="AD1695">
        <v>882.15641164734529</v>
      </c>
      <c r="AE1695">
        <v>1257.220292733828</v>
      </c>
      <c r="AF1695">
        <v>61.818676842664608</v>
      </c>
      <c r="AG1695">
        <v>61.513633430714727</v>
      </c>
      <c r="AH1695">
        <v>60.512845261933911</v>
      </c>
      <c r="AI1695">
        <v>63.950792469445659</v>
      </c>
      <c r="AJ1695">
        <v>0.53166111073362154</v>
      </c>
      <c r="AK1695">
        <v>0.53166127195569701</v>
      </c>
      <c r="AL1695">
        <v>0.53162391752003413</v>
      </c>
      <c r="AM1695">
        <v>0.53169809175782323</v>
      </c>
      <c r="AN1695">
        <v>0.96762769085128697</v>
      </c>
      <c r="AO1695">
        <v>0.96762769085128664</v>
      </c>
      <c r="AP1695">
        <v>0.96762769085128664</v>
      </c>
      <c r="AQ1695">
        <v>0.96762769085128664</v>
      </c>
      <c r="AR1695">
        <v>12.85465941123921</v>
      </c>
      <c r="AS1695">
        <v>12.85465941123921</v>
      </c>
      <c r="AT1695">
        <v>12.85465941123921</v>
      </c>
      <c r="AU1695">
        <v>12.85465941123921</v>
      </c>
      <c r="AV1695" t="str">
        <f>VLOOKUP(Sheet1[[#This Row],[NPDES ID2]],Combined_Sheet__Major_Only___2[[NPDES ID2]:[ECHO BFR]],3,FALSE)</f>
        <v>IL</v>
      </c>
      <c r="AW1695" t="s">
        <v>12185</v>
      </c>
      <c r="AX1695" t="str">
        <f>VLOOKUP(Sheet1[[#This Row],[NPDES ID2]],Combined_Sheet__Major_Only___2[[NPDES ID2]:[ECHO BFR]],27,FALSE)</f>
        <v>-</v>
      </c>
      <c r="AY1695" t="str">
        <f>VLOOKUP(Sheet1[[#This Row],[NPDES ID2]],Combined_Sheet__Major_Only___2[[NPDES ID2]:[ECHO BFR]],28,FALSE)</f>
        <v>-</v>
      </c>
      <c r="AZ1695" t="str">
        <f>VLOOKUP(Sheet1[[#This Row],[NPDES ID2]],Combined_Sheet__Major_Only___2[[NPDES ID2]:[ECHO BFR]],29,FALSE)</f>
        <v>thickening</v>
      </c>
      <c r="BA1695">
        <f>VLOOKUP(Sheet1[[#This Row],[NPDES ID2]],Combined_Sheet__Major_Only___2[[NPDES ID2]:[ECHO BFR]],17,FALSE)</f>
        <v>41.517249999999997</v>
      </c>
      <c r="BB1695">
        <f>VLOOKUP(Sheet1[[#This Row],[NPDES ID2]],Combined_Sheet__Major_Only___2[[NPDES ID2]:[ECHO BFR]],18,FALSE)</f>
        <v>-87.626559999999998</v>
      </c>
      <c r="BC1695" t="str">
        <f>IF(ISNUMBER(SEARCH("aerobic",$AW1695)),"aerobic","")</f>
        <v/>
      </c>
      <c r="BD1695" t="str">
        <f>IF(ISNUMBER(SEARCH("anaer",$AW1695)),"anaer","")</f>
        <v>anaer</v>
      </c>
      <c r="BE1695" t="str">
        <f>IF(ISNUMBER(SEARCH("thickening",$AZ1695)),"thickening","")</f>
        <v>thickening</v>
      </c>
      <c r="BF1695" s="2" t="str">
        <f>IF(ISNUMBER(SEARCH("airDry",$AW1695)),"airDry","")</f>
        <v/>
      </c>
      <c r="BG1695" s="2" t="str">
        <f>IF(ISNUMBER(SEARCH("heatDry",$AY1695)),"heatDry","")</f>
        <v/>
      </c>
      <c r="BH1695" s="2" t="str">
        <f>IF(AND(ISNUMBER(SEARCH("aerobic",$AW1695)),ISNUMBER(SEARCH("anaer",$AW1695))),"Combined Aer and Anaer.","")</f>
        <v/>
      </c>
    </row>
    <row r="1696" spans="1:60" x14ac:dyDescent="0.25">
      <c r="A1696" s="4">
        <v>826</v>
      </c>
      <c r="B1696" t="s">
        <v>4040</v>
      </c>
      <c r="C1696">
        <v>1122</v>
      </c>
      <c r="D1696">
        <v>405.62976737565668</v>
      </c>
      <c r="E1696">
        <v>405.9077303792717</v>
      </c>
      <c r="F1696">
        <v>341.80169901843192</v>
      </c>
      <c r="G1696">
        <v>478.66840020895359</v>
      </c>
      <c r="H1696">
        <v>-120.62956954428169</v>
      </c>
      <c r="I1696">
        <v>-123.1036742076127</v>
      </c>
      <c r="J1696">
        <v>-138.82281556190679</v>
      </c>
      <c r="K1696">
        <v>-97.598857094866901</v>
      </c>
      <c r="L1696">
        <v>709.69992003884943</v>
      </c>
      <c r="M1696">
        <v>706.24350971727677</v>
      </c>
      <c r="N1696">
        <v>694.7762517606418</v>
      </c>
      <c r="O1696">
        <v>734.01360596416669</v>
      </c>
      <c r="P1696">
        <v>26.308710655783891</v>
      </c>
      <c r="Q1696">
        <v>26.532431411011199</v>
      </c>
      <c r="R1696">
        <v>21.941629459599081</v>
      </c>
      <c r="S1696">
        <v>30.024372283237589</v>
      </c>
      <c r="T1696">
        <v>76467.329434458443</v>
      </c>
      <c r="U1696">
        <v>76467.272024254635</v>
      </c>
      <c r="V1696">
        <v>76415.855600098701</v>
      </c>
      <c r="W1696">
        <v>76519.159042616957</v>
      </c>
      <c r="X1696">
        <v>5441.8441633445609</v>
      </c>
      <c r="Y1696">
        <v>5466.0649774293051</v>
      </c>
      <c r="Z1696">
        <v>5263.2812802897051</v>
      </c>
      <c r="AA1696">
        <v>5556.8785375284033</v>
      </c>
      <c r="AB1696">
        <v>995.35432424924011</v>
      </c>
      <c r="AC1696">
        <v>983.78680515011888</v>
      </c>
      <c r="AD1696">
        <v>840.20363727783069</v>
      </c>
      <c r="AE1696">
        <v>1174.2563850469121</v>
      </c>
      <c r="AF1696">
        <v>61.992041586198901</v>
      </c>
      <c r="AG1696">
        <v>61.688608576881627</v>
      </c>
      <c r="AH1696">
        <v>60.691611701557242</v>
      </c>
      <c r="AI1696">
        <v>64.114679755600534</v>
      </c>
      <c r="AJ1696">
        <v>0.53377787730139281</v>
      </c>
      <c r="AK1696">
        <v>0.53377800972373413</v>
      </c>
      <c r="AL1696">
        <v>0.53374736586351101</v>
      </c>
      <c r="AM1696">
        <v>0.53380821422445879</v>
      </c>
      <c r="AN1696">
        <v>0.96767602648557327</v>
      </c>
      <c r="AO1696">
        <v>0.96767602648557283</v>
      </c>
      <c r="AP1696">
        <v>0.96767602648557283</v>
      </c>
      <c r="AQ1696">
        <v>0.96767602648557283</v>
      </c>
      <c r="AR1696">
        <v>13.31354174067557</v>
      </c>
      <c r="AS1696">
        <v>13.313541740675561</v>
      </c>
      <c r="AT1696">
        <v>13.313541740675561</v>
      </c>
      <c r="AU1696">
        <v>13.313541740675561</v>
      </c>
      <c r="AV1696" t="str">
        <f>VLOOKUP(Sheet1[[#This Row],[NPDES ID2]],Combined_Sheet__Major_Only___2[[NPDES ID2]:[ECHO BFR]],3,FALSE)</f>
        <v>IN</v>
      </c>
      <c r="AW1696" t="s">
        <v>12185</v>
      </c>
      <c r="AX1696" t="str">
        <f>VLOOKUP(Sheet1[[#This Row],[NPDES ID2]],Combined_Sheet__Major_Only___2[[NPDES ID2]:[ECHO BFR]],27,FALSE)</f>
        <v>-</v>
      </c>
      <c r="AY1696" t="str">
        <f>VLOOKUP(Sheet1[[#This Row],[NPDES ID2]],Combined_Sheet__Major_Only___2[[NPDES ID2]:[ECHO BFR]],28,FALSE)</f>
        <v>-</v>
      </c>
      <c r="AZ1696" t="str">
        <f>VLOOKUP(Sheet1[[#This Row],[NPDES ID2]],Combined_Sheet__Major_Only___2[[NPDES ID2]:[ECHO BFR]],29,FALSE)</f>
        <v>thickening</v>
      </c>
      <c r="BA1696">
        <f>VLOOKUP(Sheet1[[#This Row],[NPDES ID2]],Combined_Sheet__Major_Only___2[[NPDES ID2]:[ECHO BFR]],17,FALSE)</f>
        <v>39.945332999999998</v>
      </c>
      <c r="BB1696">
        <f>VLOOKUP(Sheet1[[#This Row],[NPDES ID2]],Combined_Sheet__Major_Only___2[[NPDES ID2]:[ECHO BFR]],18,FALSE)</f>
        <v>-86.270416999999995</v>
      </c>
      <c r="BC1696" t="str">
        <f>IF(ISNUMBER(SEARCH("aerobic",$AW1696)),"aerobic","")</f>
        <v/>
      </c>
      <c r="BD1696" t="str">
        <f>IF(ISNUMBER(SEARCH("anaer",$AW1696)),"anaer","")</f>
        <v>anaer</v>
      </c>
      <c r="BE1696" t="str">
        <f>IF(ISNUMBER(SEARCH("thickening",$AZ1696)),"thickening","")</f>
        <v>thickening</v>
      </c>
      <c r="BF1696" s="2" t="str">
        <f>IF(ISNUMBER(SEARCH("airDry",$AW1696)),"airDry","")</f>
        <v/>
      </c>
      <c r="BG1696" s="2" t="str">
        <f>IF(ISNUMBER(SEARCH("heatDry",$AY1696)),"heatDry","")</f>
        <v/>
      </c>
      <c r="BH1696" s="2" t="str">
        <f>IF(AND(ISNUMBER(SEARCH("aerobic",$AW1696)),ISNUMBER(SEARCH("anaer",$AW1696))),"Combined Aer and Anaer.","")</f>
        <v/>
      </c>
    </row>
    <row r="1697" spans="1:60" x14ac:dyDescent="0.25">
      <c r="A1697" s="4">
        <v>376</v>
      </c>
      <c r="B1697" t="s">
        <v>1896</v>
      </c>
      <c r="C1697">
        <v>754.55</v>
      </c>
      <c r="D1697">
        <v>362.95986364792009</v>
      </c>
      <c r="E1697">
        <v>362.67870713805388</v>
      </c>
      <c r="F1697">
        <v>306.49204398698788</v>
      </c>
      <c r="G1697">
        <v>427.20008531705031</v>
      </c>
      <c r="H1697">
        <v>-116.51162919097359</v>
      </c>
      <c r="I1697">
        <v>-118.944753611051</v>
      </c>
      <c r="J1697">
        <v>-134.53422964138861</v>
      </c>
      <c r="K1697">
        <v>-93.143835142142891</v>
      </c>
      <c r="L1697">
        <v>493.40618143783229</v>
      </c>
      <c r="M1697">
        <v>491.20829400100342</v>
      </c>
      <c r="N1697">
        <v>483.92193156464867</v>
      </c>
      <c r="O1697">
        <v>508.85981430058717</v>
      </c>
      <c r="P1697">
        <v>17.65924138354287</v>
      </c>
      <c r="Q1697">
        <v>17.875238304835189</v>
      </c>
      <c r="R1697">
        <v>14.661452753833061</v>
      </c>
      <c r="S1697">
        <v>20.117342272189521</v>
      </c>
      <c r="T1697">
        <v>76581.32748817229</v>
      </c>
      <c r="U1697">
        <v>76581.26999439059</v>
      </c>
      <c r="V1697">
        <v>76529.778718108748</v>
      </c>
      <c r="W1697">
        <v>76633.232549970766</v>
      </c>
      <c r="X1697">
        <v>5271.5166177151123</v>
      </c>
      <c r="Y1697">
        <v>5292.8717576795852</v>
      </c>
      <c r="Z1697">
        <v>5113.3397478361412</v>
      </c>
      <c r="AA1697">
        <v>5373.3343196978321</v>
      </c>
      <c r="AB1697">
        <v>1034.3438094519231</v>
      </c>
      <c r="AC1697">
        <v>1021.400508845433</v>
      </c>
      <c r="AD1697">
        <v>863.29662639527089</v>
      </c>
      <c r="AE1697">
        <v>1237.1945453851879</v>
      </c>
      <c r="AF1697">
        <v>64.085757611662572</v>
      </c>
      <c r="AG1697">
        <v>63.799227011322706</v>
      </c>
      <c r="AH1697">
        <v>62.85610281169312</v>
      </c>
      <c r="AI1697">
        <v>66.092139904296587</v>
      </c>
      <c r="AJ1697">
        <v>0.55935159291189651</v>
      </c>
      <c r="AK1697">
        <v>0.55935168678962954</v>
      </c>
      <c r="AL1697">
        <v>0.55933000129642463</v>
      </c>
      <c r="AM1697">
        <v>0.55937306057371883</v>
      </c>
      <c r="AN1697">
        <v>0.96772191594542323</v>
      </c>
      <c r="AO1697">
        <v>0.96772191594542334</v>
      </c>
      <c r="AP1697">
        <v>0.96772191594542334</v>
      </c>
      <c r="AQ1697">
        <v>0.96772191594542334</v>
      </c>
      <c r="AR1697">
        <v>13.231815476261049</v>
      </c>
      <c r="AS1697">
        <v>13.231815476261049</v>
      </c>
      <c r="AT1697">
        <v>13.231815476261049</v>
      </c>
      <c r="AU1697">
        <v>13.231815476261049</v>
      </c>
      <c r="AV1697" t="str">
        <f>VLOOKUP(Sheet1[[#This Row],[NPDES ID2]],Combined_Sheet__Major_Only___2[[NPDES ID2]:[ECHO BFR]],3,FALSE)</f>
        <v>GA</v>
      </c>
      <c r="AW1697" t="s">
        <v>12185</v>
      </c>
      <c r="AX1697" t="str">
        <f>VLOOKUP(Sheet1[[#This Row],[NPDES ID2]],Combined_Sheet__Major_Only___2[[NPDES ID2]:[ECHO BFR]],27,FALSE)</f>
        <v>methaneBioCaptureRecover</v>
      </c>
      <c r="AY1697" t="str">
        <f>VLOOKUP(Sheet1[[#This Row],[NPDES ID2]],Combined_Sheet__Major_Only___2[[NPDES ID2]:[ECHO BFR]],28,FALSE)</f>
        <v>-</v>
      </c>
      <c r="AZ1697" t="str">
        <f>VLOOKUP(Sheet1[[#This Row],[NPDES ID2]],Combined_Sheet__Major_Only___2[[NPDES ID2]:[ECHO BFR]],29,FALSE)</f>
        <v>thickening, preliminaryOps</v>
      </c>
      <c r="BA1697">
        <f>VLOOKUP(Sheet1[[#This Row],[NPDES ID2]],Combined_Sheet__Major_Only___2[[NPDES ID2]:[ECHO BFR]],17,FALSE)</f>
        <v>32.811708000000003</v>
      </c>
      <c r="BB1697">
        <f>VLOOKUP(Sheet1[[#This Row],[NPDES ID2]],Combined_Sheet__Major_Only___2[[NPDES ID2]:[ECHO BFR]],18,FALSE)</f>
        <v>-83.603778000000005</v>
      </c>
      <c r="BC1697" t="str">
        <f>IF(ISNUMBER(SEARCH("aerobic",$AW1697)),"aerobic","")</f>
        <v/>
      </c>
      <c r="BD1697" t="str">
        <f>IF(ISNUMBER(SEARCH("anaer",$AW1697)),"anaer","")</f>
        <v>anaer</v>
      </c>
      <c r="BE1697" t="str">
        <f>IF(ISNUMBER(SEARCH("thickening",$AZ1697)),"thickening","")</f>
        <v>thickening</v>
      </c>
      <c r="BF1697" s="2" t="str">
        <f>IF(ISNUMBER(SEARCH("airDry",$AW1697)),"airDry","")</f>
        <v/>
      </c>
      <c r="BG1697" s="2" t="str">
        <f>IF(ISNUMBER(SEARCH("heatDry",$AY1697)),"heatDry","")</f>
        <v/>
      </c>
      <c r="BH1697" s="2" t="str">
        <f>IF(AND(ISNUMBER(SEARCH("aerobic",$AW1697)),ISNUMBER(SEARCH("anaer",$AW1697))),"Combined Aer and Anaer.","")</f>
        <v/>
      </c>
    </row>
    <row r="1698" spans="1:60" x14ac:dyDescent="0.25">
      <c r="A1698" s="4">
        <v>749</v>
      </c>
      <c r="B1698" t="s">
        <v>3687</v>
      </c>
      <c r="C1698">
        <v>2497</v>
      </c>
      <c r="D1698">
        <v>669.55340398349813</v>
      </c>
      <c r="E1698">
        <v>671.83175419555346</v>
      </c>
      <c r="F1698">
        <v>570.58339730187186</v>
      </c>
      <c r="G1698">
        <v>783.9814644995613</v>
      </c>
      <c r="H1698">
        <v>-127.3280752448247</v>
      </c>
      <c r="I1698">
        <v>-129.7971471407277</v>
      </c>
      <c r="J1698">
        <v>-146.20721176983619</v>
      </c>
      <c r="K1698">
        <v>-104.20990950322469</v>
      </c>
      <c r="L1698">
        <v>1496.0603912218351</v>
      </c>
      <c r="M1698">
        <v>1487.7237135476651</v>
      </c>
      <c r="N1698">
        <v>1459.986579131001</v>
      </c>
      <c r="O1698">
        <v>1554.8053877649561</v>
      </c>
      <c r="P1698">
        <v>58.715604408700443</v>
      </c>
      <c r="Q1698">
        <v>59.201818077500889</v>
      </c>
      <c r="R1698">
        <v>49.315898003299793</v>
      </c>
      <c r="S1698">
        <v>67.087087388201439</v>
      </c>
      <c r="T1698">
        <v>76618.1986359476</v>
      </c>
      <c r="U1698">
        <v>76618.141115133738</v>
      </c>
      <c r="V1698">
        <v>76566.625628931579</v>
      </c>
      <c r="W1698">
        <v>76670.128102218063</v>
      </c>
      <c r="X1698">
        <v>5757.0090597950748</v>
      </c>
      <c r="Y1698">
        <v>5786.2946157656552</v>
      </c>
      <c r="Z1698">
        <v>5540.7219460399456</v>
      </c>
      <c r="AA1698">
        <v>5896.6231139069969</v>
      </c>
      <c r="AB1698">
        <v>988.91885092547</v>
      </c>
      <c r="AC1698">
        <v>977.84808839652305</v>
      </c>
      <c r="AD1698">
        <v>844.03513077708885</v>
      </c>
      <c r="AE1698">
        <v>1152.4747783356349</v>
      </c>
      <c r="AF1698">
        <v>58.724531759847331</v>
      </c>
      <c r="AG1698">
        <v>58.394064213003134</v>
      </c>
      <c r="AH1698">
        <v>57.315220839590822</v>
      </c>
      <c r="AI1698">
        <v>61.027965776268367</v>
      </c>
      <c r="AJ1698">
        <v>0.49390392976309638</v>
      </c>
      <c r="AK1698">
        <v>0.49390420348977798</v>
      </c>
      <c r="AL1698">
        <v>0.4938404216543601</v>
      </c>
      <c r="AM1698">
        <v>0.49396707980205329</v>
      </c>
      <c r="AN1698">
        <v>0.96773673040458563</v>
      </c>
      <c r="AO1698">
        <v>0.96773673040458585</v>
      </c>
      <c r="AP1698">
        <v>0.96773673040458585</v>
      </c>
      <c r="AQ1698">
        <v>0.96773673040458585</v>
      </c>
      <c r="AR1698">
        <v>13.077596317671841</v>
      </c>
      <c r="AS1698">
        <v>13.077596317671849</v>
      </c>
      <c r="AT1698">
        <v>13.077596317671849</v>
      </c>
      <c r="AU1698">
        <v>13.077596317671849</v>
      </c>
      <c r="AV1698" t="str">
        <f>VLOOKUP(Sheet1[[#This Row],[NPDES ID2]],Combined_Sheet__Major_Only___2[[NPDES ID2]:[ECHO BFR]],3,FALSE)</f>
        <v>OR</v>
      </c>
      <c r="AW1698" t="s">
        <v>12185</v>
      </c>
      <c r="AX1698" t="str">
        <f>VLOOKUP(Sheet1[[#This Row],[NPDES ID2]],Combined_Sheet__Major_Only___2[[NPDES ID2]:[ECHO BFR]],27,FALSE)</f>
        <v>methaneBioCaptureRecover</v>
      </c>
      <c r="AY1698" t="str">
        <f>VLOOKUP(Sheet1[[#This Row],[NPDES ID2]],Combined_Sheet__Major_Only___2[[NPDES ID2]:[ECHO BFR]],28,FALSE)</f>
        <v>-</v>
      </c>
      <c r="AZ1698" t="str">
        <f>VLOOKUP(Sheet1[[#This Row],[NPDES ID2]],Combined_Sheet__Major_Only___2[[NPDES ID2]:[ECHO BFR]],29,FALSE)</f>
        <v>preliminaryOps, thickening</v>
      </c>
      <c r="BA1698">
        <f>VLOOKUP(Sheet1[[#This Row],[NPDES ID2]],Combined_Sheet__Major_Only___2[[NPDES ID2]:[ECHO BFR]],17,FALSE)</f>
        <v>45.546612000000003</v>
      </c>
      <c r="BB1698">
        <f>VLOOKUP(Sheet1[[#This Row],[NPDES ID2]],Combined_Sheet__Major_Only___2[[NPDES ID2]:[ECHO BFR]],18,FALSE)</f>
        <v>-122.459182</v>
      </c>
      <c r="BC1698" t="str">
        <f>IF(ISNUMBER(SEARCH("aerobic",$AW1698)),"aerobic","")</f>
        <v/>
      </c>
      <c r="BD1698" t="str">
        <f>IF(ISNUMBER(SEARCH("anaer",$AW1698)),"anaer","")</f>
        <v>anaer</v>
      </c>
      <c r="BE1698" t="str">
        <f>IF(ISNUMBER(SEARCH("thickening",$AZ1698)),"thickening","")</f>
        <v>thickening</v>
      </c>
      <c r="BF1698" s="3" t="str">
        <f>IF(ISNUMBER(SEARCH("airDry",$AW1698)),"airDry","")</f>
        <v/>
      </c>
      <c r="BG1698" s="3" t="str">
        <f>IF(ISNUMBER(SEARCH("heatDry",$AY1698)),"heatDry","")</f>
        <v/>
      </c>
      <c r="BH1698" s="3" t="str">
        <f>IF(AND(ISNUMBER(SEARCH("aerobic",$AW1698)),ISNUMBER(SEARCH("anaer",$AW1698))),"Combined Aer and Anaer.","")</f>
        <v/>
      </c>
    </row>
    <row r="1699" spans="1:60" x14ac:dyDescent="0.25">
      <c r="A1699" s="4">
        <v>1504</v>
      </c>
      <c r="B1699" t="s">
        <v>7085</v>
      </c>
      <c r="C1699">
        <v>106.75</v>
      </c>
      <c r="D1699">
        <v>1017.080379654074</v>
      </c>
      <c r="E1699">
        <v>1017.770363186908</v>
      </c>
      <c r="F1699">
        <v>720.03719404659012</v>
      </c>
      <c r="G1699">
        <v>1335.082629915051</v>
      </c>
      <c r="H1699">
        <v>-115.8465699738734</v>
      </c>
      <c r="I1699">
        <v>-118.18486908003869</v>
      </c>
      <c r="J1699">
        <v>-133.88882732208739</v>
      </c>
      <c r="K1699">
        <v>-92.244448264523555</v>
      </c>
      <c r="L1699">
        <v>70.298916912509497</v>
      </c>
      <c r="M1699">
        <v>69.991581601791296</v>
      </c>
      <c r="N1699">
        <v>68.974378986674409</v>
      </c>
      <c r="O1699">
        <v>72.457681796206529</v>
      </c>
      <c r="P1699">
        <v>2.4973922578822818</v>
      </c>
      <c r="Q1699">
        <v>2.52929960419188</v>
      </c>
      <c r="R1699">
        <v>2.0701396225821251</v>
      </c>
      <c r="S1699">
        <v>2.8471149210305882</v>
      </c>
      <c r="T1699">
        <v>76889.617589864793</v>
      </c>
      <c r="U1699">
        <v>76889.559870059631</v>
      </c>
      <c r="V1699">
        <v>76837.866167782238</v>
      </c>
      <c r="W1699">
        <v>76941.726704360481</v>
      </c>
      <c r="X1699">
        <v>5255.471990822266</v>
      </c>
      <c r="Y1699">
        <v>5276.3355055662832</v>
      </c>
      <c r="Z1699">
        <v>5100.8554111912063</v>
      </c>
      <c r="AA1699">
        <v>5354.9603781518044</v>
      </c>
      <c r="AB1699">
        <v>1019.089167330173</v>
      </c>
      <c r="AC1699">
        <v>1006.814428233321</v>
      </c>
      <c r="AD1699">
        <v>852.4746248268732</v>
      </c>
      <c r="AE1699">
        <v>1216.7950323593491</v>
      </c>
      <c r="AF1699">
        <v>64.537105581864779</v>
      </c>
      <c r="AG1699">
        <v>64.254809802835609</v>
      </c>
      <c r="AH1699">
        <v>63.321440990861667</v>
      </c>
      <c r="AI1699">
        <v>66.518820866796759</v>
      </c>
      <c r="AJ1699">
        <v>0.56486686346370119</v>
      </c>
      <c r="AK1699">
        <v>0.56486687684976045</v>
      </c>
      <c r="AL1699">
        <v>0.56486379453393842</v>
      </c>
      <c r="AM1699">
        <v>0.5648699146591778</v>
      </c>
      <c r="AN1699">
        <v>0.96784536674534782</v>
      </c>
      <c r="AO1699">
        <v>0.96784536674534782</v>
      </c>
      <c r="AP1699">
        <v>0.96784536674534782</v>
      </c>
      <c r="AQ1699">
        <v>0.96784536674534782</v>
      </c>
      <c r="AR1699">
        <v>13.412374613209471</v>
      </c>
      <c r="AS1699">
        <v>13.412374613209471</v>
      </c>
      <c r="AT1699">
        <v>13.412374613209471</v>
      </c>
      <c r="AU1699">
        <v>13.412374613209471</v>
      </c>
      <c r="AV1699" t="str">
        <f>VLOOKUP(Sheet1[[#This Row],[NPDES ID2]],Combined_Sheet__Major_Only___2[[NPDES ID2]:[ECHO BFR]],3,FALSE)</f>
        <v>IA</v>
      </c>
      <c r="AW1699" t="s">
        <v>12185</v>
      </c>
      <c r="AX1699" t="str">
        <f>VLOOKUP(Sheet1[[#This Row],[NPDES ID2]],Combined_Sheet__Major_Only___2[[NPDES ID2]:[ECHO BFR]],27,FALSE)</f>
        <v>methaneBioCaptureRecover</v>
      </c>
      <c r="AY1699" t="str">
        <f>VLOOKUP(Sheet1[[#This Row],[NPDES ID2]],Combined_Sheet__Major_Only___2[[NPDES ID2]:[ECHO BFR]],28,FALSE)</f>
        <v>-</v>
      </c>
      <c r="AZ1699" t="str">
        <f>VLOOKUP(Sheet1[[#This Row],[NPDES ID2]],Combined_Sheet__Major_Only___2[[NPDES ID2]:[ECHO BFR]],29,FALSE)</f>
        <v>thickening</v>
      </c>
      <c r="BA1699">
        <f>VLOOKUP(Sheet1[[#This Row],[NPDES ID2]],Combined_Sheet__Major_Only___2[[NPDES ID2]:[ECHO BFR]],17,FALSE)</f>
        <v>43.295475000000003</v>
      </c>
      <c r="BB1699">
        <f>VLOOKUP(Sheet1[[#This Row],[NPDES ID2]],Combined_Sheet__Major_Only___2[[NPDES ID2]:[ECHO BFR]],18,FALSE)</f>
        <v>-91.745035000000001</v>
      </c>
      <c r="BC1699" t="str">
        <f>IF(ISNUMBER(SEARCH("aerobic",$AW1699)),"aerobic","")</f>
        <v/>
      </c>
      <c r="BD1699" t="str">
        <f>IF(ISNUMBER(SEARCH("anaer",$AW1699)),"anaer","")</f>
        <v>anaer</v>
      </c>
      <c r="BE1699" t="str">
        <f>IF(ISNUMBER(SEARCH("thickening",$AZ1699)),"thickening","")</f>
        <v>thickening</v>
      </c>
      <c r="BF1699" s="2" t="str">
        <f>IF(ISNUMBER(SEARCH("airDry",$AW1699)),"airDry","")</f>
        <v/>
      </c>
      <c r="BG1699" s="2" t="str">
        <f>IF(ISNUMBER(SEARCH("heatDry",$AY1699)),"heatDry","")</f>
        <v/>
      </c>
      <c r="BH1699" s="2" t="str">
        <f>IF(AND(ISNUMBER(SEARCH("aerobic",$AW1699)),ISNUMBER(SEARCH("anaer",$AW1699))),"Combined Aer and Anaer.","")</f>
        <v/>
      </c>
    </row>
    <row r="1700" spans="1:60" x14ac:dyDescent="0.25">
      <c r="A1700" s="4">
        <v>456</v>
      </c>
      <c r="B1700" t="s">
        <v>2279</v>
      </c>
      <c r="C1700">
        <v>488.14</v>
      </c>
      <c r="D1700">
        <v>414.65028904373531</v>
      </c>
      <c r="E1700">
        <v>418.85141557615248</v>
      </c>
      <c r="F1700">
        <v>321.7929171719889</v>
      </c>
      <c r="G1700">
        <v>506.94725940250652</v>
      </c>
      <c r="H1700">
        <v>-127.4224596466388</v>
      </c>
      <c r="I1700">
        <v>-129.887708083055</v>
      </c>
      <c r="J1700">
        <v>-146.4067611311562</v>
      </c>
      <c r="K1700">
        <v>-104.54466259178849</v>
      </c>
      <c r="L1700">
        <v>293.89366838939043</v>
      </c>
      <c r="M1700">
        <v>292.2708349513959</v>
      </c>
      <c r="N1700">
        <v>286.89554335025377</v>
      </c>
      <c r="O1700">
        <v>305.29799294489982</v>
      </c>
      <c r="P1700">
        <v>11.47688664919712</v>
      </c>
      <c r="Q1700">
        <v>11.576743045132501</v>
      </c>
      <c r="R1700">
        <v>9.6328172476290881</v>
      </c>
      <c r="S1700">
        <v>13.10460422726298</v>
      </c>
      <c r="T1700">
        <v>76927.070252644276</v>
      </c>
      <c r="U1700">
        <v>76927.012505380655</v>
      </c>
      <c r="V1700">
        <v>76875.294211355067</v>
      </c>
      <c r="W1700">
        <v>76979.204156508247</v>
      </c>
      <c r="X1700">
        <v>5752.0779418688671</v>
      </c>
      <c r="Y1700">
        <v>5781.0997265182896</v>
      </c>
      <c r="Z1700">
        <v>5538.4919612241511</v>
      </c>
      <c r="AA1700">
        <v>5889.8607126874649</v>
      </c>
      <c r="AB1700">
        <v>872.86347912774534</v>
      </c>
      <c r="AC1700">
        <v>865.14651832284244</v>
      </c>
      <c r="AD1700">
        <v>758.62714134635826</v>
      </c>
      <c r="AE1700">
        <v>999.04713893002793</v>
      </c>
      <c r="AF1700">
        <v>59.00430438525126</v>
      </c>
      <c r="AG1700">
        <v>58.677884101259551</v>
      </c>
      <c r="AH1700">
        <v>57.600567188739348</v>
      </c>
      <c r="AI1700">
        <v>61.293457549972388</v>
      </c>
      <c r="AJ1700">
        <v>0.49731617730952038</v>
      </c>
      <c r="AK1700">
        <v>0.49731622947755799</v>
      </c>
      <c r="AL1700">
        <v>0.49730419558859729</v>
      </c>
      <c r="AM1700">
        <v>0.49732809004721928</v>
      </c>
      <c r="AN1700">
        <v>0.96786029988407452</v>
      </c>
      <c r="AO1700">
        <v>0.96786029988407407</v>
      </c>
      <c r="AP1700">
        <v>0.96786029988407407</v>
      </c>
      <c r="AQ1700">
        <v>0.96786029988407407</v>
      </c>
      <c r="AR1700">
        <v>14.157644902273891</v>
      </c>
      <c r="AS1700">
        <v>14.157644902273891</v>
      </c>
      <c r="AT1700">
        <v>14.157644902273891</v>
      </c>
      <c r="AU1700">
        <v>14.157644902273891</v>
      </c>
      <c r="AV1700" t="str">
        <f>VLOOKUP(Sheet1[[#This Row],[NPDES ID2]],Combined_Sheet__Major_Only___2[[NPDES ID2]:[ECHO BFR]],3,FALSE)</f>
        <v>CT</v>
      </c>
      <c r="AW1700" t="s">
        <v>12185</v>
      </c>
      <c r="AX1700" t="str">
        <f>VLOOKUP(Sheet1[[#This Row],[NPDES ID2]],Combined_Sheet__Major_Only___2[[NPDES ID2]:[ECHO BFR]],27,FALSE)</f>
        <v>-</v>
      </c>
      <c r="AY1700" t="str">
        <f>VLOOKUP(Sheet1[[#This Row],[NPDES ID2]],Combined_Sheet__Major_Only___2[[NPDES ID2]:[ECHO BFR]],28,FALSE)</f>
        <v>-</v>
      </c>
      <c r="AZ1700" t="str">
        <f>VLOOKUP(Sheet1[[#This Row],[NPDES ID2]],Combined_Sheet__Major_Only___2[[NPDES ID2]:[ECHO BFR]],29,FALSE)</f>
        <v>thickening, preliminaryOps</v>
      </c>
      <c r="BA1700">
        <f>VLOOKUP(Sheet1[[#This Row],[NPDES ID2]],Combined_Sheet__Major_Only___2[[NPDES ID2]:[ECHO BFR]],17,FALSE)</f>
        <v>41.446098999999997</v>
      </c>
      <c r="BB1700">
        <f>VLOOKUP(Sheet1[[#This Row],[NPDES ID2]],Combined_Sheet__Major_Only___2[[NPDES ID2]:[ECHO BFR]],18,FALSE)</f>
        <v>-72.837582999999995</v>
      </c>
      <c r="BC1700" t="str">
        <f>IF(ISNUMBER(SEARCH("aerobic",$AW1700)),"aerobic","")</f>
        <v/>
      </c>
      <c r="BD1700" t="str">
        <f>IF(ISNUMBER(SEARCH("anaer",$AW1700)),"anaer","")</f>
        <v>anaer</v>
      </c>
      <c r="BE1700" t="str">
        <f>IF(ISNUMBER(SEARCH("thickening",$AZ1700)),"thickening","")</f>
        <v>thickening</v>
      </c>
      <c r="BF1700" s="2" t="str">
        <f>IF(ISNUMBER(SEARCH("airDry",$AW1700)),"airDry","")</f>
        <v/>
      </c>
      <c r="BG1700" s="2" t="str">
        <f>IF(ISNUMBER(SEARCH("heatDry",$AY1700)),"heatDry","")</f>
        <v/>
      </c>
      <c r="BH1700" s="2" t="str">
        <f>IF(AND(ISNUMBER(SEARCH("aerobic",$AW1700)),ISNUMBER(SEARCH("anaer",$AW1700))),"Combined Aer and Anaer.","")</f>
        <v/>
      </c>
    </row>
    <row r="1701" spans="1:60" x14ac:dyDescent="0.25">
      <c r="A1701" s="4">
        <v>450</v>
      </c>
      <c r="B1701" t="s">
        <v>2249</v>
      </c>
      <c r="C1701">
        <v>515.86</v>
      </c>
      <c r="D1701">
        <v>375.96840458954279</v>
      </c>
      <c r="E1701">
        <v>378.1026880883968</v>
      </c>
      <c r="F1701">
        <v>293.85871823322941</v>
      </c>
      <c r="G1701">
        <v>456.83640867832628</v>
      </c>
      <c r="H1701">
        <v>-116.4785178272422</v>
      </c>
      <c r="I1701">
        <v>-118.8650643347069</v>
      </c>
      <c r="J1701">
        <v>-134.4862913674512</v>
      </c>
      <c r="K1701">
        <v>-93.027731240571512</v>
      </c>
      <c r="L1701">
        <v>337.65672948784629</v>
      </c>
      <c r="M1701">
        <v>336.15614002365987</v>
      </c>
      <c r="N1701">
        <v>331.18472686085852</v>
      </c>
      <c r="O1701">
        <v>348.20332116785391</v>
      </c>
      <c r="P1701">
        <v>12.072508927770111</v>
      </c>
      <c r="Q1701">
        <v>12.221537895083131</v>
      </c>
      <c r="R1701">
        <v>10.021646504262129</v>
      </c>
      <c r="S1701">
        <v>13.752023609964411</v>
      </c>
      <c r="T1701">
        <v>77099.267244345232</v>
      </c>
      <c r="U1701">
        <v>77099.209370835044</v>
      </c>
      <c r="V1701">
        <v>77047.378010748376</v>
      </c>
      <c r="W1701">
        <v>77151.515122872705</v>
      </c>
      <c r="X1701">
        <v>5301.9462656003934</v>
      </c>
      <c r="Y1701">
        <v>5323.3690197733049</v>
      </c>
      <c r="Z1701">
        <v>5143.2903559639708</v>
      </c>
      <c r="AA1701">
        <v>5404.0590007850324</v>
      </c>
      <c r="AB1701">
        <v>892.0892926606798</v>
      </c>
      <c r="AC1701">
        <v>883.96581854401188</v>
      </c>
      <c r="AD1701">
        <v>763.73310562459687</v>
      </c>
      <c r="AE1701">
        <v>1040.0958253790441</v>
      </c>
      <c r="AF1701">
        <v>64.147826219147149</v>
      </c>
      <c r="AG1701">
        <v>63.862053764521931</v>
      </c>
      <c r="AH1701">
        <v>62.919715551032553</v>
      </c>
      <c r="AI1701">
        <v>66.150937293483821</v>
      </c>
      <c r="AJ1701">
        <v>0.56010999903869041</v>
      </c>
      <c r="AK1701">
        <v>0.56011006040856737</v>
      </c>
      <c r="AL1701">
        <v>0.56009590241995388</v>
      </c>
      <c r="AM1701">
        <v>0.56012401451523108</v>
      </c>
      <c r="AN1701">
        <v>0.96792878021917561</v>
      </c>
      <c r="AO1701">
        <v>0.96792878021917561</v>
      </c>
      <c r="AP1701">
        <v>0.96792878021917561</v>
      </c>
      <c r="AQ1701">
        <v>0.96792878021917561</v>
      </c>
      <c r="AR1701">
        <v>14.461131343805111</v>
      </c>
      <c r="AS1701">
        <v>14.461131343805111</v>
      </c>
      <c r="AT1701">
        <v>14.461131343805111</v>
      </c>
      <c r="AU1701">
        <v>14.461131343805111</v>
      </c>
      <c r="AV1701" t="str">
        <f>VLOOKUP(Sheet1[[#This Row],[NPDES ID2]],Combined_Sheet__Major_Only___2[[NPDES ID2]:[ECHO BFR]],3,FALSE)</f>
        <v>CA</v>
      </c>
      <c r="AW1701" t="s">
        <v>12185</v>
      </c>
      <c r="AX1701" t="str">
        <f>VLOOKUP(Sheet1[[#This Row],[NPDES ID2]],Combined_Sheet__Major_Only___2[[NPDES ID2]:[ECHO BFR]],27,FALSE)</f>
        <v>methaneBioCaptureRecover</v>
      </c>
      <c r="AY1701" t="str">
        <f>VLOOKUP(Sheet1[[#This Row],[NPDES ID2]],Combined_Sheet__Major_Only___2[[NPDES ID2]:[ECHO BFR]],28,FALSE)</f>
        <v>-</v>
      </c>
      <c r="AZ1701" t="str">
        <f>VLOOKUP(Sheet1[[#This Row],[NPDES ID2]],Combined_Sheet__Major_Only___2[[NPDES ID2]:[ECHO BFR]],29,FALSE)</f>
        <v>preliminaryOps, thickening</v>
      </c>
      <c r="BA1701">
        <f>VLOOKUP(Sheet1[[#This Row],[NPDES ID2]],Combined_Sheet__Major_Only___2[[NPDES ID2]:[ECHO BFR]],17,FALSE)</f>
        <v>37.591898999999998</v>
      </c>
      <c r="BB1701">
        <f>VLOOKUP(Sheet1[[#This Row],[NPDES ID2]],Combined_Sheet__Major_Only___2[[NPDES ID2]:[ECHO BFR]],18,FALSE)</f>
        <v>-122.358101</v>
      </c>
      <c r="BC1701" t="str">
        <f>IF(ISNUMBER(SEARCH("aerobic",$AW1701)),"aerobic","")</f>
        <v/>
      </c>
      <c r="BD1701" t="str">
        <f>IF(ISNUMBER(SEARCH("anaer",$AW1701)),"anaer","")</f>
        <v>anaer</v>
      </c>
      <c r="BE1701" t="str">
        <f>IF(ISNUMBER(SEARCH("thickening",$AZ1701)),"thickening","")</f>
        <v>thickening</v>
      </c>
      <c r="BF1701" s="2" t="str">
        <f>IF(ISNUMBER(SEARCH("airDry",$AW1701)),"airDry","")</f>
        <v/>
      </c>
      <c r="BG1701" s="2" t="str">
        <f>IF(ISNUMBER(SEARCH("heatDry",$AY1701)),"heatDry","")</f>
        <v/>
      </c>
      <c r="BH1701" s="2" t="str">
        <f>IF(AND(ISNUMBER(SEARCH("aerobic",$AW1701)),ISNUMBER(SEARCH("anaer",$AW1701))),"Combined Aer and Anaer.","")</f>
        <v/>
      </c>
    </row>
    <row r="1702" spans="1:60" x14ac:dyDescent="0.25">
      <c r="A1702" s="4">
        <v>2385</v>
      </c>
      <c r="B1702" t="s">
        <v>11122</v>
      </c>
      <c r="C1702">
        <v>304.10000000000002</v>
      </c>
      <c r="D1702">
        <v>497.79034855867468</v>
      </c>
      <c r="E1702">
        <v>502.15411711684442</v>
      </c>
      <c r="F1702">
        <v>378.28056638279349</v>
      </c>
      <c r="G1702">
        <v>636.26305546129265</v>
      </c>
      <c r="H1702">
        <v>-124.8753302268896</v>
      </c>
      <c r="I1702">
        <v>-127.37478893160301</v>
      </c>
      <c r="J1702">
        <v>-143.59120792571159</v>
      </c>
      <c r="K1702">
        <v>-101.81293015483379</v>
      </c>
      <c r="L1702">
        <v>186.65310564023889</v>
      </c>
      <c r="M1702">
        <v>185.67010899968469</v>
      </c>
      <c r="N1702">
        <v>182.41518375914069</v>
      </c>
      <c r="O1702">
        <v>193.5596845425984</v>
      </c>
      <c r="P1702">
        <v>7.1426598767008969</v>
      </c>
      <c r="Q1702">
        <v>7.2138978833033356</v>
      </c>
      <c r="R1702">
        <v>5.9802521009767764</v>
      </c>
      <c r="S1702">
        <v>8.1406626266014843</v>
      </c>
      <c r="T1702">
        <v>77212.291007526292</v>
      </c>
      <c r="U1702">
        <v>77212.233051152522</v>
      </c>
      <c r="V1702">
        <v>77160.327478667648</v>
      </c>
      <c r="W1702">
        <v>77264.613694825093</v>
      </c>
      <c r="X1702">
        <v>5662.9521629707187</v>
      </c>
      <c r="Y1702">
        <v>5690.2745568664923</v>
      </c>
      <c r="Z1702">
        <v>5462.3536206995323</v>
      </c>
      <c r="AA1702">
        <v>5792.2571072719747</v>
      </c>
      <c r="AB1702">
        <v>1121.863811998661</v>
      </c>
      <c r="AC1702">
        <v>1105.6897497873131</v>
      </c>
      <c r="AD1702">
        <v>934.45198848418636</v>
      </c>
      <c r="AE1702">
        <v>1339.6023453469061</v>
      </c>
      <c r="AF1702">
        <v>60.152376921546953</v>
      </c>
      <c r="AG1702">
        <v>59.835171774265461</v>
      </c>
      <c r="AH1702">
        <v>58.787492253107352</v>
      </c>
      <c r="AI1702">
        <v>62.377830488787893</v>
      </c>
      <c r="AJ1702">
        <v>0.51132233910607128</v>
      </c>
      <c r="AK1702">
        <v>0.51132237516384826</v>
      </c>
      <c r="AL1702">
        <v>0.51131406382652456</v>
      </c>
      <c r="AM1702">
        <v>0.51133056666710719</v>
      </c>
      <c r="AN1702">
        <v>0.96797356977888382</v>
      </c>
      <c r="AO1702">
        <v>0.96797356977888394</v>
      </c>
      <c r="AP1702">
        <v>0.96797356977888394</v>
      </c>
      <c r="AQ1702">
        <v>0.96797356977888394</v>
      </c>
      <c r="AR1702">
        <v>12.354041383713639</v>
      </c>
      <c r="AS1702">
        <v>12.354041383713639</v>
      </c>
      <c r="AT1702">
        <v>12.354041383713639</v>
      </c>
      <c r="AU1702">
        <v>12.354041383713639</v>
      </c>
      <c r="AV1702" t="str">
        <f>VLOOKUP(Sheet1[[#This Row],[NPDES ID2]],Combined_Sheet__Major_Only___2[[NPDES ID2]:[ECHO BFR]],3,FALSE)</f>
        <v>IA</v>
      </c>
      <c r="AW1702" t="s">
        <v>12185</v>
      </c>
      <c r="AX1702" t="str">
        <f>VLOOKUP(Sheet1[[#This Row],[NPDES ID2]],Combined_Sheet__Major_Only___2[[NPDES ID2]:[ECHO BFR]],27,FALSE)</f>
        <v>methaneBioCaptureRecover, tempSludgeStore</v>
      </c>
      <c r="AY1702" t="str">
        <f>VLOOKUP(Sheet1[[#This Row],[NPDES ID2]],Combined_Sheet__Major_Only___2[[NPDES ID2]:[ECHO BFR]],28,FALSE)</f>
        <v>-</v>
      </c>
      <c r="AZ1702" t="str">
        <f>VLOOKUP(Sheet1[[#This Row],[NPDES ID2]],Combined_Sheet__Major_Only___2[[NPDES ID2]:[ECHO BFR]],29,FALSE)</f>
        <v>thickening</v>
      </c>
      <c r="BA1702">
        <f>VLOOKUP(Sheet1[[#This Row],[NPDES ID2]],Combined_Sheet__Major_Only___2[[NPDES ID2]:[ECHO BFR]],17,FALSE)</f>
        <v>42.535277999999998</v>
      </c>
      <c r="BB1702">
        <f>VLOOKUP(Sheet1[[#This Row],[NPDES ID2]],Combined_Sheet__Major_Only___2[[NPDES ID2]:[ECHO BFR]],18,FALSE)</f>
        <v>-92.439722000000003</v>
      </c>
      <c r="BC1702" t="str">
        <f>IF(ISNUMBER(SEARCH("aerobic",$AW1702)),"aerobic","")</f>
        <v/>
      </c>
      <c r="BD1702" t="str">
        <f>IF(ISNUMBER(SEARCH("anaer",$AW1702)),"anaer","")</f>
        <v>anaer</v>
      </c>
      <c r="BE1702" t="str">
        <f>IF(ISNUMBER(SEARCH("thickening",$AZ1702)),"thickening","")</f>
        <v>thickening</v>
      </c>
      <c r="BF1702" s="3" t="str">
        <f>IF(ISNUMBER(SEARCH("airDry",$AW1702)),"airDry","")</f>
        <v/>
      </c>
      <c r="BG1702" s="3" t="str">
        <f>IF(ISNUMBER(SEARCH("heatDry",$AY1702)),"heatDry","")</f>
        <v/>
      </c>
      <c r="BH1702" s="3" t="str">
        <f>IF(AND(ISNUMBER(SEARCH("aerobic",$AW1702)),ISNUMBER(SEARCH("anaer",$AW1702))),"Combined Aer and Anaer.","")</f>
        <v/>
      </c>
    </row>
    <row r="1703" spans="1:60" x14ac:dyDescent="0.25">
      <c r="A1703" s="4">
        <v>718</v>
      </c>
      <c r="B1703" t="s">
        <v>3542</v>
      </c>
      <c r="C1703">
        <v>3932.5</v>
      </c>
      <c r="D1703">
        <v>921.00733527678869</v>
      </c>
      <c r="E1703">
        <v>918.45387637198428</v>
      </c>
      <c r="F1703">
        <v>751.74396525385816</v>
      </c>
      <c r="G1703">
        <v>1087.9230156193121</v>
      </c>
      <c r="H1703">
        <v>-121.30028036654279</v>
      </c>
      <c r="I1703">
        <v>-123.6146616462328</v>
      </c>
      <c r="J1703">
        <v>-139.43357716452741</v>
      </c>
      <c r="K1703">
        <v>-98.186959747215539</v>
      </c>
      <c r="L1703">
        <v>2457.140416649569</v>
      </c>
      <c r="M1703">
        <v>2444.8319928332548</v>
      </c>
      <c r="N1703">
        <v>2403.74577956348</v>
      </c>
      <c r="O1703">
        <v>2544.0463690211218</v>
      </c>
      <c r="P1703">
        <v>92.257495171750804</v>
      </c>
      <c r="Q1703">
        <v>93.023510045800961</v>
      </c>
      <c r="R1703">
        <v>77.075240585182968</v>
      </c>
      <c r="S1703">
        <v>105.0734265242513</v>
      </c>
      <c r="T1703">
        <v>78363.543104159937</v>
      </c>
      <c r="U1703">
        <v>78363.484303743608</v>
      </c>
      <c r="V1703">
        <v>78310.822808994271</v>
      </c>
      <c r="W1703">
        <v>78416.627788338315</v>
      </c>
      <c r="X1703">
        <v>5645.6496372089268</v>
      </c>
      <c r="Y1703">
        <v>5671.5580758913984</v>
      </c>
      <c r="Z1703">
        <v>5454.4319003054934</v>
      </c>
      <c r="AA1703">
        <v>5769.0060144969102</v>
      </c>
      <c r="AB1703">
        <v>862.06724022571825</v>
      </c>
      <c r="AC1703">
        <v>854.85723866506476</v>
      </c>
      <c r="AD1703">
        <v>747.93994789621888</v>
      </c>
      <c r="AE1703">
        <v>989.11799817680935</v>
      </c>
      <c r="AF1703">
        <v>61.246514030316391</v>
      </c>
      <c r="AG1703">
        <v>60.934675366705719</v>
      </c>
      <c r="AH1703">
        <v>59.926055545775263</v>
      </c>
      <c r="AI1703">
        <v>63.408887196170667</v>
      </c>
      <c r="AJ1703">
        <v>0.52467594087322333</v>
      </c>
      <c r="AK1703">
        <v>0.52467637293579394</v>
      </c>
      <c r="AL1703">
        <v>0.52457507121210911</v>
      </c>
      <c r="AM1703">
        <v>0.52477624914102217</v>
      </c>
      <c r="AN1703">
        <v>0.96842276597704524</v>
      </c>
      <c r="AO1703">
        <v>0.96842276597704535</v>
      </c>
      <c r="AP1703">
        <v>0.96842276597704535</v>
      </c>
      <c r="AQ1703">
        <v>0.96842276597704535</v>
      </c>
      <c r="AR1703">
        <v>14.6396727667632</v>
      </c>
      <c r="AS1703">
        <v>14.6396727667632</v>
      </c>
      <c r="AT1703">
        <v>14.6396727667632</v>
      </c>
      <c r="AU1703">
        <v>14.6396727667632</v>
      </c>
      <c r="AV1703" t="str">
        <f>VLOOKUP(Sheet1[[#This Row],[NPDES ID2]],Combined_Sheet__Major_Only___2[[NPDES ID2]:[ECHO BFR]],3,FALSE)</f>
        <v>IL</v>
      </c>
      <c r="AW1703" t="s">
        <v>12185</v>
      </c>
      <c r="AX1703" t="str">
        <f>VLOOKUP(Sheet1[[#This Row],[NPDES ID2]],Combined_Sheet__Major_Only___2[[NPDES ID2]:[ECHO BFR]],27,FALSE)</f>
        <v>methaneBioCaptureRecover, other</v>
      </c>
      <c r="AY1703" t="str">
        <f>VLOOKUP(Sheet1[[#This Row],[NPDES ID2]],Combined_Sheet__Major_Only___2[[NPDES ID2]:[ECHO BFR]],28,FALSE)</f>
        <v>-</v>
      </c>
      <c r="AZ1703" t="str">
        <f>VLOOKUP(Sheet1[[#This Row],[NPDES ID2]],Combined_Sheet__Major_Only___2[[NPDES ID2]:[ECHO BFR]],29,FALSE)</f>
        <v>thickening, preliminaryOps</v>
      </c>
      <c r="BA1703">
        <f>VLOOKUP(Sheet1[[#This Row],[NPDES ID2]],Combined_Sheet__Major_Only___2[[NPDES ID2]:[ECHO BFR]],17,FALSE)</f>
        <v>41.715404999999997</v>
      </c>
      <c r="BB1703">
        <f>VLOOKUP(Sheet1[[#This Row],[NPDES ID2]],Combined_Sheet__Major_Only___2[[NPDES ID2]:[ECHO BFR]],18,FALSE)</f>
        <v>-88.354232999999994</v>
      </c>
      <c r="BC1703" t="str">
        <f>IF(ISNUMBER(SEARCH("aerobic",$AW1703)),"aerobic","")</f>
        <v/>
      </c>
      <c r="BD1703" t="str">
        <f>IF(ISNUMBER(SEARCH("anaer",$AW1703)),"anaer","")</f>
        <v>anaer</v>
      </c>
      <c r="BE1703" t="str">
        <f>IF(ISNUMBER(SEARCH("thickening",$AZ1703)),"thickening","")</f>
        <v>thickening</v>
      </c>
      <c r="BF1703" s="2" t="str">
        <f>IF(ISNUMBER(SEARCH("airDry",$AW1703)),"airDry","")</f>
        <v/>
      </c>
      <c r="BG1703" s="2" t="str">
        <f>IF(ISNUMBER(SEARCH("heatDry",$AY1703)),"heatDry","")</f>
        <v/>
      </c>
      <c r="BH1703" s="2" t="str">
        <f>IF(AND(ISNUMBER(SEARCH("aerobic",$AW1703)),ISNUMBER(SEARCH("anaer",$AW1703))),"Combined Aer and Anaer.","")</f>
        <v/>
      </c>
    </row>
    <row r="1704" spans="1:60" x14ac:dyDescent="0.25">
      <c r="A1704" s="4">
        <v>280</v>
      </c>
      <c r="B1704" t="s">
        <v>1433</v>
      </c>
      <c r="C1704">
        <v>1552</v>
      </c>
      <c r="D1704">
        <v>436.59863029691729</v>
      </c>
      <c r="E1704">
        <v>435.47312227950891</v>
      </c>
      <c r="F1704">
        <v>371.58102685017661</v>
      </c>
      <c r="G1704">
        <v>508.67528931194602</v>
      </c>
      <c r="H1704">
        <v>-111.9156038594522</v>
      </c>
      <c r="I1704">
        <v>-114.4660748768507</v>
      </c>
      <c r="J1704">
        <v>-130.42894174303109</v>
      </c>
      <c r="K1704">
        <v>-88.521445790945577</v>
      </c>
      <c r="L1704">
        <v>1051.273636984454</v>
      </c>
      <c r="M1704">
        <v>1047.046621368969</v>
      </c>
      <c r="N1704">
        <v>1033.0032271763571</v>
      </c>
      <c r="O1704">
        <v>1081.0332308268701</v>
      </c>
      <c r="P1704">
        <v>36.2431075708351</v>
      </c>
      <c r="Q1704">
        <v>36.727896390722748</v>
      </c>
      <c r="R1704">
        <v>29.779252383978388</v>
      </c>
      <c r="S1704">
        <v>41.594112229319023</v>
      </c>
      <c r="T1704">
        <v>78365.874716342136</v>
      </c>
      <c r="U1704">
        <v>78365.815914216364</v>
      </c>
      <c r="V1704">
        <v>78313.152888509954</v>
      </c>
      <c r="W1704">
        <v>78418.960943780432</v>
      </c>
      <c r="X1704">
        <v>5207.2789340407062</v>
      </c>
      <c r="Y1704">
        <v>5226.1919093572942</v>
      </c>
      <c r="Z1704">
        <v>5066.0745961150351</v>
      </c>
      <c r="AA1704">
        <v>5298.1774439963456</v>
      </c>
      <c r="AB1704">
        <v>937.05463888538475</v>
      </c>
      <c r="AC1704">
        <v>927.98564573663828</v>
      </c>
      <c r="AD1704">
        <v>794.34239215026048</v>
      </c>
      <c r="AE1704">
        <v>1105.6051962521351</v>
      </c>
      <c r="AF1704">
        <v>66.387703203006154</v>
      </c>
      <c r="AG1704">
        <v>66.11858721501099</v>
      </c>
      <c r="AH1704">
        <v>65.238468528649946</v>
      </c>
      <c r="AI1704">
        <v>68.265366872077252</v>
      </c>
      <c r="AJ1704">
        <v>0.58748829987492868</v>
      </c>
      <c r="AK1704">
        <v>0.58748849500338274</v>
      </c>
      <c r="AL1704">
        <v>0.58744325531312624</v>
      </c>
      <c r="AM1704">
        <v>0.58753308780008084</v>
      </c>
      <c r="AN1704">
        <v>0.9684236629413685</v>
      </c>
      <c r="AO1704">
        <v>0.96842366294136872</v>
      </c>
      <c r="AP1704">
        <v>0.96842366294136872</v>
      </c>
      <c r="AQ1704">
        <v>0.96842366294136872</v>
      </c>
      <c r="AR1704">
        <v>14.39145790624667</v>
      </c>
      <c r="AS1704">
        <v>14.391457906246661</v>
      </c>
      <c r="AT1704">
        <v>14.391457906246661</v>
      </c>
      <c r="AU1704">
        <v>14.391457906246661</v>
      </c>
      <c r="AV1704" t="str">
        <f>VLOOKUP(Sheet1[[#This Row],[NPDES ID2]],Combined_Sheet__Major_Only___2[[NPDES ID2]:[ECHO BFR]],3,FALSE)</f>
        <v>IA</v>
      </c>
      <c r="AW1704" t="s">
        <v>12185</v>
      </c>
      <c r="AX1704" t="str">
        <f>VLOOKUP(Sheet1[[#This Row],[NPDES ID2]],Combined_Sheet__Major_Only___2[[NPDES ID2]:[ECHO BFR]],27,FALSE)</f>
        <v>methaneBioCaptureRecover</v>
      </c>
      <c r="AY1704" t="str">
        <f>VLOOKUP(Sheet1[[#This Row],[NPDES ID2]],Combined_Sheet__Major_Only___2[[NPDES ID2]:[ECHO BFR]],28,FALSE)</f>
        <v>thermoAerobicDigest</v>
      </c>
      <c r="AZ1704" t="str">
        <f>VLOOKUP(Sheet1[[#This Row],[NPDES ID2]],Combined_Sheet__Major_Only___2[[NPDES ID2]:[ECHO BFR]],29,FALSE)</f>
        <v>preliminaryOps, thickening</v>
      </c>
      <c r="BA1704">
        <f>VLOOKUP(Sheet1[[#This Row],[NPDES ID2]],Combined_Sheet__Major_Only___2[[NPDES ID2]:[ECHO BFR]],17,FALSE)</f>
        <v>41.610582999999998</v>
      </c>
      <c r="BB1704">
        <f>VLOOKUP(Sheet1[[#This Row],[NPDES ID2]],Combined_Sheet__Major_Only___2[[NPDES ID2]:[ECHO BFR]],18,FALSE)</f>
        <v>-91.504527999999993</v>
      </c>
      <c r="BC1704" t="str">
        <f>IF(ISNUMBER(SEARCH("aerobic",$AW1704)),"aerobic","")</f>
        <v/>
      </c>
      <c r="BD1704" t="str">
        <f>IF(ISNUMBER(SEARCH("anaer",$AW1704)),"anaer","")</f>
        <v>anaer</v>
      </c>
      <c r="BE1704" t="str">
        <f>IF(ISNUMBER(SEARCH("thickening",$AZ1704)),"thickening","")</f>
        <v>thickening</v>
      </c>
      <c r="BF1704" s="2" t="str">
        <f>IF(ISNUMBER(SEARCH("airDry",$AW1704)),"airDry","")</f>
        <v/>
      </c>
      <c r="BG1704" s="2" t="str">
        <f>IF(ISNUMBER(SEARCH("heatDry",$AY1704)),"heatDry","")</f>
        <v/>
      </c>
      <c r="BH1704" s="2" t="str">
        <f>IF(AND(ISNUMBER(SEARCH("aerobic",$AW1704)),ISNUMBER(SEARCH("anaer",$AW1704))),"Combined Aer and Anaer.","")</f>
        <v/>
      </c>
    </row>
    <row r="1705" spans="1:60" x14ac:dyDescent="0.25">
      <c r="A1705" s="4">
        <v>2182</v>
      </c>
      <c r="B1705" t="s">
        <v>10239</v>
      </c>
      <c r="C1705">
        <v>697</v>
      </c>
      <c r="D1705">
        <v>351.50631572820822</v>
      </c>
      <c r="E1705">
        <v>351.79221683976277</v>
      </c>
      <c r="F1705">
        <v>291.50939760167978</v>
      </c>
      <c r="G1705">
        <v>413.3168718756973</v>
      </c>
      <c r="H1705">
        <v>-112.7718350864503</v>
      </c>
      <c r="I1705">
        <v>-115.25917543545749</v>
      </c>
      <c r="J1705">
        <v>-131.14985286161189</v>
      </c>
      <c r="K1705">
        <v>-89.169094978984134</v>
      </c>
      <c r="L1705">
        <v>469.89556160003252</v>
      </c>
      <c r="M1705">
        <v>467.9769035432513</v>
      </c>
      <c r="N1705">
        <v>461.61739516538989</v>
      </c>
      <c r="O1705">
        <v>483.38439429637248</v>
      </c>
      <c r="P1705">
        <v>16.282347755541242</v>
      </c>
      <c r="Q1705">
        <v>16.49662473309948</v>
      </c>
      <c r="R1705">
        <v>13.398451111047409</v>
      </c>
      <c r="S1705">
        <v>18.66461227465776</v>
      </c>
      <c r="T1705">
        <v>78475.371569561685</v>
      </c>
      <c r="U1705">
        <v>78475.312687158104</v>
      </c>
      <c r="V1705">
        <v>78422.577764853646</v>
      </c>
      <c r="W1705">
        <v>78528.530271361349</v>
      </c>
      <c r="X1705">
        <v>5239.3263631721538</v>
      </c>
      <c r="Y1705">
        <v>5258.6647933643699</v>
      </c>
      <c r="Z1705">
        <v>5095.2485811479346</v>
      </c>
      <c r="AA1705">
        <v>5332.038564276525</v>
      </c>
      <c r="AB1705">
        <v>829.47123051002234</v>
      </c>
      <c r="AC1705">
        <v>823.29719081062944</v>
      </c>
      <c r="AD1705">
        <v>717.01083606940495</v>
      </c>
      <c r="AE1705">
        <v>959.29190457212326</v>
      </c>
      <c r="AF1705">
        <v>66.07098006779303</v>
      </c>
      <c r="AG1705">
        <v>65.800269804415379</v>
      </c>
      <c r="AH1705">
        <v>64.908944133143095</v>
      </c>
      <c r="AI1705">
        <v>67.966910452968492</v>
      </c>
      <c r="AJ1705">
        <v>0.58361583639296755</v>
      </c>
      <c r="AK1705">
        <v>0.58361591998876139</v>
      </c>
      <c r="AL1705">
        <v>0.58359662012221036</v>
      </c>
      <c r="AM1705">
        <v>0.58363494222212198</v>
      </c>
      <c r="AN1705">
        <v>0.96846572874646764</v>
      </c>
      <c r="AO1705">
        <v>0.96846572874646775</v>
      </c>
      <c r="AP1705">
        <v>0.96846572874646775</v>
      </c>
      <c r="AQ1705">
        <v>0.96846572874646775</v>
      </c>
      <c r="AR1705">
        <v>15.448345775573239</v>
      </c>
      <c r="AS1705">
        <v>15.448345775573239</v>
      </c>
      <c r="AT1705">
        <v>15.448345775573239</v>
      </c>
      <c r="AU1705">
        <v>15.448345775573239</v>
      </c>
      <c r="AV1705" t="str">
        <f>VLOOKUP(Sheet1[[#This Row],[NPDES ID2]],Combined_Sheet__Major_Only___2[[NPDES ID2]:[ECHO BFR]],3,FALSE)</f>
        <v>CA</v>
      </c>
      <c r="AW1705" t="s">
        <v>12185</v>
      </c>
      <c r="AX1705" t="str">
        <f>VLOOKUP(Sheet1[[#This Row],[NPDES ID2]],Combined_Sheet__Major_Only___2[[NPDES ID2]:[ECHO BFR]],27,FALSE)</f>
        <v>tempSludgeStore</v>
      </c>
      <c r="AY1705" t="str">
        <f>VLOOKUP(Sheet1[[#This Row],[NPDES ID2]],Combined_Sheet__Major_Only___2[[NPDES ID2]:[ECHO BFR]],28,FALSE)</f>
        <v>-</v>
      </c>
      <c r="AZ1705" t="str">
        <f>VLOOKUP(Sheet1[[#This Row],[NPDES ID2]],Combined_Sheet__Major_Only___2[[NPDES ID2]:[ECHO BFR]],29,FALSE)</f>
        <v>thickening</v>
      </c>
      <c r="BA1705">
        <f>VLOOKUP(Sheet1[[#This Row],[NPDES ID2]],Combined_Sheet__Major_Only___2[[NPDES ID2]:[ECHO BFR]],17,FALSE)</f>
        <v>38.575726000000003</v>
      </c>
      <c r="BB1705">
        <f>VLOOKUP(Sheet1[[#This Row],[NPDES ID2]],Combined_Sheet__Major_Only___2[[NPDES ID2]:[ECHO BFR]],18,FALSE)</f>
        <v>-121.63493</v>
      </c>
      <c r="BC1705" t="str">
        <f>IF(ISNUMBER(SEARCH("aerobic",$AW1705)),"aerobic","")</f>
        <v/>
      </c>
      <c r="BD1705" t="str">
        <f>IF(ISNUMBER(SEARCH("anaer",$AW1705)),"anaer","")</f>
        <v>anaer</v>
      </c>
      <c r="BE1705" t="str">
        <f>IF(ISNUMBER(SEARCH("thickening",$AZ1705)),"thickening","")</f>
        <v>thickening</v>
      </c>
      <c r="BF1705" s="2" t="str">
        <f>IF(ISNUMBER(SEARCH("airDry",$AW1705)),"airDry","")</f>
        <v/>
      </c>
      <c r="BG1705" s="2" t="str">
        <f>IF(ISNUMBER(SEARCH("heatDry",$AY1705)),"heatDry","")</f>
        <v/>
      </c>
      <c r="BH1705" s="2" t="str">
        <f>IF(AND(ISNUMBER(SEARCH("aerobic",$AW1705)),ISNUMBER(SEARCH("anaer",$AW1705))),"Combined Aer and Anaer.","")</f>
        <v/>
      </c>
    </row>
    <row r="1706" spans="1:60" x14ac:dyDescent="0.25">
      <c r="A1706" s="4">
        <v>512</v>
      </c>
      <c r="B1706" t="s">
        <v>2531</v>
      </c>
      <c r="C1706">
        <v>328</v>
      </c>
      <c r="D1706">
        <v>489.49123084812499</v>
      </c>
      <c r="E1706">
        <v>493.78052024445981</v>
      </c>
      <c r="F1706">
        <v>374.74266244590319</v>
      </c>
      <c r="G1706">
        <v>619.98229324415342</v>
      </c>
      <c r="H1706">
        <v>-128.14687164846151</v>
      </c>
      <c r="I1706">
        <v>-130.56083351422129</v>
      </c>
      <c r="J1706">
        <v>-147.06372636337071</v>
      </c>
      <c r="K1706">
        <v>-105.2593630172925</v>
      </c>
      <c r="L1706">
        <v>196.50832711898141</v>
      </c>
      <c r="M1706">
        <v>195.4100039953814</v>
      </c>
      <c r="N1706">
        <v>191.77320562056221</v>
      </c>
      <c r="O1706">
        <v>204.22519661691609</v>
      </c>
      <c r="P1706">
        <v>7.7137830667231881</v>
      </c>
      <c r="Q1706">
        <v>7.7772628482466857</v>
      </c>
      <c r="R1706">
        <v>6.4783783072435286</v>
      </c>
      <c r="S1706">
        <v>8.8127242334055449</v>
      </c>
      <c r="T1706">
        <v>78759.400791425025</v>
      </c>
      <c r="U1706">
        <v>78759.341700784906</v>
      </c>
      <c r="V1706">
        <v>78706.420282392239</v>
      </c>
      <c r="W1706">
        <v>78812.747488001332</v>
      </c>
      <c r="X1706">
        <v>5918.2185188734466</v>
      </c>
      <c r="Y1706">
        <v>5948.422767026349</v>
      </c>
      <c r="Z1706">
        <v>5695.8515779840236</v>
      </c>
      <c r="AA1706">
        <v>6061.6849202006606</v>
      </c>
      <c r="AB1706">
        <v>951.69925132635228</v>
      </c>
      <c r="AC1706">
        <v>942.29248982691013</v>
      </c>
      <c r="AD1706">
        <v>820.45170802944813</v>
      </c>
      <c r="AE1706">
        <v>1098.5032307076499</v>
      </c>
      <c r="AF1706">
        <v>58.713964472829403</v>
      </c>
      <c r="AG1706">
        <v>58.3853790485419</v>
      </c>
      <c r="AH1706">
        <v>57.300048818210662</v>
      </c>
      <c r="AI1706">
        <v>61.019335562385407</v>
      </c>
      <c r="AJ1706">
        <v>0.49377507650685398</v>
      </c>
      <c r="AK1706">
        <v>0.49377511263613849</v>
      </c>
      <c r="AL1706">
        <v>0.49376678432962579</v>
      </c>
      <c r="AM1706">
        <v>0.49378332087389609</v>
      </c>
      <c r="AN1706">
        <v>0.96857432465454918</v>
      </c>
      <c r="AO1706">
        <v>0.96857432465454929</v>
      </c>
      <c r="AP1706">
        <v>0.96857432465454929</v>
      </c>
      <c r="AQ1706">
        <v>0.96857432465454929</v>
      </c>
      <c r="AR1706">
        <v>13.5982533841273</v>
      </c>
      <c r="AS1706">
        <v>13.5982533841273</v>
      </c>
      <c r="AT1706">
        <v>13.5982533841273</v>
      </c>
      <c r="AU1706">
        <v>13.5982533841273</v>
      </c>
      <c r="AV1706" t="str">
        <f>VLOOKUP(Sheet1[[#This Row],[NPDES ID2]],Combined_Sheet__Major_Only___2[[NPDES ID2]:[ECHO BFR]],3,FALSE)</f>
        <v>MN</v>
      </c>
      <c r="AW1706" t="s">
        <v>12185</v>
      </c>
      <c r="AX1706" t="str">
        <f>VLOOKUP(Sheet1[[#This Row],[NPDES ID2]],Combined_Sheet__Major_Only___2[[NPDES ID2]:[ECHO BFR]],27,FALSE)</f>
        <v>methaneBioCaptureRecover</v>
      </c>
      <c r="AY1706" t="str">
        <f>VLOOKUP(Sheet1[[#This Row],[NPDES ID2]],Combined_Sheet__Major_Only___2[[NPDES ID2]:[ECHO BFR]],28,FALSE)</f>
        <v>-</v>
      </c>
      <c r="AZ1706" t="str">
        <f>VLOOKUP(Sheet1[[#This Row],[NPDES ID2]],Combined_Sheet__Major_Only___2[[NPDES ID2]:[ECHO BFR]],29,FALSE)</f>
        <v>preliminaryOps, thickening</v>
      </c>
      <c r="BA1706">
        <f>VLOOKUP(Sheet1[[#This Row],[NPDES ID2]],Combined_Sheet__Major_Only___2[[NPDES ID2]:[ECHO BFR]],17,FALSE)</f>
        <v>43.658569999606698</v>
      </c>
      <c r="BB1706">
        <f>VLOOKUP(Sheet1[[#This Row],[NPDES ID2]],Combined_Sheet__Major_Only___2[[NPDES ID2]:[ECHO BFR]],18,FALSE)</f>
        <v>-93.3702864403663</v>
      </c>
      <c r="BC1706" t="str">
        <f>IF(ISNUMBER(SEARCH("aerobic",$AW1706)),"aerobic","")</f>
        <v/>
      </c>
      <c r="BD1706" t="str">
        <f>IF(ISNUMBER(SEARCH("anaer",$AW1706)),"anaer","")</f>
        <v>anaer</v>
      </c>
      <c r="BE1706" t="str">
        <f>IF(ISNUMBER(SEARCH("thickening",$AZ1706)),"thickening","")</f>
        <v>thickening</v>
      </c>
      <c r="BF1706" s="2" t="str">
        <f>IF(ISNUMBER(SEARCH("airDry",$AW1706)),"airDry","")</f>
        <v/>
      </c>
      <c r="BG1706" s="2" t="str">
        <f>IF(ISNUMBER(SEARCH("heatDry",$AY1706)),"heatDry","")</f>
        <v/>
      </c>
      <c r="BH1706" s="2" t="str">
        <f>IF(AND(ISNUMBER(SEARCH("aerobic",$AW1706)),ISNUMBER(SEARCH("anaer",$AW1706))),"Combined Aer and Anaer.","")</f>
        <v/>
      </c>
    </row>
    <row r="1707" spans="1:60" x14ac:dyDescent="0.25">
      <c r="A1707" s="4">
        <v>125</v>
      </c>
      <c r="B1707" t="s">
        <v>698</v>
      </c>
      <c r="C1707">
        <v>8660</v>
      </c>
      <c r="D1707">
        <v>1814.6865647257521</v>
      </c>
      <c r="E1707">
        <v>1813.657058429658</v>
      </c>
      <c r="F1707">
        <v>1434.7877245891029</v>
      </c>
      <c r="G1707">
        <v>2174.7220910404508</v>
      </c>
      <c r="H1707">
        <v>-115.3841310141363</v>
      </c>
      <c r="I1707">
        <v>-118.2591082150735</v>
      </c>
      <c r="J1707">
        <v>-134.02309348913221</v>
      </c>
      <c r="K1707">
        <v>-91.332973510429554</v>
      </c>
      <c r="L1707">
        <v>5590.8223522381086</v>
      </c>
      <c r="M1707">
        <v>5565.3321357609284</v>
      </c>
      <c r="N1707">
        <v>5479.1424291967523</v>
      </c>
      <c r="O1707">
        <v>5772.223456524659</v>
      </c>
      <c r="P1707">
        <v>202.72919392329271</v>
      </c>
      <c r="Q1707">
        <v>204.90841440608631</v>
      </c>
      <c r="R1707">
        <v>168.6606484518208</v>
      </c>
      <c r="S1707">
        <v>231.20995809194679</v>
      </c>
      <c r="T1707">
        <v>79271.98388751797</v>
      </c>
      <c r="U1707">
        <v>79271.924421076619</v>
      </c>
      <c r="V1707">
        <v>79218.666436109299</v>
      </c>
      <c r="W1707">
        <v>79325.669855328524</v>
      </c>
      <c r="X1707">
        <v>5527.1259759908044</v>
      </c>
      <c r="Y1707">
        <v>5550.1688572321618</v>
      </c>
      <c r="Z1707">
        <v>5355.3288548304363</v>
      </c>
      <c r="AA1707">
        <v>5637.8166974036749</v>
      </c>
      <c r="AB1707">
        <v>1028.883607156494</v>
      </c>
      <c r="AC1707">
        <v>1017.0649668298061</v>
      </c>
      <c r="AD1707">
        <v>866.46273646671568</v>
      </c>
      <c r="AE1707">
        <v>1218.855849676984</v>
      </c>
      <c r="AF1707">
        <v>63.29988120412483</v>
      </c>
      <c r="AG1707">
        <v>62.999141940504472</v>
      </c>
      <c r="AH1707">
        <v>62.049923083010619</v>
      </c>
      <c r="AI1707">
        <v>65.344508664193356</v>
      </c>
      <c r="AJ1707">
        <v>0.54975034735316564</v>
      </c>
      <c r="AK1707">
        <v>0.54975137505110105</v>
      </c>
      <c r="AL1707">
        <v>0.54950425751622411</v>
      </c>
      <c r="AM1707">
        <v>0.5499951393032767</v>
      </c>
      <c r="AN1707">
        <v>0.9687684247761319</v>
      </c>
      <c r="AO1707">
        <v>0.96876842477613212</v>
      </c>
      <c r="AP1707">
        <v>0.96876842477613212</v>
      </c>
      <c r="AQ1707">
        <v>0.96876842477613212</v>
      </c>
      <c r="AR1707">
        <v>13.45949994829073</v>
      </c>
      <c r="AS1707">
        <v>13.45949994829073</v>
      </c>
      <c r="AT1707">
        <v>13.45949994829073</v>
      </c>
      <c r="AU1707">
        <v>13.45949994829073</v>
      </c>
      <c r="AV1707" t="str">
        <f>VLOOKUP(Sheet1[[#This Row],[NPDES ID2]],Combined_Sheet__Major_Only___2[[NPDES ID2]:[ECHO BFR]],3,FALSE)</f>
        <v>CA</v>
      </c>
      <c r="AW1707" t="s">
        <v>12185</v>
      </c>
      <c r="AX1707" t="str">
        <f>VLOOKUP(Sheet1[[#This Row],[NPDES ID2]],Combined_Sheet__Major_Only___2[[NPDES ID2]:[ECHO BFR]],27,FALSE)</f>
        <v>methaneBioCaptureRecover</v>
      </c>
      <c r="AY1707" t="str">
        <f>VLOOKUP(Sheet1[[#This Row],[NPDES ID2]],Combined_Sheet__Major_Only___2[[NPDES ID2]:[ECHO BFR]],28,FALSE)</f>
        <v>-</v>
      </c>
      <c r="AZ1707" t="str">
        <f>VLOOKUP(Sheet1[[#This Row],[NPDES ID2]],Combined_Sheet__Major_Only___2[[NPDES ID2]:[ECHO BFR]],29,FALSE)</f>
        <v>thickening</v>
      </c>
      <c r="BA1707">
        <f>VLOOKUP(Sheet1[[#This Row],[NPDES ID2]],Combined_Sheet__Major_Only___2[[NPDES ID2]:[ECHO BFR]],17,FALSE)</f>
        <v>33.973075122220003</v>
      </c>
      <c r="BB1707">
        <f>VLOOKUP(Sheet1[[#This Row],[NPDES ID2]],Combined_Sheet__Major_Only___2[[NPDES ID2]:[ECHO BFR]],18,FALSE)</f>
        <v>-117.734395706896</v>
      </c>
      <c r="BC1707" t="str">
        <f>IF(ISNUMBER(SEARCH("aerobic",$AW1707)),"aerobic","")</f>
        <v/>
      </c>
      <c r="BD1707" t="str">
        <f>IF(ISNUMBER(SEARCH("anaer",$AW1707)),"anaer","")</f>
        <v>anaer</v>
      </c>
      <c r="BE1707" t="str">
        <f>IF(ISNUMBER(SEARCH("thickening",$AZ1707)),"thickening","")</f>
        <v>thickening</v>
      </c>
      <c r="BF1707" s="3" t="str">
        <f>IF(ISNUMBER(SEARCH("airDry",$AW1707)),"airDry","")</f>
        <v/>
      </c>
      <c r="BG1707" s="3" t="str">
        <f>IF(ISNUMBER(SEARCH("heatDry",$AY1707)),"heatDry","")</f>
        <v/>
      </c>
      <c r="BH1707" s="3" t="str">
        <f>IF(AND(ISNUMBER(SEARCH("aerobic",$AW1707)),ISNUMBER(SEARCH("anaer",$AW1707))),"Combined Aer and Anaer.","")</f>
        <v/>
      </c>
    </row>
    <row r="1708" spans="1:60" x14ac:dyDescent="0.25">
      <c r="A1708" s="4">
        <v>118</v>
      </c>
      <c r="B1708" t="s">
        <v>662</v>
      </c>
      <c r="C1708">
        <v>10447</v>
      </c>
      <c r="D1708">
        <v>2047.5517837105749</v>
      </c>
      <c r="E1708">
        <v>2044.6348362909621</v>
      </c>
      <c r="F1708">
        <v>1616.2874106867389</v>
      </c>
      <c r="G1708">
        <v>2458.7824404386988</v>
      </c>
      <c r="H1708">
        <v>-108.0730458265885</v>
      </c>
      <c r="I1708">
        <v>-111.18874712840081</v>
      </c>
      <c r="J1708">
        <v>-127.4931382709355</v>
      </c>
      <c r="K1708">
        <v>-83.553233162345123</v>
      </c>
      <c r="L1708">
        <v>7136.9444813859918</v>
      </c>
      <c r="M1708">
        <v>7109.3740157717384</v>
      </c>
      <c r="N1708">
        <v>7015.5383595180792</v>
      </c>
      <c r="O1708">
        <v>7333.9392176632</v>
      </c>
      <c r="P1708">
        <v>243.7033827592943</v>
      </c>
      <c r="Q1708">
        <v>247.07373281888289</v>
      </c>
      <c r="R1708">
        <v>199.71042589949849</v>
      </c>
      <c r="S1708">
        <v>280.34902097299181</v>
      </c>
      <c r="T1708">
        <v>79700.504240278562</v>
      </c>
      <c r="U1708">
        <v>79700.444459666716</v>
      </c>
      <c r="V1708">
        <v>79646.905104462261</v>
      </c>
      <c r="W1708">
        <v>79754.473839426311</v>
      </c>
      <c r="X1708">
        <v>5251.0153009592232</v>
      </c>
      <c r="Y1708">
        <v>5269.3731746104404</v>
      </c>
      <c r="Z1708">
        <v>5112.1897862139685</v>
      </c>
      <c r="AA1708">
        <v>5340.6500114753271</v>
      </c>
      <c r="AB1708">
        <v>967.17416472658965</v>
      </c>
      <c r="AC1708">
        <v>957.35612847798348</v>
      </c>
      <c r="AD1708">
        <v>817.00146507843317</v>
      </c>
      <c r="AE1708">
        <v>1145.226396147217</v>
      </c>
      <c r="AF1708">
        <v>66.988858035375387</v>
      </c>
      <c r="AG1708">
        <v>66.715065065053935</v>
      </c>
      <c r="AH1708">
        <v>65.862191126085506</v>
      </c>
      <c r="AI1708">
        <v>68.826554663591565</v>
      </c>
      <c r="AJ1708">
        <v>0.5948393099300392</v>
      </c>
      <c r="AK1708">
        <v>0.59484059865105166</v>
      </c>
      <c r="AL1708">
        <v>0.59452836682488175</v>
      </c>
      <c r="AM1708">
        <v>0.59514863977166221</v>
      </c>
      <c r="AN1708">
        <v>0.9689288621407508</v>
      </c>
      <c r="AO1708">
        <v>0.9689288621407508</v>
      </c>
      <c r="AP1708">
        <v>0.9689288621407508</v>
      </c>
      <c r="AQ1708">
        <v>0.9689288621407508</v>
      </c>
      <c r="AR1708">
        <v>14.330017288207131</v>
      </c>
      <c r="AS1708">
        <v>14.330017288207131</v>
      </c>
      <c r="AT1708">
        <v>14.330017288207131</v>
      </c>
      <c r="AU1708">
        <v>14.330017288207131</v>
      </c>
      <c r="AV1708" t="str">
        <f>VLOOKUP(Sheet1[[#This Row],[NPDES ID2]],Combined_Sheet__Major_Only___2[[NPDES ID2]:[ECHO BFR]],3,FALSE)</f>
        <v>WA</v>
      </c>
      <c r="AW1708" t="s">
        <v>12185</v>
      </c>
      <c r="AX1708" t="str">
        <f>VLOOKUP(Sheet1[[#This Row],[NPDES ID2]],Combined_Sheet__Major_Only___2[[NPDES ID2]:[ECHO BFR]],27,FALSE)</f>
        <v>methaneBioCaptureRecover</v>
      </c>
      <c r="AY1708" t="str">
        <f>VLOOKUP(Sheet1[[#This Row],[NPDES ID2]],Combined_Sheet__Major_Only___2[[NPDES ID2]:[ECHO BFR]],28,FALSE)</f>
        <v>-</v>
      </c>
      <c r="AZ1708" t="str">
        <f>VLOOKUP(Sheet1[[#This Row],[NPDES ID2]],Combined_Sheet__Major_Only___2[[NPDES ID2]:[ECHO BFR]],29,FALSE)</f>
        <v>thickening, preliminaryOps</v>
      </c>
      <c r="BA1708">
        <f>VLOOKUP(Sheet1[[#This Row],[NPDES ID2]],Combined_Sheet__Major_Only___2[[NPDES ID2]:[ECHO BFR]],17,FALSE)</f>
        <v>47.663487000000003</v>
      </c>
      <c r="BB1708">
        <f>VLOOKUP(Sheet1[[#This Row],[NPDES ID2]],Combined_Sheet__Major_Only___2[[NPDES ID2]:[ECHO BFR]],18,FALSE)</f>
        <v>-122.427318</v>
      </c>
      <c r="BC1708" t="str">
        <f>IF(ISNUMBER(SEARCH("aerobic",$AW1708)),"aerobic","")</f>
        <v/>
      </c>
      <c r="BD1708" t="str">
        <f>IF(ISNUMBER(SEARCH("anaer",$AW1708)),"anaer","")</f>
        <v>anaer</v>
      </c>
      <c r="BE1708" t="str">
        <f>IF(ISNUMBER(SEARCH("thickening",$AZ1708)),"thickening","")</f>
        <v>thickening</v>
      </c>
      <c r="BF1708" s="2" t="str">
        <f>IF(ISNUMBER(SEARCH("airDry",$AW1708)),"airDry","")</f>
        <v/>
      </c>
      <c r="BG1708" s="2" t="str">
        <f>IF(ISNUMBER(SEARCH("heatDry",$AY1708)),"heatDry","")</f>
        <v/>
      </c>
      <c r="BH1708" s="2" t="str">
        <f>IF(AND(ISNUMBER(SEARCH("aerobic",$AW1708)),ISNUMBER(SEARCH("anaer",$AW1708))),"Combined Aer and Anaer.","")</f>
        <v/>
      </c>
    </row>
    <row r="1709" spans="1:60" x14ac:dyDescent="0.25">
      <c r="A1709" s="4">
        <v>2390</v>
      </c>
      <c r="B1709" t="s">
        <v>11145</v>
      </c>
      <c r="C1709">
        <v>295.31</v>
      </c>
      <c r="D1709">
        <v>476.14770785494198</v>
      </c>
      <c r="E1709">
        <v>481.24975581533857</v>
      </c>
      <c r="F1709">
        <v>360.81416128134578</v>
      </c>
      <c r="G1709">
        <v>608.69767388923788</v>
      </c>
      <c r="H1709">
        <v>-116.9637278648627</v>
      </c>
      <c r="I1709">
        <v>-119.297928682047</v>
      </c>
      <c r="J1709">
        <v>-134.90789591080821</v>
      </c>
      <c r="K1709">
        <v>-93.473638716192539</v>
      </c>
      <c r="L1709">
        <v>192.66127110055911</v>
      </c>
      <c r="M1709">
        <v>191.79694077706981</v>
      </c>
      <c r="N1709">
        <v>188.93497863962099</v>
      </c>
      <c r="O1709">
        <v>198.734053252189</v>
      </c>
      <c r="P1709">
        <v>6.9124782947224244</v>
      </c>
      <c r="Q1709">
        <v>6.9952291853611417</v>
      </c>
      <c r="R1709">
        <v>5.7407617500525552</v>
      </c>
      <c r="S1709">
        <v>7.875444146252776</v>
      </c>
      <c r="T1709">
        <v>79873.085205794356</v>
      </c>
      <c r="U1709">
        <v>79873.025298654466</v>
      </c>
      <c r="V1709">
        <v>79819.372625268326</v>
      </c>
      <c r="W1709">
        <v>79927.169033752274</v>
      </c>
      <c r="X1709">
        <v>5510.8038827320179</v>
      </c>
      <c r="Y1709">
        <v>5533.2943919247864</v>
      </c>
      <c r="Z1709">
        <v>5344.3875789913291</v>
      </c>
      <c r="AA1709">
        <v>5617.9050516598481</v>
      </c>
      <c r="AB1709">
        <v>867.43653254693709</v>
      </c>
      <c r="AC1709">
        <v>860.49343807059358</v>
      </c>
      <c r="AD1709">
        <v>749.9650128014888</v>
      </c>
      <c r="AE1709">
        <v>1001.207230510999</v>
      </c>
      <c r="AF1709">
        <v>63.936576372130872</v>
      </c>
      <c r="AG1709">
        <v>63.649346040309162</v>
      </c>
      <c r="AH1709">
        <v>62.700786661058082</v>
      </c>
      <c r="AI1709">
        <v>65.951591522510867</v>
      </c>
      <c r="AJ1709">
        <v>0.5575288459909763</v>
      </c>
      <c r="AK1709">
        <v>0.55752888092556074</v>
      </c>
      <c r="AL1709">
        <v>0.55752082987938723</v>
      </c>
      <c r="AM1709">
        <v>0.5575368158620051</v>
      </c>
      <c r="AN1709">
        <v>0.9689930115495663</v>
      </c>
      <c r="AO1709">
        <v>0.9689930115495663</v>
      </c>
      <c r="AP1709">
        <v>0.9689930115495663</v>
      </c>
      <c r="AQ1709">
        <v>0.9689930115495663</v>
      </c>
      <c r="AR1709">
        <v>15.00149840493923</v>
      </c>
      <c r="AS1709">
        <v>15.00149840493923</v>
      </c>
      <c r="AT1709">
        <v>15.00149840493923</v>
      </c>
      <c r="AU1709">
        <v>15.00149840493923</v>
      </c>
      <c r="AV1709" t="str">
        <f>VLOOKUP(Sheet1[[#This Row],[NPDES ID2]],Combined_Sheet__Major_Only___2[[NPDES ID2]:[ECHO BFR]],3,FALSE)</f>
        <v>VT</v>
      </c>
      <c r="AW1709" t="s">
        <v>12185</v>
      </c>
      <c r="AX1709" t="str">
        <f>VLOOKUP(Sheet1[[#This Row],[NPDES ID2]],Combined_Sheet__Major_Only___2[[NPDES ID2]:[ECHO BFR]],27,FALSE)</f>
        <v>methaneBioCaptureRecover, other</v>
      </c>
      <c r="AY1709" t="str">
        <f>VLOOKUP(Sheet1[[#This Row],[NPDES ID2]],Combined_Sheet__Major_Only___2[[NPDES ID2]:[ECHO BFR]],28,FALSE)</f>
        <v>-</v>
      </c>
      <c r="AZ1709" t="str">
        <f>VLOOKUP(Sheet1[[#This Row],[NPDES ID2]],Combined_Sheet__Major_Only___2[[NPDES ID2]:[ECHO BFR]],29,FALSE)</f>
        <v>thickening, preliminaryOps</v>
      </c>
      <c r="BA1709">
        <f>VLOOKUP(Sheet1[[#This Row],[NPDES ID2]],Combined_Sheet__Major_Only___2[[NPDES ID2]:[ECHO BFR]],17,FALSE)</f>
        <v>42.841045000000001</v>
      </c>
      <c r="BB1709">
        <f>VLOOKUP(Sheet1[[#This Row],[NPDES ID2]],Combined_Sheet__Major_Only___2[[NPDES ID2]:[ECHO BFR]],18,FALSE)</f>
        <v>-72.549205000000001</v>
      </c>
      <c r="BC1709" t="str">
        <f>IF(ISNUMBER(SEARCH("aerobic",$AW1709)),"aerobic","")</f>
        <v/>
      </c>
      <c r="BD1709" t="str">
        <f>IF(ISNUMBER(SEARCH("anaer",$AW1709)),"anaer","")</f>
        <v>anaer</v>
      </c>
      <c r="BE1709" t="str">
        <f>IF(ISNUMBER(SEARCH("thickening",$AZ1709)),"thickening","")</f>
        <v>thickening</v>
      </c>
      <c r="BF1709" s="2" t="str">
        <f>IF(ISNUMBER(SEARCH("airDry",$AW1709)),"airDry","")</f>
        <v/>
      </c>
      <c r="BG1709" s="2" t="str">
        <f>IF(ISNUMBER(SEARCH("heatDry",$AY1709)),"heatDry","")</f>
        <v/>
      </c>
      <c r="BH1709" s="2" t="str">
        <f>IF(AND(ISNUMBER(SEARCH("aerobic",$AW1709)),ISNUMBER(SEARCH("anaer",$AW1709))),"Combined Aer and Anaer.","")</f>
        <v/>
      </c>
    </row>
    <row r="1710" spans="1:60" x14ac:dyDescent="0.25">
      <c r="A1710" s="4">
        <v>2001</v>
      </c>
      <c r="B1710" t="s">
        <v>9423</v>
      </c>
      <c r="C1710">
        <v>1729.61</v>
      </c>
      <c r="D1710">
        <v>486.29119453421282</v>
      </c>
      <c r="E1710">
        <v>486.40022433884769</v>
      </c>
      <c r="F1710">
        <v>410.08499690547291</v>
      </c>
      <c r="G1710">
        <v>564.97498852900935</v>
      </c>
      <c r="H1710">
        <v>-117.6981527591425</v>
      </c>
      <c r="I1710">
        <v>-120.1594429780375</v>
      </c>
      <c r="J1710">
        <v>-135.66954490786389</v>
      </c>
      <c r="K1710">
        <v>-94.675679140706848</v>
      </c>
      <c r="L1710">
        <v>1117.73091628867</v>
      </c>
      <c r="M1710">
        <v>1112.594573889359</v>
      </c>
      <c r="N1710">
        <v>1095.5291781438141</v>
      </c>
      <c r="O1710">
        <v>1153.8937132820331</v>
      </c>
      <c r="P1710">
        <v>40.505023739937663</v>
      </c>
      <c r="Q1710">
        <v>40.94613955411873</v>
      </c>
      <c r="R1710">
        <v>33.684768260704537</v>
      </c>
      <c r="S1710">
        <v>46.174822111672832</v>
      </c>
      <c r="T1710">
        <v>79927.555996498937</v>
      </c>
      <c r="U1710">
        <v>79927.496049423702</v>
      </c>
      <c r="V1710">
        <v>79873.807610036703</v>
      </c>
      <c r="W1710">
        <v>79981.675877874412</v>
      </c>
      <c r="X1710">
        <v>5567.2980821069432</v>
      </c>
      <c r="Y1710">
        <v>5590.6198184049408</v>
      </c>
      <c r="Z1710">
        <v>5394.7401768040763</v>
      </c>
      <c r="AA1710">
        <v>5678.4346869498249</v>
      </c>
      <c r="AB1710">
        <v>882.1151555697071</v>
      </c>
      <c r="AC1710">
        <v>874.79487450324461</v>
      </c>
      <c r="AD1710">
        <v>761.80230353681338</v>
      </c>
      <c r="AE1710">
        <v>1018.759266733967</v>
      </c>
      <c r="AF1710">
        <v>63.336888019347242</v>
      </c>
      <c r="AG1710">
        <v>63.043529794518363</v>
      </c>
      <c r="AH1710">
        <v>62.083599083148648</v>
      </c>
      <c r="AI1710">
        <v>65.384325120265572</v>
      </c>
      <c r="AJ1710">
        <v>0.55020249156033263</v>
      </c>
      <c r="AK1710">
        <v>0.55020269391601495</v>
      </c>
      <c r="AL1710">
        <v>0.55015574103815568</v>
      </c>
      <c r="AM1710">
        <v>0.55024897616879265</v>
      </c>
      <c r="AN1710">
        <v>0.9690132037181125</v>
      </c>
      <c r="AO1710">
        <v>0.96901320371811273</v>
      </c>
      <c r="AP1710">
        <v>0.96901320371811273</v>
      </c>
      <c r="AQ1710">
        <v>0.96901320371811273</v>
      </c>
      <c r="AR1710">
        <v>14.801439767314291</v>
      </c>
      <c r="AS1710">
        <v>14.80143976731428</v>
      </c>
      <c r="AT1710">
        <v>14.80143976731428</v>
      </c>
      <c r="AU1710">
        <v>14.80143976731428</v>
      </c>
      <c r="AV1710" t="str">
        <f>VLOOKUP(Sheet1[[#This Row],[NPDES ID2]],Combined_Sheet__Major_Only___2[[NPDES ID2]:[ECHO BFR]],3,FALSE)</f>
        <v>FL</v>
      </c>
      <c r="AW1710" t="s">
        <v>12185</v>
      </c>
      <c r="AX1710" t="str">
        <f>VLOOKUP(Sheet1[[#This Row],[NPDES ID2]],Combined_Sheet__Major_Only___2[[NPDES ID2]:[ECHO BFR]],27,FALSE)</f>
        <v>-</v>
      </c>
      <c r="AY1710" t="str">
        <f>VLOOKUP(Sheet1[[#This Row],[NPDES ID2]],Combined_Sheet__Major_Only___2[[NPDES ID2]:[ECHO BFR]],28,FALSE)</f>
        <v>-</v>
      </c>
      <c r="AZ1710" t="str">
        <f>VLOOKUP(Sheet1[[#This Row],[NPDES ID2]],Combined_Sheet__Major_Only___2[[NPDES ID2]:[ECHO BFR]],29,FALSE)</f>
        <v>preliminaryOps, thickening</v>
      </c>
      <c r="BA1710">
        <f>VLOOKUP(Sheet1[[#This Row],[NPDES ID2]],Combined_Sheet__Major_Only___2[[NPDES ID2]:[ECHO BFR]],17,FALSE)</f>
        <v>27.98152</v>
      </c>
      <c r="BB1710">
        <f>VLOOKUP(Sheet1[[#This Row],[NPDES ID2]],Combined_Sheet__Major_Only___2[[NPDES ID2]:[ECHO BFR]],18,FALSE)</f>
        <v>-82.787233000000001</v>
      </c>
      <c r="BC1710" t="str">
        <f>IF(ISNUMBER(SEARCH("aerobic",$AW1710)),"aerobic","")</f>
        <v/>
      </c>
      <c r="BD1710" t="str">
        <f>IF(ISNUMBER(SEARCH("anaer",$AW1710)),"anaer","")</f>
        <v>anaer</v>
      </c>
      <c r="BE1710" t="str">
        <f>IF(ISNUMBER(SEARCH("thickening",$AZ1710)),"thickening","")</f>
        <v>thickening</v>
      </c>
      <c r="BF1710" s="3" t="str">
        <f>IF(ISNUMBER(SEARCH("airDry",$AW1710)),"airDry","")</f>
        <v/>
      </c>
      <c r="BG1710" s="3" t="str">
        <f>IF(ISNUMBER(SEARCH("heatDry",$AY1710)),"heatDry","")</f>
        <v/>
      </c>
      <c r="BH1710" s="3" t="str">
        <f>IF(AND(ISNUMBER(SEARCH("aerobic",$AW1710)),ISNUMBER(SEARCH("anaer",$AW1710))),"Combined Aer and Anaer.","")</f>
        <v/>
      </c>
    </row>
    <row r="1711" spans="1:60" x14ac:dyDescent="0.25">
      <c r="A1711" s="4">
        <v>312</v>
      </c>
      <c r="B1711" t="s">
        <v>1590</v>
      </c>
      <c r="C1711">
        <v>1213</v>
      </c>
      <c r="D1711">
        <v>409.73816595053057</v>
      </c>
      <c r="E1711">
        <v>409.86204789591</v>
      </c>
      <c r="F1711">
        <v>346.78551556466272</v>
      </c>
      <c r="G1711">
        <v>481.11515946951812</v>
      </c>
      <c r="H1711">
        <v>-118.29250332934269</v>
      </c>
      <c r="I1711">
        <v>-120.756773110837</v>
      </c>
      <c r="J1711">
        <v>-136.2068438851764</v>
      </c>
      <c r="K1711">
        <v>-95.139228852967051</v>
      </c>
      <c r="L1711">
        <v>781.32760904559484</v>
      </c>
      <c r="M1711">
        <v>777.70239299608716</v>
      </c>
      <c r="N1711">
        <v>765.67347144508221</v>
      </c>
      <c r="O1711">
        <v>806.8308273652766</v>
      </c>
      <c r="P1711">
        <v>28.413021821516061</v>
      </c>
      <c r="Q1711">
        <v>28.712089595054149</v>
      </c>
      <c r="R1711">
        <v>23.638867545648079</v>
      </c>
      <c r="S1711">
        <v>32.394905250104088</v>
      </c>
      <c r="T1711">
        <v>79952.883176530595</v>
      </c>
      <c r="U1711">
        <v>79952.823210886665</v>
      </c>
      <c r="V1711">
        <v>79899.118141450235</v>
      </c>
      <c r="W1711">
        <v>80007.019821595095</v>
      </c>
      <c r="X1711">
        <v>5587.2873858001549</v>
      </c>
      <c r="Y1711">
        <v>5610.9256750333607</v>
      </c>
      <c r="Z1711">
        <v>5412.5767272008006</v>
      </c>
      <c r="AA1711">
        <v>5699.7926958139151</v>
      </c>
      <c r="AB1711">
        <v>829.58556211488701</v>
      </c>
      <c r="AC1711">
        <v>823.49692428485037</v>
      </c>
      <c r="AD1711">
        <v>722.95707879600968</v>
      </c>
      <c r="AE1711">
        <v>949.2834162025282</v>
      </c>
      <c r="AF1711">
        <v>63.128710826493219</v>
      </c>
      <c r="AG1711">
        <v>62.834232072190261</v>
      </c>
      <c r="AH1711">
        <v>61.867174630438498</v>
      </c>
      <c r="AI1711">
        <v>65.18809266212665</v>
      </c>
      <c r="AJ1711">
        <v>0.54765954867233968</v>
      </c>
      <c r="AK1711">
        <v>0.54765968700439926</v>
      </c>
      <c r="AL1711">
        <v>0.54762767235954879</v>
      </c>
      <c r="AM1711">
        <v>0.5476912427016416</v>
      </c>
      <c r="AN1711">
        <v>0.96902258347815906</v>
      </c>
      <c r="AO1711">
        <v>0.96902258347815873</v>
      </c>
      <c r="AP1711">
        <v>0.96902258347815873</v>
      </c>
      <c r="AQ1711">
        <v>0.96902258347815873</v>
      </c>
      <c r="AR1711">
        <v>15.353887566749821</v>
      </c>
      <c r="AS1711">
        <v>15.353887566749821</v>
      </c>
      <c r="AT1711">
        <v>15.353887566749821</v>
      </c>
      <c r="AU1711">
        <v>15.353887566749821</v>
      </c>
      <c r="AV1711" t="str">
        <f>VLOOKUP(Sheet1[[#This Row],[NPDES ID2]],Combined_Sheet__Major_Only___2[[NPDES ID2]:[ECHO BFR]],3,FALSE)</f>
        <v>VA</v>
      </c>
      <c r="AW1711" t="s">
        <v>12185</v>
      </c>
      <c r="AX1711" t="str">
        <f>VLOOKUP(Sheet1[[#This Row],[NPDES ID2]],Combined_Sheet__Major_Only___2[[NPDES ID2]:[ECHO BFR]],27,FALSE)</f>
        <v>tempSludgeStore</v>
      </c>
      <c r="AY1711" t="str">
        <f>VLOOKUP(Sheet1[[#This Row],[NPDES ID2]],Combined_Sheet__Major_Only___2[[NPDES ID2]:[ECHO BFR]],28,FALSE)</f>
        <v>-</v>
      </c>
      <c r="AZ1711" t="str">
        <f>VLOOKUP(Sheet1[[#This Row],[NPDES ID2]],Combined_Sheet__Major_Only___2[[NPDES ID2]:[ECHO BFR]],29,FALSE)</f>
        <v>thickening, preliminaryOps</v>
      </c>
      <c r="BA1711">
        <f>VLOOKUP(Sheet1[[#This Row],[NPDES ID2]],Combined_Sheet__Major_Only___2[[NPDES ID2]:[ECHO BFR]],17,FALSE)</f>
        <v>37.44059</v>
      </c>
      <c r="BB1711">
        <f>VLOOKUP(Sheet1[[#This Row],[NPDES ID2]],Combined_Sheet__Major_Only___2[[NPDES ID2]:[ECHO BFR]],18,FALSE)</f>
        <v>-77.433840000000004</v>
      </c>
      <c r="BC1711" t="str">
        <f>IF(ISNUMBER(SEARCH("aerobic",$AW1711)),"aerobic","")</f>
        <v/>
      </c>
      <c r="BD1711" t="str">
        <f>IF(ISNUMBER(SEARCH("anaer",$AW1711)),"anaer","")</f>
        <v>anaer</v>
      </c>
      <c r="BE1711" t="str">
        <f>IF(ISNUMBER(SEARCH("thickening",$AZ1711)),"thickening","")</f>
        <v>thickening</v>
      </c>
      <c r="BF1711" s="2" t="str">
        <f>IF(ISNUMBER(SEARCH("airDry",$AW1711)),"airDry","")</f>
        <v/>
      </c>
      <c r="BG1711" s="2" t="str">
        <f>IF(ISNUMBER(SEARCH("heatDry",$AY1711)),"heatDry","")</f>
        <v/>
      </c>
      <c r="BH1711" s="2" t="str">
        <f>IF(AND(ISNUMBER(SEARCH("aerobic",$AW1711)),ISNUMBER(SEARCH("anaer",$AW1711))),"Combined Aer and Anaer.","")</f>
        <v/>
      </c>
    </row>
    <row r="1712" spans="1:60" x14ac:dyDescent="0.25">
      <c r="A1712" s="4">
        <v>613</v>
      </c>
      <c r="B1712" t="s">
        <v>3028</v>
      </c>
      <c r="C1712">
        <v>872</v>
      </c>
      <c r="D1712">
        <v>358.06351833925788</v>
      </c>
      <c r="E1712">
        <v>359.04269830563311</v>
      </c>
      <c r="F1712">
        <v>301.18332137626481</v>
      </c>
      <c r="G1712">
        <v>424.78977700464822</v>
      </c>
      <c r="H1712">
        <v>-112.9560962696533</v>
      </c>
      <c r="I1712">
        <v>-115.452595352757</v>
      </c>
      <c r="J1712">
        <v>-131.32707882630379</v>
      </c>
      <c r="K1712">
        <v>-89.414946838209161</v>
      </c>
      <c r="L1712">
        <v>586.71802334226038</v>
      </c>
      <c r="M1712">
        <v>584.30913077591174</v>
      </c>
      <c r="N1712">
        <v>576.32106893614264</v>
      </c>
      <c r="O1712">
        <v>603.658076007462</v>
      </c>
      <c r="P1712">
        <v>20.37272340856758</v>
      </c>
      <c r="Q1712">
        <v>20.639098042236849</v>
      </c>
      <c r="R1712">
        <v>16.774820101982439</v>
      </c>
      <c r="S1712">
        <v>23.342863936451629</v>
      </c>
      <c r="T1712">
        <v>80116.487843554656</v>
      </c>
      <c r="U1712">
        <v>80116.427757963684</v>
      </c>
      <c r="V1712">
        <v>80062.615264262204</v>
      </c>
      <c r="W1712">
        <v>80170.732776149001</v>
      </c>
      <c r="X1712">
        <v>5359.4562042243642</v>
      </c>
      <c r="Y1712">
        <v>5379.358906986894</v>
      </c>
      <c r="Z1712">
        <v>5211.2146975976984</v>
      </c>
      <c r="AA1712">
        <v>5454.8537994860371</v>
      </c>
      <c r="AB1712">
        <v>849.21896636247266</v>
      </c>
      <c r="AC1712">
        <v>842.8544995268951</v>
      </c>
      <c r="AD1712">
        <v>733.96403434360911</v>
      </c>
      <c r="AE1712">
        <v>982.24450300650608</v>
      </c>
      <c r="AF1712">
        <v>65.941597834985515</v>
      </c>
      <c r="AG1712">
        <v>65.669680325215637</v>
      </c>
      <c r="AH1712">
        <v>64.775533607425956</v>
      </c>
      <c r="AI1712">
        <v>67.844607902750809</v>
      </c>
      <c r="AJ1712">
        <v>0.58203402298122975</v>
      </c>
      <c r="AK1712">
        <v>0.58203412870912619</v>
      </c>
      <c r="AL1712">
        <v>0.58200969836743321</v>
      </c>
      <c r="AM1712">
        <v>0.5820582080402612</v>
      </c>
      <c r="AN1712">
        <v>0.9690830368780009</v>
      </c>
      <c r="AO1712">
        <v>0.96908303687800079</v>
      </c>
      <c r="AP1712">
        <v>0.96908303687800079</v>
      </c>
      <c r="AQ1712">
        <v>0.96908303687800079</v>
      </c>
      <c r="AR1712">
        <v>15.410047512791801</v>
      </c>
      <c r="AS1712">
        <v>15.410047512791801</v>
      </c>
      <c r="AT1712">
        <v>15.410047512791801</v>
      </c>
      <c r="AU1712">
        <v>15.410047512791801</v>
      </c>
      <c r="AV1712" t="str">
        <f>VLOOKUP(Sheet1[[#This Row],[NPDES ID2]],Combined_Sheet__Major_Only___2[[NPDES ID2]:[ECHO BFR]],3,FALSE)</f>
        <v>UT</v>
      </c>
      <c r="AW1712" t="s">
        <v>12185</v>
      </c>
      <c r="AX1712" t="str">
        <f>VLOOKUP(Sheet1[[#This Row],[NPDES ID2]],Combined_Sheet__Major_Only___2[[NPDES ID2]:[ECHO BFR]],27,FALSE)</f>
        <v>other</v>
      </c>
      <c r="AY1712" t="str">
        <f>VLOOKUP(Sheet1[[#This Row],[NPDES ID2]],Combined_Sheet__Major_Only___2[[NPDES ID2]:[ECHO BFR]],28,FALSE)</f>
        <v>highTempCompost</v>
      </c>
      <c r="AZ1712" t="str">
        <f>VLOOKUP(Sheet1[[#This Row],[NPDES ID2]],Combined_Sheet__Major_Only___2[[NPDES ID2]:[ECHO BFR]],29,FALSE)</f>
        <v>thickening</v>
      </c>
      <c r="BA1712">
        <f>VLOOKUP(Sheet1[[#This Row],[NPDES ID2]],Combined_Sheet__Major_Only___2[[NPDES ID2]:[ECHO BFR]],17,FALSE)</f>
        <v>40.243070000000003</v>
      </c>
      <c r="BB1712">
        <f>VLOOKUP(Sheet1[[#This Row],[NPDES ID2]],Combined_Sheet__Major_Only___2[[NPDES ID2]:[ECHO BFR]],18,FALSE)</f>
        <v>-111.66745</v>
      </c>
      <c r="BC1712" t="str">
        <f>IF(ISNUMBER(SEARCH("aerobic",$AW1712)),"aerobic","")</f>
        <v/>
      </c>
      <c r="BD1712" t="str">
        <f>IF(ISNUMBER(SEARCH("anaer",$AW1712)),"anaer","")</f>
        <v>anaer</v>
      </c>
      <c r="BE1712" t="str">
        <f>IF(ISNUMBER(SEARCH("thickening",$AZ1712)),"thickening","")</f>
        <v>thickening</v>
      </c>
      <c r="BF1712" s="3" t="str">
        <f>IF(ISNUMBER(SEARCH("airDry",$AW1712)),"airDry","")</f>
        <v/>
      </c>
      <c r="BG1712" s="3" t="str">
        <f>IF(ISNUMBER(SEARCH("heatDry",$AY1712)),"heatDry","")</f>
        <v/>
      </c>
      <c r="BH1712" s="3" t="str">
        <f>IF(AND(ISNUMBER(SEARCH("aerobic",$AW1712)),ISNUMBER(SEARCH("anaer",$AW1712))),"Combined Aer and Anaer.","")</f>
        <v/>
      </c>
    </row>
    <row r="1713" spans="1:60" x14ac:dyDescent="0.25">
      <c r="A1713" s="4">
        <v>139</v>
      </c>
      <c r="B1713" t="s">
        <v>771</v>
      </c>
      <c r="C1713">
        <v>7006.07</v>
      </c>
      <c r="D1713">
        <v>1528.016134593116</v>
      </c>
      <c r="E1713">
        <v>1526.7416491484221</v>
      </c>
      <c r="F1713">
        <v>1217.119523723145</v>
      </c>
      <c r="G1713">
        <v>1825.4425036102859</v>
      </c>
      <c r="H1713">
        <v>-119.28153449208099</v>
      </c>
      <c r="I1713">
        <v>-121.6958339299988</v>
      </c>
      <c r="J1713">
        <v>-137.45330296413229</v>
      </c>
      <c r="K1713">
        <v>-95.700269379759177</v>
      </c>
      <c r="L1713">
        <v>4409.4092898481058</v>
      </c>
      <c r="M1713">
        <v>4387.8277805551816</v>
      </c>
      <c r="N1713">
        <v>4315.2524898081829</v>
      </c>
      <c r="O1713">
        <v>4562.4804012527002</v>
      </c>
      <c r="P1713">
        <v>164.26766717385911</v>
      </c>
      <c r="Q1713">
        <v>165.58433884502159</v>
      </c>
      <c r="R1713">
        <v>137.12022661615151</v>
      </c>
      <c r="S1713">
        <v>187.4074004300862</v>
      </c>
      <c r="T1713">
        <v>80186.873223199829</v>
      </c>
      <c r="U1713">
        <v>80186.813086005684</v>
      </c>
      <c r="V1713">
        <v>80132.954376644135</v>
      </c>
      <c r="W1713">
        <v>80241.164742844761</v>
      </c>
      <c r="X1713">
        <v>5735.2569465753959</v>
      </c>
      <c r="Y1713">
        <v>5760.9873121669543</v>
      </c>
      <c r="Z1713">
        <v>5544.5759675984009</v>
      </c>
      <c r="AA1713">
        <v>5858.156274334503</v>
      </c>
      <c r="AB1713">
        <v>903.06438761657785</v>
      </c>
      <c r="AC1713">
        <v>895.19957716383908</v>
      </c>
      <c r="AD1713">
        <v>780.23995463307938</v>
      </c>
      <c r="AE1713">
        <v>1041.0102480918799</v>
      </c>
      <c r="AF1713">
        <v>61.70254828762026</v>
      </c>
      <c r="AG1713">
        <v>61.391312749414453</v>
      </c>
      <c r="AH1713">
        <v>60.399939445015697</v>
      </c>
      <c r="AI1713">
        <v>63.837499784208909</v>
      </c>
      <c r="AJ1713">
        <v>0.53024320389237833</v>
      </c>
      <c r="AK1713">
        <v>0.53024398584747945</v>
      </c>
      <c r="AL1713">
        <v>0.53005778602036069</v>
      </c>
      <c r="AM1713">
        <v>0.53042762312958691</v>
      </c>
      <c r="AN1713">
        <v>0.96910897238007976</v>
      </c>
      <c r="AO1713">
        <v>0.96910897238007965</v>
      </c>
      <c r="AP1713">
        <v>0.96910897238007965</v>
      </c>
      <c r="AQ1713">
        <v>0.96910897238007965</v>
      </c>
      <c r="AR1713">
        <v>14.47414682773516</v>
      </c>
      <c r="AS1713">
        <v>14.474146827735151</v>
      </c>
      <c r="AT1713">
        <v>14.474146827735151</v>
      </c>
      <c r="AU1713">
        <v>14.474146827735151</v>
      </c>
      <c r="AV1713" t="str">
        <f>VLOOKUP(Sheet1[[#This Row],[NPDES ID2]],Combined_Sheet__Major_Only___2[[NPDES ID2]:[ECHO BFR]],3,FALSE)</f>
        <v>VA</v>
      </c>
      <c r="AW1713" t="s">
        <v>12185</v>
      </c>
      <c r="AX1713" t="str">
        <f>VLOOKUP(Sheet1[[#This Row],[NPDES ID2]],Combined_Sheet__Major_Only___2[[NPDES ID2]:[ECHO BFR]],27,FALSE)</f>
        <v>methaneBioCaptureRecover</v>
      </c>
      <c r="AY1713" t="str">
        <f>VLOOKUP(Sheet1[[#This Row],[NPDES ID2]],Combined_Sheet__Major_Only___2[[NPDES ID2]:[ECHO BFR]],28,FALSE)</f>
        <v>-</v>
      </c>
      <c r="AZ1713" t="str">
        <f>VLOOKUP(Sheet1[[#This Row],[NPDES ID2]],Combined_Sheet__Major_Only___2[[NPDES ID2]:[ECHO BFR]],29,FALSE)</f>
        <v>thickening, preliminaryOps</v>
      </c>
      <c r="BA1713">
        <f>VLOOKUP(Sheet1[[#This Row],[NPDES ID2]],Combined_Sheet__Major_Only___2[[NPDES ID2]:[ECHO BFR]],17,FALSE)</f>
        <v>37.522046000000003</v>
      </c>
      <c r="BB1713">
        <f>VLOOKUP(Sheet1[[#This Row],[NPDES ID2]],Combined_Sheet__Major_Only___2[[NPDES ID2]:[ECHO BFR]],18,FALSE)</f>
        <v>-77.422183000000004</v>
      </c>
      <c r="BC1713" t="str">
        <f>IF(ISNUMBER(SEARCH("aerobic",$AW1713)),"aerobic","")</f>
        <v/>
      </c>
      <c r="BD1713" t="str">
        <f>IF(ISNUMBER(SEARCH("anaer",$AW1713)),"anaer","")</f>
        <v>anaer</v>
      </c>
      <c r="BE1713" t="str">
        <f>IF(ISNUMBER(SEARCH("thickening",$AZ1713)),"thickening","")</f>
        <v>thickening</v>
      </c>
      <c r="BF1713" s="3" t="str">
        <f>IF(ISNUMBER(SEARCH("airDry",$AW1713)),"airDry","")</f>
        <v/>
      </c>
      <c r="BG1713" s="3" t="str">
        <f>IF(ISNUMBER(SEARCH("heatDry",$AY1713)),"heatDry","")</f>
        <v/>
      </c>
      <c r="BH1713" s="3" t="str">
        <f>IF(AND(ISNUMBER(SEARCH("aerobic",$AW1713)),ISNUMBER(SEARCH("anaer",$AW1713))),"Combined Aer and Anaer.","")</f>
        <v/>
      </c>
    </row>
    <row r="1714" spans="1:60" x14ac:dyDescent="0.25">
      <c r="A1714" s="4">
        <v>845</v>
      </c>
      <c r="B1714" t="s">
        <v>4132</v>
      </c>
      <c r="C1714">
        <v>987.03</v>
      </c>
      <c r="D1714">
        <v>365.26419317244762</v>
      </c>
      <c r="E1714">
        <v>366.37848305164158</v>
      </c>
      <c r="F1714">
        <v>307.13059884414599</v>
      </c>
      <c r="G1714">
        <v>433.7485419279638</v>
      </c>
      <c r="H1714">
        <v>-112.2508307579493</v>
      </c>
      <c r="I1714">
        <v>-114.7767723883762</v>
      </c>
      <c r="J1714">
        <v>-130.69937108786061</v>
      </c>
      <c r="K1714">
        <v>-88.72259581286859</v>
      </c>
      <c r="L1714">
        <v>667.65163155305811</v>
      </c>
      <c r="M1714">
        <v>664.9537497915926</v>
      </c>
      <c r="N1714">
        <v>656.00308983565935</v>
      </c>
      <c r="O1714">
        <v>686.62947898033235</v>
      </c>
      <c r="P1714">
        <v>23.052358482981379</v>
      </c>
      <c r="Q1714">
        <v>23.35918860486586</v>
      </c>
      <c r="R1714">
        <v>18.949336768522809</v>
      </c>
      <c r="S1714">
        <v>26.446429337268821</v>
      </c>
      <c r="T1714">
        <v>80723.832277616602</v>
      </c>
      <c r="U1714">
        <v>80723.771746749961</v>
      </c>
      <c r="V1714">
        <v>80669.560465344854</v>
      </c>
      <c r="W1714">
        <v>80778.479202585077</v>
      </c>
      <c r="X1714">
        <v>5371.4424405532109</v>
      </c>
      <c r="Y1714">
        <v>5391.0525283088537</v>
      </c>
      <c r="Z1714">
        <v>5225.1821269635384</v>
      </c>
      <c r="AA1714">
        <v>5465.5723337775298</v>
      </c>
      <c r="AB1714">
        <v>1012.740353563709</v>
      </c>
      <c r="AC1714">
        <v>1001.874736752391</v>
      </c>
      <c r="AD1714">
        <v>851.82297032084341</v>
      </c>
      <c r="AE1714">
        <v>1204.4677676671979</v>
      </c>
      <c r="AF1714">
        <v>66.293403003869003</v>
      </c>
      <c r="AG1714">
        <v>66.024088617236913</v>
      </c>
      <c r="AH1714">
        <v>65.139760150532084</v>
      </c>
      <c r="AI1714">
        <v>68.176695263452586</v>
      </c>
      <c r="AJ1714">
        <v>0.58633528953572933</v>
      </c>
      <c r="AK1714">
        <v>0.58633541796936184</v>
      </c>
      <c r="AL1714">
        <v>0.58630571636827145</v>
      </c>
      <c r="AM1714">
        <v>0.58636469332812668</v>
      </c>
      <c r="AN1714">
        <v>0.96930540717649949</v>
      </c>
      <c r="AO1714">
        <v>0.96930540717649949</v>
      </c>
      <c r="AP1714">
        <v>0.96930540717649949</v>
      </c>
      <c r="AQ1714">
        <v>0.96930540717649949</v>
      </c>
      <c r="AR1714">
        <v>13.995203020575991</v>
      </c>
      <c r="AS1714">
        <v>13.995203020576</v>
      </c>
      <c r="AT1714">
        <v>13.995203020576</v>
      </c>
      <c r="AU1714">
        <v>13.995203020576</v>
      </c>
      <c r="AV1714" t="str">
        <f>VLOOKUP(Sheet1[[#This Row],[NPDES ID2]],Combined_Sheet__Major_Only___2[[NPDES ID2]:[ECHO BFR]],3,FALSE)</f>
        <v>IL</v>
      </c>
      <c r="AW1714" t="s">
        <v>12185</v>
      </c>
      <c r="AX1714" t="str">
        <f>VLOOKUP(Sheet1[[#This Row],[NPDES ID2]],Combined_Sheet__Major_Only___2[[NPDES ID2]:[ECHO BFR]],27,FALSE)</f>
        <v>-</v>
      </c>
      <c r="AY1714" t="str">
        <f>VLOOKUP(Sheet1[[#This Row],[NPDES ID2]],Combined_Sheet__Major_Only___2[[NPDES ID2]:[ECHO BFR]],28,FALSE)</f>
        <v>-</v>
      </c>
      <c r="AZ1714" t="str">
        <f>VLOOKUP(Sheet1[[#This Row],[NPDES ID2]],Combined_Sheet__Major_Only___2[[NPDES ID2]:[ECHO BFR]],29,FALSE)</f>
        <v>thickening, preliminaryOps</v>
      </c>
      <c r="BA1714">
        <f>VLOOKUP(Sheet1[[#This Row],[NPDES ID2]],Combined_Sheet__Major_Only___2[[NPDES ID2]:[ECHO BFR]],17,FALSE)</f>
        <v>41.476104999999997</v>
      </c>
      <c r="BB1714">
        <f>VLOOKUP(Sheet1[[#This Row],[NPDES ID2]],Combined_Sheet__Major_Only___2[[NPDES ID2]:[ECHO BFR]],18,FALSE)</f>
        <v>-88.167494000000005</v>
      </c>
      <c r="BC1714" t="str">
        <f>IF(ISNUMBER(SEARCH("aerobic",$AW1714)),"aerobic","")</f>
        <v/>
      </c>
      <c r="BD1714" t="str">
        <f>IF(ISNUMBER(SEARCH("anaer",$AW1714)),"anaer","")</f>
        <v>anaer</v>
      </c>
      <c r="BE1714" t="str">
        <f>IF(ISNUMBER(SEARCH("thickening",$AZ1714)),"thickening","")</f>
        <v>thickening</v>
      </c>
      <c r="BF1714" s="3" t="str">
        <f>IF(ISNUMBER(SEARCH("airDry",$AW1714)),"airDry","")</f>
        <v/>
      </c>
      <c r="BG1714" s="3" t="str">
        <f>IF(ISNUMBER(SEARCH("heatDry",$AY1714)),"heatDry","")</f>
        <v/>
      </c>
      <c r="BH1714" s="3" t="str">
        <f>IF(AND(ISNUMBER(SEARCH("aerobic",$AW1714)),ISNUMBER(SEARCH("anaer",$AW1714))),"Combined Aer and Anaer.","")</f>
        <v/>
      </c>
    </row>
    <row r="1715" spans="1:60" x14ac:dyDescent="0.25">
      <c r="A1715" s="4">
        <v>2101</v>
      </c>
      <c r="B1715" t="s">
        <v>9875</v>
      </c>
      <c r="C1715">
        <v>1006.06</v>
      </c>
      <c r="D1715">
        <v>384.09371089984489</v>
      </c>
      <c r="E1715">
        <v>385.56739538331692</v>
      </c>
      <c r="F1715">
        <v>324.13549496238522</v>
      </c>
      <c r="G1715">
        <v>456.06390579276979</v>
      </c>
      <c r="H1715">
        <v>-117.8667139384718</v>
      </c>
      <c r="I1715">
        <v>-120.3068765030056</v>
      </c>
      <c r="J1715">
        <v>-135.77586040064051</v>
      </c>
      <c r="K1715">
        <v>-94.654977910936154</v>
      </c>
      <c r="L1715">
        <v>650.38649008719892</v>
      </c>
      <c r="M1715">
        <v>647.39788238909114</v>
      </c>
      <c r="N1715">
        <v>637.48397602427769</v>
      </c>
      <c r="O1715">
        <v>671.40775342597726</v>
      </c>
      <c r="P1715">
        <v>23.560920946057049</v>
      </c>
      <c r="Q1715">
        <v>23.818539578548041</v>
      </c>
      <c r="R1715">
        <v>19.592281611507211</v>
      </c>
      <c r="S1715">
        <v>26.857446706198559</v>
      </c>
      <c r="T1715">
        <v>81044.94081603142</v>
      </c>
      <c r="U1715">
        <v>81044.880049743457</v>
      </c>
      <c r="V1715">
        <v>80990.457925644369</v>
      </c>
      <c r="W1715">
        <v>81099.800278032402</v>
      </c>
      <c r="X1715">
        <v>5643.0652801318156</v>
      </c>
      <c r="Y1715">
        <v>5666.6966759599891</v>
      </c>
      <c r="Z1715">
        <v>5468.3332445199121</v>
      </c>
      <c r="AA1715">
        <v>5755.5704069798239</v>
      </c>
      <c r="AB1715">
        <v>1027.7747494062171</v>
      </c>
      <c r="AC1715">
        <v>1016.463635301033</v>
      </c>
      <c r="AD1715">
        <v>868.62003955933801</v>
      </c>
      <c r="AE1715">
        <v>1212.927449314514</v>
      </c>
      <c r="AF1715">
        <v>63.3576817928681</v>
      </c>
      <c r="AG1715">
        <v>63.065127213323699</v>
      </c>
      <c r="AH1715">
        <v>62.1037229555849</v>
      </c>
      <c r="AI1715">
        <v>65.4044007936333</v>
      </c>
      <c r="AJ1715">
        <v>0.55045651084413771</v>
      </c>
      <c r="AK1715">
        <v>0.55045663578696824</v>
      </c>
      <c r="AL1715">
        <v>0.55042773636209519</v>
      </c>
      <c r="AM1715">
        <v>0.55048512058572829</v>
      </c>
      <c r="AN1715">
        <v>0.96942168857558686</v>
      </c>
      <c r="AO1715">
        <v>0.96942168857558664</v>
      </c>
      <c r="AP1715">
        <v>0.96942168857558664</v>
      </c>
      <c r="AQ1715">
        <v>0.96942168857558664</v>
      </c>
      <c r="AR1715">
        <v>13.64002628881309</v>
      </c>
      <c r="AS1715">
        <v>13.64002628881309</v>
      </c>
      <c r="AT1715">
        <v>13.64002628881309</v>
      </c>
      <c r="AU1715">
        <v>13.64002628881309</v>
      </c>
      <c r="AV1715" t="str">
        <f>VLOOKUP(Sheet1[[#This Row],[NPDES ID2]],Combined_Sheet__Major_Only___2[[NPDES ID2]:[ECHO BFR]],3,FALSE)</f>
        <v>NC</v>
      </c>
      <c r="AW1715" t="s">
        <v>12185</v>
      </c>
      <c r="AX1715" t="str">
        <f>VLOOKUP(Sheet1[[#This Row],[NPDES ID2]],Combined_Sheet__Major_Only___2[[NPDES ID2]:[ECHO BFR]],27,FALSE)</f>
        <v>methaneBioCaptureRecover</v>
      </c>
      <c r="AY1715" t="str">
        <f>VLOOKUP(Sheet1[[#This Row],[NPDES ID2]],Combined_Sheet__Major_Only___2[[NPDES ID2]:[ECHO BFR]],28,FALSE)</f>
        <v>-</v>
      </c>
      <c r="AZ1715" t="str">
        <f>VLOOKUP(Sheet1[[#This Row],[NPDES ID2]],Combined_Sheet__Major_Only___2[[NPDES ID2]:[ECHO BFR]],29,FALSE)</f>
        <v>thickening, preliminaryOps</v>
      </c>
      <c r="BA1715">
        <f>VLOOKUP(Sheet1[[#This Row],[NPDES ID2]],Combined_Sheet__Major_Only___2[[NPDES ID2]:[ECHO BFR]],17,FALSE)</f>
        <v>35.896448999999997</v>
      </c>
      <c r="BB1715">
        <f>VLOOKUP(Sheet1[[#This Row],[NPDES ID2]],Combined_Sheet__Major_Only___2[[NPDES ID2]:[ECHO BFR]],18,FALSE)</f>
        <v>-79.025655</v>
      </c>
      <c r="BC1715" t="str">
        <f>IF(ISNUMBER(SEARCH("aerobic",$AW1715)),"aerobic","")</f>
        <v/>
      </c>
      <c r="BD1715" t="str">
        <f>IF(ISNUMBER(SEARCH("anaer",$AW1715)),"anaer","")</f>
        <v>anaer</v>
      </c>
      <c r="BE1715" t="str">
        <f>IF(ISNUMBER(SEARCH("thickening",$AZ1715)),"thickening","")</f>
        <v>thickening</v>
      </c>
      <c r="BF1715" s="3" t="str">
        <f>IF(ISNUMBER(SEARCH("airDry",$AW1715)),"airDry","")</f>
        <v/>
      </c>
      <c r="BG1715" s="3" t="str">
        <f>IF(ISNUMBER(SEARCH("heatDry",$AY1715)),"heatDry","")</f>
        <v/>
      </c>
      <c r="BH1715" s="3" t="str">
        <f>IF(AND(ISNUMBER(SEARCH("aerobic",$AW1715)),ISNUMBER(SEARCH("anaer",$AW1715))),"Combined Aer and Anaer.","")</f>
        <v/>
      </c>
    </row>
    <row r="1716" spans="1:60" x14ac:dyDescent="0.25">
      <c r="A1716" s="4">
        <v>2492</v>
      </c>
      <c r="B1716" t="s">
        <v>11592</v>
      </c>
      <c r="C1716">
        <v>185.77</v>
      </c>
      <c r="D1716">
        <v>707.42354411131339</v>
      </c>
      <c r="E1716">
        <v>704.67695717505603</v>
      </c>
      <c r="F1716">
        <v>515.14481505043784</v>
      </c>
      <c r="G1716">
        <v>920.42332021537607</v>
      </c>
      <c r="H1716">
        <v>-127.9260918705133</v>
      </c>
      <c r="I1716">
        <v>-130.3160069251102</v>
      </c>
      <c r="J1716">
        <v>-146.8197928795646</v>
      </c>
      <c r="K1716">
        <v>-104.9822303020599</v>
      </c>
      <c r="L1716">
        <v>111.51670963608569</v>
      </c>
      <c r="M1716">
        <v>110.8962800266556</v>
      </c>
      <c r="N1716">
        <v>108.8424961731187</v>
      </c>
      <c r="O1716">
        <v>115.87510200183171</v>
      </c>
      <c r="P1716">
        <v>4.3684628333188673</v>
      </c>
      <c r="Q1716">
        <v>4.4052189654728791</v>
      </c>
      <c r="R1716">
        <v>3.667890520126277</v>
      </c>
      <c r="S1716">
        <v>4.9896516472625896</v>
      </c>
      <c r="T1716">
        <v>81171.098960260337</v>
      </c>
      <c r="U1716">
        <v>81171.03810147928</v>
      </c>
      <c r="V1716">
        <v>81116.533140831787</v>
      </c>
      <c r="W1716">
        <v>81226.041924486868</v>
      </c>
      <c r="X1716">
        <v>6087.3888295849974</v>
      </c>
      <c r="Y1716">
        <v>6118.3234095341813</v>
      </c>
      <c r="Z1716">
        <v>5859.7410937766972</v>
      </c>
      <c r="AA1716">
        <v>6234.2414485099662</v>
      </c>
      <c r="AB1716">
        <v>1071.076811411931</v>
      </c>
      <c r="AC1716">
        <v>1058.4743661744751</v>
      </c>
      <c r="AD1716">
        <v>910.73360182130409</v>
      </c>
      <c r="AE1716">
        <v>1252.902255979393</v>
      </c>
      <c r="AF1716">
        <v>58.829519875696633</v>
      </c>
      <c r="AG1716">
        <v>58.501968368923997</v>
      </c>
      <c r="AH1716">
        <v>57.419283239101247</v>
      </c>
      <c r="AI1716">
        <v>61.128554721767983</v>
      </c>
      <c r="AJ1716">
        <v>0.49518439070937209</v>
      </c>
      <c r="AK1716">
        <v>0.49518441216939502</v>
      </c>
      <c r="AL1716">
        <v>0.49517946858284873</v>
      </c>
      <c r="AM1716">
        <v>0.49518928441792681</v>
      </c>
      <c r="AN1716">
        <v>0.96946713287345121</v>
      </c>
      <c r="AO1716">
        <v>0.96946713287345165</v>
      </c>
      <c r="AP1716">
        <v>0.96946713287345165</v>
      </c>
      <c r="AQ1716">
        <v>0.96946713287345165</v>
      </c>
      <c r="AR1716">
        <v>12.91891776453318</v>
      </c>
      <c r="AS1716">
        <v>12.91891776453317</v>
      </c>
      <c r="AT1716">
        <v>12.91891776453317</v>
      </c>
      <c r="AU1716">
        <v>12.91891776453317</v>
      </c>
      <c r="AV1716" t="str">
        <f>VLOOKUP(Sheet1[[#This Row],[NPDES ID2]],Combined_Sheet__Major_Only___2[[NPDES ID2]:[ECHO BFR]],3,FALSE)</f>
        <v>NY</v>
      </c>
      <c r="AW1716" t="s">
        <v>12185</v>
      </c>
      <c r="AX1716" t="str">
        <f>VLOOKUP(Sheet1[[#This Row],[NPDES ID2]],Combined_Sheet__Major_Only___2[[NPDES ID2]:[ECHO BFR]],27,FALSE)</f>
        <v>-</v>
      </c>
      <c r="AY1716" t="str">
        <f>VLOOKUP(Sheet1[[#This Row],[NPDES ID2]],Combined_Sheet__Major_Only___2[[NPDES ID2]:[ECHO BFR]],28,FALSE)</f>
        <v>-</v>
      </c>
      <c r="AZ1716" t="str">
        <f>VLOOKUP(Sheet1[[#This Row],[NPDES ID2]],Combined_Sheet__Major_Only___2[[NPDES ID2]:[ECHO BFR]],29,FALSE)</f>
        <v>thickening</v>
      </c>
      <c r="BA1716">
        <f>VLOOKUP(Sheet1[[#This Row],[NPDES ID2]],Combined_Sheet__Major_Only___2[[NPDES ID2]:[ECHO BFR]],17,FALSE)</f>
        <v>43.334539999999997</v>
      </c>
      <c r="BB1716">
        <f>VLOOKUP(Sheet1[[#This Row],[NPDES ID2]],Combined_Sheet__Major_Only___2[[NPDES ID2]:[ECHO BFR]],18,FALSE)</f>
        <v>-76.426159999999996</v>
      </c>
      <c r="BC1716" t="str">
        <f>IF(ISNUMBER(SEARCH("aerobic",$AW1716)),"aerobic","")</f>
        <v/>
      </c>
      <c r="BD1716" t="str">
        <f>IF(ISNUMBER(SEARCH("anaer",$AW1716)),"anaer","")</f>
        <v>anaer</v>
      </c>
      <c r="BE1716" t="str">
        <f>IF(ISNUMBER(SEARCH("thickening",$AZ1716)),"thickening","")</f>
        <v>thickening</v>
      </c>
      <c r="BF1716" s="2" t="str">
        <f>IF(ISNUMBER(SEARCH("airDry",$AW1716)),"airDry","")</f>
        <v/>
      </c>
      <c r="BG1716" s="2" t="str">
        <f>IF(ISNUMBER(SEARCH("heatDry",$AY1716)),"heatDry","")</f>
        <v/>
      </c>
      <c r="BH1716" s="2" t="str">
        <f>IF(AND(ISNUMBER(SEARCH("aerobic",$AW1716)),ISNUMBER(SEARCH("anaer",$AW1716))),"Combined Aer and Anaer.","")</f>
        <v/>
      </c>
    </row>
    <row r="1717" spans="1:60" x14ac:dyDescent="0.25">
      <c r="A1717" s="4">
        <v>850</v>
      </c>
      <c r="B1717" t="s">
        <v>4155</v>
      </c>
      <c r="C1717">
        <v>974.58</v>
      </c>
      <c r="D1717">
        <v>390.65560118315369</v>
      </c>
      <c r="E1717">
        <v>392.40427305326898</v>
      </c>
      <c r="F1717">
        <v>328.47551894107357</v>
      </c>
      <c r="G1717">
        <v>464.96449866993072</v>
      </c>
      <c r="H1717">
        <v>-121.09177087461801</v>
      </c>
      <c r="I1717">
        <v>-123.54470040394131</v>
      </c>
      <c r="J1717">
        <v>-139.34552166126821</v>
      </c>
      <c r="K1717">
        <v>-98.029275143414566</v>
      </c>
      <c r="L1717">
        <v>614.57039262658179</v>
      </c>
      <c r="M1717">
        <v>611.5524655584386</v>
      </c>
      <c r="N1717">
        <v>601.54426249186531</v>
      </c>
      <c r="O1717">
        <v>635.79406010691093</v>
      </c>
      <c r="P1717">
        <v>22.856156611636401</v>
      </c>
      <c r="Q1717">
        <v>23.043507627793971</v>
      </c>
      <c r="R1717">
        <v>19.069783109804831</v>
      </c>
      <c r="S1717">
        <v>26.087681844628111</v>
      </c>
      <c r="T1717">
        <v>81558.832587671583</v>
      </c>
      <c r="U1717">
        <v>81558.771444622922</v>
      </c>
      <c r="V1717">
        <v>81504.011894661322</v>
      </c>
      <c r="W1717">
        <v>81614.032187099947</v>
      </c>
      <c r="X1717">
        <v>5821.9864178876314</v>
      </c>
      <c r="Y1717">
        <v>5848.125695133499</v>
      </c>
      <c r="Z1717">
        <v>5629.4184435471998</v>
      </c>
      <c r="AA1717">
        <v>5946.0405680360909</v>
      </c>
      <c r="AB1717">
        <v>872.63152867730969</v>
      </c>
      <c r="AC1717">
        <v>865.73878173054095</v>
      </c>
      <c r="AD1717">
        <v>759.17189072585779</v>
      </c>
      <c r="AE1717">
        <v>998.99931931868116</v>
      </c>
      <c r="AF1717">
        <v>61.802178468648201</v>
      </c>
      <c r="AG1717">
        <v>61.497416518470693</v>
      </c>
      <c r="AH1717">
        <v>60.49489413573869</v>
      </c>
      <c r="AI1717">
        <v>63.935494545183921</v>
      </c>
      <c r="AJ1717">
        <v>0.53145967878895417</v>
      </c>
      <c r="AK1717">
        <v>0.53145979000999177</v>
      </c>
      <c r="AL1717">
        <v>0.53143407459205205</v>
      </c>
      <c r="AM1717">
        <v>0.53148513627635818</v>
      </c>
      <c r="AN1717">
        <v>0.96960595941786398</v>
      </c>
      <c r="AO1717">
        <v>0.96960595941786398</v>
      </c>
      <c r="AP1717">
        <v>0.96960595941786398</v>
      </c>
      <c r="AQ1717">
        <v>0.96960595941786398</v>
      </c>
      <c r="AR1717">
        <v>14.94314476213416</v>
      </c>
      <c r="AS1717">
        <v>14.94314476213416</v>
      </c>
      <c r="AT1717">
        <v>14.94314476213416</v>
      </c>
      <c r="AU1717">
        <v>14.94314476213416</v>
      </c>
      <c r="AV1717" t="str">
        <f>VLOOKUP(Sheet1[[#This Row],[NPDES ID2]],Combined_Sheet__Major_Only___2[[NPDES ID2]:[ECHO BFR]],3,FALSE)</f>
        <v>CO</v>
      </c>
      <c r="AW1717" t="s">
        <v>12185</v>
      </c>
      <c r="AX1717" t="str">
        <f>VLOOKUP(Sheet1[[#This Row],[NPDES ID2]],Combined_Sheet__Major_Only___2[[NPDES ID2]:[ECHO BFR]],27,FALSE)</f>
        <v>-</v>
      </c>
      <c r="AY1717" t="str">
        <f>VLOOKUP(Sheet1[[#This Row],[NPDES ID2]],Combined_Sheet__Major_Only___2[[NPDES ID2]:[ECHO BFR]],28,FALSE)</f>
        <v>-</v>
      </c>
      <c r="AZ1717" t="str">
        <f>VLOOKUP(Sheet1[[#This Row],[NPDES ID2]],Combined_Sheet__Major_Only___2[[NPDES ID2]:[ECHO BFR]],29,FALSE)</f>
        <v>thickening</v>
      </c>
      <c r="BA1717">
        <f>VLOOKUP(Sheet1[[#This Row],[NPDES ID2]],Combined_Sheet__Major_Only___2[[NPDES ID2]:[ECHO BFR]],17,FALSE)</f>
        <v>40.003999999999998</v>
      </c>
      <c r="BB1717">
        <f>VLOOKUP(Sheet1[[#This Row],[NPDES ID2]],Combined_Sheet__Major_Only___2[[NPDES ID2]:[ECHO BFR]],18,FALSE)</f>
        <v>-104.822</v>
      </c>
      <c r="BC1717" t="str">
        <f>IF(ISNUMBER(SEARCH("aerobic",$AW1717)),"aerobic","")</f>
        <v/>
      </c>
      <c r="BD1717" t="str">
        <f>IF(ISNUMBER(SEARCH("anaer",$AW1717)),"anaer","")</f>
        <v>anaer</v>
      </c>
      <c r="BE1717" t="str">
        <f>IF(ISNUMBER(SEARCH("thickening",$AZ1717)),"thickening","")</f>
        <v>thickening</v>
      </c>
      <c r="BF1717" s="2" t="str">
        <f>IF(ISNUMBER(SEARCH("airDry",$AW1717)),"airDry","")</f>
        <v/>
      </c>
      <c r="BG1717" s="2" t="str">
        <f>IF(ISNUMBER(SEARCH("heatDry",$AY1717)),"heatDry","")</f>
        <v/>
      </c>
      <c r="BH1717" s="2" t="str">
        <f>IF(AND(ISNUMBER(SEARCH("aerobic",$AW1717)),ISNUMBER(SEARCH("anaer",$AW1717))),"Combined Aer and Anaer.","")</f>
        <v/>
      </c>
    </row>
    <row r="1718" spans="1:60" x14ac:dyDescent="0.25">
      <c r="A1718" s="4">
        <v>1929</v>
      </c>
      <c r="B1718" t="s">
        <v>9102</v>
      </c>
      <c r="C1718">
        <v>2996</v>
      </c>
      <c r="D1718">
        <v>662.72366907029993</v>
      </c>
      <c r="E1718">
        <v>662.78139259604097</v>
      </c>
      <c r="F1718">
        <v>552.89253899983885</v>
      </c>
      <c r="G1718">
        <v>775.47827768712136</v>
      </c>
      <c r="H1718">
        <v>-108.3792338072308</v>
      </c>
      <c r="I1718">
        <v>-111.0838904642483</v>
      </c>
      <c r="J1718">
        <v>-127.328635923574</v>
      </c>
      <c r="K1718">
        <v>-85.209169715359423</v>
      </c>
      <c r="L1718">
        <v>2082.2326480838419</v>
      </c>
      <c r="M1718">
        <v>2074.511125278746</v>
      </c>
      <c r="N1718">
        <v>2048.7456889389141</v>
      </c>
      <c r="O1718">
        <v>2136.73962186055</v>
      </c>
      <c r="P1718">
        <v>69.843634313331023</v>
      </c>
      <c r="Q1718">
        <v>70.864145340570715</v>
      </c>
      <c r="R1718">
        <v>56.912369913264087</v>
      </c>
      <c r="S1718">
        <v>80.652156517577836</v>
      </c>
      <c r="T1718">
        <v>82024.735123680002</v>
      </c>
      <c r="U1718">
        <v>82024.673639054032</v>
      </c>
      <c r="V1718">
        <v>81969.608173384593</v>
      </c>
      <c r="W1718">
        <v>82080.243097164464</v>
      </c>
      <c r="X1718">
        <v>5311.9193440163981</v>
      </c>
      <c r="Y1718">
        <v>5329.6045877881243</v>
      </c>
      <c r="Z1718">
        <v>5178.7822061768966</v>
      </c>
      <c r="AA1718">
        <v>5397.7780138758926</v>
      </c>
      <c r="AB1718">
        <v>975.48328284128934</v>
      </c>
      <c r="AC1718">
        <v>965.43158177110649</v>
      </c>
      <c r="AD1718">
        <v>824.61698085085868</v>
      </c>
      <c r="AE1718">
        <v>1154.872096659358</v>
      </c>
      <c r="AF1718">
        <v>68.121984636151922</v>
      </c>
      <c r="AG1718">
        <v>67.864965766993521</v>
      </c>
      <c r="AH1718">
        <v>67.035600717612297</v>
      </c>
      <c r="AI1718">
        <v>69.901906122571873</v>
      </c>
      <c r="AJ1718">
        <v>0.60869908979715948</v>
      </c>
      <c r="AK1718">
        <v>0.60869948454267975</v>
      </c>
      <c r="AL1718">
        <v>0.60860730524662454</v>
      </c>
      <c r="AM1718">
        <v>0.60879035917558166</v>
      </c>
      <c r="AN1718">
        <v>0.9697711132614818</v>
      </c>
      <c r="AO1718">
        <v>0.96977111326148158</v>
      </c>
      <c r="AP1718">
        <v>0.96977111326148158</v>
      </c>
      <c r="AQ1718">
        <v>0.96977111326148158</v>
      </c>
      <c r="AR1718">
        <v>14.59718186413161</v>
      </c>
      <c r="AS1718">
        <v>14.597181864131599</v>
      </c>
      <c r="AT1718">
        <v>14.597181864131599</v>
      </c>
      <c r="AU1718">
        <v>14.597181864131599</v>
      </c>
      <c r="AV1718" t="str">
        <f>VLOOKUP(Sheet1[[#This Row],[NPDES ID2]],Combined_Sheet__Major_Only___2[[NPDES ID2]:[ECHO BFR]],3,FALSE)</f>
        <v>CA</v>
      </c>
      <c r="AW1718" t="s">
        <v>12185</v>
      </c>
      <c r="AX1718" t="str">
        <f>VLOOKUP(Sheet1[[#This Row],[NPDES ID2]],Combined_Sheet__Major_Only___2[[NPDES ID2]:[ECHO BFR]],27,FALSE)</f>
        <v>methaneBioCaptureRecover</v>
      </c>
      <c r="AY1718" t="str">
        <f>VLOOKUP(Sheet1[[#This Row],[NPDES ID2]],Combined_Sheet__Major_Only___2[[NPDES ID2]:[ECHO BFR]],28,FALSE)</f>
        <v>-</v>
      </c>
      <c r="AZ1718" t="str">
        <f>VLOOKUP(Sheet1[[#This Row],[NPDES ID2]],Combined_Sheet__Major_Only___2[[NPDES ID2]:[ECHO BFR]],29,FALSE)</f>
        <v>thickening, preliminaryOps</v>
      </c>
      <c r="BA1718">
        <f>VLOOKUP(Sheet1[[#This Row],[NPDES ID2]],Combined_Sheet__Major_Only___2[[NPDES ID2]:[ECHO BFR]],17,FALSE)</f>
        <v>38.220275000000001</v>
      </c>
      <c r="BB1718">
        <f>VLOOKUP(Sheet1[[#This Row],[NPDES ID2]],Combined_Sheet__Major_Only___2[[NPDES ID2]:[ECHO BFR]],18,FALSE)</f>
        <v>-122.080276</v>
      </c>
      <c r="BC1718" t="str">
        <f>IF(ISNUMBER(SEARCH("aerobic",$AW1718)),"aerobic","")</f>
        <v/>
      </c>
      <c r="BD1718" t="str">
        <f>IF(ISNUMBER(SEARCH("anaer",$AW1718)),"anaer","")</f>
        <v>anaer</v>
      </c>
      <c r="BE1718" t="str">
        <f>IF(ISNUMBER(SEARCH("thickening",$AZ1718)),"thickening","")</f>
        <v>thickening</v>
      </c>
      <c r="BF1718" s="3" t="str">
        <f>IF(ISNUMBER(SEARCH("airDry",$AW1718)),"airDry","")</f>
        <v/>
      </c>
      <c r="BG1718" s="3" t="str">
        <f>IF(ISNUMBER(SEARCH("heatDry",$AY1718)),"heatDry","")</f>
        <v/>
      </c>
      <c r="BH1718" s="3" t="str">
        <f>IF(AND(ISNUMBER(SEARCH("aerobic",$AW1718)),ISNUMBER(SEARCH("anaer",$AW1718))),"Combined Aer and Anaer.","")</f>
        <v/>
      </c>
    </row>
    <row r="1719" spans="1:60" x14ac:dyDescent="0.25">
      <c r="A1719" s="4">
        <v>895</v>
      </c>
      <c r="B1719" t="s">
        <v>4363</v>
      </c>
      <c r="C1719">
        <v>774</v>
      </c>
      <c r="D1719">
        <v>363.21767038436349</v>
      </c>
      <c r="E1719">
        <v>363.80610394651609</v>
      </c>
      <c r="F1719">
        <v>308.0420164169422</v>
      </c>
      <c r="G1719">
        <v>428.15919440204749</v>
      </c>
      <c r="H1719">
        <v>-116.396191432834</v>
      </c>
      <c r="I1719">
        <v>-118.8417617601385</v>
      </c>
      <c r="J1719">
        <v>-134.4329142480382</v>
      </c>
      <c r="K1719">
        <v>-93.037681220857962</v>
      </c>
      <c r="L1719">
        <v>506.52110368341278</v>
      </c>
      <c r="M1719">
        <v>504.26987459146221</v>
      </c>
      <c r="N1719">
        <v>496.8057050323676</v>
      </c>
      <c r="O1719">
        <v>522.35104181252632</v>
      </c>
      <c r="P1719">
        <v>18.113547660674922</v>
      </c>
      <c r="Q1719">
        <v>18.336713704844438</v>
      </c>
      <c r="R1719">
        <v>15.03703306091581</v>
      </c>
      <c r="S1719">
        <v>20.63406803711414</v>
      </c>
      <c r="T1719">
        <v>82074.240400289273</v>
      </c>
      <c r="U1719">
        <v>82074.178879368439</v>
      </c>
      <c r="V1719">
        <v>82019.080908098433</v>
      </c>
      <c r="W1719">
        <v>82129.781140590349</v>
      </c>
      <c r="X1719">
        <v>5645.1961176545019</v>
      </c>
      <c r="Y1719">
        <v>5668.0154006173088</v>
      </c>
      <c r="Z1719">
        <v>5476.1687176001442</v>
      </c>
      <c r="AA1719">
        <v>5753.9956380532394</v>
      </c>
      <c r="AB1719">
        <v>1109.6393831022301</v>
      </c>
      <c r="AC1719">
        <v>1095.7261199084789</v>
      </c>
      <c r="AD1719">
        <v>925.86469553945574</v>
      </c>
      <c r="AE1719">
        <v>1327.738485953447</v>
      </c>
      <c r="AF1719">
        <v>64.136137608219343</v>
      </c>
      <c r="AG1719">
        <v>63.849954208804817</v>
      </c>
      <c r="AH1719">
        <v>62.908315244564783</v>
      </c>
      <c r="AI1719">
        <v>66.139680554827834</v>
      </c>
      <c r="AJ1719">
        <v>0.55996717357168935</v>
      </c>
      <c r="AK1719">
        <v>0.55996727379008404</v>
      </c>
      <c r="AL1719">
        <v>0.55994411789694143</v>
      </c>
      <c r="AM1719">
        <v>0.55999009695552471</v>
      </c>
      <c r="AN1719">
        <v>0.96978855654096263</v>
      </c>
      <c r="AO1719">
        <v>0.96978855654096274</v>
      </c>
      <c r="AP1719">
        <v>0.96978855654096274</v>
      </c>
      <c r="AQ1719">
        <v>0.96978855654096274</v>
      </c>
      <c r="AR1719">
        <v>13.2292209342676</v>
      </c>
      <c r="AS1719">
        <v>13.229220934267589</v>
      </c>
      <c r="AT1719">
        <v>13.229220934267589</v>
      </c>
      <c r="AU1719">
        <v>13.229220934267589</v>
      </c>
      <c r="AV1719" t="str">
        <f>VLOOKUP(Sheet1[[#This Row],[NPDES ID2]],Combined_Sheet__Major_Only___2[[NPDES ID2]:[ECHO BFR]],3,FALSE)</f>
        <v>NC</v>
      </c>
      <c r="AW1719" t="s">
        <v>12185</v>
      </c>
      <c r="AX1719" t="str">
        <f>VLOOKUP(Sheet1[[#This Row],[NPDES ID2]],Combined_Sheet__Major_Only___2[[NPDES ID2]:[ECHO BFR]],27,FALSE)</f>
        <v>-</v>
      </c>
      <c r="AY1719" t="str">
        <f>VLOOKUP(Sheet1[[#This Row],[NPDES ID2]],Combined_Sheet__Major_Only___2[[NPDES ID2]:[ECHO BFR]],28,FALSE)</f>
        <v>-</v>
      </c>
      <c r="AZ1719" t="str">
        <f>VLOOKUP(Sheet1[[#This Row],[NPDES ID2]],Combined_Sheet__Major_Only___2[[NPDES ID2]:[ECHO BFR]],29,FALSE)</f>
        <v>preliminaryOps, thickening</v>
      </c>
      <c r="BA1719">
        <f>VLOOKUP(Sheet1[[#This Row],[NPDES ID2]],Combined_Sheet__Major_Only___2[[NPDES ID2]:[ECHO BFR]],17,FALSE)</f>
        <v>34.164444000000003</v>
      </c>
      <c r="BB1719">
        <f>VLOOKUP(Sheet1[[#This Row],[NPDES ID2]],Combined_Sheet__Major_Only___2[[NPDES ID2]:[ECHO BFR]],18,FALSE)</f>
        <v>-77.943332999999996</v>
      </c>
      <c r="BC1719" t="str">
        <f>IF(ISNUMBER(SEARCH("aerobic",$AW1719)),"aerobic","")</f>
        <v/>
      </c>
      <c r="BD1719" t="str">
        <f>IF(ISNUMBER(SEARCH("anaer",$AW1719)),"anaer","")</f>
        <v>anaer</v>
      </c>
      <c r="BE1719" t="str">
        <f>IF(ISNUMBER(SEARCH("thickening",$AZ1719)),"thickening","")</f>
        <v>thickening</v>
      </c>
      <c r="BF1719" s="3" t="str">
        <f>IF(ISNUMBER(SEARCH("airDry",$AW1719)),"airDry","")</f>
        <v/>
      </c>
      <c r="BG1719" s="3" t="str">
        <f>IF(ISNUMBER(SEARCH("heatDry",$AY1719)),"heatDry","")</f>
        <v/>
      </c>
      <c r="BH1719" s="3" t="str">
        <f>IF(AND(ISNUMBER(SEARCH("aerobic",$AW1719)),ISNUMBER(SEARCH("anaer",$AW1719))),"Combined Aer and Anaer.","")</f>
        <v/>
      </c>
    </row>
    <row r="1720" spans="1:60" x14ac:dyDescent="0.25">
      <c r="A1720" s="4">
        <v>951</v>
      </c>
      <c r="B1720" t="s">
        <v>4615</v>
      </c>
      <c r="C1720">
        <v>620</v>
      </c>
      <c r="D1720">
        <v>368.41491379933223</v>
      </c>
      <c r="E1720">
        <v>368.3160164169949</v>
      </c>
      <c r="F1720">
        <v>295.42559806913818</v>
      </c>
      <c r="G1720">
        <v>438.42744312586188</v>
      </c>
      <c r="H1720">
        <v>-117.7997406206112</v>
      </c>
      <c r="I1720">
        <v>-120.1679680838415</v>
      </c>
      <c r="J1720">
        <v>-135.68599389307289</v>
      </c>
      <c r="K1720">
        <v>-94.45721504763894</v>
      </c>
      <c r="L1720">
        <v>401.46659137132929</v>
      </c>
      <c r="M1720">
        <v>399.6288967027628</v>
      </c>
      <c r="N1720">
        <v>393.53895723915349</v>
      </c>
      <c r="O1720">
        <v>414.38466188346939</v>
      </c>
      <c r="P1720">
        <v>14.51875937512756</v>
      </c>
      <c r="Q1720">
        <v>14.680210539773491</v>
      </c>
      <c r="R1720">
        <v>12.070316028908699</v>
      </c>
      <c r="S1720">
        <v>16.54832908363429</v>
      </c>
      <c r="T1720">
        <v>82368.189494451726</v>
      </c>
      <c r="U1720">
        <v>82368.127758021568</v>
      </c>
      <c r="V1720">
        <v>82312.836777187855</v>
      </c>
      <c r="W1720">
        <v>82423.924795347411</v>
      </c>
      <c r="X1720">
        <v>5725.8175967512252</v>
      </c>
      <c r="Y1720">
        <v>5749.6943766558716</v>
      </c>
      <c r="Z1720">
        <v>5549.3098128712463</v>
      </c>
      <c r="AA1720">
        <v>5839.4423077579186</v>
      </c>
      <c r="AB1720">
        <v>944.07474189453865</v>
      </c>
      <c r="AC1720">
        <v>935.61552126175627</v>
      </c>
      <c r="AD1720">
        <v>810.55010373311313</v>
      </c>
      <c r="AE1720">
        <v>1096.807651427906</v>
      </c>
      <c r="AF1720">
        <v>63.459869504258229</v>
      </c>
      <c r="AG1720">
        <v>63.168530804637577</v>
      </c>
      <c r="AH1720">
        <v>62.208521450659667</v>
      </c>
      <c r="AI1720">
        <v>65.501182118326142</v>
      </c>
      <c r="AJ1720">
        <v>0.55170484173948386</v>
      </c>
      <c r="AK1720">
        <v>0.55170491719266979</v>
      </c>
      <c r="AL1720">
        <v>0.55168749971796183</v>
      </c>
      <c r="AM1720">
        <v>0.55172208406174172</v>
      </c>
      <c r="AN1720">
        <v>0.96989171684473374</v>
      </c>
      <c r="AO1720">
        <v>0.96989171684473419</v>
      </c>
      <c r="AP1720">
        <v>0.96989171684473419</v>
      </c>
      <c r="AQ1720">
        <v>0.96989171684473419</v>
      </c>
      <c r="AR1720">
        <v>14.47928145290301</v>
      </c>
      <c r="AS1720">
        <v>14.47928145290301</v>
      </c>
      <c r="AT1720">
        <v>14.47928145290301</v>
      </c>
      <c r="AU1720">
        <v>14.47928145290301</v>
      </c>
      <c r="AV1720" t="str">
        <f>VLOOKUP(Sheet1[[#This Row],[NPDES ID2]],Combined_Sheet__Major_Only___2[[NPDES ID2]:[ECHO BFR]],3,FALSE)</f>
        <v>NC</v>
      </c>
      <c r="AW1720" t="s">
        <v>12185</v>
      </c>
      <c r="AX1720" t="str">
        <f>VLOOKUP(Sheet1[[#This Row],[NPDES ID2]],Combined_Sheet__Major_Only___2[[NPDES ID2]:[ECHO BFR]],27,FALSE)</f>
        <v>-</v>
      </c>
      <c r="AY1720" t="str">
        <f>VLOOKUP(Sheet1[[#This Row],[NPDES ID2]],Combined_Sheet__Major_Only___2[[NPDES ID2]:[ECHO BFR]],28,FALSE)</f>
        <v>-</v>
      </c>
      <c r="AZ1720" t="str">
        <f>VLOOKUP(Sheet1[[#This Row],[NPDES ID2]],Combined_Sheet__Major_Only___2[[NPDES ID2]:[ECHO BFR]],29,FALSE)</f>
        <v>thickening</v>
      </c>
      <c r="BA1720">
        <f>VLOOKUP(Sheet1[[#This Row],[NPDES ID2]],Combined_Sheet__Major_Only___2[[NPDES ID2]:[ECHO BFR]],17,FALSE)</f>
        <v>35.451000000000001</v>
      </c>
      <c r="BB1720">
        <f>VLOOKUP(Sheet1[[#This Row],[NPDES ID2]],Combined_Sheet__Major_Only___2[[NPDES ID2]:[ECHO BFR]],18,FALSE)</f>
        <v>-81.260599999999997</v>
      </c>
      <c r="BC1720" t="str">
        <f>IF(ISNUMBER(SEARCH("aerobic",$AW1720)),"aerobic","")</f>
        <v/>
      </c>
      <c r="BD1720" t="str">
        <f>IF(ISNUMBER(SEARCH("anaer",$AW1720)),"anaer","")</f>
        <v>anaer</v>
      </c>
      <c r="BE1720" t="str">
        <f>IF(ISNUMBER(SEARCH("thickening",$AZ1720)),"thickening","")</f>
        <v>thickening</v>
      </c>
      <c r="BF1720" s="3" t="str">
        <f>IF(ISNUMBER(SEARCH("airDry",$AW1720)),"airDry","")</f>
        <v/>
      </c>
      <c r="BG1720" s="3" t="str">
        <f>IF(ISNUMBER(SEARCH("heatDry",$AY1720)),"heatDry","")</f>
        <v/>
      </c>
      <c r="BH1720" s="3" t="str">
        <f>IF(AND(ISNUMBER(SEARCH("aerobic",$AW1720)),ISNUMBER(SEARCH("anaer",$AW1720))),"Combined Aer and Anaer.","")</f>
        <v/>
      </c>
    </row>
    <row r="1721" spans="1:60" x14ac:dyDescent="0.25">
      <c r="A1721" s="4">
        <v>439</v>
      </c>
      <c r="B1721" t="s">
        <v>2198</v>
      </c>
      <c r="C1721">
        <v>551.75</v>
      </c>
      <c r="D1721">
        <v>370.92776156016998</v>
      </c>
      <c r="E1721">
        <v>369.70127877339519</v>
      </c>
      <c r="F1721">
        <v>292.34839513106999</v>
      </c>
      <c r="G1721">
        <v>445.96214134845201</v>
      </c>
      <c r="H1721">
        <v>-116.5574145184633</v>
      </c>
      <c r="I1721">
        <v>-118.95106566377861</v>
      </c>
      <c r="J1721">
        <v>-134.5616079432946</v>
      </c>
      <c r="K1721">
        <v>-93.127626818351573</v>
      </c>
      <c r="L1721">
        <v>360.86978213840217</v>
      </c>
      <c r="M1721">
        <v>359.26271664857842</v>
      </c>
      <c r="N1721">
        <v>353.93782122745142</v>
      </c>
      <c r="O1721">
        <v>372.16566169059081</v>
      </c>
      <c r="P1721">
        <v>12.912978672659021</v>
      </c>
      <c r="Q1721">
        <v>13.071243412670929</v>
      </c>
      <c r="R1721">
        <v>10.7205079514332</v>
      </c>
      <c r="S1721">
        <v>14.710079517430209</v>
      </c>
      <c r="T1721">
        <v>83838.00265175954</v>
      </c>
      <c r="U1721">
        <v>83837.939837733167</v>
      </c>
      <c r="V1721">
        <v>83781.683764637346</v>
      </c>
      <c r="W1721">
        <v>83894.710800429108</v>
      </c>
      <c r="X1721">
        <v>5769.8147744230146</v>
      </c>
      <c r="Y1721">
        <v>5793.1851367169793</v>
      </c>
      <c r="Z1721">
        <v>5596.7806932699286</v>
      </c>
      <c r="AA1721">
        <v>5881.180787928015</v>
      </c>
      <c r="AB1721">
        <v>939.23178258733799</v>
      </c>
      <c r="AC1721">
        <v>931.22856371612556</v>
      </c>
      <c r="AD1721">
        <v>808.10309337197714</v>
      </c>
      <c r="AE1721">
        <v>1089.5465758836419</v>
      </c>
      <c r="AF1721">
        <v>64.098510541161119</v>
      </c>
      <c r="AG1721">
        <v>63.812292001816971</v>
      </c>
      <c r="AH1721">
        <v>62.868835509225761</v>
      </c>
      <c r="AI1721">
        <v>66.104328046614128</v>
      </c>
      <c r="AJ1721">
        <v>0.55950741945774152</v>
      </c>
      <c r="AK1721">
        <v>0.55950748758503521</v>
      </c>
      <c r="AL1721">
        <v>0.55949176642610865</v>
      </c>
      <c r="AM1721">
        <v>0.55952298243838849</v>
      </c>
      <c r="AN1721">
        <v>0.97039715107381153</v>
      </c>
      <c r="AO1721">
        <v>0.97039715107381186</v>
      </c>
      <c r="AP1721">
        <v>0.97039715107381186</v>
      </c>
      <c r="AQ1721">
        <v>0.97039715107381186</v>
      </c>
      <c r="AR1721">
        <v>14.737452042000291</v>
      </c>
      <c r="AS1721">
        <v>14.737452042000291</v>
      </c>
      <c r="AT1721">
        <v>14.737452042000291</v>
      </c>
      <c r="AU1721">
        <v>14.737452042000291</v>
      </c>
      <c r="AV1721" t="str">
        <f>VLOOKUP(Sheet1[[#This Row],[NPDES ID2]],Combined_Sheet__Major_Only___2[[NPDES ID2]:[ECHO BFR]],3,FALSE)</f>
        <v>PA</v>
      </c>
      <c r="AW1721" t="s">
        <v>12185</v>
      </c>
      <c r="AX1721" t="str">
        <f>VLOOKUP(Sheet1[[#This Row],[NPDES ID2]],Combined_Sheet__Major_Only___2[[NPDES ID2]:[ECHO BFR]],27,FALSE)</f>
        <v>methaneBioCaptureRecover</v>
      </c>
      <c r="AY1721" t="str">
        <f>VLOOKUP(Sheet1[[#This Row],[NPDES ID2]],Combined_Sheet__Major_Only___2[[NPDES ID2]:[ECHO BFR]],28,FALSE)</f>
        <v>-</v>
      </c>
      <c r="AZ1721" t="str">
        <f>VLOOKUP(Sheet1[[#This Row],[NPDES ID2]],Combined_Sheet__Major_Only___2[[NPDES ID2]:[ECHO BFR]],29,FALSE)</f>
        <v>preliminaryOps, thickening</v>
      </c>
      <c r="BA1721">
        <f>VLOOKUP(Sheet1[[#This Row],[NPDES ID2]],Combined_Sheet__Major_Only___2[[NPDES ID2]:[ECHO BFR]],17,FALSE)</f>
        <v>40.175181000000002</v>
      </c>
      <c r="BB1721">
        <f>VLOOKUP(Sheet1[[#This Row],[NPDES ID2]],Combined_Sheet__Major_Only___2[[NPDES ID2]:[ECHO BFR]],18,FALSE)</f>
        <v>-76.196725999999998</v>
      </c>
      <c r="BC1721" t="str">
        <f>IF(ISNUMBER(SEARCH("aerobic",$AW1721)),"aerobic","")</f>
        <v/>
      </c>
      <c r="BD1721" t="str">
        <f>IF(ISNUMBER(SEARCH("anaer",$AW1721)),"anaer","")</f>
        <v>anaer</v>
      </c>
      <c r="BE1721" t="str">
        <f>IF(ISNUMBER(SEARCH("thickening",$AZ1721)),"thickening","")</f>
        <v>thickening</v>
      </c>
      <c r="BF1721" s="3" t="str">
        <f>IF(ISNUMBER(SEARCH("airDry",$AW1721)),"airDry","")</f>
        <v/>
      </c>
      <c r="BG1721" s="3" t="str">
        <f>IF(ISNUMBER(SEARCH("heatDry",$AY1721)),"heatDry","")</f>
        <v/>
      </c>
      <c r="BH1721" s="3" t="str">
        <f>IF(AND(ISNUMBER(SEARCH("aerobic",$AW1721)),ISNUMBER(SEARCH("anaer",$AW1721))),"Combined Aer and Anaer.","")</f>
        <v/>
      </c>
    </row>
    <row r="1722" spans="1:60" x14ac:dyDescent="0.25">
      <c r="A1722" s="4">
        <v>601</v>
      </c>
      <c r="B1722" t="s">
        <v>2971</v>
      </c>
      <c r="C1722">
        <v>2029.2</v>
      </c>
      <c r="D1722">
        <v>543.52243727012728</v>
      </c>
      <c r="E1722">
        <v>546.42826176693086</v>
      </c>
      <c r="F1722">
        <v>463.89491092293622</v>
      </c>
      <c r="G1722">
        <v>631.6623912902154</v>
      </c>
      <c r="H1722">
        <v>-119.08512260763131</v>
      </c>
      <c r="I1722">
        <v>-121.5878349154691</v>
      </c>
      <c r="J1722">
        <v>-137.05274165602589</v>
      </c>
      <c r="K1722">
        <v>-96.243802915513399</v>
      </c>
      <c r="L1722">
        <v>1296.012868483494</v>
      </c>
      <c r="M1722">
        <v>1289.86840772963</v>
      </c>
      <c r="N1722">
        <v>1269.4389878811669</v>
      </c>
      <c r="O1722">
        <v>1339.292215022017</v>
      </c>
      <c r="P1722">
        <v>47.552211837178319</v>
      </c>
      <c r="Q1722">
        <v>48.007413046328487</v>
      </c>
      <c r="R1722">
        <v>39.608856107684417</v>
      </c>
      <c r="S1722">
        <v>54.243269937126101</v>
      </c>
      <c r="T1722">
        <v>84005.475328908375</v>
      </c>
      <c r="U1722">
        <v>84005.412392099126</v>
      </c>
      <c r="V1722">
        <v>83949.046354968727</v>
      </c>
      <c r="W1722">
        <v>84062.294325286988</v>
      </c>
      <c r="X1722">
        <v>5920.6343816498375</v>
      </c>
      <c r="Y1722">
        <v>5946.2715707261777</v>
      </c>
      <c r="Z1722">
        <v>5731.237693088402</v>
      </c>
      <c r="AA1722">
        <v>6042.6586775202504</v>
      </c>
      <c r="AB1722">
        <v>897.40289954710784</v>
      </c>
      <c r="AC1722">
        <v>890.39086556795678</v>
      </c>
      <c r="AD1722">
        <v>779.72153885429793</v>
      </c>
      <c r="AE1722">
        <v>1029.4684220914801</v>
      </c>
      <c r="AF1722">
        <v>62.597981319761011</v>
      </c>
      <c r="AG1722">
        <v>62.298473659369208</v>
      </c>
      <c r="AH1722">
        <v>61.320113489578382</v>
      </c>
      <c r="AI1722">
        <v>64.68631945893047</v>
      </c>
      <c r="AJ1722">
        <v>0.5411773020123436</v>
      </c>
      <c r="AK1722">
        <v>0.54117754003312757</v>
      </c>
      <c r="AL1722">
        <v>0.54112222194061177</v>
      </c>
      <c r="AM1722">
        <v>0.54123206984862282</v>
      </c>
      <c r="AN1722">
        <v>0.97045366612059203</v>
      </c>
      <c r="AO1722">
        <v>0.97045366612059192</v>
      </c>
      <c r="AP1722">
        <v>0.97045366612059192</v>
      </c>
      <c r="AQ1722">
        <v>0.97045366612059192</v>
      </c>
      <c r="AR1722">
        <v>15.03121718638921</v>
      </c>
      <c r="AS1722">
        <v>15.03121718638921</v>
      </c>
      <c r="AT1722">
        <v>15.03121718638921</v>
      </c>
      <c r="AU1722">
        <v>15.03121718638921</v>
      </c>
      <c r="AV1722" t="str">
        <f>VLOOKUP(Sheet1[[#This Row],[NPDES ID2]],Combined_Sheet__Major_Only___2[[NPDES ID2]:[ECHO BFR]],3,FALSE)</f>
        <v>FL</v>
      </c>
      <c r="AW1722" t="s">
        <v>12185</v>
      </c>
      <c r="AX1722" t="str">
        <f>VLOOKUP(Sheet1[[#This Row],[NPDES ID2]],Combined_Sheet__Major_Only___2[[NPDES ID2]:[ECHO BFR]],27,FALSE)</f>
        <v>-</v>
      </c>
      <c r="AY1722" t="str">
        <f>VLOOKUP(Sheet1[[#This Row],[NPDES ID2]],Combined_Sheet__Major_Only___2[[NPDES ID2]:[ECHO BFR]],28,FALSE)</f>
        <v>-</v>
      </c>
      <c r="AZ1722" t="str">
        <f>VLOOKUP(Sheet1[[#This Row],[NPDES ID2]],Combined_Sheet__Major_Only___2[[NPDES ID2]:[ECHO BFR]],29,FALSE)</f>
        <v>thickening</v>
      </c>
      <c r="BA1722">
        <f>VLOOKUP(Sheet1[[#This Row],[NPDES ID2]],Combined_Sheet__Major_Only___2[[NPDES ID2]:[ECHO BFR]],17,FALSE)</f>
        <v>26.367208000000002</v>
      </c>
      <c r="BB1722">
        <f>VLOOKUP(Sheet1[[#This Row],[NPDES ID2]],Combined_Sheet__Major_Only___2[[NPDES ID2]:[ECHO BFR]],18,FALSE)</f>
        <v>-80.109733000000006</v>
      </c>
      <c r="BC1722" t="str">
        <f>IF(ISNUMBER(SEARCH("aerobic",$AW1722)),"aerobic","")</f>
        <v/>
      </c>
      <c r="BD1722" t="str">
        <f>IF(ISNUMBER(SEARCH("anaer",$AW1722)),"anaer","")</f>
        <v>anaer</v>
      </c>
      <c r="BE1722" t="str">
        <f>IF(ISNUMBER(SEARCH("thickening",$AZ1722)),"thickening","")</f>
        <v>thickening</v>
      </c>
      <c r="BF1722" s="3" t="str">
        <f>IF(ISNUMBER(SEARCH("airDry",$AW1722)),"airDry","")</f>
        <v/>
      </c>
      <c r="BG1722" s="3" t="str">
        <f>IF(ISNUMBER(SEARCH("heatDry",$AY1722)),"heatDry","")</f>
        <v/>
      </c>
      <c r="BH1722" s="3" t="str">
        <f>IF(AND(ISNUMBER(SEARCH("aerobic",$AW1722)),ISNUMBER(SEARCH("anaer",$AW1722))),"Combined Aer and Anaer.","")</f>
        <v/>
      </c>
    </row>
    <row r="1723" spans="1:60" x14ac:dyDescent="0.25">
      <c r="A1723" s="4">
        <v>1563</v>
      </c>
      <c r="B1723" t="s">
        <v>7354</v>
      </c>
      <c r="C1723">
        <v>88.34</v>
      </c>
      <c r="D1723">
        <v>1176.3988490380971</v>
      </c>
      <c r="E1723">
        <v>1177.2466319156169</v>
      </c>
      <c r="F1723">
        <v>827.59813602734141</v>
      </c>
      <c r="G1723">
        <v>1547.3660078018149</v>
      </c>
      <c r="H1723">
        <v>-113.04691080875349</v>
      </c>
      <c r="I1723">
        <v>-115.4518354353085</v>
      </c>
      <c r="J1723">
        <v>-131.36276836709189</v>
      </c>
      <c r="K1723">
        <v>-89.292041293401184</v>
      </c>
      <c r="L1723">
        <v>59.510673902090502</v>
      </c>
      <c r="M1723">
        <v>59.266918523652059</v>
      </c>
      <c r="N1723">
        <v>58.460187396017737</v>
      </c>
      <c r="O1723">
        <v>61.222795779567583</v>
      </c>
      <c r="P1723">
        <v>2.0638445900266098</v>
      </c>
      <c r="Q1723">
        <v>2.0909256367611588</v>
      </c>
      <c r="R1723">
        <v>1.6987014575880339</v>
      </c>
      <c r="S1723">
        <v>2.3653090588236578</v>
      </c>
      <c r="T1723">
        <v>84372.754636949336</v>
      </c>
      <c r="U1723">
        <v>84372.691430868581</v>
      </c>
      <c r="V1723">
        <v>84316.084234910304</v>
      </c>
      <c r="W1723">
        <v>84429.816730115752</v>
      </c>
      <c r="X1723">
        <v>5637.3610163626117</v>
      </c>
      <c r="Y1723">
        <v>5658.2370079679313</v>
      </c>
      <c r="Z1723">
        <v>5481.9857733305053</v>
      </c>
      <c r="AA1723">
        <v>5737.3144437579067</v>
      </c>
      <c r="AB1723">
        <v>859.65328373311957</v>
      </c>
      <c r="AC1723">
        <v>853.73510344750207</v>
      </c>
      <c r="AD1723">
        <v>747.03543447006962</v>
      </c>
      <c r="AE1723">
        <v>988.87413142076741</v>
      </c>
      <c r="AF1723">
        <v>66.01850019049175</v>
      </c>
      <c r="AG1723">
        <v>65.747967119096629</v>
      </c>
      <c r="AH1723">
        <v>64.85339019948816</v>
      </c>
      <c r="AI1723">
        <v>67.917760203244413</v>
      </c>
      <c r="AJ1723">
        <v>0.58297422339849936</v>
      </c>
      <c r="AK1723">
        <v>0.58297423433947371</v>
      </c>
      <c r="AL1723">
        <v>0.58297171530942393</v>
      </c>
      <c r="AM1723">
        <v>0.58297671699095865</v>
      </c>
      <c r="AN1723">
        <v>0.97057685518888281</v>
      </c>
      <c r="AO1723">
        <v>0.97057685518888293</v>
      </c>
      <c r="AP1723">
        <v>0.97057685518888293</v>
      </c>
      <c r="AQ1723">
        <v>0.97057685518888293</v>
      </c>
      <c r="AR1723">
        <v>15.79393487995509</v>
      </c>
      <c r="AS1723">
        <v>15.79393487995509</v>
      </c>
      <c r="AT1723">
        <v>15.79393487995509</v>
      </c>
      <c r="AU1723">
        <v>15.79393487995509</v>
      </c>
      <c r="AV1723" t="str">
        <f>VLOOKUP(Sheet1[[#This Row],[NPDES ID2]],Combined_Sheet__Major_Only___2[[NPDES ID2]:[ECHO BFR]],3,FALSE)</f>
        <v>AL</v>
      </c>
      <c r="AW1723" t="s">
        <v>12185</v>
      </c>
      <c r="AX1723" t="str">
        <f>VLOOKUP(Sheet1[[#This Row],[NPDES ID2]],Combined_Sheet__Major_Only___2[[NPDES ID2]:[ECHO BFR]],27,FALSE)</f>
        <v>tempSludgeStore</v>
      </c>
      <c r="AY1723" t="str">
        <f>VLOOKUP(Sheet1[[#This Row],[NPDES ID2]],Combined_Sheet__Major_Only___2[[NPDES ID2]:[ECHO BFR]],28,FALSE)</f>
        <v>-</v>
      </c>
      <c r="AZ1723" t="str">
        <f>VLOOKUP(Sheet1[[#This Row],[NPDES ID2]],Combined_Sheet__Major_Only___2[[NPDES ID2]:[ECHO BFR]],29,FALSE)</f>
        <v>preliminaryOps, thickening</v>
      </c>
      <c r="BA1723">
        <f>VLOOKUP(Sheet1[[#This Row],[NPDES ID2]],Combined_Sheet__Major_Only___2[[NPDES ID2]:[ECHO BFR]],17,FALSE)</f>
        <v>32.399186</v>
      </c>
      <c r="BB1723">
        <f>VLOOKUP(Sheet1[[#This Row],[NPDES ID2]],Combined_Sheet__Major_Only___2[[NPDES ID2]:[ECHO BFR]],18,FALSE)</f>
        <v>-87.040836999999996</v>
      </c>
      <c r="BC1723" t="str">
        <f>IF(ISNUMBER(SEARCH("aerobic",$AW1723)),"aerobic","")</f>
        <v/>
      </c>
      <c r="BD1723" t="str">
        <f>IF(ISNUMBER(SEARCH("anaer",$AW1723)),"anaer","")</f>
        <v>anaer</v>
      </c>
      <c r="BE1723" t="str">
        <f>IF(ISNUMBER(SEARCH("thickening",$AZ1723)),"thickening","")</f>
        <v>thickening</v>
      </c>
      <c r="BF1723" s="3" t="str">
        <f>IF(ISNUMBER(SEARCH("airDry",$AW1723)),"airDry","")</f>
        <v/>
      </c>
      <c r="BG1723" s="3" t="str">
        <f>IF(ISNUMBER(SEARCH("heatDry",$AY1723)),"heatDry","")</f>
        <v/>
      </c>
      <c r="BH1723" s="3" t="str">
        <f>IF(AND(ISNUMBER(SEARCH("aerobic",$AW1723)),ISNUMBER(SEARCH("anaer",$AW1723))),"Combined Aer and Anaer.","")</f>
        <v/>
      </c>
    </row>
    <row r="1724" spans="1:60" x14ac:dyDescent="0.25">
      <c r="A1724" s="4">
        <v>1072</v>
      </c>
      <c r="B1724" t="s">
        <v>5171</v>
      </c>
      <c r="C1724">
        <v>373</v>
      </c>
      <c r="D1724">
        <v>440.4909984356247</v>
      </c>
      <c r="E1724">
        <v>445.71379481660989</v>
      </c>
      <c r="F1724">
        <v>337.60179848478413</v>
      </c>
      <c r="G1724">
        <v>547.85103096520288</v>
      </c>
      <c r="H1724">
        <v>-122.3956463165309</v>
      </c>
      <c r="I1724">
        <v>-124.853077938363</v>
      </c>
      <c r="J1724">
        <v>-140.82643886925521</v>
      </c>
      <c r="K1724">
        <v>-99.229282957996787</v>
      </c>
      <c r="L1724">
        <v>233.21553447696149</v>
      </c>
      <c r="M1724">
        <v>232.04377060656799</v>
      </c>
      <c r="N1724">
        <v>228.16296794076311</v>
      </c>
      <c r="O1724">
        <v>241.4494671441972</v>
      </c>
      <c r="P1724">
        <v>8.7521443218737662</v>
      </c>
      <c r="Q1724">
        <v>8.8232793103840628</v>
      </c>
      <c r="R1724">
        <v>7.3103145353840153</v>
      </c>
      <c r="S1724">
        <v>9.9694593286927127</v>
      </c>
      <c r="T1724">
        <v>84500.743760122437</v>
      </c>
      <c r="U1724">
        <v>84500.680460206204</v>
      </c>
      <c r="V1724">
        <v>84443.989225462603</v>
      </c>
      <c r="W1724">
        <v>84557.890567412513</v>
      </c>
      <c r="X1724">
        <v>6083.7677113439177</v>
      </c>
      <c r="Y1724">
        <v>6111.7369122955388</v>
      </c>
      <c r="Z1724">
        <v>5878.0652693284328</v>
      </c>
      <c r="AA1724">
        <v>6216.2837798989567</v>
      </c>
      <c r="AB1724">
        <v>1140.0820583580521</v>
      </c>
      <c r="AC1724">
        <v>1125.8473149337469</v>
      </c>
      <c r="AD1724">
        <v>958.41971970583063</v>
      </c>
      <c r="AE1724">
        <v>1349.6580246505771</v>
      </c>
      <c r="AF1724">
        <v>61.275192535614863</v>
      </c>
      <c r="AG1724">
        <v>60.966788411340112</v>
      </c>
      <c r="AH1724">
        <v>59.948785982882569</v>
      </c>
      <c r="AI1724">
        <v>63.4381742334946</v>
      </c>
      <c r="AJ1724">
        <v>0.525026061019504</v>
      </c>
      <c r="AK1724">
        <v>0.52502610760159807</v>
      </c>
      <c r="AL1724">
        <v>0.52501536609088773</v>
      </c>
      <c r="AM1724">
        <v>0.52503669432802869</v>
      </c>
      <c r="AN1724">
        <v>0.97061954298353081</v>
      </c>
      <c r="AO1724">
        <v>0.97061954298353104</v>
      </c>
      <c r="AP1724">
        <v>0.97061954298353104</v>
      </c>
      <c r="AQ1724">
        <v>0.97061954298353104</v>
      </c>
      <c r="AR1724">
        <v>12.97988716559408</v>
      </c>
      <c r="AS1724">
        <v>12.97988716559407</v>
      </c>
      <c r="AT1724">
        <v>12.97988716559407</v>
      </c>
      <c r="AU1724">
        <v>12.97988716559407</v>
      </c>
      <c r="AV1724" t="str">
        <f>VLOOKUP(Sheet1[[#This Row],[NPDES ID2]],Combined_Sheet__Major_Only___2[[NPDES ID2]:[ECHO BFR]],3,FALSE)</f>
        <v>NY</v>
      </c>
      <c r="AW1724" t="s">
        <v>12185</v>
      </c>
      <c r="AX1724" t="str">
        <f>VLOOKUP(Sheet1[[#This Row],[NPDES ID2]],Combined_Sheet__Major_Only___2[[NPDES ID2]:[ECHO BFR]],27,FALSE)</f>
        <v>methaneBioCaptureRecover</v>
      </c>
      <c r="AY1724" t="str">
        <f>VLOOKUP(Sheet1[[#This Row],[NPDES ID2]],Combined_Sheet__Major_Only___2[[NPDES ID2]:[ECHO BFR]],28,FALSE)</f>
        <v>-</v>
      </c>
      <c r="AZ1724" t="str">
        <f>VLOOKUP(Sheet1[[#This Row],[NPDES ID2]],Combined_Sheet__Major_Only___2[[NPDES ID2]:[ECHO BFR]],29,FALSE)</f>
        <v>thickening</v>
      </c>
      <c r="BA1724">
        <f>VLOOKUP(Sheet1[[#This Row],[NPDES ID2]],Combined_Sheet__Major_Only___2[[NPDES ID2]:[ECHO BFR]],17,FALSE)</f>
        <v>41.920270000000002</v>
      </c>
      <c r="BB1724">
        <f>VLOOKUP(Sheet1[[#This Row],[NPDES ID2]],Combined_Sheet__Major_Only___2[[NPDES ID2]:[ECHO BFR]],18,FALSE)</f>
        <v>-73.978960000000001</v>
      </c>
      <c r="BC1724" t="str">
        <f>IF(ISNUMBER(SEARCH("aerobic",$AW1724)),"aerobic","")</f>
        <v/>
      </c>
      <c r="BD1724" t="str">
        <f>IF(ISNUMBER(SEARCH("anaer",$AW1724)),"anaer","")</f>
        <v>anaer</v>
      </c>
      <c r="BE1724" t="str">
        <f>IF(ISNUMBER(SEARCH("thickening",$AZ1724)),"thickening","")</f>
        <v>thickening</v>
      </c>
      <c r="BF1724" s="2" t="str">
        <f>IF(ISNUMBER(SEARCH("airDry",$AW1724)),"airDry","")</f>
        <v/>
      </c>
      <c r="BG1724" s="2" t="str">
        <f>IF(ISNUMBER(SEARCH("heatDry",$AY1724)),"heatDry","")</f>
        <v/>
      </c>
      <c r="BH1724" s="2" t="str">
        <f>IF(AND(ISNUMBER(SEARCH("aerobic",$AW1724)),ISNUMBER(SEARCH("anaer",$AW1724))),"Combined Aer and Anaer.","")</f>
        <v/>
      </c>
    </row>
    <row r="1725" spans="1:60" x14ac:dyDescent="0.25">
      <c r="A1725" s="4">
        <v>736</v>
      </c>
      <c r="B1725" t="s">
        <v>3625</v>
      </c>
      <c r="C1725">
        <v>2962</v>
      </c>
      <c r="D1725">
        <v>665.17058343226495</v>
      </c>
      <c r="E1725">
        <v>665.05812464816586</v>
      </c>
      <c r="F1725">
        <v>555.73939242615609</v>
      </c>
      <c r="G1725">
        <v>778.1911974505249</v>
      </c>
      <c r="H1725">
        <v>-109.8575219026379</v>
      </c>
      <c r="I1725">
        <v>-112.5651710971111</v>
      </c>
      <c r="J1725">
        <v>-128.66348474055351</v>
      </c>
      <c r="K1725">
        <v>-86.789001341551312</v>
      </c>
      <c r="L1725">
        <v>2032.7995165862469</v>
      </c>
      <c r="M1725">
        <v>2024.9615477719381</v>
      </c>
      <c r="N1725">
        <v>1998.8099291674041</v>
      </c>
      <c r="O1725">
        <v>2088.1254360415528</v>
      </c>
      <c r="P1725">
        <v>69.106780149526628</v>
      </c>
      <c r="Q1725">
        <v>70.072167228543265</v>
      </c>
      <c r="R1725">
        <v>56.544331195187667</v>
      </c>
      <c r="S1725">
        <v>79.557895005263418</v>
      </c>
      <c r="T1725">
        <v>84635.413401439466</v>
      </c>
      <c r="U1725">
        <v>84635.350002789972</v>
      </c>
      <c r="V1725">
        <v>84578.570342773979</v>
      </c>
      <c r="W1725">
        <v>84692.649344590216</v>
      </c>
      <c r="X1725">
        <v>5550.6429648686053</v>
      </c>
      <c r="Y1725">
        <v>5569.928903069107</v>
      </c>
      <c r="Z1725">
        <v>5405.9542771093666</v>
      </c>
      <c r="AA1725">
        <v>5643.8520311084012</v>
      </c>
      <c r="AB1725">
        <v>1022.9620089126161</v>
      </c>
      <c r="AC1725">
        <v>1012.507529229693</v>
      </c>
      <c r="AD1725">
        <v>864.02873036250469</v>
      </c>
      <c r="AE1725">
        <v>1211.785927323393</v>
      </c>
      <c r="AF1725">
        <v>67.268314621040517</v>
      </c>
      <c r="AG1725">
        <v>67.00452694409384</v>
      </c>
      <c r="AH1725">
        <v>66.152746279452217</v>
      </c>
      <c r="AI1725">
        <v>69.095795417659858</v>
      </c>
      <c r="AJ1725">
        <v>0.59825712239451057</v>
      </c>
      <c r="AK1725">
        <v>0.59825751660157578</v>
      </c>
      <c r="AL1725">
        <v>0.59816544103174518</v>
      </c>
      <c r="AM1725">
        <v>0.59834828942159779</v>
      </c>
      <c r="AN1725">
        <v>0.97066432538190328</v>
      </c>
      <c r="AO1725">
        <v>0.97066432538190295</v>
      </c>
      <c r="AP1725">
        <v>0.97066432538190295</v>
      </c>
      <c r="AQ1725">
        <v>0.97066432538190295</v>
      </c>
      <c r="AR1725">
        <v>14.385028416139191</v>
      </c>
      <c r="AS1725">
        <v>14.385028416139191</v>
      </c>
      <c r="AT1725">
        <v>14.385028416139191</v>
      </c>
      <c r="AU1725">
        <v>14.385028416139191</v>
      </c>
      <c r="AV1725" t="str">
        <f>VLOOKUP(Sheet1[[#This Row],[NPDES ID2]],Combined_Sheet__Major_Only___2[[NPDES ID2]:[ECHO BFR]],3,FALSE)</f>
        <v>NY</v>
      </c>
      <c r="AW1725" t="s">
        <v>12185</v>
      </c>
      <c r="AX1725" t="str">
        <f>VLOOKUP(Sheet1[[#This Row],[NPDES ID2]],Combined_Sheet__Major_Only___2[[NPDES ID2]:[ECHO BFR]],27,FALSE)</f>
        <v>-</v>
      </c>
      <c r="AY1725" t="str">
        <f>VLOOKUP(Sheet1[[#This Row],[NPDES ID2]],Combined_Sheet__Major_Only___2[[NPDES ID2]:[ECHO BFR]],28,FALSE)</f>
        <v>-</v>
      </c>
      <c r="AZ1725" t="str">
        <f>VLOOKUP(Sheet1[[#This Row],[NPDES ID2]],Combined_Sheet__Major_Only___2[[NPDES ID2]:[ECHO BFR]],29,FALSE)</f>
        <v>preliminaryOps, thickening</v>
      </c>
      <c r="BA1725">
        <f>VLOOKUP(Sheet1[[#This Row],[NPDES ID2]],Combined_Sheet__Major_Only___2[[NPDES ID2]:[ECHO BFR]],17,FALSE)</f>
        <v>41.043979999999998</v>
      </c>
      <c r="BB1725">
        <f>VLOOKUP(Sheet1[[#This Row],[NPDES ID2]],Combined_Sheet__Major_Only___2[[NPDES ID2]:[ECHO BFR]],18,FALSE)</f>
        <v>-73.941829999999996</v>
      </c>
      <c r="BC1725" t="str">
        <f>IF(ISNUMBER(SEARCH("aerobic",$AW1725)),"aerobic","")</f>
        <v/>
      </c>
      <c r="BD1725" t="str">
        <f>IF(ISNUMBER(SEARCH("anaer",$AW1725)),"anaer","")</f>
        <v>anaer</v>
      </c>
      <c r="BE1725" t="str">
        <f>IF(ISNUMBER(SEARCH("thickening",$AZ1725)),"thickening","")</f>
        <v>thickening</v>
      </c>
      <c r="BF1725" s="2" t="str">
        <f>IF(ISNUMBER(SEARCH("airDry",$AW1725)),"airDry","")</f>
        <v/>
      </c>
      <c r="BG1725" s="2" t="str">
        <f>IF(ISNUMBER(SEARCH("heatDry",$AY1725)),"heatDry","")</f>
        <v/>
      </c>
      <c r="BH1725" s="2" t="str">
        <f>IF(AND(ISNUMBER(SEARCH("aerobic",$AW1725)),ISNUMBER(SEARCH("anaer",$AW1725))),"Combined Aer and Anaer.","")</f>
        <v/>
      </c>
    </row>
    <row r="1726" spans="1:60" x14ac:dyDescent="0.25">
      <c r="A1726" s="4">
        <v>84</v>
      </c>
      <c r="B1726" t="s">
        <v>471</v>
      </c>
      <c r="C1726">
        <v>55414.23</v>
      </c>
      <c r="D1726">
        <v>11673.06942727167</v>
      </c>
      <c r="E1726">
        <v>11723.56994916073</v>
      </c>
      <c r="F1726">
        <v>9178.9391262818208</v>
      </c>
      <c r="G1726">
        <v>14167.808882308111</v>
      </c>
      <c r="H1726">
        <v>-104.6265073777617</v>
      </c>
      <c r="I1726">
        <v>-106.8090889069023</v>
      </c>
      <c r="J1726">
        <v>-135.34180233749379</v>
      </c>
      <c r="K1726">
        <v>-68.543344231580278</v>
      </c>
      <c r="L1726">
        <v>33941.145888366947</v>
      </c>
      <c r="M1726">
        <v>33775.326471688699</v>
      </c>
      <c r="N1726">
        <v>33170.018432366029</v>
      </c>
      <c r="O1726">
        <v>35205.092415687643</v>
      </c>
      <c r="P1726">
        <v>1297.226565404779</v>
      </c>
      <c r="Q1726">
        <v>1312.2277416442651</v>
      </c>
      <c r="R1726">
        <v>1088.8246964601231</v>
      </c>
      <c r="S1726">
        <v>1482.267635123123</v>
      </c>
      <c r="T1726">
        <v>84674.942247327752</v>
      </c>
      <c r="U1726">
        <v>84674.878819697609</v>
      </c>
      <c r="V1726">
        <v>84618.073204693312</v>
      </c>
      <c r="W1726">
        <v>84732.204354041882</v>
      </c>
      <c r="X1726">
        <v>6223.3520340656414</v>
      </c>
      <c r="Y1726">
        <v>6250.9431384662676</v>
      </c>
      <c r="Z1726">
        <v>6001.529356989794</v>
      </c>
      <c r="AA1726">
        <v>6368.1768467823476</v>
      </c>
      <c r="AB1726">
        <v>1006.451519088001</v>
      </c>
      <c r="AC1726">
        <v>998.20834608891664</v>
      </c>
      <c r="AD1726">
        <v>864.80677996376994</v>
      </c>
      <c r="AE1726">
        <v>1163.226562810089</v>
      </c>
      <c r="AF1726">
        <v>60.22335082007244</v>
      </c>
      <c r="AG1726">
        <v>59.843006227907097</v>
      </c>
      <c r="AH1726">
        <v>58.899686202027702</v>
      </c>
      <c r="AI1726">
        <v>62.433417296409097</v>
      </c>
      <c r="AJ1726">
        <v>0.51218779428960592</v>
      </c>
      <c r="AK1726">
        <v>0.51219249002419631</v>
      </c>
      <c r="AL1726">
        <v>0.51068799223649441</v>
      </c>
      <c r="AM1726">
        <v>0.51368394607039636</v>
      </c>
      <c r="AN1726">
        <v>0.97067744421039504</v>
      </c>
      <c r="AO1726">
        <v>0.97067744421039526</v>
      </c>
      <c r="AP1726">
        <v>0.97067744421039526</v>
      </c>
      <c r="AQ1726">
        <v>0.97067744421039526</v>
      </c>
      <c r="AR1726">
        <v>13.9005338050559</v>
      </c>
      <c r="AS1726">
        <v>13.9005338050559</v>
      </c>
      <c r="AT1726">
        <v>13.9005338050559</v>
      </c>
      <c r="AU1726">
        <v>13.9005338050559</v>
      </c>
      <c r="AV1726" t="str">
        <f>VLOOKUP(Sheet1[[#This Row],[NPDES ID2]],Combined_Sheet__Major_Only___2[[NPDES ID2]:[ECHO BFR]],3,FALSE)</f>
        <v>CA</v>
      </c>
      <c r="AW1726" t="s">
        <v>12185</v>
      </c>
      <c r="AX1726" t="str">
        <f>VLOOKUP(Sheet1[[#This Row],[NPDES ID2]],Combined_Sheet__Major_Only___2[[NPDES ID2]:[ECHO BFR]],27,FALSE)</f>
        <v>methaneBioCaptureRecover</v>
      </c>
      <c r="AY1726" t="str">
        <f>VLOOKUP(Sheet1[[#This Row],[NPDES ID2]],Combined_Sheet__Major_Only___2[[NPDES ID2]:[ECHO BFR]],28,FALSE)</f>
        <v>-</v>
      </c>
      <c r="AZ1726" t="str">
        <f>VLOOKUP(Sheet1[[#This Row],[NPDES ID2]],Combined_Sheet__Major_Only___2[[NPDES ID2]:[ECHO BFR]],29,FALSE)</f>
        <v>preliminaryOps, thickening</v>
      </c>
      <c r="BA1726">
        <f>VLOOKUP(Sheet1[[#This Row],[NPDES ID2]],Combined_Sheet__Major_Only___2[[NPDES ID2]:[ECHO BFR]],17,FALSE)</f>
        <v>33.930770000000003</v>
      </c>
      <c r="BB1726">
        <f>VLOOKUP(Sheet1[[#This Row],[NPDES ID2]],Combined_Sheet__Major_Only___2[[NPDES ID2]:[ECHO BFR]],18,FALSE)</f>
        <v>-118.43494</v>
      </c>
      <c r="BC1726" t="str">
        <f>IF(ISNUMBER(SEARCH("aerobic",$AW1726)),"aerobic","")</f>
        <v/>
      </c>
      <c r="BD1726" t="str">
        <f>IF(ISNUMBER(SEARCH("anaer",$AW1726)),"anaer","")</f>
        <v>anaer</v>
      </c>
      <c r="BE1726" t="str">
        <f>IF(ISNUMBER(SEARCH("thickening",$AZ1726)),"thickening","")</f>
        <v>thickening</v>
      </c>
      <c r="BF1726" s="2" t="str">
        <f>IF(ISNUMBER(SEARCH("airDry",$AW1726)),"airDry","")</f>
        <v/>
      </c>
      <c r="BG1726" s="2" t="str">
        <f>IF(ISNUMBER(SEARCH("heatDry",$AY1726)),"heatDry","")</f>
        <v/>
      </c>
      <c r="BH1726" s="2" t="str">
        <f>IF(AND(ISNUMBER(SEARCH("aerobic",$AW1726)),ISNUMBER(SEARCH("anaer",$AW1726))),"Combined Aer and Anaer.","")</f>
        <v/>
      </c>
    </row>
    <row r="1727" spans="1:60" x14ac:dyDescent="0.25">
      <c r="A1727" s="4">
        <v>1999</v>
      </c>
      <c r="B1727" t="s">
        <v>9413</v>
      </c>
      <c r="C1727">
        <v>1750</v>
      </c>
      <c r="D1727">
        <v>519.57198273369568</v>
      </c>
      <c r="E1727">
        <v>521.14707062299522</v>
      </c>
      <c r="F1727">
        <v>436.97433069750991</v>
      </c>
      <c r="G1727">
        <v>605.07422771479924</v>
      </c>
      <c r="H1727">
        <v>-125.3517436551378</v>
      </c>
      <c r="I1727">
        <v>-127.90405319090679</v>
      </c>
      <c r="J1727">
        <v>-144.04760087754309</v>
      </c>
      <c r="K1727">
        <v>-102.50992785338239</v>
      </c>
      <c r="L1727">
        <v>1065.9599457346631</v>
      </c>
      <c r="M1727">
        <v>1060.2500992994369</v>
      </c>
      <c r="N1727">
        <v>1041.2794128405769</v>
      </c>
      <c r="O1727">
        <v>1106.160347777314</v>
      </c>
      <c r="P1727">
        <v>41.116670487008903</v>
      </c>
      <c r="Q1727">
        <v>41.521477125006648</v>
      </c>
      <c r="R1727">
        <v>34.460686859273473</v>
      </c>
      <c r="S1727">
        <v>46.891367269217788</v>
      </c>
      <c r="T1727">
        <v>84995.15382725597</v>
      </c>
      <c r="U1727">
        <v>84995.090164862107</v>
      </c>
      <c r="V1727">
        <v>84938.07429611469</v>
      </c>
      <c r="W1727">
        <v>85052.627877318926</v>
      </c>
      <c r="X1727">
        <v>6281.6362858927878</v>
      </c>
      <c r="Y1727">
        <v>6312.4264664616703</v>
      </c>
      <c r="Z1727">
        <v>6054.877910506334</v>
      </c>
      <c r="AA1727">
        <v>6427.9225974011688</v>
      </c>
      <c r="AB1727">
        <v>1032.3696564542361</v>
      </c>
      <c r="AC1727">
        <v>1021.806362418969</v>
      </c>
      <c r="AD1727">
        <v>886.75661227339094</v>
      </c>
      <c r="AE1727">
        <v>1195.635514696058</v>
      </c>
      <c r="AF1727">
        <v>59.700041771814313</v>
      </c>
      <c r="AG1727">
        <v>59.377869649707762</v>
      </c>
      <c r="AH1727">
        <v>58.322731829500967</v>
      </c>
      <c r="AI1727">
        <v>61.949678507781449</v>
      </c>
      <c r="AJ1727">
        <v>0.50580324595369708</v>
      </c>
      <c r="AK1727">
        <v>0.50580345040200703</v>
      </c>
      <c r="AL1727">
        <v>0.50575597303811104</v>
      </c>
      <c r="AM1727">
        <v>0.50585025044215282</v>
      </c>
      <c r="AN1727">
        <v>0.97078328504524558</v>
      </c>
      <c r="AO1727">
        <v>0.9707832850452458</v>
      </c>
      <c r="AP1727">
        <v>0.9707832850452458</v>
      </c>
      <c r="AQ1727">
        <v>0.9707832850452458</v>
      </c>
      <c r="AR1727">
        <v>13.64734548624766</v>
      </c>
      <c r="AS1727">
        <v>13.64734548624766</v>
      </c>
      <c r="AT1727">
        <v>13.64734548624766</v>
      </c>
      <c r="AU1727">
        <v>13.64734548624766</v>
      </c>
      <c r="AV1727" t="str">
        <f>VLOOKUP(Sheet1[[#This Row],[NPDES ID2]],Combined_Sheet__Major_Only___2[[NPDES ID2]:[ECHO BFR]],3,FALSE)</f>
        <v>IL</v>
      </c>
      <c r="AW1727" t="s">
        <v>12185</v>
      </c>
      <c r="AX1727" t="str">
        <f>VLOOKUP(Sheet1[[#This Row],[NPDES ID2]],Combined_Sheet__Major_Only___2[[NPDES ID2]:[ECHO BFR]],27,FALSE)</f>
        <v>-</v>
      </c>
      <c r="AY1727" t="str">
        <f>VLOOKUP(Sheet1[[#This Row],[NPDES ID2]],Combined_Sheet__Major_Only___2[[NPDES ID2]:[ECHO BFR]],28,FALSE)</f>
        <v>-</v>
      </c>
      <c r="AZ1727" t="str">
        <f>VLOOKUP(Sheet1[[#This Row],[NPDES ID2]],Combined_Sheet__Major_Only___2[[NPDES ID2]:[ECHO BFR]],29,FALSE)</f>
        <v>thickening</v>
      </c>
      <c r="BA1727">
        <f>VLOOKUP(Sheet1[[#This Row],[NPDES ID2]],Combined_Sheet__Major_Only___2[[NPDES ID2]:[ECHO BFR]],17,FALSE)</f>
        <v>41.744923999999997</v>
      </c>
      <c r="BB1727">
        <f>VLOOKUP(Sheet1[[#This Row],[NPDES ID2]],Combined_Sheet__Major_Only___2[[NPDES ID2]:[ECHO BFR]],18,FALSE)</f>
        <v>-88.061239</v>
      </c>
      <c r="BC1727" t="str">
        <f>IF(ISNUMBER(SEARCH("aerobic",$AW1727)),"aerobic","")</f>
        <v/>
      </c>
      <c r="BD1727" t="str">
        <f>IF(ISNUMBER(SEARCH("anaer",$AW1727)),"anaer","")</f>
        <v>anaer</v>
      </c>
      <c r="BE1727" t="str">
        <f>IF(ISNUMBER(SEARCH("thickening",$AZ1727)),"thickening","")</f>
        <v>thickening</v>
      </c>
      <c r="BF1727" s="3" t="str">
        <f>IF(ISNUMBER(SEARCH("airDry",$AW1727)),"airDry","")</f>
        <v/>
      </c>
      <c r="BG1727" s="3" t="str">
        <f>IF(ISNUMBER(SEARCH("heatDry",$AY1727)),"heatDry","")</f>
        <v/>
      </c>
      <c r="BH1727" s="3" t="str">
        <f>IF(AND(ISNUMBER(SEARCH("aerobic",$AW1727)),ISNUMBER(SEARCH("anaer",$AW1727))),"Combined Aer and Anaer.","")</f>
        <v/>
      </c>
    </row>
    <row r="1728" spans="1:60" x14ac:dyDescent="0.25">
      <c r="A1728" s="4">
        <v>186</v>
      </c>
      <c r="B1728" t="s">
        <v>997</v>
      </c>
      <c r="C1728">
        <v>3492</v>
      </c>
      <c r="D1728">
        <v>830.99180338381575</v>
      </c>
      <c r="E1728">
        <v>829.44702371178846</v>
      </c>
      <c r="F1728">
        <v>684.73229413340573</v>
      </c>
      <c r="G1728">
        <v>977.38798706496664</v>
      </c>
      <c r="H1728">
        <v>-120.9209210642517</v>
      </c>
      <c r="I1728">
        <v>-123.2301646464601</v>
      </c>
      <c r="J1728">
        <v>-139.02480504372019</v>
      </c>
      <c r="K1728">
        <v>-97.898267454966557</v>
      </c>
      <c r="L1728">
        <v>2189.9547808412372</v>
      </c>
      <c r="M1728">
        <v>2179.0845495779108</v>
      </c>
      <c r="N1728">
        <v>2142.8209837309</v>
      </c>
      <c r="O1728">
        <v>2266.6778455133749</v>
      </c>
      <c r="P1728">
        <v>81.907971867340251</v>
      </c>
      <c r="Q1728">
        <v>82.55684115062337</v>
      </c>
      <c r="R1728">
        <v>68.395126940778951</v>
      </c>
      <c r="S1728">
        <v>93.367125020616712</v>
      </c>
      <c r="T1728">
        <v>85261.234244819338</v>
      </c>
      <c r="U1728">
        <v>85261.170387348131</v>
      </c>
      <c r="V1728">
        <v>85203.979807855474</v>
      </c>
      <c r="W1728">
        <v>85318.884409608581</v>
      </c>
      <c r="X1728">
        <v>6119.9663167056233</v>
      </c>
      <c r="Y1728">
        <v>6147.7880529992744</v>
      </c>
      <c r="Z1728">
        <v>5914.6259377753213</v>
      </c>
      <c r="AA1728">
        <v>6252.4006644544279</v>
      </c>
      <c r="AB1728">
        <v>917.17802197957656</v>
      </c>
      <c r="AC1728">
        <v>909.84837536823352</v>
      </c>
      <c r="AD1728">
        <v>797.88317509302226</v>
      </c>
      <c r="AE1728">
        <v>1049.811654928697</v>
      </c>
      <c r="AF1728">
        <v>61.471536249731002</v>
      </c>
      <c r="AG1728">
        <v>61.161728050234053</v>
      </c>
      <c r="AH1728">
        <v>60.158215930710327</v>
      </c>
      <c r="AI1728">
        <v>63.621569524987471</v>
      </c>
      <c r="AJ1728">
        <v>0.52742292011523173</v>
      </c>
      <c r="AK1728">
        <v>0.52742332278758908</v>
      </c>
      <c r="AL1728">
        <v>0.52732904313691109</v>
      </c>
      <c r="AM1728">
        <v>0.52751627309080851</v>
      </c>
      <c r="AN1728">
        <v>0.97087065418245755</v>
      </c>
      <c r="AO1728">
        <v>0.97087065418245733</v>
      </c>
      <c r="AP1728">
        <v>0.97087065418245733</v>
      </c>
      <c r="AQ1728">
        <v>0.97087065418245733</v>
      </c>
      <c r="AR1728">
        <v>14.86431706057345</v>
      </c>
      <c r="AS1728">
        <v>14.86431706057345</v>
      </c>
      <c r="AT1728">
        <v>14.86431706057345</v>
      </c>
      <c r="AU1728">
        <v>14.86431706057345</v>
      </c>
      <c r="AV1728" t="str">
        <f>VLOOKUP(Sheet1[[#This Row],[NPDES ID2]],Combined_Sheet__Major_Only___2[[NPDES ID2]:[ECHO BFR]],3,FALSE)</f>
        <v>UT</v>
      </c>
      <c r="AW1728" t="s">
        <v>12185</v>
      </c>
      <c r="AX1728" t="str">
        <f>VLOOKUP(Sheet1[[#This Row],[NPDES ID2]],Combined_Sheet__Major_Only___2[[NPDES ID2]:[ECHO BFR]],27,FALSE)</f>
        <v>methaneBioCaptureRecover, tempSludgeStore</v>
      </c>
      <c r="AY1728" t="str">
        <f>VLOOKUP(Sheet1[[#This Row],[NPDES ID2]],Combined_Sheet__Major_Only___2[[NPDES ID2]:[ECHO BFR]],28,FALSE)</f>
        <v>-</v>
      </c>
      <c r="AZ1728" t="str">
        <f>VLOOKUP(Sheet1[[#This Row],[NPDES ID2]],Combined_Sheet__Major_Only___2[[NPDES ID2]:[ECHO BFR]],29,FALSE)</f>
        <v>thickening, preliminaryOps</v>
      </c>
      <c r="BA1728">
        <f>VLOOKUP(Sheet1[[#This Row],[NPDES ID2]],Combined_Sheet__Major_Only___2[[NPDES ID2]:[ECHO BFR]],17,FALSE)</f>
        <v>40.813099999999999</v>
      </c>
      <c r="BB1728">
        <f>VLOOKUP(Sheet1[[#This Row],[NPDES ID2]],Combined_Sheet__Major_Only___2[[NPDES ID2]:[ECHO BFR]],18,FALSE)</f>
        <v>-111.93089999999999</v>
      </c>
      <c r="BC1728" t="str">
        <f>IF(ISNUMBER(SEARCH("aerobic",$AW1728)),"aerobic","")</f>
        <v/>
      </c>
      <c r="BD1728" t="str">
        <f>IF(ISNUMBER(SEARCH("anaer",$AW1728)),"anaer","")</f>
        <v>anaer</v>
      </c>
      <c r="BE1728" t="str">
        <f>IF(ISNUMBER(SEARCH("thickening",$AZ1728)),"thickening","")</f>
        <v>thickening</v>
      </c>
      <c r="BF1728" s="2" t="str">
        <f>IF(ISNUMBER(SEARCH("airDry",$AW1728)),"airDry","")</f>
        <v/>
      </c>
      <c r="BG1728" s="2" t="str">
        <f>IF(ISNUMBER(SEARCH("heatDry",$AY1728)),"heatDry","")</f>
        <v/>
      </c>
      <c r="BH1728" s="2" t="str">
        <f>IF(AND(ISNUMBER(SEARCH("aerobic",$AW1728)),ISNUMBER(SEARCH("anaer",$AW1728))),"Combined Aer and Anaer.","")</f>
        <v/>
      </c>
    </row>
    <row r="1729" spans="1:60" x14ac:dyDescent="0.25">
      <c r="A1729" s="4">
        <v>1958</v>
      </c>
      <c r="B1729" t="s">
        <v>9230</v>
      </c>
      <c r="C1729">
        <v>2287.5</v>
      </c>
      <c r="D1729">
        <v>541.55452864357017</v>
      </c>
      <c r="E1729">
        <v>543.70197123701928</v>
      </c>
      <c r="F1729">
        <v>464.36553472509871</v>
      </c>
      <c r="G1729">
        <v>629.05990917017732</v>
      </c>
      <c r="H1729">
        <v>-108.5194978889007</v>
      </c>
      <c r="I1729">
        <v>-111.15713159025979</v>
      </c>
      <c r="J1729">
        <v>-127.4170285942576</v>
      </c>
      <c r="K1729">
        <v>-85.176781446027547</v>
      </c>
      <c r="L1729">
        <v>1590.5770610385159</v>
      </c>
      <c r="M1729">
        <v>1584.6812181417611</v>
      </c>
      <c r="N1729">
        <v>1565.042628528676</v>
      </c>
      <c r="O1729">
        <v>1632.151391242747</v>
      </c>
      <c r="P1729">
        <v>53.327265471920462</v>
      </c>
      <c r="Q1729">
        <v>54.110774190015391</v>
      </c>
      <c r="R1729">
        <v>43.446909039638079</v>
      </c>
      <c r="S1729">
        <v>61.587250313348278</v>
      </c>
      <c r="T1729">
        <v>85327.961166775378</v>
      </c>
      <c r="U1729">
        <v>85327.897260383208</v>
      </c>
      <c r="V1729">
        <v>85270.66286740599</v>
      </c>
      <c r="W1729">
        <v>85385.655497135725</v>
      </c>
      <c r="X1729">
        <v>5523.2106875518257</v>
      </c>
      <c r="Y1729">
        <v>5541.5861282250389</v>
      </c>
      <c r="Z1729">
        <v>5384.9853376478304</v>
      </c>
      <c r="AA1729">
        <v>5612.3476844074266</v>
      </c>
      <c r="AB1729">
        <v>1041.6933429191999</v>
      </c>
      <c r="AC1729">
        <v>1030.3297900133009</v>
      </c>
      <c r="AD1729">
        <v>876.67664602190564</v>
      </c>
      <c r="AE1729">
        <v>1238.9723077279659</v>
      </c>
      <c r="AF1729">
        <v>68.151885618253573</v>
      </c>
      <c r="AG1729">
        <v>67.89579069669864</v>
      </c>
      <c r="AH1729">
        <v>67.06504081754089</v>
      </c>
      <c r="AI1729">
        <v>69.930612738471055</v>
      </c>
      <c r="AJ1729">
        <v>0.6090648875568534</v>
      </c>
      <c r="AK1729">
        <v>0.60906520006847631</v>
      </c>
      <c r="AL1729">
        <v>0.60899244892985649</v>
      </c>
      <c r="AM1729">
        <v>0.60913691696476846</v>
      </c>
      <c r="AN1729">
        <v>0.97089248248724802</v>
      </c>
      <c r="AO1729">
        <v>0.97089248248724835</v>
      </c>
      <c r="AP1729">
        <v>0.97089248248724835</v>
      </c>
      <c r="AQ1729">
        <v>0.97089248248724835</v>
      </c>
      <c r="AR1729">
        <v>14.385021255268461</v>
      </c>
      <c r="AS1729">
        <v>14.385021255268461</v>
      </c>
      <c r="AT1729">
        <v>14.385021255268461</v>
      </c>
      <c r="AU1729">
        <v>14.385021255268461</v>
      </c>
      <c r="AV1729" t="str">
        <f>VLOOKUP(Sheet1[[#This Row],[NPDES ID2]],Combined_Sheet__Major_Only___2[[NPDES ID2]:[ECHO BFR]],3,FALSE)</f>
        <v>IN</v>
      </c>
      <c r="AW1729" t="s">
        <v>12185</v>
      </c>
      <c r="AX1729" t="str">
        <f>VLOOKUP(Sheet1[[#This Row],[NPDES ID2]],Combined_Sheet__Major_Only___2[[NPDES ID2]:[ECHO BFR]],27,FALSE)</f>
        <v>methaneBioCaptureRecover</v>
      </c>
      <c r="AY1729" t="str">
        <f>VLOOKUP(Sheet1[[#This Row],[NPDES ID2]],Combined_Sheet__Major_Only___2[[NPDES ID2]:[ECHO BFR]],28,FALSE)</f>
        <v>-</v>
      </c>
      <c r="AZ1729" t="str">
        <f>VLOOKUP(Sheet1[[#This Row],[NPDES ID2]],Combined_Sheet__Major_Only___2[[NPDES ID2]:[ECHO BFR]],29,FALSE)</f>
        <v>preliminaryOps, thickening</v>
      </c>
      <c r="BA1729">
        <f>VLOOKUP(Sheet1[[#This Row],[NPDES ID2]],Combined_Sheet__Major_Only___2[[NPDES ID2]:[ECHO BFR]],17,FALSE)</f>
        <v>41.718162999999997</v>
      </c>
      <c r="BB1729">
        <f>VLOOKUP(Sheet1[[#This Row],[NPDES ID2]],Combined_Sheet__Major_Only___2[[NPDES ID2]:[ECHO BFR]],18,FALSE)</f>
        <v>-86.269828000000004</v>
      </c>
      <c r="BC1729" t="str">
        <f>IF(ISNUMBER(SEARCH("aerobic",$AW1729)),"aerobic","")</f>
        <v/>
      </c>
      <c r="BD1729" t="str">
        <f>IF(ISNUMBER(SEARCH("anaer",$AW1729)),"anaer","")</f>
        <v>anaer</v>
      </c>
      <c r="BE1729" t="str">
        <f>IF(ISNUMBER(SEARCH("thickening",$AZ1729)),"thickening","")</f>
        <v>thickening</v>
      </c>
      <c r="BF1729" s="2" t="str">
        <f>IF(ISNUMBER(SEARCH("airDry",$AW1729)),"airDry","")</f>
        <v/>
      </c>
      <c r="BG1729" s="2" t="str">
        <f>IF(ISNUMBER(SEARCH("heatDry",$AY1729)),"heatDry","")</f>
        <v/>
      </c>
      <c r="BH1729" s="2" t="str">
        <f>IF(AND(ISNUMBER(SEARCH("aerobic",$AW1729)),ISNUMBER(SEARCH("anaer",$AW1729))),"Combined Aer and Anaer.","")</f>
        <v/>
      </c>
    </row>
    <row r="1730" spans="1:60" x14ac:dyDescent="0.25">
      <c r="A1730" s="4">
        <v>717</v>
      </c>
      <c r="B1730" t="s">
        <v>3537</v>
      </c>
      <c r="C1730">
        <v>4020.12</v>
      </c>
      <c r="D1730">
        <v>856.70926517207238</v>
      </c>
      <c r="E1730">
        <v>853.27846041452779</v>
      </c>
      <c r="F1730">
        <v>698.11191232204806</v>
      </c>
      <c r="G1730">
        <v>1010.546418786004</v>
      </c>
      <c r="H1730">
        <v>-109.9187244516669</v>
      </c>
      <c r="I1730">
        <v>-112.680529417359</v>
      </c>
      <c r="J1730">
        <v>-128.78061594305109</v>
      </c>
      <c r="K1730">
        <v>-86.836362235050345</v>
      </c>
      <c r="L1730">
        <v>2750.795324355568</v>
      </c>
      <c r="M1730">
        <v>2740.1091047805112</v>
      </c>
      <c r="N1730">
        <v>2704.363710627345</v>
      </c>
      <c r="O1730">
        <v>2826.3430379491269</v>
      </c>
      <c r="P1730">
        <v>93.806239962678831</v>
      </c>
      <c r="Q1730">
        <v>95.105043143520788</v>
      </c>
      <c r="R1730">
        <v>76.828239412787553</v>
      </c>
      <c r="S1730">
        <v>107.91473791389539</v>
      </c>
      <c r="T1730">
        <v>85390.902992676653</v>
      </c>
      <c r="U1730">
        <v>85390.839040138555</v>
      </c>
      <c r="V1730">
        <v>85333.56331900417</v>
      </c>
      <c r="W1730">
        <v>85448.638983308498</v>
      </c>
      <c r="X1730">
        <v>5616.8727917509068</v>
      </c>
      <c r="Y1730">
        <v>5636.5599447553268</v>
      </c>
      <c r="Z1730">
        <v>5469.1161762757729</v>
      </c>
      <c r="AA1730">
        <v>5712.094669661331</v>
      </c>
      <c r="AB1730">
        <v>921.94753153536396</v>
      </c>
      <c r="AC1730">
        <v>914.63312788298447</v>
      </c>
      <c r="AD1730">
        <v>793.01098569088595</v>
      </c>
      <c r="AE1730">
        <v>1071.891128614235</v>
      </c>
      <c r="AF1730">
        <v>67.072379720040786</v>
      </c>
      <c r="AG1730">
        <v>66.806038838534846</v>
      </c>
      <c r="AH1730">
        <v>65.952347049728587</v>
      </c>
      <c r="AI1730">
        <v>68.91008805978197</v>
      </c>
      <c r="AJ1730">
        <v>0.5958608204304412</v>
      </c>
      <c r="AK1730">
        <v>0.59586133319794077</v>
      </c>
      <c r="AL1730">
        <v>0.59574100565805344</v>
      </c>
      <c r="AM1730">
        <v>0.5959799695766963</v>
      </c>
      <c r="AN1730">
        <v>0.97091304261543654</v>
      </c>
      <c r="AO1730">
        <v>0.97091304261543687</v>
      </c>
      <c r="AP1730">
        <v>0.97091304261543687</v>
      </c>
      <c r="AQ1730">
        <v>0.97091304261543687</v>
      </c>
      <c r="AR1730">
        <v>15.345121994944749</v>
      </c>
      <c r="AS1730">
        <v>15.34512199494476</v>
      </c>
      <c r="AT1730">
        <v>15.34512199494476</v>
      </c>
      <c r="AU1730">
        <v>15.34512199494476</v>
      </c>
      <c r="AV1730" t="str">
        <f>VLOOKUP(Sheet1[[#This Row],[NPDES ID2]],Combined_Sheet__Major_Only___2[[NPDES ID2]:[ECHO BFR]],3,FALSE)</f>
        <v>CA</v>
      </c>
      <c r="AW1730" t="s">
        <v>12185</v>
      </c>
      <c r="AX1730" t="str">
        <f>VLOOKUP(Sheet1[[#This Row],[NPDES ID2]],Combined_Sheet__Major_Only___2[[NPDES ID2]:[ECHO BFR]],27,FALSE)</f>
        <v>methaneBioCaptureRecover</v>
      </c>
      <c r="AY1730" t="str">
        <f>VLOOKUP(Sheet1[[#This Row],[NPDES ID2]],Combined_Sheet__Major_Only___2[[NPDES ID2]:[ECHO BFR]],28,FALSE)</f>
        <v>-</v>
      </c>
      <c r="AZ1730" t="str">
        <f>VLOOKUP(Sheet1[[#This Row],[NPDES ID2]],Combined_Sheet__Major_Only___2[[NPDES ID2]:[ECHO BFR]],29,FALSE)</f>
        <v>thickening</v>
      </c>
      <c r="BA1730">
        <f>VLOOKUP(Sheet1[[#This Row],[NPDES ID2]],Combined_Sheet__Major_Only___2[[NPDES ID2]:[ECHO BFR]],17,FALSE)</f>
        <v>33.983252270476797</v>
      </c>
      <c r="BB1730">
        <f>VLOOKUP(Sheet1[[#This Row],[NPDES ID2]],Combined_Sheet__Major_Only___2[[NPDES ID2]:[ECHO BFR]],18,FALSE)</f>
        <v>-117.008171821871</v>
      </c>
      <c r="BC1730" t="str">
        <f>IF(ISNUMBER(SEARCH("aerobic",$AW1730)),"aerobic","")</f>
        <v/>
      </c>
      <c r="BD1730" t="str">
        <f>IF(ISNUMBER(SEARCH("anaer",$AW1730)),"anaer","")</f>
        <v>anaer</v>
      </c>
      <c r="BE1730" t="str">
        <f>IF(ISNUMBER(SEARCH("thickening",$AZ1730)),"thickening","")</f>
        <v>thickening</v>
      </c>
      <c r="BF1730" s="3" t="str">
        <f>IF(ISNUMBER(SEARCH("airDry",$AW1730)),"airDry","")</f>
        <v/>
      </c>
      <c r="BG1730" s="3" t="str">
        <f>IF(ISNUMBER(SEARCH("heatDry",$AY1730)),"heatDry","")</f>
        <v/>
      </c>
      <c r="BH1730" s="3" t="str">
        <f>IF(AND(ISNUMBER(SEARCH("aerobic",$AW1730)),ISNUMBER(SEARCH("anaer",$AW1730))),"Combined Aer and Anaer.","")</f>
        <v/>
      </c>
    </row>
    <row r="1731" spans="1:60" x14ac:dyDescent="0.25">
      <c r="A1731" s="4">
        <v>1967</v>
      </c>
      <c r="B1731" t="s">
        <v>9273</v>
      </c>
      <c r="C1731">
        <v>2135</v>
      </c>
      <c r="D1731">
        <v>570.35435428176015</v>
      </c>
      <c r="E1731">
        <v>573.63992045857549</v>
      </c>
      <c r="F1731">
        <v>487.77489783602471</v>
      </c>
      <c r="G1731">
        <v>664.08628602475642</v>
      </c>
      <c r="H1731">
        <v>-120.7872259941462</v>
      </c>
      <c r="I1731">
        <v>-123.2260679123696</v>
      </c>
      <c r="J1731">
        <v>-138.94447252662789</v>
      </c>
      <c r="K1731">
        <v>-98.048228695044216</v>
      </c>
      <c r="L1731">
        <v>1344.3105950519721</v>
      </c>
      <c r="M1731">
        <v>1337.696418836266</v>
      </c>
      <c r="N1731">
        <v>1315.689542620752</v>
      </c>
      <c r="O1731">
        <v>1390.9187543892051</v>
      </c>
      <c r="P1731">
        <v>50.0706388778339</v>
      </c>
      <c r="Q1731">
        <v>50.47473674553234</v>
      </c>
      <c r="R1731">
        <v>41.786348210183192</v>
      </c>
      <c r="S1731">
        <v>57.129664445660822</v>
      </c>
      <c r="T1731">
        <v>86162.427388560347</v>
      </c>
      <c r="U1731">
        <v>86162.36287037775</v>
      </c>
      <c r="V1731">
        <v>86104.580559531081</v>
      </c>
      <c r="W1731">
        <v>86220.67403987539</v>
      </c>
      <c r="X1731">
        <v>6159.8702731602198</v>
      </c>
      <c r="Y1731">
        <v>6187.6038248537297</v>
      </c>
      <c r="Z1731">
        <v>5955.3215284408861</v>
      </c>
      <c r="AA1731">
        <v>6291.7191362727717</v>
      </c>
      <c r="AB1731">
        <v>1237.044737743679</v>
      </c>
      <c r="AC1731">
        <v>1219.6058891414521</v>
      </c>
      <c r="AD1731">
        <v>1027.2332945074679</v>
      </c>
      <c r="AE1731">
        <v>1482.930388679694</v>
      </c>
      <c r="AF1731">
        <v>61.714380429990626</v>
      </c>
      <c r="AG1731">
        <v>61.407576230135902</v>
      </c>
      <c r="AH1731">
        <v>60.407009621568207</v>
      </c>
      <c r="AI1731">
        <v>63.851653473747852</v>
      </c>
      <c r="AJ1731">
        <v>0.53038771328086221</v>
      </c>
      <c r="AK1731">
        <v>0.53038798713492596</v>
      </c>
      <c r="AL1731">
        <v>0.53032423060640155</v>
      </c>
      <c r="AM1731">
        <v>0.53045083738487675</v>
      </c>
      <c r="AN1731">
        <v>0.97116272345655541</v>
      </c>
      <c r="AO1731">
        <v>0.97116272345655541</v>
      </c>
      <c r="AP1731">
        <v>0.97116272345655541</v>
      </c>
      <c r="AQ1731">
        <v>0.97116272345655541</v>
      </c>
      <c r="AR1731">
        <v>12.580781204644451</v>
      </c>
      <c r="AS1731">
        <v>12.580781204644451</v>
      </c>
      <c r="AT1731">
        <v>12.580781204644451</v>
      </c>
      <c r="AU1731">
        <v>12.580781204644451</v>
      </c>
      <c r="AV1731" t="str">
        <f>VLOOKUP(Sheet1[[#This Row],[NPDES ID2]],Combined_Sheet__Major_Only___2[[NPDES ID2]:[ECHO BFR]],3,FALSE)</f>
        <v>MT</v>
      </c>
      <c r="AW1731" t="s">
        <v>12185</v>
      </c>
      <c r="AX1731" t="str">
        <f>VLOOKUP(Sheet1[[#This Row],[NPDES ID2]],Combined_Sheet__Major_Only___2[[NPDES ID2]:[ECHO BFR]],27,FALSE)</f>
        <v>methaneBioCaptureRecover</v>
      </c>
      <c r="AY1731" t="str">
        <f>VLOOKUP(Sheet1[[#This Row],[NPDES ID2]],Combined_Sheet__Major_Only___2[[NPDES ID2]:[ECHO BFR]],28,FALSE)</f>
        <v>-</v>
      </c>
      <c r="AZ1731" t="str">
        <f>VLOOKUP(Sheet1[[#This Row],[NPDES ID2]],Combined_Sheet__Major_Only___2[[NPDES ID2]:[ECHO BFR]],29,FALSE)</f>
        <v>preliminaryOps, thickening</v>
      </c>
      <c r="BA1731">
        <f>VLOOKUP(Sheet1[[#This Row],[NPDES ID2]],Combined_Sheet__Major_Only___2[[NPDES ID2]:[ECHO BFR]],17,FALSE)</f>
        <v>45.802500000000002</v>
      </c>
      <c r="BB1731">
        <f>VLOOKUP(Sheet1[[#This Row],[NPDES ID2]],Combined_Sheet__Major_Only___2[[NPDES ID2]:[ECHO BFR]],18,FALSE)</f>
        <v>-108.466944</v>
      </c>
      <c r="BC1731" t="str">
        <f>IF(ISNUMBER(SEARCH("aerobic",$AW1731)),"aerobic","")</f>
        <v/>
      </c>
      <c r="BD1731" t="str">
        <f>IF(ISNUMBER(SEARCH("anaer",$AW1731)),"anaer","")</f>
        <v>anaer</v>
      </c>
      <c r="BE1731" t="str">
        <f>IF(ISNUMBER(SEARCH("thickening",$AZ1731)),"thickening","")</f>
        <v>thickening</v>
      </c>
      <c r="BF1731" s="3" t="str">
        <f>IF(ISNUMBER(SEARCH("airDry",$AW1731)),"airDry","")</f>
        <v/>
      </c>
      <c r="BG1731" s="3" t="str">
        <f>IF(ISNUMBER(SEARCH("heatDry",$AY1731)),"heatDry","")</f>
        <v/>
      </c>
      <c r="BH1731" s="3" t="str">
        <f>IF(AND(ISNUMBER(SEARCH("aerobic",$AW1731)),ISNUMBER(SEARCH("anaer",$AW1731))),"Combined Aer and Anaer.","")</f>
        <v/>
      </c>
    </row>
    <row r="1732" spans="1:60" x14ac:dyDescent="0.25">
      <c r="A1732" s="4">
        <v>2131</v>
      </c>
      <c r="B1732" t="s">
        <v>10010</v>
      </c>
      <c r="C1732">
        <v>880</v>
      </c>
      <c r="D1732">
        <v>351.28938615379491</v>
      </c>
      <c r="E1732">
        <v>351.82322918567121</v>
      </c>
      <c r="F1732">
        <v>295.36388383689427</v>
      </c>
      <c r="G1732">
        <v>416.57176064470178</v>
      </c>
      <c r="H1732">
        <v>-110.45485192563351</v>
      </c>
      <c r="I1732">
        <v>-112.9990314748041</v>
      </c>
      <c r="J1732">
        <v>-129.07426344197481</v>
      </c>
      <c r="K1732">
        <v>-86.793308054135323</v>
      </c>
      <c r="L1732">
        <v>604.3857134273502</v>
      </c>
      <c r="M1732">
        <v>602.05233209296534</v>
      </c>
      <c r="N1732">
        <v>594.31290605366064</v>
      </c>
      <c r="O1732">
        <v>620.79702518022987</v>
      </c>
      <c r="P1732">
        <v>20.53309258802382</v>
      </c>
      <c r="Q1732">
        <v>20.820220844641049</v>
      </c>
      <c r="R1732">
        <v>16.796163030329598</v>
      </c>
      <c r="S1732">
        <v>23.642971367658909</v>
      </c>
      <c r="T1732">
        <v>86501.478895906272</v>
      </c>
      <c r="U1732">
        <v>86501.414129147437</v>
      </c>
      <c r="V1732">
        <v>86443.409194095395</v>
      </c>
      <c r="W1732">
        <v>86559.949960441809</v>
      </c>
      <c r="X1732">
        <v>5668.8158081610127</v>
      </c>
      <c r="Y1732">
        <v>5688.5163481978116</v>
      </c>
      <c r="Z1732">
        <v>5521.3930043863538</v>
      </c>
      <c r="AA1732">
        <v>5763.7289356742749</v>
      </c>
      <c r="AB1732">
        <v>929.94523135278587</v>
      </c>
      <c r="AC1732">
        <v>922.53744174002861</v>
      </c>
      <c r="AD1732">
        <v>799.97808960767145</v>
      </c>
      <c r="AE1732">
        <v>1081.2352182903001</v>
      </c>
      <c r="AF1732">
        <v>67.309947080589893</v>
      </c>
      <c r="AG1732">
        <v>67.048803566029477</v>
      </c>
      <c r="AH1732">
        <v>66.190804578599412</v>
      </c>
      <c r="AI1732">
        <v>69.136697877165801</v>
      </c>
      <c r="AJ1732">
        <v>0.59876633292263481</v>
      </c>
      <c r="AK1732">
        <v>0.59876644809579482</v>
      </c>
      <c r="AL1732">
        <v>0.59873982892847777</v>
      </c>
      <c r="AM1732">
        <v>0.59879268493325322</v>
      </c>
      <c r="AN1732">
        <v>0.97127109667925982</v>
      </c>
      <c r="AO1732">
        <v>0.9712710966792597</v>
      </c>
      <c r="AP1732">
        <v>0.9712710966792597</v>
      </c>
      <c r="AQ1732">
        <v>0.9712710966792597</v>
      </c>
      <c r="AR1732">
        <v>15.4047257872888</v>
      </c>
      <c r="AS1732">
        <v>15.4047257872888</v>
      </c>
      <c r="AT1732">
        <v>15.4047257872888</v>
      </c>
      <c r="AU1732">
        <v>15.4047257872888</v>
      </c>
      <c r="AV1732" t="str">
        <f>VLOOKUP(Sheet1[[#This Row],[NPDES ID2]],Combined_Sheet__Major_Only___2[[NPDES ID2]:[ECHO BFR]],3,FALSE)</f>
        <v>NC</v>
      </c>
      <c r="AW1732" t="s">
        <v>12185</v>
      </c>
      <c r="AX1732" t="str">
        <f>VLOOKUP(Sheet1[[#This Row],[NPDES ID2]],Combined_Sheet__Major_Only___2[[NPDES ID2]:[ECHO BFR]],27,FALSE)</f>
        <v>-</v>
      </c>
      <c r="AY1732" t="str">
        <f>VLOOKUP(Sheet1[[#This Row],[NPDES ID2]],Combined_Sheet__Major_Only___2[[NPDES ID2]:[ECHO BFR]],28,FALSE)</f>
        <v>-</v>
      </c>
      <c r="AZ1732" t="str">
        <f>VLOOKUP(Sheet1[[#This Row],[NPDES ID2]],Combined_Sheet__Major_Only___2[[NPDES ID2]:[ECHO BFR]],29,FALSE)</f>
        <v>thickening</v>
      </c>
      <c r="BA1732">
        <f>VLOOKUP(Sheet1[[#This Row],[NPDES ID2]],Combined_Sheet__Major_Only___2[[NPDES ID2]:[ECHO BFR]],17,FALSE)</f>
        <v>35.764809999999997</v>
      </c>
      <c r="BB1732">
        <f>VLOOKUP(Sheet1[[#This Row],[NPDES ID2]],Combined_Sheet__Major_Only___2[[NPDES ID2]:[ECHO BFR]],18,FALSE)</f>
        <v>-79.787350000000004</v>
      </c>
      <c r="BC1732" t="str">
        <f>IF(ISNUMBER(SEARCH("aerobic",$AW1732)),"aerobic","")</f>
        <v/>
      </c>
      <c r="BD1732" t="str">
        <f>IF(ISNUMBER(SEARCH("anaer",$AW1732)),"anaer","")</f>
        <v>anaer</v>
      </c>
      <c r="BE1732" t="str">
        <f>IF(ISNUMBER(SEARCH("thickening",$AZ1732)),"thickening","")</f>
        <v>thickening</v>
      </c>
      <c r="BF1732" s="3" t="str">
        <f>IF(ISNUMBER(SEARCH("airDry",$AW1732)),"airDry","")</f>
        <v/>
      </c>
      <c r="BG1732" s="3" t="str">
        <f>IF(ISNUMBER(SEARCH("heatDry",$AY1732)),"heatDry","")</f>
        <v/>
      </c>
      <c r="BH1732" s="3" t="str">
        <f>IF(AND(ISNUMBER(SEARCH("aerobic",$AW1732)),ISNUMBER(SEARCH("anaer",$AW1732))),"Combined Aer and Anaer.","")</f>
        <v/>
      </c>
    </row>
    <row r="1733" spans="1:60" x14ac:dyDescent="0.25">
      <c r="A1733" s="4">
        <v>1154</v>
      </c>
      <c r="B1733" t="s">
        <v>5542</v>
      </c>
      <c r="C1733">
        <v>291.10000000000002</v>
      </c>
      <c r="D1733">
        <v>472.65861911266933</v>
      </c>
      <c r="E1733">
        <v>477.90547677763692</v>
      </c>
      <c r="F1733">
        <v>357.66351442445068</v>
      </c>
      <c r="G1733">
        <v>604.45681394332848</v>
      </c>
      <c r="H1733">
        <v>-114.9936645187509</v>
      </c>
      <c r="I1733">
        <v>-117.3942720725841</v>
      </c>
      <c r="J1733">
        <v>-133.13410360146801</v>
      </c>
      <c r="K1733">
        <v>-91.408772747807987</v>
      </c>
      <c r="L1733">
        <v>192.91098153353951</v>
      </c>
      <c r="M1733">
        <v>192.0827554667201</v>
      </c>
      <c r="N1733">
        <v>189.34008138062649</v>
      </c>
      <c r="O1733">
        <v>198.73043083008881</v>
      </c>
      <c r="P1733">
        <v>6.8075583566194746</v>
      </c>
      <c r="Q1733">
        <v>6.8945153521797629</v>
      </c>
      <c r="R1733">
        <v>5.6319866773140701</v>
      </c>
      <c r="S1733">
        <v>7.7722355746166816</v>
      </c>
      <c r="T1733">
        <v>86772.775243039054</v>
      </c>
      <c r="U1733">
        <v>86772.710277378821</v>
      </c>
      <c r="V1733">
        <v>86714.527206756247</v>
      </c>
      <c r="W1733">
        <v>86831.425874648208</v>
      </c>
      <c r="X1733">
        <v>5893.721322008525</v>
      </c>
      <c r="Y1733">
        <v>5916.680830271639</v>
      </c>
      <c r="Z1733">
        <v>5723.3781065613684</v>
      </c>
      <c r="AA1733">
        <v>6003.3243977087614</v>
      </c>
      <c r="AB1733">
        <v>1144.958213251547</v>
      </c>
      <c r="AC1733">
        <v>1131.294574177163</v>
      </c>
      <c r="AD1733">
        <v>957.59846883124817</v>
      </c>
      <c r="AE1733">
        <v>1367.976050391155</v>
      </c>
      <c r="AF1733">
        <v>64.945425826128997</v>
      </c>
      <c r="AG1733">
        <v>64.666154659706351</v>
      </c>
      <c r="AH1733">
        <v>63.744162105277319</v>
      </c>
      <c r="AI1733">
        <v>66.90426846266466</v>
      </c>
      <c r="AJ1733">
        <v>0.56985701553251289</v>
      </c>
      <c r="AK1733">
        <v>0.56985705485695703</v>
      </c>
      <c r="AL1733">
        <v>0.56984799085300553</v>
      </c>
      <c r="AM1733">
        <v>0.56986598816859957</v>
      </c>
      <c r="AN1733">
        <v>0.97135722799049684</v>
      </c>
      <c r="AO1733">
        <v>0.97135722799049695</v>
      </c>
      <c r="AP1733">
        <v>0.97135722799049695</v>
      </c>
      <c r="AQ1733">
        <v>0.97135722799049695</v>
      </c>
      <c r="AR1733">
        <v>13.483482372966449</v>
      </c>
      <c r="AS1733">
        <v>13.48348237296646</v>
      </c>
      <c r="AT1733">
        <v>13.48348237296646</v>
      </c>
      <c r="AU1733">
        <v>13.48348237296646</v>
      </c>
      <c r="AV1733" t="str">
        <f>VLOOKUP(Sheet1[[#This Row],[NPDES ID2]],Combined_Sheet__Major_Only___2[[NPDES ID2]:[ECHO BFR]],3,FALSE)</f>
        <v>NY</v>
      </c>
      <c r="AW1733" t="s">
        <v>12185</v>
      </c>
      <c r="AX1733" t="str">
        <f>VLOOKUP(Sheet1[[#This Row],[NPDES ID2]],Combined_Sheet__Major_Only___2[[NPDES ID2]:[ECHO BFR]],27,FALSE)</f>
        <v>methaneBioCaptureRecover, other</v>
      </c>
      <c r="AY1733" t="str">
        <f>VLOOKUP(Sheet1[[#This Row],[NPDES ID2]],Combined_Sheet__Major_Only___2[[NPDES ID2]:[ECHO BFR]],28,FALSE)</f>
        <v>-</v>
      </c>
      <c r="AZ1733" t="str">
        <f>VLOOKUP(Sheet1[[#This Row],[NPDES ID2]],Combined_Sheet__Major_Only___2[[NPDES ID2]:[ECHO BFR]],29,FALSE)</f>
        <v>thickening, preliminaryOps</v>
      </c>
      <c r="BA1733">
        <f>VLOOKUP(Sheet1[[#This Row],[NPDES ID2]],Combined_Sheet__Major_Only___2[[NPDES ID2]:[ECHO BFR]],17,FALSE)</f>
        <v>42.312269999999998</v>
      </c>
      <c r="BB1733">
        <f>VLOOKUP(Sheet1[[#This Row],[NPDES ID2]],Combined_Sheet__Major_Only___2[[NPDES ID2]:[ECHO BFR]],18,FALSE)</f>
        <v>-77.651840000000007</v>
      </c>
      <c r="BC1733" t="str">
        <f>IF(ISNUMBER(SEARCH("aerobic",$AW1733)),"aerobic","")</f>
        <v/>
      </c>
      <c r="BD1733" t="str">
        <f>IF(ISNUMBER(SEARCH("anaer",$AW1733)),"anaer","")</f>
        <v>anaer</v>
      </c>
      <c r="BE1733" t="str">
        <f>IF(ISNUMBER(SEARCH("thickening",$AZ1733)),"thickening","")</f>
        <v>thickening</v>
      </c>
      <c r="BF1733" s="2" t="str">
        <f>IF(ISNUMBER(SEARCH("airDry",$AW1733)),"airDry","")</f>
        <v/>
      </c>
      <c r="BG1733" s="2" t="str">
        <f>IF(ISNUMBER(SEARCH("heatDry",$AY1733)),"heatDry","")</f>
        <v/>
      </c>
      <c r="BH1733" s="2" t="str">
        <f>IF(AND(ISNUMBER(SEARCH("aerobic",$AW1733)),ISNUMBER(SEARCH("anaer",$AW1733))),"Combined Aer and Anaer.","")</f>
        <v/>
      </c>
    </row>
    <row r="1734" spans="1:60" x14ac:dyDescent="0.25">
      <c r="A1734" s="4">
        <v>1935</v>
      </c>
      <c r="B1734" t="s">
        <v>9128</v>
      </c>
      <c r="C1734">
        <v>2761</v>
      </c>
      <c r="D1734">
        <v>674.73047332768954</v>
      </c>
      <c r="E1734">
        <v>675.91739298143318</v>
      </c>
      <c r="F1734">
        <v>568.80451070585866</v>
      </c>
      <c r="G1734">
        <v>789.26750473379025</v>
      </c>
      <c r="H1734">
        <v>-118.27732840790119</v>
      </c>
      <c r="I1734">
        <v>-120.6705704780877</v>
      </c>
      <c r="J1734">
        <v>-136.27617065668349</v>
      </c>
      <c r="K1734">
        <v>-95.506395126532823</v>
      </c>
      <c r="L1734">
        <v>1769.4677808826191</v>
      </c>
      <c r="M1734">
        <v>1761.168038203022</v>
      </c>
      <c r="N1734">
        <v>1733.5022890049499</v>
      </c>
      <c r="O1734">
        <v>1828.0189635027821</v>
      </c>
      <c r="P1734">
        <v>64.684427194601682</v>
      </c>
      <c r="Q1734">
        <v>65.328137388538863</v>
      </c>
      <c r="R1734">
        <v>53.856338827775531</v>
      </c>
      <c r="S1734">
        <v>73.776990731747816</v>
      </c>
      <c r="T1734">
        <v>86856.841194136578</v>
      </c>
      <c r="U1734">
        <v>86856.776166843221</v>
      </c>
      <c r="V1734">
        <v>86798.537897776885</v>
      </c>
      <c r="W1734">
        <v>86915.547467765908</v>
      </c>
      <c r="X1734">
        <v>6100.5704399070728</v>
      </c>
      <c r="Y1734">
        <v>6126.7065342951973</v>
      </c>
      <c r="Z1734">
        <v>5907.1889131992784</v>
      </c>
      <c r="AA1734">
        <v>6225.204436209875</v>
      </c>
      <c r="AB1734">
        <v>1234.90928366359</v>
      </c>
      <c r="AC1734">
        <v>1217.811139890739</v>
      </c>
      <c r="AD1734">
        <v>1024.4404228933349</v>
      </c>
      <c r="AE1734">
        <v>1483.9905360812261</v>
      </c>
      <c r="AF1734">
        <v>62.817106150543687</v>
      </c>
      <c r="AG1734">
        <v>62.518304668001072</v>
      </c>
      <c r="AH1734">
        <v>61.548939375462879</v>
      </c>
      <c r="AI1734">
        <v>64.892548652600965</v>
      </c>
      <c r="AJ1734">
        <v>0.54385350423631118</v>
      </c>
      <c r="AK1734">
        <v>0.54385386553143844</v>
      </c>
      <c r="AL1734">
        <v>0.54376946679451699</v>
      </c>
      <c r="AM1734">
        <v>0.54393707034732219</v>
      </c>
      <c r="AN1734">
        <v>0.97138381258051576</v>
      </c>
      <c r="AO1734">
        <v>0.97138381258051587</v>
      </c>
      <c r="AP1734">
        <v>0.97138381258051587</v>
      </c>
      <c r="AQ1734">
        <v>0.97138381258051587</v>
      </c>
      <c r="AR1734">
        <v>12.750353451893799</v>
      </c>
      <c r="AS1734">
        <v>12.750353451893799</v>
      </c>
      <c r="AT1734">
        <v>12.750353451893799</v>
      </c>
      <c r="AU1734">
        <v>12.750353451893799</v>
      </c>
      <c r="AV1734" t="str">
        <f>VLOOKUP(Sheet1[[#This Row],[NPDES ID2]],Combined_Sheet__Major_Only___2[[NPDES ID2]:[ECHO BFR]],3,FALSE)</f>
        <v>CA</v>
      </c>
      <c r="AW1734" t="s">
        <v>12185</v>
      </c>
      <c r="AX1734" t="str">
        <f>VLOOKUP(Sheet1[[#This Row],[NPDES ID2]],Combined_Sheet__Major_Only___2[[NPDES ID2]:[ECHO BFR]],27,FALSE)</f>
        <v>-</v>
      </c>
      <c r="AY1734" t="str">
        <f>VLOOKUP(Sheet1[[#This Row],[NPDES ID2]],Combined_Sheet__Major_Only___2[[NPDES ID2]:[ECHO BFR]],28,FALSE)</f>
        <v>-</v>
      </c>
      <c r="AZ1734" t="str">
        <f>VLOOKUP(Sheet1[[#This Row],[NPDES ID2]],Combined_Sheet__Major_Only___2[[NPDES ID2]:[ECHO BFR]],29,FALSE)</f>
        <v>thickening, preliminaryOps</v>
      </c>
      <c r="BA1734">
        <f>VLOOKUP(Sheet1[[#This Row],[NPDES ID2]],Combined_Sheet__Major_Only___2[[NPDES ID2]:[ECHO BFR]],17,FALSE)</f>
        <v>33.105170000000001</v>
      </c>
      <c r="BB1734">
        <f>VLOOKUP(Sheet1[[#This Row],[NPDES ID2]],Combined_Sheet__Major_Only___2[[NPDES ID2]:[ECHO BFR]],18,FALSE)</f>
        <v>-117.11138</v>
      </c>
      <c r="BC1734" t="str">
        <f>IF(ISNUMBER(SEARCH("aerobic",$AW1734)),"aerobic","")</f>
        <v/>
      </c>
      <c r="BD1734" t="str">
        <f>IF(ISNUMBER(SEARCH("anaer",$AW1734)),"anaer","")</f>
        <v>anaer</v>
      </c>
      <c r="BE1734" t="str">
        <f>IF(ISNUMBER(SEARCH("thickening",$AZ1734)),"thickening","")</f>
        <v>thickening</v>
      </c>
      <c r="BF1734" s="3" t="str">
        <f>IF(ISNUMBER(SEARCH("airDry",$AW1734)),"airDry","")</f>
        <v/>
      </c>
      <c r="BG1734" s="3" t="str">
        <f>IF(ISNUMBER(SEARCH("heatDry",$AY1734)),"heatDry","")</f>
        <v/>
      </c>
      <c r="BH1734" s="3" t="str">
        <f>IF(AND(ISNUMBER(SEARCH("aerobic",$AW1734)),ISNUMBER(SEARCH("anaer",$AW1734))),"Combined Aer and Anaer.","")</f>
        <v/>
      </c>
    </row>
    <row r="1735" spans="1:60" x14ac:dyDescent="0.25">
      <c r="A1735" s="4">
        <v>2024</v>
      </c>
      <c r="B1735" t="s">
        <v>9524</v>
      </c>
      <c r="C1735">
        <v>1460</v>
      </c>
      <c r="D1735">
        <v>435.69964538729278</v>
      </c>
      <c r="E1735">
        <v>435.13941885559018</v>
      </c>
      <c r="F1735">
        <v>372.29915410250283</v>
      </c>
      <c r="G1735">
        <v>509.16973853650637</v>
      </c>
      <c r="H1735">
        <v>-115.52963670429421</v>
      </c>
      <c r="I1735">
        <v>-117.98332725703661</v>
      </c>
      <c r="J1735">
        <v>-133.69467115047269</v>
      </c>
      <c r="K1735">
        <v>-92.335711232786537</v>
      </c>
      <c r="L1735">
        <v>960.32289748971641</v>
      </c>
      <c r="M1735">
        <v>956.1194501063344</v>
      </c>
      <c r="N1735">
        <v>942.1575525286994</v>
      </c>
      <c r="O1735">
        <v>989.91244453003014</v>
      </c>
      <c r="P1735">
        <v>34.155903183707878</v>
      </c>
      <c r="Q1735">
        <v>34.592554407459183</v>
      </c>
      <c r="R1735">
        <v>28.323244157556431</v>
      </c>
      <c r="S1735">
        <v>38.931211966184918</v>
      </c>
      <c r="T1735">
        <v>87295.208027400426</v>
      </c>
      <c r="U1735">
        <v>87295.142678717631</v>
      </c>
      <c r="V1735">
        <v>87236.616574128348</v>
      </c>
      <c r="W1735">
        <v>87354.204449607991</v>
      </c>
      <c r="X1735">
        <v>5973.8106848693606</v>
      </c>
      <c r="Y1735">
        <v>5997.5819374474231</v>
      </c>
      <c r="Z1735">
        <v>5797.4573288750298</v>
      </c>
      <c r="AA1735">
        <v>6087.3487621519416</v>
      </c>
      <c r="AB1735">
        <v>1007.839507986771</v>
      </c>
      <c r="AC1735">
        <v>998.72431458690312</v>
      </c>
      <c r="AD1735">
        <v>862.57329814723369</v>
      </c>
      <c r="AE1735">
        <v>1175.814870933599</v>
      </c>
      <c r="AF1735">
        <v>64.465591918659726</v>
      </c>
      <c r="AG1735">
        <v>64.181303741688424</v>
      </c>
      <c r="AH1735">
        <v>63.250563931135133</v>
      </c>
      <c r="AI1735">
        <v>66.450308368331775</v>
      </c>
      <c r="AJ1735">
        <v>0.56399293096794867</v>
      </c>
      <c r="AK1735">
        <v>0.56399311809427988</v>
      </c>
      <c r="AL1735">
        <v>0.56394973400411286</v>
      </c>
      <c r="AM1735">
        <v>0.56403588181759845</v>
      </c>
      <c r="AN1735">
        <v>0.97152164373600503</v>
      </c>
      <c r="AO1735">
        <v>0.97152164373600503</v>
      </c>
      <c r="AP1735">
        <v>0.97152164373600503</v>
      </c>
      <c r="AQ1735">
        <v>0.97152164373600503</v>
      </c>
      <c r="AR1735">
        <v>14.50973269663413</v>
      </c>
      <c r="AS1735">
        <v>14.50973269663413</v>
      </c>
      <c r="AT1735">
        <v>14.50973269663413</v>
      </c>
      <c r="AU1735">
        <v>14.50973269663413</v>
      </c>
      <c r="AV1735" t="str">
        <f>VLOOKUP(Sheet1[[#This Row],[NPDES ID2]],Combined_Sheet__Major_Only___2[[NPDES ID2]:[ECHO BFR]],3,FALSE)</f>
        <v>CA</v>
      </c>
      <c r="AW1735" t="s">
        <v>12185</v>
      </c>
      <c r="AX1735" t="str">
        <f>VLOOKUP(Sheet1[[#This Row],[NPDES ID2]],Combined_Sheet__Major_Only___2[[NPDES ID2]:[ECHO BFR]],27,FALSE)</f>
        <v>methaneBioCaptureRecover</v>
      </c>
      <c r="AY1735" t="str">
        <f>VLOOKUP(Sheet1[[#This Row],[NPDES ID2]],Combined_Sheet__Major_Only___2[[NPDES ID2]:[ECHO BFR]],28,FALSE)</f>
        <v>-</v>
      </c>
      <c r="AZ1735" t="str">
        <f>VLOOKUP(Sheet1[[#This Row],[NPDES ID2]],Combined_Sheet__Major_Only___2[[NPDES ID2]:[ECHO BFR]],29,FALSE)</f>
        <v>thickening, preliminaryOps</v>
      </c>
      <c r="BA1735">
        <f>VLOOKUP(Sheet1[[#This Row],[NPDES ID2]],Combined_Sheet__Major_Only___2[[NPDES ID2]:[ECHO BFR]],17,FALSE)</f>
        <v>37.641603000000003</v>
      </c>
      <c r="BB1735">
        <f>VLOOKUP(Sheet1[[#This Row],[NPDES ID2]],Combined_Sheet__Major_Only___2[[NPDES ID2]:[ECHO BFR]],18,FALSE)</f>
        <v>-122.39997</v>
      </c>
      <c r="BC1735" t="str">
        <f>IF(ISNUMBER(SEARCH("aerobic",$AW1735)),"aerobic","")</f>
        <v/>
      </c>
      <c r="BD1735" t="str">
        <f>IF(ISNUMBER(SEARCH("anaer",$AW1735)),"anaer","")</f>
        <v>anaer</v>
      </c>
      <c r="BE1735" t="str">
        <f>IF(ISNUMBER(SEARCH("thickening",$AZ1735)),"thickening","")</f>
        <v>thickening</v>
      </c>
      <c r="BF1735" s="2" t="str">
        <f>IF(ISNUMBER(SEARCH("airDry",$AW1735)),"airDry","")</f>
        <v/>
      </c>
      <c r="BG1735" s="2" t="str">
        <f>IF(ISNUMBER(SEARCH("heatDry",$AY1735)),"heatDry","")</f>
        <v/>
      </c>
      <c r="BH1735" s="2" t="str">
        <f>IF(AND(ISNUMBER(SEARCH("aerobic",$AW1735)),ISNUMBER(SEARCH("anaer",$AW1735))),"Combined Aer and Anaer.","")</f>
        <v/>
      </c>
    </row>
    <row r="1736" spans="1:60" x14ac:dyDescent="0.25">
      <c r="A1736" s="4">
        <v>2350</v>
      </c>
      <c r="B1736" t="s">
        <v>10965</v>
      </c>
      <c r="C1736">
        <v>351.61</v>
      </c>
      <c r="D1736">
        <v>442.28450196798138</v>
      </c>
      <c r="E1736">
        <v>447.65821670548098</v>
      </c>
      <c r="F1736">
        <v>340.06371389821351</v>
      </c>
      <c r="G1736">
        <v>554.87051229662541</v>
      </c>
      <c r="H1736">
        <v>-119.3462852184857</v>
      </c>
      <c r="I1736">
        <v>-121.6674878042095</v>
      </c>
      <c r="J1736">
        <v>-137.4216721553012</v>
      </c>
      <c r="K1736">
        <v>-96.015222292196327</v>
      </c>
      <c r="L1736">
        <v>225.07044998608481</v>
      </c>
      <c r="M1736">
        <v>224.0072693982259</v>
      </c>
      <c r="N1736">
        <v>220.4860525894394</v>
      </c>
      <c r="O1736">
        <v>232.54141711322609</v>
      </c>
      <c r="P1736">
        <v>8.2393666353322139</v>
      </c>
      <c r="Q1736">
        <v>8.3203517827878244</v>
      </c>
      <c r="R1736">
        <v>6.8605451721840609</v>
      </c>
      <c r="S1736">
        <v>9.3967793780237372</v>
      </c>
      <c r="T1736">
        <v>87721.497814742805</v>
      </c>
      <c r="U1736">
        <v>87721.43215352486</v>
      </c>
      <c r="V1736">
        <v>87662.626143307352</v>
      </c>
      <c r="W1736">
        <v>87780.77639190905</v>
      </c>
      <c r="X1736">
        <v>6168.6818972247884</v>
      </c>
      <c r="Y1736">
        <v>6195.2732591422646</v>
      </c>
      <c r="Z1736">
        <v>5972.5254432623206</v>
      </c>
      <c r="AA1736">
        <v>6294.9690899794778</v>
      </c>
      <c r="AB1736">
        <v>1245.4527820600231</v>
      </c>
      <c r="AC1736">
        <v>1228.237261406746</v>
      </c>
      <c r="AD1736">
        <v>1033.6039179078321</v>
      </c>
      <c r="AE1736">
        <v>1495.7429745841309</v>
      </c>
      <c r="AF1736">
        <v>62.73256100148437</v>
      </c>
      <c r="AG1736">
        <v>62.435695505344967</v>
      </c>
      <c r="AH1736">
        <v>61.45588219084631</v>
      </c>
      <c r="AI1736">
        <v>64.814495867003714</v>
      </c>
      <c r="AJ1736">
        <v>0.54282094493692779</v>
      </c>
      <c r="AK1736">
        <v>0.54282099172520948</v>
      </c>
      <c r="AL1736">
        <v>0.54281020327115082</v>
      </c>
      <c r="AM1736">
        <v>0.54283162470620461</v>
      </c>
      <c r="AN1736">
        <v>0.97165441019239362</v>
      </c>
      <c r="AO1736">
        <v>0.97165441019239351</v>
      </c>
      <c r="AP1736">
        <v>0.97165441019239351</v>
      </c>
      <c r="AQ1736">
        <v>0.97165441019239351</v>
      </c>
      <c r="AR1736">
        <v>12.751217090888421</v>
      </c>
      <c r="AS1736">
        <v>12.751217090888421</v>
      </c>
      <c r="AT1736">
        <v>12.751217090888421</v>
      </c>
      <c r="AU1736">
        <v>12.751217090888421</v>
      </c>
      <c r="AV1736" t="str">
        <f>VLOOKUP(Sheet1[[#This Row],[NPDES ID2]],Combined_Sheet__Major_Only___2[[NPDES ID2]:[ECHO BFR]],3,FALSE)</f>
        <v>NY</v>
      </c>
      <c r="AW1736" t="s">
        <v>12185</v>
      </c>
      <c r="AX1736" t="str">
        <f>VLOOKUP(Sheet1[[#This Row],[NPDES ID2]],Combined_Sheet__Major_Only___2[[NPDES ID2]:[ECHO BFR]],27,FALSE)</f>
        <v>methaneBioCaptureRecover</v>
      </c>
      <c r="AY1736" t="str">
        <f>VLOOKUP(Sheet1[[#This Row],[NPDES ID2]],Combined_Sheet__Major_Only___2[[NPDES ID2]:[ECHO BFR]],28,FALSE)</f>
        <v>-</v>
      </c>
      <c r="AZ1736" t="str">
        <f>VLOOKUP(Sheet1[[#This Row],[NPDES ID2]],Combined_Sheet__Major_Only___2[[NPDES ID2]:[ECHO BFR]],29,FALSE)</f>
        <v>thickening</v>
      </c>
      <c r="BA1736">
        <f>VLOOKUP(Sheet1[[#This Row],[NPDES ID2]],Combined_Sheet__Major_Only___2[[NPDES ID2]:[ECHO BFR]],17,FALSE)</f>
        <v>40.797722</v>
      </c>
      <c r="BB1736">
        <f>VLOOKUP(Sheet1[[#This Row],[NPDES ID2]],Combined_Sheet__Major_Only___2[[NPDES ID2]:[ECHO BFR]],18,FALSE)</f>
        <v>-73.712138999999993</v>
      </c>
      <c r="BC1736" t="str">
        <f>IF(ISNUMBER(SEARCH("aerobic",$AW1736)),"aerobic","")</f>
        <v/>
      </c>
      <c r="BD1736" t="str">
        <f>IF(ISNUMBER(SEARCH("anaer",$AW1736)),"anaer","")</f>
        <v>anaer</v>
      </c>
      <c r="BE1736" t="str">
        <f>IF(ISNUMBER(SEARCH("thickening",$AZ1736)),"thickening","")</f>
        <v>thickening</v>
      </c>
      <c r="BF1736" s="2" t="str">
        <f>IF(ISNUMBER(SEARCH("airDry",$AW1736)),"airDry","")</f>
        <v/>
      </c>
      <c r="BG1736" s="2" t="str">
        <f>IF(ISNUMBER(SEARCH("heatDry",$AY1736)),"heatDry","")</f>
        <v/>
      </c>
      <c r="BH1736" s="2" t="str">
        <f>IF(AND(ISNUMBER(SEARCH("aerobic",$AW1736)),ISNUMBER(SEARCH("anaer",$AW1736))),"Combined Aer and Anaer.","")</f>
        <v/>
      </c>
    </row>
    <row r="1737" spans="1:60" x14ac:dyDescent="0.25">
      <c r="A1737" s="4">
        <v>385</v>
      </c>
      <c r="B1737" t="s">
        <v>1942</v>
      </c>
      <c r="C1737">
        <v>729</v>
      </c>
      <c r="D1737">
        <v>357.38684863376369</v>
      </c>
      <c r="E1737">
        <v>356.78540155584341</v>
      </c>
      <c r="F1737">
        <v>299.46581960198438</v>
      </c>
      <c r="G1737">
        <v>419.5203193807306</v>
      </c>
      <c r="H1737">
        <v>-114.7486368168439</v>
      </c>
      <c r="I1737">
        <v>-117.22943752653519</v>
      </c>
      <c r="J1737">
        <v>-132.9404672740668</v>
      </c>
      <c r="K1737">
        <v>-91.27850549270552</v>
      </c>
      <c r="L1737">
        <v>483.51958694064439</v>
      </c>
      <c r="M1737">
        <v>481.45010693803681</v>
      </c>
      <c r="N1737">
        <v>474.58948270659022</v>
      </c>
      <c r="O1737">
        <v>498.07030991789748</v>
      </c>
      <c r="P1737">
        <v>17.046806556648288</v>
      </c>
      <c r="Q1737">
        <v>17.264583626443692</v>
      </c>
      <c r="R1737">
        <v>14.09937295531512</v>
      </c>
      <c r="S1737">
        <v>19.466762975515419</v>
      </c>
      <c r="T1737">
        <v>88052.234530024492</v>
      </c>
      <c r="U1737">
        <v>88052.168626326325</v>
      </c>
      <c r="V1737">
        <v>87993.145451469129</v>
      </c>
      <c r="W1737">
        <v>88111.73201697231</v>
      </c>
      <c r="X1737">
        <v>5975.4986693806304</v>
      </c>
      <c r="Y1737">
        <v>5998.706012243154</v>
      </c>
      <c r="Z1737">
        <v>5803.2100440644253</v>
      </c>
      <c r="AA1737">
        <v>6086.3723645401278</v>
      </c>
      <c r="AB1737">
        <v>949.89266915676808</v>
      </c>
      <c r="AC1737">
        <v>942.45436006150112</v>
      </c>
      <c r="AD1737">
        <v>820.35977948897391</v>
      </c>
      <c r="AE1737">
        <v>1098.6845461370581</v>
      </c>
      <c r="AF1737">
        <v>65.002632349649488</v>
      </c>
      <c r="AG1737">
        <v>64.723376039589738</v>
      </c>
      <c r="AH1737">
        <v>63.804269418432924</v>
      </c>
      <c r="AI1737">
        <v>66.957989433467816</v>
      </c>
      <c r="AJ1737">
        <v>0.5705561919194504</v>
      </c>
      <c r="AK1737">
        <v>0.57055628485095788</v>
      </c>
      <c r="AL1737">
        <v>0.5705348202926892</v>
      </c>
      <c r="AM1737">
        <v>0.57057744082759987</v>
      </c>
      <c r="AN1737">
        <v>0.97175656725713433</v>
      </c>
      <c r="AO1737">
        <v>0.97175656725713433</v>
      </c>
      <c r="AP1737">
        <v>0.97175656725713433</v>
      </c>
      <c r="AQ1737">
        <v>0.97175656725713433</v>
      </c>
      <c r="AR1737">
        <v>15.160836650380469</v>
      </c>
      <c r="AS1737">
        <v>15.160836650380469</v>
      </c>
      <c r="AT1737">
        <v>15.160836650380469</v>
      </c>
      <c r="AU1737">
        <v>15.160836650380469</v>
      </c>
      <c r="AV1737" t="str">
        <f>VLOOKUP(Sheet1[[#This Row],[NPDES ID2]],Combined_Sheet__Major_Only___2[[NPDES ID2]:[ECHO BFR]],3,FALSE)</f>
        <v>OR</v>
      </c>
      <c r="AW1737" t="s">
        <v>12185</v>
      </c>
      <c r="AX1737" t="str">
        <f>VLOOKUP(Sheet1[[#This Row],[NPDES ID2]],Combined_Sheet__Major_Only___2[[NPDES ID2]:[ECHO BFR]],27,FALSE)</f>
        <v>methaneBioCaptureRecover</v>
      </c>
      <c r="AY1737" t="str">
        <f>VLOOKUP(Sheet1[[#This Row],[NPDES ID2]],Combined_Sheet__Major_Only___2[[NPDES ID2]:[ECHO BFR]],28,FALSE)</f>
        <v>-</v>
      </c>
      <c r="AZ1737" t="str">
        <f>VLOOKUP(Sheet1[[#This Row],[NPDES ID2]],Combined_Sheet__Major_Only___2[[NPDES ID2]:[ECHO BFR]],29,FALSE)</f>
        <v>preliminaryOps, thickening</v>
      </c>
      <c r="BA1737">
        <f>VLOOKUP(Sheet1[[#This Row],[NPDES ID2]],Combined_Sheet__Major_Only___2[[NPDES ID2]:[ECHO BFR]],17,FALSE)</f>
        <v>45.440114000000001</v>
      </c>
      <c r="BB1737">
        <f>VLOOKUP(Sheet1[[#This Row],[NPDES ID2]],Combined_Sheet__Major_Only___2[[NPDES ID2]:[ECHO BFR]],18,FALSE)</f>
        <v>-122.642494</v>
      </c>
      <c r="BC1737" t="str">
        <f>IF(ISNUMBER(SEARCH("aerobic",$AW1737)),"aerobic","")</f>
        <v/>
      </c>
      <c r="BD1737" t="str">
        <f>IF(ISNUMBER(SEARCH("anaer",$AW1737)),"anaer","")</f>
        <v>anaer</v>
      </c>
      <c r="BE1737" t="str">
        <f>IF(ISNUMBER(SEARCH("thickening",$AZ1737)),"thickening","")</f>
        <v>thickening</v>
      </c>
      <c r="BF1737" s="3" t="str">
        <f>IF(ISNUMBER(SEARCH("airDry",$AW1737)),"airDry","")</f>
        <v/>
      </c>
      <c r="BG1737" s="3" t="str">
        <f>IF(ISNUMBER(SEARCH("heatDry",$AY1737)),"heatDry","")</f>
        <v/>
      </c>
      <c r="BH1737" s="3" t="str">
        <f>IF(AND(ISNUMBER(SEARCH("aerobic",$AW1737)),ISNUMBER(SEARCH("anaer",$AW1737))),"Combined Aer and Anaer.","")</f>
        <v/>
      </c>
    </row>
    <row r="1738" spans="1:60" x14ac:dyDescent="0.25">
      <c r="A1738" s="4">
        <v>758</v>
      </c>
      <c r="B1738" t="s">
        <v>3725</v>
      </c>
      <c r="C1738">
        <v>2203</v>
      </c>
      <c r="D1738">
        <v>588.20972869695584</v>
      </c>
      <c r="E1738">
        <v>591.22938884214864</v>
      </c>
      <c r="F1738">
        <v>502.68977224832349</v>
      </c>
      <c r="G1738">
        <v>685.66250252821123</v>
      </c>
      <c r="H1738">
        <v>-122.0003752365178</v>
      </c>
      <c r="I1738">
        <v>-124.421231554052</v>
      </c>
      <c r="J1738">
        <v>-140.29392282357139</v>
      </c>
      <c r="K1738">
        <v>-99.189828809678119</v>
      </c>
      <c r="L1738">
        <v>1374.177776668233</v>
      </c>
      <c r="M1738">
        <v>1367.2507835052029</v>
      </c>
      <c r="N1738">
        <v>1344.202976172181</v>
      </c>
      <c r="O1738">
        <v>1422.990422546115</v>
      </c>
      <c r="P1738">
        <v>51.692087959745727</v>
      </c>
      <c r="Q1738">
        <v>52.12777052736233</v>
      </c>
      <c r="R1738">
        <v>43.192752873191942</v>
      </c>
      <c r="S1738">
        <v>58.849457229644393</v>
      </c>
      <c r="T1738">
        <v>88229.319685377312</v>
      </c>
      <c r="U1738">
        <v>88229.25365184882</v>
      </c>
      <c r="V1738">
        <v>88170.114201319215</v>
      </c>
      <c r="W1738">
        <v>88288.934382392472</v>
      </c>
      <c r="X1738">
        <v>6367.177474405109</v>
      </c>
      <c r="Y1738">
        <v>6396.5781616229724</v>
      </c>
      <c r="Z1738">
        <v>6150.5859149137696</v>
      </c>
      <c r="AA1738">
        <v>6506.8257496753149</v>
      </c>
      <c r="AB1738">
        <v>1131.3940047863689</v>
      </c>
      <c r="AC1738">
        <v>1118.6160387327641</v>
      </c>
      <c r="AD1738">
        <v>959.53312390083329</v>
      </c>
      <c r="AE1738">
        <v>1327.6127077166</v>
      </c>
      <c r="AF1738">
        <v>61.138392614076317</v>
      </c>
      <c r="AG1738">
        <v>60.827021264809567</v>
      </c>
      <c r="AH1738">
        <v>59.811388696055637</v>
      </c>
      <c r="AI1738">
        <v>63.307685695507708</v>
      </c>
      <c r="AJ1738">
        <v>0.52335613253660229</v>
      </c>
      <c r="AK1738">
        <v>0.5233564071468717</v>
      </c>
      <c r="AL1738">
        <v>0.52329246238047877</v>
      </c>
      <c r="AM1738">
        <v>0.52341944320615641</v>
      </c>
      <c r="AN1738">
        <v>0.9718109627478867</v>
      </c>
      <c r="AO1738">
        <v>0.97181096274788714</v>
      </c>
      <c r="AP1738">
        <v>0.97181096274788714</v>
      </c>
      <c r="AQ1738">
        <v>0.97181096274788714</v>
      </c>
      <c r="AR1738">
        <v>13.34988442460109</v>
      </c>
      <c r="AS1738">
        <v>13.3498844246011</v>
      </c>
      <c r="AT1738">
        <v>13.3498844246011</v>
      </c>
      <c r="AU1738">
        <v>13.3498844246011</v>
      </c>
      <c r="AV1738" t="str">
        <f>VLOOKUP(Sheet1[[#This Row],[NPDES ID2]],Combined_Sheet__Major_Only___2[[NPDES ID2]:[ECHO BFR]],3,FALSE)</f>
        <v>LA</v>
      </c>
      <c r="AW1738" t="s">
        <v>12185</v>
      </c>
      <c r="AX1738" t="str">
        <f>VLOOKUP(Sheet1[[#This Row],[NPDES ID2]],Combined_Sheet__Major_Only___2[[NPDES ID2]:[ECHO BFR]],27,FALSE)</f>
        <v>-</v>
      </c>
      <c r="AY1738" t="str">
        <f>VLOOKUP(Sheet1[[#This Row],[NPDES ID2]],Combined_Sheet__Major_Only___2[[NPDES ID2]:[ECHO BFR]],28,FALSE)</f>
        <v>-</v>
      </c>
      <c r="AZ1738" t="str">
        <f>VLOOKUP(Sheet1[[#This Row],[NPDES ID2]],Combined_Sheet__Major_Only___2[[NPDES ID2]:[ECHO BFR]],29,FALSE)</f>
        <v>thickening</v>
      </c>
      <c r="BA1738">
        <f>VLOOKUP(Sheet1[[#This Row],[NPDES ID2]],Combined_Sheet__Major_Only___2[[NPDES ID2]:[ECHO BFR]],17,FALSE)</f>
        <v>29.947234999999999</v>
      </c>
      <c r="BB1738">
        <f>VLOOKUP(Sheet1[[#This Row],[NPDES ID2]],Combined_Sheet__Major_Only___2[[NPDES ID2]:[ECHO BFR]],18,FALSE)</f>
        <v>-90.348076000000006</v>
      </c>
      <c r="BC1738" t="str">
        <f>IF(ISNUMBER(SEARCH("aerobic",$AW1738)),"aerobic","")</f>
        <v/>
      </c>
      <c r="BD1738" t="str">
        <f>IF(ISNUMBER(SEARCH("anaer",$AW1738)),"anaer","")</f>
        <v>anaer</v>
      </c>
      <c r="BE1738" t="str">
        <f>IF(ISNUMBER(SEARCH("thickening",$AZ1738)),"thickening","")</f>
        <v>thickening</v>
      </c>
      <c r="BF1738" s="2" t="str">
        <f>IF(ISNUMBER(SEARCH("airDry",$AW1738)),"airDry","")</f>
        <v/>
      </c>
      <c r="BG1738" s="2" t="str">
        <f>IF(ISNUMBER(SEARCH("heatDry",$AY1738)),"heatDry","")</f>
        <v/>
      </c>
      <c r="BH1738" s="2" t="str">
        <f>IF(AND(ISNUMBER(SEARCH("aerobic",$AW1738)),ISNUMBER(SEARCH("anaer",$AW1738))),"Combined Aer and Anaer.","")</f>
        <v/>
      </c>
    </row>
    <row r="1739" spans="1:60" x14ac:dyDescent="0.25">
      <c r="A1739" s="4">
        <v>915</v>
      </c>
      <c r="B1739" t="s">
        <v>4454</v>
      </c>
      <c r="C1739">
        <v>698</v>
      </c>
      <c r="D1739">
        <v>345.46444893375019</v>
      </c>
      <c r="E1739">
        <v>345.75788226993649</v>
      </c>
      <c r="F1739">
        <v>286.98148949899718</v>
      </c>
      <c r="G1739">
        <v>405.93708405526382</v>
      </c>
      <c r="H1739">
        <v>-110.66835169466241</v>
      </c>
      <c r="I1739">
        <v>-113.21849222664009</v>
      </c>
      <c r="J1739">
        <v>-129.25565230172111</v>
      </c>
      <c r="K1739">
        <v>-86.963443101932953</v>
      </c>
      <c r="L1739">
        <v>478.77608531015818</v>
      </c>
      <c r="M1739">
        <v>476.91986124657961</v>
      </c>
      <c r="N1739">
        <v>470.76631353749661</v>
      </c>
      <c r="O1739">
        <v>491.82725030129251</v>
      </c>
      <c r="P1739">
        <v>16.287985060118469</v>
      </c>
      <c r="Q1739">
        <v>16.51479806199514</v>
      </c>
      <c r="R1739">
        <v>13.329133649249041</v>
      </c>
      <c r="S1739">
        <v>18.749176565457951</v>
      </c>
      <c r="T1739">
        <v>88261.091152487061</v>
      </c>
      <c r="U1739">
        <v>88261.025095665274</v>
      </c>
      <c r="V1739">
        <v>88201.864783710582</v>
      </c>
      <c r="W1739">
        <v>88320.726878570378</v>
      </c>
      <c r="X1739">
        <v>5791.5296801114537</v>
      </c>
      <c r="Y1739">
        <v>5811.7479276283266</v>
      </c>
      <c r="Z1739">
        <v>5640.3241094940786</v>
      </c>
      <c r="AA1739">
        <v>5888.8604172614332</v>
      </c>
      <c r="AB1739">
        <v>891.79027921037834</v>
      </c>
      <c r="AC1739">
        <v>885.60771520512117</v>
      </c>
      <c r="AD1739">
        <v>774.17814149287403</v>
      </c>
      <c r="AE1739">
        <v>1027.2626589213719</v>
      </c>
      <c r="AF1739">
        <v>67.223340153690756</v>
      </c>
      <c r="AG1739">
        <v>66.961713915011529</v>
      </c>
      <c r="AH1739">
        <v>66.100796856154076</v>
      </c>
      <c r="AI1739">
        <v>69.055055396041837</v>
      </c>
      <c r="AJ1739">
        <v>0.59770710048661801</v>
      </c>
      <c r="AK1739">
        <v>0.59770719074361733</v>
      </c>
      <c r="AL1739">
        <v>0.59768634940911447</v>
      </c>
      <c r="AM1739">
        <v>0.59772773234393539</v>
      </c>
      <c r="AN1739">
        <v>0.97182069987264508</v>
      </c>
      <c r="AO1739">
        <v>0.97182069987264497</v>
      </c>
      <c r="AP1739">
        <v>0.97182069987264497</v>
      </c>
      <c r="AQ1739">
        <v>0.97182069987264497</v>
      </c>
      <c r="AR1739">
        <v>15.98645328680592</v>
      </c>
      <c r="AS1739">
        <v>15.98645328680592</v>
      </c>
      <c r="AT1739">
        <v>15.98645328680592</v>
      </c>
      <c r="AU1739">
        <v>15.98645328680592</v>
      </c>
      <c r="AV1739" t="str">
        <f>VLOOKUP(Sheet1[[#This Row],[NPDES ID2]],Combined_Sheet__Major_Only___2[[NPDES ID2]:[ECHO BFR]],3,FALSE)</f>
        <v>MT</v>
      </c>
      <c r="AW1739" t="s">
        <v>12185</v>
      </c>
      <c r="AX1739" t="str">
        <f>VLOOKUP(Sheet1[[#This Row],[NPDES ID2]],Combined_Sheet__Major_Only___2[[NPDES ID2]:[ECHO BFR]],27,FALSE)</f>
        <v>methaneBioCaptureRecover</v>
      </c>
      <c r="AY1739" t="str">
        <f>VLOOKUP(Sheet1[[#This Row],[NPDES ID2]],Combined_Sheet__Major_Only___2[[NPDES ID2]:[ECHO BFR]],28,FALSE)</f>
        <v>-</v>
      </c>
      <c r="AZ1739" t="str">
        <f>VLOOKUP(Sheet1[[#This Row],[NPDES ID2]],Combined_Sheet__Major_Only___2[[NPDES ID2]:[ECHO BFR]],29,FALSE)</f>
        <v>thickening</v>
      </c>
      <c r="BA1739">
        <f>VLOOKUP(Sheet1[[#This Row],[NPDES ID2]],Combined_Sheet__Major_Only___2[[NPDES ID2]:[ECHO BFR]],17,FALSE)</f>
        <v>48.176690000000001</v>
      </c>
      <c r="BB1739">
        <f>VLOOKUP(Sheet1[[#This Row],[NPDES ID2]],Combined_Sheet__Major_Only___2[[NPDES ID2]:[ECHO BFR]],18,FALSE)</f>
        <v>-114.30936</v>
      </c>
      <c r="BC1739" t="str">
        <f>IF(ISNUMBER(SEARCH("aerobic",$AW1739)),"aerobic","")</f>
        <v/>
      </c>
      <c r="BD1739" t="str">
        <f>IF(ISNUMBER(SEARCH("anaer",$AW1739)),"anaer","")</f>
        <v>anaer</v>
      </c>
      <c r="BE1739" t="str">
        <f>IF(ISNUMBER(SEARCH("thickening",$AZ1739)),"thickening","")</f>
        <v>thickening</v>
      </c>
      <c r="BF1739" s="3" t="str">
        <f>IF(ISNUMBER(SEARCH("airDry",$AW1739)),"airDry","")</f>
        <v/>
      </c>
      <c r="BG1739" s="3" t="str">
        <f>IF(ISNUMBER(SEARCH("heatDry",$AY1739)),"heatDry","")</f>
        <v/>
      </c>
      <c r="BH1739" s="3" t="str">
        <f>IF(AND(ISNUMBER(SEARCH("aerobic",$AW1739)),ISNUMBER(SEARCH("anaer",$AW1739))),"Combined Aer and Anaer.","")</f>
        <v/>
      </c>
    </row>
    <row r="1740" spans="1:60" x14ac:dyDescent="0.25">
      <c r="A1740" s="4">
        <v>1680</v>
      </c>
      <c r="B1740" t="s">
        <v>7885</v>
      </c>
      <c r="C1740">
        <v>52</v>
      </c>
      <c r="D1740">
        <v>2015.3447536122419</v>
      </c>
      <c r="E1740">
        <v>2015.4259444879369</v>
      </c>
      <c r="F1740">
        <v>1400.64859868758</v>
      </c>
      <c r="G1740">
        <v>2664.8715925034749</v>
      </c>
      <c r="H1740">
        <v>-118.98453883902199</v>
      </c>
      <c r="I1740">
        <v>-121.2981329511089</v>
      </c>
      <c r="J1740">
        <v>-137.03154154595731</v>
      </c>
      <c r="K1740">
        <v>-95.529235333058097</v>
      </c>
      <c r="L1740">
        <v>33.410298260977413</v>
      </c>
      <c r="M1740">
        <v>33.253971607240103</v>
      </c>
      <c r="N1740">
        <v>32.736644388818412</v>
      </c>
      <c r="O1740">
        <v>34.508261427801237</v>
      </c>
      <c r="P1740">
        <v>1.2182932252743379</v>
      </c>
      <c r="Q1740">
        <v>1.230777558260326</v>
      </c>
      <c r="R1740">
        <v>1.0138933679617359</v>
      </c>
      <c r="S1740">
        <v>1.3891309357371691</v>
      </c>
      <c r="T1740">
        <v>88635.832451542112</v>
      </c>
      <c r="U1740">
        <v>88635.766119978041</v>
      </c>
      <c r="V1740">
        <v>88576.359749586467</v>
      </c>
      <c r="W1740">
        <v>88695.716213395659</v>
      </c>
      <c r="X1740">
        <v>6209.7389091038494</v>
      </c>
      <c r="Y1740">
        <v>6236.2369724903483</v>
      </c>
      <c r="Z1740">
        <v>6014.2378429815462</v>
      </c>
      <c r="AA1740">
        <v>6335.5758963218759</v>
      </c>
      <c r="AB1740">
        <v>920.30340048844312</v>
      </c>
      <c r="AC1740">
        <v>913.52468470341091</v>
      </c>
      <c r="AD1740">
        <v>802.16361509982562</v>
      </c>
      <c r="AE1740">
        <v>1052.7025965392641</v>
      </c>
      <c r="AF1740">
        <v>62.965751095207352</v>
      </c>
      <c r="AG1740">
        <v>62.671062768838112</v>
      </c>
      <c r="AH1740">
        <v>61.696317968140541</v>
      </c>
      <c r="AI1740">
        <v>65.034941026166877</v>
      </c>
      <c r="AJ1740">
        <v>0.54566907859866609</v>
      </c>
      <c r="AK1740">
        <v>0.54566908494216149</v>
      </c>
      <c r="AL1740">
        <v>0.54566762465640961</v>
      </c>
      <c r="AM1740">
        <v>0.54567052413450068</v>
      </c>
      <c r="AN1740">
        <v>0.97193504276245446</v>
      </c>
      <c r="AO1740">
        <v>0.97193504276245446</v>
      </c>
      <c r="AP1740">
        <v>0.97193504276245446</v>
      </c>
      <c r="AQ1740">
        <v>0.97193504276245446</v>
      </c>
      <c r="AR1740">
        <v>15.331866624469081</v>
      </c>
      <c r="AS1740">
        <v>15.33186662446907</v>
      </c>
      <c r="AT1740">
        <v>15.33186662446907</v>
      </c>
      <c r="AU1740">
        <v>15.33186662446907</v>
      </c>
      <c r="AV1740" t="str">
        <f>VLOOKUP(Sheet1[[#This Row],[NPDES ID2]],Combined_Sheet__Major_Only___2[[NPDES ID2]:[ECHO BFR]],3,FALSE)</f>
        <v>MN</v>
      </c>
      <c r="AW1740" t="s">
        <v>12185</v>
      </c>
      <c r="AX1740" t="str">
        <f>VLOOKUP(Sheet1[[#This Row],[NPDES ID2]],Combined_Sheet__Major_Only___2[[NPDES ID2]:[ECHO BFR]],27,FALSE)</f>
        <v>-</v>
      </c>
      <c r="AY1740" t="str">
        <f>VLOOKUP(Sheet1[[#This Row],[NPDES ID2]],Combined_Sheet__Major_Only___2[[NPDES ID2]:[ECHO BFR]],28,FALSE)</f>
        <v>-</v>
      </c>
      <c r="AZ1740" t="str">
        <f>VLOOKUP(Sheet1[[#This Row],[NPDES ID2]],Combined_Sheet__Major_Only___2[[NPDES ID2]:[ECHO BFR]],29,FALSE)</f>
        <v>thickening</v>
      </c>
      <c r="BA1740">
        <f>VLOOKUP(Sheet1[[#This Row],[NPDES ID2]],Combined_Sheet__Major_Only___2[[NPDES ID2]:[ECHO BFR]],17,FALSE)</f>
        <v>48.522362999999999</v>
      </c>
      <c r="BB1740">
        <f>VLOOKUP(Sheet1[[#This Row],[NPDES ID2]],Combined_Sheet__Major_Only___2[[NPDES ID2]:[ECHO BFR]],18,FALSE)</f>
        <v>-93.575209000000001</v>
      </c>
      <c r="BC1740" t="str">
        <f>IF(ISNUMBER(SEARCH("aerobic",$AW1740)),"aerobic","")</f>
        <v/>
      </c>
      <c r="BD1740" t="str">
        <f>IF(ISNUMBER(SEARCH("anaer",$AW1740)),"anaer","")</f>
        <v>anaer</v>
      </c>
      <c r="BE1740" t="str">
        <f>IF(ISNUMBER(SEARCH("thickening",$AZ1740)),"thickening","")</f>
        <v>thickening</v>
      </c>
      <c r="BF1740" s="2" t="str">
        <f>IF(ISNUMBER(SEARCH("airDry",$AW1740)),"airDry","")</f>
        <v/>
      </c>
      <c r="BG1740" s="2" t="str">
        <f>IF(ISNUMBER(SEARCH("heatDry",$AY1740)),"heatDry","")</f>
        <v/>
      </c>
      <c r="BH1740" s="2" t="str">
        <f>IF(AND(ISNUMBER(SEARCH("aerobic",$AW1740)),ISNUMBER(SEARCH("anaer",$AW1740))),"Combined Aer and Anaer.","")</f>
        <v/>
      </c>
    </row>
    <row r="1741" spans="1:60" x14ac:dyDescent="0.25">
      <c r="A1741" s="4">
        <v>2276</v>
      </c>
      <c r="B1741" t="s">
        <v>10642</v>
      </c>
      <c r="C1741">
        <v>466.66059999999999</v>
      </c>
      <c r="D1741">
        <v>387.39862640456317</v>
      </c>
      <c r="E1741">
        <v>392.17897837648269</v>
      </c>
      <c r="F1741">
        <v>299.40393666034049</v>
      </c>
      <c r="G1741">
        <v>471.83296828841361</v>
      </c>
      <c r="H1741">
        <v>-116.81413004023629</v>
      </c>
      <c r="I1741">
        <v>-119.19171565655989</v>
      </c>
      <c r="J1741">
        <v>-134.7885282573381</v>
      </c>
      <c r="K1741">
        <v>-93.382843678038682</v>
      </c>
      <c r="L1741">
        <v>304.63389397444871</v>
      </c>
      <c r="M1741">
        <v>303.26993883325679</v>
      </c>
      <c r="N1741">
        <v>298.75116387183562</v>
      </c>
      <c r="O1741">
        <v>314.2202145783242</v>
      </c>
      <c r="P1741">
        <v>10.92284247223191</v>
      </c>
      <c r="Q1741">
        <v>11.054338568667889</v>
      </c>
      <c r="R1741">
        <v>9.0706588966618558</v>
      </c>
      <c r="S1741">
        <v>12.44423055410064</v>
      </c>
      <c r="T1741">
        <v>88768.399289746114</v>
      </c>
      <c r="U1741">
        <v>88768.332860990486</v>
      </c>
      <c r="V1741">
        <v>88708.839446045575</v>
      </c>
      <c r="W1741">
        <v>88828.370795645809</v>
      </c>
      <c r="X1741">
        <v>6120.8490273433299</v>
      </c>
      <c r="Y1741">
        <v>6145.7862199345964</v>
      </c>
      <c r="Z1741">
        <v>5936.3075900153653</v>
      </c>
      <c r="AA1741">
        <v>6239.6190879927517</v>
      </c>
      <c r="AB1741">
        <v>1109.7454932088369</v>
      </c>
      <c r="AC1741">
        <v>1097.8932933785941</v>
      </c>
      <c r="AD1741">
        <v>938.79893738163946</v>
      </c>
      <c r="AE1741">
        <v>1309.2677991694279</v>
      </c>
      <c r="AF1741">
        <v>63.975781018398358</v>
      </c>
      <c r="AG1741">
        <v>63.688642234928267</v>
      </c>
      <c r="AH1741">
        <v>62.741802918696322</v>
      </c>
      <c r="AI1741">
        <v>65.988464094609256</v>
      </c>
      <c r="AJ1741">
        <v>0.55800785218749371</v>
      </c>
      <c r="AK1741">
        <v>0.55800791392902116</v>
      </c>
      <c r="AL1741">
        <v>0.55799366986126597</v>
      </c>
      <c r="AM1741">
        <v>0.55802195288219925</v>
      </c>
      <c r="AN1741">
        <v>0.97197527032639341</v>
      </c>
      <c r="AO1741">
        <v>0.97197527032639341</v>
      </c>
      <c r="AP1741">
        <v>0.97197527032639341</v>
      </c>
      <c r="AQ1741">
        <v>0.97197527032639341</v>
      </c>
      <c r="AR1741">
        <v>13.808926702349311</v>
      </c>
      <c r="AS1741">
        <v>13.8089267023493</v>
      </c>
      <c r="AT1741">
        <v>13.8089267023493</v>
      </c>
      <c r="AU1741">
        <v>13.8089267023493</v>
      </c>
      <c r="AV1741" t="str">
        <f>VLOOKUP(Sheet1[[#This Row],[NPDES ID2]],Combined_Sheet__Major_Only___2[[NPDES ID2]:[ECHO BFR]],3,FALSE)</f>
        <v>VT</v>
      </c>
      <c r="AW1741" t="s">
        <v>12185</v>
      </c>
      <c r="AX1741" t="str">
        <f>VLOOKUP(Sheet1[[#This Row],[NPDES ID2]],Combined_Sheet__Major_Only___2[[NPDES ID2]:[ECHO BFR]],27,FALSE)</f>
        <v>methaneBioCaptureRecover</v>
      </c>
      <c r="AY1741" t="str">
        <f>VLOOKUP(Sheet1[[#This Row],[NPDES ID2]],Combined_Sheet__Major_Only___2[[NPDES ID2]:[ECHO BFR]],28,FALSE)</f>
        <v>-</v>
      </c>
      <c r="AZ1741" t="str">
        <f>VLOOKUP(Sheet1[[#This Row],[NPDES ID2]],Combined_Sheet__Major_Only___2[[NPDES ID2]:[ECHO BFR]],29,FALSE)</f>
        <v>thickening</v>
      </c>
      <c r="BA1741">
        <f>VLOOKUP(Sheet1[[#This Row],[NPDES ID2]],Combined_Sheet__Major_Only___2[[NPDES ID2]:[ECHO BFR]],17,FALSE)</f>
        <v>44.481549999999999</v>
      </c>
      <c r="BB1741">
        <f>VLOOKUP(Sheet1[[#This Row],[NPDES ID2]],Combined_Sheet__Major_Only___2[[NPDES ID2]:[ECHO BFR]],18,FALSE)</f>
        <v>-73.170310000000001</v>
      </c>
      <c r="BC1741" t="str">
        <f>IF(ISNUMBER(SEARCH("aerobic",$AW1741)),"aerobic","")</f>
        <v/>
      </c>
      <c r="BD1741" t="str">
        <f>IF(ISNUMBER(SEARCH("anaer",$AW1741)),"anaer","")</f>
        <v>anaer</v>
      </c>
      <c r="BE1741" t="str">
        <f>IF(ISNUMBER(SEARCH("thickening",$AZ1741)),"thickening","")</f>
        <v>thickening</v>
      </c>
      <c r="BF1741" s="2" t="str">
        <f>IF(ISNUMBER(SEARCH("airDry",$AW1741)),"airDry","")</f>
        <v/>
      </c>
      <c r="BG1741" s="2" t="str">
        <f>IF(ISNUMBER(SEARCH("heatDry",$AY1741)),"heatDry","")</f>
        <v/>
      </c>
      <c r="BH1741" s="2" t="str">
        <f>IF(AND(ISNUMBER(SEARCH("aerobic",$AW1741)),ISNUMBER(SEARCH("anaer",$AW1741))),"Combined Aer and Anaer.","")</f>
        <v/>
      </c>
    </row>
    <row r="1742" spans="1:60" x14ac:dyDescent="0.25">
      <c r="A1742" s="4">
        <v>1891</v>
      </c>
      <c r="B1742" t="s">
        <v>8925</v>
      </c>
      <c r="C1742">
        <v>4665</v>
      </c>
      <c r="D1742">
        <v>988.37387343335092</v>
      </c>
      <c r="E1742">
        <v>985.5734877515423</v>
      </c>
      <c r="F1742">
        <v>797.42618116132019</v>
      </c>
      <c r="G1742">
        <v>1170.326321422297</v>
      </c>
      <c r="H1742">
        <v>-111.4162908441309</v>
      </c>
      <c r="I1742">
        <v>-114.0853115693148</v>
      </c>
      <c r="J1742">
        <v>-130.181113988063</v>
      </c>
      <c r="K1742">
        <v>-88.221195108514138</v>
      </c>
      <c r="L1742">
        <v>3146.0117109714788</v>
      </c>
      <c r="M1742">
        <v>3133.2617803797439</v>
      </c>
      <c r="N1742">
        <v>3090.539545512177</v>
      </c>
      <c r="O1742">
        <v>3236.244326003949</v>
      </c>
      <c r="P1742">
        <v>108.9481442513078</v>
      </c>
      <c r="Q1742">
        <v>110.3873398234396</v>
      </c>
      <c r="R1742">
        <v>89.64567965876887</v>
      </c>
      <c r="S1742">
        <v>124.92530850247429</v>
      </c>
      <c r="T1742">
        <v>88894.880236048004</v>
      </c>
      <c r="U1742">
        <v>88894.813714562624</v>
      </c>
      <c r="V1742">
        <v>88835.23725111458</v>
      </c>
      <c r="W1742">
        <v>88954.93545783119</v>
      </c>
      <c r="X1742">
        <v>5933.0552311505062</v>
      </c>
      <c r="Y1742">
        <v>5954.8360402390063</v>
      </c>
      <c r="Z1742">
        <v>5770.0299232596826</v>
      </c>
      <c r="AA1742">
        <v>6038.1444708237241</v>
      </c>
      <c r="AB1742">
        <v>957.30639214172902</v>
      </c>
      <c r="AC1742">
        <v>949.91524217191545</v>
      </c>
      <c r="AD1742">
        <v>825.28679825399217</v>
      </c>
      <c r="AE1742">
        <v>1110.073897755143</v>
      </c>
      <c r="AF1742">
        <v>66.107721951088465</v>
      </c>
      <c r="AG1742">
        <v>65.833006620853993</v>
      </c>
      <c r="AH1742">
        <v>64.95486887604666</v>
      </c>
      <c r="AI1742">
        <v>67.998655823247617</v>
      </c>
      <c r="AJ1742">
        <v>0.58406499944700196</v>
      </c>
      <c r="AK1742">
        <v>0.58406559709682715</v>
      </c>
      <c r="AL1742">
        <v>0.58392481526381446</v>
      </c>
      <c r="AM1742">
        <v>0.58420441107114196</v>
      </c>
      <c r="AN1742">
        <v>0.97201354376362015</v>
      </c>
      <c r="AO1742">
        <v>0.97201354376362037</v>
      </c>
      <c r="AP1742">
        <v>0.97201354376362037</v>
      </c>
      <c r="AQ1742">
        <v>0.97201354376362037</v>
      </c>
      <c r="AR1742">
        <v>15.280548074908889</v>
      </c>
      <c r="AS1742">
        <v>15.280548074908889</v>
      </c>
      <c r="AT1742">
        <v>15.280548074908889</v>
      </c>
      <c r="AU1742">
        <v>15.280548074908889</v>
      </c>
      <c r="AV1742" t="str">
        <f>VLOOKUP(Sheet1[[#This Row],[NPDES ID2]],Combined_Sheet__Major_Only___2[[NPDES ID2]:[ECHO BFR]],3,FALSE)</f>
        <v>IL</v>
      </c>
      <c r="AW1742" t="s">
        <v>12185</v>
      </c>
      <c r="AX1742" t="str">
        <f>VLOOKUP(Sheet1[[#This Row],[NPDES ID2]],Combined_Sheet__Major_Only___2[[NPDES ID2]:[ECHO BFR]],27,FALSE)</f>
        <v>methaneBioCaptureRecover</v>
      </c>
      <c r="AY1742" t="str">
        <f>VLOOKUP(Sheet1[[#This Row],[NPDES ID2]],Combined_Sheet__Major_Only___2[[NPDES ID2]:[ECHO BFR]],28,FALSE)</f>
        <v>-</v>
      </c>
      <c r="AZ1742" t="str">
        <f>VLOOKUP(Sheet1[[#This Row],[NPDES ID2]],Combined_Sheet__Major_Only___2[[NPDES ID2]:[ECHO BFR]],29,FALSE)</f>
        <v>preliminaryOps, thickening</v>
      </c>
      <c r="BA1742">
        <f>VLOOKUP(Sheet1[[#This Row],[NPDES ID2]],Combined_Sheet__Major_Only___2[[NPDES ID2]:[ECHO BFR]],17,FALSE)</f>
        <v>41.135643999999999</v>
      </c>
      <c r="BB1742">
        <f>VLOOKUP(Sheet1[[#This Row],[NPDES ID2]],Combined_Sheet__Major_Only___2[[NPDES ID2]:[ECHO BFR]],18,FALSE)</f>
        <v>-87.885396999999998</v>
      </c>
      <c r="BC1742" t="str">
        <f>IF(ISNUMBER(SEARCH("aerobic",$AW1742)),"aerobic","")</f>
        <v/>
      </c>
      <c r="BD1742" t="str">
        <f>IF(ISNUMBER(SEARCH("anaer",$AW1742)),"anaer","")</f>
        <v>anaer</v>
      </c>
      <c r="BE1742" t="str">
        <f>IF(ISNUMBER(SEARCH("thickening",$AZ1742)),"thickening","")</f>
        <v>thickening</v>
      </c>
      <c r="BF1742" s="3" t="str">
        <f>IF(ISNUMBER(SEARCH("airDry",$AW1742)),"airDry","")</f>
        <v/>
      </c>
      <c r="BG1742" s="3" t="str">
        <f>IF(ISNUMBER(SEARCH("heatDry",$AY1742)),"heatDry","")</f>
        <v/>
      </c>
      <c r="BH1742" s="3" t="str">
        <f>IF(AND(ISNUMBER(SEARCH("aerobic",$AW1742)),ISNUMBER(SEARCH("anaer",$AW1742))),"Combined Aer and Anaer.","")</f>
        <v/>
      </c>
    </row>
    <row r="1743" spans="1:60" x14ac:dyDescent="0.25">
      <c r="A1743" s="4">
        <v>1849</v>
      </c>
      <c r="B1743" t="s">
        <v>8738</v>
      </c>
      <c r="C1743">
        <v>10640</v>
      </c>
      <c r="D1743">
        <v>2220.3479303673998</v>
      </c>
      <c r="E1743">
        <v>2222.6626260278549</v>
      </c>
      <c r="F1743">
        <v>1752.52648226774</v>
      </c>
      <c r="G1743">
        <v>2668.231800190189</v>
      </c>
      <c r="H1743">
        <v>-115.56238461041499</v>
      </c>
      <c r="I1743">
        <v>-118.73005289662321</v>
      </c>
      <c r="J1743">
        <v>-134.34710779567069</v>
      </c>
      <c r="K1743">
        <v>-90.926475983863185</v>
      </c>
      <c r="L1743">
        <v>6821.8996365406083</v>
      </c>
      <c r="M1743">
        <v>6790.3054114061833</v>
      </c>
      <c r="N1743">
        <v>6682.9563178764074</v>
      </c>
      <c r="O1743">
        <v>7047.4113710749407</v>
      </c>
      <c r="P1743">
        <v>249.14819856280411</v>
      </c>
      <c r="Q1743">
        <v>251.63153778857671</v>
      </c>
      <c r="R1743">
        <v>207.48905813932041</v>
      </c>
      <c r="S1743">
        <v>284.28723292286742</v>
      </c>
      <c r="T1743">
        <v>89656.641163830252</v>
      </c>
      <c r="U1743">
        <v>89656.574083858432</v>
      </c>
      <c r="V1743">
        <v>89596.497441477244</v>
      </c>
      <c r="W1743">
        <v>89717.200584000253</v>
      </c>
      <c r="X1743">
        <v>6294.4943999288334</v>
      </c>
      <c r="Y1743">
        <v>6321.2078380588018</v>
      </c>
      <c r="Z1743">
        <v>6095.1640212847014</v>
      </c>
      <c r="AA1743">
        <v>6422.8120296954248</v>
      </c>
      <c r="AB1743">
        <v>953.3166687708374</v>
      </c>
      <c r="AC1743">
        <v>946.00189803415446</v>
      </c>
      <c r="AD1743">
        <v>828.56592477679817</v>
      </c>
      <c r="AE1743">
        <v>1093.8736940439101</v>
      </c>
      <c r="AF1743">
        <v>62.872545962155442</v>
      </c>
      <c r="AG1743">
        <v>62.566434673549793</v>
      </c>
      <c r="AH1743">
        <v>61.606977318013342</v>
      </c>
      <c r="AI1743">
        <v>64.939581456845701</v>
      </c>
      <c r="AJ1743">
        <v>0.54453054297448977</v>
      </c>
      <c r="AK1743">
        <v>0.54453179020319942</v>
      </c>
      <c r="AL1743">
        <v>0.54422864105626123</v>
      </c>
      <c r="AM1743">
        <v>0.54483088946337654</v>
      </c>
      <c r="AN1743">
        <v>0.97224186166153015</v>
      </c>
      <c r="AO1743">
        <v>0.97224186166153026</v>
      </c>
      <c r="AP1743">
        <v>0.97224186166153026</v>
      </c>
      <c r="AQ1743">
        <v>0.97224186166153026</v>
      </c>
      <c r="AR1743">
        <v>15.104541221737041</v>
      </c>
      <c r="AS1743">
        <v>15.104541221737041</v>
      </c>
      <c r="AT1743">
        <v>15.104541221737041</v>
      </c>
      <c r="AU1743">
        <v>15.104541221737041</v>
      </c>
      <c r="AV1743" t="str">
        <f>VLOOKUP(Sheet1[[#This Row],[NPDES ID2]],Combined_Sheet__Major_Only___2[[NPDES ID2]:[ECHO BFR]],3,FALSE)</f>
        <v>NY</v>
      </c>
      <c r="AW1743" t="s">
        <v>12185</v>
      </c>
      <c r="AX1743" t="str">
        <f>VLOOKUP(Sheet1[[#This Row],[NPDES ID2]],Combined_Sheet__Major_Only___2[[NPDES ID2]:[ECHO BFR]],27,FALSE)</f>
        <v>-</v>
      </c>
      <c r="AY1743" t="str">
        <f>VLOOKUP(Sheet1[[#This Row],[NPDES ID2]],Combined_Sheet__Major_Only___2[[NPDES ID2]:[ECHO BFR]],28,FALSE)</f>
        <v>-</v>
      </c>
      <c r="AZ1743" t="str">
        <f>VLOOKUP(Sheet1[[#This Row],[NPDES ID2]],Combined_Sheet__Major_Only___2[[NPDES ID2]:[ECHO BFR]],29,FALSE)</f>
        <v>preliminaryOps, thickening</v>
      </c>
      <c r="BA1743">
        <f>VLOOKUP(Sheet1[[#This Row],[NPDES ID2]],Combined_Sheet__Major_Only___2[[NPDES ID2]:[ECHO BFR]],17,FALSE)</f>
        <v>40.589682000000003</v>
      </c>
      <c r="BB1743">
        <f>VLOOKUP(Sheet1[[#This Row],[NPDES ID2]],Combined_Sheet__Major_Only___2[[NPDES ID2]:[ECHO BFR]],18,FALSE)</f>
        <v>-73.933183999999997</v>
      </c>
      <c r="BC1743" t="str">
        <f>IF(ISNUMBER(SEARCH("aerobic",$AW1743)),"aerobic","")</f>
        <v/>
      </c>
      <c r="BD1743" t="str">
        <f>IF(ISNUMBER(SEARCH("anaer",$AW1743)),"anaer","")</f>
        <v>anaer</v>
      </c>
      <c r="BE1743" t="str">
        <f>IF(ISNUMBER(SEARCH("thickening",$AZ1743)),"thickening","")</f>
        <v>thickening</v>
      </c>
      <c r="BF1743" s="3" t="str">
        <f>IF(ISNUMBER(SEARCH("airDry",$AW1743)),"airDry","")</f>
        <v/>
      </c>
      <c r="BG1743" s="3" t="str">
        <f>IF(ISNUMBER(SEARCH("heatDry",$AY1743)),"heatDry","")</f>
        <v/>
      </c>
      <c r="BH1743" s="3" t="str">
        <f>IF(AND(ISNUMBER(SEARCH("aerobic",$AW1743)),ISNUMBER(SEARCH("anaer",$AW1743))),"Combined Aer and Anaer.","")</f>
        <v/>
      </c>
    </row>
    <row r="1744" spans="1:60" x14ac:dyDescent="0.25">
      <c r="A1744" s="4">
        <v>358</v>
      </c>
      <c r="B1744" t="s">
        <v>1812</v>
      </c>
      <c r="C1744">
        <v>893.92</v>
      </c>
      <c r="D1744">
        <v>353.40131377634782</v>
      </c>
      <c r="E1744">
        <v>353.30735240008403</v>
      </c>
      <c r="F1744">
        <v>296.78830254886992</v>
      </c>
      <c r="G1744">
        <v>419.48136077013379</v>
      </c>
      <c r="H1744">
        <v>-110.8506080093093</v>
      </c>
      <c r="I1744">
        <v>-113.39398003252199</v>
      </c>
      <c r="J1744">
        <v>-129.43226719237649</v>
      </c>
      <c r="K1744">
        <v>-87.212421853658256</v>
      </c>
      <c r="L1744">
        <v>611.91849317210188</v>
      </c>
      <c r="M1744">
        <v>609.53215248131266</v>
      </c>
      <c r="N1744">
        <v>601.61702516676485</v>
      </c>
      <c r="O1744">
        <v>628.70233992090402</v>
      </c>
      <c r="P1744">
        <v>20.862263529848029</v>
      </c>
      <c r="Q1744">
        <v>21.15092522255916</v>
      </c>
      <c r="R1744">
        <v>17.083695804232619</v>
      </c>
      <c r="S1744">
        <v>24.002887395438488</v>
      </c>
      <c r="T1744">
        <v>89716.675259452517</v>
      </c>
      <c r="U1744">
        <v>89716.608135466595</v>
      </c>
      <c r="V1744">
        <v>89656.492074169553</v>
      </c>
      <c r="W1744">
        <v>89777.274415310021</v>
      </c>
      <c r="X1744">
        <v>5899.0266443603068</v>
      </c>
      <c r="Y1744">
        <v>5919.7548920318868</v>
      </c>
      <c r="Z1744">
        <v>5744.0531175892784</v>
      </c>
      <c r="AA1744">
        <v>5998.7600337295489</v>
      </c>
      <c r="AB1744">
        <v>892.25969802056557</v>
      </c>
      <c r="AC1744">
        <v>886.32871318722346</v>
      </c>
      <c r="AD1744">
        <v>776.48210053886532</v>
      </c>
      <c r="AE1744">
        <v>1025.20205669497</v>
      </c>
      <c r="AF1744">
        <v>67.087692899018762</v>
      </c>
      <c r="AG1744">
        <v>66.824782124151767</v>
      </c>
      <c r="AH1744">
        <v>65.960964583022019</v>
      </c>
      <c r="AI1744">
        <v>68.926820494897214</v>
      </c>
      <c r="AJ1744">
        <v>0.59604813464530404</v>
      </c>
      <c r="AK1744">
        <v>0.59604825035625386</v>
      </c>
      <c r="AL1744">
        <v>0.59602150583549263</v>
      </c>
      <c r="AM1744">
        <v>0.59607461076833046</v>
      </c>
      <c r="AN1744">
        <v>0.97225969704810022</v>
      </c>
      <c r="AO1744">
        <v>0.9722596970481</v>
      </c>
      <c r="AP1744">
        <v>0.9722596970481</v>
      </c>
      <c r="AQ1744">
        <v>0.9722596970481</v>
      </c>
      <c r="AR1744">
        <v>16.130698716851931</v>
      </c>
      <c r="AS1744">
        <v>16.130698716851931</v>
      </c>
      <c r="AT1744">
        <v>16.130698716851931</v>
      </c>
      <c r="AU1744">
        <v>16.130698716851931</v>
      </c>
      <c r="AV1744" t="str">
        <f>VLOOKUP(Sheet1[[#This Row],[NPDES ID2]],Combined_Sheet__Major_Only___2[[NPDES ID2]:[ECHO BFR]],3,FALSE)</f>
        <v>IL</v>
      </c>
      <c r="AW1744" t="s">
        <v>12185</v>
      </c>
      <c r="AX1744" t="str">
        <f>VLOOKUP(Sheet1[[#This Row],[NPDES ID2]],Combined_Sheet__Major_Only___2[[NPDES ID2]:[ECHO BFR]],27,FALSE)</f>
        <v>longTermSludgeStore</v>
      </c>
      <c r="AY1744" t="str">
        <f>VLOOKUP(Sheet1[[#This Row],[NPDES ID2]],Combined_Sheet__Major_Only___2[[NPDES ID2]:[ECHO BFR]],28,FALSE)</f>
        <v>-</v>
      </c>
      <c r="AZ1744" t="str">
        <f>VLOOKUP(Sheet1[[#This Row],[NPDES ID2]],Combined_Sheet__Major_Only___2[[NPDES ID2]:[ECHO BFR]],29,FALSE)</f>
        <v>sludgeLagoon, thickening</v>
      </c>
      <c r="BA1744">
        <f>VLOOKUP(Sheet1[[#This Row],[NPDES ID2]],Combined_Sheet__Major_Only___2[[NPDES ID2]:[ECHO BFR]],17,FALSE)</f>
        <v>40.107660000000003</v>
      </c>
      <c r="BB1744">
        <f>VLOOKUP(Sheet1[[#This Row],[NPDES ID2]],Combined_Sheet__Major_Only___2[[NPDES ID2]:[ECHO BFR]],18,FALSE)</f>
        <v>-87.603386</v>
      </c>
      <c r="BC1744" t="str">
        <f>IF(ISNUMBER(SEARCH("aerobic",$AW1744)),"aerobic","")</f>
        <v/>
      </c>
      <c r="BD1744" t="str">
        <f>IF(ISNUMBER(SEARCH("anaer",$AW1744)),"anaer","")</f>
        <v>anaer</v>
      </c>
      <c r="BE1744" t="str">
        <f>IF(ISNUMBER(SEARCH("thickening",$AZ1744)),"thickening","")</f>
        <v>thickening</v>
      </c>
      <c r="BF1744" s="2" t="str">
        <f>IF(ISNUMBER(SEARCH("airDry",$AW1744)),"airDry","")</f>
        <v/>
      </c>
      <c r="BG1744" s="2" t="str">
        <f>IF(ISNUMBER(SEARCH("heatDry",$AY1744)),"heatDry","")</f>
        <v/>
      </c>
      <c r="BH1744" s="2" t="str">
        <f>IF(AND(ISNUMBER(SEARCH("aerobic",$AW1744)),ISNUMBER(SEARCH("anaer",$AW1744))),"Combined Aer and Anaer.","")</f>
        <v/>
      </c>
    </row>
    <row r="1745" spans="1:60" x14ac:dyDescent="0.25">
      <c r="A1745" s="4">
        <v>1947</v>
      </c>
      <c r="B1745" t="s">
        <v>9179</v>
      </c>
      <c r="C1745">
        <v>2433</v>
      </c>
      <c r="D1745">
        <v>584.14886208585972</v>
      </c>
      <c r="E1745">
        <v>585.78516621048834</v>
      </c>
      <c r="F1745">
        <v>497.98661589858352</v>
      </c>
      <c r="G1745">
        <v>680.2783933693122</v>
      </c>
      <c r="H1745">
        <v>-112.22665585543059</v>
      </c>
      <c r="I1745">
        <v>-114.87175156234809</v>
      </c>
      <c r="J1745">
        <v>-130.77549141885279</v>
      </c>
      <c r="K1745">
        <v>-89.171584439986873</v>
      </c>
      <c r="L1745">
        <v>1639.0604553094299</v>
      </c>
      <c r="M1745">
        <v>1632.374363303051</v>
      </c>
      <c r="N1745">
        <v>1610.0981660099701</v>
      </c>
      <c r="O1745">
        <v>1686.2141271990149</v>
      </c>
      <c r="P1745">
        <v>56.832235253887468</v>
      </c>
      <c r="Q1745">
        <v>57.579301832094558</v>
      </c>
      <c r="R1745">
        <v>46.777821158100657</v>
      </c>
      <c r="S1745">
        <v>65.143050702282096</v>
      </c>
      <c r="T1745">
        <v>89993.310702878647</v>
      </c>
      <c r="U1745">
        <v>89993.24337607692</v>
      </c>
      <c r="V1745">
        <v>89932.945673511698</v>
      </c>
      <c r="W1745">
        <v>90054.092959679256</v>
      </c>
      <c r="X1745">
        <v>6012.6837599588771</v>
      </c>
      <c r="Y1745">
        <v>6034.8864258990016</v>
      </c>
      <c r="Z1745">
        <v>5846.9653327628394</v>
      </c>
      <c r="AA1745">
        <v>6119.4062465895868</v>
      </c>
      <c r="AB1745">
        <v>1097.210190195043</v>
      </c>
      <c r="AC1745">
        <v>1086.142908708955</v>
      </c>
      <c r="AD1745">
        <v>927.88145310459652</v>
      </c>
      <c r="AE1745">
        <v>1297.5355668126949</v>
      </c>
      <c r="AF1745">
        <v>66.030310893240113</v>
      </c>
      <c r="AG1745">
        <v>65.757234558366335</v>
      </c>
      <c r="AH1745">
        <v>64.871298698814186</v>
      </c>
      <c r="AI1745">
        <v>67.927102436319032</v>
      </c>
      <c r="AJ1745">
        <v>0.58311858979242825</v>
      </c>
      <c r="AK1745">
        <v>0.58311892053972381</v>
      </c>
      <c r="AL1745">
        <v>0.58304182933481119</v>
      </c>
      <c r="AM1745">
        <v>0.58319491772865828</v>
      </c>
      <c r="AN1745">
        <v>0.97234158675224591</v>
      </c>
      <c r="AO1745">
        <v>0.97234158675224591</v>
      </c>
      <c r="AP1745">
        <v>0.97234158675224591</v>
      </c>
      <c r="AQ1745">
        <v>0.97234158675224591</v>
      </c>
      <c r="AR1745">
        <v>14.199937943306169</v>
      </c>
      <c r="AS1745">
        <v>14.199937943306169</v>
      </c>
      <c r="AT1745">
        <v>14.199937943306169</v>
      </c>
      <c r="AU1745">
        <v>14.199937943306169</v>
      </c>
      <c r="AV1745" t="str">
        <f>VLOOKUP(Sheet1[[#This Row],[NPDES ID2]],Combined_Sheet__Major_Only___2[[NPDES ID2]:[ECHO BFR]],3,FALSE)</f>
        <v>WA</v>
      </c>
      <c r="AW1745" t="s">
        <v>12185</v>
      </c>
      <c r="AX1745" t="str">
        <f>VLOOKUP(Sheet1[[#This Row],[NPDES ID2]],Combined_Sheet__Major_Only___2[[NPDES ID2]:[ECHO BFR]],27,FALSE)</f>
        <v>-</v>
      </c>
      <c r="AY1745" t="str">
        <f>VLOOKUP(Sheet1[[#This Row],[NPDES ID2]],Combined_Sheet__Major_Only___2[[NPDES ID2]:[ECHO BFR]],28,FALSE)</f>
        <v>-</v>
      </c>
      <c r="AZ1745" t="str">
        <f>VLOOKUP(Sheet1[[#This Row],[NPDES ID2]],Combined_Sheet__Major_Only___2[[NPDES ID2]:[ECHO BFR]],29,FALSE)</f>
        <v>thickening</v>
      </c>
      <c r="BA1745">
        <f>VLOOKUP(Sheet1[[#This Row],[NPDES ID2]],Combined_Sheet__Major_Only___2[[NPDES ID2]:[ECHO BFR]],17,FALSE)</f>
        <v>47.194130999999999</v>
      </c>
      <c r="BB1745">
        <f>VLOOKUP(Sheet1[[#This Row],[NPDES ID2]],Combined_Sheet__Major_Only___2[[NPDES ID2]:[ECHO BFR]],18,FALSE)</f>
        <v>-122.57499900000001</v>
      </c>
      <c r="BC1745" t="str">
        <f>IF(ISNUMBER(SEARCH("aerobic",$AW1745)),"aerobic","")</f>
        <v/>
      </c>
      <c r="BD1745" t="str">
        <f>IF(ISNUMBER(SEARCH("anaer",$AW1745)),"anaer","")</f>
        <v>anaer</v>
      </c>
      <c r="BE1745" t="str">
        <f>IF(ISNUMBER(SEARCH("thickening",$AZ1745)),"thickening","")</f>
        <v>thickening</v>
      </c>
      <c r="BF1745" s="3" t="str">
        <f>IF(ISNUMBER(SEARCH("airDry",$AW1745)),"airDry","")</f>
        <v/>
      </c>
      <c r="BG1745" s="3" t="str">
        <f>IF(ISNUMBER(SEARCH("heatDry",$AY1745)),"heatDry","")</f>
        <v/>
      </c>
      <c r="BH1745" s="3" t="str">
        <f>IF(AND(ISNUMBER(SEARCH("aerobic",$AW1745)),ISNUMBER(SEARCH("anaer",$AW1745))),"Combined Aer and Anaer.","")</f>
        <v/>
      </c>
    </row>
    <row r="1746" spans="1:60" x14ac:dyDescent="0.25">
      <c r="A1746" s="4">
        <v>831</v>
      </c>
      <c r="B1746" t="s">
        <v>4065</v>
      </c>
      <c r="C1746">
        <v>1095</v>
      </c>
      <c r="D1746">
        <v>411.42913942403089</v>
      </c>
      <c r="E1746">
        <v>411.38805951725391</v>
      </c>
      <c r="F1746">
        <v>347.38391030120869</v>
      </c>
      <c r="G1746">
        <v>486.47395235828708</v>
      </c>
      <c r="H1746">
        <v>-123.519317677009</v>
      </c>
      <c r="I1746">
        <v>-126.094636511497</v>
      </c>
      <c r="J1746">
        <v>-142.04163143682621</v>
      </c>
      <c r="K1746">
        <v>-100.65979741080869</v>
      </c>
      <c r="L1746">
        <v>677.44692343409474</v>
      </c>
      <c r="M1746">
        <v>673.95376059951548</v>
      </c>
      <c r="N1746">
        <v>662.36451370115208</v>
      </c>
      <c r="O1746">
        <v>702.01921561564893</v>
      </c>
      <c r="P1746">
        <v>25.70693318631848</v>
      </c>
      <c r="Q1746">
        <v>25.943759492466061</v>
      </c>
      <c r="R1746">
        <v>21.5020961608984</v>
      </c>
      <c r="S1746">
        <v>29.2776710904513</v>
      </c>
      <c r="T1746">
        <v>90345.116758223812</v>
      </c>
      <c r="U1746">
        <v>90345.049173494874</v>
      </c>
      <c r="V1746">
        <v>90284.520471975746</v>
      </c>
      <c r="W1746">
        <v>90406.131870293204</v>
      </c>
      <c r="X1746">
        <v>6573.7382967157209</v>
      </c>
      <c r="Y1746">
        <v>6604.7986772076638</v>
      </c>
      <c r="Z1746">
        <v>6345.4249712110523</v>
      </c>
      <c r="AA1746">
        <v>6720.9087566335647</v>
      </c>
      <c r="AB1746">
        <v>1037.2455018199059</v>
      </c>
      <c r="AC1746">
        <v>1027.765370018501</v>
      </c>
      <c r="AD1746">
        <v>895.99169260759811</v>
      </c>
      <c r="AE1746">
        <v>1195.0305024769741</v>
      </c>
      <c r="AF1746">
        <v>60.634008046651388</v>
      </c>
      <c r="AG1746">
        <v>60.319816587821308</v>
      </c>
      <c r="AH1746">
        <v>59.287270075004862</v>
      </c>
      <c r="AI1746">
        <v>62.83214472664465</v>
      </c>
      <c r="AJ1746">
        <v>0.51719985890521114</v>
      </c>
      <c r="AK1746">
        <v>0.51719999215060919</v>
      </c>
      <c r="AL1746">
        <v>0.51716915125857332</v>
      </c>
      <c r="AM1746">
        <v>0.51723039099225521</v>
      </c>
      <c r="AN1746">
        <v>0.97244503270172233</v>
      </c>
      <c r="AO1746">
        <v>0.97244503270172189</v>
      </c>
      <c r="AP1746">
        <v>0.97244503270172189</v>
      </c>
      <c r="AQ1746">
        <v>0.97244503270172189</v>
      </c>
      <c r="AR1746">
        <v>14.205379783040319</v>
      </c>
      <c r="AS1746">
        <v>14.205379783040319</v>
      </c>
      <c r="AT1746">
        <v>14.205379783040319</v>
      </c>
      <c r="AU1746">
        <v>14.205379783040319</v>
      </c>
      <c r="AV1746" t="str">
        <f>VLOOKUP(Sheet1[[#This Row],[NPDES ID2]],Combined_Sheet__Major_Only___2[[NPDES ID2]:[ECHO BFR]],3,FALSE)</f>
        <v>IL</v>
      </c>
      <c r="AW1746" t="s">
        <v>12185</v>
      </c>
      <c r="AX1746" t="str">
        <f>VLOOKUP(Sheet1[[#This Row],[NPDES ID2]],Combined_Sheet__Major_Only___2[[NPDES ID2]:[ECHO BFR]],27,FALSE)</f>
        <v>methaneBioCaptureRecover</v>
      </c>
      <c r="AY1746" t="str">
        <f>VLOOKUP(Sheet1[[#This Row],[NPDES ID2]],Combined_Sheet__Major_Only___2[[NPDES ID2]:[ECHO BFR]],28,FALSE)</f>
        <v>-</v>
      </c>
      <c r="AZ1746" t="str">
        <f>VLOOKUP(Sheet1[[#This Row],[NPDES ID2]],Combined_Sheet__Major_Only___2[[NPDES ID2]:[ECHO BFR]],29,FALSE)</f>
        <v>preliminaryOps, thickening</v>
      </c>
      <c r="BA1746">
        <f>VLOOKUP(Sheet1[[#This Row],[NPDES ID2]],Combined_Sheet__Major_Only___2[[NPDES ID2]:[ECHO BFR]],17,FALSE)</f>
        <v>40.115828</v>
      </c>
      <c r="BB1746">
        <f>VLOOKUP(Sheet1[[#This Row],[NPDES ID2]],Combined_Sheet__Major_Only___2[[NPDES ID2]:[ECHO BFR]],18,FALSE)</f>
        <v>-88.192989999999995</v>
      </c>
      <c r="BC1746" t="str">
        <f>IF(ISNUMBER(SEARCH("aerobic",$AW1746)),"aerobic","")</f>
        <v/>
      </c>
      <c r="BD1746" t="str">
        <f>IF(ISNUMBER(SEARCH("anaer",$AW1746)),"anaer","")</f>
        <v>anaer</v>
      </c>
      <c r="BE1746" t="str">
        <f>IF(ISNUMBER(SEARCH("thickening",$AZ1746)),"thickening","")</f>
        <v>thickening</v>
      </c>
      <c r="BF1746" s="3" t="str">
        <f>IF(ISNUMBER(SEARCH("airDry",$AW1746)),"airDry","")</f>
        <v/>
      </c>
      <c r="BG1746" s="3" t="str">
        <f>IF(ISNUMBER(SEARCH("heatDry",$AY1746)),"heatDry","")</f>
        <v/>
      </c>
      <c r="BH1746" s="3" t="str">
        <f>IF(AND(ISNUMBER(SEARCH("aerobic",$AW1746)),ISNUMBER(SEARCH("anaer",$AW1746))),"Combined Aer and Anaer.","")</f>
        <v/>
      </c>
    </row>
    <row r="1747" spans="1:60" x14ac:dyDescent="0.25">
      <c r="A1747" s="4">
        <v>1846</v>
      </c>
      <c r="B1747" t="s">
        <v>8723</v>
      </c>
      <c r="C1747">
        <v>11942.6</v>
      </c>
      <c r="D1747">
        <v>2440.0000492145482</v>
      </c>
      <c r="E1747">
        <v>2441.9760243433921</v>
      </c>
      <c r="F1747">
        <v>1924.4666559790419</v>
      </c>
      <c r="G1747">
        <v>2935.6234393618802</v>
      </c>
      <c r="H1747">
        <v>-112.8339160231037</v>
      </c>
      <c r="I1747">
        <v>-116.0584209438636</v>
      </c>
      <c r="J1747">
        <v>-131.97868620900161</v>
      </c>
      <c r="K1747">
        <v>-87.797796652567627</v>
      </c>
      <c r="L1747">
        <v>7780.2013111915239</v>
      </c>
      <c r="M1747">
        <v>7745.8267530576559</v>
      </c>
      <c r="N1747">
        <v>7628.3147608720637</v>
      </c>
      <c r="O1747">
        <v>8026.4826154397406</v>
      </c>
      <c r="P1747">
        <v>279.35475595064997</v>
      </c>
      <c r="Q1747">
        <v>282.63895131244482</v>
      </c>
      <c r="R1747">
        <v>232.15697733358871</v>
      </c>
      <c r="S1747">
        <v>318.52003992031172</v>
      </c>
      <c r="T1747">
        <v>90364.528356367795</v>
      </c>
      <c r="U1747">
        <v>90364.460757407185</v>
      </c>
      <c r="V1747">
        <v>90303.91931006177</v>
      </c>
      <c r="W1747">
        <v>90425.556316689312</v>
      </c>
      <c r="X1747">
        <v>6243.6321520001766</v>
      </c>
      <c r="Y1747">
        <v>6268.8762161198492</v>
      </c>
      <c r="Z1747">
        <v>6054.2796817189792</v>
      </c>
      <c r="AA1747">
        <v>6365.6222566809392</v>
      </c>
      <c r="AB1747">
        <v>1159.3663503799301</v>
      </c>
      <c r="AC1747">
        <v>1146.400001799979</v>
      </c>
      <c r="AD1747">
        <v>977.02689801614827</v>
      </c>
      <c r="AE1747">
        <v>1373.6039523520751</v>
      </c>
      <c r="AF1747">
        <v>63.891390487340622</v>
      </c>
      <c r="AG1747">
        <v>63.590961320089278</v>
      </c>
      <c r="AH1747">
        <v>62.658811509803463</v>
      </c>
      <c r="AI1747">
        <v>65.900099482265375</v>
      </c>
      <c r="AJ1747">
        <v>0.55697661676137178</v>
      </c>
      <c r="AK1747">
        <v>0.55697812506665079</v>
      </c>
      <c r="AL1747">
        <v>0.55660744857806144</v>
      </c>
      <c r="AM1747">
        <v>0.55734392865068905</v>
      </c>
      <c r="AN1747">
        <v>0.97245071801623495</v>
      </c>
      <c r="AO1747">
        <v>0.97245071801623484</v>
      </c>
      <c r="AP1747">
        <v>0.97245071801623484</v>
      </c>
      <c r="AQ1747">
        <v>0.97245071801623484</v>
      </c>
      <c r="AR1747">
        <v>13.604498372816369</v>
      </c>
      <c r="AS1747">
        <v>13.604498372816369</v>
      </c>
      <c r="AT1747">
        <v>13.604498372816369</v>
      </c>
      <c r="AU1747">
        <v>13.604498372816369</v>
      </c>
      <c r="AV1747" t="str">
        <f>VLOOKUP(Sheet1[[#This Row],[NPDES ID2]],Combined_Sheet__Major_Only___2[[NPDES ID2]:[ECHO BFR]],3,FALSE)</f>
        <v>IA</v>
      </c>
      <c r="AW1747" t="s">
        <v>12185</v>
      </c>
      <c r="AX1747" t="str">
        <f>VLOOKUP(Sheet1[[#This Row],[NPDES ID2]],Combined_Sheet__Major_Only___2[[NPDES ID2]:[ECHO BFR]],27,FALSE)</f>
        <v>tempSludgeStore, methaneBioCaptureRecover</v>
      </c>
      <c r="AY1747" t="str">
        <f>VLOOKUP(Sheet1[[#This Row],[NPDES ID2]],Combined_Sheet__Major_Only___2[[NPDES ID2]:[ECHO BFR]],28,FALSE)</f>
        <v>-</v>
      </c>
      <c r="AZ1747" t="str">
        <f>VLOOKUP(Sheet1[[#This Row],[NPDES ID2]],Combined_Sheet__Major_Only___2[[NPDES ID2]:[ECHO BFR]],29,FALSE)</f>
        <v>thickening, preliminaryOps</v>
      </c>
      <c r="BA1747">
        <f>VLOOKUP(Sheet1[[#This Row],[NPDES ID2]],Combined_Sheet__Major_Only___2[[NPDES ID2]:[ECHO BFR]],17,FALSE)</f>
        <v>41.572778</v>
      </c>
      <c r="BB1747">
        <f>VLOOKUP(Sheet1[[#This Row],[NPDES ID2]],Combined_Sheet__Major_Only___2[[NPDES ID2]:[ECHO BFR]],18,FALSE)</f>
        <v>-93.557777999999999</v>
      </c>
      <c r="BC1747" t="str">
        <f>IF(ISNUMBER(SEARCH("aerobic",$AW1747)),"aerobic","")</f>
        <v/>
      </c>
      <c r="BD1747" t="str">
        <f>IF(ISNUMBER(SEARCH("anaer",$AW1747)),"anaer","")</f>
        <v>anaer</v>
      </c>
      <c r="BE1747" t="str">
        <f>IF(ISNUMBER(SEARCH("thickening",$AZ1747)),"thickening","")</f>
        <v>thickening</v>
      </c>
      <c r="BF1747" s="2" t="str">
        <f>IF(ISNUMBER(SEARCH("airDry",$AW1747)),"airDry","")</f>
        <v/>
      </c>
      <c r="BG1747" s="2" t="str">
        <f>IF(ISNUMBER(SEARCH("heatDry",$AY1747)),"heatDry","")</f>
        <v/>
      </c>
      <c r="BH1747" s="2" t="str">
        <f>IF(AND(ISNUMBER(SEARCH("aerobic",$AW1747)),ISNUMBER(SEARCH("anaer",$AW1747))),"Combined Aer and Anaer.","")</f>
        <v/>
      </c>
    </row>
    <row r="1748" spans="1:60" x14ac:dyDescent="0.25">
      <c r="A1748" s="4">
        <v>1219</v>
      </c>
      <c r="B1748" t="s">
        <v>5841</v>
      </c>
      <c r="C1748">
        <v>235</v>
      </c>
      <c r="D1748">
        <v>534.40226308689125</v>
      </c>
      <c r="E1748">
        <v>534.0209829599853</v>
      </c>
      <c r="F1748">
        <v>396.38515003905849</v>
      </c>
      <c r="G1748">
        <v>689.20104883558997</v>
      </c>
      <c r="H1748">
        <v>-113.47984168431709</v>
      </c>
      <c r="I1748">
        <v>-115.88983575336199</v>
      </c>
      <c r="J1748">
        <v>-131.76306431977679</v>
      </c>
      <c r="K1748">
        <v>-89.792652489980611</v>
      </c>
      <c r="L1748">
        <v>157.68741253799411</v>
      </c>
      <c r="M1748">
        <v>157.0342098689749</v>
      </c>
      <c r="N1748">
        <v>154.8715113602147</v>
      </c>
      <c r="O1748">
        <v>162.27658014273419</v>
      </c>
      <c r="P1748">
        <v>5.4914735443237257</v>
      </c>
      <c r="Q1748">
        <v>5.5625904182389991</v>
      </c>
      <c r="R1748">
        <v>4.5255197792988398</v>
      </c>
      <c r="S1748">
        <v>6.2878573950988406</v>
      </c>
      <c r="T1748">
        <v>90516.10560371913</v>
      </c>
      <c r="U1748">
        <v>90516.0378936294</v>
      </c>
      <c r="V1748">
        <v>90455.396919328603</v>
      </c>
      <c r="W1748">
        <v>90577.233890797783</v>
      </c>
      <c r="X1748">
        <v>6071.6967332008944</v>
      </c>
      <c r="Y1748">
        <v>6094.461565538646</v>
      </c>
      <c r="Z1748">
        <v>5902.4015575047888</v>
      </c>
      <c r="AA1748">
        <v>6180.6091341717374</v>
      </c>
      <c r="AB1748">
        <v>930.12401393802054</v>
      </c>
      <c r="AC1748">
        <v>923.58951833162769</v>
      </c>
      <c r="AD1748">
        <v>807.70163584928332</v>
      </c>
      <c r="AE1748">
        <v>1070.574682745643</v>
      </c>
      <c r="AF1748">
        <v>65.759897280505768</v>
      </c>
      <c r="AG1748">
        <v>65.487155277437694</v>
      </c>
      <c r="AH1748">
        <v>64.586295553159687</v>
      </c>
      <c r="AI1748">
        <v>67.673447395315122</v>
      </c>
      <c r="AJ1748">
        <v>0.57981268452119916</v>
      </c>
      <c r="AK1748">
        <v>0.57981271492798847</v>
      </c>
      <c r="AL1748">
        <v>0.57980570893711247</v>
      </c>
      <c r="AM1748">
        <v>0.57981961984828423</v>
      </c>
      <c r="AN1748">
        <v>0.9724950317625094</v>
      </c>
      <c r="AO1748">
        <v>0.97249503176250951</v>
      </c>
      <c r="AP1748">
        <v>0.97249503176250951</v>
      </c>
      <c r="AQ1748">
        <v>0.97249503176250951</v>
      </c>
      <c r="AR1748">
        <v>15.687878027507219</v>
      </c>
      <c r="AS1748">
        <v>15.68787802750723</v>
      </c>
      <c r="AT1748">
        <v>15.68787802750723</v>
      </c>
      <c r="AU1748">
        <v>15.68787802750723</v>
      </c>
      <c r="AV1748" t="str">
        <f>VLOOKUP(Sheet1[[#This Row],[NPDES ID2]],Combined_Sheet__Major_Only___2[[NPDES ID2]:[ECHO BFR]],3,FALSE)</f>
        <v>MS</v>
      </c>
      <c r="AW1748" t="s">
        <v>12185</v>
      </c>
      <c r="AX1748" t="str">
        <f>VLOOKUP(Sheet1[[#This Row],[NPDES ID2]],Combined_Sheet__Major_Only___2[[NPDES ID2]:[ECHO BFR]],27,FALSE)</f>
        <v>-</v>
      </c>
      <c r="AY1748" t="str">
        <f>VLOOKUP(Sheet1[[#This Row],[NPDES ID2]],Combined_Sheet__Major_Only___2[[NPDES ID2]:[ECHO BFR]],28,FALSE)</f>
        <v>-</v>
      </c>
      <c r="AZ1748" t="str">
        <f>VLOOKUP(Sheet1[[#This Row],[NPDES ID2]],Combined_Sheet__Major_Only___2[[NPDES ID2]:[ECHO BFR]],29,FALSE)</f>
        <v>thickening</v>
      </c>
      <c r="BA1748">
        <f>VLOOKUP(Sheet1[[#This Row],[NPDES ID2]],Combined_Sheet__Major_Only___2[[NPDES ID2]:[ECHO BFR]],17,FALSE)</f>
        <v>30.418537000000001</v>
      </c>
      <c r="BB1748">
        <f>VLOOKUP(Sheet1[[#This Row],[NPDES ID2]],Combined_Sheet__Major_Only___2[[NPDES ID2]:[ECHO BFR]],18,FALSE)</f>
        <v>-89.061823000000004</v>
      </c>
      <c r="BC1748" t="str">
        <f>IF(ISNUMBER(SEARCH("aerobic",$AW1748)),"aerobic","")</f>
        <v/>
      </c>
      <c r="BD1748" t="str">
        <f>IF(ISNUMBER(SEARCH("anaer",$AW1748)),"anaer","")</f>
        <v>anaer</v>
      </c>
      <c r="BE1748" t="str">
        <f>IF(ISNUMBER(SEARCH("thickening",$AZ1748)),"thickening","")</f>
        <v>thickening</v>
      </c>
      <c r="BF1748" s="3" t="str">
        <f>IF(ISNUMBER(SEARCH("airDry",$AW1748)),"airDry","")</f>
        <v/>
      </c>
      <c r="BG1748" s="3" t="str">
        <f>IF(ISNUMBER(SEARCH("heatDry",$AY1748)),"heatDry","")</f>
        <v/>
      </c>
      <c r="BH1748" s="3" t="str">
        <f>IF(AND(ISNUMBER(SEARCH("aerobic",$AW1748)),ISNUMBER(SEARCH("anaer",$AW1748))),"Combined Aer and Anaer.","")</f>
        <v/>
      </c>
    </row>
    <row r="1749" spans="1:60" x14ac:dyDescent="0.25">
      <c r="A1749" s="4">
        <v>159</v>
      </c>
      <c r="B1749" t="s">
        <v>871</v>
      </c>
      <c r="C1749">
        <v>5351</v>
      </c>
      <c r="D1749">
        <v>1150.282922152247</v>
      </c>
      <c r="E1749">
        <v>1147.095722593911</v>
      </c>
      <c r="F1749">
        <v>921.06117154269919</v>
      </c>
      <c r="G1749">
        <v>1366.5993041667871</v>
      </c>
      <c r="H1749">
        <v>-114.79221870503039</v>
      </c>
      <c r="I1749">
        <v>-117.4294699234127</v>
      </c>
      <c r="J1749">
        <v>-133.29367756275269</v>
      </c>
      <c r="K1749">
        <v>-91.485991624581075</v>
      </c>
      <c r="L1749">
        <v>3501.1084882194609</v>
      </c>
      <c r="M1749">
        <v>3485.6537062231941</v>
      </c>
      <c r="N1749">
        <v>3433.7793617149841</v>
      </c>
      <c r="O1749">
        <v>3610.5982861312209</v>
      </c>
      <c r="P1749">
        <v>125.19140532620131</v>
      </c>
      <c r="Q1749">
        <v>126.7285350004403</v>
      </c>
      <c r="R1749">
        <v>103.9496162501764</v>
      </c>
      <c r="S1749">
        <v>142.65182049245931</v>
      </c>
      <c r="T1749">
        <v>91010.47005089969</v>
      </c>
      <c r="U1749">
        <v>91010.401978365757</v>
      </c>
      <c r="V1749">
        <v>90949.436400015606</v>
      </c>
      <c r="W1749">
        <v>91071.925550556043</v>
      </c>
      <c r="X1749">
        <v>6261.0828406948076</v>
      </c>
      <c r="Y1749">
        <v>6286.2785692515554</v>
      </c>
      <c r="Z1749">
        <v>6073.4852697033348</v>
      </c>
      <c r="AA1749">
        <v>6382.0812330433637</v>
      </c>
      <c r="AB1749">
        <v>1055.6348884977101</v>
      </c>
      <c r="AC1749">
        <v>1046.0075959918349</v>
      </c>
      <c r="AD1749">
        <v>903.52503282728026</v>
      </c>
      <c r="AE1749">
        <v>1231.296871719403</v>
      </c>
      <c r="AF1749">
        <v>64.14133830057844</v>
      </c>
      <c r="AG1749">
        <v>63.850266290033389</v>
      </c>
      <c r="AH1749">
        <v>62.921582457124508</v>
      </c>
      <c r="AI1749">
        <v>66.141205987954848</v>
      </c>
      <c r="AJ1749">
        <v>0.56003066312155059</v>
      </c>
      <c r="AK1749">
        <v>0.56003134947003197</v>
      </c>
      <c r="AL1749">
        <v>0.55986889560327358</v>
      </c>
      <c r="AM1749">
        <v>0.56019154815101269</v>
      </c>
      <c r="AN1749">
        <v>0.97263857413580912</v>
      </c>
      <c r="AO1749">
        <v>0.9726385741358089</v>
      </c>
      <c r="AP1749">
        <v>0.9726385741358089</v>
      </c>
      <c r="AQ1749">
        <v>0.9726385741358089</v>
      </c>
      <c r="AR1749">
        <v>14.442129932429051</v>
      </c>
      <c r="AS1749">
        <v>14.442129932429051</v>
      </c>
      <c r="AT1749">
        <v>14.442129932429051</v>
      </c>
      <c r="AU1749">
        <v>14.442129932429051</v>
      </c>
      <c r="AV1749" t="str">
        <f>VLOOKUP(Sheet1[[#This Row],[NPDES ID2]],Combined_Sheet__Major_Only___2[[NPDES ID2]:[ECHO BFR]],3,FALSE)</f>
        <v>IL</v>
      </c>
      <c r="AW1749" t="s">
        <v>12185</v>
      </c>
      <c r="AX1749" t="str">
        <f>VLOOKUP(Sheet1[[#This Row],[NPDES ID2]],Combined_Sheet__Major_Only___2[[NPDES ID2]:[ECHO BFR]],27,FALSE)</f>
        <v>-</v>
      </c>
      <c r="AY1749" t="str">
        <f>VLOOKUP(Sheet1[[#This Row],[NPDES ID2]],Combined_Sheet__Major_Only___2[[NPDES ID2]:[ECHO BFR]],28,FALSE)</f>
        <v>-</v>
      </c>
      <c r="AZ1749" t="str">
        <f>VLOOKUP(Sheet1[[#This Row],[NPDES ID2]],Combined_Sheet__Major_Only___2[[NPDES ID2]:[ECHO BFR]],29,FALSE)</f>
        <v>thickening, preliminaryOps</v>
      </c>
      <c r="BA1749">
        <f>VLOOKUP(Sheet1[[#This Row],[NPDES ID2]],Combined_Sheet__Major_Only___2[[NPDES ID2]:[ECHO BFR]],17,FALSE)</f>
        <v>42.019542000000001</v>
      </c>
      <c r="BB1749">
        <f>VLOOKUP(Sheet1[[#This Row],[NPDES ID2]],Combined_Sheet__Major_Only___2[[NPDES ID2]:[ECHO BFR]],18,FALSE)</f>
        <v>-88.045704000000001</v>
      </c>
      <c r="BC1749" t="str">
        <f>IF(ISNUMBER(SEARCH("aerobic",$AW1749)),"aerobic","")</f>
        <v/>
      </c>
      <c r="BD1749" t="str">
        <f>IF(ISNUMBER(SEARCH("anaer",$AW1749)),"anaer","")</f>
        <v>anaer</v>
      </c>
      <c r="BE1749" t="str">
        <f>IF(ISNUMBER(SEARCH("thickening",$AZ1749)),"thickening","")</f>
        <v>thickening</v>
      </c>
      <c r="BF1749" s="3" t="str">
        <f>IF(ISNUMBER(SEARCH("airDry",$AW1749)),"airDry","")</f>
        <v/>
      </c>
      <c r="BG1749" s="3" t="str">
        <f>IF(ISNUMBER(SEARCH("heatDry",$AY1749)),"heatDry","")</f>
        <v/>
      </c>
      <c r="BH1749" s="3" t="str">
        <f>IF(AND(ISNUMBER(SEARCH("aerobic",$AW1749)),ISNUMBER(SEARCH("anaer",$AW1749))),"Combined Aer and Anaer.","")</f>
        <v/>
      </c>
    </row>
    <row r="1750" spans="1:60" x14ac:dyDescent="0.25">
      <c r="A1750" s="4">
        <v>678</v>
      </c>
      <c r="B1750" t="s">
        <v>3353</v>
      </c>
      <c r="C1750">
        <v>47512</v>
      </c>
      <c r="D1750">
        <v>9542.0988893230806</v>
      </c>
      <c r="E1750">
        <v>9572.6758881941441</v>
      </c>
      <c r="F1750">
        <v>7505.5823726142426</v>
      </c>
      <c r="G1750">
        <v>11572.809574039609</v>
      </c>
      <c r="H1750">
        <v>-100.53191072279979</v>
      </c>
      <c r="I1750">
        <v>-101.5643607750755</v>
      </c>
      <c r="J1750">
        <v>-129.4817227261286</v>
      </c>
      <c r="K1750">
        <v>-65.937930837456264</v>
      </c>
      <c r="L1750">
        <v>30560.863935025129</v>
      </c>
      <c r="M1750">
        <v>30429.412148946139</v>
      </c>
      <c r="N1750">
        <v>29949.306958737361</v>
      </c>
      <c r="O1750">
        <v>31563.323498486181</v>
      </c>
      <c r="P1750">
        <v>1109.4867623285541</v>
      </c>
      <c r="Q1750">
        <v>1120.751095185703</v>
      </c>
      <c r="R1750">
        <v>925.01812578363911</v>
      </c>
      <c r="S1750">
        <v>1268.721784453119</v>
      </c>
      <c r="T1750">
        <v>92133.330209237916</v>
      </c>
      <c r="U1750">
        <v>92133.261313476978</v>
      </c>
      <c r="V1750">
        <v>92071.558455259088</v>
      </c>
      <c r="W1750">
        <v>92195.528913566231</v>
      </c>
      <c r="X1750">
        <v>6447.5229635372143</v>
      </c>
      <c r="Y1750">
        <v>6472.6881333629881</v>
      </c>
      <c r="Z1750">
        <v>6244.9373288372562</v>
      </c>
      <c r="AA1750">
        <v>6579.9177837269453</v>
      </c>
      <c r="AB1750">
        <v>1249.73930885202</v>
      </c>
      <c r="AC1750">
        <v>1235.075956102804</v>
      </c>
      <c r="AD1750">
        <v>1044.495646015733</v>
      </c>
      <c r="AE1750">
        <v>1490.003193497241</v>
      </c>
      <c r="AF1750">
        <v>63.22931252237958</v>
      </c>
      <c r="AG1750">
        <v>62.871034651965758</v>
      </c>
      <c r="AH1750">
        <v>61.999220972263792</v>
      </c>
      <c r="AI1750">
        <v>65.279027326748292</v>
      </c>
      <c r="AJ1750">
        <v>0.54888781726943991</v>
      </c>
      <c r="AK1750">
        <v>0.54889261923520949</v>
      </c>
      <c r="AL1750">
        <v>0.54739664319414527</v>
      </c>
      <c r="AM1750">
        <v>0.5503750000124279</v>
      </c>
      <c r="AN1750">
        <v>0.97295910399635044</v>
      </c>
      <c r="AO1750">
        <v>0.97295910399635099</v>
      </c>
      <c r="AP1750">
        <v>0.97295910399635099</v>
      </c>
      <c r="AQ1750">
        <v>0.97295910399635099</v>
      </c>
      <c r="AR1750">
        <v>13.143369398765261</v>
      </c>
      <c r="AS1750">
        <v>13.14336939876525</v>
      </c>
      <c r="AT1750">
        <v>13.14336939876525</v>
      </c>
      <c r="AU1750">
        <v>13.14336939876525</v>
      </c>
      <c r="AV1750" t="str">
        <f>VLOOKUP(Sheet1[[#This Row],[NPDES ID2]],Combined_Sheet__Major_Only___2[[NPDES ID2]:[ECHO BFR]],3,FALSE)</f>
        <v>DC</v>
      </c>
      <c r="AW1750" t="s">
        <v>12185</v>
      </c>
      <c r="AX1750" t="str">
        <f>VLOOKUP(Sheet1[[#This Row],[NPDES ID2]],Combined_Sheet__Major_Only___2[[NPDES ID2]:[ECHO BFR]],27,FALSE)</f>
        <v>other, methaneBioCaptureRecover</v>
      </c>
      <c r="AY1750" t="str">
        <f>VLOOKUP(Sheet1[[#This Row],[NPDES ID2]],Combined_Sheet__Major_Only___2[[NPDES ID2]:[ECHO BFR]],28,FALSE)</f>
        <v>-</v>
      </c>
      <c r="AZ1750" t="str">
        <f>VLOOKUP(Sheet1[[#This Row],[NPDES ID2]],Combined_Sheet__Major_Only___2[[NPDES ID2]:[ECHO BFR]],29,FALSE)</f>
        <v>preliminaryOps, thickening</v>
      </c>
      <c r="BA1750">
        <f>VLOOKUP(Sheet1[[#This Row],[NPDES ID2]],Combined_Sheet__Major_Only___2[[NPDES ID2]:[ECHO BFR]],17,FALSE)</f>
        <v>38.813645000000001</v>
      </c>
      <c r="BB1750">
        <f>VLOOKUP(Sheet1[[#This Row],[NPDES ID2]],Combined_Sheet__Major_Only___2[[NPDES ID2]:[ECHO BFR]],18,FALSE)</f>
        <v>-77.027175999999997</v>
      </c>
      <c r="BC1750" t="str">
        <f>IF(ISNUMBER(SEARCH("aerobic",$AW1750)),"aerobic","")</f>
        <v/>
      </c>
      <c r="BD1750" t="str">
        <f>IF(ISNUMBER(SEARCH("anaer",$AW1750)),"anaer","")</f>
        <v>anaer</v>
      </c>
      <c r="BE1750" t="str">
        <f>IF(ISNUMBER(SEARCH("thickening",$AZ1750)),"thickening","")</f>
        <v>thickening</v>
      </c>
      <c r="BF1750" s="2" t="str">
        <f>IF(ISNUMBER(SEARCH("airDry",$AW1750)),"airDry","")</f>
        <v/>
      </c>
      <c r="BG1750" s="2" t="str">
        <f>IF(ISNUMBER(SEARCH("heatDry",$AY1750)),"heatDry","")</f>
        <v/>
      </c>
      <c r="BH1750" s="2" t="str">
        <f>IF(AND(ISNUMBER(SEARCH("aerobic",$AW1750)),ISNUMBER(SEARCH("anaer",$AW1750))),"Combined Aer and Anaer.","")</f>
        <v/>
      </c>
    </row>
    <row r="1751" spans="1:60" x14ac:dyDescent="0.25">
      <c r="A1751" s="4">
        <v>463</v>
      </c>
      <c r="B1751" t="s">
        <v>2311</v>
      </c>
      <c r="C1751">
        <v>464.11</v>
      </c>
      <c r="D1751">
        <v>383.33318130532911</v>
      </c>
      <c r="E1751">
        <v>387.99976126578508</v>
      </c>
      <c r="F1751">
        <v>296.11810546346987</v>
      </c>
      <c r="G1751">
        <v>466.62058624761369</v>
      </c>
      <c r="H1751">
        <v>-115.28329550159771</v>
      </c>
      <c r="I1751">
        <v>-117.70815091333709</v>
      </c>
      <c r="J1751">
        <v>-133.40810766912</v>
      </c>
      <c r="K1751">
        <v>-91.771670759005801</v>
      </c>
      <c r="L1751">
        <v>306.69247410409031</v>
      </c>
      <c r="M1751">
        <v>305.36548994465488</v>
      </c>
      <c r="N1751">
        <v>300.96903215793611</v>
      </c>
      <c r="O1751">
        <v>316.01916650625287</v>
      </c>
      <c r="P1751">
        <v>10.85523718767676</v>
      </c>
      <c r="Q1751">
        <v>10.99392647864631</v>
      </c>
      <c r="R1751">
        <v>8.98858739972599</v>
      </c>
      <c r="S1751">
        <v>12.3854918143068</v>
      </c>
      <c r="T1751">
        <v>92259.198027593549</v>
      </c>
      <c r="U1751">
        <v>92259.129039552412</v>
      </c>
      <c r="V1751">
        <v>92197.343535416599</v>
      </c>
      <c r="W1751">
        <v>92321.480041984978</v>
      </c>
      <c r="X1751">
        <v>6284.2012423087272</v>
      </c>
      <c r="Y1751">
        <v>6308.8918416116339</v>
      </c>
      <c r="Z1751">
        <v>6101.0973354675752</v>
      </c>
      <c r="AA1751">
        <v>6402.0250113002521</v>
      </c>
      <c r="AB1751">
        <v>1123.4498852206179</v>
      </c>
      <c r="AC1751">
        <v>1112.104605814038</v>
      </c>
      <c r="AD1751">
        <v>952.83898348835191</v>
      </c>
      <c r="AE1751">
        <v>1323.111998857888</v>
      </c>
      <c r="AF1751">
        <v>64.762080779580359</v>
      </c>
      <c r="AG1751">
        <v>64.48116078647196</v>
      </c>
      <c r="AH1751">
        <v>63.554978171356112</v>
      </c>
      <c r="AI1751">
        <v>66.730994513401527</v>
      </c>
      <c r="AJ1751">
        <v>0.56761624256127841</v>
      </c>
      <c r="AK1751">
        <v>0.56761630582607681</v>
      </c>
      <c r="AL1751">
        <v>0.56760171007080895</v>
      </c>
      <c r="AM1751">
        <v>0.56763069140782252</v>
      </c>
      <c r="AN1751">
        <v>0.97299456654574001</v>
      </c>
      <c r="AO1751">
        <v>0.97299456654574024</v>
      </c>
      <c r="AP1751">
        <v>0.97299456654574024</v>
      </c>
      <c r="AQ1751">
        <v>0.97299456654574024</v>
      </c>
      <c r="AR1751">
        <v>14.09203341088792</v>
      </c>
      <c r="AS1751">
        <v>14.09203341088792</v>
      </c>
      <c r="AT1751">
        <v>14.09203341088792</v>
      </c>
      <c r="AU1751">
        <v>14.09203341088792</v>
      </c>
      <c r="AV1751" t="str">
        <f>VLOOKUP(Sheet1[[#This Row],[NPDES ID2]],Combined_Sheet__Major_Only___2[[NPDES ID2]:[ECHO BFR]],3,FALSE)</f>
        <v>WA</v>
      </c>
      <c r="AW1751" t="s">
        <v>12185</v>
      </c>
      <c r="AX1751" t="str">
        <f>VLOOKUP(Sheet1[[#This Row],[NPDES ID2]],Combined_Sheet__Major_Only___2[[NPDES ID2]:[ECHO BFR]],27,FALSE)</f>
        <v>methaneBioCaptureRecover, tempSludgeStore</v>
      </c>
      <c r="AY1751" t="str">
        <f>VLOOKUP(Sheet1[[#This Row],[NPDES ID2]],Combined_Sheet__Major_Only___2[[NPDES ID2]:[ECHO BFR]],28,FALSE)</f>
        <v>-</v>
      </c>
      <c r="AZ1751" t="str">
        <f>VLOOKUP(Sheet1[[#This Row],[NPDES ID2]],Combined_Sheet__Major_Only___2[[NPDES ID2]:[ECHO BFR]],29,FALSE)</f>
        <v>thickening, preliminaryOps</v>
      </c>
      <c r="BA1751">
        <f>VLOOKUP(Sheet1[[#This Row],[NPDES ID2]],Combined_Sheet__Major_Only___2[[NPDES ID2]:[ECHO BFR]],17,FALSE)</f>
        <v>46.738294000000003</v>
      </c>
      <c r="BB1751">
        <f>VLOOKUP(Sheet1[[#This Row],[NPDES ID2]],Combined_Sheet__Major_Only___2[[NPDES ID2]:[ECHO BFR]],18,FALSE)</f>
        <v>-117.189612</v>
      </c>
      <c r="BC1751" t="str">
        <f>IF(ISNUMBER(SEARCH("aerobic",$AW1751)),"aerobic","")</f>
        <v/>
      </c>
      <c r="BD1751" t="str">
        <f>IF(ISNUMBER(SEARCH("anaer",$AW1751)),"anaer","")</f>
        <v>anaer</v>
      </c>
      <c r="BE1751" t="str">
        <f>IF(ISNUMBER(SEARCH("thickening",$AZ1751)),"thickening","")</f>
        <v>thickening</v>
      </c>
      <c r="BF1751" s="3" t="str">
        <f>IF(ISNUMBER(SEARCH("airDry",$AW1751)),"airDry","")</f>
        <v/>
      </c>
      <c r="BG1751" s="3" t="str">
        <f>IF(ISNUMBER(SEARCH("heatDry",$AY1751)),"heatDry","")</f>
        <v/>
      </c>
      <c r="BH1751" s="3" t="str">
        <f>IF(AND(ISNUMBER(SEARCH("aerobic",$AW1751)),ISNUMBER(SEARCH("anaer",$AW1751))),"Combined Aer and Anaer.","")</f>
        <v/>
      </c>
    </row>
    <row r="1752" spans="1:60" x14ac:dyDescent="0.25">
      <c r="A1752" s="4">
        <v>1461</v>
      </c>
      <c r="B1752" t="s">
        <v>6901</v>
      </c>
      <c r="C1752">
        <v>115.38</v>
      </c>
      <c r="D1752">
        <v>972.06039316282909</v>
      </c>
      <c r="E1752">
        <v>972.68723912333041</v>
      </c>
      <c r="F1752">
        <v>690.20588603335034</v>
      </c>
      <c r="G1752">
        <v>1274.9882052532739</v>
      </c>
      <c r="H1752">
        <v>-118.65808672752991</v>
      </c>
      <c r="I1752">
        <v>-120.9635706715564</v>
      </c>
      <c r="J1752">
        <v>-136.6628559905671</v>
      </c>
      <c r="K1752">
        <v>-95.208988235717172</v>
      </c>
      <c r="L1752">
        <v>74.306798653401344</v>
      </c>
      <c r="M1752">
        <v>73.961353782257177</v>
      </c>
      <c r="N1752">
        <v>72.81797405691465</v>
      </c>
      <c r="O1752">
        <v>76.733307156300512</v>
      </c>
      <c r="P1752">
        <v>2.7028265666900109</v>
      </c>
      <c r="Q1752">
        <v>2.731235124754773</v>
      </c>
      <c r="R1752">
        <v>2.248646920111474</v>
      </c>
      <c r="S1752">
        <v>3.0814636664704991</v>
      </c>
      <c r="T1752">
        <v>92425.717972915139</v>
      </c>
      <c r="U1752">
        <v>92425.648862789589</v>
      </c>
      <c r="V1752">
        <v>92363.754020191307</v>
      </c>
      <c r="W1752">
        <v>92488.110204416342</v>
      </c>
      <c r="X1752">
        <v>6460.0253448277936</v>
      </c>
      <c r="Y1752">
        <v>6487.4084571790208</v>
      </c>
      <c r="Z1752">
        <v>6257.9231468226608</v>
      </c>
      <c r="AA1752">
        <v>6590.106634326492</v>
      </c>
      <c r="AB1752">
        <v>1154.921765859438</v>
      </c>
      <c r="AC1752">
        <v>1142.5748634153231</v>
      </c>
      <c r="AD1752">
        <v>978.96016328414851</v>
      </c>
      <c r="AE1752">
        <v>1358.5472421769271</v>
      </c>
      <c r="AF1752">
        <v>63.114224692449007</v>
      </c>
      <c r="AG1752">
        <v>62.82063846920272</v>
      </c>
      <c r="AH1752">
        <v>61.850018928842587</v>
      </c>
      <c r="AI1752">
        <v>65.175104161748934</v>
      </c>
      <c r="AJ1752">
        <v>0.54748261416538357</v>
      </c>
      <c r="AK1752">
        <v>0.54748262958631444</v>
      </c>
      <c r="AL1752">
        <v>0.5474790783657687</v>
      </c>
      <c r="AM1752">
        <v>0.54748612953696718</v>
      </c>
      <c r="AN1752">
        <v>0.97304133992345043</v>
      </c>
      <c r="AO1752">
        <v>0.97304133992345032</v>
      </c>
      <c r="AP1752">
        <v>0.97304133992345032</v>
      </c>
      <c r="AQ1752">
        <v>0.97304133992345032</v>
      </c>
      <c r="AR1752">
        <v>13.733067071468239</v>
      </c>
      <c r="AS1752">
        <v>13.733067071468239</v>
      </c>
      <c r="AT1752">
        <v>13.733067071468239</v>
      </c>
      <c r="AU1752">
        <v>13.733067071468239</v>
      </c>
      <c r="AV1752" t="str">
        <f>VLOOKUP(Sheet1[[#This Row],[NPDES ID2]],Combined_Sheet__Major_Only___2[[NPDES ID2]:[ECHO BFR]],3,FALSE)</f>
        <v>MN</v>
      </c>
      <c r="AW1752" t="s">
        <v>12185</v>
      </c>
      <c r="AX1752" t="str">
        <f>VLOOKUP(Sheet1[[#This Row],[NPDES ID2]],Combined_Sheet__Major_Only___2[[NPDES ID2]:[ECHO BFR]],27,FALSE)</f>
        <v>-</v>
      </c>
      <c r="AY1752" t="str">
        <f>VLOOKUP(Sheet1[[#This Row],[NPDES ID2]],Combined_Sheet__Major_Only___2[[NPDES ID2]:[ECHO BFR]],28,FALSE)</f>
        <v>-</v>
      </c>
      <c r="AZ1752" t="str">
        <f>VLOOKUP(Sheet1[[#This Row],[NPDES ID2]],Combined_Sheet__Major_Only___2[[NPDES ID2]:[ECHO BFR]],29,FALSE)</f>
        <v>thickening</v>
      </c>
      <c r="BA1752">
        <f>VLOOKUP(Sheet1[[#This Row],[NPDES ID2]],Combined_Sheet__Major_Only___2[[NPDES ID2]:[ECHO BFR]],17,FALSE)</f>
        <v>44.765709999999999</v>
      </c>
      <c r="BB1752">
        <f>VLOOKUP(Sheet1[[#This Row],[NPDES ID2]],Combined_Sheet__Major_Only___2[[NPDES ID2]:[ECHO BFR]],18,FALSE)</f>
        <v>-94.134259999999998</v>
      </c>
      <c r="BC1752" t="str">
        <f>IF(ISNUMBER(SEARCH("aerobic",$AW1752)),"aerobic","")</f>
        <v/>
      </c>
      <c r="BD1752" t="str">
        <f>IF(ISNUMBER(SEARCH("anaer",$AW1752)),"anaer","")</f>
        <v>anaer</v>
      </c>
      <c r="BE1752" t="str">
        <f>IF(ISNUMBER(SEARCH("thickening",$AZ1752)),"thickening","")</f>
        <v>thickening</v>
      </c>
      <c r="BF1752" s="3" t="str">
        <f>IF(ISNUMBER(SEARCH("airDry",$AW1752)),"airDry","")</f>
        <v/>
      </c>
      <c r="BG1752" s="3" t="str">
        <f>IF(ISNUMBER(SEARCH("heatDry",$AY1752)),"heatDry","")</f>
        <v/>
      </c>
      <c r="BH1752" s="3" t="str">
        <f>IF(AND(ISNUMBER(SEARCH("aerobic",$AW1752)),ISNUMBER(SEARCH("anaer",$AW1752))),"Combined Aer and Anaer.","")</f>
        <v/>
      </c>
    </row>
    <row r="1753" spans="1:60" x14ac:dyDescent="0.25">
      <c r="A1753" s="4">
        <v>169</v>
      </c>
      <c r="B1753" t="s">
        <v>914</v>
      </c>
      <c r="C1753">
        <v>4580.26</v>
      </c>
      <c r="D1753">
        <v>951.48437937205802</v>
      </c>
      <c r="E1753">
        <v>948.05723764339621</v>
      </c>
      <c r="F1753">
        <v>768.53806291858018</v>
      </c>
      <c r="G1753">
        <v>1125.9489330541651</v>
      </c>
      <c r="H1753">
        <v>-108.7157443855925</v>
      </c>
      <c r="I1753">
        <v>-111.5870555780143</v>
      </c>
      <c r="J1753">
        <v>-127.7486201807211</v>
      </c>
      <c r="K1753">
        <v>-85.399132922692999</v>
      </c>
      <c r="L1753">
        <v>3157.5025210824429</v>
      </c>
      <c r="M1753">
        <v>3145.5328510589579</v>
      </c>
      <c r="N1753">
        <v>3105.3781401361639</v>
      </c>
      <c r="O1753">
        <v>3242.2737148311371</v>
      </c>
      <c r="P1753">
        <v>106.81961192779811</v>
      </c>
      <c r="Q1753">
        <v>108.3349600527719</v>
      </c>
      <c r="R1753">
        <v>87.276124556167929</v>
      </c>
      <c r="S1753">
        <v>123.10508911241649</v>
      </c>
      <c r="T1753">
        <v>92582.885069348456</v>
      </c>
      <c r="U1753">
        <v>92582.815843995544</v>
      </c>
      <c r="V1753">
        <v>92520.817804097751</v>
      </c>
      <c r="W1753">
        <v>92645.381327445895</v>
      </c>
      <c r="X1753">
        <v>6044.7086616888864</v>
      </c>
      <c r="Y1753">
        <v>6065.3559743996966</v>
      </c>
      <c r="Z1753">
        <v>5889.2808101260434</v>
      </c>
      <c r="AA1753">
        <v>6144.9235656059573</v>
      </c>
      <c r="AB1753">
        <v>1126.0903311868681</v>
      </c>
      <c r="AC1753">
        <v>1114.2478211473349</v>
      </c>
      <c r="AD1753">
        <v>949.54076079958463</v>
      </c>
      <c r="AE1753">
        <v>1336.324541976622</v>
      </c>
      <c r="AF1753">
        <v>67.577526379720965</v>
      </c>
      <c r="AG1753">
        <v>67.314088660263423</v>
      </c>
      <c r="AH1753">
        <v>66.474139752008938</v>
      </c>
      <c r="AI1753">
        <v>69.386338467542487</v>
      </c>
      <c r="AJ1753">
        <v>0.60203904071125602</v>
      </c>
      <c r="AK1753">
        <v>0.60203968340772673</v>
      </c>
      <c r="AL1753">
        <v>0.60188813215538084</v>
      </c>
      <c r="AM1753">
        <v>0.60218911943945319</v>
      </c>
      <c r="AN1753">
        <v>0.97308533781698248</v>
      </c>
      <c r="AO1753">
        <v>0.97308533781698214</v>
      </c>
      <c r="AP1753">
        <v>0.97308533781698214</v>
      </c>
      <c r="AQ1753">
        <v>0.97308533781698214</v>
      </c>
      <c r="AR1753">
        <v>14.36315563321666</v>
      </c>
      <c r="AS1753">
        <v>14.36315563321666</v>
      </c>
      <c r="AT1753">
        <v>14.36315563321666</v>
      </c>
      <c r="AU1753">
        <v>14.36315563321666</v>
      </c>
      <c r="AV1753" t="str">
        <f>VLOOKUP(Sheet1[[#This Row],[NPDES ID2]],Combined_Sheet__Major_Only___2[[NPDES ID2]:[ECHO BFR]],3,FALSE)</f>
        <v>CA</v>
      </c>
      <c r="AW1753" t="s">
        <v>12185</v>
      </c>
      <c r="AX1753" t="str">
        <f>VLOOKUP(Sheet1[[#This Row],[NPDES ID2]],Combined_Sheet__Major_Only___2[[NPDES ID2]:[ECHO BFR]],27,FALSE)</f>
        <v>methaneBioCaptureRecover, other</v>
      </c>
      <c r="AY1753" t="str">
        <f>VLOOKUP(Sheet1[[#This Row],[NPDES ID2]],Combined_Sheet__Major_Only___2[[NPDES ID2]:[ECHO BFR]],28,FALSE)</f>
        <v>-</v>
      </c>
      <c r="AZ1753" t="str">
        <f>VLOOKUP(Sheet1[[#This Row],[NPDES ID2]],Combined_Sheet__Major_Only___2[[NPDES ID2]:[ECHO BFR]],29,FALSE)</f>
        <v>thickening, preliminaryOps</v>
      </c>
      <c r="BA1753">
        <f>VLOOKUP(Sheet1[[#This Row],[NPDES ID2]],Combined_Sheet__Major_Only___2[[NPDES ID2]:[ECHO BFR]],17,FALSE)</f>
        <v>34.071123999999998</v>
      </c>
      <c r="BB1753">
        <f>VLOOKUP(Sheet1[[#This Row],[NPDES ID2]],Combined_Sheet__Major_Only___2[[NPDES ID2]:[ECHO BFR]],18,FALSE)</f>
        <v>-117.28782</v>
      </c>
      <c r="BC1753" t="str">
        <f>IF(ISNUMBER(SEARCH("aerobic",$AW1753)),"aerobic","")</f>
        <v/>
      </c>
      <c r="BD1753" t="str">
        <f>IF(ISNUMBER(SEARCH("anaer",$AW1753)),"anaer","")</f>
        <v>anaer</v>
      </c>
      <c r="BE1753" t="str">
        <f>IF(ISNUMBER(SEARCH("thickening",$AZ1753)),"thickening","")</f>
        <v>thickening</v>
      </c>
      <c r="BF1753" s="3" t="str">
        <f>IF(ISNUMBER(SEARCH("airDry",$AW1753)),"airDry","")</f>
        <v/>
      </c>
      <c r="BG1753" s="3" t="str">
        <f>IF(ISNUMBER(SEARCH("heatDry",$AY1753)),"heatDry","")</f>
        <v/>
      </c>
      <c r="BH1753" s="3" t="str">
        <f>IF(AND(ISNUMBER(SEARCH("aerobic",$AW1753)),ISNUMBER(SEARCH("anaer",$AW1753))),"Combined Aer and Anaer.","")</f>
        <v/>
      </c>
    </row>
    <row r="1754" spans="1:60" x14ac:dyDescent="0.25">
      <c r="A1754" s="4">
        <v>2485</v>
      </c>
      <c r="B1754" t="s">
        <v>11562</v>
      </c>
      <c r="C1754">
        <v>195</v>
      </c>
      <c r="D1754">
        <v>616.24310645557432</v>
      </c>
      <c r="E1754">
        <v>614.22225410987312</v>
      </c>
      <c r="F1754">
        <v>450.44252284208318</v>
      </c>
      <c r="G1754">
        <v>799.25907223670924</v>
      </c>
      <c r="H1754">
        <v>-114.7162105974019</v>
      </c>
      <c r="I1754">
        <v>-117.1232434201209</v>
      </c>
      <c r="J1754">
        <v>-132.8774206948722</v>
      </c>
      <c r="K1754">
        <v>-91.085614109042055</v>
      </c>
      <c r="L1754">
        <v>129.5512426298647</v>
      </c>
      <c r="M1754">
        <v>128.99892756975709</v>
      </c>
      <c r="N1754">
        <v>127.1704136723404</v>
      </c>
      <c r="O1754">
        <v>133.43141092114189</v>
      </c>
      <c r="P1754">
        <v>4.5595333455497826</v>
      </c>
      <c r="Q1754">
        <v>4.6177657055511263</v>
      </c>
      <c r="R1754">
        <v>3.769219017188854</v>
      </c>
      <c r="S1754">
        <v>5.2086579294566091</v>
      </c>
      <c r="T1754">
        <v>92870.291530096307</v>
      </c>
      <c r="U1754">
        <v>92870.222094030862</v>
      </c>
      <c r="V1754">
        <v>92808.035340520088</v>
      </c>
      <c r="W1754">
        <v>92932.97801831532</v>
      </c>
      <c r="X1754">
        <v>6292.0064252165184</v>
      </c>
      <c r="Y1754">
        <v>6316.3373353908864</v>
      </c>
      <c r="Z1754">
        <v>6111.4474354272816</v>
      </c>
      <c r="AA1754">
        <v>6408.1709098462661</v>
      </c>
      <c r="AB1754">
        <v>1072.1577273666969</v>
      </c>
      <c r="AC1754">
        <v>1062.481081307378</v>
      </c>
      <c r="AD1754">
        <v>916.38305888705861</v>
      </c>
      <c r="AE1754">
        <v>1253.300311673948</v>
      </c>
      <c r="AF1754">
        <v>65.108581974952941</v>
      </c>
      <c r="AG1754">
        <v>64.830709126149287</v>
      </c>
      <c r="AH1754">
        <v>63.912663535011603</v>
      </c>
      <c r="AI1754">
        <v>67.0584146033016</v>
      </c>
      <c r="AJ1754">
        <v>0.57185115321358193</v>
      </c>
      <c r="AK1754">
        <v>0.57185117965879351</v>
      </c>
      <c r="AL1754">
        <v>0.57184508728141248</v>
      </c>
      <c r="AM1754">
        <v>0.57185718412862274</v>
      </c>
      <c r="AN1754">
        <v>0.97316542503342374</v>
      </c>
      <c r="AO1754">
        <v>0.97316542503342363</v>
      </c>
      <c r="AP1754">
        <v>0.97316542503342363</v>
      </c>
      <c r="AQ1754">
        <v>0.97316542503342363</v>
      </c>
      <c r="AR1754">
        <v>14.56864666180749</v>
      </c>
      <c r="AS1754">
        <v>14.56864666180749</v>
      </c>
      <c r="AT1754">
        <v>14.56864666180749</v>
      </c>
      <c r="AU1754">
        <v>14.56864666180749</v>
      </c>
      <c r="AV1754" t="str">
        <f>VLOOKUP(Sheet1[[#This Row],[NPDES ID2]],Combined_Sheet__Major_Only___2[[NPDES ID2]:[ECHO BFR]],3,FALSE)</f>
        <v>MO</v>
      </c>
      <c r="AW1754" t="s">
        <v>12185</v>
      </c>
      <c r="AX1754" t="str">
        <f>VLOOKUP(Sheet1[[#This Row],[NPDES ID2]],Combined_Sheet__Major_Only___2[[NPDES ID2]:[ECHO BFR]],27,FALSE)</f>
        <v>methaneBioCaptureRecover</v>
      </c>
      <c r="AY1754" t="str">
        <f>VLOOKUP(Sheet1[[#This Row],[NPDES ID2]],Combined_Sheet__Major_Only___2[[NPDES ID2]:[ECHO BFR]],28,FALSE)</f>
        <v>-</v>
      </c>
      <c r="AZ1754" t="str">
        <f>VLOOKUP(Sheet1[[#This Row],[NPDES ID2]],Combined_Sheet__Major_Only___2[[NPDES ID2]:[ECHO BFR]],29,FALSE)</f>
        <v>thickening, sludgeLagoon</v>
      </c>
      <c r="BA1754">
        <f>VLOOKUP(Sheet1[[#This Row],[NPDES ID2]],Combined_Sheet__Major_Only___2[[NPDES ID2]:[ECHO BFR]],17,FALSE)</f>
        <v>39.182198</v>
      </c>
      <c r="BB1754">
        <f>VLOOKUP(Sheet1[[#This Row],[NPDES ID2]],Combined_Sheet__Major_Only___2[[NPDES ID2]:[ECHO BFR]],18,FALSE)</f>
        <v>-91.871615000000006</v>
      </c>
      <c r="BC1754" t="str">
        <f>IF(ISNUMBER(SEARCH("aerobic",$AW1754)),"aerobic","")</f>
        <v/>
      </c>
      <c r="BD1754" t="str">
        <f>IF(ISNUMBER(SEARCH("anaer",$AW1754)),"anaer","")</f>
        <v>anaer</v>
      </c>
      <c r="BE1754" t="str">
        <f>IF(ISNUMBER(SEARCH("thickening",$AZ1754)),"thickening","")</f>
        <v>thickening</v>
      </c>
      <c r="BF1754" s="3" t="str">
        <f>IF(ISNUMBER(SEARCH("airDry",$AW1754)),"airDry","")</f>
        <v/>
      </c>
      <c r="BG1754" s="3" t="str">
        <f>IF(ISNUMBER(SEARCH("heatDry",$AY1754)),"heatDry","")</f>
        <v/>
      </c>
      <c r="BH1754" s="3" t="str">
        <f>IF(AND(ISNUMBER(SEARCH("aerobic",$AW1754)),ISNUMBER(SEARCH("anaer",$AW1754))),"Combined Aer and Anaer.","")</f>
        <v/>
      </c>
    </row>
    <row r="1755" spans="1:60" x14ac:dyDescent="0.25">
      <c r="A1755" s="4">
        <v>47</v>
      </c>
      <c r="B1755" t="s">
        <v>284</v>
      </c>
      <c r="C1755">
        <v>145.72</v>
      </c>
      <c r="D1755">
        <v>786.9102346149931</v>
      </c>
      <c r="E1755">
        <v>786.17766272428435</v>
      </c>
      <c r="F1755">
        <v>564.88611815799459</v>
      </c>
      <c r="G1755">
        <v>1025.7410111221679</v>
      </c>
      <c r="H1755">
        <v>-116.7959899116731</v>
      </c>
      <c r="I1755">
        <v>-119.1116717576986</v>
      </c>
      <c r="J1755">
        <v>-134.74698091773041</v>
      </c>
      <c r="K1755">
        <v>-93.255962083708681</v>
      </c>
      <c r="L1755">
        <v>95.228968683412901</v>
      </c>
      <c r="M1755">
        <v>94.803654613133887</v>
      </c>
      <c r="N1755">
        <v>93.395830651193648</v>
      </c>
      <c r="O1755">
        <v>98.216614824844626</v>
      </c>
      <c r="P1755">
        <v>3.4106331679362811</v>
      </c>
      <c r="Q1755">
        <v>3.4521198571757381</v>
      </c>
      <c r="R1755">
        <v>2.8318297907531988</v>
      </c>
      <c r="S1755">
        <v>3.8853788687348052</v>
      </c>
      <c r="T1755">
        <v>92897.91782911167</v>
      </c>
      <c r="U1755">
        <v>92897.848372791923</v>
      </c>
      <c r="V1755">
        <v>92835.643479609949</v>
      </c>
      <c r="W1755">
        <v>92960.622602772841</v>
      </c>
      <c r="X1755">
        <v>6398.6113682255846</v>
      </c>
      <c r="Y1755">
        <v>6424.6097023649054</v>
      </c>
      <c r="Z1755">
        <v>6206.2736853527567</v>
      </c>
      <c r="AA1755">
        <v>6522.3760257584454</v>
      </c>
      <c r="AB1755">
        <v>925.59476921902501</v>
      </c>
      <c r="AC1755">
        <v>919.39517128542298</v>
      </c>
      <c r="AD1755">
        <v>809.66325082622132</v>
      </c>
      <c r="AE1755">
        <v>1055.9947679318</v>
      </c>
      <c r="AF1755">
        <v>64.0441822896384</v>
      </c>
      <c r="AG1755">
        <v>63.757939612165451</v>
      </c>
      <c r="AH1755">
        <v>62.811774868782422</v>
      </c>
      <c r="AI1755">
        <v>66.053302155964317</v>
      </c>
      <c r="AJ1755">
        <v>0.55884360845183034</v>
      </c>
      <c r="AK1755">
        <v>0.55884362683810473</v>
      </c>
      <c r="AL1755">
        <v>0.55883939230053259</v>
      </c>
      <c r="AM1755">
        <v>0.55884780024959779</v>
      </c>
      <c r="AN1755">
        <v>0.97317309813536734</v>
      </c>
      <c r="AO1755">
        <v>0.97317309813536768</v>
      </c>
      <c r="AP1755">
        <v>0.97317309813536768</v>
      </c>
      <c r="AQ1755">
        <v>0.97317309813536768</v>
      </c>
      <c r="AR1755">
        <v>15.83296472940949</v>
      </c>
      <c r="AS1755">
        <v>15.83296472940949</v>
      </c>
      <c r="AT1755">
        <v>15.83296472940949</v>
      </c>
      <c r="AU1755">
        <v>15.83296472940949</v>
      </c>
      <c r="AV1755" t="str">
        <f>VLOOKUP(Sheet1[[#This Row],[NPDES ID2]],Combined_Sheet__Major_Only___2[[NPDES ID2]:[ECHO BFR]],3,FALSE)</f>
        <v>VT</v>
      </c>
      <c r="AW1755" t="s">
        <v>12185</v>
      </c>
      <c r="AX1755" t="str">
        <f>VLOOKUP(Sheet1[[#This Row],[NPDES ID2]],Combined_Sheet__Major_Only___2[[NPDES ID2]:[ECHO BFR]],27,FALSE)</f>
        <v>methaneBioCaptureRecover</v>
      </c>
      <c r="AY1755" t="str">
        <f>VLOOKUP(Sheet1[[#This Row],[NPDES ID2]],Combined_Sheet__Major_Only___2[[NPDES ID2]:[ECHO BFR]],28,FALSE)</f>
        <v>highTempCompost</v>
      </c>
      <c r="AZ1755" t="str">
        <f>VLOOKUP(Sheet1[[#This Row],[NPDES ID2]],Combined_Sheet__Major_Only___2[[NPDES ID2]:[ECHO BFR]],29,FALSE)</f>
        <v>thickening</v>
      </c>
      <c r="BA1755">
        <f>VLOOKUP(Sheet1[[#This Row],[NPDES ID2]],Combined_Sheet__Major_Only___2[[NPDES ID2]:[ECHO BFR]],17,FALSE)</f>
        <v>43.27919</v>
      </c>
      <c r="BB1755">
        <f>VLOOKUP(Sheet1[[#This Row],[NPDES ID2]],Combined_Sheet__Major_Only___2[[NPDES ID2]:[ECHO BFR]],18,FALSE)</f>
        <v>-72.467460000000003</v>
      </c>
      <c r="BC1755" t="str">
        <f>IF(ISNUMBER(SEARCH("aerobic",$AW1755)),"aerobic","")</f>
        <v/>
      </c>
      <c r="BD1755" t="str">
        <f>IF(ISNUMBER(SEARCH("anaer",$AW1755)),"anaer","")</f>
        <v>anaer</v>
      </c>
      <c r="BE1755" t="str">
        <f>IF(ISNUMBER(SEARCH("thickening",$AZ1755)),"thickening","")</f>
        <v>thickening</v>
      </c>
      <c r="BF1755" s="3" t="str">
        <f>IF(ISNUMBER(SEARCH("airDry",$AW1755)),"airDry","")</f>
        <v/>
      </c>
      <c r="BG1755" s="3" t="str">
        <f>IF(ISNUMBER(SEARCH("heatDry",$AY1755)),"heatDry","")</f>
        <v/>
      </c>
      <c r="BH1755" s="3" t="str">
        <f>IF(AND(ISNUMBER(SEARCH("aerobic",$AW1755)),ISNUMBER(SEARCH("anaer",$AW1755))),"Combined Aer and Anaer.","")</f>
        <v/>
      </c>
    </row>
    <row r="1756" spans="1:60" x14ac:dyDescent="0.25">
      <c r="A1756" s="4">
        <v>2550</v>
      </c>
      <c r="B1756" t="s">
        <v>11830</v>
      </c>
      <c r="C1756">
        <v>119</v>
      </c>
      <c r="D1756">
        <v>964.92868062112393</v>
      </c>
      <c r="E1756">
        <v>964.91028172487029</v>
      </c>
      <c r="F1756">
        <v>685.97314591431211</v>
      </c>
      <c r="G1756">
        <v>1264.268098839286</v>
      </c>
      <c r="H1756">
        <v>-121.1330144461123</v>
      </c>
      <c r="I1756">
        <v>-123.49308317123079</v>
      </c>
      <c r="J1756">
        <v>-139.42992751962879</v>
      </c>
      <c r="K1756">
        <v>-97.812935490492748</v>
      </c>
      <c r="L1756">
        <v>75.181582436598134</v>
      </c>
      <c r="M1756">
        <v>74.81376336784777</v>
      </c>
      <c r="N1756">
        <v>73.596341380245718</v>
      </c>
      <c r="O1756">
        <v>77.765236545887717</v>
      </c>
      <c r="P1756">
        <v>2.7906723329338168</v>
      </c>
      <c r="Q1756">
        <v>2.8140483942828332</v>
      </c>
      <c r="R1756">
        <v>2.327720896372651</v>
      </c>
      <c r="S1756">
        <v>3.184830319147923</v>
      </c>
      <c r="T1756">
        <v>93748.258420910512</v>
      </c>
      <c r="U1756">
        <v>93748.188341161993</v>
      </c>
      <c r="V1756">
        <v>93685.425106859417</v>
      </c>
      <c r="W1756">
        <v>93811.526022539081</v>
      </c>
      <c r="X1756">
        <v>6679.6190614634525</v>
      </c>
      <c r="Y1756">
        <v>6709.4909696775967</v>
      </c>
      <c r="Z1756">
        <v>6459.745026970535</v>
      </c>
      <c r="AA1756">
        <v>6821.2021883763782</v>
      </c>
      <c r="AB1756">
        <v>1011.106595585746</v>
      </c>
      <c r="AC1756">
        <v>1002.998201560687</v>
      </c>
      <c r="AD1756">
        <v>878.46162822117481</v>
      </c>
      <c r="AE1756">
        <v>1159.1523565751529</v>
      </c>
      <c r="AF1756">
        <v>61.914693152880602</v>
      </c>
      <c r="AG1756">
        <v>61.611610608787032</v>
      </c>
      <c r="AH1756">
        <v>60.60954488551819</v>
      </c>
      <c r="AI1756">
        <v>64.04229398569089</v>
      </c>
      <c r="AJ1756">
        <v>0.53283345733537002</v>
      </c>
      <c r="AK1756">
        <v>0.53283347228948952</v>
      </c>
      <c r="AL1756">
        <v>0.53283002857662021</v>
      </c>
      <c r="AM1756">
        <v>0.53283686628442406</v>
      </c>
      <c r="AN1756">
        <v>0.97340714958797936</v>
      </c>
      <c r="AO1756">
        <v>0.97340714958797914</v>
      </c>
      <c r="AP1756">
        <v>0.97340714958797914</v>
      </c>
      <c r="AQ1756">
        <v>0.97340714958797914</v>
      </c>
      <c r="AR1756">
        <v>14.879191854374589</v>
      </c>
      <c r="AS1756">
        <v>14.87919185437458</v>
      </c>
      <c r="AT1756">
        <v>14.87919185437458</v>
      </c>
      <c r="AU1756">
        <v>14.87919185437458</v>
      </c>
      <c r="AV1756" t="str">
        <f>VLOOKUP(Sheet1[[#This Row],[NPDES ID2]],Combined_Sheet__Major_Only___2[[NPDES ID2]:[ECHO BFR]],3,FALSE)</f>
        <v>IA</v>
      </c>
      <c r="AW1756" t="s">
        <v>12185</v>
      </c>
      <c r="AX1756" t="str">
        <f>VLOOKUP(Sheet1[[#This Row],[NPDES ID2]],Combined_Sheet__Major_Only___2[[NPDES ID2]:[ECHO BFR]],27,FALSE)</f>
        <v>methaneBioCaptureRecover</v>
      </c>
      <c r="AY1756" t="str">
        <f>VLOOKUP(Sheet1[[#This Row],[NPDES ID2]],Combined_Sheet__Major_Only___2[[NPDES ID2]:[ECHO BFR]],28,FALSE)</f>
        <v>-</v>
      </c>
      <c r="AZ1756" t="str">
        <f>VLOOKUP(Sheet1[[#This Row],[NPDES ID2]],Combined_Sheet__Major_Only___2[[NPDES ID2]:[ECHO BFR]],29,FALSE)</f>
        <v>thickening</v>
      </c>
      <c r="BA1756">
        <f>VLOOKUP(Sheet1[[#This Row],[NPDES ID2]],Combined_Sheet__Major_Only___2[[NPDES ID2]:[ECHO BFR]],17,FALSE)</f>
        <v>43.136944</v>
      </c>
      <c r="BB1756">
        <f>VLOOKUP(Sheet1[[#This Row],[NPDES ID2]],Combined_Sheet__Major_Only___2[[NPDES ID2]:[ECHO BFR]],18,FALSE)</f>
        <v>-95.148332999999994</v>
      </c>
      <c r="BC1756" t="str">
        <f>IF(ISNUMBER(SEARCH("aerobic",$AW1756)),"aerobic","")</f>
        <v/>
      </c>
      <c r="BD1756" t="str">
        <f>IF(ISNUMBER(SEARCH("anaer",$AW1756)),"anaer","")</f>
        <v>anaer</v>
      </c>
      <c r="BE1756" t="str">
        <f>IF(ISNUMBER(SEARCH("thickening",$AZ1756)),"thickening","")</f>
        <v>thickening</v>
      </c>
      <c r="BF1756" s="2" t="str">
        <f>IF(ISNUMBER(SEARCH("airDry",$AW1756)),"airDry","")</f>
        <v/>
      </c>
      <c r="BG1756" s="2" t="str">
        <f>IF(ISNUMBER(SEARCH("heatDry",$AY1756)),"heatDry","")</f>
        <v/>
      </c>
      <c r="BH1756" s="2" t="str">
        <f>IF(AND(ISNUMBER(SEARCH("aerobic",$AW1756)),ISNUMBER(SEARCH("anaer",$AW1756))),"Combined Aer and Anaer.","")</f>
        <v/>
      </c>
    </row>
    <row r="1757" spans="1:60" x14ac:dyDescent="0.25">
      <c r="A1757" s="4">
        <v>2060</v>
      </c>
      <c r="B1757" t="s">
        <v>9691</v>
      </c>
      <c r="C1757">
        <v>1188.4000000000001</v>
      </c>
      <c r="D1757">
        <v>395.35432180425749</v>
      </c>
      <c r="E1757">
        <v>395.58738684846742</v>
      </c>
      <c r="F1757">
        <v>334.29328552874313</v>
      </c>
      <c r="G1757">
        <v>464.48671388555567</v>
      </c>
      <c r="H1757">
        <v>-114.7660967068143</v>
      </c>
      <c r="I1757">
        <v>-117.2557161931669</v>
      </c>
      <c r="J1757">
        <v>-132.9881794525939</v>
      </c>
      <c r="K1757">
        <v>-91.442881450781314</v>
      </c>
      <c r="L1757">
        <v>787.1077301718849</v>
      </c>
      <c r="M1757">
        <v>783.72780090287279</v>
      </c>
      <c r="N1757">
        <v>772.50890364731163</v>
      </c>
      <c r="O1757">
        <v>810.89035762556659</v>
      </c>
      <c r="P1757">
        <v>27.79089474374539</v>
      </c>
      <c r="Q1757">
        <v>28.146022145087699</v>
      </c>
      <c r="R1757">
        <v>22.995974720131841</v>
      </c>
      <c r="S1757">
        <v>31.726498263479929</v>
      </c>
      <c r="T1757">
        <v>93801.966172854329</v>
      </c>
      <c r="U1757">
        <v>93801.896053729899</v>
      </c>
      <c r="V1757">
        <v>93739.097554444452</v>
      </c>
      <c r="W1757">
        <v>93865.2693228563</v>
      </c>
      <c r="X1757">
        <v>6374.7268020596293</v>
      </c>
      <c r="Y1757">
        <v>6399.5819698664518</v>
      </c>
      <c r="Z1757">
        <v>6190.1779407410077</v>
      </c>
      <c r="AA1757">
        <v>6493.5137873475169</v>
      </c>
      <c r="AB1757">
        <v>949.98640741214263</v>
      </c>
      <c r="AC1757">
        <v>943.46874935959397</v>
      </c>
      <c r="AD1757">
        <v>827.90291706716414</v>
      </c>
      <c r="AE1757">
        <v>1088.738508422128</v>
      </c>
      <c r="AF1757">
        <v>64.912450547760656</v>
      </c>
      <c r="AG1757">
        <v>64.631981850245268</v>
      </c>
      <c r="AH1757">
        <v>63.712082255607207</v>
      </c>
      <c r="AI1757">
        <v>66.872485831404973</v>
      </c>
      <c r="AJ1757">
        <v>0.56945398449515838</v>
      </c>
      <c r="AK1757">
        <v>0.56945413796841193</v>
      </c>
      <c r="AL1757">
        <v>0.56941860572261671</v>
      </c>
      <c r="AM1757">
        <v>0.56948916111384307</v>
      </c>
      <c r="AN1757">
        <v>0.97342179530118922</v>
      </c>
      <c r="AO1757">
        <v>0.97342179530118933</v>
      </c>
      <c r="AP1757">
        <v>0.97342179530118933</v>
      </c>
      <c r="AQ1757">
        <v>0.97342179530118933</v>
      </c>
      <c r="AR1757">
        <v>15.751911408529081</v>
      </c>
      <c r="AS1757">
        <v>15.751911408529081</v>
      </c>
      <c r="AT1757">
        <v>15.751911408529081</v>
      </c>
      <c r="AU1757">
        <v>15.751911408529081</v>
      </c>
      <c r="AV1757" t="str">
        <f>VLOOKUP(Sheet1[[#This Row],[NPDES ID2]],Combined_Sheet__Major_Only___2[[NPDES ID2]:[ECHO BFR]],3,FALSE)</f>
        <v>CO</v>
      </c>
      <c r="AW1757" t="s">
        <v>12185</v>
      </c>
      <c r="AX1757" t="str">
        <f>VLOOKUP(Sheet1[[#This Row],[NPDES ID2]],Combined_Sheet__Major_Only___2[[NPDES ID2]:[ECHO BFR]],27,FALSE)</f>
        <v>-</v>
      </c>
      <c r="AY1757" t="str">
        <f>VLOOKUP(Sheet1[[#This Row],[NPDES ID2]],Combined_Sheet__Major_Only___2[[NPDES ID2]:[ECHO BFR]],28,FALSE)</f>
        <v>-</v>
      </c>
      <c r="AZ1757" t="str">
        <f>VLOOKUP(Sheet1[[#This Row],[NPDES ID2]],Combined_Sheet__Major_Only___2[[NPDES ID2]:[ECHO BFR]],29,FALSE)</f>
        <v>thickening</v>
      </c>
      <c r="BA1757">
        <f>VLOOKUP(Sheet1[[#This Row],[NPDES ID2]],Combined_Sheet__Major_Only___2[[NPDES ID2]:[ECHO BFR]],17,FALSE)</f>
        <v>39.934167000000002</v>
      </c>
      <c r="BB1757">
        <f>VLOOKUP(Sheet1[[#This Row],[NPDES ID2]],Combined_Sheet__Major_Only___2[[NPDES ID2]:[ECHO BFR]],18,FALSE)</f>
        <v>-104.994722</v>
      </c>
      <c r="BC1757" t="str">
        <f>IF(ISNUMBER(SEARCH("aerobic",$AW1757)),"aerobic","")</f>
        <v/>
      </c>
      <c r="BD1757" t="str">
        <f>IF(ISNUMBER(SEARCH("anaer",$AW1757)),"anaer","")</f>
        <v>anaer</v>
      </c>
      <c r="BE1757" t="str">
        <f>IF(ISNUMBER(SEARCH("thickening",$AZ1757)),"thickening","")</f>
        <v>thickening</v>
      </c>
      <c r="BF1757" s="2" t="str">
        <f>IF(ISNUMBER(SEARCH("airDry",$AW1757)),"airDry","")</f>
        <v/>
      </c>
      <c r="BG1757" s="2" t="str">
        <f>IF(ISNUMBER(SEARCH("heatDry",$AY1757)),"heatDry","")</f>
        <v/>
      </c>
      <c r="BH1757" s="2" t="str">
        <f>IF(AND(ISNUMBER(SEARCH("aerobic",$AW1757)),ISNUMBER(SEARCH("anaer",$AW1757))),"Combined Aer and Anaer.","")</f>
        <v/>
      </c>
    </row>
    <row r="1758" spans="1:60" x14ac:dyDescent="0.25">
      <c r="A1758" s="4">
        <v>2366</v>
      </c>
      <c r="B1758" t="s">
        <v>11035</v>
      </c>
      <c r="C1758">
        <v>331.46</v>
      </c>
      <c r="D1758">
        <v>419.64163465734782</v>
      </c>
      <c r="E1758">
        <v>424.4698623595375</v>
      </c>
      <c r="F1758">
        <v>322.02105823929298</v>
      </c>
      <c r="G1758">
        <v>530.71018782088242</v>
      </c>
      <c r="H1758">
        <v>-109.2356372409951</v>
      </c>
      <c r="I1758">
        <v>-111.7960677290758</v>
      </c>
      <c r="J1758">
        <v>-127.94475105315</v>
      </c>
      <c r="K1758">
        <v>-85.362046759507038</v>
      </c>
      <c r="L1758">
        <v>230.29582740626549</v>
      </c>
      <c r="M1758">
        <v>229.43720262885731</v>
      </c>
      <c r="N1758">
        <v>226.5932391361338</v>
      </c>
      <c r="O1758">
        <v>236.32967516412091</v>
      </c>
      <c r="P1758">
        <v>7.7284712417553294</v>
      </c>
      <c r="Q1758">
        <v>7.8416027003137208</v>
      </c>
      <c r="R1758">
        <v>6.2980637387972811</v>
      </c>
      <c r="S1758">
        <v>8.9239968684354132</v>
      </c>
      <c r="T1758">
        <v>93909.76376446255</v>
      </c>
      <c r="U1758">
        <v>93909.693566306116</v>
      </c>
      <c r="V1758">
        <v>93846.824286172763</v>
      </c>
      <c r="W1758">
        <v>93973.138264109541</v>
      </c>
      <c r="X1758">
        <v>6083.4523254447386</v>
      </c>
      <c r="Y1758">
        <v>6103.8020320553078</v>
      </c>
      <c r="Z1758">
        <v>5930.8353887850781</v>
      </c>
      <c r="AA1758">
        <v>6181.8554363132826</v>
      </c>
      <c r="AB1758">
        <v>1152.0391148346109</v>
      </c>
      <c r="AC1758">
        <v>1139.3767739120319</v>
      </c>
      <c r="AD1758">
        <v>968.82310154749246</v>
      </c>
      <c r="AE1758">
        <v>1371.307374701066</v>
      </c>
      <c r="AF1758">
        <v>68.091041972974097</v>
      </c>
      <c r="AG1758">
        <v>67.836639836510656</v>
      </c>
      <c r="AH1758">
        <v>66.99741936212267</v>
      </c>
      <c r="AI1758">
        <v>69.874652948055214</v>
      </c>
      <c r="AJ1758">
        <v>0.6083205931725425</v>
      </c>
      <c r="AK1758">
        <v>0.60832064171290545</v>
      </c>
      <c r="AL1758">
        <v>0.60830945084398369</v>
      </c>
      <c r="AM1758">
        <v>0.60833167127716137</v>
      </c>
      <c r="AN1758">
        <v>0.97345114229081264</v>
      </c>
      <c r="AO1758">
        <v>0.97345114229081253</v>
      </c>
      <c r="AP1758">
        <v>0.97345114229081253</v>
      </c>
      <c r="AQ1758">
        <v>0.97345114229081253</v>
      </c>
      <c r="AR1758">
        <v>14.339344577389911</v>
      </c>
      <c r="AS1758">
        <v>14.339344577389911</v>
      </c>
      <c r="AT1758">
        <v>14.339344577389911</v>
      </c>
      <c r="AU1758">
        <v>14.339344577389911</v>
      </c>
      <c r="AV1758" t="str">
        <f>VLOOKUP(Sheet1[[#This Row],[NPDES ID2]],Combined_Sheet__Major_Only___2[[NPDES ID2]:[ECHO BFR]],3,FALSE)</f>
        <v>PA</v>
      </c>
      <c r="AW1758" t="s">
        <v>12185</v>
      </c>
      <c r="AX1758" t="str">
        <f>VLOOKUP(Sheet1[[#This Row],[NPDES ID2]],Combined_Sheet__Major_Only___2[[NPDES ID2]:[ECHO BFR]],27,FALSE)</f>
        <v>methaneBioCaptureRecover</v>
      </c>
      <c r="AY1758" t="str">
        <f>VLOOKUP(Sheet1[[#This Row],[NPDES ID2]],Combined_Sheet__Major_Only___2[[NPDES ID2]:[ECHO BFR]],28,FALSE)</f>
        <v>-</v>
      </c>
      <c r="AZ1758" t="str">
        <f>VLOOKUP(Sheet1[[#This Row],[NPDES ID2]],Combined_Sheet__Major_Only___2[[NPDES ID2]:[ECHO BFR]],29,FALSE)</f>
        <v>preliminaryOps, thickening</v>
      </c>
      <c r="BA1758">
        <f>VLOOKUP(Sheet1[[#This Row],[NPDES ID2]],Combined_Sheet__Major_Only___2[[NPDES ID2]:[ECHO BFR]],17,FALSE)</f>
        <v>40.340854</v>
      </c>
      <c r="BB1758">
        <f>VLOOKUP(Sheet1[[#This Row],[NPDES ID2]],Combined_Sheet__Major_Only___2[[NPDES ID2]:[ECHO BFR]],18,FALSE)</f>
        <v>-79.730035000000001</v>
      </c>
      <c r="BC1758" t="str">
        <f>IF(ISNUMBER(SEARCH("aerobic",$AW1758)),"aerobic","")</f>
        <v/>
      </c>
      <c r="BD1758" t="str">
        <f>IF(ISNUMBER(SEARCH("anaer",$AW1758)),"anaer","")</f>
        <v>anaer</v>
      </c>
      <c r="BE1758" t="str">
        <f>IF(ISNUMBER(SEARCH("thickening",$AZ1758)),"thickening","")</f>
        <v>thickening</v>
      </c>
      <c r="BF1758" s="2" t="str">
        <f>IF(ISNUMBER(SEARCH("airDry",$AW1758)),"airDry","")</f>
        <v/>
      </c>
      <c r="BG1758" s="2" t="str">
        <f>IF(ISNUMBER(SEARCH("heatDry",$AY1758)),"heatDry","")</f>
        <v/>
      </c>
      <c r="BH1758" s="2" t="str">
        <f>IF(AND(ISNUMBER(SEARCH("aerobic",$AW1758)),ISNUMBER(SEARCH("anaer",$AW1758))),"Combined Aer and Anaer.","")</f>
        <v/>
      </c>
    </row>
    <row r="1759" spans="1:60" x14ac:dyDescent="0.25">
      <c r="A1759" s="4">
        <v>1</v>
      </c>
      <c r="B1759" t="s">
        <v>48</v>
      </c>
      <c r="C1759">
        <v>103</v>
      </c>
      <c r="D1759">
        <v>1076.3473303789549</v>
      </c>
      <c r="E1759">
        <v>1075.7528461006809</v>
      </c>
      <c r="F1759">
        <v>760.92736954495354</v>
      </c>
      <c r="G1759">
        <v>1414.2147326677109</v>
      </c>
      <c r="H1759">
        <v>-119.0290500899029</v>
      </c>
      <c r="I1759">
        <v>-121.3429669299756</v>
      </c>
      <c r="J1759">
        <v>-137.07863943433821</v>
      </c>
      <c r="K1759">
        <v>-95.595796208482568</v>
      </c>
      <c r="L1759">
        <v>66.143790663722768</v>
      </c>
      <c r="M1759">
        <v>65.833900507517626</v>
      </c>
      <c r="N1759">
        <v>64.808232542090479</v>
      </c>
      <c r="O1759">
        <v>68.320513366842206</v>
      </c>
      <c r="P1759">
        <v>2.4132205019866748</v>
      </c>
      <c r="Q1759">
        <v>2.4378090169214581</v>
      </c>
      <c r="R1759">
        <v>2.0084867372766171</v>
      </c>
      <c r="S1759">
        <v>2.7517046695364851</v>
      </c>
      <c r="T1759">
        <v>93945.333265652764</v>
      </c>
      <c r="U1759">
        <v>93945.263041418453</v>
      </c>
      <c r="V1759">
        <v>93882.3704060374</v>
      </c>
      <c r="W1759">
        <v>94008.731308230941</v>
      </c>
      <c r="X1759">
        <v>6585.1357649673773</v>
      </c>
      <c r="Y1759">
        <v>6613.2788692462846</v>
      </c>
      <c r="Z1759">
        <v>6377.5225431358449</v>
      </c>
      <c r="AA1759">
        <v>6718.7707105380277</v>
      </c>
      <c r="AB1759">
        <v>1210.580853393536</v>
      </c>
      <c r="AC1759">
        <v>1196.806287854195</v>
      </c>
      <c r="AD1759">
        <v>1021.358937371414</v>
      </c>
      <c r="AE1759">
        <v>1430.3965822687251</v>
      </c>
      <c r="AF1759">
        <v>62.933343752354467</v>
      </c>
      <c r="AG1759">
        <v>62.638336482751491</v>
      </c>
      <c r="AH1759">
        <v>61.662938965446642</v>
      </c>
      <c r="AI1759">
        <v>65.004293718925084</v>
      </c>
      <c r="AJ1759">
        <v>0.54527324894321516</v>
      </c>
      <c r="AK1759">
        <v>0.54527326292318556</v>
      </c>
      <c r="AL1759">
        <v>0.54527004371420718</v>
      </c>
      <c r="AM1759">
        <v>0.54527643565193795</v>
      </c>
      <c r="AN1759">
        <v>0.97346081157381259</v>
      </c>
      <c r="AO1759">
        <v>0.9734608115738127</v>
      </c>
      <c r="AP1759">
        <v>0.9734608115738127</v>
      </c>
      <c r="AQ1759">
        <v>0.9734608115738127</v>
      </c>
      <c r="AR1759">
        <v>13.47689575612049</v>
      </c>
      <c r="AS1759">
        <v>13.47689575612049</v>
      </c>
      <c r="AT1759">
        <v>13.47689575612049</v>
      </c>
      <c r="AU1759">
        <v>13.47689575612049</v>
      </c>
      <c r="AV1759" t="str">
        <f>VLOOKUP(Sheet1[[#This Row],[NPDES ID2]],Combined_Sheet__Major_Only___2[[NPDES ID2]:[ECHO BFR]],3,FALSE)</f>
        <v>OR</v>
      </c>
      <c r="AW1759" t="s">
        <v>12185</v>
      </c>
      <c r="AX1759" t="str">
        <f>VLOOKUP(Sheet1[[#This Row],[NPDES ID2]],Combined_Sheet__Major_Only___2[[NPDES ID2]:[ECHO BFR]],27,FALSE)</f>
        <v>methaneBioCaptureRecover</v>
      </c>
      <c r="AY1759" t="str">
        <f>VLOOKUP(Sheet1[[#This Row],[NPDES ID2]],Combined_Sheet__Major_Only___2[[NPDES ID2]:[ECHO BFR]],28,FALSE)</f>
        <v>-</v>
      </c>
      <c r="AZ1759" t="str">
        <f>VLOOKUP(Sheet1[[#This Row],[NPDES ID2]],Combined_Sheet__Major_Only___2[[NPDES ID2]:[ECHO BFR]],29,FALSE)</f>
        <v>thickening, preliminaryOps</v>
      </c>
      <c r="BA1759">
        <f>VLOOKUP(Sheet1[[#This Row],[NPDES ID2]],Combined_Sheet__Major_Only___2[[NPDES ID2]:[ECHO BFR]],17,FALSE)</f>
        <v>45.008957000000002</v>
      </c>
      <c r="BB1759">
        <f>VLOOKUP(Sheet1[[#This Row],[NPDES ID2]],Combined_Sheet__Major_Only___2[[NPDES ID2]:[ECHO BFR]],18,FALSE)</f>
        <v>-122.80201099999999</v>
      </c>
      <c r="BC1759" t="str">
        <f>IF(ISNUMBER(SEARCH("aerobic",$AW1759)),"aerobic","")</f>
        <v/>
      </c>
      <c r="BD1759" t="str">
        <f>IF(ISNUMBER(SEARCH("anaer",$AW1759)),"anaer","")</f>
        <v>anaer</v>
      </c>
      <c r="BE1759" t="str">
        <f>IF(ISNUMBER(SEARCH("thickening",$AZ1759)),"thickening","")</f>
        <v>thickening</v>
      </c>
      <c r="BF1759" s="3" t="str">
        <f>IF(ISNUMBER(SEARCH("airDry",$AW1759)),"airDry","")</f>
        <v/>
      </c>
      <c r="BG1759" s="3" t="str">
        <f>IF(ISNUMBER(SEARCH("heatDry",$AY1759)),"heatDry","")</f>
        <v/>
      </c>
      <c r="BH1759" s="3" t="str">
        <f>IF(AND(ISNUMBER(SEARCH("aerobic",$AW1759)),ISNUMBER(SEARCH("anaer",$AW1759))),"Combined Aer and Anaer.","")</f>
        <v/>
      </c>
    </row>
    <row r="1760" spans="1:60" x14ac:dyDescent="0.25">
      <c r="A1760" s="4">
        <v>215</v>
      </c>
      <c r="B1760" t="s">
        <v>1129</v>
      </c>
      <c r="C1760">
        <v>2753.81</v>
      </c>
      <c r="D1760">
        <v>622.96166351154704</v>
      </c>
      <c r="E1760">
        <v>623.51234536174286</v>
      </c>
      <c r="F1760">
        <v>523.86384366449988</v>
      </c>
      <c r="G1760">
        <v>727.25417548787243</v>
      </c>
      <c r="H1760">
        <v>-108.7799499523298</v>
      </c>
      <c r="I1760">
        <v>-111.4692220522078</v>
      </c>
      <c r="J1760">
        <v>-127.6898786487145</v>
      </c>
      <c r="K1760">
        <v>-85.634346678165386</v>
      </c>
      <c r="L1760">
        <v>1907.4043121034119</v>
      </c>
      <c r="M1760">
        <v>1900.2554029538589</v>
      </c>
      <c r="N1760">
        <v>1876.40196605453</v>
      </c>
      <c r="O1760">
        <v>1957.8674979076829</v>
      </c>
      <c r="P1760">
        <v>64.211753220800318</v>
      </c>
      <c r="Q1760">
        <v>65.135155754776719</v>
      </c>
      <c r="R1760">
        <v>52.381744815620749</v>
      </c>
      <c r="S1760">
        <v>74.087374982540311</v>
      </c>
      <c r="T1760">
        <v>94044.106468935686</v>
      </c>
      <c r="U1760">
        <v>94044.036172285647</v>
      </c>
      <c r="V1760">
        <v>93981.078681549538</v>
      </c>
      <c r="W1760">
        <v>94107.569888048631</v>
      </c>
      <c r="X1760">
        <v>6111.0891862200306</v>
      </c>
      <c r="Y1760">
        <v>6131.6820742681011</v>
      </c>
      <c r="Z1760">
        <v>5956.2630269971096</v>
      </c>
      <c r="AA1760">
        <v>6210.8862461951639</v>
      </c>
      <c r="AB1760">
        <v>1117.7524411056361</v>
      </c>
      <c r="AC1760">
        <v>1106.38216426496</v>
      </c>
      <c r="AD1760">
        <v>945.46226501245553</v>
      </c>
      <c r="AE1760">
        <v>1322.3975417245649</v>
      </c>
      <c r="AF1760">
        <v>67.890453582016903</v>
      </c>
      <c r="AG1760">
        <v>67.631609663361886</v>
      </c>
      <c r="AH1760">
        <v>66.796129999021218</v>
      </c>
      <c r="AI1760">
        <v>69.683282670085518</v>
      </c>
      <c r="AJ1760">
        <v>0.60586678795797166</v>
      </c>
      <c r="AK1760">
        <v>0.60586718125260897</v>
      </c>
      <c r="AL1760">
        <v>0.60577533941872774</v>
      </c>
      <c r="AM1760">
        <v>0.60595772322676333</v>
      </c>
      <c r="AN1760">
        <v>0.9734876253773358</v>
      </c>
      <c r="AO1760">
        <v>0.9734876253773358</v>
      </c>
      <c r="AP1760">
        <v>0.9734876253773358</v>
      </c>
      <c r="AQ1760">
        <v>0.9734876253773358</v>
      </c>
      <c r="AR1760">
        <v>14.580815372528161</v>
      </c>
      <c r="AS1760">
        <v>14.580815372528161</v>
      </c>
      <c r="AT1760">
        <v>14.580815372528161</v>
      </c>
      <c r="AU1760">
        <v>14.580815372528161</v>
      </c>
      <c r="AV1760" t="str">
        <f>VLOOKUP(Sheet1[[#This Row],[NPDES ID2]],Combined_Sheet__Major_Only___2[[NPDES ID2]:[ECHO BFR]],3,FALSE)</f>
        <v>IL</v>
      </c>
      <c r="AW1760" t="s">
        <v>12185</v>
      </c>
      <c r="AX1760" t="str">
        <f>VLOOKUP(Sheet1[[#This Row],[NPDES ID2]],Combined_Sheet__Major_Only___2[[NPDES ID2]:[ECHO BFR]],27,FALSE)</f>
        <v>methaneBioCaptureRecover</v>
      </c>
      <c r="AY1760" t="str">
        <f>VLOOKUP(Sheet1[[#This Row],[NPDES ID2]],Combined_Sheet__Major_Only___2[[NPDES ID2]:[ECHO BFR]],28,FALSE)</f>
        <v>-</v>
      </c>
      <c r="AZ1760" t="str">
        <f>VLOOKUP(Sheet1[[#This Row],[NPDES ID2]],Combined_Sheet__Major_Only___2[[NPDES ID2]:[ECHO BFR]],29,FALSE)</f>
        <v>thickening</v>
      </c>
      <c r="BA1760">
        <f>VLOOKUP(Sheet1[[#This Row],[NPDES ID2]],Combined_Sheet__Major_Only___2[[NPDES ID2]:[ECHO BFR]],17,FALSE)</f>
        <v>39.843797000000002</v>
      </c>
      <c r="BB1760">
        <f>VLOOKUP(Sheet1[[#This Row],[NPDES ID2]],Combined_Sheet__Major_Only___2[[NPDES ID2]:[ECHO BFR]],18,FALSE)</f>
        <v>-89.644817000000003</v>
      </c>
      <c r="BC1760" t="str">
        <f>IF(ISNUMBER(SEARCH("aerobic",$AW1760)),"aerobic","")</f>
        <v/>
      </c>
      <c r="BD1760" t="str">
        <f>IF(ISNUMBER(SEARCH("anaer",$AW1760)),"anaer","")</f>
        <v>anaer</v>
      </c>
      <c r="BE1760" t="str">
        <f>IF(ISNUMBER(SEARCH("thickening",$AZ1760)),"thickening","")</f>
        <v>thickening</v>
      </c>
      <c r="BF1760" s="3" t="str">
        <f>IF(ISNUMBER(SEARCH("airDry",$AW1760)),"airDry","")</f>
        <v/>
      </c>
      <c r="BG1760" s="3" t="str">
        <f>IF(ISNUMBER(SEARCH("heatDry",$AY1760)),"heatDry","")</f>
        <v/>
      </c>
      <c r="BH1760" s="3" t="str">
        <f>IF(AND(ISNUMBER(SEARCH("aerobic",$AW1760)),ISNUMBER(SEARCH("anaer",$AW1760))),"Combined Aer and Anaer.","")</f>
        <v/>
      </c>
    </row>
    <row r="1761" spans="1:60" x14ac:dyDescent="0.25">
      <c r="A1761" s="4">
        <v>87</v>
      </c>
      <c r="B1761" t="s">
        <v>487</v>
      </c>
      <c r="C1761">
        <v>32731</v>
      </c>
      <c r="D1761">
        <v>6734.7198351176712</v>
      </c>
      <c r="E1761">
        <v>6756.9003715843437</v>
      </c>
      <c r="F1761">
        <v>5297.2529001738676</v>
      </c>
      <c r="G1761">
        <v>8160.3310273936231</v>
      </c>
      <c r="H1761">
        <v>-108.8780227251446</v>
      </c>
      <c r="I1761">
        <v>-110.1665972808635</v>
      </c>
      <c r="J1761">
        <v>-132.93200165580129</v>
      </c>
      <c r="K1761">
        <v>-79.164621880203896</v>
      </c>
      <c r="L1761">
        <v>20640.07894617425</v>
      </c>
      <c r="M1761">
        <v>20543.752587350162</v>
      </c>
      <c r="N1761">
        <v>20201.72315222368</v>
      </c>
      <c r="O1761">
        <v>21353.397406261731</v>
      </c>
      <c r="P1761">
        <v>765.99344755508514</v>
      </c>
      <c r="Q1761">
        <v>772.43418164457728</v>
      </c>
      <c r="R1761">
        <v>639.92488785858666</v>
      </c>
      <c r="S1761">
        <v>874.33169678389947</v>
      </c>
      <c r="T1761">
        <v>94256.990913508678</v>
      </c>
      <c r="U1761">
        <v>94256.920460782043</v>
      </c>
      <c r="V1761">
        <v>94193.823188244991</v>
      </c>
      <c r="W1761">
        <v>94320.59523771354</v>
      </c>
      <c r="X1761">
        <v>6728.4420319102928</v>
      </c>
      <c r="Y1761">
        <v>6757.1677547731442</v>
      </c>
      <c r="Z1761">
        <v>6505.7367944207344</v>
      </c>
      <c r="AA1761">
        <v>6872.9145515147038</v>
      </c>
      <c r="AB1761">
        <v>1116.424884501183</v>
      </c>
      <c r="AC1761">
        <v>1106.2753970615249</v>
      </c>
      <c r="AD1761">
        <v>957.47396802984235</v>
      </c>
      <c r="AE1761">
        <v>1297.8536291689149</v>
      </c>
      <c r="AF1761">
        <v>61.926307705893713</v>
      </c>
      <c r="AG1761">
        <v>61.588646912656429</v>
      </c>
      <c r="AH1761">
        <v>60.6430136949391</v>
      </c>
      <c r="AI1761">
        <v>64.029433721015153</v>
      </c>
      <c r="AJ1761">
        <v>0.53297487435661628</v>
      </c>
      <c r="AK1761">
        <v>0.53297838419495358</v>
      </c>
      <c r="AL1761">
        <v>0.53199808780085034</v>
      </c>
      <c r="AM1761">
        <v>0.53394805640514054</v>
      </c>
      <c r="AN1761">
        <v>0.97354523294212936</v>
      </c>
      <c r="AO1761">
        <v>0.97354523294212936</v>
      </c>
      <c r="AP1761">
        <v>0.97354523294212936</v>
      </c>
      <c r="AQ1761">
        <v>0.97354523294212936</v>
      </c>
      <c r="AR1761">
        <v>14.076058424242291</v>
      </c>
      <c r="AS1761">
        <v>14.076058424242291</v>
      </c>
      <c r="AT1761">
        <v>14.076058424242291</v>
      </c>
      <c r="AU1761">
        <v>14.076058424242291</v>
      </c>
      <c r="AV1761" t="str">
        <f>VLOOKUP(Sheet1[[#This Row],[NPDES ID2]],Combined_Sheet__Major_Only___2[[NPDES ID2]:[ECHO BFR]],3,FALSE)</f>
        <v>CA</v>
      </c>
      <c r="AW1761" t="s">
        <v>12185</v>
      </c>
      <c r="AX1761" t="str">
        <f>VLOOKUP(Sheet1[[#This Row],[NPDES ID2]],Combined_Sheet__Major_Only___2[[NPDES ID2]:[ECHO BFR]],27,FALSE)</f>
        <v>methaneBioCaptureRecover, longTermSludgeStore</v>
      </c>
      <c r="AY1761" t="str">
        <f>VLOOKUP(Sheet1[[#This Row],[NPDES ID2]],Combined_Sheet__Major_Only___2[[NPDES ID2]:[ECHO BFR]],28,FALSE)</f>
        <v>-</v>
      </c>
      <c r="AZ1761" t="str">
        <f>VLOOKUP(Sheet1[[#This Row],[NPDES ID2]],Combined_Sheet__Major_Only___2[[NPDES ID2]:[ECHO BFR]],29,FALSE)</f>
        <v>thickening, sludgeLagoon</v>
      </c>
      <c r="BA1761">
        <f>VLOOKUP(Sheet1[[#This Row],[NPDES ID2]],Combined_Sheet__Major_Only___2[[NPDES ID2]:[ECHO BFR]],17,FALSE)</f>
        <v>38.448500000000003</v>
      </c>
      <c r="BB1761">
        <f>VLOOKUP(Sheet1[[#This Row],[NPDES ID2]],Combined_Sheet__Major_Only___2[[NPDES ID2]:[ECHO BFR]],18,FALSE)</f>
        <v>-121.46166700000001</v>
      </c>
      <c r="BC1761" t="str">
        <f>IF(ISNUMBER(SEARCH("aerobic",$AW1761)),"aerobic","")</f>
        <v/>
      </c>
      <c r="BD1761" t="str">
        <f>IF(ISNUMBER(SEARCH("anaer",$AW1761)),"anaer","")</f>
        <v>anaer</v>
      </c>
      <c r="BE1761" t="str">
        <f>IF(ISNUMBER(SEARCH("thickening",$AZ1761)),"thickening","")</f>
        <v>thickening</v>
      </c>
      <c r="BF1761" s="3" t="str">
        <f>IF(ISNUMBER(SEARCH("airDry",$AW1761)),"airDry","")</f>
        <v/>
      </c>
      <c r="BG1761" s="3" t="str">
        <f>IF(ISNUMBER(SEARCH("heatDry",$AY1761)),"heatDry","")</f>
        <v/>
      </c>
      <c r="BH1761" s="3" t="str">
        <f>IF(AND(ISNUMBER(SEARCH("aerobic",$AW1761)),ISNUMBER(SEARCH("anaer",$AW1761))),"Combined Aer and Anaer.","")</f>
        <v/>
      </c>
    </row>
    <row r="1762" spans="1:60" x14ac:dyDescent="0.25">
      <c r="A1762" s="4">
        <v>256</v>
      </c>
      <c r="B1762" t="s">
        <v>1323</v>
      </c>
      <c r="C1762">
        <v>1887.53</v>
      </c>
      <c r="D1762">
        <v>542.65415378826492</v>
      </c>
      <c r="E1762">
        <v>544.75965983328263</v>
      </c>
      <c r="F1762">
        <v>458.94452389968421</v>
      </c>
      <c r="G1762">
        <v>630.61452634176851</v>
      </c>
      <c r="H1762">
        <v>-124.8646325093636</v>
      </c>
      <c r="I1762">
        <v>-127.3468955812903</v>
      </c>
      <c r="J1762">
        <v>-143.49154183595621</v>
      </c>
      <c r="K1762">
        <v>-101.9552133416972</v>
      </c>
      <c r="L1762">
        <v>1152.7684207034069</v>
      </c>
      <c r="M1762">
        <v>1146.6368102100821</v>
      </c>
      <c r="N1762">
        <v>1126.2482326882171</v>
      </c>
      <c r="O1762">
        <v>1195.9597060428071</v>
      </c>
      <c r="P1762">
        <v>44.340836722983603</v>
      </c>
      <c r="Q1762">
        <v>44.789002687953328</v>
      </c>
      <c r="R1762">
        <v>37.150973158551643</v>
      </c>
      <c r="S1762">
        <v>50.556261916917002</v>
      </c>
      <c r="T1762">
        <v>94343.031999090206</v>
      </c>
      <c r="U1762">
        <v>94342.961483282357</v>
      </c>
      <c r="V1762">
        <v>94279.807715410818</v>
      </c>
      <c r="W1762">
        <v>94406.693272627774</v>
      </c>
      <c r="X1762">
        <v>6954.0992194069922</v>
      </c>
      <c r="Y1762">
        <v>6987.9588322348973</v>
      </c>
      <c r="Z1762">
        <v>6704.6764160286166</v>
      </c>
      <c r="AA1762">
        <v>7115.0076633823192</v>
      </c>
      <c r="AB1762">
        <v>1322.790670859087</v>
      </c>
      <c r="AC1762">
        <v>1305.001948312248</v>
      </c>
      <c r="AD1762">
        <v>1109.77552690008</v>
      </c>
      <c r="AE1762">
        <v>1568.063534761829</v>
      </c>
      <c r="AF1762">
        <v>59.858917478365562</v>
      </c>
      <c r="AG1762">
        <v>59.537669085028867</v>
      </c>
      <c r="AH1762">
        <v>58.487743783562131</v>
      </c>
      <c r="AI1762">
        <v>62.099497007922963</v>
      </c>
      <c r="AJ1762">
        <v>0.50774162739085882</v>
      </c>
      <c r="AK1762">
        <v>0.50774187192952702</v>
      </c>
      <c r="AL1762">
        <v>0.50768498521543959</v>
      </c>
      <c r="AM1762">
        <v>0.50779794910753884</v>
      </c>
      <c r="AN1762">
        <v>0.97356844510204898</v>
      </c>
      <c r="AO1762">
        <v>0.97356844510204898</v>
      </c>
      <c r="AP1762">
        <v>0.97356844510204898</v>
      </c>
      <c r="AQ1762">
        <v>0.97356844510204898</v>
      </c>
      <c r="AR1762">
        <v>12.573834881339749</v>
      </c>
      <c r="AS1762">
        <v>12.573834881339749</v>
      </c>
      <c r="AT1762">
        <v>12.573834881339749</v>
      </c>
      <c r="AU1762">
        <v>12.573834881339749</v>
      </c>
      <c r="AV1762" t="str">
        <f>VLOOKUP(Sheet1[[#This Row],[NPDES ID2]],Combined_Sheet__Major_Only___2[[NPDES ID2]:[ECHO BFR]],3,FALSE)</f>
        <v>VA</v>
      </c>
      <c r="AW1762" t="s">
        <v>12185</v>
      </c>
      <c r="AX1762" t="str">
        <f>VLOOKUP(Sheet1[[#This Row],[NPDES ID2]],Combined_Sheet__Major_Only___2[[NPDES ID2]:[ECHO BFR]],27,FALSE)</f>
        <v>methaneBioCaptureRecover</v>
      </c>
      <c r="AY1762" t="str">
        <f>VLOOKUP(Sheet1[[#This Row],[NPDES ID2]],Combined_Sheet__Major_Only___2[[NPDES ID2]:[ECHO BFR]],28,FALSE)</f>
        <v>-</v>
      </c>
      <c r="AZ1762" t="str">
        <f>VLOOKUP(Sheet1[[#This Row],[NPDES ID2]],Combined_Sheet__Major_Only___2[[NPDES ID2]:[ECHO BFR]],29,FALSE)</f>
        <v>thickening, preliminaryOps</v>
      </c>
      <c r="BA1762">
        <f>VLOOKUP(Sheet1[[#This Row],[NPDES ID2]],Combined_Sheet__Major_Only___2[[NPDES ID2]:[ECHO BFR]],17,FALSE)</f>
        <v>37.084010999999997</v>
      </c>
      <c r="BB1762">
        <f>VLOOKUP(Sheet1[[#This Row],[NPDES ID2]],Combined_Sheet__Major_Only___2[[NPDES ID2]:[ECHO BFR]],18,FALSE)</f>
        <v>-76.531216000000001</v>
      </c>
      <c r="BC1762" t="str">
        <f>IF(ISNUMBER(SEARCH("aerobic",$AW1762)),"aerobic","")</f>
        <v/>
      </c>
      <c r="BD1762" t="str">
        <f>IF(ISNUMBER(SEARCH("anaer",$AW1762)),"anaer","")</f>
        <v>anaer</v>
      </c>
      <c r="BE1762" t="str">
        <f>IF(ISNUMBER(SEARCH("thickening",$AZ1762)),"thickening","")</f>
        <v>thickening</v>
      </c>
      <c r="BF1762" s="2" t="str">
        <f>IF(ISNUMBER(SEARCH("airDry",$AW1762)),"airDry","")</f>
        <v/>
      </c>
      <c r="BG1762" s="2" t="str">
        <f>IF(ISNUMBER(SEARCH("heatDry",$AY1762)),"heatDry","")</f>
        <v/>
      </c>
      <c r="BH1762" s="2" t="str">
        <f>IF(AND(ISNUMBER(SEARCH("aerobic",$AW1762)),ISNUMBER(SEARCH("anaer",$AW1762))),"Combined Aer and Anaer.","")</f>
        <v/>
      </c>
    </row>
    <row r="1763" spans="1:60" x14ac:dyDescent="0.25">
      <c r="A1763" s="4">
        <v>230</v>
      </c>
      <c r="B1763" t="s">
        <v>1203</v>
      </c>
      <c r="C1763">
        <v>2471</v>
      </c>
      <c r="D1763">
        <v>608.53295190342305</v>
      </c>
      <c r="E1763">
        <v>610.24864689163815</v>
      </c>
      <c r="F1763">
        <v>518.4471216226334</v>
      </c>
      <c r="G1763">
        <v>709.7405021612816</v>
      </c>
      <c r="H1763">
        <v>-115.8208864430579</v>
      </c>
      <c r="I1763">
        <v>-118.4621241128348</v>
      </c>
      <c r="J1763">
        <v>-134.0350761983949</v>
      </c>
      <c r="K1763">
        <v>-93.021044246481992</v>
      </c>
      <c r="L1763">
        <v>1616.160532501787</v>
      </c>
      <c r="M1763">
        <v>1608.9871607677951</v>
      </c>
      <c r="N1763">
        <v>1585.0876023963181</v>
      </c>
      <c r="O1763">
        <v>1666.750613206299</v>
      </c>
      <c r="P1763">
        <v>57.822799900943977</v>
      </c>
      <c r="Q1763">
        <v>58.531036135138542</v>
      </c>
      <c r="R1763">
        <v>48.008981226901263</v>
      </c>
      <c r="S1763">
        <v>65.877931098412759</v>
      </c>
      <c r="T1763">
        <v>94907.87753891015</v>
      </c>
      <c r="U1763">
        <v>94907.8066089848</v>
      </c>
      <c r="V1763">
        <v>94844.281958557855</v>
      </c>
      <c r="W1763">
        <v>94971.912675427069</v>
      </c>
      <c r="X1763">
        <v>6531.5996183471607</v>
      </c>
      <c r="Y1763">
        <v>6557.9999422374622</v>
      </c>
      <c r="Z1763">
        <v>6335.7058638017161</v>
      </c>
      <c r="AA1763">
        <v>6657.7889994184206</v>
      </c>
      <c r="AB1763">
        <v>1159.5124504896</v>
      </c>
      <c r="AC1763">
        <v>1147.720346431295</v>
      </c>
      <c r="AD1763">
        <v>984.35444301883695</v>
      </c>
      <c r="AE1763">
        <v>1363.448103218486</v>
      </c>
      <c r="AF1763">
        <v>64.107069077277188</v>
      </c>
      <c r="AG1763">
        <v>63.818706789127063</v>
      </c>
      <c r="AH1763">
        <v>62.882462009897729</v>
      </c>
      <c r="AI1763">
        <v>66.110891492627559</v>
      </c>
      <c r="AJ1763">
        <v>0.55961196829832649</v>
      </c>
      <c r="AK1763">
        <v>0.55961230366563985</v>
      </c>
      <c r="AL1763">
        <v>0.55953407833588442</v>
      </c>
      <c r="AM1763">
        <v>0.55968942004570832</v>
      </c>
      <c r="AN1763">
        <v>0.97371982343332786</v>
      </c>
      <c r="AO1763">
        <v>0.97371982343332808</v>
      </c>
      <c r="AP1763">
        <v>0.97371982343332808</v>
      </c>
      <c r="AQ1763">
        <v>0.97371982343332808</v>
      </c>
      <c r="AR1763">
        <v>14.00603219461726</v>
      </c>
      <c r="AS1763">
        <v>14.00603219461725</v>
      </c>
      <c r="AT1763">
        <v>14.00603219461725</v>
      </c>
      <c r="AU1763">
        <v>14.00603219461725</v>
      </c>
      <c r="AV1763" t="str">
        <f>VLOOKUP(Sheet1[[#This Row],[NPDES ID2]],Combined_Sheet__Major_Only___2[[NPDES ID2]:[ECHO BFR]],3,FALSE)</f>
        <v>VA</v>
      </c>
      <c r="AW1763" t="s">
        <v>12185</v>
      </c>
      <c r="AX1763" t="str">
        <f>VLOOKUP(Sheet1[[#This Row],[NPDES ID2]],Combined_Sheet__Major_Only___2[[NPDES ID2]:[ECHO BFR]],27,FALSE)</f>
        <v>methaneBioCaptureRecover</v>
      </c>
      <c r="AY1763" t="str">
        <f>VLOOKUP(Sheet1[[#This Row],[NPDES ID2]],Combined_Sheet__Major_Only___2[[NPDES ID2]:[ECHO BFR]],28,FALSE)</f>
        <v>-</v>
      </c>
      <c r="AZ1763" t="str">
        <f>VLOOKUP(Sheet1[[#This Row],[NPDES ID2]],Combined_Sheet__Major_Only___2[[NPDES ID2]:[ECHO BFR]],29,FALSE)</f>
        <v>preliminaryOps, thickening, sludgeLagoon</v>
      </c>
      <c r="BA1763">
        <f>VLOOKUP(Sheet1[[#This Row],[NPDES ID2]],Combined_Sheet__Major_Only___2[[NPDES ID2]:[ECHO BFR]],17,FALSE)</f>
        <v>37.263578000000003</v>
      </c>
      <c r="BB1763">
        <f>VLOOKUP(Sheet1[[#This Row],[NPDES ID2]],Combined_Sheet__Major_Only___2[[NPDES ID2]:[ECHO BFR]],18,FALSE)</f>
        <v>-79.912360000000007</v>
      </c>
      <c r="BC1763" t="str">
        <f>IF(ISNUMBER(SEARCH("aerobic",$AW1763)),"aerobic","")</f>
        <v/>
      </c>
      <c r="BD1763" t="str">
        <f>IF(ISNUMBER(SEARCH("anaer",$AW1763)),"anaer","")</f>
        <v>anaer</v>
      </c>
      <c r="BE1763" t="str">
        <f>IF(ISNUMBER(SEARCH("thickening",$AZ1763)),"thickening","")</f>
        <v>thickening</v>
      </c>
      <c r="BF1763" s="2" t="str">
        <f>IF(ISNUMBER(SEARCH("airDry",$AW1763)),"airDry","")</f>
        <v/>
      </c>
      <c r="BG1763" s="2" t="str">
        <f>IF(ISNUMBER(SEARCH("heatDry",$AY1763)),"heatDry","")</f>
        <v/>
      </c>
      <c r="BH1763" s="2" t="str">
        <f>IF(AND(ISNUMBER(SEARCH("aerobic",$AW1763)),ISNUMBER(SEARCH("anaer",$AW1763))),"Combined Aer and Anaer.","")</f>
        <v/>
      </c>
    </row>
    <row r="1764" spans="1:60" x14ac:dyDescent="0.25">
      <c r="A1764" s="4">
        <v>1826</v>
      </c>
      <c r="B1764" t="s">
        <v>8635</v>
      </c>
      <c r="C1764">
        <v>19880.18</v>
      </c>
      <c r="D1764">
        <v>4247.1161006885004</v>
      </c>
      <c r="E1764">
        <v>4259.7494734885022</v>
      </c>
      <c r="F1764">
        <v>3342.9603279601042</v>
      </c>
      <c r="G1764">
        <v>5134.4605293365021</v>
      </c>
      <c r="H1764">
        <v>-117.2976798396171</v>
      </c>
      <c r="I1764">
        <v>-120.24629563261119</v>
      </c>
      <c r="J1764">
        <v>-138.11037434741479</v>
      </c>
      <c r="K1764">
        <v>-90.131640361540676</v>
      </c>
      <c r="L1764">
        <v>12187.347092008</v>
      </c>
      <c r="M1764">
        <v>12124.849409865699</v>
      </c>
      <c r="N1764">
        <v>11907.65336461681</v>
      </c>
      <c r="O1764">
        <v>12639.877745507079</v>
      </c>
      <c r="P1764">
        <v>466.3652505666351</v>
      </c>
      <c r="Q1764">
        <v>471.39794848231043</v>
      </c>
      <c r="R1764">
        <v>390.84972284126519</v>
      </c>
      <c r="S1764">
        <v>531.93176734622239</v>
      </c>
      <c r="T1764">
        <v>95621.429378459652</v>
      </c>
      <c r="U1764">
        <v>95621.357925392454</v>
      </c>
      <c r="V1764">
        <v>95557.364750544206</v>
      </c>
      <c r="W1764">
        <v>95685.93680447487</v>
      </c>
      <c r="X1764">
        <v>7021.6908490708211</v>
      </c>
      <c r="Y1764">
        <v>7054.5892212837498</v>
      </c>
      <c r="Z1764">
        <v>6772.0981646083046</v>
      </c>
      <c r="AA1764">
        <v>7182.6555004387274</v>
      </c>
      <c r="AB1764">
        <v>1091.2052821687589</v>
      </c>
      <c r="AC1764">
        <v>1081.7355781116</v>
      </c>
      <c r="AD1764">
        <v>944.2680871126712</v>
      </c>
      <c r="AE1764">
        <v>1254.587410644594</v>
      </c>
      <c r="AF1764">
        <v>60.153563756736531</v>
      </c>
      <c r="AG1764">
        <v>59.816326879861087</v>
      </c>
      <c r="AH1764">
        <v>58.794561798059583</v>
      </c>
      <c r="AI1764">
        <v>62.365180811983457</v>
      </c>
      <c r="AJ1764">
        <v>0.51133659142333798</v>
      </c>
      <c r="AK1764">
        <v>0.51133881525388214</v>
      </c>
      <c r="AL1764">
        <v>0.51076562069794307</v>
      </c>
      <c r="AM1764">
        <v>0.51190498726496836</v>
      </c>
      <c r="AN1764">
        <v>0.97390859401326457</v>
      </c>
      <c r="AO1764">
        <v>0.97390859401326435</v>
      </c>
      <c r="AP1764">
        <v>0.97390859401326435</v>
      </c>
      <c r="AQ1764">
        <v>0.97390859401326435</v>
      </c>
      <c r="AR1764">
        <v>14.223952881657819</v>
      </c>
      <c r="AS1764">
        <v>14.223952881657819</v>
      </c>
      <c r="AT1764">
        <v>14.223952881657819</v>
      </c>
      <c r="AU1764">
        <v>14.223952881657819</v>
      </c>
      <c r="AV1764" t="str">
        <f>VLOOKUP(Sheet1[[#This Row],[NPDES ID2]],Combined_Sheet__Major_Only___2[[NPDES ID2]:[ECHO BFR]],3,FALSE)</f>
        <v>GA</v>
      </c>
      <c r="AW1764" t="s">
        <v>12185</v>
      </c>
      <c r="AX1764" t="str">
        <f>VLOOKUP(Sheet1[[#This Row],[NPDES ID2]],Combined_Sheet__Major_Only___2[[NPDES ID2]:[ECHO BFR]],27,FALSE)</f>
        <v>methaneBioCaptureRecover</v>
      </c>
      <c r="AY1764" t="str">
        <f>VLOOKUP(Sheet1[[#This Row],[NPDES ID2]],Combined_Sheet__Major_Only___2[[NPDES ID2]:[ECHO BFR]],28,FALSE)</f>
        <v>-</v>
      </c>
      <c r="AZ1764" t="str">
        <f>VLOOKUP(Sheet1[[#This Row],[NPDES ID2]],Combined_Sheet__Major_Only___2[[NPDES ID2]:[ECHO BFR]],29,FALSE)</f>
        <v>thickening, preliminaryOps</v>
      </c>
      <c r="BA1764">
        <f>VLOOKUP(Sheet1[[#This Row],[NPDES ID2]],Combined_Sheet__Major_Only___2[[NPDES ID2]:[ECHO BFR]],17,FALSE)</f>
        <v>33.823329999999999</v>
      </c>
      <c r="BB1764">
        <f>VLOOKUP(Sheet1[[#This Row],[NPDES ID2]],Combined_Sheet__Major_Only___2[[NPDES ID2]:[ECHO BFR]],18,FALSE)</f>
        <v>-84.455280000000002</v>
      </c>
      <c r="BC1764" t="str">
        <f>IF(ISNUMBER(SEARCH("aerobic",$AW1764)),"aerobic","")</f>
        <v/>
      </c>
      <c r="BD1764" t="str">
        <f>IF(ISNUMBER(SEARCH("anaer",$AW1764)),"anaer","")</f>
        <v>anaer</v>
      </c>
      <c r="BE1764" t="str">
        <f>IF(ISNUMBER(SEARCH("thickening",$AZ1764)),"thickening","")</f>
        <v>thickening</v>
      </c>
      <c r="BF1764" s="2" t="str">
        <f>IF(ISNUMBER(SEARCH("airDry",$AW1764)),"airDry","")</f>
        <v/>
      </c>
      <c r="BG1764" s="2" t="str">
        <f>IF(ISNUMBER(SEARCH("heatDry",$AY1764)),"heatDry","")</f>
        <v/>
      </c>
      <c r="BH1764" s="2" t="str">
        <f>IF(AND(ISNUMBER(SEARCH("aerobic",$AW1764)),ISNUMBER(SEARCH("anaer",$AW1764))),"Combined Aer and Anaer.","")</f>
        <v/>
      </c>
    </row>
    <row r="1765" spans="1:60" x14ac:dyDescent="0.25">
      <c r="A1765" s="4">
        <v>1658</v>
      </c>
      <c r="B1765" t="s">
        <v>7784</v>
      </c>
      <c r="C1765">
        <v>59.89</v>
      </c>
      <c r="D1765">
        <v>1828.7731956395151</v>
      </c>
      <c r="E1765">
        <v>1828.7214489463929</v>
      </c>
      <c r="F1765">
        <v>1274.0246304799</v>
      </c>
      <c r="G1765">
        <v>2417.4902745794379</v>
      </c>
      <c r="H1765">
        <v>-123.649565986865</v>
      </c>
      <c r="I1765">
        <v>-126.130023997495</v>
      </c>
      <c r="J1765">
        <v>-142.2387897303457</v>
      </c>
      <c r="K1765">
        <v>-100.4417037320051</v>
      </c>
      <c r="L1765">
        <v>37.124964586159933</v>
      </c>
      <c r="M1765">
        <v>36.934195715887391</v>
      </c>
      <c r="N1765">
        <v>36.302872621589529</v>
      </c>
      <c r="O1765">
        <v>38.46485560022181</v>
      </c>
      <c r="P1765">
        <v>1.405960506621347</v>
      </c>
      <c r="Q1765">
        <v>1.418588061656465</v>
      </c>
      <c r="R1765">
        <v>1.175644552487868</v>
      </c>
      <c r="S1765">
        <v>1.601013908716207</v>
      </c>
      <c r="T1765">
        <v>96270.617159929519</v>
      </c>
      <c r="U1765">
        <v>96270.545230909091</v>
      </c>
      <c r="V1765">
        <v>96206.125793646846</v>
      </c>
      <c r="W1765">
        <v>96335.554273816902</v>
      </c>
      <c r="X1765">
        <v>6991.1627217308187</v>
      </c>
      <c r="Y1765">
        <v>7024.0658064361978</v>
      </c>
      <c r="Z1765">
        <v>6749.5455514184296</v>
      </c>
      <c r="AA1765">
        <v>7146.8284153593149</v>
      </c>
      <c r="AB1765">
        <v>1167.8219606634409</v>
      </c>
      <c r="AC1765">
        <v>1155.951936082552</v>
      </c>
      <c r="AD1765">
        <v>1000.299231556463</v>
      </c>
      <c r="AE1765">
        <v>1356.805976458598</v>
      </c>
      <c r="AF1765">
        <v>60.749050034285013</v>
      </c>
      <c r="AG1765">
        <v>60.436798088154333</v>
      </c>
      <c r="AH1765">
        <v>59.40401350802275</v>
      </c>
      <c r="AI1765">
        <v>62.941498712901357</v>
      </c>
      <c r="AJ1765">
        <v>0.51860392328064353</v>
      </c>
      <c r="AK1765">
        <v>0.51860393105209446</v>
      </c>
      <c r="AL1765">
        <v>0.51860214191602838</v>
      </c>
      <c r="AM1765">
        <v>0.51860569434730741</v>
      </c>
      <c r="AN1765">
        <v>0.97407799635356584</v>
      </c>
      <c r="AO1765">
        <v>0.97407799635356551</v>
      </c>
      <c r="AP1765">
        <v>0.97407799635356551</v>
      </c>
      <c r="AQ1765">
        <v>0.97407799635356551</v>
      </c>
      <c r="AR1765">
        <v>13.75345860736987</v>
      </c>
      <c r="AS1765">
        <v>13.753458607369881</v>
      </c>
      <c r="AT1765">
        <v>13.753458607369881</v>
      </c>
      <c r="AU1765">
        <v>13.753458607369881</v>
      </c>
      <c r="AV1765" t="str">
        <f>VLOOKUP(Sheet1[[#This Row],[NPDES ID2]],Combined_Sheet__Major_Only___2[[NPDES ID2]:[ECHO BFR]],3,FALSE)</f>
        <v>CA</v>
      </c>
      <c r="AW1765" t="s">
        <v>12185</v>
      </c>
      <c r="AX1765" t="str">
        <f>VLOOKUP(Sheet1[[#This Row],[NPDES ID2]],Combined_Sheet__Major_Only___2[[NPDES ID2]:[ECHO BFR]],27,FALSE)</f>
        <v>-</v>
      </c>
      <c r="AY1765" t="str">
        <f>VLOOKUP(Sheet1[[#This Row],[NPDES ID2]],Combined_Sheet__Major_Only___2[[NPDES ID2]:[ECHO BFR]],28,FALSE)</f>
        <v>highTempCompost</v>
      </c>
      <c r="AZ1765" t="str">
        <f>VLOOKUP(Sheet1[[#This Row],[NPDES ID2]],Combined_Sheet__Major_Only___2[[NPDES ID2]:[ECHO BFR]],29,FALSE)</f>
        <v>thickening, preliminaryOps</v>
      </c>
      <c r="BA1765">
        <f>VLOOKUP(Sheet1[[#This Row],[NPDES ID2]],Combined_Sheet__Major_Only___2[[NPDES ID2]:[ECHO BFR]],17,FALSE)</f>
        <v>37.675026699999997</v>
      </c>
      <c r="BB1765">
        <f>VLOOKUP(Sheet1[[#This Row],[NPDES ID2]],Combined_Sheet__Major_Only___2[[NPDES ID2]:[ECHO BFR]],18,FALSE)</f>
        <v>-119.79389089999999</v>
      </c>
      <c r="BC1765" t="str">
        <f>IF(ISNUMBER(SEARCH("aerobic",$AW1765)),"aerobic","")</f>
        <v/>
      </c>
      <c r="BD1765" t="str">
        <f>IF(ISNUMBER(SEARCH("anaer",$AW1765)),"anaer","")</f>
        <v>anaer</v>
      </c>
      <c r="BE1765" t="str">
        <f>IF(ISNUMBER(SEARCH("thickening",$AZ1765)),"thickening","")</f>
        <v>thickening</v>
      </c>
      <c r="BF1765" s="2" t="str">
        <f>IF(ISNUMBER(SEARCH("airDry",$AW1765)),"airDry","")</f>
        <v/>
      </c>
      <c r="BG1765" s="2" t="str">
        <f>IF(ISNUMBER(SEARCH("heatDry",$AY1765)),"heatDry","")</f>
        <v/>
      </c>
      <c r="BH1765" s="2" t="str">
        <f>IF(AND(ISNUMBER(SEARCH("aerobic",$AW1765)),ISNUMBER(SEARCH("anaer",$AW1765))),"Combined Aer and Anaer.","")</f>
        <v/>
      </c>
    </row>
    <row r="1766" spans="1:60" x14ac:dyDescent="0.25">
      <c r="A1766" s="4">
        <v>1951</v>
      </c>
      <c r="B1766" t="s">
        <v>9198</v>
      </c>
      <c r="C1766">
        <v>2400.1999999999998</v>
      </c>
      <c r="D1766">
        <v>634.20059532112555</v>
      </c>
      <c r="E1766">
        <v>636.5041884870335</v>
      </c>
      <c r="F1766">
        <v>541.24018287381273</v>
      </c>
      <c r="G1766">
        <v>741.1550645618529</v>
      </c>
      <c r="H1766">
        <v>-123.8004685635178</v>
      </c>
      <c r="I1766">
        <v>-126.18706066466839</v>
      </c>
      <c r="J1766">
        <v>-142.27955229216471</v>
      </c>
      <c r="K1766">
        <v>-100.78891089930769</v>
      </c>
      <c r="L1766">
        <v>1475.146662582551</v>
      </c>
      <c r="M1766">
        <v>1467.4295825072111</v>
      </c>
      <c r="N1766">
        <v>1441.731725599519</v>
      </c>
      <c r="O1766">
        <v>1529.5542702031071</v>
      </c>
      <c r="P1766">
        <v>56.363148839038097</v>
      </c>
      <c r="Q1766">
        <v>56.922498482314708</v>
      </c>
      <c r="R1766">
        <v>47.186941119799393</v>
      </c>
      <c r="S1766">
        <v>64.227196163130174</v>
      </c>
      <c r="T1766">
        <v>96336.035228245339</v>
      </c>
      <c r="U1766">
        <v>96335.963251263543</v>
      </c>
      <c r="V1766">
        <v>96271.500859921565</v>
      </c>
      <c r="W1766">
        <v>96401.015641392762</v>
      </c>
      <c r="X1766">
        <v>7056.2683693691533</v>
      </c>
      <c r="Y1766">
        <v>7090.0854772687499</v>
      </c>
      <c r="Z1766">
        <v>6807.0959769334622</v>
      </c>
      <c r="AA1766">
        <v>7217.0182044865933</v>
      </c>
      <c r="AB1766">
        <v>1338.2412689063631</v>
      </c>
      <c r="AC1766">
        <v>1320.571171579689</v>
      </c>
      <c r="AD1766">
        <v>1123.1055987337679</v>
      </c>
      <c r="AE1766">
        <v>1586.1404877865671</v>
      </c>
      <c r="AF1766">
        <v>60.239847516641511</v>
      </c>
      <c r="AG1766">
        <v>59.92101970109146</v>
      </c>
      <c r="AH1766">
        <v>58.882944037555347</v>
      </c>
      <c r="AI1766">
        <v>62.458849966962568</v>
      </c>
      <c r="AJ1766">
        <v>0.5123896731740285</v>
      </c>
      <c r="AK1766">
        <v>0.51238998880788045</v>
      </c>
      <c r="AL1766">
        <v>0.51231633820310463</v>
      </c>
      <c r="AM1766">
        <v>0.51246259588610255</v>
      </c>
      <c r="AN1766">
        <v>0.97409494495322901</v>
      </c>
      <c r="AO1766">
        <v>0.97409494495322901</v>
      </c>
      <c r="AP1766">
        <v>0.97409494495322901</v>
      </c>
      <c r="AQ1766">
        <v>0.97409494495322901</v>
      </c>
      <c r="AR1766">
        <v>12.67496586970443</v>
      </c>
      <c r="AS1766">
        <v>12.674965869704421</v>
      </c>
      <c r="AT1766">
        <v>12.674965869704421</v>
      </c>
      <c r="AU1766">
        <v>12.674965869704421</v>
      </c>
      <c r="AV1766" t="str">
        <f>VLOOKUP(Sheet1[[#This Row],[NPDES ID2]],Combined_Sheet__Major_Only___2[[NPDES ID2]:[ECHO BFR]],3,FALSE)</f>
        <v>PA</v>
      </c>
      <c r="AW1766" t="s">
        <v>12185</v>
      </c>
      <c r="AX1766" t="str">
        <f>VLOOKUP(Sheet1[[#This Row],[NPDES ID2]],Combined_Sheet__Major_Only___2[[NPDES ID2]:[ECHO BFR]],27,FALSE)</f>
        <v>methaneBioCaptureRecover</v>
      </c>
      <c r="AY1766" t="str">
        <f>VLOOKUP(Sheet1[[#This Row],[NPDES ID2]],Combined_Sheet__Major_Only___2[[NPDES ID2]:[ECHO BFR]],28,FALSE)</f>
        <v>-</v>
      </c>
      <c r="AZ1766" t="str">
        <f>VLOOKUP(Sheet1[[#This Row],[NPDES ID2]],Combined_Sheet__Major_Only___2[[NPDES ID2]:[ECHO BFR]],29,FALSE)</f>
        <v>thickening</v>
      </c>
      <c r="BA1766">
        <f>VLOOKUP(Sheet1[[#This Row],[NPDES ID2]],Combined_Sheet__Major_Only___2[[NPDES ID2]:[ECHO BFR]],17,FALSE)</f>
        <v>40.601666999999999</v>
      </c>
      <c r="BB1766">
        <f>VLOOKUP(Sheet1[[#This Row],[NPDES ID2]],Combined_Sheet__Major_Only___2[[NPDES ID2]:[ECHO BFR]],18,FALSE)</f>
        <v>-75.453333000000001</v>
      </c>
      <c r="BC1766" t="str">
        <f>IF(ISNUMBER(SEARCH("aerobic",$AW1766)),"aerobic","")</f>
        <v/>
      </c>
      <c r="BD1766" t="str">
        <f>IF(ISNUMBER(SEARCH("anaer",$AW1766)),"anaer","")</f>
        <v>anaer</v>
      </c>
      <c r="BE1766" t="str">
        <f>IF(ISNUMBER(SEARCH("thickening",$AZ1766)),"thickening","")</f>
        <v>thickening</v>
      </c>
      <c r="BF1766" s="3" t="str">
        <f>IF(ISNUMBER(SEARCH("airDry",$AW1766)),"airDry","")</f>
        <v/>
      </c>
      <c r="BG1766" s="3" t="str">
        <f>IF(ISNUMBER(SEARCH("heatDry",$AY1766)),"heatDry","")</f>
        <v/>
      </c>
      <c r="BH1766" s="3" t="str">
        <f>IF(AND(ISNUMBER(SEARCH("aerobic",$AW1766)),ISNUMBER(SEARCH("anaer",$AW1766))),"Combined Aer and Anaer.","")</f>
        <v/>
      </c>
    </row>
    <row r="1767" spans="1:60" x14ac:dyDescent="0.25">
      <c r="A1767" s="4">
        <v>1078</v>
      </c>
      <c r="B1767" t="s">
        <v>5197</v>
      </c>
      <c r="C1767">
        <v>361.12</v>
      </c>
      <c r="D1767">
        <v>446.97387981194231</v>
      </c>
      <c r="E1767">
        <v>452.1329366201166</v>
      </c>
      <c r="F1767">
        <v>342.80327260848992</v>
      </c>
      <c r="G1767">
        <v>558.60386277076555</v>
      </c>
      <c r="H1767">
        <v>-122.3597926073013</v>
      </c>
      <c r="I1767">
        <v>-124.8152094445707</v>
      </c>
      <c r="J1767">
        <v>-140.78602983304029</v>
      </c>
      <c r="K1767">
        <v>-99.191425683092675</v>
      </c>
      <c r="L1767">
        <v>225.85087004969421</v>
      </c>
      <c r="M1767">
        <v>224.7169279119592</v>
      </c>
      <c r="N1767">
        <v>220.9613826435569</v>
      </c>
      <c r="O1767">
        <v>233.8190383372407</v>
      </c>
      <c r="P1767">
        <v>8.4732587301994347</v>
      </c>
      <c r="Q1767">
        <v>8.541887793466703</v>
      </c>
      <c r="R1767">
        <v>7.0771132629831488</v>
      </c>
      <c r="S1767">
        <v>9.6524198580263576</v>
      </c>
      <c r="T1767">
        <v>96340.91973557217</v>
      </c>
      <c r="U1767">
        <v>96340.847755009265</v>
      </c>
      <c r="V1767">
        <v>96276.382156456762</v>
      </c>
      <c r="W1767">
        <v>96405.903381703363</v>
      </c>
      <c r="X1767">
        <v>6934.2753977195034</v>
      </c>
      <c r="Y1767">
        <v>6966.1397642618722</v>
      </c>
      <c r="Z1767">
        <v>6699.9725361455139</v>
      </c>
      <c r="AA1767">
        <v>7085.207386803675</v>
      </c>
      <c r="AB1767">
        <v>1116.0102046395109</v>
      </c>
      <c r="AC1767">
        <v>1105.6709408001329</v>
      </c>
      <c r="AD1767">
        <v>961.05111999955454</v>
      </c>
      <c r="AE1767">
        <v>1290.0109927889739</v>
      </c>
      <c r="AF1767">
        <v>61.292350811331119</v>
      </c>
      <c r="AG1767">
        <v>60.984081933296842</v>
      </c>
      <c r="AH1767">
        <v>59.966530811428292</v>
      </c>
      <c r="AI1767">
        <v>63.454378152564402</v>
      </c>
      <c r="AJ1767">
        <v>0.52523551649725542</v>
      </c>
      <c r="AK1767">
        <v>0.52523556315141939</v>
      </c>
      <c r="AL1767">
        <v>0.52522480499767998</v>
      </c>
      <c r="AM1767">
        <v>0.52524616628154952</v>
      </c>
      <c r="AN1767">
        <v>0.97409620954869924</v>
      </c>
      <c r="AO1767">
        <v>0.97409620954869891</v>
      </c>
      <c r="AP1767">
        <v>0.97409620954869891</v>
      </c>
      <c r="AQ1767">
        <v>0.97409620954869891</v>
      </c>
      <c r="AR1767">
        <v>14.188717719990191</v>
      </c>
      <c r="AS1767">
        <v>14.188717719990191</v>
      </c>
      <c r="AT1767">
        <v>14.188717719990191</v>
      </c>
      <c r="AU1767">
        <v>14.188717719990191</v>
      </c>
      <c r="AV1767" t="str">
        <f>VLOOKUP(Sheet1[[#This Row],[NPDES ID2]],Combined_Sheet__Major_Only___2[[NPDES ID2]:[ECHO BFR]],3,FALSE)</f>
        <v>HI</v>
      </c>
      <c r="AW1767" t="s">
        <v>12185</v>
      </c>
      <c r="AX1767" t="str">
        <f>VLOOKUP(Sheet1[[#This Row],[NPDES ID2]],Combined_Sheet__Major_Only___2[[NPDES ID2]:[ECHO BFR]],27,FALSE)</f>
        <v>-</v>
      </c>
      <c r="AY1767" t="str">
        <f>VLOOKUP(Sheet1[[#This Row],[NPDES ID2]],Combined_Sheet__Major_Only___2[[NPDES ID2]:[ECHO BFR]],28,FALSE)</f>
        <v>-</v>
      </c>
      <c r="AZ1767" t="str">
        <f>VLOOKUP(Sheet1[[#This Row],[NPDES ID2]],Combined_Sheet__Major_Only___2[[NPDES ID2]:[ECHO BFR]],29,FALSE)</f>
        <v>preliminaryOps, thickening</v>
      </c>
      <c r="BA1767">
        <f>VLOOKUP(Sheet1[[#This Row],[NPDES ID2]],Combined_Sheet__Major_Only___2[[NPDES ID2]:[ECHO BFR]],17,FALSE)</f>
        <v>21.287333</v>
      </c>
      <c r="BB1767">
        <f>VLOOKUP(Sheet1[[#This Row],[NPDES ID2]],Combined_Sheet__Major_Only___2[[NPDES ID2]:[ECHO BFR]],18,FALSE)</f>
        <v>-157.67183299999999</v>
      </c>
      <c r="BC1767" t="str">
        <f>IF(ISNUMBER(SEARCH("aerobic",$AW1767)),"aerobic","")</f>
        <v/>
      </c>
      <c r="BD1767" t="str">
        <f>IF(ISNUMBER(SEARCH("anaer",$AW1767)),"anaer","")</f>
        <v>anaer</v>
      </c>
      <c r="BE1767" t="str">
        <f>IF(ISNUMBER(SEARCH("thickening",$AZ1767)),"thickening","")</f>
        <v>thickening</v>
      </c>
      <c r="BF1767" s="2" t="str">
        <f>IF(ISNUMBER(SEARCH("airDry",$AW1767)),"airDry","")</f>
        <v/>
      </c>
      <c r="BG1767" s="2" t="str">
        <f>IF(ISNUMBER(SEARCH("heatDry",$AY1767)),"heatDry","")</f>
        <v/>
      </c>
      <c r="BH1767" s="2" t="str">
        <f>IF(AND(ISNUMBER(SEARCH("aerobic",$AW1767)),ISNUMBER(SEARCH("anaer",$AW1767))),"Combined Aer and Anaer.","")</f>
        <v/>
      </c>
    </row>
    <row r="1768" spans="1:60" x14ac:dyDescent="0.25">
      <c r="A1768" s="4">
        <v>2046</v>
      </c>
      <c r="B1768" t="s">
        <v>9625</v>
      </c>
      <c r="C1768">
        <v>1265.28</v>
      </c>
      <c r="D1768">
        <v>395.57135506404319</v>
      </c>
      <c r="E1768">
        <v>394.68569753088951</v>
      </c>
      <c r="F1768">
        <v>335.83089908952081</v>
      </c>
      <c r="G1768">
        <v>462.84892623044527</v>
      </c>
      <c r="H1768">
        <v>-111.75750597972529</v>
      </c>
      <c r="I1768">
        <v>-114.2859290722018</v>
      </c>
      <c r="J1768">
        <v>-130.27879472124121</v>
      </c>
      <c r="K1768">
        <v>-88.312297198347352</v>
      </c>
      <c r="L1768">
        <v>858.51513742580426</v>
      </c>
      <c r="M1768">
        <v>855.079789231566</v>
      </c>
      <c r="N1768">
        <v>843.67075343620706</v>
      </c>
      <c r="O1768">
        <v>882.69570053285429</v>
      </c>
      <c r="P1768">
        <v>29.54459312452553</v>
      </c>
      <c r="Q1768">
        <v>29.94195951813057</v>
      </c>
      <c r="R1768">
        <v>24.262232616385511</v>
      </c>
      <c r="S1768">
        <v>33.920399450110772</v>
      </c>
      <c r="T1768">
        <v>96831.409354723379</v>
      </c>
      <c r="U1768">
        <v>96831.337014557124</v>
      </c>
      <c r="V1768">
        <v>96766.549356201489</v>
      </c>
      <c r="W1768">
        <v>96896.717648740421</v>
      </c>
      <c r="X1768">
        <v>6423.3546688606257</v>
      </c>
      <c r="Y1768">
        <v>6446.5751926790663</v>
      </c>
      <c r="Z1768">
        <v>6250.037467535476</v>
      </c>
      <c r="AA1768">
        <v>6534.906746173323</v>
      </c>
      <c r="AB1768">
        <v>1076.1271364483621</v>
      </c>
      <c r="AC1768">
        <v>1067.234561801949</v>
      </c>
      <c r="AD1768">
        <v>922.58874717803997</v>
      </c>
      <c r="AE1768">
        <v>1255.196468213526</v>
      </c>
      <c r="AF1768">
        <v>66.499958771196475</v>
      </c>
      <c r="AG1768">
        <v>66.2318798813385</v>
      </c>
      <c r="AH1768">
        <v>65.354242228500709</v>
      </c>
      <c r="AI1768">
        <v>68.371471928472559</v>
      </c>
      <c r="AJ1768">
        <v>0.58886090179616557</v>
      </c>
      <c r="AK1768">
        <v>0.58886107912633845</v>
      </c>
      <c r="AL1768">
        <v>0.58881999444957189</v>
      </c>
      <c r="AM1768">
        <v>0.58890157574126212</v>
      </c>
      <c r="AN1768">
        <v>0.97422257133331913</v>
      </c>
      <c r="AO1768">
        <v>0.97422257133331935</v>
      </c>
      <c r="AP1768">
        <v>0.97422257133331935</v>
      </c>
      <c r="AQ1768">
        <v>0.97422257133331935</v>
      </c>
      <c r="AR1768">
        <v>15.029887996117701</v>
      </c>
      <c r="AS1768">
        <v>15.029887996117701</v>
      </c>
      <c r="AT1768">
        <v>15.029887996117701</v>
      </c>
      <c r="AU1768">
        <v>15.029887996117701</v>
      </c>
      <c r="AV1768" t="str">
        <f>VLOOKUP(Sheet1[[#This Row],[NPDES ID2]],Combined_Sheet__Major_Only___2[[NPDES ID2]:[ECHO BFR]],3,FALSE)</f>
        <v>IA</v>
      </c>
      <c r="AW1768" t="s">
        <v>12185</v>
      </c>
      <c r="AX1768" t="str">
        <f>VLOOKUP(Sheet1[[#This Row],[NPDES ID2]],Combined_Sheet__Major_Only___2[[NPDES ID2]:[ECHO BFR]],27,FALSE)</f>
        <v>other</v>
      </c>
      <c r="AY1768" t="str">
        <f>VLOOKUP(Sheet1[[#This Row],[NPDES ID2]],Combined_Sheet__Major_Only___2[[NPDES ID2]:[ECHO BFR]],28,FALSE)</f>
        <v>-</v>
      </c>
      <c r="AZ1768" t="str">
        <f>VLOOKUP(Sheet1[[#This Row],[NPDES ID2]],Combined_Sheet__Major_Only___2[[NPDES ID2]:[ECHO BFR]],29,FALSE)</f>
        <v>thickening, preliminaryOps</v>
      </c>
      <c r="BA1768">
        <f>VLOOKUP(Sheet1[[#This Row],[NPDES ID2]],Combined_Sheet__Major_Only___2[[NPDES ID2]:[ECHO BFR]],17,FALSE)</f>
        <v>42.469965999999999</v>
      </c>
      <c r="BB1768">
        <f>VLOOKUP(Sheet1[[#This Row],[NPDES ID2]],Combined_Sheet__Major_Only___2[[NPDES ID2]:[ECHO BFR]],18,FALSE)</f>
        <v>-90.660167999999999</v>
      </c>
      <c r="BC1768" t="str">
        <f>IF(ISNUMBER(SEARCH("aerobic",$AW1768)),"aerobic","")</f>
        <v/>
      </c>
      <c r="BD1768" t="str">
        <f>IF(ISNUMBER(SEARCH("anaer",$AW1768)),"anaer","")</f>
        <v>anaer</v>
      </c>
      <c r="BE1768" t="str">
        <f>IF(ISNUMBER(SEARCH("thickening",$AZ1768)),"thickening","")</f>
        <v>thickening</v>
      </c>
      <c r="BF1768" s="2" t="str">
        <f>IF(ISNUMBER(SEARCH("airDry",$AW1768)),"airDry","")</f>
        <v/>
      </c>
      <c r="BG1768" s="2" t="str">
        <f>IF(ISNUMBER(SEARCH("heatDry",$AY1768)),"heatDry","")</f>
        <v/>
      </c>
      <c r="BH1768" s="2" t="str">
        <f>IF(AND(ISNUMBER(SEARCH("aerobic",$AW1768)),ISNUMBER(SEARCH("anaer",$AW1768))),"Combined Aer and Anaer.","")</f>
        <v/>
      </c>
    </row>
    <row r="1769" spans="1:60" x14ac:dyDescent="0.25">
      <c r="A1769" s="4">
        <v>240</v>
      </c>
      <c r="B1769" t="s">
        <v>1248</v>
      </c>
      <c r="C1769">
        <v>2173.1</v>
      </c>
      <c r="D1769">
        <v>565.00648841885675</v>
      </c>
      <c r="E1769">
        <v>568.32215176241971</v>
      </c>
      <c r="F1769">
        <v>483.55535360972863</v>
      </c>
      <c r="G1769">
        <v>657.55350508754248</v>
      </c>
      <c r="H1769">
        <v>-118.03372300126669</v>
      </c>
      <c r="I1769">
        <v>-120.605841075646</v>
      </c>
      <c r="J1769">
        <v>-136.02037848583089</v>
      </c>
      <c r="K1769">
        <v>-95.25532329791983</v>
      </c>
      <c r="L1769">
        <v>1397.910262397294</v>
      </c>
      <c r="M1769">
        <v>1391.412945205665</v>
      </c>
      <c r="N1769">
        <v>1369.788353944781</v>
      </c>
      <c r="O1769">
        <v>1443.703372314706</v>
      </c>
      <c r="P1769">
        <v>50.902208408149299</v>
      </c>
      <c r="Q1769">
        <v>51.43019744891852</v>
      </c>
      <c r="R1769">
        <v>42.358796634166133</v>
      </c>
      <c r="S1769">
        <v>58.043859629580588</v>
      </c>
      <c r="T1769">
        <v>97098.956139434988</v>
      </c>
      <c r="U1769">
        <v>97098.883603116323</v>
      </c>
      <c r="V1769">
        <v>97033.920271185852</v>
      </c>
      <c r="W1769">
        <v>97164.441518745254</v>
      </c>
      <c r="X1769">
        <v>6794.462245809761</v>
      </c>
      <c r="Y1769">
        <v>6823.2912690954072</v>
      </c>
      <c r="Z1769">
        <v>6581.2261080978797</v>
      </c>
      <c r="AA1769">
        <v>6931.839474737124</v>
      </c>
      <c r="AB1769">
        <v>1098.884652164204</v>
      </c>
      <c r="AC1769">
        <v>1089.278914428168</v>
      </c>
      <c r="AD1769">
        <v>946.0771284448183</v>
      </c>
      <c r="AE1769">
        <v>1272.7013254792539</v>
      </c>
      <c r="AF1769">
        <v>63.050014587266972</v>
      </c>
      <c r="AG1769">
        <v>62.753680661781289</v>
      </c>
      <c r="AH1769">
        <v>61.788452307684338</v>
      </c>
      <c r="AI1769">
        <v>65.112928432632017</v>
      </c>
      <c r="AJ1769">
        <v>0.54669828058754644</v>
      </c>
      <c r="AK1769">
        <v>0.54669856752215007</v>
      </c>
      <c r="AL1769">
        <v>0.54663175274279596</v>
      </c>
      <c r="AM1769">
        <v>0.5467644328134903</v>
      </c>
      <c r="AN1769">
        <v>0.97429097948860421</v>
      </c>
      <c r="AO1769">
        <v>0.97429097948860444</v>
      </c>
      <c r="AP1769">
        <v>0.97429097948860444</v>
      </c>
      <c r="AQ1769">
        <v>0.97429097948860444</v>
      </c>
      <c r="AR1769">
        <v>14.55278774799152</v>
      </c>
      <c r="AS1769">
        <v>14.55278774799152</v>
      </c>
      <c r="AT1769">
        <v>14.55278774799152</v>
      </c>
      <c r="AU1769">
        <v>14.55278774799152</v>
      </c>
      <c r="AV1769" t="str">
        <f>VLOOKUP(Sheet1[[#This Row],[NPDES ID2]],Combined_Sheet__Major_Only___2[[NPDES ID2]:[ECHO BFR]],3,FALSE)</f>
        <v>CA</v>
      </c>
      <c r="AW1769" t="s">
        <v>12185</v>
      </c>
      <c r="AX1769" t="str">
        <f>VLOOKUP(Sheet1[[#This Row],[NPDES ID2]],Combined_Sheet__Major_Only___2[[NPDES ID2]:[ECHO BFR]],27,FALSE)</f>
        <v>-</v>
      </c>
      <c r="AY1769" t="str">
        <f>VLOOKUP(Sheet1[[#This Row],[NPDES ID2]],Combined_Sheet__Major_Only___2[[NPDES ID2]:[ECHO BFR]],28,FALSE)</f>
        <v>-</v>
      </c>
      <c r="AZ1769" t="str">
        <f>VLOOKUP(Sheet1[[#This Row],[NPDES ID2]],Combined_Sheet__Major_Only___2[[NPDES ID2]:[ECHO BFR]],29,FALSE)</f>
        <v>thickening, preliminaryOps</v>
      </c>
      <c r="BA1769">
        <f>VLOOKUP(Sheet1[[#This Row],[NPDES ID2]],Combined_Sheet__Major_Only___2[[NPDES ID2]:[ECHO BFR]],17,FALSE)</f>
        <v>33.466574000000001</v>
      </c>
      <c r="BB1769">
        <f>VLOOKUP(Sheet1[[#This Row],[NPDES ID2]],Combined_Sheet__Major_Only___2[[NPDES ID2]:[ECHO BFR]],18,FALSE)</f>
        <v>-117.685766</v>
      </c>
      <c r="BC1769" t="str">
        <f>IF(ISNUMBER(SEARCH("aerobic",$AW1769)),"aerobic","")</f>
        <v/>
      </c>
      <c r="BD1769" t="str">
        <f>IF(ISNUMBER(SEARCH("anaer",$AW1769)),"anaer","")</f>
        <v>anaer</v>
      </c>
      <c r="BE1769" t="str">
        <f>IF(ISNUMBER(SEARCH("thickening",$AZ1769)),"thickening","")</f>
        <v>thickening</v>
      </c>
      <c r="BF1769" s="2" t="str">
        <f>IF(ISNUMBER(SEARCH("airDry",$AW1769)),"airDry","")</f>
        <v/>
      </c>
      <c r="BG1769" s="2" t="str">
        <f>IF(ISNUMBER(SEARCH("heatDry",$AY1769)),"heatDry","")</f>
        <v/>
      </c>
      <c r="BH1769" s="2" t="str">
        <f>IF(AND(ISNUMBER(SEARCH("aerobic",$AW1769)),ISNUMBER(SEARCH("anaer",$AW1769))),"Combined Aer and Anaer.","")</f>
        <v/>
      </c>
    </row>
    <row r="1770" spans="1:60" x14ac:dyDescent="0.25">
      <c r="A1770" s="4">
        <v>2034</v>
      </c>
      <c r="B1770" t="s">
        <v>9570</v>
      </c>
      <c r="C1770">
        <v>1370.9028599999999</v>
      </c>
      <c r="D1770">
        <v>427.15959187645228</v>
      </c>
      <c r="E1770">
        <v>428.29522171502748</v>
      </c>
      <c r="F1770">
        <v>364.05040686164273</v>
      </c>
      <c r="G1770">
        <v>499.33807641193403</v>
      </c>
      <c r="H1770">
        <v>-116.82745897506091</v>
      </c>
      <c r="I1770">
        <v>-119.27577700729761</v>
      </c>
      <c r="J1770">
        <v>-134.870853349139</v>
      </c>
      <c r="K1770">
        <v>-93.717923605734228</v>
      </c>
      <c r="L1770">
        <v>892.32854730586541</v>
      </c>
      <c r="M1770">
        <v>888.30743562788848</v>
      </c>
      <c r="N1770">
        <v>874.95086674546428</v>
      </c>
      <c r="O1770">
        <v>920.63496622393927</v>
      </c>
      <c r="P1770">
        <v>32.091342646510853</v>
      </c>
      <c r="Q1770">
        <v>32.466978057650238</v>
      </c>
      <c r="R1770">
        <v>26.661309965586259</v>
      </c>
      <c r="S1770">
        <v>36.569016705764142</v>
      </c>
      <c r="T1770">
        <v>97620.362823524061</v>
      </c>
      <c r="U1770">
        <v>97620.28990493514</v>
      </c>
      <c r="V1770">
        <v>97554.984212784446</v>
      </c>
      <c r="W1770">
        <v>97686.193314272052</v>
      </c>
      <c r="X1770">
        <v>6750.7890649822102</v>
      </c>
      <c r="Y1770">
        <v>6778.5018850405504</v>
      </c>
      <c r="Z1770">
        <v>6545.6098314398096</v>
      </c>
      <c r="AA1770">
        <v>6882.9008412257099</v>
      </c>
      <c r="AB1770">
        <v>1185.8294456328811</v>
      </c>
      <c r="AC1770">
        <v>1173.89221234976</v>
      </c>
      <c r="AD1770">
        <v>1008.28049934171</v>
      </c>
      <c r="AE1770">
        <v>1391.666676054225</v>
      </c>
      <c r="AF1770">
        <v>63.794407176508358</v>
      </c>
      <c r="AG1770">
        <v>63.504783967077962</v>
      </c>
      <c r="AH1770">
        <v>62.556498485656768</v>
      </c>
      <c r="AI1770">
        <v>65.816463675832608</v>
      </c>
      <c r="AJ1770">
        <v>0.55579183528563902</v>
      </c>
      <c r="AK1770">
        <v>0.55579202435600561</v>
      </c>
      <c r="AL1770">
        <v>0.55574818129390258</v>
      </c>
      <c r="AM1770">
        <v>0.55583524065650736</v>
      </c>
      <c r="AN1770">
        <v>0.97442325832343601</v>
      </c>
      <c r="AO1770">
        <v>0.9744232583234359</v>
      </c>
      <c r="AP1770">
        <v>0.9744232583234359</v>
      </c>
      <c r="AQ1770">
        <v>0.9744232583234359</v>
      </c>
      <c r="AR1770">
        <v>14.023226424948</v>
      </c>
      <c r="AS1770">
        <v>14.023226424947991</v>
      </c>
      <c r="AT1770">
        <v>14.023226424947991</v>
      </c>
      <c r="AU1770">
        <v>14.023226424947991</v>
      </c>
      <c r="AV1770" t="str">
        <f>VLOOKUP(Sheet1[[#This Row],[NPDES ID2]],Combined_Sheet__Major_Only___2[[NPDES ID2]:[ECHO BFR]],3,FALSE)</f>
        <v>FL</v>
      </c>
      <c r="AW1770" t="s">
        <v>12185</v>
      </c>
      <c r="AX1770" t="str">
        <f>VLOOKUP(Sheet1[[#This Row],[NPDES ID2]],Combined_Sheet__Major_Only___2[[NPDES ID2]:[ECHO BFR]],27,FALSE)</f>
        <v>-</v>
      </c>
      <c r="AY1770" t="str">
        <f>VLOOKUP(Sheet1[[#This Row],[NPDES ID2]],Combined_Sheet__Major_Only___2[[NPDES ID2]:[ECHO BFR]],28,FALSE)</f>
        <v>-</v>
      </c>
      <c r="AZ1770" t="str">
        <f>VLOOKUP(Sheet1[[#This Row],[NPDES ID2]],Combined_Sheet__Major_Only___2[[NPDES ID2]:[ECHO BFR]],29,FALSE)</f>
        <v>thickening, preliminaryOps</v>
      </c>
      <c r="BA1770">
        <f>VLOOKUP(Sheet1[[#This Row],[NPDES ID2]],Combined_Sheet__Major_Only___2[[NPDES ID2]:[ECHO BFR]],17,FALSE)</f>
        <v>28.027090000000001</v>
      </c>
      <c r="BB1770">
        <f>VLOOKUP(Sheet1[[#This Row],[NPDES ID2]],Combined_Sheet__Major_Only___2[[NPDES ID2]:[ECHO BFR]],18,FALSE)</f>
        <v>-82.701042999999999</v>
      </c>
      <c r="BC1770" t="str">
        <f>IF(ISNUMBER(SEARCH("aerobic",$AW1770)),"aerobic","")</f>
        <v/>
      </c>
      <c r="BD1770" t="str">
        <f>IF(ISNUMBER(SEARCH("anaer",$AW1770)),"anaer","")</f>
        <v>anaer</v>
      </c>
      <c r="BE1770" t="str">
        <f>IF(ISNUMBER(SEARCH("thickening",$AZ1770)),"thickening","")</f>
        <v>thickening</v>
      </c>
      <c r="BF1770" s="2" t="str">
        <f>IF(ISNUMBER(SEARCH("airDry",$AW1770)),"airDry","")</f>
        <v/>
      </c>
      <c r="BG1770" s="2" t="str">
        <f>IF(ISNUMBER(SEARCH("heatDry",$AY1770)),"heatDry","")</f>
        <v/>
      </c>
      <c r="BH1770" s="2" t="str">
        <f>IF(AND(ISNUMBER(SEARCH("aerobic",$AW1770)),ISNUMBER(SEARCH("anaer",$AW1770))),"Combined Aer and Anaer.","")</f>
        <v/>
      </c>
    </row>
    <row r="1771" spans="1:60" x14ac:dyDescent="0.25">
      <c r="A1771" s="4">
        <v>389</v>
      </c>
      <c r="B1771" t="s">
        <v>1962</v>
      </c>
      <c r="C1771">
        <v>718.8</v>
      </c>
      <c r="D1771">
        <v>380.07556108240072</v>
      </c>
      <c r="E1771">
        <v>378.75257630811763</v>
      </c>
      <c r="F1771">
        <v>315.76220011058672</v>
      </c>
      <c r="G1771">
        <v>447.08098415657139</v>
      </c>
      <c r="H1771">
        <v>-122.5824027665402</v>
      </c>
      <c r="I1771">
        <v>-125.0974545298245</v>
      </c>
      <c r="J1771">
        <v>-141.01429277500259</v>
      </c>
      <c r="K1771">
        <v>-99.569084552798657</v>
      </c>
      <c r="L1771">
        <v>448.2471476543318</v>
      </c>
      <c r="M1771">
        <v>445.98115070920028</v>
      </c>
      <c r="N1771">
        <v>438.46860325087329</v>
      </c>
      <c r="O1771">
        <v>464.18017488606739</v>
      </c>
      <c r="P1771">
        <v>16.868041877368839</v>
      </c>
      <c r="Q1771">
        <v>17.00984005189936</v>
      </c>
      <c r="R1771">
        <v>14.09426049114758</v>
      </c>
      <c r="S1771">
        <v>19.20235015279259</v>
      </c>
      <c r="T1771">
        <v>98039.929118680491</v>
      </c>
      <c r="U1771">
        <v>98039.855892485764</v>
      </c>
      <c r="V1771">
        <v>97974.274709410995</v>
      </c>
      <c r="W1771">
        <v>98106.03731420626</v>
      </c>
      <c r="X1771">
        <v>7077.1148552595914</v>
      </c>
      <c r="Y1771">
        <v>7109.87524438736</v>
      </c>
      <c r="Z1771">
        <v>6836.2028641810621</v>
      </c>
      <c r="AA1771">
        <v>7232.3440585522148</v>
      </c>
      <c r="AB1771">
        <v>1341.2430326381909</v>
      </c>
      <c r="AC1771">
        <v>1324.040065234381</v>
      </c>
      <c r="AD1771">
        <v>1125.4177148083311</v>
      </c>
      <c r="AE1771">
        <v>1590.6403639353271</v>
      </c>
      <c r="AF1771">
        <v>61.116234972415072</v>
      </c>
      <c r="AG1771">
        <v>60.806152344888893</v>
      </c>
      <c r="AH1771">
        <v>59.785313663694382</v>
      </c>
      <c r="AI1771">
        <v>63.28776545376558</v>
      </c>
      <c r="AJ1771">
        <v>0.52308568030461622</v>
      </c>
      <c r="AK1771">
        <v>0.52308577812352497</v>
      </c>
      <c r="AL1771">
        <v>0.52306317260937474</v>
      </c>
      <c r="AM1771">
        <v>0.52310805890082679</v>
      </c>
      <c r="AN1771">
        <v>0.97452871635503513</v>
      </c>
      <c r="AO1771">
        <v>0.97452871635503502</v>
      </c>
      <c r="AP1771">
        <v>0.97452871635503502</v>
      </c>
      <c r="AQ1771">
        <v>0.97452871635503502</v>
      </c>
      <c r="AR1771">
        <v>12.864550024097349</v>
      </c>
      <c r="AS1771">
        <v>12.864550024097349</v>
      </c>
      <c r="AT1771">
        <v>12.864550024097349</v>
      </c>
      <c r="AU1771">
        <v>12.864550024097349</v>
      </c>
      <c r="AV1771" t="str">
        <f>VLOOKUP(Sheet1[[#This Row],[NPDES ID2]],Combined_Sheet__Major_Only___2[[NPDES ID2]:[ECHO BFR]],3,FALSE)</f>
        <v>PA</v>
      </c>
      <c r="AW1771" t="s">
        <v>12185</v>
      </c>
      <c r="AX1771" t="str">
        <f>VLOOKUP(Sheet1[[#This Row],[NPDES ID2]],Combined_Sheet__Major_Only___2[[NPDES ID2]:[ECHO BFR]],27,FALSE)</f>
        <v>methaneBioCaptureRecover</v>
      </c>
      <c r="AY1771" t="str">
        <f>VLOOKUP(Sheet1[[#This Row],[NPDES ID2]],Combined_Sheet__Major_Only___2[[NPDES ID2]:[ECHO BFR]],28,FALSE)</f>
        <v>-</v>
      </c>
      <c r="AZ1771" t="str">
        <f>VLOOKUP(Sheet1[[#This Row],[NPDES ID2]],Combined_Sheet__Major_Only___2[[NPDES ID2]:[ECHO BFR]],29,FALSE)</f>
        <v>thickening</v>
      </c>
      <c r="BA1771">
        <f>VLOOKUP(Sheet1[[#This Row],[NPDES ID2]],Combined_Sheet__Major_Only___2[[NPDES ID2]:[ECHO BFR]],17,FALSE)</f>
        <v>41.449399999999997</v>
      </c>
      <c r="BB1771">
        <f>VLOOKUP(Sheet1[[#This Row],[NPDES ID2]],Combined_Sheet__Major_Only___2[[NPDES ID2]:[ECHO BFR]],18,FALSE)</f>
        <v>-75.631910000000005</v>
      </c>
      <c r="BC1771" t="str">
        <f>IF(ISNUMBER(SEARCH("aerobic",$AW1771)),"aerobic","")</f>
        <v/>
      </c>
      <c r="BD1771" t="str">
        <f>IF(ISNUMBER(SEARCH("anaer",$AW1771)),"anaer","")</f>
        <v>anaer</v>
      </c>
      <c r="BE1771" t="str">
        <f>IF(ISNUMBER(SEARCH("thickening",$AZ1771)),"thickening","")</f>
        <v>thickening</v>
      </c>
      <c r="BF1771" s="3" t="str">
        <f>IF(ISNUMBER(SEARCH("airDry",$AW1771)),"airDry","")</f>
        <v/>
      </c>
      <c r="BG1771" s="3" t="str">
        <f>IF(ISNUMBER(SEARCH("heatDry",$AY1771)),"heatDry","")</f>
        <v/>
      </c>
      <c r="BH1771" s="3" t="str">
        <f>IF(AND(ISNUMBER(SEARCH("aerobic",$AW1771)),ISNUMBER(SEARCH("anaer",$AW1771))),"Combined Aer and Anaer.","")</f>
        <v/>
      </c>
    </row>
    <row r="1772" spans="1:60" x14ac:dyDescent="0.25">
      <c r="A1772" s="4">
        <v>959</v>
      </c>
      <c r="B1772" t="s">
        <v>4655</v>
      </c>
      <c r="C1772">
        <v>603.79999999999995</v>
      </c>
      <c r="D1772">
        <v>364.94570794934378</v>
      </c>
      <c r="E1772">
        <v>364.47655318158149</v>
      </c>
      <c r="F1772">
        <v>290.91275248345943</v>
      </c>
      <c r="G1772">
        <v>434.72292493334572</v>
      </c>
      <c r="H1772">
        <v>-116.215856289312</v>
      </c>
      <c r="I1772">
        <v>-118.64457575947959</v>
      </c>
      <c r="J1772">
        <v>-134.2627234999284</v>
      </c>
      <c r="K1772">
        <v>-92.809835320605188</v>
      </c>
      <c r="L1772">
        <v>395.84054323477488</v>
      </c>
      <c r="M1772">
        <v>394.08958686809831</v>
      </c>
      <c r="N1772">
        <v>388.28588231882361</v>
      </c>
      <c r="O1772">
        <v>408.15044523787782</v>
      </c>
      <c r="P1772">
        <v>14.129057173170811</v>
      </c>
      <c r="Q1772">
        <v>14.30599992507482</v>
      </c>
      <c r="R1772">
        <v>11.726350331749011</v>
      </c>
      <c r="S1772">
        <v>16.09347146370526</v>
      </c>
      <c r="T1772">
        <v>98163.828915607854</v>
      </c>
      <c r="U1772">
        <v>98163.755598575794</v>
      </c>
      <c r="V1772">
        <v>98098.093061803316</v>
      </c>
      <c r="W1772">
        <v>98230.019118592245</v>
      </c>
      <c r="X1772">
        <v>6739.8764706365728</v>
      </c>
      <c r="Y1772">
        <v>6766.9936680166365</v>
      </c>
      <c r="Z1772">
        <v>6539.0517567925544</v>
      </c>
      <c r="AA1772">
        <v>6869.1230647122866</v>
      </c>
      <c r="AB1772">
        <v>1223.999565135588</v>
      </c>
      <c r="AC1772">
        <v>1211.00617831778</v>
      </c>
      <c r="AD1772">
        <v>1035.271789287875</v>
      </c>
      <c r="AE1772">
        <v>1444.7583013811591</v>
      </c>
      <c r="AF1772">
        <v>64.24958511022615</v>
      </c>
      <c r="AG1772">
        <v>63.964423286505451</v>
      </c>
      <c r="AH1772">
        <v>63.025371552937337</v>
      </c>
      <c r="AI1772">
        <v>66.246898768843508</v>
      </c>
      <c r="AJ1772">
        <v>0.5613533991274704</v>
      </c>
      <c r="AK1772">
        <v>0.56135348440168609</v>
      </c>
      <c r="AL1772">
        <v>0.561333793252768</v>
      </c>
      <c r="AM1772">
        <v>0.56137289236612375</v>
      </c>
      <c r="AN1772">
        <v>0.97455969245965279</v>
      </c>
      <c r="AO1772">
        <v>0.97455969245965279</v>
      </c>
      <c r="AP1772">
        <v>0.97455969245965279</v>
      </c>
      <c r="AQ1772">
        <v>0.97455969245965279</v>
      </c>
      <c r="AR1772">
        <v>13.854943938473451</v>
      </c>
      <c r="AS1772">
        <v>13.85494393847344</v>
      </c>
      <c r="AT1772">
        <v>13.85494393847344</v>
      </c>
      <c r="AU1772">
        <v>13.85494393847344</v>
      </c>
      <c r="AV1772" t="str">
        <f>VLOOKUP(Sheet1[[#This Row],[NPDES ID2]],Combined_Sheet__Major_Only___2[[NPDES ID2]:[ECHO BFR]],3,FALSE)</f>
        <v>PA</v>
      </c>
      <c r="AW1772" t="s">
        <v>12185</v>
      </c>
      <c r="AX1772" t="str">
        <f>VLOOKUP(Sheet1[[#This Row],[NPDES ID2]],Combined_Sheet__Major_Only___2[[NPDES ID2]:[ECHO BFR]],27,FALSE)</f>
        <v>-</v>
      </c>
      <c r="AY1772" t="str">
        <f>VLOOKUP(Sheet1[[#This Row],[NPDES ID2]],Combined_Sheet__Major_Only___2[[NPDES ID2]:[ECHO BFR]],28,FALSE)</f>
        <v>-</v>
      </c>
      <c r="AZ1772" t="str">
        <f>VLOOKUP(Sheet1[[#This Row],[NPDES ID2]],Combined_Sheet__Major_Only___2[[NPDES ID2]:[ECHO BFR]],29,FALSE)</f>
        <v>thickening</v>
      </c>
      <c r="BA1772">
        <f>VLOOKUP(Sheet1[[#This Row],[NPDES ID2]],Combined_Sheet__Major_Only___2[[NPDES ID2]:[ECHO BFR]],17,FALSE)</f>
        <v>40.133474999999997</v>
      </c>
      <c r="BB1772">
        <f>VLOOKUP(Sheet1[[#This Row],[NPDES ID2]],Combined_Sheet__Major_Only___2[[NPDES ID2]:[ECHO BFR]],18,FALSE)</f>
        <v>-74.828733999999997</v>
      </c>
      <c r="BC1772" t="str">
        <f>IF(ISNUMBER(SEARCH("aerobic",$AW1772)),"aerobic","")</f>
        <v/>
      </c>
      <c r="BD1772" t="str">
        <f>IF(ISNUMBER(SEARCH("anaer",$AW1772)),"anaer","")</f>
        <v>anaer</v>
      </c>
      <c r="BE1772" t="str">
        <f>IF(ISNUMBER(SEARCH("thickening",$AZ1772)),"thickening","")</f>
        <v>thickening</v>
      </c>
      <c r="BF1772" s="3" t="str">
        <f>IF(ISNUMBER(SEARCH("airDry",$AW1772)),"airDry","")</f>
        <v/>
      </c>
      <c r="BG1772" s="3" t="str">
        <f>IF(ISNUMBER(SEARCH("heatDry",$AY1772)),"heatDry","")</f>
        <v/>
      </c>
      <c r="BH1772" s="3" t="str">
        <f>IF(AND(ISNUMBER(SEARCH("aerobic",$AW1772)),ISNUMBER(SEARCH("anaer",$AW1772))),"Combined Aer and Anaer.","")</f>
        <v/>
      </c>
    </row>
    <row r="1773" spans="1:60" x14ac:dyDescent="0.25">
      <c r="A1773" s="4">
        <v>2272</v>
      </c>
      <c r="B1773" t="s">
        <v>10626</v>
      </c>
      <c r="C1773">
        <v>473</v>
      </c>
      <c r="D1773">
        <v>374.10542950546233</v>
      </c>
      <c r="E1773">
        <v>378.56926876112823</v>
      </c>
      <c r="F1773">
        <v>289.66198703310442</v>
      </c>
      <c r="G1773">
        <v>454.90178125079723</v>
      </c>
      <c r="H1773">
        <v>-112.99084866700611</v>
      </c>
      <c r="I1773">
        <v>-115.44935655591119</v>
      </c>
      <c r="J1773">
        <v>-131.33886794655541</v>
      </c>
      <c r="K1773">
        <v>-89.360240834367744</v>
      </c>
      <c r="L1773">
        <v>318.42235840462467</v>
      </c>
      <c r="M1773">
        <v>317.11639273868718</v>
      </c>
      <c r="N1773">
        <v>312.78924922600919</v>
      </c>
      <c r="O1773">
        <v>327.60173845533058</v>
      </c>
      <c r="P1773">
        <v>11.050646335368731</v>
      </c>
      <c r="Q1773">
        <v>11.19536078981946</v>
      </c>
      <c r="R1773">
        <v>9.0975141924957974</v>
      </c>
      <c r="S1773">
        <v>12.663080348961889</v>
      </c>
      <c r="T1773">
        <v>98166.853928869314</v>
      </c>
      <c r="U1773">
        <v>98166.780609619454</v>
      </c>
      <c r="V1773">
        <v>98101.116086596638</v>
      </c>
      <c r="W1773">
        <v>98233.046134065633</v>
      </c>
      <c r="X1773">
        <v>6563.4764645082068</v>
      </c>
      <c r="Y1773">
        <v>6587.8318625036827</v>
      </c>
      <c r="Z1773">
        <v>6382.1977913555984</v>
      </c>
      <c r="AA1773">
        <v>6680.1066389402076</v>
      </c>
      <c r="AB1773">
        <v>1075.737737376644</v>
      </c>
      <c r="AC1773">
        <v>1067.0833554604881</v>
      </c>
      <c r="AD1773">
        <v>925.14824020416165</v>
      </c>
      <c r="AE1773">
        <v>1250.5519200784649</v>
      </c>
      <c r="AF1773">
        <v>65.975284440349483</v>
      </c>
      <c r="AG1773">
        <v>65.703957437634216</v>
      </c>
      <c r="AH1773">
        <v>64.809672613982301</v>
      </c>
      <c r="AI1773">
        <v>67.876640890787456</v>
      </c>
      <c r="AJ1773">
        <v>0.58244586917412366</v>
      </c>
      <c r="AK1773">
        <v>0.5824459354159619</v>
      </c>
      <c r="AL1773">
        <v>0.58243065206282263</v>
      </c>
      <c r="AM1773">
        <v>0.58246099871014878</v>
      </c>
      <c r="AN1773">
        <v>0.9745604477990214</v>
      </c>
      <c r="AO1773">
        <v>0.97456044779902162</v>
      </c>
      <c r="AP1773">
        <v>0.97456044779902162</v>
      </c>
      <c r="AQ1773">
        <v>0.97456044779902162</v>
      </c>
      <c r="AR1773">
        <v>15.1073172006846</v>
      </c>
      <c r="AS1773">
        <v>15.10731720068461</v>
      </c>
      <c r="AT1773">
        <v>15.10731720068461</v>
      </c>
      <c r="AU1773">
        <v>15.10731720068461</v>
      </c>
      <c r="AV1773" t="str">
        <f>VLOOKUP(Sheet1[[#This Row],[NPDES ID2]],Combined_Sheet__Major_Only___2[[NPDES ID2]:[ECHO BFR]],3,FALSE)</f>
        <v>CA</v>
      </c>
      <c r="AW1773" t="s">
        <v>12185</v>
      </c>
      <c r="AX1773" t="str">
        <f>VLOOKUP(Sheet1[[#This Row],[NPDES ID2]],Combined_Sheet__Major_Only___2[[NPDES ID2]:[ECHO BFR]],27,FALSE)</f>
        <v>methaneBioCaptureRecover</v>
      </c>
      <c r="AY1773" t="str">
        <f>VLOOKUP(Sheet1[[#This Row],[NPDES ID2]],Combined_Sheet__Major_Only___2[[NPDES ID2]:[ECHO BFR]],28,FALSE)</f>
        <v>-</v>
      </c>
      <c r="AZ1773" t="str">
        <f>VLOOKUP(Sheet1[[#This Row],[NPDES ID2]],Combined_Sheet__Major_Only___2[[NPDES ID2]:[ECHO BFR]],29,FALSE)</f>
        <v>preliminaryOps, thickening</v>
      </c>
      <c r="BA1773">
        <f>VLOOKUP(Sheet1[[#This Row],[NPDES ID2]],Combined_Sheet__Major_Only___2[[NPDES ID2]:[ECHO BFR]],17,FALSE)</f>
        <v>38.013150000000003</v>
      </c>
      <c r="BB1773">
        <f>VLOOKUP(Sheet1[[#This Row],[NPDES ID2]],Combined_Sheet__Major_Only___2[[NPDES ID2]:[ECHO BFR]],18,FALSE)</f>
        <v>-122.29682</v>
      </c>
      <c r="BC1773" t="str">
        <f>IF(ISNUMBER(SEARCH("aerobic",$AW1773)),"aerobic","")</f>
        <v/>
      </c>
      <c r="BD1773" t="str">
        <f>IF(ISNUMBER(SEARCH("anaer",$AW1773)),"anaer","")</f>
        <v>anaer</v>
      </c>
      <c r="BE1773" t="str">
        <f>IF(ISNUMBER(SEARCH("thickening",$AZ1773)),"thickening","")</f>
        <v>thickening</v>
      </c>
      <c r="BF1773" s="2" t="str">
        <f>IF(ISNUMBER(SEARCH("airDry",$AW1773)),"airDry","")</f>
        <v/>
      </c>
      <c r="BG1773" s="2" t="str">
        <f>IF(ISNUMBER(SEARCH("heatDry",$AY1773)),"heatDry","")</f>
        <v/>
      </c>
      <c r="BH1773" s="2" t="str">
        <f>IF(AND(ISNUMBER(SEARCH("aerobic",$AW1773)),ISNUMBER(SEARCH("anaer",$AW1773))),"Combined Aer and Anaer.","")</f>
        <v/>
      </c>
    </row>
    <row r="1774" spans="1:60" x14ac:dyDescent="0.25">
      <c r="A1774" s="4">
        <v>213</v>
      </c>
      <c r="B1774" t="s">
        <v>1120</v>
      </c>
      <c r="C1774">
        <v>2794</v>
      </c>
      <c r="D1774">
        <v>664.52360653113271</v>
      </c>
      <c r="E1774">
        <v>665.48195818854606</v>
      </c>
      <c r="F1774">
        <v>559.07303060580819</v>
      </c>
      <c r="G1774">
        <v>776.71858587588497</v>
      </c>
      <c r="H1774">
        <v>-115.2347008309589</v>
      </c>
      <c r="I1774">
        <v>-117.8426242857831</v>
      </c>
      <c r="J1774">
        <v>-133.5280829834976</v>
      </c>
      <c r="K1774">
        <v>-92.492534043634492</v>
      </c>
      <c r="L1774">
        <v>1834.6218848004221</v>
      </c>
      <c r="M1774">
        <v>1826.571672786338</v>
      </c>
      <c r="N1774">
        <v>1799.728590371072</v>
      </c>
      <c r="O1774">
        <v>1891.42446115094</v>
      </c>
      <c r="P1774">
        <v>65.364700832607056</v>
      </c>
      <c r="Q1774">
        <v>66.194586729340841</v>
      </c>
      <c r="R1774">
        <v>54.231924541905308</v>
      </c>
      <c r="S1774">
        <v>74.480105866310552</v>
      </c>
      <c r="T1774">
        <v>98409.812927543579</v>
      </c>
      <c r="U1774">
        <v>98409.739430167887</v>
      </c>
      <c r="V1774">
        <v>98343.915378127058</v>
      </c>
      <c r="W1774">
        <v>98476.165943738102</v>
      </c>
      <c r="X1774">
        <v>6745.9754070978724</v>
      </c>
      <c r="Y1774">
        <v>6772.9190687995633</v>
      </c>
      <c r="Z1774">
        <v>6545.8528915824518</v>
      </c>
      <c r="AA1774">
        <v>6874.8974242254562</v>
      </c>
      <c r="AB1774">
        <v>1064.1383061393869</v>
      </c>
      <c r="AC1774">
        <v>1055.7411190613441</v>
      </c>
      <c r="AD1774">
        <v>919.89847965595311</v>
      </c>
      <c r="AE1774">
        <v>1229.019433501581</v>
      </c>
      <c r="AF1774">
        <v>64.360876278650778</v>
      </c>
      <c r="AG1774">
        <v>64.074199076512656</v>
      </c>
      <c r="AH1774">
        <v>63.145639633862807</v>
      </c>
      <c r="AI1774">
        <v>66.35034986653109</v>
      </c>
      <c r="AJ1774">
        <v>0.56271329529398073</v>
      </c>
      <c r="AK1774">
        <v>0.56271366963635894</v>
      </c>
      <c r="AL1774">
        <v>0.56262622120512751</v>
      </c>
      <c r="AM1774">
        <v>0.56279988104237855</v>
      </c>
      <c r="AN1774">
        <v>0.97462096802249576</v>
      </c>
      <c r="AO1774">
        <v>0.9746209680224962</v>
      </c>
      <c r="AP1774">
        <v>0.9746209680224962</v>
      </c>
      <c r="AQ1774">
        <v>0.9746209680224962</v>
      </c>
      <c r="AR1774">
        <v>15.081439767242211</v>
      </c>
      <c r="AS1774">
        <v>15.0814397672422</v>
      </c>
      <c r="AT1774">
        <v>15.0814397672422</v>
      </c>
      <c r="AU1774">
        <v>15.0814397672422</v>
      </c>
      <c r="AV1774" t="str">
        <f>VLOOKUP(Sheet1[[#This Row],[NPDES ID2]],Combined_Sheet__Major_Only___2[[NPDES ID2]:[ECHO BFR]],3,FALSE)</f>
        <v>AL</v>
      </c>
      <c r="AW1774" t="s">
        <v>12188</v>
      </c>
      <c r="AX1774" t="str">
        <f>VLOOKUP(Sheet1[[#This Row],[NPDES ID2]],Combined_Sheet__Major_Only___2[[NPDES ID2]:[ECHO BFR]],27,FALSE)</f>
        <v>methaneBioCaptureRecover</v>
      </c>
      <c r="AY1774" t="str">
        <f>VLOOKUP(Sheet1[[#This Row],[NPDES ID2]],Combined_Sheet__Major_Only___2[[NPDES ID2]:[ECHO BFR]],28,FALSE)</f>
        <v>-</v>
      </c>
      <c r="AZ1774" t="str">
        <f>VLOOKUP(Sheet1[[#This Row],[NPDES ID2]],Combined_Sheet__Major_Only___2[[NPDES ID2]:[ECHO BFR]],29,FALSE)</f>
        <v>preliminaryOps, thickening</v>
      </c>
      <c r="BA1774">
        <f>VLOOKUP(Sheet1[[#This Row],[NPDES ID2]],Combined_Sheet__Major_Only___2[[NPDES ID2]:[ECHO BFR]],17,FALSE)</f>
        <v>33.526314999999997</v>
      </c>
      <c r="BB1774">
        <f>VLOOKUP(Sheet1[[#This Row],[NPDES ID2]],Combined_Sheet__Major_Only___2[[NPDES ID2]:[ECHO BFR]],18,FALSE)</f>
        <v>-86.894837999999993</v>
      </c>
      <c r="BC1774" t="str">
        <f>IF(ISNUMBER(SEARCH("aerobic",$AW1774)),"aerobic","")</f>
        <v/>
      </c>
      <c r="BD1774" t="str">
        <f>IF(ISNUMBER(SEARCH("anaer",$AW1774)),"anaer","")</f>
        <v>anaer</v>
      </c>
      <c r="BE1774" t="str">
        <f>IF(ISNUMBER(SEARCH("thickening",$AZ1774)),"thickening","")</f>
        <v>thickening</v>
      </c>
      <c r="BF1774" s="3" t="str">
        <f>IF(ISNUMBER(SEARCH("airDry",$AW1774)),"airDry","")</f>
        <v/>
      </c>
      <c r="BG1774" s="3" t="str">
        <f>IF(ISNUMBER(SEARCH("heatDry",$AY1774)),"heatDry","")</f>
        <v/>
      </c>
      <c r="BH1774" s="3" t="str">
        <f>IF(AND(ISNUMBER(SEARCH("aerobic",$AW1774)),ISNUMBER(SEARCH("anaer",$AW1774))),"Combined Aer and Anaer.","")</f>
        <v/>
      </c>
    </row>
    <row r="1775" spans="1:60" x14ac:dyDescent="0.25">
      <c r="A1775" s="4">
        <v>198</v>
      </c>
      <c r="B1775" t="s">
        <v>1053</v>
      </c>
      <c r="C1775">
        <v>3214</v>
      </c>
      <c r="D1775">
        <v>781.09221885587056</v>
      </c>
      <c r="E1775">
        <v>780.09735821068239</v>
      </c>
      <c r="F1775">
        <v>648.43533707820689</v>
      </c>
      <c r="G1775">
        <v>916.9558495202574</v>
      </c>
      <c r="H1775">
        <v>-121.627611471438</v>
      </c>
      <c r="I1775">
        <v>-123.95135186784999</v>
      </c>
      <c r="J1775">
        <v>-139.81294584264651</v>
      </c>
      <c r="K1775">
        <v>-98.558360826724396</v>
      </c>
      <c r="L1775">
        <v>2004.5322001715119</v>
      </c>
      <c r="M1775">
        <v>1994.4401054767011</v>
      </c>
      <c r="N1775">
        <v>1960.772284039386</v>
      </c>
      <c r="O1775">
        <v>2075.7633119155598</v>
      </c>
      <c r="P1775">
        <v>75.409996283626612</v>
      </c>
      <c r="Q1775">
        <v>76.049418845785766</v>
      </c>
      <c r="R1775">
        <v>63.014713921852127</v>
      </c>
      <c r="S1775">
        <v>85.84865228612324</v>
      </c>
      <c r="T1775">
        <v>99020.923680639171</v>
      </c>
      <c r="U1775">
        <v>99020.849735226482</v>
      </c>
      <c r="V1775">
        <v>98954.624422483816</v>
      </c>
      <c r="W1775">
        <v>99087.681182079148</v>
      </c>
      <c r="X1775">
        <v>7146.9759407152023</v>
      </c>
      <c r="Y1775">
        <v>7179.9600228018353</v>
      </c>
      <c r="Z1775">
        <v>6903.7559644193916</v>
      </c>
      <c r="AA1775">
        <v>7303.8577127633107</v>
      </c>
      <c r="AB1775">
        <v>1053.3842800000109</v>
      </c>
      <c r="AC1775">
        <v>1045.12315381335</v>
      </c>
      <c r="AD1775">
        <v>918.39557070076796</v>
      </c>
      <c r="AE1775">
        <v>1202.7623350662329</v>
      </c>
      <c r="AF1775">
        <v>61.13376648395316</v>
      </c>
      <c r="AG1775">
        <v>60.821278255781252</v>
      </c>
      <c r="AH1775">
        <v>59.808937511043609</v>
      </c>
      <c r="AI1775">
        <v>63.302574782888463</v>
      </c>
      <c r="AJ1775">
        <v>0.52329965063183903</v>
      </c>
      <c r="AK1775">
        <v>0.52330005391977685</v>
      </c>
      <c r="AL1775">
        <v>0.52320561442987357</v>
      </c>
      <c r="AM1775">
        <v>0.5233931621254323</v>
      </c>
      <c r="AN1775">
        <v>0.9747719280817444</v>
      </c>
      <c r="AO1775">
        <v>0.97477192808174418</v>
      </c>
      <c r="AP1775">
        <v>0.97477192808174418</v>
      </c>
      <c r="AQ1775">
        <v>0.97477192808174418</v>
      </c>
      <c r="AR1775">
        <v>14.93676279763325</v>
      </c>
      <c r="AS1775">
        <v>14.93676279763325</v>
      </c>
      <c r="AT1775">
        <v>14.93676279763325</v>
      </c>
      <c r="AU1775">
        <v>14.93676279763325</v>
      </c>
      <c r="AV1775" t="str">
        <f>VLOOKUP(Sheet1[[#This Row],[NPDES ID2]],Combined_Sheet__Major_Only___2[[NPDES ID2]:[ECHO BFR]],3,FALSE)</f>
        <v>AL</v>
      </c>
      <c r="AW1775" t="s">
        <v>12185</v>
      </c>
      <c r="AX1775" t="str">
        <f>VLOOKUP(Sheet1[[#This Row],[NPDES ID2]],Combined_Sheet__Major_Only___2[[NPDES ID2]:[ECHO BFR]],27,FALSE)</f>
        <v>-</v>
      </c>
      <c r="AY1775" t="str">
        <f>VLOOKUP(Sheet1[[#This Row],[NPDES ID2]],Combined_Sheet__Major_Only___2[[NPDES ID2]:[ECHO BFR]],28,FALSE)</f>
        <v>-</v>
      </c>
      <c r="AZ1775" t="str">
        <f>VLOOKUP(Sheet1[[#This Row],[NPDES ID2]],Combined_Sheet__Major_Only___2[[NPDES ID2]:[ECHO BFR]],29,FALSE)</f>
        <v>preliminaryOps, thickening</v>
      </c>
      <c r="BA1775">
        <f>VLOOKUP(Sheet1[[#This Row],[NPDES ID2]],Combined_Sheet__Major_Only___2[[NPDES ID2]:[ECHO BFR]],17,FALSE)</f>
        <v>33.392800000000001</v>
      </c>
      <c r="BB1775">
        <f>VLOOKUP(Sheet1[[#This Row],[NPDES ID2]],Combined_Sheet__Major_Only___2[[NPDES ID2]:[ECHO BFR]],18,FALSE)</f>
        <v>-87.008300000000006</v>
      </c>
      <c r="BC1775" t="str">
        <f>IF(ISNUMBER(SEARCH("aerobic",$AW1775)),"aerobic","")</f>
        <v/>
      </c>
      <c r="BD1775" t="str">
        <f>IF(ISNUMBER(SEARCH("anaer",$AW1775)),"anaer","")</f>
        <v>anaer</v>
      </c>
      <c r="BE1775" t="str">
        <f>IF(ISNUMBER(SEARCH("thickening",$AZ1775)),"thickening","")</f>
        <v>thickening</v>
      </c>
      <c r="BF1775" s="2" t="str">
        <f>IF(ISNUMBER(SEARCH("airDry",$AW1775)),"airDry","")</f>
        <v/>
      </c>
      <c r="BG1775" s="2" t="str">
        <f>IF(ISNUMBER(SEARCH("heatDry",$AY1775)),"heatDry","")</f>
        <v/>
      </c>
      <c r="BH1775" s="2" t="str">
        <f>IF(AND(ISNUMBER(SEARCH("aerobic",$AW1775)),ISNUMBER(SEARCH("anaer",$AW1775))),"Combined Aer and Anaer.","")</f>
        <v/>
      </c>
    </row>
    <row r="1776" spans="1:60" x14ac:dyDescent="0.25">
      <c r="A1776" s="4">
        <v>514</v>
      </c>
      <c r="B1776" t="s">
        <v>2539</v>
      </c>
      <c r="C1776">
        <v>314.3</v>
      </c>
      <c r="D1776">
        <v>506.23542813803891</v>
      </c>
      <c r="E1776">
        <v>510.18220752133118</v>
      </c>
      <c r="F1776">
        <v>385.99403245947661</v>
      </c>
      <c r="G1776">
        <v>644.72899039714332</v>
      </c>
      <c r="H1776">
        <v>-129.6172935240013</v>
      </c>
      <c r="I1776">
        <v>-132.0013100536631</v>
      </c>
      <c r="J1776">
        <v>-148.4792531218263</v>
      </c>
      <c r="K1776">
        <v>-106.82036487013229</v>
      </c>
      <c r="L1776">
        <v>186.27753029922789</v>
      </c>
      <c r="M1776">
        <v>185.20914053055631</v>
      </c>
      <c r="N1776">
        <v>181.67118714180319</v>
      </c>
      <c r="O1776">
        <v>193.78443700562761</v>
      </c>
      <c r="P1776">
        <v>7.3956300074912464</v>
      </c>
      <c r="Q1776">
        <v>7.4489584598110827</v>
      </c>
      <c r="R1776">
        <v>6.2196476352504044</v>
      </c>
      <c r="S1776">
        <v>8.4596685660696558</v>
      </c>
      <c r="T1776">
        <v>99141.769938097976</v>
      </c>
      <c r="U1776">
        <v>99141.695904086635</v>
      </c>
      <c r="V1776">
        <v>99075.391242627142</v>
      </c>
      <c r="W1776">
        <v>99208.607425903538</v>
      </c>
      <c r="X1776">
        <v>7530.8841588879668</v>
      </c>
      <c r="Y1776">
        <v>7570.2669588340896</v>
      </c>
      <c r="Z1776">
        <v>7240.5671940134544</v>
      </c>
      <c r="AA1776">
        <v>7718.263156723805</v>
      </c>
      <c r="AB1776">
        <v>1288.6797865822221</v>
      </c>
      <c r="AC1776">
        <v>1274.2048341087459</v>
      </c>
      <c r="AD1776">
        <v>1100.9037140403591</v>
      </c>
      <c r="AE1776">
        <v>1502.8473458974011</v>
      </c>
      <c r="AF1776">
        <v>58.083315762015928</v>
      </c>
      <c r="AG1776">
        <v>57.749711603685462</v>
      </c>
      <c r="AH1776">
        <v>56.647979157034719</v>
      </c>
      <c r="AI1776">
        <v>60.423690102632932</v>
      </c>
      <c r="AJ1776">
        <v>0.48608480564018608</v>
      </c>
      <c r="AK1776">
        <v>0.48608484561241411</v>
      </c>
      <c r="AL1776">
        <v>0.48607562961137829</v>
      </c>
      <c r="AM1776">
        <v>0.48609392878459778</v>
      </c>
      <c r="AN1776">
        <v>0.9748015677818439</v>
      </c>
      <c r="AO1776">
        <v>0.97480156778184424</v>
      </c>
      <c r="AP1776">
        <v>0.97480156778184424</v>
      </c>
      <c r="AQ1776">
        <v>0.97480156778184424</v>
      </c>
      <c r="AR1776">
        <v>12.96383710763291</v>
      </c>
      <c r="AS1776">
        <v>12.96383710763291</v>
      </c>
      <c r="AT1776">
        <v>12.96383710763291</v>
      </c>
      <c r="AU1776">
        <v>12.96383710763291</v>
      </c>
      <c r="AV1776" t="str">
        <f>VLOOKUP(Sheet1[[#This Row],[NPDES ID2]],Combined_Sheet__Major_Only___2[[NPDES ID2]:[ECHO BFR]],3,FALSE)</f>
        <v>PA</v>
      </c>
      <c r="AW1776" t="s">
        <v>12185</v>
      </c>
      <c r="AX1776" t="str">
        <f>VLOOKUP(Sheet1[[#This Row],[NPDES ID2]],Combined_Sheet__Major_Only___2[[NPDES ID2]:[ECHO BFR]],27,FALSE)</f>
        <v>methaneBioCaptureRecover</v>
      </c>
      <c r="AY1776" t="str">
        <f>VLOOKUP(Sheet1[[#This Row],[NPDES ID2]],Combined_Sheet__Major_Only___2[[NPDES ID2]:[ECHO BFR]],28,FALSE)</f>
        <v>-</v>
      </c>
      <c r="AZ1776" t="str">
        <f>VLOOKUP(Sheet1[[#This Row],[NPDES ID2]],Combined_Sheet__Major_Only___2[[NPDES ID2]:[ECHO BFR]],29,FALSE)</f>
        <v>thickening</v>
      </c>
      <c r="BA1776">
        <f>VLOOKUP(Sheet1[[#This Row],[NPDES ID2]],Combined_Sheet__Major_Only___2[[NPDES ID2]:[ECHO BFR]],17,FALSE)</f>
        <v>40.136738000000001</v>
      </c>
      <c r="BB1776">
        <f>VLOOKUP(Sheet1[[#This Row],[NPDES ID2]],Combined_Sheet__Major_Only___2[[NPDES ID2]:[ECHO BFR]],18,FALSE)</f>
        <v>-79.895606999999998</v>
      </c>
      <c r="BC1776" t="str">
        <f>IF(ISNUMBER(SEARCH("aerobic",$AW1776)),"aerobic","")</f>
        <v/>
      </c>
      <c r="BD1776" t="str">
        <f>IF(ISNUMBER(SEARCH("anaer",$AW1776)),"anaer","")</f>
        <v>anaer</v>
      </c>
      <c r="BE1776" t="str">
        <f>IF(ISNUMBER(SEARCH("thickening",$AZ1776)),"thickening","")</f>
        <v>thickening</v>
      </c>
      <c r="BF1776" s="2" t="str">
        <f>IF(ISNUMBER(SEARCH("airDry",$AW1776)),"airDry","")</f>
        <v/>
      </c>
      <c r="BG1776" s="2" t="str">
        <f>IF(ISNUMBER(SEARCH("heatDry",$AY1776)),"heatDry","")</f>
        <v/>
      </c>
      <c r="BH1776" s="2" t="str">
        <f>IF(AND(ISNUMBER(SEARCH("aerobic",$AW1776)),ISNUMBER(SEARCH("anaer",$AW1776))),"Combined Aer and Anaer.","")</f>
        <v/>
      </c>
    </row>
    <row r="1777" spans="1:60" x14ac:dyDescent="0.25">
      <c r="A1777" s="4">
        <v>1799</v>
      </c>
      <c r="B1777" t="s">
        <v>8511</v>
      </c>
      <c r="C1777">
        <v>6594</v>
      </c>
      <c r="D1777">
        <v>1480.4256781131289</v>
      </c>
      <c r="E1777">
        <v>1479.528854935051</v>
      </c>
      <c r="F1777">
        <v>1182.9015345030759</v>
      </c>
      <c r="G1777">
        <v>1767.0184567365</v>
      </c>
      <c r="H1777">
        <v>-122.0613857882222</v>
      </c>
      <c r="I1777">
        <v>-124.48171921245959</v>
      </c>
      <c r="J1777">
        <v>-140.35298231039741</v>
      </c>
      <c r="K1777">
        <v>-98.023690360801638</v>
      </c>
      <c r="L1777">
        <v>4051.3709999732569</v>
      </c>
      <c r="M1777">
        <v>4030.3033044496201</v>
      </c>
      <c r="N1777">
        <v>3959.3551001002538</v>
      </c>
      <c r="O1777">
        <v>4200.9280647387604</v>
      </c>
      <c r="P1777">
        <v>154.8011662117587</v>
      </c>
      <c r="Q1777">
        <v>156.36689209836919</v>
      </c>
      <c r="R1777">
        <v>129.62756286719051</v>
      </c>
      <c r="S1777">
        <v>176.39955278004501</v>
      </c>
      <c r="T1777">
        <v>99851.596911343964</v>
      </c>
      <c r="U1777">
        <v>99851.522356921705</v>
      </c>
      <c r="V1777">
        <v>99784.751616820911</v>
      </c>
      <c r="W1777">
        <v>99918.904223213482</v>
      </c>
      <c r="X1777">
        <v>7316.0400628208226</v>
      </c>
      <c r="Y1777">
        <v>7350.8708942957501</v>
      </c>
      <c r="Z1777">
        <v>7057.4707378578069</v>
      </c>
      <c r="AA1777">
        <v>7482.6234201024254</v>
      </c>
      <c r="AB1777">
        <v>1301.1951623430689</v>
      </c>
      <c r="AC1777">
        <v>1286.045192328005</v>
      </c>
      <c r="AD1777">
        <v>1103.5865241142451</v>
      </c>
      <c r="AE1777">
        <v>1526.162423851534</v>
      </c>
      <c r="AF1777">
        <v>60.238281799116713</v>
      </c>
      <c r="AG1777">
        <v>59.914841657497881</v>
      </c>
      <c r="AH1777">
        <v>58.885897411525193</v>
      </c>
      <c r="AI1777">
        <v>62.454211425548003</v>
      </c>
      <c r="AJ1777">
        <v>0.51237051419912905</v>
      </c>
      <c r="AK1777">
        <v>0.51237136459424804</v>
      </c>
      <c r="AL1777">
        <v>0.51216794629410289</v>
      </c>
      <c r="AM1777">
        <v>0.51257200166211714</v>
      </c>
      <c r="AN1777">
        <v>0.97497426916158714</v>
      </c>
      <c r="AO1777">
        <v>0.97497426916158703</v>
      </c>
      <c r="AP1777">
        <v>0.97497426916158703</v>
      </c>
      <c r="AQ1777">
        <v>0.97497426916158703</v>
      </c>
      <c r="AR1777">
        <v>13.146264670719781</v>
      </c>
      <c r="AS1777">
        <v>13.146264670719781</v>
      </c>
      <c r="AT1777">
        <v>13.146264670719781</v>
      </c>
      <c r="AU1777">
        <v>13.146264670719781</v>
      </c>
      <c r="AV1777" t="str">
        <f>VLOOKUP(Sheet1[[#This Row],[NPDES ID2]],Combined_Sheet__Major_Only___2[[NPDES ID2]:[ECHO BFR]],3,FALSE)</f>
        <v>WA</v>
      </c>
      <c r="AW1777" t="s">
        <v>12185</v>
      </c>
      <c r="AX1777" t="str">
        <f>VLOOKUP(Sheet1[[#This Row],[NPDES ID2]],Combined_Sheet__Major_Only___2[[NPDES ID2]:[ECHO BFR]],27,FALSE)</f>
        <v>methaneBioCaptureRecover</v>
      </c>
      <c r="AY1777" t="str">
        <f>VLOOKUP(Sheet1[[#This Row],[NPDES ID2]],Combined_Sheet__Major_Only___2[[NPDES ID2]:[ECHO BFR]],28,FALSE)</f>
        <v>-</v>
      </c>
      <c r="AZ1777" t="str">
        <f>VLOOKUP(Sheet1[[#This Row],[NPDES ID2]],Combined_Sheet__Major_Only___2[[NPDES ID2]:[ECHO BFR]],29,FALSE)</f>
        <v>thickening, preliminaryOps</v>
      </c>
      <c r="BA1777">
        <f>VLOOKUP(Sheet1[[#This Row],[NPDES ID2]],Combined_Sheet__Major_Only___2[[NPDES ID2]:[ECHO BFR]],17,FALSE)</f>
        <v>47.695191000000001</v>
      </c>
      <c r="BB1777">
        <f>VLOOKUP(Sheet1[[#This Row],[NPDES ID2]],Combined_Sheet__Major_Only___2[[NPDES ID2]:[ECHO BFR]],18,FALSE)</f>
        <v>-117.47358800000001</v>
      </c>
      <c r="BC1777" t="str">
        <f>IF(ISNUMBER(SEARCH("aerobic",$AW1777)),"aerobic","")</f>
        <v/>
      </c>
      <c r="BD1777" t="str">
        <f>IF(ISNUMBER(SEARCH("anaer",$AW1777)),"anaer","")</f>
        <v>anaer</v>
      </c>
      <c r="BE1777" t="str">
        <f>IF(ISNUMBER(SEARCH("thickening",$AZ1777)),"thickening","")</f>
        <v>thickening</v>
      </c>
      <c r="BF1777" s="3" t="str">
        <f>IF(ISNUMBER(SEARCH("airDry",$AW1777)),"airDry","")</f>
        <v/>
      </c>
      <c r="BG1777" s="3" t="str">
        <f>IF(ISNUMBER(SEARCH("heatDry",$AY1777)),"heatDry","")</f>
        <v/>
      </c>
      <c r="BH1777" s="3" t="str">
        <f>IF(AND(ISNUMBER(SEARCH("aerobic",$AW1777)),ISNUMBER(SEARCH("anaer",$AW1777))),"Combined Aer and Anaer.","")</f>
        <v/>
      </c>
    </row>
    <row r="1778" spans="1:60" x14ac:dyDescent="0.25">
      <c r="A1778" s="4">
        <v>2404</v>
      </c>
      <c r="B1778" t="s">
        <v>11210</v>
      </c>
      <c r="C1778">
        <v>272.98099999999999</v>
      </c>
      <c r="D1778">
        <v>496.74474385504749</v>
      </c>
      <c r="E1778">
        <v>501.60404223501479</v>
      </c>
      <c r="F1778">
        <v>373.48398981767463</v>
      </c>
      <c r="G1778">
        <v>637.22576658517721</v>
      </c>
      <c r="H1778">
        <v>-116.39121575284619</v>
      </c>
      <c r="I1778">
        <v>-118.7484458282149</v>
      </c>
      <c r="J1778">
        <v>-134.39405416431461</v>
      </c>
      <c r="K1778">
        <v>-92.879934155013885</v>
      </c>
      <c r="L1778">
        <v>178.8911615931909</v>
      </c>
      <c r="M1778">
        <v>178.098538313657</v>
      </c>
      <c r="N1778">
        <v>175.47380542430369</v>
      </c>
      <c r="O1778">
        <v>184.46039673677561</v>
      </c>
      <c r="P1778">
        <v>6.3881116787021917</v>
      </c>
      <c r="Q1778">
        <v>6.4678350284424013</v>
      </c>
      <c r="R1778">
        <v>5.3020022786153573</v>
      </c>
      <c r="S1778">
        <v>7.2762787776163851</v>
      </c>
      <c r="T1778">
        <v>99880.163831928163</v>
      </c>
      <c r="U1778">
        <v>99880.089256562002</v>
      </c>
      <c r="V1778">
        <v>99813.299759169589</v>
      </c>
      <c r="W1778">
        <v>99947.490051823464</v>
      </c>
      <c r="X1778">
        <v>6860.4192842974326</v>
      </c>
      <c r="Y1778">
        <v>6888.0660505900414</v>
      </c>
      <c r="Z1778">
        <v>6655.778979820514</v>
      </c>
      <c r="AA1778">
        <v>6992.1001846709814</v>
      </c>
      <c r="AB1778">
        <v>1213.394470332305</v>
      </c>
      <c r="AC1778">
        <v>1201.183289335306</v>
      </c>
      <c r="AD1778">
        <v>1030.7148720827061</v>
      </c>
      <c r="AE1778">
        <v>1425.994255821568</v>
      </c>
      <c r="AF1778">
        <v>64.222956080622268</v>
      </c>
      <c r="AG1778">
        <v>63.937963960596889</v>
      </c>
      <c r="AH1778">
        <v>62.997011159121563</v>
      </c>
      <c r="AI1778">
        <v>66.222013142891441</v>
      </c>
      <c r="AJ1778">
        <v>0.56102801682745096</v>
      </c>
      <c r="AK1778">
        <v>0.56102805556524071</v>
      </c>
      <c r="AL1778">
        <v>0.56101912677306764</v>
      </c>
      <c r="AM1778">
        <v>0.5610368556148625</v>
      </c>
      <c r="AN1778">
        <v>0.97498116997384088</v>
      </c>
      <c r="AO1778">
        <v>0.97498116997384043</v>
      </c>
      <c r="AP1778">
        <v>0.97498116997384043</v>
      </c>
      <c r="AQ1778">
        <v>0.97498116997384043</v>
      </c>
      <c r="AR1778">
        <v>14.06136891795577</v>
      </c>
      <c r="AS1778">
        <v>14.061368917955759</v>
      </c>
      <c r="AT1778">
        <v>14.061368917955759</v>
      </c>
      <c r="AU1778">
        <v>14.061368917955759</v>
      </c>
      <c r="AV1778" t="str">
        <f>VLOOKUP(Sheet1[[#This Row],[NPDES ID2]],Combined_Sheet__Major_Only___2[[NPDES ID2]:[ECHO BFR]],3,FALSE)</f>
        <v>SD</v>
      </c>
      <c r="AW1778" t="s">
        <v>12185</v>
      </c>
      <c r="AX1778" t="str">
        <f>VLOOKUP(Sheet1[[#This Row],[NPDES ID2]],Combined_Sheet__Major_Only___2[[NPDES ID2]:[ECHO BFR]],27,FALSE)</f>
        <v>other</v>
      </c>
      <c r="AY1778" t="str">
        <f>VLOOKUP(Sheet1[[#This Row],[NPDES ID2]],Combined_Sheet__Major_Only___2[[NPDES ID2]:[ECHO BFR]],28,FALSE)</f>
        <v>-</v>
      </c>
      <c r="AZ1778" t="str">
        <f>VLOOKUP(Sheet1[[#This Row],[NPDES ID2]],Combined_Sheet__Major_Only___2[[NPDES ID2]:[ECHO BFR]],29,FALSE)</f>
        <v>thickening</v>
      </c>
      <c r="BA1778">
        <f>VLOOKUP(Sheet1[[#This Row],[NPDES ID2]],Combined_Sheet__Major_Only___2[[NPDES ID2]:[ECHO BFR]],17,FALSE)</f>
        <v>44.900055000000002</v>
      </c>
      <c r="BB1778">
        <f>VLOOKUP(Sheet1[[#This Row],[NPDES ID2]],Combined_Sheet__Major_Only___2[[NPDES ID2]:[ECHO BFR]],18,FALSE)</f>
        <v>-97.111086</v>
      </c>
      <c r="BC1778" t="str">
        <f>IF(ISNUMBER(SEARCH("aerobic",$AW1778)),"aerobic","")</f>
        <v/>
      </c>
      <c r="BD1778" t="str">
        <f>IF(ISNUMBER(SEARCH("anaer",$AW1778)),"anaer","")</f>
        <v>anaer</v>
      </c>
      <c r="BE1778" t="str">
        <f>IF(ISNUMBER(SEARCH("thickening",$AZ1778)),"thickening","")</f>
        <v>thickening</v>
      </c>
      <c r="BF1778" s="2" t="str">
        <f>IF(ISNUMBER(SEARCH("airDry",$AW1778)),"airDry","")</f>
        <v/>
      </c>
      <c r="BG1778" s="2" t="str">
        <f>IF(ISNUMBER(SEARCH("heatDry",$AY1778)),"heatDry","")</f>
        <v/>
      </c>
      <c r="BH1778" s="2" t="str">
        <f>IF(AND(ISNUMBER(SEARCH("aerobic",$AW1778)),ISNUMBER(SEARCH("anaer",$AW1778))),"Combined Aer and Anaer.","")</f>
        <v/>
      </c>
    </row>
    <row r="1779" spans="1:60" x14ac:dyDescent="0.25">
      <c r="A1779" s="4">
        <v>103</v>
      </c>
      <c r="B1779" t="s">
        <v>581</v>
      </c>
      <c r="C1779">
        <v>20147</v>
      </c>
      <c r="D1779">
        <v>4101.4783761632552</v>
      </c>
      <c r="E1779">
        <v>4110.0147985652584</v>
      </c>
      <c r="F1779">
        <v>3228.2517025127231</v>
      </c>
      <c r="G1779">
        <v>4956.8183934264416</v>
      </c>
      <c r="H1779">
        <v>-110.91503726147209</v>
      </c>
      <c r="I1779">
        <v>-113.8127927462001</v>
      </c>
      <c r="J1779">
        <v>-132.09467206981091</v>
      </c>
      <c r="K1779">
        <v>-83.463180355962109</v>
      </c>
      <c r="L1779">
        <v>12955.406227328131</v>
      </c>
      <c r="M1779">
        <v>12896.981050482589</v>
      </c>
      <c r="N1779">
        <v>12693.036052898609</v>
      </c>
      <c r="O1779">
        <v>13380.41454666127</v>
      </c>
      <c r="P1779">
        <v>471.33175134519252</v>
      </c>
      <c r="Q1779">
        <v>476.16074227082902</v>
      </c>
      <c r="R1779">
        <v>392.54539668941578</v>
      </c>
      <c r="S1779">
        <v>538.09169082931965</v>
      </c>
      <c r="T1779">
        <v>100280.83980036</v>
      </c>
      <c r="U1779">
        <v>100280.7649312375</v>
      </c>
      <c r="V1779">
        <v>100213.71234647591</v>
      </c>
      <c r="W1779">
        <v>100348.43122180281</v>
      </c>
      <c r="X1779">
        <v>7019.6739303503082</v>
      </c>
      <c r="Y1779">
        <v>7048.759995276675</v>
      </c>
      <c r="Z1779">
        <v>6799.0635048712047</v>
      </c>
      <c r="AA1779">
        <v>7162.2484565552741</v>
      </c>
      <c r="AB1779">
        <v>1251.8170162521401</v>
      </c>
      <c r="AC1779">
        <v>1238.6405426239421</v>
      </c>
      <c r="AD1779">
        <v>1061.874326848764</v>
      </c>
      <c r="AE1779">
        <v>1472.6511201597859</v>
      </c>
      <c r="AF1779">
        <v>63.102601916084957</v>
      </c>
      <c r="AG1779">
        <v>62.785945576123858</v>
      </c>
      <c r="AH1779">
        <v>61.852354429244329</v>
      </c>
      <c r="AI1779">
        <v>65.148340057834247</v>
      </c>
      <c r="AJ1779">
        <v>0.54734038010604824</v>
      </c>
      <c r="AK1779">
        <v>0.54734289000316927</v>
      </c>
      <c r="AL1779">
        <v>0.54669107375944848</v>
      </c>
      <c r="AM1779">
        <v>0.54798681003293348</v>
      </c>
      <c r="AN1779">
        <v>0.97507756039167015</v>
      </c>
      <c r="AO1779">
        <v>0.97507756039167037</v>
      </c>
      <c r="AP1779">
        <v>0.97507756039167037</v>
      </c>
      <c r="AQ1779">
        <v>0.97507756039167037</v>
      </c>
      <c r="AR1779">
        <v>13.75046302282221</v>
      </c>
      <c r="AS1779">
        <v>13.75046302282221</v>
      </c>
      <c r="AT1779">
        <v>13.75046302282221</v>
      </c>
      <c r="AU1779">
        <v>13.75046302282221</v>
      </c>
      <c r="AV1779" t="str">
        <f>VLOOKUP(Sheet1[[#This Row],[NPDES ID2]],Combined_Sheet__Major_Only___2[[NPDES ID2]:[ECHO BFR]],3,FALSE)</f>
        <v>IL</v>
      </c>
      <c r="AW1779" t="s">
        <v>12185</v>
      </c>
      <c r="AX1779" t="str">
        <f>VLOOKUP(Sheet1[[#This Row],[NPDES ID2]],Combined_Sheet__Major_Only___2[[NPDES ID2]:[ECHO BFR]],27,FALSE)</f>
        <v>-</v>
      </c>
      <c r="AY1779" t="str">
        <f>VLOOKUP(Sheet1[[#This Row],[NPDES ID2]],Combined_Sheet__Major_Only___2[[NPDES ID2]:[ECHO BFR]],28,FALSE)</f>
        <v>highTempCompost</v>
      </c>
      <c r="AZ1779" t="str">
        <f>VLOOKUP(Sheet1[[#This Row],[NPDES ID2]],Combined_Sheet__Major_Only___2[[NPDES ID2]:[ECHO BFR]],29,FALSE)</f>
        <v>preliminaryOps, thickening, sludgeLagoon</v>
      </c>
      <c r="BA1779">
        <f>VLOOKUP(Sheet1[[#This Row],[NPDES ID2]],Combined_Sheet__Major_Only___2[[NPDES ID2]:[ECHO BFR]],17,FALSE)</f>
        <v>41.661976000000003</v>
      </c>
      <c r="BB1779">
        <f>VLOOKUP(Sheet1[[#This Row],[NPDES ID2]],Combined_Sheet__Major_Only___2[[NPDES ID2]:[ECHO BFR]],18,FALSE)</f>
        <v>-87.609076999999999</v>
      </c>
      <c r="BC1779" t="str">
        <f>IF(ISNUMBER(SEARCH("aerobic",$AW1779)),"aerobic","")</f>
        <v/>
      </c>
      <c r="BD1779" t="str">
        <f>IF(ISNUMBER(SEARCH("anaer",$AW1779)),"anaer","")</f>
        <v>anaer</v>
      </c>
      <c r="BE1779" t="str">
        <f>IF(ISNUMBER(SEARCH("thickening",$AZ1779)),"thickening","")</f>
        <v>thickening</v>
      </c>
      <c r="BF1779" s="3" t="str">
        <f>IF(ISNUMBER(SEARCH("airDry",$AW1779)),"airDry","")</f>
        <v/>
      </c>
      <c r="BG1779" s="3" t="str">
        <f>IF(ISNUMBER(SEARCH("heatDry",$AY1779)),"heatDry","")</f>
        <v/>
      </c>
      <c r="BH1779" s="3" t="str">
        <f>IF(AND(ISNUMBER(SEARCH("aerobic",$AW1779)),ISNUMBER(SEARCH("anaer",$AW1779))),"Combined Aer and Anaer.","")</f>
        <v/>
      </c>
    </row>
    <row r="1780" spans="1:60" x14ac:dyDescent="0.25">
      <c r="A1780" s="4">
        <v>488</v>
      </c>
      <c r="B1780" t="s">
        <v>2426</v>
      </c>
      <c r="C1780">
        <v>394.99</v>
      </c>
      <c r="D1780">
        <v>434.04694285209422</v>
      </c>
      <c r="E1780">
        <v>439.24891908315158</v>
      </c>
      <c r="F1780">
        <v>331.99695080586349</v>
      </c>
      <c r="G1780">
        <v>535.0624695873621</v>
      </c>
      <c r="H1780">
        <v>-123.7041072788365</v>
      </c>
      <c r="I1780">
        <v>-126.2399146285502</v>
      </c>
      <c r="J1780">
        <v>-142.28125289701649</v>
      </c>
      <c r="K1780">
        <v>-100.6243296956096</v>
      </c>
      <c r="L1780">
        <v>244.49389515959129</v>
      </c>
      <c r="M1780">
        <v>243.23358801332179</v>
      </c>
      <c r="N1780">
        <v>239.05907375934081</v>
      </c>
      <c r="O1780">
        <v>253.35061458035969</v>
      </c>
      <c r="P1780">
        <v>9.2731850703604959</v>
      </c>
      <c r="Q1780">
        <v>9.357931658075092</v>
      </c>
      <c r="R1780">
        <v>7.755673972398097</v>
      </c>
      <c r="S1780">
        <v>10.56094926185698</v>
      </c>
      <c r="T1780">
        <v>100296.6346166013</v>
      </c>
      <c r="U1780">
        <v>100296.5597358988</v>
      </c>
      <c r="V1780">
        <v>100229.4967801218</v>
      </c>
      <c r="W1780">
        <v>100364.2364924014</v>
      </c>
      <c r="X1780">
        <v>7294.1208518331987</v>
      </c>
      <c r="Y1780">
        <v>7328.5703310354374</v>
      </c>
      <c r="Z1780">
        <v>7041.1056388361412</v>
      </c>
      <c r="AA1780">
        <v>7457.1599963957433</v>
      </c>
      <c r="AB1780">
        <v>1201.309018843127</v>
      </c>
      <c r="AC1780">
        <v>1189.392887322824</v>
      </c>
      <c r="AD1780">
        <v>1031.206811834671</v>
      </c>
      <c r="AE1780">
        <v>1392.6904653161459</v>
      </c>
      <c r="AF1780">
        <v>60.662363370644528</v>
      </c>
      <c r="AG1780">
        <v>60.349062249580292</v>
      </c>
      <c r="AH1780">
        <v>59.315154460635277</v>
      </c>
      <c r="AI1780">
        <v>62.859381266853028</v>
      </c>
      <c r="AJ1780">
        <v>0.51754592933683186</v>
      </c>
      <c r="AK1780">
        <v>0.51754598153730036</v>
      </c>
      <c r="AL1780">
        <v>0.51753394124140739</v>
      </c>
      <c r="AM1780">
        <v>0.51755784839962315</v>
      </c>
      <c r="AN1780">
        <v>0.97508134492859722</v>
      </c>
      <c r="AO1780">
        <v>0.97508134492859722</v>
      </c>
      <c r="AP1780">
        <v>0.97508134492859722</v>
      </c>
      <c r="AQ1780">
        <v>0.97508134492859722</v>
      </c>
      <c r="AR1780">
        <v>13.849941319292579</v>
      </c>
      <c r="AS1780">
        <v>13.849941319292579</v>
      </c>
      <c r="AT1780">
        <v>13.849941319292579</v>
      </c>
      <c r="AU1780">
        <v>13.849941319292579</v>
      </c>
      <c r="AV1780" t="str">
        <f>VLOOKUP(Sheet1[[#This Row],[NPDES ID2]],Combined_Sheet__Major_Only___2[[NPDES ID2]:[ECHO BFR]],3,FALSE)</f>
        <v>CA</v>
      </c>
      <c r="AW1780" t="s">
        <v>12185</v>
      </c>
      <c r="AX1780" t="str">
        <f>VLOOKUP(Sheet1[[#This Row],[NPDES ID2]],Combined_Sheet__Major_Only___2[[NPDES ID2]:[ECHO BFR]],27,FALSE)</f>
        <v>-</v>
      </c>
      <c r="AY1780" t="str">
        <f>VLOOKUP(Sheet1[[#This Row],[NPDES ID2]],Combined_Sheet__Major_Only___2[[NPDES ID2]:[ECHO BFR]],28,FALSE)</f>
        <v>-</v>
      </c>
      <c r="AZ1780" t="str">
        <f>VLOOKUP(Sheet1[[#This Row],[NPDES ID2]],Combined_Sheet__Major_Only___2[[NPDES ID2]:[ECHO BFR]],29,FALSE)</f>
        <v>thickening, preliminaryOps</v>
      </c>
      <c r="BA1780">
        <f>VLOOKUP(Sheet1[[#This Row],[NPDES ID2]],Combined_Sheet__Major_Only___2[[NPDES ID2]:[ECHO BFR]],17,FALSE)</f>
        <v>33.576697138063402</v>
      </c>
      <c r="BB1780">
        <f>VLOOKUP(Sheet1[[#This Row],[NPDES ID2]],Combined_Sheet__Major_Only___2[[NPDES ID2]:[ECHO BFR]],18,FALSE)</f>
        <v>-117.724428719409</v>
      </c>
      <c r="BC1780" t="str">
        <f>IF(ISNUMBER(SEARCH("aerobic",$AW1780)),"aerobic","")</f>
        <v/>
      </c>
      <c r="BD1780" t="str">
        <f>IF(ISNUMBER(SEARCH("anaer",$AW1780)),"anaer","")</f>
        <v>anaer</v>
      </c>
      <c r="BE1780" t="str">
        <f>IF(ISNUMBER(SEARCH("thickening",$AZ1780)),"thickening","")</f>
        <v>thickening</v>
      </c>
      <c r="BF1780" s="2" t="str">
        <f>IF(ISNUMBER(SEARCH("airDry",$AW1780)),"airDry","")</f>
        <v/>
      </c>
      <c r="BG1780" s="2" t="str">
        <f>IF(ISNUMBER(SEARCH("heatDry",$AY1780)),"heatDry","")</f>
        <v/>
      </c>
      <c r="BH1780" s="2" t="str">
        <f>IF(AND(ISNUMBER(SEARCH("aerobic",$AW1780)),ISNUMBER(SEARCH("anaer",$AW1780))),"Combined Aer and Anaer.","")</f>
        <v/>
      </c>
    </row>
    <row r="1781" spans="1:60" x14ac:dyDescent="0.25">
      <c r="A1781" s="4">
        <v>1199</v>
      </c>
      <c r="B1781" t="s">
        <v>5751</v>
      </c>
      <c r="C1781">
        <v>252</v>
      </c>
      <c r="D1781">
        <v>534.15308619950372</v>
      </c>
      <c r="E1781">
        <v>537.06346948970668</v>
      </c>
      <c r="F1781">
        <v>398.57896941900049</v>
      </c>
      <c r="G1781">
        <v>687.75224551096505</v>
      </c>
      <c r="H1781">
        <v>-119.2023361605623</v>
      </c>
      <c r="I1781">
        <v>-121.5177508518303</v>
      </c>
      <c r="J1781">
        <v>-137.2648792888433</v>
      </c>
      <c r="K1781">
        <v>-95.829675214543869</v>
      </c>
      <c r="L1781">
        <v>161.53815081831209</v>
      </c>
      <c r="M1781">
        <v>160.77786416027351</v>
      </c>
      <c r="N1781">
        <v>158.26047353870689</v>
      </c>
      <c r="O1781">
        <v>166.8798411124331</v>
      </c>
      <c r="P1781">
        <v>5.9047377522529771</v>
      </c>
      <c r="Q1781">
        <v>5.9637156139348306</v>
      </c>
      <c r="R1781">
        <v>4.9156433204453993</v>
      </c>
      <c r="S1781">
        <v>6.7336507443475693</v>
      </c>
      <c r="T1781">
        <v>100503.94179369289</v>
      </c>
      <c r="U1781">
        <v>100503.86676100281</v>
      </c>
      <c r="V1781">
        <v>100436.6676855078</v>
      </c>
      <c r="W1781">
        <v>100571.68088307339</v>
      </c>
      <c r="X1781">
        <v>7057.504133236569</v>
      </c>
      <c r="Y1781">
        <v>7087.8179737312494</v>
      </c>
      <c r="Z1781">
        <v>6833.9232616267291</v>
      </c>
      <c r="AA1781">
        <v>7201.4287605087366</v>
      </c>
      <c r="AB1781">
        <v>1105.9377241886509</v>
      </c>
      <c r="AC1781">
        <v>1096.7751230418221</v>
      </c>
      <c r="AD1781">
        <v>956.44271657425725</v>
      </c>
      <c r="AE1781">
        <v>1274.7694925659739</v>
      </c>
      <c r="AF1781">
        <v>62.821404555963902</v>
      </c>
      <c r="AG1781">
        <v>62.525347932668588</v>
      </c>
      <c r="AH1781">
        <v>61.547530691598382</v>
      </c>
      <c r="AI1781">
        <v>64.898469679570994</v>
      </c>
      <c r="AJ1781">
        <v>0.54390603482001998</v>
      </c>
      <c r="AK1781">
        <v>0.5439060687377274</v>
      </c>
      <c r="AL1781">
        <v>0.54389825209334941</v>
      </c>
      <c r="AM1781">
        <v>0.54391377265178786</v>
      </c>
      <c r="AN1781">
        <v>0.97513091069627478</v>
      </c>
      <c r="AO1781">
        <v>0.97513091069627467</v>
      </c>
      <c r="AP1781">
        <v>0.97513091069627467</v>
      </c>
      <c r="AQ1781">
        <v>0.97513091069627467</v>
      </c>
      <c r="AR1781">
        <v>14.77991399202458</v>
      </c>
      <c r="AS1781">
        <v>14.77991399202458</v>
      </c>
      <c r="AT1781">
        <v>14.77991399202458</v>
      </c>
      <c r="AU1781">
        <v>14.77991399202458</v>
      </c>
      <c r="AV1781" t="str">
        <f>VLOOKUP(Sheet1[[#This Row],[NPDES ID2]],Combined_Sheet__Major_Only___2[[NPDES ID2]:[ECHO BFR]],3,FALSE)</f>
        <v>CA</v>
      </c>
      <c r="AW1781" t="s">
        <v>12185</v>
      </c>
      <c r="AX1781" t="str">
        <f>VLOOKUP(Sheet1[[#This Row],[NPDES ID2]],Combined_Sheet__Major_Only___2[[NPDES ID2]:[ECHO BFR]],27,FALSE)</f>
        <v>tempSludgeStore</v>
      </c>
      <c r="AY1781" t="str">
        <f>VLOOKUP(Sheet1[[#This Row],[NPDES ID2]],Combined_Sheet__Major_Only___2[[NPDES ID2]:[ECHO BFR]],28,FALSE)</f>
        <v>-</v>
      </c>
      <c r="AZ1781" t="str">
        <f>VLOOKUP(Sheet1[[#This Row],[NPDES ID2]],Combined_Sheet__Major_Only___2[[NPDES ID2]:[ECHO BFR]],29,FALSE)</f>
        <v>thickening</v>
      </c>
      <c r="BA1781">
        <f>VLOOKUP(Sheet1[[#This Row],[NPDES ID2]],Combined_Sheet__Major_Only___2[[NPDES ID2]:[ECHO BFR]],17,FALSE)</f>
        <v>35.141714</v>
      </c>
      <c r="BB1781">
        <f>VLOOKUP(Sheet1[[#This Row],[NPDES ID2]],Combined_Sheet__Major_Only___2[[NPDES ID2]:[ECHO BFR]],18,FALSE)</f>
        <v>-120.63287</v>
      </c>
      <c r="BC1781" t="str">
        <f>IF(ISNUMBER(SEARCH("aerobic",$AW1781)),"aerobic","")</f>
        <v/>
      </c>
      <c r="BD1781" t="str">
        <f>IF(ISNUMBER(SEARCH("anaer",$AW1781)),"anaer","")</f>
        <v>anaer</v>
      </c>
      <c r="BE1781" t="str">
        <f>IF(ISNUMBER(SEARCH("thickening",$AZ1781)),"thickening","")</f>
        <v>thickening</v>
      </c>
      <c r="BF1781" s="3" t="str">
        <f>IF(ISNUMBER(SEARCH("airDry",$AW1781)),"airDry","")</f>
        <v/>
      </c>
      <c r="BG1781" s="3" t="str">
        <f>IF(ISNUMBER(SEARCH("heatDry",$AY1781)),"heatDry","")</f>
        <v/>
      </c>
      <c r="BH1781" s="3" t="str">
        <f>IF(AND(ISNUMBER(SEARCH("aerobic",$AW1781)),ISNUMBER(SEARCH("anaer",$AW1781))),"Combined Aer and Anaer.","")</f>
        <v/>
      </c>
    </row>
    <row r="1782" spans="1:60" x14ac:dyDescent="0.25">
      <c r="A1782" s="4">
        <v>1447</v>
      </c>
      <c r="B1782" t="s">
        <v>6841</v>
      </c>
      <c r="C1782">
        <v>119.71</v>
      </c>
      <c r="D1782">
        <v>906.97259157607402</v>
      </c>
      <c r="E1782">
        <v>907.31634180882577</v>
      </c>
      <c r="F1782">
        <v>645.06589642359916</v>
      </c>
      <c r="G1782">
        <v>1188.131245492764</v>
      </c>
      <c r="H1782">
        <v>-113.9500837428196</v>
      </c>
      <c r="I1782">
        <v>-116.3536786581011</v>
      </c>
      <c r="J1782">
        <v>-132.18074025474391</v>
      </c>
      <c r="K1782">
        <v>-90.255448906979311</v>
      </c>
      <c r="L1782">
        <v>80.042870523439774</v>
      </c>
      <c r="M1782">
        <v>79.707819972570817</v>
      </c>
      <c r="N1782">
        <v>78.598813922495779</v>
      </c>
      <c r="O1782">
        <v>82.396405176155156</v>
      </c>
      <c r="P1782">
        <v>2.798005975255351</v>
      </c>
      <c r="Q1782">
        <v>2.8337287414111492</v>
      </c>
      <c r="R1782">
        <v>2.3083960145667879</v>
      </c>
      <c r="S1782">
        <v>3.2011098058519032</v>
      </c>
      <c r="T1782">
        <v>100529.82043945231</v>
      </c>
      <c r="U1782">
        <v>100529.7453877892</v>
      </c>
      <c r="V1782">
        <v>100462.5293201475</v>
      </c>
      <c r="W1782">
        <v>100597.5766575289</v>
      </c>
      <c r="X1782">
        <v>6767.3423882776769</v>
      </c>
      <c r="Y1782">
        <v>6793.0067511085781</v>
      </c>
      <c r="Z1782">
        <v>6576.690417310715</v>
      </c>
      <c r="AA1782">
        <v>6889.9853621841858</v>
      </c>
      <c r="AB1782">
        <v>1023.155484145676</v>
      </c>
      <c r="AC1782">
        <v>1016.098465921957</v>
      </c>
      <c r="AD1782">
        <v>890.04903569463181</v>
      </c>
      <c r="AE1782">
        <v>1175.32359063423</v>
      </c>
      <c r="AF1782">
        <v>65.527184242279148</v>
      </c>
      <c r="AG1782">
        <v>65.252710776568478</v>
      </c>
      <c r="AH1782">
        <v>64.345388290675601</v>
      </c>
      <c r="AI1782">
        <v>67.453768780823225</v>
      </c>
      <c r="AJ1782">
        <v>0.57696787371037539</v>
      </c>
      <c r="AK1782">
        <v>0.57696789020275807</v>
      </c>
      <c r="AL1782">
        <v>0.57696409220728695</v>
      </c>
      <c r="AM1782">
        <v>0.57697163336629764</v>
      </c>
      <c r="AN1782">
        <v>0.9751370842680871</v>
      </c>
      <c r="AO1782">
        <v>0.97513708426808687</v>
      </c>
      <c r="AP1782">
        <v>0.97513708426808687</v>
      </c>
      <c r="AQ1782">
        <v>0.97513708426808687</v>
      </c>
      <c r="AR1782">
        <v>15.75951889140738</v>
      </c>
      <c r="AS1782">
        <v>15.75951889140738</v>
      </c>
      <c r="AT1782">
        <v>15.75951889140738</v>
      </c>
      <c r="AU1782">
        <v>15.75951889140738</v>
      </c>
      <c r="AV1782" t="str">
        <f>VLOOKUP(Sheet1[[#This Row],[NPDES ID2]],Combined_Sheet__Major_Only___2[[NPDES ID2]:[ECHO BFR]],3,FALSE)</f>
        <v>NJ</v>
      </c>
      <c r="AW1782" t="s">
        <v>12185</v>
      </c>
      <c r="AX1782" t="str">
        <f>VLOOKUP(Sheet1[[#This Row],[NPDES ID2]],Combined_Sheet__Major_Only___2[[NPDES ID2]:[ECHO BFR]],27,FALSE)</f>
        <v>methaneBioCaptureRecover</v>
      </c>
      <c r="AY1782" t="str">
        <f>VLOOKUP(Sheet1[[#This Row],[NPDES ID2]],Combined_Sheet__Major_Only___2[[NPDES ID2]:[ECHO BFR]],28,FALSE)</f>
        <v>-</v>
      </c>
      <c r="AZ1782" t="str">
        <f>VLOOKUP(Sheet1[[#This Row],[NPDES ID2]],Combined_Sheet__Major_Only___2[[NPDES ID2]:[ECHO BFR]],29,FALSE)</f>
        <v>thickening, preliminaryOps</v>
      </c>
      <c r="BA1782">
        <f>VLOOKUP(Sheet1[[#This Row],[NPDES ID2]],Combined_Sheet__Major_Only___2[[NPDES ID2]:[ECHO BFR]],17,FALSE)</f>
        <v>40.274929999999998</v>
      </c>
      <c r="BB1782">
        <f>VLOOKUP(Sheet1[[#This Row],[NPDES ID2]],Combined_Sheet__Major_Only___2[[NPDES ID2]:[ECHO BFR]],18,FALSE)</f>
        <v>-74.533050000000003</v>
      </c>
      <c r="BC1782" t="str">
        <f>IF(ISNUMBER(SEARCH("aerobic",$AW1782)),"aerobic","")</f>
        <v/>
      </c>
      <c r="BD1782" t="str">
        <f>IF(ISNUMBER(SEARCH("anaer",$AW1782)),"anaer","")</f>
        <v>anaer</v>
      </c>
      <c r="BE1782" t="str">
        <f>IF(ISNUMBER(SEARCH("thickening",$AZ1782)),"thickening","")</f>
        <v>thickening</v>
      </c>
      <c r="BF1782" s="3" t="str">
        <f>IF(ISNUMBER(SEARCH("airDry",$AW1782)),"airDry","")</f>
        <v/>
      </c>
      <c r="BG1782" s="3" t="str">
        <f>IF(ISNUMBER(SEARCH("heatDry",$AY1782)),"heatDry","")</f>
        <v/>
      </c>
      <c r="BH1782" s="3" t="str">
        <f>IF(AND(ISNUMBER(SEARCH("aerobic",$AW1782)),ISNUMBER(SEARCH("anaer",$AW1782))),"Combined Aer and Anaer.","")</f>
        <v/>
      </c>
    </row>
    <row r="1783" spans="1:60" x14ac:dyDescent="0.25">
      <c r="A1783" s="4">
        <v>807</v>
      </c>
      <c r="B1783" t="s">
        <v>3950</v>
      </c>
      <c r="C1783">
        <v>1311.72</v>
      </c>
      <c r="D1783">
        <v>437.5458215804498</v>
      </c>
      <c r="E1783">
        <v>437.72821102136021</v>
      </c>
      <c r="F1783">
        <v>371.84598806969558</v>
      </c>
      <c r="G1783">
        <v>512.59706703774782</v>
      </c>
      <c r="H1783">
        <v>-122.46970172599551</v>
      </c>
      <c r="I1783">
        <v>-125.0477267778807</v>
      </c>
      <c r="J1783">
        <v>-140.85678708420841</v>
      </c>
      <c r="K1783">
        <v>-99.664858163790328</v>
      </c>
      <c r="L1783">
        <v>817.23971201496499</v>
      </c>
      <c r="M1783">
        <v>813.10241648695228</v>
      </c>
      <c r="N1783">
        <v>799.36468345219578</v>
      </c>
      <c r="O1783">
        <v>846.35787389860184</v>
      </c>
      <c r="P1783">
        <v>30.782381692611558</v>
      </c>
      <c r="Q1783">
        <v>31.044669493963699</v>
      </c>
      <c r="R1783">
        <v>25.724257709484981</v>
      </c>
      <c r="S1783">
        <v>35.035859548351468</v>
      </c>
      <c r="T1783">
        <v>100549.2989070459</v>
      </c>
      <c r="U1783">
        <v>100549.2238411022</v>
      </c>
      <c r="V1783">
        <v>100481.9949837271</v>
      </c>
      <c r="W1783">
        <v>100617.0680176345</v>
      </c>
      <c r="X1783">
        <v>7264.9750850394184</v>
      </c>
      <c r="Y1783">
        <v>7298.6670363379108</v>
      </c>
      <c r="Z1783">
        <v>7017.0810441281483</v>
      </c>
      <c r="AA1783">
        <v>7424.7483401241534</v>
      </c>
      <c r="AB1783">
        <v>1209.4019109414901</v>
      </c>
      <c r="AC1783">
        <v>1197.338810437396</v>
      </c>
      <c r="AD1783">
        <v>1036.2859400072409</v>
      </c>
      <c r="AE1783">
        <v>1404.7571696615259</v>
      </c>
      <c r="AF1783">
        <v>61.062149295748107</v>
      </c>
      <c r="AG1783">
        <v>60.751007509740411</v>
      </c>
      <c r="AH1783">
        <v>59.730745807592349</v>
      </c>
      <c r="AI1783">
        <v>63.236253209859669</v>
      </c>
      <c r="AJ1783">
        <v>0.52242548042413706</v>
      </c>
      <c r="AK1783">
        <v>0.52242565476828173</v>
      </c>
      <c r="AL1783">
        <v>0.52238523239682944</v>
      </c>
      <c r="AM1783">
        <v>0.52246549915942142</v>
      </c>
      <c r="AN1783">
        <v>0.97514172900138929</v>
      </c>
      <c r="AO1783">
        <v>0.97514172900138885</v>
      </c>
      <c r="AP1783">
        <v>0.97514172900138885</v>
      </c>
      <c r="AQ1783">
        <v>0.97514172900138885</v>
      </c>
      <c r="AR1783">
        <v>13.85257734519972</v>
      </c>
      <c r="AS1783">
        <v>13.85257734519972</v>
      </c>
      <c r="AT1783">
        <v>13.85257734519972</v>
      </c>
      <c r="AU1783">
        <v>13.85257734519972</v>
      </c>
      <c r="AV1783" t="str">
        <f>VLOOKUP(Sheet1[[#This Row],[NPDES ID2]],Combined_Sheet__Major_Only___2[[NPDES ID2]:[ECHO BFR]],3,FALSE)</f>
        <v>CA</v>
      </c>
      <c r="AW1783" t="s">
        <v>12185</v>
      </c>
      <c r="AX1783" t="str">
        <f>VLOOKUP(Sheet1[[#This Row],[NPDES ID2]],Combined_Sheet__Major_Only___2[[NPDES ID2]:[ECHO BFR]],27,FALSE)</f>
        <v>-</v>
      </c>
      <c r="AY1783" t="str">
        <f>VLOOKUP(Sheet1[[#This Row],[NPDES ID2]],Combined_Sheet__Major_Only___2[[NPDES ID2]:[ECHO BFR]],28,FALSE)</f>
        <v>-</v>
      </c>
      <c r="AZ1783" t="str">
        <f>VLOOKUP(Sheet1[[#This Row],[NPDES ID2]],Combined_Sheet__Major_Only___2[[NPDES ID2]:[ECHO BFR]],29,FALSE)</f>
        <v>thickening</v>
      </c>
      <c r="BA1783">
        <f>VLOOKUP(Sheet1[[#This Row],[NPDES ID2]],Combined_Sheet__Major_Only___2[[NPDES ID2]:[ECHO BFR]],17,FALSE)</f>
        <v>37.703425000000003</v>
      </c>
      <c r="BB1783">
        <f>VLOOKUP(Sheet1[[#This Row],[NPDES ID2]],Combined_Sheet__Major_Only___2[[NPDES ID2]:[ECHO BFR]],18,FALSE)</f>
        <v>-122.48594300000001</v>
      </c>
      <c r="BC1783" t="str">
        <f>IF(ISNUMBER(SEARCH("aerobic",$AW1783)),"aerobic","")</f>
        <v/>
      </c>
      <c r="BD1783" t="str">
        <f>IF(ISNUMBER(SEARCH("anaer",$AW1783)),"anaer","")</f>
        <v>anaer</v>
      </c>
      <c r="BE1783" t="str">
        <f>IF(ISNUMBER(SEARCH("thickening",$AZ1783)),"thickening","")</f>
        <v>thickening</v>
      </c>
      <c r="BF1783" s="3" t="str">
        <f>IF(ISNUMBER(SEARCH("airDry",$AW1783)),"airDry","")</f>
        <v/>
      </c>
      <c r="BG1783" s="3" t="str">
        <f>IF(ISNUMBER(SEARCH("heatDry",$AY1783)),"heatDry","")</f>
        <v/>
      </c>
      <c r="BH1783" s="3" t="str">
        <f>IF(AND(ISNUMBER(SEARCH("aerobic",$AW1783)),ISNUMBER(SEARCH("anaer",$AW1783))),"Combined Aer and Anaer.","")</f>
        <v/>
      </c>
    </row>
    <row r="1784" spans="1:60" x14ac:dyDescent="0.25">
      <c r="A1784" s="4">
        <v>2009</v>
      </c>
      <c r="B1784" t="s">
        <v>9459</v>
      </c>
      <c r="C1784">
        <v>1605</v>
      </c>
      <c r="D1784">
        <v>468.81808413280049</v>
      </c>
      <c r="E1784">
        <v>468.15039805327137</v>
      </c>
      <c r="F1784">
        <v>397.55057207384249</v>
      </c>
      <c r="G1784">
        <v>546.67769611678466</v>
      </c>
      <c r="H1784">
        <v>-118.386717173023</v>
      </c>
      <c r="I1784">
        <v>-120.86800899368031</v>
      </c>
      <c r="J1784">
        <v>-136.30290325533949</v>
      </c>
      <c r="K1784">
        <v>-95.454931783712965</v>
      </c>
      <c r="L1784">
        <v>1031.126823980396</v>
      </c>
      <c r="M1784">
        <v>1026.313550021051</v>
      </c>
      <c r="N1784">
        <v>1010.315788875703</v>
      </c>
      <c r="O1784">
        <v>1065.0224646975939</v>
      </c>
      <c r="P1784">
        <v>37.599233605874183</v>
      </c>
      <c r="Q1784">
        <v>37.983864356358382</v>
      </c>
      <c r="R1784">
        <v>31.293443817339561</v>
      </c>
      <c r="S1784">
        <v>42.876090862137289</v>
      </c>
      <c r="T1784">
        <v>100655.6129624514</v>
      </c>
      <c r="U1784">
        <v>100655.5378185633</v>
      </c>
      <c r="V1784">
        <v>100588.2391544433</v>
      </c>
      <c r="W1784">
        <v>100723.4524407542</v>
      </c>
      <c r="X1784">
        <v>7052.4817514789347</v>
      </c>
      <c r="Y1784">
        <v>7082.5357931388353</v>
      </c>
      <c r="Z1784">
        <v>6830.3757390400051</v>
      </c>
      <c r="AA1784">
        <v>7195.5421001494842</v>
      </c>
      <c r="AB1784">
        <v>1194.1524358077299</v>
      </c>
      <c r="AC1784">
        <v>1182.6628446519881</v>
      </c>
      <c r="AD1784">
        <v>1020.952369554738</v>
      </c>
      <c r="AE1784">
        <v>1392.544900178664</v>
      </c>
      <c r="AF1784">
        <v>62.966390586546702</v>
      </c>
      <c r="AG1784">
        <v>62.669948131991653</v>
      </c>
      <c r="AH1784">
        <v>61.700778096986262</v>
      </c>
      <c r="AI1784">
        <v>65.03433681122506</v>
      </c>
      <c r="AJ1784">
        <v>0.54567686912716162</v>
      </c>
      <c r="AK1784">
        <v>0.54567708946215387</v>
      </c>
      <c r="AL1784">
        <v>0.54562592335083493</v>
      </c>
      <c r="AM1784">
        <v>0.54572752561523308</v>
      </c>
      <c r="AN1784">
        <v>0.97516704954025046</v>
      </c>
      <c r="AO1784">
        <v>0.97516704954025069</v>
      </c>
      <c r="AP1784">
        <v>0.97516704954025069</v>
      </c>
      <c r="AQ1784">
        <v>0.97516704954025069</v>
      </c>
      <c r="AR1784">
        <v>14.141791319613651</v>
      </c>
      <c r="AS1784">
        <v>14.14179131961364</v>
      </c>
      <c r="AT1784">
        <v>14.14179131961364</v>
      </c>
      <c r="AU1784">
        <v>14.14179131961364</v>
      </c>
      <c r="AV1784" t="str">
        <f>VLOOKUP(Sheet1[[#This Row],[NPDES ID2]],Combined_Sheet__Major_Only___2[[NPDES ID2]:[ECHO BFR]],3,FALSE)</f>
        <v>NY</v>
      </c>
      <c r="AW1784" t="s">
        <v>12185</v>
      </c>
      <c r="AX1784" t="str">
        <f>VLOOKUP(Sheet1[[#This Row],[NPDES ID2]],Combined_Sheet__Major_Only___2[[NPDES ID2]:[ECHO BFR]],27,FALSE)</f>
        <v>-</v>
      </c>
      <c r="AY1784" t="str">
        <f>VLOOKUP(Sheet1[[#This Row],[NPDES ID2]],Combined_Sheet__Major_Only___2[[NPDES ID2]:[ECHO BFR]],28,FALSE)</f>
        <v>-</v>
      </c>
      <c r="AZ1784" t="str">
        <f>VLOOKUP(Sheet1[[#This Row],[NPDES ID2]],Combined_Sheet__Major_Only___2[[NPDES ID2]:[ECHO BFR]],29,FALSE)</f>
        <v>thickening, preliminaryOps</v>
      </c>
      <c r="BA1784">
        <f>VLOOKUP(Sheet1[[#This Row],[NPDES ID2]],Combined_Sheet__Major_Only___2[[NPDES ID2]:[ECHO BFR]],17,FALSE)</f>
        <v>42.096207</v>
      </c>
      <c r="BB1784">
        <f>VLOOKUP(Sheet1[[#This Row],[NPDES ID2]],Combined_Sheet__Major_Only___2[[NPDES ID2]:[ECHO BFR]],18,FALSE)</f>
        <v>-75.962665999999999</v>
      </c>
      <c r="BC1784" t="str">
        <f>IF(ISNUMBER(SEARCH("aerobic",$AW1784)),"aerobic","")</f>
        <v/>
      </c>
      <c r="BD1784" t="str">
        <f>IF(ISNUMBER(SEARCH("anaer",$AW1784)),"anaer","")</f>
        <v>anaer</v>
      </c>
      <c r="BE1784" t="str">
        <f>IF(ISNUMBER(SEARCH("thickening",$AZ1784)),"thickening","")</f>
        <v>thickening</v>
      </c>
      <c r="BF1784" s="3" t="str">
        <f>IF(ISNUMBER(SEARCH("airDry",$AW1784)),"airDry","")</f>
        <v/>
      </c>
      <c r="BG1784" s="3" t="str">
        <f>IF(ISNUMBER(SEARCH("heatDry",$AY1784)),"heatDry","")</f>
        <v/>
      </c>
      <c r="BH1784" s="3" t="str">
        <f>IF(AND(ISNUMBER(SEARCH("aerobic",$AW1784)),ISNUMBER(SEARCH("anaer",$AW1784))),"Combined Aer and Anaer.","")</f>
        <v/>
      </c>
    </row>
    <row r="1785" spans="1:60" x14ac:dyDescent="0.25">
      <c r="A1785" s="4">
        <v>2356</v>
      </c>
      <c r="B1785" t="s">
        <v>10992</v>
      </c>
      <c r="C1785">
        <v>342.9</v>
      </c>
      <c r="D1785">
        <v>456.21480369075698</v>
      </c>
      <c r="E1785">
        <v>461.30456037623958</v>
      </c>
      <c r="F1785">
        <v>350.40168527045682</v>
      </c>
      <c r="G1785">
        <v>574.37095446508954</v>
      </c>
      <c r="H1785">
        <v>-121.7529109204747</v>
      </c>
      <c r="I1785">
        <v>-124.1754390170226</v>
      </c>
      <c r="J1785">
        <v>-140.10919632988589</v>
      </c>
      <c r="K1785">
        <v>-98.555668160071789</v>
      </c>
      <c r="L1785">
        <v>215.44422187268651</v>
      </c>
      <c r="M1785">
        <v>214.37533122392159</v>
      </c>
      <c r="N1785">
        <v>210.8351316994254</v>
      </c>
      <c r="O1785">
        <v>222.9554057928664</v>
      </c>
      <c r="P1785">
        <v>8.0436963396447769</v>
      </c>
      <c r="Q1785">
        <v>8.1072932677564182</v>
      </c>
      <c r="R1785">
        <v>6.714275413318548</v>
      </c>
      <c r="S1785">
        <v>9.1730175355773653</v>
      </c>
      <c r="T1785">
        <v>101180.0125553891</v>
      </c>
      <c r="U1785">
        <v>101179.9370270365</v>
      </c>
      <c r="V1785">
        <v>101112.29403752591</v>
      </c>
      <c r="W1785">
        <v>101248.19912609211</v>
      </c>
      <c r="X1785">
        <v>7249.1055585795384</v>
      </c>
      <c r="Y1785">
        <v>7282.0099481217176</v>
      </c>
      <c r="Z1785">
        <v>7007.0387554254876</v>
      </c>
      <c r="AA1785">
        <v>7405.0161657921271</v>
      </c>
      <c r="AB1785">
        <v>1374.3228732390551</v>
      </c>
      <c r="AC1785">
        <v>1356.9408127841309</v>
      </c>
      <c r="AD1785">
        <v>1152.902795625618</v>
      </c>
      <c r="AE1785">
        <v>1630.5857490289461</v>
      </c>
      <c r="AF1785">
        <v>61.574890079086842</v>
      </c>
      <c r="AG1785">
        <v>61.268846852752731</v>
      </c>
      <c r="AH1785">
        <v>60.258732418568172</v>
      </c>
      <c r="AI1785">
        <v>63.721200502340039</v>
      </c>
      <c r="AJ1785">
        <v>0.5286847263550114</v>
      </c>
      <c r="AK1785">
        <v>0.52868477438147066</v>
      </c>
      <c r="AL1785">
        <v>0.52867369929229568</v>
      </c>
      <c r="AM1785">
        <v>0.52869568989013405</v>
      </c>
      <c r="AN1785">
        <v>0.97529119346055948</v>
      </c>
      <c r="AO1785">
        <v>0.97529119346055926</v>
      </c>
      <c r="AP1785">
        <v>0.97529119346055926</v>
      </c>
      <c r="AQ1785">
        <v>0.97529119346055926</v>
      </c>
      <c r="AR1785">
        <v>12.95856632351844</v>
      </c>
      <c r="AS1785">
        <v>12.95856632351844</v>
      </c>
      <c r="AT1785">
        <v>12.95856632351844</v>
      </c>
      <c r="AU1785">
        <v>12.95856632351844</v>
      </c>
      <c r="AV1785" t="str">
        <f>VLOOKUP(Sheet1[[#This Row],[NPDES ID2]],Combined_Sheet__Major_Only___2[[NPDES ID2]:[ECHO BFR]],3,FALSE)</f>
        <v>WA</v>
      </c>
      <c r="AW1785" t="s">
        <v>12185</v>
      </c>
      <c r="AX1785" t="str">
        <f>VLOOKUP(Sheet1[[#This Row],[NPDES ID2]],Combined_Sheet__Major_Only___2[[NPDES ID2]:[ECHO BFR]],27,FALSE)</f>
        <v>methaneBioCaptureRecover</v>
      </c>
      <c r="AY1785" t="str">
        <f>VLOOKUP(Sheet1[[#This Row],[NPDES ID2]],Combined_Sheet__Major_Only___2[[NPDES ID2]:[ECHO BFR]],28,FALSE)</f>
        <v>-</v>
      </c>
      <c r="AZ1785" t="str">
        <f>VLOOKUP(Sheet1[[#This Row],[NPDES ID2]],Combined_Sheet__Major_Only___2[[NPDES ID2]:[ECHO BFR]],29,FALSE)</f>
        <v>preliminaryOps, thickening</v>
      </c>
      <c r="BA1785">
        <f>VLOOKUP(Sheet1[[#This Row],[NPDES ID2]],Combined_Sheet__Major_Only___2[[NPDES ID2]:[ECHO BFR]],17,FALSE)</f>
        <v>47.448261000000002</v>
      </c>
      <c r="BB1785">
        <f>VLOOKUP(Sheet1[[#This Row],[NPDES ID2]],Combined_Sheet__Major_Only___2[[NPDES ID2]:[ECHO BFR]],18,FALSE)</f>
        <v>-122.34757500000001</v>
      </c>
      <c r="BC1785" t="str">
        <f>IF(ISNUMBER(SEARCH("aerobic",$AW1785)),"aerobic","")</f>
        <v/>
      </c>
      <c r="BD1785" t="str">
        <f>IF(ISNUMBER(SEARCH("anaer",$AW1785)),"anaer","")</f>
        <v>anaer</v>
      </c>
      <c r="BE1785" t="str">
        <f>IF(ISNUMBER(SEARCH("thickening",$AZ1785)),"thickening","")</f>
        <v>thickening</v>
      </c>
      <c r="BF1785" s="2" t="str">
        <f>IF(ISNUMBER(SEARCH("airDry",$AW1785)),"airDry","")</f>
        <v/>
      </c>
      <c r="BG1785" s="2" t="str">
        <f>IF(ISNUMBER(SEARCH("heatDry",$AY1785)),"heatDry","")</f>
        <v/>
      </c>
      <c r="BH1785" s="2" t="str">
        <f>IF(AND(ISNUMBER(SEARCH("aerobic",$AW1785)),ISNUMBER(SEARCH("anaer",$AW1785))),"Combined Aer and Anaer.","")</f>
        <v/>
      </c>
    </row>
    <row r="1786" spans="1:60" x14ac:dyDescent="0.25">
      <c r="A1786" s="4">
        <v>600</v>
      </c>
      <c r="B1786" t="s">
        <v>2966</v>
      </c>
      <c r="C1786">
        <v>2046</v>
      </c>
      <c r="D1786">
        <v>519.05939097219755</v>
      </c>
      <c r="E1786">
        <v>522.16669038547707</v>
      </c>
      <c r="F1786">
        <v>444.99617385133439</v>
      </c>
      <c r="G1786">
        <v>602.10147406755709</v>
      </c>
      <c r="H1786">
        <v>-112.5407627744128</v>
      </c>
      <c r="I1786">
        <v>-115.1492382174082</v>
      </c>
      <c r="J1786">
        <v>-131.0451403657695</v>
      </c>
      <c r="K1786">
        <v>-89.436277537957281</v>
      </c>
      <c r="L1786">
        <v>1375.625229975419</v>
      </c>
      <c r="M1786">
        <v>1369.9790292500211</v>
      </c>
      <c r="N1786">
        <v>1351.179267187513</v>
      </c>
      <c r="O1786">
        <v>1415.4298263951241</v>
      </c>
      <c r="P1786">
        <v>47.798833908556098</v>
      </c>
      <c r="Q1786">
        <v>48.422912599631253</v>
      </c>
      <c r="R1786">
        <v>39.367042585571227</v>
      </c>
      <c r="S1786">
        <v>54.762569442720228</v>
      </c>
      <c r="T1786">
        <v>102146.887189856</v>
      </c>
      <c r="U1786">
        <v>102146.8109526375</v>
      </c>
      <c r="V1786">
        <v>102078.5331047277</v>
      </c>
      <c r="W1786">
        <v>102215.7137207003</v>
      </c>
      <c r="X1786">
        <v>6838.2154848135042</v>
      </c>
      <c r="Y1786">
        <v>6863.6394999659369</v>
      </c>
      <c r="Z1786">
        <v>6648.6376600017074</v>
      </c>
      <c r="AA1786">
        <v>6960.2846871981956</v>
      </c>
      <c r="AB1786">
        <v>1251.4641793925609</v>
      </c>
      <c r="AC1786">
        <v>1238.706818370749</v>
      </c>
      <c r="AD1786">
        <v>1057.7732750658961</v>
      </c>
      <c r="AE1786">
        <v>1480.6858724528099</v>
      </c>
      <c r="AF1786">
        <v>65.89907906288272</v>
      </c>
      <c r="AG1786">
        <v>65.625207593063124</v>
      </c>
      <c r="AH1786">
        <v>64.735053855382603</v>
      </c>
      <c r="AI1786">
        <v>67.803346257309968</v>
      </c>
      <c r="AJ1786">
        <v>0.58151418824785661</v>
      </c>
      <c r="AK1786">
        <v>0.58151448955806728</v>
      </c>
      <c r="AL1786">
        <v>0.58144433800626949</v>
      </c>
      <c r="AM1786">
        <v>0.58158364398695317</v>
      </c>
      <c r="AN1786">
        <v>0.9755168625236047</v>
      </c>
      <c r="AO1786">
        <v>0.97551686252360448</v>
      </c>
      <c r="AP1786">
        <v>0.97551686252360448</v>
      </c>
      <c r="AQ1786">
        <v>0.97551686252360448</v>
      </c>
      <c r="AR1786">
        <v>14.14838874952523</v>
      </c>
      <c r="AS1786">
        <v>14.14838874952523</v>
      </c>
      <c r="AT1786">
        <v>14.14838874952523</v>
      </c>
      <c r="AU1786">
        <v>14.14838874952523</v>
      </c>
      <c r="AV1786" t="str">
        <f>VLOOKUP(Sheet1[[#This Row],[NPDES ID2]],Combined_Sheet__Major_Only___2[[NPDES ID2]:[ECHO BFR]],3,FALSE)</f>
        <v>CA</v>
      </c>
      <c r="AW1786" t="s">
        <v>12185</v>
      </c>
      <c r="AX1786" t="str">
        <f>VLOOKUP(Sheet1[[#This Row],[NPDES ID2]],Combined_Sheet__Major_Only___2[[NPDES ID2]:[ECHO BFR]],27,FALSE)</f>
        <v>methaneBioCaptureRecover</v>
      </c>
      <c r="AY1786" t="str">
        <f>VLOOKUP(Sheet1[[#This Row],[NPDES ID2]],Combined_Sheet__Major_Only___2[[NPDES ID2]:[ECHO BFR]],28,FALSE)</f>
        <v>-</v>
      </c>
      <c r="AZ1786" t="str">
        <f>VLOOKUP(Sheet1[[#This Row],[NPDES ID2]],Combined_Sheet__Major_Only___2[[NPDES ID2]:[ECHO BFR]],29,FALSE)</f>
        <v>thickening, sludgeLagoon</v>
      </c>
      <c r="BA1786">
        <f>VLOOKUP(Sheet1[[#This Row],[NPDES ID2]],Combined_Sheet__Major_Only___2[[NPDES ID2]:[ECHO BFR]],17,FALSE)</f>
        <v>37.689444000000002</v>
      </c>
      <c r="BB1786">
        <f>VLOOKUP(Sheet1[[#This Row],[NPDES ID2]],Combined_Sheet__Major_Only___2[[NPDES ID2]:[ECHO BFR]],18,FALSE)</f>
        <v>-121.914722</v>
      </c>
      <c r="BC1786" t="str">
        <f>IF(ISNUMBER(SEARCH("aerobic",$AW1786)),"aerobic","")</f>
        <v/>
      </c>
      <c r="BD1786" t="str">
        <f>IF(ISNUMBER(SEARCH("anaer",$AW1786)),"anaer","")</f>
        <v>anaer</v>
      </c>
      <c r="BE1786" t="str">
        <f>IF(ISNUMBER(SEARCH("thickening",$AZ1786)),"thickening","")</f>
        <v>thickening</v>
      </c>
      <c r="BF1786" s="2" t="str">
        <f>IF(ISNUMBER(SEARCH("airDry",$AW1786)),"airDry","")</f>
        <v/>
      </c>
      <c r="BG1786" s="2" t="str">
        <f>IF(ISNUMBER(SEARCH("heatDry",$AY1786)),"heatDry","")</f>
        <v/>
      </c>
      <c r="BH1786" s="2" t="str">
        <f>IF(AND(ISNUMBER(SEARCH("aerobic",$AW1786)),ISNUMBER(SEARCH("anaer",$AW1786))),"Combined Aer and Anaer.","")</f>
        <v/>
      </c>
    </row>
    <row r="1787" spans="1:60" x14ac:dyDescent="0.25">
      <c r="A1787" s="4">
        <v>200</v>
      </c>
      <c r="B1787" t="s">
        <v>1062</v>
      </c>
      <c r="C1787">
        <v>3175</v>
      </c>
      <c r="D1787">
        <v>723.08207905907989</v>
      </c>
      <c r="E1787">
        <v>722.42902762107951</v>
      </c>
      <c r="F1787">
        <v>600.98855431595246</v>
      </c>
      <c r="G1787">
        <v>847.78924814348318</v>
      </c>
      <c r="H1787">
        <v>-113.1037014722708</v>
      </c>
      <c r="I1787">
        <v>-115.7174570067027</v>
      </c>
      <c r="J1787">
        <v>-131.6336621641608</v>
      </c>
      <c r="K1787">
        <v>-90.185626656823899</v>
      </c>
      <c r="L1787">
        <v>2117.8950409938111</v>
      </c>
      <c r="M1787">
        <v>2109.0172506944318</v>
      </c>
      <c r="N1787">
        <v>2079.3643386792578</v>
      </c>
      <c r="O1787">
        <v>2180.6019659465069</v>
      </c>
      <c r="P1787">
        <v>74.205047075884011</v>
      </c>
      <c r="Q1787">
        <v>75.153857288063875</v>
      </c>
      <c r="R1787">
        <v>61.267747327600929</v>
      </c>
      <c r="S1787">
        <v>84.864565175776818</v>
      </c>
      <c r="T1787">
        <v>102752.6602634459</v>
      </c>
      <c r="U1787">
        <v>102752.58358210381</v>
      </c>
      <c r="V1787">
        <v>102683.90797825951</v>
      </c>
      <c r="W1787">
        <v>102821.8877466039</v>
      </c>
      <c r="X1787">
        <v>6933.4461335325686</v>
      </c>
      <c r="Y1787">
        <v>6959.8313066061164</v>
      </c>
      <c r="Z1787">
        <v>6736.7529110810401</v>
      </c>
      <c r="AA1787">
        <v>7060.1705848675847</v>
      </c>
      <c r="AB1787">
        <v>1167.3878038118321</v>
      </c>
      <c r="AC1787">
        <v>1157.23793824773</v>
      </c>
      <c r="AD1787">
        <v>999.75480532753261</v>
      </c>
      <c r="AE1787">
        <v>1362.41478606175</v>
      </c>
      <c r="AF1787">
        <v>65.384744389192363</v>
      </c>
      <c r="AG1787">
        <v>65.10553191608463</v>
      </c>
      <c r="AH1787">
        <v>64.205878432432471</v>
      </c>
      <c r="AI1787">
        <v>67.316779910696937</v>
      </c>
      <c r="AJ1787">
        <v>0.57522666741175155</v>
      </c>
      <c r="AK1787">
        <v>0.57522711930284665</v>
      </c>
      <c r="AL1787">
        <v>0.57512126165612443</v>
      </c>
      <c r="AM1787">
        <v>0.57533148544472767</v>
      </c>
      <c r="AN1787">
        <v>0.97565616187891679</v>
      </c>
      <c r="AO1787">
        <v>0.97565616187891691</v>
      </c>
      <c r="AP1787">
        <v>0.97565616187891691</v>
      </c>
      <c r="AQ1787">
        <v>0.97565616187891691</v>
      </c>
      <c r="AR1787">
        <v>14.73420764975072</v>
      </c>
      <c r="AS1787">
        <v>14.734207649750729</v>
      </c>
      <c r="AT1787">
        <v>14.734207649750729</v>
      </c>
      <c r="AU1787">
        <v>14.734207649750729</v>
      </c>
      <c r="AV1787" t="str">
        <f>VLOOKUP(Sheet1[[#This Row],[NPDES ID2]],Combined_Sheet__Major_Only___2[[NPDES ID2]:[ECHO BFR]],3,FALSE)</f>
        <v>MD</v>
      </c>
      <c r="AW1787" t="s">
        <v>12185</v>
      </c>
      <c r="AX1787" t="str">
        <f>VLOOKUP(Sheet1[[#This Row],[NPDES ID2]],Combined_Sheet__Major_Only___2[[NPDES ID2]:[ECHO BFR]],27,FALSE)</f>
        <v>tempSludgeStore</v>
      </c>
      <c r="AY1787" t="str">
        <f>VLOOKUP(Sheet1[[#This Row],[NPDES ID2]],Combined_Sheet__Major_Only___2[[NPDES ID2]:[ECHO BFR]],28,FALSE)</f>
        <v>-</v>
      </c>
      <c r="AZ1787" t="str">
        <f>VLOOKUP(Sheet1[[#This Row],[NPDES ID2]],Combined_Sheet__Major_Only___2[[NPDES ID2]:[ECHO BFR]],29,FALSE)</f>
        <v>preliminaryOps, thickening</v>
      </c>
      <c r="BA1787">
        <f>VLOOKUP(Sheet1[[#This Row],[NPDES ID2]],Combined_Sheet__Major_Only___2[[NPDES ID2]:[ECHO BFR]],17,FALSE)</f>
        <v>39.426181</v>
      </c>
      <c r="BB1787">
        <f>VLOOKUP(Sheet1[[#This Row],[NPDES ID2]],Combined_Sheet__Major_Only___2[[NPDES ID2]:[ECHO BFR]],18,FALSE)</f>
        <v>-76.221057000000002</v>
      </c>
      <c r="BC1787" t="str">
        <f>IF(ISNUMBER(SEARCH("aerobic",$AW1787)),"aerobic","")</f>
        <v/>
      </c>
      <c r="BD1787" t="str">
        <f>IF(ISNUMBER(SEARCH("anaer",$AW1787)),"anaer","")</f>
        <v>anaer</v>
      </c>
      <c r="BE1787" t="str">
        <f>IF(ISNUMBER(SEARCH("thickening",$AZ1787)),"thickening","")</f>
        <v>thickening</v>
      </c>
      <c r="BF1787" s="2" t="str">
        <f>IF(ISNUMBER(SEARCH("airDry",$AW1787)),"airDry","")</f>
        <v/>
      </c>
      <c r="BG1787" s="2" t="str">
        <f>IF(ISNUMBER(SEARCH("heatDry",$AY1787)),"heatDry","")</f>
        <v/>
      </c>
      <c r="BH1787" s="2" t="str">
        <f>IF(AND(ISNUMBER(SEARCH("aerobic",$AW1787)),ISNUMBER(SEARCH("anaer",$AW1787))),"Combined Aer and Anaer.","")</f>
        <v/>
      </c>
    </row>
    <row r="1788" spans="1:60" x14ac:dyDescent="0.25">
      <c r="A1788" s="4">
        <v>493</v>
      </c>
      <c r="B1788" t="s">
        <v>2445</v>
      </c>
      <c r="C1788">
        <v>382.9</v>
      </c>
      <c r="D1788">
        <v>402.67938703453927</v>
      </c>
      <c r="E1788">
        <v>407.45080133735962</v>
      </c>
      <c r="F1788">
        <v>310.4610434224237</v>
      </c>
      <c r="G1788">
        <v>498.7630938336182</v>
      </c>
      <c r="H1788">
        <v>-112.5247165003257</v>
      </c>
      <c r="I1788">
        <v>-115.0001647313269</v>
      </c>
      <c r="J1788">
        <v>-130.91265424725651</v>
      </c>
      <c r="K1788">
        <v>-88.840485870031003</v>
      </c>
      <c r="L1788">
        <v>258.82156460601419</v>
      </c>
      <c r="M1788">
        <v>257.77256316381249</v>
      </c>
      <c r="N1788">
        <v>254.2977023122904</v>
      </c>
      <c r="O1788">
        <v>266.19367495354152</v>
      </c>
      <c r="P1788">
        <v>8.9434380731744163</v>
      </c>
      <c r="Q1788">
        <v>9.0621552040009572</v>
      </c>
      <c r="R1788">
        <v>7.3532207682966639</v>
      </c>
      <c r="S1788">
        <v>10.25822894711383</v>
      </c>
      <c r="T1788">
        <v>102803.2226842971</v>
      </c>
      <c r="U1788">
        <v>102803.14596588501</v>
      </c>
      <c r="V1788">
        <v>102734.4371623099</v>
      </c>
      <c r="W1788">
        <v>102872.48363397989</v>
      </c>
      <c r="X1788">
        <v>6845.4305902904462</v>
      </c>
      <c r="Y1788">
        <v>6870.5110476586233</v>
      </c>
      <c r="Z1788">
        <v>6658.6283273687313</v>
      </c>
      <c r="AA1788">
        <v>6965.6072968189492</v>
      </c>
      <c r="AB1788">
        <v>1039.5744363807501</v>
      </c>
      <c r="AC1788">
        <v>1032.551218759676</v>
      </c>
      <c r="AD1788">
        <v>903.96304497003302</v>
      </c>
      <c r="AE1788">
        <v>1195.1392680638969</v>
      </c>
      <c r="AF1788">
        <v>66.244759984529281</v>
      </c>
      <c r="AG1788">
        <v>65.975669397632828</v>
      </c>
      <c r="AH1788">
        <v>65.088139027218119</v>
      </c>
      <c r="AI1788">
        <v>68.131179542072729</v>
      </c>
      <c r="AJ1788">
        <v>0.58574054671733333</v>
      </c>
      <c r="AK1788">
        <v>0.58574060075542489</v>
      </c>
      <c r="AL1788">
        <v>0.58572813897116882</v>
      </c>
      <c r="AM1788">
        <v>0.58575288298630801</v>
      </c>
      <c r="AN1788">
        <v>0.97566771722039958</v>
      </c>
      <c r="AO1788">
        <v>0.97566771722039913</v>
      </c>
      <c r="AP1788">
        <v>0.97566771722039913</v>
      </c>
      <c r="AQ1788">
        <v>0.97566771722039913</v>
      </c>
      <c r="AR1788">
        <v>15.88847760958226</v>
      </c>
      <c r="AS1788">
        <v>15.88847760958226</v>
      </c>
      <c r="AT1788">
        <v>15.88847760958226</v>
      </c>
      <c r="AU1788">
        <v>15.88847760958226</v>
      </c>
      <c r="AV1788" t="str">
        <f>VLOOKUP(Sheet1[[#This Row],[NPDES ID2]],Combined_Sheet__Major_Only___2[[NPDES ID2]:[ECHO BFR]],3,FALSE)</f>
        <v>IA</v>
      </c>
      <c r="AW1788" t="s">
        <v>12185</v>
      </c>
      <c r="AX1788" t="str">
        <f>VLOOKUP(Sheet1[[#This Row],[NPDES ID2]],Combined_Sheet__Major_Only___2[[NPDES ID2]:[ECHO BFR]],27,FALSE)</f>
        <v>methaneBioCaptureRecover</v>
      </c>
      <c r="AY1788" t="str">
        <f>VLOOKUP(Sheet1[[#This Row],[NPDES ID2]],Combined_Sheet__Major_Only___2[[NPDES ID2]:[ECHO BFR]],28,FALSE)</f>
        <v>-</v>
      </c>
      <c r="AZ1788" t="str">
        <f>VLOOKUP(Sheet1[[#This Row],[NPDES ID2]],Combined_Sheet__Major_Only___2[[NPDES ID2]:[ECHO BFR]],29,FALSE)</f>
        <v>thickening</v>
      </c>
      <c r="BA1788">
        <f>VLOOKUP(Sheet1[[#This Row],[NPDES ID2]],Combined_Sheet__Major_Only___2[[NPDES ID2]:[ECHO BFR]],17,FALSE)</f>
        <v>42.065069999999999</v>
      </c>
      <c r="BB1788">
        <f>VLOOKUP(Sheet1[[#This Row],[NPDES ID2]],Combined_Sheet__Major_Only___2[[NPDES ID2]:[ECHO BFR]],18,FALSE)</f>
        <v>-92.897782000000007</v>
      </c>
      <c r="BC1788" t="str">
        <f>IF(ISNUMBER(SEARCH("aerobic",$AW1788)),"aerobic","")</f>
        <v/>
      </c>
      <c r="BD1788" t="str">
        <f>IF(ISNUMBER(SEARCH("anaer",$AW1788)),"anaer","")</f>
        <v>anaer</v>
      </c>
      <c r="BE1788" t="str">
        <f>IF(ISNUMBER(SEARCH("thickening",$AZ1788)),"thickening","")</f>
        <v>thickening</v>
      </c>
      <c r="BF1788" s="3" t="str">
        <f>IF(ISNUMBER(SEARCH("airDry",$AW1788)),"airDry","")</f>
        <v/>
      </c>
      <c r="BG1788" s="3" t="str">
        <f>IF(ISNUMBER(SEARCH("heatDry",$AY1788)),"heatDry","")</f>
        <v/>
      </c>
      <c r="BH1788" s="3" t="str">
        <f>IF(AND(ISNUMBER(SEARCH("aerobic",$AW1788)),ISNUMBER(SEARCH("anaer",$AW1788))),"Combined Aer and Anaer.","")</f>
        <v/>
      </c>
    </row>
    <row r="1789" spans="1:60" x14ac:dyDescent="0.25">
      <c r="A1789" s="4">
        <v>209</v>
      </c>
      <c r="B1789" t="s">
        <v>1103</v>
      </c>
      <c r="C1789">
        <v>2940.58</v>
      </c>
      <c r="D1789">
        <v>711.57491758543563</v>
      </c>
      <c r="E1789">
        <v>711.96236250605853</v>
      </c>
      <c r="F1789">
        <v>595.95365141634306</v>
      </c>
      <c r="G1789">
        <v>833.41141095052888</v>
      </c>
      <c r="H1789">
        <v>-118.7744815788692</v>
      </c>
      <c r="I1789">
        <v>-121.0571093391606</v>
      </c>
      <c r="J1789">
        <v>-136.75520932373021</v>
      </c>
      <c r="K1789">
        <v>-95.917816106124278</v>
      </c>
      <c r="L1789">
        <v>1876.115728105061</v>
      </c>
      <c r="M1789">
        <v>1867.212730337993</v>
      </c>
      <c r="N1789">
        <v>1837.518762449856</v>
      </c>
      <c r="O1789">
        <v>1938.945056599109</v>
      </c>
      <c r="P1789">
        <v>68.908174245273997</v>
      </c>
      <c r="Q1789">
        <v>69.559349952621005</v>
      </c>
      <c r="R1789">
        <v>57.408300306770123</v>
      </c>
      <c r="S1789">
        <v>78.614237544940494</v>
      </c>
      <c r="T1789">
        <v>103133.24193490051</v>
      </c>
      <c r="U1789">
        <v>103133.1649745342</v>
      </c>
      <c r="V1789">
        <v>103064.2394774131</v>
      </c>
      <c r="W1789">
        <v>103202.7213194856</v>
      </c>
      <c r="X1789">
        <v>7276.4215431892744</v>
      </c>
      <c r="Y1789">
        <v>7307.9940153471198</v>
      </c>
      <c r="Z1789">
        <v>7042.9787013901596</v>
      </c>
      <c r="AA1789">
        <v>7426.8954451727004</v>
      </c>
      <c r="AB1789">
        <v>1096.812990948129</v>
      </c>
      <c r="AC1789">
        <v>1088.324736972226</v>
      </c>
      <c r="AD1789">
        <v>953.71043236713217</v>
      </c>
      <c r="AE1789">
        <v>1257.254036550785</v>
      </c>
      <c r="AF1789">
        <v>62.53669582138069</v>
      </c>
      <c r="AG1789">
        <v>62.235431413925816</v>
      </c>
      <c r="AH1789">
        <v>61.259482011132718</v>
      </c>
      <c r="AI1789">
        <v>64.627569571856654</v>
      </c>
      <c r="AJ1789">
        <v>0.54042883061734692</v>
      </c>
      <c r="AK1789">
        <v>0.5404292206212914</v>
      </c>
      <c r="AL1789">
        <v>0.54033799521744319</v>
      </c>
      <c r="AM1789">
        <v>0.54051915796472672</v>
      </c>
      <c r="AN1789">
        <v>0.97574286991635051</v>
      </c>
      <c r="AO1789">
        <v>0.9757428699163504</v>
      </c>
      <c r="AP1789">
        <v>0.9757428699163504</v>
      </c>
      <c r="AQ1789">
        <v>0.9757428699163504</v>
      </c>
      <c r="AR1789">
        <v>15.067979231959731</v>
      </c>
      <c r="AS1789">
        <v>15.06797923195974</v>
      </c>
      <c r="AT1789">
        <v>15.06797923195974</v>
      </c>
      <c r="AU1789">
        <v>15.06797923195974</v>
      </c>
      <c r="AV1789" t="str">
        <f>VLOOKUP(Sheet1[[#This Row],[NPDES ID2]],Combined_Sheet__Major_Only___2[[NPDES ID2]:[ECHO BFR]],3,FALSE)</f>
        <v>GA</v>
      </c>
      <c r="AW1789" t="s">
        <v>12185</v>
      </c>
      <c r="AX1789" t="str">
        <f>VLOOKUP(Sheet1[[#This Row],[NPDES ID2]],Combined_Sheet__Major_Only___2[[NPDES ID2]:[ECHO BFR]],27,FALSE)</f>
        <v>methaneBioCaptureRecover</v>
      </c>
      <c r="AY1789" t="str">
        <f>VLOOKUP(Sheet1[[#This Row],[NPDES ID2]],Combined_Sheet__Major_Only___2[[NPDES ID2]:[ECHO BFR]],28,FALSE)</f>
        <v>-</v>
      </c>
      <c r="AZ1789" t="str">
        <f>VLOOKUP(Sheet1[[#This Row],[NPDES ID2]],Combined_Sheet__Major_Only___2[[NPDES ID2]:[ECHO BFR]],29,FALSE)</f>
        <v>thickening, preliminaryOps</v>
      </c>
      <c r="BA1789">
        <f>VLOOKUP(Sheet1[[#This Row],[NPDES ID2]],Combined_Sheet__Major_Only___2[[NPDES ID2]:[ECHO BFR]],17,FALSE)</f>
        <v>32.410055999999997</v>
      </c>
      <c r="BB1789">
        <f>VLOOKUP(Sheet1[[#This Row],[NPDES ID2]],Combined_Sheet__Major_Only___2[[NPDES ID2]:[ECHO BFR]],18,FALSE)</f>
        <v>-84.979388999999998</v>
      </c>
      <c r="BC1789" t="str">
        <f>IF(ISNUMBER(SEARCH("aerobic",$AW1789)),"aerobic","")</f>
        <v/>
      </c>
      <c r="BD1789" t="str">
        <f>IF(ISNUMBER(SEARCH("anaer",$AW1789)),"anaer","")</f>
        <v>anaer</v>
      </c>
      <c r="BE1789" t="str">
        <f>IF(ISNUMBER(SEARCH("thickening",$AZ1789)),"thickening","")</f>
        <v>thickening</v>
      </c>
      <c r="BF1789" s="3" t="str">
        <f>IF(ISNUMBER(SEARCH("airDry",$AW1789)),"airDry","")</f>
        <v/>
      </c>
      <c r="BG1789" s="3" t="str">
        <f>IF(ISNUMBER(SEARCH("heatDry",$AY1789)),"heatDry","")</f>
        <v/>
      </c>
      <c r="BH1789" s="3" t="str">
        <f>IF(AND(ISNUMBER(SEARCH("aerobic",$AW1789)),ISNUMBER(SEARCH("anaer",$AW1789))),"Combined Aer and Anaer.","")</f>
        <v/>
      </c>
    </row>
    <row r="1790" spans="1:60" x14ac:dyDescent="0.25">
      <c r="A1790" s="4">
        <v>2251</v>
      </c>
      <c r="B1790" t="s">
        <v>10541</v>
      </c>
      <c r="C1790">
        <v>532</v>
      </c>
      <c r="D1790">
        <v>393.34445196239398</v>
      </c>
      <c r="E1790">
        <v>393.77400200890668</v>
      </c>
      <c r="F1790">
        <v>308.44822460350707</v>
      </c>
      <c r="G1790">
        <v>476.14531572255339</v>
      </c>
      <c r="H1790">
        <v>-123.1199137069826</v>
      </c>
      <c r="I1790">
        <v>-125.6448570362535</v>
      </c>
      <c r="J1790">
        <v>-141.622106494299</v>
      </c>
      <c r="K1790">
        <v>-100.07447671411011</v>
      </c>
      <c r="L1790">
        <v>330.57486525008909</v>
      </c>
      <c r="M1790">
        <v>328.8879442893882</v>
      </c>
      <c r="N1790">
        <v>323.29773471984271</v>
      </c>
      <c r="O1790">
        <v>342.43296977110651</v>
      </c>
      <c r="P1790">
        <v>12.486998530981371</v>
      </c>
      <c r="Q1790">
        <v>12.59637260079711</v>
      </c>
      <c r="R1790">
        <v>10.438416973561139</v>
      </c>
      <c r="S1790">
        <v>14.21610161062978</v>
      </c>
      <c r="T1790">
        <v>103282.41154881461</v>
      </c>
      <c r="U1790">
        <v>103282.3344790843</v>
      </c>
      <c r="V1790">
        <v>103213.3110358811</v>
      </c>
      <c r="W1790">
        <v>103351.98966657949</v>
      </c>
      <c r="X1790">
        <v>7482.2748783618199</v>
      </c>
      <c r="Y1790">
        <v>7517.2506309887503</v>
      </c>
      <c r="Z1790">
        <v>7225.2461020177434</v>
      </c>
      <c r="AA1790">
        <v>7647.8914930995797</v>
      </c>
      <c r="AB1790">
        <v>1504.0998871366201</v>
      </c>
      <c r="AC1790">
        <v>1482.3067917208759</v>
      </c>
      <c r="AD1790">
        <v>1249.113715487618</v>
      </c>
      <c r="AE1790">
        <v>1801.986814866438</v>
      </c>
      <c r="AF1790">
        <v>60.897659978482487</v>
      </c>
      <c r="AG1790">
        <v>60.586029714687143</v>
      </c>
      <c r="AH1790">
        <v>59.558889420228397</v>
      </c>
      <c r="AI1790">
        <v>63.081466814231362</v>
      </c>
      <c r="AJ1790">
        <v>0.52041774147245046</v>
      </c>
      <c r="AK1790">
        <v>0.5204178170504915</v>
      </c>
      <c r="AL1790">
        <v>0.52040036748411744</v>
      </c>
      <c r="AM1790">
        <v>0.52043501561640915</v>
      </c>
      <c r="AN1790">
        <v>0.97577668701482712</v>
      </c>
      <c r="AO1790">
        <v>0.975776687014827</v>
      </c>
      <c r="AP1790">
        <v>0.975776687014827</v>
      </c>
      <c r="AQ1790">
        <v>0.975776687014827</v>
      </c>
      <c r="AR1790">
        <v>12.40755836595266</v>
      </c>
      <c r="AS1790">
        <v>12.407558365952671</v>
      </c>
      <c r="AT1790">
        <v>12.407558365952671</v>
      </c>
      <c r="AU1790">
        <v>12.407558365952671</v>
      </c>
      <c r="AV1790" t="str">
        <f>VLOOKUP(Sheet1[[#This Row],[NPDES ID2]],Combined_Sheet__Major_Only___2[[NPDES ID2]:[ECHO BFR]],3,FALSE)</f>
        <v>PA</v>
      </c>
      <c r="AW1790" t="s">
        <v>12185</v>
      </c>
      <c r="AX1790" t="str">
        <f>VLOOKUP(Sheet1[[#This Row],[NPDES ID2]],Combined_Sheet__Major_Only___2[[NPDES ID2]:[ECHO BFR]],27,FALSE)</f>
        <v>-</v>
      </c>
      <c r="AY1790" t="str">
        <f>VLOOKUP(Sheet1[[#This Row],[NPDES ID2]],Combined_Sheet__Major_Only___2[[NPDES ID2]:[ECHO BFR]],28,FALSE)</f>
        <v>-</v>
      </c>
      <c r="AZ1790" t="str">
        <f>VLOOKUP(Sheet1[[#This Row],[NPDES ID2]],Combined_Sheet__Major_Only___2[[NPDES ID2]:[ECHO BFR]],29,FALSE)</f>
        <v>preliminaryOps, thickening</v>
      </c>
      <c r="BA1790">
        <f>VLOOKUP(Sheet1[[#This Row],[NPDES ID2]],Combined_Sheet__Major_Only___2[[NPDES ID2]:[ECHO BFR]],17,FALSE)</f>
        <v>39.803671000000001</v>
      </c>
      <c r="BB1790">
        <f>VLOOKUP(Sheet1[[#This Row],[NPDES ID2]],Combined_Sheet__Major_Only___2[[NPDES ID2]:[ECHO BFR]],18,FALSE)</f>
        <v>-77.019551000000007</v>
      </c>
      <c r="BC1790" t="str">
        <f>IF(ISNUMBER(SEARCH("aerobic",$AW1790)),"aerobic","")</f>
        <v/>
      </c>
      <c r="BD1790" t="str">
        <f>IF(ISNUMBER(SEARCH("anaer",$AW1790)),"anaer","")</f>
        <v>anaer</v>
      </c>
      <c r="BE1790" t="str">
        <f>IF(ISNUMBER(SEARCH("thickening",$AZ1790)),"thickening","")</f>
        <v>thickening</v>
      </c>
      <c r="BF1790" s="3" t="str">
        <f>IF(ISNUMBER(SEARCH("airDry",$AW1790)),"airDry","")</f>
        <v/>
      </c>
      <c r="BG1790" s="3" t="str">
        <f>IF(ISNUMBER(SEARCH("heatDry",$AY1790)),"heatDry","")</f>
        <v/>
      </c>
      <c r="BH1790" s="3" t="str">
        <f>IF(AND(ISNUMBER(SEARCH("aerobic",$AW1790)),ISNUMBER(SEARCH("anaer",$AW1790))),"Combined Aer and Anaer.","")</f>
        <v/>
      </c>
    </row>
    <row r="1791" spans="1:60" x14ac:dyDescent="0.25">
      <c r="A1791" s="4">
        <v>388</v>
      </c>
      <c r="B1791" t="s">
        <v>1957</v>
      </c>
      <c r="C1791">
        <v>722.4</v>
      </c>
      <c r="D1791">
        <v>387.21907173333238</v>
      </c>
      <c r="E1791">
        <v>385.7317327541042</v>
      </c>
      <c r="F1791">
        <v>321.61631572101771</v>
      </c>
      <c r="G1791">
        <v>456.03133864640262</v>
      </c>
      <c r="H1791">
        <v>-125.0332634000508</v>
      </c>
      <c r="I1791">
        <v>-127.64645452467509</v>
      </c>
      <c r="J1791">
        <v>-143.74065302838201</v>
      </c>
      <c r="K1791">
        <v>-102.1569018597548</v>
      </c>
      <c r="L1791">
        <v>442.2327056348006</v>
      </c>
      <c r="M1791">
        <v>439.89004099121178</v>
      </c>
      <c r="N1791">
        <v>432.12346507448422</v>
      </c>
      <c r="O1791">
        <v>458.70461697506869</v>
      </c>
      <c r="P1791">
        <v>16.96946451548574</v>
      </c>
      <c r="Q1791">
        <v>17.143437918223771</v>
      </c>
      <c r="R1791">
        <v>14.21289942639843</v>
      </c>
      <c r="S1791">
        <v>19.34474797124685</v>
      </c>
      <c r="T1791">
        <v>103599.2445969634</v>
      </c>
      <c r="U1791">
        <v>103599.1672949464</v>
      </c>
      <c r="V1791">
        <v>103529.93581637381</v>
      </c>
      <c r="W1791">
        <v>103669.0324218765</v>
      </c>
      <c r="X1791">
        <v>7618.3487465740554</v>
      </c>
      <c r="Y1791">
        <v>7655.3101301022452</v>
      </c>
      <c r="Z1791">
        <v>7346.6849983860429</v>
      </c>
      <c r="AA1791">
        <v>7793.4958127039235</v>
      </c>
      <c r="AB1791">
        <v>1295.9996085309181</v>
      </c>
      <c r="AC1791">
        <v>1281.985764987844</v>
      </c>
      <c r="AD1791">
        <v>1107.285148852277</v>
      </c>
      <c r="AE1791">
        <v>1509.0491180629531</v>
      </c>
      <c r="AF1791">
        <v>59.995773469722181</v>
      </c>
      <c r="AG1791">
        <v>59.676828425447127</v>
      </c>
      <c r="AH1791">
        <v>58.626630374276232</v>
      </c>
      <c r="AI1791">
        <v>62.229586123853203</v>
      </c>
      <c r="AJ1791">
        <v>0.50941146345116417</v>
      </c>
      <c r="AK1791">
        <v>0.50941156056283199</v>
      </c>
      <c r="AL1791">
        <v>0.50938911667778131</v>
      </c>
      <c r="AM1791">
        <v>0.50943368206991668</v>
      </c>
      <c r="AN1791">
        <v>0.97584820190963972</v>
      </c>
      <c r="AO1791">
        <v>0.9758482019096395</v>
      </c>
      <c r="AP1791">
        <v>0.9758482019096395</v>
      </c>
      <c r="AQ1791">
        <v>0.9758482019096395</v>
      </c>
      <c r="AR1791">
        <v>13.4373094283896</v>
      </c>
      <c r="AS1791">
        <v>13.43730942838959</v>
      </c>
      <c r="AT1791">
        <v>13.43730942838959</v>
      </c>
      <c r="AU1791">
        <v>13.43730942838959</v>
      </c>
      <c r="AV1791" t="str">
        <f>VLOOKUP(Sheet1[[#This Row],[NPDES ID2]],Combined_Sheet__Major_Only___2[[NPDES ID2]:[ECHO BFR]],3,FALSE)</f>
        <v>NJ</v>
      </c>
      <c r="AW1791" t="s">
        <v>12185</v>
      </c>
      <c r="AX1791" t="str">
        <f>VLOOKUP(Sheet1[[#This Row],[NPDES ID2]],Combined_Sheet__Major_Only___2[[NPDES ID2]:[ECHO BFR]],27,FALSE)</f>
        <v>-</v>
      </c>
      <c r="AY1791" t="str">
        <f>VLOOKUP(Sheet1[[#This Row],[NPDES ID2]],Combined_Sheet__Major_Only___2[[NPDES ID2]:[ECHO BFR]],28,FALSE)</f>
        <v>-</v>
      </c>
      <c r="AZ1791" t="str">
        <f>VLOOKUP(Sheet1[[#This Row],[NPDES ID2]],Combined_Sheet__Major_Only___2[[NPDES ID2]:[ECHO BFR]],29,FALSE)</f>
        <v>thickening, preliminaryOps</v>
      </c>
      <c r="BA1791">
        <f>VLOOKUP(Sheet1[[#This Row],[NPDES ID2]],Combined_Sheet__Major_Only___2[[NPDES ID2]:[ECHO BFR]],17,FALSE)</f>
        <v>40.609386999999998</v>
      </c>
      <c r="BB1791">
        <f>VLOOKUP(Sheet1[[#This Row],[NPDES ID2]],Combined_Sheet__Major_Only___2[[NPDES ID2]:[ECHO BFR]],18,FALSE)</f>
        <v>-74.220416999999998</v>
      </c>
      <c r="BC1791" t="str">
        <f>IF(ISNUMBER(SEARCH("aerobic",$AW1791)),"aerobic","")</f>
        <v/>
      </c>
      <c r="BD1791" t="str">
        <f>IF(ISNUMBER(SEARCH("anaer",$AW1791)),"anaer","")</f>
        <v>anaer</v>
      </c>
      <c r="BE1791" t="str">
        <f>IF(ISNUMBER(SEARCH("thickening",$AZ1791)),"thickening","")</f>
        <v>thickening</v>
      </c>
      <c r="BF1791" s="2" t="str">
        <f>IF(ISNUMBER(SEARCH("airDry",$AW1791)),"airDry","")</f>
        <v/>
      </c>
      <c r="BG1791" s="2" t="str">
        <f>IF(ISNUMBER(SEARCH("heatDry",$AY1791)),"heatDry","")</f>
        <v/>
      </c>
      <c r="BH1791" s="2" t="str">
        <f>IF(AND(ISNUMBER(SEARCH("aerobic",$AW1791)),ISNUMBER(SEARCH("anaer",$AW1791))),"Combined Aer and Anaer.","")</f>
        <v/>
      </c>
    </row>
    <row r="1792" spans="1:60" x14ac:dyDescent="0.25">
      <c r="A1792" s="4">
        <v>1855</v>
      </c>
      <c r="B1792" t="s">
        <v>8766</v>
      </c>
      <c r="C1792">
        <v>9510</v>
      </c>
      <c r="D1792">
        <v>2074.6413314760262</v>
      </c>
      <c r="E1792">
        <v>2077.5690722003828</v>
      </c>
      <c r="F1792">
        <v>1638.9845045790159</v>
      </c>
      <c r="G1792">
        <v>2490.3739210144308</v>
      </c>
      <c r="H1792">
        <v>-120.4493678746794</v>
      </c>
      <c r="I1792">
        <v>-123.44302137355059</v>
      </c>
      <c r="J1792">
        <v>-139.6448117569135</v>
      </c>
      <c r="K1792">
        <v>-95.459116557275777</v>
      </c>
      <c r="L1792">
        <v>5866.5764063892138</v>
      </c>
      <c r="M1792">
        <v>5836.509513428482</v>
      </c>
      <c r="N1792">
        <v>5734.5162520128761</v>
      </c>
      <c r="O1792">
        <v>6080.9720789369521</v>
      </c>
      <c r="P1792">
        <v>223.16684102133959</v>
      </c>
      <c r="Q1792">
        <v>225.35711528946791</v>
      </c>
      <c r="R1792">
        <v>186.80050122187731</v>
      </c>
      <c r="S1792">
        <v>254.22049854731361</v>
      </c>
      <c r="T1792">
        <v>103929.3731483333</v>
      </c>
      <c r="U1792">
        <v>103929.295604282</v>
      </c>
      <c r="V1792">
        <v>103859.84736039551</v>
      </c>
      <c r="W1792">
        <v>103999.3794804932</v>
      </c>
      <c r="X1792">
        <v>7584.1142533473239</v>
      </c>
      <c r="Y1792">
        <v>7619.7061633127887</v>
      </c>
      <c r="Z1792">
        <v>7318.7343799738082</v>
      </c>
      <c r="AA1792">
        <v>7754.9138751950331</v>
      </c>
      <c r="AB1792">
        <v>1133.5725659889731</v>
      </c>
      <c r="AC1792">
        <v>1124.235471998524</v>
      </c>
      <c r="AD1792">
        <v>986.42430465221094</v>
      </c>
      <c r="AE1792">
        <v>1296.4003216889421</v>
      </c>
      <c r="AF1792">
        <v>60.492525307318431</v>
      </c>
      <c r="AG1792">
        <v>60.168128753548963</v>
      </c>
      <c r="AH1792">
        <v>59.146955832858531</v>
      </c>
      <c r="AI1792">
        <v>62.692284852079489</v>
      </c>
      <c r="AJ1792">
        <v>0.51547308000243841</v>
      </c>
      <c r="AK1792">
        <v>0.51547426132525986</v>
      </c>
      <c r="AL1792">
        <v>0.51518712174519643</v>
      </c>
      <c r="AM1792">
        <v>0.51575756507921422</v>
      </c>
      <c r="AN1792">
        <v>0.9759222699943102</v>
      </c>
      <c r="AO1792">
        <v>0.97592226999430975</v>
      </c>
      <c r="AP1792">
        <v>0.97592226999430975</v>
      </c>
      <c r="AQ1792">
        <v>0.97592226999430975</v>
      </c>
      <c r="AR1792">
        <v>14.65169857198817</v>
      </c>
      <c r="AS1792">
        <v>14.651698571988179</v>
      </c>
      <c r="AT1792">
        <v>14.651698571988179</v>
      </c>
      <c r="AU1792">
        <v>14.651698571988179</v>
      </c>
      <c r="AV1792" t="str">
        <f>VLOOKUP(Sheet1[[#This Row],[NPDES ID2]],Combined_Sheet__Major_Only___2[[NPDES ID2]:[ECHO BFR]],3,FALSE)</f>
        <v>NY</v>
      </c>
      <c r="AW1792" t="s">
        <v>12185</v>
      </c>
      <c r="AX1792" t="str">
        <f>VLOOKUP(Sheet1[[#This Row],[NPDES ID2]],Combined_Sheet__Major_Only___2[[NPDES ID2]:[ECHO BFR]],27,FALSE)</f>
        <v>-</v>
      </c>
      <c r="AY1792" t="str">
        <f>VLOOKUP(Sheet1[[#This Row],[NPDES ID2]],Combined_Sheet__Major_Only___2[[NPDES ID2]:[ECHO BFR]],28,FALSE)</f>
        <v>-</v>
      </c>
      <c r="AZ1792" t="str">
        <f>VLOOKUP(Sheet1[[#This Row],[NPDES ID2]],Combined_Sheet__Major_Only___2[[NPDES ID2]:[ECHO BFR]],29,FALSE)</f>
        <v>thickening, preliminaryOps</v>
      </c>
      <c r="BA1792">
        <f>VLOOKUP(Sheet1[[#This Row],[NPDES ID2]],Combined_Sheet__Major_Only___2[[NPDES ID2]:[ECHO BFR]],17,FALSE)</f>
        <v>40.826388999999999</v>
      </c>
      <c r="BB1792">
        <f>VLOOKUP(Sheet1[[#This Row],[NPDES ID2]],Combined_Sheet__Major_Only___2[[NPDES ID2]:[ECHO BFR]],18,FALSE)</f>
        <v>-73.959028000000004</v>
      </c>
      <c r="BC1792" t="str">
        <f>IF(ISNUMBER(SEARCH("aerobic",$AW1792)),"aerobic","")</f>
        <v/>
      </c>
      <c r="BD1792" t="str">
        <f>IF(ISNUMBER(SEARCH("anaer",$AW1792)),"anaer","")</f>
        <v>anaer</v>
      </c>
      <c r="BE1792" t="str">
        <f>IF(ISNUMBER(SEARCH("thickening",$AZ1792)),"thickening","")</f>
        <v>thickening</v>
      </c>
      <c r="BF1792" s="3" t="str">
        <f>IF(ISNUMBER(SEARCH("airDry",$AW1792)),"airDry","")</f>
        <v/>
      </c>
      <c r="BG1792" s="3" t="str">
        <f>IF(ISNUMBER(SEARCH("heatDry",$AY1792)),"heatDry","")</f>
        <v/>
      </c>
      <c r="BH1792" s="3" t="str">
        <f>IF(AND(ISNUMBER(SEARCH("aerobic",$AW1792)),ISNUMBER(SEARCH("anaer",$AW1792))),"Combined Aer and Anaer.","")</f>
        <v/>
      </c>
    </row>
    <row r="1793" spans="1:60" x14ac:dyDescent="0.25">
      <c r="A1793" s="4">
        <v>976</v>
      </c>
      <c r="B1793" t="s">
        <v>4735</v>
      </c>
      <c r="C1793">
        <v>578.04</v>
      </c>
      <c r="D1793">
        <v>365.7325172036214</v>
      </c>
      <c r="E1793">
        <v>364.60753844771972</v>
      </c>
      <c r="F1793">
        <v>289.92210368766342</v>
      </c>
      <c r="G1793">
        <v>436.51022398378728</v>
      </c>
      <c r="H1793">
        <v>-115.7404421229046</v>
      </c>
      <c r="I1793">
        <v>-118.1828255001637</v>
      </c>
      <c r="J1793">
        <v>-133.8324764890607</v>
      </c>
      <c r="K1793">
        <v>-92.307661335213112</v>
      </c>
      <c r="L1793">
        <v>380.39909447009768</v>
      </c>
      <c r="M1793">
        <v>378.73429093361159</v>
      </c>
      <c r="N1793">
        <v>373.2161380555367</v>
      </c>
      <c r="O1793">
        <v>392.10332109118252</v>
      </c>
      <c r="P1793">
        <v>13.523201044886351</v>
      </c>
      <c r="Q1793">
        <v>13.696022012308861</v>
      </c>
      <c r="R1793">
        <v>11.212092173784869</v>
      </c>
      <c r="S1793">
        <v>15.414957781925141</v>
      </c>
      <c r="T1793">
        <v>104318.3763478188</v>
      </c>
      <c r="U1793">
        <v>104318.298518569</v>
      </c>
      <c r="V1793">
        <v>104248.59485175621</v>
      </c>
      <c r="W1793">
        <v>104388.6401554917</v>
      </c>
      <c r="X1793">
        <v>7135.171710841716</v>
      </c>
      <c r="Y1793">
        <v>7163.5595486206203</v>
      </c>
      <c r="Z1793">
        <v>6924.8176058947074</v>
      </c>
      <c r="AA1793">
        <v>7270.540845018958</v>
      </c>
      <c r="AB1793">
        <v>1299.464277078926</v>
      </c>
      <c r="AC1793">
        <v>1285.704189540937</v>
      </c>
      <c r="AD1793">
        <v>1098.679216436896</v>
      </c>
      <c r="AE1793">
        <v>1534.8347499937131</v>
      </c>
      <c r="AF1793">
        <v>64.494791249459368</v>
      </c>
      <c r="AG1793">
        <v>64.211573143793245</v>
      </c>
      <c r="AH1793">
        <v>63.278949280864133</v>
      </c>
      <c r="AI1793">
        <v>66.478458521874103</v>
      </c>
      <c r="AJ1793">
        <v>0.56434976190848396</v>
      </c>
      <c r="AK1793">
        <v>0.56434984712280567</v>
      </c>
      <c r="AL1793">
        <v>0.56433017020236809</v>
      </c>
      <c r="AM1793">
        <v>0.56436924105524455</v>
      </c>
      <c r="AN1793">
        <v>0.97600896632015066</v>
      </c>
      <c r="AO1793">
        <v>0.97600896632015055</v>
      </c>
      <c r="AP1793">
        <v>0.97600896632015055</v>
      </c>
      <c r="AQ1793">
        <v>0.97600896632015055</v>
      </c>
      <c r="AR1793">
        <v>13.88533550477556</v>
      </c>
      <c r="AS1793">
        <v>13.88533550477556</v>
      </c>
      <c r="AT1793">
        <v>13.88533550477556</v>
      </c>
      <c r="AU1793">
        <v>13.88533550477556</v>
      </c>
      <c r="AV1793" t="str">
        <f>VLOOKUP(Sheet1[[#This Row],[NPDES ID2]],Combined_Sheet__Major_Only___2[[NPDES ID2]:[ECHO BFR]],3,FALSE)</f>
        <v>NY</v>
      </c>
      <c r="AW1793" t="s">
        <v>12185</v>
      </c>
      <c r="AX1793" t="str">
        <f>VLOOKUP(Sheet1[[#This Row],[NPDES ID2]],Combined_Sheet__Major_Only___2[[NPDES ID2]:[ECHO BFR]],27,FALSE)</f>
        <v>methaneBioCaptureRecover</v>
      </c>
      <c r="AY1793" t="str">
        <f>VLOOKUP(Sheet1[[#This Row],[NPDES ID2]],Combined_Sheet__Major_Only___2[[NPDES ID2]:[ECHO BFR]],28,FALSE)</f>
        <v>-</v>
      </c>
      <c r="AZ1793" t="str">
        <f>VLOOKUP(Sheet1[[#This Row],[NPDES ID2]],Combined_Sheet__Major_Only___2[[NPDES ID2]:[ECHO BFR]],29,FALSE)</f>
        <v>thickening</v>
      </c>
      <c r="BA1793">
        <f>VLOOKUP(Sheet1[[#This Row],[NPDES ID2]],Combined_Sheet__Major_Only___2[[NPDES ID2]:[ECHO BFR]],17,FALSE)</f>
        <v>41.715583000000002</v>
      </c>
      <c r="BB1793">
        <f>VLOOKUP(Sheet1[[#This Row],[NPDES ID2]],Combined_Sheet__Major_Only___2[[NPDES ID2]:[ECHO BFR]],18,FALSE)</f>
        <v>-74.614000000000004</v>
      </c>
      <c r="BC1793" t="str">
        <f>IF(ISNUMBER(SEARCH("aerobic",$AW1793)),"aerobic","")</f>
        <v/>
      </c>
      <c r="BD1793" t="str">
        <f>IF(ISNUMBER(SEARCH("anaer",$AW1793)),"anaer","")</f>
        <v>anaer</v>
      </c>
      <c r="BE1793" t="str">
        <f>IF(ISNUMBER(SEARCH("thickening",$AZ1793)),"thickening","")</f>
        <v>thickening</v>
      </c>
      <c r="BF1793" s="2" t="str">
        <f>IF(ISNUMBER(SEARCH("airDry",$AW1793)),"airDry","")</f>
        <v/>
      </c>
      <c r="BG1793" s="2" t="str">
        <f>IF(ISNUMBER(SEARCH("heatDry",$AY1793)),"heatDry","")</f>
        <v/>
      </c>
      <c r="BH1793" s="2" t="str">
        <f>IF(AND(ISNUMBER(SEARCH("aerobic",$AW1793)),ISNUMBER(SEARCH("anaer",$AW1793))),"Combined Aer and Anaer.","")</f>
        <v/>
      </c>
    </row>
    <row r="1794" spans="1:60" x14ac:dyDescent="0.25">
      <c r="A1794" s="4">
        <v>2112</v>
      </c>
      <c r="B1794" t="s">
        <v>9924</v>
      </c>
      <c r="C1794">
        <v>938</v>
      </c>
      <c r="D1794">
        <v>409.76597876166358</v>
      </c>
      <c r="E1794">
        <v>409.67124810312231</v>
      </c>
      <c r="F1794">
        <v>343.30761031218282</v>
      </c>
      <c r="G1794">
        <v>489.44223924683189</v>
      </c>
      <c r="H1794">
        <v>-128.5330422776527</v>
      </c>
      <c r="I1794">
        <v>-131.08862432708909</v>
      </c>
      <c r="J1794">
        <v>-147.60934677481151</v>
      </c>
      <c r="K1794">
        <v>-105.7137169694318</v>
      </c>
      <c r="L1794">
        <v>559.1516388088487</v>
      </c>
      <c r="M1794">
        <v>555.99178527437948</v>
      </c>
      <c r="N1794">
        <v>545.51041050067238</v>
      </c>
      <c r="O1794">
        <v>581.37665358012293</v>
      </c>
      <c r="P1794">
        <v>22.064113373754591</v>
      </c>
      <c r="Q1794">
        <v>22.235582521437891</v>
      </c>
      <c r="R1794">
        <v>18.542784336995961</v>
      </c>
      <c r="S1794">
        <v>25.222916820199892</v>
      </c>
      <c r="T1794">
        <v>104533.5159810912</v>
      </c>
      <c r="U1794">
        <v>104533.4379941114</v>
      </c>
      <c r="V1794">
        <v>104463.5930647209</v>
      </c>
      <c r="W1794">
        <v>104603.92218653231</v>
      </c>
      <c r="X1794">
        <v>7894.5780541335153</v>
      </c>
      <c r="Y1794">
        <v>7935.2866817160439</v>
      </c>
      <c r="Z1794">
        <v>7594.3564793546057</v>
      </c>
      <c r="AA1794">
        <v>8088.3546248358289</v>
      </c>
      <c r="AB1794">
        <v>1364.26044630196</v>
      </c>
      <c r="AC1794">
        <v>1348.774142614227</v>
      </c>
      <c r="AD1794">
        <v>1163.495042657481</v>
      </c>
      <c r="AE1794">
        <v>1592.3744396910811</v>
      </c>
      <c r="AF1794">
        <v>58.422658409366143</v>
      </c>
      <c r="AG1794">
        <v>58.09104845453551</v>
      </c>
      <c r="AH1794">
        <v>57.000372238614453</v>
      </c>
      <c r="AI1794">
        <v>60.743714099373207</v>
      </c>
      <c r="AJ1794">
        <v>0.49022258156698822</v>
      </c>
      <c r="AK1794">
        <v>0.49022270539925122</v>
      </c>
      <c r="AL1794">
        <v>0.49019404647963849</v>
      </c>
      <c r="AM1794">
        <v>0.49025095347764402</v>
      </c>
      <c r="AN1794">
        <v>0.97605664644474244</v>
      </c>
      <c r="AO1794">
        <v>0.97605664644474199</v>
      </c>
      <c r="AP1794">
        <v>0.97605664644474199</v>
      </c>
      <c r="AQ1794">
        <v>0.97605664644474199</v>
      </c>
      <c r="AR1794">
        <v>12.964747711550769</v>
      </c>
      <c r="AS1794">
        <v>12.96474771155078</v>
      </c>
      <c r="AT1794">
        <v>12.96474771155078</v>
      </c>
      <c r="AU1794">
        <v>12.96474771155078</v>
      </c>
      <c r="AV1794" t="str">
        <f>VLOOKUP(Sheet1[[#This Row],[NPDES ID2]],Combined_Sheet__Major_Only___2[[NPDES ID2]:[ECHO BFR]],3,FALSE)</f>
        <v>WV</v>
      </c>
      <c r="AW1794" t="s">
        <v>12185</v>
      </c>
      <c r="AX1794" t="str">
        <f>VLOOKUP(Sheet1[[#This Row],[NPDES ID2]],Combined_Sheet__Major_Only___2[[NPDES ID2]:[ECHO BFR]],27,FALSE)</f>
        <v>other, methaneBioCaptureRecover</v>
      </c>
      <c r="AY1794" t="str">
        <f>VLOOKUP(Sheet1[[#This Row],[NPDES ID2]],Combined_Sheet__Major_Only___2[[NPDES ID2]:[ECHO BFR]],28,FALSE)</f>
        <v>-</v>
      </c>
      <c r="AZ1794" t="str">
        <f>VLOOKUP(Sheet1[[#This Row],[NPDES ID2]],Combined_Sheet__Major_Only___2[[NPDES ID2]:[ECHO BFR]],29,FALSE)</f>
        <v>thickening</v>
      </c>
      <c r="BA1794">
        <f>VLOOKUP(Sheet1[[#This Row],[NPDES ID2]],Combined_Sheet__Major_Only___2[[NPDES ID2]:[ECHO BFR]],17,FALSE)</f>
        <v>39.656730000000003</v>
      </c>
      <c r="BB1794">
        <f>VLOOKUP(Sheet1[[#This Row],[NPDES ID2]],Combined_Sheet__Major_Only___2[[NPDES ID2]:[ECHO BFR]],18,FALSE)</f>
        <v>-79.992267999999996</v>
      </c>
      <c r="BC1794" t="str">
        <f>IF(ISNUMBER(SEARCH("aerobic",$AW1794)),"aerobic","")</f>
        <v/>
      </c>
      <c r="BD1794" t="str">
        <f>IF(ISNUMBER(SEARCH("anaer",$AW1794)),"anaer","")</f>
        <v>anaer</v>
      </c>
      <c r="BE1794" t="str">
        <f>IF(ISNUMBER(SEARCH("thickening",$AZ1794)),"thickening","")</f>
        <v>thickening</v>
      </c>
      <c r="BF1794" s="2" t="str">
        <f>IF(ISNUMBER(SEARCH("airDry",$AW1794)),"airDry","")</f>
        <v/>
      </c>
      <c r="BG1794" s="2" t="str">
        <f>IF(ISNUMBER(SEARCH("heatDry",$AY1794)),"heatDry","")</f>
        <v/>
      </c>
      <c r="BH1794" s="2" t="str">
        <f>IF(AND(ISNUMBER(SEARCH("aerobic",$AW1794)),ISNUMBER(SEARCH("anaer",$AW1794))),"Combined Aer and Anaer.","")</f>
        <v/>
      </c>
    </row>
    <row r="1795" spans="1:60" x14ac:dyDescent="0.25">
      <c r="A1795" s="4">
        <v>904</v>
      </c>
      <c r="B1795" t="s">
        <v>4402</v>
      </c>
      <c r="C1795">
        <v>734</v>
      </c>
      <c r="D1795">
        <v>374.25020299043371</v>
      </c>
      <c r="E1795">
        <v>373.54922167876663</v>
      </c>
      <c r="F1795">
        <v>313.00662666112561</v>
      </c>
      <c r="G1795">
        <v>440.43561117068037</v>
      </c>
      <c r="H1795">
        <v>-120.51710341742189</v>
      </c>
      <c r="I1795">
        <v>-122.938109092967</v>
      </c>
      <c r="J1795">
        <v>-138.7086690408803</v>
      </c>
      <c r="K1795">
        <v>-97.393906321863142</v>
      </c>
      <c r="L1795">
        <v>465.02724952049022</v>
      </c>
      <c r="M1795">
        <v>462.77116604045568</v>
      </c>
      <c r="N1795">
        <v>455.29097598541227</v>
      </c>
      <c r="O1795">
        <v>480.89122796565488</v>
      </c>
      <c r="P1795">
        <v>17.209588939287649</v>
      </c>
      <c r="Q1795">
        <v>17.359017984747979</v>
      </c>
      <c r="R1795">
        <v>14.349683545927849</v>
      </c>
      <c r="S1795">
        <v>19.638207669338691</v>
      </c>
      <c r="T1795">
        <v>104609.656120855</v>
      </c>
      <c r="U1795">
        <v>104609.578078053</v>
      </c>
      <c r="V1795">
        <v>104539.68315437619</v>
      </c>
      <c r="W1795">
        <v>104680.112722338</v>
      </c>
      <c r="X1795">
        <v>7432.5929529729137</v>
      </c>
      <c r="Y1795">
        <v>7465.560450616551</v>
      </c>
      <c r="Z1795">
        <v>7189.7058998854018</v>
      </c>
      <c r="AA1795">
        <v>7589.023185637061</v>
      </c>
      <c r="AB1795">
        <v>1192.6014068440429</v>
      </c>
      <c r="AC1795">
        <v>1181.950132622299</v>
      </c>
      <c r="AD1795">
        <v>1027.6129867043301</v>
      </c>
      <c r="AE1795">
        <v>1378.7091104628109</v>
      </c>
      <c r="AF1795">
        <v>62.091140537686897</v>
      </c>
      <c r="AG1795">
        <v>61.788752079783102</v>
      </c>
      <c r="AH1795">
        <v>60.793530824617022</v>
      </c>
      <c r="AI1795">
        <v>64.208446075651054</v>
      </c>
      <c r="AJ1795">
        <v>0.53498792359125713</v>
      </c>
      <c r="AK1795">
        <v>0.53498802443621862</v>
      </c>
      <c r="AL1795">
        <v>0.53496471884005081</v>
      </c>
      <c r="AM1795">
        <v>0.5350109952544263</v>
      </c>
      <c r="AN1795">
        <v>0.97607347555998958</v>
      </c>
      <c r="AO1795">
        <v>0.97607347555998991</v>
      </c>
      <c r="AP1795">
        <v>0.97607347555998991</v>
      </c>
      <c r="AQ1795">
        <v>0.97607347555998991</v>
      </c>
      <c r="AR1795">
        <v>14.399941641172919</v>
      </c>
      <c r="AS1795">
        <v>14.39994164117291</v>
      </c>
      <c r="AT1795">
        <v>14.39994164117291</v>
      </c>
      <c r="AU1795">
        <v>14.39994164117291</v>
      </c>
      <c r="AV1795" t="str">
        <f>VLOOKUP(Sheet1[[#This Row],[NPDES ID2]],Combined_Sheet__Major_Only___2[[NPDES ID2]:[ECHO BFR]],3,FALSE)</f>
        <v>CA</v>
      </c>
      <c r="AW1795" t="s">
        <v>12185</v>
      </c>
      <c r="AX1795" t="str">
        <f>VLOOKUP(Sheet1[[#This Row],[NPDES ID2]],Combined_Sheet__Major_Only___2[[NPDES ID2]:[ECHO BFR]],27,FALSE)</f>
        <v>methaneBioCaptureRecover</v>
      </c>
      <c r="AY1795" t="str">
        <f>VLOOKUP(Sheet1[[#This Row],[NPDES ID2]],Combined_Sheet__Major_Only___2[[NPDES ID2]:[ECHO BFR]],28,FALSE)</f>
        <v>-</v>
      </c>
      <c r="AZ1795" t="str">
        <f>VLOOKUP(Sheet1[[#This Row],[NPDES ID2]],Combined_Sheet__Major_Only___2[[NPDES ID2]:[ECHO BFR]],29,FALSE)</f>
        <v>thickening, preliminaryOps</v>
      </c>
      <c r="BA1795">
        <f>VLOOKUP(Sheet1[[#This Row],[NPDES ID2]],Combined_Sheet__Major_Only___2[[NPDES ID2]:[ECHO BFR]],17,FALSE)</f>
        <v>33.193833187152698</v>
      </c>
      <c r="BB1795">
        <f>VLOOKUP(Sheet1[[#This Row],[NPDES ID2]],Combined_Sheet__Major_Only___2[[NPDES ID2]:[ECHO BFR]],18,FALSE)</f>
        <v>-117.35580294574901</v>
      </c>
      <c r="BC1795" t="str">
        <f>IF(ISNUMBER(SEARCH("aerobic",$AW1795)),"aerobic","")</f>
        <v/>
      </c>
      <c r="BD1795" t="str">
        <f>IF(ISNUMBER(SEARCH("anaer",$AW1795)),"anaer","")</f>
        <v>anaer</v>
      </c>
      <c r="BE1795" t="str">
        <f>IF(ISNUMBER(SEARCH("thickening",$AZ1795)),"thickening","")</f>
        <v>thickening</v>
      </c>
      <c r="BF1795" s="2" t="str">
        <f>IF(ISNUMBER(SEARCH("airDry",$AW1795)),"airDry","")</f>
        <v/>
      </c>
      <c r="BG1795" s="2" t="str">
        <f>IF(ISNUMBER(SEARCH("heatDry",$AY1795)),"heatDry","")</f>
        <v/>
      </c>
      <c r="BH1795" s="2" t="str">
        <f>IF(AND(ISNUMBER(SEARCH("aerobic",$AW1795)),ISNUMBER(SEARCH("anaer",$AW1795))),"Combined Aer and Anaer.","")</f>
        <v/>
      </c>
    </row>
    <row r="1796" spans="1:60" x14ac:dyDescent="0.25">
      <c r="A1796" s="4">
        <v>1936</v>
      </c>
      <c r="B1796" t="s">
        <v>9133</v>
      </c>
      <c r="C1796">
        <v>2673.23</v>
      </c>
      <c r="D1796">
        <v>643.38379450494324</v>
      </c>
      <c r="E1796">
        <v>644.62468312368469</v>
      </c>
      <c r="F1796">
        <v>543.64869261691956</v>
      </c>
      <c r="G1796">
        <v>751.45175709669354</v>
      </c>
      <c r="H1796">
        <v>-115.39955178830991</v>
      </c>
      <c r="I1796">
        <v>-117.9999056838988</v>
      </c>
      <c r="J1796">
        <v>-133.677025468783</v>
      </c>
      <c r="K1796">
        <v>-92.661921844194751</v>
      </c>
      <c r="L1796">
        <v>1753.0897114359091</v>
      </c>
      <c r="M1796">
        <v>1745.3695948578761</v>
      </c>
      <c r="N1796">
        <v>1719.6287267622281</v>
      </c>
      <c r="O1796">
        <v>1807.5611546283319</v>
      </c>
      <c r="P1796">
        <v>62.544121722326409</v>
      </c>
      <c r="Q1796">
        <v>63.329108334468863</v>
      </c>
      <c r="R1796">
        <v>51.910356058922083</v>
      </c>
      <c r="S1796">
        <v>71.247810575717338</v>
      </c>
      <c r="T1796">
        <v>105291.7207501127</v>
      </c>
      <c r="U1796">
        <v>105291.6422072537</v>
      </c>
      <c r="V1796">
        <v>105221.2994339351</v>
      </c>
      <c r="W1796">
        <v>105362.62880017119</v>
      </c>
      <c r="X1796">
        <v>7226.928126880237</v>
      </c>
      <c r="Y1796">
        <v>7255.9069819371334</v>
      </c>
      <c r="Z1796">
        <v>7011.7698338371674</v>
      </c>
      <c r="AA1796">
        <v>7365.5339333719321</v>
      </c>
      <c r="AB1796">
        <v>1116.9727062544071</v>
      </c>
      <c r="AC1796">
        <v>1108.496590896975</v>
      </c>
      <c r="AD1796">
        <v>968.36159751473519</v>
      </c>
      <c r="AE1796">
        <v>1286.2083104829901</v>
      </c>
      <c r="AF1796">
        <v>64.279011642200274</v>
      </c>
      <c r="AG1796">
        <v>63.991707634682058</v>
      </c>
      <c r="AH1796">
        <v>63.060932341696663</v>
      </c>
      <c r="AI1796">
        <v>66.273056329456693</v>
      </c>
      <c r="AJ1796">
        <v>0.56171294488213608</v>
      </c>
      <c r="AK1796">
        <v>0.56171331659207246</v>
      </c>
      <c r="AL1796">
        <v>0.56162649009567001</v>
      </c>
      <c r="AM1796">
        <v>0.56179891471982968</v>
      </c>
      <c r="AN1796">
        <v>0.97622318248475604</v>
      </c>
      <c r="AO1796">
        <v>0.97622318248475604</v>
      </c>
      <c r="AP1796">
        <v>0.97622318248475604</v>
      </c>
      <c r="AQ1796">
        <v>0.97622318248475604</v>
      </c>
      <c r="AR1796">
        <v>15.25102583650985</v>
      </c>
      <c r="AS1796">
        <v>15.25102583650985</v>
      </c>
      <c r="AT1796">
        <v>15.25102583650985</v>
      </c>
      <c r="AU1796">
        <v>15.25102583650985</v>
      </c>
      <c r="AV1796" t="str">
        <f>VLOOKUP(Sheet1[[#This Row],[NPDES ID2]],Combined_Sheet__Major_Only___2[[NPDES ID2]:[ECHO BFR]],3,FALSE)</f>
        <v>NJ</v>
      </c>
      <c r="AW1796" t="s">
        <v>12185</v>
      </c>
      <c r="AX1796" t="str">
        <f>VLOOKUP(Sheet1[[#This Row],[NPDES ID2]],Combined_Sheet__Major_Only___2[[NPDES ID2]:[ECHO BFR]],27,FALSE)</f>
        <v>other</v>
      </c>
      <c r="AY1796" t="str">
        <f>VLOOKUP(Sheet1[[#This Row],[NPDES ID2]],Combined_Sheet__Major_Only___2[[NPDES ID2]:[ECHO BFR]],28,FALSE)</f>
        <v>-</v>
      </c>
      <c r="AZ1796" t="str">
        <f>VLOOKUP(Sheet1[[#This Row],[NPDES ID2]],Combined_Sheet__Major_Only___2[[NPDES ID2]:[ECHO BFR]],29,FALSE)</f>
        <v>preliminaryOps, thickening</v>
      </c>
      <c r="BA1796">
        <f>VLOOKUP(Sheet1[[#This Row],[NPDES ID2]],Combined_Sheet__Major_Only___2[[NPDES ID2]:[ECHO BFR]],17,FALSE)</f>
        <v>39.852891</v>
      </c>
      <c r="BB1796">
        <f>VLOOKUP(Sheet1[[#This Row],[NPDES ID2]],Combined_Sheet__Major_Only___2[[NPDES ID2]:[ECHO BFR]],18,FALSE)</f>
        <v>-75.225210000000004</v>
      </c>
      <c r="BC1796" t="str">
        <f>IF(ISNUMBER(SEARCH("aerobic",$AW1796)),"aerobic","")</f>
        <v/>
      </c>
      <c r="BD1796" t="str">
        <f>IF(ISNUMBER(SEARCH("anaer",$AW1796)),"anaer","")</f>
        <v>anaer</v>
      </c>
      <c r="BE1796" t="str">
        <f>IF(ISNUMBER(SEARCH("thickening",$AZ1796)),"thickening","")</f>
        <v>thickening</v>
      </c>
      <c r="BF1796" s="2" t="str">
        <f>IF(ISNUMBER(SEARCH("airDry",$AW1796)),"airDry","")</f>
        <v/>
      </c>
      <c r="BG1796" s="2" t="str">
        <f>IF(ISNUMBER(SEARCH("heatDry",$AY1796)),"heatDry","")</f>
        <v/>
      </c>
      <c r="BH1796" s="2" t="str">
        <f>IF(AND(ISNUMBER(SEARCH("aerobic",$AW1796)),ISNUMBER(SEARCH("anaer",$AW1796))),"Combined Aer and Anaer.","")</f>
        <v/>
      </c>
    </row>
    <row r="1797" spans="1:60" x14ac:dyDescent="0.25">
      <c r="A1797" s="4">
        <v>2482</v>
      </c>
      <c r="B1797" t="s">
        <v>11549</v>
      </c>
      <c r="C1797">
        <v>198.15</v>
      </c>
      <c r="D1797">
        <v>613.82811133027769</v>
      </c>
      <c r="E1797">
        <v>611.69093128209181</v>
      </c>
      <c r="F1797">
        <v>449.18378971010497</v>
      </c>
      <c r="G1797">
        <v>795.90730540852803</v>
      </c>
      <c r="H1797">
        <v>-115.6888838434237</v>
      </c>
      <c r="I1797">
        <v>-118.0551783156758</v>
      </c>
      <c r="J1797">
        <v>-133.75641853725469</v>
      </c>
      <c r="K1797">
        <v>-92.118536492868188</v>
      </c>
      <c r="L1797">
        <v>130.60797636923311</v>
      </c>
      <c r="M1797">
        <v>130.03855421075451</v>
      </c>
      <c r="N1797">
        <v>128.15327517122381</v>
      </c>
      <c r="O1797">
        <v>134.6084944055948</v>
      </c>
      <c r="P1797">
        <v>4.6353853895008736</v>
      </c>
      <c r="Q1797">
        <v>4.6946089563775333</v>
      </c>
      <c r="R1797">
        <v>3.8412967630045181</v>
      </c>
      <c r="S1797">
        <v>5.2856472665677341</v>
      </c>
      <c r="T1797">
        <v>106040.8085197113</v>
      </c>
      <c r="U1797">
        <v>106040.72942765721</v>
      </c>
      <c r="V1797">
        <v>105969.8947967128</v>
      </c>
      <c r="W1797">
        <v>106112.2123799791</v>
      </c>
      <c r="X1797">
        <v>7241.3845040053166</v>
      </c>
      <c r="Y1797">
        <v>7270.0724318576586</v>
      </c>
      <c r="Z1797">
        <v>7028.8570496497196</v>
      </c>
      <c r="AA1797">
        <v>7378.122433522426</v>
      </c>
      <c r="AB1797">
        <v>1370.063842435148</v>
      </c>
      <c r="AC1797">
        <v>1354.4146147751151</v>
      </c>
      <c r="AD1797">
        <v>1150.990232978487</v>
      </c>
      <c r="AE1797">
        <v>1628.8819818989371</v>
      </c>
      <c r="AF1797">
        <v>64.596299396340342</v>
      </c>
      <c r="AG1797">
        <v>64.314337837554092</v>
      </c>
      <c r="AH1797">
        <v>63.382947451158103</v>
      </c>
      <c r="AI1797">
        <v>66.574627457795472</v>
      </c>
      <c r="AJ1797">
        <v>0.56559024081419029</v>
      </c>
      <c r="AK1797">
        <v>0.56559027074432555</v>
      </c>
      <c r="AL1797">
        <v>0.56558337450644702</v>
      </c>
      <c r="AM1797">
        <v>0.56559706749643612</v>
      </c>
      <c r="AN1797">
        <v>0.97638545650811481</v>
      </c>
      <c r="AO1797">
        <v>0.97638545650811481</v>
      </c>
      <c r="AP1797">
        <v>0.97638545650811481</v>
      </c>
      <c r="AQ1797">
        <v>0.97638545650811481</v>
      </c>
      <c r="AR1797">
        <v>13.610186980270299</v>
      </c>
      <c r="AS1797">
        <v>13.610186980270299</v>
      </c>
      <c r="AT1797">
        <v>13.610186980270299</v>
      </c>
      <c r="AU1797">
        <v>13.610186980270299</v>
      </c>
      <c r="AV1797" t="str">
        <f>VLOOKUP(Sheet1[[#This Row],[NPDES ID2]],Combined_Sheet__Major_Only___2[[NPDES ID2]:[ECHO BFR]],3,FALSE)</f>
        <v>CA</v>
      </c>
      <c r="AW1797" t="s">
        <v>12185</v>
      </c>
      <c r="AX1797" t="str">
        <f>VLOOKUP(Sheet1[[#This Row],[NPDES ID2]],Combined_Sheet__Major_Only___2[[NPDES ID2]:[ECHO BFR]],27,FALSE)</f>
        <v>-</v>
      </c>
      <c r="AY1797" t="str">
        <f>VLOOKUP(Sheet1[[#This Row],[NPDES ID2]],Combined_Sheet__Major_Only___2[[NPDES ID2]:[ECHO BFR]],28,FALSE)</f>
        <v>-</v>
      </c>
      <c r="AZ1797" t="str">
        <f>VLOOKUP(Sheet1[[#This Row],[NPDES ID2]],Combined_Sheet__Major_Only___2[[NPDES ID2]:[ECHO BFR]],29,FALSE)</f>
        <v>preliminaryOps, thickening</v>
      </c>
      <c r="BA1797">
        <f>VLOOKUP(Sheet1[[#This Row],[NPDES ID2]],Combined_Sheet__Major_Only___2[[NPDES ID2]:[ECHO BFR]],17,FALSE)</f>
        <v>35.586951720246603</v>
      </c>
      <c r="BB1797">
        <f>VLOOKUP(Sheet1[[#This Row],[NPDES ID2]],Combined_Sheet__Major_Only___2[[NPDES ID2]:[ECHO BFR]],18,FALSE)</f>
        <v>-119.365589143923</v>
      </c>
      <c r="BC1797" t="str">
        <f>IF(ISNUMBER(SEARCH("aerobic",$AW1797)),"aerobic","")</f>
        <v/>
      </c>
      <c r="BD1797" t="str">
        <f>IF(ISNUMBER(SEARCH("anaer",$AW1797)),"anaer","")</f>
        <v>anaer</v>
      </c>
      <c r="BE1797" t="str">
        <f>IF(ISNUMBER(SEARCH("thickening",$AZ1797)),"thickening","")</f>
        <v>thickening</v>
      </c>
      <c r="BF1797" s="2" t="str">
        <f>IF(ISNUMBER(SEARCH("airDry",$AW1797)),"airDry","")</f>
        <v/>
      </c>
      <c r="BG1797" s="2" t="str">
        <f>IF(ISNUMBER(SEARCH("heatDry",$AY1797)),"heatDry","")</f>
        <v/>
      </c>
      <c r="BH1797" s="2" t="str">
        <f>IF(AND(ISNUMBER(SEARCH("aerobic",$AW1797)),ISNUMBER(SEARCH("anaer",$AW1797))),"Combined Aer and Anaer.","")</f>
        <v/>
      </c>
    </row>
    <row r="1798" spans="1:60" x14ac:dyDescent="0.25">
      <c r="A1798" s="4">
        <v>275</v>
      </c>
      <c r="B1798" t="s">
        <v>1409</v>
      </c>
      <c r="C1798">
        <v>1606.25</v>
      </c>
      <c r="D1798">
        <v>466.96933642801008</v>
      </c>
      <c r="E1798">
        <v>466.35279829223339</v>
      </c>
      <c r="F1798">
        <v>395.95186734119568</v>
      </c>
      <c r="G1798">
        <v>544.38853929579943</v>
      </c>
      <c r="H1798">
        <v>-117.81580364494521</v>
      </c>
      <c r="I1798">
        <v>-120.3093984231795</v>
      </c>
      <c r="J1798">
        <v>-135.78925751530869</v>
      </c>
      <c r="K1798">
        <v>-94.866491467713928</v>
      </c>
      <c r="L1798">
        <v>1036.4482861839069</v>
      </c>
      <c r="M1798">
        <v>1031.6673980672631</v>
      </c>
      <c r="N1798">
        <v>1015.774848076266</v>
      </c>
      <c r="O1798">
        <v>1070.1189965904371</v>
      </c>
      <c r="P1798">
        <v>37.618911727194401</v>
      </c>
      <c r="Q1798">
        <v>38.022182374467043</v>
      </c>
      <c r="R1798">
        <v>31.29129751591309</v>
      </c>
      <c r="S1798">
        <v>42.888674405399051</v>
      </c>
      <c r="T1798">
        <v>106452.9094860973</v>
      </c>
      <c r="U1798">
        <v>106452.8300919106</v>
      </c>
      <c r="V1798">
        <v>106381.7248718427</v>
      </c>
      <c r="W1798">
        <v>106524.5861099513</v>
      </c>
      <c r="X1798">
        <v>7426.1047403527718</v>
      </c>
      <c r="Y1798">
        <v>7457.3614723276623</v>
      </c>
      <c r="Z1798">
        <v>7194.9645554621065</v>
      </c>
      <c r="AA1798">
        <v>7574.9713323342967</v>
      </c>
      <c r="AB1798">
        <v>1220.066425434911</v>
      </c>
      <c r="AC1798">
        <v>1209.1346021817451</v>
      </c>
      <c r="AD1798">
        <v>1048.0082876845579</v>
      </c>
      <c r="AE1798">
        <v>1416.524712080399</v>
      </c>
      <c r="AF1798">
        <v>63.242269655763913</v>
      </c>
      <c r="AG1798">
        <v>62.9479536747738</v>
      </c>
      <c r="AH1798">
        <v>61.986200605861328</v>
      </c>
      <c r="AI1798">
        <v>65.294827858046986</v>
      </c>
      <c r="AJ1798">
        <v>0.54904667503601834</v>
      </c>
      <c r="AK1798">
        <v>0.54904690249949095</v>
      </c>
      <c r="AL1798">
        <v>0.5489940684957032</v>
      </c>
      <c r="AM1798">
        <v>0.54909898300480919</v>
      </c>
      <c r="AN1798">
        <v>0.97647378853628863</v>
      </c>
      <c r="AO1798">
        <v>0.97647378853628897</v>
      </c>
      <c r="AP1798">
        <v>0.97647378853628897</v>
      </c>
      <c r="AQ1798">
        <v>0.97647378853628897</v>
      </c>
      <c r="AR1798">
        <v>14.460315827982759</v>
      </c>
      <c r="AS1798">
        <v>14.460315827982759</v>
      </c>
      <c r="AT1798">
        <v>14.460315827982759</v>
      </c>
      <c r="AU1798">
        <v>14.460315827982759</v>
      </c>
      <c r="AV1798" t="str">
        <f>VLOOKUP(Sheet1[[#This Row],[NPDES ID2]],Combined_Sheet__Major_Only___2[[NPDES ID2]:[ECHO BFR]],3,FALSE)</f>
        <v>CA</v>
      </c>
      <c r="AW1798" t="s">
        <v>12185</v>
      </c>
      <c r="AX1798" t="str">
        <f>VLOOKUP(Sheet1[[#This Row],[NPDES ID2]],Combined_Sheet__Major_Only___2[[NPDES ID2]:[ECHO BFR]],27,FALSE)</f>
        <v>-</v>
      </c>
      <c r="AY1798" t="str">
        <f>VLOOKUP(Sheet1[[#This Row],[NPDES ID2]],Combined_Sheet__Major_Only___2[[NPDES ID2]:[ECHO BFR]],28,FALSE)</f>
        <v>-</v>
      </c>
      <c r="AZ1798" t="str">
        <f>VLOOKUP(Sheet1[[#This Row],[NPDES ID2]],Combined_Sheet__Major_Only___2[[NPDES ID2]:[ECHO BFR]],29,FALSE)</f>
        <v>thickening, preliminaryOps</v>
      </c>
      <c r="BA1798">
        <f>VLOOKUP(Sheet1[[#This Row],[NPDES ID2]],Combined_Sheet__Major_Only___2[[NPDES ID2]:[ECHO BFR]],17,FALSE)</f>
        <v>38.733888999999998</v>
      </c>
      <c r="BB1798">
        <f>VLOOKUP(Sheet1[[#This Row],[NPDES ID2]],Combined_Sheet__Major_Only___2[[NPDES ID2]:[ECHO BFR]],18,FALSE)</f>
        <v>-121.32166700000001</v>
      </c>
      <c r="BC1798" t="str">
        <f>IF(ISNUMBER(SEARCH("aerobic",$AW1798)),"aerobic","")</f>
        <v/>
      </c>
      <c r="BD1798" t="str">
        <f>IF(ISNUMBER(SEARCH("anaer",$AW1798)),"anaer","")</f>
        <v>anaer</v>
      </c>
      <c r="BE1798" t="str">
        <f>IF(ISNUMBER(SEARCH("thickening",$AZ1798)),"thickening","")</f>
        <v>thickening</v>
      </c>
      <c r="BF1798" s="3" t="str">
        <f>IF(ISNUMBER(SEARCH("airDry",$AW1798)),"airDry","")</f>
        <v/>
      </c>
      <c r="BG1798" s="3" t="str">
        <f>IF(ISNUMBER(SEARCH("heatDry",$AY1798)),"heatDry","")</f>
        <v/>
      </c>
      <c r="BH1798" s="3" t="str">
        <f>IF(AND(ISNUMBER(SEARCH("aerobic",$AW1798)),ISNUMBER(SEARCH("anaer",$AW1798))),"Combined Aer and Anaer.","")</f>
        <v/>
      </c>
    </row>
    <row r="1799" spans="1:60" x14ac:dyDescent="0.25">
      <c r="A1799" s="4">
        <v>2229</v>
      </c>
      <c r="B1799" t="s">
        <v>10442</v>
      </c>
      <c r="C1799">
        <v>576.5</v>
      </c>
      <c r="D1799">
        <v>369.81083083202032</v>
      </c>
      <c r="E1799">
        <v>368.59082380811958</v>
      </c>
      <c r="F1799">
        <v>293.02706674660601</v>
      </c>
      <c r="G1799">
        <v>441.55591817176997</v>
      </c>
      <c r="H1799">
        <v>-117.0905640900819</v>
      </c>
      <c r="I1799">
        <v>-119.4856717150891</v>
      </c>
      <c r="J1799">
        <v>-135.05022169133181</v>
      </c>
      <c r="K1799">
        <v>-93.720738896492819</v>
      </c>
      <c r="L1799">
        <v>375.36475275871533</v>
      </c>
      <c r="M1799">
        <v>373.67244865372368</v>
      </c>
      <c r="N1799">
        <v>368.06373608094879</v>
      </c>
      <c r="O1799">
        <v>387.26155330988792</v>
      </c>
      <c r="P1799">
        <v>13.495716178184789</v>
      </c>
      <c r="Q1799">
        <v>13.65421444677513</v>
      </c>
      <c r="R1799">
        <v>11.21131494406376</v>
      </c>
      <c r="S1799">
        <v>15.37774454051126</v>
      </c>
      <c r="T1799">
        <v>106672.58767595211</v>
      </c>
      <c r="U1799">
        <v>106672.50812070791</v>
      </c>
      <c r="V1799">
        <v>106601.2586580061</v>
      </c>
      <c r="W1799">
        <v>106744.4097015783</v>
      </c>
      <c r="X1799">
        <v>7374.4681396680689</v>
      </c>
      <c r="Y1799">
        <v>7404.7484017266343</v>
      </c>
      <c r="Z1799">
        <v>7150.5229427409913</v>
      </c>
      <c r="AA1799">
        <v>7518.603104910846</v>
      </c>
      <c r="AB1799">
        <v>1102.7385836590979</v>
      </c>
      <c r="AC1799">
        <v>1094.757873206366</v>
      </c>
      <c r="AD1799">
        <v>960.25742448624987</v>
      </c>
      <c r="AE1799">
        <v>1263.572436531249</v>
      </c>
      <c r="AF1799">
        <v>63.811141974001067</v>
      </c>
      <c r="AG1799">
        <v>63.522545829938423</v>
      </c>
      <c r="AH1799">
        <v>62.571873060240392</v>
      </c>
      <c r="AI1799">
        <v>65.832881554080743</v>
      </c>
      <c r="AJ1799">
        <v>0.55599630410062839</v>
      </c>
      <c r="AK1799">
        <v>0.55599638450554201</v>
      </c>
      <c r="AL1799">
        <v>0.55597782075546809</v>
      </c>
      <c r="AM1799">
        <v>0.5560146812232184</v>
      </c>
      <c r="AN1799">
        <v>0.97652060610300528</v>
      </c>
      <c r="AO1799">
        <v>0.97652060610300517</v>
      </c>
      <c r="AP1799">
        <v>0.97652060610300517</v>
      </c>
      <c r="AQ1799">
        <v>0.97652060610300517</v>
      </c>
      <c r="AR1799">
        <v>15.451636783198261</v>
      </c>
      <c r="AS1799">
        <v>15.451636783198269</v>
      </c>
      <c r="AT1799">
        <v>15.451636783198269</v>
      </c>
      <c r="AU1799">
        <v>15.451636783198269</v>
      </c>
      <c r="AV1799" t="str">
        <f>VLOOKUP(Sheet1[[#This Row],[NPDES ID2]],Combined_Sheet__Major_Only___2[[NPDES ID2]:[ECHO BFR]],3,FALSE)</f>
        <v>CA</v>
      </c>
      <c r="AW1799" t="s">
        <v>12185</v>
      </c>
      <c r="AX1799" t="str">
        <f>VLOOKUP(Sheet1[[#This Row],[NPDES ID2]],Combined_Sheet__Major_Only___2[[NPDES ID2]:[ECHO BFR]],27,FALSE)</f>
        <v>-</v>
      </c>
      <c r="AY1799" t="str">
        <f>VLOOKUP(Sheet1[[#This Row],[NPDES ID2]],Combined_Sheet__Major_Only___2[[NPDES ID2]:[ECHO BFR]],28,FALSE)</f>
        <v>-</v>
      </c>
      <c r="AZ1799" t="str">
        <f>VLOOKUP(Sheet1[[#This Row],[NPDES ID2]],Combined_Sheet__Major_Only___2[[NPDES ID2]:[ECHO BFR]],29,FALSE)</f>
        <v>thickening, preliminaryOps</v>
      </c>
      <c r="BA1799">
        <f>VLOOKUP(Sheet1[[#This Row],[NPDES ID2]],Combined_Sheet__Major_Only___2[[NPDES ID2]:[ECHO BFR]],17,FALSE)</f>
        <v>38.734439999999999</v>
      </c>
      <c r="BB1799">
        <f>VLOOKUP(Sheet1[[#This Row],[NPDES ID2]],Combined_Sheet__Major_Only___2[[NPDES ID2]:[ECHO BFR]],18,FALSE)</f>
        <v>-120.7868</v>
      </c>
      <c r="BC1799" t="str">
        <f>IF(ISNUMBER(SEARCH("aerobic",$AW1799)),"aerobic","")</f>
        <v/>
      </c>
      <c r="BD1799" t="str">
        <f>IF(ISNUMBER(SEARCH("anaer",$AW1799)),"anaer","")</f>
        <v>anaer</v>
      </c>
      <c r="BE1799" t="str">
        <f>IF(ISNUMBER(SEARCH("thickening",$AZ1799)),"thickening","")</f>
        <v>thickening</v>
      </c>
      <c r="BF1799" s="3" t="str">
        <f>IF(ISNUMBER(SEARCH("airDry",$AW1799)),"airDry","")</f>
        <v/>
      </c>
      <c r="BG1799" s="3" t="str">
        <f>IF(ISNUMBER(SEARCH("heatDry",$AY1799)),"heatDry","")</f>
        <v/>
      </c>
      <c r="BH1799" s="3" t="str">
        <f>IF(AND(ISNUMBER(SEARCH("aerobic",$AW1799)),ISNUMBER(SEARCH("anaer",$AW1799))),"Combined Aer and Anaer.","")</f>
        <v/>
      </c>
    </row>
    <row r="1800" spans="1:60" x14ac:dyDescent="0.25">
      <c r="A1800" s="4">
        <v>1827</v>
      </c>
      <c r="B1800" t="s">
        <v>8639</v>
      </c>
      <c r="C1800">
        <v>19177.099999999999</v>
      </c>
      <c r="D1800">
        <v>3710.6161626375169</v>
      </c>
      <c r="E1800">
        <v>3713.9570210268421</v>
      </c>
      <c r="F1800">
        <v>2921.708427861402</v>
      </c>
      <c r="G1800">
        <v>4481.136825376263</v>
      </c>
      <c r="H1800">
        <v>-105.26607517261689</v>
      </c>
      <c r="I1800">
        <v>-108.2013377036612</v>
      </c>
      <c r="J1800">
        <v>-125.7235813549389</v>
      </c>
      <c r="K1800">
        <v>-78.68694056885667</v>
      </c>
      <c r="L1800">
        <v>12988.477064103839</v>
      </c>
      <c r="M1800">
        <v>12937.979329184651</v>
      </c>
      <c r="N1800">
        <v>12761.4109315934</v>
      </c>
      <c r="O1800">
        <v>13356.46254292403</v>
      </c>
      <c r="P1800">
        <v>447.27428667321328</v>
      </c>
      <c r="Q1800">
        <v>453.33596987043529</v>
      </c>
      <c r="R1800">
        <v>367.58712389043438</v>
      </c>
      <c r="S1800">
        <v>513.87245946653445</v>
      </c>
      <c r="T1800">
        <v>107417.27742026759</v>
      </c>
      <c r="U1800">
        <v>107417.1973190529</v>
      </c>
      <c r="V1800">
        <v>107345.4588865073</v>
      </c>
      <c r="W1800">
        <v>107489.5923451147</v>
      </c>
      <c r="X1800">
        <v>7138.4878198428914</v>
      </c>
      <c r="Y1800">
        <v>7163.8151195800438</v>
      </c>
      <c r="Z1800">
        <v>6944.7337306426189</v>
      </c>
      <c r="AA1800">
        <v>7264.0720712533703</v>
      </c>
      <c r="AB1800">
        <v>1195.23549152085</v>
      </c>
      <c r="AC1800">
        <v>1185.4754114425109</v>
      </c>
      <c r="AD1800">
        <v>1025.0827189526331</v>
      </c>
      <c r="AE1800">
        <v>1392.8346719904241</v>
      </c>
      <c r="AF1800">
        <v>66.458999651782051</v>
      </c>
      <c r="AG1800">
        <v>66.168442230970442</v>
      </c>
      <c r="AH1800">
        <v>65.326095740044806</v>
      </c>
      <c r="AI1800">
        <v>68.317573271294762</v>
      </c>
      <c r="AJ1800">
        <v>0.58835981549430993</v>
      </c>
      <c r="AK1800">
        <v>0.58836239883600738</v>
      </c>
      <c r="AL1800">
        <v>0.58769566502144632</v>
      </c>
      <c r="AM1800">
        <v>0.58902098013422977</v>
      </c>
      <c r="AN1800">
        <v>0.97667793635902778</v>
      </c>
      <c r="AO1800">
        <v>0.97667793635902778</v>
      </c>
      <c r="AP1800">
        <v>0.97667793635902778</v>
      </c>
      <c r="AQ1800">
        <v>0.97667793635902778</v>
      </c>
      <c r="AR1800">
        <v>15.025822713399339</v>
      </c>
      <c r="AS1800">
        <v>15.02582271339935</v>
      </c>
      <c r="AT1800">
        <v>15.02582271339935</v>
      </c>
      <c r="AU1800">
        <v>15.02582271339935</v>
      </c>
      <c r="AV1800" t="str">
        <f>VLOOKUP(Sheet1[[#This Row],[NPDES ID2]],Combined_Sheet__Major_Only___2[[NPDES ID2]:[ECHO BFR]],3,FALSE)</f>
        <v>FL</v>
      </c>
      <c r="AW1800" t="s">
        <v>12185</v>
      </c>
      <c r="AX1800" t="str">
        <f>VLOOKUP(Sheet1[[#This Row],[NPDES ID2]],Combined_Sheet__Major_Only___2[[NPDES ID2]:[ECHO BFR]],27,FALSE)</f>
        <v>-</v>
      </c>
      <c r="AY1800" t="str">
        <f>VLOOKUP(Sheet1[[#This Row],[NPDES ID2]],Combined_Sheet__Major_Only___2[[NPDES ID2]:[ECHO BFR]],28,FALSE)</f>
        <v>-</v>
      </c>
      <c r="AZ1800" t="str">
        <f>VLOOKUP(Sheet1[[#This Row],[NPDES ID2]],Combined_Sheet__Major_Only___2[[NPDES ID2]:[ECHO BFR]],29,FALSE)</f>
        <v>preliminaryOps, thickening</v>
      </c>
      <c r="BA1800">
        <f>VLOOKUP(Sheet1[[#This Row],[NPDES ID2]],Combined_Sheet__Major_Only___2[[NPDES ID2]:[ECHO BFR]],17,FALSE)</f>
        <v>25.746390000000002</v>
      </c>
      <c r="BB1800">
        <f>VLOOKUP(Sheet1[[#This Row],[NPDES ID2]],Combined_Sheet__Major_Only___2[[NPDES ID2]:[ECHO BFR]],18,FALSE)</f>
        <v>-80.14667</v>
      </c>
      <c r="BC1800" t="str">
        <f>IF(ISNUMBER(SEARCH("aerobic",$AW1800)),"aerobic","")</f>
        <v/>
      </c>
      <c r="BD1800" t="str">
        <f>IF(ISNUMBER(SEARCH("anaer",$AW1800)),"anaer","")</f>
        <v>anaer</v>
      </c>
      <c r="BE1800" t="str">
        <f>IF(ISNUMBER(SEARCH("thickening",$AZ1800)),"thickening","")</f>
        <v>thickening</v>
      </c>
      <c r="BF1800" s="3" t="str">
        <f>IF(ISNUMBER(SEARCH("airDry",$AW1800)),"airDry","")</f>
        <v/>
      </c>
      <c r="BG1800" s="3" t="str">
        <f>IF(ISNUMBER(SEARCH("heatDry",$AY1800)),"heatDry","")</f>
        <v/>
      </c>
      <c r="BH1800" s="3" t="str">
        <f>IF(AND(ISNUMBER(SEARCH("aerobic",$AW1800)),ISNUMBER(SEARCH("anaer",$AW1800))),"Combined Aer and Anaer.","")</f>
        <v/>
      </c>
    </row>
    <row r="1801" spans="1:60" x14ac:dyDescent="0.25">
      <c r="A1801" s="4">
        <v>1046</v>
      </c>
      <c r="B1801" t="s">
        <v>5053</v>
      </c>
      <c r="C1801">
        <v>400</v>
      </c>
      <c r="D1801">
        <v>405.64441334324198</v>
      </c>
      <c r="E1801">
        <v>410.58938889005191</v>
      </c>
      <c r="F1801">
        <v>311.83029118322452</v>
      </c>
      <c r="G1801">
        <v>498.99889968257929</v>
      </c>
      <c r="H1801">
        <v>-115.6730800300134</v>
      </c>
      <c r="I1801">
        <v>-118.0812769678404</v>
      </c>
      <c r="J1801">
        <v>-133.75887856931371</v>
      </c>
      <c r="K1801">
        <v>-92.174065989415425</v>
      </c>
      <c r="L1801">
        <v>263.52133108808499</v>
      </c>
      <c r="M1801">
        <v>262.37121503782743</v>
      </c>
      <c r="N1801">
        <v>258.56102939237559</v>
      </c>
      <c r="O1801">
        <v>271.60453779723241</v>
      </c>
      <c r="P1801">
        <v>9.357474678508364</v>
      </c>
      <c r="Q1801">
        <v>9.4770436531502824</v>
      </c>
      <c r="R1801">
        <v>7.7556690629785487</v>
      </c>
      <c r="S1801">
        <v>10.66905364021059</v>
      </c>
      <c r="T1801">
        <v>107426.3595650481</v>
      </c>
      <c r="U1801">
        <v>107426.27945717471</v>
      </c>
      <c r="V1801">
        <v>107354.5350612129</v>
      </c>
      <c r="W1801">
        <v>107498.6805012336</v>
      </c>
      <c r="X1801">
        <v>7339.7215853945854</v>
      </c>
      <c r="Y1801">
        <v>7368.8363851827726</v>
      </c>
      <c r="Z1801">
        <v>7123.9988026870215</v>
      </c>
      <c r="AA1801">
        <v>7478.529839828705</v>
      </c>
      <c r="AB1801">
        <v>1293.1798212714179</v>
      </c>
      <c r="AC1801">
        <v>1280.4239385093131</v>
      </c>
      <c r="AD1801">
        <v>1099.296168403441</v>
      </c>
      <c r="AE1801">
        <v>1519.1833238405561</v>
      </c>
      <c r="AF1801">
        <v>64.564489608889858</v>
      </c>
      <c r="AG1801">
        <v>64.282033019957169</v>
      </c>
      <c r="AH1801">
        <v>63.350576013371317</v>
      </c>
      <c r="AI1801">
        <v>66.544421311004285</v>
      </c>
      <c r="AJ1801">
        <v>0.56520150434133665</v>
      </c>
      <c r="AK1801">
        <v>0.56520156401000843</v>
      </c>
      <c r="AL1801">
        <v>0.5651877997041499</v>
      </c>
      <c r="AM1801">
        <v>0.56521513007824542</v>
      </c>
      <c r="AN1801">
        <v>0.97667984212646319</v>
      </c>
      <c r="AO1801">
        <v>0.97667984212646342</v>
      </c>
      <c r="AP1801">
        <v>0.97667984212646342</v>
      </c>
      <c r="AQ1801">
        <v>0.97667984212646342</v>
      </c>
      <c r="AR1801">
        <v>14.16772979939512</v>
      </c>
      <c r="AS1801">
        <v>14.16772979939512</v>
      </c>
      <c r="AT1801">
        <v>14.16772979939512</v>
      </c>
      <c r="AU1801">
        <v>14.16772979939512</v>
      </c>
      <c r="AV1801" t="str">
        <f>VLOOKUP(Sheet1[[#This Row],[NPDES ID2]],Combined_Sheet__Major_Only___2[[NPDES ID2]:[ECHO BFR]],3,FALSE)</f>
        <v>IL</v>
      </c>
      <c r="AW1801" t="s">
        <v>12185</v>
      </c>
      <c r="AX1801" t="str">
        <f>VLOOKUP(Sheet1[[#This Row],[NPDES ID2]],Combined_Sheet__Major_Only___2[[NPDES ID2]:[ECHO BFR]],27,FALSE)</f>
        <v>tempSludgeStore</v>
      </c>
      <c r="AY1801" t="str">
        <f>VLOOKUP(Sheet1[[#This Row],[NPDES ID2]],Combined_Sheet__Major_Only___2[[NPDES ID2]:[ECHO BFR]],28,FALSE)</f>
        <v>-</v>
      </c>
      <c r="AZ1801" t="str">
        <f>VLOOKUP(Sheet1[[#This Row],[NPDES ID2]],Combined_Sheet__Major_Only___2[[NPDES ID2]:[ECHO BFR]],29,FALSE)</f>
        <v>thickening</v>
      </c>
      <c r="BA1801">
        <f>VLOOKUP(Sheet1[[#This Row],[NPDES ID2]],Combined_Sheet__Major_Only___2[[NPDES ID2]:[ECHO BFR]],17,FALSE)</f>
        <v>42.257649999999998</v>
      </c>
      <c r="BB1801">
        <f>VLOOKUP(Sheet1[[#This Row],[NPDES ID2]],Combined_Sheet__Major_Only___2[[NPDES ID2]:[ECHO BFR]],18,FALSE)</f>
        <v>-87.945610000000002</v>
      </c>
      <c r="BC1801" t="str">
        <f>IF(ISNUMBER(SEARCH("aerobic",$AW1801)),"aerobic","")</f>
        <v/>
      </c>
      <c r="BD1801" t="str">
        <f>IF(ISNUMBER(SEARCH("anaer",$AW1801)),"anaer","")</f>
        <v>anaer</v>
      </c>
      <c r="BE1801" t="str">
        <f>IF(ISNUMBER(SEARCH("thickening",$AZ1801)),"thickening","")</f>
        <v>thickening</v>
      </c>
      <c r="BF1801" s="2" t="str">
        <f>IF(ISNUMBER(SEARCH("airDry",$AW1801)),"airDry","")</f>
        <v/>
      </c>
      <c r="BG1801" s="2" t="str">
        <f>IF(ISNUMBER(SEARCH("heatDry",$AY1801)),"heatDry","")</f>
        <v/>
      </c>
      <c r="BH1801" s="2" t="str">
        <f>IF(AND(ISNUMBER(SEARCH("aerobic",$AW1801)),ISNUMBER(SEARCH("anaer",$AW1801))),"Combined Aer and Anaer.","")</f>
        <v/>
      </c>
    </row>
    <row r="1802" spans="1:60" x14ac:dyDescent="0.25">
      <c r="A1802" s="4">
        <v>820</v>
      </c>
      <c r="B1802" t="s">
        <v>4011</v>
      </c>
      <c r="C1802">
        <v>1173</v>
      </c>
      <c r="D1802">
        <v>404.36734447637292</v>
      </c>
      <c r="E1802">
        <v>404.54299463080878</v>
      </c>
      <c r="F1802">
        <v>341.60397100280812</v>
      </c>
      <c r="G1802">
        <v>475.72440273931471</v>
      </c>
      <c r="H1802">
        <v>-118.157501226367</v>
      </c>
      <c r="I1802">
        <v>-120.6118682558272</v>
      </c>
      <c r="J1802">
        <v>-136.0642592959361</v>
      </c>
      <c r="K1802">
        <v>-95.05731762234339</v>
      </c>
      <c r="L1802">
        <v>755.97302300897832</v>
      </c>
      <c r="M1802">
        <v>752.47160851660124</v>
      </c>
      <c r="N1802">
        <v>740.84789450500728</v>
      </c>
      <c r="O1802">
        <v>780.61250987127073</v>
      </c>
      <c r="P1802">
        <v>27.47488433956477</v>
      </c>
      <c r="Q1802">
        <v>27.76573165505782</v>
      </c>
      <c r="R1802">
        <v>22.8568380277781</v>
      </c>
      <c r="S1802">
        <v>31.324725306835958</v>
      </c>
      <c r="T1802">
        <v>107431.9990838404</v>
      </c>
      <c r="U1802">
        <v>107431.91897183251</v>
      </c>
      <c r="V1802">
        <v>107360.1708729129</v>
      </c>
      <c r="W1802">
        <v>107504.32375274081</v>
      </c>
      <c r="X1802">
        <v>7503.5062137203504</v>
      </c>
      <c r="Y1802">
        <v>7535.2171756541147</v>
      </c>
      <c r="Z1802">
        <v>7269.1926146249116</v>
      </c>
      <c r="AA1802">
        <v>7654.3854541195496</v>
      </c>
      <c r="AB1802">
        <v>1110.8770884358089</v>
      </c>
      <c r="AC1802">
        <v>1102.787562158481</v>
      </c>
      <c r="AD1802">
        <v>968.48445487319611</v>
      </c>
      <c r="AE1802">
        <v>1270.6980165730099</v>
      </c>
      <c r="AF1802">
        <v>63.163718317900504</v>
      </c>
      <c r="AG1802">
        <v>62.869322807160067</v>
      </c>
      <c r="AH1802">
        <v>61.903796088365119</v>
      </c>
      <c r="AI1802">
        <v>65.221019325805642</v>
      </c>
      <c r="AJ1802">
        <v>0.54808716168636695</v>
      </c>
      <c r="AK1802">
        <v>0.54808732355883349</v>
      </c>
      <c r="AL1802">
        <v>0.54804982506485933</v>
      </c>
      <c r="AM1802">
        <v>0.54812428522218715</v>
      </c>
      <c r="AN1802">
        <v>0.97668102534782963</v>
      </c>
      <c r="AO1802">
        <v>0.97668102534782963</v>
      </c>
      <c r="AP1802">
        <v>0.97668102534782963</v>
      </c>
      <c r="AQ1802">
        <v>0.97668102534782963</v>
      </c>
      <c r="AR1802">
        <v>15.390163391181909</v>
      </c>
      <c r="AS1802">
        <v>15.390163391181909</v>
      </c>
      <c r="AT1802">
        <v>15.390163391181909</v>
      </c>
      <c r="AU1802">
        <v>15.390163391181909</v>
      </c>
      <c r="AV1802" t="str">
        <f>VLOOKUP(Sheet1[[#This Row],[NPDES ID2]],Combined_Sheet__Major_Only___2[[NPDES ID2]:[ECHO BFR]],3,FALSE)</f>
        <v>CA</v>
      </c>
      <c r="AW1802" t="s">
        <v>12185</v>
      </c>
      <c r="AX1802" t="str">
        <f>VLOOKUP(Sheet1[[#This Row],[NPDES ID2]],Combined_Sheet__Major_Only___2[[NPDES ID2]:[ECHO BFR]],27,FALSE)</f>
        <v>methaneBioCaptureRecover</v>
      </c>
      <c r="AY1802" t="str">
        <f>VLOOKUP(Sheet1[[#This Row],[NPDES ID2]],Combined_Sheet__Major_Only___2[[NPDES ID2]:[ECHO BFR]],28,FALSE)</f>
        <v>-</v>
      </c>
      <c r="AZ1802" t="str">
        <f>VLOOKUP(Sheet1[[#This Row],[NPDES ID2]],Combined_Sheet__Major_Only___2[[NPDES ID2]:[ECHO BFR]],29,FALSE)</f>
        <v>preliminaryOps, thickening</v>
      </c>
      <c r="BA1802">
        <f>VLOOKUP(Sheet1[[#This Row],[NPDES ID2]],Combined_Sheet__Major_Only___2[[NPDES ID2]:[ECHO BFR]],17,FALSE)</f>
        <v>38.235833</v>
      </c>
      <c r="BB1802">
        <f>VLOOKUP(Sheet1[[#This Row],[NPDES ID2]],Combined_Sheet__Major_Only___2[[NPDES ID2]:[ECHO BFR]],18,FALSE)</f>
        <v>-122.28611100000001</v>
      </c>
      <c r="BC1802" t="str">
        <f>IF(ISNUMBER(SEARCH("aerobic",$AW1802)),"aerobic","")</f>
        <v/>
      </c>
      <c r="BD1802" t="str">
        <f>IF(ISNUMBER(SEARCH("anaer",$AW1802)),"anaer","")</f>
        <v>anaer</v>
      </c>
      <c r="BE1802" t="str">
        <f>IF(ISNUMBER(SEARCH("thickening",$AZ1802)),"thickening","")</f>
        <v>thickening</v>
      </c>
      <c r="BF1802" s="2" t="str">
        <f>IF(ISNUMBER(SEARCH("airDry",$AW1802)),"airDry","")</f>
        <v/>
      </c>
      <c r="BG1802" s="2" t="str">
        <f>IF(ISNUMBER(SEARCH("heatDry",$AY1802)),"heatDry","")</f>
        <v/>
      </c>
      <c r="BH1802" s="2" t="str">
        <f>IF(AND(ISNUMBER(SEARCH("aerobic",$AW1802)),ISNUMBER(SEARCH("anaer",$AW1802))),"Combined Aer and Anaer.","")</f>
        <v/>
      </c>
    </row>
    <row r="1803" spans="1:60" x14ac:dyDescent="0.25">
      <c r="A1803" s="4">
        <v>1044</v>
      </c>
      <c r="B1803" t="s">
        <v>5043</v>
      </c>
      <c r="C1803">
        <v>403</v>
      </c>
      <c r="D1803">
        <v>423.9330289343493</v>
      </c>
      <c r="E1803">
        <v>429.33540305986492</v>
      </c>
      <c r="F1803">
        <v>324.56288643594229</v>
      </c>
      <c r="G1803">
        <v>520.9019844933573</v>
      </c>
      <c r="H1803">
        <v>-121.6775201845291</v>
      </c>
      <c r="I1803">
        <v>-124.1035830184757</v>
      </c>
      <c r="J1803">
        <v>-140.02129883341689</v>
      </c>
      <c r="K1803">
        <v>-98.499749990119952</v>
      </c>
      <c r="L1803">
        <v>253.30249908626971</v>
      </c>
      <c r="M1803">
        <v>252.04716696532091</v>
      </c>
      <c r="N1803">
        <v>247.88873918029131</v>
      </c>
      <c r="O1803">
        <v>262.12476312939128</v>
      </c>
      <c r="P1803">
        <v>9.4532685790455453</v>
      </c>
      <c r="Q1803">
        <v>9.5282982125113111</v>
      </c>
      <c r="R1803">
        <v>7.8905024069878946</v>
      </c>
      <c r="S1803">
        <v>10.78147210773005</v>
      </c>
      <c r="T1803">
        <v>107672.2062967823</v>
      </c>
      <c r="U1803">
        <v>107672.1260086659</v>
      </c>
      <c r="V1803">
        <v>107600.22018757521</v>
      </c>
      <c r="W1803">
        <v>107744.6899553142</v>
      </c>
      <c r="X1803">
        <v>7711.2708026146529</v>
      </c>
      <c r="Y1803">
        <v>7746.2380852360229</v>
      </c>
      <c r="Z1803">
        <v>7454.0211467435211</v>
      </c>
      <c r="AA1803">
        <v>7876.9600742890007</v>
      </c>
      <c r="AB1803">
        <v>1286.0093692459241</v>
      </c>
      <c r="AC1803">
        <v>1273.382355313611</v>
      </c>
      <c r="AD1803">
        <v>1101.5119276336691</v>
      </c>
      <c r="AE1803">
        <v>1494.6944130501281</v>
      </c>
      <c r="AF1803">
        <v>61.598843512362947</v>
      </c>
      <c r="AG1803">
        <v>61.292918556597463</v>
      </c>
      <c r="AH1803">
        <v>60.283657140849563</v>
      </c>
      <c r="AI1803">
        <v>63.743773030714763</v>
      </c>
      <c r="AJ1803">
        <v>0.52897716213715174</v>
      </c>
      <c r="AK1803">
        <v>0.52897721888547333</v>
      </c>
      <c r="AL1803">
        <v>0.52896412774865142</v>
      </c>
      <c r="AM1803">
        <v>0.52899012148997593</v>
      </c>
      <c r="AN1803">
        <v>0.97673131173266148</v>
      </c>
      <c r="AO1803">
        <v>0.97673131173266126</v>
      </c>
      <c r="AP1803">
        <v>0.97673131173266126</v>
      </c>
      <c r="AQ1803">
        <v>0.97673131173266126</v>
      </c>
      <c r="AR1803">
        <v>13.959467043190729</v>
      </c>
      <c r="AS1803">
        <v>13.959467043190729</v>
      </c>
      <c r="AT1803">
        <v>13.959467043190729</v>
      </c>
      <c r="AU1803">
        <v>13.959467043190729</v>
      </c>
      <c r="AV1803" t="str">
        <f>VLOOKUP(Sheet1[[#This Row],[NPDES ID2]],Combined_Sheet__Major_Only___2[[NPDES ID2]:[ECHO BFR]],3,FALSE)</f>
        <v>IN</v>
      </c>
      <c r="AW1803" t="s">
        <v>12185</v>
      </c>
      <c r="AX1803" t="str">
        <f>VLOOKUP(Sheet1[[#This Row],[NPDES ID2]],Combined_Sheet__Major_Only___2[[NPDES ID2]:[ECHO BFR]],27,FALSE)</f>
        <v>other</v>
      </c>
      <c r="AY1803" t="str">
        <f>VLOOKUP(Sheet1[[#This Row],[NPDES ID2]],Combined_Sheet__Major_Only___2[[NPDES ID2]:[ECHO BFR]],28,FALSE)</f>
        <v>-</v>
      </c>
      <c r="AZ1803" t="str">
        <f>VLOOKUP(Sheet1[[#This Row],[NPDES ID2]],Combined_Sheet__Major_Only___2[[NPDES ID2]:[ECHO BFR]],29,FALSE)</f>
        <v>thickening</v>
      </c>
      <c r="BA1803">
        <f>VLOOKUP(Sheet1[[#This Row],[NPDES ID2]],Combined_Sheet__Major_Only___2[[NPDES ID2]:[ECHO BFR]],17,FALSE)</f>
        <v>39.770693999999999</v>
      </c>
      <c r="BB1803">
        <f>VLOOKUP(Sheet1[[#This Row],[NPDES ID2]],Combined_Sheet__Major_Only___2[[NPDES ID2]:[ECHO BFR]],18,FALSE)</f>
        <v>-86.232305999999994</v>
      </c>
      <c r="BC1803" t="str">
        <f>IF(ISNUMBER(SEARCH("aerobic",$AW1803)),"aerobic","")</f>
        <v/>
      </c>
      <c r="BD1803" t="str">
        <f>IF(ISNUMBER(SEARCH("anaer",$AW1803)),"anaer","")</f>
        <v>anaer</v>
      </c>
      <c r="BE1803" t="str">
        <f>IF(ISNUMBER(SEARCH("thickening",$AZ1803)),"thickening","")</f>
        <v>thickening</v>
      </c>
      <c r="BF1803" s="2" t="str">
        <f>IF(ISNUMBER(SEARCH("airDry",$AW1803)),"airDry","")</f>
        <v/>
      </c>
      <c r="BG1803" s="2" t="str">
        <f>IF(ISNUMBER(SEARCH("heatDry",$AY1803)),"heatDry","")</f>
        <v/>
      </c>
      <c r="BH1803" s="2" t="str">
        <f>IF(AND(ISNUMBER(SEARCH("aerobic",$AW1803)),ISNUMBER(SEARCH("anaer",$AW1803))),"Combined Aer and Anaer.","")</f>
        <v/>
      </c>
    </row>
    <row r="1804" spans="1:60" x14ac:dyDescent="0.25">
      <c r="A1804" s="4">
        <v>1805</v>
      </c>
      <c r="B1804" t="s">
        <v>8541</v>
      </c>
      <c r="C1804">
        <v>2486.1</v>
      </c>
      <c r="D1804">
        <v>641.49452795581681</v>
      </c>
      <c r="E1804">
        <v>643.49908731154778</v>
      </c>
      <c r="F1804">
        <v>547.1366057869642</v>
      </c>
      <c r="G1804">
        <v>749.77187709031637</v>
      </c>
      <c r="H1804">
        <v>-121.8456821656501</v>
      </c>
      <c r="I1804">
        <v>-124.18663474340239</v>
      </c>
      <c r="J1804">
        <v>-140.08631183940309</v>
      </c>
      <c r="K1804">
        <v>-98.863567389545295</v>
      </c>
      <c r="L1804">
        <v>1549.544688882404</v>
      </c>
      <c r="M1804">
        <v>1541.7256624695081</v>
      </c>
      <c r="N1804">
        <v>1515.66671917082</v>
      </c>
      <c r="O1804">
        <v>1604.6989353526981</v>
      </c>
      <c r="P1804">
        <v>58.334862296070199</v>
      </c>
      <c r="Q1804">
        <v>58.832513397849723</v>
      </c>
      <c r="R1804">
        <v>48.74961706809173</v>
      </c>
      <c r="S1804">
        <v>66.399749252210654</v>
      </c>
      <c r="T1804">
        <v>107742.3052876274</v>
      </c>
      <c r="U1804">
        <v>107742.2249481179</v>
      </c>
      <c r="V1804">
        <v>107670.2730994124</v>
      </c>
      <c r="W1804">
        <v>107814.83534365339</v>
      </c>
      <c r="X1804">
        <v>7781.508174319194</v>
      </c>
      <c r="Y1804">
        <v>7817.5037272496029</v>
      </c>
      <c r="Z1804">
        <v>7516.251460978986</v>
      </c>
      <c r="AA1804">
        <v>7952.5738458585474</v>
      </c>
      <c r="AB1804">
        <v>1490.437003647643</v>
      </c>
      <c r="AC1804">
        <v>1470.924313596365</v>
      </c>
      <c r="AD1804">
        <v>1248.2403079472931</v>
      </c>
      <c r="AE1804">
        <v>1770.846570908386</v>
      </c>
      <c r="AF1804">
        <v>61.092651024820107</v>
      </c>
      <c r="AG1804">
        <v>60.780240801835873</v>
      </c>
      <c r="AH1804">
        <v>59.76554836624333</v>
      </c>
      <c r="AI1804">
        <v>63.264022222181381</v>
      </c>
      <c r="AJ1804">
        <v>0.52279777840068564</v>
      </c>
      <c r="AK1804">
        <v>0.52279813379183304</v>
      </c>
      <c r="AL1804">
        <v>0.5227150847268911</v>
      </c>
      <c r="AM1804">
        <v>0.52288000862499306</v>
      </c>
      <c r="AN1804">
        <v>0.97674594581067919</v>
      </c>
      <c r="AO1804">
        <v>0.97674594581067942</v>
      </c>
      <c r="AP1804">
        <v>0.97674594581067942</v>
      </c>
      <c r="AQ1804">
        <v>0.97674594581067942</v>
      </c>
      <c r="AR1804">
        <v>12.7836443415034</v>
      </c>
      <c r="AS1804">
        <v>12.783644341503409</v>
      </c>
      <c r="AT1804">
        <v>12.783644341503409</v>
      </c>
      <c r="AU1804">
        <v>12.783644341503409</v>
      </c>
      <c r="AV1804" t="str">
        <f>VLOOKUP(Sheet1[[#This Row],[NPDES ID2]],Combined_Sheet__Major_Only___2[[NPDES ID2]:[ECHO BFR]],3,FALSE)</f>
        <v>IL</v>
      </c>
      <c r="AW1804" t="s">
        <v>12185</v>
      </c>
      <c r="AX1804" t="str">
        <f>VLOOKUP(Sheet1[[#This Row],[NPDES ID2]],Combined_Sheet__Major_Only___2[[NPDES ID2]:[ECHO BFR]],27,FALSE)</f>
        <v>methaneBioCaptureRecover</v>
      </c>
      <c r="AY1804" t="str">
        <f>VLOOKUP(Sheet1[[#This Row],[NPDES ID2]],Combined_Sheet__Major_Only___2[[NPDES ID2]:[ECHO BFR]],28,FALSE)</f>
        <v>-</v>
      </c>
      <c r="AZ1804" t="str">
        <f>VLOOKUP(Sheet1[[#This Row],[NPDES ID2]],Combined_Sheet__Major_Only___2[[NPDES ID2]:[ECHO BFR]],29,FALSE)</f>
        <v>preliminaryOps, thickening</v>
      </c>
      <c r="BA1804">
        <f>VLOOKUP(Sheet1[[#This Row],[NPDES ID2]],Combined_Sheet__Major_Only___2[[NPDES ID2]:[ECHO BFR]],17,FALSE)</f>
        <v>42.01511</v>
      </c>
      <c r="BB1804">
        <f>VLOOKUP(Sheet1[[#This Row],[NPDES ID2]],Combined_Sheet__Major_Only___2[[NPDES ID2]:[ECHO BFR]],18,FALSE)</f>
        <v>-88.273570000000007</v>
      </c>
      <c r="BC1804" t="str">
        <f>IF(ISNUMBER(SEARCH("aerobic",$AW1804)),"aerobic","")</f>
        <v/>
      </c>
      <c r="BD1804" t="str">
        <f>IF(ISNUMBER(SEARCH("anaer",$AW1804)),"anaer","")</f>
        <v>anaer</v>
      </c>
      <c r="BE1804" t="str">
        <f>IF(ISNUMBER(SEARCH("thickening",$AZ1804)),"thickening","")</f>
        <v>thickening</v>
      </c>
      <c r="BF1804" s="3" t="str">
        <f>IF(ISNUMBER(SEARCH("airDry",$AW1804)),"airDry","")</f>
        <v/>
      </c>
      <c r="BG1804" s="3" t="str">
        <f>IF(ISNUMBER(SEARCH("heatDry",$AY1804)),"heatDry","")</f>
        <v/>
      </c>
      <c r="BH1804" s="3" t="str">
        <f>IF(AND(ISNUMBER(SEARCH("aerobic",$AW1804)),ISNUMBER(SEARCH("anaer",$AW1804))),"Combined Aer and Anaer.","")</f>
        <v/>
      </c>
    </row>
    <row r="1805" spans="1:60" x14ac:dyDescent="0.25">
      <c r="A1805" s="4">
        <v>2145</v>
      </c>
      <c r="B1805" t="s">
        <v>10074</v>
      </c>
      <c r="C1805">
        <v>822</v>
      </c>
      <c r="D1805">
        <v>371.25355664506122</v>
      </c>
      <c r="E1805">
        <v>372.44855384595201</v>
      </c>
      <c r="F1805">
        <v>313.44010599652438</v>
      </c>
      <c r="G1805">
        <v>439.71220348020142</v>
      </c>
      <c r="H1805">
        <v>-118.4113122641869</v>
      </c>
      <c r="I1805">
        <v>-120.827926986211</v>
      </c>
      <c r="J1805">
        <v>-136.34818010965901</v>
      </c>
      <c r="K1805">
        <v>-95.213457345073664</v>
      </c>
      <c r="L1805">
        <v>529.20530335220963</v>
      </c>
      <c r="M1805">
        <v>526.74592143119503</v>
      </c>
      <c r="N1805">
        <v>518.58871357714838</v>
      </c>
      <c r="O1805">
        <v>546.50263613762218</v>
      </c>
      <c r="P1805">
        <v>19.255088096786452</v>
      </c>
      <c r="Q1805">
        <v>19.456680210250362</v>
      </c>
      <c r="R1805">
        <v>16.02071878283601</v>
      </c>
      <c r="S1805">
        <v>21.953942981152739</v>
      </c>
      <c r="T1805">
        <v>108856.62201174541</v>
      </c>
      <c r="U1805">
        <v>108856.5408552725</v>
      </c>
      <c r="V1805">
        <v>108783.8573363934</v>
      </c>
      <c r="W1805">
        <v>108929.8896176695</v>
      </c>
      <c r="X1805">
        <v>7611.0064209661914</v>
      </c>
      <c r="Y1805">
        <v>7643.2812243061489</v>
      </c>
      <c r="Z1805">
        <v>7372.6626745306157</v>
      </c>
      <c r="AA1805">
        <v>7764.4602235197162</v>
      </c>
      <c r="AB1805">
        <v>1245.889451029263</v>
      </c>
      <c r="AC1805">
        <v>1234.742210263059</v>
      </c>
      <c r="AD1805">
        <v>1070.70964621956</v>
      </c>
      <c r="AE1805">
        <v>1445.547367964956</v>
      </c>
      <c r="AF1805">
        <v>63.096140140560173</v>
      </c>
      <c r="AG1805">
        <v>62.801568337316112</v>
      </c>
      <c r="AH1805">
        <v>61.833136029107173</v>
      </c>
      <c r="AI1805">
        <v>65.157447225308161</v>
      </c>
      <c r="AJ1805">
        <v>0.54726170522234452</v>
      </c>
      <c r="AK1805">
        <v>0.54726182350950858</v>
      </c>
      <c r="AL1805">
        <v>0.54723447015061533</v>
      </c>
      <c r="AM1805">
        <v>0.54728878428918859</v>
      </c>
      <c r="AN1805">
        <v>0.97697612642213072</v>
      </c>
      <c r="AO1805">
        <v>0.97697612642213105</v>
      </c>
      <c r="AP1805">
        <v>0.97697612642213105</v>
      </c>
      <c r="AQ1805">
        <v>0.97697612642213105</v>
      </c>
      <c r="AR1805">
        <v>14.458403756563611</v>
      </c>
      <c r="AS1805">
        <v>14.4584037565636</v>
      </c>
      <c r="AT1805">
        <v>14.4584037565636</v>
      </c>
      <c r="AU1805">
        <v>14.4584037565636</v>
      </c>
      <c r="AV1805" t="str">
        <f>VLOOKUP(Sheet1[[#This Row],[NPDES ID2]],Combined_Sheet__Major_Only___2[[NPDES ID2]:[ECHO BFR]],3,FALSE)</f>
        <v>NV</v>
      </c>
      <c r="AW1805" t="s">
        <v>12185</v>
      </c>
      <c r="AX1805" t="str">
        <f>VLOOKUP(Sheet1[[#This Row],[NPDES ID2]],Combined_Sheet__Major_Only___2[[NPDES ID2]:[ECHO BFR]],27,FALSE)</f>
        <v>-</v>
      </c>
      <c r="AY1805" t="str">
        <f>VLOOKUP(Sheet1[[#This Row],[NPDES ID2]],Combined_Sheet__Major_Only___2[[NPDES ID2]:[ECHO BFR]],28,FALSE)</f>
        <v>-</v>
      </c>
      <c r="AZ1805" t="str">
        <f>VLOOKUP(Sheet1[[#This Row],[NPDES ID2]],Combined_Sheet__Major_Only___2[[NPDES ID2]:[ECHO BFR]],29,FALSE)</f>
        <v>thickening</v>
      </c>
      <c r="BA1805">
        <f>VLOOKUP(Sheet1[[#This Row],[NPDES ID2]],Combined_Sheet__Major_Only___2[[NPDES ID2]:[ECHO BFR]],17,FALSE)</f>
        <v>39.161648999999997</v>
      </c>
      <c r="BB1805">
        <f>VLOOKUP(Sheet1[[#This Row],[NPDES ID2]],Combined_Sheet__Major_Only___2[[NPDES ID2]:[ECHO BFR]],18,FALSE)</f>
        <v>-119.733367</v>
      </c>
      <c r="BC1805" t="str">
        <f>IF(ISNUMBER(SEARCH("aerobic",$AW1805)),"aerobic","")</f>
        <v/>
      </c>
      <c r="BD1805" t="str">
        <f>IF(ISNUMBER(SEARCH("anaer",$AW1805)),"anaer","")</f>
        <v>anaer</v>
      </c>
      <c r="BE1805" t="str">
        <f>IF(ISNUMBER(SEARCH("thickening",$AZ1805)),"thickening","")</f>
        <v>thickening</v>
      </c>
      <c r="BF1805" s="3" t="str">
        <f>IF(ISNUMBER(SEARCH("airDry",$AW1805)),"airDry","")</f>
        <v/>
      </c>
      <c r="BG1805" s="3" t="str">
        <f>IF(ISNUMBER(SEARCH("heatDry",$AY1805)),"heatDry","")</f>
        <v/>
      </c>
      <c r="BH1805" s="3" t="str">
        <f>IF(AND(ISNUMBER(SEARCH("aerobic",$AW1805)),ISNUMBER(SEARCH("anaer",$AW1805))),"Combined Aer and Anaer.","")</f>
        <v/>
      </c>
    </row>
    <row r="1806" spans="1:60" x14ac:dyDescent="0.25">
      <c r="A1806" s="4">
        <v>281</v>
      </c>
      <c r="B1806" t="s">
        <v>1438</v>
      </c>
      <c r="C1806">
        <v>1538.51</v>
      </c>
      <c r="D1806">
        <v>466.43861164924408</v>
      </c>
      <c r="E1806">
        <v>465.71589514763508</v>
      </c>
      <c r="F1806">
        <v>397.33937240795291</v>
      </c>
      <c r="G1806">
        <v>545.47292331428548</v>
      </c>
      <c r="H1806">
        <v>-120.6632601042961</v>
      </c>
      <c r="I1806">
        <v>-123.1719471766561</v>
      </c>
      <c r="J1806">
        <v>-138.82676688159609</v>
      </c>
      <c r="K1806">
        <v>-97.854697655210217</v>
      </c>
      <c r="L1806">
        <v>971.11742565332452</v>
      </c>
      <c r="M1806">
        <v>966.3664874208522</v>
      </c>
      <c r="N1806">
        <v>950.57855224304797</v>
      </c>
      <c r="O1806">
        <v>1004.57068475185</v>
      </c>
      <c r="P1806">
        <v>36.07777841468711</v>
      </c>
      <c r="Q1806">
        <v>36.376157904414171</v>
      </c>
      <c r="R1806">
        <v>30.09823613959276</v>
      </c>
      <c r="S1806">
        <v>41.179230191051232</v>
      </c>
      <c r="T1806">
        <v>109050.72258785641</v>
      </c>
      <c r="U1806">
        <v>109050.6412890784</v>
      </c>
      <c r="V1806">
        <v>108977.8303220518</v>
      </c>
      <c r="W1806">
        <v>109124.11866610539</v>
      </c>
      <c r="X1806">
        <v>7776.9751553140504</v>
      </c>
      <c r="Y1806">
        <v>7811.7908496699456</v>
      </c>
      <c r="Z1806">
        <v>7520.3546413517206</v>
      </c>
      <c r="AA1806">
        <v>7942.3284155793363</v>
      </c>
      <c r="AB1806">
        <v>1204.7046121775641</v>
      </c>
      <c r="AC1806">
        <v>1194.5853344444949</v>
      </c>
      <c r="AD1806">
        <v>1043.274885463964</v>
      </c>
      <c r="AE1806">
        <v>1385.5315415668081</v>
      </c>
      <c r="AF1806">
        <v>61.864685675018713</v>
      </c>
      <c r="AG1806">
        <v>61.559576262613433</v>
      </c>
      <c r="AH1806">
        <v>60.561352993903043</v>
      </c>
      <c r="AI1806">
        <v>63.993947315952482</v>
      </c>
      <c r="AJ1806">
        <v>0.53222285611048181</v>
      </c>
      <c r="AK1806">
        <v>0.53222306931826169</v>
      </c>
      <c r="AL1806">
        <v>0.53217356184024733</v>
      </c>
      <c r="AM1806">
        <v>0.53227187042852209</v>
      </c>
      <c r="AN1806">
        <v>0.97701575591001588</v>
      </c>
      <c r="AO1806">
        <v>0.97701575591001588</v>
      </c>
      <c r="AP1806">
        <v>0.97701575591001588</v>
      </c>
      <c r="AQ1806">
        <v>0.97701575591001588</v>
      </c>
      <c r="AR1806">
        <v>14.657600671087931</v>
      </c>
      <c r="AS1806">
        <v>14.657600671087931</v>
      </c>
      <c r="AT1806">
        <v>14.657600671087931</v>
      </c>
      <c r="AU1806">
        <v>14.657600671087931</v>
      </c>
      <c r="AV1806" t="str">
        <f>VLOOKUP(Sheet1[[#This Row],[NPDES ID2]],Combined_Sheet__Major_Only___2[[NPDES ID2]:[ECHO BFR]],3,FALSE)</f>
        <v>SC</v>
      </c>
      <c r="AW1806" t="s">
        <v>12185</v>
      </c>
      <c r="AX1806" t="str">
        <f>VLOOKUP(Sheet1[[#This Row],[NPDES ID2]],Combined_Sheet__Major_Only___2[[NPDES ID2]:[ECHO BFR]],27,FALSE)</f>
        <v>methaneBioCaptureRecover</v>
      </c>
      <c r="AY1806" t="str">
        <f>VLOOKUP(Sheet1[[#This Row],[NPDES ID2]],Combined_Sheet__Major_Only___2[[NPDES ID2]:[ECHO BFR]],28,FALSE)</f>
        <v>-</v>
      </c>
      <c r="AZ1806" t="str">
        <f>VLOOKUP(Sheet1[[#This Row],[NPDES ID2]],Combined_Sheet__Major_Only___2[[NPDES ID2]:[ECHO BFR]],29,FALSE)</f>
        <v>thickening</v>
      </c>
      <c r="BA1806">
        <f>VLOOKUP(Sheet1[[#This Row],[NPDES ID2]],Combined_Sheet__Major_Only___2[[NPDES ID2]:[ECHO BFR]],17,FALSE)</f>
        <v>34.687393</v>
      </c>
      <c r="BB1806">
        <f>VLOOKUP(Sheet1[[#This Row],[NPDES ID2]],Combined_Sheet__Major_Only___2[[NPDES ID2]:[ECHO BFR]],18,FALSE)</f>
        <v>-82.300085999999993</v>
      </c>
      <c r="BC1806" t="str">
        <f>IF(ISNUMBER(SEARCH("aerobic",$AW1806)),"aerobic","")</f>
        <v/>
      </c>
      <c r="BD1806" t="str">
        <f>IF(ISNUMBER(SEARCH("anaer",$AW1806)),"anaer","")</f>
        <v>anaer</v>
      </c>
      <c r="BE1806" t="str">
        <f>IF(ISNUMBER(SEARCH("thickening",$AZ1806)),"thickening","")</f>
        <v>thickening</v>
      </c>
      <c r="BF1806" s="3" t="str">
        <f>IF(ISNUMBER(SEARCH("airDry",$AW1806)),"airDry","")</f>
        <v/>
      </c>
      <c r="BG1806" s="3" t="str">
        <f>IF(ISNUMBER(SEARCH("heatDry",$AY1806)),"heatDry","")</f>
        <v/>
      </c>
      <c r="BH1806" s="3" t="str">
        <f>IF(AND(ISNUMBER(SEARCH("aerobic",$AW1806)),ISNUMBER(SEARCH("anaer",$AW1806))),"Combined Aer and Anaer.","")</f>
        <v/>
      </c>
    </row>
    <row r="1807" spans="1:60" x14ac:dyDescent="0.25">
      <c r="A1807" s="4">
        <v>2421</v>
      </c>
      <c r="B1807" t="s">
        <v>11289</v>
      </c>
      <c r="C1807">
        <v>259</v>
      </c>
      <c r="D1807">
        <v>515.32369368101297</v>
      </c>
      <c r="E1807">
        <v>518.70705556016492</v>
      </c>
      <c r="F1807">
        <v>385.52124858301693</v>
      </c>
      <c r="G1807">
        <v>662.5345224952797</v>
      </c>
      <c r="H1807">
        <v>-116.8772333988078</v>
      </c>
      <c r="I1807">
        <v>-119.2171284550503</v>
      </c>
      <c r="J1807">
        <v>-134.83146018526699</v>
      </c>
      <c r="K1807">
        <v>-93.388061682199577</v>
      </c>
      <c r="L1807">
        <v>169.08064294427581</v>
      </c>
      <c r="M1807">
        <v>168.32346424068709</v>
      </c>
      <c r="N1807">
        <v>165.81618599956309</v>
      </c>
      <c r="O1807">
        <v>174.40072726691869</v>
      </c>
      <c r="P1807">
        <v>6.0623153798382088</v>
      </c>
      <c r="Q1807">
        <v>6.1353292886341739</v>
      </c>
      <c r="R1807">
        <v>5.0342659646802224</v>
      </c>
      <c r="S1807">
        <v>6.9066144245892227</v>
      </c>
      <c r="T1807">
        <v>109825.153004023</v>
      </c>
      <c r="U1807">
        <v>109825.0711374699</v>
      </c>
      <c r="V1807">
        <v>109751.7516726125</v>
      </c>
      <c r="W1807">
        <v>109899.0616664074</v>
      </c>
      <c r="X1807">
        <v>7572.4783265455926</v>
      </c>
      <c r="Y1807">
        <v>7603.3473458634026</v>
      </c>
      <c r="Z1807">
        <v>7344.178092377917</v>
      </c>
      <c r="AA1807">
        <v>7719.3864548135971</v>
      </c>
      <c r="AB1807">
        <v>1150.3004242422189</v>
      </c>
      <c r="AC1807">
        <v>1141.759635645808</v>
      </c>
      <c r="AD1807">
        <v>999.54713774916638</v>
      </c>
      <c r="AE1807">
        <v>1321.0572001142621</v>
      </c>
      <c r="AF1807">
        <v>63.977561865082151</v>
      </c>
      <c r="AG1807">
        <v>63.69063782336967</v>
      </c>
      <c r="AH1807">
        <v>62.743211322374428</v>
      </c>
      <c r="AI1807">
        <v>65.990283619595701</v>
      </c>
      <c r="AJ1807">
        <v>0.55802961332953482</v>
      </c>
      <c r="AK1807">
        <v>0.55802965052559728</v>
      </c>
      <c r="AL1807">
        <v>0.55802107754280672</v>
      </c>
      <c r="AM1807">
        <v>0.5580380998869221</v>
      </c>
      <c r="AN1807">
        <v>0.97717252252057751</v>
      </c>
      <c r="AO1807">
        <v>0.97717252252057785</v>
      </c>
      <c r="AP1807">
        <v>0.97717252252057785</v>
      </c>
      <c r="AQ1807">
        <v>0.97717252252057785</v>
      </c>
      <c r="AR1807">
        <v>15.341854763442811</v>
      </c>
      <c r="AS1807">
        <v>15.341854763442811</v>
      </c>
      <c r="AT1807">
        <v>15.341854763442811</v>
      </c>
      <c r="AU1807">
        <v>15.341854763442811</v>
      </c>
      <c r="AV1807" t="str">
        <f>VLOOKUP(Sheet1[[#This Row],[NPDES ID2]],Combined_Sheet__Major_Only___2[[NPDES ID2]:[ECHO BFR]],3,FALSE)</f>
        <v>KS</v>
      </c>
      <c r="AW1807" t="s">
        <v>12185</v>
      </c>
      <c r="AX1807" t="str">
        <f>VLOOKUP(Sheet1[[#This Row],[NPDES ID2]],Combined_Sheet__Major_Only___2[[NPDES ID2]:[ECHO BFR]],27,FALSE)</f>
        <v>-</v>
      </c>
      <c r="AY1807" t="str">
        <f>VLOOKUP(Sheet1[[#This Row],[NPDES ID2]],Combined_Sheet__Major_Only___2[[NPDES ID2]:[ECHO BFR]],28,FALSE)</f>
        <v>-</v>
      </c>
      <c r="AZ1807" t="str">
        <f>VLOOKUP(Sheet1[[#This Row],[NPDES ID2]],Combined_Sheet__Major_Only___2[[NPDES ID2]:[ECHO BFR]],29,FALSE)</f>
        <v>thickening</v>
      </c>
      <c r="BA1807">
        <f>VLOOKUP(Sheet1[[#This Row],[NPDES ID2]],Combined_Sheet__Major_Only___2[[NPDES ID2]:[ECHO BFR]],17,FALSE)</f>
        <v>38.354770000000002</v>
      </c>
      <c r="BB1807">
        <f>VLOOKUP(Sheet1[[#This Row],[NPDES ID2]],Combined_Sheet__Major_Only___2[[NPDES ID2]:[ECHO BFR]],18,FALSE)</f>
        <v>-98.737390000000005</v>
      </c>
      <c r="BC1807" t="str">
        <f>IF(ISNUMBER(SEARCH("aerobic",$AW1807)),"aerobic","")</f>
        <v/>
      </c>
      <c r="BD1807" t="str">
        <f>IF(ISNUMBER(SEARCH("anaer",$AW1807)),"anaer","")</f>
        <v>anaer</v>
      </c>
      <c r="BE1807" t="str">
        <f>IF(ISNUMBER(SEARCH("thickening",$AZ1807)),"thickening","")</f>
        <v>thickening</v>
      </c>
      <c r="BF1807" s="3" t="str">
        <f>IF(ISNUMBER(SEARCH("airDry",$AW1807)),"airDry","")</f>
        <v/>
      </c>
      <c r="BG1807" s="3" t="str">
        <f>IF(ISNUMBER(SEARCH("heatDry",$AY1807)),"heatDry","")</f>
        <v/>
      </c>
      <c r="BH1807" s="3" t="str">
        <f>IF(AND(ISNUMBER(SEARCH("aerobic",$AW1807)),ISNUMBER(SEARCH("anaer",$AW1807))),"Combined Aer and Anaer.","")</f>
        <v/>
      </c>
    </row>
    <row r="1808" spans="1:60" x14ac:dyDescent="0.25">
      <c r="A1808" s="4">
        <v>1181</v>
      </c>
      <c r="B1808" t="s">
        <v>5666</v>
      </c>
      <c r="C1808">
        <v>264.3</v>
      </c>
      <c r="D1808">
        <v>541.62622283526309</v>
      </c>
      <c r="E1808">
        <v>545.29700357596494</v>
      </c>
      <c r="F1808">
        <v>405.87243791259368</v>
      </c>
      <c r="G1808">
        <v>696.71232543792553</v>
      </c>
      <c r="H1808">
        <v>-124.9756644364904</v>
      </c>
      <c r="I1808">
        <v>-127.4760528239222</v>
      </c>
      <c r="J1808">
        <v>-143.7018539175134</v>
      </c>
      <c r="K1808">
        <v>-101.923714418461</v>
      </c>
      <c r="L1808">
        <v>162.09610800920339</v>
      </c>
      <c r="M1808">
        <v>161.24076813084531</v>
      </c>
      <c r="N1808">
        <v>158.40844263114701</v>
      </c>
      <c r="O1808">
        <v>168.1058949046533</v>
      </c>
      <c r="P1808">
        <v>6.2080988994103086</v>
      </c>
      <c r="Q1808">
        <v>6.2705053198190681</v>
      </c>
      <c r="R1808">
        <v>5.1983116491440722</v>
      </c>
      <c r="S1808">
        <v>7.0760107911365546</v>
      </c>
      <c r="T1808">
        <v>110287.6626954317</v>
      </c>
      <c r="U1808">
        <v>110287.5804897887</v>
      </c>
      <c r="V1808">
        <v>110213.9573369951</v>
      </c>
      <c r="W1808">
        <v>110361.87748619801</v>
      </c>
      <c r="X1808">
        <v>8095.1967219436756</v>
      </c>
      <c r="Y1808">
        <v>8134.3316049478599</v>
      </c>
      <c r="Z1808">
        <v>7807.8428636165581</v>
      </c>
      <c r="AA1808">
        <v>8280.4062438891433</v>
      </c>
      <c r="AB1808">
        <v>1484.9493592795841</v>
      </c>
      <c r="AC1808">
        <v>1466.462535145022</v>
      </c>
      <c r="AD1808">
        <v>1253.439001080254</v>
      </c>
      <c r="AE1808">
        <v>1749.9513172874031</v>
      </c>
      <c r="AF1808">
        <v>60.1048917799449</v>
      </c>
      <c r="AG1808">
        <v>59.787296256855399</v>
      </c>
      <c r="AH1808">
        <v>58.738419578033202</v>
      </c>
      <c r="AI1808">
        <v>62.332974262546692</v>
      </c>
      <c r="AJ1808">
        <v>0.51074291530677141</v>
      </c>
      <c r="AK1808">
        <v>0.51074295315093587</v>
      </c>
      <c r="AL1808">
        <v>0.51073422936227775</v>
      </c>
      <c r="AM1808">
        <v>0.51075155117284687</v>
      </c>
      <c r="AN1808">
        <v>0.9772651317394303</v>
      </c>
      <c r="AO1808">
        <v>0.9772651317394303</v>
      </c>
      <c r="AP1808">
        <v>0.9772651317394303</v>
      </c>
      <c r="AQ1808">
        <v>0.9772651317394303</v>
      </c>
      <c r="AR1808">
        <v>12.886906963333301</v>
      </c>
      <c r="AS1808">
        <v>12.88690696333329</v>
      </c>
      <c r="AT1808">
        <v>12.88690696333329</v>
      </c>
      <c r="AU1808">
        <v>12.88690696333329</v>
      </c>
      <c r="AV1808" t="str">
        <f>VLOOKUP(Sheet1[[#This Row],[NPDES ID2]],Combined_Sheet__Major_Only___2[[NPDES ID2]:[ECHO BFR]],3,FALSE)</f>
        <v>IA</v>
      </c>
      <c r="AW1808" t="s">
        <v>12185</v>
      </c>
      <c r="AX1808" t="str">
        <f>VLOOKUP(Sheet1[[#This Row],[NPDES ID2]],Combined_Sheet__Major_Only___2[[NPDES ID2]:[ECHO BFR]],27,FALSE)</f>
        <v>methaneBioCaptureRecover</v>
      </c>
      <c r="AY1808" t="str">
        <f>VLOOKUP(Sheet1[[#This Row],[NPDES ID2]],Combined_Sheet__Major_Only___2[[NPDES ID2]:[ECHO BFR]],28,FALSE)</f>
        <v>-</v>
      </c>
      <c r="AZ1808" t="str">
        <f>VLOOKUP(Sheet1[[#This Row],[NPDES ID2]],Combined_Sheet__Major_Only___2[[NPDES ID2]:[ECHO BFR]],29,FALSE)</f>
        <v>thickening, sludgeLagoon</v>
      </c>
      <c r="BA1808">
        <f>VLOOKUP(Sheet1[[#This Row],[NPDES ID2]],Combined_Sheet__Major_Only___2[[NPDES ID2]:[ECHO BFR]],17,FALSE)</f>
        <v>43.374160000000003</v>
      </c>
      <c r="BB1808">
        <f>VLOOKUP(Sheet1[[#This Row],[NPDES ID2]],Combined_Sheet__Major_Only___2[[NPDES ID2]:[ECHO BFR]],18,FALSE)</f>
        <v>-94.815690000000004</v>
      </c>
      <c r="BC1808" t="str">
        <f>IF(ISNUMBER(SEARCH("aerobic",$AW1808)),"aerobic","")</f>
        <v/>
      </c>
      <c r="BD1808" t="str">
        <f>IF(ISNUMBER(SEARCH("anaer",$AW1808)),"anaer","")</f>
        <v>anaer</v>
      </c>
      <c r="BE1808" t="str">
        <f>IF(ISNUMBER(SEARCH("thickening",$AZ1808)),"thickening","")</f>
        <v>thickening</v>
      </c>
      <c r="BF1808" s="3" t="str">
        <f>IF(ISNUMBER(SEARCH("airDry",$AW1808)),"airDry","")</f>
        <v/>
      </c>
      <c r="BG1808" s="3" t="str">
        <f>IF(ISNUMBER(SEARCH("heatDry",$AY1808)),"heatDry","")</f>
        <v/>
      </c>
      <c r="BH1808" s="3" t="str">
        <f>IF(AND(ISNUMBER(SEARCH("aerobic",$AW1808)),ISNUMBER(SEARCH("anaer",$AW1808))),"Combined Aer and Anaer.","")</f>
        <v/>
      </c>
    </row>
    <row r="1809" spans="1:60" x14ac:dyDescent="0.25">
      <c r="A1809" s="4">
        <v>231</v>
      </c>
      <c r="B1809" t="s">
        <v>1208</v>
      </c>
      <c r="C1809">
        <v>2434</v>
      </c>
      <c r="D1809">
        <v>634.53930540324075</v>
      </c>
      <c r="E1809">
        <v>636.69573999834847</v>
      </c>
      <c r="F1809">
        <v>541.6947190629304</v>
      </c>
      <c r="G1809">
        <v>741.46441175525774</v>
      </c>
      <c r="H1809">
        <v>-122.5166383140521</v>
      </c>
      <c r="I1809">
        <v>-124.8692217775487</v>
      </c>
      <c r="J1809">
        <v>-140.84169378338899</v>
      </c>
      <c r="K1809">
        <v>-99.551643562061514</v>
      </c>
      <c r="L1809">
        <v>1510.255976846473</v>
      </c>
      <c r="M1809">
        <v>1502.544783083006</v>
      </c>
      <c r="N1809">
        <v>1476.858029441323</v>
      </c>
      <c r="O1809">
        <v>1564.633050969946</v>
      </c>
      <c r="P1809">
        <v>57.127085297850961</v>
      </c>
      <c r="Q1809">
        <v>57.63989302925323</v>
      </c>
      <c r="R1809">
        <v>47.76791739690001</v>
      </c>
      <c r="S1809">
        <v>65.042479737929241</v>
      </c>
      <c r="T1809">
        <v>110321.63455347691</v>
      </c>
      <c r="U1809">
        <v>110321.5523229275</v>
      </c>
      <c r="V1809">
        <v>110247.90686391271</v>
      </c>
      <c r="W1809">
        <v>110395.8718297179</v>
      </c>
      <c r="X1809">
        <v>8003.8182674459576</v>
      </c>
      <c r="Y1809">
        <v>8041.2956297765577</v>
      </c>
      <c r="Z1809">
        <v>7727.8496376240846</v>
      </c>
      <c r="AA1809">
        <v>8181.8008864637886</v>
      </c>
      <c r="AB1809">
        <v>1222.446755021597</v>
      </c>
      <c r="AC1809">
        <v>1212.04075045637</v>
      </c>
      <c r="AD1809">
        <v>1060.7306406742571</v>
      </c>
      <c r="AE1809">
        <v>1402.238032855234</v>
      </c>
      <c r="AF1809">
        <v>60.817507387461838</v>
      </c>
      <c r="AG1809">
        <v>60.503120358169141</v>
      </c>
      <c r="AH1809">
        <v>59.480586105223793</v>
      </c>
      <c r="AI1809">
        <v>63.004312172032442</v>
      </c>
      <c r="AJ1809">
        <v>0.51943942093365525</v>
      </c>
      <c r="AK1809">
        <v>0.51943975231624318</v>
      </c>
      <c r="AL1809">
        <v>0.5193623879716105</v>
      </c>
      <c r="AM1809">
        <v>0.51951602130325392</v>
      </c>
      <c r="AN1809">
        <v>0.9772719043765915</v>
      </c>
      <c r="AO1809">
        <v>0.97727190437659139</v>
      </c>
      <c r="AP1809">
        <v>0.97727190437659139</v>
      </c>
      <c r="AQ1809">
        <v>0.97727190437659139</v>
      </c>
      <c r="AR1809">
        <v>14.534890607717299</v>
      </c>
      <c r="AS1809">
        <v>14.534890607717299</v>
      </c>
      <c r="AT1809">
        <v>14.534890607717299</v>
      </c>
      <c r="AU1809">
        <v>14.534890607717299</v>
      </c>
      <c r="AV1809" t="str">
        <f>VLOOKUP(Sheet1[[#This Row],[NPDES ID2]],Combined_Sheet__Major_Only___2[[NPDES ID2]:[ECHO BFR]],3,FALSE)</f>
        <v>CA</v>
      </c>
      <c r="AW1809" t="s">
        <v>12185</v>
      </c>
      <c r="AX1809" t="str">
        <f>VLOOKUP(Sheet1[[#This Row],[NPDES ID2]],Combined_Sheet__Major_Only___2[[NPDES ID2]:[ECHO BFR]],27,FALSE)</f>
        <v>methaneBioCaptureRecover</v>
      </c>
      <c r="AY1809" t="str">
        <f>VLOOKUP(Sheet1[[#This Row],[NPDES ID2]],Combined_Sheet__Major_Only___2[[NPDES ID2]:[ECHO BFR]],28,FALSE)</f>
        <v>-</v>
      </c>
      <c r="AZ1809" t="str">
        <f>VLOOKUP(Sheet1[[#This Row],[NPDES ID2]],Combined_Sheet__Major_Only___2[[NPDES ID2]:[ECHO BFR]],29,FALSE)</f>
        <v>thickening</v>
      </c>
      <c r="BA1809">
        <f>VLOOKUP(Sheet1[[#This Row],[NPDES ID2]],Combined_Sheet__Major_Only___2[[NPDES ID2]:[ECHO BFR]],17,FALSE)</f>
        <v>37.7286</v>
      </c>
      <c r="BB1809">
        <f>VLOOKUP(Sheet1[[#This Row],[NPDES ID2]],Combined_Sheet__Major_Only___2[[NPDES ID2]:[ECHO BFR]],18,FALSE)</f>
        <v>-122.50485</v>
      </c>
      <c r="BC1809" t="str">
        <f>IF(ISNUMBER(SEARCH("aerobic",$AW1809)),"aerobic","")</f>
        <v/>
      </c>
      <c r="BD1809" t="str">
        <f>IF(ISNUMBER(SEARCH("anaer",$AW1809)),"anaer","")</f>
        <v>anaer</v>
      </c>
      <c r="BE1809" t="str">
        <f>IF(ISNUMBER(SEARCH("thickening",$AZ1809)),"thickening","")</f>
        <v>thickening</v>
      </c>
      <c r="BF1809" s="3" t="str">
        <f>IF(ISNUMBER(SEARCH("airDry",$AW1809)),"airDry","")</f>
        <v/>
      </c>
      <c r="BG1809" s="3" t="str">
        <f>IF(ISNUMBER(SEARCH("heatDry",$AY1809)),"heatDry","")</f>
        <v/>
      </c>
      <c r="BH1809" s="3" t="str">
        <f>IF(AND(ISNUMBER(SEARCH("aerobic",$AW1809)),ISNUMBER(SEARCH("anaer",$AW1809))),"Combined Aer and Anaer.","")</f>
        <v/>
      </c>
    </row>
    <row r="1810" spans="1:60" x14ac:dyDescent="0.25">
      <c r="A1810" s="4">
        <v>293</v>
      </c>
      <c r="B1810" t="s">
        <v>1498</v>
      </c>
      <c r="C1810">
        <v>1375.3</v>
      </c>
      <c r="D1810">
        <v>437.89158441502809</v>
      </c>
      <c r="E1810">
        <v>438.68725334234</v>
      </c>
      <c r="F1810">
        <v>373.15408621357591</v>
      </c>
      <c r="G1810">
        <v>512.51848241236553</v>
      </c>
      <c r="H1810">
        <v>-119.7463840762931</v>
      </c>
      <c r="I1810">
        <v>-122.21432523726661</v>
      </c>
      <c r="J1810">
        <v>-137.810292155708</v>
      </c>
      <c r="K1810">
        <v>-96.841784728670831</v>
      </c>
      <c r="L1810">
        <v>874.59570235451918</v>
      </c>
      <c r="M1810">
        <v>870.39935377479674</v>
      </c>
      <c r="N1810">
        <v>856.45838844325795</v>
      </c>
      <c r="O1810">
        <v>904.13870393068271</v>
      </c>
      <c r="P1810">
        <v>32.237274727450327</v>
      </c>
      <c r="Q1810">
        <v>32.530450479292021</v>
      </c>
      <c r="R1810">
        <v>26.867432090630349</v>
      </c>
      <c r="S1810">
        <v>36.781062841467993</v>
      </c>
      <c r="T1810">
        <v>110329.5820122704</v>
      </c>
      <c r="U1810">
        <v>110329.4997758942</v>
      </c>
      <c r="V1810">
        <v>110255.8490985081</v>
      </c>
      <c r="W1810">
        <v>110403.82454881789</v>
      </c>
      <c r="X1810">
        <v>7809.626499877294</v>
      </c>
      <c r="Y1810">
        <v>7843.8839593911671</v>
      </c>
      <c r="Z1810">
        <v>7556.9100087313636</v>
      </c>
      <c r="AA1810">
        <v>7972.4240682025256</v>
      </c>
      <c r="AB1810">
        <v>1324.0671075255871</v>
      </c>
      <c r="AC1810">
        <v>1310.994881935784</v>
      </c>
      <c r="AD1810">
        <v>1131.543622611196</v>
      </c>
      <c r="AE1810">
        <v>1543.6465333483691</v>
      </c>
      <c r="AF1810">
        <v>62.327216776043052</v>
      </c>
      <c r="AG1810">
        <v>62.02589042903162</v>
      </c>
      <c r="AH1810">
        <v>61.039405877110489</v>
      </c>
      <c r="AI1810">
        <v>64.430838446205385</v>
      </c>
      <c r="AJ1810">
        <v>0.53787067664956789</v>
      </c>
      <c r="AK1810">
        <v>0.53787087538236356</v>
      </c>
      <c r="AL1810">
        <v>0.53782476136805124</v>
      </c>
      <c r="AM1810">
        <v>0.53791633078886059</v>
      </c>
      <c r="AN1810">
        <v>0.97727348820137361</v>
      </c>
      <c r="AO1810">
        <v>0.97727348820137361</v>
      </c>
      <c r="AP1810">
        <v>0.97727348820137361</v>
      </c>
      <c r="AQ1810">
        <v>0.97727348820137361</v>
      </c>
      <c r="AR1810">
        <v>13.98749704642214</v>
      </c>
      <c r="AS1810">
        <v>13.987497046422151</v>
      </c>
      <c r="AT1810">
        <v>13.987497046422151</v>
      </c>
      <c r="AU1810">
        <v>13.987497046422151</v>
      </c>
      <c r="AV1810" t="str">
        <f>VLOOKUP(Sheet1[[#This Row],[NPDES ID2]],Combined_Sheet__Major_Only___2[[NPDES ID2]:[ECHO BFR]],3,FALSE)</f>
        <v>CO</v>
      </c>
      <c r="AW1810" t="s">
        <v>12185</v>
      </c>
      <c r="AX1810" t="str">
        <f>VLOOKUP(Sheet1[[#This Row],[NPDES ID2]],Combined_Sheet__Major_Only___2[[NPDES ID2]:[ECHO BFR]],27,FALSE)</f>
        <v>methaneBioCaptureRecover</v>
      </c>
      <c r="AY1810" t="str">
        <f>VLOOKUP(Sheet1[[#This Row],[NPDES ID2]],Combined_Sheet__Major_Only___2[[NPDES ID2]:[ECHO BFR]],28,FALSE)</f>
        <v>-</v>
      </c>
      <c r="AZ1810" t="str">
        <f>VLOOKUP(Sheet1[[#This Row],[NPDES ID2]],Combined_Sheet__Major_Only___2[[NPDES ID2]:[ECHO BFR]],29,FALSE)</f>
        <v>thickening, preliminaryOps</v>
      </c>
      <c r="BA1810">
        <f>VLOOKUP(Sheet1[[#This Row],[NPDES ID2]],Combined_Sheet__Major_Only___2[[NPDES ID2]:[ECHO BFR]],17,FALSE)</f>
        <v>40.157778</v>
      </c>
      <c r="BB1810">
        <f>VLOOKUP(Sheet1[[#This Row],[NPDES ID2]],Combined_Sheet__Major_Only___2[[NPDES ID2]:[ECHO BFR]],18,FALSE)</f>
        <v>-105.095833</v>
      </c>
      <c r="BC1810" t="str">
        <f>IF(ISNUMBER(SEARCH("aerobic",$AW1810)),"aerobic","")</f>
        <v/>
      </c>
      <c r="BD1810" t="str">
        <f>IF(ISNUMBER(SEARCH("anaer",$AW1810)),"anaer","")</f>
        <v>anaer</v>
      </c>
      <c r="BE1810" t="str">
        <f>IF(ISNUMBER(SEARCH("thickening",$AZ1810)),"thickening","")</f>
        <v>thickening</v>
      </c>
      <c r="BF1810" s="3" t="str">
        <f>IF(ISNUMBER(SEARCH("airDry",$AW1810)),"airDry","")</f>
        <v/>
      </c>
      <c r="BG1810" s="3" t="str">
        <f>IF(ISNUMBER(SEARCH("heatDry",$AY1810)),"heatDry","")</f>
        <v/>
      </c>
      <c r="BH1810" s="3" t="str">
        <f>IF(AND(ISNUMBER(SEARCH("aerobic",$AW1810)),ISNUMBER(SEARCH("anaer",$AW1810))),"Combined Aer and Anaer.","")</f>
        <v/>
      </c>
    </row>
    <row r="1811" spans="1:60" x14ac:dyDescent="0.25">
      <c r="A1811" s="4">
        <v>761</v>
      </c>
      <c r="B1811" t="s">
        <v>3739</v>
      </c>
      <c r="C1811">
        <v>2143</v>
      </c>
      <c r="D1811">
        <v>593.31732829082296</v>
      </c>
      <c r="E1811">
        <v>595.8123441643138</v>
      </c>
      <c r="F1811">
        <v>506.39216180246268</v>
      </c>
      <c r="G1811">
        <v>691.97231171642886</v>
      </c>
      <c r="H1811">
        <v>-125.488724696132</v>
      </c>
      <c r="I1811">
        <v>-127.9152214986415</v>
      </c>
      <c r="J1811">
        <v>-144.15767478455609</v>
      </c>
      <c r="K1811">
        <v>-102.3927654639082</v>
      </c>
      <c r="L1811">
        <v>1300.542712397435</v>
      </c>
      <c r="M1811">
        <v>1293.521584337735</v>
      </c>
      <c r="N1811">
        <v>1270.145110330702</v>
      </c>
      <c r="O1811">
        <v>1350.0386783959241</v>
      </c>
      <c r="P1811">
        <v>50.357158917174182</v>
      </c>
      <c r="Q1811">
        <v>50.836110697527793</v>
      </c>
      <c r="R1811">
        <v>42.226660319123788</v>
      </c>
      <c r="S1811">
        <v>57.452453850101833</v>
      </c>
      <c r="T1811">
        <v>110331.05409646159</v>
      </c>
      <c r="U1811">
        <v>110330.9718590062</v>
      </c>
      <c r="V1811">
        <v>110257.3202150366</v>
      </c>
      <c r="W1811">
        <v>110405.29760736</v>
      </c>
      <c r="X1811">
        <v>8184.2676383799326</v>
      </c>
      <c r="Y1811">
        <v>8224.6778187680393</v>
      </c>
      <c r="Z1811">
        <v>7886.1246286935548</v>
      </c>
      <c r="AA1811">
        <v>8376.6402167086726</v>
      </c>
      <c r="AB1811">
        <v>1690.104771070253</v>
      </c>
      <c r="AC1811">
        <v>1663.2028047710839</v>
      </c>
      <c r="AD1811">
        <v>1397.4530675412609</v>
      </c>
      <c r="AE1811">
        <v>2032.1054105744381</v>
      </c>
      <c r="AF1811">
        <v>59.483712332872308</v>
      </c>
      <c r="AG1811">
        <v>59.158965408783693</v>
      </c>
      <c r="AH1811">
        <v>58.100891846016211</v>
      </c>
      <c r="AI1811">
        <v>61.74477608801309</v>
      </c>
      <c r="AJ1811">
        <v>0.50316406268224978</v>
      </c>
      <c r="AK1811">
        <v>0.50316437054733221</v>
      </c>
      <c r="AL1811">
        <v>0.50309253953602606</v>
      </c>
      <c r="AM1811">
        <v>0.50323518367525411</v>
      </c>
      <c r="AN1811">
        <v>0.97727378154430466</v>
      </c>
      <c r="AO1811">
        <v>0.97727378154430478</v>
      </c>
      <c r="AP1811">
        <v>0.97727378154430478</v>
      </c>
      <c r="AQ1811">
        <v>0.97727378154430478</v>
      </c>
      <c r="AR1811">
        <v>11.943970517862679</v>
      </c>
      <c r="AS1811">
        <v>11.943970517862679</v>
      </c>
      <c r="AT1811">
        <v>11.943970517862679</v>
      </c>
      <c r="AU1811">
        <v>11.943970517862679</v>
      </c>
      <c r="AV1811" t="str">
        <f>VLOOKUP(Sheet1[[#This Row],[NPDES ID2]],Combined_Sheet__Major_Only___2[[NPDES ID2]:[ECHO BFR]],3,FALSE)</f>
        <v>CO</v>
      </c>
      <c r="AW1811" t="s">
        <v>12185</v>
      </c>
      <c r="AX1811" t="str">
        <f>VLOOKUP(Sheet1[[#This Row],[NPDES ID2]],Combined_Sheet__Major_Only___2[[NPDES ID2]:[ECHO BFR]],27,FALSE)</f>
        <v>methaneBioCaptureRecover, other</v>
      </c>
      <c r="AY1811" t="str">
        <f>VLOOKUP(Sheet1[[#This Row],[NPDES ID2]],Combined_Sheet__Major_Only___2[[NPDES ID2]:[ECHO BFR]],28,FALSE)</f>
        <v>-</v>
      </c>
      <c r="AZ1811" t="str">
        <f>VLOOKUP(Sheet1[[#This Row],[NPDES ID2]],Combined_Sheet__Major_Only___2[[NPDES ID2]:[ECHO BFR]],29,FALSE)</f>
        <v>thickening</v>
      </c>
      <c r="BA1811">
        <f>VLOOKUP(Sheet1[[#This Row],[NPDES ID2]],Combined_Sheet__Major_Only___2[[NPDES ID2]:[ECHO BFR]],17,FALSE)</f>
        <v>38.816468</v>
      </c>
      <c r="BB1811">
        <f>VLOOKUP(Sheet1[[#This Row],[NPDES ID2]],Combined_Sheet__Major_Only___2[[NPDES ID2]:[ECHO BFR]],18,FALSE)</f>
        <v>-104.813097</v>
      </c>
      <c r="BC1811" t="str">
        <f>IF(ISNUMBER(SEARCH("aerobic",$AW1811)),"aerobic","")</f>
        <v/>
      </c>
      <c r="BD1811" t="str">
        <f>IF(ISNUMBER(SEARCH("anaer",$AW1811)),"anaer","")</f>
        <v>anaer</v>
      </c>
      <c r="BE1811" t="str">
        <f>IF(ISNUMBER(SEARCH("thickening",$AZ1811)),"thickening","")</f>
        <v>thickening</v>
      </c>
      <c r="BF1811" s="3" t="str">
        <f>IF(ISNUMBER(SEARCH("airDry",$AW1811)),"airDry","")</f>
        <v/>
      </c>
      <c r="BG1811" s="3" t="str">
        <f>IF(ISNUMBER(SEARCH("heatDry",$AY1811)),"heatDry","")</f>
        <v/>
      </c>
      <c r="BH1811" s="3" t="str">
        <f>IF(AND(ISNUMBER(SEARCH("aerobic",$AW1811)),ISNUMBER(SEARCH("anaer",$AW1811))),"Combined Aer and Anaer.","")</f>
        <v/>
      </c>
    </row>
    <row r="1812" spans="1:60" x14ac:dyDescent="0.25">
      <c r="A1812" s="4">
        <v>1932</v>
      </c>
      <c r="B1812" t="s">
        <v>9115</v>
      </c>
      <c r="C1812">
        <v>2922.02</v>
      </c>
      <c r="D1812">
        <v>708.02061110184263</v>
      </c>
      <c r="E1812">
        <v>708.59933325232669</v>
      </c>
      <c r="F1812">
        <v>593.36896047799428</v>
      </c>
      <c r="G1812">
        <v>829.15828413727468</v>
      </c>
      <c r="H1812">
        <v>-118.712332606678</v>
      </c>
      <c r="I1812">
        <v>-120.9737380229909</v>
      </c>
      <c r="J1812">
        <v>-136.7086140259963</v>
      </c>
      <c r="K1812">
        <v>-95.821581985218117</v>
      </c>
      <c r="L1812">
        <v>1864.400855741379</v>
      </c>
      <c r="M1812">
        <v>1855.55702763096</v>
      </c>
      <c r="N1812">
        <v>1826.0494302875461</v>
      </c>
      <c r="O1812">
        <v>1926.82679096061</v>
      </c>
      <c r="P1812">
        <v>68.472345788434396</v>
      </c>
      <c r="Q1812">
        <v>69.119876375845507</v>
      </c>
      <c r="R1812">
        <v>57.045009142645398</v>
      </c>
      <c r="S1812">
        <v>78.117404687249362</v>
      </c>
      <c r="T1812">
        <v>110778.4877951157</v>
      </c>
      <c r="U1812">
        <v>110778.4052296234</v>
      </c>
      <c r="V1812">
        <v>110704.45979674719</v>
      </c>
      <c r="W1812">
        <v>110853.0274558175</v>
      </c>
      <c r="X1812">
        <v>7815.2896095075002</v>
      </c>
      <c r="Y1812">
        <v>7849.1930201334981</v>
      </c>
      <c r="Z1812">
        <v>7564.5973027792134</v>
      </c>
      <c r="AA1812">
        <v>7976.8882592602504</v>
      </c>
      <c r="AB1812">
        <v>1191.390262422939</v>
      </c>
      <c r="AC1812">
        <v>1181.963558731765</v>
      </c>
      <c r="AD1812">
        <v>1034.328430287009</v>
      </c>
      <c r="AE1812">
        <v>1367.798404441204</v>
      </c>
      <c r="AF1812">
        <v>62.541493551001189</v>
      </c>
      <c r="AG1812">
        <v>62.240116228253321</v>
      </c>
      <c r="AH1812">
        <v>61.26476935717357</v>
      </c>
      <c r="AI1812">
        <v>64.631996793960838</v>
      </c>
      <c r="AJ1812">
        <v>0.54048742118315052</v>
      </c>
      <c r="AK1812">
        <v>0.54048782909679804</v>
      </c>
      <c r="AL1812">
        <v>0.54039234161116612</v>
      </c>
      <c r="AM1812">
        <v>0.54058196981438633</v>
      </c>
      <c r="AN1812">
        <v>0.97736259230260425</v>
      </c>
      <c r="AO1812">
        <v>0.97736259230260458</v>
      </c>
      <c r="AP1812">
        <v>0.97736259230260458</v>
      </c>
      <c r="AQ1812">
        <v>0.97736259230260458</v>
      </c>
      <c r="AR1812">
        <v>14.964631120491889</v>
      </c>
      <c r="AS1812">
        <v>14.964631120491889</v>
      </c>
      <c r="AT1812">
        <v>14.964631120491889</v>
      </c>
      <c r="AU1812">
        <v>14.964631120491889</v>
      </c>
      <c r="AV1812" t="str">
        <f>VLOOKUP(Sheet1[[#This Row],[NPDES ID2]],Combined_Sheet__Major_Only___2[[NPDES ID2]:[ECHO BFR]],3,FALSE)</f>
        <v>SD</v>
      </c>
      <c r="AW1812" t="s">
        <v>12185</v>
      </c>
      <c r="AX1812" t="str">
        <f>VLOOKUP(Sheet1[[#This Row],[NPDES ID2]],Combined_Sheet__Major_Only___2[[NPDES ID2]:[ECHO BFR]],27,FALSE)</f>
        <v>methaneBioCaptureRecover, tempSludgeStore</v>
      </c>
      <c r="AY1812" t="str">
        <f>VLOOKUP(Sheet1[[#This Row],[NPDES ID2]],Combined_Sheet__Major_Only___2[[NPDES ID2]:[ECHO BFR]],28,FALSE)</f>
        <v>-</v>
      </c>
      <c r="AZ1812" t="str">
        <f>VLOOKUP(Sheet1[[#This Row],[NPDES ID2]],Combined_Sheet__Major_Only___2[[NPDES ID2]:[ECHO BFR]],29,FALSE)</f>
        <v>sludgeLagoon, preliminaryOps, thickening</v>
      </c>
      <c r="BA1812">
        <f>VLOOKUP(Sheet1[[#This Row],[NPDES ID2]],Combined_Sheet__Major_Only___2[[NPDES ID2]:[ECHO BFR]],17,FALSE)</f>
        <v>43.595111000000003</v>
      </c>
      <c r="BB1812">
        <f>VLOOKUP(Sheet1[[#This Row],[NPDES ID2]],Combined_Sheet__Major_Only___2[[NPDES ID2]:[ECHO BFR]],18,FALSE)</f>
        <v>-96.660027999999997</v>
      </c>
      <c r="BC1812" t="str">
        <f>IF(ISNUMBER(SEARCH("aerobic",$AW1812)),"aerobic","")</f>
        <v/>
      </c>
      <c r="BD1812" t="str">
        <f>IF(ISNUMBER(SEARCH("anaer",$AW1812)),"anaer","")</f>
        <v>anaer</v>
      </c>
      <c r="BE1812" t="str">
        <f>IF(ISNUMBER(SEARCH("thickening",$AZ1812)),"thickening","")</f>
        <v>thickening</v>
      </c>
      <c r="BF1812" s="2" t="str">
        <f>IF(ISNUMBER(SEARCH("airDry",$AW1812)),"airDry","")</f>
        <v/>
      </c>
      <c r="BG1812" s="2" t="str">
        <f>IF(ISNUMBER(SEARCH("heatDry",$AY1812)),"heatDry","")</f>
        <v/>
      </c>
      <c r="BH1812" s="2" t="str">
        <f>IF(AND(ISNUMBER(SEARCH("aerobic",$AW1812)),ISNUMBER(SEARCH("anaer",$AW1812))),"Combined Aer and Anaer.","")</f>
        <v/>
      </c>
    </row>
    <row r="1813" spans="1:60" x14ac:dyDescent="0.25">
      <c r="A1813" s="4">
        <v>2422</v>
      </c>
      <c r="B1813" t="s">
        <v>11294</v>
      </c>
      <c r="C1813">
        <v>258.55</v>
      </c>
      <c r="D1813">
        <v>511.51833125246429</v>
      </c>
      <c r="E1813">
        <v>514.65328250151219</v>
      </c>
      <c r="F1813">
        <v>382.62392195278301</v>
      </c>
      <c r="G1813">
        <v>657.56854180661639</v>
      </c>
      <c r="H1813">
        <v>-115.8025144590371</v>
      </c>
      <c r="I1813">
        <v>-118.1795445417948</v>
      </c>
      <c r="J1813">
        <v>-133.86455426237981</v>
      </c>
      <c r="K1813">
        <v>-92.26286314421796</v>
      </c>
      <c r="L1813">
        <v>170.2279104633017</v>
      </c>
      <c r="M1813">
        <v>169.4834886473312</v>
      </c>
      <c r="N1813">
        <v>167.0183020656537</v>
      </c>
      <c r="O1813">
        <v>175.45855699750959</v>
      </c>
      <c r="P1813">
        <v>6.048719704686853</v>
      </c>
      <c r="Q1813">
        <v>6.1260070717256134</v>
      </c>
      <c r="R1813">
        <v>5.0142532263438131</v>
      </c>
      <c r="S1813">
        <v>6.8954866657641256</v>
      </c>
      <c r="T1813">
        <v>111017.9432929207</v>
      </c>
      <c r="U1813">
        <v>111017.8605518712</v>
      </c>
      <c r="V1813">
        <v>110943.7578904065</v>
      </c>
      <c r="W1813">
        <v>111092.6414457049</v>
      </c>
      <c r="X1813">
        <v>7589.8266854789526</v>
      </c>
      <c r="Y1813">
        <v>7619.9968543481746</v>
      </c>
      <c r="Z1813">
        <v>7366.3614508077644</v>
      </c>
      <c r="AA1813">
        <v>7733.606548191191</v>
      </c>
      <c r="AB1813">
        <v>1420.6063901394591</v>
      </c>
      <c r="AC1813">
        <v>1404.700989755109</v>
      </c>
      <c r="AD1813">
        <v>1195.6157280613961</v>
      </c>
      <c r="AE1813">
        <v>1685.7431037479639</v>
      </c>
      <c r="AF1813">
        <v>64.523849053532487</v>
      </c>
      <c r="AG1813">
        <v>64.241230636829613</v>
      </c>
      <c r="AH1813">
        <v>63.308201627808138</v>
      </c>
      <c r="AI1813">
        <v>66.506152743875347</v>
      </c>
      <c r="AJ1813">
        <v>0.56470486116543883</v>
      </c>
      <c r="AK1813">
        <v>0.56470490122436334</v>
      </c>
      <c r="AL1813">
        <v>0.56469566753508427</v>
      </c>
      <c r="AM1813">
        <v>0.56471400178272169</v>
      </c>
      <c r="AN1813">
        <v>0.97740983708867379</v>
      </c>
      <c r="AO1813">
        <v>0.97740983708867402</v>
      </c>
      <c r="AP1813">
        <v>0.97740983708867402</v>
      </c>
      <c r="AQ1813">
        <v>0.97740983708867402</v>
      </c>
      <c r="AR1813">
        <v>13.67754370500386</v>
      </c>
      <c r="AS1813">
        <v>13.67754370500386</v>
      </c>
      <c r="AT1813">
        <v>13.67754370500386</v>
      </c>
      <c r="AU1813">
        <v>13.67754370500386</v>
      </c>
      <c r="AV1813" t="str">
        <f>VLOOKUP(Sheet1[[#This Row],[NPDES ID2]],Combined_Sheet__Major_Only___2[[NPDES ID2]:[ECHO BFR]],3,FALSE)</f>
        <v>AL</v>
      </c>
      <c r="AW1813" t="s">
        <v>12185</v>
      </c>
      <c r="AX1813" t="str">
        <f>VLOOKUP(Sheet1[[#This Row],[NPDES ID2]],Combined_Sheet__Major_Only___2[[NPDES ID2]:[ECHO BFR]],27,FALSE)</f>
        <v>tempSludgeStore</v>
      </c>
      <c r="AY1813" t="str">
        <f>VLOOKUP(Sheet1[[#This Row],[NPDES ID2]],Combined_Sheet__Major_Only___2[[NPDES ID2]:[ECHO BFR]],28,FALSE)</f>
        <v>-</v>
      </c>
      <c r="AZ1813" t="str">
        <f>VLOOKUP(Sheet1[[#This Row],[NPDES ID2]],Combined_Sheet__Major_Only___2[[NPDES ID2]:[ECHO BFR]],29,FALSE)</f>
        <v>thickening, preliminaryOps</v>
      </c>
      <c r="BA1813">
        <f>VLOOKUP(Sheet1[[#This Row],[NPDES ID2]],Combined_Sheet__Major_Only___2[[NPDES ID2]:[ECHO BFR]],17,FALSE)</f>
        <v>33.967945</v>
      </c>
      <c r="BB1813">
        <f>VLOOKUP(Sheet1[[#This Row],[NPDES ID2]],Combined_Sheet__Major_Only___2[[NPDES ID2]:[ECHO BFR]],18,FALSE)</f>
        <v>-85.972498999999999</v>
      </c>
      <c r="BC1813" t="str">
        <f>IF(ISNUMBER(SEARCH("aerobic",$AW1813)),"aerobic","")</f>
        <v/>
      </c>
      <c r="BD1813" t="str">
        <f>IF(ISNUMBER(SEARCH("anaer",$AW1813)),"anaer","")</f>
        <v>anaer</v>
      </c>
      <c r="BE1813" t="str">
        <f>IF(ISNUMBER(SEARCH("thickening",$AZ1813)),"thickening","")</f>
        <v>thickening</v>
      </c>
      <c r="BF1813" s="2" t="str">
        <f>IF(ISNUMBER(SEARCH("airDry",$AW1813)),"airDry","")</f>
        <v/>
      </c>
      <c r="BG1813" s="2" t="str">
        <f>IF(ISNUMBER(SEARCH("heatDry",$AY1813)),"heatDry","")</f>
        <v/>
      </c>
      <c r="BH1813" s="2" t="str">
        <f>IF(AND(ISNUMBER(SEARCH("aerobic",$AW1813)),ISNUMBER(SEARCH("anaer",$AW1813))),"Combined Aer and Anaer.","")</f>
        <v/>
      </c>
    </row>
    <row r="1814" spans="1:60" x14ac:dyDescent="0.25">
      <c r="A1814" s="4">
        <v>751</v>
      </c>
      <c r="B1814" t="s">
        <v>3696</v>
      </c>
      <c r="C1814">
        <v>2374.11</v>
      </c>
      <c r="D1814">
        <v>589.08328474552684</v>
      </c>
      <c r="E1814">
        <v>591.1248187241672</v>
      </c>
      <c r="F1814">
        <v>504.00990156534658</v>
      </c>
      <c r="G1814">
        <v>686.3806518258865</v>
      </c>
      <c r="H1814">
        <v>-115.35359535210451</v>
      </c>
      <c r="I1814">
        <v>-118.0118177032286</v>
      </c>
      <c r="J1814">
        <v>-133.62066150219999</v>
      </c>
      <c r="K1814">
        <v>-92.550308246569969</v>
      </c>
      <c r="L1814">
        <v>1558.338718101078</v>
      </c>
      <c r="M1814">
        <v>1551.4914583985301</v>
      </c>
      <c r="N1814">
        <v>1528.6726052357089</v>
      </c>
      <c r="O1814">
        <v>1606.636389887419</v>
      </c>
      <c r="P1814">
        <v>55.543477382682767</v>
      </c>
      <c r="Q1814">
        <v>56.246392837265788</v>
      </c>
      <c r="R1814">
        <v>46.08850220632705</v>
      </c>
      <c r="S1814">
        <v>63.2831768839213</v>
      </c>
      <c r="T1814">
        <v>111042.294355732</v>
      </c>
      <c r="U1814">
        <v>111042.2115968295</v>
      </c>
      <c r="V1814">
        <v>110968.0929462425</v>
      </c>
      <c r="W1814">
        <v>111117.0086261276</v>
      </c>
      <c r="X1814">
        <v>7614.7238733045742</v>
      </c>
      <c r="Y1814">
        <v>7645.1858945745507</v>
      </c>
      <c r="Z1814">
        <v>7388.5891791244412</v>
      </c>
      <c r="AA1814">
        <v>7760.3833487301335</v>
      </c>
      <c r="AB1814">
        <v>1222.000150749489</v>
      </c>
      <c r="AC1814">
        <v>1211.9979535141811</v>
      </c>
      <c r="AD1814">
        <v>1053.716572037561</v>
      </c>
      <c r="AE1814">
        <v>1414.8605278973471</v>
      </c>
      <c r="AF1814">
        <v>64.336472686855657</v>
      </c>
      <c r="AG1814">
        <v>64.049830745733402</v>
      </c>
      <c r="AH1814">
        <v>63.119909002196827</v>
      </c>
      <c r="AI1814">
        <v>66.327461462513853</v>
      </c>
      <c r="AJ1814">
        <v>0.56241509384316057</v>
      </c>
      <c r="AK1814">
        <v>0.56241544090606466</v>
      </c>
      <c r="AL1814">
        <v>0.56233445456532494</v>
      </c>
      <c r="AM1814">
        <v>0.56249527982399405</v>
      </c>
      <c r="AN1814">
        <v>0.97741463053095101</v>
      </c>
      <c r="AO1814">
        <v>0.97741463053095123</v>
      </c>
      <c r="AP1814">
        <v>0.97741463053095123</v>
      </c>
      <c r="AQ1814">
        <v>0.97741463053095123</v>
      </c>
      <c r="AR1814">
        <v>14.919645039711879</v>
      </c>
      <c r="AS1814">
        <v>14.919645039711879</v>
      </c>
      <c r="AT1814">
        <v>14.919645039711879</v>
      </c>
      <c r="AU1814">
        <v>14.919645039711879</v>
      </c>
      <c r="AV1814" t="str">
        <f>VLOOKUP(Sheet1[[#This Row],[NPDES ID2]],Combined_Sheet__Major_Only___2[[NPDES ID2]:[ECHO BFR]],3,FALSE)</f>
        <v>CA</v>
      </c>
      <c r="AW1814" t="s">
        <v>12185</v>
      </c>
      <c r="AX1814" t="str">
        <f>VLOOKUP(Sheet1[[#This Row],[NPDES ID2]],Combined_Sheet__Major_Only___2[[NPDES ID2]:[ECHO BFR]],27,FALSE)</f>
        <v>-</v>
      </c>
      <c r="AY1814" t="str">
        <f>VLOOKUP(Sheet1[[#This Row],[NPDES ID2]],Combined_Sheet__Major_Only___2[[NPDES ID2]:[ECHO BFR]],28,FALSE)</f>
        <v>-</v>
      </c>
      <c r="AZ1814" t="str">
        <f>VLOOKUP(Sheet1[[#This Row],[NPDES ID2]],Combined_Sheet__Major_Only___2[[NPDES ID2]:[ECHO BFR]],29,FALSE)</f>
        <v>thickening</v>
      </c>
      <c r="BA1814">
        <f>VLOOKUP(Sheet1[[#This Row],[NPDES ID2]],Combined_Sheet__Major_Only___2[[NPDES ID2]:[ECHO BFR]],17,FALSE)</f>
        <v>33.889465999999999</v>
      </c>
      <c r="BB1814">
        <f>VLOOKUP(Sheet1[[#This Row],[NPDES ID2]],Combined_Sheet__Major_Only___2[[NPDES ID2]:[ECHO BFR]],18,FALSE)</f>
        <v>-117.607528</v>
      </c>
      <c r="BC1814" t="str">
        <f>IF(ISNUMBER(SEARCH("aerobic",$AW1814)),"aerobic","")</f>
        <v/>
      </c>
      <c r="BD1814" t="str">
        <f>IF(ISNUMBER(SEARCH("anaer",$AW1814)),"anaer","")</f>
        <v>anaer</v>
      </c>
      <c r="BE1814" t="str">
        <f>IF(ISNUMBER(SEARCH("thickening",$AZ1814)),"thickening","")</f>
        <v>thickening</v>
      </c>
      <c r="BF1814" s="3" t="str">
        <f>IF(ISNUMBER(SEARCH("airDry",$AW1814)),"airDry","")</f>
        <v/>
      </c>
      <c r="BG1814" s="3" t="str">
        <f>IF(ISNUMBER(SEARCH("heatDry",$AY1814)),"heatDry","")</f>
        <v/>
      </c>
      <c r="BH1814" s="3" t="str">
        <f>IF(AND(ISNUMBER(SEARCH("aerobic",$AW1814)),ISNUMBER(SEARCH("anaer",$AW1814))),"Combined Aer and Anaer.","")</f>
        <v/>
      </c>
    </row>
    <row r="1815" spans="1:60" x14ac:dyDescent="0.25">
      <c r="A1815" s="4">
        <v>1921</v>
      </c>
      <c r="B1815" t="s">
        <v>9064</v>
      </c>
      <c r="C1815">
        <v>3130.19</v>
      </c>
      <c r="D1815">
        <v>727.36684376688515</v>
      </c>
      <c r="E1815">
        <v>726.23811835011645</v>
      </c>
      <c r="F1815">
        <v>605.37542796731873</v>
      </c>
      <c r="G1815">
        <v>852.63011280637056</v>
      </c>
      <c r="H1815">
        <v>-115.1632229318778</v>
      </c>
      <c r="I1815">
        <v>-117.5724235823249</v>
      </c>
      <c r="J1815">
        <v>-133.50953274762799</v>
      </c>
      <c r="K1815">
        <v>-92.265530467271972</v>
      </c>
      <c r="L1815">
        <v>2052.3481062076798</v>
      </c>
      <c r="M1815">
        <v>2043.3156240081009</v>
      </c>
      <c r="N1815">
        <v>2013.1403834777159</v>
      </c>
      <c r="O1815">
        <v>2116.1549756585819</v>
      </c>
      <c r="P1815">
        <v>73.232830846807303</v>
      </c>
      <c r="Q1815">
        <v>74.150059286563646</v>
      </c>
      <c r="R1815">
        <v>60.785192521178047</v>
      </c>
      <c r="S1815">
        <v>83.428429494686725</v>
      </c>
      <c r="T1815">
        <v>112529.81191625071</v>
      </c>
      <c r="U1815">
        <v>112529.7280667719</v>
      </c>
      <c r="V1815">
        <v>112454.6326990558</v>
      </c>
      <c r="W1815">
        <v>112605.5107527051</v>
      </c>
      <c r="X1815">
        <v>7725.2883396022671</v>
      </c>
      <c r="Y1815">
        <v>7756.2620899844824</v>
      </c>
      <c r="Z1815">
        <v>7495.1549748338257</v>
      </c>
      <c r="AA1815">
        <v>7873.5867669813106</v>
      </c>
      <c r="AB1815">
        <v>1287.8408850082251</v>
      </c>
      <c r="AC1815">
        <v>1276.412430765381</v>
      </c>
      <c r="AD1815">
        <v>1104.1938381675991</v>
      </c>
      <c r="AE1815">
        <v>1499.600613511172</v>
      </c>
      <c r="AF1815">
        <v>64.268898355573171</v>
      </c>
      <c r="AG1815">
        <v>63.980733503795918</v>
      </c>
      <c r="AH1815">
        <v>63.052159660449597</v>
      </c>
      <c r="AI1815">
        <v>66.262969677144213</v>
      </c>
      <c r="AJ1815">
        <v>0.56158935762422257</v>
      </c>
      <c r="AK1815">
        <v>0.56158982199884866</v>
      </c>
      <c r="AL1815">
        <v>0.56148093574395008</v>
      </c>
      <c r="AM1815">
        <v>0.56169717617942105</v>
      </c>
      <c r="AN1815">
        <v>0.97770363619976819</v>
      </c>
      <c r="AO1815">
        <v>0.97770363619976841</v>
      </c>
      <c r="AP1815">
        <v>0.97770363619976841</v>
      </c>
      <c r="AQ1815">
        <v>0.97770363619976841</v>
      </c>
      <c r="AR1815">
        <v>14.56823532462281</v>
      </c>
      <c r="AS1815">
        <v>14.56823532462281</v>
      </c>
      <c r="AT1815">
        <v>14.56823532462281</v>
      </c>
      <c r="AU1815">
        <v>14.56823532462281</v>
      </c>
      <c r="AV1815" t="str">
        <f>VLOOKUP(Sheet1[[#This Row],[NPDES ID2]],Combined_Sheet__Major_Only___2[[NPDES ID2]:[ECHO BFR]],3,FALSE)</f>
        <v>CA</v>
      </c>
      <c r="AW1815" t="s">
        <v>12185</v>
      </c>
      <c r="AX1815" t="str">
        <f>VLOOKUP(Sheet1[[#This Row],[NPDES ID2]],Combined_Sheet__Major_Only___2[[NPDES ID2]:[ECHO BFR]],27,FALSE)</f>
        <v>methaneBioCaptureRecover</v>
      </c>
      <c r="AY1815" t="str">
        <f>VLOOKUP(Sheet1[[#This Row],[NPDES ID2]],Combined_Sheet__Major_Only___2[[NPDES ID2]:[ECHO BFR]],28,FALSE)</f>
        <v>-</v>
      </c>
      <c r="AZ1815" t="str">
        <f>VLOOKUP(Sheet1[[#This Row],[NPDES ID2]],Combined_Sheet__Major_Only___2[[NPDES ID2]:[ECHO BFR]],29,FALSE)</f>
        <v>thickening</v>
      </c>
      <c r="BA1815">
        <f>VLOOKUP(Sheet1[[#This Row],[NPDES ID2]],Combined_Sheet__Major_Only___2[[NPDES ID2]:[ECHO BFR]],17,FALSE)</f>
        <v>38.012799999999999</v>
      </c>
      <c r="BB1815">
        <f>VLOOKUP(Sheet1[[#This Row],[NPDES ID2]],Combined_Sheet__Major_Only___2[[NPDES ID2]:[ECHO BFR]],18,FALSE)</f>
        <v>-121.8343</v>
      </c>
      <c r="BC1815" t="str">
        <f>IF(ISNUMBER(SEARCH("aerobic",$AW1815)),"aerobic","")</f>
        <v/>
      </c>
      <c r="BD1815" t="str">
        <f>IF(ISNUMBER(SEARCH("anaer",$AW1815)),"anaer","")</f>
        <v>anaer</v>
      </c>
      <c r="BE1815" t="str">
        <f>IF(ISNUMBER(SEARCH("thickening",$AZ1815)),"thickening","")</f>
        <v>thickening</v>
      </c>
      <c r="BF1815" s="3" t="str">
        <f>IF(ISNUMBER(SEARCH("airDry",$AW1815)),"airDry","")</f>
        <v/>
      </c>
      <c r="BG1815" s="3" t="str">
        <f>IF(ISNUMBER(SEARCH("heatDry",$AY1815)),"heatDry","")</f>
        <v/>
      </c>
      <c r="BH1815" s="3" t="str">
        <f>IF(AND(ISNUMBER(SEARCH("aerobic",$AW1815)),ISNUMBER(SEARCH("anaer",$AW1815))),"Combined Aer and Anaer.","")</f>
        <v/>
      </c>
    </row>
    <row r="1816" spans="1:60" x14ac:dyDescent="0.25">
      <c r="A1816" s="4">
        <v>250</v>
      </c>
      <c r="B1816" t="s">
        <v>1296</v>
      </c>
      <c r="C1816">
        <v>1960.11</v>
      </c>
      <c r="D1816">
        <v>544.37189894287724</v>
      </c>
      <c r="E1816">
        <v>546.94561111504345</v>
      </c>
      <c r="F1816">
        <v>462.53061716669328</v>
      </c>
      <c r="G1816">
        <v>632.70346276459634</v>
      </c>
      <c r="H1816">
        <v>-122.0111248849701</v>
      </c>
      <c r="I1816">
        <v>-124.3930518291557</v>
      </c>
      <c r="J1816">
        <v>-140.30106378450279</v>
      </c>
      <c r="K1816">
        <v>-99.170867694771303</v>
      </c>
      <c r="L1816">
        <v>1222.1747826335079</v>
      </c>
      <c r="M1816">
        <v>1216.0085998297629</v>
      </c>
      <c r="N1816">
        <v>1195.4867758842649</v>
      </c>
      <c r="O1816">
        <v>1265.633202179825</v>
      </c>
      <c r="P1816">
        <v>45.993518017242813</v>
      </c>
      <c r="Q1816">
        <v>46.383212422244647</v>
      </c>
      <c r="R1816">
        <v>38.433346198820942</v>
      </c>
      <c r="S1816">
        <v>52.356893377621702</v>
      </c>
      <c r="T1816">
        <v>113511.1096036482</v>
      </c>
      <c r="U1816">
        <v>113511.0250347293</v>
      </c>
      <c r="V1816">
        <v>113435.28533831039</v>
      </c>
      <c r="W1816">
        <v>113587.457946651</v>
      </c>
      <c r="X1816">
        <v>8194.9866468646196</v>
      </c>
      <c r="Y1816">
        <v>8232.8821930979229</v>
      </c>
      <c r="Z1816">
        <v>7915.907795039273</v>
      </c>
      <c r="AA1816">
        <v>8374.9185397741894</v>
      </c>
      <c r="AB1816">
        <v>1500.6900809439951</v>
      </c>
      <c r="AC1816">
        <v>1482.7037236489939</v>
      </c>
      <c r="AD1816">
        <v>1266.4727755583369</v>
      </c>
      <c r="AE1816">
        <v>1769.572638165947</v>
      </c>
      <c r="AF1816">
        <v>61.114088915640792</v>
      </c>
      <c r="AG1816">
        <v>60.802417114199031</v>
      </c>
      <c r="AH1816">
        <v>59.786489372753628</v>
      </c>
      <c r="AI1816">
        <v>63.284658920351077</v>
      </c>
      <c r="AJ1816">
        <v>0.52305946621655952</v>
      </c>
      <c r="AK1816">
        <v>0.52305975376197544</v>
      </c>
      <c r="AL1816">
        <v>0.52299275881162244</v>
      </c>
      <c r="AM1816">
        <v>0.52312579743355592</v>
      </c>
      <c r="AN1816">
        <v>0.97789027467732315</v>
      </c>
      <c r="AO1816">
        <v>0.97789027467732337</v>
      </c>
      <c r="AP1816">
        <v>0.97789027467732337</v>
      </c>
      <c r="AQ1816">
        <v>0.97789027467732337</v>
      </c>
      <c r="AR1816">
        <v>13.116116531884281</v>
      </c>
      <c r="AS1816">
        <v>13.116116531884289</v>
      </c>
      <c r="AT1816">
        <v>13.116116531884289</v>
      </c>
      <c r="AU1816">
        <v>13.116116531884289</v>
      </c>
      <c r="AV1816" t="str">
        <f>VLOOKUP(Sheet1[[#This Row],[NPDES ID2]],Combined_Sheet__Major_Only___2[[NPDES ID2]:[ECHO BFR]],3,FALSE)</f>
        <v>CO</v>
      </c>
      <c r="AW1816" t="s">
        <v>12185</v>
      </c>
      <c r="AX1816" t="str">
        <f>VLOOKUP(Sheet1[[#This Row],[NPDES ID2]],Combined_Sheet__Major_Only___2[[NPDES ID2]:[ECHO BFR]],27,FALSE)</f>
        <v>other</v>
      </c>
      <c r="AY1816" t="str">
        <f>VLOOKUP(Sheet1[[#This Row],[NPDES ID2]],Combined_Sheet__Major_Only___2[[NPDES ID2]:[ECHO BFR]],28,FALSE)</f>
        <v>-</v>
      </c>
      <c r="AZ1816" t="str">
        <f>VLOOKUP(Sheet1[[#This Row],[NPDES ID2]],Combined_Sheet__Major_Only___2[[NPDES ID2]:[ECHO BFR]],29,FALSE)</f>
        <v>thickening</v>
      </c>
      <c r="BA1816">
        <f>VLOOKUP(Sheet1[[#This Row],[NPDES ID2]],Combined_Sheet__Major_Only___2[[NPDES ID2]:[ECHO BFR]],17,FALSE)</f>
        <v>40.555276999999997</v>
      </c>
      <c r="BB1816">
        <f>VLOOKUP(Sheet1[[#This Row],[NPDES ID2]],Combined_Sheet__Major_Only___2[[NPDES ID2]:[ECHO BFR]],18,FALSE)</f>
        <v>-105.020555</v>
      </c>
      <c r="BC1816" t="str">
        <f>IF(ISNUMBER(SEARCH("aerobic",$AW1816)),"aerobic","")</f>
        <v/>
      </c>
      <c r="BD1816" t="str">
        <f>IF(ISNUMBER(SEARCH("anaer",$AW1816)),"anaer","")</f>
        <v>anaer</v>
      </c>
      <c r="BE1816" t="str">
        <f>IF(ISNUMBER(SEARCH("thickening",$AZ1816)),"thickening","")</f>
        <v>thickening</v>
      </c>
      <c r="BF1816" s="2" t="str">
        <f>IF(ISNUMBER(SEARCH("airDry",$AW1816)),"airDry","")</f>
        <v/>
      </c>
      <c r="BG1816" s="2" t="str">
        <f>IF(ISNUMBER(SEARCH("heatDry",$AY1816)),"heatDry","")</f>
        <v/>
      </c>
      <c r="BH1816" s="2" t="str">
        <f>IF(AND(ISNUMBER(SEARCH("aerobic",$AW1816)),ISNUMBER(SEARCH("anaer",$AW1816))),"Combined Aer and Anaer.","")</f>
        <v/>
      </c>
    </row>
    <row r="1817" spans="1:60" x14ac:dyDescent="0.25">
      <c r="A1817" s="4">
        <v>314</v>
      </c>
      <c r="B1817" t="s">
        <v>1598</v>
      </c>
      <c r="C1817">
        <v>1180</v>
      </c>
      <c r="D1817">
        <v>410.34514915677312</v>
      </c>
      <c r="E1817">
        <v>410.56824425181458</v>
      </c>
      <c r="F1817">
        <v>346.74682706585361</v>
      </c>
      <c r="G1817">
        <v>482.72541389899902</v>
      </c>
      <c r="H1817">
        <v>-119.6998399484558</v>
      </c>
      <c r="I1817">
        <v>-122.178199147575</v>
      </c>
      <c r="J1817">
        <v>-137.76720014260221</v>
      </c>
      <c r="K1817">
        <v>-96.729891873123805</v>
      </c>
      <c r="L1817">
        <v>751.07161116823056</v>
      </c>
      <c r="M1817">
        <v>747.47546972582222</v>
      </c>
      <c r="N1817">
        <v>735.53411022719445</v>
      </c>
      <c r="O1817">
        <v>776.38179883734244</v>
      </c>
      <c r="P1817">
        <v>27.658334639700929</v>
      </c>
      <c r="Q1817">
        <v>27.912642790307199</v>
      </c>
      <c r="R1817">
        <v>23.048282556241048</v>
      </c>
      <c r="S1817">
        <v>31.554898846506909</v>
      </c>
      <c r="T1817">
        <v>115412.47375680369</v>
      </c>
      <c r="U1817">
        <v>115412.38779389609</v>
      </c>
      <c r="V1817">
        <v>115335.3996450311</v>
      </c>
      <c r="W1817">
        <v>115490.0805848559</v>
      </c>
      <c r="X1817">
        <v>8162.0822068652687</v>
      </c>
      <c r="Y1817">
        <v>8197.8069702493885</v>
      </c>
      <c r="Z1817">
        <v>7898.5815586466288</v>
      </c>
      <c r="AA1817">
        <v>8331.8070148556853</v>
      </c>
      <c r="AB1817">
        <v>1372.0239160021181</v>
      </c>
      <c r="AC1817">
        <v>1358.7334579930789</v>
      </c>
      <c r="AD1817">
        <v>1174.0970574415951</v>
      </c>
      <c r="AE1817">
        <v>1597.514515137435</v>
      </c>
      <c r="AF1817">
        <v>62.382421973882437</v>
      </c>
      <c r="AG1817">
        <v>62.081724361078429</v>
      </c>
      <c r="AH1817">
        <v>61.096081253349674</v>
      </c>
      <c r="AI1817">
        <v>64.483104803757698</v>
      </c>
      <c r="AJ1817">
        <v>0.53854483102773576</v>
      </c>
      <c r="AK1817">
        <v>0.53854500661856064</v>
      </c>
      <c r="AL1817">
        <v>0.53850430220824197</v>
      </c>
      <c r="AM1817">
        <v>0.53858512887303589</v>
      </c>
      <c r="AN1817">
        <v>0.97824315511475712</v>
      </c>
      <c r="AO1817">
        <v>0.97824315511475712</v>
      </c>
      <c r="AP1817">
        <v>0.97824315511475712</v>
      </c>
      <c r="AQ1817">
        <v>0.97824315511475712</v>
      </c>
      <c r="AR1817">
        <v>14.07087044574207</v>
      </c>
      <c r="AS1817">
        <v>14.07087044574207</v>
      </c>
      <c r="AT1817">
        <v>14.07087044574207</v>
      </c>
      <c r="AU1817">
        <v>14.07087044574207</v>
      </c>
      <c r="AV1817" t="str">
        <f>VLOOKUP(Sheet1[[#This Row],[NPDES ID2]],Combined_Sheet__Major_Only___2[[NPDES ID2]:[ECHO BFR]],3,FALSE)</f>
        <v>CA</v>
      </c>
      <c r="AW1817" t="s">
        <v>12185</v>
      </c>
      <c r="AX1817" t="str">
        <f>VLOOKUP(Sheet1[[#This Row],[NPDES ID2]],Combined_Sheet__Major_Only___2[[NPDES ID2]:[ECHO BFR]],27,FALSE)</f>
        <v>methaneBioCaptureRecover</v>
      </c>
      <c r="AY1817" t="str">
        <f>VLOOKUP(Sheet1[[#This Row],[NPDES ID2]],Combined_Sheet__Major_Only___2[[NPDES ID2]:[ECHO BFR]],28,FALSE)</f>
        <v>thermoAerobicDigest</v>
      </c>
      <c r="AZ1817" t="str">
        <f>VLOOKUP(Sheet1[[#This Row],[NPDES ID2]],Combined_Sheet__Major_Only___2[[NPDES ID2]:[ECHO BFR]],29,FALSE)</f>
        <v>thickening, preliminaryOps</v>
      </c>
      <c r="BA1817">
        <f>VLOOKUP(Sheet1[[#This Row],[NPDES ID2]],Combined_Sheet__Major_Only___2[[NPDES ID2]:[ECHO BFR]],17,FALSE)</f>
        <v>33.9876593271171</v>
      </c>
      <c r="BB1817">
        <f>VLOOKUP(Sheet1[[#This Row],[NPDES ID2]],Combined_Sheet__Major_Only___2[[NPDES ID2]:[ECHO BFR]],18,FALSE)</f>
        <v>-117.146260457553</v>
      </c>
      <c r="BC1817" t="str">
        <f>IF(ISNUMBER(SEARCH("aerobic",$AW1817)),"aerobic","")</f>
        <v/>
      </c>
      <c r="BD1817" t="str">
        <f>IF(ISNUMBER(SEARCH("anaer",$AW1817)),"anaer","")</f>
        <v>anaer</v>
      </c>
      <c r="BE1817" t="str">
        <f>IF(ISNUMBER(SEARCH("thickening",$AZ1817)),"thickening","")</f>
        <v>thickening</v>
      </c>
      <c r="BF1817" s="2" t="str">
        <f>IF(ISNUMBER(SEARCH("airDry",$AW1817)),"airDry","")</f>
        <v/>
      </c>
      <c r="BG1817" s="2" t="str">
        <f>IF(ISNUMBER(SEARCH("heatDry",$AY1817)),"heatDry","")</f>
        <v/>
      </c>
      <c r="BH1817" s="2" t="str">
        <f>IF(AND(ISNUMBER(SEARCH("aerobic",$AW1817)),ISNUMBER(SEARCH("anaer",$AW1817))),"Combined Aer and Anaer.","")</f>
        <v/>
      </c>
    </row>
    <row r="1818" spans="1:60" x14ac:dyDescent="0.25">
      <c r="A1818" s="4">
        <v>1933</v>
      </c>
      <c r="B1818" t="s">
        <v>9119</v>
      </c>
      <c r="C1818">
        <v>2919.31</v>
      </c>
      <c r="D1818">
        <v>718.06841665477191</v>
      </c>
      <c r="E1818">
        <v>718.68043722403183</v>
      </c>
      <c r="F1818">
        <v>601.84449646309758</v>
      </c>
      <c r="G1818">
        <v>841.43066881505547</v>
      </c>
      <c r="H1818">
        <v>-120.5671879450491</v>
      </c>
      <c r="I1818">
        <v>-122.8682041492594</v>
      </c>
      <c r="J1818">
        <v>-138.62444646580369</v>
      </c>
      <c r="K1818">
        <v>-97.541790901228026</v>
      </c>
      <c r="L1818">
        <v>1835.347329651772</v>
      </c>
      <c r="M1818">
        <v>1826.296946359839</v>
      </c>
      <c r="N1818">
        <v>1796.0972268649471</v>
      </c>
      <c r="O1818">
        <v>1899.2350980230549</v>
      </c>
      <c r="P1818">
        <v>68.465229719261885</v>
      </c>
      <c r="Q1818">
        <v>69.009044831212577</v>
      </c>
      <c r="R1818">
        <v>57.151636464112798</v>
      </c>
      <c r="S1818">
        <v>78.089435079875543</v>
      </c>
      <c r="T1818">
        <v>115423.3600050245</v>
      </c>
      <c r="U1818">
        <v>115423.2740341357</v>
      </c>
      <c r="V1818">
        <v>115346.27873726421</v>
      </c>
      <c r="W1818">
        <v>115500.9740385247</v>
      </c>
      <c r="X1818">
        <v>8264.4153436483775</v>
      </c>
      <c r="Y1818">
        <v>8301.7538275324496</v>
      </c>
      <c r="Z1818">
        <v>7988.8615621267409</v>
      </c>
      <c r="AA1818">
        <v>8442.1093836700056</v>
      </c>
      <c r="AB1818">
        <v>1267.9929219128251</v>
      </c>
      <c r="AC1818">
        <v>1257.4519979848051</v>
      </c>
      <c r="AD1818">
        <v>1099.514541021008</v>
      </c>
      <c r="AE1818">
        <v>1456.1917267314079</v>
      </c>
      <c r="AF1818">
        <v>61.624497284037467</v>
      </c>
      <c r="AG1818">
        <v>61.315804362109283</v>
      </c>
      <c r="AH1818">
        <v>60.316601864072041</v>
      </c>
      <c r="AI1818">
        <v>63.7659598005813</v>
      </c>
      <c r="AJ1818">
        <v>0.52929032574955559</v>
      </c>
      <c r="AK1818">
        <v>0.52929073980828445</v>
      </c>
      <c r="AL1818">
        <v>0.52919375198128193</v>
      </c>
      <c r="AM1818">
        <v>0.52938636095437952</v>
      </c>
      <c r="AN1818">
        <v>0.97824514310110489</v>
      </c>
      <c r="AO1818">
        <v>0.97824514310110477</v>
      </c>
      <c r="AP1818">
        <v>0.97824514310110477</v>
      </c>
      <c r="AQ1818">
        <v>0.97824514310110477</v>
      </c>
      <c r="AR1818">
        <v>14.686797428603519</v>
      </c>
      <c r="AS1818">
        <v>14.686797428603519</v>
      </c>
      <c r="AT1818">
        <v>14.686797428603519</v>
      </c>
      <c r="AU1818">
        <v>14.686797428603519</v>
      </c>
      <c r="AV1818" t="str">
        <f>VLOOKUP(Sheet1[[#This Row],[NPDES ID2]],Combined_Sheet__Major_Only___2[[NPDES ID2]:[ECHO BFR]],3,FALSE)</f>
        <v>TX</v>
      </c>
      <c r="AW1818" t="s">
        <v>12185</v>
      </c>
      <c r="AX1818" t="str">
        <f>VLOOKUP(Sheet1[[#This Row],[NPDES ID2]],Combined_Sheet__Major_Only___2[[NPDES ID2]:[ECHO BFR]],27,FALSE)</f>
        <v>-</v>
      </c>
      <c r="AY1818" t="str">
        <f>VLOOKUP(Sheet1[[#This Row],[NPDES ID2]],Combined_Sheet__Major_Only___2[[NPDES ID2]:[ECHO BFR]],28,FALSE)</f>
        <v>-</v>
      </c>
      <c r="AZ1818" t="str">
        <f>VLOOKUP(Sheet1[[#This Row],[NPDES ID2]],Combined_Sheet__Major_Only___2[[NPDES ID2]:[ECHO BFR]],29,FALSE)</f>
        <v>thickening</v>
      </c>
      <c r="BA1818">
        <f>VLOOKUP(Sheet1[[#This Row],[NPDES ID2]],Combined_Sheet__Major_Only___2[[NPDES ID2]:[ECHO BFR]],17,FALSE)</f>
        <v>33.922258999999997</v>
      </c>
      <c r="BB1818">
        <f>VLOOKUP(Sheet1[[#This Row],[NPDES ID2]],Combined_Sheet__Major_Only___2[[NPDES ID2]:[ECHO BFR]],18,FALSE)</f>
        <v>-98.475954000000002</v>
      </c>
      <c r="BC1818" t="str">
        <f>IF(ISNUMBER(SEARCH("aerobic",$AW1818)),"aerobic","")</f>
        <v/>
      </c>
      <c r="BD1818" t="str">
        <f>IF(ISNUMBER(SEARCH("anaer",$AW1818)),"anaer","")</f>
        <v>anaer</v>
      </c>
      <c r="BE1818" t="str">
        <f>IF(ISNUMBER(SEARCH("thickening",$AZ1818)),"thickening","")</f>
        <v>thickening</v>
      </c>
      <c r="BF1818" s="3" t="str">
        <f>IF(ISNUMBER(SEARCH("airDry",$AW1818)),"airDry","")</f>
        <v/>
      </c>
      <c r="BG1818" s="3" t="str">
        <f>IF(ISNUMBER(SEARCH("heatDry",$AY1818)),"heatDry","")</f>
        <v/>
      </c>
      <c r="BH1818" s="3" t="str">
        <f>IF(AND(ISNUMBER(SEARCH("aerobic",$AW1818)),ISNUMBER(SEARCH("anaer",$AW1818))),"Combined Aer and Anaer.","")</f>
        <v/>
      </c>
    </row>
    <row r="1819" spans="1:60" x14ac:dyDescent="0.25">
      <c r="A1819" s="4">
        <v>554</v>
      </c>
      <c r="B1819" t="s">
        <v>2723</v>
      </c>
      <c r="C1819">
        <v>230.8</v>
      </c>
      <c r="D1819">
        <v>555.6200982868794</v>
      </c>
      <c r="E1819">
        <v>555.15542446003565</v>
      </c>
      <c r="F1819">
        <v>411.45740094330131</v>
      </c>
      <c r="G1819">
        <v>717.38405374291972</v>
      </c>
      <c r="H1819">
        <v>-116.773764858277</v>
      </c>
      <c r="I1819">
        <v>-119.11394720526989</v>
      </c>
      <c r="J1819">
        <v>-134.73673503299881</v>
      </c>
      <c r="K1819">
        <v>-93.273814747875605</v>
      </c>
      <c r="L1819">
        <v>150.80153672803809</v>
      </c>
      <c r="M1819">
        <v>150.12781555190099</v>
      </c>
      <c r="N1819">
        <v>147.89699028504231</v>
      </c>
      <c r="O1819">
        <v>155.53510770213671</v>
      </c>
      <c r="P1819">
        <v>5.4019783130320436</v>
      </c>
      <c r="Q1819">
        <v>5.4675714391842423</v>
      </c>
      <c r="R1819">
        <v>4.4853691510452238</v>
      </c>
      <c r="S1819">
        <v>6.1540179534275943</v>
      </c>
      <c r="T1819">
        <v>115605.46034607491</v>
      </c>
      <c r="U1819">
        <v>115605.3742416788</v>
      </c>
      <c r="V1819">
        <v>115528.25937611979</v>
      </c>
      <c r="W1819">
        <v>115683.1949091203</v>
      </c>
      <c r="X1819">
        <v>7964.1269181809193</v>
      </c>
      <c r="Y1819">
        <v>7996.5139232631436</v>
      </c>
      <c r="Z1819">
        <v>7724.5893222341874</v>
      </c>
      <c r="AA1819">
        <v>8118.2601234699778</v>
      </c>
      <c r="AB1819">
        <v>1288.321374384605</v>
      </c>
      <c r="AC1819">
        <v>1277.459431986365</v>
      </c>
      <c r="AD1819">
        <v>1109.454495452291</v>
      </c>
      <c r="AE1819">
        <v>1493.0430395924241</v>
      </c>
      <c r="AF1819">
        <v>64.032886706577386</v>
      </c>
      <c r="AG1819">
        <v>63.746418560138657</v>
      </c>
      <c r="AH1819">
        <v>62.80038723239398</v>
      </c>
      <c r="AI1819">
        <v>66.042541784693725</v>
      </c>
      <c r="AJ1819">
        <v>0.558705591989344</v>
      </c>
      <c r="AK1819">
        <v>0.55870562704051074</v>
      </c>
      <c r="AL1819">
        <v>0.55869754911304437</v>
      </c>
      <c r="AM1819">
        <v>0.55871358847085395</v>
      </c>
      <c r="AN1819">
        <v>0.97827834347318121</v>
      </c>
      <c r="AO1819">
        <v>0.9782783434731811</v>
      </c>
      <c r="AP1819">
        <v>0.9782783434731811</v>
      </c>
      <c r="AQ1819">
        <v>0.9782783434731811</v>
      </c>
      <c r="AR1819">
        <v>14.777938168704489</v>
      </c>
      <c r="AS1819">
        <v>14.7779381687045</v>
      </c>
      <c r="AT1819">
        <v>14.7779381687045</v>
      </c>
      <c r="AU1819">
        <v>14.7779381687045</v>
      </c>
      <c r="AV1819" t="str">
        <f>VLOOKUP(Sheet1[[#This Row],[NPDES ID2]],Combined_Sheet__Major_Only___2[[NPDES ID2]:[ECHO BFR]],3,FALSE)</f>
        <v>IN</v>
      </c>
      <c r="AW1819" t="s">
        <v>12185</v>
      </c>
      <c r="AX1819" t="str">
        <f>VLOOKUP(Sheet1[[#This Row],[NPDES ID2]],Combined_Sheet__Major_Only___2[[NPDES ID2]:[ECHO BFR]],27,FALSE)</f>
        <v>tempSludgeStore</v>
      </c>
      <c r="AY1819" t="str">
        <f>VLOOKUP(Sheet1[[#This Row],[NPDES ID2]],Combined_Sheet__Major_Only___2[[NPDES ID2]:[ECHO BFR]],28,FALSE)</f>
        <v>-</v>
      </c>
      <c r="AZ1819" t="str">
        <f>VLOOKUP(Sheet1[[#This Row],[NPDES ID2]],Combined_Sheet__Major_Only___2[[NPDES ID2]:[ECHO BFR]],29,FALSE)</f>
        <v>preliminaryOps, thickening</v>
      </c>
      <c r="BA1819">
        <f>VLOOKUP(Sheet1[[#This Row],[NPDES ID2]],Combined_Sheet__Major_Only___2[[NPDES ID2]:[ECHO BFR]],17,FALSE)</f>
        <v>41.620055999999998</v>
      </c>
      <c r="BB1819">
        <f>VLOOKUP(Sheet1[[#This Row],[NPDES ID2]],Combined_Sheet__Major_Only___2[[NPDES ID2]:[ECHO BFR]],18,FALSE)</f>
        <v>-87.062443999999999</v>
      </c>
      <c r="BC1819" t="str">
        <f>IF(ISNUMBER(SEARCH("aerobic",$AW1819)),"aerobic","")</f>
        <v/>
      </c>
      <c r="BD1819" t="str">
        <f>IF(ISNUMBER(SEARCH("anaer",$AW1819)),"anaer","")</f>
        <v>anaer</v>
      </c>
      <c r="BE1819" t="str">
        <f>IF(ISNUMBER(SEARCH("thickening",$AZ1819)),"thickening","")</f>
        <v>thickening</v>
      </c>
      <c r="BF1819" s="2" t="str">
        <f>IF(ISNUMBER(SEARCH("airDry",$AW1819)),"airDry","")</f>
        <v/>
      </c>
      <c r="BG1819" s="2" t="str">
        <f>IF(ISNUMBER(SEARCH("heatDry",$AY1819)),"heatDry","")</f>
        <v/>
      </c>
      <c r="BH1819" s="2" t="str">
        <f>IF(AND(ISNUMBER(SEARCH("aerobic",$AW1819)),ISNUMBER(SEARCH("anaer",$AW1819))),"Combined Aer and Anaer.","")</f>
        <v/>
      </c>
    </row>
    <row r="1820" spans="1:60" x14ac:dyDescent="0.25">
      <c r="A1820" s="4">
        <v>1556</v>
      </c>
      <c r="B1820" t="s">
        <v>7321</v>
      </c>
      <c r="C1820">
        <v>91</v>
      </c>
      <c r="D1820">
        <v>1224.313973946036</v>
      </c>
      <c r="E1820">
        <v>1223.6223030651661</v>
      </c>
      <c r="F1820">
        <v>861.8855155175238</v>
      </c>
      <c r="G1820">
        <v>1611.70745874616</v>
      </c>
      <c r="H1820">
        <v>-121.43374605747189</v>
      </c>
      <c r="I1820">
        <v>-123.8069485433452</v>
      </c>
      <c r="J1820">
        <v>-139.76636667811951</v>
      </c>
      <c r="K1820">
        <v>-98.12436718126051</v>
      </c>
      <c r="L1820">
        <v>57.361676811500537</v>
      </c>
      <c r="M1820">
        <v>57.07936682474628</v>
      </c>
      <c r="N1820">
        <v>56.145001819152952</v>
      </c>
      <c r="O1820">
        <v>59.344647463927217</v>
      </c>
      <c r="P1820">
        <v>2.134316058221553</v>
      </c>
      <c r="Q1820">
        <v>2.1517499552567729</v>
      </c>
      <c r="R1820">
        <v>1.780782563932154</v>
      </c>
      <c r="S1820">
        <v>2.4358436146992561</v>
      </c>
      <c r="T1820">
        <v>116362.2952201688</v>
      </c>
      <c r="U1820">
        <v>116362.2085608979</v>
      </c>
      <c r="V1820">
        <v>116284.596750896</v>
      </c>
      <c r="W1820">
        <v>116440.5307211184</v>
      </c>
      <c r="X1820">
        <v>8309.7219039801057</v>
      </c>
      <c r="Y1820">
        <v>8347.1300983466135</v>
      </c>
      <c r="Z1820">
        <v>8034.5541506046666</v>
      </c>
      <c r="AA1820">
        <v>8486.9068766755463</v>
      </c>
      <c r="AB1820">
        <v>1220.7723666817401</v>
      </c>
      <c r="AC1820">
        <v>1211.4909028662139</v>
      </c>
      <c r="AD1820">
        <v>1064.9329534811161</v>
      </c>
      <c r="AE1820">
        <v>1393.7492133016931</v>
      </c>
      <c r="AF1820">
        <v>61.774505648889857</v>
      </c>
      <c r="AG1820">
        <v>61.470328575939888</v>
      </c>
      <c r="AH1820">
        <v>60.464541095733573</v>
      </c>
      <c r="AI1820">
        <v>63.909912673336287</v>
      </c>
      <c r="AJ1820">
        <v>0.53112181967885119</v>
      </c>
      <c r="AK1820">
        <v>0.53112183273449443</v>
      </c>
      <c r="AL1820">
        <v>0.53111882644289199</v>
      </c>
      <c r="AM1820">
        <v>0.53112479561862436</v>
      </c>
      <c r="AN1820">
        <v>0.97841524998946794</v>
      </c>
      <c r="AO1820">
        <v>0.97841524998946816</v>
      </c>
      <c r="AP1820">
        <v>0.97841524998946816</v>
      </c>
      <c r="AQ1820">
        <v>0.97841524998946816</v>
      </c>
      <c r="AR1820">
        <v>15.124204321681731</v>
      </c>
      <c r="AS1820">
        <v>15.12420432168174</v>
      </c>
      <c r="AT1820">
        <v>15.12420432168174</v>
      </c>
      <c r="AU1820">
        <v>15.12420432168174</v>
      </c>
      <c r="AV1820" t="str">
        <f>VLOOKUP(Sheet1[[#This Row],[NPDES ID2]],Combined_Sheet__Major_Only___2[[NPDES ID2]:[ECHO BFR]],3,FALSE)</f>
        <v>NY</v>
      </c>
      <c r="AW1820" t="s">
        <v>12185</v>
      </c>
      <c r="AX1820" t="str">
        <f>VLOOKUP(Sheet1[[#This Row],[NPDES ID2]],Combined_Sheet__Major_Only___2[[NPDES ID2]:[ECHO BFR]],27,FALSE)</f>
        <v>methaneBioCaptureRecover</v>
      </c>
      <c r="AY1820" t="str">
        <f>VLOOKUP(Sheet1[[#This Row],[NPDES ID2]],Combined_Sheet__Major_Only___2[[NPDES ID2]:[ECHO BFR]],28,FALSE)</f>
        <v>-</v>
      </c>
      <c r="AZ1820" t="str">
        <f>VLOOKUP(Sheet1[[#This Row],[NPDES ID2]],Combined_Sheet__Major_Only___2[[NPDES ID2]:[ECHO BFR]],29,FALSE)</f>
        <v>thickening</v>
      </c>
      <c r="BA1820">
        <f>VLOOKUP(Sheet1[[#This Row],[NPDES ID2]],Combined_Sheet__Major_Only___2[[NPDES ID2]:[ECHO BFR]],17,FALSE)</f>
        <v>42.074750000000002</v>
      </c>
      <c r="BB1820">
        <f>VLOOKUP(Sheet1[[#This Row],[NPDES ID2]],Combined_Sheet__Major_Only___2[[NPDES ID2]:[ECHO BFR]],18,FALSE)</f>
        <v>-73.944972000000007</v>
      </c>
      <c r="BC1820" t="str">
        <f>IF(ISNUMBER(SEARCH("aerobic",$AW1820)),"aerobic","")</f>
        <v/>
      </c>
      <c r="BD1820" t="str">
        <f>IF(ISNUMBER(SEARCH("anaer",$AW1820)),"anaer","")</f>
        <v>anaer</v>
      </c>
      <c r="BE1820" t="str">
        <f>IF(ISNUMBER(SEARCH("thickening",$AZ1820)),"thickening","")</f>
        <v>thickening</v>
      </c>
      <c r="BF1820" s="2" t="str">
        <f>IF(ISNUMBER(SEARCH("airDry",$AW1820)),"airDry","")</f>
        <v/>
      </c>
      <c r="BG1820" s="2" t="str">
        <f>IF(ISNUMBER(SEARCH("heatDry",$AY1820)),"heatDry","")</f>
        <v/>
      </c>
      <c r="BH1820" s="2" t="str">
        <f>IF(AND(ISNUMBER(SEARCH("aerobic",$AW1820)),ISNUMBER(SEARCH("anaer",$AW1820))),"Combined Aer and Anaer.","")</f>
        <v/>
      </c>
    </row>
    <row r="1821" spans="1:60" x14ac:dyDescent="0.25">
      <c r="A1821" s="4">
        <v>483</v>
      </c>
      <c r="B1821" t="s">
        <v>2404</v>
      </c>
      <c r="C1821">
        <v>405.5</v>
      </c>
      <c r="D1821">
        <v>441.93994652353462</v>
      </c>
      <c r="E1821">
        <v>446.82971598388542</v>
      </c>
      <c r="F1821">
        <v>337.01200974479741</v>
      </c>
      <c r="G1821">
        <v>542.51309131372204</v>
      </c>
      <c r="H1821">
        <v>-127.5334784861772</v>
      </c>
      <c r="I1821">
        <v>-130.00509734984149</v>
      </c>
      <c r="J1821">
        <v>-146.5234405718208</v>
      </c>
      <c r="K1821">
        <v>-104.6760571973707</v>
      </c>
      <c r="L1821">
        <v>243.91065968940021</v>
      </c>
      <c r="M1821">
        <v>242.56083784278789</v>
      </c>
      <c r="N1821">
        <v>238.0894208133725</v>
      </c>
      <c r="O1821">
        <v>253.3969588014362</v>
      </c>
      <c r="P1821">
        <v>9.5343347522288315</v>
      </c>
      <c r="Q1821">
        <v>9.6164495327264952</v>
      </c>
      <c r="R1821">
        <v>8.0033560170646663</v>
      </c>
      <c r="S1821">
        <v>10.887743577223761</v>
      </c>
      <c r="T1821">
        <v>116535.2413297934</v>
      </c>
      <c r="U1821">
        <v>116535.15454372681</v>
      </c>
      <c r="V1821">
        <v>116457.4291757863</v>
      </c>
      <c r="W1821">
        <v>116613.59130123669</v>
      </c>
      <c r="X1821">
        <v>8721.8692514263566</v>
      </c>
      <c r="Y1821">
        <v>8765.9729259465821</v>
      </c>
      <c r="Z1821">
        <v>8397.2370692308596</v>
      </c>
      <c r="AA1821">
        <v>8931.2691868461479</v>
      </c>
      <c r="AB1821">
        <v>1385.9957191456181</v>
      </c>
      <c r="AC1821">
        <v>1372.6044340896769</v>
      </c>
      <c r="AD1821">
        <v>1196.8021950493201</v>
      </c>
      <c r="AE1821">
        <v>1596.4816829366109</v>
      </c>
      <c r="AF1821">
        <v>58.949328646843753</v>
      </c>
      <c r="AG1821">
        <v>58.622435076364283</v>
      </c>
      <c r="AH1821">
        <v>57.543800760443069</v>
      </c>
      <c r="AI1821">
        <v>61.241509332975262</v>
      </c>
      <c r="AJ1821">
        <v>0.49664564037112918</v>
      </c>
      <c r="AK1821">
        <v>0.49664569722799062</v>
      </c>
      <c r="AL1821">
        <v>0.4966325789639584</v>
      </c>
      <c r="AM1821">
        <v>0.49665862661179272</v>
      </c>
      <c r="AN1821">
        <v>0.97844629292730001</v>
      </c>
      <c r="AO1821">
        <v>0.97844629292729979</v>
      </c>
      <c r="AP1821">
        <v>0.97844629292729979</v>
      </c>
      <c r="AQ1821">
        <v>0.97844629292729979</v>
      </c>
      <c r="AR1821">
        <v>13.7511002799216</v>
      </c>
      <c r="AS1821">
        <v>13.7511002799216</v>
      </c>
      <c r="AT1821">
        <v>13.7511002799216</v>
      </c>
      <c r="AU1821">
        <v>13.7511002799216</v>
      </c>
      <c r="AV1821" t="str">
        <f>VLOOKUP(Sheet1[[#This Row],[NPDES ID2]],Combined_Sheet__Major_Only___2[[NPDES ID2]:[ECHO BFR]],3,FALSE)</f>
        <v>SD</v>
      </c>
      <c r="AW1821" t="s">
        <v>12185</v>
      </c>
      <c r="AX1821" t="str">
        <f>VLOOKUP(Sheet1[[#This Row],[NPDES ID2]],Combined_Sheet__Major_Only___2[[NPDES ID2]:[ECHO BFR]],27,FALSE)</f>
        <v>-</v>
      </c>
      <c r="AY1821" t="str">
        <f>VLOOKUP(Sheet1[[#This Row],[NPDES ID2]],Combined_Sheet__Major_Only___2[[NPDES ID2]:[ECHO BFR]],28,FALSE)</f>
        <v>-</v>
      </c>
      <c r="AZ1821" t="str">
        <f>VLOOKUP(Sheet1[[#This Row],[NPDES ID2]],Combined_Sheet__Major_Only___2[[NPDES ID2]:[ECHO BFR]],29,FALSE)</f>
        <v>thickening</v>
      </c>
      <c r="BA1821">
        <f>VLOOKUP(Sheet1[[#This Row],[NPDES ID2]],Combined_Sheet__Major_Only___2[[NPDES ID2]:[ECHO BFR]],17,FALSE)</f>
        <v>45.463270000000001</v>
      </c>
      <c r="BB1821">
        <f>VLOOKUP(Sheet1[[#This Row],[NPDES ID2]],Combined_Sheet__Major_Only___2[[NPDES ID2]:[ECHO BFR]],18,FALSE)</f>
        <v>-98.486599999999996</v>
      </c>
      <c r="BC1821" t="str">
        <f>IF(ISNUMBER(SEARCH("aerobic",$AW1821)),"aerobic","")</f>
        <v/>
      </c>
      <c r="BD1821" t="str">
        <f>IF(ISNUMBER(SEARCH("anaer",$AW1821)),"anaer","")</f>
        <v>anaer</v>
      </c>
      <c r="BE1821" t="str">
        <f>IF(ISNUMBER(SEARCH("thickening",$AZ1821)),"thickening","")</f>
        <v>thickening</v>
      </c>
      <c r="BF1821" s="3" t="str">
        <f>IF(ISNUMBER(SEARCH("airDry",$AW1821)),"airDry","")</f>
        <v/>
      </c>
      <c r="BG1821" s="3" t="str">
        <f>IF(ISNUMBER(SEARCH("heatDry",$AY1821)),"heatDry","")</f>
        <v/>
      </c>
      <c r="BH1821" s="3" t="str">
        <f>IF(AND(ISNUMBER(SEARCH("aerobic",$AW1821)),ISNUMBER(SEARCH("anaer",$AW1821))),"Combined Aer and Anaer.","")</f>
        <v/>
      </c>
    </row>
    <row r="1822" spans="1:60" x14ac:dyDescent="0.25">
      <c r="A1822" s="4">
        <v>880</v>
      </c>
      <c r="B1822" t="s">
        <v>4292</v>
      </c>
      <c r="C1822">
        <v>836.69</v>
      </c>
      <c r="D1822">
        <v>383.04018244284038</v>
      </c>
      <c r="E1822">
        <v>383.50143168301508</v>
      </c>
      <c r="F1822">
        <v>322.85073876693423</v>
      </c>
      <c r="G1822">
        <v>454.84082461685239</v>
      </c>
      <c r="H1822">
        <v>-122.1361945239957</v>
      </c>
      <c r="I1822">
        <v>-124.6492274740617</v>
      </c>
      <c r="J1822">
        <v>-140.50607430030161</v>
      </c>
      <c r="K1822">
        <v>-99.16845992618731</v>
      </c>
      <c r="L1822">
        <v>523.23993355673997</v>
      </c>
      <c r="M1822">
        <v>520.61477855026897</v>
      </c>
      <c r="N1822">
        <v>511.90699079919392</v>
      </c>
      <c r="O1822">
        <v>541.70415132522919</v>
      </c>
      <c r="P1822">
        <v>19.63125135945435</v>
      </c>
      <c r="Q1822">
        <v>19.79082763960832</v>
      </c>
      <c r="R1822">
        <v>16.397163043223522</v>
      </c>
      <c r="S1822">
        <v>22.362794515460489</v>
      </c>
      <c r="T1822">
        <v>116565.285840593</v>
      </c>
      <c r="U1822">
        <v>116565.19903249919</v>
      </c>
      <c r="V1822">
        <v>116487.45393706831</v>
      </c>
      <c r="W1822">
        <v>116643.6556980574</v>
      </c>
      <c r="X1822">
        <v>8390.6090777210411</v>
      </c>
      <c r="Y1822">
        <v>8429.1614801192227</v>
      </c>
      <c r="Z1822">
        <v>8107.0211525365839</v>
      </c>
      <c r="AA1822">
        <v>8573.3264454874115</v>
      </c>
      <c r="AB1822">
        <v>1410.9355850486179</v>
      </c>
      <c r="AC1822">
        <v>1396.7004044789519</v>
      </c>
      <c r="AD1822">
        <v>1207.028749536347</v>
      </c>
      <c r="AE1822">
        <v>1641.6001872617801</v>
      </c>
      <c r="AF1822">
        <v>61.289894102455193</v>
      </c>
      <c r="AG1822">
        <v>60.980975235198002</v>
      </c>
      <c r="AH1822">
        <v>59.965351872224907</v>
      </c>
      <c r="AI1822">
        <v>63.451624992411233</v>
      </c>
      <c r="AJ1822">
        <v>0.52520551944804095</v>
      </c>
      <c r="AK1822">
        <v>0.5252056429204629</v>
      </c>
      <c r="AL1822">
        <v>0.52517707843873851</v>
      </c>
      <c r="AM1822">
        <v>0.52523379768703504</v>
      </c>
      <c r="AN1822">
        <v>0.97845167666156552</v>
      </c>
      <c r="AO1822">
        <v>0.97845167666156563</v>
      </c>
      <c r="AP1822">
        <v>0.97845167666156563</v>
      </c>
      <c r="AQ1822">
        <v>0.97845167666156563</v>
      </c>
      <c r="AR1822">
        <v>13.82144293286302</v>
      </c>
      <c r="AS1822">
        <v>13.821442932863031</v>
      </c>
      <c r="AT1822">
        <v>13.821442932863031</v>
      </c>
      <c r="AU1822">
        <v>13.821442932863031</v>
      </c>
      <c r="AV1822" t="str">
        <f>VLOOKUP(Sheet1[[#This Row],[NPDES ID2]],Combined_Sheet__Major_Only___2[[NPDES ID2]:[ECHO BFR]],3,FALSE)</f>
        <v>MD</v>
      </c>
      <c r="AW1822" t="s">
        <v>12185</v>
      </c>
      <c r="AX1822" t="str">
        <f>VLOOKUP(Sheet1[[#This Row],[NPDES ID2]],Combined_Sheet__Major_Only___2[[NPDES ID2]:[ECHO BFR]],27,FALSE)</f>
        <v>-</v>
      </c>
      <c r="AY1822" t="str">
        <f>VLOOKUP(Sheet1[[#This Row],[NPDES ID2]],Combined_Sheet__Major_Only___2[[NPDES ID2]:[ECHO BFR]],28,FALSE)</f>
        <v>-</v>
      </c>
      <c r="AZ1822" t="str">
        <f>VLOOKUP(Sheet1[[#This Row],[NPDES ID2]],Combined_Sheet__Major_Only___2[[NPDES ID2]:[ECHO BFR]],29,FALSE)</f>
        <v>thickening, preliminaryOps</v>
      </c>
      <c r="BA1822">
        <f>VLOOKUP(Sheet1[[#This Row],[NPDES ID2]],Combined_Sheet__Major_Only___2[[NPDES ID2]:[ECHO BFR]],17,FALSE)</f>
        <v>38.267040000000001</v>
      </c>
      <c r="BB1822">
        <f>VLOOKUP(Sheet1[[#This Row],[NPDES ID2]],Combined_Sheet__Major_Only___2[[NPDES ID2]:[ECHO BFR]],18,FALSE)</f>
        <v>-76.411659999999998</v>
      </c>
      <c r="BC1822" t="str">
        <f>IF(ISNUMBER(SEARCH("aerobic",$AW1822)),"aerobic","")</f>
        <v/>
      </c>
      <c r="BD1822" t="str">
        <f>IF(ISNUMBER(SEARCH("anaer",$AW1822)),"anaer","")</f>
        <v>anaer</v>
      </c>
      <c r="BE1822" t="str">
        <f>IF(ISNUMBER(SEARCH("thickening",$AZ1822)),"thickening","")</f>
        <v>thickening</v>
      </c>
      <c r="BF1822" s="2" t="str">
        <f>IF(ISNUMBER(SEARCH("airDry",$AW1822)),"airDry","")</f>
        <v/>
      </c>
      <c r="BG1822" s="2" t="str">
        <f>IF(ISNUMBER(SEARCH("heatDry",$AY1822)),"heatDry","")</f>
        <v/>
      </c>
      <c r="BH1822" s="2" t="str">
        <f>IF(AND(ISNUMBER(SEARCH("aerobic",$AW1822)),ISNUMBER(SEARCH("anaer",$AW1822))),"Combined Aer and Anaer.","")</f>
        <v/>
      </c>
    </row>
    <row r="1823" spans="1:60" x14ac:dyDescent="0.25">
      <c r="A1823" s="4">
        <v>1392</v>
      </c>
      <c r="B1823" t="s">
        <v>6601</v>
      </c>
      <c r="C1823">
        <v>144</v>
      </c>
      <c r="D1823">
        <v>827.4927717964996</v>
      </c>
      <c r="E1823">
        <v>826.26881975278616</v>
      </c>
      <c r="F1823">
        <v>593.55940481493315</v>
      </c>
      <c r="G1823">
        <v>1077.596003485934</v>
      </c>
      <c r="H1823">
        <v>-121.9806093598293</v>
      </c>
      <c r="I1823">
        <v>-124.39165347807121</v>
      </c>
      <c r="J1823">
        <v>-140.37339189460229</v>
      </c>
      <c r="K1823">
        <v>-98.721915573759446</v>
      </c>
      <c r="L1823">
        <v>90.374262583432682</v>
      </c>
      <c r="M1823">
        <v>89.924439981282575</v>
      </c>
      <c r="N1823">
        <v>88.435416593112961</v>
      </c>
      <c r="O1823">
        <v>93.534166407043159</v>
      </c>
      <c r="P1823">
        <v>3.3781864120422771</v>
      </c>
      <c r="Q1823">
        <v>3.4045973487618748</v>
      </c>
      <c r="R1823">
        <v>2.8202478974324121</v>
      </c>
      <c r="S1823">
        <v>3.8514610868950618</v>
      </c>
      <c r="T1823">
        <v>117759.5721787769</v>
      </c>
      <c r="U1823">
        <v>117759.4844950898</v>
      </c>
      <c r="V1823">
        <v>117680.95522073261</v>
      </c>
      <c r="W1823">
        <v>117838.7325168542</v>
      </c>
      <c r="X1823">
        <v>8446.4040223782831</v>
      </c>
      <c r="Y1823">
        <v>8484.8782295181663</v>
      </c>
      <c r="Z1823">
        <v>8163.5310032512934</v>
      </c>
      <c r="AA1823">
        <v>8628.5772835696589</v>
      </c>
      <c r="AB1823">
        <v>1317.125272275938</v>
      </c>
      <c r="AC1823">
        <v>1305.747531419177</v>
      </c>
      <c r="AD1823">
        <v>1139.38767474929</v>
      </c>
      <c r="AE1823">
        <v>1515.8330228644079</v>
      </c>
      <c r="AF1823">
        <v>61.505342190756373</v>
      </c>
      <c r="AG1823">
        <v>61.198968227320343</v>
      </c>
      <c r="AH1823">
        <v>60.186337157170357</v>
      </c>
      <c r="AI1823">
        <v>63.655670641961272</v>
      </c>
      <c r="AJ1823">
        <v>0.52783566402966575</v>
      </c>
      <c r="AK1823">
        <v>0.52783568514749946</v>
      </c>
      <c r="AL1823">
        <v>0.52783082074485599</v>
      </c>
      <c r="AM1823">
        <v>0.52784047934747869</v>
      </c>
      <c r="AN1823">
        <v>0.97866352624406927</v>
      </c>
      <c r="AO1823">
        <v>0.9786635262440696</v>
      </c>
      <c r="AP1823">
        <v>0.9786635262440696</v>
      </c>
      <c r="AQ1823">
        <v>0.9786635262440696</v>
      </c>
      <c r="AR1823">
        <v>14.51334728841204</v>
      </c>
      <c r="AS1823">
        <v>14.51334728841204</v>
      </c>
      <c r="AT1823">
        <v>14.51334728841204</v>
      </c>
      <c r="AU1823">
        <v>14.51334728841204</v>
      </c>
      <c r="AV1823" t="str">
        <f>VLOOKUP(Sheet1[[#This Row],[NPDES ID2]],Combined_Sheet__Major_Only___2[[NPDES ID2]:[ECHO BFR]],3,FALSE)</f>
        <v>CT</v>
      </c>
      <c r="AW1823" t="s">
        <v>12185</v>
      </c>
      <c r="AX1823" t="str">
        <f>VLOOKUP(Sheet1[[#This Row],[NPDES ID2]],Combined_Sheet__Major_Only___2[[NPDES ID2]:[ECHO BFR]],27,FALSE)</f>
        <v>methaneBioCaptureRecover</v>
      </c>
      <c r="AY1823" t="str">
        <f>VLOOKUP(Sheet1[[#This Row],[NPDES ID2]],Combined_Sheet__Major_Only___2[[NPDES ID2]:[ECHO BFR]],28,FALSE)</f>
        <v>-</v>
      </c>
      <c r="AZ1823" t="str">
        <f>VLOOKUP(Sheet1[[#This Row],[NPDES ID2]],Combined_Sheet__Major_Only___2[[NPDES ID2]:[ECHO BFR]],29,FALSE)</f>
        <v>thickening</v>
      </c>
      <c r="BA1823">
        <f>VLOOKUP(Sheet1[[#This Row],[NPDES ID2]],Combined_Sheet__Major_Only___2[[NPDES ID2]:[ECHO BFR]],17,FALSE)</f>
        <v>41.941792</v>
      </c>
      <c r="BB1823">
        <f>VLOOKUP(Sheet1[[#This Row],[NPDES ID2]],Combined_Sheet__Major_Only___2[[NPDES ID2]:[ECHO BFR]],18,FALSE)</f>
        <v>-73.053825000000003</v>
      </c>
      <c r="BC1823" t="str">
        <f>IF(ISNUMBER(SEARCH("aerobic",$AW1823)),"aerobic","")</f>
        <v/>
      </c>
      <c r="BD1823" t="str">
        <f>IF(ISNUMBER(SEARCH("anaer",$AW1823)),"anaer","")</f>
        <v>anaer</v>
      </c>
      <c r="BE1823" t="str">
        <f>IF(ISNUMBER(SEARCH("thickening",$AZ1823)),"thickening","")</f>
        <v>thickening</v>
      </c>
      <c r="BF1823" s="2" t="str">
        <f>IF(ISNUMBER(SEARCH("airDry",$AW1823)),"airDry","")</f>
        <v/>
      </c>
      <c r="BG1823" s="2" t="str">
        <f>IF(ISNUMBER(SEARCH("heatDry",$AY1823)),"heatDry","")</f>
        <v/>
      </c>
      <c r="BH1823" s="2" t="str">
        <f>IF(AND(ISNUMBER(SEARCH("aerobic",$AW1823)),ISNUMBER(SEARCH("anaer",$AW1823))),"Combined Aer and Anaer.","")</f>
        <v/>
      </c>
    </row>
    <row r="1824" spans="1:60" x14ac:dyDescent="0.25">
      <c r="A1824" s="4">
        <v>365</v>
      </c>
      <c r="B1824" t="s">
        <v>1846</v>
      </c>
      <c r="C1824">
        <v>837.9</v>
      </c>
      <c r="D1824">
        <v>366.53125126450823</v>
      </c>
      <c r="E1824">
        <v>367.49773209518742</v>
      </c>
      <c r="F1824">
        <v>309.08740540025661</v>
      </c>
      <c r="G1824">
        <v>434.33921807050473</v>
      </c>
      <c r="H1824">
        <v>-116.46303539702851</v>
      </c>
      <c r="I1824">
        <v>-118.951688552055</v>
      </c>
      <c r="J1824">
        <v>-134.51094613896359</v>
      </c>
      <c r="K1824">
        <v>-93.192556191820643</v>
      </c>
      <c r="L1824">
        <v>547.64346674097487</v>
      </c>
      <c r="M1824">
        <v>545.20188691486783</v>
      </c>
      <c r="N1824">
        <v>537.1010220813107</v>
      </c>
      <c r="O1824">
        <v>564.81908152574852</v>
      </c>
      <c r="P1824">
        <v>19.610113232164789</v>
      </c>
      <c r="Q1824">
        <v>19.848862042475378</v>
      </c>
      <c r="R1824">
        <v>16.28243975871673</v>
      </c>
      <c r="S1824">
        <v>22.340758293487859</v>
      </c>
      <c r="T1824">
        <v>117816.2595982862</v>
      </c>
      <c r="U1824">
        <v>117816.17187303861</v>
      </c>
      <c r="V1824">
        <v>117737.6053772225</v>
      </c>
      <c r="W1824">
        <v>117895.4574569351</v>
      </c>
      <c r="X1824">
        <v>8113.8891122390769</v>
      </c>
      <c r="Y1824">
        <v>8146.8272371094154</v>
      </c>
      <c r="Z1824">
        <v>7870.0530540432856</v>
      </c>
      <c r="AA1824">
        <v>8270.8400901431305</v>
      </c>
      <c r="AB1824">
        <v>1536.0517478908921</v>
      </c>
      <c r="AC1824">
        <v>1518.1826368463189</v>
      </c>
      <c r="AD1824">
        <v>1290.0686560941531</v>
      </c>
      <c r="AE1824">
        <v>1825.6933757737741</v>
      </c>
      <c r="AF1824">
        <v>64.055849985733644</v>
      </c>
      <c r="AG1824">
        <v>63.768753328164003</v>
      </c>
      <c r="AH1824">
        <v>62.825884668469321</v>
      </c>
      <c r="AI1824">
        <v>66.063670620049521</v>
      </c>
      <c r="AJ1824">
        <v>0.55898615954373143</v>
      </c>
      <c r="AK1824">
        <v>0.55898629347214723</v>
      </c>
      <c r="AL1824">
        <v>0.5589553069620119</v>
      </c>
      <c r="AM1824">
        <v>0.5590168355901689</v>
      </c>
      <c r="AN1824">
        <v>0.97867347829022222</v>
      </c>
      <c r="AO1824">
        <v>0.97867347829022266</v>
      </c>
      <c r="AP1824">
        <v>0.97867347829022266</v>
      </c>
      <c r="AQ1824">
        <v>0.97867347829022266</v>
      </c>
      <c r="AR1824">
        <v>13.491790180629391</v>
      </c>
      <c r="AS1824">
        <v>13.491790180629391</v>
      </c>
      <c r="AT1824">
        <v>13.491790180629391</v>
      </c>
      <c r="AU1824">
        <v>13.491790180629391</v>
      </c>
      <c r="AV1824" t="str">
        <f>VLOOKUP(Sheet1[[#This Row],[NPDES ID2]],Combined_Sheet__Major_Only___2[[NPDES ID2]:[ECHO BFR]],3,FALSE)</f>
        <v>KS</v>
      </c>
      <c r="AW1824" t="s">
        <v>12185</v>
      </c>
      <c r="AX1824" t="str">
        <f>VLOOKUP(Sheet1[[#This Row],[NPDES ID2]],Combined_Sheet__Major_Only___2[[NPDES ID2]:[ECHO BFR]],27,FALSE)</f>
        <v>methaneBioCaptureRecover</v>
      </c>
      <c r="AY1824" t="str">
        <f>VLOOKUP(Sheet1[[#This Row],[NPDES ID2]],Combined_Sheet__Major_Only___2[[NPDES ID2]:[ECHO BFR]],28,FALSE)</f>
        <v>-</v>
      </c>
      <c r="AZ1824" t="str">
        <f>VLOOKUP(Sheet1[[#This Row],[NPDES ID2]],Combined_Sheet__Major_Only___2[[NPDES ID2]:[ECHO BFR]],29,FALSE)</f>
        <v>thickening</v>
      </c>
      <c r="BA1824">
        <f>VLOOKUP(Sheet1[[#This Row],[NPDES ID2]],Combined_Sheet__Major_Only___2[[NPDES ID2]:[ECHO BFR]],17,FALSE)</f>
        <v>38.851737</v>
      </c>
      <c r="BB1824">
        <f>VLOOKUP(Sheet1[[#This Row],[NPDES ID2]],Combined_Sheet__Major_Only___2[[NPDES ID2]:[ECHO BFR]],18,FALSE)</f>
        <v>-97.575815000000006</v>
      </c>
      <c r="BC1824" t="str">
        <f>IF(ISNUMBER(SEARCH("aerobic",$AW1824)),"aerobic","")</f>
        <v/>
      </c>
      <c r="BD1824" t="str">
        <f>IF(ISNUMBER(SEARCH("anaer",$AW1824)),"anaer","")</f>
        <v>anaer</v>
      </c>
      <c r="BE1824" t="str">
        <f>IF(ISNUMBER(SEARCH("thickening",$AZ1824)),"thickening","")</f>
        <v>thickening</v>
      </c>
      <c r="BF1824" s="3" t="str">
        <f>IF(ISNUMBER(SEARCH("airDry",$AW1824)),"airDry","")</f>
        <v/>
      </c>
      <c r="BG1824" s="3" t="str">
        <f>IF(ISNUMBER(SEARCH("heatDry",$AY1824)),"heatDry","")</f>
        <v/>
      </c>
      <c r="BH1824" s="3" t="str">
        <f>IF(AND(ISNUMBER(SEARCH("aerobic",$AW1824)),ISNUMBER(SEARCH("anaer",$AW1824))),"Combined Aer and Anaer.","")</f>
        <v/>
      </c>
    </row>
    <row r="1825" spans="1:60" x14ac:dyDescent="0.25">
      <c r="A1825" s="4">
        <v>2207</v>
      </c>
      <c r="B1825" t="s">
        <v>10346</v>
      </c>
      <c r="C1825">
        <v>636.54999999999995</v>
      </c>
      <c r="D1825">
        <v>337.83915959507658</v>
      </c>
      <c r="E1825">
        <v>338.84943569403572</v>
      </c>
      <c r="F1825">
        <v>274.53382504645953</v>
      </c>
      <c r="G1825">
        <v>400.70417640826639</v>
      </c>
      <c r="H1825">
        <v>-107.4946591091272</v>
      </c>
      <c r="I1825">
        <v>-110.03888606012541</v>
      </c>
      <c r="J1825">
        <v>-126.4043763832053</v>
      </c>
      <c r="K1825">
        <v>-83.652404246741938</v>
      </c>
      <c r="L1825">
        <v>448.34062297124592</v>
      </c>
      <c r="M1825">
        <v>446.74106406739782</v>
      </c>
      <c r="N1825">
        <v>441.43608074085381</v>
      </c>
      <c r="O1825">
        <v>459.59013971821719</v>
      </c>
      <c r="P1825">
        <v>14.828466257114879</v>
      </c>
      <c r="Q1825">
        <v>15.06895309838934</v>
      </c>
      <c r="R1825">
        <v>12.029474142892431</v>
      </c>
      <c r="S1825">
        <v>17.179481745959521</v>
      </c>
      <c r="T1825">
        <v>118212.01587437269</v>
      </c>
      <c r="U1825">
        <v>118211.9278589757</v>
      </c>
      <c r="V1825">
        <v>118133.10150610381</v>
      </c>
      <c r="W1825">
        <v>118291.47567829701</v>
      </c>
      <c r="X1825">
        <v>7553.9409442079086</v>
      </c>
      <c r="Y1825">
        <v>7578.0359660773693</v>
      </c>
      <c r="Z1825">
        <v>7372.505499653902</v>
      </c>
      <c r="AA1825">
        <v>7671.1302046039546</v>
      </c>
      <c r="AB1825">
        <v>1389.276923682638</v>
      </c>
      <c r="AC1825">
        <v>1374.686386960653</v>
      </c>
      <c r="AD1825">
        <v>1174.165015584718</v>
      </c>
      <c r="AE1825">
        <v>1645.375977527058</v>
      </c>
      <c r="AF1825">
        <v>69.027376670363651</v>
      </c>
      <c r="AG1825">
        <v>68.779912619266526</v>
      </c>
      <c r="AH1825">
        <v>67.966825939016076</v>
      </c>
      <c r="AI1825">
        <v>70.75847532183532</v>
      </c>
      <c r="AJ1825">
        <v>0.61977644908555662</v>
      </c>
      <c r="AK1825">
        <v>0.6197765577090093</v>
      </c>
      <c r="AL1825">
        <v>0.61975146185805852</v>
      </c>
      <c r="AM1825">
        <v>0.61980129291468755</v>
      </c>
      <c r="AN1825">
        <v>0.97874269946589731</v>
      </c>
      <c r="AO1825">
        <v>0.97874269946589765</v>
      </c>
      <c r="AP1825">
        <v>0.97874269946589765</v>
      </c>
      <c r="AQ1825">
        <v>0.97874269946589765</v>
      </c>
      <c r="AR1825">
        <v>14.77871649814182</v>
      </c>
      <c r="AS1825">
        <v>14.77871649814182</v>
      </c>
      <c r="AT1825">
        <v>14.77871649814182</v>
      </c>
      <c r="AU1825">
        <v>14.77871649814182</v>
      </c>
      <c r="AV1825" t="str">
        <f>VLOOKUP(Sheet1[[#This Row],[NPDES ID2]],Combined_Sheet__Major_Only___2[[NPDES ID2]:[ECHO BFR]],3,FALSE)</f>
        <v>CO</v>
      </c>
      <c r="AW1825" t="s">
        <v>12185</v>
      </c>
      <c r="AX1825" t="str">
        <f>VLOOKUP(Sheet1[[#This Row],[NPDES ID2]],Combined_Sheet__Major_Only___2[[NPDES ID2]:[ECHO BFR]],27,FALSE)</f>
        <v>other</v>
      </c>
      <c r="AY1825" t="str">
        <f>VLOOKUP(Sheet1[[#This Row],[NPDES ID2]],Combined_Sheet__Major_Only___2[[NPDES ID2]:[ECHO BFR]],28,FALSE)</f>
        <v>-</v>
      </c>
      <c r="AZ1825" t="str">
        <f>VLOOKUP(Sheet1[[#This Row],[NPDES ID2]],Combined_Sheet__Major_Only___2[[NPDES ID2]:[ECHO BFR]],29,FALSE)</f>
        <v>thickening, preliminaryOps, sludgeLagoon</v>
      </c>
      <c r="BA1825">
        <f>VLOOKUP(Sheet1[[#This Row],[NPDES ID2]],Combined_Sheet__Major_Only___2[[NPDES ID2]:[ECHO BFR]],17,FALSE)</f>
        <v>38.737679999999997</v>
      </c>
      <c r="BB1825">
        <f>VLOOKUP(Sheet1[[#This Row],[NPDES ID2]],Combined_Sheet__Major_Only___2[[NPDES ID2]:[ECHO BFR]],18,FALSE)</f>
        <v>-104.73661</v>
      </c>
      <c r="BC1825" t="str">
        <f>IF(ISNUMBER(SEARCH("aerobic",$AW1825)),"aerobic","")</f>
        <v/>
      </c>
      <c r="BD1825" t="str">
        <f>IF(ISNUMBER(SEARCH("anaer",$AW1825)),"anaer","")</f>
        <v>anaer</v>
      </c>
      <c r="BE1825" t="str">
        <f>IF(ISNUMBER(SEARCH("thickening",$AZ1825)),"thickening","")</f>
        <v>thickening</v>
      </c>
      <c r="BF1825" s="3" t="str">
        <f>IF(ISNUMBER(SEARCH("airDry",$AW1825)),"airDry","")</f>
        <v/>
      </c>
      <c r="BG1825" s="3" t="str">
        <f>IF(ISNUMBER(SEARCH("heatDry",$AY1825)),"heatDry","")</f>
        <v/>
      </c>
      <c r="BH1825" s="3" t="str">
        <f>IF(AND(ISNUMBER(SEARCH("aerobic",$AW1825)),ISNUMBER(SEARCH("anaer",$AW1825))),"Combined Aer and Anaer.","")</f>
        <v/>
      </c>
    </row>
    <row r="1826" spans="1:60" x14ac:dyDescent="0.25">
      <c r="A1826" s="4">
        <v>408</v>
      </c>
      <c r="B1826" t="s">
        <v>2051</v>
      </c>
      <c r="C1826">
        <v>666</v>
      </c>
      <c r="D1826">
        <v>346.57837566402878</v>
      </c>
      <c r="E1826">
        <v>347.25210639137549</v>
      </c>
      <c r="F1826">
        <v>284.37762913099658</v>
      </c>
      <c r="G1826">
        <v>409.36975258803727</v>
      </c>
      <c r="H1826">
        <v>-110.84074014370159</v>
      </c>
      <c r="I1826">
        <v>-113.3875333477463</v>
      </c>
      <c r="J1826">
        <v>-129.4191638320942</v>
      </c>
      <c r="K1826">
        <v>-87.192651221710108</v>
      </c>
      <c r="L1826">
        <v>455.96674508046431</v>
      </c>
      <c r="M1826">
        <v>454.18927348587988</v>
      </c>
      <c r="N1826">
        <v>448.294230441548</v>
      </c>
      <c r="O1826">
        <v>468.46751262564658</v>
      </c>
      <c r="P1826">
        <v>15.542964687290921</v>
      </c>
      <c r="Q1826">
        <v>15.75812274829784</v>
      </c>
      <c r="R1826">
        <v>12.727217414282091</v>
      </c>
      <c r="S1826">
        <v>17.883454836410941</v>
      </c>
      <c r="T1826">
        <v>118457.08790270329</v>
      </c>
      <c r="U1826">
        <v>118456.9997076313</v>
      </c>
      <c r="V1826">
        <v>118378.0124383075</v>
      </c>
      <c r="W1826">
        <v>118536.7099162091</v>
      </c>
      <c r="X1826">
        <v>7787.6091278476579</v>
      </c>
      <c r="Y1826">
        <v>7814.9801694263042</v>
      </c>
      <c r="Z1826">
        <v>7583.0876079966674</v>
      </c>
      <c r="AA1826">
        <v>7919.2103469631593</v>
      </c>
      <c r="AB1826">
        <v>1444.2169623001701</v>
      </c>
      <c r="AC1826">
        <v>1429.3096905922191</v>
      </c>
      <c r="AD1826">
        <v>1218.453629844103</v>
      </c>
      <c r="AE1826">
        <v>1712.7815641465211</v>
      </c>
      <c r="AF1826">
        <v>67.097449007579499</v>
      </c>
      <c r="AG1826">
        <v>66.834652797054346</v>
      </c>
      <c r="AH1826">
        <v>65.97097378935382</v>
      </c>
      <c r="AI1826">
        <v>68.936058727133286</v>
      </c>
      <c r="AJ1826">
        <v>0.59616744994992277</v>
      </c>
      <c r="AK1826">
        <v>0.59616756112823821</v>
      </c>
      <c r="AL1826">
        <v>0.59614186860877894</v>
      </c>
      <c r="AM1826">
        <v>0.59619288455882691</v>
      </c>
      <c r="AN1826">
        <v>0.97878533983503591</v>
      </c>
      <c r="AO1826">
        <v>0.97878533983503568</v>
      </c>
      <c r="AP1826">
        <v>0.97878533983503568</v>
      </c>
      <c r="AQ1826">
        <v>0.97878533983503568</v>
      </c>
      <c r="AR1826">
        <v>14.297742258028149</v>
      </c>
      <c r="AS1826">
        <v>14.297742258028149</v>
      </c>
      <c r="AT1826">
        <v>14.297742258028149</v>
      </c>
      <c r="AU1826">
        <v>14.297742258028149</v>
      </c>
      <c r="AV1826" t="str">
        <f>VLOOKUP(Sheet1[[#This Row],[NPDES ID2]],Combined_Sheet__Major_Only___2[[NPDES ID2]:[ECHO BFR]],3,FALSE)</f>
        <v>NY</v>
      </c>
      <c r="AW1826" t="s">
        <v>12185</v>
      </c>
      <c r="AX1826" t="str">
        <f>VLOOKUP(Sheet1[[#This Row],[NPDES ID2]],Combined_Sheet__Major_Only___2[[NPDES ID2]:[ECHO BFR]],27,FALSE)</f>
        <v>methaneBioCaptureRecover</v>
      </c>
      <c r="AY1826" t="str">
        <f>VLOOKUP(Sheet1[[#This Row],[NPDES ID2]],Combined_Sheet__Major_Only___2[[NPDES ID2]:[ECHO BFR]],28,FALSE)</f>
        <v>-</v>
      </c>
      <c r="AZ1826" t="str">
        <f>VLOOKUP(Sheet1[[#This Row],[NPDES ID2]],Combined_Sheet__Major_Only___2[[NPDES ID2]:[ECHO BFR]],29,FALSE)</f>
        <v>preliminaryOps, thickening</v>
      </c>
      <c r="BA1826">
        <f>VLOOKUP(Sheet1[[#This Row],[NPDES ID2]],Combined_Sheet__Major_Only___2[[NPDES ID2]:[ECHO BFR]],17,FALSE)</f>
        <v>42.094904</v>
      </c>
      <c r="BB1826">
        <f>VLOOKUP(Sheet1[[#This Row],[NPDES ID2]],Combined_Sheet__Major_Only___2[[NPDES ID2]:[ECHO BFR]],18,FALSE)</f>
        <v>-79.243430000000004</v>
      </c>
      <c r="BC1826" t="str">
        <f>IF(ISNUMBER(SEARCH("aerobic",$AW1826)),"aerobic","")</f>
        <v/>
      </c>
      <c r="BD1826" t="str">
        <f>IF(ISNUMBER(SEARCH("anaer",$AW1826)),"anaer","")</f>
        <v>anaer</v>
      </c>
      <c r="BE1826" t="str">
        <f>IF(ISNUMBER(SEARCH("thickening",$AZ1826)),"thickening","")</f>
        <v>thickening</v>
      </c>
      <c r="BF1826" s="2" t="str">
        <f>IF(ISNUMBER(SEARCH("airDry",$AW1826)),"airDry","")</f>
        <v/>
      </c>
      <c r="BG1826" s="2" t="str">
        <f>IF(ISNUMBER(SEARCH("heatDry",$AY1826)),"heatDry","")</f>
        <v/>
      </c>
      <c r="BH1826" s="2" t="str">
        <f>IF(AND(ISNUMBER(SEARCH("aerobic",$AW1826)),ISNUMBER(SEARCH("anaer",$AW1826))),"Combined Aer and Anaer.","")</f>
        <v/>
      </c>
    </row>
    <row r="1827" spans="1:60" x14ac:dyDescent="0.25">
      <c r="A1827" s="4">
        <v>170</v>
      </c>
      <c r="B1827" t="s">
        <v>920</v>
      </c>
      <c r="C1827">
        <v>4470.93</v>
      </c>
      <c r="D1827">
        <v>927.49866495282652</v>
      </c>
      <c r="E1827">
        <v>923.7244844297245</v>
      </c>
      <c r="F1827">
        <v>750.31568714326283</v>
      </c>
      <c r="G1827">
        <v>1096.8744737473719</v>
      </c>
      <c r="H1827">
        <v>-108.00162433501021</v>
      </c>
      <c r="I1827">
        <v>-111.0105328165905</v>
      </c>
      <c r="J1827">
        <v>-127.1454900181064</v>
      </c>
      <c r="K1827">
        <v>-84.546363169518912</v>
      </c>
      <c r="L1827">
        <v>3096.0240934395051</v>
      </c>
      <c r="M1827">
        <v>3084.4622754454199</v>
      </c>
      <c r="N1827">
        <v>3045.604170124936</v>
      </c>
      <c r="O1827">
        <v>3177.999244965963</v>
      </c>
      <c r="P1827">
        <v>104.23586721300801</v>
      </c>
      <c r="Q1827">
        <v>105.7360973829672</v>
      </c>
      <c r="R1827">
        <v>85.040544533186662</v>
      </c>
      <c r="S1827">
        <v>120.2577803813647</v>
      </c>
      <c r="T1827">
        <v>118694.65628723821</v>
      </c>
      <c r="U1827">
        <v>118694.56791799251</v>
      </c>
      <c r="V1827">
        <v>118615.42465917541</v>
      </c>
      <c r="W1827">
        <v>118774.4355437738</v>
      </c>
      <c r="X1827">
        <v>7714.7273910209778</v>
      </c>
      <c r="Y1827">
        <v>7740.6772754782714</v>
      </c>
      <c r="Z1827">
        <v>7519.0883057619021</v>
      </c>
      <c r="AA1827">
        <v>7840.9188526756907</v>
      </c>
      <c r="AB1827">
        <v>1335.5612635797061</v>
      </c>
      <c r="AC1827">
        <v>1323.482425798172</v>
      </c>
      <c r="AD1827">
        <v>1139.72295439807</v>
      </c>
      <c r="AE1827">
        <v>1565.6702309194111</v>
      </c>
      <c r="AF1827">
        <v>67.884442890904083</v>
      </c>
      <c r="AG1827">
        <v>67.622743907736634</v>
      </c>
      <c r="AH1827">
        <v>66.79102206646003</v>
      </c>
      <c r="AI1827">
        <v>69.675678769776482</v>
      </c>
      <c r="AJ1827">
        <v>0.60579322953065695</v>
      </c>
      <c r="AK1827">
        <v>0.60579395354130083</v>
      </c>
      <c r="AL1827">
        <v>0.60562270975333032</v>
      </c>
      <c r="AM1827">
        <v>0.60596281763818494</v>
      </c>
      <c r="AN1827">
        <v>0.97882651166366297</v>
      </c>
      <c r="AO1827">
        <v>0.97882651166366286</v>
      </c>
      <c r="AP1827">
        <v>0.97882651166366286</v>
      </c>
      <c r="AQ1827">
        <v>0.97882651166366286</v>
      </c>
      <c r="AR1827">
        <v>15.04970344258655</v>
      </c>
      <c r="AS1827">
        <v>15.04970344258655</v>
      </c>
      <c r="AT1827">
        <v>15.04970344258655</v>
      </c>
      <c r="AU1827">
        <v>15.04970344258655</v>
      </c>
      <c r="AV1827" t="str">
        <f>VLOOKUP(Sheet1[[#This Row],[NPDES ID2]],Combined_Sheet__Major_Only___2[[NPDES ID2]:[ECHO BFR]],3,FALSE)</f>
        <v>CA</v>
      </c>
      <c r="AW1827" t="s">
        <v>12185</v>
      </c>
      <c r="AX1827" t="str">
        <f>VLOOKUP(Sheet1[[#This Row],[NPDES ID2]],Combined_Sheet__Major_Only___2[[NPDES ID2]:[ECHO BFR]],27,FALSE)</f>
        <v>methaneBioCaptureRecover</v>
      </c>
      <c r="AY1827" t="str">
        <f>VLOOKUP(Sheet1[[#This Row],[NPDES ID2]],Combined_Sheet__Major_Only___2[[NPDES ID2]:[ECHO BFR]],28,FALSE)</f>
        <v>-</v>
      </c>
      <c r="AZ1827" t="str">
        <f>VLOOKUP(Sheet1[[#This Row],[NPDES ID2]],Combined_Sheet__Major_Only___2[[NPDES ID2]:[ECHO BFR]],29,FALSE)</f>
        <v>preliminaryOps, thickening</v>
      </c>
      <c r="BA1827">
        <f>VLOOKUP(Sheet1[[#This Row],[NPDES ID2]],Combined_Sheet__Major_Only___2[[NPDES ID2]:[ECHO BFR]],17,FALSE)</f>
        <v>34.141618999999999</v>
      </c>
      <c r="BB1827">
        <f>VLOOKUP(Sheet1[[#This Row],[NPDES ID2]],Combined_Sheet__Major_Only___2[[NPDES ID2]:[ECHO BFR]],18,FALSE)</f>
        <v>-119.184014</v>
      </c>
      <c r="BC1827" t="str">
        <f>IF(ISNUMBER(SEARCH("aerobic",$AW1827)),"aerobic","")</f>
        <v/>
      </c>
      <c r="BD1827" t="str">
        <f>IF(ISNUMBER(SEARCH("anaer",$AW1827)),"anaer","")</f>
        <v>anaer</v>
      </c>
      <c r="BE1827" t="str">
        <f>IF(ISNUMBER(SEARCH("thickening",$AZ1827)),"thickening","")</f>
        <v>thickening</v>
      </c>
      <c r="BF1827" s="2" t="str">
        <f>IF(ISNUMBER(SEARCH("airDry",$AW1827)),"airDry","")</f>
        <v/>
      </c>
      <c r="BG1827" s="2" t="str">
        <f>IF(ISNUMBER(SEARCH("heatDry",$AY1827)),"heatDry","")</f>
        <v/>
      </c>
      <c r="BH1827" s="2" t="str">
        <f>IF(AND(ISNUMBER(SEARCH("aerobic",$AW1827)),ISNUMBER(SEARCH("anaer",$AW1827))),"Combined Aer and Anaer.","")</f>
        <v/>
      </c>
    </row>
    <row r="1828" spans="1:60" x14ac:dyDescent="0.25">
      <c r="A1828" s="4">
        <v>574</v>
      </c>
      <c r="B1828" t="s">
        <v>2815</v>
      </c>
      <c r="C1828">
        <v>166</v>
      </c>
      <c r="D1828">
        <v>731.87983885232461</v>
      </c>
      <c r="E1828">
        <v>730.17083635484482</v>
      </c>
      <c r="F1828">
        <v>529.21715392678595</v>
      </c>
      <c r="G1828">
        <v>953.74356634118021</v>
      </c>
      <c r="H1828">
        <v>-120.88540617012021</v>
      </c>
      <c r="I1828">
        <v>-123.2390732146263</v>
      </c>
      <c r="J1828">
        <v>-139.14955748736909</v>
      </c>
      <c r="K1828">
        <v>-97.580000878464006</v>
      </c>
      <c r="L1828">
        <v>105.05032449932619</v>
      </c>
      <c r="M1828">
        <v>104.53868288949749</v>
      </c>
      <c r="N1828">
        <v>102.8448798679683</v>
      </c>
      <c r="O1828">
        <v>108.64467840591141</v>
      </c>
      <c r="P1828">
        <v>3.89248562895252</v>
      </c>
      <c r="Q1828">
        <v>3.9258060724743702</v>
      </c>
      <c r="R1828">
        <v>3.2460426153534319</v>
      </c>
      <c r="S1828">
        <v>4.4419002204092699</v>
      </c>
      <c r="T1828">
        <v>118743.6607597671</v>
      </c>
      <c r="U1828">
        <v>118743.57235459371</v>
      </c>
      <c r="V1828">
        <v>118664.3969190084</v>
      </c>
      <c r="W1828">
        <v>118823.4724516444</v>
      </c>
      <c r="X1828">
        <v>8446.4242365896862</v>
      </c>
      <c r="Y1828">
        <v>8484.0387859151306</v>
      </c>
      <c r="Z1828">
        <v>8169.5783121027534</v>
      </c>
      <c r="AA1828">
        <v>8624.6773191228131</v>
      </c>
      <c r="AB1828">
        <v>1443.406741699896</v>
      </c>
      <c r="AC1828">
        <v>1428.758962667127</v>
      </c>
      <c r="AD1828">
        <v>1231.8521352499779</v>
      </c>
      <c r="AE1828">
        <v>1684.405945695223</v>
      </c>
      <c r="AF1828">
        <v>62.018420566922003</v>
      </c>
      <c r="AG1828">
        <v>61.716074941551192</v>
      </c>
      <c r="AH1828">
        <v>60.716993696675758</v>
      </c>
      <c r="AI1828">
        <v>64.140195090859095</v>
      </c>
      <c r="AJ1828">
        <v>0.53409998283281368</v>
      </c>
      <c r="AK1828">
        <v>0.53410000813402414</v>
      </c>
      <c r="AL1828">
        <v>0.53409417916402524</v>
      </c>
      <c r="AM1828">
        <v>0.53410575300016794</v>
      </c>
      <c r="AN1828">
        <v>0.9788349845180363</v>
      </c>
      <c r="AO1828">
        <v>0.97883498451803674</v>
      </c>
      <c r="AP1828">
        <v>0.97883498451803674</v>
      </c>
      <c r="AQ1828">
        <v>0.97883498451803674</v>
      </c>
      <c r="AR1828">
        <v>13.853517152346759</v>
      </c>
      <c r="AS1828">
        <v>13.853517152346759</v>
      </c>
      <c r="AT1828">
        <v>13.853517152346759</v>
      </c>
      <c r="AU1828">
        <v>13.853517152346759</v>
      </c>
      <c r="AV1828" t="str">
        <f>VLOOKUP(Sheet1[[#This Row],[NPDES ID2]],Combined_Sheet__Major_Only___2[[NPDES ID2]:[ECHO BFR]],3,FALSE)</f>
        <v>VA</v>
      </c>
      <c r="AW1828" t="s">
        <v>12185</v>
      </c>
      <c r="AX1828" t="str">
        <f>VLOOKUP(Sheet1[[#This Row],[NPDES ID2]],Combined_Sheet__Major_Only___2[[NPDES ID2]:[ECHO BFR]],27,FALSE)</f>
        <v>-</v>
      </c>
      <c r="AY1828" t="str">
        <f>VLOOKUP(Sheet1[[#This Row],[NPDES ID2]],Combined_Sheet__Major_Only___2[[NPDES ID2]:[ECHO BFR]],28,FALSE)</f>
        <v>-</v>
      </c>
      <c r="AZ1828" t="str">
        <f>VLOOKUP(Sheet1[[#This Row],[NPDES ID2]],Combined_Sheet__Major_Only___2[[NPDES ID2]:[ECHO BFR]],29,FALSE)</f>
        <v>thickening</v>
      </c>
      <c r="BA1828">
        <f>VLOOKUP(Sheet1[[#This Row],[NPDES ID2]],Combined_Sheet__Major_Only___2[[NPDES ID2]:[ECHO BFR]],17,FALSE)</f>
        <v>37.759154000000002</v>
      </c>
      <c r="BB1828">
        <f>VLOOKUP(Sheet1[[#This Row],[NPDES ID2]],Combined_Sheet__Major_Only___2[[NPDES ID2]:[ECHO BFR]],18,FALSE)</f>
        <v>-79.995574000000005</v>
      </c>
      <c r="BC1828" t="str">
        <f>IF(ISNUMBER(SEARCH("aerobic",$AW1828)),"aerobic","")</f>
        <v/>
      </c>
      <c r="BD1828" t="str">
        <f>IF(ISNUMBER(SEARCH("anaer",$AW1828)),"anaer","")</f>
        <v>anaer</v>
      </c>
      <c r="BE1828" t="str">
        <f>IF(ISNUMBER(SEARCH("thickening",$AZ1828)),"thickening","")</f>
        <v>thickening</v>
      </c>
      <c r="BF1828" s="2" t="str">
        <f>IF(ISNUMBER(SEARCH("airDry",$AW1828)),"airDry","")</f>
        <v/>
      </c>
      <c r="BG1828" s="2" t="str">
        <f>IF(ISNUMBER(SEARCH("heatDry",$AY1828)),"heatDry","")</f>
        <v/>
      </c>
      <c r="BH1828" s="2" t="str">
        <f>IF(AND(ISNUMBER(SEARCH("aerobic",$AW1828)),ISNUMBER(SEARCH("anaer",$AW1828))),"Combined Aer and Anaer.","")</f>
        <v/>
      </c>
    </row>
    <row r="1829" spans="1:60" x14ac:dyDescent="0.25">
      <c r="A1829" s="4">
        <v>874</v>
      </c>
      <c r="B1829" t="s">
        <v>4266</v>
      </c>
      <c r="C1829">
        <v>864.72</v>
      </c>
      <c r="D1829">
        <v>374.26912389749123</v>
      </c>
      <c r="E1829">
        <v>374.64347243496098</v>
      </c>
      <c r="F1829">
        <v>314.82290593225059</v>
      </c>
      <c r="G1829">
        <v>444.74939965129448</v>
      </c>
      <c r="H1829">
        <v>-118.54795438244641</v>
      </c>
      <c r="I1829">
        <v>-120.9964760522866</v>
      </c>
      <c r="J1829">
        <v>-136.49616203477419</v>
      </c>
      <c r="K1829">
        <v>-95.390317591251673</v>
      </c>
      <c r="L1829">
        <v>555.95796508089359</v>
      </c>
      <c r="M1829">
        <v>553.36522271495335</v>
      </c>
      <c r="N1829">
        <v>544.76351937904326</v>
      </c>
      <c r="O1829">
        <v>574.19605006083373</v>
      </c>
      <c r="P1829">
        <v>20.257237558321378</v>
      </c>
      <c r="Q1829">
        <v>20.466248045077052</v>
      </c>
      <c r="R1829">
        <v>16.857684704958402</v>
      </c>
      <c r="S1829">
        <v>23.098348129674608</v>
      </c>
      <c r="T1829">
        <v>118855.0823681925</v>
      </c>
      <c r="U1829">
        <v>118854.9938813302</v>
      </c>
      <c r="V1829">
        <v>118775.74528533559</v>
      </c>
      <c r="W1829">
        <v>118934.9678083984</v>
      </c>
      <c r="X1829">
        <v>8321.3124987588872</v>
      </c>
      <c r="Y1829">
        <v>8356.73673496017</v>
      </c>
      <c r="Z1829">
        <v>8059.7696069758686</v>
      </c>
      <c r="AA1829">
        <v>8489.709857705815</v>
      </c>
      <c r="AB1829">
        <v>1324.5346622284969</v>
      </c>
      <c r="AC1829">
        <v>1313.300692311956</v>
      </c>
      <c r="AD1829">
        <v>1142.9838490112199</v>
      </c>
      <c r="AE1829">
        <v>1530.3919697098229</v>
      </c>
      <c r="AF1829">
        <v>63.011454691376557</v>
      </c>
      <c r="AG1829">
        <v>62.716109465137308</v>
      </c>
      <c r="AH1829">
        <v>61.745781715512052</v>
      </c>
      <c r="AI1829">
        <v>65.077402418744697</v>
      </c>
      <c r="AJ1829">
        <v>0.54622730567542854</v>
      </c>
      <c r="AK1829">
        <v>0.54622743642896376</v>
      </c>
      <c r="AL1829">
        <v>0.54619718462458056</v>
      </c>
      <c r="AM1829">
        <v>0.54625725437501993</v>
      </c>
      <c r="AN1829">
        <v>0.97885422405690792</v>
      </c>
      <c r="AO1829">
        <v>0.97885422405690792</v>
      </c>
      <c r="AP1829">
        <v>0.97885422405690792</v>
      </c>
      <c r="AQ1829">
        <v>0.97885422405690792</v>
      </c>
      <c r="AR1829">
        <v>14.684504744971751</v>
      </c>
      <c r="AS1829">
        <v>14.684504744971759</v>
      </c>
      <c r="AT1829">
        <v>14.684504744971759</v>
      </c>
      <c r="AU1829">
        <v>14.684504744971759</v>
      </c>
      <c r="AV1829" t="str">
        <f>VLOOKUP(Sheet1[[#This Row],[NPDES ID2]],Combined_Sheet__Major_Only___2[[NPDES ID2]:[ECHO BFR]],3,FALSE)</f>
        <v>NJ</v>
      </c>
      <c r="AW1829" t="s">
        <v>12185</v>
      </c>
      <c r="AX1829" t="str">
        <f>VLOOKUP(Sheet1[[#This Row],[NPDES ID2]],Combined_Sheet__Major_Only___2[[NPDES ID2]:[ECHO BFR]],27,FALSE)</f>
        <v>-</v>
      </c>
      <c r="AY1829" t="str">
        <f>VLOOKUP(Sheet1[[#This Row],[NPDES ID2]],Combined_Sheet__Major_Only___2[[NPDES ID2]:[ECHO BFR]],28,FALSE)</f>
        <v>-</v>
      </c>
      <c r="AZ1829" t="str">
        <f>VLOOKUP(Sheet1[[#This Row],[NPDES ID2]],Combined_Sheet__Major_Only___2[[NPDES ID2]:[ECHO BFR]],29,FALSE)</f>
        <v>thickening</v>
      </c>
      <c r="BA1829">
        <f>VLOOKUP(Sheet1[[#This Row],[NPDES ID2]],Combined_Sheet__Major_Only___2[[NPDES ID2]:[ECHO BFR]],17,FALSE)</f>
        <v>40.201151000000003</v>
      </c>
      <c r="BB1829">
        <f>VLOOKUP(Sheet1[[#This Row],[NPDES ID2]],Combined_Sheet__Major_Only___2[[NPDES ID2]:[ECHO BFR]],18,FALSE)</f>
        <v>-74.062997999999993</v>
      </c>
      <c r="BC1829" t="str">
        <f>IF(ISNUMBER(SEARCH("aerobic",$AW1829)),"aerobic","")</f>
        <v/>
      </c>
      <c r="BD1829" t="str">
        <f>IF(ISNUMBER(SEARCH("anaer",$AW1829)),"anaer","")</f>
        <v>anaer</v>
      </c>
      <c r="BE1829" t="str">
        <f>IF(ISNUMBER(SEARCH("thickening",$AZ1829)),"thickening","")</f>
        <v>thickening</v>
      </c>
      <c r="BF1829" s="2" t="str">
        <f>IF(ISNUMBER(SEARCH("airDry",$AW1829)),"airDry","")</f>
        <v/>
      </c>
      <c r="BG1829" s="2" t="str">
        <f>IF(ISNUMBER(SEARCH("heatDry",$AY1829)),"heatDry","")</f>
        <v/>
      </c>
      <c r="BH1829" s="2" t="str">
        <f>IF(AND(ISNUMBER(SEARCH("aerobic",$AW1829)),ISNUMBER(SEARCH("anaer",$AW1829))),"Combined Aer and Anaer.","")</f>
        <v/>
      </c>
    </row>
    <row r="1830" spans="1:60" x14ac:dyDescent="0.25">
      <c r="A1830" s="4">
        <v>1285</v>
      </c>
      <c r="B1830" t="s">
        <v>6124</v>
      </c>
      <c r="C1830">
        <v>189.16</v>
      </c>
      <c r="D1830">
        <v>665.65102203215622</v>
      </c>
      <c r="E1830">
        <v>663.32034761915133</v>
      </c>
      <c r="F1830">
        <v>485.4207981281042</v>
      </c>
      <c r="G1830">
        <v>864.89031034174832</v>
      </c>
      <c r="H1830">
        <v>-121.61220827325209</v>
      </c>
      <c r="I1830">
        <v>-124.0099615057263</v>
      </c>
      <c r="J1830">
        <v>-139.95944898181099</v>
      </c>
      <c r="K1830">
        <v>-98.356336956809471</v>
      </c>
      <c r="L1830">
        <v>119.0289170685749</v>
      </c>
      <c r="M1830">
        <v>118.4405547635815</v>
      </c>
      <c r="N1830">
        <v>116.49261149311781</v>
      </c>
      <c r="O1830">
        <v>123.16244394623359</v>
      </c>
      <c r="P1830">
        <v>4.4369571219880406</v>
      </c>
      <c r="Q1830">
        <v>4.4725770062994616</v>
      </c>
      <c r="R1830">
        <v>3.7028802763935991</v>
      </c>
      <c r="S1830">
        <v>5.0617037307363484</v>
      </c>
      <c r="T1830">
        <v>118892.5693315258</v>
      </c>
      <c r="U1830">
        <v>118892.48081717981</v>
      </c>
      <c r="V1830">
        <v>118813.20760691501</v>
      </c>
      <c r="W1830">
        <v>118972.479583803</v>
      </c>
      <c r="X1830">
        <v>8505.2577333515292</v>
      </c>
      <c r="Y1830">
        <v>8543.7238486805691</v>
      </c>
      <c r="Z1830">
        <v>8222.3373900929582</v>
      </c>
      <c r="AA1830">
        <v>8687.4524639035681</v>
      </c>
      <c r="AB1830">
        <v>1583.0744474540929</v>
      </c>
      <c r="AC1830">
        <v>1563.8239428384111</v>
      </c>
      <c r="AD1830">
        <v>1332.203567921757</v>
      </c>
      <c r="AE1830">
        <v>1872.5441904319341</v>
      </c>
      <c r="AF1830">
        <v>61.667374420713777</v>
      </c>
      <c r="AG1830">
        <v>61.362216580620277</v>
      </c>
      <c r="AH1830">
        <v>60.354041155414222</v>
      </c>
      <c r="AI1830">
        <v>63.808647537529318</v>
      </c>
      <c r="AJ1830">
        <v>0.52981384092513917</v>
      </c>
      <c r="AK1830">
        <v>0.5298138702178955</v>
      </c>
      <c r="AL1830">
        <v>0.52980712048695922</v>
      </c>
      <c r="AM1830">
        <v>0.52982052258380918</v>
      </c>
      <c r="AN1830">
        <v>0.97886068919387981</v>
      </c>
      <c r="AO1830">
        <v>0.97886068919387981</v>
      </c>
      <c r="AP1830">
        <v>0.97886068919387981</v>
      </c>
      <c r="AQ1830">
        <v>0.97886068919387981</v>
      </c>
      <c r="AR1830">
        <v>13.113175663275181</v>
      </c>
      <c r="AS1830">
        <v>13.113175663275189</v>
      </c>
      <c r="AT1830">
        <v>13.113175663275189</v>
      </c>
      <c r="AU1830">
        <v>13.113175663275189</v>
      </c>
      <c r="AV1830" t="str">
        <f>VLOOKUP(Sheet1[[#This Row],[NPDES ID2]],Combined_Sheet__Major_Only___2[[NPDES ID2]:[ECHO BFR]],3,FALSE)</f>
        <v>HI</v>
      </c>
      <c r="AW1830" t="s">
        <v>12185</v>
      </c>
      <c r="AX1830" t="str">
        <f>VLOOKUP(Sheet1[[#This Row],[NPDES ID2]],Combined_Sheet__Major_Only___2[[NPDES ID2]:[ECHO BFR]],27,FALSE)</f>
        <v>other</v>
      </c>
      <c r="AY1830" t="str">
        <f>VLOOKUP(Sheet1[[#This Row],[NPDES ID2]],Combined_Sheet__Major_Only___2[[NPDES ID2]:[ECHO BFR]],28,FALSE)</f>
        <v>-</v>
      </c>
      <c r="AZ1830" t="str">
        <f>VLOOKUP(Sheet1[[#This Row],[NPDES ID2]],Combined_Sheet__Major_Only___2[[NPDES ID2]:[ECHO BFR]],29,FALSE)</f>
        <v>thickening</v>
      </c>
      <c r="BA1830">
        <f>VLOOKUP(Sheet1[[#This Row],[NPDES ID2]],Combined_Sheet__Major_Only___2[[NPDES ID2]:[ECHO BFR]],17,FALSE)</f>
        <v>21.4987321099998</v>
      </c>
      <c r="BB1830">
        <f>VLOOKUP(Sheet1[[#This Row],[NPDES ID2]],Combined_Sheet__Major_Only___2[[NPDES ID2]:[ECHO BFR]],18,FALSE)</f>
        <v>-158.03367267485399</v>
      </c>
      <c r="BC1830" t="str">
        <f>IF(ISNUMBER(SEARCH("aerobic",$AW1830)),"aerobic","")</f>
        <v/>
      </c>
      <c r="BD1830" t="str">
        <f>IF(ISNUMBER(SEARCH("anaer",$AW1830)),"anaer","")</f>
        <v>anaer</v>
      </c>
      <c r="BE1830" t="str">
        <f>IF(ISNUMBER(SEARCH("thickening",$AZ1830)),"thickening","")</f>
        <v>thickening</v>
      </c>
      <c r="BF1830" s="3" t="str">
        <f>IF(ISNUMBER(SEARCH("airDry",$AW1830)),"airDry","")</f>
        <v/>
      </c>
      <c r="BG1830" s="3" t="str">
        <f>IF(ISNUMBER(SEARCH("heatDry",$AY1830)),"heatDry","")</f>
        <v/>
      </c>
      <c r="BH1830" s="3" t="str">
        <f>IF(AND(ISNUMBER(SEARCH("aerobic",$AW1830)),ISNUMBER(SEARCH("anaer",$AW1830))),"Combined Aer and Anaer.","")</f>
        <v/>
      </c>
    </row>
    <row r="1831" spans="1:60" x14ac:dyDescent="0.25">
      <c r="A1831" s="4">
        <v>1879</v>
      </c>
      <c r="B1831" t="s">
        <v>8872</v>
      </c>
      <c r="C1831">
        <v>5684.58</v>
      </c>
      <c r="D1831">
        <v>1263.4009550485409</v>
      </c>
      <c r="E1831">
        <v>1261.60763939609</v>
      </c>
      <c r="F1831">
        <v>1010.843515169964</v>
      </c>
      <c r="G1831">
        <v>1503.362414474444</v>
      </c>
      <c r="H1831">
        <v>-119.2298492152316</v>
      </c>
      <c r="I1831">
        <v>-121.7008020494639</v>
      </c>
      <c r="J1831">
        <v>-137.42901203191229</v>
      </c>
      <c r="K1831">
        <v>-95.493232542598705</v>
      </c>
      <c r="L1831">
        <v>3575.613521638375</v>
      </c>
      <c r="M1831">
        <v>3558.095074448303</v>
      </c>
      <c r="N1831">
        <v>3499.1345967987959</v>
      </c>
      <c r="O1831">
        <v>3699.9293706224162</v>
      </c>
      <c r="P1831">
        <v>133.28484652839981</v>
      </c>
      <c r="Q1831">
        <v>134.34673829630421</v>
      </c>
      <c r="R1831">
        <v>111.26777524805659</v>
      </c>
      <c r="S1831">
        <v>152.03920014407279</v>
      </c>
      <c r="T1831">
        <v>119351.913450288</v>
      </c>
      <c r="U1831">
        <v>119351.82459917299</v>
      </c>
      <c r="V1831">
        <v>119272.2497795149</v>
      </c>
      <c r="W1831">
        <v>119432.1277357011</v>
      </c>
      <c r="X1831">
        <v>8541.4806579456999</v>
      </c>
      <c r="Y1831">
        <v>8579.8789514919154</v>
      </c>
      <c r="Z1831">
        <v>8257.0303622312549</v>
      </c>
      <c r="AA1831">
        <v>8724.7504367412512</v>
      </c>
      <c r="AB1831">
        <v>1366.3639319463471</v>
      </c>
      <c r="AC1831">
        <v>1354.078610650675</v>
      </c>
      <c r="AD1831">
        <v>1177.7978129025189</v>
      </c>
      <c r="AE1831">
        <v>1578.6423092902869</v>
      </c>
      <c r="AF1831">
        <v>61.667768277800903</v>
      </c>
      <c r="AG1831">
        <v>61.355920289734762</v>
      </c>
      <c r="AH1831">
        <v>60.363785393920907</v>
      </c>
      <c r="AI1831">
        <v>63.804422155641028</v>
      </c>
      <c r="AJ1831">
        <v>0.52981857220008888</v>
      </c>
      <c r="AK1831">
        <v>0.52981939260970168</v>
      </c>
      <c r="AL1831">
        <v>0.52962368353058276</v>
      </c>
      <c r="AM1831">
        <v>0.53001241526537268</v>
      </c>
      <c r="AN1831">
        <v>0.97893958952657267</v>
      </c>
      <c r="AO1831">
        <v>0.97893958952657267</v>
      </c>
      <c r="AP1831">
        <v>0.97893958952657267</v>
      </c>
      <c r="AQ1831">
        <v>0.97893958952657267</v>
      </c>
      <c r="AR1831">
        <v>14.32799900250283</v>
      </c>
      <c r="AS1831">
        <v>14.32799900250283</v>
      </c>
      <c r="AT1831">
        <v>14.32799900250283</v>
      </c>
      <c r="AU1831">
        <v>14.32799900250283</v>
      </c>
      <c r="AV1831" t="str">
        <f>VLOOKUP(Sheet1[[#This Row],[NPDES ID2]],Combined_Sheet__Major_Only___2[[NPDES ID2]:[ECHO BFR]],3,FALSE)</f>
        <v>NY</v>
      </c>
      <c r="AW1831" t="s">
        <v>12185</v>
      </c>
      <c r="AX1831" t="str">
        <f>VLOOKUP(Sheet1[[#This Row],[NPDES ID2]],Combined_Sheet__Major_Only___2[[NPDES ID2]:[ECHO BFR]],27,FALSE)</f>
        <v>methaneBioCaptureRecover</v>
      </c>
      <c r="AY1831" t="str">
        <f>VLOOKUP(Sheet1[[#This Row],[NPDES ID2]],Combined_Sheet__Major_Only___2[[NPDES ID2]:[ECHO BFR]],28,FALSE)</f>
        <v>-</v>
      </c>
      <c r="AZ1831" t="str">
        <f>VLOOKUP(Sheet1[[#This Row],[NPDES ID2]],Combined_Sheet__Major_Only___2[[NPDES ID2]:[ECHO BFR]],29,FALSE)</f>
        <v>thickening</v>
      </c>
      <c r="BA1831">
        <f>VLOOKUP(Sheet1[[#This Row],[NPDES ID2]],Combined_Sheet__Major_Only___2[[NPDES ID2]:[ECHO BFR]],17,FALSE)</f>
        <v>40.632277999999999</v>
      </c>
      <c r="BB1831">
        <f>VLOOKUP(Sheet1[[#This Row],[NPDES ID2]],Combined_Sheet__Major_Only___2[[NPDES ID2]:[ECHO BFR]],18,FALSE)</f>
        <v>-73.663111000000001</v>
      </c>
      <c r="BC1831" t="str">
        <f>IF(ISNUMBER(SEARCH("aerobic",$AW1831)),"aerobic","")</f>
        <v/>
      </c>
      <c r="BD1831" t="str">
        <f>IF(ISNUMBER(SEARCH("anaer",$AW1831)),"anaer","")</f>
        <v>anaer</v>
      </c>
      <c r="BE1831" t="str">
        <f>IF(ISNUMBER(SEARCH("thickening",$AZ1831)),"thickening","")</f>
        <v>thickening</v>
      </c>
      <c r="BF1831" s="3" t="str">
        <f>IF(ISNUMBER(SEARCH("airDry",$AW1831)),"airDry","")</f>
        <v/>
      </c>
      <c r="BG1831" s="3" t="str">
        <f>IF(ISNUMBER(SEARCH("heatDry",$AY1831)),"heatDry","")</f>
        <v/>
      </c>
      <c r="BH1831" s="3" t="str">
        <f>IF(AND(ISNUMBER(SEARCH("aerobic",$AW1831)),ISNUMBER(SEARCH("anaer",$AW1831))),"Combined Aer and Anaer.","")</f>
        <v/>
      </c>
    </row>
    <row r="1832" spans="1:60" x14ac:dyDescent="0.25">
      <c r="A1832" s="4">
        <v>291</v>
      </c>
      <c r="B1832" t="s">
        <v>1488</v>
      </c>
      <c r="C1832">
        <v>1400</v>
      </c>
      <c r="D1832">
        <v>444.59312290222158</v>
      </c>
      <c r="E1832">
        <v>444.7390687089212</v>
      </c>
      <c r="F1832">
        <v>379.16770178623477</v>
      </c>
      <c r="G1832">
        <v>520.58663352309952</v>
      </c>
      <c r="H1832">
        <v>-120.57498900536029</v>
      </c>
      <c r="I1832">
        <v>-123.078833238069</v>
      </c>
      <c r="J1832">
        <v>-138.72981614531611</v>
      </c>
      <c r="K1832">
        <v>-97.762406203416646</v>
      </c>
      <c r="L1832">
        <v>884.26332543733542</v>
      </c>
      <c r="M1832">
        <v>879.94465473166042</v>
      </c>
      <c r="N1832">
        <v>865.59313382568382</v>
      </c>
      <c r="O1832">
        <v>914.67289605770145</v>
      </c>
      <c r="P1832">
        <v>32.828550253490413</v>
      </c>
      <c r="Q1832">
        <v>33.102380875513852</v>
      </c>
      <c r="R1832">
        <v>27.3851773576692</v>
      </c>
      <c r="S1832">
        <v>37.469290189325513</v>
      </c>
      <c r="T1832">
        <v>119383.99276820839</v>
      </c>
      <c r="U1832">
        <v>119383.9038935744</v>
      </c>
      <c r="V1832">
        <v>119304.3080103536</v>
      </c>
      <c r="W1832">
        <v>119464.2282864516</v>
      </c>
      <c r="X1832">
        <v>8508.3556202803738</v>
      </c>
      <c r="Y1832">
        <v>8546.3839948668938</v>
      </c>
      <c r="Z1832">
        <v>8228.0681062893673</v>
      </c>
      <c r="AA1832">
        <v>8688.9505554631851</v>
      </c>
      <c r="AB1832">
        <v>1489.162929295147</v>
      </c>
      <c r="AC1832">
        <v>1473.266416913378</v>
      </c>
      <c r="AD1832">
        <v>1266.0850209867369</v>
      </c>
      <c r="AE1832">
        <v>1744.235199681287</v>
      </c>
      <c r="AF1832">
        <v>61.904890677021427</v>
      </c>
      <c r="AG1832">
        <v>61.600098155320879</v>
      </c>
      <c r="AH1832">
        <v>60.60293286209162</v>
      </c>
      <c r="AI1832">
        <v>64.031915562959469</v>
      </c>
      <c r="AJ1832">
        <v>0.53271375114549357</v>
      </c>
      <c r="AK1832">
        <v>0.53271396453368969</v>
      </c>
      <c r="AL1832">
        <v>0.53266441519659258</v>
      </c>
      <c r="AM1832">
        <v>0.53276280690509858</v>
      </c>
      <c r="AN1832">
        <v>0.97894507771000705</v>
      </c>
      <c r="AO1832">
        <v>0.97894507771000705</v>
      </c>
      <c r="AP1832">
        <v>0.97894507771000705</v>
      </c>
      <c r="AQ1832">
        <v>0.97894507771000705</v>
      </c>
      <c r="AR1832">
        <v>13.636330582232119</v>
      </c>
      <c r="AS1832">
        <v>13.636330582232119</v>
      </c>
      <c r="AT1832">
        <v>13.636330582232119</v>
      </c>
      <c r="AU1832">
        <v>13.636330582232119</v>
      </c>
      <c r="AV1832" t="str">
        <f>VLOOKUP(Sheet1[[#This Row],[NPDES ID2]],Combined_Sheet__Major_Only___2[[NPDES ID2]:[ECHO BFR]],3,FALSE)</f>
        <v>NY</v>
      </c>
      <c r="AW1832" t="s">
        <v>12185</v>
      </c>
      <c r="AX1832" t="str">
        <f>VLOOKUP(Sheet1[[#This Row],[NPDES ID2]],Combined_Sheet__Major_Only___2[[NPDES ID2]:[ECHO BFR]],27,FALSE)</f>
        <v>tempSludgeStore, methaneBioCaptureRecover</v>
      </c>
      <c r="AY1832" t="str">
        <f>VLOOKUP(Sheet1[[#This Row],[NPDES ID2]],Combined_Sheet__Major_Only___2[[NPDES ID2]:[ECHO BFR]],28,FALSE)</f>
        <v>-</v>
      </c>
      <c r="AZ1832" t="str">
        <f>VLOOKUP(Sheet1[[#This Row],[NPDES ID2]],Combined_Sheet__Major_Only___2[[NPDES ID2]:[ECHO BFR]],29,FALSE)</f>
        <v>preliminaryOps, thickening</v>
      </c>
      <c r="BA1832">
        <f>VLOOKUP(Sheet1[[#This Row],[NPDES ID2]],Combined_Sheet__Major_Only___2[[NPDES ID2]:[ECHO BFR]],17,FALSE)</f>
        <v>43.989638999999997</v>
      </c>
      <c r="BB1832">
        <f>VLOOKUP(Sheet1[[#This Row],[NPDES ID2]],Combined_Sheet__Major_Only___2[[NPDES ID2]:[ECHO BFR]],18,FALSE)</f>
        <v>-75.928639000000004</v>
      </c>
      <c r="BC1832" t="str">
        <f>IF(ISNUMBER(SEARCH("aerobic",$AW1832)),"aerobic","")</f>
        <v/>
      </c>
      <c r="BD1832" t="str">
        <f>IF(ISNUMBER(SEARCH("anaer",$AW1832)),"anaer","")</f>
        <v>anaer</v>
      </c>
      <c r="BE1832" t="str">
        <f>IF(ISNUMBER(SEARCH("thickening",$AZ1832)),"thickening","")</f>
        <v>thickening</v>
      </c>
      <c r="BF1832" s="3" t="str">
        <f>IF(ISNUMBER(SEARCH("airDry",$AW1832)),"airDry","")</f>
        <v/>
      </c>
      <c r="BG1832" s="3" t="str">
        <f>IF(ISNUMBER(SEARCH("heatDry",$AY1832)),"heatDry","")</f>
        <v/>
      </c>
      <c r="BH1832" s="3" t="str">
        <f>IF(AND(ISNUMBER(SEARCH("aerobic",$AW1832)),ISNUMBER(SEARCH("anaer",$AW1832))),"Combined Aer and Anaer.","")</f>
        <v/>
      </c>
    </row>
    <row r="1833" spans="1:60" x14ac:dyDescent="0.25">
      <c r="A1833" s="4">
        <v>1870</v>
      </c>
      <c r="B1833" t="s">
        <v>8831</v>
      </c>
      <c r="C1833">
        <v>6472</v>
      </c>
      <c r="D1833">
        <v>1386.897518714856</v>
      </c>
      <c r="E1833">
        <v>1384.8195098978269</v>
      </c>
      <c r="F1833">
        <v>1107.023337816883</v>
      </c>
      <c r="G1833">
        <v>1654.1384374194811</v>
      </c>
      <c r="H1833">
        <v>-115.72580827014311</v>
      </c>
      <c r="I1833">
        <v>-118.5236307644869</v>
      </c>
      <c r="J1833">
        <v>-134.3100492690692</v>
      </c>
      <c r="K1833">
        <v>-91.775456511397664</v>
      </c>
      <c r="L1833">
        <v>4172.0413953153757</v>
      </c>
      <c r="M1833">
        <v>4152.9297195198551</v>
      </c>
      <c r="N1833">
        <v>4088.380537835038</v>
      </c>
      <c r="O1833">
        <v>4307.9555629482466</v>
      </c>
      <c r="P1833">
        <v>151.52556222798819</v>
      </c>
      <c r="Q1833">
        <v>153.1292264831763</v>
      </c>
      <c r="R1833">
        <v>126.0853508189458</v>
      </c>
      <c r="S1833">
        <v>172.82247883023359</v>
      </c>
      <c r="T1833">
        <v>119405.8628665763</v>
      </c>
      <c r="U1833">
        <v>119405.7739759082</v>
      </c>
      <c r="V1833">
        <v>119326.1637325882</v>
      </c>
      <c r="W1833">
        <v>119486.11286031691</v>
      </c>
      <c r="X1833">
        <v>8337.8488432605955</v>
      </c>
      <c r="Y1833">
        <v>8372.8070198886653</v>
      </c>
      <c r="Z1833">
        <v>8077.602561870096</v>
      </c>
      <c r="AA1833">
        <v>8505.5026945608224</v>
      </c>
      <c r="AB1833">
        <v>1473.931020720677</v>
      </c>
      <c r="AC1833">
        <v>1458.639544035035</v>
      </c>
      <c r="AD1833">
        <v>1251.8325088746881</v>
      </c>
      <c r="AE1833">
        <v>1731.0628702589991</v>
      </c>
      <c r="AF1833">
        <v>63.203969348780227</v>
      </c>
      <c r="AG1833">
        <v>62.902920948860043</v>
      </c>
      <c r="AH1833">
        <v>61.951039782258157</v>
      </c>
      <c r="AI1833">
        <v>65.254242378379914</v>
      </c>
      <c r="AJ1833">
        <v>0.54857875213643148</v>
      </c>
      <c r="AK1833">
        <v>0.54857972906455488</v>
      </c>
      <c r="AL1833">
        <v>0.54834533971063348</v>
      </c>
      <c r="AM1833">
        <v>0.54881092763296802</v>
      </c>
      <c r="AN1833">
        <v>0.97894881764360331</v>
      </c>
      <c r="AO1833">
        <v>0.97894881764360364</v>
      </c>
      <c r="AP1833">
        <v>0.97894881764360364</v>
      </c>
      <c r="AQ1833">
        <v>0.97894881764360364</v>
      </c>
      <c r="AR1833">
        <v>13.84237953527585</v>
      </c>
      <c r="AS1833">
        <v>13.84237953527585</v>
      </c>
      <c r="AT1833">
        <v>13.84237953527585</v>
      </c>
      <c r="AU1833">
        <v>13.84237953527585</v>
      </c>
      <c r="AV1833" t="str">
        <f>VLOOKUP(Sheet1[[#This Row],[NPDES ID2]],Combined_Sheet__Major_Only___2[[NPDES ID2]:[ECHO BFR]],3,FALSE)</f>
        <v>NY</v>
      </c>
      <c r="AW1833" t="s">
        <v>12185</v>
      </c>
      <c r="AX1833" t="str">
        <f>VLOOKUP(Sheet1[[#This Row],[NPDES ID2]],Combined_Sheet__Major_Only___2[[NPDES ID2]:[ECHO BFR]],27,FALSE)</f>
        <v>-</v>
      </c>
      <c r="AY1833" t="str">
        <f>VLOOKUP(Sheet1[[#This Row],[NPDES ID2]],Combined_Sheet__Major_Only___2[[NPDES ID2]:[ECHO BFR]],28,FALSE)</f>
        <v>-</v>
      </c>
      <c r="AZ1833" t="str">
        <f>VLOOKUP(Sheet1[[#This Row],[NPDES ID2]],Combined_Sheet__Major_Only___2[[NPDES ID2]:[ECHO BFR]],29,FALSE)</f>
        <v>thickening, preliminaryOps</v>
      </c>
      <c r="BA1833">
        <f>VLOOKUP(Sheet1[[#This Row],[NPDES ID2]],Combined_Sheet__Major_Only___2[[NPDES ID2]:[ECHO BFR]],17,FALSE)</f>
        <v>40.640388999999999</v>
      </c>
      <c r="BB1833">
        <f>VLOOKUP(Sheet1[[#This Row],[NPDES ID2]],Combined_Sheet__Major_Only___2[[NPDES ID2]:[ECHO BFR]],18,FALSE)</f>
        <v>-74.125777999999997</v>
      </c>
      <c r="BC1833" t="str">
        <f>IF(ISNUMBER(SEARCH("aerobic",$AW1833)),"aerobic","")</f>
        <v/>
      </c>
      <c r="BD1833" t="str">
        <f>IF(ISNUMBER(SEARCH("anaer",$AW1833)),"anaer","")</f>
        <v>anaer</v>
      </c>
      <c r="BE1833" t="str">
        <f>IF(ISNUMBER(SEARCH("thickening",$AZ1833)),"thickening","")</f>
        <v>thickening</v>
      </c>
      <c r="BF1833" s="2" t="str">
        <f>IF(ISNUMBER(SEARCH("airDry",$AW1833)),"airDry","")</f>
        <v/>
      </c>
      <c r="BG1833" s="2" t="str">
        <f>IF(ISNUMBER(SEARCH("heatDry",$AY1833)),"heatDry","")</f>
        <v/>
      </c>
      <c r="BH1833" s="2" t="str">
        <f>IF(AND(ISNUMBER(SEARCH("aerobic",$AW1833)),ISNUMBER(SEARCH("anaer",$AW1833))),"Combined Aer and Anaer.","")</f>
        <v/>
      </c>
    </row>
    <row r="1834" spans="1:60" x14ac:dyDescent="0.25">
      <c r="A1834" s="4">
        <v>1258</v>
      </c>
      <c r="B1834" t="s">
        <v>6007</v>
      </c>
      <c r="C1834">
        <v>207.4</v>
      </c>
      <c r="D1834">
        <v>615.3003058706206</v>
      </c>
      <c r="E1834">
        <v>612.73386641635875</v>
      </c>
      <c r="F1834">
        <v>451.73277861275682</v>
      </c>
      <c r="G1834">
        <v>797.3567213514433</v>
      </c>
      <c r="H1834">
        <v>-120.20347178910571</v>
      </c>
      <c r="I1834">
        <v>-122.5413095769384</v>
      </c>
      <c r="J1834">
        <v>-138.38534100466489</v>
      </c>
      <c r="K1834">
        <v>-96.876966440797432</v>
      </c>
      <c r="L1834">
        <v>131.92612213166689</v>
      </c>
      <c r="M1834">
        <v>131.2922782757785</v>
      </c>
      <c r="N1834">
        <v>129.19367624987029</v>
      </c>
      <c r="O1834">
        <v>136.37928055981749</v>
      </c>
      <c r="P1834">
        <v>4.8618379202052067</v>
      </c>
      <c r="Q1834">
        <v>4.9062209580479781</v>
      </c>
      <c r="R1834">
        <v>4.0516381591814739</v>
      </c>
      <c r="S1834">
        <v>5.5465970027462639</v>
      </c>
      <c r="T1834">
        <v>119856.3842461545</v>
      </c>
      <c r="U1834">
        <v>119856.2950251858</v>
      </c>
      <c r="V1834">
        <v>119776.38896556081</v>
      </c>
      <c r="W1834">
        <v>119936.9324333893</v>
      </c>
      <c r="X1834">
        <v>8481.7835149374932</v>
      </c>
      <c r="Y1834">
        <v>8519.0227348060671</v>
      </c>
      <c r="Z1834">
        <v>8207.5032854252331</v>
      </c>
      <c r="AA1834">
        <v>8658.3644433948466</v>
      </c>
      <c r="AB1834">
        <v>1310.4986984042559</v>
      </c>
      <c r="AC1834">
        <v>1299.7418148777331</v>
      </c>
      <c r="AD1834">
        <v>1135.457679394646</v>
      </c>
      <c r="AE1834">
        <v>1507.076725883197</v>
      </c>
      <c r="AF1834">
        <v>62.338249851211003</v>
      </c>
      <c r="AG1834">
        <v>62.038389746660577</v>
      </c>
      <c r="AH1834">
        <v>61.047837917092032</v>
      </c>
      <c r="AI1834">
        <v>64.44220484741669</v>
      </c>
      <c r="AJ1834">
        <v>0.5380054247806445</v>
      </c>
      <c r="AK1834">
        <v>0.5380054558637406</v>
      </c>
      <c r="AL1834">
        <v>0.53799829320479187</v>
      </c>
      <c r="AM1834">
        <v>0.53801251520920979</v>
      </c>
      <c r="AN1834">
        <v>0.97902556531046359</v>
      </c>
      <c r="AO1834">
        <v>0.9790255653104637</v>
      </c>
      <c r="AP1834">
        <v>0.9790255653104637</v>
      </c>
      <c r="AQ1834">
        <v>0.9790255653104637</v>
      </c>
      <c r="AR1834">
        <v>14.79322511261282</v>
      </c>
      <c r="AS1834">
        <v>14.79322511261282</v>
      </c>
      <c r="AT1834">
        <v>14.79322511261282</v>
      </c>
      <c r="AU1834">
        <v>14.79322511261282</v>
      </c>
      <c r="AV1834" t="str">
        <f>VLOOKUP(Sheet1[[#This Row],[NPDES ID2]],Combined_Sheet__Major_Only___2[[NPDES ID2]:[ECHO BFR]],3,FALSE)</f>
        <v>IL</v>
      </c>
      <c r="AW1834" t="s">
        <v>12185</v>
      </c>
      <c r="AX1834" t="str">
        <f>VLOOKUP(Sheet1[[#This Row],[NPDES ID2]],Combined_Sheet__Major_Only___2[[NPDES ID2]:[ECHO BFR]],27,FALSE)</f>
        <v>-</v>
      </c>
      <c r="AY1834" t="str">
        <f>VLOOKUP(Sheet1[[#This Row],[NPDES ID2]],Combined_Sheet__Major_Only___2[[NPDES ID2]:[ECHO BFR]],28,FALSE)</f>
        <v>-</v>
      </c>
      <c r="AZ1834" t="str">
        <f>VLOOKUP(Sheet1[[#This Row],[NPDES ID2]],Combined_Sheet__Major_Only___2[[NPDES ID2]:[ECHO BFR]],29,FALSE)</f>
        <v>thickening, preliminaryOps</v>
      </c>
      <c r="BA1834">
        <f>VLOOKUP(Sheet1[[#This Row],[NPDES ID2]],Combined_Sheet__Major_Only___2[[NPDES ID2]:[ECHO BFR]],17,FALSE)</f>
        <v>40.877222000000003</v>
      </c>
      <c r="BB1834">
        <f>VLOOKUP(Sheet1[[#This Row],[NPDES ID2]],Combined_Sheet__Major_Only___2[[NPDES ID2]:[ECHO BFR]],18,FALSE)</f>
        <v>-88.646111000000005</v>
      </c>
      <c r="BC1834" t="str">
        <f>IF(ISNUMBER(SEARCH("aerobic",$AW1834)),"aerobic","")</f>
        <v/>
      </c>
      <c r="BD1834" t="str">
        <f>IF(ISNUMBER(SEARCH("anaer",$AW1834)),"anaer","")</f>
        <v>anaer</v>
      </c>
      <c r="BE1834" t="str">
        <f>IF(ISNUMBER(SEARCH("thickening",$AZ1834)),"thickening","")</f>
        <v>thickening</v>
      </c>
      <c r="BF1834" s="2" t="str">
        <f>IF(ISNUMBER(SEARCH("airDry",$AW1834)),"airDry","")</f>
        <v/>
      </c>
      <c r="BG1834" s="2" t="str">
        <f>IF(ISNUMBER(SEARCH("heatDry",$AY1834)),"heatDry","")</f>
        <v/>
      </c>
      <c r="BH1834" s="2" t="str">
        <f>IF(AND(ISNUMBER(SEARCH("aerobic",$AW1834)),ISNUMBER(SEARCH("anaer",$AW1834))),"Combined Aer and Anaer.","")</f>
        <v/>
      </c>
    </row>
    <row r="1835" spans="1:60" x14ac:dyDescent="0.25">
      <c r="A1835" s="4">
        <v>386</v>
      </c>
      <c r="B1835" t="s">
        <v>1947</v>
      </c>
      <c r="C1835">
        <v>728.7</v>
      </c>
      <c r="D1835">
        <v>358.69507137913507</v>
      </c>
      <c r="E1835">
        <v>358.01607010984742</v>
      </c>
      <c r="F1835">
        <v>300.44541576569151</v>
      </c>
      <c r="G1835">
        <v>421.11690796784359</v>
      </c>
      <c r="H1835">
        <v>-115.15494104605391</v>
      </c>
      <c r="I1835">
        <v>-117.6483228664067</v>
      </c>
      <c r="J1835">
        <v>-133.31808414353711</v>
      </c>
      <c r="K1835">
        <v>-91.751254818303465</v>
      </c>
      <c r="L1835">
        <v>481.55703033897322</v>
      </c>
      <c r="M1835">
        <v>479.47489953109613</v>
      </c>
      <c r="N1835">
        <v>472.56979659422473</v>
      </c>
      <c r="O1835">
        <v>496.19998112896752</v>
      </c>
      <c r="P1835">
        <v>17.043394825510461</v>
      </c>
      <c r="Q1835">
        <v>17.26117826018508</v>
      </c>
      <c r="R1835">
        <v>14.11252201695558</v>
      </c>
      <c r="S1835">
        <v>19.44656365754793</v>
      </c>
      <c r="T1835">
        <v>120118.2400901053</v>
      </c>
      <c r="U1835">
        <v>120118.1506771565</v>
      </c>
      <c r="V1835">
        <v>120038.0726806785</v>
      </c>
      <c r="W1835">
        <v>120198.961595883</v>
      </c>
      <c r="X1835">
        <v>8181.4931209224251</v>
      </c>
      <c r="Y1835">
        <v>8213.6390931668284</v>
      </c>
      <c r="Z1835">
        <v>7943.1086171073957</v>
      </c>
      <c r="AA1835">
        <v>8334.8986536554658</v>
      </c>
      <c r="AB1835">
        <v>1200.8043808265129</v>
      </c>
      <c r="AC1835">
        <v>1192.7755225765529</v>
      </c>
      <c r="AD1835">
        <v>1048.594541816449</v>
      </c>
      <c r="AE1835">
        <v>1373.22037458048</v>
      </c>
      <c r="AF1835">
        <v>64.765997162038403</v>
      </c>
      <c r="AG1835">
        <v>64.484716693244366</v>
      </c>
      <c r="AH1835">
        <v>63.559873747603703</v>
      </c>
      <c r="AI1835">
        <v>66.734424044641074</v>
      </c>
      <c r="AJ1835">
        <v>0.56766410117111754</v>
      </c>
      <c r="AK1835">
        <v>0.56766421220657848</v>
      </c>
      <c r="AL1835">
        <v>0.56763854750271137</v>
      </c>
      <c r="AM1835">
        <v>0.56768950832739273</v>
      </c>
      <c r="AN1835">
        <v>0.97906991662658993</v>
      </c>
      <c r="AO1835">
        <v>0.97906991662659004</v>
      </c>
      <c r="AP1835">
        <v>0.97906991662659004</v>
      </c>
      <c r="AQ1835">
        <v>0.97906991662659004</v>
      </c>
      <c r="AR1835">
        <v>15.866376925497219</v>
      </c>
      <c r="AS1835">
        <v>15.866376925497219</v>
      </c>
      <c r="AT1835">
        <v>15.866376925497219</v>
      </c>
      <c r="AU1835">
        <v>15.866376925497219</v>
      </c>
      <c r="AV1835" t="str">
        <f>VLOOKUP(Sheet1[[#This Row],[NPDES ID2]],Combined_Sheet__Major_Only___2[[NPDES ID2]:[ECHO BFR]],3,FALSE)</f>
        <v>LA</v>
      </c>
      <c r="AW1835" t="s">
        <v>12185</v>
      </c>
      <c r="AX1835" t="str">
        <f>VLOOKUP(Sheet1[[#This Row],[NPDES ID2]],Combined_Sheet__Major_Only___2[[NPDES ID2]:[ECHO BFR]],27,FALSE)</f>
        <v>-</v>
      </c>
      <c r="AY1835" t="str">
        <f>VLOOKUP(Sheet1[[#This Row],[NPDES ID2]],Combined_Sheet__Major_Only___2[[NPDES ID2]:[ECHO BFR]],28,FALSE)</f>
        <v>-</v>
      </c>
      <c r="AZ1835" t="str">
        <f>VLOOKUP(Sheet1[[#This Row],[NPDES ID2]],Combined_Sheet__Major_Only___2[[NPDES ID2]:[ECHO BFR]],29,FALSE)</f>
        <v>thickening</v>
      </c>
      <c r="BA1835">
        <f>VLOOKUP(Sheet1[[#This Row],[NPDES ID2]],Combined_Sheet__Major_Only___2[[NPDES ID2]:[ECHO BFR]],17,FALSE)</f>
        <v>30.163969999999999</v>
      </c>
      <c r="BB1835">
        <f>VLOOKUP(Sheet1[[#This Row],[NPDES ID2]],Combined_Sheet__Major_Only___2[[NPDES ID2]:[ECHO BFR]],18,FALSE)</f>
        <v>-92.057419999999993</v>
      </c>
      <c r="BC1835" t="str">
        <f>IF(ISNUMBER(SEARCH("aerobic",$AW1835)),"aerobic","")</f>
        <v/>
      </c>
      <c r="BD1835" t="str">
        <f>IF(ISNUMBER(SEARCH("anaer",$AW1835)),"anaer","")</f>
        <v>anaer</v>
      </c>
      <c r="BE1835" t="str">
        <f>IF(ISNUMBER(SEARCH("thickening",$AZ1835)),"thickening","")</f>
        <v>thickening</v>
      </c>
      <c r="BF1835" s="2" t="str">
        <f>IF(ISNUMBER(SEARCH("airDry",$AW1835)),"airDry","")</f>
        <v/>
      </c>
      <c r="BG1835" s="2" t="str">
        <f>IF(ISNUMBER(SEARCH("heatDry",$AY1835)),"heatDry","")</f>
        <v/>
      </c>
      <c r="BH1835" s="2" t="str">
        <f>IF(AND(ISNUMBER(SEARCH("aerobic",$AW1835)),ISNUMBER(SEARCH("anaer",$AW1835))),"Combined Aer and Anaer.","")</f>
        <v/>
      </c>
    </row>
    <row r="1836" spans="1:60" x14ac:dyDescent="0.25">
      <c r="A1836" s="4">
        <v>285</v>
      </c>
      <c r="B1836" t="s">
        <v>1458</v>
      </c>
      <c r="C1836">
        <v>1471</v>
      </c>
      <c r="D1836">
        <v>442.2311379602873</v>
      </c>
      <c r="E1836">
        <v>441.38694304754318</v>
      </c>
      <c r="F1836">
        <v>377.94691121082661</v>
      </c>
      <c r="G1836">
        <v>517.1183527167683</v>
      </c>
      <c r="H1836">
        <v>-116.7858013200367</v>
      </c>
      <c r="I1836">
        <v>-119.28995527468641</v>
      </c>
      <c r="J1836">
        <v>-134.8558115800393</v>
      </c>
      <c r="K1836">
        <v>-93.78407387165268</v>
      </c>
      <c r="L1836">
        <v>956.88192716564981</v>
      </c>
      <c r="M1836">
        <v>952.56475996534846</v>
      </c>
      <c r="N1836">
        <v>938.21211627056402</v>
      </c>
      <c r="O1836">
        <v>987.28880313326363</v>
      </c>
      <c r="P1836">
        <v>34.435032164640141</v>
      </c>
      <c r="Q1836">
        <v>34.835602123758278</v>
      </c>
      <c r="R1836">
        <v>28.611281103383241</v>
      </c>
      <c r="S1836">
        <v>39.241818269733407</v>
      </c>
      <c r="T1836">
        <v>120243.4968898197</v>
      </c>
      <c r="U1836">
        <v>120243.4073850386</v>
      </c>
      <c r="V1836">
        <v>120163.24714384291</v>
      </c>
      <c r="W1836">
        <v>120324.30130123621</v>
      </c>
      <c r="X1836">
        <v>8320.4831512836572</v>
      </c>
      <c r="Y1836">
        <v>8354.7034062954008</v>
      </c>
      <c r="Z1836">
        <v>8067.1395978460223</v>
      </c>
      <c r="AA1836">
        <v>8483.6213064817657</v>
      </c>
      <c r="AB1836">
        <v>1466.2960470192279</v>
      </c>
      <c r="AC1836">
        <v>1451.4224579552199</v>
      </c>
      <c r="AD1836">
        <v>1246.095032753683</v>
      </c>
      <c r="AE1836">
        <v>1721.681606889359</v>
      </c>
      <c r="AF1836">
        <v>63.755706459535602</v>
      </c>
      <c r="AG1836">
        <v>63.465419640033872</v>
      </c>
      <c r="AH1836">
        <v>62.51724742409359</v>
      </c>
      <c r="AI1836">
        <v>65.779671248364082</v>
      </c>
      <c r="AJ1836">
        <v>0.55531900688402869</v>
      </c>
      <c r="AK1836">
        <v>0.55531923904791469</v>
      </c>
      <c r="AL1836">
        <v>0.5552653086502547</v>
      </c>
      <c r="AM1836">
        <v>0.5553724004044398</v>
      </c>
      <c r="AN1836">
        <v>0.97909106549770386</v>
      </c>
      <c r="AO1836">
        <v>0.97909106549770419</v>
      </c>
      <c r="AP1836">
        <v>0.97909106549770419</v>
      </c>
      <c r="AQ1836">
        <v>0.97909106549770419</v>
      </c>
      <c r="AR1836">
        <v>13.98843451809732</v>
      </c>
      <c r="AS1836">
        <v>13.98843451809732</v>
      </c>
      <c r="AT1836">
        <v>13.98843451809732</v>
      </c>
      <c r="AU1836">
        <v>13.98843451809732</v>
      </c>
      <c r="AV1836" t="str">
        <f>VLOOKUP(Sheet1[[#This Row],[NPDES ID2]],Combined_Sheet__Major_Only___2[[NPDES ID2]:[ECHO BFR]],3,FALSE)</f>
        <v>IL</v>
      </c>
      <c r="AW1836" t="s">
        <v>12185</v>
      </c>
      <c r="AX1836" t="str">
        <f>VLOOKUP(Sheet1[[#This Row],[NPDES ID2]],Combined_Sheet__Major_Only___2[[NPDES ID2]:[ECHO BFR]],27,FALSE)</f>
        <v>tempSludgeStore, methaneBioCaptureRecover</v>
      </c>
      <c r="AY1836" t="str">
        <f>VLOOKUP(Sheet1[[#This Row],[NPDES ID2]],Combined_Sheet__Major_Only___2[[NPDES ID2]:[ECHO BFR]],28,FALSE)</f>
        <v>-</v>
      </c>
      <c r="AZ1836" t="str">
        <f>VLOOKUP(Sheet1[[#This Row],[NPDES ID2]],Combined_Sheet__Major_Only___2[[NPDES ID2]:[ECHO BFR]],29,FALSE)</f>
        <v>preliminaryOps, thickening</v>
      </c>
      <c r="BA1836">
        <f>VLOOKUP(Sheet1[[#This Row],[NPDES ID2]],Combined_Sheet__Major_Only___2[[NPDES ID2]:[ECHO BFR]],17,FALSE)</f>
        <v>40.473410000000001</v>
      </c>
      <c r="BB1836">
        <f>VLOOKUP(Sheet1[[#This Row],[NPDES ID2]],Combined_Sheet__Major_Only___2[[NPDES ID2]:[ECHO BFR]],18,FALSE)</f>
        <v>-89.008300000000006</v>
      </c>
      <c r="BC1836" t="str">
        <f>IF(ISNUMBER(SEARCH("aerobic",$AW1836)),"aerobic","")</f>
        <v/>
      </c>
      <c r="BD1836" t="str">
        <f>IF(ISNUMBER(SEARCH("anaer",$AW1836)),"anaer","")</f>
        <v>anaer</v>
      </c>
      <c r="BE1836" t="str">
        <f>IF(ISNUMBER(SEARCH("thickening",$AZ1836)),"thickening","")</f>
        <v>thickening</v>
      </c>
      <c r="BF1836" s="3" t="str">
        <f>IF(ISNUMBER(SEARCH("airDry",$AW1836)),"airDry","")</f>
        <v/>
      </c>
      <c r="BG1836" s="3" t="str">
        <f>IF(ISNUMBER(SEARCH("heatDry",$AY1836)),"heatDry","")</f>
        <v/>
      </c>
      <c r="BH1836" s="3" t="str">
        <f>IF(AND(ISNUMBER(SEARCH("aerobic",$AW1836)),ISNUMBER(SEARCH("anaer",$AW1836))),"Combined Aer and Anaer.","")</f>
        <v/>
      </c>
    </row>
    <row r="1837" spans="1:60" x14ac:dyDescent="0.25">
      <c r="A1837" s="4">
        <v>1773</v>
      </c>
      <c r="B1837" t="s">
        <v>8300</v>
      </c>
      <c r="C1837">
        <v>16</v>
      </c>
      <c r="D1837">
        <v>6194.2401151048334</v>
      </c>
      <c r="E1837">
        <v>6169.3601471851453</v>
      </c>
      <c r="F1837">
        <v>4258.7852551223268</v>
      </c>
      <c r="G1837">
        <v>8219.3026956560916</v>
      </c>
      <c r="H1837">
        <v>-116.37672441153831</v>
      </c>
      <c r="I1837">
        <v>-118.68309529844861</v>
      </c>
      <c r="J1837">
        <v>-134.3597985478379</v>
      </c>
      <c r="K1837">
        <v>-92.775661094213362</v>
      </c>
      <c r="L1837">
        <v>10.49458101030508</v>
      </c>
      <c r="M1837">
        <v>10.44817753847655</v>
      </c>
      <c r="N1837">
        <v>10.29462785649584</v>
      </c>
      <c r="O1837">
        <v>10.82048120555134</v>
      </c>
      <c r="P1837">
        <v>0.37440759688868691</v>
      </c>
      <c r="Q1837">
        <v>0.37911888712963421</v>
      </c>
      <c r="R1837">
        <v>0.31070866888861559</v>
      </c>
      <c r="S1837">
        <v>0.42644370501327572</v>
      </c>
      <c r="T1837">
        <v>121011.3766884012</v>
      </c>
      <c r="U1837">
        <v>121011.2866206477</v>
      </c>
      <c r="V1837">
        <v>120930.6221828144</v>
      </c>
      <c r="W1837">
        <v>121092.6893481955</v>
      </c>
      <c r="X1837">
        <v>8304.4025875656916</v>
      </c>
      <c r="Y1837">
        <v>8337.8034309956565</v>
      </c>
      <c r="Z1837">
        <v>8057.291882758951</v>
      </c>
      <c r="AA1837">
        <v>8463.3791936041998</v>
      </c>
      <c r="AB1837">
        <v>1223.0967769047379</v>
      </c>
      <c r="AC1837">
        <v>1214.681868190245</v>
      </c>
      <c r="AD1837">
        <v>1067.3989146187371</v>
      </c>
      <c r="AE1837">
        <v>1398.9611530625391</v>
      </c>
      <c r="AF1837">
        <v>64.279381008296681</v>
      </c>
      <c r="AG1837">
        <v>63.995131930585472</v>
      </c>
      <c r="AH1837">
        <v>63.05472369576762</v>
      </c>
      <c r="AI1837">
        <v>66.275501108882139</v>
      </c>
      <c r="AJ1837">
        <v>0.56171749367906021</v>
      </c>
      <c r="AK1837">
        <v>0.56171749612721822</v>
      </c>
      <c r="AL1837">
        <v>0.5617169326460697</v>
      </c>
      <c r="AM1837">
        <v>0.561718051467197</v>
      </c>
      <c r="AN1837">
        <v>0.97921978907914176</v>
      </c>
      <c r="AO1837">
        <v>0.97921978907914198</v>
      </c>
      <c r="AP1837">
        <v>0.97921978907914198</v>
      </c>
      <c r="AQ1837">
        <v>0.97921978907914198</v>
      </c>
      <c r="AR1837">
        <v>15.7128548812983</v>
      </c>
      <c r="AS1837">
        <v>15.7128548812983</v>
      </c>
      <c r="AT1837">
        <v>15.7128548812983</v>
      </c>
      <c r="AU1837">
        <v>15.7128548812983</v>
      </c>
      <c r="AV1837" t="str">
        <f>VLOOKUP(Sheet1[[#This Row],[NPDES ID2]],Combined_Sheet__Major_Only___2[[NPDES ID2]:[ECHO BFR]],3,FALSE)</f>
        <v>NM</v>
      </c>
      <c r="AW1837" t="s">
        <v>12185</v>
      </c>
      <c r="AX1837" t="str">
        <f>VLOOKUP(Sheet1[[#This Row],[NPDES ID2]],Combined_Sheet__Major_Only___2[[NPDES ID2]:[ECHO BFR]],27,FALSE)</f>
        <v>-</v>
      </c>
      <c r="AY1837" t="str">
        <f>VLOOKUP(Sheet1[[#This Row],[NPDES ID2]],Combined_Sheet__Major_Only___2[[NPDES ID2]:[ECHO BFR]],28,FALSE)</f>
        <v>highTempCompost</v>
      </c>
      <c r="AZ1837" t="str">
        <f>VLOOKUP(Sheet1[[#This Row],[NPDES ID2]],Combined_Sheet__Major_Only___2[[NPDES ID2]:[ECHO BFR]],29,FALSE)</f>
        <v>thickening</v>
      </c>
      <c r="BA1837">
        <f>VLOOKUP(Sheet1[[#This Row],[NPDES ID2]],Combined_Sheet__Major_Only___2[[NPDES ID2]:[ECHO BFR]],17,FALSE)</f>
        <v>35.186419999999998</v>
      </c>
      <c r="BB1837">
        <f>VLOOKUP(Sheet1[[#This Row],[NPDES ID2]],Combined_Sheet__Major_Only___2[[NPDES ID2]:[ECHO BFR]],18,FALSE)</f>
        <v>-103.71962000000001</v>
      </c>
      <c r="BC1837" t="str">
        <f>IF(ISNUMBER(SEARCH("aerobic",$AW1837)),"aerobic","")</f>
        <v/>
      </c>
      <c r="BD1837" t="str">
        <f>IF(ISNUMBER(SEARCH("anaer",$AW1837)),"anaer","")</f>
        <v>anaer</v>
      </c>
      <c r="BE1837" t="str">
        <f>IF(ISNUMBER(SEARCH("thickening",$AZ1837)),"thickening","")</f>
        <v>thickening</v>
      </c>
      <c r="BF1837" s="3" t="str">
        <f>IF(ISNUMBER(SEARCH("airDry",$AW1837)),"airDry","")</f>
        <v/>
      </c>
      <c r="BG1837" s="3" t="str">
        <f>IF(ISNUMBER(SEARCH("heatDry",$AY1837)),"heatDry","")</f>
        <v/>
      </c>
      <c r="BH1837" s="3" t="str">
        <f>IF(AND(ISNUMBER(SEARCH("aerobic",$AW1837)),ISNUMBER(SEARCH("anaer",$AW1837))),"Combined Aer and Anaer.","")</f>
        <v/>
      </c>
    </row>
    <row r="1838" spans="1:60" x14ac:dyDescent="0.25">
      <c r="A1838" s="4">
        <v>292</v>
      </c>
      <c r="B1838" t="s">
        <v>1493</v>
      </c>
      <c r="C1838">
        <v>1382</v>
      </c>
      <c r="D1838">
        <v>435.57835329073981</v>
      </c>
      <c r="E1838">
        <v>436.47529874231287</v>
      </c>
      <c r="F1838">
        <v>371.30615575767513</v>
      </c>
      <c r="G1838">
        <v>509.61614164437731</v>
      </c>
      <c r="H1838">
        <v>-118.75020106412001</v>
      </c>
      <c r="I1838">
        <v>-121.2179291082584</v>
      </c>
      <c r="J1838">
        <v>-136.69065295199931</v>
      </c>
      <c r="K1838">
        <v>-95.816812763592978</v>
      </c>
      <c r="L1838">
        <v>885.51200441824653</v>
      </c>
      <c r="M1838">
        <v>881.34846078178498</v>
      </c>
      <c r="N1838">
        <v>867.51280594080686</v>
      </c>
      <c r="O1838">
        <v>914.82879416473384</v>
      </c>
      <c r="P1838">
        <v>32.380229143801166</v>
      </c>
      <c r="Q1838">
        <v>32.701884271854979</v>
      </c>
      <c r="R1838">
        <v>26.959312530542562</v>
      </c>
      <c r="S1838">
        <v>36.92966859694782</v>
      </c>
      <c r="T1838">
        <v>121353.16896627619</v>
      </c>
      <c r="U1838">
        <v>121353.0786479371</v>
      </c>
      <c r="V1838">
        <v>121272.1897862843</v>
      </c>
      <c r="W1838">
        <v>121434.7078533668</v>
      </c>
      <c r="X1838">
        <v>8525.2588087504628</v>
      </c>
      <c r="Y1838">
        <v>8561.8777755576466</v>
      </c>
      <c r="Z1838">
        <v>8254.8430297029681</v>
      </c>
      <c r="AA1838">
        <v>8699.4295153636231</v>
      </c>
      <c r="AB1838">
        <v>1372.116810654135</v>
      </c>
      <c r="AC1838">
        <v>1360.1240371876411</v>
      </c>
      <c r="AD1838">
        <v>1182.0530340793259</v>
      </c>
      <c r="AE1838">
        <v>1587.7334423450529</v>
      </c>
      <c r="AF1838">
        <v>62.799535909811077</v>
      </c>
      <c r="AG1838">
        <v>62.501846702288603</v>
      </c>
      <c r="AH1838">
        <v>61.528067069146879</v>
      </c>
      <c r="AI1838">
        <v>64.876815268470182</v>
      </c>
      <c r="AJ1838">
        <v>0.54363892275716985</v>
      </c>
      <c r="AK1838">
        <v>0.54363913404405717</v>
      </c>
      <c r="AL1838">
        <v>0.54359008580934876</v>
      </c>
      <c r="AM1838">
        <v>0.54368748219479957</v>
      </c>
      <c r="AN1838">
        <v>0.97927657709647686</v>
      </c>
      <c r="AO1838">
        <v>0.97927657709647709</v>
      </c>
      <c r="AP1838">
        <v>0.97927657709647709</v>
      </c>
      <c r="AQ1838">
        <v>0.97927657709647709</v>
      </c>
      <c r="AR1838">
        <v>14.537473815836179</v>
      </c>
      <c r="AS1838">
        <v>14.537473815836179</v>
      </c>
      <c r="AT1838">
        <v>14.537473815836179</v>
      </c>
      <c r="AU1838">
        <v>14.537473815836179</v>
      </c>
      <c r="AV1838" t="str">
        <f>VLOOKUP(Sheet1[[#This Row],[NPDES ID2]],Combined_Sheet__Major_Only___2[[NPDES ID2]:[ECHO BFR]],3,FALSE)</f>
        <v>IL</v>
      </c>
      <c r="AW1838" t="s">
        <v>12185</v>
      </c>
      <c r="AX1838" t="str">
        <f>VLOOKUP(Sheet1[[#This Row],[NPDES ID2]],Combined_Sheet__Major_Only___2[[NPDES ID2]:[ECHO BFR]],27,FALSE)</f>
        <v>methaneBioCaptureRecover</v>
      </c>
      <c r="AY1838" t="str">
        <f>VLOOKUP(Sheet1[[#This Row],[NPDES ID2]],Combined_Sheet__Major_Only___2[[NPDES ID2]:[ECHO BFR]],28,FALSE)</f>
        <v>-</v>
      </c>
      <c r="AZ1838" t="str">
        <f>VLOOKUP(Sheet1[[#This Row],[NPDES ID2]],Combined_Sheet__Major_Only___2[[NPDES ID2]:[ECHO BFR]],29,FALSE)</f>
        <v>preliminaryOps, thickening</v>
      </c>
      <c r="BA1838">
        <f>VLOOKUP(Sheet1[[#This Row],[NPDES ID2]],Combined_Sheet__Major_Only___2[[NPDES ID2]:[ECHO BFR]],17,FALSE)</f>
        <v>42.390500000000003</v>
      </c>
      <c r="BB1838">
        <f>VLOOKUP(Sheet1[[#This Row],[NPDES ID2]],Combined_Sheet__Major_Only___2[[NPDES ID2]:[ECHO BFR]],18,FALSE)</f>
        <v>-88.176699999999997</v>
      </c>
      <c r="BC1838" t="str">
        <f>IF(ISNUMBER(SEARCH("aerobic",$AW1838)),"aerobic","")</f>
        <v/>
      </c>
      <c r="BD1838" t="str">
        <f>IF(ISNUMBER(SEARCH("anaer",$AW1838)),"anaer","")</f>
        <v>anaer</v>
      </c>
      <c r="BE1838" t="str">
        <f>IF(ISNUMBER(SEARCH("thickening",$AZ1838)),"thickening","")</f>
        <v>thickening</v>
      </c>
      <c r="BF1838" s="2" t="str">
        <f>IF(ISNUMBER(SEARCH("airDry",$AW1838)),"airDry","")</f>
        <v/>
      </c>
      <c r="BG1838" s="2" t="str">
        <f>IF(ISNUMBER(SEARCH("heatDry",$AY1838)),"heatDry","")</f>
        <v/>
      </c>
      <c r="BH1838" s="2" t="str">
        <f>IF(AND(ISNUMBER(SEARCH("aerobic",$AW1838)),ISNUMBER(SEARCH("anaer",$AW1838))),"Combined Aer and Anaer.","")</f>
        <v/>
      </c>
    </row>
    <row r="1839" spans="1:60" x14ac:dyDescent="0.25">
      <c r="A1839" s="4">
        <v>2313</v>
      </c>
      <c r="B1839" t="s">
        <v>10807</v>
      </c>
      <c r="C1839">
        <v>399</v>
      </c>
      <c r="D1839">
        <v>425.63650638261402</v>
      </c>
      <c r="E1839">
        <v>431.0268366355682</v>
      </c>
      <c r="F1839">
        <v>325.93107041439242</v>
      </c>
      <c r="G1839">
        <v>523.83734087817743</v>
      </c>
      <c r="H1839">
        <v>-121.65422565154481</v>
      </c>
      <c r="I1839">
        <v>-124.08406420820241</v>
      </c>
      <c r="J1839">
        <v>-139.9934584916119</v>
      </c>
      <c r="K1839">
        <v>-98.490672661450162</v>
      </c>
      <c r="L1839">
        <v>250.79913906635579</v>
      </c>
      <c r="M1839">
        <v>249.55643607878679</v>
      </c>
      <c r="N1839">
        <v>245.43938119991239</v>
      </c>
      <c r="O1839">
        <v>259.53324488605449</v>
      </c>
      <c r="P1839">
        <v>9.359390166567465</v>
      </c>
      <c r="Q1839">
        <v>9.433705095279409</v>
      </c>
      <c r="R1839">
        <v>7.8121128740640744</v>
      </c>
      <c r="S1839">
        <v>10.674512925498391</v>
      </c>
      <c r="T1839">
        <v>121369.07193379629</v>
      </c>
      <c r="U1839">
        <v>121368.9816037979</v>
      </c>
      <c r="V1839">
        <v>121288.0823001166</v>
      </c>
      <c r="W1839">
        <v>121450.6213468278</v>
      </c>
      <c r="X1839">
        <v>8691.8379984005187</v>
      </c>
      <c r="Y1839">
        <v>8731.2533504168896</v>
      </c>
      <c r="Z1839">
        <v>8401.8982466970647</v>
      </c>
      <c r="AA1839">
        <v>8878.5787671619837</v>
      </c>
      <c r="AB1839">
        <v>1602.4232813076419</v>
      </c>
      <c r="AC1839">
        <v>1583.2616600266019</v>
      </c>
      <c r="AD1839">
        <v>1350.6352504197389</v>
      </c>
      <c r="AE1839">
        <v>1892.3131401332171</v>
      </c>
      <c r="AF1839">
        <v>61.601667208314232</v>
      </c>
      <c r="AG1839">
        <v>61.295718804128903</v>
      </c>
      <c r="AH1839">
        <v>60.286676075537407</v>
      </c>
      <c r="AI1839">
        <v>63.746408262718987</v>
      </c>
      <c r="AJ1839">
        <v>0.5290116349907773</v>
      </c>
      <c r="AK1839">
        <v>0.52901169733258135</v>
      </c>
      <c r="AL1839">
        <v>0.5289973124885029</v>
      </c>
      <c r="AM1839">
        <v>0.52902587508178223</v>
      </c>
      <c r="AN1839">
        <v>0.97927921178301391</v>
      </c>
      <c r="AO1839">
        <v>0.97927921178301414</v>
      </c>
      <c r="AP1839">
        <v>0.97927921178301414</v>
      </c>
      <c r="AQ1839">
        <v>0.97927921178301414</v>
      </c>
      <c r="AR1839">
        <v>13.17029096542138</v>
      </c>
      <c r="AS1839">
        <v>13.17029096542138</v>
      </c>
      <c r="AT1839">
        <v>13.17029096542138</v>
      </c>
      <c r="AU1839">
        <v>13.17029096542138</v>
      </c>
      <c r="AV1839" t="str">
        <f>VLOOKUP(Sheet1[[#This Row],[NPDES ID2]],Combined_Sheet__Major_Only___2[[NPDES ID2]:[ECHO BFR]],3,FALSE)</f>
        <v>IA</v>
      </c>
      <c r="AW1839" t="s">
        <v>12185</v>
      </c>
      <c r="AX1839" t="str">
        <f>VLOOKUP(Sheet1[[#This Row],[NPDES ID2]],Combined_Sheet__Major_Only___2[[NPDES ID2]:[ECHO BFR]],27,FALSE)</f>
        <v>-</v>
      </c>
      <c r="AY1839" t="str">
        <f>VLOOKUP(Sheet1[[#This Row],[NPDES ID2]],Combined_Sheet__Major_Only___2[[NPDES ID2]:[ECHO BFR]],28,FALSE)</f>
        <v>-</v>
      </c>
      <c r="AZ1839" t="str">
        <f>VLOOKUP(Sheet1[[#This Row],[NPDES ID2]],Combined_Sheet__Major_Only___2[[NPDES ID2]:[ECHO BFR]],29,FALSE)</f>
        <v>thickening</v>
      </c>
      <c r="BA1839">
        <f>VLOOKUP(Sheet1[[#This Row],[NPDES ID2]],Combined_Sheet__Major_Only___2[[NPDES ID2]:[ECHO BFR]],17,FALSE)</f>
        <v>40.808332999999998</v>
      </c>
      <c r="BB1839">
        <f>VLOOKUP(Sheet1[[#This Row],[NPDES ID2]],Combined_Sheet__Major_Only___2[[NPDES ID2]:[ECHO BFR]],18,FALSE)</f>
        <v>-91.099166999999994</v>
      </c>
      <c r="BC1839" t="str">
        <f>IF(ISNUMBER(SEARCH("aerobic",$AW1839)),"aerobic","")</f>
        <v/>
      </c>
      <c r="BD1839" t="str">
        <f>IF(ISNUMBER(SEARCH("anaer",$AW1839)),"anaer","")</f>
        <v>anaer</v>
      </c>
      <c r="BE1839" t="str">
        <f>IF(ISNUMBER(SEARCH("thickening",$AZ1839)),"thickening","")</f>
        <v>thickening</v>
      </c>
      <c r="BF1839" s="3" t="str">
        <f>IF(ISNUMBER(SEARCH("airDry",$AW1839)),"airDry","")</f>
        <v/>
      </c>
      <c r="BG1839" s="3" t="str">
        <f>IF(ISNUMBER(SEARCH("heatDry",$AY1839)),"heatDry","")</f>
        <v/>
      </c>
      <c r="BH1839" s="3" t="str">
        <f>IF(AND(ISNUMBER(SEARCH("aerobic",$AW1839)),ISNUMBER(SEARCH("anaer",$AW1839))),"Combined Aer and Anaer.","")</f>
        <v/>
      </c>
    </row>
    <row r="1840" spans="1:60" x14ac:dyDescent="0.25">
      <c r="A1840" s="4">
        <v>2005</v>
      </c>
      <c r="B1840" t="s">
        <v>9441</v>
      </c>
      <c r="C1840">
        <v>1695.8</v>
      </c>
      <c r="D1840">
        <v>491.64987586443652</v>
      </c>
      <c r="E1840">
        <v>492.1094030959008</v>
      </c>
      <c r="F1840">
        <v>414.71968158435942</v>
      </c>
      <c r="G1840">
        <v>572.30868582824917</v>
      </c>
      <c r="H1840">
        <v>-120.40087136965229</v>
      </c>
      <c r="I1840">
        <v>-122.903229405497</v>
      </c>
      <c r="J1840">
        <v>-138.51781195436371</v>
      </c>
      <c r="K1840">
        <v>-97.683764357864533</v>
      </c>
      <c r="L1840">
        <v>1071.6171896964661</v>
      </c>
      <c r="M1840">
        <v>1066.3926726852169</v>
      </c>
      <c r="N1840">
        <v>1049.0170290894191</v>
      </c>
      <c r="O1840">
        <v>1108.4231183183949</v>
      </c>
      <c r="P1840">
        <v>39.762862753425651</v>
      </c>
      <c r="Q1840">
        <v>40.096611747367952</v>
      </c>
      <c r="R1840">
        <v>33.167963936704354</v>
      </c>
      <c r="S1840">
        <v>45.383546970525408</v>
      </c>
      <c r="T1840">
        <v>122509.307677449</v>
      </c>
      <c r="U1840">
        <v>122509.2165114847</v>
      </c>
      <c r="V1840">
        <v>122427.5685189733</v>
      </c>
      <c r="W1840">
        <v>122591.61179579759</v>
      </c>
      <c r="X1840">
        <v>8726.8354502870261</v>
      </c>
      <c r="Y1840">
        <v>8765.7767143700039</v>
      </c>
      <c r="Z1840">
        <v>8439.7112062319939</v>
      </c>
      <c r="AA1840">
        <v>8911.8567583944223</v>
      </c>
      <c r="AB1840">
        <v>1319.199101770472</v>
      </c>
      <c r="AC1840">
        <v>1308.6729526684969</v>
      </c>
      <c r="AD1840">
        <v>1146.3898890966559</v>
      </c>
      <c r="AE1840">
        <v>1512.1580660628481</v>
      </c>
      <c r="AF1840">
        <v>61.936231580310853</v>
      </c>
      <c r="AG1840">
        <v>61.631362279442193</v>
      </c>
      <c r="AH1840">
        <v>60.636044758702361</v>
      </c>
      <c r="AI1840">
        <v>64.061290441659509</v>
      </c>
      <c r="AJ1840">
        <v>0.53309641825357834</v>
      </c>
      <c r="AK1840">
        <v>0.53309667074702161</v>
      </c>
      <c r="AL1840">
        <v>0.53303794415339079</v>
      </c>
      <c r="AM1840">
        <v>0.53315456140602258</v>
      </c>
      <c r="AN1840">
        <v>0.97946638741377956</v>
      </c>
      <c r="AO1840">
        <v>0.97946638741377934</v>
      </c>
      <c r="AP1840">
        <v>0.97946638741377934</v>
      </c>
      <c r="AQ1840">
        <v>0.97946638741377934</v>
      </c>
      <c r="AR1840">
        <v>14.89690732381132</v>
      </c>
      <c r="AS1840">
        <v>14.896907323811311</v>
      </c>
      <c r="AT1840">
        <v>14.896907323811311</v>
      </c>
      <c r="AU1840">
        <v>14.896907323811311</v>
      </c>
      <c r="AV1840" t="str">
        <f>VLOOKUP(Sheet1[[#This Row],[NPDES ID2]],Combined_Sheet__Major_Only___2[[NPDES ID2]:[ECHO BFR]],3,FALSE)</f>
        <v>CA</v>
      </c>
      <c r="AW1840" t="s">
        <v>12185</v>
      </c>
      <c r="AX1840" t="str">
        <f>VLOOKUP(Sheet1[[#This Row],[NPDES ID2]],Combined_Sheet__Major_Only___2[[NPDES ID2]:[ECHO BFR]],27,FALSE)</f>
        <v>methaneBioCaptureRecover</v>
      </c>
      <c r="AY1840" t="str">
        <f>VLOOKUP(Sheet1[[#This Row],[NPDES ID2]],Combined_Sheet__Major_Only___2[[NPDES ID2]:[ECHO BFR]],28,FALSE)</f>
        <v>-</v>
      </c>
      <c r="AZ1840" t="str">
        <f>VLOOKUP(Sheet1[[#This Row],[NPDES ID2]],Combined_Sheet__Major_Only___2[[NPDES ID2]:[ECHO BFR]],29,FALSE)</f>
        <v>thickening, preliminaryOps</v>
      </c>
      <c r="BA1840">
        <f>VLOOKUP(Sheet1[[#This Row],[NPDES ID2]],Combined_Sheet__Major_Only___2[[NPDES ID2]:[ECHO BFR]],17,FALSE)</f>
        <v>34.418880000000001</v>
      </c>
      <c r="BB1840">
        <f>VLOOKUP(Sheet1[[#This Row],[NPDES ID2]],Combined_Sheet__Major_Only___2[[NPDES ID2]:[ECHO BFR]],18,FALSE)</f>
        <v>-119.68471</v>
      </c>
      <c r="BC1840" t="str">
        <f>IF(ISNUMBER(SEARCH("aerobic",$AW1840)),"aerobic","")</f>
        <v/>
      </c>
      <c r="BD1840" t="str">
        <f>IF(ISNUMBER(SEARCH("anaer",$AW1840)),"anaer","")</f>
        <v>anaer</v>
      </c>
      <c r="BE1840" t="str">
        <f>IF(ISNUMBER(SEARCH("thickening",$AZ1840)),"thickening","")</f>
        <v>thickening</v>
      </c>
      <c r="BF1840" s="3" t="str">
        <f>IF(ISNUMBER(SEARCH("airDry",$AW1840)),"airDry","")</f>
        <v/>
      </c>
      <c r="BG1840" s="3" t="str">
        <f>IF(ISNUMBER(SEARCH("heatDry",$AY1840)),"heatDry","")</f>
        <v/>
      </c>
      <c r="BH1840" s="3" t="str">
        <f>IF(AND(ISNUMBER(SEARCH("aerobic",$AW1840)),ISNUMBER(SEARCH("anaer",$AW1840))),"Combined Aer and Anaer.","")</f>
        <v/>
      </c>
    </row>
    <row r="1841" spans="1:60" x14ac:dyDescent="0.25">
      <c r="A1841" s="4">
        <v>1186</v>
      </c>
      <c r="B1841" t="s">
        <v>5688</v>
      </c>
      <c r="C1841">
        <v>260.10000000000002</v>
      </c>
      <c r="D1841">
        <v>518.13730647647378</v>
      </c>
      <c r="E1841">
        <v>521.84609146259788</v>
      </c>
      <c r="F1841">
        <v>387.76761906063649</v>
      </c>
      <c r="G1841">
        <v>666.15548526992109</v>
      </c>
      <c r="H1841">
        <v>-117.886704904057</v>
      </c>
      <c r="I1841">
        <v>-120.2053902143533</v>
      </c>
      <c r="J1841">
        <v>-135.7891974713763</v>
      </c>
      <c r="K1841">
        <v>-94.466361442246892</v>
      </c>
      <c r="L1841">
        <v>168.4251778638837</v>
      </c>
      <c r="M1841">
        <v>167.65395698919301</v>
      </c>
      <c r="N1841">
        <v>165.09989626436641</v>
      </c>
      <c r="O1841">
        <v>173.8442920034818</v>
      </c>
      <c r="P1841">
        <v>6.0909451216500177</v>
      </c>
      <c r="Q1841">
        <v>6.158698304995287</v>
      </c>
      <c r="R1841">
        <v>5.0637040708015446</v>
      </c>
      <c r="S1841">
        <v>6.9422848702257092</v>
      </c>
      <c r="T1841">
        <v>122687.93691472081</v>
      </c>
      <c r="U1841">
        <v>122687.8456177941</v>
      </c>
      <c r="V1841">
        <v>122606.0803357525</v>
      </c>
      <c r="W1841">
        <v>122770.3592651419</v>
      </c>
      <c r="X1841">
        <v>8528.4657450905561</v>
      </c>
      <c r="Y1841">
        <v>8564.0680197643687</v>
      </c>
      <c r="Z1841">
        <v>8265.5396608171577</v>
      </c>
      <c r="AA1841">
        <v>8697.6763485636693</v>
      </c>
      <c r="AB1841">
        <v>1673.5632486535569</v>
      </c>
      <c r="AC1841">
        <v>1652.2081967004019</v>
      </c>
      <c r="AD1841">
        <v>1396.4391327188009</v>
      </c>
      <c r="AE1841">
        <v>2000.777525845434</v>
      </c>
      <c r="AF1841">
        <v>63.460202343056253</v>
      </c>
      <c r="AG1841">
        <v>63.169133328382358</v>
      </c>
      <c r="AH1841">
        <v>62.208288987346819</v>
      </c>
      <c r="AI1841">
        <v>65.501679828990021</v>
      </c>
      <c r="AJ1841">
        <v>0.55170891086415963</v>
      </c>
      <c r="AK1841">
        <v>0.55170895367886308</v>
      </c>
      <c r="AL1841">
        <v>0.55169908332437112</v>
      </c>
      <c r="AM1841">
        <v>0.55171868175275296</v>
      </c>
      <c r="AN1841">
        <v>0.97949540438873628</v>
      </c>
      <c r="AO1841">
        <v>0.97949540438873606</v>
      </c>
      <c r="AP1841">
        <v>0.97949540438873606</v>
      </c>
      <c r="AQ1841">
        <v>0.97949540438873606</v>
      </c>
      <c r="AR1841">
        <v>13.101926014550591</v>
      </c>
      <c r="AS1841">
        <v>13.101926014550591</v>
      </c>
      <c r="AT1841">
        <v>13.101926014550591</v>
      </c>
      <c r="AU1841">
        <v>13.101926014550591</v>
      </c>
      <c r="AV1841" t="str">
        <f>VLOOKUP(Sheet1[[#This Row],[NPDES ID2]],Combined_Sheet__Major_Only___2[[NPDES ID2]:[ECHO BFR]],3,FALSE)</f>
        <v>MA</v>
      </c>
      <c r="AW1841" t="s">
        <v>12185</v>
      </c>
      <c r="AX1841" t="str">
        <f>VLOOKUP(Sheet1[[#This Row],[NPDES ID2]],Combined_Sheet__Major_Only___2[[NPDES ID2]:[ECHO BFR]],27,FALSE)</f>
        <v>methaneBioCaptureRecover</v>
      </c>
      <c r="AY1841" t="str">
        <f>VLOOKUP(Sheet1[[#This Row],[NPDES ID2]],Combined_Sheet__Major_Only___2[[NPDES ID2]:[ECHO BFR]],28,FALSE)</f>
        <v>-</v>
      </c>
      <c r="AZ1841" t="str">
        <f>VLOOKUP(Sheet1[[#This Row],[NPDES ID2]],Combined_Sheet__Major_Only___2[[NPDES ID2]:[ECHO BFR]],29,FALSE)</f>
        <v>preliminaryOps, thickening</v>
      </c>
      <c r="BA1841">
        <f>VLOOKUP(Sheet1[[#This Row],[NPDES ID2]],Combined_Sheet__Major_Only___2[[NPDES ID2]:[ECHO BFR]],17,FALSE)</f>
        <v>42.107813999999998</v>
      </c>
      <c r="BB1841">
        <f>VLOOKUP(Sheet1[[#This Row],[NPDES ID2]],Combined_Sheet__Major_Only___2[[NPDES ID2]:[ECHO BFR]],18,FALSE)</f>
        <v>-70.899721</v>
      </c>
      <c r="BC1841" t="str">
        <f>IF(ISNUMBER(SEARCH("aerobic",$AW1841)),"aerobic","")</f>
        <v/>
      </c>
      <c r="BD1841" t="str">
        <f>IF(ISNUMBER(SEARCH("anaer",$AW1841)),"anaer","")</f>
        <v>anaer</v>
      </c>
      <c r="BE1841" t="str">
        <f>IF(ISNUMBER(SEARCH("thickening",$AZ1841)),"thickening","")</f>
        <v>thickening</v>
      </c>
      <c r="BF1841" s="2" t="str">
        <f>IF(ISNUMBER(SEARCH("airDry",$AW1841)),"airDry","")</f>
        <v/>
      </c>
      <c r="BG1841" s="2" t="str">
        <f>IF(ISNUMBER(SEARCH("heatDry",$AY1841)),"heatDry","")</f>
        <v/>
      </c>
      <c r="BH1841" s="2" t="str">
        <f>IF(AND(ISNUMBER(SEARCH("aerobic",$AW1841)),ISNUMBER(SEARCH("anaer",$AW1841))),"Combined Aer and Anaer.","")</f>
        <v/>
      </c>
    </row>
    <row r="1842" spans="1:60" x14ac:dyDescent="0.25">
      <c r="A1842" s="4">
        <v>603</v>
      </c>
      <c r="B1842" t="s">
        <v>2981</v>
      </c>
      <c r="C1842">
        <v>1885.62</v>
      </c>
      <c r="D1842">
        <v>508.9218241058777</v>
      </c>
      <c r="E1842">
        <v>510.35562459423539</v>
      </c>
      <c r="F1842">
        <v>432.50169534854513</v>
      </c>
      <c r="G1842">
        <v>589.82118831398077</v>
      </c>
      <c r="H1842">
        <v>-116.6098556083594</v>
      </c>
      <c r="I1842">
        <v>-119.1845064884544</v>
      </c>
      <c r="J1842">
        <v>-134.7298849361222</v>
      </c>
      <c r="K1842">
        <v>-93.730082119676723</v>
      </c>
      <c r="L1842">
        <v>1226.9625720320189</v>
      </c>
      <c r="M1842">
        <v>1221.435094836213</v>
      </c>
      <c r="N1842">
        <v>1203.038758606049</v>
      </c>
      <c r="O1842">
        <v>1265.9197240310971</v>
      </c>
      <c r="P1842">
        <v>44.139037582638167</v>
      </c>
      <c r="Q1842">
        <v>44.653927536045863</v>
      </c>
      <c r="R1842">
        <v>36.673175265393297</v>
      </c>
      <c r="S1842">
        <v>50.30079175689108</v>
      </c>
      <c r="T1842">
        <v>122827.5896863378</v>
      </c>
      <c r="U1842">
        <v>122827.4982870244</v>
      </c>
      <c r="V1842">
        <v>122745.6413077433</v>
      </c>
      <c r="W1842">
        <v>122910.1044708805</v>
      </c>
      <c r="X1842">
        <v>8496.7179767547968</v>
      </c>
      <c r="Y1842">
        <v>8531.6171787914027</v>
      </c>
      <c r="Z1842">
        <v>8238.2195890487346</v>
      </c>
      <c r="AA1842">
        <v>8663.2041611895183</v>
      </c>
      <c r="AB1842">
        <v>1229.6563932245599</v>
      </c>
      <c r="AC1842">
        <v>1221.332304417464</v>
      </c>
      <c r="AD1842">
        <v>1075.521955770115</v>
      </c>
      <c r="AE1842">
        <v>1402.8277839509019</v>
      </c>
      <c r="AF1842">
        <v>63.776595125403233</v>
      </c>
      <c r="AG1842">
        <v>63.486036771233117</v>
      </c>
      <c r="AH1842">
        <v>62.539792976091007</v>
      </c>
      <c r="AI1842">
        <v>65.799097447291999</v>
      </c>
      <c r="AJ1842">
        <v>0.55557420743056429</v>
      </c>
      <c r="AK1842">
        <v>0.55557449215009003</v>
      </c>
      <c r="AL1842">
        <v>0.55550821181020316</v>
      </c>
      <c r="AM1842">
        <v>0.55563983021857299</v>
      </c>
      <c r="AN1842">
        <v>0.9795180328723252</v>
      </c>
      <c r="AO1842">
        <v>0.97951803287232531</v>
      </c>
      <c r="AP1842">
        <v>0.97951803287232531</v>
      </c>
      <c r="AQ1842">
        <v>0.97951803287232531</v>
      </c>
      <c r="AR1842">
        <v>15.76226512859613</v>
      </c>
      <c r="AS1842">
        <v>15.76226512859613</v>
      </c>
      <c r="AT1842">
        <v>15.76226512859613</v>
      </c>
      <c r="AU1842">
        <v>15.76226512859613</v>
      </c>
      <c r="AV1842" t="str">
        <f>VLOOKUP(Sheet1[[#This Row],[NPDES ID2]],Combined_Sheet__Major_Only___2[[NPDES ID2]:[ECHO BFR]],3,FALSE)</f>
        <v>CA</v>
      </c>
      <c r="AW1842" t="s">
        <v>12185</v>
      </c>
      <c r="AX1842" t="str">
        <f>VLOOKUP(Sheet1[[#This Row],[NPDES ID2]],Combined_Sheet__Major_Only___2[[NPDES ID2]:[ECHO BFR]],27,FALSE)</f>
        <v>methaneBioCaptureRecover</v>
      </c>
      <c r="AY1842" t="str">
        <f>VLOOKUP(Sheet1[[#This Row],[NPDES ID2]],Combined_Sheet__Major_Only___2[[NPDES ID2]:[ECHO BFR]],28,FALSE)</f>
        <v>highTempCompost</v>
      </c>
      <c r="AZ1842" t="str">
        <f>VLOOKUP(Sheet1[[#This Row],[NPDES ID2]],Combined_Sheet__Major_Only___2[[NPDES ID2]:[ECHO BFR]],29,FALSE)</f>
        <v>preliminaryOps, thickening</v>
      </c>
      <c r="BA1842">
        <f>VLOOKUP(Sheet1[[#This Row],[NPDES ID2]],Combined_Sheet__Major_Only___2[[NPDES ID2]:[ECHO BFR]],17,FALSE)</f>
        <v>34.24</v>
      </c>
      <c r="BB1842">
        <f>VLOOKUP(Sheet1[[#This Row],[NPDES ID2]],Combined_Sheet__Major_Only___2[[NPDES ID2]:[ECHO BFR]],18,FALSE)</f>
        <v>-119.2612</v>
      </c>
      <c r="BC1842" t="str">
        <f>IF(ISNUMBER(SEARCH("aerobic",$AW1842)),"aerobic","")</f>
        <v/>
      </c>
      <c r="BD1842" t="str">
        <f>IF(ISNUMBER(SEARCH("anaer",$AW1842)),"anaer","")</f>
        <v>anaer</v>
      </c>
      <c r="BE1842" t="str">
        <f>IF(ISNUMBER(SEARCH("thickening",$AZ1842)),"thickening","")</f>
        <v>thickening</v>
      </c>
      <c r="BF1842" s="3" t="str">
        <f>IF(ISNUMBER(SEARCH("airDry",$AW1842)),"airDry","")</f>
        <v/>
      </c>
      <c r="BG1842" s="3" t="str">
        <f>IF(ISNUMBER(SEARCH("heatDry",$AY1842)),"heatDry","")</f>
        <v/>
      </c>
      <c r="BH1842" s="3" t="str">
        <f>IF(AND(ISNUMBER(SEARCH("aerobic",$AW1842)),ISNUMBER(SEARCH("anaer",$AW1842))),"Combined Aer and Anaer.","")</f>
        <v/>
      </c>
    </row>
    <row r="1843" spans="1:60" x14ac:dyDescent="0.25">
      <c r="A1843" s="4">
        <v>744</v>
      </c>
      <c r="B1843" t="s">
        <v>3663</v>
      </c>
      <c r="C1843">
        <v>2706.38</v>
      </c>
      <c r="D1843">
        <v>632.05384514566276</v>
      </c>
      <c r="E1843">
        <v>633.00756720669187</v>
      </c>
      <c r="F1843">
        <v>532.91761089467161</v>
      </c>
      <c r="G1843">
        <v>737.70211537566036</v>
      </c>
      <c r="H1843">
        <v>-111.9642040229047</v>
      </c>
      <c r="I1843">
        <v>-114.72051024097451</v>
      </c>
      <c r="J1843">
        <v>-130.59424814291921</v>
      </c>
      <c r="K1843">
        <v>-89.059692356775983</v>
      </c>
      <c r="L1843">
        <v>1823.445889550509</v>
      </c>
      <c r="M1843">
        <v>1816.019693348142</v>
      </c>
      <c r="N1843">
        <v>1791.225175612456</v>
      </c>
      <c r="O1843">
        <v>1875.886920166266</v>
      </c>
      <c r="P1843">
        <v>63.214581972989357</v>
      </c>
      <c r="Q1843">
        <v>64.046312877437188</v>
      </c>
      <c r="R1843">
        <v>52.029482310918453</v>
      </c>
      <c r="S1843">
        <v>72.463840600003849</v>
      </c>
      <c r="T1843">
        <v>124302.99315520401</v>
      </c>
      <c r="U1843">
        <v>124302.9006741958</v>
      </c>
      <c r="V1843">
        <v>124220.07493200481</v>
      </c>
      <c r="W1843">
        <v>124386.4844876658</v>
      </c>
      <c r="X1843">
        <v>8304.0200339239345</v>
      </c>
      <c r="Y1843">
        <v>8334.6666483685203</v>
      </c>
      <c r="Z1843">
        <v>8075.1959939385133</v>
      </c>
      <c r="AA1843">
        <v>8451.4157235510575</v>
      </c>
      <c r="AB1843">
        <v>1273.2688003894129</v>
      </c>
      <c r="AC1843">
        <v>1264.4317061712659</v>
      </c>
      <c r="AD1843">
        <v>1105.672557402044</v>
      </c>
      <c r="AE1843">
        <v>1465.62234687195</v>
      </c>
      <c r="AF1843">
        <v>66.041110004592213</v>
      </c>
      <c r="AG1843">
        <v>65.767281139789105</v>
      </c>
      <c r="AH1843">
        <v>64.884276741101601</v>
      </c>
      <c r="AI1843">
        <v>67.936724605185461</v>
      </c>
      <c r="AJ1843">
        <v>0.58325060984765231</v>
      </c>
      <c r="AK1843">
        <v>0.58325104057030053</v>
      </c>
      <c r="AL1843">
        <v>0.58315025157008848</v>
      </c>
      <c r="AM1843">
        <v>0.5833504072667105</v>
      </c>
      <c r="AN1843">
        <v>0.97975408229944738</v>
      </c>
      <c r="AO1843">
        <v>0.97975408229944716</v>
      </c>
      <c r="AP1843">
        <v>0.97975408229944716</v>
      </c>
      <c r="AQ1843">
        <v>0.97975408229944716</v>
      </c>
      <c r="AR1843">
        <v>15.746052920143169</v>
      </c>
      <c r="AS1843">
        <v>15.74605292014316</v>
      </c>
      <c r="AT1843">
        <v>15.74605292014316</v>
      </c>
      <c r="AU1843">
        <v>15.74605292014316</v>
      </c>
      <c r="AV1843" t="str">
        <f>VLOOKUP(Sheet1[[#This Row],[NPDES ID2]],Combined_Sheet__Major_Only___2[[NPDES ID2]:[ECHO BFR]],3,FALSE)</f>
        <v>OR</v>
      </c>
      <c r="AW1843" t="s">
        <v>12185</v>
      </c>
      <c r="AX1843" t="str">
        <f>VLOOKUP(Sheet1[[#This Row],[NPDES ID2]],Combined_Sheet__Major_Only___2[[NPDES ID2]:[ECHO BFR]],27,FALSE)</f>
        <v>tempSludgeStore</v>
      </c>
      <c r="AY1843" t="str">
        <f>VLOOKUP(Sheet1[[#This Row],[NPDES ID2]],Combined_Sheet__Major_Only___2[[NPDES ID2]:[ECHO BFR]],28,FALSE)</f>
        <v>-</v>
      </c>
      <c r="AZ1843" t="str">
        <f>VLOOKUP(Sheet1[[#This Row],[NPDES ID2]],Combined_Sheet__Major_Only___2[[NPDES ID2]:[ECHO BFR]],29,FALSE)</f>
        <v>thickening</v>
      </c>
      <c r="BA1843">
        <f>VLOOKUP(Sheet1[[#This Row],[NPDES ID2]],Combined_Sheet__Major_Only___2[[NPDES ID2]:[ECHO BFR]],17,FALSE)</f>
        <v>45.008574000000003</v>
      </c>
      <c r="BB1843">
        <f>VLOOKUP(Sheet1[[#This Row],[NPDES ID2]],Combined_Sheet__Major_Only___2[[NPDES ID2]:[ECHO BFR]],18,FALSE)</f>
        <v>-123.05457</v>
      </c>
      <c r="BC1843" t="str">
        <f>IF(ISNUMBER(SEARCH("aerobic",$AW1843)),"aerobic","")</f>
        <v/>
      </c>
      <c r="BD1843" t="str">
        <f>IF(ISNUMBER(SEARCH("anaer",$AW1843)),"anaer","")</f>
        <v>anaer</v>
      </c>
      <c r="BE1843" t="str">
        <f>IF(ISNUMBER(SEARCH("thickening",$AZ1843)),"thickening","")</f>
        <v>thickening</v>
      </c>
      <c r="BF1843" s="2" t="str">
        <f>IF(ISNUMBER(SEARCH("airDry",$AW1843)),"airDry","")</f>
        <v/>
      </c>
      <c r="BG1843" s="2" t="str">
        <f>IF(ISNUMBER(SEARCH("heatDry",$AY1843)),"heatDry","")</f>
        <v/>
      </c>
      <c r="BH1843" s="2" t="str">
        <f>IF(AND(ISNUMBER(SEARCH("aerobic",$AW1843)),ISNUMBER(SEARCH("anaer",$AW1843))),"Combined Aer and Anaer.","")</f>
        <v/>
      </c>
    </row>
    <row r="1844" spans="1:60" x14ac:dyDescent="0.25">
      <c r="A1844" s="4">
        <v>808</v>
      </c>
      <c r="B1844" t="s">
        <v>3955</v>
      </c>
      <c r="C1844">
        <v>1302.3</v>
      </c>
      <c r="D1844">
        <v>420.99691161693022</v>
      </c>
      <c r="E1844">
        <v>420.95701936408892</v>
      </c>
      <c r="F1844">
        <v>357.79194287539042</v>
      </c>
      <c r="G1844">
        <v>492.35746302609499</v>
      </c>
      <c r="H1844">
        <v>-117.86733285318761</v>
      </c>
      <c r="I1844">
        <v>-120.32267278055249</v>
      </c>
      <c r="J1844">
        <v>-135.8225238639256</v>
      </c>
      <c r="K1844">
        <v>-94.843731020096257</v>
      </c>
      <c r="L1844">
        <v>840.55765784309847</v>
      </c>
      <c r="M1844">
        <v>836.68192318604542</v>
      </c>
      <c r="N1844">
        <v>823.80600015203231</v>
      </c>
      <c r="O1844">
        <v>867.84359643932828</v>
      </c>
      <c r="P1844">
        <v>30.50025706901241</v>
      </c>
      <c r="Q1844">
        <v>30.828210648875402</v>
      </c>
      <c r="R1844">
        <v>25.368822166507631</v>
      </c>
      <c r="S1844">
        <v>34.771827101465959</v>
      </c>
      <c r="T1844">
        <v>124423.9644753793</v>
      </c>
      <c r="U1844">
        <v>124423.87190568091</v>
      </c>
      <c r="V1844">
        <v>124340.9667326557</v>
      </c>
      <c r="W1844">
        <v>124507.53587698399</v>
      </c>
      <c r="X1844">
        <v>8677.3160796651118</v>
      </c>
      <c r="Y1844">
        <v>8713.8298515279548</v>
      </c>
      <c r="Z1844">
        <v>8407.4247386670522</v>
      </c>
      <c r="AA1844">
        <v>8851.1128736927385</v>
      </c>
      <c r="AB1844">
        <v>1264.530375852175</v>
      </c>
      <c r="AC1844">
        <v>1255.650286218601</v>
      </c>
      <c r="AD1844">
        <v>1104.825192260819</v>
      </c>
      <c r="AE1844">
        <v>1443.4902395057941</v>
      </c>
      <c r="AF1844">
        <v>63.259144766022992</v>
      </c>
      <c r="AG1844">
        <v>62.96520531194939</v>
      </c>
      <c r="AH1844">
        <v>62.003127315538592</v>
      </c>
      <c r="AI1844">
        <v>65.310930914665661</v>
      </c>
      <c r="AJ1844">
        <v>0.54925281376546009</v>
      </c>
      <c r="AK1844">
        <v>0.54925301192863285</v>
      </c>
      <c r="AL1844">
        <v>0.54920703907974444</v>
      </c>
      <c r="AM1844">
        <v>0.54929832800284617</v>
      </c>
      <c r="AN1844">
        <v>0.97977319535780627</v>
      </c>
      <c r="AO1844">
        <v>0.97977319535780616</v>
      </c>
      <c r="AP1844">
        <v>0.97977319535780616</v>
      </c>
      <c r="AQ1844">
        <v>0.97977319535780616</v>
      </c>
      <c r="AR1844">
        <v>15.56636893409892</v>
      </c>
      <c r="AS1844">
        <v>15.56636893409892</v>
      </c>
      <c r="AT1844">
        <v>15.56636893409892</v>
      </c>
      <c r="AU1844">
        <v>15.56636893409892</v>
      </c>
      <c r="AV1844" t="str">
        <f>VLOOKUP(Sheet1[[#This Row],[NPDES ID2]],Combined_Sheet__Major_Only___2[[NPDES ID2]:[ECHO BFR]],3,FALSE)</f>
        <v>AL</v>
      </c>
      <c r="AW1844" t="s">
        <v>12185</v>
      </c>
      <c r="AX1844" t="str">
        <f>VLOOKUP(Sheet1[[#This Row],[NPDES ID2]],Combined_Sheet__Major_Only___2[[NPDES ID2]:[ECHO BFR]],27,FALSE)</f>
        <v>-</v>
      </c>
      <c r="AY1844" t="str">
        <f>VLOOKUP(Sheet1[[#This Row],[NPDES ID2]],Combined_Sheet__Major_Only___2[[NPDES ID2]:[ECHO BFR]],28,FALSE)</f>
        <v>-</v>
      </c>
      <c r="AZ1844" t="str">
        <f>VLOOKUP(Sheet1[[#This Row],[NPDES ID2]],Combined_Sheet__Major_Only___2[[NPDES ID2]:[ECHO BFR]],29,FALSE)</f>
        <v>thickening</v>
      </c>
      <c r="BA1844">
        <f>VLOOKUP(Sheet1[[#This Row],[NPDES ID2]],Combined_Sheet__Major_Only___2[[NPDES ID2]:[ECHO BFR]],17,FALSE)</f>
        <v>30.663650000000001</v>
      </c>
      <c r="BB1844">
        <f>VLOOKUP(Sheet1[[#This Row],[NPDES ID2]],Combined_Sheet__Major_Only___2[[NPDES ID2]:[ECHO BFR]],18,FALSE)</f>
        <v>-88.038749999999993</v>
      </c>
      <c r="BC1844" t="str">
        <f>IF(ISNUMBER(SEARCH("aerobic",$AW1844)),"aerobic","")</f>
        <v/>
      </c>
      <c r="BD1844" t="str">
        <f>IF(ISNUMBER(SEARCH("anaer",$AW1844)),"anaer","")</f>
        <v>anaer</v>
      </c>
      <c r="BE1844" t="str">
        <f>IF(ISNUMBER(SEARCH("thickening",$AZ1844)),"thickening","")</f>
        <v>thickening</v>
      </c>
      <c r="BF1844" s="2" t="str">
        <f>IF(ISNUMBER(SEARCH("airDry",$AW1844)),"airDry","")</f>
        <v/>
      </c>
      <c r="BG1844" s="2" t="str">
        <f>IF(ISNUMBER(SEARCH("heatDry",$AY1844)),"heatDry","")</f>
        <v/>
      </c>
      <c r="BH1844" s="2" t="str">
        <f>IF(AND(ISNUMBER(SEARCH("aerobic",$AW1844)),ISNUMBER(SEARCH("anaer",$AW1844))),"Combined Aer and Anaer.","")</f>
        <v/>
      </c>
    </row>
    <row r="1845" spans="1:60" x14ac:dyDescent="0.25">
      <c r="A1845" s="4">
        <v>286</v>
      </c>
      <c r="B1845" t="s">
        <v>1463</v>
      </c>
      <c r="C1845">
        <v>1466.45</v>
      </c>
      <c r="D1845">
        <v>470.16204828557522</v>
      </c>
      <c r="E1845">
        <v>469.39914445592638</v>
      </c>
      <c r="F1845">
        <v>400.64279351022623</v>
      </c>
      <c r="G1845">
        <v>551.62733597361171</v>
      </c>
      <c r="H1845">
        <v>-124.87797873008461</v>
      </c>
      <c r="I1845">
        <v>-127.42607744259379</v>
      </c>
      <c r="J1845">
        <v>-143.5145571340189</v>
      </c>
      <c r="K1845">
        <v>-102.01735819087121</v>
      </c>
      <c r="L1845">
        <v>895.99457885950312</v>
      </c>
      <c r="M1845">
        <v>891.23270783723183</v>
      </c>
      <c r="N1845">
        <v>875.40549673168971</v>
      </c>
      <c r="O1845">
        <v>929.52863315829575</v>
      </c>
      <c r="P1845">
        <v>34.448651837466542</v>
      </c>
      <c r="Q1845">
        <v>34.798149929049544</v>
      </c>
      <c r="R1845">
        <v>28.860996517582191</v>
      </c>
      <c r="S1845">
        <v>39.276125966923999</v>
      </c>
      <c r="T1845">
        <v>124881.7775187493</v>
      </c>
      <c r="U1845">
        <v>124881.6846134043</v>
      </c>
      <c r="V1845">
        <v>124798.4788363034</v>
      </c>
      <c r="W1845">
        <v>124965.6519400934</v>
      </c>
      <c r="X1845">
        <v>9201.1023303361835</v>
      </c>
      <c r="Y1845">
        <v>9245.8730704453119</v>
      </c>
      <c r="Z1845">
        <v>8871.4158547586321</v>
      </c>
      <c r="AA1845">
        <v>9413.7538221151026</v>
      </c>
      <c r="AB1845">
        <v>1641.5661497621811</v>
      </c>
      <c r="AC1845">
        <v>1622.0592247521131</v>
      </c>
      <c r="AD1845">
        <v>1392.022037399397</v>
      </c>
      <c r="AE1845">
        <v>1925.544237974148</v>
      </c>
      <c r="AF1845">
        <v>59.884440708857731</v>
      </c>
      <c r="AG1845">
        <v>59.563569519981328</v>
      </c>
      <c r="AH1845">
        <v>58.513758756971427</v>
      </c>
      <c r="AI1845">
        <v>62.123722307939893</v>
      </c>
      <c r="AJ1845">
        <v>0.5080530397897508</v>
      </c>
      <c r="AK1845">
        <v>0.50805326328187816</v>
      </c>
      <c r="AL1845">
        <v>0.50800132168237233</v>
      </c>
      <c r="AM1845">
        <v>0.50810446472091764</v>
      </c>
      <c r="AN1845">
        <v>0.97984520271880438</v>
      </c>
      <c r="AO1845">
        <v>0.97984520271880415</v>
      </c>
      <c r="AP1845">
        <v>0.97984520271880415</v>
      </c>
      <c r="AQ1845">
        <v>0.97984520271880415</v>
      </c>
      <c r="AR1845">
        <v>13.0455673735453</v>
      </c>
      <c r="AS1845">
        <v>13.0455673735453</v>
      </c>
      <c r="AT1845">
        <v>13.0455673735453</v>
      </c>
      <c r="AU1845">
        <v>13.0455673735453</v>
      </c>
      <c r="AV1845" t="str">
        <f>VLOOKUP(Sheet1[[#This Row],[NPDES ID2]],Combined_Sheet__Major_Only___2[[NPDES ID2]:[ECHO BFR]],3,FALSE)</f>
        <v>GA</v>
      </c>
      <c r="AW1845" t="s">
        <v>12185</v>
      </c>
      <c r="AX1845" t="str">
        <f>VLOOKUP(Sheet1[[#This Row],[NPDES ID2]],Combined_Sheet__Major_Only___2[[NPDES ID2]:[ECHO BFR]],27,FALSE)</f>
        <v>methaneBioCaptureRecover</v>
      </c>
      <c r="AY1845" t="str">
        <f>VLOOKUP(Sheet1[[#This Row],[NPDES ID2]],Combined_Sheet__Major_Only___2[[NPDES ID2]:[ECHO BFR]],28,FALSE)</f>
        <v>-</v>
      </c>
      <c r="AZ1845" t="str">
        <f>VLOOKUP(Sheet1[[#This Row],[NPDES ID2]],Combined_Sheet__Major_Only___2[[NPDES ID2]:[ECHO BFR]],29,FALSE)</f>
        <v>preliminaryOps, thickening</v>
      </c>
      <c r="BA1845">
        <f>VLOOKUP(Sheet1[[#This Row],[NPDES ID2]],Combined_Sheet__Major_Only___2[[NPDES ID2]:[ECHO BFR]],17,FALSE)</f>
        <v>31.538215000000001</v>
      </c>
      <c r="BB1845">
        <f>VLOOKUP(Sheet1[[#This Row],[NPDES ID2]],Combined_Sheet__Major_Only___2[[NPDES ID2]:[ECHO BFR]],18,FALSE)</f>
        <v>-84.147694000000001</v>
      </c>
      <c r="BC1845" t="str">
        <f>IF(ISNUMBER(SEARCH("aerobic",$AW1845)),"aerobic","")</f>
        <v/>
      </c>
      <c r="BD1845" t="str">
        <f>IF(ISNUMBER(SEARCH("anaer",$AW1845)),"anaer","")</f>
        <v>anaer</v>
      </c>
      <c r="BE1845" t="str">
        <f>IF(ISNUMBER(SEARCH("thickening",$AZ1845)),"thickening","")</f>
        <v>thickening</v>
      </c>
      <c r="BF1845" s="2" t="str">
        <f>IF(ISNUMBER(SEARCH("airDry",$AW1845)),"airDry","")</f>
        <v/>
      </c>
      <c r="BG1845" s="2" t="str">
        <f>IF(ISNUMBER(SEARCH("heatDry",$AY1845)),"heatDry","")</f>
        <v/>
      </c>
      <c r="BH1845" s="2" t="str">
        <f>IF(AND(ISNUMBER(SEARCH("aerobic",$AW1845)),ISNUMBER(SEARCH("anaer",$AW1845))),"Combined Aer and Anaer.","")</f>
        <v/>
      </c>
    </row>
    <row r="1846" spans="1:60" x14ac:dyDescent="0.25">
      <c r="A1846" s="4">
        <v>546</v>
      </c>
      <c r="B1846" t="s">
        <v>2686</v>
      </c>
      <c r="C1846">
        <v>257.93</v>
      </c>
      <c r="D1846">
        <v>527.87044850741268</v>
      </c>
      <c r="E1846">
        <v>531.62171606022503</v>
      </c>
      <c r="F1846">
        <v>394.72595113077148</v>
      </c>
      <c r="G1846">
        <v>679.09016617466455</v>
      </c>
      <c r="H1846">
        <v>-119.5787136198242</v>
      </c>
      <c r="I1846">
        <v>-121.9035738745654</v>
      </c>
      <c r="J1846">
        <v>-137.6831486391599</v>
      </c>
      <c r="K1846">
        <v>-96.248581001989862</v>
      </c>
      <c r="L1846">
        <v>164.82257412312339</v>
      </c>
      <c r="M1846">
        <v>164.04038400671479</v>
      </c>
      <c r="N1846">
        <v>161.45003028618601</v>
      </c>
      <c r="O1846">
        <v>170.31872177919851</v>
      </c>
      <c r="P1846">
        <v>6.0447430331340826</v>
      </c>
      <c r="Q1846">
        <v>6.1030057760303196</v>
      </c>
      <c r="R1846">
        <v>5.0343347284247137</v>
      </c>
      <c r="S1846">
        <v>6.8944777761920131</v>
      </c>
      <c r="T1846">
        <v>125272.8709049554</v>
      </c>
      <c r="U1846">
        <v>125272.7777128796</v>
      </c>
      <c r="V1846">
        <v>125189.3151404175</v>
      </c>
      <c r="W1846">
        <v>125357.0041852765</v>
      </c>
      <c r="X1846">
        <v>8824.4367764243652</v>
      </c>
      <c r="Y1846">
        <v>8862.6875415414397</v>
      </c>
      <c r="Z1846">
        <v>8542.5170277279467</v>
      </c>
      <c r="AA1846">
        <v>9005.9206052255322</v>
      </c>
      <c r="AB1846">
        <v>1709.938615358835</v>
      </c>
      <c r="AC1846">
        <v>1688.101965805201</v>
      </c>
      <c r="AD1846">
        <v>1429.5191943763871</v>
      </c>
      <c r="AE1846">
        <v>2038.2825148896829</v>
      </c>
      <c r="AF1846">
        <v>62.625281900860593</v>
      </c>
      <c r="AG1846">
        <v>62.327602930082683</v>
      </c>
      <c r="AH1846">
        <v>61.34486377419816</v>
      </c>
      <c r="AI1846">
        <v>64.71320889963512</v>
      </c>
      <c r="AJ1846">
        <v>0.54151073732352306</v>
      </c>
      <c r="AK1846">
        <v>0.54151077968134564</v>
      </c>
      <c r="AL1846">
        <v>0.54150101452157673</v>
      </c>
      <c r="AM1846">
        <v>0.54152040407961455</v>
      </c>
      <c r="AN1846">
        <v>0.97990631121496752</v>
      </c>
      <c r="AO1846">
        <v>0.97990631121496763</v>
      </c>
      <c r="AP1846">
        <v>0.97990631121496763</v>
      </c>
      <c r="AQ1846">
        <v>0.97990631121496763</v>
      </c>
      <c r="AR1846">
        <v>13.020044526869791</v>
      </c>
      <c r="AS1846">
        <v>13.0200445268698</v>
      </c>
      <c r="AT1846">
        <v>13.0200445268698</v>
      </c>
      <c r="AU1846">
        <v>13.0200445268698</v>
      </c>
      <c r="AV1846" t="str">
        <f>VLOOKUP(Sheet1[[#This Row],[NPDES ID2]],Combined_Sheet__Major_Only___2[[NPDES ID2]:[ECHO BFR]],3,FALSE)</f>
        <v>PA</v>
      </c>
      <c r="AW1846" t="s">
        <v>12185</v>
      </c>
      <c r="AX1846" t="str">
        <f>VLOOKUP(Sheet1[[#This Row],[NPDES ID2]],Combined_Sheet__Major_Only___2[[NPDES ID2]:[ECHO BFR]],27,FALSE)</f>
        <v>methaneBioCaptureRecover</v>
      </c>
      <c r="AY1846" t="str">
        <f>VLOOKUP(Sheet1[[#This Row],[NPDES ID2]],Combined_Sheet__Major_Only___2[[NPDES ID2]:[ECHO BFR]],28,FALSE)</f>
        <v>-</v>
      </c>
      <c r="AZ1846" t="str">
        <f>VLOOKUP(Sheet1[[#This Row],[NPDES ID2]],Combined_Sheet__Major_Only___2[[NPDES ID2]:[ECHO BFR]],29,FALSE)</f>
        <v>thickening, preliminaryOps</v>
      </c>
      <c r="BA1846">
        <f>VLOOKUP(Sheet1[[#This Row],[NPDES ID2]],Combined_Sheet__Major_Only___2[[NPDES ID2]:[ECHO BFR]],17,FALSE)</f>
        <v>40.270921999999999</v>
      </c>
      <c r="BB1846">
        <f>VLOOKUP(Sheet1[[#This Row],[NPDES ID2]],Combined_Sheet__Major_Only___2[[NPDES ID2]:[ECHO BFR]],18,FALSE)</f>
        <v>-76.918863999999999</v>
      </c>
      <c r="BC1846" t="str">
        <f>IF(ISNUMBER(SEARCH("aerobic",$AW1846)),"aerobic","")</f>
        <v/>
      </c>
      <c r="BD1846" t="str">
        <f>IF(ISNUMBER(SEARCH("anaer",$AW1846)),"anaer","")</f>
        <v>anaer</v>
      </c>
      <c r="BE1846" t="str">
        <f>IF(ISNUMBER(SEARCH("thickening",$AZ1846)),"thickening","")</f>
        <v>thickening</v>
      </c>
      <c r="BF1846" s="2" t="str">
        <f>IF(ISNUMBER(SEARCH("airDry",$AW1846)),"airDry","")</f>
        <v/>
      </c>
      <c r="BG1846" s="2" t="str">
        <f>IF(ISNUMBER(SEARCH("heatDry",$AY1846)),"heatDry","")</f>
        <v/>
      </c>
      <c r="BH1846" s="2" t="str">
        <f>IF(AND(ISNUMBER(SEARCH("aerobic",$AW1846)),ISNUMBER(SEARCH("anaer",$AW1846))),"Combined Aer and Anaer.","")</f>
        <v/>
      </c>
    </row>
    <row r="1847" spans="1:60" x14ac:dyDescent="0.25">
      <c r="A1847" s="4">
        <v>532</v>
      </c>
      <c r="B1847" t="s">
        <v>2624</v>
      </c>
      <c r="C1847">
        <v>286.60000000000002</v>
      </c>
      <c r="D1847">
        <v>473.63990283354639</v>
      </c>
      <c r="E1847">
        <v>478.91849117915598</v>
      </c>
      <c r="F1847">
        <v>357.84984923294041</v>
      </c>
      <c r="G1847">
        <v>606.06340369637837</v>
      </c>
      <c r="H1847">
        <v>-114.0973181312424</v>
      </c>
      <c r="I1847">
        <v>-116.5367152229492</v>
      </c>
      <c r="J1847">
        <v>-132.32893031272701</v>
      </c>
      <c r="K1847">
        <v>-90.485327138598336</v>
      </c>
      <c r="L1847">
        <v>191.2754276397051</v>
      </c>
      <c r="M1847">
        <v>190.47076386264339</v>
      </c>
      <c r="N1847">
        <v>187.80561678038401</v>
      </c>
      <c r="O1847">
        <v>196.9299637427022</v>
      </c>
      <c r="P1847">
        <v>6.699421016605914</v>
      </c>
      <c r="Q1847">
        <v>6.7849702593424208</v>
      </c>
      <c r="R1847">
        <v>5.5303569861773791</v>
      </c>
      <c r="S1847">
        <v>7.6613680953988617</v>
      </c>
      <c r="T1847">
        <v>126202.22667174409</v>
      </c>
      <c r="U1847">
        <v>126202.13279830939</v>
      </c>
      <c r="V1847">
        <v>126118.060002667</v>
      </c>
      <c r="W1847">
        <v>126286.9750790181</v>
      </c>
      <c r="X1847">
        <v>8511.3920068838597</v>
      </c>
      <c r="Y1847">
        <v>8543.8633801836368</v>
      </c>
      <c r="Z1847">
        <v>8270.2895340812174</v>
      </c>
      <c r="AA1847">
        <v>8666.4951142905229</v>
      </c>
      <c r="AB1847">
        <v>1505.8685697971241</v>
      </c>
      <c r="AC1847">
        <v>1491.3212402539159</v>
      </c>
      <c r="AD1847">
        <v>1279.5969670721929</v>
      </c>
      <c r="AE1847">
        <v>1771.26980118344</v>
      </c>
      <c r="AF1847">
        <v>65.406137143569268</v>
      </c>
      <c r="AG1847">
        <v>65.130444460125887</v>
      </c>
      <c r="AH1847">
        <v>64.220767213069536</v>
      </c>
      <c r="AI1847">
        <v>67.339282449431892</v>
      </c>
      <c r="AJ1847">
        <v>0.57548820342253826</v>
      </c>
      <c r="AK1847">
        <v>0.57548825173956075</v>
      </c>
      <c r="AL1847">
        <v>0.57547711133781521</v>
      </c>
      <c r="AM1847">
        <v>0.5754992315850409</v>
      </c>
      <c r="AN1847">
        <v>0.98005004754544855</v>
      </c>
      <c r="AO1847">
        <v>0.98005004754544833</v>
      </c>
      <c r="AP1847">
        <v>0.98005004754544833</v>
      </c>
      <c r="AQ1847">
        <v>0.98005004754544833</v>
      </c>
      <c r="AR1847">
        <v>14.317938061572351</v>
      </c>
      <c r="AS1847">
        <v>14.317938061572351</v>
      </c>
      <c r="AT1847">
        <v>14.317938061572351</v>
      </c>
      <c r="AU1847">
        <v>14.317938061572351</v>
      </c>
      <c r="AV1847" t="str">
        <f>VLOOKUP(Sheet1[[#This Row],[NPDES ID2]],Combined_Sheet__Major_Only___2[[NPDES ID2]:[ECHO BFR]],3,FALSE)</f>
        <v>LA</v>
      </c>
      <c r="AW1847" t="s">
        <v>12185</v>
      </c>
      <c r="AX1847" t="str">
        <f>VLOOKUP(Sheet1[[#This Row],[NPDES ID2]],Combined_Sheet__Major_Only___2[[NPDES ID2]:[ECHO BFR]],27,FALSE)</f>
        <v>-</v>
      </c>
      <c r="AY1847" t="str">
        <f>VLOOKUP(Sheet1[[#This Row],[NPDES ID2]],Combined_Sheet__Major_Only___2[[NPDES ID2]:[ECHO BFR]],28,FALSE)</f>
        <v>-</v>
      </c>
      <c r="AZ1847" t="str">
        <f>VLOOKUP(Sheet1[[#This Row],[NPDES ID2]],Combined_Sheet__Major_Only___2[[NPDES ID2]:[ECHO BFR]],29,FALSE)</f>
        <v>thickening</v>
      </c>
      <c r="BA1847">
        <f>VLOOKUP(Sheet1[[#This Row],[NPDES ID2]],Combined_Sheet__Major_Only___2[[NPDES ID2]:[ECHO BFR]],17,FALSE)</f>
        <v>30.218582000000001</v>
      </c>
      <c r="BB1847">
        <f>VLOOKUP(Sheet1[[#This Row],[NPDES ID2]],Combined_Sheet__Major_Only___2[[NPDES ID2]:[ECHO BFR]],18,FALSE)</f>
        <v>-92.002675999999994</v>
      </c>
      <c r="BC1847" t="str">
        <f>IF(ISNUMBER(SEARCH("aerobic",$AW1847)),"aerobic","")</f>
        <v/>
      </c>
      <c r="BD1847" t="str">
        <f>IF(ISNUMBER(SEARCH("anaer",$AW1847)),"anaer","")</f>
        <v>anaer</v>
      </c>
      <c r="BE1847" t="str">
        <f>IF(ISNUMBER(SEARCH("thickening",$AZ1847)),"thickening","")</f>
        <v>thickening</v>
      </c>
      <c r="BF1847" s="2" t="str">
        <f>IF(ISNUMBER(SEARCH("airDry",$AW1847)),"airDry","")</f>
        <v/>
      </c>
      <c r="BG1847" s="2" t="str">
        <f>IF(ISNUMBER(SEARCH("heatDry",$AY1847)),"heatDry","")</f>
        <v/>
      </c>
      <c r="BH1847" s="2" t="str">
        <f>IF(AND(ISNUMBER(SEARCH("aerobic",$AW1847)),ISNUMBER(SEARCH("anaer",$AW1847))),"Combined Aer and Anaer.","")</f>
        <v/>
      </c>
    </row>
    <row r="1848" spans="1:60" x14ac:dyDescent="0.25">
      <c r="A1848" s="4">
        <v>1656</v>
      </c>
      <c r="B1848" t="s">
        <v>7774</v>
      </c>
      <c r="C1848">
        <v>60.45</v>
      </c>
      <c r="D1848">
        <v>1751.999857764567</v>
      </c>
      <c r="E1848">
        <v>1751.7785933315449</v>
      </c>
      <c r="F1848">
        <v>1220.9216516771139</v>
      </c>
      <c r="G1848">
        <v>2314.435249100738</v>
      </c>
      <c r="H1848">
        <v>-119.19279045064189</v>
      </c>
      <c r="I1848">
        <v>-121.51051130385009</v>
      </c>
      <c r="J1848">
        <v>-137.26247781048389</v>
      </c>
      <c r="K1848">
        <v>-95.763842507698513</v>
      </c>
      <c r="L1848">
        <v>38.77120680377476</v>
      </c>
      <c r="M1848">
        <v>38.588949502778483</v>
      </c>
      <c r="N1848">
        <v>37.98573838098082</v>
      </c>
      <c r="O1848">
        <v>40.051387798815497</v>
      </c>
      <c r="P1848">
        <v>1.4164048522833541</v>
      </c>
      <c r="Q1848">
        <v>1.4306402005963661</v>
      </c>
      <c r="R1848">
        <v>1.1790495601749511</v>
      </c>
      <c r="S1848">
        <v>1.6151782474943801</v>
      </c>
      <c r="T1848">
        <v>171658.91142259951</v>
      </c>
      <c r="U1848">
        <v>171658.78422251329</v>
      </c>
      <c r="V1848">
        <v>171544.86416737639</v>
      </c>
      <c r="W1848">
        <v>171773.74694288461</v>
      </c>
      <c r="X1848">
        <v>12047.46242226233</v>
      </c>
      <c r="Y1848">
        <v>12099.183377122859</v>
      </c>
      <c r="Z1848">
        <v>11666.305946497359</v>
      </c>
      <c r="AA1848">
        <v>12292.763729414481</v>
      </c>
      <c r="AB1848">
        <v>2206.74818981513</v>
      </c>
      <c r="AC1848">
        <v>2181.7653276529759</v>
      </c>
      <c r="AD1848">
        <v>1862.8805888739939</v>
      </c>
      <c r="AE1848">
        <v>2605.7221462738071</v>
      </c>
      <c r="AF1848">
        <v>62.855259964433792</v>
      </c>
      <c r="AG1848">
        <v>62.559647787127332</v>
      </c>
      <c r="AH1848">
        <v>61.582160878856001</v>
      </c>
      <c r="AI1848">
        <v>64.930562884545779</v>
      </c>
      <c r="AJ1848">
        <v>0.54431953751422746</v>
      </c>
      <c r="AK1848">
        <v>0.5443195498281459</v>
      </c>
      <c r="AL1848">
        <v>0.5443167144537816</v>
      </c>
      <c r="AM1848">
        <v>0.54432234426038684</v>
      </c>
      <c r="AN1848">
        <v>0.98522097483333182</v>
      </c>
      <c r="AO1848">
        <v>0.98522097483333204</v>
      </c>
      <c r="AP1848">
        <v>0.98522097483333204</v>
      </c>
      <c r="AQ1848">
        <v>0.98522097483333204</v>
      </c>
      <c r="AR1848">
        <v>13.48792376723847</v>
      </c>
      <c r="AS1848">
        <v>13.48792376723847</v>
      </c>
      <c r="AT1848">
        <v>13.48792376723847</v>
      </c>
      <c r="AU1848">
        <v>13.48792376723847</v>
      </c>
      <c r="AV1848" t="str">
        <f>VLOOKUP(Sheet1[[#This Row],[NPDES ID2]],Combined_Sheet__Major_Only___2[[NPDES ID2]:[ECHO BFR]],3,FALSE)</f>
        <v>CO</v>
      </c>
      <c r="AW1848" t="s">
        <v>12185</v>
      </c>
      <c r="AX1848" t="str">
        <f>VLOOKUP(Sheet1[[#This Row],[NPDES ID2]],Combined_Sheet__Major_Only___2[[NPDES ID2]:[ECHO BFR]],27,FALSE)</f>
        <v>-</v>
      </c>
      <c r="AY1848" t="str">
        <f>VLOOKUP(Sheet1[[#This Row],[NPDES ID2]],Combined_Sheet__Major_Only___2[[NPDES ID2]:[ECHO BFR]],28,FALSE)</f>
        <v>-</v>
      </c>
      <c r="AZ1848" t="str">
        <f>VLOOKUP(Sheet1[[#This Row],[NPDES ID2]],Combined_Sheet__Major_Only___2[[NPDES ID2]:[ECHO BFR]],29,FALSE)</f>
        <v>-</v>
      </c>
      <c r="BA1848">
        <f>VLOOKUP(Sheet1[[#This Row],[NPDES ID2]],Combined_Sheet__Major_Only___2[[NPDES ID2]:[ECHO BFR]],17,FALSE)</f>
        <v>40.29889</v>
      </c>
      <c r="BB1848">
        <f>VLOOKUP(Sheet1[[#This Row],[NPDES ID2]],Combined_Sheet__Major_Only___2[[NPDES ID2]:[ECHO BFR]],18,FALSE)</f>
        <v>-103.6219</v>
      </c>
      <c r="BC1848" t="str">
        <f>IF(ISNUMBER(SEARCH("aerobic",$AW1848)),"aerobic","")</f>
        <v/>
      </c>
      <c r="BD1848" t="str">
        <f>IF(ISNUMBER(SEARCH("anaer",$AW1848)),"anaer","")</f>
        <v>anaer</v>
      </c>
      <c r="BE1848" t="str">
        <f>IF(ISNUMBER(SEARCH("thickening",$AZ1848)),"thickening","")</f>
        <v/>
      </c>
      <c r="BF1848" s="2" t="str">
        <f>IF(ISNUMBER(SEARCH("airDry",$AW1848)),"airDry","")</f>
        <v/>
      </c>
      <c r="BG1848" s="2" t="str">
        <f>IF(ISNUMBER(SEARCH("heatDry",$AY1848)),"heatDry","")</f>
        <v/>
      </c>
      <c r="BH1848" s="2" t="str">
        <f>IF(AND(ISNUMBER(SEARCH("aerobic",$AW1848)),ISNUMBER(SEARCH("anaer",$AW1848))),"Combined Aer and Anaer.","")</f>
        <v/>
      </c>
    </row>
    <row r="1849" spans="1:60" x14ac:dyDescent="0.25">
      <c r="A1849" s="4">
        <v>1780</v>
      </c>
      <c r="B1849" t="s">
        <v>8329</v>
      </c>
      <c r="C1849">
        <v>11.8</v>
      </c>
      <c r="D1849">
        <v>8641.7790149233297</v>
      </c>
      <c r="E1849">
        <v>8607.5144245510673</v>
      </c>
      <c r="F1849">
        <v>5933.824459453358</v>
      </c>
      <c r="G1849">
        <v>11478.20052171247</v>
      </c>
      <c r="H1849">
        <v>-120.4916964862765</v>
      </c>
      <c r="I1849">
        <v>-122.8391598566115</v>
      </c>
      <c r="J1849">
        <v>-138.71855289261481</v>
      </c>
      <c r="K1849">
        <v>-97.104820637749569</v>
      </c>
      <c r="L1849">
        <v>7.494000863974744</v>
      </c>
      <c r="M1849">
        <v>7.4578315482149113</v>
      </c>
      <c r="N1849">
        <v>7.3381469267075508</v>
      </c>
      <c r="O1849">
        <v>7.748024544242865</v>
      </c>
      <c r="P1849">
        <v>0.27664262247575711</v>
      </c>
      <c r="Q1849">
        <v>0.27911959301377431</v>
      </c>
      <c r="R1849">
        <v>0.23058853032180329</v>
      </c>
      <c r="S1849">
        <v>0.31562809732916869</v>
      </c>
      <c r="T1849">
        <v>173611.22790774811</v>
      </c>
      <c r="U1849">
        <v>173611.09927631749</v>
      </c>
      <c r="V1849">
        <v>173495.89731298451</v>
      </c>
      <c r="W1849">
        <v>173727.35563768391</v>
      </c>
      <c r="X1849">
        <v>12305.38720788056</v>
      </c>
      <c r="Y1849">
        <v>12359.693846830551</v>
      </c>
      <c r="Z1849">
        <v>11905.758530019861</v>
      </c>
      <c r="AA1849">
        <v>12562.62815041182</v>
      </c>
      <c r="AB1849">
        <v>2439.7353019166189</v>
      </c>
      <c r="AC1849">
        <v>2406.7242517368591</v>
      </c>
      <c r="AD1849">
        <v>2031.0016161870219</v>
      </c>
      <c r="AE1849">
        <v>2919.1192709165771</v>
      </c>
      <c r="AF1849">
        <v>62.238385060309547</v>
      </c>
      <c r="AG1849">
        <v>61.937967812833641</v>
      </c>
      <c r="AH1849">
        <v>60.944060801255773</v>
      </c>
      <c r="AI1849">
        <v>64.348054684155244</v>
      </c>
      <c r="AJ1849">
        <v>0.5367859308430829</v>
      </c>
      <c r="AK1849">
        <v>0.53678593327537327</v>
      </c>
      <c r="AL1849">
        <v>0.53678537344427557</v>
      </c>
      <c r="AM1849">
        <v>0.53678648501808068</v>
      </c>
      <c r="AN1849">
        <v>0.98538368582734448</v>
      </c>
      <c r="AO1849">
        <v>0.98538368582734459</v>
      </c>
      <c r="AP1849">
        <v>0.98538368582734459</v>
      </c>
      <c r="AQ1849">
        <v>0.98538368582734459</v>
      </c>
      <c r="AR1849">
        <v>12.77693296425913</v>
      </c>
      <c r="AS1849">
        <v>12.77693296425913</v>
      </c>
      <c r="AT1849">
        <v>12.77693296425913</v>
      </c>
      <c r="AU1849">
        <v>12.77693296425913</v>
      </c>
      <c r="AV1849" t="str">
        <f>VLOOKUP(Sheet1[[#This Row],[NPDES ID2]],Combined_Sheet__Major_Only___2[[NPDES ID2]:[ECHO BFR]],3,FALSE)</f>
        <v>MO</v>
      </c>
      <c r="AW1849" t="s">
        <v>12185</v>
      </c>
      <c r="AX1849" t="str">
        <f>VLOOKUP(Sheet1[[#This Row],[NPDES ID2]],Combined_Sheet__Major_Only___2[[NPDES ID2]:[ECHO BFR]],27,FALSE)</f>
        <v>tempSludgeStore</v>
      </c>
      <c r="AY1849" t="str">
        <f>VLOOKUP(Sheet1[[#This Row],[NPDES ID2]],Combined_Sheet__Major_Only___2[[NPDES ID2]:[ECHO BFR]],28,FALSE)</f>
        <v>-</v>
      </c>
      <c r="AZ1849" t="str">
        <f>VLOOKUP(Sheet1[[#This Row],[NPDES ID2]],Combined_Sheet__Major_Only___2[[NPDES ID2]:[ECHO BFR]],29,FALSE)</f>
        <v>-</v>
      </c>
      <c r="BA1849">
        <f>VLOOKUP(Sheet1[[#This Row],[NPDES ID2]],Combined_Sheet__Major_Only___2[[NPDES ID2]:[ECHO BFR]],17,FALSE)</f>
        <v>39.335805999999998</v>
      </c>
      <c r="BB1849">
        <f>VLOOKUP(Sheet1[[#This Row],[NPDES ID2]],Combined_Sheet__Major_Only___2[[NPDES ID2]:[ECHO BFR]],18,FALSE)</f>
        <v>-93.479194000000007</v>
      </c>
      <c r="BC1849" t="str">
        <f>IF(ISNUMBER(SEARCH("aerobic",$AW1849)),"aerobic","")</f>
        <v/>
      </c>
      <c r="BD1849" t="str">
        <f>IF(ISNUMBER(SEARCH("anaer",$AW1849)),"anaer","")</f>
        <v>anaer</v>
      </c>
      <c r="BE1849" t="str">
        <f>IF(ISNUMBER(SEARCH("thickening",$AZ1849)),"thickening","")</f>
        <v/>
      </c>
      <c r="BF1849" s="2" t="str">
        <f>IF(ISNUMBER(SEARCH("airDry",$AW1849)),"airDry","")</f>
        <v/>
      </c>
      <c r="BG1849" s="2" t="str">
        <f>IF(ISNUMBER(SEARCH("heatDry",$AY1849)),"heatDry","")</f>
        <v/>
      </c>
      <c r="BH1849" s="2" t="str">
        <f>IF(AND(ISNUMBER(SEARCH("aerobic",$AW1849)),ISNUMBER(SEARCH("anaer",$AW1849))),"Combined Aer and Anaer.","")</f>
        <v/>
      </c>
    </row>
    <row r="1850" spans="1:60" x14ac:dyDescent="0.25">
      <c r="A1850" s="4">
        <v>529</v>
      </c>
      <c r="B1850" t="s">
        <v>2611</v>
      </c>
      <c r="C1850">
        <v>287</v>
      </c>
      <c r="D1850">
        <v>474.10261812724622</v>
      </c>
      <c r="E1850">
        <v>479.36362321341687</v>
      </c>
      <c r="F1850">
        <v>358.24728280792363</v>
      </c>
      <c r="G1850">
        <v>606.63833749889977</v>
      </c>
      <c r="H1850">
        <v>-114.2819557263481</v>
      </c>
      <c r="I1850">
        <v>-116.73558565553181</v>
      </c>
      <c r="J1850">
        <v>-132.5020266722328</v>
      </c>
      <c r="K1850">
        <v>-90.713091742517051</v>
      </c>
      <c r="L1850">
        <v>191.1985130726035</v>
      </c>
      <c r="M1850">
        <v>190.39013982493631</v>
      </c>
      <c r="N1850">
        <v>187.7119450798379</v>
      </c>
      <c r="O1850">
        <v>196.88009940040001</v>
      </c>
      <c r="P1850">
        <v>6.7094611609371926</v>
      </c>
      <c r="Q1850">
        <v>6.7951497894922879</v>
      </c>
      <c r="R1850">
        <v>5.5417585445620938</v>
      </c>
      <c r="S1850">
        <v>7.6696856426189406</v>
      </c>
      <c r="T1850">
        <v>174359.9744408784</v>
      </c>
      <c r="U1850">
        <v>174359.845260503</v>
      </c>
      <c r="V1850">
        <v>174244.15166360291</v>
      </c>
      <c r="W1850">
        <v>174476.59775516411</v>
      </c>
      <c r="X1850">
        <v>11780.44864616952</v>
      </c>
      <c r="Y1850">
        <v>11825.658544264281</v>
      </c>
      <c r="Z1850">
        <v>11444.981310145189</v>
      </c>
      <c r="AA1850">
        <v>11996.25155542766</v>
      </c>
      <c r="AB1850">
        <v>2302.254373058463</v>
      </c>
      <c r="AC1850">
        <v>2274.748956684813</v>
      </c>
      <c r="AD1850">
        <v>1923.723116738418</v>
      </c>
      <c r="AE1850">
        <v>2754.397371205815</v>
      </c>
      <c r="AF1850">
        <v>65.28912824914994</v>
      </c>
      <c r="AG1850">
        <v>65.012394351608123</v>
      </c>
      <c r="AH1850">
        <v>64.100007232891969</v>
      </c>
      <c r="AI1850">
        <v>67.228709495563933</v>
      </c>
      <c r="AJ1850">
        <v>0.57405794908395369</v>
      </c>
      <c r="AK1850">
        <v>0.57405801130836964</v>
      </c>
      <c r="AL1850">
        <v>0.57404365655053802</v>
      </c>
      <c r="AM1850">
        <v>0.57407215934305456</v>
      </c>
      <c r="AN1850">
        <v>0.98544514174289521</v>
      </c>
      <c r="AO1850">
        <v>0.98544514174289466</v>
      </c>
      <c r="AP1850">
        <v>0.98544514174289466</v>
      </c>
      <c r="AQ1850">
        <v>0.98544514174289466</v>
      </c>
      <c r="AR1850">
        <v>13.51016082517522</v>
      </c>
      <c r="AS1850">
        <v>13.51016082517522</v>
      </c>
      <c r="AT1850">
        <v>13.51016082517522</v>
      </c>
      <c r="AU1850">
        <v>13.51016082517522</v>
      </c>
      <c r="AV1850" t="str">
        <f>VLOOKUP(Sheet1[[#This Row],[NPDES ID2]],Combined_Sheet__Major_Only___2[[NPDES ID2]:[ECHO BFR]],3,FALSE)</f>
        <v>AL</v>
      </c>
      <c r="AW1850" t="s">
        <v>12185</v>
      </c>
      <c r="AX1850" t="str">
        <f>VLOOKUP(Sheet1[[#This Row],[NPDES ID2]],Combined_Sheet__Major_Only___2[[NPDES ID2]:[ECHO BFR]],27,FALSE)</f>
        <v>-</v>
      </c>
      <c r="AY1850" t="str">
        <f>VLOOKUP(Sheet1[[#This Row],[NPDES ID2]],Combined_Sheet__Major_Only___2[[NPDES ID2]:[ECHO BFR]],28,FALSE)</f>
        <v>-</v>
      </c>
      <c r="AZ1850" t="str">
        <f>VLOOKUP(Sheet1[[#This Row],[NPDES ID2]],Combined_Sheet__Major_Only___2[[NPDES ID2]:[ECHO BFR]],29,FALSE)</f>
        <v>preliminaryOps</v>
      </c>
      <c r="BA1850">
        <f>VLOOKUP(Sheet1[[#This Row],[NPDES ID2]],Combined_Sheet__Major_Only___2[[NPDES ID2]:[ECHO BFR]],17,FALSE)</f>
        <v>34.1858</v>
      </c>
      <c r="BB1850">
        <f>VLOOKUP(Sheet1[[#This Row],[NPDES ID2]],Combined_Sheet__Major_Only___2[[NPDES ID2]:[ECHO BFR]],18,FALSE)</f>
        <v>-86.184700000000007</v>
      </c>
      <c r="BC1850" t="str">
        <f>IF(ISNUMBER(SEARCH("aerobic",$AW1850)),"aerobic","")</f>
        <v/>
      </c>
      <c r="BD1850" t="str">
        <f>IF(ISNUMBER(SEARCH("anaer",$AW1850)),"anaer","")</f>
        <v>anaer</v>
      </c>
      <c r="BE1850" t="str">
        <f>IF(ISNUMBER(SEARCH("thickening",$AZ1850)),"thickening","")</f>
        <v/>
      </c>
      <c r="BF1850" s="3" t="str">
        <f>IF(ISNUMBER(SEARCH("airDry",$AW1850)),"airDry","")</f>
        <v/>
      </c>
      <c r="BG1850" s="3" t="str">
        <f>IF(ISNUMBER(SEARCH("heatDry",$AY1850)),"heatDry","")</f>
        <v/>
      </c>
      <c r="BH1850" s="3" t="str">
        <f>IF(AND(ISNUMBER(SEARCH("aerobic",$AW1850)),ISNUMBER(SEARCH("anaer",$AW1850))),"Combined Aer and Anaer.","")</f>
        <v/>
      </c>
    </row>
    <row r="1851" spans="1:60" x14ac:dyDescent="0.25">
      <c r="A1851" s="4">
        <v>1149</v>
      </c>
      <c r="B1851" t="s">
        <v>5519</v>
      </c>
      <c r="C1851">
        <v>296</v>
      </c>
      <c r="D1851">
        <v>481.43266400953269</v>
      </c>
      <c r="E1851">
        <v>486.38165069130758</v>
      </c>
      <c r="F1851">
        <v>364.89012993353612</v>
      </c>
      <c r="G1851">
        <v>615.53822505099902</v>
      </c>
      <c r="H1851">
        <v>-118.4606326066438</v>
      </c>
      <c r="I1851">
        <v>-120.7861376168369</v>
      </c>
      <c r="J1851">
        <v>-136.42520850800139</v>
      </c>
      <c r="K1851">
        <v>-95.113902523702777</v>
      </c>
      <c r="L1851">
        <v>190.74013123259061</v>
      </c>
      <c r="M1851">
        <v>189.8552650370533</v>
      </c>
      <c r="N1851">
        <v>186.92385624492189</v>
      </c>
      <c r="O1851">
        <v>196.95906865329039</v>
      </c>
      <c r="P1851">
        <v>6.9335429339523582</v>
      </c>
      <c r="Q1851">
        <v>7.0068612241888921</v>
      </c>
      <c r="R1851">
        <v>5.7680604842575276</v>
      </c>
      <c r="S1851">
        <v>7.9047723016431277</v>
      </c>
      <c r="T1851">
        <v>174946.14673343071</v>
      </c>
      <c r="U1851">
        <v>174946.01712330201</v>
      </c>
      <c r="V1851">
        <v>174829.9386405129</v>
      </c>
      <c r="W1851">
        <v>175063.1580265605</v>
      </c>
      <c r="X1851">
        <v>12220.613652717389</v>
      </c>
      <c r="Y1851">
        <v>12272.36503596767</v>
      </c>
      <c r="Z1851">
        <v>11838.817476905149</v>
      </c>
      <c r="AA1851">
        <v>12466.34053441343</v>
      </c>
      <c r="AB1851">
        <v>1934.725063183761</v>
      </c>
      <c r="AC1851">
        <v>1918.581646744942</v>
      </c>
      <c r="AD1851">
        <v>1670.9040439862749</v>
      </c>
      <c r="AE1851">
        <v>2233.8521303186772</v>
      </c>
      <c r="AF1851">
        <v>63.1522250175178</v>
      </c>
      <c r="AG1851">
        <v>62.858579240769927</v>
      </c>
      <c r="AH1851">
        <v>61.890094908366777</v>
      </c>
      <c r="AI1851">
        <v>65.210742831632473</v>
      </c>
      <c r="AJ1851">
        <v>0.54794678062863311</v>
      </c>
      <c r="AK1851">
        <v>0.54794684019091444</v>
      </c>
      <c r="AL1851">
        <v>0.54793309947661617</v>
      </c>
      <c r="AM1851">
        <v>0.54796038302682726</v>
      </c>
      <c r="AN1851">
        <v>0.98549289434690424</v>
      </c>
      <c r="AO1851">
        <v>0.98549289434690412</v>
      </c>
      <c r="AP1851">
        <v>0.98549289434690412</v>
      </c>
      <c r="AQ1851">
        <v>0.98549289434690412</v>
      </c>
      <c r="AR1851">
        <v>14.765575293332009</v>
      </c>
      <c r="AS1851">
        <v>14.76557529333202</v>
      </c>
      <c r="AT1851">
        <v>14.76557529333202</v>
      </c>
      <c r="AU1851">
        <v>14.76557529333202</v>
      </c>
      <c r="AV1851" t="str">
        <f>VLOOKUP(Sheet1[[#This Row],[NPDES ID2]],Combined_Sheet__Major_Only___2[[NPDES ID2]:[ECHO BFR]],3,FALSE)</f>
        <v>MO</v>
      </c>
      <c r="AW1851" t="s">
        <v>12185</v>
      </c>
      <c r="AX1851" t="str">
        <f>VLOOKUP(Sheet1[[#This Row],[NPDES ID2]],Combined_Sheet__Major_Only___2[[NPDES ID2]:[ECHO BFR]],27,FALSE)</f>
        <v>other</v>
      </c>
      <c r="AY1851" t="str">
        <f>VLOOKUP(Sheet1[[#This Row],[NPDES ID2]],Combined_Sheet__Major_Only___2[[NPDES ID2]:[ECHO BFR]],28,FALSE)</f>
        <v>-</v>
      </c>
      <c r="AZ1851" t="str">
        <f>VLOOKUP(Sheet1[[#This Row],[NPDES ID2]],Combined_Sheet__Major_Only___2[[NPDES ID2]:[ECHO BFR]],29,FALSE)</f>
        <v>preliminaryOps</v>
      </c>
      <c r="BA1851">
        <f>VLOOKUP(Sheet1[[#This Row],[NPDES ID2]],Combined_Sheet__Major_Only___2[[NPDES ID2]:[ECHO BFR]],17,FALSE)</f>
        <v>38.182839999999999</v>
      </c>
      <c r="BB1851">
        <f>VLOOKUP(Sheet1[[#This Row],[NPDES ID2]],Combined_Sheet__Major_Only___2[[NPDES ID2]:[ECHO BFR]],18,FALSE)</f>
        <v>-92.597149999999999</v>
      </c>
      <c r="BC1851" t="str">
        <f>IF(ISNUMBER(SEARCH("aerobic",$AW1851)),"aerobic","")</f>
        <v/>
      </c>
      <c r="BD1851" t="str">
        <f>IF(ISNUMBER(SEARCH("anaer",$AW1851)),"anaer","")</f>
        <v>anaer</v>
      </c>
      <c r="BE1851" t="str">
        <f>IF(ISNUMBER(SEARCH("thickening",$AZ1851)),"thickening","")</f>
        <v/>
      </c>
      <c r="BF1851" s="3" t="str">
        <f>IF(ISNUMBER(SEARCH("airDry",$AW1851)),"airDry","")</f>
        <v/>
      </c>
      <c r="BG1851" s="3" t="str">
        <f>IF(ISNUMBER(SEARCH("heatDry",$AY1851)),"heatDry","")</f>
        <v/>
      </c>
      <c r="BH1851" s="3" t="str">
        <f>IF(AND(ISNUMBER(SEARCH("aerobic",$AW1851)),ISNUMBER(SEARCH("anaer",$AW1851))),"Combined Aer and Anaer.","")</f>
        <v/>
      </c>
    </row>
    <row r="1852" spans="1:60" x14ac:dyDescent="0.25">
      <c r="A1852" s="4">
        <v>1611</v>
      </c>
      <c r="B1852" t="s">
        <v>7573</v>
      </c>
      <c r="C1852">
        <v>74.930000000000007</v>
      </c>
      <c r="D1852">
        <v>1329.358351816602</v>
      </c>
      <c r="E1852">
        <v>1333.00249949871</v>
      </c>
      <c r="F1852">
        <v>931.06201238816334</v>
      </c>
      <c r="G1852">
        <v>1750.7238501551051</v>
      </c>
      <c r="H1852">
        <v>-109.71114018585131</v>
      </c>
      <c r="I1852">
        <v>-112.2456229517886</v>
      </c>
      <c r="J1852">
        <v>-128.35884911181711</v>
      </c>
      <c r="K1852">
        <v>-85.793410010729517</v>
      </c>
      <c r="L1852">
        <v>51.88612714087941</v>
      </c>
      <c r="M1852">
        <v>51.690561551082268</v>
      </c>
      <c r="N1852">
        <v>51.043244084972578</v>
      </c>
      <c r="O1852">
        <v>53.259863791545797</v>
      </c>
      <c r="P1852">
        <v>1.7475066307154179</v>
      </c>
      <c r="Q1852">
        <v>1.7725725209180041</v>
      </c>
      <c r="R1852">
        <v>1.4256417489862481</v>
      </c>
      <c r="S1852">
        <v>2.0161870801980042</v>
      </c>
      <c r="T1852">
        <v>175390.38067442839</v>
      </c>
      <c r="U1852">
        <v>175390.25073860871</v>
      </c>
      <c r="V1852">
        <v>175273.88056790209</v>
      </c>
      <c r="W1852">
        <v>175507.68599948901</v>
      </c>
      <c r="X1852">
        <v>11400.03769731367</v>
      </c>
      <c r="Y1852">
        <v>11438.67316033832</v>
      </c>
      <c r="Z1852">
        <v>11110.943807336649</v>
      </c>
      <c r="AA1852">
        <v>11586.24020799358</v>
      </c>
      <c r="AB1852">
        <v>1797.062055964592</v>
      </c>
      <c r="AC1852">
        <v>1783.7722911455201</v>
      </c>
      <c r="AD1852">
        <v>1555.11904441716</v>
      </c>
      <c r="AE1852">
        <v>2077.1587537088212</v>
      </c>
      <c r="AF1852">
        <v>67.861680392309083</v>
      </c>
      <c r="AG1852">
        <v>67.605721879948078</v>
      </c>
      <c r="AH1852">
        <v>66.759649358676967</v>
      </c>
      <c r="AI1852">
        <v>69.658250660207742</v>
      </c>
      <c r="AJ1852">
        <v>0.60551485664963389</v>
      </c>
      <c r="AK1852">
        <v>0.60551487290264894</v>
      </c>
      <c r="AL1852">
        <v>0.60551113017398706</v>
      </c>
      <c r="AM1852">
        <v>0.60551856159432915</v>
      </c>
      <c r="AN1852">
        <v>0.98552887572582126</v>
      </c>
      <c r="AO1852">
        <v>0.98552887572582126</v>
      </c>
      <c r="AP1852">
        <v>0.98552887572582126</v>
      </c>
      <c r="AQ1852">
        <v>0.98552887572582126</v>
      </c>
      <c r="AR1852">
        <v>15.90874170620584</v>
      </c>
      <c r="AS1852">
        <v>15.90874170620584</v>
      </c>
      <c r="AT1852">
        <v>15.90874170620584</v>
      </c>
      <c r="AU1852">
        <v>15.90874170620584</v>
      </c>
      <c r="AV1852" t="str">
        <f>VLOOKUP(Sheet1[[#This Row],[NPDES ID2]],Combined_Sheet__Major_Only___2[[NPDES ID2]:[ECHO BFR]],3,FALSE)</f>
        <v>PA</v>
      </c>
      <c r="AW1852" t="s">
        <v>12185</v>
      </c>
      <c r="AX1852" t="str">
        <f>VLOOKUP(Sheet1[[#This Row],[NPDES ID2]],Combined_Sheet__Major_Only___2[[NPDES ID2]:[ECHO BFR]],27,FALSE)</f>
        <v>methaneBioCaptureRecover</v>
      </c>
      <c r="AY1852" t="str">
        <f>VLOOKUP(Sheet1[[#This Row],[NPDES ID2]],Combined_Sheet__Major_Only___2[[NPDES ID2]:[ECHO BFR]],28,FALSE)</f>
        <v>-</v>
      </c>
      <c r="AZ1852" t="str">
        <f>VLOOKUP(Sheet1[[#This Row],[NPDES ID2]],Combined_Sheet__Major_Only___2[[NPDES ID2]:[ECHO BFR]],29,FALSE)</f>
        <v>-</v>
      </c>
      <c r="BA1852">
        <f>VLOOKUP(Sheet1[[#This Row],[NPDES ID2]],Combined_Sheet__Major_Only___2[[NPDES ID2]:[ECHO BFR]],17,FALSE)</f>
        <v>40.948799999999999</v>
      </c>
      <c r="BB1852">
        <f>VLOOKUP(Sheet1[[#This Row],[NPDES ID2]],Combined_Sheet__Major_Only___2[[NPDES ID2]:[ECHO BFR]],18,FALSE)</f>
        <v>-76.886499999999998</v>
      </c>
      <c r="BC1852" t="str">
        <f>IF(ISNUMBER(SEARCH("aerobic",$AW1852)),"aerobic","")</f>
        <v/>
      </c>
      <c r="BD1852" t="str">
        <f>IF(ISNUMBER(SEARCH("anaer",$AW1852)),"anaer","")</f>
        <v>anaer</v>
      </c>
      <c r="BE1852" t="str">
        <f>IF(ISNUMBER(SEARCH("thickening",$AZ1852)),"thickening","")</f>
        <v/>
      </c>
      <c r="BF1852" s="3" t="str">
        <f>IF(ISNUMBER(SEARCH("airDry",$AW1852)),"airDry","")</f>
        <v/>
      </c>
      <c r="BG1852" s="3" t="str">
        <f>IF(ISNUMBER(SEARCH("heatDry",$AY1852)),"heatDry","")</f>
        <v/>
      </c>
      <c r="BH1852" s="3" t="str">
        <f>IF(AND(ISNUMBER(SEARCH("aerobic",$AW1852)),ISNUMBER(SEARCH("anaer",$AW1852))),"Combined Aer and Anaer.","")</f>
        <v/>
      </c>
    </row>
    <row r="1853" spans="1:60" x14ac:dyDescent="0.25">
      <c r="A1853" s="4">
        <v>997</v>
      </c>
      <c r="B1853" t="s">
        <v>4825</v>
      </c>
      <c r="C1853">
        <v>487</v>
      </c>
      <c r="D1853">
        <v>389.45273105968101</v>
      </c>
      <c r="E1853">
        <v>394.03051982913792</v>
      </c>
      <c r="F1853">
        <v>302.37549318343298</v>
      </c>
      <c r="G1853">
        <v>474.58988701916081</v>
      </c>
      <c r="H1853">
        <v>-118.9653423603018</v>
      </c>
      <c r="I1853">
        <v>-121.3314696182794</v>
      </c>
      <c r="J1853">
        <v>-136.97570090020849</v>
      </c>
      <c r="K1853">
        <v>-95.740685362027449</v>
      </c>
      <c r="L1853">
        <v>312.33036659248728</v>
      </c>
      <c r="M1853">
        <v>310.86338557285592</v>
      </c>
      <c r="N1853">
        <v>305.99995893391838</v>
      </c>
      <c r="O1853">
        <v>322.64508351621771</v>
      </c>
      <c r="P1853">
        <v>11.410466234409609</v>
      </c>
      <c r="Q1853">
        <v>11.52503097946304</v>
      </c>
      <c r="R1853">
        <v>9.4986725423139209</v>
      </c>
      <c r="S1853">
        <v>13.012315144261841</v>
      </c>
      <c r="T1853">
        <v>176326.97863486991</v>
      </c>
      <c r="U1853">
        <v>176326.8480123817</v>
      </c>
      <c r="V1853">
        <v>176209.86286320671</v>
      </c>
      <c r="W1853">
        <v>176444.90388038519</v>
      </c>
      <c r="X1853">
        <v>12375.871045940399</v>
      </c>
      <c r="Y1853">
        <v>12428.97445041904</v>
      </c>
      <c r="Z1853">
        <v>11984.250229850129</v>
      </c>
      <c r="AA1853">
        <v>12627.97826143272</v>
      </c>
      <c r="AB1853">
        <v>1794.501789303878</v>
      </c>
      <c r="AC1853">
        <v>1781.806809061434</v>
      </c>
      <c r="AD1853">
        <v>1568.6999575298189</v>
      </c>
      <c r="AE1853">
        <v>2046.588063209454</v>
      </c>
      <c r="AF1853">
        <v>62.85374680511822</v>
      </c>
      <c r="AG1853">
        <v>62.557438127074249</v>
      </c>
      <c r="AH1853">
        <v>61.582074212165217</v>
      </c>
      <c r="AI1853">
        <v>64.928663813999293</v>
      </c>
      <c r="AJ1853">
        <v>0.54430104817383584</v>
      </c>
      <c r="AK1853">
        <v>0.544301144160935</v>
      </c>
      <c r="AL1853">
        <v>0.5442789672183862</v>
      </c>
      <c r="AM1853">
        <v>0.54432300241594866</v>
      </c>
      <c r="AN1853">
        <v>0.98560415504110499</v>
      </c>
      <c r="AO1853">
        <v>0.98560415504110477</v>
      </c>
      <c r="AP1853">
        <v>0.98560415504110477</v>
      </c>
      <c r="AQ1853">
        <v>0.98560415504110477</v>
      </c>
      <c r="AR1853">
        <v>15.515274254238051</v>
      </c>
      <c r="AS1853">
        <v>15.515274254238051</v>
      </c>
      <c r="AT1853">
        <v>15.515274254238051</v>
      </c>
      <c r="AU1853">
        <v>15.515274254238051</v>
      </c>
      <c r="AV1853" t="str">
        <f>VLOOKUP(Sheet1[[#This Row],[NPDES ID2]],Combined_Sheet__Major_Only___2[[NPDES ID2]:[ECHO BFR]],3,FALSE)</f>
        <v>MN</v>
      </c>
      <c r="AW1853" t="s">
        <v>12185</v>
      </c>
      <c r="AX1853" t="str">
        <f>VLOOKUP(Sheet1[[#This Row],[NPDES ID2]],Combined_Sheet__Major_Only___2[[NPDES ID2]:[ECHO BFR]],27,FALSE)</f>
        <v>methaneBioCaptureRecover</v>
      </c>
      <c r="AY1853" t="str">
        <f>VLOOKUP(Sheet1[[#This Row],[NPDES ID2]],Combined_Sheet__Major_Only___2[[NPDES ID2]:[ECHO BFR]],28,FALSE)</f>
        <v>-</v>
      </c>
      <c r="AZ1853" t="str">
        <f>VLOOKUP(Sheet1[[#This Row],[NPDES ID2]],Combined_Sheet__Major_Only___2[[NPDES ID2]:[ECHO BFR]],29,FALSE)</f>
        <v>sludgeLagoon</v>
      </c>
      <c r="BA1853">
        <f>VLOOKUP(Sheet1[[#This Row],[NPDES ID2]],Combined_Sheet__Major_Only___2[[NPDES ID2]:[ECHO BFR]],17,FALSE)</f>
        <v>43.645366000000003</v>
      </c>
      <c r="BB1853">
        <f>VLOOKUP(Sheet1[[#This Row],[NPDES ID2]],Combined_Sheet__Major_Only___2[[NPDES ID2]:[ECHO BFR]],18,FALSE)</f>
        <v>-95.579616000000001</v>
      </c>
      <c r="BC1853" t="str">
        <f>IF(ISNUMBER(SEARCH("aerobic",$AW1853)),"aerobic","")</f>
        <v/>
      </c>
      <c r="BD1853" t="str">
        <f>IF(ISNUMBER(SEARCH("anaer",$AW1853)),"anaer","")</f>
        <v>anaer</v>
      </c>
      <c r="BE1853" t="str">
        <f>IF(ISNUMBER(SEARCH("thickening",$AZ1853)),"thickening","")</f>
        <v/>
      </c>
      <c r="BF1853" s="3" t="str">
        <f>IF(ISNUMBER(SEARCH("airDry",$AW1853)),"airDry","")</f>
        <v/>
      </c>
      <c r="BG1853" s="3" t="str">
        <f>IF(ISNUMBER(SEARCH("heatDry",$AY1853)),"heatDry","")</f>
        <v/>
      </c>
      <c r="BH1853" s="3" t="str">
        <f>IF(AND(ISNUMBER(SEARCH("aerobic",$AW1853)),ISNUMBER(SEARCH("anaer",$AW1853))),"Combined Aer and Anaer.","")</f>
        <v/>
      </c>
    </row>
    <row r="1854" spans="1:60" x14ac:dyDescent="0.25">
      <c r="A1854" s="4">
        <v>2138</v>
      </c>
      <c r="B1854" t="s">
        <v>10043</v>
      </c>
      <c r="C1854">
        <v>839.9</v>
      </c>
      <c r="D1854">
        <v>365.6041093068398</v>
      </c>
      <c r="E1854">
        <v>366.52904536473233</v>
      </c>
      <c r="F1854">
        <v>308.2657667714202</v>
      </c>
      <c r="G1854">
        <v>433.24958325395568</v>
      </c>
      <c r="H1854">
        <v>-115.96147489038199</v>
      </c>
      <c r="I1854">
        <v>-118.41304393130589</v>
      </c>
      <c r="J1854">
        <v>-134.0843144880389</v>
      </c>
      <c r="K1854">
        <v>-92.796482949373797</v>
      </c>
      <c r="L1854">
        <v>550.50898105167948</v>
      </c>
      <c r="M1854">
        <v>548.07552466783545</v>
      </c>
      <c r="N1854">
        <v>539.99263641524965</v>
      </c>
      <c r="O1854">
        <v>567.63903869515775</v>
      </c>
      <c r="P1854">
        <v>19.653102172109019</v>
      </c>
      <c r="Q1854">
        <v>19.898691863583689</v>
      </c>
      <c r="R1854">
        <v>16.311979142310399</v>
      </c>
      <c r="S1854">
        <v>22.386827430444331</v>
      </c>
      <c r="T1854">
        <v>188842.5382716101</v>
      </c>
      <c r="U1854">
        <v>188842.39847331651</v>
      </c>
      <c r="V1854">
        <v>188717.19549747309</v>
      </c>
      <c r="W1854">
        <v>188968.7473825074</v>
      </c>
      <c r="X1854">
        <v>12968.52914657401</v>
      </c>
      <c r="Y1854">
        <v>13020.7477843304</v>
      </c>
      <c r="Z1854">
        <v>12581.810840901209</v>
      </c>
      <c r="AA1854">
        <v>13217.454420538061</v>
      </c>
      <c r="AB1854">
        <v>2447.2157681606709</v>
      </c>
      <c r="AC1854">
        <v>2419.1147714071772</v>
      </c>
      <c r="AD1854">
        <v>2056.593364192503</v>
      </c>
      <c r="AE1854">
        <v>2907.4969676554169</v>
      </c>
      <c r="AF1854">
        <v>64.239287177964812</v>
      </c>
      <c r="AG1854">
        <v>63.953199207399948</v>
      </c>
      <c r="AH1854">
        <v>63.016545734362531</v>
      </c>
      <c r="AI1854">
        <v>66.236593956210129</v>
      </c>
      <c r="AJ1854">
        <v>0.561227556028561</v>
      </c>
      <c r="AK1854">
        <v>0.56122774391282038</v>
      </c>
      <c r="AL1854">
        <v>0.56118418118319557</v>
      </c>
      <c r="AM1854">
        <v>0.56127068378061817</v>
      </c>
      <c r="AN1854">
        <v>0.98653982192529766</v>
      </c>
      <c r="AO1854">
        <v>0.98653982192529766</v>
      </c>
      <c r="AP1854">
        <v>0.98653982192529766</v>
      </c>
      <c r="AQ1854">
        <v>0.98653982192529766</v>
      </c>
      <c r="AR1854">
        <v>13.55486618478241</v>
      </c>
      <c r="AS1854">
        <v>13.5548661847824</v>
      </c>
      <c r="AT1854">
        <v>13.5548661847824</v>
      </c>
      <c r="AU1854">
        <v>13.5548661847824</v>
      </c>
      <c r="AV1854" t="str">
        <f>VLOOKUP(Sheet1[[#This Row],[NPDES ID2]],Combined_Sheet__Major_Only___2[[NPDES ID2]:[ECHO BFR]],3,FALSE)</f>
        <v>MN</v>
      </c>
      <c r="AW1854" t="s">
        <v>12185</v>
      </c>
      <c r="AX1854" t="str">
        <f>VLOOKUP(Sheet1[[#This Row],[NPDES ID2]],Combined_Sheet__Major_Only___2[[NPDES ID2]:[ECHO BFR]],27,FALSE)</f>
        <v>other</v>
      </c>
      <c r="AY1854" t="str">
        <f>VLOOKUP(Sheet1[[#This Row],[NPDES ID2]],Combined_Sheet__Major_Only___2[[NPDES ID2]:[ECHO BFR]],28,FALSE)</f>
        <v>-</v>
      </c>
      <c r="AZ1854" t="str">
        <f>VLOOKUP(Sheet1[[#This Row],[NPDES ID2]],Combined_Sheet__Major_Only___2[[NPDES ID2]:[ECHO BFR]],29,FALSE)</f>
        <v>sludgeLagoon</v>
      </c>
      <c r="BA1854">
        <f>VLOOKUP(Sheet1[[#This Row],[NPDES ID2]],Combined_Sheet__Major_Only___2[[NPDES ID2]:[ECHO BFR]],17,FALSE)</f>
        <v>44.309722000000001</v>
      </c>
      <c r="BB1854">
        <f>VLOOKUP(Sheet1[[#This Row],[NPDES ID2]],Combined_Sheet__Major_Only___2[[NPDES ID2]:[ECHO BFR]],18,FALSE)</f>
        <v>-93.266110999999995</v>
      </c>
      <c r="BC1854" t="str">
        <f>IF(ISNUMBER(SEARCH("aerobic",$AW1854)),"aerobic","")</f>
        <v/>
      </c>
      <c r="BD1854" t="str">
        <f>IF(ISNUMBER(SEARCH("anaer",$AW1854)),"anaer","")</f>
        <v>anaer</v>
      </c>
      <c r="BE1854" t="str">
        <f>IF(ISNUMBER(SEARCH("thickening",$AZ1854)),"thickening","")</f>
        <v/>
      </c>
      <c r="BF1854" s="2" t="str">
        <f>IF(ISNUMBER(SEARCH("airDry",$AW1854)),"airDry","")</f>
        <v/>
      </c>
      <c r="BG1854" s="2" t="str">
        <f>IF(ISNUMBER(SEARCH("heatDry",$AY1854)),"heatDry","")</f>
        <v/>
      </c>
      <c r="BH1854" s="2" t="str">
        <f>IF(AND(ISNUMBER(SEARCH("aerobic",$AW1854)),ISNUMBER(SEARCH("anaer",$AW1854))),"Combined Aer and Anaer.","")</f>
        <v/>
      </c>
    </row>
    <row r="1855" spans="1:60" x14ac:dyDescent="0.25">
      <c r="A1855" s="4">
        <v>1782</v>
      </c>
      <c r="B1855" t="s">
        <v>8338</v>
      </c>
      <c r="C1855">
        <v>9.82</v>
      </c>
      <c r="D1855">
        <v>10346.7767487571</v>
      </c>
      <c r="E1855">
        <v>10305.43305099622</v>
      </c>
      <c r="F1855">
        <v>7100.6826522183619</v>
      </c>
      <c r="G1855">
        <v>13744.984809779549</v>
      </c>
      <c r="H1855">
        <v>-120.25813059951579</v>
      </c>
      <c r="I1855">
        <v>-122.6004485581219</v>
      </c>
      <c r="J1855">
        <v>-138.45763830858499</v>
      </c>
      <c r="K1855">
        <v>-96.858164108505377</v>
      </c>
      <c r="L1855">
        <v>6.2478517671208591</v>
      </c>
      <c r="M1855">
        <v>6.2178410480078998</v>
      </c>
      <c r="N1855">
        <v>6.1185359787184277</v>
      </c>
      <c r="O1855">
        <v>6.4586216056086574</v>
      </c>
      <c r="P1855">
        <v>0.23019934663363331</v>
      </c>
      <c r="Q1855">
        <v>0.23230675208922971</v>
      </c>
      <c r="R1855">
        <v>0.19183037280048981</v>
      </c>
      <c r="S1855">
        <v>0.26261486353843161</v>
      </c>
      <c r="T1855">
        <v>190020.5888931985</v>
      </c>
      <c r="U1855">
        <v>190020.44823121489</v>
      </c>
      <c r="V1855">
        <v>189894.47173695959</v>
      </c>
      <c r="W1855">
        <v>190147.5777385261</v>
      </c>
      <c r="X1855">
        <v>13444.02582364495</v>
      </c>
      <c r="Y1855">
        <v>13503.06685816551</v>
      </c>
      <c r="Z1855">
        <v>13009.49079652838</v>
      </c>
      <c r="AA1855">
        <v>13723.71780201169</v>
      </c>
      <c r="AB1855">
        <v>2123.0342378492192</v>
      </c>
      <c r="AC1855">
        <v>2104.8475219467259</v>
      </c>
      <c r="AD1855">
        <v>1833.7175439663231</v>
      </c>
      <c r="AE1855">
        <v>2449.0804972352089</v>
      </c>
      <c r="AF1855">
        <v>62.351332441709381</v>
      </c>
      <c r="AG1855">
        <v>62.051812508624607</v>
      </c>
      <c r="AH1855">
        <v>61.06085609690679</v>
      </c>
      <c r="AI1855">
        <v>64.454722274480844</v>
      </c>
      <c r="AJ1855">
        <v>0.53816518832614479</v>
      </c>
      <c r="AK1855">
        <v>0.53816519040790012</v>
      </c>
      <c r="AL1855">
        <v>0.53816471126514354</v>
      </c>
      <c r="AM1855">
        <v>0.53816566262790144</v>
      </c>
      <c r="AN1855">
        <v>0.98662166835412468</v>
      </c>
      <c r="AO1855">
        <v>0.98662166835412479</v>
      </c>
      <c r="AP1855">
        <v>0.98662166835412479</v>
      </c>
      <c r="AQ1855">
        <v>0.98662166835412479</v>
      </c>
      <c r="AR1855">
        <v>14.600625274669451</v>
      </c>
      <c r="AS1855">
        <v>14.600625274669451</v>
      </c>
      <c r="AT1855">
        <v>14.600625274669451</v>
      </c>
      <c r="AU1855">
        <v>14.600625274669451</v>
      </c>
      <c r="AV1855" t="str">
        <f>VLOOKUP(Sheet1[[#This Row],[NPDES ID2]],Combined_Sheet__Major_Only___2[[NPDES ID2]:[ECHO BFR]],3,FALSE)</f>
        <v>IA</v>
      </c>
      <c r="AW1855" t="s">
        <v>12185</v>
      </c>
      <c r="AX1855" t="str">
        <f>VLOOKUP(Sheet1[[#This Row],[NPDES ID2]],Combined_Sheet__Major_Only___2[[NPDES ID2]:[ECHO BFR]],27,FALSE)</f>
        <v>-</v>
      </c>
      <c r="AY1855" t="str">
        <f>VLOOKUP(Sheet1[[#This Row],[NPDES ID2]],Combined_Sheet__Major_Only___2[[NPDES ID2]:[ECHO BFR]],28,FALSE)</f>
        <v>-</v>
      </c>
      <c r="AZ1855" t="str">
        <f>VLOOKUP(Sheet1[[#This Row],[NPDES ID2]],Combined_Sheet__Major_Only___2[[NPDES ID2]:[ECHO BFR]],29,FALSE)</f>
        <v>-</v>
      </c>
      <c r="BA1855">
        <f>VLOOKUP(Sheet1[[#This Row],[NPDES ID2]],Combined_Sheet__Major_Only___2[[NPDES ID2]:[ECHO BFR]],17,FALSE)</f>
        <v>41.333306</v>
      </c>
      <c r="BB1855">
        <f>VLOOKUP(Sheet1[[#This Row],[NPDES ID2]],Combined_Sheet__Major_Only___2[[NPDES ID2]:[ECHO BFR]],18,FALSE)</f>
        <v>-93.121388999999994</v>
      </c>
      <c r="BC1855" t="str">
        <f>IF(ISNUMBER(SEARCH("aerobic",$AW1855)),"aerobic","")</f>
        <v/>
      </c>
      <c r="BD1855" t="str">
        <f>IF(ISNUMBER(SEARCH("anaer",$AW1855)),"anaer","")</f>
        <v>anaer</v>
      </c>
      <c r="BE1855" t="str">
        <f>IF(ISNUMBER(SEARCH("thickening",$AZ1855)),"thickening","")</f>
        <v/>
      </c>
      <c r="BF1855" s="2" t="str">
        <f>IF(ISNUMBER(SEARCH("airDry",$AW1855)),"airDry","")</f>
        <v/>
      </c>
      <c r="BG1855" s="2" t="str">
        <f>IF(ISNUMBER(SEARCH("heatDry",$AY1855)),"heatDry","")</f>
        <v/>
      </c>
      <c r="BH1855" s="2" t="str">
        <f>IF(AND(ISNUMBER(SEARCH("aerobic",$AW1855)),ISNUMBER(SEARCH("anaer",$AW1855))),"Combined Aer and Anaer.","")</f>
        <v/>
      </c>
    </row>
    <row r="1856" spans="1:60" x14ac:dyDescent="0.25">
      <c r="A1856" s="4">
        <v>1693</v>
      </c>
      <c r="B1856" t="s">
        <v>7940</v>
      </c>
      <c r="C1856">
        <v>47.36</v>
      </c>
      <c r="D1856">
        <v>2157.4553523084192</v>
      </c>
      <c r="E1856">
        <v>2155.5864683577611</v>
      </c>
      <c r="F1856">
        <v>1497.33208259309</v>
      </c>
      <c r="G1856">
        <v>2853.2723601520079</v>
      </c>
      <c r="H1856">
        <v>-116.36784242318311</v>
      </c>
      <c r="I1856">
        <v>-118.6862904680445</v>
      </c>
      <c r="J1856">
        <v>-134.3565473388706</v>
      </c>
      <c r="K1856">
        <v>-92.786667481743137</v>
      </c>
      <c r="L1856">
        <v>31.060591007292569</v>
      </c>
      <c r="M1856">
        <v>30.923223903109029</v>
      </c>
      <c r="N1856">
        <v>30.46859784049505</v>
      </c>
      <c r="O1856">
        <v>32.025444515587587</v>
      </c>
      <c r="P1856">
        <v>1.108249156638178</v>
      </c>
      <c r="Q1856">
        <v>1.1221805830055229</v>
      </c>
      <c r="R1856">
        <v>0.91971600343652093</v>
      </c>
      <c r="S1856">
        <v>1.262264212360384</v>
      </c>
      <c r="T1856">
        <v>190288.78427266481</v>
      </c>
      <c r="U1856">
        <v>190288.64341405331</v>
      </c>
      <c r="V1856">
        <v>190162.4908203501</v>
      </c>
      <c r="W1856">
        <v>190415.95063258091</v>
      </c>
      <c r="X1856">
        <v>13059.981272028081</v>
      </c>
      <c r="Y1856">
        <v>13112.55742764806</v>
      </c>
      <c r="Z1856">
        <v>12671.198587555071</v>
      </c>
      <c r="AA1856">
        <v>13310.07917011829</v>
      </c>
      <c r="AB1856">
        <v>2486.2898417755091</v>
      </c>
      <c r="AC1856">
        <v>2457.2305337641078</v>
      </c>
      <c r="AD1856">
        <v>2086.2495603288921</v>
      </c>
      <c r="AE1856">
        <v>2958.4286354343872</v>
      </c>
      <c r="AF1856">
        <v>64.272655579483924</v>
      </c>
      <c r="AG1856">
        <v>63.988285563468907</v>
      </c>
      <c r="AH1856">
        <v>63.047914697652949</v>
      </c>
      <c r="AI1856">
        <v>66.269103516375125</v>
      </c>
      <c r="AJ1856">
        <v>0.56163531218220608</v>
      </c>
      <c r="AK1856">
        <v>0.56163532293526197</v>
      </c>
      <c r="AL1856">
        <v>0.5616328471506431</v>
      </c>
      <c r="AM1856">
        <v>0.561637762966267</v>
      </c>
      <c r="AN1856">
        <v>0.98664016263458332</v>
      </c>
      <c r="AO1856">
        <v>0.98664016263458343</v>
      </c>
      <c r="AP1856">
        <v>0.98664016263458343</v>
      </c>
      <c r="AQ1856">
        <v>0.98664016263458343</v>
      </c>
      <c r="AR1856">
        <v>13.49505199326104</v>
      </c>
      <c r="AS1856">
        <v>13.49505199326104</v>
      </c>
      <c r="AT1856">
        <v>13.49505199326104</v>
      </c>
      <c r="AU1856">
        <v>13.49505199326104</v>
      </c>
      <c r="AV1856" t="str">
        <f>VLOOKUP(Sheet1[[#This Row],[NPDES ID2]],Combined_Sheet__Major_Only___2[[NPDES ID2]:[ECHO BFR]],3,FALSE)</f>
        <v>AL</v>
      </c>
      <c r="AW1856" t="s">
        <v>12185</v>
      </c>
      <c r="AX1856" t="str">
        <f>VLOOKUP(Sheet1[[#This Row],[NPDES ID2]],Combined_Sheet__Major_Only___2[[NPDES ID2]:[ECHO BFR]],27,FALSE)</f>
        <v>-</v>
      </c>
      <c r="AY1856" t="str">
        <f>VLOOKUP(Sheet1[[#This Row],[NPDES ID2]],Combined_Sheet__Major_Only___2[[NPDES ID2]:[ECHO BFR]],28,FALSE)</f>
        <v>-</v>
      </c>
      <c r="AZ1856" t="str">
        <f>VLOOKUP(Sheet1[[#This Row],[NPDES ID2]],Combined_Sheet__Major_Only___2[[NPDES ID2]:[ECHO BFR]],29,FALSE)</f>
        <v>-</v>
      </c>
      <c r="BA1856">
        <f>VLOOKUP(Sheet1[[#This Row],[NPDES ID2]],Combined_Sheet__Major_Only___2[[NPDES ID2]:[ECHO BFR]],17,FALSE)</f>
        <v>33.4101</v>
      </c>
      <c r="BB1856">
        <f>VLOOKUP(Sheet1[[#This Row],[NPDES ID2]],Combined_Sheet__Major_Only___2[[NPDES ID2]:[ECHO BFR]],18,FALSE)</f>
        <v>-86.1267</v>
      </c>
      <c r="BC1856" t="str">
        <f>IF(ISNUMBER(SEARCH("aerobic",$AW1856)),"aerobic","")</f>
        <v/>
      </c>
      <c r="BD1856" t="str">
        <f>IF(ISNUMBER(SEARCH("anaer",$AW1856)),"anaer","")</f>
        <v>anaer</v>
      </c>
      <c r="BE1856" t="str">
        <f>IF(ISNUMBER(SEARCH("thickening",$AZ1856)),"thickening","")</f>
        <v/>
      </c>
      <c r="BF1856" s="3" t="str">
        <f>IF(ISNUMBER(SEARCH("airDry",$AW1856)),"airDry","")</f>
        <v/>
      </c>
      <c r="BG1856" s="3" t="str">
        <f>IF(ISNUMBER(SEARCH("heatDry",$AY1856)),"heatDry","")</f>
        <v/>
      </c>
      <c r="BH1856" s="3" t="str">
        <f>IF(AND(ISNUMBER(SEARCH("aerobic",$AW1856)),ISNUMBER(SEARCH("anaer",$AW1856))),"Combined Aer and Anaer.","")</f>
        <v/>
      </c>
    </row>
    <row r="1857" spans="1:60" x14ac:dyDescent="0.25">
      <c r="A1857" s="4">
        <v>1640</v>
      </c>
      <c r="B1857" t="s">
        <v>7700</v>
      </c>
      <c r="C1857">
        <v>66.39</v>
      </c>
      <c r="D1857">
        <v>1602.203115556272</v>
      </c>
      <c r="E1857">
        <v>1601.8156279023431</v>
      </c>
      <c r="F1857">
        <v>1118.70446754463</v>
      </c>
      <c r="G1857">
        <v>2114.9707991779251</v>
      </c>
      <c r="H1857">
        <v>-118.9381182659571</v>
      </c>
      <c r="I1857">
        <v>-121.2499953230423</v>
      </c>
      <c r="J1857">
        <v>-136.9765836542401</v>
      </c>
      <c r="K1857">
        <v>-95.502642386890798</v>
      </c>
      <c r="L1857">
        <v>42.663154389547472</v>
      </c>
      <c r="M1857">
        <v>42.463645094427328</v>
      </c>
      <c r="N1857">
        <v>41.803300344912927</v>
      </c>
      <c r="O1857">
        <v>44.06455945419907</v>
      </c>
      <c r="P1857">
        <v>1.5554106429118579</v>
      </c>
      <c r="Q1857">
        <v>1.5713784937555111</v>
      </c>
      <c r="R1857">
        <v>1.294424502388184</v>
      </c>
      <c r="S1857">
        <v>1.7735124213762019</v>
      </c>
      <c r="T1857">
        <v>191735.88259779819</v>
      </c>
      <c r="U1857">
        <v>191735.74067824389</v>
      </c>
      <c r="V1857">
        <v>191608.63790703751</v>
      </c>
      <c r="W1857">
        <v>191864.006770874</v>
      </c>
      <c r="X1857">
        <v>13430.55654631317</v>
      </c>
      <c r="Y1857">
        <v>13487.908052506969</v>
      </c>
      <c r="Z1857">
        <v>13007.822377424571</v>
      </c>
      <c r="AA1857">
        <v>13702.60073534177</v>
      </c>
      <c r="AB1857">
        <v>2710.71069022451</v>
      </c>
      <c r="AC1857">
        <v>2673.5541670635062</v>
      </c>
      <c r="AD1857">
        <v>2249.9574204552591</v>
      </c>
      <c r="AE1857">
        <v>3255.9482459188289</v>
      </c>
      <c r="AF1857">
        <v>62.976633910304407</v>
      </c>
      <c r="AG1857">
        <v>62.681961563432772</v>
      </c>
      <c r="AH1857">
        <v>61.707723859009988</v>
      </c>
      <c r="AI1857">
        <v>65.045170214689108</v>
      </c>
      <c r="AJ1857">
        <v>0.54580200333466966</v>
      </c>
      <c r="AK1857">
        <v>0.54580201829330255</v>
      </c>
      <c r="AL1857">
        <v>0.54579857359090111</v>
      </c>
      <c r="AM1857">
        <v>0.54580541326246046</v>
      </c>
      <c r="AN1857">
        <v>0.98673907623475832</v>
      </c>
      <c r="AO1857">
        <v>0.98673907623475821</v>
      </c>
      <c r="AP1857">
        <v>0.98673907623475821</v>
      </c>
      <c r="AQ1857">
        <v>0.98673907623475821</v>
      </c>
      <c r="AR1857">
        <v>12.80317800734651</v>
      </c>
      <c r="AS1857">
        <v>12.80317800734651</v>
      </c>
      <c r="AT1857">
        <v>12.80317800734651</v>
      </c>
      <c r="AU1857">
        <v>12.80317800734651</v>
      </c>
      <c r="AV1857" t="str">
        <f>VLOOKUP(Sheet1[[#This Row],[NPDES ID2]],Combined_Sheet__Major_Only___2[[NPDES ID2]:[ECHO BFR]],3,FALSE)</f>
        <v>PA</v>
      </c>
      <c r="AW1857" t="s">
        <v>12188</v>
      </c>
      <c r="AX1857" t="str">
        <f>VLOOKUP(Sheet1[[#This Row],[NPDES ID2]],Combined_Sheet__Major_Only___2[[NPDES ID2]:[ECHO BFR]],27,FALSE)</f>
        <v>-</v>
      </c>
      <c r="AY1857" t="str">
        <f>VLOOKUP(Sheet1[[#This Row],[NPDES ID2]],Combined_Sheet__Major_Only___2[[NPDES ID2]:[ECHO BFR]],28,FALSE)</f>
        <v>-</v>
      </c>
      <c r="AZ1857" t="str">
        <f>VLOOKUP(Sheet1[[#This Row],[NPDES ID2]],Combined_Sheet__Major_Only___2[[NPDES ID2]:[ECHO BFR]],29,FALSE)</f>
        <v>-</v>
      </c>
      <c r="BA1857">
        <f>VLOOKUP(Sheet1[[#This Row],[NPDES ID2]],Combined_Sheet__Major_Only___2[[NPDES ID2]:[ECHO BFR]],17,FALSE)</f>
        <v>40.653669999999998</v>
      </c>
      <c r="BB1857">
        <f>VLOOKUP(Sheet1[[#This Row],[NPDES ID2]],Combined_Sheet__Major_Only___2[[NPDES ID2]:[ECHO BFR]],18,FALSE)</f>
        <v>-75.474230000000006</v>
      </c>
      <c r="BC1857" t="str">
        <f>IF(ISNUMBER(SEARCH("aerobic",$AW1857)),"aerobic","")</f>
        <v/>
      </c>
      <c r="BD1857" t="str">
        <f>IF(ISNUMBER(SEARCH("anaer",$AW1857)),"anaer","")</f>
        <v>anaer</v>
      </c>
      <c r="BE1857" t="str">
        <f>IF(ISNUMBER(SEARCH("thickening",$AZ1857)),"thickening","")</f>
        <v/>
      </c>
      <c r="BF1857" s="2" t="str">
        <f>IF(ISNUMBER(SEARCH("airDry",$AW1857)),"airDry","")</f>
        <v/>
      </c>
      <c r="BG1857" s="2" t="str">
        <f>IF(ISNUMBER(SEARCH("heatDry",$AY1857)),"heatDry","")</f>
        <v/>
      </c>
      <c r="BH1857" s="2" t="str">
        <f>IF(AND(ISNUMBER(SEARCH("aerobic",$AW1857)),ISNUMBER(SEARCH("anaer",$AW1857))),"Combined Aer and Anaer.","")</f>
        <v/>
      </c>
    </row>
    <row r="1858" spans="1:60" x14ac:dyDescent="0.25">
      <c r="A1858" s="4">
        <v>1314</v>
      </c>
      <c r="B1858" t="s">
        <v>6252</v>
      </c>
      <c r="C1858">
        <v>175.58</v>
      </c>
      <c r="D1858">
        <v>708.02890587743298</v>
      </c>
      <c r="E1858">
        <v>705.96562864494592</v>
      </c>
      <c r="F1858">
        <v>513.74879772480699</v>
      </c>
      <c r="G1858">
        <v>921.69364440871232</v>
      </c>
      <c r="H1858">
        <v>-122.2309890323873</v>
      </c>
      <c r="I1858">
        <v>-124.6715571772812</v>
      </c>
      <c r="J1858">
        <v>-140.6462578548186</v>
      </c>
      <c r="K1858">
        <v>-99.032661440780814</v>
      </c>
      <c r="L1858">
        <v>109.9392893857558</v>
      </c>
      <c r="M1858">
        <v>109.38891620892549</v>
      </c>
      <c r="N1858">
        <v>107.56642319161649</v>
      </c>
      <c r="O1858">
        <v>113.80634248710901</v>
      </c>
      <c r="P1858">
        <v>4.1195320095591859</v>
      </c>
      <c r="Q1858">
        <v>4.1524021949394161</v>
      </c>
      <c r="R1858">
        <v>3.4402170762625759</v>
      </c>
      <c r="S1858">
        <v>4.6941080014581518</v>
      </c>
      <c r="T1858">
        <v>191756.5934112297</v>
      </c>
      <c r="U1858">
        <v>191756.4514764912</v>
      </c>
      <c r="V1858">
        <v>191629.33510638241</v>
      </c>
      <c r="W1858">
        <v>191884.7312924891</v>
      </c>
      <c r="X1858">
        <v>13785.80305821374</v>
      </c>
      <c r="Y1858">
        <v>13849.021451045661</v>
      </c>
      <c r="Z1858">
        <v>13321.307607555411</v>
      </c>
      <c r="AA1858">
        <v>14084.946589580781</v>
      </c>
      <c r="AB1858">
        <v>2698.8799080087279</v>
      </c>
      <c r="AC1858">
        <v>2662.2862145310069</v>
      </c>
      <c r="AD1858">
        <v>2251.5949593280739</v>
      </c>
      <c r="AE1858">
        <v>3219.4804036622359</v>
      </c>
      <c r="AF1858">
        <v>61.363780571098978</v>
      </c>
      <c r="AG1858">
        <v>61.056146346028193</v>
      </c>
      <c r="AH1858">
        <v>60.040247780426071</v>
      </c>
      <c r="AI1858">
        <v>63.521884054385481</v>
      </c>
      <c r="AJ1858">
        <v>0.5261074922677299</v>
      </c>
      <c r="AK1858">
        <v>0.52610753046494119</v>
      </c>
      <c r="AL1858">
        <v>0.52609872558220094</v>
      </c>
      <c r="AM1858">
        <v>0.5261162084058999</v>
      </c>
      <c r="AN1858">
        <v>0.98674048125219838</v>
      </c>
      <c r="AO1858">
        <v>0.98674048125219871</v>
      </c>
      <c r="AP1858">
        <v>0.98674048125219871</v>
      </c>
      <c r="AQ1858">
        <v>0.98674048125219871</v>
      </c>
      <c r="AR1858">
        <v>12.685407582546169</v>
      </c>
      <c r="AS1858">
        <v>12.685407582546169</v>
      </c>
      <c r="AT1858">
        <v>12.685407582546169</v>
      </c>
      <c r="AU1858">
        <v>12.685407582546169</v>
      </c>
      <c r="AV1858" t="str">
        <f>VLOOKUP(Sheet1[[#This Row],[NPDES ID2]],Combined_Sheet__Major_Only___2[[NPDES ID2]:[ECHO BFR]],3,FALSE)</f>
        <v>IA</v>
      </c>
      <c r="AW1858" t="s">
        <v>12185</v>
      </c>
      <c r="AX1858" t="str">
        <f>VLOOKUP(Sheet1[[#This Row],[NPDES ID2]],Combined_Sheet__Major_Only___2[[NPDES ID2]:[ECHO BFR]],27,FALSE)</f>
        <v>methaneBioCaptureRecover</v>
      </c>
      <c r="AY1858" t="str">
        <f>VLOOKUP(Sheet1[[#This Row],[NPDES ID2]],Combined_Sheet__Major_Only___2[[NPDES ID2]:[ECHO BFR]],28,FALSE)</f>
        <v>-</v>
      </c>
      <c r="AZ1858" t="str">
        <f>VLOOKUP(Sheet1[[#This Row],[NPDES ID2]],Combined_Sheet__Major_Only___2[[NPDES ID2]:[ECHO BFR]],29,FALSE)</f>
        <v>preliminaryOps</v>
      </c>
      <c r="BA1858">
        <f>VLOOKUP(Sheet1[[#This Row],[NPDES ID2]],Combined_Sheet__Major_Only___2[[NPDES ID2]:[ECHO BFR]],17,FALSE)</f>
        <v>41.0169</v>
      </c>
      <c r="BB1858">
        <f>VLOOKUP(Sheet1[[#This Row],[NPDES ID2]],Combined_Sheet__Major_Only___2[[NPDES ID2]:[ECHO BFR]],18,FALSE)</f>
        <v>-93.748500000000007</v>
      </c>
      <c r="BC1858" t="str">
        <f>IF(ISNUMBER(SEARCH("aerobic",$AW1858)),"aerobic","")</f>
        <v/>
      </c>
      <c r="BD1858" t="str">
        <f>IF(ISNUMBER(SEARCH("anaer",$AW1858)),"anaer","")</f>
        <v>anaer</v>
      </c>
      <c r="BE1858" t="str">
        <f>IF(ISNUMBER(SEARCH("thickening",$AZ1858)),"thickening","")</f>
        <v/>
      </c>
      <c r="BF1858" s="2" t="str">
        <f>IF(ISNUMBER(SEARCH("airDry",$AW1858)),"airDry","")</f>
        <v/>
      </c>
      <c r="BG1858" s="2" t="str">
        <f>IF(ISNUMBER(SEARCH("heatDry",$AY1858)),"heatDry","")</f>
        <v/>
      </c>
      <c r="BH1858" s="2" t="str">
        <f>IF(AND(ISNUMBER(SEARCH("aerobic",$AW1858)),ISNUMBER(SEARCH("anaer",$AW1858))),"Combined Aer and Anaer.","")</f>
        <v/>
      </c>
    </row>
    <row r="1859" spans="1:60" x14ac:dyDescent="0.25">
      <c r="A1859" s="4">
        <v>1574</v>
      </c>
      <c r="B1859" t="s">
        <v>7403</v>
      </c>
      <c r="C1859">
        <v>85.2</v>
      </c>
      <c r="D1859">
        <v>1326.6199724140829</v>
      </c>
      <c r="E1859">
        <v>1326.049285207308</v>
      </c>
      <c r="F1859">
        <v>931.98148237897044</v>
      </c>
      <c r="G1859">
        <v>1748.3503855912179</v>
      </c>
      <c r="H1859">
        <v>-124.16121872354491</v>
      </c>
      <c r="I1859">
        <v>-126.647239385338</v>
      </c>
      <c r="J1859">
        <v>-142.80392158018921</v>
      </c>
      <c r="K1859">
        <v>-101.01003759413121</v>
      </c>
      <c r="L1859">
        <v>52.598119893932619</v>
      </c>
      <c r="M1859">
        <v>52.325054495468947</v>
      </c>
      <c r="N1859">
        <v>51.421191610883859</v>
      </c>
      <c r="O1859">
        <v>54.51627818563292</v>
      </c>
      <c r="P1859">
        <v>2.0005637400606591</v>
      </c>
      <c r="Q1859">
        <v>2.0193568048691151</v>
      </c>
      <c r="R1859">
        <v>1.673735772622347</v>
      </c>
      <c r="S1859">
        <v>2.2789340774339739</v>
      </c>
      <c r="T1859">
        <v>201861.4990169392</v>
      </c>
      <c r="U1859">
        <v>201861.34967377069</v>
      </c>
      <c r="V1859">
        <v>201727.59833365839</v>
      </c>
      <c r="W1859">
        <v>201996.3251870299</v>
      </c>
      <c r="X1859">
        <v>14719.514759001429</v>
      </c>
      <c r="Y1859">
        <v>14789.596701823681</v>
      </c>
      <c r="Z1859">
        <v>14205.441517826661</v>
      </c>
      <c r="AA1859">
        <v>15050.710561078229</v>
      </c>
      <c r="AB1859">
        <v>2369.7159175296902</v>
      </c>
      <c r="AC1859">
        <v>2347.089648501978</v>
      </c>
      <c r="AD1859">
        <v>2041.1943495635051</v>
      </c>
      <c r="AE1859">
        <v>2737.7751275727178</v>
      </c>
      <c r="AF1859">
        <v>60.50074166549409</v>
      </c>
      <c r="AG1859">
        <v>60.186437963444533</v>
      </c>
      <c r="AH1859">
        <v>59.147423835270523</v>
      </c>
      <c r="AI1859">
        <v>62.706932993825902</v>
      </c>
      <c r="AJ1859">
        <v>0.51557346665359705</v>
      </c>
      <c r="AK1859">
        <v>0.51557348502270317</v>
      </c>
      <c r="AL1859">
        <v>0.51556925418532862</v>
      </c>
      <c r="AM1859">
        <v>0.51557765479261708</v>
      </c>
      <c r="AN1859">
        <v>0.9873922315887097</v>
      </c>
      <c r="AO1859">
        <v>0.98739223158870959</v>
      </c>
      <c r="AP1859">
        <v>0.98739223158870959</v>
      </c>
      <c r="AQ1859">
        <v>0.98739223158870959</v>
      </c>
      <c r="AR1859">
        <v>14.00272636272874</v>
      </c>
      <c r="AS1859">
        <v>14.00272636272874</v>
      </c>
      <c r="AT1859">
        <v>14.00272636272874</v>
      </c>
      <c r="AU1859">
        <v>14.00272636272874</v>
      </c>
      <c r="AV1859" t="str">
        <f>VLOOKUP(Sheet1[[#This Row],[NPDES ID2]],Combined_Sheet__Major_Only___2[[NPDES ID2]:[ECHO BFR]],3,FALSE)</f>
        <v>AL</v>
      </c>
      <c r="AW1859" t="s">
        <v>12185</v>
      </c>
      <c r="AX1859" t="str">
        <f>VLOOKUP(Sheet1[[#This Row],[NPDES ID2]],Combined_Sheet__Major_Only___2[[NPDES ID2]:[ECHO BFR]],27,FALSE)</f>
        <v>-</v>
      </c>
      <c r="AY1859" t="str">
        <f>VLOOKUP(Sheet1[[#This Row],[NPDES ID2]],Combined_Sheet__Major_Only___2[[NPDES ID2]:[ECHO BFR]],28,FALSE)</f>
        <v>-</v>
      </c>
      <c r="AZ1859" t="str">
        <f>VLOOKUP(Sheet1[[#This Row],[NPDES ID2]],Combined_Sheet__Major_Only___2[[NPDES ID2]:[ECHO BFR]],29,FALSE)</f>
        <v>preliminaryOps</v>
      </c>
      <c r="BA1859">
        <f>VLOOKUP(Sheet1[[#This Row],[NPDES ID2]],Combined_Sheet__Major_Only___2[[NPDES ID2]:[ECHO BFR]],17,FALSE)</f>
        <v>34.731699999999996</v>
      </c>
      <c r="BB1859">
        <f>VLOOKUP(Sheet1[[#This Row],[NPDES ID2]],Combined_Sheet__Major_Only___2[[NPDES ID2]:[ECHO BFR]],18,FALSE)</f>
        <v>-87.7136</v>
      </c>
      <c r="BC1859" t="str">
        <f>IF(ISNUMBER(SEARCH("aerobic",$AW1859)),"aerobic","")</f>
        <v/>
      </c>
      <c r="BD1859" t="str">
        <f>IF(ISNUMBER(SEARCH("anaer",$AW1859)),"anaer","")</f>
        <v>anaer</v>
      </c>
      <c r="BE1859" t="str">
        <f>IF(ISNUMBER(SEARCH("thickening",$AZ1859)),"thickening","")</f>
        <v/>
      </c>
      <c r="BF1859" s="2" t="str">
        <f>IF(ISNUMBER(SEARCH("airDry",$AW1859)),"airDry","")</f>
        <v/>
      </c>
      <c r="BG1859" s="2" t="str">
        <f>IF(ISNUMBER(SEARCH("heatDry",$AY1859)),"heatDry","")</f>
        <v/>
      </c>
      <c r="BH1859" s="2" t="str">
        <f>IF(AND(ISNUMBER(SEARCH("aerobic",$AW1859)),ISNUMBER(SEARCH("anaer",$AW1859))),"Combined Aer and Anaer.","")</f>
        <v/>
      </c>
    </row>
    <row r="1860" spans="1:60" x14ac:dyDescent="0.25">
      <c r="A1860" s="4">
        <v>1145</v>
      </c>
      <c r="B1860" t="s">
        <v>5500</v>
      </c>
      <c r="C1860">
        <v>299.08</v>
      </c>
      <c r="D1860">
        <v>438.66494068320782</v>
      </c>
      <c r="E1860">
        <v>443.65568981762863</v>
      </c>
      <c r="F1860">
        <v>332.92596844327721</v>
      </c>
      <c r="G1860">
        <v>559.64266965219304</v>
      </c>
      <c r="H1860">
        <v>-107.8033815597519</v>
      </c>
      <c r="I1860">
        <v>-110.35535314230211</v>
      </c>
      <c r="J1860">
        <v>-126.6683590388236</v>
      </c>
      <c r="K1860">
        <v>-83.911365466627927</v>
      </c>
      <c r="L1860">
        <v>210.2261778448601</v>
      </c>
      <c r="M1860">
        <v>209.4709567903854</v>
      </c>
      <c r="N1860">
        <v>206.9679687020911</v>
      </c>
      <c r="O1860">
        <v>215.53533639873919</v>
      </c>
      <c r="P1860">
        <v>6.9681106678032423</v>
      </c>
      <c r="Q1860">
        <v>7.0811517474712122</v>
      </c>
      <c r="R1860">
        <v>5.6566262535357597</v>
      </c>
      <c r="S1860">
        <v>8.0688948406778387</v>
      </c>
      <c r="T1860">
        <v>204752.29555013491</v>
      </c>
      <c r="U1860">
        <v>204752.1440875736</v>
      </c>
      <c r="V1860">
        <v>204616.49462500151</v>
      </c>
      <c r="W1860">
        <v>204889.03509605711</v>
      </c>
      <c r="X1860">
        <v>13110.458258126329</v>
      </c>
      <c r="Y1860">
        <v>13152.631899786369</v>
      </c>
      <c r="Z1860">
        <v>12793.441041135409</v>
      </c>
      <c r="AA1860">
        <v>13315.064842942629</v>
      </c>
      <c r="AB1860">
        <v>2382.1716150546408</v>
      </c>
      <c r="AC1860">
        <v>2357.849752949382</v>
      </c>
      <c r="AD1860">
        <v>2017.324611986005</v>
      </c>
      <c r="AE1860">
        <v>2815.5474073901692</v>
      </c>
      <c r="AF1860">
        <v>68.887342015211146</v>
      </c>
      <c r="AG1860">
        <v>68.639028915526438</v>
      </c>
      <c r="AH1860">
        <v>67.82143714854233</v>
      </c>
      <c r="AI1860">
        <v>70.626424636914649</v>
      </c>
      <c r="AJ1860">
        <v>0.61806297050893555</v>
      </c>
      <c r="AK1860">
        <v>0.61806304709699789</v>
      </c>
      <c r="AL1860">
        <v>0.61804537267616699</v>
      </c>
      <c r="AM1860">
        <v>0.61808046711234754</v>
      </c>
      <c r="AN1860">
        <v>0.98756706023556584</v>
      </c>
      <c r="AO1860">
        <v>0.98756706023556606</v>
      </c>
      <c r="AP1860">
        <v>0.98756706023556606</v>
      </c>
      <c r="AQ1860">
        <v>0.98756706023556606</v>
      </c>
      <c r="AR1860">
        <v>14.85093985328427</v>
      </c>
      <c r="AS1860">
        <v>14.85093985328427</v>
      </c>
      <c r="AT1860">
        <v>14.85093985328427</v>
      </c>
      <c r="AU1860">
        <v>14.85093985328427</v>
      </c>
      <c r="AV1860" t="str">
        <f>VLOOKUP(Sheet1[[#This Row],[NPDES ID2]],Combined_Sheet__Major_Only___2[[NPDES ID2]:[ECHO BFR]],3,FALSE)</f>
        <v>IA</v>
      </c>
      <c r="AW1860" t="s">
        <v>12185</v>
      </c>
      <c r="AX1860" t="str">
        <f>VLOOKUP(Sheet1[[#This Row],[NPDES ID2]],Combined_Sheet__Major_Only___2[[NPDES ID2]:[ECHO BFR]],27,FALSE)</f>
        <v>methaneBioCaptureRecover</v>
      </c>
      <c r="AY1860" t="str">
        <f>VLOOKUP(Sheet1[[#This Row],[NPDES ID2]],Combined_Sheet__Major_Only___2[[NPDES ID2]:[ECHO BFR]],28,FALSE)</f>
        <v>-</v>
      </c>
      <c r="AZ1860" t="str">
        <f>VLOOKUP(Sheet1[[#This Row],[NPDES ID2]],Combined_Sheet__Major_Only___2[[NPDES ID2]:[ECHO BFR]],29,FALSE)</f>
        <v>preliminaryOps, sludgeLagoon</v>
      </c>
      <c r="BA1860">
        <f>VLOOKUP(Sheet1[[#This Row],[NPDES ID2]],Combined_Sheet__Major_Only___2[[NPDES ID2]:[ECHO BFR]],17,FALSE)</f>
        <v>42.056399999999996</v>
      </c>
      <c r="BB1860">
        <f>VLOOKUP(Sheet1[[#This Row],[NPDES ID2]],Combined_Sheet__Major_Only___2[[NPDES ID2]:[ECHO BFR]],18,FALSE)</f>
        <v>-94.843599999999995</v>
      </c>
      <c r="BC1860" t="str">
        <f>IF(ISNUMBER(SEARCH("aerobic",$AW1860)),"aerobic","")</f>
        <v/>
      </c>
      <c r="BD1860" t="str">
        <f>IF(ISNUMBER(SEARCH("anaer",$AW1860)),"anaer","")</f>
        <v>anaer</v>
      </c>
      <c r="BE1860" t="str">
        <f>IF(ISNUMBER(SEARCH("thickening",$AZ1860)),"thickening","")</f>
        <v/>
      </c>
      <c r="BF1860" s="3" t="str">
        <f>IF(ISNUMBER(SEARCH("airDry",$AW1860)),"airDry","")</f>
        <v/>
      </c>
      <c r="BG1860" s="3" t="str">
        <f>IF(ISNUMBER(SEARCH("heatDry",$AY1860)),"heatDry","")</f>
        <v/>
      </c>
      <c r="BH1860" s="3" t="str">
        <f>IF(AND(ISNUMBER(SEARCH("aerobic",$AW1860)),ISNUMBER(SEARCH("anaer",$AW1860))),"Combined Aer and Anaer.","")</f>
        <v/>
      </c>
    </row>
    <row r="1861" spans="1:60" x14ac:dyDescent="0.25">
      <c r="A1861" s="4">
        <v>2425</v>
      </c>
      <c r="B1861" t="s">
        <v>11306</v>
      </c>
      <c r="C1861">
        <v>254.57</v>
      </c>
      <c r="D1861">
        <v>530.12116984974375</v>
      </c>
      <c r="E1861">
        <v>533.34217297294242</v>
      </c>
      <c r="F1861">
        <v>395.93684899930832</v>
      </c>
      <c r="G1861">
        <v>682.277012860068</v>
      </c>
      <c r="H1861">
        <v>-118.9976788503582</v>
      </c>
      <c r="I1861">
        <v>-121.31925795736861</v>
      </c>
      <c r="J1861">
        <v>-137.02682731268169</v>
      </c>
      <c r="K1861">
        <v>-95.681045323460509</v>
      </c>
      <c r="L1861">
        <v>163.35144814822161</v>
      </c>
      <c r="M1861">
        <v>162.58495983560439</v>
      </c>
      <c r="N1861">
        <v>160.04571599342819</v>
      </c>
      <c r="O1861">
        <v>168.73841345302071</v>
      </c>
      <c r="P1861">
        <v>5.9645319540962882</v>
      </c>
      <c r="Q1861">
        <v>6.0247792682768564</v>
      </c>
      <c r="R1861">
        <v>4.96477851521459</v>
      </c>
      <c r="S1861">
        <v>6.8015529466632474</v>
      </c>
      <c r="T1861">
        <v>205241.07598653849</v>
      </c>
      <c r="U1861">
        <v>205240.9241656269</v>
      </c>
      <c r="V1861">
        <v>205104.95376551611</v>
      </c>
      <c r="W1861">
        <v>205378.13904906361</v>
      </c>
      <c r="X1861">
        <v>14397.610464200299</v>
      </c>
      <c r="Y1861">
        <v>14459.32630977858</v>
      </c>
      <c r="Z1861">
        <v>13942.650359438339</v>
      </c>
      <c r="AA1861">
        <v>14690.443782678631</v>
      </c>
      <c r="AB1861">
        <v>2742.951866390712</v>
      </c>
      <c r="AC1861">
        <v>2709.385573875697</v>
      </c>
      <c r="AD1861">
        <v>2300.1519478829</v>
      </c>
      <c r="AE1861">
        <v>3260.6974287779999</v>
      </c>
      <c r="AF1861">
        <v>62.886025809071498</v>
      </c>
      <c r="AG1861">
        <v>62.590270597611578</v>
      </c>
      <c r="AH1861">
        <v>61.614811827827808</v>
      </c>
      <c r="AI1861">
        <v>64.959351730977517</v>
      </c>
      <c r="AJ1861">
        <v>0.54469530262295718</v>
      </c>
      <c r="AK1861">
        <v>0.54469536228055349</v>
      </c>
      <c r="AL1861">
        <v>0.54468159932695193</v>
      </c>
      <c r="AM1861">
        <v>0.54470892704063556</v>
      </c>
      <c r="AN1861">
        <v>0.98759614244737481</v>
      </c>
      <c r="AO1861">
        <v>0.98759614244737493</v>
      </c>
      <c r="AP1861">
        <v>0.98759614244737493</v>
      </c>
      <c r="AQ1861">
        <v>0.98759614244737493</v>
      </c>
      <c r="AR1861">
        <v>13.198401490581389</v>
      </c>
      <c r="AS1861">
        <v>13.198401490581389</v>
      </c>
      <c r="AT1861">
        <v>13.198401490581389</v>
      </c>
      <c r="AU1861">
        <v>13.198401490581389</v>
      </c>
      <c r="AV1861" t="str">
        <f>VLOOKUP(Sheet1[[#This Row],[NPDES ID2]],Combined_Sheet__Major_Only___2[[NPDES ID2]:[ECHO BFR]],3,FALSE)</f>
        <v>NJ</v>
      </c>
      <c r="AW1861" t="s">
        <v>12185</v>
      </c>
      <c r="AX1861" t="str">
        <f>VLOOKUP(Sheet1[[#This Row],[NPDES ID2]],Combined_Sheet__Major_Only___2[[NPDES ID2]:[ECHO BFR]],27,FALSE)</f>
        <v>-</v>
      </c>
      <c r="AY1861" t="str">
        <f>VLOOKUP(Sheet1[[#This Row],[NPDES ID2]],Combined_Sheet__Major_Only___2[[NPDES ID2]:[ECHO BFR]],28,FALSE)</f>
        <v>-</v>
      </c>
      <c r="AZ1861" t="str">
        <f>VLOOKUP(Sheet1[[#This Row],[NPDES ID2]],Combined_Sheet__Major_Only___2[[NPDES ID2]:[ECHO BFR]],29,FALSE)</f>
        <v>preliminaryOps</v>
      </c>
      <c r="BA1861">
        <f>VLOOKUP(Sheet1[[#This Row],[NPDES ID2]],Combined_Sheet__Major_Only___2[[NPDES ID2]:[ECHO BFR]],17,FALSE)</f>
        <v>41.058822999999997</v>
      </c>
      <c r="BB1861">
        <f>VLOOKUP(Sheet1[[#This Row],[NPDES ID2]],Combined_Sheet__Major_Only___2[[NPDES ID2]:[ECHO BFR]],18,FALSE)</f>
        <v>-74.747891999999993</v>
      </c>
      <c r="BC1861" t="str">
        <f>IF(ISNUMBER(SEARCH("aerobic",$AW1861)),"aerobic","")</f>
        <v/>
      </c>
      <c r="BD1861" t="str">
        <f>IF(ISNUMBER(SEARCH("anaer",$AW1861)),"anaer","")</f>
        <v>anaer</v>
      </c>
      <c r="BE1861" t="str">
        <f>IF(ISNUMBER(SEARCH("thickening",$AZ1861)),"thickening","")</f>
        <v/>
      </c>
      <c r="BF1861" s="3" t="str">
        <f>IF(ISNUMBER(SEARCH("airDry",$AW1861)),"airDry","")</f>
        <v/>
      </c>
      <c r="BG1861" s="3" t="str">
        <f>IF(ISNUMBER(SEARCH("heatDry",$AY1861)),"heatDry","")</f>
        <v/>
      </c>
      <c r="BH1861" s="3" t="str">
        <f>IF(AND(ISNUMBER(SEARCH("aerobic",$AW1861)),ISNUMBER(SEARCH("anaer",$AW1861))),"Combined Aer and Anaer.","")</f>
        <v/>
      </c>
    </row>
    <row r="1862" spans="1:60" x14ac:dyDescent="0.25">
      <c r="A1862" s="4">
        <v>1042</v>
      </c>
      <c r="B1862" t="s">
        <v>5034</v>
      </c>
      <c r="C1862">
        <v>407</v>
      </c>
      <c r="D1862">
        <v>416.70730110173321</v>
      </c>
      <c r="E1862">
        <v>421.97690601016978</v>
      </c>
      <c r="F1862">
        <v>319.32845703591198</v>
      </c>
      <c r="G1862">
        <v>511.19295478541198</v>
      </c>
      <c r="H1862">
        <v>-119.85729995310631</v>
      </c>
      <c r="I1862">
        <v>-122.2469616500797</v>
      </c>
      <c r="J1862">
        <v>-137.9747403464481</v>
      </c>
      <c r="K1862">
        <v>-96.678619234631952</v>
      </c>
      <c r="L1862">
        <v>259.21792103149369</v>
      </c>
      <c r="M1862">
        <v>257.97760565112372</v>
      </c>
      <c r="N1862">
        <v>253.86581653858161</v>
      </c>
      <c r="O1862">
        <v>267.93866003644303</v>
      </c>
      <c r="P1862">
        <v>9.5398415895937489</v>
      </c>
      <c r="Q1862">
        <v>9.6282459468503028</v>
      </c>
      <c r="R1862">
        <v>7.9488870201963424</v>
      </c>
      <c r="S1862">
        <v>10.88306308102479</v>
      </c>
      <c r="T1862">
        <v>208128.5371677393</v>
      </c>
      <c r="U1862">
        <v>208128.38322988039</v>
      </c>
      <c r="V1862">
        <v>207990.51689733131</v>
      </c>
      <c r="W1862">
        <v>208267.5113984755</v>
      </c>
      <c r="X1862">
        <v>14709.847009820551</v>
      </c>
      <c r="Y1862">
        <v>14774.21570263498</v>
      </c>
      <c r="Z1862">
        <v>14235.686670964011</v>
      </c>
      <c r="AA1862">
        <v>15015.12738940352</v>
      </c>
      <c r="AB1862">
        <v>2548.5894853783898</v>
      </c>
      <c r="AC1862">
        <v>2522.4010589424038</v>
      </c>
      <c r="AD1862">
        <v>2170.668760062913</v>
      </c>
      <c r="AE1862">
        <v>2981.431077163139</v>
      </c>
      <c r="AF1862">
        <v>62.418929619725198</v>
      </c>
      <c r="AG1862">
        <v>62.119193244297293</v>
      </c>
      <c r="AH1862">
        <v>61.132383324493333</v>
      </c>
      <c r="AI1862">
        <v>64.518043531795314</v>
      </c>
      <c r="AJ1862">
        <v>0.53899066799538109</v>
      </c>
      <c r="AK1862">
        <v>0.53899076200161145</v>
      </c>
      <c r="AL1862">
        <v>0.53896904365506271</v>
      </c>
      <c r="AM1862">
        <v>0.53901216823164777</v>
      </c>
      <c r="AN1862">
        <v>0.98776520700360781</v>
      </c>
      <c r="AO1862">
        <v>0.98776520700360759</v>
      </c>
      <c r="AP1862">
        <v>0.98776520700360759</v>
      </c>
      <c r="AQ1862">
        <v>0.98776520700360759</v>
      </c>
      <c r="AR1862">
        <v>13.83110503682976</v>
      </c>
      <c r="AS1862">
        <v>13.83110503682976</v>
      </c>
      <c r="AT1862">
        <v>13.83110503682976</v>
      </c>
      <c r="AU1862">
        <v>13.83110503682976</v>
      </c>
      <c r="AV1862" t="str">
        <f>VLOOKUP(Sheet1[[#This Row],[NPDES ID2]],Combined_Sheet__Major_Only___2[[NPDES ID2]:[ECHO BFR]],3,FALSE)</f>
        <v>CA</v>
      </c>
      <c r="AW1862" t="s">
        <v>12185</v>
      </c>
      <c r="AX1862" t="str">
        <f>VLOOKUP(Sheet1[[#This Row],[NPDES ID2]],Combined_Sheet__Major_Only___2[[NPDES ID2]:[ECHO BFR]],27,FALSE)</f>
        <v>tempSludgeStore</v>
      </c>
      <c r="AY1862" t="str">
        <f>VLOOKUP(Sheet1[[#This Row],[NPDES ID2]],Combined_Sheet__Major_Only___2[[NPDES ID2]:[ECHO BFR]],28,FALSE)</f>
        <v>-</v>
      </c>
      <c r="AZ1862" t="str">
        <f>VLOOKUP(Sheet1[[#This Row],[NPDES ID2]],Combined_Sheet__Major_Only___2[[NPDES ID2]:[ECHO BFR]],29,FALSE)</f>
        <v>-</v>
      </c>
      <c r="BA1862">
        <f>VLOOKUP(Sheet1[[#This Row],[NPDES ID2]],Combined_Sheet__Major_Only___2[[NPDES ID2]:[ECHO BFR]],17,FALSE)</f>
        <v>38.025278</v>
      </c>
      <c r="BB1862">
        <f>VLOOKUP(Sheet1[[#This Row],[NPDES ID2]],Combined_Sheet__Major_Only___2[[NPDES ID2]:[ECHO BFR]],18,FALSE)</f>
        <v>-122.52</v>
      </c>
      <c r="BC1862" t="str">
        <f>IF(ISNUMBER(SEARCH("aerobic",$AW1862)),"aerobic","")</f>
        <v/>
      </c>
      <c r="BD1862" t="str">
        <f>IF(ISNUMBER(SEARCH("anaer",$AW1862)),"anaer","")</f>
        <v>anaer</v>
      </c>
      <c r="BE1862" t="str">
        <f>IF(ISNUMBER(SEARCH("thickening",$AZ1862)),"thickening","")</f>
        <v/>
      </c>
      <c r="BF1862" s="2" t="str">
        <f>IF(ISNUMBER(SEARCH("airDry",$AW1862)),"airDry","")</f>
        <v/>
      </c>
      <c r="BG1862" s="2" t="str">
        <f>IF(ISNUMBER(SEARCH("heatDry",$AY1862)),"heatDry","")</f>
        <v/>
      </c>
      <c r="BH1862" s="2" t="str">
        <f>IF(AND(ISNUMBER(SEARCH("aerobic",$AW1862)),ISNUMBER(SEARCH("anaer",$AW1862))),"Combined Aer and Anaer.","")</f>
        <v/>
      </c>
    </row>
    <row r="1863" spans="1:60" x14ac:dyDescent="0.25">
      <c r="A1863" s="4">
        <v>2249</v>
      </c>
      <c r="B1863" t="s">
        <v>10533</v>
      </c>
      <c r="C1863">
        <v>533</v>
      </c>
      <c r="D1863">
        <v>375.03573509822758</v>
      </c>
      <c r="E1863">
        <v>375.23092249554702</v>
      </c>
      <c r="F1863">
        <v>294.30885380039882</v>
      </c>
      <c r="G1863">
        <v>453.41874841938181</v>
      </c>
      <c r="H1863">
        <v>-116.9082013186832</v>
      </c>
      <c r="I1863">
        <v>-119.37672139172081</v>
      </c>
      <c r="J1863">
        <v>-134.91279361942901</v>
      </c>
      <c r="K1863">
        <v>-93.646335963872346</v>
      </c>
      <c r="L1863">
        <v>347.18722750470852</v>
      </c>
      <c r="M1863">
        <v>345.62466790495432</v>
      </c>
      <c r="N1863">
        <v>340.44100130652089</v>
      </c>
      <c r="O1863">
        <v>358.17833447987948</v>
      </c>
      <c r="P1863">
        <v>12.47679510560871</v>
      </c>
      <c r="Q1863">
        <v>12.62390189462195</v>
      </c>
      <c r="R1863">
        <v>10.36441141005044</v>
      </c>
      <c r="S1863">
        <v>14.216709733248029</v>
      </c>
      <c r="T1863">
        <v>214734.11464647611</v>
      </c>
      <c r="U1863">
        <v>214733.9558657259</v>
      </c>
      <c r="V1863">
        <v>214591.75225283619</v>
      </c>
      <c r="W1863">
        <v>214877.46101207411</v>
      </c>
      <c r="X1863">
        <v>14838.714556967159</v>
      </c>
      <c r="Y1863">
        <v>14899.606274421059</v>
      </c>
      <c r="Z1863">
        <v>14388.536460876359</v>
      </c>
      <c r="AA1863">
        <v>15128.448915634441</v>
      </c>
      <c r="AB1863">
        <v>2371.3081640967362</v>
      </c>
      <c r="AC1863">
        <v>2351.6809531967579</v>
      </c>
      <c r="AD1863">
        <v>2045.628160684397</v>
      </c>
      <c r="AE1863">
        <v>2742.905030073176</v>
      </c>
      <c r="AF1863">
        <v>63.839341498759268</v>
      </c>
      <c r="AG1863">
        <v>63.550583332439153</v>
      </c>
      <c r="AH1863">
        <v>62.601867671787467</v>
      </c>
      <c r="AI1863">
        <v>65.859247221707719</v>
      </c>
      <c r="AJ1863">
        <v>0.55634083159860837</v>
      </c>
      <c r="AK1863">
        <v>0.55634095895124236</v>
      </c>
      <c r="AL1863">
        <v>0.55631150086876024</v>
      </c>
      <c r="AM1863">
        <v>0.55636999441831292</v>
      </c>
      <c r="AN1863">
        <v>0.98813516476838914</v>
      </c>
      <c r="AO1863">
        <v>0.98813516476838892</v>
      </c>
      <c r="AP1863">
        <v>0.98813516476838892</v>
      </c>
      <c r="AQ1863">
        <v>0.98813516476838892</v>
      </c>
      <c r="AR1863">
        <v>14.84193196304988</v>
      </c>
      <c r="AS1863">
        <v>14.84193196304988</v>
      </c>
      <c r="AT1863">
        <v>14.84193196304988</v>
      </c>
      <c r="AU1863">
        <v>14.84193196304988</v>
      </c>
      <c r="AV1863" t="str">
        <f>VLOOKUP(Sheet1[[#This Row],[NPDES ID2]],Combined_Sheet__Major_Only___2[[NPDES ID2]:[ECHO BFR]],3,FALSE)</f>
        <v>CA</v>
      </c>
      <c r="AW1863" t="s">
        <v>12185</v>
      </c>
      <c r="AX1863" t="str">
        <f>VLOOKUP(Sheet1[[#This Row],[NPDES ID2]],Combined_Sheet__Major_Only___2[[NPDES ID2]:[ECHO BFR]],27,FALSE)</f>
        <v>other</v>
      </c>
      <c r="AY1863" t="str">
        <f>VLOOKUP(Sheet1[[#This Row],[NPDES ID2]],Combined_Sheet__Major_Only___2[[NPDES ID2]:[ECHO BFR]],28,FALSE)</f>
        <v>-</v>
      </c>
      <c r="AZ1863" t="str">
        <f>VLOOKUP(Sheet1[[#This Row],[NPDES ID2]],Combined_Sheet__Major_Only___2[[NPDES ID2]:[ECHO BFR]],29,FALSE)</f>
        <v>sludgeLagoon</v>
      </c>
      <c r="BA1863">
        <f>VLOOKUP(Sheet1[[#This Row],[NPDES ID2]],Combined_Sheet__Major_Only___2[[NPDES ID2]:[ECHO BFR]],17,FALSE)</f>
        <v>38.116340000000001</v>
      </c>
      <c r="BB1863">
        <f>VLOOKUP(Sheet1[[#This Row],[NPDES ID2]],Combined_Sheet__Major_Only___2[[NPDES ID2]:[ECHO BFR]],18,FALSE)</f>
        <v>-121.28816</v>
      </c>
      <c r="BC1863" t="str">
        <f>IF(ISNUMBER(SEARCH("aerobic",$AW1863)),"aerobic","")</f>
        <v/>
      </c>
      <c r="BD1863" t="str">
        <f>IF(ISNUMBER(SEARCH("anaer",$AW1863)),"anaer","")</f>
        <v>anaer</v>
      </c>
      <c r="BE1863" t="str">
        <f>IF(ISNUMBER(SEARCH("thickening",$AZ1863)),"thickening","")</f>
        <v/>
      </c>
      <c r="BF1863" s="3" t="str">
        <f>IF(ISNUMBER(SEARCH("airDry",$AW1863)),"airDry","")</f>
        <v/>
      </c>
      <c r="BG1863" s="3" t="str">
        <f>IF(ISNUMBER(SEARCH("heatDry",$AY1863)),"heatDry","")</f>
        <v/>
      </c>
      <c r="BH1863" s="3" t="str">
        <f>IF(AND(ISNUMBER(SEARCH("aerobic",$AW1863)),ISNUMBER(SEARCH("anaer",$AW1863))),"Combined Aer and Anaer.","")</f>
        <v/>
      </c>
    </row>
    <row r="1864" spans="1:60" x14ac:dyDescent="0.25">
      <c r="A1864" s="4">
        <v>2194</v>
      </c>
      <c r="B1864" t="s">
        <v>10290</v>
      </c>
      <c r="C1864">
        <v>670</v>
      </c>
      <c r="D1864">
        <v>374.57707777953959</v>
      </c>
      <c r="E1864">
        <v>373.77045056043602</v>
      </c>
      <c r="F1864">
        <v>305.96635329059382</v>
      </c>
      <c r="G1864">
        <v>443.21690399033253</v>
      </c>
      <c r="H1864">
        <v>-120.3905270754411</v>
      </c>
      <c r="I1864">
        <v>-122.8927945271723</v>
      </c>
      <c r="J1864">
        <v>-138.5453077672004</v>
      </c>
      <c r="K1864">
        <v>-97.406181060344437</v>
      </c>
      <c r="L1864">
        <v>424.37618851514122</v>
      </c>
      <c r="M1864">
        <v>422.31735800354159</v>
      </c>
      <c r="N1864">
        <v>415.48367051493778</v>
      </c>
      <c r="O1864">
        <v>438.862841244089</v>
      </c>
      <c r="P1864">
        <v>15.70880268853468</v>
      </c>
      <c r="Q1864">
        <v>15.844745967690489</v>
      </c>
      <c r="R1864">
        <v>13.09894835662759</v>
      </c>
      <c r="S1864">
        <v>17.926315758895679</v>
      </c>
      <c r="T1864">
        <v>218258.34517977311</v>
      </c>
      <c r="U1864">
        <v>218258.1838152268</v>
      </c>
      <c r="V1864">
        <v>218113.6661615349</v>
      </c>
      <c r="W1864">
        <v>218404.02418187799</v>
      </c>
      <c r="X1864">
        <v>15511.211982690529</v>
      </c>
      <c r="Y1864">
        <v>15580.094880800871</v>
      </c>
      <c r="Z1864">
        <v>15003.911717324499</v>
      </c>
      <c r="AA1864">
        <v>15837.941126433519</v>
      </c>
      <c r="AB1864">
        <v>2321.643783439089</v>
      </c>
      <c r="AC1864">
        <v>2303.5808015332182</v>
      </c>
      <c r="AD1864">
        <v>2020.3432936459999</v>
      </c>
      <c r="AE1864">
        <v>2657.8349851631729</v>
      </c>
      <c r="AF1864">
        <v>62.077612588714572</v>
      </c>
      <c r="AG1864">
        <v>61.774670014890873</v>
      </c>
      <c r="AH1864">
        <v>60.780506529228241</v>
      </c>
      <c r="AI1864">
        <v>64.195363470259807</v>
      </c>
      <c r="AJ1864">
        <v>0.53482273359862065</v>
      </c>
      <c r="AK1864">
        <v>0.53482288872393291</v>
      </c>
      <c r="AL1864">
        <v>0.53478695749362248</v>
      </c>
      <c r="AM1864">
        <v>0.53485830547390512</v>
      </c>
      <c r="AN1864">
        <v>0.98832353847878207</v>
      </c>
      <c r="AO1864">
        <v>0.98832353847878196</v>
      </c>
      <c r="AP1864">
        <v>0.98832353847878196</v>
      </c>
      <c r="AQ1864">
        <v>0.98832353847878196</v>
      </c>
      <c r="AR1864">
        <v>15.02286565936441</v>
      </c>
      <c r="AS1864">
        <v>15.022865659364401</v>
      </c>
      <c r="AT1864">
        <v>15.022865659364401</v>
      </c>
      <c r="AU1864">
        <v>15.022865659364401</v>
      </c>
      <c r="AV1864" t="str">
        <f>VLOOKUP(Sheet1[[#This Row],[NPDES ID2]],Combined_Sheet__Major_Only___2[[NPDES ID2]:[ECHO BFR]],3,FALSE)</f>
        <v>NJ</v>
      </c>
      <c r="AW1864" t="s">
        <v>12185</v>
      </c>
      <c r="AX1864" t="str">
        <f>VLOOKUP(Sheet1[[#This Row],[NPDES ID2]],Combined_Sheet__Major_Only___2[[NPDES ID2]:[ECHO BFR]],27,FALSE)</f>
        <v>methaneBioCaptureRecover</v>
      </c>
      <c r="AY1864" t="str">
        <f>VLOOKUP(Sheet1[[#This Row],[NPDES ID2]],Combined_Sheet__Major_Only___2[[NPDES ID2]:[ECHO BFR]],28,FALSE)</f>
        <v>-</v>
      </c>
      <c r="AZ1864" t="str">
        <f>VLOOKUP(Sheet1[[#This Row],[NPDES ID2]],Combined_Sheet__Major_Only___2[[NPDES ID2]:[ECHO BFR]],29,FALSE)</f>
        <v>-</v>
      </c>
      <c r="BA1864">
        <f>VLOOKUP(Sheet1[[#This Row],[NPDES ID2]],Combined_Sheet__Major_Only___2[[NPDES ID2]:[ECHO BFR]],17,FALSE)</f>
        <v>40.317079999999997</v>
      </c>
      <c r="BB1864">
        <f>VLOOKUP(Sheet1[[#This Row],[NPDES ID2]],Combined_Sheet__Major_Only___2[[NPDES ID2]:[ECHO BFR]],18,FALSE)</f>
        <v>-74.350650000000002</v>
      </c>
      <c r="BC1864" t="str">
        <f>IF(ISNUMBER(SEARCH("aerobic",$AW1864)),"aerobic","")</f>
        <v/>
      </c>
      <c r="BD1864" t="str">
        <f>IF(ISNUMBER(SEARCH("anaer",$AW1864)),"anaer","")</f>
        <v>anaer</v>
      </c>
      <c r="BE1864" t="str">
        <f>IF(ISNUMBER(SEARCH("thickening",$AZ1864)),"thickening","")</f>
        <v/>
      </c>
      <c r="BF1864" s="2" t="str">
        <f>IF(ISNUMBER(SEARCH("airDry",$AW1864)),"airDry","")</f>
        <v/>
      </c>
      <c r="BG1864" s="2" t="str">
        <f>IF(ISNUMBER(SEARCH("heatDry",$AY1864)),"heatDry","")</f>
        <v/>
      </c>
      <c r="BH1864" s="2" t="str">
        <f>IF(AND(ISNUMBER(SEARCH("aerobic",$AW1864)),ISNUMBER(SEARCH("anaer",$AW1864))),"Combined Aer and Anaer.","")</f>
        <v/>
      </c>
    </row>
    <row r="1865" spans="1:60" x14ac:dyDescent="0.25">
      <c r="A1865" s="4">
        <v>1549</v>
      </c>
      <c r="B1865" t="s">
        <v>7286</v>
      </c>
      <c r="C1865">
        <v>92.4</v>
      </c>
      <c r="D1865">
        <v>1108.660806349737</v>
      </c>
      <c r="E1865">
        <v>1110.7666462041821</v>
      </c>
      <c r="F1865">
        <v>781.07812710728774</v>
      </c>
      <c r="G1865">
        <v>1457.0353161326859</v>
      </c>
      <c r="H1865">
        <v>-110.7243480545029</v>
      </c>
      <c r="I1865">
        <v>-113.23655316604059</v>
      </c>
      <c r="J1865">
        <v>-129.27475797410901</v>
      </c>
      <c r="K1865">
        <v>-86.876860953358431</v>
      </c>
      <c r="L1865">
        <v>63.433481993695167</v>
      </c>
      <c r="M1865">
        <v>63.187982390473387</v>
      </c>
      <c r="N1865">
        <v>62.375253940063473</v>
      </c>
      <c r="O1865">
        <v>65.158145163900471</v>
      </c>
      <c r="P1865">
        <v>2.1561235211077761</v>
      </c>
      <c r="Q1865">
        <v>2.1862201035110971</v>
      </c>
      <c r="R1865">
        <v>1.7639512974390039</v>
      </c>
      <c r="S1865">
        <v>2.4824424792016888</v>
      </c>
      <c r="T1865">
        <v>218591.23453477459</v>
      </c>
      <c r="U1865">
        <v>218591.07292616999</v>
      </c>
      <c r="V1865">
        <v>218446.33669439619</v>
      </c>
      <c r="W1865">
        <v>218737.13387146179</v>
      </c>
      <c r="X1865">
        <v>14331.33820673176</v>
      </c>
      <c r="Y1865">
        <v>14381.344535274769</v>
      </c>
      <c r="Z1865">
        <v>13958.04099112756</v>
      </c>
      <c r="AA1865">
        <v>14571.469540457851</v>
      </c>
      <c r="AB1865">
        <v>2433.5326321467969</v>
      </c>
      <c r="AC1865">
        <v>2412.6786677336549</v>
      </c>
      <c r="AD1865">
        <v>2082.469706066553</v>
      </c>
      <c r="AE1865">
        <v>2844.6624893066892</v>
      </c>
      <c r="AF1865">
        <v>67.278634548716653</v>
      </c>
      <c r="AG1865">
        <v>67.017987549854624</v>
      </c>
      <c r="AH1865">
        <v>66.156813392103587</v>
      </c>
      <c r="AI1865">
        <v>69.10764103590806</v>
      </c>
      <c r="AJ1865">
        <v>0.59838337468258618</v>
      </c>
      <c r="AK1865">
        <v>0.59838339874959423</v>
      </c>
      <c r="AL1865">
        <v>0.59837785499137885</v>
      </c>
      <c r="AM1865">
        <v>0.59838886250127066</v>
      </c>
      <c r="AN1865">
        <v>0.98834102303537308</v>
      </c>
      <c r="AO1865">
        <v>0.98834102303537308</v>
      </c>
      <c r="AP1865">
        <v>0.98834102303537308</v>
      </c>
      <c r="AQ1865">
        <v>0.98834102303537308</v>
      </c>
      <c r="AR1865">
        <v>15.085428859397661</v>
      </c>
      <c r="AS1865">
        <v>15.085428859397661</v>
      </c>
      <c r="AT1865">
        <v>15.085428859397661</v>
      </c>
      <c r="AU1865">
        <v>15.085428859397661</v>
      </c>
      <c r="AV1865" t="str">
        <f>VLOOKUP(Sheet1[[#This Row],[NPDES ID2]],Combined_Sheet__Major_Only___2[[NPDES ID2]:[ECHO BFR]],3,FALSE)</f>
        <v>IA</v>
      </c>
      <c r="AW1865" t="s">
        <v>12185</v>
      </c>
      <c r="AX1865" t="str">
        <f>VLOOKUP(Sheet1[[#This Row],[NPDES ID2]],Combined_Sheet__Major_Only___2[[NPDES ID2]:[ECHO BFR]],27,FALSE)</f>
        <v>methaneBioCaptureRecover</v>
      </c>
      <c r="AY1865" t="str">
        <f>VLOOKUP(Sheet1[[#This Row],[NPDES ID2]],Combined_Sheet__Major_Only___2[[NPDES ID2]:[ECHO BFR]],28,FALSE)</f>
        <v>-</v>
      </c>
      <c r="AZ1865" t="str">
        <f>VLOOKUP(Sheet1[[#This Row],[NPDES ID2]],Combined_Sheet__Major_Only___2[[NPDES ID2]:[ECHO BFR]],29,FALSE)</f>
        <v>preliminaryOps</v>
      </c>
      <c r="BA1865">
        <f>VLOOKUP(Sheet1[[#This Row],[NPDES ID2]],Combined_Sheet__Major_Only___2[[NPDES ID2]:[ECHO BFR]],17,FALSE)</f>
        <v>42.458379999999998</v>
      </c>
      <c r="BB1865">
        <f>VLOOKUP(Sheet1[[#This Row],[NPDES ID2]],Combined_Sheet__Major_Only___2[[NPDES ID2]:[ECHO BFR]],18,FALSE)</f>
        <v>-93.808310000000006</v>
      </c>
      <c r="BC1865" t="str">
        <f>IF(ISNUMBER(SEARCH("aerobic",$AW1865)),"aerobic","")</f>
        <v/>
      </c>
      <c r="BD1865" t="str">
        <f>IF(ISNUMBER(SEARCH("anaer",$AW1865)),"anaer","")</f>
        <v>anaer</v>
      </c>
      <c r="BE1865" t="str">
        <f>IF(ISNUMBER(SEARCH("thickening",$AZ1865)),"thickening","")</f>
        <v/>
      </c>
      <c r="BF1865" s="3" t="str">
        <f>IF(ISNUMBER(SEARCH("airDry",$AW1865)),"airDry","")</f>
        <v/>
      </c>
      <c r="BG1865" s="3" t="str">
        <f>IF(ISNUMBER(SEARCH("heatDry",$AY1865)),"heatDry","")</f>
        <v/>
      </c>
      <c r="BH1865" s="3" t="str">
        <f>IF(AND(ISNUMBER(SEARCH("aerobic",$AW1865)),ISNUMBER(SEARCH("anaer",$AW1865))),"Combined Aer and Anaer.","")</f>
        <v/>
      </c>
    </row>
    <row r="1866" spans="1:60" x14ac:dyDescent="0.25">
      <c r="A1866" s="4">
        <v>753</v>
      </c>
      <c r="B1866" t="s">
        <v>3704</v>
      </c>
      <c r="C1866">
        <v>2318</v>
      </c>
      <c r="D1866">
        <v>568.37489056837796</v>
      </c>
      <c r="E1866">
        <v>570.62436900333932</v>
      </c>
      <c r="F1866">
        <v>486.9448428143794</v>
      </c>
      <c r="G1866">
        <v>661.39370139362836</v>
      </c>
      <c r="H1866">
        <v>-112.46252036042659</v>
      </c>
      <c r="I1866">
        <v>-115.0501029526488</v>
      </c>
      <c r="J1866">
        <v>-131.1157308548884</v>
      </c>
      <c r="K1866">
        <v>-89.321541491701097</v>
      </c>
      <c r="L1866">
        <v>1550.260972762467</v>
      </c>
      <c r="M1866">
        <v>1543.8215042983779</v>
      </c>
      <c r="N1866">
        <v>1522.256002687338</v>
      </c>
      <c r="O1866">
        <v>1595.818615018251</v>
      </c>
      <c r="P1866">
        <v>54.163660899837851</v>
      </c>
      <c r="Q1866">
        <v>54.856399266285763</v>
      </c>
      <c r="R1866">
        <v>44.684480937747558</v>
      </c>
      <c r="S1866">
        <v>61.985177844831092</v>
      </c>
      <c r="T1866">
        <v>218846.211995297</v>
      </c>
      <c r="U1866">
        <v>218846.05019975509</v>
      </c>
      <c r="V1866">
        <v>218701.14654753541</v>
      </c>
      <c r="W1866">
        <v>218992.28009782601</v>
      </c>
      <c r="X1866">
        <v>14728.64679625711</v>
      </c>
      <c r="Y1866">
        <v>14784.25027896828</v>
      </c>
      <c r="Z1866">
        <v>14313.85329799835</v>
      </c>
      <c r="AA1866">
        <v>14995.94357131445</v>
      </c>
      <c r="AB1866">
        <v>2496.9037889592519</v>
      </c>
      <c r="AC1866">
        <v>2475.042570152777</v>
      </c>
      <c r="AD1866">
        <v>2136.244511586428</v>
      </c>
      <c r="AE1866">
        <v>2917.3369021088602</v>
      </c>
      <c r="AF1866">
        <v>65.558902441360146</v>
      </c>
      <c r="AG1866">
        <v>65.280027061023304</v>
      </c>
      <c r="AH1866">
        <v>64.387613763637276</v>
      </c>
      <c r="AI1866">
        <v>67.480525346687685</v>
      </c>
      <c r="AJ1866">
        <v>0.57735554874704353</v>
      </c>
      <c r="AK1866">
        <v>0.57735612374190781</v>
      </c>
      <c r="AL1866">
        <v>0.57722076565570923</v>
      </c>
      <c r="AM1866">
        <v>0.57748958803503891</v>
      </c>
      <c r="AN1866">
        <v>0.98835438000286602</v>
      </c>
      <c r="AO1866">
        <v>0.98835438000286635</v>
      </c>
      <c r="AP1866">
        <v>0.98835438000286635</v>
      </c>
      <c r="AQ1866">
        <v>0.98835438000286635</v>
      </c>
      <c r="AR1866">
        <v>14.71387912917703</v>
      </c>
      <c r="AS1866">
        <v>14.71387912917703</v>
      </c>
      <c r="AT1866">
        <v>14.71387912917703</v>
      </c>
      <c r="AU1866">
        <v>14.71387912917703</v>
      </c>
      <c r="AV1866" t="str">
        <f>VLOOKUP(Sheet1[[#This Row],[NPDES ID2]],Combined_Sheet__Major_Only___2[[NPDES ID2]:[ECHO BFR]],3,FALSE)</f>
        <v>NC</v>
      </c>
      <c r="AW1866" t="s">
        <v>12185</v>
      </c>
      <c r="AX1866" t="str">
        <f>VLOOKUP(Sheet1[[#This Row],[NPDES ID2]],Combined_Sheet__Major_Only___2[[NPDES ID2]:[ECHO BFR]],27,FALSE)</f>
        <v>-</v>
      </c>
      <c r="AY1866" t="str">
        <f>VLOOKUP(Sheet1[[#This Row],[NPDES ID2]],Combined_Sheet__Major_Only___2[[NPDES ID2]:[ECHO BFR]],28,FALSE)</f>
        <v>-</v>
      </c>
      <c r="AZ1866" t="str">
        <f>VLOOKUP(Sheet1[[#This Row],[NPDES ID2]],Combined_Sheet__Major_Only___2[[NPDES ID2]:[ECHO BFR]],29,FALSE)</f>
        <v>-</v>
      </c>
      <c r="BA1866">
        <f>VLOOKUP(Sheet1[[#This Row],[NPDES ID2]],Combined_Sheet__Major_Only___2[[NPDES ID2]:[ECHO BFR]],17,FALSE)</f>
        <v>35.195743999999998</v>
      </c>
      <c r="BB1866">
        <f>VLOOKUP(Sheet1[[#This Row],[NPDES ID2]],Combined_Sheet__Major_Only___2[[NPDES ID2]:[ECHO BFR]],18,FALSE)</f>
        <v>-80.905046999999996</v>
      </c>
      <c r="BC1866" t="str">
        <f>IF(ISNUMBER(SEARCH("aerobic",$AW1866)),"aerobic","")</f>
        <v/>
      </c>
      <c r="BD1866" t="str">
        <f>IF(ISNUMBER(SEARCH("anaer",$AW1866)),"anaer","")</f>
        <v>anaer</v>
      </c>
      <c r="BE1866" t="str">
        <f>IF(ISNUMBER(SEARCH("thickening",$AZ1866)),"thickening","")</f>
        <v/>
      </c>
      <c r="BF1866" s="3" t="str">
        <f>IF(ISNUMBER(SEARCH("airDry",$AW1866)),"airDry","")</f>
        <v/>
      </c>
      <c r="BG1866" s="3" t="str">
        <f>IF(ISNUMBER(SEARCH("heatDry",$AY1866)),"heatDry","")</f>
        <v/>
      </c>
      <c r="BH1866" s="3" t="str">
        <f>IF(AND(ISNUMBER(SEARCH("aerobic",$AW1866)),ISNUMBER(SEARCH("anaer",$AW1866))),"Combined Aer and Anaer.","")</f>
        <v/>
      </c>
    </row>
    <row r="1867" spans="1:60" x14ac:dyDescent="0.25">
      <c r="A1867" s="4">
        <v>2177</v>
      </c>
      <c r="B1867" t="s">
        <v>10216</v>
      </c>
      <c r="C1867">
        <v>704.7</v>
      </c>
      <c r="D1867">
        <v>390.72720877809149</v>
      </c>
      <c r="E1867">
        <v>388.73806327262668</v>
      </c>
      <c r="F1867">
        <v>322.21312672689982</v>
      </c>
      <c r="G1867">
        <v>460.42711676352258</v>
      </c>
      <c r="H1867">
        <v>-126.0455305895656</v>
      </c>
      <c r="I1867">
        <v>-128.61819378272349</v>
      </c>
      <c r="J1867">
        <v>-144.83613172902221</v>
      </c>
      <c r="K1867">
        <v>-103.26417988486141</v>
      </c>
      <c r="L1867">
        <v>427.46717847252069</v>
      </c>
      <c r="M1867">
        <v>425.15266967428357</v>
      </c>
      <c r="N1867">
        <v>417.4694096943191</v>
      </c>
      <c r="O1867">
        <v>443.75406982511691</v>
      </c>
      <c r="P1867">
        <v>16.561085785010729</v>
      </c>
      <c r="Q1867">
        <v>16.717386871931101</v>
      </c>
      <c r="R1867">
        <v>13.887301998799749</v>
      </c>
      <c r="S1867">
        <v>18.894369878937521</v>
      </c>
      <c r="T1867">
        <v>224955.79965678361</v>
      </c>
      <c r="U1867">
        <v>224955.63338198641</v>
      </c>
      <c r="V1867">
        <v>224806.71812070769</v>
      </c>
      <c r="W1867">
        <v>225105.91160578819</v>
      </c>
      <c r="X1867">
        <v>16694.893546471671</v>
      </c>
      <c r="Y1867">
        <v>16777.587958838161</v>
      </c>
      <c r="Z1867">
        <v>16085.949919573321</v>
      </c>
      <c r="AA1867">
        <v>17087.646101885421</v>
      </c>
      <c r="AB1867">
        <v>2794.9629569112171</v>
      </c>
      <c r="AC1867">
        <v>2765.1067557664369</v>
      </c>
      <c r="AD1867">
        <v>2394.32188169344</v>
      </c>
      <c r="AE1867">
        <v>3245.2194759122422</v>
      </c>
      <c r="AF1867">
        <v>59.451249717143263</v>
      </c>
      <c r="AG1867">
        <v>59.127459811507329</v>
      </c>
      <c r="AH1867">
        <v>58.064701495180778</v>
      </c>
      <c r="AI1867">
        <v>61.714950836688182</v>
      </c>
      <c r="AJ1867">
        <v>0.50276805809048009</v>
      </c>
      <c r="AK1867">
        <v>0.50276822022093581</v>
      </c>
      <c r="AL1867">
        <v>0.50273063912264804</v>
      </c>
      <c r="AM1867">
        <v>0.50280526377175749</v>
      </c>
      <c r="AN1867">
        <v>0.98866552229479188</v>
      </c>
      <c r="AO1867">
        <v>0.98866552229479165</v>
      </c>
      <c r="AP1867">
        <v>0.98866552229479165</v>
      </c>
      <c r="AQ1867">
        <v>0.98866552229479165</v>
      </c>
      <c r="AR1867">
        <v>13.44175606284435</v>
      </c>
      <c r="AS1867">
        <v>13.44175606284435</v>
      </c>
      <c r="AT1867">
        <v>13.44175606284435</v>
      </c>
      <c r="AU1867">
        <v>13.44175606284435</v>
      </c>
      <c r="AV1867" t="str">
        <f>VLOOKUP(Sheet1[[#This Row],[NPDES ID2]],Combined_Sheet__Major_Only___2[[NPDES ID2]:[ECHO BFR]],3,FALSE)</f>
        <v>IA</v>
      </c>
      <c r="AW1867" t="s">
        <v>12185</v>
      </c>
      <c r="AX1867" t="str">
        <f>VLOOKUP(Sheet1[[#This Row],[NPDES ID2]],Combined_Sheet__Major_Only___2[[NPDES ID2]:[ECHO BFR]],27,FALSE)</f>
        <v>methaneBioCaptureRecover</v>
      </c>
      <c r="AY1867" t="str">
        <f>VLOOKUP(Sheet1[[#This Row],[NPDES ID2]],Combined_Sheet__Major_Only___2[[NPDES ID2]:[ECHO BFR]],28,FALSE)</f>
        <v>-</v>
      </c>
      <c r="AZ1867" t="str">
        <f>VLOOKUP(Sheet1[[#This Row],[NPDES ID2]],Combined_Sheet__Major_Only___2[[NPDES ID2]:[ECHO BFR]],29,FALSE)</f>
        <v>sludgeLagoon</v>
      </c>
      <c r="BA1867">
        <f>VLOOKUP(Sheet1[[#This Row],[NPDES ID2]],Combined_Sheet__Major_Only___2[[NPDES ID2]:[ECHO BFR]],17,FALSE)</f>
        <v>41.956389000000001</v>
      </c>
      <c r="BB1867">
        <f>VLOOKUP(Sheet1[[#This Row],[NPDES ID2]],Combined_Sheet__Major_Only___2[[NPDES ID2]:[ECHO BFR]],18,FALSE)</f>
        <v>-93.556111000000001</v>
      </c>
      <c r="BC1867" t="str">
        <f>IF(ISNUMBER(SEARCH("aerobic",$AW1867)),"aerobic","")</f>
        <v/>
      </c>
      <c r="BD1867" t="str">
        <f>IF(ISNUMBER(SEARCH("anaer",$AW1867)),"anaer","")</f>
        <v>anaer</v>
      </c>
      <c r="BE1867" t="str">
        <f>IF(ISNUMBER(SEARCH("thickening",$AZ1867)),"thickening","")</f>
        <v/>
      </c>
      <c r="BF1867" s="3" t="str">
        <f>IF(ISNUMBER(SEARCH("airDry",$AW1867)),"airDry","")</f>
        <v/>
      </c>
      <c r="BG1867" s="3" t="str">
        <f>IF(ISNUMBER(SEARCH("heatDry",$AY1867)),"heatDry","")</f>
        <v/>
      </c>
      <c r="BH1867" s="3" t="str">
        <f>IF(AND(ISNUMBER(SEARCH("aerobic",$AW1867)),ISNUMBER(SEARCH("anaer",$AW1867))),"Combined Aer and Anaer.","")</f>
        <v/>
      </c>
    </row>
    <row r="1868" spans="1:60" x14ac:dyDescent="0.25">
      <c r="A1868" s="4">
        <v>2070</v>
      </c>
      <c r="B1868" t="s">
        <v>9733</v>
      </c>
      <c r="C1868">
        <v>1130.48</v>
      </c>
      <c r="D1868">
        <v>388.7313329463156</v>
      </c>
      <c r="E1868">
        <v>389.37872049139759</v>
      </c>
      <c r="F1868">
        <v>327.75262889230299</v>
      </c>
      <c r="G1868">
        <v>458.06260312218961</v>
      </c>
      <c r="H1868">
        <v>-114.4922104994679</v>
      </c>
      <c r="I1868">
        <v>-117.09234270504921</v>
      </c>
      <c r="J1868">
        <v>-132.81065236513589</v>
      </c>
      <c r="K1868">
        <v>-91.515102047166053</v>
      </c>
      <c r="L1868">
        <v>747.98271887385044</v>
      </c>
      <c r="M1868">
        <v>744.76736879473469</v>
      </c>
      <c r="N1868">
        <v>734.06219798165068</v>
      </c>
      <c r="O1868">
        <v>770.64932764931632</v>
      </c>
      <c r="P1868">
        <v>26.436150749789149</v>
      </c>
      <c r="Q1868">
        <v>26.774141944695</v>
      </c>
      <c r="R1868">
        <v>21.882119754700462</v>
      </c>
      <c r="S1868">
        <v>30.17471594527775</v>
      </c>
      <c r="T1868">
        <v>233751.03776309791</v>
      </c>
      <c r="U1868">
        <v>233750.8650400558</v>
      </c>
      <c r="V1868">
        <v>233596.17474798649</v>
      </c>
      <c r="W1868">
        <v>233906.97115122221</v>
      </c>
      <c r="X1868">
        <v>15901.81260838193</v>
      </c>
      <c r="Y1868">
        <v>15964.014088417691</v>
      </c>
      <c r="Z1868">
        <v>15439.993390771389</v>
      </c>
      <c r="AA1868">
        <v>16199.147460309239</v>
      </c>
      <c r="AB1868">
        <v>3000.9800828103298</v>
      </c>
      <c r="AC1868">
        <v>2967.2101454385829</v>
      </c>
      <c r="AD1868">
        <v>2522.5116483651018</v>
      </c>
      <c r="AE1868">
        <v>3567.19571822733</v>
      </c>
      <c r="AF1868">
        <v>64.850703445864369</v>
      </c>
      <c r="AG1868">
        <v>64.568527076117448</v>
      </c>
      <c r="AH1868">
        <v>63.650857218233291</v>
      </c>
      <c r="AI1868">
        <v>66.813339111155869</v>
      </c>
      <c r="AJ1868">
        <v>0.56869931520432626</v>
      </c>
      <c r="AK1868">
        <v>0.56869961566504568</v>
      </c>
      <c r="AL1868">
        <v>0.5686296456954919</v>
      </c>
      <c r="AM1868">
        <v>0.56876859142129566</v>
      </c>
      <c r="AN1868">
        <v>0.98908532286664941</v>
      </c>
      <c r="AO1868">
        <v>0.98908532286664952</v>
      </c>
      <c r="AP1868">
        <v>0.98908532286664952</v>
      </c>
      <c r="AQ1868">
        <v>0.98908532286664952</v>
      </c>
      <c r="AR1868">
        <v>13.68329730425107</v>
      </c>
      <c r="AS1868">
        <v>13.68329730425107</v>
      </c>
      <c r="AT1868">
        <v>13.68329730425107</v>
      </c>
      <c r="AU1868">
        <v>13.68329730425107</v>
      </c>
      <c r="AV1868" t="str">
        <f>VLOOKUP(Sheet1[[#This Row],[NPDES ID2]],Combined_Sheet__Major_Only___2[[NPDES ID2]:[ECHO BFR]],3,FALSE)</f>
        <v>IN</v>
      </c>
      <c r="AW1868" t="s">
        <v>12185</v>
      </c>
      <c r="AX1868" t="str">
        <f>VLOOKUP(Sheet1[[#This Row],[NPDES ID2]],Combined_Sheet__Major_Only___2[[NPDES ID2]:[ECHO BFR]],27,FALSE)</f>
        <v>methaneBioCaptureRecover</v>
      </c>
      <c r="AY1868" t="str">
        <f>VLOOKUP(Sheet1[[#This Row],[NPDES ID2]],Combined_Sheet__Major_Only___2[[NPDES ID2]:[ECHO BFR]],28,FALSE)</f>
        <v>-</v>
      </c>
      <c r="AZ1868" t="str">
        <f>VLOOKUP(Sheet1[[#This Row],[NPDES ID2]],Combined_Sheet__Major_Only___2[[NPDES ID2]:[ECHO BFR]],29,FALSE)</f>
        <v>preliminaryOps</v>
      </c>
      <c r="BA1868">
        <f>VLOOKUP(Sheet1[[#This Row],[NPDES ID2]],Combined_Sheet__Major_Only___2[[NPDES ID2]:[ECHO BFR]],17,FALSE)</f>
        <v>39.802694000000002</v>
      </c>
      <c r="BB1868">
        <f>VLOOKUP(Sheet1[[#This Row],[NPDES ID2]],Combined_Sheet__Major_Only___2[[NPDES ID2]:[ECHO BFR]],18,FALSE)</f>
        <v>-84.910443999999998</v>
      </c>
      <c r="BC1868" t="str">
        <f>IF(ISNUMBER(SEARCH("aerobic",$AW1868)),"aerobic","")</f>
        <v/>
      </c>
      <c r="BD1868" t="str">
        <f>IF(ISNUMBER(SEARCH("anaer",$AW1868)),"anaer","")</f>
        <v>anaer</v>
      </c>
      <c r="BE1868" t="str">
        <f>IF(ISNUMBER(SEARCH("thickening",$AZ1868)),"thickening","")</f>
        <v/>
      </c>
      <c r="BF1868" s="2" t="str">
        <f>IF(ISNUMBER(SEARCH("airDry",$AW1868)),"airDry","")</f>
        <v/>
      </c>
      <c r="BG1868" s="2" t="str">
        <f>IF(ISNUMBER(SEARCH("heatDry",$AY1868)),"heatDry","")</f>
        <v/>
      </c>
      <c r="BH1868" s="2" t="str">
        <f>IF(AND(ISNUMBER(SEARCH("aerobic",$AW1868)),ISNUMBER(SEARCH("anaer",$AW1868))),"Combined Aer and Anaer.","")</f>
        <v/>
      </c>
    </row>
    <row r="1869" spans="1:60" x14ac:dyDescent="0.25">
      <c r="A1869" s="4">
        <v>1507</v>
      </c>
      <c r="B1869" t="s">
        <v>7100</v>
      </c>
      <c r="C1869">
        <v>105.7</v>
      </c>
      <c r="D1869">
        <v>1118.6589266702961</v>
      </c>
      <c r="E1869">
        <v>1118.115852857715</v>
      </c>
      <c r="F1869">
        <v>791.39516153650709</v>
      </c>
      <c r="G1869">
        <v>1467.9391233771009</v>
      </c>
      <c r="H1869">
        <v>-127.0539866204831</v>
      </c>
      <c r="I1869">
        <v>-129.47632624087419</v>
      </c>
      <c r="J1869">
        <v>-145.99699486152781</v>
      </c>
      <c r="K1869">
        <v>-104.0784370048105</v>
      </c>
      <c r="L1869">
        <v>63.85144518337512</v>
      </c>
      <c r="M1869">
        <v>63.501616608387558</v>
      </c>
      <c r="N1869">
        <v>62.343483689991743</v>
      </c>
      <c r="O1869">
        <v>66.30906093327917</v>
      </c>
      <c r="P1869">
        <v>2.484767084658194</v>
      </c>
      <c r="Q1869">
        <v>2.507165530876589</v>
      </c>
      <c r="R1869">
        <v>2.0846130113825621</v>
      </c>
      <c r="S1869">
        <v>2.8360449772266412</v>
      </c>
      <c r="T1869">
        <v>242536.85926667519</v>
      </c>
      <c r="U1869">
        <v>242536.6801022919</v>
      </c>
      <c r="V1869">
        <v>242376.2209624564</v>
      </c>
      <c r="W1869">
        <v>242698.607861208</v>
      </c>
      <c r="X1869">
        <v>18074.677269807129</v>
      </c>
      <c r="Y1869">
        <v>18165.231930180929</v>
      </c>
      <c r="Z1869">
        <v>17408.738306827829</v>
      </c>
      <c r="AA1869">
        <v>18504.054456491969</v>
      </c>
      <c r="AB1869">
        <v>3327.2260285564448</v>
      </c>
      <c r="AC1869">
        <v>3284.485307669092</v>
      </c>
      <c r="AD1869">
        <v>2807.9414617819639</v>
      </c>
      <c r="AE1869">
        <v>3920.1454754979609</v>
      </c>
      <c r="AF1869">
        <v>59.200817007905592</v>
      </c>
      <c r="AG1869">
        <v>58.876163845910533</v>
      </c>
      <c r="AH1869">
        <v>57.803318483586459</v>
      </c>
      <c r="AI1869">
        <v>61.479199365404881</v>
      </c>
      <c r="AJ1869">
        <v>0.49971314991585492</v>
      </c>
      <c r="AK1869">
        <v>0.49971317610068439</v>
      </c>
      <c r="AL1869">
        <v>0.49970714289206802</v>
      </c>
      <c r="AM1869">
        <v>0.49971912227226051</v>
      </c>
      <c r="AN1869">
        <v>0.98947473486827375</v>
      </c>
      <c r="AO1869">
        <v>0.98947473486827409</v>
      </c>
      <c r="AP1869">
        <v>0.98947473486827409</v>
      </c>
      <c r="AQ1869">
        <v>0.98947473486827409</v>
      </c>
      <c r="AR1869">
        <v>12.66762088398157</v>
      </c>
      <c r="AS1869">
        <v>12.66762088398157</v>
      </c>
      <c r="AT1869">
        <v>12.66762088398157</v>
      </c>
      <c r="AU1869">
        <v>12.66762088398157</v>
      </c>
      <c r="AV1869" t="str">
        <f>VLOOKUP(Sheet1[[#This Row],[NPDES ID2]],Combined_Sheet__Major_Only___2[[NPDES ID2]:[ECHO BFR]],3,FALSE)</f>
        <v>NE</v>
      </c>
      <c r="AW1869" t="s">
        <v>12185</v>
      </c>
      <c r="AX1869" t="str">
        <f>VLOOKUP(Sheet1[[#This Row],[NPDES ID2]],Combined_Sheet__Major_Only___2[[NPDES ID2]:[ECHO BFR]],27,FALSE)</f>
        <v>-</v>
      </c>
      <c r="AY1869" t="str">
        <f>VLOOKUP(Sheet1[[#This Row],[NPDES ID2]],Combined_Sheet__Major_Only___2[[NPDES ID2]:[ECHO BFR]],28,FALSE)</f>
        <v>-</v>
      </c>
      <c r="AZ1869" t="str">
        <f>VLOOKUP(Sheet1[[#This Row],[NPDES ID2]],Combined_Sheet__Major_Only___2[[NPDES ID2]:[ECHO BFR]],29,FALSE)</f>
        <v>-</v>
      </c>
      <c r="BA1869">
        <f>VLOOKUP(Sheet1[[#This Row],[NPDES ID2]],Combined_Sheet__Major_Only___2[[NPDES ID2]:[ECHO BFR]],17,FALSE)</f>
        <v>40.1922</v>
      </c>
      <c r="BB1869">
        <f>VLOOKUP(Sheet1[[#This Row],[NPDES ID2]],Combined_Sheet__Major_Only___2[[NPDES ID2]:[ECHO BFR]],18,FALSE)</f>
        <v>-100.61369999999999</v>
      </c>
      <c r="BC1869" t="str">
        <f>IF(ISNUMBER(SEARCH("aerobic",$AW1869)),"aerobic","")</f>
        <v/>
      </c>
      <c r="BD1869" t="str">
        <f>IF(ISNUMBER(SEARCH("anaer",$AW1869)),"anaer","")</f>
        <v>anaer</v>
      </c>
      <c r="BE1869" t="str">
        <f>IF(ISNUMBER(SEARCH("thickening",$AZ1869)),"thickening","")</f>
        <v/>
      </c>
      <c r="BF1869" s="3" t="str">
        <f>IF(ISNUMBER(SEARCH("airDry",$AW1869)),"airDry","")</f>
        <v/>
      </c>
      <c r="BG1869" s="3" t="str">
        <f>IF(ISNUMBER(SEARCH("heatDry",$AY1869)),"heatDry","")</f>
        <v/>
      </c>
      <c r="BH1869" s="3" t="str">
        <f>IF(AND(ISNUMBER(SEARCH("aerobic",$AW1869)),ISNUMBER(SEARCH("anaer",$AW1869))),"Combined Aer and Anaer.","")</f>
        <v/>
      </c>
    </row>
    <row r="1870" spans="1:60" x14ac:dyDescent="0.25">
      <c r="A1870" s="4">
        <v>782</v>
      </c>
      <c r="B1870" t="s">
        <v>3830</v>
      </c>
      <c r="C1870">
        <v>1601</v>
      </c>
      <c r="D1870">
        <v>467.9963698574673</v>
      </c>
      <c r="E1870">
        <v>467.32795228707829</v>
      </c>
      <c r="F1870">
        <v>396.96607007548818</v>
      </c>
      <c r="G1870">
        <v>545.76366511530182</v>
      </c>
      <c r="H1870">
        <v>-117.7959702465909</v>
      </c>
      <c r="I1870">
        <v>-120.1104785119376</v>
      </c>
      <c r="J1870">
        <v>-135.8759150258567</v>
      </c>
      <c r="K1870">
        <v>-94.960668664766587</v>
      </c>
      <c r="L1870">
        <v>1028.951815512582</v>
      </c>
      <c r="M1870">
        <v>1024.1649441238701</v>
      </c>
      <c r="N1870">
        <v>1008.192458843382</v>
      </c>
      <c r="O1870">
        <v>1062.742194057131</v>
      </c>
      <c r="P1870">
        <v>37.501058453583738</v>
      </c>
      <c r="Q1870">
        <v>37.886049090010331</v>
      </c>
      <c r="R1870">
        <v>31.211954690668492</v>
      </c>
      <c r="S1870">
        <v>42.767053580455681</v>
      </c>
      <c r="T1870">
        <v>243937.51737144479</v>
      </c>
      <c r="U1870">
        <v>243937.33718016659</v>
      </c>
      <c r="V1870">
        <v>243775.95835588541</v>
      </c>
      <c r="W1870">
        <v>244100.19304103649</v>
      </c>
      <c r="X1870">
        <v>17085.024130484711</v>
      </c>
      <c r="Y1870">
        <v>17157.718212944659</v>
      </c>
      <c r="Z1870">
        <v>16547.38638710841</v>
      </c>
      <c r="AA1870">
        <v>17431.473258014139</v>
      </c>
      <c r="AB1870">
        <v>2615.2707426755169</v>
      </c>
      <c r="AC1870">
        <v>2594.7966797233998</v>
      </c>
      <c r="AD1870">
        <v>2269.4971824765921</v>
      </c>
      <c r="AE1870">
        <v>3005.1022052765452</v>
      </c>
      <c r="AF1870">
        <v>62.996353233744479</v>
      </c>
      <c r="AG1870">
        <v>62.698561682199717</v>
      </c>
      <c r="AH1870">
        <v>61.73518921341968</v>
      </c>
      <c r="AI1870">
        <v>65.061543084951907</v>
      </c>
      <c r="AJ1870">
        <v>0.54604282361441925</v>
      </c>
      <c r="AK1870">
        <v>0.54604323367031427</v>
      </c>
      <c r="AL1870">
        <v>0.54594725304074265</v>
      </c>
      <c r="AM1870">
        <v>0.5461378604083984</v>
      </c>
      <c r="AN1870">
        <v>0.98953426242295517</v>
      </c>
      <c r="AO1870">
        <v>0.98953426242295561</v>
      </c>
      <c r="AP1870">
        <v>0.98953426242295561</v>
      </c>
      <c r="AQ1870">
        <v>0.98953426242295561</v>
      </c>
      <c r="AR1870">
        <v>15.035285287375849</v>
      </c>
      <c r="AS1870">
        <v>15.035285287375849</v>
      </c>
      <c r="AT1870">
        <v>15.035285287375849</v>
      </c>
      <c r="AU1870">
        <v>15.035285287375849</v>
      </c>
      <c r="AV1870" t="str">
        <f>VLOOKUP(Sheet1[[#This Row],[NPDES ID2]],Combined_Sheet__Major_Only___2[[NPDES ID2]:[ECHO BFR]],3,FALSE)</f>
        <v>IA</v>
      </c>
      <c r="AW1870" t="s">
        <v>12185</v>
      </c>
      <c r="AX1870" t="str">
        <f>VLOOKUP(Sheet1[[#This Row],[NPDES ID2]],Combined_Sheet__Major_Only___2[[NPDES ID2]:[ECHO BFR]],27,FALSE)</f>
        <v>methaneBioCaptureRecover</v>
      </c>
      <c r="AY1870" t="str">
        <f>VLOOKUP(Sheet1[[#This Row],[NPDES ID2]],Combined_Sheet__Major_Only___2[[NPDES ID2]:[ECHO BFR]],28,FALSE)</f>
        <v>-</v>
      </c>
      <c r="AZ1870" t="str">
        <f>VLOOKUP(Sheet1[[#This Row],[NPDES ID2]],Combined_Sheet__Major_Only___2[[NPDES ID2]:[ECHO BFR]],29,FALSE)</f>
        <v>sludgeLagoon</v>
      </c>
      <c r="BA1870">
        <f>VLOOKUP(Sheet1[[#This Row],[NPDES ID2]],Combined_Sheet__Major_Only___2[[NPDES ID2]:[ECHO BFR]],17,FALSE)</f>
        <v>42.801110999999999</v>
      </c>
      <c r="BB1870">
        <f>VLOOKUP(Sheet1[[#This Row],[NPDES ID2]],Combined_Sheet__Major_Only___2[[NPDES ID2]:[ECHO BFR]],18,FALSE)</f>
        <v>-96.217777999999996</v>
      </c>
      <c r="BC1870" t="str">
        <f>IF(ISNUMBER(SEARCH("aerobic",$AW1870)),"aerobic","")</f>
        <v/>
      </c>
      <c r="BD1870" t="str">
        <f>IF(ISNUMBER(SEARCH("anaer",$AW1870)),"anaer","")</f>
        <v>anaer</v>
      </c>
      <c r="BE1870" t="str">
        <f>IF(ISNUMBER(SEARCH("thickening",$AZ1870)),"thickening","")</f>
        <v/>
      </c>
      <c r="BF1870" s="2" t="str">
        <f>IF(ISNUMBER(SEARCH("airDry",$AW1870)),"airDry","")</f>
        <v/>
      </c>
      <c r="BG1870" s="2" t="str">
        <f>IF(ISNUMBER(SEARCH("heatDry",$AY1870)),"heatDry","")</f>
        <v/>
      </c>
      <c r="BH1870" s="2" t="str">
        <f>IF(AND(ISNUMBER(SEARCH("aerobic",$AW1870)),ISNUMBER(SEARCH("anaer",$AW1870))),"Combined Aer and Anaer.","")</f>
        <v/>
      </c>
    </row>
    <row r="1871" spans="1:60" x14ac:dyDescent="0.25">
      <c r="A1871" s="4">
        <v>963</v>
      </c>
      <c r="B1871" t="s">
        <v>4675</v>
      </c>
      <c r="C1871">
        <v>601.79999999999995</v>
      </c>
      <c r="D1871">
        <v>368.19325532507031</v>
      </c>
      <c r="E1871">
        <v>367.63859937029031</v>
      </c>
      <c r="F1871">
        <v>293.2596222898008</v>
      </c>
      <c r="G1871">
        <v>438.7455485440812</v>
      </c>
      <c r="H1871">
        <v>-117.06862873121329</v>
      </c>
      <c r="I1871">
        <v>-119.5092533588404</v>
      </c>
      <c r="J1871">
        <v>-135.0749333404635</v>
      </c>
      <c r="K1871">
        <v>-93.900050857857167</v>
      </c>
      <c r="L1871">
        <v>391.21479995971612</v>
      </c>
      <c r="M1871">
        <v>389.44502671830372</v>
      </c>
      <c r="N1871">
        <v>383.57000309001802</v>
      </c>
      <c r="O1871">
        <v>403.66854608398478</v>
      </c>
      <c r="P1871">
        <v>14.0887388704512</v>
      </c>
      <c r="Q1871">
        <v>14.25162300008939</v>
      </c>
      <c r="R1871">
        <v>11.706804477326131</v>
      </c>
      <c r="S1871">
        <v>16.055424470417869</v>
      </c>
      <c r="T1871">
        <v>243957.4717475361</v>
      </c>
      <c r="U1871">
        <v>243957.29154162819</v>
      </c>
      <c r="V1871">
        <v>243795.89961512791</v>
      </c>
      <c r="W1871">
        <v>244120.1606246366</v>
      </c>
      <c r="X1871">
        <v>16892.118155176511</v>
      </c>
      <c r="Y1871">
        <v>16961.831161211328</v>
      </c>
      <c r="Z1871">
        <v>16376.79062529271</v>
      </c>
      <c r="AA1871">
        <v>17223.8252004405</v>
      </c>
      <c r="AB1871">
        <v>2843.311769930855</v>
      </c>
      <c r="AC1871">
        <v>2817.0163774753391</v>
      </c>
      <c r="AD1871">
        <v>2433.7185098614159</v>
      </c>
      <c r="AE1871">
        <v>3314.3451142940048</v>
      </c>
      <c r="AF1871">
        <v>63.712077865975743</v>
      </c>
      <c r="AG1871">
        <v>63.422039868630087</v>
      </c>
      <c r="AH1871">
        <v>62.470845627287297</v>
      </c>
      <c r="AI1871">
        <v>65.738878553916422</v>
      </c>
      <c r="AJ1871">
        <v>0.55478599043228949</v>
      </c>
      <c r="AK1871">
        <v>0.55478615073659299</v>
      </c>
      <c r="AL1871">
        <v>0.55474902082693445</v>
      </c>
      <c r="AM1871">
        <v>0.5548227489839862</v>
      </c>
      <c r="AN1871">
        <v>0.98953510561376179</v>
      </c>
      <c r="AO1871">
        <v>0.98953510561376179</v>
      </c>
      <c r="AP1871">
        <v>0.98953510561376179</v>
      </c>
      <c r="AQ1871">
        <v>0.98953510561376179</v>
      </c>
      <c r="AR1871">
        <v>14.359582071644869</v>
      </c>
      <c r="AS1871">
        <v>14.35958207164488</v>
      </c>
      <c r="AT1871">
        <v>14.35958207164488</v>
      </c>
      <c r="AU1871">
        <v>14.35958207164488</v>
      </c>
      <c r="AV1871" t="str">
        <f>VLOOKUP(Sheet1[[#This Row],[NPDES ID2]],Combined_Sheet__Major_Only___2[[NPDES ID2]:[ECHO BFR]],3,FALSE)</f>
        <v>CA</v>
      </c>
      <c r="AW1871" t="s">
        <v>12185</v>
      </c>
      <c r="AX1871" t="str">
        <f>VLOOKUP(Sheet1[[#This Row],[NPDES ID2]],Combined_Sheet__Major_Only___2[[NPDES ID2]:[ECHO BFR]],27,FALSE)</f>
        <v>tempSludgeStore</v>
      </c>
      <c r="AY1871" t="str">
        <f>VLOOKUP(Sheet1[[#This Row],[NPDES ID2]],Combined_Sheet__Major_Only___2[[NPDES ID2]:[ECHO BFR]],28,FALSE)</f>
        <v>-</v>
      </c>
      <c r="AZ1871" t="str">
        <f>VLOOKUP(Sheet1[[#This Row],[NPDES ID2]],Combined_Sheet__Major_Only___2[[NPDES ID2]:[ECHO BFR]],29,FALSE)</f>
        <v>sludgeLagoon</v>
      </c>
      <c r="BA1871">
        <f>VLOOKUP(Sheet1[[#This Row],[NPDES ID2]],Combined_Sheet__Major_Only___2[[NPDES ID2]:[ECHO BFR]],17,FALSE)</f>
        <v>38.100299999999997</v>
      </c>
      <c r="BB1871">
        <f>VLOOKUP(Sheet1[[#This Row],[NPDES ID2]],Combined_Sheet__Major_Only___2[[NPDES ID2]:[ECHO BFR]],18,FALSE)</f>
        <v>-122.5544</v>
      </c>
      <c r="BC1871" t="str">
        <f>IF(ISNUMBER(SEARCH("aerobic",$AW1871)),"aerobic","")</f>
        <v/>
      </c>
      <c r="BD1871" t="str">
        <f>IF(ISNUMBER(SEARCH("anaer",$AW1871)),"anaer","")</f>
        <v>anaer</v>
      </c>
      <c r="BE1871" t="str">
        <f>IF(ISNUMBER(SEARCH("thickening",$AZ1871)),"thickening","")</f>
        <v/>
      </c>
      <c r="BF1871" s="3" t="str">
        <f>IF(ISNUMBER(SEARCH("airDry",$AW1871)),"airDry","")</f>
        <v/>
      </c>
      <c r="BG1871" s="3" t="str">
        <f>IF(ISNUMBER(SEARCH("heatDry",$AY1871)),"heatDry","")</f>
        <v/>
      </c>
      <c r="BH1871" s="3" t="str">
        <f>IF(AND(ISNUMBER(SEARCH("aerobic",$AW1871)),ISNUMBER(SEARCH("anaer",$AW1871))),"Combined Aer and Anaer.","")</f>
        <v/>
      </c>
    </row>
    <row r="1872" spans="1:60" x14ac:dyDescent="0.25">
      <c r="A1872" s="4">
        <v>1459</v>
      </c>
      <c r="B1872" t="s">
        <v>6893</v>
      </c>
      <c r="C1872">
        <v>116.01</v>
      </c>
      <c r="D1872">
        <v>902.10038246321199</v>
      </c>
      <c r="E1872">
        <v>901.24929331764156</v>
      </c>
      <c r="F1872">
        <v>640.82584104551938</v>
      </c>
      <c r="G1872">
        <v>1181.705834798413</v>
      </c>
      <c r="H1872">
        <v>-109.9895179749081</v>
      </c>
      <c r="I1872">
        <v>-112.5369950635868</v>
      </c>
      <c r="J1872">
        <v>-128.61711202384009</v>
      </c>
      <c r="K1872">
        <v>-86.12420025765033</v>
      </c>
      <c r="L1872">
        <v>80.117072190967946</v>
      </c>
      <c r="M1872">
        <v>79.812647282374186</v>
      </c>
      <c r="N1872">
        <v>78.8046401281551</v>
      </c>
      <c r="O1872">
        <v>82.255958353743253</v>
      </c>
      <c r="P1872">
        <v>2.706014213662268</v>
      </c>
      <c r="Q1872">
        <v>2.744506610144569</v>
      </c>
      <c r="R1872">
        <v>2.2095475860481768</v>
      </c>
      <c r="S1872">
        <v>3.1200320486001138</v>
      </c>
      <c r="T1872">
        <v>245248.77242658249</v>
      </c>
      <c r="U1872">
        <v>245248.5912739551</v>
      </c>
      <c r="V1872">
        <v>245086.35146805801</v>
      </c>
      <c r="W1872">
        <v>245412.31599666551</v>
      </c>
      <c r="X1872">
        <v>15983.601089868091</v>
      </c>
      <c r="Y1872">
        <v>16038.27837136253</v>
      </c>
      <c r="Z1872">
        <v>15574.832375462291</v>
      </c>
      <c r="AA1872">
        <v>16246.736718071401</v>
      </c>
      <c r="AB1872">
        <v>2869.8641026229202</v>
      </c>
      <c r="AC1872">
        <v>2841.9229410637731</v>
      </c>
      <c r="AD1872">
        <v>2434.5956244185172</v>
      </c>
      <c r="AE1872">
        <v>3385.1511493986832</v>
      </c>
      <c r="AF1872">
        <v>67.680255773554549</v>
      </c>
      <c r="AG1872">
        <v>67.42271582145645</v>
      </c>
      <c r="AH1872">
        <v>66.572330793462143</v>
      </c>
      <c r="AI1872">
        <v>69.486835609717062</v>
      </c>
      <c r="AJ1872">
        <v>0.60329564751768405</v>
      </c>
      <c r="AK1872">
        <v>0.60329568123128241</v>
      </c>
      <c r="AL1872">
        <v>0.60328791273416471</v>
      </c>
      <c r="AM1872">
        <v>0.60330333766973399</v>
      </c>
      <c r="AN1872">
        <v>0.98958938334705082</v>
      </c>
      <c r="AO1872">
        <v>0.98958938334705071</v>
      </c>
      <c r="AP1872">
        <v>0.98958938334705071</v>
      </c>
      <c r="AQ1872">
        <v>0.98958938334705071</v>
      </c>
      <c r="AR1872">
        <v>14.6905324222702</v>
      </c>
      <c r="AS1872">
        <v>14.69053242227019</v>
      </c>
      <c r="AT1872">
        <v>14.69053242227019</v>
      </c>
      <c r="AU1872">
        <v>14.69053242227019</v>
      </c>
      <c r="AV1872" t="str">
        <f>VLOOKUP(Sheet1[[#This Row],[NPDES ID2]],Combined_Sheet__Major_Only___2[[NPDES ID2]:[ECHO BFR]],3,FALSE)</f>
        <v>NY</v>
      </c>
      <c r="AW1872" t="s">
        <v>12185</v>
      </c>
      <c r="AX1872" t="str">
        <f>VLOOKUP(Sheet1[[#This Row],[NPDES ID2]],Combined_Sheet__Major_Only___2[[NPDES ID2]:[ECHO BFR]],27,FALSE)</f>
        <v>-</v>
      </c>
      <c r="AY1872" t="str">
        <f>VLOOKUP(Sheet1[[#This Row],[NPDES ID2]],Combined_Sheet__Major_Only___2[[NPDES ID2]:[ECHO BFR]],28,FALSE)</f>
        <v>-</v>
      </c>
      <c r="AZ1872" t="str">
        <f>VLOOKUP(Sheet1[[#This Row],[NPDES ID2]],Combined_Sheet__Major_Only___2[[NPDES ID2]:[ECHO BFR]],29,FALSE)</f>
        <v>preliminaryOps</v>
      </c>
      <c r="BA1872">
        <f>VLOOKUP(Sheet1[[#This Row],[NPDES ID2]],Combined_Sheet__Major_Only___2[[NPDES ID2]:[ECHO BFR]],17,FALSE)</f>
        <v>43.40831</v>
      </c>
      <c r="BB1872">
        <f>VLOOKUP(Sheet1[[#This Row],[NPDES ID2]],Combined_Sheet__Major_Only___2[[NPDES ID2]:[ECHO BFR]],18,FALSE)</f>
        <v>-73.259460000000004</v>
      </c>
      <c r="BC1872" t="str">
        <f>IF(ISNUMBER(SEARCH("aerobic",$AW1872)),"aerobic","")</f>
        <v/>
      </c>
      <c r="BD1872" t="str">
        <f>IF(ISNUMBER(SEARCH("anaer",$AW1872)),"anaer","")</f>
        <v>anaer</v>
      </c>
      <c r="BE1872" t="str">
        <f>IF(ISNUMBER(SEARCH("thickening",$AZ1872)),"thickening","")</f>
        <v/>
      </c>
      <c r="BF1872" s="3" t="str">
        <f>IF(ISNUMBER(SEARCH("airDry",$AW1872)),"airDry","")</f>
        <v/>
      </c>
      <c r="BG1872" s="3" t="str">
        <f>IF(ISNUMBER(SEARCH("heatDry",$AY1872)),"heatDry","")</f>
        <v/>
      </c>
      <c r="BH1872" s="3" t="str">
        <f>IF(AND(ISNUMBER(SEARCH("aerobic",$AW1872)),ISNUMBER(SEARCH("anaer",$AW1872))),"Combined Aer and Anaer.","")</f>
        <v/>
      </c>
    </row>
    <row r="1873" spans="1:60" x14ac:dyDescent="0.25">
      <c r="A1873" s="4">
        <v>1242</v>
      </c>
      <c r="B1873" t="s">
        <v>5937</v>
      </c>
      <c r="C1873">
        <v>216</v>
      </c>
      <c r="D1873">
        <v>575.85185032318736</v>
      </c>
      <c r="E1873">
        <v>573.44463922284967</v>
      </c>
      <c r="F1873">
        <v>424.15916298470381</v>
      </c>
      <c r="G1873">
        <v>744.85618754826191</v>
      </c>
      <c r="H1873">
        <v>-115.4224420989576</v>
      </c>
      <c r="I1873">
        <v>-117.8348618188368</v>
      </c>
      <c r="J1873">
        <v>-133.53242818927441</v>
      </c>
      <c r="K1873">
        <v>-91.905374521000354</v>
      </c>
      <c r="L1873">
        <v>142.59501259928001</v>
      </c>
      <c r="M1873">
        <v>141.97626233480031</v>
      </c>
      <c r="N1873">
        <v>139.92648856346719</v>
      </c>
      <c r="O1873">
        <v>146.9436073167486</v>
      </c>
      <c r="P1873">
        <v>5.0524166435961666</v>
      </c>
      <c r="Q1873">
        <v>5.1169695160968356</v>
      </c>
      <c r="R1873">
        <v>4.1848918861783044</v>
      </c>
      <c r="S1873">
        <v>5.763316220622742</v>
      </c>
      <c r="T1873">
        <v>247248.97189241991</v>
      </c>
      <c r="U1873">
        <v>247248.78927334279</v>
      </c>
      <c r="V1873">
        <v>247085.2361188627</v>
      </c>
      <c r="W1873">
        <v>247413.8393651963</v>
      </c>
      <c r="X1873">
        <v>16858.042161631882</v>
      </c>
      <c r="Y1873">
        <v>16924.581239054991</v>
      </c>
      <c r="Z1873">
        <v>16365.335671444929</v>
      </c>
      <c r="AA1873">
        <v>17175.00031267438</v>
      </c>
      <c r="AB1873">
        <v>2477.6979118166091</v>
      </c>
      <c r="AC1873">
        <v>2461.0395961306058</v>
      </c>
      <c r="AD1873">
        <v>2163.1656239265171</v>
      </c>
      <c r="AE1873">
        <v>2833.861248031686</v>
      </c>
      <c r="AF1873">
        <v>64.697599161817564</v>
      </c>
      <c r="AG1873">
        <v>64.416210847960187</v>
      </c>
      <c r="AH1873">
        <v>63.488202256377967</v>
      </c>
      <c r="AI1873">
        <v>66.67013131568973</v>
      </c>
      <c r="AJ1873">
        <v>0.56682820444606019</v>
      </c>
      <c r="AK1873">
        <v>0.56682826248516194</v>
      </c>
      <c r="AL1873">
        <v>0.56681487502677674</v>
      </c>
      <c r="AM1873">
        <v>0.56684145711414624</v>
      </c>
      <c r="AN1873">
        <v>0.98967235582246249</v>
      </c>
      <c r="AO1873">
        <v>0.98967235582246249</v>
      </c>
      <c r="AP1873">
        <v>0.98967235582246249</v>
      </c>
      <c r="AQ1873">
        <v>0.98967235582246249</v>
      </c>
      <c r="AR1873">
        <v>15.83589049829126</v>
      </c>
      <c r="AS1873">
        <v>15.835890498291249</v>
      </c>
      <c r="AT1873">
        <v>15.835890498291249</v>
      </c>
      <c r="AU1873">
        <v>15.835890498291249</v>
      </c>
      <c r="AV1873" t="str">
        <f>VLOOKUP(Sheet1[[#This Row],[NPDES ID2]],Combined_Sheet__Major_Only___2[[NPDES ID2]:[ECHO BFR]],3,FALSE)</f>
        <v>PA</v>
      </c>
      <c r="AW1873" t="s">
        <v>12185</v>
      </c>
      <c r="AX1873" t="str">
        <f>VLOOKUP(Sheet1[[#This Row],[NPDES ID2]],Combined_Sheet__Major_Only___2[[NPDES ID2]:[ECHO BFR]],27,FALSE)</f>
        <v>-</v>
      </c>
      <c r="AY1873" t="str">
        <f>VLOOKUP(Sheet1[[#This Row],[NPDES ID2]],Combined_Sheet__Major_Only___2[[NPDES ID2]:[ECHO BFR]],28,FALSE)</f>
        <v>-</v>
      </c>
      <c r="AZ1873" t="str">
        <f>VLOOKUP(Sheet1[[#This Row],[NPDES ID2]],Combined_Sheet__Major_Only___2[[NPDES ID2]:[ECHO BFR]],29,FALSE)</f>
        <v>preliminaryOps</v>
      </c>
      <c r="BA1873">
        <f>VLOOKUP(Sheet1[[#This Row],[NPDES ID2]],Combined_Sheet__Major_Only___2[[NPDES ID2]:[ECHO BFR]],17,FALSE)</f>
        <v>40.286689000000003</v>
      </c>
      <c r="BB1873">
        <f>VLOOKUP(Sheet1[[#This Row],[NPDES ID2]],Combined_Sheet__Major_Only___2[[NPDES ID2]:[ECHO BFR]],18,FALSE)</f>
        <v>-79.990876999999998</v>
      </c>
      <c r="BC1873" t="str">
        <f>IF(ISNUMBER(SEARCH("aerobic",$AW1873)),"aerobic","")</f>
        <v/>
      </c>
      <c r="BD1873" t="str">
        <f>IF(ISNUMBER(SEARCH("anaer",$AW1873)),"anaer","")</f>
        <v>anaer</v>
      </c>
      <c r="BE1873" t="str">
        <f>IF(ISNUMBER(SEARCH("thickening",$AZ1873)),"thickening","")</f>
        <v/>
      </c>
      <c r="BF1873" s="2" t="str">
        <f>IF(ISNUMBER(SEARCH("airDry",$AW1873)),"airDry","")</f>
        <v/>
      </c>
      <c r="BG1873" s="2" t="str">
        <f>IF(ISNUMBER(SEARCH("heatDry",$AY1873)),"heatDry","")</f>
        <v/>
      </c>
      <c r="BH1873" s="2" t="str">
        <f>IF(AND(ISNUMBER(SEARCH("aerobic",$AW1873)),ISNUMBER(SEARCH("anaer",$AW1873))),"Combined Aer and Anaer.","")</f>
        <v/>
      </c>
    </row>
    <row r="1874" spans="1:60" x14ac:dyDescent="0.25">
      <c r="A1874" s="4">
        <v>1041</v>
      </c>
      <c r="B1874" t="s">
        <v>5029</v>
      </c>
      <c r="C1874">
        <v>407</v>
      </c>
      <c r="D1874">
        <v>375.42016182743299</v>
      </c>
      <c r="E1874">
        <v>379.65053182586269</v>
      </c>
      <c r="F1874">
        <v>290.108790663121</v>
      </c>
      <c r="G1874">
        <v>460.47230657059413</v>
      </c>
      <c r="H1874">
        <v>-107.04808276910479</v>
      </c>
      <c r="I1874">
        <v>-109.5876141339524</v>
      </c>
      <c r="J1874">
        <v>-126.0103867319592</v>
      </c>
      <c r="K1874">
        <v>-83.217553837496311</v>
      </c>
      <c r="L1874">
        <v>287.66492320737331</v>
      </c>
      <c r="M1874">
        <v>286.65037624207918</v>
      </c>
      <c r="N1874">
        <v>283.28429003845008</v>
      </c>
      <c r="O1874">
        <v>294.80181033295793</v>
      </c>
      <c r="P1874">
        <v>9.4788212218779986</v>
      </c>
      <c r="Q1874">
        <v>9.6351055598950506</v>
      </c>
      <c r="R1874">
        <v>7.6806199252035841</v>
      </c>
      <c r="S1874">
        <v>10.99111878604786</v>
      </c>
      <c r="T1874">
        <v>257972.97848712071</v>
      </c>
      <c r="U1874">
        <v>257972.78800571841</v>
      </c>
      <c r="V1874">
        <v>257802.19337407369</v>
      </c>
      <c r="W1874">
        <v>258144.9440225937</v>
      </c>
      <c r="X1874">
        <v>16427.352470941209</v>
      </c>
      <c r="Y1874">
        <v>16479.15921440288</v>
      </c>
      <c r="Z1874">
        <v>16037.17407220801</v>
      </c>
      <c r="AA1874">
        <v>16679.35944912121</v>
      </c>
      <c r="AB1874">
        <v>2996.327336409116</v>
      </c>
      <c r="AC1874">
        <v>2965.2820635801149</v>
      </c>
      <c r="AD1874">
        <v>2535.854983677445</v>
      </c>
      <c r="AE1874">
        <v>3543.7123881350581</v>
      </c>
      <c r="AF1874">
        <v>69.269400974360593</v>
      </c>
      <c r="AG1874">
        <v>69.023711916187665</v>
      </c>
      <c r="AH1874">
        <v>68.217440340938438</v>
      </c>
      <c r="AI1874">
        <v>70.986911224215845</v>
      </c>
      <c r="AJ1874">
        <v>0.62273804001672883</v>
      </c>
      <c r="AK1874">
        <v>0.6227381664115843</v>
      </c>
      <c r="AL1874">
        <v>0.62270894675610011</v>
      </c>
      <c r="AM1874">
        <v>0.62276696652745978</v>
      </c>
      <c r="AN1874">
        <v>0.99009557994055986</v>
      </c>
      <c r="AO1874">
        <v>0.99009557994056019</v>
      </c>
      <c r="AP1874">
        <v>0.99009557994056019</v>
      </c>
      <c r="AQ1874">
        <v>0.99009557994056019</v>
      </c>
      <c r="AR1874">
        <v>14.90062527008185</v>
      </c>
      <c r="AS1874">
        <v>14.90062527008185</v>
      </c>
      <c r="AT1874">
        <v>14.90062527008185</v>
      </c>
      <c r="AU1874">
        <v>14.90062527008185</v>
      </c>
      <c r="AV1874" t="str">
        <f>VLOOKUP(Sheet1[[#This Row],[NPDES ID2]],Combined_Sheet__Major_Only___2[[NPDES ID2]:[ECHO BFR]],3,FALSE)</f>
        <v>WA</v>
      </c>
      <c r="AW1874" t="s">
        <v>12185</v>
      </c>
      <c r="AX1874" t="str">
        <f>VLOOKUP(Sheet1[[#This Row],[NPDES ID2]],Combined_Sheet__Major_Only___2[[NPDES ID2]:[ECHO BFR]],27,FALSE)</f>
        <v>-</v>
      </c>
      <c r="AY1874" t="str">
        <f>VLOOKUP(Sheet1[[#This Row],[NPDES ID2]],Combined_Sheet__Major_Only___2[[NPDES ID2]:[ECHO BFR]],28,FALSE)</f>
        <v>-</v>
      </c>
      <c r="AZ1874" t="str">
        <f>VLOOKUP(Sheet1[[#This Row],[NPDES ID2]],Combined_Sheet__Major_Only___2[[NPDES ID2]:[ECHO BFR]],29,FALSE)</f>
        <v>sludgeLagoon</v>
      </c>
      <c r="BA1874">
        <f>VLOOKUP(Sheet1[[#This Row],[NPDES ID2]],Combined_Sheet__Major_Only___2[[NPDES ID2]:[ECHO BFR]],17,FALSE)</f>
        <v>45.570576000000003</v>
      </c>
      <c r="BB1874">
        <f>VLOOKUP(Sheet1[[#This Row],[NPDES ID2]],Combined_Sheet__Major_Only___2[[NPDES ID2]:[ECHO BFR]],18,FALSE)</f>
        <v>-122.32446</v>
      </c>
      <c r="BC1874" t="str">
        <f>IF(ISNUMBER(SEARCH("aerobic",$AW1874)),"aerobic","")</f>
        <v/>
      </c>
      <c r="BD1874" t="str">
        <f>IF(ISNUMBER(SEARCH("anaer",$AW1874)),"anaer","")</f>
        <v>anaer</v>
      </c>
      <c r="BE1874" t="str">
        <f>IF(ISNUMBER(SEARCH("thickening",$AZ1874)),"thickening","")</f>
        <v/>
      </c>
      <c r="BF1874" s="3" t="str">
        <f>IF(ISNUMBER(SEARCH("airDry",$AW1874)),"airDry","")</f>
        <v/>
      </c>
      <c r="BG1874" s="3" t="str">
        <f>IF(ISNUMBER(SEARCH("heatDry",$AY1874)),"heatDry","")</f>
        <v/>
      </c>
      <c r="BH1874" s="3" t="str">
        <f>IF(AND(ISNUMBER(SEARCH("aerobic",$AW1874)),ISNUMBER(SEARCH("anaer",$AW1874))),"Combined Aer and Anaer.","")</f>
        <v/>
      </c>
    </row>
    <row r="1875" spans="1:60" x14ac:dyDescent="0.25">
      <c r="A1875" s="4">
        <v>1942</v>
      </c>
      <c r="B1875" t="s">
        <v>9159</v>
      </c>
      <c r="C1875">
        <v>2517.13</v>
      </c>
      <c r="D1875">
        <v>681.09834358931914</v>
      </c>
      <c r="E1875">
        <v>683.3976292727109</v>
      </c>
      <c r="F1875">
        <v>580.13010115242446</v>
      </c>
      <c r="G1875">
        <v>797.98166811891167</v>
      </c>
      <c r="H1875">
        <v>-127.6163265710791</v>
      </c>
      <c r="I1875">
        <v>-129.75420032904731</v>
      </c>
      <c r="J1875">
        <v>-146.34763575901789</v>
      </c>
      <c r="K1875">
        <v>-104.2985746264176</v>
      </c>
      <c r="L1875">
        <v>1491.3691430137039</v>
      </c>
      <c r="M1875">
        <v>1482.869420517171</v>
      </c>
      <c r="N1875">
        <v>1454.38944285506</v>
      </c>
      <c r="O1875">
        <v>1551.521839549303</v>
      </c>
      <c r="P1875">
        <v>59.210694210613013</v>
      </c>
      <c r="Q1875">
        <v>59.642726537291999</v>
      </c>
      <c r="R1875">
        <v>49.808274521096401</v>
      </c>
      <c r="S1875">
        <v>67.749632238232252</v>
      </c>
      <c r="T1875">
        <v>258789.9225856663</v>
      </c>
      <c r="U1875">
        <v>258789.73150532</v>
      </c>
      <c r="V1875">
        <v>258618.6004609864</v>
      </c>
      <c r="W1875">
        <v>258962.4288444577</v>
      </c>
      <c r="X1875">
        <v>19664.063691574549</v>
      </c>
      <c r="Y1875">
        <v>19766.196539232569</v>
      </c>
      <c r="Z1875">
        <v>18905.249698688251</v>
      </c>
      <c r="AA1875">
        <v>20153.246191833761</v>
      </c>
      <c r="AB1875">
        <v>3215.7039623556948</v>
      </c>
      <c r="AC1875">
        <v>3182.7817150385072</v>
      </c>
      <c r="AD1875">
        <v>2765.6136721699781</v>
      </c>
      <c r="AE1875">
        <v>3722.916702214789</v>
      </c>
      <c r="AF1875">
        <v>58.083314717494623</v>
      </c>
      <c r="AG1875">
        <v>57.744877671702078</v>
      </c>
      <c r="AH1875">
        <v>56.658468704753957</v>
      </c>
      <c r="AI1875">
        <v>60.420369408143458</v>
      </c>
      <c r="AJ1875">
        <v>0.48608473723155649</v>
      </c>
      <c r="AK1875">
        <v>0.48608535134179831</v>
      </c>
      <c r="AL1875">
        <v>0.48593986402119532</v>
      </c>
      <c r="AM1875">
        <v>0.48622882163537701</v>
      </c>
      <c r="AN1875">
        <v>0.99012640328745893</v>
      </c>
      <c r="AO1875">
        <v>0.99012640328745904</v>
      </c>
      <c r="AP1875">
        <v>0.99012640328745904</v>
      </c>
      <c r="AQ1875">
        <v>0.99012640328745904</v>
      </c>
      <c r="AR1875">
        <v>13.317074373666889</v>
      </c>
      <c r="AS1875">
        <v>13.317074373666889</v>
      </c>
      <c r="AT1875">
        <v>13.317074373666889</v>
      </c>
      <c r="AU1875">
        <v>13.317074373666889</v>
      </c>
      <c r="AV1875" t="str">
        <f>VLOOKUP(Sheet1[[#This Row],[NPDES ID2]],Combined_Sheet__Major_Only___2[[NPDES ID2]:[ECHO BFR]],3,FALSE)</f>
        <v>TX</v>
      </c>
      <c r="AW1875" t="s">
        <v>12185</v>
      </c>
      <c r="AX1875" t="str">
        <f>VLOOKUP(Sheet1[[#This Row],[NPDES ID2]],Combined_Sheet__Major_Only___2[[NPDES ID2]:[ECHO BFR]],27,FALSE)</f>
        <v>other</v>
      </c>
      <c r="AY1875" t="str">
        <f>VLOOKUP(Sheet1[[#This Row],[NPDES ID2]],Combined_Sheet__Major_Only___2[[NPDES ID2]:[ECHO BFR]],28,FALSE)</f>
        <v>-</v>
      </c>
      <c r="AZ1875" t="str">
        <f>VLOOKUP(Sheet1[[#This Row],[NPDES ID2]],Combined_Sheet__Major_Only___2[[NPDES ID2]:[ECHO BFR]],29,FALSE)</f>
        <v>preliminaryOps</v>
      </c>
      <c r="BA1875">
        <f>VLOOKUP(Sheet1[[#This Row],[NPDES ID2]],Combined_Sheet__Major_Only___2[[NPDES ID2]:[ECHO BFR]],17,FALSE)</f>
        <v>29.866150000000001</v>
      </c>
      <c r="BB1875">
        <f>VLOOKUP(Sheet1[[#This Row],[NPDES ID2]],Combined_Sheet__Major_Only___2[[NPDES ID2]:[ECHO BFR]],18,FALSE)</f>
        <v>-97.925293999999994</v>
      </c>
      <c r="BC1875" t="str">
        <f>IF(ISNUMBER(SEARCH("aerobic",$AW1875)),"aerobic","")</f>
        <v/>
      </c>
      <c r="BD1875" t="str">
        <f>IF(ISNUMBER(SEARCH("anaer",$AW1875)),"anaer","")</f>
        <v>anaer</v>
      </c>
      <c r="BE1875" t="str">
        <f>IF(ISNUMBER(SEARCH("thickening",$AZ1875)),"thickening","")</f>
        <v/>
      </c>
      <c r="BF1875" s="2" t="str">
        <f>IF(ISNUMBER(SEARCH("airDry",$AW1875)),"airDry","")</f>
        <v/>
      </c>
      <c r="BG1875" s="2" t="str">
        <f>IF(ISNUMBER(SEARCH("heatDry",$AY1875)),"heatDry","")</f>
        <v/>
      </c>
      <c r="BH1875" s="2" t="str">
        <f>IF(AND(ISNUMBER(SEARCH("aerobic",$AW1875)),ISNUMBER(SEARCH("anaer",$AW1875))),"Combined Aer and Anaer.","")</f>
        <v/>
      </c>
    </row>
    <row r="1876" spans="1:60" x14ac:dyDescent="0.25">
      <c r="A1876" s="4">
        <v>535</v>
      </c>
      <c r="B1876" t="s">
        <v>2637</v>
      </c>
      <c r="C1876">
        <v>275.02</v>
      </c>
      <c r="D1876">
        <v>485.97767507377318</v>
      </c>
      <c r="E1876">
        <v>490.77330287959421</v>
      </c>
      <c r="F1876">
        <v>365.67338678251099</v>
      </c>
      <c r="G1876">
        <v>622.99126723804522</v>
      </c>
      <c r="H1876">
        <v>-114.1180144167969</v>
      </c>
      <c r="I1876">
        <v>-116.6065334454271</v>
      </c>
      <c r="J1876">
        <v>-132.36483617515029</v>
      </c>
      <c r="K1876">
        <v>-90.592439145159148</v>
      </c>
      <c r="L1876">
        <v>183.3763649121839</v>
      </c>
      <c r="M1876">
        <v>182.6032042260785</v>
      </c>
      <c r="N1876">
        <v>180.0405064818577</v>
      </c>
      <c r="O1876">
        <v>188.8119660175829</v>
      </c>
      <c r="P1876">
        <v>6.4289865786974607</v>
      </c>
      <c r="Q1876">
        <v>6.5110954226685553</v>
      </c>
      <c r="R1876">
        <v>5.3086699981357093</v>
      </c>
      <c r="S1876">
        <v>7.3506229749979806</v>
      </c>
      <c r="T1876">
        <v>273201.3817942834</v>
      </c>
      <c r="U1876">
        <v>273201.18014814937</v>
      </c>
      <c r="V1876">
        <v>273020.58641279349</v>
      </c>
      <c r="W1876">
        <v>273383.42678657977</v>
      </c>
      <c r="X1876">
        <v>18442.54840403378</v>
      </c>
      <c r="Y1876">
        <v>18513.15714104574</v>
      </c>
      <c r="Z1876">
        <v>17918.631094082299</v>
      </c>
      <c r="AA1876">
        <v>18779.57368784599</v>
      </c>
      <c r="AB1876">
        <v>3454.2283314385281</v>
      </c>
      <c r="AC1876">
        <v>3416.5549269593062</v>
      </c>
      <c r="AD1876">
        <v>2907.6662868468379</v>
      </c>
      <c r="AE1876">
        <v>4101.9378058376942</v>
      </c>
      <c r="AF1876">
        <v>65.34639821150455</v>
      </c>
      <c r="AG1876">
        <v>65.069937538238918</v>
      </c>
      <c r="AH1876">
        <v>64.159623620985542</v>
      </c>
      <c r="AI1876">
        <v>67.282667085104862</v>
      </c>
      <c r="AJ1876">
        <v>0.57475797746810242</v>
      </c>
      <c r="AK1876">
        <v>0.57475806177778566</v>
      </c>
      <c r="AL1876">
        <v>0.57473859560698803</v>
      </c>
      <c r="AM1876">
        <v>0.57477724795350504</v>
      </c>
      <c r="AN1876">
        <v>0.99064024666482742</v>
      </c>
      <c r="AO1876">
        <v>0.99064024666482742</v>
      </c>
      <c r="AP1876">
        <v>0.99064024666482742</v>
      </c>
      <c r="AQ1876">
        <v>0.99064024666482742</v>
      </c>
      <c r="AR1876">
        <v>13.846773798002239</v>
      </c>
      <c r="AS1876">
        <v>13.846773798002239</v>
      </c>
      <c r="AT1876">
        <v>13.846773798002239</v>
      </c>
      <c r="AU1876">
        <v>13.846773798002239</v>
      </c>
      <c r="AV1876" t="str">
        <f>VLOOKUP(Sheet1[[#This Row],[NPDES ID2]],Combined_Sheet__Major_Only___2[[NPDES ID2]:[ECHO BFR]],3,FALSE)</f>
        <v>MI</v>
      </c>
      <c r="AW1876" t="s">
        <v>12185</v>
      </c>
      <c r="AX1876" t="str">
        <f>VLOOKUP(Sheet1[[#This Row],[NPDES ID2]],Combined_Sheet__Major_Only___2[[NPDES ID2]:[ECHO BFR]],27,FALSE)</f>
        <v>methaneBioCaptureRecover</v>
      </c>
      <c r="AY1876" t="str">
        <f>VLOOKUP(Sheet1[[#This Row],[NPDES ID2]],Combined_Sheet__Major_Only___2[[NPDES ID2]:[ECHO BFR]],28,FALSE)</f>
        <v>-</v>
      </c>
      <c r="AZ1876" t="str">
        <f>VLOOKUP(Sheet1[[#This Row],[NPDES ID2]],Combined_Sheet__Major_Only___2[[NPDES ID2]:[ECHO BFR]],29,FALSE)</f>
        <v>preliminaryOps</v>
      </c>
      <c r="BA1876">
        <f>VLOOKUP(Sheet1[[#This Row],[NPDES ID2]],Combined_Sheet__Major_Only___2[[NPDES ID2]:[ECHO BFR]],17,FALSE)</f>
        <v>43.614542</v>
      </c>
      <c r="BB1876">
        <f>VLOOKUP(Sheet1[[#This Row],[NPDES ID2]],Combined_Sheet__Major_Only___2[[NPDES ID2]:[ECHO BFR]],18,FALSE)</f>
        <v>-84.774300999999994</v>
      </c>
      <c r="BC1876" t="str">
        <f>IF(ISNUMBER(SEARCH("aerobic",$AW1876)),"aerobic","")</f>
        <v/>
      </c>
      <c r="BD1876" t="str">
        <f>IF(ISNUMBER(SEARCH("anaer",$AW1876)),"anaer","")</f>
        <v>anaer</v>
      </c>
      <c r="BE1876" t="str">
        <f>IF(ISNUMBER(SEARCH("thickening",$AZ1876)),"thickening","")</f>
        <v/>
      </c>
      <c r="BF1876" s="3" t="str">
        <f>IF(ISNUMBER(SEARCH("airDry",$AW1876)),"airDry","")</f>
        <v/>
      </c>
      <c r="BG1876" s="3" t="str">
        <f>IF(ISNUMBER(SEARCH("heatDry",$AY1876)),"heatDry","")</f>
        <v/>
      </c>
      <c r="BH1876" s="3" t="str">
        <f>IF(AND(ISNUMBER(SEARCH("aerobic",$AW1876)),ISNUMBER(SEARCH("anaer",$AW1876))),"Combined Aer and Anaer.","")</f>
        <v/>
      </c>
    </row>
    <row r="1877" spans="1:60" x14ac:dyDescent="0.25">
      <c r="A1877" s="4">
        <v>2040</v>
      </c>
      <c r="B1877" t="s">
        <v>9598</v>
      </c>
      <c r="C1877">
        <v>1307.77</v>
      </c>
      <c r="D1877">
        <v>419.64575222581891</v>
      </c>
      <c r="E1877">
        <v>419.73651100857421</v>
      </c>
      <c r="F1877">
        <v>356.73849097970378</v>
      </c>
      <c r="G1877">
        <v>490.61414717218361</v>
      </c>
      <c r="H1877">
        <v>-116.69948444006521</v>
      </c>
      <c r="I1877">
        <v>-119.16474700487009</v>
      </c>
      <c r="J1877">
        <v>-134.8575411730144</v>
      </c>
      <c r="K1877">
        <v>-93.974712816837624</v>
      </c>
      <c r="L1877">
        <v>848.33638350125807</v>
      </c>
      <c r="M1877">
        <v>844.48689150645987</v>
      </c>
      <c r="N1877">
        <v>831.64863414984961</v>
      </c>
      <c r="O1877">
        <v>875.50149960490808</v>
      </c>
      <c r="P1877">
        <v>30.616555086419051</v>
      </c>
      <c r="Q1877">
        <v>30.962899380784151</v>
      </c>
      <c r="R1877">
        <v>25.44952721475811</v>
      </c>
      <c r="S1877">
        <v>34.898010258012967</v>
      </c>
      <c r="T1877">
        <v>274446.58986596658</v>
      </c>
      <c r="U1877">
        <v>274446.38730690611</v>
      </c>
      <c r="V1877">
        <v>274264.97595696518</v>
      </c>
      <c r="W1877">
        <v>274629.45904322469</v>
      </c>
      <c r="X1877">
        <v>19043.884728771529</v>
      </c>
      <c r="Y1877">
        <v>19122.814466269429</v>
      </c>
      <c r="Z1877">
        <v>18459.48091406493</v>
      </c>
      <c r="AA1877">
        <v>19420.35879632174</v>
      </c>
      <c r="AB1877">
        <v>3547.5131219556329</v>
      </c>
      <c r="AC1877">
        <v>3507.0148621468879</v>
      </c>
      <c r="AD1877">
        <v>2987.183349254813</v>
      </c>
      <c r="AE1877">
        <v>4203.4445831552584</v>
      </c>
      <c r="AF1877">
        <v>63.583143107265471</v>
      </c>
      <c r="AG1877">
        <v>63.290214696037488</v>
      </c>
      <c r="AH1877">
        <v>62.341545065920421</v>
      </c>
      <c r="AI1877">
        <v>65.61583438301416</v>
      </c>
      <c r="AJ1877">
        <v>0.55321077872198299</v>
      </c>
      <c r="AK1877">
        <v>0.55321116343890409</v>
      </c>
      <c r="AL1877">
        <v>0.55312122907755268</v>
      </c>
      <c r="AM1877">
        <v>0.55329982687100043</v>
      </c>
      <c r="AN1877">
        <v>0.99068214581931713</v>
      </c>
      <c r="AO1877">
        <v>0.9906821458193168</v>
      </c>
      <c r="AP1877">
        <v>0.9906821458193168</v>
      </c>
      <c r="AQ1877">
        <v>0.9906821458193168</v>
      </c>
      <c r="AR1877">
        <v>13.51445091683474</v>
      </c>
      <c r="AS1877">
        <v>13.51445091683475</v>
      </c>
      <c r="AT1877">
        <v>13.51445091683475</v>
      </c>
      <c r="AU1877">
        <v>13.51445091683475</v>
      </c>
      <c r="AV1877" t="str">
        <f>VLOOKUP(Sheet1[[#This Row],[NPDES ID2]],Combined_Sheet__Major_Only___2[[NPDES ID2]:[ECHO BFR]],3,FALSE)</f>
        <v>CA</v>
      </c>
      <c r="AW1877" t="s">
        <v>12185</v>
      </c>
      <c r="AX1877" t="str">
        <f>VLOOKUP(Sheet1[[#This Row],[NPDES ID2]],Combined_Sheet__Major_Only___2[[NPDES ID2]:[ECHO BFR]],27,FALSE)</f>
        <v>-</v>
      </c>
      <c r="AY1877" t="str">
        <f>VLOOKUP(Sheet1[[#This Row],[NPDES ID2]],Combined_Sheet__Major_Only___2[[NPDES ID2]:[ECHO BFR]],28,FALSE)</f>
        <v>-</v>
      </c>
      <c r="AZ1877" t="str">
        <f>VLOOKUP(Sheet1[[#This Row],[NPDES ID2]],Combined_Sheet__Major_Only___2[[NPDES ID2]:[ECHO BFR]],29,FALSE)</f>
        <v>-</v>
      </c>
      <c r="BA1877">
        <f>VLOOKUP(Sheet1[[#This Row],[NPDES ID2]],Combined_Sheet__Major_Only___2[[NPDES ID2]:[ECHO BFR]],17,FALSE)</f>
        <v>34.952596999999997</v>
      </c>
      <c r="BB1877">
        <f>VLOOKUP(Sheet1[[#This Row],[NPDES ID2]],Combined_Sheet__Major_Only___2[[NPDES ID2]:[ECHO BFR]],18,FALSE)</f>
        <v>-120.38412599999999</v>
      </c>
      <c r="BC1877" t="str">
        <f>IF(ISNUMBER(SEARCH("aerobic",$AW1877)),"aerobic","")</f>
        <v/>
      </c>
      <c r="BD1877" t="str">
        <f>IF(ISNUMBER(SEARCH("anaer",$AW1877)),"anaer","")</f>
        <v>anaer</v>
      </c>
      <c r="BE1877" t="str">
        <f>IF(ISNUMBER(SEARCH("thickening",$AZ1877)),"thickening","")</f>
        <v/>
      </c>
      <c r="BF1877" s="2" t="str">
        <f>IF(ISNUMBER(SEARCH("airDry",$AW1877)),"airDry","")</f>
        <v/>
      </c>
      <c r="BG1877" s="2" t="str">
        <f>IF(ISNUMBER(SEARCH("heatDry",$AY1877)),"heatDry","")</f>
        <v/>
      </c>
      <c r="BH1877" s="2" t="str">
        <f>IF(AND(ISNUMBER(SEARCH("aerobic",$AW1877)),ISNUMBER(SEARCH("anaer",$AW1877))),"Combined Aer and Anaer.","")</f>
        <v/>
      </c>
    </row>
    <row r="1878" spans="1:60" x14ac:dyDescent="0.25">
      <c r="A1878" s="4">
        <v>2556</v>
      </c>
      <c r="B1878" t="s">
        <v>11855</v>
      </c>
      <c r="C1878">
        <v>113.99</v>
      </c>
      <c r="D1878">
        <v>962.93875385781575</v>
      </c>
      <c r="E1878">
        <v>964.05657134987837</v>
      </c>
      <c r="F1878">
        <v>683.4408900337861</v>
      </c>
      <c r="G1878">
        <v>1262.825842603183</v>
      </c>
      <c r="H1878">
        <v>-116.0932102060968</v>
      </c>
      <c r="I1878">
        <v>-118.4542914766606</v>
      </c>
      <c r="J1878">
        <v>-134.1231389681781</v>
      </c>
      <c r="K1878">
        <v>-92.556590884082539</v>
      </c>
      <c r="L1878">
        <v>74.884246715057174</v>
      </c>
      <c r="M1878">
        <v>74.554707638580652</v>
      </c>
      <c r="N1878">
        <v>73.463539890387963</v>
      </c>
      <c r="O1878">
        <v>77.199588725537055</v>
      </c>
      <c r="P1878">
        <v>2.667130067613714</v>
      </c>
      <c r="Q1878">
        <v>2.701165086703806</v>
      </c>
      <c r="R1878">
        <v>2.212494029841463</v>
      </c>
      <c r="S1878">
        <v>3.0389477330296222</v>
      </c>
      <c r="T1878">
        <v>275569.7037319286</v>
      </c>
      <c r="U1878">
        <v>275569.50034945499</v>
      </c>
      <c r="V1878">
        <v>275387.35155305971</v>
      </c>
      <c r="W1878">
        <v>275753.31628178398</v>
      </c>
      <c r="X1878">
        <v>18881.39472760832</v>
      </c>
      <c r="Y1878">
        <v>18957.041696482</v>
      </c>
      <c r="Z1878">
        <v>18321.895371499821</v>
      </c>
      <c r="AA1878">
        <v>19241.309907403869</v>
      </c>
      <c r="AB1878">
        <v>3724.8986519928212</v>
      </c>
      <c r="AC1878">
        <v>3678.2190789135188</v>
      </c>
      <c r="AD1878">
        <v>3106.2115139664229</v>
      </c>
      <c r="AE1878">
        <v>4460.8040155575181</v>
      </c>
      <c r="AF1878">
        <v>64.38085545541378</v>
      </c>
      <c r="AG1878">
        <v>64.097146093731169</v>
      </c>
      <c r="AH1878">
        <v>63.160234021299694</v>
      </c>
      <c r="AI1878">
        <v>66.371146565395463</v>
      </c>
      <c r="AJ1878">
        <v>0.56295746870508123</v>
      </c>
      <c r="AK1878">
        <v>0.56295750358719221</v>
      </c>
      <c r="AL1878">
        <v>0.562949464757596</v>
      </c>
      <c r="AM1878">
        <v>0.56296542648071113</v>
      </c>
      <c r="AN1878">
        <v>0.99071961624720684</v>
      </c>
      <c r="AO1878">
        <v>0.99071961624720706</v>
      </c>
      <c r="AP1878">
        <v>0.99071961624720706</v>
      </c>
      <c r="AQ1878">
        <v>0.99071961624720706</v>
      </c>
      <c r="AR1878">
        <v>13.253172207967729</v>
      </c>
      <c r="AS1878">
        <v>13.253172207967721</v>
      </c>
      <c r="AT1878">
        <v>13.253172207967721</v>
      </c>
      <c r="AU1878">
        <v>13.253172207967721</v>
      </c>
      <c r="AV1878" t="str">
        <f>VLOOKUP(Sheet1[[#This Row],[NPDES ID2]],Combined_Sheet__Major_Only___2[[NPDES ID2]:[ECHO BFR]],3,FALSE)</f>
        <v>MI</v>
      </c>
      <c r="AW1878" t="s">
        <v>12185</v>
      </c>
      <c r="AX1878" t="str">
        <f>VLOOKUP(Sheet1[[#This Row],[NPDES ID2]],Combined_Sheet__Major_Only___2[[NPDES ID2]:[ECHO BFR]],27,FALSE)</f>
        <v>methaneBioCaptureRecover</v>
      </c>
      <c r="AY1878" t="str">
        <f>VLOOKUP(Sheet1[[#This Row],[NPDES ID2]],Combined_Sheet__Major_Only___2[[NPDES ID2]:[ECHO BFR]],28,FALSE)</f>
        <v>-</v>
      </c>
      <c r="AZ1878" t="str">
        <f>VLOOKUP(Sheet1[[#This Row],[NPDES ID2]],Combined_Sheet__Major_Only___2[[NPDES ID2]:[ECHO BFR]],29,FALSE)</f>
        <v>-</v>
      </c>
      <c r="BA1878">
        <f>VLOOKUP(Sheet1[[#This Row],[NPDES ID2]],Combined_Sheet__Major_Only___2[[NPDES ID2]:[ECHO BFR]],17,FALSE)</f>
        <v>45.801034999999999</v>
      </c>
      <c r="BB1878">
        <f>VLOOKUP(Sheet1[[#This Row],[NPDES ID2]],Combined_Sheet__Major_Only___2[[NPDES ID2]:[ECHO BFR]],18,FALSE)</f>
        <v>-88.056449000000001</v>
      </c>
      <c r="BC1878" t="str">
        <f>IF(ISNUMBER(SEARCH("aerobic",$AW1878)),"aerobic","")</f>
        <v/>
      </c>
      <c r="BD1878" t="str">
        <f>IF(ISNUMBER(SEARCH("anaer",$AW1878)),"anaer","")</f>
        <v>anaer</v>
      </c>
      <c r="BE1878" t="str">
        <f>IF(ISNUMBER(SEARCH("thickening",$AZ1878)),"thickening","")</f>
        <v/>
      </c>
      <c r="BF1878" s="2" t="str">
        <f>IF(ISNUMBER(SEARCH("airDry",$AW1878)),"airDry","")</f>
        <v/>
      </c>
      <c r="BG1878" s="2" t="str">
        <f>IF(ISNUMBER(SEARCH("heatDry",$AY1878)),"heatDry","")</f>
        <v/>
      </c>
      <c r="BH1878" s="2" t="str">
        <f>IF(AND(ISNUMBER(SEARCH("aerobic",$AW1878)),ISNUMBER(SEARCH("anaer",$AW1878))),"Combined Aer and Anaer.","")</f>
        <v/>
      </c>
    </row>
    <row r="1879" spans="1:60" x14ac:dyDescent="0.25">
      <c r="A1879" s="4">
        <v>834</v>
      </c>
      <c r="B1879" t="s">
        <v>4078</v>
      </c>
      <c r="C1879">
        <v>1058</v>
      </c>
      <c r="D1879">
        <v>398.78754347629172</v>
      </c>
      <c r="E1879">
        <v>398.8696354878997</v>
      </c>
      <c r="F1879">
        <v>337.18678950468723</v>
      </c>
      <c r="G1879">
        <v>472.30141795414869</v>
      </c>
      <c r="H1879">
        <v>-120.3532962669906</v>
      </c>
      <c r="I1879">
        <v>-122.7396093178038</v>
      </c>
      <c r="J1879">
        <v>-138.44379325807839</v>
      </c>
      <c r="K1879">
        <v>-97.596177974291237</v>
      </c>
      <c r="L1879">
        <v>668.13784823911988</v>
      </c>
      <c r="M1879">
        <v>664.87661950676193</v>
      </c>
      <c r="N1879">
        <v>654.02062913633222</v>
      </c>
      <c r="O1879">
        <v>691.12540243439128</v>
      </c>
      <c r="P1879">
        <v>24.808158710503701</v>
      </c>
      <c r="Q1879">
        <v>25.014553692002</v>
      </c>
      <c r="R1879">
        <v>20.695675715084711</v>
      </c>
      <c r="S1879">
        <v>28.3164852576264</v>
      </c>
      <c r="T1879">
        <v>278798.5558998512</v>
      </c>
      <c r="U1879">
        <v>278798.35015013878</v>
      </c>
      <c r="V1879">
        <v>278614.08126097708</v>
      </c>
      <c r="W1879">
        <v>278984.30557960522</v>
      </c>
      <c r="X1879">
        <v>19872.995037584729</v>
      </c>
      <c r="Y1879">
        <v>19961.878439454598</v>
      </c>
      <c r="Z1879">
        <v>19217.924446863879</v>
      </c>
      <c r="AA1879">
        <v>20295.122797746972</v>
      </c>
      <c r="AB1879">
        <v>2952.6123481600712</v>
      </c>
      <c r="AC1879">
        <v>2929.8235499818379</v>
      </c>
      <c r="AD1879">
        <v>2571.9209237433579</v>
      </c>
      <c r="AE1879">
        <v>3376.5029968253089</v>
      </c>
      <c r="AF1879">
        <v>61.897018115642751</v>
      </c>
      <c r="AG1879">
        <v>61.591469107473657</v>
      </c>
      <c r="AH1879">
        <v>60.596290663982423</v>
      </c>
      <c r="AI1879">
        <v>64.024004040124439</v>
      </c>
      <c r="AJ1879">
        <v>0.53261762018378389</v>
      </c>
      <c r="AK1879">
        <v>0.53261791693658023</v>
      </c>
      <c r="AL1879">
        <v>0.53254876507340143</v>
      </c>
      <c r="AM1879">
        <v>0.53268608713149046</v>
      </c>
      <c r="AN1879">
        <v>0.99082568096812584</v>
      </c>
      <c r="AO1879">
        <v>0.99082568096812595</v>
      </c>
      <c r="AP1879">
        <v>0.99082568096812595</v>
      </c>
      <c r="AQ1879">
        <v>0.99082568096812595</v>
      </c>
      <c r="AR1879">
        <v>15.0480370456242</v>
      </c>
      <c r="AS1879">
        <v>15.0480370456242</v>
      </c>
      <c r="AT1879">
        <v>15.0480370456242</v>
      </c>
      <c r="AU1879">
        <v>15.0480370456242</v>
      </c>
      <c r="AV1879" t="str">
        <f>VLOOKUP(Sheet1[[#This Row],[NPDES ID2]],Combined_Sheet__Major_Only___2[[NPDES ID2]:[ECHO BFR]],3,FALSE)</f>
        <v>NC</v>
      </c>
      <c r="AW1879" t="s">
        <v>12185</v>
      </c>
      <c r="AX1879" t="str">
        <f>VLOOKUP(Sheet1[[#This Row],[NPDES ID2]],Combined_Sheet__Major_Only___2[[NPDES ID2]:[ECHO BFR]],27,FALSE)</f>
        <v>-</v>
      </c>
      <c r="AY1879" t="str">
        <f>VLOOKUP(Sheet1[[#This Row],[NPDES ID2]],Combined_Sheet__Major_Only___2[[NPDES ID2]:[ECHO BFR]],28,FALSE)</f>
        <v>-</v>
      </c>
      <c r="AZ1879" t="str">
        <f>VLOOKUP(Sheet1[[#This Row],[NPDES ID2]],Combined_Sheet__Major_Only___2[[NPDES ID2]:[ECHO BFR]],29,FALSE)</f>
        <v>-</v>
      </c>
      <c r="BA1879">
        <f>VLOOKUP(Sheet1[[#This Row],[NPDES ID2]],Combined_Sheet__Major_Only___2[[NPDES ID2]:[ECHO BFR]],17,FALSE)</f>
        <v>35.334409999999998</v>
      </c>
      <c r="BB1879">
        <f>VLOOKUP(Sheet1[[#This Row],[NPDES ID2]],Combined_Sheet__Major_Only___2[[NPDES ID2]:[ECHO BFR]],18,FALSE)</f>
        <v>-80.696481000000006</v>
      </c>
      <c r="BC1879" t="str">
        <f>IF(ISNUMBER(SEARCH("aerobic",$AW1879)),"aerobic","")</f>
        <v/>
      </c>
      <c r="BD1879" t="str">
        <f>IF(ISNUMBER(SEARCH("anaer",$AW1879)),"anaer","")</f>
        <v>anaer</v>
      </c>
      <c r="BE1879" t="str">
        <f>IF(ISNUMBER(SEARCH("thickening",$AZ1879)),"thickening","")</f>
        <v/>
      </c>
      <c r="BF1879" s="2" t="str">
        <f>IF(ISNUMBER(SEARCH("airDry",$AW1879)),"airDry","")</f>
        <v/>
      </c>
      <c r="BG1879" s="2" t="str">
        <f>IF(ISNUMBER(SEARCH("heatDry",$AY1879)),"heatDry","")</f>
        <v/>
      </c>
      <c r="BH1879" s="2" t="str">
        <f>IF(AND(ISNUMBER(SEARCH("aerobic",$AW1879)),ISNUMBER(SEARCH("anaer",$AW1879))),"Combined Aer and Anaer.","")</f>
        <v/>
      </c>
    </row>
    <row r="1880" spans="1:60" x14ac:dyDescent="0.25">
      <c r="A1880" s="4">
        <v>707</v>
      </c>
      <c r="B1880" t="s">
        <v>3491</v>
      </c>
      <c r="C1880">
        <v>4958</v>
      </c>
      <c r="D1880">
        <v>1145.311412485562</v>
      </c>
      <c r="E1880">
        <v>1144.012939151276</v>
      </c>
      <c r="F1880">
        <v>921.00495048289861</v>
      </c>
      <c r="G1880">
        <v>1359.0012470259751</v>
      </c>
      <c r="H1880">
        <v>-120.4476291878009</v>
      </c>
      <c r="I1880">
        <v>-123.4133645102237</v>
      </c>
      <c r="J1880">
        <v>-140.16657767422581</v>
      </c>
      <c r="K1880">
        <v>-95.073758398524078</v>
      </c>
      <c r="L1880">
        <v>3044.9221568574189</v>
      </c>
      <c r="M1880">
        <v>3029.1715278511938</v>
      </c>
      <c r="N1880">
        <v>2975.5706820447731</v>
      </c>
      <c r="O1880">
        <v>3157.4552891290982</v>
      </c>
      <c r="P1880">
        <v>116.3645649461037</v>
      </c>
      <c r="Q1880">
        <v>117.5637129153211</v>
      </c>
      <c r="R1880">
        <v>97.4633308485691</v>
      </c>
      <c r="S1880">
        <v>132.63588982522739</v>
      </c>
      <c r="T1880">
        <v>279896.33591194649</v>
      </c>
      <c r="U1880">
        <v>279896.12935739482</v>
      </c>
      <c r="V1880">
        <v>279711.13965621009</v>
      </c>
      <c r="W1880">
        <v>280082.81219619157</v>
      </c>
      <c r="X1880">
        <v>20516.431592978599</v>
      </c>
      <c r="Y1880">
        <v>20613.555337593079</v>
      </c>
      <c r="Z1880">
        <v>19790.358527045519</v>
      </c>
      <c r="AA1880">
        <v>20983.37431682325</v>
      </c>
      <c r="AB1880">
        <v>3777.9921648875688</v>
      </c>
      <c r="AC1880">
        <v>3731.0479778535682</v>
      </c>
      <c r="AD1880">
        <v>3185.551815397173</v>
      </c>
      <c r="AE1880">
        <v>4456.651213637123</v>
      </c>
      <c r="AF1880">
        <v>60.22879400982518</v>
      </c>
      <c r="AG1880">
        <v>59.900993576999277</v>
      </c>
      <c r="AH1880">
        <v>58.873545006643077</v>
      </c>
      <c r="AI1880">
        <v>62.442306646830751</v>
      </c>
      <c r="AJ1880">
        <v>0.51225468859125101</v>
      </c>
      <c r="AK1880">
        <v>0.51225601226182693</v>
      </c>
      <c r="AL1880">
        <v>0.51193178928112326</v>
      </c>
      <c r="AM1880">
        <v>0.51257595229039565</v>
      </c>
      <c r="AN1880">
        <v>0.99086119187270816</v>
      </c>
      <c r="AO1880">
        <v>0.99086119187270782</v>
      </c>
      <c r="AP1880">
        <v>0.99086119187270782</v>
      </c>
      <c r="AQ1880">
        <v>0.99086119187270782</v>
      </c>
      <c r="AR1880">
        <v>12.88517572787188</v>
      </c>
      <c r="AS1880">
        <v>12.88517572787187</v>
      </c>
      <c r="AT1880">
        <v>12.88517572787187</v>
      </c>
      <c r="AU1880">
        <v>12.88517572787187</v>
      </c>
      <c r="AV1880" t="str">
        <f>VLOOKUP(Sheet1[[#This Row],[NPDES ID2]],Combined_Sheet__Major_Only___2[[NPDES ID2]:[ECHO BFR]],3,FALSE)</f>
        <v>VA</v>
      </c>
      <c r="AW1880" t="s">
        <v>12185</v>
      </c>
      <c r="AX1880" t="str">
        <f>VLOOKUP(Sheet1[[#This Row],[NPDES ID2]],Combined_Sheet__Major_Only___2[[NPDES ID2]:[ECHO BFR]],27,FALSE)</f>
        <v>methaneBioCaptureRecover</v>
      </c>
      <c r="AY1880" t="str">
        <f>VLOOKUP(Sheet1[[#This Row],[NPDES ID2]],Combined_Sheet__Major_Only___2[[NPDES ID2]:[ECHO BFR]],28,FALSE)</f>
        <v>pasteurize</v>
      </c>
      <c r="AZ1880" t="str">
        <f>VLOOKUP(Sheet1[[#This Row],[NPDES ID2]],Combined_Sheet__Major_Only___2[[NPDES ID2]:[ECHO BFR]],29,FALSE)</f>
        <v>preliminaryOps</v>
      </c>
      <c r="BA1880">
        <f>VLOOKUP(Sheet1[[#This Row],[NPDES ID2]],Combined_Sheet__Major_Only___2[[NPDES ID2]:[ECHO BFR]],17,FALSE)</f>
        <v>38.798900000000003</v>
      </c>
      <c r="BB1880">
        <f>VLOOKUP(Sheet1[[#This Row],[NPDES ID2]],Combined_Sheet__Major_Only___2[[NPDES ID2]:[ECHO BFR]],18,FALSE)</f>
        <v>-77.060599999999994</v>
      </c>
      <c r="BC1880" t="str">
        <f>IF(ISNUMBER(SEARCH("aerobic",$AW1880)),"aerobic","")</f>
        <v/>
      </c>
      <c r="BD1880" t="str">
        <f>IF(ISNUMBER(SEARCH("anaer",$AW1880)),"anaer","")</f>
        <v>anaer</v>
      </c>
      <c r="BE1880" t="str">
        <f>IF(ISNUMBER(SEARCH("thickening",$AZ1880)),"thickening","")</f>
        <v/>
      </c>
      <c r="BF1880" s="3" t="str">
        <f>IF(ISNUMBER(SEARCH("airDry",$AW1880)),"airDry","")</f>
        <v/>
      </c>
      <c r="BG1880" s="3" t="str">
        <f>IF(ISNUMBER(SEARCH("heatDry",$AY1880)),"heatDry","")</f>
        <v/>
      </c>
      <c r="BH1880" s="3" t="str">
        <f>IF(AND(ISNUMBER(SEARCH("aerobic",$AW1880)),ISNUMBER(SEARCH("anaer",$AW1880))),"Combined Aer and Anaer.","")</f>
        <v/>
      </c>
    </row>
    <row r="1881" spans="1:60" x14ac:dyDescent="0.25">
      <c r="A1881" s="4">
        <v>639</v>
      </c>
      <c r="B1881" t="s">
        <v>3153</v>
      </c>
      <c r="C1881">
        <v>249.65</v>
      </c>
      <c r="D1881">
        <v>550.93534581257848</v>
      </c>
      <c r="E1881">
        <v>554.13051753954369</v>
      </c>
      <c r="F1881">
        <v>410.71497241394411</v>
      </c>
      <c r="G1881">
        <v>710.0034445762376</v>
      </c>
      <c r="H1881">
        <v>-122.305809433357</v>
      </c>
      <c r="I1881">
        <v>-124.7798699043544</v>
      </c>
      <c r="J1881">
        <v>-140.71598061356909</v>
      </c>
      <c r="K1881">
        <v>-99.200173484344646</v>
      </c>
      <c r="L1881">
        <v>156.11473003975419</v>
      </c>
      <c r="M1881">
        <v>155.33087165146179</v>
      </c>
      <c r="N1881">
        <v>152.7335401515478</v>
      </c>
      <c r="O1881">
        <v>161.62447645573079</v>
      </c>
      <c r="P1881">
        <v>5.8577158633850086</v>
      </c>
      <c r="Q1881">
        <v>5.9052778645667736</v>
      </c>
      <c r="R1881">
        <v>4.8926579116893869</v>
      </c>
      <c r="S1881">
        <v>6.6726833666361376</v>
      </c>
      <c r="T1881">
        <v>280542.10299159918</v>
      </c>
      <c r="U1881">
        <v>280541.89596360212</v>
      </c>
      <c r="V1881">
        <v>280356.48224606639</v>
      </c>
      <c r="W1881">
        <v>280729.00669960398</v>
      </c>
      <c r="X1881">
        <v>20195.11628258141</v>
      </c>
      <c r="Y1881">
        <v>20288.053548734479</v>
      </c>
      <c r="Z1881">
        <v>19512.352473096729</v>
      </c>
      <c r="AA1881">
        <v>20634.869201151188</v>
      </c>
      <c r="AB1881">
        <v>3069.8620837014091</v>
      </c>
      <c r="AC1881">
        <v>3044.4308809223912</v>
      </c>
      <c r="AD1881">
        <v>2665.2744136845222</v>
      </c>
      <c r="AE1881">
        <v>3520.0048009349639</v>
      </c>
      <c r="AF1881">
        <v>61.284899751130013</v>
      </c>
      <c r="AG1881">
        <v>60.97637665897642</v>
      </c>
      <c r="AH1881">
        <v>59.959247155811667</v>
      </c>
      <c r="AI1881">
        <v>63.447207276068909</v>
      </c>
      <c r="AJ1881">
        <v>0.52514455707534102</v>
      </c>
      <c r="AK1881">
        <v>0.52514462756802294</v>
      </c>
      <c r="AL1881">
        <v>0.52512835607808039</v>
      </c>
      <c r="AM1881">
        <v>0.52516066492231217</v>
      </c>
      <c r="AN1881">
        <v>0.99088195297017345</v>
      </c>
      <c r="AO1881">
        <v>0.99088195297017345</v>
      </c>
      <c r="AP1881">
        <v>0.99088195297017345</v>
      </c>
      <c r="AQ1881">
        <v>0.99088195297017345</v>
      </c>
      <c r="AR1881">
        <v>14.68954437608091</v>
      </c>
      <c r="AS1881">
        <v>14.689544376080921</v>
      </c>
      <c r="AT1881">
        <v>14.689544376080921</v>
      </c>
      <c r="AU1881">
        <v>14.689544376080921</v>
      </c>
      <c r="AV1881" t="str">
        <f>VLOOKUP(Sheet1[[#This Row],[NPDES ID2]],Combined_Sheet__Major_Only___2[[NPDES ID2]:[ECHO BFR]],3,FALSE)</f>
        <v>SD</v>
      </c>
      <c r="AW1881" t="s">
        <v>12185</v>
      </c>
      <c r="AX1881" t="str">
        <f>VLOOKUP(Sheet1[[#This Row],[NPDES ID2]],Combined_Sheet__Major_Only___2[[NPDES ID2]:[ECHO BFR]],27,FALSE)</f>
        <v>tempSludgeStore</v>
      </c>
      <c r="AY1881" t="str">
        <f>VLOOKUP(Sheet1[[#This Row],[NPDES ID2]],Combined_Sheet__Major_Only___2[[NPDES ID2]:[ECHO BFR]],28,FALSE)</f>
        <v>-</v>
      </c>
      <c r="AZ1881" t="str">
        <f>VLOOKUP(Sheet1[[#This Row],[NPDES ID2]],Combined_Sheet__Major_Only___2[[NPDES ID2]:[ECHO BFR]],29,FALSE)</f>
        <v>sludgeLagoon</v>
      </c>
      <c r="BA1881">
        <f>VLOOKUP(Sheet1[[#This Row],[NPDES ID2]],Combined_Sheet__Major_Only___2[[NPDES ID2]:[ECHO BFR]],17,FALSE)</f>
        <v>42.762222000000001</v>
      </c>
      <c r="BB1881">
        <f>VLOOKUP(Sheet1[[#This Row],[NPDES ID2]],Combined_Sheet__Major_Only___2[[NPDES ID2]:[ECHO BFR]],18,FALSE)</f>
        <v>-96.916583000000003</v>
      </c>
      <c r="BC1881" t="str">
        <f>IF(ISNUMBER(SEARCH("aerobic",$AW1881)),"aerobic","")</f>
        <v/>
      </c>
      <c r="BD1881" t="str">
        <f>IF(ISNUMBER(SEARCH("anaer",$AW1881)),"anaer","")</f>
        <v>anaer</v>
      </c>
      <c r="BE1881" t="str">
        <f>IF(ISNUMBER(SEARCH("thickening",$AZ1881)),"thickening","")</f>
        <v/>
      </c>
      <c r="BF1881" s="3" t="str">
        <f>IF(ISNUMBER(SEARCH("airDry",$AW1881)),"airDry","")</f>
        <v/>
      </c>
      <c r="BG1881" s="3" t="str">
        <f>IF(ISNUMBER(SEARCH("heatDry",$AY1881)),"heatDry","")</f>
        <v/>
      </c>
      <c r="BH1881" s="3" t="str">
        <f>IF(AND(ISNUMBER(SEARCH("aerobic",$AW1881)),ISNUMBER(SEARCH("anaer",$AW1881))),"Combined Aer and Anaer.","")</f>
        <v/>
      </c>
    </row>
    <row r="1882" spans="1:60" x14ac:dyDescent="0.25">
      <c r="A1882" s="4">
        <v>1421</v>
      </c>
      <c r="B1882" t="s">
        <v>6722</v>
      </c>
      <c r="C1882">
        <v>132.69999999999999</v>
      </c>
      <c r="D1882">
        <v>843.62353675895361</v>
      </c>
      <c r="E1882">
        <v>843.53512139332486</v>
      </c>
      <c r="F1882">
        <v>602.77248134690603</v>
      </c>
      <c r="G1882">
        <v>1103.1435587471681</v>
      </c>
      <c r="H1882">
        <v>-115.7380499479704</v>
      </c>
      <c r="I1882">
        <v>-118.1173310090191</v>
      </c>
      <c r="J1882">
        <v>-133.80720999176421</v>
      </c>
      <c r="K1882">
        <v>-92.195978458993508</v>
      </c>
      <c r="L1882">
        <v>87.413626391259385</v>
      </c>
      <c r="M1882">
        <v>87.031910359378784</v>
      </c>
      <c r="N1882">
        <v>85.767827373506549</v>
      </c>
      <c r="O1882">
        <v>90.095753826607407</v>
      </c>
      <c r="P1882">
        <v>3.104391337149603</v>
      </c>
      <c r="Q1882">
        <v>3.1440567582916241</v>
      </c>
      <c r="R1882">
        <v>2.573066809117504</v>
      </c>
      <c r="S1882">
        <v>3.53939598955778</v>
      </c>
      <c r="T1882">
        <v>281838.43673554028</v>
      </c>
      <c r="U1882">
        <v>281838.22875713371</v>
      </c>
      <c r="V1882">
        <v>281651.96385544632</v>
      </c>
      <c r="W1882">
        <v>282026.19846783928</v>
      </c>
      <c r="X1882">
        <v>19258.240057536339</v>
      </c>
      <c r="Y1882">
        <v>19334.769420199089</v>
      </c>
      <c r="Z1882">
        <v>18691.921218588439</v>
      </c>
      <c r="AA1882">
        <v>19622.53410851529</v>
      </c>
      <c r="AB1882">
        <v>3201.7728924938192</v>
      </c>
      <c r="AC1882">
        <v>3173.7826116573851</v>
      </c>
      <c r="AD1882">
        <v>2746.426326368236</v>
      </c>
      <c r="AE1882">
        <v>3727.1499382223778</v>
      </c>
      <c r="AF1882">
        <v>64.556852536962978</v>
      </c>
      <c r="AG1882">
        <v>64.274491619153963</v>
      </c>
      <c r="AH1882">
        <v>63.342340860107292</v>
      </c>
      <c r="AI1882">
        <v>66.537316561350181</v>
      </c>
      <c r="AJ1882">
        <v>0.56510817737407204</v>
      </c>
      <c r="AK1882">
        <v>0.56510821792994814</v>
      </c>
      <c r="AL1882">
        <v>0.5650988695211695</v>
      </c>
      <c r="AM1882">
        <v>0.56511743155728555</v>
      </c>
      <c r="AN1882">
        <v>0.99092334602245691</v>
      </c>
      <c r="AO1882">
        <v>0.9909233460224568</v>
      </c>
      <c r="AP1882">
        <v>0.9909233460224568</v>
      </c>
      <c r="AQ1882">
        <v>0.9909233460224568</v>
      </c>
      <c r="AR1882">
        <v>14.65705240273204</v>
      </c>
      <c r="AS1882">
        <v>14.65705240273204</v>
      </c>
      <c r="AT1882">
        <v>14.65705240273204</v>
      </c>
      <c r="AU1882">
        <v>14.65705240273204</v>
      </c>
      <c r="AV1882" t="str">
        <f>VLOOKUP(Sheet1[[#This Row],[NPDES ID2]],Combined_Sheet__Major_Only___2[[NPDES ID2]:[ECHO BFR]],3,FALSE)</f>
        <v>NY</v>
      </c>
      <c r="AW1882" t="s">
        <v>12185</v>
      </c>
      <c r="AX1882" t="str">
        <f>VLOOKUP(Sheet1[[#This Row],[NPDES ID2]],Combined_Sheet__Major_Only___2[[NPDES ID2]:[ECHO BFR]],27,FALSE)</f>
        <v>methaneBioCaptureRecover</v>
      </c>
      <c r="AY1882" t="str">
        <f>VLOOKUP(Sheet1[[#This Row],[NPDES ID2]],Combined_Sheet__Major_Only___2[[NPDES ID2]:[ECHO BFR]],28,FALSE)</f>
        <v>-</v>
      </c>
      <c r="AZ1882" t="str">
        <f>VLOOKUP(Sheet1[[#This Row],[NPDES ID2]],Combined_Sheet__Major_Only___2[[NPDES ID2]:[ECHO BFR]],29,FALSE)</f>
        <v>-</v>
      </c>
      <c r="BA1882">
        <f>VLOOKUP(Sheet1[[#This Row],[NPDES ID2]],Combined_Sheet__Major_Only___2[[NPDES ID2]:[ECHO BFR]],17,FALSE)</f>
        <v>44.679471999999997</v>
      </c>
      <c r="BB1882">
        <f>VLOOKUP(Sheet1[[#This Row],[NPDES ID2]],Combined_Sheet__Major_Only___2[[NPDES ID2]:[ECHO BFR]],18,FALSE)</f>
        <v>-74.993667000000002</v>
      </c>
      <c r="BC1882" t="str">
        <f>IF(ISNUMBER(SEARCH("aerobic",$AW1882)),"aerobic","")</f>
        <v/>
      </c>
      <c r="BD1882" t="str">
        <f>IF(ISNUMBER(SEARCH("anaer",$AW1882)),"anaer","")</f>
        <v>anaer</v>
      </c>
      <c r="BE1882" t="str">
        <f>IF(ISNUMBER(SEARCH("thickening",$AZ1882)),"thickening","")</f>
        <v/>
      </c>
      <c r="BF1882" s="3" t="str">
        <f>IF(ISNUMBER(SEARCH("airDry",$AW1882)),"airDry","")</f>
        <v/>
      </c>
      <c r="BG1882" s="3" t="str">
        <f>IF(ISNUMBER(SEARCH("heatDry",$AY1882)),"heatDry","")</f>
        <v/>
      </c>
      <c r="BH1882" s="3" t="str">
        <f>IF(AND(ISNUMBER(SEARCH("aerobic",$AW1882)),ISNUMBER(SEARCH("anaer",$AW1882))),"Combined Aer and Anaer.","")</f>
        <v/>
      </c>
    </row>
    <row r="1883" spans="1:60" x14ac:dyDescent="0.25">
      <c r="A1883" s="4">
        <v>841</v>
      </c>
      <c r="B1883" t="s">
        <v>4112</v>
      </c>
      <c r="C1883">
        <v>1007</v>
      </c>
      <c r="D1883">
        <v>383.44913469826503</v>
      </c>
      <c r="E1883">
        <v>384.89415061486829</v>
      </c>
      <c r="F1883">
        <v>323.61582546357528</v>
      </c>
      <c r="G1883">
        <v>455.25876549517659</v>
      </c>
      <c r="H1883">
        <v>-117.1130553727389</v>
      </c>
      <c r="I1883">
        <v>-119.71133431466291</v>
      </c>
      <c r="J1883">
        <v>-135.1900846343834</v>
      </c>
      <c r="K1883">
        <v>-94.32362975767866</v>
      </c>
      <c r="L1883">
        <v>652.24533553395077</v>
      </c>
      <c r="M1883">
        <v>649.27046033667068</v>
      </c>
      <c r="N1883">
        <v>639.36546436705032</v>
      </c>
      <c r="O1883">
        <v>673.21731791646675</v>
      </c>
      <c r="P1883">
        <v>23.578164631310649</v>
      </c>
      <c r="Q1883">
        <v>23.840933332653851</v>
      </c>
      <c r="R1883">
        <v>19.602553095641682</v>
      </c>
      <c r="S1883">
        <v>26.87655970852305</v>
      </c>
      <c r="T1883">
        <v>283686.84092648613</v>
      </c>
      <c r="U1883">
        <v>283686.63159291848</v>
      </c>
      <c r="V1883">
        <v>283499.15301276249</v>
      </c>
      <c r="W1883">
        <v>283875.82609041221</v>
      </c>
      <c r="X1883">
        <v>19714.834584070621</v>
      </c>
      <c r="Y1883">
        <v>19796.962248774351</v>
      </c>
      <c r="Z1883">
        <v>19107.35152803006</v>
      </c>
      <c r="AA1883">
        <v>20106.076470926469</v>
      </c>
      <c r="AB1883">
        <v>3724.9653563124061</v>
      </c>
      <c r="AC1883">
        <v>3681.0418508893872</v>
      </c>
      <c r="AD1883">
        <v>3128.8911442778158</v>
      </c>
      <c r="AE1883">
        <v>4424.047853923912</v>
      </c>
      <c r="AF1883">
        <v>63.484891494401538</v>
      </c>
      <c r="AG1883">
        <v>63.191849196101053</v>
      </c>
      <c r="AH1883">
        <v>62.238504466740757</v>
      </c>
      <c r="AI1883">
        <v>65.523505816317424</v>
      </c>
      <c r="AJ1883">
        <v>0.55201049492867615</v>
      </c>
      <c r="AK1883">
        <v>0.55201080031708649</v>
      </c>
      <c r="AL1883">
        <v>0.55193964248255001</v>
      </c>
      <c r="AM1883">
        <v>0.55208094787773776</v>
      </c>
      <c r="AN1883">
        <v>0.99098172135833795</v>
      </c>
      <c r="AO1883">
        <v>0.99098172135833784</v>
      </c>
      <c r="AP1883">
        <v>0.99098172135833784</v>
      </c>
      <c r="AQ1883">
        <v>0.99098172135833784</v>
      </c>
      <c r="AR1883">
        <v>13.386150020766459</v>
      </c>
      <c r="AS1883">
        <v>13.386150020766459</v>
      </c>
      <c r="AT1883">
        <v>13.386150020766459</v>
      </c>
      <c r="AU1883">
        <v>13.386150020766459</v>
      </c>
      <c r="AV1883" t="str">
        <f>VLOOKUP(Sheet1[[#This Row],[NPDES ID2]],Combined_Sheet__Major_Only___2[[NPDES ID2]:[ECHO BFR]],3,FALSE)</f>
        <v>IL</v>
      </c>
      <c r="AW1883" t="s">
        <v>12185</v>
      </c>
      <c r="AX1883" t="str">
        <f>VLOOKUP(Sheet1[[#This Row],[NPDES ID2]],Combined_Sheet__Major_Only___2[[NPDES ID2]:[ECHO BFR]],27,FALSE)</f>
        <v>-</v>
      </c>
      <c r="AY1883" t="str">
        <f>VLOOKUP(Sheet1[[#This Row],[NPDES ID2]],Combined_Sheet__Major_Only___2[[NPDES ID2]:[ECHO BFR]],28,FALSE)</f>
        <v>-</v>
      </c>
      <c r="AZ1883" t="str">
        <f>VLOOKUP(Sheet1[[#This Row],[NPDES ID2]],Combined_Sheet__Major_Only___2[[NPDES ID2]:[ECHO BFR]],29,FALSE)</f>
        <v>sludgeLagoon</v>
      </c>
      <c r="BA1883">
        <f>VLOOKUP(Sheet1[[#This Row],[NPDES ID2]],Combined_Sheet__Major_Only___2[[NPDES ID2]:[ECHO BFR]],17,FALSE)</f>
        <v>41.764163000000003</v>
      </c>
      <c r="BB1883">
        <f>VLOOKUP(Sheet1[[#This Row],[NPDES ID2]],Combined_Sheet__Major_Only___2[[NPDES ID2]:[ECHO BFR]],18,FALSE)</f>
        <v>-87.906670000000005</v>
      </c>
      <c r="BC1883" t="str">
        <f>IF(ISNUMBER(SEARCH("aerobic",$AW1883)),"aerobic","")</f>
        <v/>
      </c>
      <c r="BD1883" t="str">
        <f>IF(ISNUMBER(SEARCH("anaer",$AW1883)),"anaer","")</f>
        <v>anaer</v>
      </c>
      <c r="BE1883" t="str">
        <f>IF(ISNUMBER(SEARCH("thickening",$AZ1883)),"thickening","")</f>
        <v/>
      </c>
      <c r="BF1883" s="3" t="str">
        <f>IF(ISNUMBER(SEARCH("airDry",$AW1883)),"airDry","")</f>
        <v/>
      </c>
      <c r="BG1883" s="3" t="str">
        <f>IF(ISNUMBER(SEARCH("heatDry",$AY1883)),"heatDry","")</f>
        <v/>
      </c>
      <c r="BH1883" s="3" t="str">
        <f>IF(AND(ISNUMBER(SEARCH("aerobic",$AW1883)),ISNUMBER(SEARCH("anaer",$AW1883))),"Combined Aer and Anaer.","")</f>
        <v/>
      </c>
    </row>
    <row r="1884" spans="1:60" x14ac:dyDescent="0.25">
      <c r="A1884" s="4">
        <v>952</v>
      </c>
      <c r="B1884" t="s">
        <v>4620</v>
      </c>
      <c r="C1884">
        <v>618.57000000000005</v>
      </c>
      <c r="D1884">
        <v>354.19168762633791</v>
      </c>
      <c r="E1884">
        <v>354.19352761162679</v>
      </c>
      <c r="F1884">
        <v>284.72873662945352</v>
      </c>
      <c r="G1884">
        <v>421.17824052914159</v>
      </c>
      <c r="H1884">
        <v>-112.5938471317574</v>
      </c>
      <c r="I1884">
        <v>-115.14474780103809</v>
      </c>
      <c r="J1884">
        <v>-131.04296592895821</v>
      </c>
      <c r="K1884">
        <v>-89.234249727364556</v>
      </c>
      <c r="L1884">
        <v>416.68819757395693</v>
      </c>
      <c r="M1884">
        <v>414.98512152080917</v>
      </c>
      <c r="N1884">
        <v>409.32736671229833</v>
      </c>
      <c r="O1884">
        <v>428.67794569949791</v>
      </c>
      <c r="P1884">
        <v>14.45014036395736</v>
      </c>
      <c r="Q1884">
        <v>14.63990694544432</v>
      </c>
      <c r="R1884">
        <v>11.893853911789011</v>
      </c>
      <c r="S1884">
        <v>16.561996060481679</v>
      </c>
      <c r="T1884">
        <v>284589.73855527968</v>
      </c>
      <c r="U1884">
        <v>284589.52855975111</v>
      </c>
      <c r="V1884">
        <v>284401.45712906128</v>
      </c>
      <c r="W1884">
        <v>284779.32133390527</v>
      </c>
      <c r="X1884">
        <v>19015.50945956228</v>
      </c>
      <c r="Y1884">
        <v>19085.960116160339</v>
      </c>
      <c r="Z1884">
        <v>18491.155265082671</v>
      </c>
      <c r="AA1884">
        <v>19352.918385445239</v>
      </c>
      <c r="AB1884">
        <v>2982.030024379902</v>
      </c>
      <c r="AC1884">
        <v>2960.2753136385891</v>
      </c>
      <c r="AD1884">
        <v>2581.202335117961</v>
      </c>
      <c r="AE1884">
        <v>3443.893103431531</v>
      </c>
      <c r="AF1884">
        <v>66.021554471821077</v>
      </c>
      <c r="AG1884">
        <v>65.749555232943976</v>
      </c>
      <c r="AH1884">
        <v>64.859767233633022</v>
      </c>
      <c r="AI1884">
        <v>67.919620960854971</v>
      </c>
      <c r="AJ1884">
        <v>0.58301154752520967</v>
      </c>
      <c r="AK1884">
        <v>0.58301174020589963</v>
      </c>
      <c r="AL1884">
        <v>0.58296706967120826</v>
      </c>
      <c r="AM1884">
        <v>0.58305577195187186</v>
      </c>
      <c r="AN1884">
        <v>0.99100996408401121</v>
      </c>
      <c r="AO1884">
        <v>0.99100996408401132</v>
      </c>
      <c r="AP1884">
        <v>0.99100996408401132</v>
      </c>
      <c r="AQ1884">
        <v>0.99100996408401132</v>
      </c>
      <c r="AR1884">
        <v>15.526114668154859</v>
      </c>
      <c r="AS1884">
        <v>15.52611466815487</v>
      </c>
      <c r="AT1884">
        <v>15.52611466815487</v>
      </c>
      <c r="AU1884">
        <v>15.52611466815487</v>
      </c>
      <c r="AV1884" t="str">
        <f>VLOOKUP(Sheet1[[#This Row],[NPDES ID2]],Combined_Sheet__Major_Only___2[[NPDES ID2]:[ECHO BFR]],3,FALSE)</f>
        <v>MS</v>
      </c>
      <c r="AW1884" t="s">
        <v>12185</v>
      </c>
      <c r="AX1884" t="str">
        <f>VLOOKUP(Sheet1[[#This Row],[NPDES ID2]],Combined_Sheet__Major_Only___2[[NPDES ID2]:[ECHO BFR]],27,FALSE)</f>
        <v>-</v>
      </c>
      <c r="AY1884" t="str">
        <f>VLOOKUP(Sheet1[[#This Row],[NPDES ID2]],Combined_Sheet__Major_Only___2[[NPDES ID2]:[ECHO BFR]],28,FALSE)</f>
        <v>-</v>
      </c>
      <c r="AZ1884" t="str">
        <f>VLOOKUP(Sheet1[[#This Row],[NPDES ID2]],Combined_Sheet__Major_Only___2[[NPDES ID2]:[ECHO BFR]],29,FALSE)</f>
        <v>sludgeLagoon</v>
      </c>
      <c r="BA1884">
        <f>VLOOKUP(Sheet1[[#This Row],[NPDES ID2]],Combined_Sheet__Major_Only___2[[NPDES ID2]:[ECHO BFR]],17,FALSE)</f>
        <v>32.295630000000003</v>
      </c>
      <c r="BB1884">
        <f>VLOOKUP(Sheet1[[#This Row],[NPDES ID2]],Combined_Sheet__Major_Only___2[[NPDES ID2]:[ECHO BFR]],18,FALSE)</f>
        <v>-90.899169999999998</v>
      </c>
      <c r="BC1884" t="str">
        <f>IF(ISNUMBER(SEARCH("aerobic",$AW1884)),"aerobic","")</f>
        <v/>
      </c>
      <c r="BD1884" t="str">
        <f>IF(ISNUMBER(SEARCH("anaer",$AW1884)),"anaer","")</f>
        <v>anaer</v>
      </c>
      <c r="BE1884" t="str">
        <f>IF(ISNUMBER(SEARCH("thickening",$AZ1884)),"thickening","")</f>
        <v/>
      </c>
      <c r="BF1884" s="2" t="str">
        <f>IF(ISNUMBER(SEARCH("airDry",$AW1884)),"airDry","")</f>
        <v/>
      </c>
      <c r="BG1884" s="2" t="str">
        <f>IF(ISNUMBER(SEARCH("heatDry",$AY1884)),"heatDry","")</f>
        <v/>
      </c>
      <c r="BH1884" s="2" t="str">
        <f>IF(AND(ISNUMBER(SEARCH("aerobic",$AW1884)),ISNUMBER(SEARCH("anaer",$AW1884))),"Combined Aer and Anaer.","")</f>
        <v/>
      </c>
    </row>
    <row r="1885" spans="1:60" x14ac:dyDescent="0.25">
      <c r="A1885" s="4">
        <v>1296</v>
      </c>
      <c r="B1885" t="s">
        <v>6171</v>
      </c>
      <c r="C1885">
        <v>183</v>
      </c>
      <c r="D1885">
        <v>645.15960097728134</v>
      </c>
      <c r="E1885">
        <v>643.40069433357667</v>
      </c>
      <c r="F1885">
        <v>469.50938542917282</v>
      </c>
      <c r="G1885">
        <v>838.07164265856329</v>
      </c>
      <c r="H1885">
        <v>-114.4073413107612</v>
      </c>
      <c r="I1885">
        <v>-116.84891498007811</v>
      </c>
      <c r="J1885">
        <v>-132.61386873096001</v>
      </c>
      <c r="K1885">
        <v>-90.832302576294794</v>
      </c>
      <c r="L1885">
        <v>121.8055753664687</v>
      </c>
      <c r="M1885">
        <v>121.28923881760031</v>
      </c>
      <c r="N1885">
        <v>119.57876857729779</v>
      </c>
      <c r="O1885">
        <v>125.4343633965041</v>
      </c>
      <c r="P1885">
        <v>4.2784005432075034</v>
      </c>
      <c r="Q1885">
        <v>4.3330427649811183</v>
      </c>
      <c r="R1885">
        <v>3.534774297212246</v>
      </c>
      <c r="S1885">
        <v>4.88968049135143</v>
      </c>
      <c r="T1885">
        <v>286824.28586130851</v>
      </c>
      <c r="U1885">
        <v>286824.07422751753</v>
      </c>
      <c r="V1885">
        <v>286634.53557338921</v>
      </c>
      <c r="W1885">
        <v>287015.34765402612</v>
      </c>
      <c r="X1885">
        <v>19396.261482688638</v>
      </c>
      <c r="Y1885">
        <v>19470.944708307659</v>
      </c>
      <c r="Z1885">
        <v>18842.45851226422</v>
      </c>
      <c r="AA1885">
        <v>19752.480901450701</v>
      </c>
      <c r="AB1885">
        <v>3045.9771832013462</v>
      </c>
      <c r="AC1885">
        <v>3022.9558346330209</v>
      </c>
      <c r="AD1885">
        <v>2635.378442390172</v>
      </c>
      <c r="AE1885">
        <v>3517.3455868789329</v>
      </c>
      <c r="AF1885">
        <v>65.230890310088739</v>
      </c>
      <c r="AG1885">
        <v>64.953738178892763</v>
      </c>
      <c r="AH1885">
        <v>64.039686427360095</v>
      </c>
      <c r="AI1885">
        <v>67.173743444517797</v>
      </c>
      <c r="AJ1885">
        <v>0.57334609971874229</v>
      </c>
      <c r="AK1885">
        <v>0.57334615663312793</v>
      </c>
      <c r="AL1885">
        <v>0.57333302951130827</v>
      </c>
      <c r="AM1885">
        <v>0.57335909465680357</v>
      </c>
      <c r="AN1885">
        <v>0.99107910615286299</v>
      </c>
      <c r="AO1885">
        <v>0.99107910615286265</v>
      </c>
      <c r="AP1885">
        <v>0.99107910615286265</v>
      </c>
      <c r="AQ1885">
        <v>0.99107910615286265</v>
      </c>
      <c r="AR1885">
        <v>15.327094509042871</v>
      </c>
      <c r="AS1885">
        <v>15.32709450904288</v>
      </c>
      <c r="AT1885">
        <v>15.32709450904288</v>
      </c>
      <c r="AU1885">
        <v>15.32709450904288</v>
      </c>
      <c r="AV1885" t="str">
        <f>VLOOKUP(Sheet1[[#This Row],[NPDES ID2]],Combined_Sheet__Major_Only___2[[NPDES ID2]:[ECHO BFR]],3,FALSE)</f>
        <v>MN</v>
      </c>
      <c r="AW1885" t="s">
        <v>12185</v>
      </c>
      <c r="AX1885" t="str">
        <f>VLOOKUP(Sheet1[[#This Row],[NPDES ID2]],Combined_Sheet__Major_Only___2[[NPDES ID2]:[ECHO BFR]],27,FALSE)</f>
        <v>-</v>
      </c>
      <c r="AY1885" t="str">
        <f>VLOOKUP(Sheet1[[#This Row],[NPDES ID2]],Combined_Sheet__Major_Only___2[[NPDES ID2]:[ECHO BFR]],28,FALSE)</f>
        <v>-</v>
      </c>
      <c r="AZ1885" t="str">
        <f>VLOOKUP(Sheet1[[#This Row],[NPDES ID2]],Combined_Sheet__Major_Only___2[[NPDES ID2]:[ECHO BFR]],29,FALSE)</f>
        <v>preliminaryOps</v>
      </c>
      <c r="BA1885">
        <f>VLOOKUP(Sheet1[[#This Row],[NPDES ID2]],Combined_Sheet__Major_Only___2[[NPDES ID2]:[ECHO BFR]],17,FALSE)</f>
        <v>45.458939999999998</v>
      </c>
      <c r="BB1885">
        <f>VLOOKUP(Sheet1[[#This Row],[NPDES ID2]],Combined_Sheet__Major_Only___2[[NPDES ID2]:[ECHO BFR]],18,FALSE)</f>
        <v>-94.418109999999999</v>
      </c>
      <c r="BC1885" t="str">
        <f>IF(ISNUMBER(SEARCH("aerobic",$AW1885)),"aerobic","")</f>
        <v/>
      </c>
      <c r="BD1885" t="str">
        <f>IF(ISNUMBER(SEARCH("anaer",$AW1885)),"anaer","")</f>
        <v>anaer</v>
      </c>
      <c r="BE1885" t="str">
        <f>IF(ISNUMBER(SEARCH("thickening",$AZ1885)),"thickening","")</f>
        <v/>
      </c>
      <c r="BF1885" s="2" t="str">
        <f>IF(ISNUMBER(SEARCH("airDry",$AW1885)),"airDry","")</f>
        <v/>
      </c>
      <c r="BG1885" s="2" t="str">
        <f>IF(ISNUMBER(SEARCH("heatDry",$AY1885)),"heatDry","")</f>
        <v/>
      </c>
      <c r="BH1885" s="2" t="str">
        <f>IF(AND(ISNUMBER(SEARCH("aerobic",$AW1885)),ISNUMBER(SEARCH("anaer",$AW1885))),"Combined Aer and Anaer.","")</f>
        <v/>
      </c>
    </row>
    <row r="1886" spans="1:60" x14ac:dyDescent="0.25">
      <c r="A1886" s="4">
        <v>1527</v>
      </c>
      <c r="B1886" t="s">
        <v>7189</v>
      </c>
      <c r="C1886">
        <v>98.08</v>
      </c>
      <c r="D1886">
        <v>1105.0345974991901</v>
      </c>
      <c r="E1886">
        <v>1104.2060060907579</v>
      </c>
      <c r="F1886">
        <v>779.91952351193356</v>
      </c>
      <c r="G1886">
        <v>1452.424882642573</v>
      </c>
      <c r="H1886">
        <v>-116.8337536621612</v>
      </c>
      <c r="I1886">
        <v>-119.16461560422189</v>
      </c>
      <c r="J1886">
        <v>-134.78782952460691</v>
      </c>
      <c r="K1886">
        <v>-93.32413641452267</v>
      </c>
      <c r="L1886">
        <v>64.060846252273535</v>
      </c>
      <c r="M1886">
        <v>63.774341552331748</v>
      </c>
      <c r="N1886">
        <v>62.825767060825939</v>
      </c>
      <c r="O1886">
        <v>66.073702041810705</v>
      </c>
      <c r="P1886">
        <v>2.295661793809435</v>
      </c>
      <c r="Q1886">
        <v>2.323442194014695</v>
      </c>
      <c r="R1886">
        <v>1.9062261550363171</v>
      </c>
      <c r="S1886">
        <v>2.61529911622767</v>
      </c>
      <c r="T1886">
        <v>288067.01742740179</v>
      </c>
      <c r="U1886">
        <v>288066.80488249991</v>
      </c>
      <c r="V1886">
        <v>287876.45023988187</v>
      </c>
      <c r="W1886">
        <v>288258.90176591818</v>
      </c>
      <c r="X1886">
        <v>19852.323786449309</v>
      </c>
      <c r="Y1886">
        <v>19933.2369538969</v>
      </c>
      <c r="Z1886">
        <v>19254.50853781277</v>
      </c>
      <c r="AA1886">
        <v>20236.912415591309</v>
      </c>
      <c r="AB1886">
        <v>3038.2168527314361</v>
      </c>
      <c r="AC1886">
        <v>3015.3551732877472</v>
      </c>
      <c r="AD1886">
        <v>2637.3068681751788</v>
      </c>
      <c r="AE1886">
        <v>3492.9350262377011</v>
      </c>
      <c r="AF1886">
        <v>64.009479245734624</v>
      </c>
      <c r="AG1886">
        <v>63.722867889815141</v>
      </c>
      <c r="AH1886">
        <v>62.776089324169362</v>
      </c>
      <c r="AI1886">
        <v>66.020465928563084</v>
      </c>
      <c r="AJ1886">
        <v>0.55841959040214184</v>
      </c>
      <c r="AK1886">
        <v>0.55841962027515479</v>
      </c>
      <c r="AL1886">
        <v>0.55841273711144801</v>
      </c>
      <c r="AM1886">
        <v>0.55842640414349631</v>
      </c>
      <c r="AN1886">
        <v>0.99111710089046301</v>
      </c>
      <c r="AO1886">
        <v>0.9911171008904629</v>
      </c>
      <c r="AP1886">
        <v>0.9911171008904629</v>
      </c>
      <c r="AQ1886">
        <v>0.9911171008904629</v>
      </c>
      <c r="AR1886">
        <v>15.27924742566805</v>
      </c>
      <c r="AS1886">
        <v>15.279247425668061</v>
      </c>
      <c r="AT1886">
        <v>15.279247425668061</v>
      </c>
      <c r="AU1886">
        <v>15.279247425668061</v>
      </c>
      <c r="AV1886" t="str">
        <f>VLOOKUP(Sheet1[[#This Row],[NPDES ID2]],Combined_Sheet__Major_Only___2[[NPDES ID2]:[ECHO BFR]],3,FALSE)</f>
        <v>IN</v>
      </c>
      <c r="AW1886" t="s">
        <v>12185</v>
      </c>
      <c r="AX1886" t="str">
        <f>VLOOKUP(Sheet1[[#This Row],[NPDES ID2]],Combined_Sheet__Major_Only___2[[NPDES ID2]:[ECHO BFR]],27,FALSE)</f>
        <v>tempSludgeStore</v>
      </c>
      <c r="AY1886" t="str">
        <f>VLOOKUP(Sheet1[[#This Row],[NPDES ID2]],Combined_Sheet__Major_Only___2[[NPDES ID2]:[ECHO BFR]],28,FALSE)</f>
        <v>-</v>
      </c>
      <c r="AZ1886" t="str">
        <f>VLOOKUP(Sheet1[[#This Row],[NPDES ID2]],Combined_Sheet__Major_Only___2[[NPDES ID2]:[ECHO BFR]],29,FALSE)</f>
        <v>preliminaryOps</v>
      </c>
      <c r="BA1886">
        <f>VLOOKUP(Sheet1[[#This Row],[NPDES ID2]],Combined_Sheet__Major_Only___2[[NPDES ID2]:[ECHO BFR]],17,FALSE)</f>
        <v>39.604500000000002</v>
      </c>
      <c r="BB1886">
        <f>VLOOKUP(Sheet1[[#This Row],[NPDES ID2]],Combined_Sheet__Major_Only___2[[NPDES ID2]:[ECHO BFR]],18,FALSE)</f>
        <v>-85.453193999999996</v>
      </c>
      <c r="BC1886" t="str">
        <f>IF(ISNUMBER(SEARCH("aerobic",$AW1886)),"aerobic","")</f>
        <v/>
      </c>
      <c r="BD1886" t="str">
        <f>IF(ISNUMBER(SEARCH("anaer",$AW1886)),"anaer","")</f>
        <v>anaer</v>
      </c>
      <c r="BE1886" t="str">
        <f>IF(ISNUMBER(SEARCH("thickening",$AZ1886)),"thickening","")</f>
        <v/>
      </c>
      <c r="BF1886" s="3" t="str">
        <f>IF(ISNUMBER(SEARCH("airDry",$AW1886)),"airDry","")</f>
        <v/>
      </c>
      <c r="BG1886" s="3" t="str">
        <f>IF(ISNUMBER(SEARCH("heatDry",$AY1886)),"heatDry","")</f>
        <v/>
      </c>
      <c r="BH1886" s="3" t="str">
        <f>IF(AND(ISNUMBER(SEARCH("aerobic",$AW1886)),ISNUMBER(SEARCH("anaer",$AW1886))),"Combined Aer and Anaer.","")</f>
        <v/>
      </c>
    </row>
    <row r="1887" spans="1:60" x14ac:dyDescent="0.25">
      <c r="A1887" s="4">
        <v>2598</v>
      </c>
      <c r="B1887" t="s">
        <v>12029</v>
      </c>
      <c r="C1887">
        <v>54.19</v>
      </c>
      <c r="D1887">
        <v>1893.5839400948539</v>
      </c>
      <c r="E1887">
        <v>1893.4656539603509</v>
      </c>
      <c r="F1887">
        <v>1317.053752792124</v>
      </c>
      <c r="G1887">
        <v>2502.217231967416</v>
      </c>
      <c r="H1887">
        <v>-116.0089636218387</v>
      </c>
      <c r="I1887">
        <v>-118.3474857823708</v>
      </c>
      <c r="J1887">
        <v>-134.03739612204549</v>
      </c>
      <c r="K1887">
        <v>-92.424705780580268</v>
      </c>
      <c r="L1887">
        <v>35.637005899835799</v>
      </c>
      <c r="M1887">
        <v>35.480609651021481</v>
      </c>
      <c r="N1887">
        <v>34.962936862022268</v>
      </c>
      <c r="O1887">
        <v>36.735606669974857</v>
      </c>
      <c r="P1887">
        <v>1.26786491191845</v>
      </c>
      <c r="Q1887">
        <v>1.284064702696891</v>
      </c>
      <c r="R1887">
        <v>1.051404424062041</v>
      </c>
      <c r="S1887">
        <v>1.444954300928188</v>
      </c>
      <c r="T1887">
        <v>295363.49928705272</v>
      </c>
      <c r="U1887">
        <v>295363.28139272181</v>
      </c>
      <c r="V1887">
        <v>295168.13581586268</v>
      </c>
      <c r="W1887">
        <v>295560.21305990859</v>
      </c>
      <c r="X1887">
        <v>20216.241486081959</v>
      </c>
      <c r="Y1887">
        <v>20296.999343719359</v>
      </c>
      <c r="Z1887">
        <v>19618.951775048921</v>
      </c>
      <c r="AA1887">
        <v>20600.43357389859</v>
      </c>
      <c r="AB1887">
        <v>3412.347342807177</v>
      </c>
      <c r="AC1887">
        <v>3381.4365437429592</v>
      </c>
      <c r="AD1887">
        <v>2920.1845993895599</v>
      </c>
      <c r="AE1887">
        <v>3981.2444346008479</v>
      </c>
      <c r="AF1887">
        <v>64.44831473073647</v>
      </c>
      <c r="AG1887">
        <v>64.165283818424783</v>
      </c>
      <c r="AH1887">
        <v>63.229686146108222</v>
      </c>
      <c r="AI1887">
        <v>66.434950179549858</v>
      </c>
      <c r="AJ1887">
        <v>0.56378181823712736</v>
      </c>
      <c r="AK1887">
        <v>0.56378183548461391</v>
      </c>
      <c r="AL1887">
        <v>0.56377786342249903</v>
      </c>
      <c r="AM1887">
        <v>0.56378575020538124</v>
      </c>
      <c r="AN1887">
        <v>0.99133381111676566</v>
      </c>
      <c r="AO1887">
        <v>0.99133381111676622</v>
      </c>
      <c r="AP1887">
        <v>0.99133381111676622</v>
      </c>
      <c r="AQ1887">
        <v>0.99133381111676622</v>
      </c>
      <c r="AR1887">
        <v>14.5016439471461</v>
      </c>
      <c r="AS1887">
        <v>14.50164394714611</v>
      </c>
      <c r="AT1887">
        <v>14.50164394714611</v>
      </c>
      <c r="AU1887">
        <v>14.50164394714611</v>
      </c>
      <c r="AV1887" t="str">
        <f>VLOOKUP(Sheet1[[#This Row],[NPDES ID2]],Combined_Sheet__Major_Only___2[[NPDES ID2]:[ECHO BFR]],3,FALSE)</f>
        <v>IL</v>
      </c>
      <c r="AW1887" t="s">
        <v>12185</v>
      </c>
      <c r="AX1887" t="str">
        <f>VLOOKUP(Sheet1[[#This Row],[NPDES ID2]],Combined_Sheet__Major_Only___2[[NPDES ID2]:[ECHO BFR]],27,FALSE)</f>
        <v>-</v>
      </c>
      <c r="AY1887" t="str">
        <f>VLOOKUP(Sheet1[[#This Row],[NPDES ID2]],Combined_Sheet__Major_Only___2[[NPDES ID2]:[ECHO BFR]],28,FALSE)</f>
        <v>-</v>
      </c>
      <c r="AZ1887" t="str">
        <f>VLOOKUP(Sheet1[[#This Row],[NPDES ID2]],Combined_Sheet__Major_Only___2[[NPDES ID2]:[ECHO BFR]],29,FALSE)</f>
        <v>-</v>
      </c>
      <c r="BA1887">
        <f>VLOOKUP(Sheet1[[#This Row],[NPDES ID2]],Combined_Sheet__Major_Only___2[[NPDES ID2]:[ECHO BFR]],17,FALSE)</f>
        <v>38.551625000000001</v>
      </c>
      <c r="BB1887">
        <f>VLOOKUP(Sheet1[[#This Row],[NPDES ID2]],Combined_Sheet__Major_Only___2[[NPDES ID2]:[ECHO BFR]],18,FALSE)</f>
        <v>-89.848048000000006</v>
      </c>
      <c r="BC1887" t="str">
        <f>IF(ISNUMBER(SEARCH("aerobic",$AW1887)),"aerobic","")</f>
        <v/>
      </c>
      <c r="BD1887" t="str">
        <f>IF(ISNUMBER(SEARCH("anaer",$AW1887)),"anaer","")</f>
        <v>anaer</v>
      </c>
      <c r="BE1887" t="str">
        <f>IF(ISNUMBER(SEARCH("thickening",$AZ1887)),"thickening","")</f>
        <v/>
      </c>
      <c r="BF1887" s="2" t="str">
        <f>IF(ISNUMBER(SEARCH("airDry",$AW1887)),"airDry","")</f>
        <v/>
      </c>
      <c r="BG1887" s="2" t="str">
        <f>IF(ISNUMBER(SEARCH("heatDry",$AY1887)),"heatDry","")</f>
        <v/>
      </c>
      <c r="BH1887" s="2" t="str">
        <f>IF(AND(ISNUMBER(SEARCH("aerobic",$AW1887)),ISNUMBER(SEARCH("anaer",$AW1887))),"Combined Aer and Anaer.","")</f>
        <v/>
      </c>
    </row>
    <row r="1888" spans="1:60" x14ac:dyDescent="0.25">
      <c r="A1888" s="4">
        <v>2499</v>
      </c>
      <c r="B1888" t="s">
        <v>11618</v>
      </c>
      <c r="C1888">
        <v>175.5</v>
      </c>
      <c r="D1888">
        <v>709.25127930386077</v>
      </c>
      <c r="E1888">
        <v>707.17727116727724</v>
      </c>
      <c r="F1888">
        <v>514.61741689605128</v>
      </c>
      <c r="G1888">
        <v>923.31949761313581</v>
      </c>
      <c r="H1888">
        <v>-122.36572517601481</v>
      </c>
      <c r="I1888">
        <v>-124.82747382262281</v>
      </c>
      <c r="J1888">
        <v>-140.79020781682141</v>
      </c>
      <c r="K1888">
        <v>-99.215888380279722</v>
      </c>
      <c r="L1888">
        <v>109.7388221176105</v>
      </c>
      <c r="M1888">
        <v>109.1876091536173</v>
      </c>
      <c r="N1888">
        <v>107.3617866823656</v>
      </c>
      <c r="O1888">
        <v>113.6124841675425</v>
      </c>
      <c r="P1888">
        <v>4.1179338201432492</v>
      </c>
      <c r="Q1888">
        <v>4.1513777468817636</v>
      </c>
      <c r="R1888">
        <v>3.4395160936461879</v>
      </c>
      <c r="S1888">
        <v>4.6907755078195903</v>
      </c>
      <c r="T1888">
        <v>299145.99732239317</v>
      </c>
      <c r="U1888">
        <v>299145.77665491687</v>
      </c>
      <c r="V1888">
        <v>298948.14745653962</v>
      </c>
      <c r="W1888">
        <v>299345.21467522811</v>
      </c>
      <c r="X1888">
        <v>21535.784743959899</v>
      </c>
      <c r="Y1888">
        <v>21634.92853744244</v>
      </c>
      <c r="Z1888">
        <v>20807.566688145329</v>
      </c>
      <c r="AA1888">
        <v>22004.78329491496</v>
      </c>
      <c r="AB1888">
        <v>3692.0094045302908</v>
      </c>
      <c r="AC1888">
        <v>3653.319251907476</v>
      </c>
      <c r="AD1888">
        <v>3149.093095047253</v>
      </c>
      <c r="AE1888">
        <v>4308.2576091769533</v>
      </c>
      <c r="AF1888">
        <v>61.280264821899863</v>
      </c>
      <c r="AG1888">
        <v>60.971846646934686</v>
      </c>
      <c r="AH1888">
        <v>59.954148338177617</v>
      </c>
      <c r="AI1888">
        <v>63.44292728884637</v>
      </c>
      <c r="AJ1888">
        <v>0.52508797896432358</v>
      </c>
      <c r="AK1888">
        <v>0.52508803217025757</v>
      </c>
      <c r="AL1888">
        <v>0.52507575983244903</v>
      </c>
      <c r="AM1888">
        <v>0.52510012773465264</v>
      </c>
      <c r="AN1888">
        <v>0.99144204417267245</v>
      </c>
      <c r="AO1888">
        <v>0.99144204417267268</v>
      </c>
      <c r="AP1888">
        <v>0.99144204417267268</v>
      </c>
      <c r="AQ1888">
        <v>0.99144204417267268</v>
      </c>
      <c r="AR1888">
        <v>13.6629269456645</v>
      </c>
      <c r="AS1888">
        <v>13.6629269456645</v>
      </c>
      <c r="AT1888">
        <v>13.6629269456645</v>
      </c>
      <c r="AU1888">
        <v>13.6629269456645</v>
      </c>
      <c r="AV1888" t="str">
        <f>VLOOKUP(Sheet1[[#This Row],[NPDES ID2]],Combined_Sheet__Major_Only___2[[NPDES ID2]:[ECHO BFR]],3,FALSE)</f>
        <v>IA</v>
      </c>
      <c r="AW1888" t="s">
        <v>12185</v>
      </c>
      <c r="AX1888" t="str">
        <f>VLOOKUP(Sheet1[[#This Row],[NPDES ID2]],Combined_Sheet__Major_Only___2[[NPDES ID2]:[ECHO BFR]],27,FALSE)</f>
        <v>-</v>
      </c>
      <c r="AY1888" t="str">
        <f>VLOOKUP(Sheet1[[#This Row],[NPDES ID2]],Combined_Sheet__Major_Only___2[[NPDES ID2]:[ECHO BFR]],28,FALSE)</f>
        <v>-</v>
      </c>
      <c r="AZ1888" t="str">
        <f>VLOOKUP(Sheet1[[#This Row],[NPDES ID2]],Combined_Sheet__Major_Only___2[[NPDES ID2]:[ECHO BFR]],29,FALSE)</f>
        <v>-</v>
      </c>
      <c r="BA1888">
        <f>VLOOKUP(Sheet1[[#This Row],[NPDES ID2]],Combined_Sheet__Major_Only___2[[NPDES ID2]:[ECHO BFR]],17,FALSE)</f>
        <v>41.702778000000002</v>
      </c>
      <c r="BB1888">
        <f>VLOOKUP(Sheet1[[#This Row],[NPDES ID2]],Combined_Sheet__Major_Only___2[[NPDES ID2]:[ECHO BFR]],18,FALSE)</f>
        <v>-93.088333000000006</v>
      </c>
      <c r="BC1888" t="str">
        <f>IF(ISNUMBER(SEARCH("aerobic",$AW1888)),"aerobic","")</f>
        <v/>
      </c>
      <c r="BD1888" t="str">
        <f>IF(ISNUMBER(SEARCH("anaer",$AW1888)),"anaer","")</f>
        <v>anaer</v>
      </c>
      <c r="BE1888" t="str">
        <f>IF(ISNUMBER(SEARCH("thickening",$AZ1888)),"thickening","")</f>
        <v/>
      </c>
      <c r="BF1888" s="3" t="str">
        <f>IF(ISNUMBER(SEARCH("airDry",$AW1888)),"airDry","")</f>
        <v/>
      </c>
      <c r="BG1888" s="3" t="str">
        <f>IF(ISNUMBER(SEARCH("heatDry",$AY1888)),"heatDry","")</f>
        <v/>
      </c>
      <c r="BH1888" s="3" t="str">
        <f>IF(AND(ISNUMBER(SEARCH("aerobic",$AW1888)),ISNUMBER(SEARCH("anaer",$AW1888))),"Combined Aer and Anaer.","")</f>
        <v/>
      </c>
    </row>
    <row r="1889" spans="1:60" x14ac:dyDescent="0.25">
      <c r="A1889" s="4">
        <v>1760</v>
      </c>
      <c r="B1889" t="s">
        <v>8239</v>
      </c>
      <c r="C1889">
        <v>21.9</v>
      </c>
      <c r="D1889">
        <v>4616.6216802222216</v>
      </c>
      <c r="E1889">
        <v>4600.9766109934762</v>
      </c>
      <c r="F1889">
        <v>3179.325878803626</v>
      </c>
      <c r="G1889">
        <v>6123.8389740505663</v>
      </c>
      <c r="H1889">
        <v>-118.18683576661491</v>
      </c>
      <c r="I1889">
        <v>-120.4825749798009</v>
      </c>
      <c r="J1889">
        <v>-136.13815886255429</v>
      </c>
      <c r="K1889">
        <v>-94.691127238548845</v>
      </c>
      <c r="L1889">
        <v>14.15891135376396</v>
      </c>
      <c r="M1889">
        <v>14.093771512763251</v>
      </c>
      <c r="N1889">
        <v>13.87820390045651</v>
      </c>
      <c r="O1889">
        <v>14.6164251373645</v>
      </c>
      <c r="P1889">
        <v>0.51290367533854753</v>
      </c>
      <c r="Q1889">
        <v>0.51851894867876513</v>
      </c>
      <c r="R1889">
        <v>0.42648899477121771</v>
      </c>
      <c r="S1889">
        <v>0.58463249015082308</v>
      </c>
      <c r="T1889">
        <v>301476.66038763238</v>
      </c>
      <c r="U1889">
        <v>301476.43801142619</v>
      </c>
      <c r="V1889">
        <v>301277.27847915661</v>
      </c>
      <c r="W1889">
        <v>301677.4203721708</v>
      </c>
      <c r="X1889">
        <v>20989.627113292849</v>
      </c>
      <c r="Y1889">
        <v>21077.76274989115</v>
      </c>
      <c r="Z1889">
        <v>20339.658420392811</v>
      </c>
      <c r="AA1889">
        <v>21407.80991518671</v>
      </c>
      <c r="AB1889">
        <v>3170.165673060485</v>
      </c>
      <c r="AC1889">
        <v>3146.3196734117819</v>
      </c>
      <c r="AD1889">
        <v>2756.3508884099479</v>
      </c>
      <c r="AE1889">
        <v>3636.507254968767</v>
      </c>
      <c r="AF1889">
        <v>63.359715431852393</v>
      </c>
      <c r="AG1889">
        <v>63.068143819867963</v>
      </c>
      <c r="AH1889">
        <v>62.103738180865342</v>
      </c>
      <c r="AI1889">
        <v>65.406985263048043</v>
      </c>
      <c r="AJ1889">
        <v>0.55048136459882691</v>
      </c>
      <c r="AK1889">
        <v>0.5504813714445812</v>
      </c>
      <c r="AL1889">
        <v>0.55047979550971393</v>
      </c>
      <c r="AM1889">
        <v>0.55048292461609316</v>
      </c>
      <c r="AN1889">
        <v>0.99150739834321444</v>
      </c>
      <c r="AO1889">
        <v>0.99150739834321422</v>
      </c>
      <c r="AP1889">
        <v>0.99150739834321422</v>
      </c>
      <c r="AQ1889">
        <v>0.99150739834321422</v>
      </c>
      <c r="AR1889">
        <v>15.24765259488311</v>
      </c>
      <c r="AS1889">
        <v>15.24765259488311</v>
      </c>
      <c r="AT1889">
        <v>15.24765259488311</v>
      </c>
      <c r="AU1889">
        <v>15.24765259488311</v>
      </c>
      <c r="AV1889" t="str">
        <f>VLOOKUP(Sheet1[[#This Row],[NPDES ID2]],Combined_Sheet__Major_Only___2[[NPDES ID2]:[ECHO BFR]],3,FALSE)</f>
        <v>IA</v>
      </c>
      <c r="AW1889" t="s">
        <v>12185</v>
      </c>
      <c r="AX1889" t="str">
        <f>VLOOKUP(Sheet1[[#This Row],[NPDES ID2]],Combined_Sheet__Major_Only___2[[NPDES ID2]:[ECHO BFR]],27,FALSE)</f>
        <v>methaneBioCaptureRecover</v>
      </c>
      <c r="AY1889" t="str">
        <f>VLOOKUP(Sheet1[[#This Row],[NPDES ID2]],Combined_Sheet__Major_Only___2[[NPDES ID2]:[ECHO BFR]],28,FALSE)</f>
        <v>-</v>
      </c>
      <c r="AZ1889" t="str">
        <f>VLOOKUP(Sheet1[[#This Row],[NPDES ID2]],Combined_Sheet__Major_Only___2[[NPDES ID2]:[ECHO BFR]],29,FALSE)</f>
        <v>-</v>
      </c>
      <c r="BA1889">
        <f>VLOOKUP(Sheet1[[#This Row],[NPDES ID2]],Combined_Sheet__Major_Only___2[[NPDES ID2]:[ECHO BFR]],17,FALSE)</f>
        <v>41.047499999999999</v>
      </c>
      <c r="BB1889">
        <f>VLOOKUP(Sheet1[[#This Row],[NPDES ID2]],Combined_Sheet__Major_Only___2[[NPDES ID2]:[ECHO BFR]],18,FALSE)</f>
        <v>-94.388610999999997</v>
      </c>
      <c r="BC1889" t="str">
        <f>IF(ISNUMBER(SEARCH("aerobic",$AW1889)),"aerobic","")</f>
        <v/>
      </c>
      <c r="BD1889" t="str">
        <f>IF(ISNUMBER(SEARCH("anaer",$AW1889)),"anaer","")</f>
        <v>anaer</v>
      </c>
      <c r="BE1889" t="str">
        <f>IF(ISNUMBER(SEARCH("thickening",$AZ1889)),"thickening","")</f>
        <v/>
      </c>
      <c r="BF1889" s="2" t="str">
        <f>IF(ISNUMBER(SEARCH("airDry",$AW1889)),"airDry","")</f>
        <v/>
      </c>
      <c r="BG1889" s="2" t="str">
        <f>IF(ISNUMBER(SEARCH("heatDry",$AY1889)),"heatDry","")</f>
        <v/>
      </c>
      <c r="BH1889" s="2" t="str">
        <f>IF(AND(ISNUMBER(SEARCH("aerobic",$AW1889)),ISNUMBER(SEARCH("anaer",$AW1889))),"Combined Aer and Anaer.","")</f>
        <v/>
      </c>
    </row>
    <row r="1890" spans="1:60" x14ac:dyDescent="0.25">
      <c r="A1890" s="4">
        <v>569</v>
      </c>
      <c r="B1890" t="s">
        <v>2796</v>
      </c>
      <c r="C1890">
        <v>199.12</v>
      </c>
      <c r="D1890">
        <v>614.52873119784067</v>
      </c>
      <c r="E1890">
        <v>612.33736966940774</v>
      </c>
      <c r="F1890">
        <v>449.84820170636999</v>
      </c>
      <c r="G1890">
        <v>796.78282555038311</v>
      </c>
      <c r="H1890">
        <v>-116.19053409805819</v>
      </c>
      <c r="I1890">
        <v>-118.58818085096721</v>
      </c>
      <c r="J1890">
        <v>-134.22901014292671</v>
      </c>
      <c r="K1890">
        <v>-92.729463527383444</v>
      </c>
      <c r="L1890">
        <v>130.6288343276766</v>
      </c>
      <c r="M1890">
        <v>130.05196246412891</v>
      </c>
      <c r="N1890">
        <v>128.14070685571491</v>
      </c>
      <c r="O1890">
        <v>134.68338421488809</v>
      </c>
      <c r="P1890">
        <v>4.6593130648088597</v>
      </c>
      <c r="Q1890">
        <v>4.7180303741842646</v>
      </c>
      <c r="R1890">
        <v>3.8665843302354772</v>
      </c>
      <c r="S1890">
        <v>5.3072389476343371</v>
      </c>
      <c r="T1890">
        <v>305570.31022438622</v>
      </c>
      <c r="U1890">
        <v>305570.08484691312</v>
      </c>
      <c r="V1890">
        <v>305368.23738811252</v>
      </c>
      <c r="W1890">
        <v>305773.77973571792</v>
      </c>
      <c r="X1890">
        <v>20965.931989558911</v>
      </c>
      <c r="Y1890">
        <v>21050.260579325441</v>
      </c>
      <c r="Z1890">
        <v>20342.25069128476</v>
      </c>
      <c r="AA1890">
        <v>21367.176669669119</v>
      </c>
      <c r="AB1890">
        <v>3112.8799210162051</v>
      </c>
      <c r="AC1890">
        <v>3091.137473473013</v>
      </c>
      <c r="AD1890">
        <v>2713.67189749402</v>
      </c>
      <c r="AE1890">
        <v>3564.4350430651002</v>
      </c>
      <c r="AF1890">
        <v>64.292896363432277</v>
      </c>
      <c r="AG1890">
        <v>64.008254167390163</v>
      </c>
      <c r="AH1890">
        <v>63.06978071040006</v>
      </c>
      <c r="AI1890">
        <v>66.287920790058209</v>
      </c>
      <c r="AJ1890">
        <v>0.56188263795064119</v>
      </c>
      <c r="AK1890">
        <v>0.56188270168399179</v>
      </c>
      <c r="AL1890">
        <v>0.56186799718879388</v>
      </c>
      <c r="AM1890">
        <v>0.5618971944529717</v>
      </c>
      <c r="AN1890">
        <v>0.99161980412070383</v>
      </c>
      <c r="AO1890">
        <v>0.99161980412070372</v>
      </c>
      <c r="AP1890">
        <v>0.99161980412070372</v>
      </c>
      <c r="AQ1890">
        <v>0.99161980412070372</v>
      </c>
      <c r="AR1890">
        <v>15.63746400692377</v>
      </c>
      <c r="AS1890">
        <v>15.63746400692378</v>
      </c>
      <c r="AT1890">
        <v>15.63746400692378</v>
      </c>
      <c r="AU1890">
        <v>15.63746400692378</v>
      </c>
      <c r="AV1890" t="str">
        <f>VLOOKUP(Sheet1[[#This Row],[NPDES ID2]],Combined_Sheet__Major_Only___2[[NPDES ID2]:[ECHO BFR]],3,FALSE)</f>
        <v>PA</v>
      </c>
      <c r="AW1890" t="s">
        <v>12185</v>
      </c>
      <c r="AX1890" t="str">
        <f>VLOOKUP(Sheet1[[#This Row],[NPDES ID2]],Combined_Sheet__Major_Only___2[[NPDES ID2]:[ECHO BFR]],27,FALSE)</f>
        <v>-</v>
      </c>
      <c r="AY1890" t="str">
        <f>VLOOKUP(Sheet1[[#This Row],[NPDES ID2]],Combined_Sheet__Major_Only___2[[NPDES ID2]:[ECHO BFR]],28,FALSE)</f>
        <v>-</v>
      </c>
      <c r="AZ1890" t="str">
        <f>VLOOKUP(Sheet1[[#This Row],[NPDES ID2]],Combined_Sheet__Major_Only___2[[NPDES ID2]:[ECHO BFR]],29,FALSE)</f>
        <v>-</v>
      </c>
      <c r="BA1890">
        <f>VLOOKUP(Sheet1[[#This Row],[NPDES ID2]],Combined_Sheet__Major_Only___2[[NPDES ID2]:[ECHO BFR]],17,FALSE)</f>
        <v>40.128059999999998</v>
      </c>
      <c r="BB1890">
        <f>VLOOKUP(Sheet1[[#This Row],[NPDES ID2]],Combined_Sheet__Major_Only___2[[NPDES ID2]:[ECHO BFR]],18,FALSE)</f>
        <v>-75.503420000000006</v>
      </c>
      <c r="BC1890" t="str">
        <f>IF(ISNUMBER(SEARCH("aerobic",$AW1890)),"aerobic","")</f>
        <v/>
      </c>
      <c r="BD1890" t="str">
        <f>IF(ISNUMBER(SEARCH("anaer",$AW1890)),"anaer","")</f>
        <v>anaer</v>
      </c>
      <c r="BE1890" t="str">
        <f>IF(ISNUMBER(SEARCH("thickening",$AZ1890)),"thickening","")</f>
        <v/>
      </c>
      <c r="BF1890" s="3" t="str">
        <f>IF(ISNUMBER(SEARCH("airDry",$AW1890)),"airDry","")</f>
        <v/>
      </c>
      <c r="BG1890" s="3" t="str">
        <f>IF(ISNUMBER(SEARCH("heatDry",$AY1890)),"heatDry","")</f>
        <v/>
      </c>
      <c r="BH1890" s="3" t="str">
        <f>IF(AND(ISNUMBER(SEARCH("aerobic",$AW1890)),ISNUMBER(SEARCH("anaer",$AW1890))),"Combined Aer and Anaer.","")</f>
        <v/>
      </c>
    </row>
    <row r="1891" spans="1:60" x14ac:dyDescent="0.25">
      <c r="A1891" s="4">
        <v>1647</v>
      </c>
      <c r="B1891" t="s">
        <v>7730</v>
      </c>
      <c r="C1891">
        <v>63.34</v>
      </c>
      <c r="D1891">
        <v>1690.2547219895339</v>
      </c>
      <c r="E1891">
        <v>1689.982180729058</v>
      </c>
      <c r="F1891">
        <v>1178.9648266121239</v>
      </c>
      <c r="G1891">
        <v>2232.406276958819</v>
      </c>
      <c r="H1891">
        <v>-120.16981464985599</v>
      </c>
      <c r="I1891">
        <v>-122.50810937637731</v>
      </c>
      <c r="J1891">
        <v>-138.3519970017129</v>
      </c>
      <c r="K1891">
        <v>-96.812004230623529</v>
      </c>
      <c r="L1891">
        <v>40.310880779532731</v>
      </c>
      <c r="M1891">
        <v>40.117441903283208</v>
      </c>
      <c r="N1891">
        <v>39.47712644875957</v>
      </c>
      <c r="O1891">
        <v>41.669726803675488</v>
      </c>
      <c r="P1891">
        <v>1.48477162002368</v>
      </c>
      <c r="Q1891">
        <v>1.498410752377844</v>
      </c>
      <c r="R1891">
        <v>1.2372532224128161</v>
      </c>
      <c r="S1891">
        <v>1.693838051644454</v>
      </c>
      <c r="T1891">
        <v>311000.95980376448</v>
      </c>
      <c r="U1891">
        <v>311000.73044480069</v>
      </c>
      <c r="V1891">
        <v>310795.31717366452</v>
      </c>
      <c r="W1891">
        <v>311208.02378241188</v>
      </c>
      <c r="X1891">
        <v>21997.08834018452</v>
      </c>
      <c r="Y1891">
        <v>22093.639397858071</v>
      </c>
      <c r="Z1891">
        <v>21286.590240397731</v>
      </c>
      <c r="AA1891">
        <v>22454.39672018994</v>
      </c>
      <c r="AB1891">
        <v>3256.2140174442802</v>
      </c>
      <c r="AC1891">
        <v>3231.7126275256269</v>
      </c>
      <c r="AD1891">
        <v>2838.1247153393269</v>
      </c>
      <c r="AE1891">
        <v>3722.764200140482</v>
      </c>
      <c r="AF1891">
        <v>62.369814097264118</v>
      </c>
      <c r="AG1891">
        <v>62.070295304761487</v>
      </c>
      <c r="AH1891">
        <v>61.080282003868717</v>
      </c>
      <c r="AI1891">
        <v>64.472076289737643</v>
      </c>
      <c r="AJ1891">
        <v>0.53839088046861561</v>
      </c>
      <c r="AK1891">
        <v>0.53839090036227133</v>
      </c>
      <c r="AL1891">
        <v>0.53838631825204819</v>
      </c>
      <c r="AM1891">
        <v>0.53839541633753007</v>
      </c>
      <c r="AN1891">
        <v>0.9917644092591219</v>
      </c>
      <c r="AO1891">
        <v>0.9917644092591219</v>
      </c>
      <c r="AP1891">
        <v>0.9917644092591219</v>
      </c>
      <c r="AQ1891">
        <v>0.9917644092591219</v>
      </c>
      <c r="AR1891">
        <v>15.197789500653229</v>
      </c>
      <c r="AS1891">
        <v>15.197789500653229</v>
      </c>
      <c r="AT1891">
        <v>15.197789500653229</v>
      </c>
      <c r="AU1891">
        <v>15.197789500653229</v>
      </c>
      <c r="AV1891" t="str">
        <f>VLOOKUP(Sheet1[[#This Row],[NPDES ID2]],Combined_Sheet__Major_Only___2[[NPDES ID2]:[ECHO BFR]],3,FALSE)</f>
        <v>IA</v>
      </c>
      <c r="AW1891" t="s">
        <v>12185</v>
      </c>
      <c r="AX1891" t="str">
        <f>VLOOKUP(Sheet1[[#This Row],[NPDES ID2]],Combined_Sheet__Major_Only___2[[NPDES ID2]:[ECHO BFR]],27,FALSE)</f>
        <v>-</v>
      </c>
      <c r="AY1891" t="str">
        <f>VLOOKUP(Sheet1[[#This Row],[NPDES ID2]],Combined_Sheet__Major_Only___2[[NPDES ID2]:[ECHO BFR]],28,FALSE)</f>
        <v>-</v>
      </c>
      <c r="AZ1891" t="str">
        <f>VLOOKUP(Sheet1[[#This Row],[NPDES ID2]],Combined_Sheet__Major_Only___2[[NPDES ID2]:[ECHO BFR]],29,FALSE)</f>
        <v>preliminaryOps</v>
      </c>
      <c r="BA1891">
        <f>VLOOKUP(Sheet1[[#This Row],[NPDES ID2]],Combined_Sheet__Major_Only___2[[NPDES ID2]:[ECHO BFR]],17,FALSE)</f>
        <v>43.064444000000002</v>
      </c>
      <c r="BB1891">
        <f>VLOOKUP(Sheet1[[#This Row],[NPDES ID2]],Combined_Sheet__Major_Only___2[[NPDES ID2]:[ECHO BFR]],18,FALSE)</f>
        <v>-94.248056000000005</v>
      </c>
      <c r="BC1891" t="str">
        <f>IF(ISNUMBER(SEARCH("aerobic",$AW1891)),"aerobic","")</f>
        <v/>
      </c>
      <c r="BD1891" t="str">
        <f>IF(ISNUMBER(SEARCH("anaer",$AW1891)),"anaer","")</f>
        <v>anaer</v>
      </c>
      <c r="BE1891" t="str">
        <f>IF(ISNUMBER(SEARCH("thickening",$AZ1891)),"thickening","")</f>
        <v/>
      </c>
      <c r="BF1891" s="3" t="str">
        <f>IF(ISNUMBER(SEARCH("airDry",$AW1891)),"airDry","")</f>
        <v/>
      </c>
      <c r="BG1891" s="3" t="str">
        <f>IF(ISNUMBER(SEARCH("heatDry",$AY1891)),"heatDry","")</f>
        <v/>
      </c>
      <c r="BH1891" s="3" t="str">
        <f>IF(AND(ISNUMBER(SEARCH("aerobic",$AW1891)),ISNUMBER(SEARCH("anaer",$AW1891))),"Combined Aer and Anaer.","")</f>
        <v/>
      </c>
    </row>
    <row r="1892" spans="1:60" x14ac:dyDescent="0.25">
      <c r="A1892" s="4">
        <v>64</v>
      </c>
      <c r="B1892" t="s">
        <v>362</v>
      </c>
      <c r="C1892">
        <v>62</v>
      </c>
      <c r="D1892">
        <v>1695.124849848452</v>
      </c>
      <c r="E1892">
        <v>1694.820662383622</v>
      </c>
      <c r="F1892">
        <v>1181.9211095690721</v>
      </c>
      <c r="G1892">
        <v>2238.5232822246189</v>
      </c>
      <c r="H1892">
        <v>-117.9840785533256</v>
      </c>
      <c r="I1892">
        <v>-120.27386405145</v>
      </c>
      <c r="J1892">
        <v>-135.9060376960216</v>
      </c>
      <c r="K1892">
        <v>-94.512281036092816</v>
      </c>
      <c r="L1892">
        <v>40.13656969390658</v>
      </c>
      <c r="M1892">
        <v>39.952597729867342</v>
      </c>
      <c r="N1892">
        <v>39.343610337994747</v>
      </c>
      <c r="O1892">
        <v>41.42892532610842</v>
      </c>
      <c r="P1892">
        <v>1.4519367586832841</v>
      </c>
      <c r="Q1892">
        <v>1.4680440429646231</v>
      </c>
      <c r="R1892">
        <v>1.207103678231463</v>
      </c>
      <c r="S1892">
        <v>1.654883386374506</v>
      </c>
      <c r="T1892">
        <v>317614.88414123969</v>
      </c>
      <c r="U1892">
        <v>317614.64993326529</v>
      </c>
      <c r="V1892">
        <v>317404.8939011675</v>
      </c>
      <c r="W1892">
        <v>317826.32577941241</v>
      </c>
      <c r="X1892">
        <v>22084.53115085894</v>
      </c>
      <c r="Y1892">
        <v>22176.91218086606</v>
      </c>
      <c r="Z1892">
        <v>21403.056309514759</v>
      </c>
      <c r="AA1892">
        <v>22522.991127624369</v>
      </c>
      <c r="AB1892">
        <v>3613.3090300453232</v>
      </c>
      <c r="AC1892">
        <v>3581.437616988695</v>
      </c>
      <c r="AD1892">
        <v>3105.787796199013</v>
      </c>
      <c r="AE1892">
        <v>4192.9540391078808</v>
      </c>
      <c r="AF1892">
        <v>63.442284338095398</v>
      </c>
      <c r="AG1892">
        <v>63.15125542060315</v>
      </c>
      <c r="AH1892">
        <v>62.189366220821618</v>
      </c>
      <c r="AI1892">
        <v>65.484883761763811</v>
      </c>
      <c r="AJ1892">
        <v>0.55149002341372966</v>
      </c>
      <c r="AK1892">
        <v>0.55149004392866485</v>
      </c>
      <c r="AL1892">
        <v>0.55148531869312845</v>
      </c>
      <c r="AM1892">
        <v>0.55149470096399733</v>
      </c>
      <c r="AN1892">
        <v>0.99193392087949872</v>
      </c>
      <c r="AO1892">
        <v>0.9919339208794985</v>
      </c>
      <c r="AP1892">
        <v>0.9919339208794985</v>
      </c>
      <c r="AQ1892">
        <v>0.9919339208794985</v>
      </c>
      <c r="AR1892">
        <v>14.542178498789591</v>
      </c>
      <c r="AS1892">
        <v>14.542178498789591</v>
      </c>
      <c r="AT1892">
        <v>14.542178498789591</v>
      </c>
      <c r="AU1892">
        <v>14.542178498789591</v>
      </c>
      <c r="AV1892" t="str">
        <f>VLOOKUP(Sheet1[[#This Row],[NPDES ID2]],Combined_Sheet__Major_Only___2[[NPDES ID2]:[ECHO BFR]],3,FALSE)</f>
        <v>AL</v>
      </c>
      <c r="AW1892" t="s">
        <v>12185</v>
      </c>
      <c r="AX1892" t="str">
        <f>VLOOKUP(Sheet1[[#This Row],[NPDES ID2]],Combined_Sheet__Major_Only___2[[NPDES ID2]:[ECHO BFR]],27,FALSE)</f>
        <v>-</v>
      </c>
      <c r="AY1892" t="str">
        <f>VLOOKUP(Sheet1[[#This Row],[NPDES ID2]],Combined_Sheet__Major_Only___2[[NPDES ID2]:[ECHO BFR]],28,FALSE)</f>
        <v>-</v>
      </c>
      <c r="AZ1892" t="str">
        <f>VLOOKUP(Sheet1[[#This Row],[NPDES ID2]],Combined_Sheet__Major_Only___2[[NPDES ID2]:[ECHO BFR]],29,FALSE)</f>
        <v>preliminaryOps</v>
      </c>
      <c r="BA1892">
        <f>VLOOKUP(Sheet1[[#This Row],[NPDES ID2]],Combined_Sheet__Major_Only___2[[NPDES ID2]:[ECHO BFR]],17,FALSE)</f>
        <v>32.394919999999999</v>
      </c>
      <c r="BB1892">
        <f>VLOOKUP(Sheet1[[#This Row],[NPDES ID2]],Combined_Sheet__Major_Only___2[[NPDES ID2]:[ECHO BFR]],18,FALSE)</f>
        <v>-86.364440000000002</v>
      </c>
      <c r="BC1892" t="str">
        <f>IF(ISNUMBER(SEARCH("aerobic",$AW1892)),"aerobic","")</f>
        <v/>
      </c>
      <c r="BD1892" t="str">
        <f>IF(ISNUMBER(SEARCH("anaer",$AW1892)),"anaer","")</f>
        <v>anaer</v>
      </c>
      <c r="BE1892" t="str">
        <f>IF(ISNUMBER(SEARCH("thickening",$AZ1892)),"thickening","")</f>
        <v/>
      </c>
      <c r="BF1892" s="2" t="str">
        <f>IF(ISNUMBER(SEARCH("airDry",$AW1892)),"airDry","")</f>
        <v/>
      </c>
      <c r="BG1892" s="2" t="str">
        <f>IF(ISNUMBER(SEARCH("heatDry",$AY1892)),"heatDry","")</f>
        <v/>
      </c>
      <c r="BH1892" s="2" t="str">
        <f>IF(AND(ISNUMBER(SEARCH("aerobic",$AW1892)),ISNUMBER(SEARCH("anaer",$AW1892))),"Combined Aer and Anaer.","")</f>
        <v/>
      </c>
    </row>
    <row r="1893" spans="1:60" x14ac:dyDescent="0.25">
      <c r="A1893" s="4">
        <v>2352</v>
      </c>
      <c r="B1893" t="s">
        <v>10975</v>
      </c>
      <c r="C1893">
        <v>349</v>
      </c>
      <c r="D1893">
        <v>412.7276259408622</v>
      </c>
      <c r="E1893">
        <v>417.51942251987379</v>
      </c>
      <c r="F1893">
        <v>318.55908476412537</v>
      </c>
      <c r="G1893">
        <v>518.28704749803114</v>
      </c>
      <c r="H1893">
        <v>-110.14624463579879</v>
      </c>
      <c r="I1893">
        <v>-112.6875172710815</v>
      </c>
      <c r="J1893">
        <v>-128.80227010788599</v>
      </c>
      <c r="K1893">
        <v>-86.503685848432625</v>
      </c>
      <c r="L1893">
        <v>240.23167307669189</v>
      </c>
      <c r="M1893">
        <v>239.31072690466681</v>
      </c>
      <c r="N1893">
        <v>236.2550434003891</v>
      </c>
      <c r="O1893">
        <v>246.71031233855081</v>
      </c>
      <c r="P1893">
        <v>8.1420135473906257</v>
      </c>
      <c r="Q1893">
        <v>8.2566912293444297</v>
      </c>
      <c r="R1893">
        <v>6.6553680513061764</v>
      </c>
      <c r="S1893">
        <v>9.3802369947319804</v>
      </c>
      <c r="T1893">
        <v>335225.10079527658</v>
      </c>
      <c r="U1893">
        <v>335224.85367633973</v>
      </c>
      <c r="V1893">
        <v>335003.53462091298</v>
      </c>
      <c r="W1893">
        <v>335448.19837759761</v>
      </c>
      <c r="X1893">
        <v>21919.509472882321</v>
      </c>
      <c r="Y1893">
        <v>21995.274412438561</v>
      </c>
      <c r="Z1893">
        <v>21353.16473907874</v>
      </c>
      <c r="AA1893">
        <v>22283.87532690978</v>
      </c>
      <c r="AB1893">
        <v>4064.3861112267709</v>
      </c>
      <c r="AC1893">
        <v>4022.1788305095679</v>
      </c>
      <c r="AD1893">
        <v>3429.505289419079</v>
      </c>
      <c r="AE1893">
        <v>4820.1211079082923</v>
      </c>
      <c r="AF1893">
        <v>67.461435792742435</v>
      </c>
      <c r="AG1893">
        <v>67.201359821134488</v>
      </c>
      <c r="AH1893">
        <v>66.347760104565054</v>
      </c>
      <c r="AI1893">
        <v>69.279655961139241</v>
      </c>
      <c r="AJ1893">
        <v>0.60061915733401394</v>
      </c>
      <c r="AK1893">
        <v>0.60061928884152471</v>
      </c>
      <c r="AL1893">
        <v>0.60058887643632919</v>
      </c>
      <c r="AM1893">
        <v>0.60064926480250824</v>
      </c>
      <c r="AN1893">
        <v>0.9923530048136352</v>
      </c>
      <c r="AO1893">
        <v>0.99235300481363498</v>
      </c>
      <c r="AP1893">
        <v>0.99235300481363498</v>
      </c>
      <c r="AQ1893">
        <v>0.99235300481363498</v>
      </c>
      <c r="AR1893">
        <v>14.376527954983169</v>
      </c>
      <c r="AS1893">
        <v>14.376527954983169</v>
      </c>
      <c r="AT1893">
        <v>14.376527954983169</v>
      </c>
      <c r="AU1893">
        <v>14.376527954983169</v>
      </c>
      <c r="AV1893" t="str">
        <f>VLOOKUP(Sheet1[[#This Row],[NPDES ID2]],Combined_Sheet__Major_Only___2[[NPDES ID2]:[ECHO BFR]],3,FALSE)</f>
        <v>MN</v>
      </c>
      <c r="AW1893" t="s">
        <v>12185</v>
      </c>
      <c r="AX1893" t="str">
        <f>VLOOKUP(Sheet1[[#This Row],[NPDES ID2]],Combined_Sheet__Major_Only___2[[NPDES ID2]:[ECHO BFR]],27,FALSE)</f>
        <v>methaneBioCaptureRecover</v>
      </c>
      <c r="AY1893" t="str">
        <f>VLOOKUP(Sheet1[[#This Row],[NPDES ID2]],Combined_Sheet__Major_Only___2[[NPDES ID2]:[ECHO BFR]],28,FALSE)</f>
        <v>-</v>
      </c>
      <c r="AZ1893" t="str">
        <f>VLOOKUP(Sheet1[[#This Row],[NPDES ID2]],Combined_Sheet__Major_Only___2[[NPDES ID2]:[ECHO BFR]],29,FALSE)</f>
        <v>preliminaryOps</v>
      </c>
      <c r="BA1893">
        <f>VLOOKUP(Sheet1[[#This Row],[NPDES ID2]],Combined_Sheet__Major_Only___2[[NPDES ID2]:[ECHO BFR]],17,FALSE)</f>
        <v>44.570399999999999</v>
      </c>
      <c r="BB1893">
        <f>VLOOKUP(Sheet1[[#This Row],[NPDES ID2]],Combined_Sheet__Major_Only___2[[NPDES ID2]:[ECHO BFR]],18,FALSE)</f>
        <v>-92.52</v>
      </c>
      <c r="BC1893" t="str">
        <f>IF(ISNUMBER(SEARCH("aerobic",$AW1893)),"aerobic","")</f>
        <v/>
      </c>
      <c r="BD1893" t="str">
        <f>IF(ISNUMBER(SEARCH("anaer",$AW1893)),"anaer","")</f>
        <v>anaer</v>
      </c>
      <c r="BE1893" t="str">
        <f>IF(ISNUMBER(SEARCH("thickening",$AZ1893)),"thickening","")</f>
        <v/>
      </c>
      <c r="BF1893" s="2" t="str">
        <f>IF(ISNUMBER(SEARCH("airDry",$AW1893)),"airDry","")</f>
        <v/>
      </c>
      <c r="BG1893" s="2" t="str">
        <f>IF(ISNUMBER(SEARCH("heatDry",$AY1893)),"heatDry","")</f>
        <v/>
      </c>
      <c r="BH1893" s="2" t="str">
        <f>IF(AND(ISNUMBER(SEARCH("aerobic",$AW1893)),ISNUMBER(SEARCH("anaer",$AW1893))),"Combined Aer and Anaer.","")</f>
        <v/>
      </c>
    </row>
    <row r="1894" spans="1:60" x14ac:dyDescent="0.25">
      <c r="A1894" s="4">
        <v>1683</v>
      </c>
      <c r="B1894" t="s">
        <v>7898</v>
      </c>
      <c r="C1894">
        <v>51.69</v>
      </c>
      <c r="D1894">
        <v>2010.1520891536479</v>
      </c>
      <c r="E1894">
        <v>2010.20593616018</v>
      </c>
      <c r="F1894">
        <v>1396.9436144221299</v>
      </c>
      <c r="G1894">
        <v>2657.717809012378</v>
      </c>
      <c r="H1894">
        <v>-117.90270190726589</v>
      </c>
      <c r="I1894">
        <v>-120.1910152670815</v>
      </c>
      <c r="J1894">
        <v>-135.81578792937941</v>
      </c>
      <c r="K1894">
        <v>-94.420939499250593</v>
      </c>
      <c r="L1894">
        <v>33.485282412202039</v>
      </c>
      <c r="M1894">
        <v>33.332081461991592</v>
      </c>
      <c r="N1894">
        <v>32.824976010863118</v>
      </c>
      <c r="O1894">
        <v>34.561449696599482</v>
      </c>
      <c r="P1894">
        <v>1.210446546327854</v>
      </c>
      <c r="Q1894">
        <v>1.223968915646326</v>
      </c>
      <c r="R1894">
        <v>1.0062393262682501</v>
      </c>
      <c r="S1894">
        <v>1.379586232328232</v>
      </c>
      <c r="T1894">
        <v>337741.94657979941</v>
      </c>
      <c r="U1894">
        <v>337741.69761563232</v>
      </c>
      <c r="V1894">
        <v>337518.72597710049</v>
      </c>
      <c r="W1894">
        <v>337966.71002543537</v>
      </c>
      <c r="X1894">
        <v>23467.8340447255</v>
      </c>
      <c r="Y1894">
        <v>23565.813171724789</v>
      </c>
      <c r="Z1894">
        <v>22745.024828657632</v>
      </c>
      <c r="AA1894">
        <v>23932.875298382471</v>
      </c>
      <c r="AB1894">
        <v>4218.474332173073</v>
      </c>
      <c r="AC1894">
        <v>4173.4835182063152</v>
      </c>
      <c r="AD1894">
        <v>3573.021512199407</v>
      </c>
      <c r="AE1894">
        <v>4968.0616976393776</v>
      </c>
      <c r="AF1894">
        <v>63.485890835409357</v>
      </c>
      <c r="AG1894">
        <v>63.195225871718577</v>
      </c>
      <c r="AH1894">
        <v>62.234421344022657</v>
      </c>
      <c r="AI1894">
        <v>65.526076771449482</v>
      </c>
      <c r="AJ1894">
        <v>0.55202273063383478</v>
      </c>
      <c r="AK1894">
        <v>0.55202274888193603</v>
      </c>
      <c r="AL1894">
        <v>0.55201854615253598</v>
      </c>
      <c r="AM1894">
        <v>0.55202689094470792</v>
      </c>
      <c r="AN1894">
        <v>0.99240936965428073</v>
      </c>
      <c r="AO1894">
        <v>0.99240936965428039</v>
      </c>
      <c r="AP1894">
        <v>0.99240936965428039</v>
      </c>
      <c r="AQ1894">
        <v>0.99240936965428039</v>
      </c>
      <c r="AR1894">
        <v>13.7707843712955</v>
      </c>
      <c r="AS1894">
        <v>13.7707843712955</v>
      </c>
      <c r="AT1894">
        <v>13.7707843712955</v>
      </c>
      <c r="AU1894">
        <v>13.7707843712955</v>
      </c>
      <c r="AV1894" t="str">
        <f>VLOOKUP(Sheet1[[#This Row],[NPDES ID2]],Combined_Sheet__Major_Only___2[[NPDES ID2]:[ECHO BFR]],3,FALSE)</f>
        <v>IA</v>
      </c>
      <c r="AW1894" t="s">
        <v>12185</v>
      </c>
      <c r="AX1894" t="str">
        <f>VLOOKUP(Sheet1[[#This Row],[NPDES ID2]],Combined_Sheet__Major_Only___2[[NPDES ID2]:[ECHO BFR]],27,FALSE)</f>
        <v>-</v>
      </c>
      <c r="AY1894" t="str">
        <f>VLOOKUP(Sheet1[[#This Row],[NPDES ID2]],Combined_Sheet__Major_Only___2[[NPDES ID2]:[ECHO BFR]],28,FALSE)</f>
        <v>-</v>
      </c>
      <c r="AZ1894" t="str">
        <f>VLOOKUP(Sheet1[[#This Row],[NPDES ID2]],Combined_Sheet__Major_Only___2[[NPDES ID2]:[ECHO BFR]],29,FALSE)</f>
        <v>preliminaryOps</v>
      </c>
      <c r="BA1894">
        <f>VLOOKUP(Sheet1[[#This Row],[NPDES ID2]],Combined_Sheet__Major_Only___2[[NPDES ID2]:[ECHO BFR]],17,FALSE)</f>
        <v>42.006110999999997</v>
      </c>
      <c r="BB1894">
        <f>VLOOKUP(Sheet1[[#This Row],[NPDES ID2]],Combined_Sheet__Major_Only___2[[NPDES ID2]:[ECHO BFR]],18,FALSE)</f>
        <v>-93.450277999999997</v>
      </c>
      <c r="BC1894" t="str">
        <f>IF(ISNUMBER(SEARCH("aerobic",$AW1894)),"aerobic","")</f>
        <v/>
      </c>
      <c r="BD1894" t="str">
        <f>IF(ISNUMBER(SEARCH("anaer",$AW1894)),"anaer","")</f>
        <v>anaer</v>
      </c>
      <c r="BE1894" t="str">
        <f>IF(ISNUMBER(SEARCH("thickening",$AZ1894)),"thickening","")</f>
        <v/>
      </c>
      <c r="BF1894" s="3" t="str">
        <f>IF(ISNUMBER(SEARCH("airDry",$AW1894)),"airDry","")</f>
        <v/>
      </c>
      <c r="BG1894" s="3" t="str">
        <f>IF(ISNUMBER(SEARCH("heatDry",$AY1894)),"heatDry","")</f>
        <v/>
      </c>
      <c r="BH1894" s="3" t="str">
        <f>IF(AND(ISNUMBER(SEARCH("aerobic",$AW1894)),ISNUMBER(SEARCH("anaer",$AW1894))),"Combined Aer and Anaer.","")</f>
        <v/>
      </c>
    </row>
    <row r="1895" spans="1:60" x14ac:dyDescent="0.25">
      <c r="A1895" s="4">
        <v>1708</v>
      </c>
      <c r="B1895" t="s">
        <v>8007</v>
      </c>
      <c r="C1895">
        <v>44.18</v>
      </c>
      <c r="D1895">
        <v>2272.892634799829</v>
      </c>
      <c r="E1895">
        <v>2269.8357853889079</v>
      </c>
      <c r="F1895">
        <v>1575.9604714328341</v>
      </c>
      <c r="G1895">
        <v>3006.2852494584108</v>
      </c>
      <c r="H1895">
        <v>-114.5906333220841</v>
      </c>
      <c r="I1895">
        <v>-117.0049178844546</v>
      </c>
      <c r="J1895">
        <v>-132.7592776535102</v>
      </c>
      <c r="K1895">
        <v>-90.92995023458414</v>
      </c>
      <c r="L1895">
        <v>29.387589095101909</v>
      </c>
      <c r="M1895">
        <v>29.262723958617421</v>
      </c>
      <c r="N1895">
        <v>28.849424180989981</v>
      </c>
      <c r="O1895">
        <v>30.264694323271542</v>
      </c>
      <c r="P1895">
        <v>1.0329547892119599</v>
      </c>
      <c r="Q1895">
        <v>1.046146059340656</v>
      </c>
      <c r="R1895">
        <v>0.85358497558658097</v>
      </c>
      <c r="S1895">
        <v>1.1803432397285529</v>
      </c>
      <c r="T1895">
        <v>357844.53548489913</v>
      </c>
      <c r="U1895">
        <v>357844.27178248222</v>
      </c>
      <c r="V1895">
        <v>357608.10060705378</v>
      </c>
      <c r="W1895">
        <v>358082.6045393254</v>
      </c>
      <c r="X1895">
        <v>24214.456585525371</v>
      </c>
      <c r="Y1895">
        <v>24307.92303757773</v>
      </c>
      <c r="Z1895">
        <v>23521.799843123728</v>
      </c>
      <c r="AA1895">
        <v>24659.917907938019</v>
      </c>
      <c r="AB1895">
        <v>3686.515078233132</v>
      </c>
      <c r="AC1895">
        <v>3660.3693474736911</v>
      </c>
      <c r="AD1895">
        <v>3203.4987974205828</v>
      </c>
      <c r="AE1895">
        <v>4238.1065858391003</v>
      </c>
      <c r="AF1895">
        <v>65.187987029801334</v>
      </c>
      <c r="AG1895">
        <v>64.91082398424038</v>
      </c>
      <c r="AH1895">
        <v>63.994606987582372</v>
      </c>
      <c r="AI1895">
        <v>67.133454572686844</v>
      </c>
      <c r="AJ1895">
        <v>0.57282169928214732</v>
      </c>
      <c r="AK1895">
        <v>0.57282171586577768</v>
      </c>
      <c r="AL1895">
        <v>0.57281789682629713</v>
      </c>
      <c r="AM1895">
        <v>0.57282547977014353</v>
      </c>
      <c r="AN1895">
        <v>0.99283140323111008</v>
      </c>
      <c r="AO1895">
        <v>0.99283140323111041</v>
      </c>
      <c r="AP1895">
        <v>0.99283140323111041</v>
      </c>
      <c r="AQ1895">
        <v>0.99283140323111041</v>
      </c>
      <c r="AR1895">
        <v>15.61078854441044</v>
      </c>
      <c r="AS1895">
        <v>15.61078854441044</v>
      </c>
      <c r="AT1895">
        <v>15.61078854441044</v>
      </c>
      <c r="AU1895">
        <v>15.61078854441044</v>
      </c>
      <c r="AV1895" t="str">
        <f>VLOOKUP(Sheet1[[#This Row],[NPDES ID2]],Combined_Sheet__Major_Only___2[[NPDES ID2]:[ECHO BFR]],3,FALSE)</f>
        <v>IA</v>
      </c>
      <c r="AW1895" t="s">
        <v>12185</v>
      </c>
      <c r="AX1895" t="str">
        <f>VLOOKUP(Sheet1[[#This Row],[NPDES ID2]],Combined_Sheet__Major_Only___2[[NPDES ID2]:[ECHO BFR]],27,FALSE)</f>
        <v>-</v>
      </c>
      <c r="AY1895" t="str">
        <f>VLOOKUP(Sheet1[[#This Row],[NPDES ID2]],Combined_Sheet__Major_Only___2[[NPDES ID2]:[ECHO BFR]],28,FALSE)</f>
        <v>-</v>
      </c>
      <c r="AZ1895" t="str">
        <f>VLOOKUP(Sheet1[[#This Row],[NPDES ID2]],Combined_Sheet__Major_Only___2[[NPDES ID2]:[ECHO BFR]],29,FALSE)</f>
        <v>-</v>
      </c>
      <c r="BA1895">
        <f>VLOOKUP(Sheet1[[#This Row],[NPDES ID2]],Combined_Sheet__Major_Only___2[[NPDES ID2]:[ECHO BFR]],17,FALSE)</f>
        <v>42.518611</v>
      </c>
      <c r="BB1895">
        <f>VLOOKUP(Sheet1[[#This Row],[NPDES ID2]],Combined_Sheet__Major_Only___2[[NPDES ID2]:[ECHO BFR]],18,FALSE)</f>
        <v>-93.253056000000001</v>
      </c>
      <c r="BC1895" t="str">
        <f>IF(ISNUMBER(SEARCH("aerobic",$AW1895)),"aerobic","")</f>
        <v/>
      </c>
      <c r="BD1895" t="str">
        <f>IF(ISNUMBER(SEARCH("anaer",$AW1895)),"anaer","")</f>
        <v>anaer</v>
      </c>
      <c r="BE1895" t="str">
        <f>IF(ISNUMBER(SEARCH("thickening",$AZ1895)),"thickening","")</f>
        <v/>
      </c>
      <c r="BF1895" s="2" t="str">
        <f>IF(ISNUMBER(SEARCH("airDry",$AW1895)),"airDry","")</f>
        <v/>
      </c>
      <c r="BG1895" s="2" t="str">
        <f>IF(ISNUMBER(SEARCH("heatDry",$AY1895)),"heatDry","")</f>
        <v/>
      </c>
      <c r="BH1895" s="2" t="str">
        <f>IF(AND(ISNUMBER(SEARCH("aerobic",$AW1895)),ISNUMBER(SEARCH("anaer",$AW1895))),"Combined Aer and Anaer.","")</f>
        <v/>
      </c>
    </row>
    <row r="1896" spans="1:60" x14ac:dyDescent="0.25">
      <c r="A1896" s="4">
        <v>584</v>
      </c>
      <c r="B1896" t="s">
        <v>2861</v>
      </c>
      <c r="C1896">
        <v>103.2</v>
      </c>
      <c r="D1896">
        <v>1081.221860962919</v>
      </c>
      <c r="E1896">
        <v>1080.47766039669</v>
      </c>
      <c r="F1896">
        <v>764.40777120540679</v>
      </c>
      <c r="G1896">
        <v>1420.7400985574279</v>
      </c>
      <c r="H1896">
        <v>-119.7473382505808</v>
      </c>
      <c r="I1896">
        <v>-122.0772126716555</v>
      </c>
      <c r="J1896">
        <v>-137.87174832878819</v>
      </c>
      <c r="K1896">
        <v>-96.424327753383693</v>
      </c>
      <c r="L1896">
        <v>65.861792402356755</v>
      </c>
      <c r="M1896">
        <v>65.548154818820251</v>
      </c>
      <c r="N1896">
        <v>64.50950651271485</v>
      </c>
      <c r="O1896">
        <v>68.065582948149412</v>
      </c>
      <c r="P1896">
        <v>2.4187322975143242</v>
      </c>
      <c r="Q1896">
        <v>2.44169761973605</v>
      </c>
      <c r="R1896">
        <v>2.014778920072458</v>
      </c>
      <c r="S1896">
        <v>2.75893058440088</v>
      </c>
      <c r="T1896">
        <v>404206.28676227399</v>
      </c>
      <c r="U1896">
        <v>404205.98906965437</v>
      </c>
      <c r="V1896">
        <v>403939.37636008032</v>
      </c>
      <c r="W1896">
        <v>404475.04197997239</v>
      </c>
      <c r="X1896">
        <v>28509.849831890151</v>
      </c>
      <c r="Y1896">
        <v>28634.01744224715</v>
      </c>
      <c r="Z1896">
        <v>27595.723505890561</v>
      </c>
      <c r="AA1896">
        <v>29098.209909726811</v>
      </c>
      <c r="AB1896">
        <v>5038.4316011614774</v>
      </c>
      <c r="AC1896">
        <v>4984.8018525661764</v>
      </c>
      <c r="AD1896">
        <v>4277.8891510270978</v>
      </c>
      <c r="AE1896">
        <v>5913.2449271937867</v>
      </c>
      <c r="AF1896">
        <v>62.544421045385008</v>
      </c>
      <c r="AG1896">
        <v>62.246107426626537</v>
      </c>
      <c r="AH1896">
        <v>61.261230986993063</v>
      </c>
      <c r="AI1896">
        <v>64.636849653751085</v>
      </c>
      <c r="AJ1896">
        <v>0.54052320845353674</v>
      </c>
      <c r="AK1896">
        <v>0.54052325010401892</v>
      </c>
      <c r="AL1896">
        <v>0.54051364826116977</v>
      </c>
      <c r="AM1896">
        <v>0.54053271353446852</v>
      </c>
      <c r="AN1896">
        <v>0.99364613555801429</v>
      </c>
      <c r="AO1896">
        <v>0.9936461355580144</v>
      </c>
      <c r="AP1896">
        <v>0.9936461355580144</v>
      </c>
      <c r="AQ1896">
        <v>0.9936461355580144</v>
      </c>
      <c r="AR1896">
        <v>13.70012303333608</v>
      </c>
      <c r="AS1896">
        <v>13.70012303333608</v>
      </c>
      <c r="AT1896">
        <v>13.70012303333608</v>
      </c>
      <c r="AU1896">
        <v>13.70012303333608</v>
      </c>
      <c r="AV1896" t="str">
        <f>VLOOKUP(Sheet1[[#This Row],[NPDES ID2]],Combined_Sheet__Major_Only___2[[NPDES ID2]:[ECHO BFR]],3,FALSE)</f>
        <v>MO</v>
      </c>
      <c r="AW1896" t="s">
        <v>12185</v>
      </c>
      <c r="AX1896" t="str">
        <f>VLOOKUP(Sheet1[[#This Row],[NPDES ID2]],Combined_Sheet__Major_Only___2[[NPDES ID2]:[ECHO BFR]],27,FALSE)</f>
        <v>other</v>
      </c>
      <c r="AY1896" t="str">
        <f>VLOOKUP(Sheet1[[#This Row],[NPDES ID2]],Combined_Sheet__Major_Only___2[[NPDES ID2]:[ECHO BFR]],28,FALSE)</f>
        <v>-</v>
      </c>
      <c r="AZ1896" t="str">
        <f>VLOOKUP(Sheet1[[#This Row],[NPDES ID2]],Combined_Sheet__Major_Only___2[[NPDES ID2]:[ECHO BFR]],29,FALSE)</f>
        <v>sludgeLagoon</v>
      </c>
      <c r="BA1896">
        <f>VLOOKUP(Sheet1[[#This Row],[NPDES ID2]],Combined_Sheet__Major_Only___2[[NPDES ID2]:[ECHO BFR]],17,FALSE)</f>
        <v>37.883279999999999</v>
      </c>
      <c r="BB1896">
        <f>VLOOKUP(Sheet1[[#This Row],[NPDES ID2]],Combined_Sheet__Major_Only___2[[NPDES ID2]:[ECHO BFR]],18,FALSE)</f>
        <v>-90.503309999999999</v>
      </c>
      <c r="BC1896" t="str">
        <f>IF(ISNUMBER(SEARCH("aerobic",$AW1896)),"aerobic","")</f>
        <v/>
      </c>
      <c r="BD1896" t="str">
        <f>IF(ISNUMBER(SEARCH("anaer",$AW1896)),"anaer","")</f>
        <v>anaer</v>
      </c>
      <c r="BE1896" t="str">
        <f>IF(ISNUMBER(SEARCH("thickening",$AZ1896)),"thickening","")</f>
        <v/>
      </c>
      <c r="BF1896" s="2" t="str">
        <f>IF(ISNUMBER(SEARCH("airDry",$AW1896)),"airDry","")</f>
        <v/>
      </c>
      <c r="BG1896" s="2" t="str">
        <f>IF(ISNUMBER(SEARCH("heatDry",$AY1896)),"heatDry","")</f>
        <v/>
      </c>
      <c r="BH1896" s="2" t="str">
        <f>IF(AND(ISNUMBER(SEARCH("aerobic",$AW1896)),ISNUMBER(SEARCH("anaer",$AW1896))),"Combined Aer and Anaer.","")</f>
        <v/>
      </c>
    </row>
    <row r="1897" spans="1:60" x14ac:dyDescent="0.25">
      <c r="A1897" s="4">
        <v>1874</v>
      </c>
      <c r="B1897" t="s">
        <v>8849</v>
      </c>
      <c r="C1897">
        <v>6045.97</v>
      </c>
      <c r="D1897">
        <v>1325.745052717006</v>
      </c>
      <c r="E1897">
        <v>1323.354089125678</v>
      </c>
      <c r="F1897">
        <v>1059.778223864814</v>
      </c>
      <c r="G1897">
        <v>1579.133977065504</v>
      </c>
      <c r="H1897">
        <v>-113.65018619933559</v>
      </c>
      <c r="I1897">
        <v>-116.6541060919206</v>
      </c>
      <c r="J1897">
        <v>-134.18642704446941</v>
      </c>
      <c r="K1897">
        <v>-86.864317180829175</v>
      </c>
      <c r="L1897">
        <v>3831.870965691362</v>
      </c>
      <c r="M1897">
        <v>3813.819783520999</v>
      </c>
      <c r="N1897">
        <v>3751.11378268199</v>
      </c>
      <c r="O1897">
        <v>3962.5171558752081</v>
      </c>
      <c r="P1897">
        <v>141.58449739846489</v>
      </c>
      <c r="Q1897">
        <v>142.808060011696</v>
      </c>
      <c r="R1897">
        <v>118.13541700575639</v>
      </c>
      <c r="S1897">
        <v>161.73684026701591</v>
      </c>
      <c r="T1897">
        <v>407994.54574399022</v>
      </c>
      <c r="U1897">
        <v>407994.24527400162</v>
      </c>
      <c r="V1897">
        <v>407725.14516022109</v>
      </c>
      <c r="W1897">
        <v>408265.80835475348</v>
      </c>
      <c r="X1897">
        <v>28977.39810138322</v>
      </c>
      <c r="Y1897">
        <v>29102.70077837948</v>
      </c>
      <c r="Z1897">
        <v>28030.816161883351</v>
      </c>
      <c r="AA1897">
        <v>29587.806694548639</v>
      </c>
      <c r="AB1897">
        <v>4959.2154985751367</v>
      </c>
      <c r="AC1897">
        <v>4909.5538715670054</v>
      </c>
      <c r="AD1897">
        <v>4232.8253161760658</v>
      </c>
      <c r="AE1897">
        <v>5791.767120935544</v>
      </c>
      <c r="AF1897">
        <v>62.184386833236523</v>
      </c>
      <c r="AG1897">
        <v>61.863661776322793</v>
      </c>
      <c r="AH1897">
        <v>60.895511522585288</v>
      </c>
      <c r="AI1897">
        <v>64.283400773742542</v>
      </c>
      <c r="AJ1897">
        <v>0.53612632136129035</v>
      </c>
      <c r="AK1897">
        <v>0.53612851658962613</v>
      </c>
      <c r="AL1897">
        <v>0.53556714178347331</v>
      </c>
      <c r="AM1897">
        <v>0.53668293215763951</v>
      </c>
      <c r="AN1897">
        <v>0.99370459895244934</v>
      </c>
      <c r="AO1897">
        <v>0.99370459895244923</v>
      </c>
      <c r="AP1897">
        <v>0.99370459895244923</v>
      </c>
      <c r="AQ1897">
        <v>0.99370459895244923</v>
      </c>
      <c r="AR1897">
        <v>13.8786124377507</v>
      </c>
      <c r="AS1897">
        <v>13.8786124377507</v>
      </c>
      <c r="AT1897">
        <v>13.8786124377507</v>
      </c>
      <c r="AU1897">
        <v>13.8786124377507</v>
      </c>
      <c r="AV1897" t="str">
        <f>VLOOKUP(Sheet1[[#This Row],[NPDES ID2]],Combined_Sheet__Major_Only___2[[NPDES ID2]:[ECHO BFR]],3,FALSE)</f>
        <v>KS</v>
      </c>
      <c r="AW1897" t="s">
        <v>12185</v>
      </c>
      <c r="AX1897" t="str">
        <f>VLOOKUP(Sheet1[[#This Row],[NPDES ID2]],Combined_Sheet__Major_Only___2[[NPDES ID2]:[ECHO BFR]],27,FALSE)</f>
        <v>-</v>
      </c>
      <c r="AY1897" t="str">
        <f>VLOOKUP(Sheet1[[#This Row],[NPDES ID2]],Combined_Sheet__Major_Only___2[[NPDES ID2]:[ECHO BFR]],28,FALSE)</f>
        <v>-</v>
      </c>
      <c r="AZ1897" t="str">
        <f>VLOOKUP(Sheet1[[#This Row],[NPDES ID2]],Combined_Sheet__Major_Only___2[[NPDES ID2]:[ECHO BFR]],29,FALSE)</f>
        <v>sludgeLagoon</v>
      </c>
      <c r="BA1897">
        <f>VLOOKUP(Sheet1[[#This Row],[NPDES ID2]],Combined_Sheet__Major_Only___2[[NPDES ID2]:[ECHO BFR]],17,FALSE)</f>
        <v>39.042149999999999</v>
      </c>
      <c r="BB1897">
        <f>VLOOKUP(Sheet1[[#This Row],[NPDES ID2]],Combined_Sheet__Major_Only___2[[NPDES ID2]:[ECHO BFR]],18,FALSE)</f>
        <v>-94.813320000000004</v>
      </c>
      <c r="BC1897" t="str">
        <f>IF(ISNUMBER(SEARCH("aerobic",$AW1897)),"aerobic","")</f>
        <v/>
      </c>
      <c r="BD1897" t="str">
        <f>IF(ISNUMBER(SEARCH("anaer",$AW1897)),"anaer","")</f>
        <v>anaer</v>
      </c>
      <c r="BE1897" t="str">
        <f>IF(ISNUMBER(SEARCH("thickening",$AZ1897)),"thickening","")</f>
        <v/>
      </c>
      <c r="BF1897" s="2" t="str">
        <f>IF(ISNUMBER(SEARCH("airDry",$AW1897)),"airDry","")</f>
        <v/>
      </c>
      <c r="BG1897" s="2" t="str">
        <f>IF(ISNUMBER(SEARCH("heatDry",$AY1897)),"heatDry","")</f>
        <v/>
      </c>
      <c r="BH1897" s="2" t="str">
        <f>IF(AND(ISNUMBER(SEARCH("aerobic",$AW1897)),ISNUMBER(SEARCH("anaer",$AW1897))),"Combined Aer and Anaer.","")</f>
        <v/>
      </c>
    </row>
    <row r="1898" spans="1:60" x14ac:dyDescent="0.25">
      <c r="A1898" s="4">
        <v>840</v>
      </c>
      <c r="B1898" t="s">
        <v>4107</v>
      </c>
      <c r="C1898">
        <v>1015</v>
      </c>
      <c r="D1898">
        <v>369.96387513289022</v>
      </c>
      <c r="E1898">
        <v>370.99100671109193</v>
      </c>
      <c r="F1898">
        <v>312.27617842746969</v>
      </c>
      <c r="G1898">
        <v>438.68671384432167</v>
      </c>
      <c r="H1898">
        <v>-112.1361566336971</v>
      </c>
      <c r="I1898">
        <v>-114.8657465983832</v>
      </c>
      <c r="J1898">
        <v>-130.74974880673051</v>
      </c>
      <c r="K1898">
        <v>-89.223860040149575</v>
      </c>
      <c r="L1898">
        <v>682.76859863828179</v>
      </c>
      <c r="M1898">
        <v>679.97503101775737</v>
      </c>
      <c r="N1898">
        <v>670.64681621579916</v>
      </c>
      <c r="O1898">
        <v>702.49712211121016</v>
      </c>
      <c r="P1898">
        <v>23.710253719641919</v>
      </c>
      <c r="Q1898">
        <v>24.02055673260935</v>
      </c>
      <c r="R1898">
        <v>19.52489910978036</v>
      </c>
      <c r="S1898">
        <v>27.169269585465059</v>
      </c>
      <c r="T1898">
        <v>413891.97161575692</v>
      </c>
      <c r="U1898">
        <v>413891.66682205978</v>
      </c>
      <c r="V1898">
        <v>413618.69440651982</v>
      </c>
      <c r="W1898">
        <v>414167.13764621859</v>
      </c>
      <c r="X1898">
        <v>27694.36049564002</v>
      </c>
      <c r="Y1898">
        <v>27797.22088920651</v>
      </c>
      <c r="Z1898">
        <v>26927.438247942078</v>
      </c>
      <c r="AA1898">
        <v>28188.26413255815</v>
      </c>
      <c r="AB1898">
        <v>4580.8472480117634</v>
      </c>
      <c r="AC1898">
        <v>4543.3052689382166</v>
      </c>
      <c r="AD1898">
        <v>3934.264445788961</v>
      </c>
      <c r="AE1898">
        <v>5332.1284597616304</v>
      </c>
      <c r="AF1898">
        <v>65.935469902798999</v>
      </c>
      <c r="AG1898">
        <v>65.660754235074322</v>
      </c>
      <c r="AH1898">
        <v>64.775133992537732</v>
      </c>
      <c r="AI1898">
        <v>67.836932915530568</v>
      </c>
      <c r="AJ1898">
        <v>0.58195907327020746</v>
      </c>
      <c r="AK1898">
        <v>0.58195950981004063</v>
      </c>
      <c r="AL1898">
        <v>0.58185733213799662</v>
      </c>
      <c r="AM1898">
        <v>0.582060246135918</v>
      </c>
      <c r="AN1898">
        <v>0.99379350177446879</v>
      </c>
      <c r="AO1898">
        <v>0.9937935017744689</v>
      </c>
      <c r="AP1898">
        <v>0.9937935017744689</v>
      </c>
      <c r="AQ1898">
        <v>0.9937935017744689</v>
      </c>
      <c r="AR1898">
        <v>15.01578185217198</v>
      </c>
      <c r="AS1898">
        <v>15.01578185217198</v>
      </c>
      <c r="AT1898">
        <v>15.01578185217198</v>
      </c>
      <c r="AU1898">
        <v>15.01578185217198</v>
      </c>
      <c r="AV1898" t="str">
        <f>VLOOKUP(Sheet1[[#This Row],[NPDES ID2]],Combined_Sheet__Major_Only___2[[NPDES ID2]:[ECHO BFR]],3,FALSE)</f>
        <v>IL</v>
      </c>
      <c r="AW1898" t="s">
        <v>12185</v>
      </c>
      <c r="AX1898" t="str">
        <f>VLOOKUP(Sheet1[[#This Row],[NPDES ID2]],Combined_Sheet__Major_Only___2[[NPDES ID2]:[ECHO BFR]],27,FALSE)</f>
        <v>-</v>
      </c>
      <c r="AY1898" t="str">
        <f>VLOOKUP(Sheet1[[#This Row],[NPDES ID2]],Combined_Sheet__Major_Only___2[[NPDES ID2]:[ECHO BFR]],28,FALSE)</f>
        <v>-</v>
      </c>
      <c r="AZ1898" t="str">
        <f>VLOOKUP(Sheet1[[#This Row],[NPDES ID2]],Combined_Sheet__Major_Only___2[[NPDES ID2]:[ECHO BFR]],29,FALSE)</f>
        <v>sludgeLagoon</v>
      </c>
      <c r="BA1898">
        <f>VLOOKUP(Sheet1[[#This Row],[NPDES ID2]],Combined_Sheet__Major_Only___2[[NPDES ID2]:[ECHO BFR]],17,FALSE)</f>
        <v>40.944685999999997</v>
      </c>
      <c r="BB1898">
        <f>VLOOKUP(Sheet1[[#This Row],[NPDES ID2]],Combined_Sheet__Major_Only___2[[NPDES ID2]:[ECHO BFR]],18,FALSE)</f>
        <v>-90.642554000000004</v>
      </c>
      <c r="BC1898" t="str">
        <f>IF(ISNUMBER(SEARCH("aerobic",$AW1898)),"aerobic","")</f>
        <v/>
      </c>
      <c r="BD1898" t="str">
        <f>IF(ISNUMBER(SEARCH("anaer",$AW1898)),"anaer","")</f>
        <v>anaer</v>
      </c>
      <c r="BE1898" t="str">
        <f>IF(ISNUMBER(SEARCH("thickening",$AZ1898)),"thickening","")</f>
        <v/>
      </c>
      <c r="BF1898" s="2" t="str">
        <f>IF(ISNUMBER(SEARCH("airDry",$AW1898)),"airDry","")</f>
        <v/>
      </c>
      <c r="BG1898" s="2" t="str">
        <f>IF(ISNUMBER(SEARCH("heatDry",$AY1898)),"heatDry","")</f>
        <v/>
      </c>
      <c r="BH1898" s="2" t="str">
        <f>IF(AND(ISNUMBER(SEARCH("aerobic",$AW1898)),ISNUMBER(SEARCH("anaer",$AW1898))),"Combined Aer and Anaer.","")</f>
        <v/>
      </c>
    </row>
    <row r="1899" spans="1:60" x14ac:dyDescent="0.25">
      <c r="A1899" s="4">
        <v>798</v>
      </c>
      <c r="B1899" t="s">
        <v>3909</v>
      </c>
      <c r="C1899">
        <v>1414</v>
      </c>
      <c r="D1899">
        <v>440.68295870356218</v>
      </c>
      <c r="E1899">
        <v>440.71545321543272</v>
      </c>
      <c r="F1899">
        <v>376.03821171947982</v>
      </c>
      <c r="G1899">
        <v>515.66841654882705</v>
      </c>
      <c r="H1899">
        <v>-117.77574816072909</v>
      </c>
      <c r="I1899">
        <v>-120.2030237811243</v>
      </c>
      <c r="J1899">
        <v>-135.95056986031881</v>
      </c>
      <c r="K1899">
        <v>-94.585771232120635</v>
      </c>
      <c r="L1899">
        <v>905.29594102560407</v>
      </c>
      <c r="M1899">
        <v>901.04976543682869</v>
      </c>
      <c r="N1899">
        <v>886.83181767774681</v>
      </c>
      <c r="O1899">
        <v>935.33363022742924</v>
      </c>
      <c r="P1899">
        <v>33.125209337563383</v>
      </c>
      <c r="Q1899">
        <v>33.450894208786337</v>
      </c>
      <c r="R1899">
        <v>27.585719036121919</v>
      </c>
      <c r="S1899">
        <v>37.78744884246364</v>
      </c>
      <c r="T1899">
        <v>421484.06571087928</v>
      </c>
      <c r="U1899">
        <v>421483.75535102439</v>
      </c>
      <c r="V1899">
        <v>421205.79789964651</v>
      </c>
      <c r="W1899">
        <v>421764.25683708402</v>
      </c>
      <c r="X1899">
        <v>29633.524006485539</v>
      </c>
      <c r="Y1899">
        <v>29760.831458737961</v>
      </c>
      <c r="Z1899">
        <v>28691.321605411929</v>
      </c>
      <c r="AA1899">
        <v>30240.901726691922</v>
      </c>
      <c r="AB1899">
        <v>4875.1562582472861</v>
      </c>
      <c r="AC1899">
        <v>4830.6609523487114</v>
      </c>
      <c r="AD1899">
        <v>4186.2730604522767</v>
      </c>
      <c r="AE1899">
        <v>5659.8452973532576</v>
      </c>
      <c r="AF1899">
        <v>62.760922575271223</v>
      </c>
      <c r="AG1899">
        <v>62.459844869195997</v>
      </c>
      <c r="AH1899">
        <v>61.494877891685697</v>
      </c>
      <c r="AI1899">
        <v>64.838232559071358</v>
      </c>
      <c r="AJ1899">
        <v>0.54316728356230359</v>
      </c>
      <c r="AK1899">
        <v>0.54316786084863189</v>
      </c>
      <c r="AL1899">
        <v>0.54303174883479555</v>
      </c>
      <c r="AM1899">
        <v>0.54330207282526821</v>
      </c>
      <c r="AN1899">
        <v>0.99390432055249889</v>
      </c>
      <c r="AO1899">
        <v>0.99390432055249855</v>
      </c>
      <c r="AP1899">
        <v>0.99390432055249855</v>
      </c>
      <c r="AQ1899">
        <v>0.99390432055249855</v>
      </c>
      <c r="AR1899">
        <v>14.33870203202714</v>
      </c>
      <c r="AS1899">
        <v>14.33870203202714</v>
      </c>
      <c r="AT1899">
        <v>14.33870203202714</v>
      </c>
      <c r="AU1899">
        <v>14.33870203202714</v>
      </c>
      <c r="AV1899" t="str">
        <f>VLOOKUP(Sheet1[[#This Row],[NPDES ID2]],Combined_Sheet__Major_Only___2[[NPDES ID2]:[ECHO BFR]],3,FALSE)</f>
        <v>NC</v>
      </c>
      <c r="AW1899" t="s">
        <v>12185</v>
      </c>
      <c r="AX1899" t="str">
        <f>VLOOKUP(Sheet1[[#This Row],[NPDES ID2]],Combined_Sheet__Major_Only___2[[NPDES ID2]:[ECHO BFR]],27,FALSE)</f>
        <v>-</v>
      </c>
      <c r="AY1899" t="str">
        <f>VLOOKUP(Sheet1[[#This Row],[NPDES ID2]],Combined_Sheet__Major_Only___2[[NPDES ID2]:[ECHO BFR]],28,FALSE)</f>
        <v>-</v>
      </c>
      <c r="AZ1899" t="str">
        <f>VLOOKUP(Sheet1[[#This Row],[NPDES ID2]],Combined_Sheet__Major_Only___2[[NPDES ID2]:[ECHO BFR]],29,FALSE)</f>
        <v>-</v>
      </c>
      <c r="BA1899">
        <f>VLOOKUP(Sheet1[[#This Row],[NPDES ID2]],Combined_Sheet__Major_Only___2[[NPDES ID2]:[ECHO BFR]],17,FALSE)</f>
        <v>35.383595999999997</v>
      </c>
      <c r="BB1899">
        <f>VLOOKUP(Sheet1[[#This Row],[NPDES ID2]],Combined_Sheet__Major_Only___2[[NPDES ID2]:[ECHO BFR]],18,FALSE)</f>
        <v>-80.941433000000004</v>
      </c>
      <c r="BC1899" t="str">
        <f>IF(ISNUMBER(SEARCH("aerobic",$AW1899)),"aerobic","")</f>
        <v/>
      </c>
      <c r="BD1899" t="str">
        <f>IF(ISNUMBER(SEARCH("anaer",$AW1899)),"anaer","")</f>
        <v>anaer</v>
      </c>
      <c r="BE1899" t="str">
        <f>IF(ISNUMBER(SEARCH("thickening",$AZ1899)),"thickening","")</f>
        <v/>
      </c>
      <c r="BF1899" s="2" t="str">
        <f>IF(ISNUMBER(SEARCH("airDry",$AW1899)),"airDry","")</f>
        <v/>
      </c>
      <c r="BG1899" s="2" t="str">
        <f>IF(ISNUMBER(SEARCH("heatDry",$AY1899)),"heatDry","")</f>
        <v/>
      </c>
      <c r="BH1899" s="2" t="str">
        <f>IF(AND(ISNUMBER(SEARCH("aerobic",$AW1899)),ISNUMBER(SEARCH("anaer",$AW1899))),"Combined Aer and Anaer.","")</f>
        <v/>
      </c>
    </row>
    <row r="1900" spans="1:60" x14ac:dyDescent="0.25">
      <c r="A1900" s="4">
        <v>2548</v>
      </c>
      <c r="B1900" t="s">
        <v>11822</v>
      </c>
      <c r="C1900">
        <v>120.24</v>
      </c>
      <c r="D1900">
        <v>999.21728661664895</v>
      </c>
      <c r="E1900">
        <v>998.97093409933291</v>
      </c>
      <c r="F1900">
        <v>710.53682133515474</v>
      </c>
      <c r="G1900">
        <v>1306.2530801060191</v>
      </c>
      <c r="H1900">
        <v>-126.8315906939619</v>
      </c>
      <c r="I1900">
        <v>-129.30092493430001</v>
      </c>
      <c r="J1900">
        <v>-145.758702186699</v>
      </c>
      <c r="K1900">
        <v>-103.90626657601869</v>
      </c>
      <c r="L1900">
        <v>72.717412259237804</v>
      </c>
      <c r="M1900">
        <v>72.32021346968844</v>
      </c>
      <c r="N1900">
        <v>71.004714063934102</v>
      </c>
      <c r="O1900">
        <v>75.508515712874257</v>
      </c>
      <c r="P1900">
        <v>2.826370418615193</v>
      </c>
      <c r="Q1900">
        <v>2.8521666629399389</v>
      </c>
      <c r="R1900">
        <v>2.370875310458858</v>
      </c>
      <c r="S1900">
        <v>3.22554560598208</v>
      </c>
      <c r="T1900">
        <v>421618.85801442183</v>
      </c>
      <c r="U1900">
        <v>421618.54755574372</v>
      </c>
      <c r="V1900">
        <v>421340.50159855222</v>
      </c>
      <c r="W1900">
        <v>421899.1383576754</v>
      </c>
      <c r="X1900">
        <v>31384.71198489155</v>
      </c>
      <c r="Y1900">
        <v>31541.50517955772</v>
      </c>
      <c r="Z1900">
        <v>30231.49474454287</v>
      </c>
      <c r="AA1900">
        <v>32128.24956418245</v>
      </c>
      <c r="AB1900">
        <v>5447.0086533446438</v>
      </c>
      <c r="AC1900">
        <v>5384.5646770909862</v>
      </c>
      <c r="AD1900">
        <v>4640.7661553828157</v>
      </c>
      <c r="AE1900">
        <v>6358.1806577916013</v>
      </c>
      <c r="AF1900">
        <v>59.268789153470053</v>
      </c>
      <c r="AG1900">
        <v>58.944503996190392</v>
      </c>
      <c r="AH1900">
        <v>57.873973919166211</v>
      </c>
      <c r="AI1900">
        <v>61.543278718477318</v>
      </c>
      <c r="AJ1900">
        <v>0.5005422824111263</v>
      </c>
      <c r="AK1900">
        <v>0.50054232933830289</v>
      </c>
      <c r="AL1900">
        <v>0.50053150705244065</v>
      </c>
      <c r="AM1900">
        <v>0.50055299570053402</v>
      </c>
      <c r="AN1900">
        <v>0.99390625231931895</v>
      </c>
      <c r="AO1900">
        <v>0.99390625231931906</v>
      </c>
      <c r="AP1900">
        <v>0.99390625231931906</v>
      </c>
      <c r="AQ1900">
        <v>0.99390625231931906</v>
      </c>
      <c r="AR1900">
        <v>13.119558595600971</v>
      </c>
      <c r="AS1900">
        <v>13.119558595600971</v>
      </c>
      <c r="AT1900">
        <v>13.119558595600971</v>
      </c>
      <c r="AU1900">
        <v>13.119558595600971</v>
      </c>
      <c r="AV1900" t="str">
        <f>VLOOKUP(Sheet1[[#This Row],[NPDES ID2]],Combined_Sheet__Major_Only___2[[NPDES ID2]:[ECHO BFR]],3,FALSE)</f>
        <v>IA</v>
      </c>
      <c r="AW1900" t="s">
        <v>12185</v>
      </c>
      <c r="AX1900" t="str">
        <f>VLOOKUP(Sheet1[[#This Row],[NPDES ID2]],Combined_Sheet__Major_Only___2[[NPDES ID2]:[ECHO BFR]],27,FALSE)</f>
        <v>methaneBioCaptureRecover, tempSludgeStore</v>
      </c>
      <c r="AY1900" t="str">
        <f>VLOOKUP(Sheet1[[#This Row],[NPDES ID2]],Combined_Sheet__Major_Only___2[[NPDES ID2]:[ECHO BFR]],28,FALSE)</f>
        <v>-</v>
      </c>
      <c r="AZ1900" t="str">
        <f>VLOOKUP(Sheet1[[#This Row],[NPDES ID2]],Combined_Sheet__Major_Only___2[[NPDES ID2]:[ECHO BFR]],29,FALSE)</f>
        <v>-</v>
      </c>
      <c r="BA1900">
        <f>VLOOKUP(Sheet1[[#This Row],[NPDES ID2]],Combined_Sheet__Major_Only___2[[NPDES ID2]:[ECHO BFR]],17,FALSE)</f>
        <v>41.313907</v>
      </c>
      <c r="BB1900">
        <f>VLOOKUP(Sheet1[[#This Row],[NPDES ID2]],Combined_Sheet__Major_Only___2[[NPDES ID2]:[ECHO BFR]],18,FALSE)</f>
        <v>-92.622890999999996</v>
      </c>
      <c r="BC1900" t="str">
        <f>IF(ISNUMBER(SEARCH("aerobic",$AW1900)),"aerobic","")</f>
        <v/>
      </c>
      <c r="BD1900" t="str">
        <f>IF(ISNUMBER(SEARCH("anaer",$AW1900)),"anaer","")</f>
        <v>anaer</v>
      </c>
      <c r="BE1900" t="str">
        <f>IF(ISNUMBER(SEARCH("thickening",$AZ1900)),"thickening","")</f>
        <v/>
      </c>
      <c r="BF1900" s="2" t="str">
        <f>IF(ISNUMBER(SEARCH("airDry",$AW1900)),"airDry","")</f>
        <v/>
      </c>
      <c r="BG1900" s="2" t="str">
        <f>IF(ISNUMBER(SEARCH("heatDry",$AY1900)),"heatDry","")</f>
        <v/>
      </c>
      <c r="BH1900" s="2" t="str">
        <f>IF(AND(ISNUMBER(SEARCH("aerobic",$AW1900)),ISNUMBER(SEARCH("anaer",$AW1900))),"Combined Aer and Anaer.","")</f>
        <v/>
      </c>
    </row>
    <row r="1901" spans="1:60" x14ac:dyDescent="0.25">
      <c r="A1901" s="4">
        <v>2517</v>
      </c>
      <c r="B1901" t="s">
        <v>11690</v>
      </c>
      <c r="C1901">
        <v>157</v>
      </c>
      <c r="D1901">
        <v>808.06284165758666</v>
      </c>
      <c r="E1901">
        <v>805.64131495621427</v>
      </c>
      <c r="F1901">
        <v>582.25801730776334</v>
      </c>
      <c r="G1901">
        <v>1051.7247482547191</v>
      </c>
      <c r="H1901">
        <v>-128.03936436546829</v>
      </c>
      <c r="I1901">
        <v>-130.50656209213469</v>
      </c>
      <c r="J1901">
        <v>-147.01658004671171</v>
      </c>
      <c r="K1901">
        <v>-105.22170861304851</v>
      </c>
      <c r="L1901">
        <v>94.077400904410837</v>
      </c>
      <c r="M1901">
        <v>93.551969194348459</v>
      </c>
      <c r="N1901">
        <v>91.811286427873071</v>
      </c>
      <c r="O1901">
        <v>97.770217369884719</v>
      </c>
      <c r="P1901">
        <v>3.6921836159858752</v>
      </c>
      <c r="Q1901">
        <v>3.7226490177975151</v>
      </c>
      <c r="R1901">
        <v>3.100816559141208</v>
      </c>
      <c r="S1901">
        <v>4.2181470295760226</v>
      </c>
      <c r="T1901">
        <v>429984.58028867497</v>
      </c>
      <c r="U1901">
        <v>429984.26369665237</v>
      </c>
      <c r="V1901">
        <v>429700.72473254788</v>
      </c>
      <c r="W1901">
        <v>430270.39778081799</v>
      </c>
      <c r="X1901">
        <v>32304.48115370216</v>
      </c>
      <c r="Y1901">
        <v>32469.284795688542</v>
      </c>
      <c r="Z1901">
        <v>31090.842594608399</v>
      </c>
      <c r="AA1901">
        <v>33087.302852872541</v>
      </c>
      <c r="AB1901">
        <v>4958.3987174270678</v>
      </c>
      <c r="AC1901">
        <v>4913.6314067331296</v>
      </c>
      <c r="AD1901">
        <v>4303.0874806638394</v>
      </c>
      <c r="AE1901">
        <v>5685.771551128616</v>
      </c>
      <c r="AF1901">
        <v>58.725345781215047</v>
      </c>
      <c r="AG1901">
        <v>58.396647820619023</v>
      </c>
      <c r="AH1901">
        <v>57.312255359755802</v>
      </c>
      <c r="AI1901">
        <v>61.029945584077829</v>
      </c>
      <c r="AJ1901">
        <v>0.49391387772893303</v>
      </c>
      <c r="AK1901">
        <v>0.49391393858306831</v>
      </c>
      <c r="AL1901">
        <v>0.49389989534039819</v>
      </c>
      <c r="AM1901">
        <v>0.49392777968290408</v>
      </c>
      <c r="AN1901">
        <v>0.99402379521889317</v>
      </c>
      <c r="AO1901">
        <v>0.99402379521889295</v>
      </c>
      <c r="AP1901">
        <v>0.99402379521889295</v>
      </c>
      <c r="AQ1901">
        <v>0.99402379521889295</v>
      </c>
      <c r="AR1901">
        <v>13.9919712557328</v>
      </c>
      <c r="AS1901">
        <v>13.9919712557328</v>
      </c>
      <c r="AT1901">
        <v>13.9919712557328</v>
      </c>
      <c r="AU1901">
        <v>13.9919712557328</v>
      </c>
      <c r="AV1901" t="str">
        <f>VLOOKUP(Sheet1[[#This Row],[NPDES ID2]],Combined_Sheet__Major_Only___2[[NPDES ID2]:[ECHO BFR]],3,FALSE)</f>
        <v>CO</v>
      </c>
      <c r="AW1901" t="s">
        <v>12185</v>
      </c>
      <c r="AX1901" t="str">
        <f>VLOOKUP(Sheet1[[#This Row],[NPDES ID2]],Combined_Sheet__Major_Only___2[[NPDES ID2]:[ECHO BFR]],27,FALSE)</f>
        <v>tempSludgeStore</v>
      </c>
      <c r="AY1901" t="str">
        <f>VLOOKUP(Sheet1[[#This Row],[NPDES ID2]],Combined_Sheet__Major_Only___2[[NPDES ID2]:[ECHO BFR]],28,FALSE)</f>
        <v>highTempCompost</v>
      </c>
      <c r="AZ1901" t="str">
        <f>VLOOKUP(Sheet1[[#This Row],[NPDES ID2]],Combined_Sheet__Major_Only___2[[NPDES ID2]:[ECHO BFR]],29,FALSE)</f>
        <v>-</v>
      </c>
      <c r="BA1901">
        <f>VLOOKUP(Sheet1[[#This Row],[NPDES ID2]],Combined_Sheet__Major_Only___2[[NPDES ID2]:[ECHO BFR]],17,FALSE)</f>
        <v>38.514584999999997</v>
      </c>
      <c r="BB1901">
        <f>VLOOKUP(Sheet1[[#This Row],[NPDES ID2]],Combined_Sheet__Major_Only___2[[NPDES ID2]:[ECHO BFR]],18,FALSE)</f>
        <v>-105.973243</v>
      </c>
      <c r="BC1901" t="str">
        <f>IF(ISNUMBER(SEARCH("aerobic",$AW1901)),"aerobic","")</f>
        <v/>
      </c>
      <c r="BD1901" t="str">
        <f>IF(ISNUMBER(SEARCH("anaer",$AW1901)),"anaer","")</f>
        <v>anaer</v>
      </c>
      <c r="BE1901" t="str">
        <f>IF(ISNUMBER(SEARCH("thickening",$AZ1901)),"thickening","")</f>
        <v/>
      </c>
      <c r="BF1901" s="3" t="str">
        <f>IF(ISNUMBER(SEARCH("airDry",$AW1901)),"airDry","")</f>
        <v/>
      </c>
      <c r="BG1901" s="3" t="str">
        <f>IF(ISNUMBER(SEARCH("heatDry",$AY1901)),"heatDry","")</f>
        <v/>
      </c>
      <c r="BH1901" s="3" t="str">
        <f>IF(AND(ISNUMBER(SEARCH("aerobic",$AW1901)),ISNUMBER(SEARCH("anaer",$AW1901))),"Combined Aer and Anaer.","")</f>
        <v/>
      </c>
    </row>
    <row r="1902" spans="1:60" x14ac:dyDescent="0.25">
      <c r="A1902" s="4">
        <v>689</v>
      </c>
      <c r="B1902" t="s">
        <v>3404</v>
      </c>
      <c r="C1902">
        <v>10823</v>
      </c>
      <c r="D1902">
        <v>2246.8693118275041</v>
      </c>
      <c r="E1902">
        <v>2249.109181331673</v>
      </c>
      <c r="F1902">
        <v>1773.8436649226189</v>
      </c>
      <c r="G1902">
        <v>2699.6279820735481</v>
      </c>
      <c r="H1902">
        <v>-105.5739592978627</v>
      </c>
      <c r="I1902">
        <v>-106.5413914271942</v>
      </c>
      <c r="J1902">
        <v>-130.39521142835741</v>
      </c>
      <c r="K1902">
        <v>-74.514438830255074</v>
      </c>
      <c r="L1902">
        <v>6969.5368537567419</v>
      </c>
      <c r="M1902">
        <v>6938.9593666560804</v>
      </c>
      <c r="N1902">
        <v>6829.7402976190224</v>
      </c>
      <c r="O1902">
        <v>7197.3789446468008</v>
      </c>
      <c r="P1902">
        <v>252.94368406814999</v>
      </c>
      <c r="Q1902">
        <v>255.55942393665671</v>
      </c>
      <c r="R1902">
        <v>210.74134894232779</v>
      </c>
      <c r="S1902">
        <v>288.99463448452269</v>
      </c>
      <c r="T1902">
        <v>438307.03219996422</v>
      </c>
      <c r="U1902">
        <v>438306.70950632071</v>
      </c>
      <c r="V1902">
        <v>438017.70594700449</v>
      </c>
      <c r="W1902">
        <v>438598.35820097791</v>
      </c>
      <c r="X1902">
        <v>30637.99402809381</v>
      </c>
      <c r="Y1902">
        <v>30760.862312643661</v>
      </c>
      <c r="Z1902">
        <v>29678.242031938858</v>
      </c>
      <c r="AA1902">
        <v>31261.491441452388</v>
      </c>
      <c r="AB1902">
        <v>4861.4075164214046</v>
      </c>
      <c r="AC1902">
        <v>4822.8343858267835</v>
      </c>
      <c r="AD1902">
        <v>4197.342815916264</v>
      </c>
      <c r="AE1902">
        <v>5615.2976242441082</v>
      </c>
      <c r="AF1902">
        <v>63.247936160556108</v>
      </c>
      <c r="AG1902">
        <v>62.915937132013042</v>
      </c>
      <c r="AH1902">
        <v>62.017630204019518</v>
      </c>
      <c r="AI1902">
        <v>65.274995004735416</v>
      </c>
      <c r="AJ1902">
        <v>0.54911547506056779</v>
      </c>
      <c r="AK1902">
        <v>0.5491192986857969</v>
      </c>
      <c r="AL1902">
        <v>0.54803400966445537</v>
      </c>
      <c r="AM1902">
        <v>0.55019311909383184</v>
      </c>
      <c r="AN1902">
        <v>0.99413631539066971</v>
      </c>
      <c r="AO1902">
        <v>0.99413631539066949</v>
      </c>
      <c r="AP1902">
        <v>0.99413631539066949</v>
      </c>
      <c r="AQ1902">
        <v>0.99413631539066949</v>
      </c>
      <c r="AR1902">
        <v>14.767809209509929</v>
      </c>
      <c r="AS1902">
        <v>14.767809209509929</v>
      </c>
      <c r="AT1902">
        <v>14.767809209509929</v>
      </c>
      <c r="AU1902">
        <v>14.767809209509929</v>
      </c>
      <c r="AV1902" t="str">
        <f>VLOOKUP(Sheet1[[#This Row],[NPDES ID2]],Combined_Sheet__Major_Only___2[[NPDES ID2]:[ECHO BFR]],3,FALSE)</f>
        <v>NC</v>
      </c>
      <c r="AW1902" t="s">
        <v>12185</v>
      </c>
      <c r="AX1902" t="str">
        <f>VLOOKUP(Sheet1[[#This Row],[NPDES ID2]],Combined_Sheet__Major_Only___2[[NPDES ID2]:[ECHO BFR]],27,FALSE)</f>
        <v>-</v>
      </c>
      <c r="AY1902" t="str">
        <f>VLOOKUP(Sheet1[[#This Row],[NPDES ID2]],Combined_Sheet__Major_Only___2[[NPDES ID2]:[ECHO BFR]],28,FALSE)</f>
        <v>-</v>
      </c>
      <c r="AZ1902" t="str">
        <f>VLOOKUP(Sheet1[[#This Row],[NPDES ID2]],Combined_Sheet__Major_Only___2[[NPDES ID2]:[ECHO BFR]],29,FALSE)</f>
        <v>-</v>
      </c>
      <c r="BA1902">
        <f>VLOOKUP(Sheet1[[#This Row],[NPDES ID2]],Combined_Sheet__Major_Only___2[[NPDES ID2]:[ECHO BFR]],17,FALSE)</f>
        <v>35.068738000000003</v>
      </c>
      <c r="BB1902">
        <f>VLOOKUP(Sheet1[[#This Row],[NPDES ID2]],Combined_Sheet__Major_Only___2[[NPDES ID2]:[ECHO BFR]],18,FALSE)</f>
        <v>-80.872449000000003</v>
      </c>
      <c r="BC1902" t="str">
        <f>IF(ISNUMBER(SEARCH("aerobic",$AW1902)),"aerobic","")</f>
        <v/>
      </c>
      <c r="BD1902" t="str">
        <f>IF(ISNUMBER(SEARCH("anaer",$AW1902)),"anaer","")</f>
        <v>anaer</v>
      </c>
      <c r="BE1902" t="str">
        <f>IF(ISNUMBER(SEARCH("thickening",$AZ1902)),"thickening","")</f>
        <v/>
      </c>
      <c r="BF1902" s="3" t="str">
        <f>IF(ISNUMBER(SEARCH("airDry",$AW1902)),"airDry","")</f>
        <v/>
      </c>
      <c r="BG1902" s="3" t="str">
        <f>IF(ISNUMBER(SEARCH("heatDry",$AY1902)),"heatDry","")</f>
        <v/>
      </c>
      <c r="BH1902" s="3" t="str">
        <f>IF(AND(ISNUMBER(SEARCH("aerobic",$AW1902)),ISNUMBER(SEARCH("anaer",$AW1902))),"Combined Aer and Anaer.","")</f>
        <v/>
      </c>
    </row>
    <row r="1903" spans="1:60" x14ac:dyDescent="0.25">
      <c r="A1903" s="4">
        <v>1764</v>
      </c>
      <c r="B1903" t="s">
        <v>8257</v>
      </c>
      <c r="C1903">
        <v>19.62</v>
      </c>
      <c r="D1903">
        <v>5235.9987708796671</v>
      </c>
      <c r="E1903">
        <v>5217.5945425422824</v>
      </c>
      <c r="F1903">
        <v>3603.2509615480999</v>
      </c>
      <c r="G1903">
        <v>6949.2413760810196</v>
      </c>
      <c r="H1903">
        <v>-120.49953628664829</v>
      </c>
      <c r="I1903">
        <v>-122.84642958949431</v>
      </c>
      <c r="J1903">
        <v>-138.72491952251221</v>
      </c>
      <c r="K1903">
        <v>-97.128969644330255</v>
      </c>
      <c r="L1903">
        <v>12.457943921260281</v>
      </c>
      <c r="M1903">
        <v>12.39778996731282</v>
      </c>
      <c r="N1903">
        <v>12.19871586601009</v>
      </c>
      <c r="O1903">
        <v>12.880447163275051</v>
      </c>
      <c r="P1903">
        <v>0.45998061037059401</v>
      </c>
      <c r="Q1903">
        <v>0.46408913871857371</v>
      </c>
      <c r="R1903">
        <v>0.38341597839120051</v>
      </c>
      <c r="S1903">
        <v>0.52480953823907228</v>
      </c>
      <c r="T1903">
        <v>446981.23791557451</v>
      </c>
      <c r="U1903">
        <v>446980.90886242117</v>
      </c>
      <c r="V1903">
        <v>446686.20974324801</v>
      </c>
      <c r="W1903">
        <v>447278.30524614349</v>
      </c>
      <c r="X1903">
        <v>31687.740468577409</v>
      </c>
      <c r="Y1903">
        <v>31827.75330718789</v>
      </c>
      <c r="Z1903">
        <v>30658.0008499424</v>
      </c>
      <c r="AA1903">
        <v>32350.51638487395</v>
      </c>
      <c r="AB1903">
        <v>4734.409912379233</v>
      </c>
      <c r="AC1903">
        <v>4697.9111703093686</v>
      </c>
      <c r="AD1903">
        <v>4121.1056010769425</v>
      </c>
      <c r="AE1903">
        <v>5419.0532069797937</v>
      </c>
      <c r="AF1903">
        <v>62.226476976935032</v>
      </c>
      <c r="AG1903">
        <v>61.925916243526338</v>
      </c>
      <c r="AH1903">
        <v>60.93185259745114</v>
      </c>
      <c r="AI1903">
        <v>64.336775097204267</v>
      </c>
      <c r="AJ1903">
        <v>0.53664051772948607</v>
      </c>
      <c r="AK1903">
        <v>0.53664052619684899</v>
      </c>
      <c r="AL1903">
        <v>0.53663857681452554</v>
      </c>
      <c r="AM1903">
        <v>0.53664244742454759</v>
      </c>
      <c r="AN1903">
        <v>0.99424916861536683</v>
      </c>
      <c r="AO1903">
        <v>0.99424916861536672</v>
      </c>
      <c r="AP1903">
        <v>0.99424916861536672</v>
      </c>
      <c r="AQ1903">
        <v>0.99424916861536672</v>
      </c>
      <c r="AR1903">
        <v>15.07561313510173</v>
      </c>
      <c r="AS1903">
        <v>15.07561313510173</v>
      </c>
      <c r="AT1903">
        <v>15.07561313510173</v>
      </c>
      <c r="AU1903">
        <v>15.07561313510173</v>
      </c>
      <c r="AV1903" t="str">
        <f>VLOOKUP(Sheet1[[#This Row],[NPDES ID2]],Combined_Sheet__Major_Only___2[[NPDES ID2]:[ECHO BFR]],3,FALSE)</f>
        <v>IL</v>
      </c>
      <c r="AW1903" t="s">
        <v>12185</v>
      </c>
      <c r="AX1903" t="str">
        <f>VLOOKUP(Sheet1[[#This Row],[NPDES ID2]],Combined_Sheet__Major_Only___2[[NPDES ID2]:[ECHO BFR]],27,FALSE)</f>
        <v>-</v>
      </c>
      <c r="AY1903" t="str">
        <f>VLOOKUP(Sheet1[[#This Row],[NPDES ID2]],Combined_Sheet__Major_Only___2[[NPDES ID2]:[ECHO BFR]],28,FALSE)</f>
        <v>-</v>
      </c>
      <c r="AZ1903" t="str">
        <f>VLOOKUP(Sheet1[[#This Row],[NPDES ID2]],Combined_Sheet__Major_Only___2[[NPDES ID2]:[ECHO BFR]],29,FALSE)</f>
        <v>preliminaryOps</v>
      </c>
      <c r="BA1903">
        <f>VLOOKUP(Sheet1[[#This Row],[NPDES ID2]],Combined_Sheet__Major_Only___2[[NPDES ID2]:[ECHO BFR]],17,FALSE)</f>
        <v>39.168610999999999</v>
      </c>
      <c r="BB1903">
        <f>VLOOKUP(Sheet1[[#This Row],[NPDES ID2]],Combined_Sheet__Major_Only___2[[NPDES ID2]:[ECHO BFR]],18,FALSE)</f>
        <v>-89.488611000000006</v>
      </c>
      <c r="BC1903" t="str">
        <f>IF(ISNUMBER(SEARCH("aerobic",$AW1903)),"aerobic","")</f>
        <v/>
      </c>
      <c r="BD1903" t="str">
        <f>IF(ISNUMBER(SEARCH("anaer",$AW1903)),"anaer","")</f>
        <v>anaer</v>
      </c>
      <c r="BE1903" t="str">
        <f>IF(ISNUMBER(SEARCH("thickening",$AZ1903)),"thickening","")</f>
        <v/>
      </c>
      <c r="BF1903" s="2" t="str">
        <f>IF(ISNUMBER(SEARCH("airDry",$AW1903)),"airDry","")</f>
        <v/>
      </c>
      <c r="BG1903" s="2" t="str">
        <f>IF(ISNUMBER(SEARCH("heatDry",$AY1903)),"heatDry","")</f>
        <v/>
      </c>
      <c r="BH1903" s="2" t="str">
        <f>IF(AND(ISNUMBER(SEARCH("aerobic",$AW1903)),ISNUMBER(SEARCH("anaer",$AW1903))),"Combined Aer and Anaer.","")</f>
        <v/>
      </c>
    </row>
    <row r="1904" spans="1:60" x14ac:dyDescent="0.25">
      <c r="A1904" s="4">
        <v>2411</v>
      </c>
      <c r="B1904" t="s">
        <v>11243</v>
      </c>
      <c r="C1904">
        <v>264.27463260000002</v>
      </c>
      <c r="D1904">
        <v>471.42991526399771</v>
      </c>
      <c r="E1904">
        <v>473.85159927232007</v>
      </c>
      <c r="F1904">
        <v>353.43458267057872</v>
      </c>
      <c r="G1904">
        <v>604.65804827362581</v>
      </c>
      <c r="H1904">
        <v>-107.4212441485865</v>
      </c>
      <c r="I1904">
        <v>-109.9593584282814</v>
      </c>
      <c r="J1904">
        <v>-126.3489596755159</v>
      </c>
      <c r="K1904">
        <v>-83.623767826083252</v>
      </c>
      <c r="L1904">
        <v>186.1692435030466</v>
      </c>
      <c r="M1904">
        <v>185.50562144915861</v>
      </c>
      <c r="N1904">
        <v>183.30358772197769</v>
      </c>
      <c r="O1904">
        <v>190.8378576063534</v>
      </c>
      <c r="P1904">
        <v>6.1561550402472047</v>
      </c>
      <c r="Q1904">
        <v>6.2559400660422373</v>
      </c>
      <c r="R1904">
        <v>4.9938427517982866</v>
      </c>
      <c r="S1904">
        <v>7.132499301404347</v>
      </c>
      <c r="T1904">
        <v>451248.40513346478</v>
      </c>
      <c r="U1904">
        <v>451248.07295183023</v>
      </c>
      <c r="V1904">
        <v>450950.5719730854</v>
      </c>
      <c r="W1904">
        <v>451548.29683943721</v>
      </c>
      <c r="X1904">
        <v>28830.39996960546</v>
      </c>
      <c r="Y1904">
        <v>28922.443018280439</v>
      </c>
      <c r="Z1904">
        <v>28138.110792541582</v>
      </c>
      <c r="AA1904">
        <v>29277.2027076378</v>
      </c>
      <c r="AB1904">
        <v>5062.8168232105809</v>
      </c>
      <c r="AC1904">
        <v>5014.589343476151</v>
      </c>
      <c r="AD1904">
        <v>4310.9715325549159</v>
      </c>
      <c r="AE1904">
        <v>5950.1279912722084</v>
      </c>
      <c r="AF1904">
        <v>69.040279857523686</v>
      </c>
      <c r="AG1904">
        <v>68.792725254113492</v>
      </c>
      <c r="AH1904">
        <v>67.980586978015324</v>
      </c>
      <c r="AI1904">
        <v>70.770526926891051</v>
      </c>
      <c r="AJ1904">
        <v>0.61993433513068297</v>
      </c>
      <c r="AK1904">
        <v>0.61993446728219637</v>
      </c>
      <c r="AL1904">
        <v>0.61990390987950228</v>
      </c>
      <c r="AM1904">
        <v>0.61996458607947691</v>
      </c>
      <c r="AN1904">
        <v>0.9943031061930856</v>
      </c>
      <c r="AO1904">
        <v>0.9943031061930856</v>
      </c>
      <c r="AP1904">
        <v>0.9943031061930856</v>
      </c>
      <c r="AQ1904">
        <v>0.9943031061930856</v>
      </c>
      <c r="AR1904">
        <v>15.179334165807861</v>
      </c>
      <c r="AS1904">
        <v>15.17933416580785</v>
      </c>
      <c r="AT1904">
        <v>15.17933416580785</v>
      </c>
      <c r="AU1904">
        <v>15.17933416580785</v>
      </c>
      <c r="AV1904" t="str">
        <f>VLOOKUP(Sheet1[[#This Row],[NPDES ID2]],Combined_Sheet__Major_Only___2[[NPDES ID2]:[ECHO BFR]],3,FALSE)</f>
        <v>MO</v>
      </c>
      <c r="AW1904" t="s">
        <v>12185</v>
      </c>
      <c r="AX1904" t="str">
        <f>VLOOKUP(Sheet1[[#This Row],[NPDES ID2]],Combined_Sheet__Major_Only___2[[NPDES ID2]:[ECHO BFR]],27,FALSE)</f>
        <v>-</v>
      </c>
      <c r="AY1904" t="str">
        <f>VLOOKUP(Sheet1[[#This Row],[NPDES ID2]],Combined_Sheet__Major_Only___2[[NPDES ID2]:[ECHO BFR]],28,FALSE)</f>
        <v>-</v>
      </c>
      <c r="AZ1904" t="str">
        <f>VLOOKUP(Sheet1[[#This Row],[NPDES ID2]],Combined_Sheet__Major_Only___2[[NPDES ID2]:[ECHO BFR]],29,FALSE)</f>
        <v>preliminaryOps</v>
      </c>
      <c r="BA1904">
        <f>VLOOKUP(Sheet1[[#This Row],[NPDES ID2]],Combined_Sheet__Major_Only___2[[NPDES ID2]:[ECHO BFR]],17,FALSE)</f>
        <v>36.869444000000001</v>
      </c>
      <c r="BB1904">
        <f>VLOOKUP(Sheet1[[#This Row],[NPDES ID2]],Combined_Sheet__Major_Only___2[[NPDES ID2]:[ECHO BFR]],18,FALSE)</f>
        <v>-89.566249999999997</v>
      </c>
      <c r="BC1904" t="str">
        <f>IF(ISNUMBER(SEARCH("aerobic",$AW1904)),"aerobic","")</f>
        <v/>
      </c>
      <c r="BD1904" t="str">
        <f>IF(ISNUMBER(SEARCH("anaer",$AW1904)),"anaer","")</f>
        <v>anaer</v>
      </c>
      <c r="BE1904" t="str">
        <f>IF(ISNUMBER(SEARCH("thickening",$AZ1904)),"thickening","")</f>
        <v/>
      </c>
      <c r="BF1904" s="3" t="str">
        <f>IF(ISNUMBER(SEARCH("airDry",$AW1904)),"airDry","")</f>
        <v/>
      </c>
      <c r="BG1904" s="3" t="str">
        <f>IF(ISNUMBER(SEARCH("heatDry",$AY1904)),"heatDry","")</f>
        <v/>
      </c>
      <c r="BH1904" s="3" t="str">
        <f>IF(AND(ISNUMBER(SEARCH("aerobic",$AW1904)),ISNUMBER(SEARCH("anaer",$AW1904))),"Combined Aer and Anaer.","")</f>
        <v/>
      </c>
    </row>
    <row r="1905" spans="1:60" x14ac:dyDescent="0.25">
      <c r="A1905" s="4">
        <v>2143</v>
      </c>
      <c r="B1905" t="s">
        <v>10064</v>
      </c>
      <c r="C1905">
        <v>825</v>
      </c>
      <c r="D1905">
        <v>377.89848342939592</v>
      </c>
      <c r="E1905">
        <v>378.62404282928571</v>
      </c>
      <c r="F1905">
        <v>318.90248034221099</v>
      </c>
      <c r="G1905">
        <v>448.07530863078938</v>
      </c>
      <c r="H1905">
        <v>-119.9044911055045</v>
      </c>
      <c r="I1905">
        <v>-122.1997928913449</v>
      </c>
      <c r="J1905">
        <v>-137.9128365985585</v>
      </c>
      <c r="K1905">
        <v>-97.038893871288863</v>
      </c>
      <c r="L1905">
        <v>522.03725226025415</v>
      </c>
      <c r="M1905">
        <v>519.50441274339403</v>
      </c>
      <c r="N1905">
        <v>511.06220981429811</v>
      </c>
      <c r="O1905">
        <v>539.90462458666116</v>
      </c>
      <c r="P1905">
        <v>19.341945295357231</v>
      </c>
      <c r="Q1905">
        <v>19.507078666893069</v>
      </c>
      <c r="R1905">
        <v>16.13164496547267</v>
      </c>
      <c r="S1905">
        <v>22.07560439619682</v>
      </c>
      <c r="T1905">
        <v>455773.47620866192</v>
      </c>
      <c r="U1905">
        <v>455773.14070946322</v>
      </c>
      <c r="V1905">
        <v>455472.66852920299</v>
      </c>
      <c r="W1905">
        <v>456076.36299281841</v>
      </c>
      <c r="X1905">
        <v>32423.00276686707</v>
      </c>
      <c r="Y1905">
        <v>32567.187865093299</v>
      </c>
      <c r="Z1905">
        <v>31359.736070442508</v>
      </c>
      <c r="AA1905">
        <v>33108.251127189149</v>
      </c>
      <c r="AB1905">
        <v>5378.0315929434601</v>
      </c>
      <c r="AC1905">
        <v>5326.6965180069001</v>
      </c>
      <c r="AD1905">
        <v>4611.0819767568128</v>
      </c>
      <c r="AE1905">
        <v>6247.91519467532</v>
      </c>
      <c r="AF1905">
        <v>62.022628012257861</v>
      </c>
      <c r="AG1905">
        <v>61.717550415974422</v>
      </c>
      <c r="AH1905">
        <v>60.727316081485753</v>
      </c>
      <c r="AI1905">
        <v>64.142269383771364</v>
      </c>
      <c r="AJ1905">
        <v>0.53415132529884746</v>
      </c>
      <c r="AK1905">
        <v>0.53415168451773676</v>
      </c>
      <c r="AL1905">
        <v>0.53406775502269199</v>
      </c>
      <c r="AM1905">
        <v>0.53423442704858159</v>
      </c>
      <c r="AN1905">
        <v>0.99435920925150123</v>
      </c>
      <c r="AO1905">
        <v>0.99435920925150145</v>
      </c>
      <c r="AP1905">
        <v>0.99435920925150145</v>
      </c>
      <c r="AQ1905">
        <v>0.99435920925150145</v>
      </c>
      <c r="AR1905">
        <v>14.100786726065911</v>
      </c>
      <c r="AS1905">
        <v>14.100786726065911</v>
      </c>
      <c r="AT1905">
        <v>14.100786726065911</v>
      </c>
      <c r="AU1905">
        <v>14.100786726065911</v>
      </c>
      <c r="AV1905" t="str">
        <f>VLOOKUP(Sheet1[[#This Row],[NPDES ID2]],Combined_Sheet__Major_Only___2[[NPDES ID2]:[ECHO BFR]],3,FALSE)</f>
        <v>NC</v>
      </c>
      <c r="AW1905" t="s">
        <v>12185</v>
      </c>
      <c r="AX1905" t="str">
        <f>VLOOKUP(Sheet1[[#This Row],[NPDES ID2]],Combined_Sheet__Major_Only___2[[NPDES ID2]:[ECHO BFR]],27,FALSE)</f>
        <v>-</v>
      </c>
      <c r="AY1905" t="str">
        <f>VLOOKUP(Sheet1[[#This Row],[NPDES ID2]],Combined_Sheet__Major_Only___2[[NPDES ID2]:[ECHO BFR]],28,FALSE)</f>
        <v>-</v>
      </c>
      <c r="AZ1905" t="str">
        <f>VLOOKUP(Sheet1[[#This Row],[NPDES ID2]],Combined_Sheet__Major_Only___2[[NPDES ID2]:[ECHO BFR]],29,FALSE)</f>
        <v>sludgeLagoon</v>
      </c>
      <c r="BA1905">
        <f>VLOOKUP(Sheet1[[#This Row],[NPDES ID2]],Combined_Sheet__Major_Only___2[[NPDES ID2]:[ECHO BFR]],17,FALSE)</f>
        <v>35.396991</v>
      </c>
      <c r="BB1905">
        <f>VLOOKUP(Sheet1[[#This Row],[NPDES ID2]],Combined_Sheet__Major_Only___2[[NPDES ID2]:[ECHO BFR]],18,FALSE)</f>
        <v>-78.801536999999996</v>
      </c>
      <c r="BC1905" t="str">
        <f>IF(ISNUMBER(SEARCH("aerobic",$AW1905)),"aerobic","")</f>
        <v/>
      </c>
      <c r="BD1905" t="str">
        <f>IF(ISNUMBER(SEARCH("anaer",$AW1905)),"anaer","")</f>
        <v>anaer</v>
      </c>
      <c r="BE1905" t="str">
        <f>IF(ISNUMBER(SEARCH("thickening",$AZ1905)),"thickening","")</f>
        <v/>
      </c>
      <c r="BF1905" s="3" t="str">
        <f>IF(ISNUMBER(SEARCH("airDry",$AW1905)),"airDry","")</f>
        <v/>
      </c>
      <c r="BG1905" s="3" t="str">
        <f>IF(ISNUMBER(SEARCH("heatDry",$AY1905)),"heatDry","")</f>
        <v/>
      </c>
      <c r="BH1905" s="3" t="str">
        <f>IF(AND(ISNUMBER(SEARCH("aerobic",$AW1905)),ISNUMBER(SEARCH("anaer",$AW1905))),"Combined Aer and Anaer.","")</f>
        <v/>
      </c>
    </row>
    <row r="1906" spans="1:60" x14ac:dyDescent="0.25">
      <c r="A1906" s="4">
        <v>955</v>
      </c>
      <c r="B1906" t="s">
        <v>4635</v>
      </c>
      <c r="C1906">
        <v>616.38</v>
      </c>
      <c r="D1906">
        <v>385.38679543475951</v>
      </c>
      <c r="E1906">
        <v>385.654870670165</v>
      </c>
      <c r="F1906">
        <v>307.6675289252866</v>
      </c>
      <c r="G1906">
        <v>459.22972761724401</v>
      </c>
      <c r="H1906">
        <v>-122.9279796797924</v>
      </c>
      <c r="I1906">
        <v>-125.3580379386575</v>
      </c>
      <c r="J1906">
        <v>-141.32859214041039</v>
      </c>
      <c r="K1906">
        <v>-100.0781922176386</v>
      </c>
      <c r="L1906">
        <v>381.81551765581702</v>
      </c>
      <c r="M1906">
        <v>379.856194988727</v>
      </c>
      <c r="N1906">
        <v>373.33797923786938</v>
      </c>
      <c r="O1906">
        <v>395.62113189142048</v>
      </c>
      <c r="P1906">
        <v>14.468518808338731</v>
      </c>
      <c r="Q1906">
        <v>14.60055355999935</v>
      </c>
      <c r="R1906">
        <v>12.100499191779191</v>
      </c>
      <c r="S1906">
        <v>16.47591542104556</v>
      </c>
      <c r="T1906">
        <v>464855.07199136441</v>
      </c>
      <c r="U1906">
        <v>464854.72983397712</v>
      </c>
      <c r="V1906">
        <v>464548.29459795437</v>
      </c>
      <c r="W1906">
        <v>465163.96975058707</v>
      </c>
      <c r="X1906">
        <v>33781.613780392247</v>
      </c>
      <c r="Y1906">
        <v>33940.640453189422</v>
      </c>
      <c r="Z1906">
        <v>32611.672159150759</v>
      </c>
      <c r="AA1906">
        <v>34535.85027771887</v>
      </c>
      <c r="AB1906">
        <v>5889.6788163714573</v>
      </c>
      <c r="AC1906">
        <v>5824.6717537484456</v>
      </c>
      <c r="AD1906">
        <v>5011.102792135297</v>
      </c>
      <c r="AE1906">
        <v>6888.0864355560016</v>
      </c>
      <c r="AF1906">
        <v>60.714125925667119</v>
      </c>
      <c r="AG1906">
        <v>60.399451605912141</v>
      </c>
      <c r="AH1906">
        <v>59.372532245931197</v>
      </c>
      <c r="AI1906">
        <v>62.907042078274337</v>
      </c>
      <c r="AJ1906">
        <v>0.51817765423273454</v>
      </c>
      <c r="AK1906">
        <v>0.51817792214379121</v>
      </c>
      <c r="AL1906">
        <v>0.51811554823033046</v>
      </c>
      <c r="AM1906">
        <v>0.51823940945216684</v>
      </c>
      <c r="AN1906">
        <v>0.99446853571220739</v>
      </c>
      <c r="AO1906">
        <v>0.9944685357122075</v>
      </c>
      <c r="AP1906">
        <v>0.9944685357122075</v>
      </c>
      <c r="AQ1906">
        <v>0.9944685357122075</v>
      </c>
      <c r="AR1906">
        <v>13.404141696010869</v>
      </c>
      <c r="AS1906">
        <v>13.404141696010869</v>
      </c>
      <c r="AT1906">
        <v>13.404141696010869</v>
      </c>
      <c r="AU1906">
        <v>13.404141696010869</v>
      </c>
      <c r="AV1906" t="str">
        <f>VLOOKUP(Sheet1[[#This Row],[NPDES ID2]],Combined_Sheet__Major_Only___2[[NPDES ID2]:[ECHO BFR]],3,FALSE)</f>
        <v>WA</v>
      </c>
      <c r="AW1906" t="s">
        <v>12185</v>
      </c>
      <c r="AX1906" t="str">
        <f>VLOOKUP(Sheet1[[#This Row],[NPDES ID2]],Combined_Sheet__Major_Only___2[[NPDES ID2]:[ECHO BFR]],27,FALSE)</f>
        <v>tempSludgeStore, methaneBioCaptureRecover</v>
      </c>
      <c r="AY1906" t="str">
        <f>VLOOKUP(Sheet1[[#This Row],[NPDES ID2]],Combined_Sheet__Major_Only___2[[NPDES ID2]:[ECHO BFR]],28,FALSE)</f>
        <v>-</v>
      </c>
      <c r="AZ1906" t="str">
        <f>VLOOKUP(Sheet1[[#This Row],[NPDES ID2]],Combined_Sheet__Major_Only___2[[NPDES ID2]:[ECHO BFR]],29,FALSE)</f>
        <v>preliminaryOps</v>
      </c>
      <c r="BA1906">
        <f>VLOOKUP(Sheet1[[#This Row],[NPDES ID2]],Combined_Sheet__Major_Only___2[[NPDES ID2]:[ECHO BFR]],17,FALSE)</f>
        <v>47.550825000000003</v>
      </c>
      <c r="BB1906">
        <f>VLOOKUP(Sheet1[[#This Row],[NPDES ID2]],Combined_Sheet__Major_Only___2[[NPDES ID2]:[ECHO BFR]],18,FALSE)</f>
        <v>-122.672186</v>
      </c>
      <c r="BC1906" t="str">
        <f>IF(ISNUMBER(SEARCH("aerobic",$AW1906)),"aerobic","")</f>
        <v/>
      </c>
      <c r="BD1906" t="str">
        <f>IF(ISNUMBER(SEARCH("anaer",$AW1906)),"anaer","")</f>
        <v>anaer</v>
      </c>
      <c r="BE1906" t="str">
        <f>IF(ISNUMBER(SEARCH("thickening",$AZ1906)),"thickening","")</f>
        <v/>
      </c>
      <c r="BF1906" s="3" t="str">
        <f>IF(ISNUMBER(SEARCH("airDry",$AW1906)),"airDry","")</f>
        <v/>
      </c>
      <c r="BG1906" s="3" t="str">
        <f>IF(ISNUMBER(SEARCH("heatDry",$AY1906)),"heatDry","")</f>
        <v/>
      </c>
      <c r="BH1906" s="3" t="str">
        <f>IF(AND(ISNUMBER(SEARCH("aerobic",$AW1906)),ISNUMBER(SEARCH("anaer",$AW1906))),"Combined Aer and Anaer.","")</f>
        <v/>
      </c>
    </row>
    <row r="1907" spans="1:60" x14ac:dyDescent="0.25">
      <c r="A1907" s="4">
        <v>1510</v>
      </c>
      <c r="B1907" t="s">
        <v>7115</v>
      </c>
      <c r="C1907">
        <v>104.8</v>
      </c>
      <c r="D1907">
        <v>1086.218666965626</v>
      </c>
      <c r="E1907">
        <v>1085.455794472392</v>
      </c>
      <c r="F1907">
        <v>768.31651634068669</v>
      </c>
      <c r="G1907">
        <v>1427.4636056890381</v>
      </c>
      <c r="H1907">
        <v>-122.08104413606129</v>
      </c>
      <c r="I1907">
        <v>-124.52095621163819</v>
      </c>
      <c r="J1907">
        <v>-140.4750104638471</v>
      </c>
      <c r="K1907">
        <v>-98.898097228784721</v>
      </c>
      <c r="L1907">
        <v>65.683273413568202</v>
      </c>
      <c r="M1907">
        <v>65.355298715578385</v>
      </c>
      <c r="N1907">
        <v>64.269061672009812</v>
      </c>
      <c r="O1907">
        <v>67.987946117030035</v>
      </c>
      <c r="P1907">
        <v>2.4587207458414011</v>
      </c>
      <c r="Q1907">
        <v>2.4781071544070268</v>
      </c>
      <c r="R1907">
        <v>2.0530229522996879</v>
      </c>
      <c r="S1907">
        <v>2.8022854018556269</v>
      </c>
      <c r="T1907">
        <v>473284.51288261719</v>
      </c>
      <c r="U1907">
        <v>473284.16454516992</v>
      </c>
      <c r="V1907">
        <v>472972.19446402922</v>
      </c>
      <c r="W1907">
        <v>473598.98996514757</v>
      </c>
      <c r="X1907">
        <v>33992.860312871853</v>
      </c>
      <c r="Y1907">
        <v>34148.425967257877</v>
      </c>
      <c r="Z1907">
        <v>32850.204028236898</v>
      </c>
      <c r="AA1907">
        <v>34728.673185696171</v>
      </c>
      <c r="AB1907">
        <v>5207.3344156605544</v>
      </c>
      <c r="AC1907">
        <v>5163.7834388642013</v>
      </c>
      <c r="AD1907">
        <v>4515.9823116302978</v>
      </c>
      <c r="AE1907">
        <v>5977.786079251935</v>
      </c>
      <c r="AF1907">
        <v>61.422795237879257</v>
      </c>
      <c r="AG1907">
        <v>61.115557205638211</v>
      </c>
      <c r="AH1907">
        <v>60.101428915834369</v>
      </c>
      <c r="AI1907">
        <v>63.577568770912777</v>
      </c>
      <c r="AJ1907">
        <v>0.52682792625302322</v>
      </c>
      <c r="AK1907">
        <v>0.52682797313481078</v>
      </c>
      <c r="AL1907">
        <v>0.52681716245352517</v>
      </c>
      <c r="AM1907">
        <v>0.5268386280363716</v>
      </c>
      <c r="AN1907">
        <v>0.99456628613980913</v>
      </c>
      <c r="AO1907">
        <v>0.99456628613980869</v>
      </c>
      <c r="AP1907">
        <v>0.99456628613980869</v>
      </c>
      <c r="AQ1907">
        <v>0.99456628613980869</v>
      </c>
      <c r="AR1907">
        <v>14.652733032962811</v>
      </c>
      <c r="AS1907">
        <v>14.652733032962811</v>
      </c>
      <c r="AT1907">
        <v>14.652733032962811</v>
      </c>
      <c r="AU1907">
        <v>14.652733032962811</v>
      </c>
      <c r="AV1907" t="str">
        <f>VLOOKUP(Sheet1[[#This Row],[NPDES ID2]],Combined_Sheet__Major_Only___2[[NPDES ID2]:[ECHO BFR]],3,FALSE)</f>
        <v>IA</v>
      </c>
      <c r="AW1907" t="s">
        <v>12185</v>
      </c>
      <c r="AX1907" t="str">
        <f>VLOOKUP(Sheet1[[#This Row],[NPDES ID2]],Combined_Sheet__Major_Only___2[[NPDES ID2]:[ECHO BFR]],27,FALSE)</f>
        <v>other</v>
      </c>
      <c r="AY1907" t="str">
        <f>VLOOKUP(Sheet1[[#This Row],[NPDES ID2]],Combined_Sheet__Major_Only___2[[NPDES ID2]:[ECHO BFR]],28,FALSE)</f>
        <v>-</v>
      </c>
      <c r="AZ1907" t="str">
        <f>VLOOKUP(Sheet1[[#This Row],[NPDES ID2]],Combined_Sheet__Major_Only___2[[NPDES ID2]:[ECHO BFR]],29,FALSE)</f>
        <v>preliminaryOps</v>
      </c>
      <c r="BA1907">
        <f>VLOOKUP(Sheet1[[#This Row],[NPDES ID2]],Combined_Sheet__Major_Only___2[[NPDES ID2]:[ECHO BFR]],17,FALSE)</f>
        <v>42.456409999999998</v>
      </c>
      <c r="BB1907">
        <f>VLOOKUP(Sheet1[[#This Row],[NPDES ID2]],Combined_Sheet__Major_Only___2[[NPDES ID2]:[ECHO BFR]],18,FALSE)</f>
        <v>-91.880179999999996</v>
      </c>
      <c r="BC1907" t="str">
        <f>IF(ISNUMBER(SEARCH("aerobic",$AW1907)),"aerobic","")</f>
        <v/>
      </c>
      <c r="BD1907" t="str">
        <f>IF(ISNUMBER(SEARCH("anaer",$AW1907)),"anaer","")</f>
        <v>anaer</v>
      </c>
      <c r="BE1907" t="str">
        <f>IF(ISNUMBER(SEARCH("thickening",$AZ1907)),"thickening","")</f>
        <v/>
      </c>
      <c r="BF1907" s="2" t="str">
        <f>IF(ISNUMBER(SEARCH("airDry",$AW1907)),"airDry","")</f>
        <v/>
      </c>
      <c r="BG1907" s="2" t="str">
        <f>IF(ISNUMBER(SEARCH("heatDry",$AY1907)),"heatDry","")</f>
        <v/>
      </c>
      <c r="BH1907" s="2" t="str">
        <f>IF(AND(ISNUMBER(SEARCH("aerobic",$AW1907)),ISNUMBER(SEARCH("anaer",$AW1907))),"Combined Aer and Anaer.","")</f>
        <v/>
      </c>
    </row>
    <row r="1908" spans="1:60" x14ac:dyDescent="0.25">
      <c r="A1908" s="4">
        <v>2582</v>
      </c>
      <c r="B1908" t="s">
        <v>11962</v>
      </c>
      <c r="C1908">
        <v>82.97</v>
      </c>
      <c r="D1908">
        <v>1281.2961320359041</v>
      </c>
      <c r="E1908">
        <v>1280.5783682308961</v>
      </c>
      <c r="F1908">
        <v>899.65807409539275</v>
      </c>
      <c r="G1908">
        <v>1687.335043349623</v>
      </c>
      <c r="H1908">
        <v>-116.5149931609896</v>
      </c>
      <c r="I1908">
        <v>-118.87157725345109</v>
      </c>
      <c r="J1908">
        <v>-134.50712717493781</v>
      </c>
      <c r="K1908">
        <v>-93.016009673782051</v>
      </c>
      <c r="L1908">
        <v>54.316113496658751</v>
      </c>
      <c r="M1908">
        <v>54.074765032085253</v>
      </c>
      <c r="N1908">
        <v>53.275514079409753</v>
      </c>
      <c r="O1908">
        <v>56.011956501632739</v>
      </c>
      <c r="P1908">
        <v>1.9417230768734079</v>
      </c>
      <c r="Q1908">
        <v>1.965726586955898</v>
      </c>
      <c r="R1908">
        <v>1.611822929783532</v>
      </c>
      <c r="S1908">
        <v>2.2118157967112251</v>
      </c>
      <c r="T1908">
        <v>493878.17400239641</v>
      </c>
      <c r="U1908">
        <v>493877.81056666857</v>
      </c>
      <c r="V1908">
        <v>493552.31850629108</v>
      </c>
      <c r="W1908">
        <v>494206.2817272144</v>
      </c>
      <c r="X1908">
        <v>33957.896602431218</v>
      </c>
      <c r="Y1908">
        <v>34095.401036708623</v>
      </c>
      <c r="Z1908">
        <v>32941.74037748648</v>
      </c>
      <c r="AA1908">
        <v>34611.577620638527</v>
      </c>
      <c r="AB1908">
        <v>5642.4248361004811</v>
      </c>
      <c r="AC1908">
        <v>5592.4236553473374</v>
      </c>
      <c r="AD1908">
        <v>4839.7655255334776</v>
      </c>
      <c r="AE1908">
        <v>6565.9930233590121</v>
      </c>
      <c r="AF1908">
        <v>64.156683006475944</v>
      </c>
      <c r="AG1908">
        <v>63.871146758883562</v>
      </c>
      <c r="AH1908">
        <v>62.928516223658889</v>
      </c>
      <c r="AI1908">
        <v>66.15941520976483</v>
      </c>
      <c r="AJ1908">
        <v>0.56021822136950628</v>
      </c>
      <c r="AK1908">
        <v>0.56021826242916228</v>
      </c>
      <c r="AL1908">
        <v>0.56020879757726039</v>
      </c>
      <c r="AM1908">
        <v>0.56022759082731899</v>
      </c>
      <c r="AN1908">
        <v>0.9947911676379515</v>
      </c>
      <c r="AO1908">
        <v>0.99479116763795139</v>
      </c>
      <c r="AP1908">
        <v>0.99479116763795139</v>
      </c>
      <c r="AQ1908">
        <v>0.99479116763795139</v>
      </c>
      <c r="AR1908">
        <v>14.571122849567081</v>
      </c>
      <c r="AS1908">
        <v>14.571122849567081</v>
      </c>
      <c r="AT1908">
        <v>14.571122849567081</v>
      </c>
      <c r="AU1908">
        <v>14.571122849567081</v>
      </c>
      <c r="AV1908" t="str">
        <f>VLOOKUP(Sheet1[[#This Row],[NPDES ID2]],Combined_Sheet__Major_Only___2[[NPDES ID2]:[ECHO BFR]],3,FALSE)</f>
        <v>IA</v>
      </c>
      <c r="AW1908" t="s">
        <v>12185</v>
      </c>
      <c r="AX1908" t="str">
        <f>VLOOKUP(Sheet1[[#This Row],[NPDES ID2]],Combined_Sheet__Major_Only___2[[NPDES ID2]:[ECHO BFR]],27,FALSE)</f>
        <v>methaneBioCaptureRecover</v>
      </c>
      <c r="AY1908" t="str">
        <f>VLOOKUP(Sheet1[[#This Row],[NPDES ID2]],Combined_Sheet__Major_Only___2[[NPDES ID2]:[ECHO BFR]],28,FALSE)</f>
        <v>-</v>
      </c>
      <c r="AZ1908" t="str">
        <f>VLOOKUP(Sheet1[[#This Row],[NPDES ID2]],Combined_Sheet__Major_Only___2[[NPDES ID2]:[ECHO BFR]],29,FALSE)</f>
        <v>preliminaryOps</v>
      </c>
      <c r="BA1908">
        <f>VLOOKUP(Sheet1[[#This Row],[NPDES ID2]],Combined_Sheet__Major_Only___2[[NPDES ID2]:[ECHO BFR]],17,FALSE)</f>
        <v>42.710799999999999</v>
      </c>
      <c r="BB1908">
        <f>VLOOKUP(Sheet1[[#This Row],[NPDES ID2]],Combined_Sheet__Major_Only___2[[NPDES ID2]:[ECHO BFR]],18,FALSE)</f>
        <v>-92.464699999999993</v>
      </c>
      <c r="BC1908" t="str">
        <f>IF(ISNUMBER(SEARCH("aerobic",$AW1908)),"aerobic","")</f>
        <v/>
      </c>
      <c r="BD1908" t="str">
        <f>IF(ISNUMBER(SEARCH("anaer",$AW1908)),"anaer","")</f>
        <v>anaer</v>
      </c>
      <c r="BE1908" t="str">
        <f>IF(ISNUMBER(SEARCH("thickening",$AZ1908)),"thickening","")</f>
        <v/>
      </c>
      <c r="BF1908" s="2" t="str">
        <f>IF(ISNUMBER(SEARCH("airDry",$AW1908)),"airDry","")</f>
        <v/>
      </c>
      <c r="BG1908" s="2" t="str">
        <f>IF(ISNUMBER(SEARCH("heatDry",$AY1908)),"heatDry","")</f>
        <v/>
      </c>
      <c r="BH1908" s="2" t="str">
        <f>IF(AND(ISNUMBER(SEARCH("aerobic",$AW1908)),ISNUMBER(SEARCH("anaer",$AW1908))),"Combined Aer and Anaer.","")</f>
        <v/>
      </c>
    </row>
    <row r="1909" spans="1:60" x14ac:dyDescent="0.25">
      <c r="A1909" s="4">
        <v>1741</v>
      </c>
      <c r="B1909" t="s">
        <v>8156</v>
      </c>
      <c r="C1909">
        <v>30.14</v>
      </c>
      <c r="D1909">
        <v>3284.0622537396848</v>
      </c>
      <c r="E1909">
        <v>3274.9747792849871</v>
      </c>
      <c r="F1909">
        <v>2267.358871524571</v>
      </c>
      <c r="G1909">
        <v>4350.3292515703506</v>
      </c>
      <c r="H1909">
        <v>-114.5239866300244</v>
      </c>
      <c r="I1909">
        <v>-116.9362821278346</v>
      </c>
      <c r="J1909">
        <v>-132.69842980373781</v>
      </c>
      <c r="K1909">
        <v>-90.857686246100073</v>
      </c>
      <c r="L1909">
        <v>20.059621600233111</v>
      </c>
      <c r="M1909">
        <v>19.974524788407059</v>
      </c>
      <c r="N1909">
        <v>19.692862224112321</v>
      </c>
      <c r="O1909">
        <v>20.657370579875</v>
      </c>
      <c r="P1909">
        <v>0.7046677325608437</v>
      </c>
      <c r="Q1909">
        <v>0.7136663734007489</v>
      </c>
      <c r="R1909">
        <v>0.5822033517283679</v>
      </c>
      <c r="S1909">
        <v>0.80531778458177361</v>
      </c>
      <c r="T1909">
        <v>507465.06798636931</v>
      </c>
      <c r="U1909">
        <v>507464.69458938547</v>
      </c>
      <c r="V1909">
        <v>507130.28125477309</v>
      </c>
      <c r="W1909">
        <v>507802.16867706261</v>
      </c>
      <c r="X1909">
        <v>34319.813044239279</v>
      </c>
      <c r="Y1909">
        <v>34452.086765733518</v>
      </c>
      <c r="Z1909">
        <v>33339.623206689474</v>
      </c>
      <c r="AA1909">
        <v>34950.165723927988</v>
      </c>
      <c r="AB1909">
        <v>5886.8948035615267</v>
      </c>
      <c r="AC1909">
        <v>5833.2908300093022</v>
      </c>
      <c r="AD1909">
        <v>5026.5445695507015</v>
      </c>
      <c r="AE1909">
        <v>6889.2271256825388</v>
      </c>
      <c r="AF1909">
        <v>65.224180121669221</v>
      </c>
      <c r="AG1909">
        <v>64.947311475627686</v>
      </c>
      <c r="AH1909">
        <v>64.032020028946164</v>
      </c>
      <c r="AI1909">
        <v>67.167638000415323</v>
      </c>
      <c r="AJ1909">
        <v>0.5732640849359445</v>
      </c>
      <c r="AK1909">
        <v>0.57326410059819177</v>
      </c>
      <c r="AL1909">
        <v>0.57326049387293776</v>
      </c>
      <c r="AM1909">
        <v>0.57326765525084156</v>
      </c>
      <c r="AN1909">
        <v>0.99492961494966536</v>
      </c>
      <c r="AO1909">
        <v>0.99492961494966503</v>
      </c>
      <c r="AP1909">
        <v>0.99492961494966503</v>
      </c>
      <c r="AQ1909">
        <v>0.99492961494966503</v>
      </c>
      <c r="AR1909">
        <v>14.537945071735139</v>
      </c>
      <c r="AS1909">
        <v>14.537945071735139</v>
      </c>
      <c r="AT1909">
        <v>14.537945071735139</v>
      </c>
      <c r="AU1909">
        <v>14.537945071735139</v>
      </c>
      <c r="AV1909" t="str">
        <f>VLOOKUP(Sheet1[[#This Row],[NPDES ID2]],Combined_Sheet__Major_Only___2[[NPDES ID2]:[ECHO BFR]],3,FALSE)</f>
        <v>VA</v>
      </c>
      <c r="AW1909" t="s">
        <v>12185</v>
      </c>
      <c r="AX1909" t="str">
        <f>VLOOKUP(Sheet1[[#This Row],[NPDES ID2]],Combined_Sheet__Major_Only___2[[NPDES ID2]:[ECHO BFR]],27,FALSE)</f>
        <v>methaneBioCaptureRecover</v>
      </c>
      <c r="AY1909" t="str">
        <f>VLOOKUP(Sheet1[[#This Row],[NPDES ID2]],Combined_Sheet__Major_Only___2[[NPDES ID2]:[ECHO BFR]],28,FALSE)</f>
        <v>-</v>
      </c>
      <c r="AZ1909" t="str">
        <f>VLOOKUP(Sheet1[[#This Row],[NPDES ID2]],Combined_Sheet__Major_Only___2[[NPDES ID2]:[ECHO BFR]],29,FALSE)</f>
        <v>-</v>
      </c>
      <c r="BA1909">
        <f>VLOOKUP(Sheet1[[#This Row],[NPDES ID2]],Combined_Sheet__Major_Only___2[[NPDES ID2]:[ECHO BFR]],17,FALSE)</f>
        <v>37.724049999999998</v>
      </c>
      <c r="BB1909">
        <f>VLOOKUP(Sheet1[[#This Row],[NPDES ID2]],Combined_Sheet__Major_Only___2[[NPDES ID2]:[ECHO BFR]],18,FALSE)</f>
        <v>-79.364500000000007</v>
      </c>
      <c r="BC1909" t="str">
        <f>IF(ISNUMBER(SEARCH("aerobic",$AW1909)),"aerobic","")</f>
        <v/>
      </c>
      <c r="BD1909" t="str">
        <f>IF(ISNUMBER(SEARCH("anaer",$AW1909)),"anaer","")</f>
        <v>anaer</v>
      </c>
      <c r="BE1909" t="str">
        <f>IF(ISNUMBER(SEARCH("thickening",$AZ1909)),"thickening","")</f>
        <v/>
      </c>
      <c r="BF1909" s="3" t="str">
        <f>IF(ISNUMBER(SEARCH("airDry",$AW1909)),"airDry","")</f>
        <v/>
      </c>
      <c r="BG1909" s="3" t="str">
        <f>IF(ISNUMBER(SEARCH("heatDry",$AY1909)),"heatDry","")</f>
        <v/>
      </c>
      <c r="BH1909" s="3" t="str">
        <f>IF(AND(ISNUMBER(SEARCH("aerobic",$AW1909)),ISNUMBER(SEARCH("anaer",$AW1909))),"Combined Aer and Anaer.","")</f>
        <v/>
      </c>
    </row>
    <row r="1910" spans="1:60" x14ac:dyDescent="0.25">
      <c r="A1910" s="4">
        <v>1217</v>
      </c>
      <c r="B1910" t="s">
        <v>5831</v>
      </c>
      <c r="C1910">
        <v>237.02</v>
      </c>
      <c r="D1910">
        <v>695.79527324665355</v>
      </c>
      <c r="E1910">
        <v>694.12049971795295</v>
      </c>
      <c r="F1910">
        <v>515.85793151202699</v>
      </c>
      <c r="G1910">
        <v>902.06313315047862</v>
      </c>
      <c r="H1910">
        <v>-151.17847256704499</v>
      </c>
      <c r="I1910">
        <v>-153.12839139121471</v>
      </c>
      <c r="J1910">
        <v>-169.96466802285201</v>
      </c>
      <c r="K1910">
        <v>-127.6950276328956</v>
      </c>
      <c r="L1910">
        <v>121.54745970029759</v>
      </c>
      <c r="M1910">
        <v>120.5921187711281</v>
      </c>
      <c r="N1910">
        <v>117.4302439739959</v>
      </c>
      <c r="O1910">
        <v>128.25782279952099</v>
      </c>
      <c r="P1910">
        <v>5.612885516098622</v>
      </c>
      <c r="Q1910">
        <v>5.6257226410639696</v>
      </c>
      <c r="R1910">
        <v>4.8326317466638766</v>
      </c>
      <c r="S1910">
        <v>6.487090169638722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50.256294228178611</v>
      </c>
      <c r="AG1910">
        <v>49.861135791301948</v>
      </c>
      <c r="AH1910">
        <v>48.554261428846971</v>
      </c>
      <c r="AI1910">
        <v>53.03071255665985</v>
      </c>
      <c r="AJ1910">
        <v>0.39081786189106371</v>
      </c>
      <c r="AK1910">
        <v>0.39081787406257579</v>
      </c>
      <c r="AL1910">
        <v>0.39081507095337881</v>
      </c>
      <c r="AM1910">
        <v>0.39082063670632028</v>
      </c>
      <c r="AN1910">
        <v>0.1727414119295374</v>
      </c>
      <c r="AO1910">
        <v>0.17274141192953749</v>
      </c>
      <c r="AP1910">
        <v>0.17274141192953749</v>
      </c>
      <c r="AQ1910">
        <v>0.17274141192953749</v>
      </c>
      <c r="AR1910">
        <v>9.6229764553621493</v>
      </c>
      <c r="AS1910">
        <v>9.6229764553621457</v>
      </c>
      <c r="AT1910">
        <v>9.6229764553621457</v>
      </c>
      <c r="AU1910">
        <v>9.6229764553621457</v>
      </c>
      <c r="AV1910" t="str">
        <f>VLOOKUP(Sheet1[[#This Row],[NPDES ID2]],Combined_Sheet__Major_Only___2[[NPDES ID2]:[ECHO BFR]],3,FALSE)</f>
        <v>AR</v>
      </c>
      <c r="AW1910" t="s">
        <v>1420</v>
      </c>
      <c r="AX1910" t="str">
        <f>VLOOKUP(Sheet1[[#This Row],[NPDES ID2]],Combined_Sheet__Major_Only___2[[NPDES ID2]:[ECHO BFR]],27,FALSE)</f>
        <v>tempSludgeStore</v>
      </c>
      <c r="AY1910" t="str">
        <f>VLOOKUP(Sheet1[[#This Row],[NPDES ID2]],Combined_Sheet__Major_Only___2[[NPDES ID2]:[ECHO BFR]],28,FALSE)</f>
        <v>heatDry</v>
      </c>
      <c r="AZ1910" t="str">
        <f>VLOOKUP(Sheet1[[#This Row],[NPDES ID2]],Combined_Sheet__Major_Only___2[[NPDES ID2]:[ECHO BFR]],29,FALSE)</f>
        <v>thickening</v>
      </c>
      <c r="BA1910">
        <f>VLOOKUP(Sheet1[[#This Row],[NPDES ID2]],Combined_Sheet__Major_Only___2[[NPDES ID2]:[ECHO BFR]],17,FALSE)</f>
        <v>36.111400000000003</v>
      </c>
      <c r="BB1910">
        <f>VLOOKUP(Sheet1[[#This Row],[NPDES ID2]],Combined_Sheet__Major_Only___2[[NPDES ID2]:[ECHO BFR]],18,FALSE)</f>
        <v>-93.733599999999996</v>
      </c>
      <c r="BC1910" t="str">
        <f>IF(ISNUMBER(SEARCH("aerobic",$AW1910)),"aerobic","")</f>
        <v/>
      </c>
      <c r="BD1910" t="str">
        <f>IF(ISNUMBER(SEARCH("anaer",$AW1910)),"anaer","")</f>
        <v/>
      </c>
      <c r="BE1910" t="str">
        <f>IF(ISNUMBER(SEARCH("thickening",$AZ1910)),"thickening","")</f>
        <v>thickening</v>
      </c>
      <c r="BF1910" s="3" t="str">
        <f>IF(ISNUMBER(SEARCH("airDry",$AW1910)),"airDry","")</f>
        <v>airDry</v>
      </c>
      <c r="BG1910" s="3" t="str">
        <f>IF(ISNUMBER(SEARCH("heatDry",$AY1910)),"heatDry","")</f>
        <v>heatDry</v>
      </c>
      <c r="BH1910" s="3" t="str">
        <f>IF(AND(ISNUMBER(SEARCH("aerobic",$AW1910)),ISNUMBER(SEARCH("anaer",$AW1910))),"Combined Aer and Anaer.","")</f>
        <v/>
      </c>
    </row>
    <row r="1911" spans="1:60" x14ac:dyDescent="0.25">
      <c r="A1911" s="4">
        <v>470</v>
      </c>
      <c r="B1911" t="s">
        <v>2342</v>
      </c>
      <c r="C1911">
        <v>448</v>
      </c>
      <c r="D1911">
        <v>545.52931637484971</v>
      </c>
      <c r="E1911">
        <v>545.15621402957777</v>
      </c>
      <c r="F1911">
        <v>417.90449905667901</v>
      </c>
      <c r="G1911">
        <v>677.55777347921912</v>
      </c>
      <c r="H1911">
        <v>-165.45300169069171</v>
      </c>
      <c r="I1911">
        <v>-167.1391203852869</v>
      </c>
      <c r="J1911">
        <v>-185.5781002859363</v>
      </c>
      <c r="K1911">
        <v>-141.4901675382483</v>
      </c>
      <c r="L1911">
        <v>210.65669292109899</v>
      </c>
      <c r="M1911">
        <v>208.70112905099049</v>
      </c>
      <c r="N1911">
        <v>202.22722105860791</v>
      </c>
      <c r="O1911">
        <v>224.39475847467861</v>
      </c>
      <c r="P1911">
        <v>10.64034400727363</v>
      </c>
      <c r="Q1911">
        <v>10.652808617584251</v>
      </c>
      <c r="R1911">
        <v>9.253410098457179</v>
      </c>
      <c r="S1911">
        <v>12.22233932731891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46.081953984265994</v>
      </c>
      <c r="AG1911">
        <v>45.653863473368787</v>
      </c>
      <c r="AH1911">
        <v>44.238595600733042</v>
      </c>
      <c r="AI1911">
        <v>49.086969439590582</v>
      </c>
      <c r="AJ1911">
        <v>0.34017325665579162</v>
      </c>
      <c r="AK1911">
        <v>0.34017327957465732</v>
      </c>
      <c r="AL1911">
        <v>0.34016799712975188</v>
      </c>
      <c r="AM1911">
        <v>0.34017848584900329</v>
      </c>
      <c r="AN1911">
        <v>0.1892731602988606</v>
      </c>
      <c r="AO1911">
        <v>0.1892731602988606</v>
      </c>
      <c r="AP1911">
        <v>0.1892731602988606</v>
      </c>
      <c r="AQ1911">
        <v>0.1892731602988606</v>
      </c>
      <c r="AR1911">
        <v>7.5311010716724063</v>
      </c>
      <c r="AS1911">
        <v>7.5311010716724054</v>
      </c>
      <c r="AT1911">
        <v>7.5311010716724054</v>
      </c>
      <c r="AU1911">
        <v>7.5311010716724054</v>
      </c>
      <c r="AV1911" t="str">
        <f>VLOOKUP(Sheet1[[#This Row],[NPDES ID2]],Combined_Sheet__Major_Only___2[[NPDES ID2]:[ECHO BFR]],3,FALSE)</f>
        <v>MD</v>
      </c>
      <c r="AW1911" t="s">
        <v>1420</v>
      </c>
      <c r="AX1911" t="str">
        <f>VLOOKUP(Sheet1[[#This Row],[NPDES ID2]],Combined_Sheet__Major_Only___2[[NPDES ID2]:[ECHO BFR]],27,FALSE)</f>
        <v>other</v>
      </c>
      <c r="AY1911" t="str">
        <f>VLOOKUP(Sheet1[[#This Row],[NPDES ID2]],Combined_Sheet__Major_Only___2[[NPDES ID2]:[ECHO BFR]],28,FALSE)</f>
        <v>heatDry</v>
      </c>
      <c r="AZ1911" t="str">
        <f>VLOOKUP(Sheet1[[#This Row],[NPDES ID2]],Combined_Sheet__Major_Only___2[[NPDES ID2]:[ECHO BFR]],29,FALSE)</f>
        <v>thickening, preliminaryOps</v>
      </c>
      <c r="BA1911">
        <f>VLOOKUP(Sheet1[[#This Row],[NPDES ID2]],Combined_Sheet__Major_Only___2[[NPDES ID2]:[ECHO BFR]],17,FALSE)</f>
        <v>39.601222999999997</v>
      </c>
      <c r="BB1911">
        <f>VLOOKUP(Sheet1[[#This Row],[NPDES ID2]],Combined_Sheet__Major_Only___2[[NPDES ID2]:[ECHO BFR]],18,FALSE)</f>
        <v>-75.833826999999999</v>
      </c>
      <c r="BC1911" t="str">
        <f>IF(ISNUMBER(SEARCH("aerobic",$AW1911)),"aerobic","")</f>
        <v/>
      </c>
      <c r="BD1911" t="str">
        <f>IF(ISNUMBER(SEARCH("anaer",$AW1911)),"anaer","")</f>
        <v/>
      </c>
      <c r="BE1911" t="str">
        <f>IF(ISNUMBER(SEARCH("thickening",$AZ1911)),"thickening","")</f>
        <v>thickening</v>
      </c>
      <c r="BF1911" s="2" t="str">
        <f>IF(ISNUMBER(SEARCH("airDry",$AW1911)),"airDry","")</f>
        <v>airDry</v>
      </c>
      <c r="BG1911" s="2" t="str">
        <f>IF(ISNUMBER(SEARCH("heatDry",$AY1911)),"heatDry","")</f>
        <v>heatDry</v>
      </c>
      <c r="BH1911" s="2" t="str">
        <f>IF(AND(ISNUMBER(SEARCH("aerobic",$AW1911)),ISNUMBER(SEARCH("anaer",$AW1911))),"Combined Aer and Anaer.","")</f>
        <v/>
      </c>
    </row>
    <row r="1912" spans="1:60" x14ac:dyDescent="0.25">
      <c r="A1912" s="4">
        <v>1730</v>
      </c>
      <c r="B1912" t="s">
        <v>8104</v>
      </c>
      <c r="C1912">
        <v>35.86</v>
      </c>
      <c r="D1912">
        <v>3462.9276987582439</v>
      </c>
      <c r="E1912">
        <v>3465.9448124916462</v>
      </c>
      <c r="F1912">
        <v>2392.6529229021598</v>
      </c>
      <c r="G1912">
        <v>4589.6524361836646</v>
      </c>
      <c r="H1912">
        <v>-144.97641533056449</v>
      </c>
      <c r="I1912">
        <v>-147.0703416031582</v>
      </c>
      <c r="J1912">
        <v>-163.0894167847419</v>
      </c>
      <c r="K1912">
        <v>-121.7513817221618</v>
      </c>
      <c r="L1912">
        <v>19.142392782362741</v>
      </c>
      <c r="M1912">
        <v>19.003769614735031</v>
      </c>
      <c r="N1912">
        <v>18.545069407067871</v>
      </c>
      <c r="O1912">
        <v>20.11596176781309</v>
      </c>
      <c r="P1912">
        <v>0.847866301057697</v>
      </c>
      <c r="Q1912">
        <v>0.85164609670318792</v>
      </c>
      <c r="R1912">
        <v>0.72418070895730202</v>
      </c>
      <c r="S1912">
        <v>0.97739946599410576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52.313347297325151</v>
      </c>
      <c r="AG1912">
        <v>51.934487911916491</v>
      </c>
      <c r="AH1912">
        <v>50.680996869536443</v>
      </c>
      <c r="AI1912">
        <v>54.973950777844237</v>
      </c>
      <c r="AJ1912">
        <v>0.41582047377664311</v>
      </c>
      <c r="AK1912">
        <v>0.41582047561560481</v>
      </c>
      <c r="AL1912">
        <v>0.41582005234978681</v>
      </c>
      <c r="AM1912">
        <v>0.41582089276609502</v>
      </c>
      <c r="AN1912">
        <v>0.17760005440684001</v>
      </c>
      <c r="AO1912">
        <v>0.1776000544068399</v>
      </c>
      <c r="AP1912">
        <v>0.1776000544068399</v>
      </c>
      <c r="AQ1912">
        <v>0.1776000544068399</v>
      </c>
      <c r="AR1912">
        <v>10.52235969383203</v>
      </c>
      <c r="AS1912">
        <v>10.52235969383203</v>
      </c>
      <c r="AT1912">
        <v>10.52235969383203</v>
      </c>
      <c r="AU1912">
        <v>10.52235969383203</v>
      </c>
      <c r="AV1912" t="str">
        <f>VLOOKUP(Sheet1[[#This Row],[NPDES ID2]],Combined_Sheet__Major_Only___2[[NPDES ID2]:[ECHO BFR]],3,FALSE)</f>
        <v>NJ</v>
      </c>
      <c r="AW1912" t="s">
        <v>1420</v>
      </c>
      <c r="AX1912" t="str">
        <f>VLOOKUP(Sheet1[[#This Row],[NPDES ID2]],Combined_Sheet__Major_Only___2[[NPDES ID2]:[ECHO BFR]],27,FALSE)</f>
        <v>-</v>
      </c>
      <c r="AY1912" t="str">
        <f>VLOOKUP(Sheet1[[#This Row],[NPDES ID2]],Combined_Sheet__Major_Only___2[[NPDES ID2]:[ECHO BFR]],28,FALSE)</f>
        <v>heatDry</v>
      </c>
      <c r="AZ1912" t="str">
        <f>VLOOKUP(Sheet1[[#This Row],[NPDES ID2]],Combined_Sheet__Major_Only___2[[NPDES ID2]:[ECHO BFR]],29,FALSE)</f>
        <v>-</v>
      </c>
      <c r="BA1912">
        <f>VLOOKUP(Sheet1[[#This Row],[NPDES ID2]],Combined_Sheet__Major_Only___2[[NPDES ID2]:[ECHO BFR]],17,FALSE)</f>
        <v>40.067799999999998</v>
      </c>
      <c r="BB1912">
        <f>VLOOKUP(Sheet1[[#This Row],[NPDES ID2]],Combined_Sheet__Major_Only___2[[NPDES ID2]:[ECHO BFR]],18,FALSE)</f>
        <v>-74.923670000000001</v>
      </c>
      <c r="BC1912" t="str">
        <f>IF(ISNUMBER(SEARCH("aerobic",$AW1912)),"aerobic","")</f>
        <v/>
      </c>
      <c r="BD1912" t="str">
        <f>IF(ISNUMBER(SEARCH("anaer",$AW1912)),"anaer","")</f>
        <v/>
      </c>
      <c r="BE1912" t="str">
        <f>IF(ISNUMBER(SEARCH("thickening",$AZ1912)),"thickening","")</f>
        <v/>
      </c>
      <c r="BF1912" s="2" t="str">
        <f>IF(ISNUMBER(SEARCH("airDry",$AW1912)),"airDry","")</f>
        <v>airDry</v>
      </c>
      <c r="BG1912" s="2" t="str">
        <f>IF(ISNUMBER(SEARCH("heatDry",$AY1912)),"heatDry","")</f>
        <v>heatDry</v>
      </c>
      <c r="BH1912" s="2" t="str">
        <f>IF(AND(ISNUMBER(SEARCH("aerobic",$AW1912)),ISNUMBER(SEARCH("anaer",$AW1912))),"Combined Aer and Anaer.","")</f>
        <v/>
      </c>
    </row>
    <row r="1913" spans="1:60" x14ac:dyDescent="0.25">
      <c r="A1913" s="4">
        <v>585</v>
      </c>
      <c r="B1913" t="s">
        <v>2866</v>
      </c>
      <c r="C1913">
        <v>100</v>
      </c>
      <c r="D1913">
        <v>1463.9994006300151</v>
      </c>
      <c r="E1913">
        <v>1462.2264802406719</v>
      </c>
      <c r="F1913">
        <v>1032.447329451993</v>
      </c>
      <c r="G1913">
        <v>1902.677217137975</v>
      </c>
      <c r="H1913">
        <v>-160.27678931086569</v>
      </c>
      <c r="I1913">
        <v>-162.2259257426407</v>
      </c>
      <c r="J1913">
        <v>-179.87509738657201</v>
      </c>
      <c r="K1913">
        <v>-136.44665862300661</v>
      </c>
      <c r="L1913">
        <v>48.509805383204458</v>
      </c>
      <c r="M1913">
        <v>48.084889846801623</v>
      </c>
      <c r="N1913">
        <v>46.678762064588177</v>
      </c>
      <c r="O1913">
        <v>51.494165460690439</v>
      </c>
      <c r="P1913">
        <v>2.3727711937739988</v>
      </c>
      <c r="Q1913">
        <v>2.3788593300648739</v>
      </c>
      <c r="R1913">
        <v>2.0576015731545061</v>
      </c>
      <c r="S1913">
        <v>2.7265062801065718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47.539776635108318</v>
      </c>
      <c r="AG1913">
        <v>47.123294614443658</v>
      </c>
      <c r="AH1913">
        <v>45.745477621170117</v>
      </c>
      <c r="AI1913">
        <v>50.464410187450419</v>
      </c>
      <c r="AJ1913">
        <v>0.35784475606835009</v>
      </c>
      <c r="AK1913">
        <v>0.35784476094835432</v>
      </c>
      <c r="AL1913">
        <v>0.35784363751165837</v>
      </c>
      <c r="AM1913">
        <v>0.35784586815834518</v>
      </c>
      <c r="AN1913">
        <v>0.16010731584633159</v>
      </c>
      <c r="AO1913">
        <v>0.16010731584633159</v>
      </c>
      <c r="AP1913">
        <v>0.16010731584633159</v>
      </c>
      <c r="AQ1913">
        <v>0.16010731584633159</v>
      </c>
      <c r="AR1913">
        <v>9.0728538074301799</v>
      </c>
      <c r="AS1913">
        <v>9.0728538074301817</v>
      </c>
      <c r="AT1913">
        <v>9.0728538074301817</v>
      </c>
      <c r="AU1913">
        <v>9.0728538074301817</v>
      </c>
      <c r="AV1913" t="str">
        <f>VLOOKUP(Sheet1[[#This Row],[NPDES ID2]],Combined_Sheet__Major_Only___2[[NPDES ID2]:[ECHO BFR]],3,FALSE)</f>
        <v>MN</v>
      </c>
      <c r="AW1913" t="s">
        <v>54</v>
      </c>
      <c r="AX1913" t="str">
        <f>VLOOKUP(Sheet1[[#This Row],[NPDES ID2]],Combined_Sheet__Major_Only___2[[NPDES ID2]:[ECHO BFR]],27,FALSE)</f>
        <v>other</v>
      </c>
      <c r="AY1913" t="str">
        <f>VLOOKUP(Sheet1[[#This Row],[NPDES ID2]],Combined_Sheet__Major_Only___2[[NPDES ID2]:[ECHO BFR]],28,FALSE)</f>
        <v>heatDry</v>
      </c>
      <c r="AZ1913" t="str">
        <f>VLOOKUP(Sheet1[[#This Row],[NPDES ID2]],Combined_Sheet__Major_Only___2[[NPDES ID2]:[ECHO BFR]],29,FALSE)</f>
        <v>preliminaryOps, thickening</v>
      </c>
      <c r="BA1913">
        <f>VLOOKUP(Sheet1[[#This Row],[NPDES ID2]],Combined_Sheet__Major_Only___2[[NPDES ID2]:[ECHO BFR]],17,FALSE)</f>
        <v>44.726393999999999</v>
      </c>
      <c r="BB1913">
        <f>VLOOKUP(Sheet1[[#This Row],[NPDES ID2]],Combined_Sheet__Major_Only___2[[NPDES ID2]:[ECHO BFR]],18,FALSE)</f>
        <v>-93.464691999999999</v>
      </c>
      <c r="BC1913" t="str">
        <f>IF(ISNUMBER(SEARCH("aerobic",$AW1913)),"aerobic","")</f>
        <v/>
      </c>
      <c r="BD1913" t="str">
        <f>IF(ISNUMBER(SEARCH("anaer",$AW1913)),"anaer","")</f>
        <v/>
      </c>
      <c r="BE1913" t="str">
        <f>IF(ISNUMBER(SEARCH("thickening",$AZ1913)),"thickening","")</f>
        <v>thickening</v>
      </c>
      <c r="BF1913" s="3" t="str">
        <f>IF(ISNUMBER(SEARCH("airDry",$AW1913)),"airDry","")</f>
        <v/>
      </c>
      <c r="BG1913" s="3" t="str">
        <f>IF(ISNUMBER(SEARCH("heatDry",$AY1913)),"heatDry","")</f>
        <v>heatDry</v>
      </c>
      <c r="BH1913" s="3" t="str">
        <f>IF(AND(ISNUMBER(SEARCH("aerobic",$AW1913)),ISNUMBER(SEARCH("anaer",$AW1913))),"Combined Aer and Anaer.","")</f>
        <v/>
      </c>
    </row>
    <row r="1914" spans="1:60" x14ac:dyDescent="0.25">
      <c r="A1914" s="4">
        <v>1845</v>
      </c>
      <c r="B1914" t="s">
        <v>8719</v>
      </c>
      <c r="C1914">
        <v>12191.6</v>
      </c>
      <c r="D1914">
        <v>3187.111563239434</v>
      </c>
      <c r="E1914">
        <v>3197.8573213057421</v>
      </c>
      <c r="F1914">
        <v>2523.4183920155369</v>
      </c>
      <c r="G1914">
        <v>3843.8194401805831</v>
      </c>
      <c r="H1914">
        <v>-149.06974224660641</v>
      </c>
      <c r="I1914">
        <v>-150.9515103983307</v>
      </c>
      <c r="J1914">
        <v>-169.7939926653726</v>
      </c>
      <c r="K1914">
        <v>-125.4956722139364</v>
      </c>
      <c r="L1914">
        <v>6207.1380969647926</v>
      </c>
      <c r="M1914">
        <v>6158.0316364493392</v>
      </c>
      <c r="N1914">
        <v>5993.3711601431423</v>
      </c>
      <c r="O1914">
        <v>6554.8215385956537</v>
      </c>
      <c r="P1914">
        <v>288.66257632761909</v>
      </c>
      <c r="Q1914">
        <v>289.66646612076278</v>
      </c>
      <c r="R1914">
        <v>248.8233847493469</v>
      </c>
      <c r="S1914">
        <v>333.61405476667107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49.916296302234549</v>
      </c>
      <c r="AG1914">
        <v>49.51331439067021</v>
      </c>
      <c r="AH1914">
        <v>48.21383309407976</v>
      </c>
      <c r="AI1914">
        <v>52.705988357872691</v>
      </c>
      <c r="AJ1914">
        <v>0.38668798707434071</v>
      </c>
      <c r="AK1914">
        <v>0.38668860388866322</v>
      </c>
      <c r="AL1914">
        <v>0.38654129396475612</v>
      </c>
      <c r="AM1914">
        <v>0.38683389508407118</v>
      </c>
      <c r="AN1914">
        <v>0.16015553866537871</v>
      </c>
      <c r="AO1914">
        <v>0.16015553866537871</v>
      </c>
      <c r="AP1914">
        <v>0.16015553866537871</v>
      </c>
      <c r="AQ1914">
        <v>0.16015553866537871</v>
      </c>
      <c r="AR1914">
        <v>9.1440382399351829</v>
      </c>
      <c r="AS1914">
        <v>9.1440382399351812</v>
      </c>
      <c r="AT1914">
        <v>9.1440382399351812</v>
      </c>
      <c r="AU1914">
        <v>9.1440382399351812</v>
      </c>
      <c r="AV1914" t="str">
        <f>VLOOKUP(Sheet1[[#This Row],[NPDES ID2]],Combined_Sheet__Major_Only___2[[NPDES ID2]:[ECHO BFR]],3,FALSE)</f>
        <v>MD</v>
      </c>
      <c r="AW1914" t="s">
        <v>54</v>
      </c>
      <c r="AX1914" t="str">
        <f>VLOOKUP(Sheet1[[#This Row],[NPDES ID2]],Combined_Sheet__Major_Only___2[[NPDES ID2]:[ECHO BFR]],27,FALSE)</f>
        <v>-</v>
      </c>
      <c r="AY1914" t="str">
        <f>VLOOKUP(Sheet1[[#This Row],[NPDES ID2]],Combined_Sheet__Major_Only___2[[NPDES ID2]:[ECHO BFR]],28,FALSE)</f>
        <v>heatDry</v>
      </c>
      <c r="AZ1914" t="str">
        <f>VLOOKUP(Sheet1[[#This Row],[NPDES ID2]],Combined_Sheet__Major_Only___2[[NPDES ID2]:[ECHO BFR]],29,FALSE)</f>
        <v>thickening, preliminaryOps</v>
      </c>
      <c r="BA1914">
        <f>VLOOKUP(Sheet1[[#This Row],[NPDES ID2]],Combined_Sheet__Major_Only___2[[NPDES ID2]:[ECHO BFR]],17,FALSE)</f>
        <v>39.232080000000003</v>
      </c>
      <c r="BB1914">
        <f>VLOOKUP(Sheet1[[#This Row],[NPDES ID2]],Combined_Sheet__Major_Only___2[[NPDES ID2]:[ECHO BFR]],18,FALSE)</f>
        <v>-76.566990000000004</v>
      </c>
      <c r="BC1914" t="str">
        <f>IF(ISNUMBER(SEARCH("aerobic",$AW1914)),"aerobic","")</f>
        <v/>
      </c>
      <c r="BD1914" t="str">
        <f>IF(ISNUMBER(SEARCH("anaer",$AW1914)),"anaer","")</f>
        <v/>
      </c>
      <c r="BE1914" t="str">
        <f>IF(ISNUMBER(SEARCH("thickening",$AZ1914)),"thickening","")</f>
        <v>thickening</v>
      </c>
      <c r="BF1914" s="3" t="str">
        <f>IF(ISNUMBER(SEARCH("airDry",$AW1914)),"airDry","")</f>
        <v/>
      </c>
      <c r="BG1914" s="3" t="str">
        <f>IF(ISNUMBER(SEARCH("heatDry",$AY1914)),"heatDry","")</f>
        <v>heatDry</v>
      </c>
      <c r="BH1914" s="3" t="str">
        <f>IF(AND(ISNUMBER(SEARCH("aerobic",$AW1914)),ISNUMBER(SEARCH("anaer",$AW1914))),"Combined Aer and Anaer.","")</f>
        <v/>
      </c>
    </row>
    <row r="1915" spans="1:60" x14ac:dyDescent="0.25">
      <c r="A1915" s="4">
        <v>126</v>
      </c>
      <c r="B1915" t="s">
        <v>703</v>
      </c>
      <c r="C1915">
        <v>8400</v>
      </c>
      <c r="D1915">
        <v>2232.994178688743</v>
      </c>
      <c r="E1915">
        <v>2234.015395432778</v>
      </c>
      <c r="F1915">
        <v>1783.462816760944</v>
      </c>
      <c r="G1915">
        <v>2682.9389936207549</v>
      </c>
      <c r="H1915">
        <v>-149.81985899145781</v>
      </c>
      <c r="I1915">
        <v>-151.51818208038881</v>
      </c>
      <c r="J1915">
        <v>-170.304514383819</v>
      </c>
      <c r="K1915">
        <v>-127.2188637220647</v>
      </c>
      <c r="L1915">
        <v>4286.1302736873859</v>
      </c>
      <c r="M1915">
        <v>4252.2808032410649</v>
      </c>
      <c r="N1915">
        <v>4139.2722115357192</v>
      </c>
      <c r="O1915">
        <v>4525.1539231406578</v>
      </c>
      <c r="P1915">
        <v>198.90087011022891</v>
      </c>
      <c r="Q1915">
        <v>199.52216954128059</v>
      </c>
      <c r="R1915">
        <v>171.391255785504</v>
      </c>
      <c r="S1915">
        <v>229.91567981415901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50.019196048119667</v>
      </c>
      <c r="AG1915">
        <v>49.618738579496963</v>
      </c>
      <c r="AH1915">
        <v>48.316524337003003</v>
      </c>
      <c r="AI1915">
        <v>52.804373756746799</v>
      </c>
      <c r="AJ1915">
        <v>0.38793780341517092</v>
      </c>
      <c r="AK1915">
        <v>0.38793822391990862</v>
      </c>
      <c r="AL1915">
        <v>0.38783902815265542</v>
      </c>
      <c r="AM1915">
        <v>0.38803603597029429</v>
      </c>
      <c r="AN1915">
        <v>0.16208459518623841</v>
      </c>
      <c r="AO1915">
        <v>0.16208459518623841</v>
      </c>
      <c r="AP1915">
        <v>0.16208459518623841</v>
      </c>
      <c r="AQ1915">
        <v>0.16208459518623841</v>
      </c>
      <c r="AR1915">
        <v>9.5305110981932284</v>
      </c>
      <c r="AS1915">
        <v>9.5305110981932302</v>
      </c>
      <c r="AT1915">
        <v>9.5305110981932302</v>
      </c>
      <c r="AU1915">
        <v>9.5305110981932302</v>
      </c>
      <c r="AV1915" t="str">
        <f>VLOOKUP(Sheet1[[#This Row],[NPDES ID2]],Combined_Sheet__Major_Only___2[[NPDES ID2]:[ECHO BFR]],3,FALSE)</f>
        <v>GA</v>
      </c>
      <c r="AW1915" t="s">
        <v>54</v>
      </c>
      <c r="AX1915" t="str">
        <f>VLOOKUP(Sheet1[[#This Row],[NPDES ID2]],Combined_Sheet__Major_Only___2[[NPDES ID2]:[ECHO BFR]],27,FALSE)</f>
        <v>-</v>
      </c>
      <c r="AY1915" t="str">
        <f>VLOOKUP(Sheet1[[#This Row],[NPDES ID2]],Combined_Sheet__Major_Only___2[[NPDES ID2]:[ECHO BFR]],28,FALSE)</f>
        <v>heatDry</v>
      </c>
      <c r="AZ1915" t="str">
        <f>VLOOKUP(Sheet1[[#This Row],[NPDES ID2]],Combined_Sheet__Major_Only___2[[NPDES ID2]:[ECHO BFR]],29,FALSE)</f>
        <v>preliminaryOps, thickening</v>
      </c>
      <c r="BA1915">
        <f>VLOOKUP(Sheet1[[#This Row],[NPDES ID2]],Combined_Sheet__Major_Only___2[[NPDES ID2]:[ECHO BFR]],17,FALSE)</f>
        <v>33.515369</v>
      </c>
      <c r="BB1915">
        <f>VLOOKUP(Sheet1[[#This Row],[NPDES ID2]],Combined_Sheet__Major_Only___2[[NPDES ID2]:[ECHO BFR]],18,FALSE)</f>
        <v>-84.371975000000006</v>
      </c>
      <c r="BC1915" t="str">
        <f>IF(ISNUMBER(SEARCH("aerobic",$AW1915)),"aerobic","")</f>
        <v/>
      </c>
      <c r="BD1915" t="str">
        <f>IF(ISNUMBER(SEARCH("anaer",$AW1915)),"anaer","")</f>
        <v/>
      </c>
      <c r="BE1915" t="str">
        <f>IF(ISNUMBER(SEARCH("thickening",$AZ1915)),"thickening","")</f>
        <v>thickening</v>
      </c>
      <c r="BF1915" s="2" t="str">
        <f>IF(ISNUMBER(SEARCH("airDry",$AW1915)),"airDry","")</f>
        <v/>
      </c>
      <c r="BG1915" s="2" t="str">
        <f>IF(ISNUMBER(SEARCH("heatDry",$AY1915)),"heatDry","")</f>
        <v>heatDry</v>
      </c>
      <c r="BH1915" s="2" t="str">
        <f>IF(AND(ISNUMBER(SEARCH("aerobic",$AW1915)),ISNUMBER(SEARCH("anaer",$AW1915))),"Combined Aer and Anaer.","")</f>
        <v/>
      </c>
    </row>
    <row r="1916" spans="1:60" x14ac:dyDescent="0.25">
      <c r="A1916" s="4">
        <v>711</v>
      </c>
      <c r="B1916" t="s">
        <v>3510</v>
      </c>
      <c r="C1916">
        <v>4584.7</v>
      </c>
      <c r="D1916">
        <v>1231.0124281454291</v>
      </c>
      <c r="E1916">
        <v>1230.704658596642</v>
      </c>
      <c r="F1916">
        <v>996.24609148037837</v>
      </c>
      <c r="G1916">
        <v>1469.12697120897</v>
      </c>
      <c r="H1916">
        <v>-143.863637494805</v>
      </c>
      <c r="I1916">
        <v>-145.80844634364041</v>
      </c>
      <c r="J1916">
        <v>-162.90337992453169</v>
      </c>
      <c r="K1916">
        <v>-120.9381645954328</v>
      </c>
      <c r="L1916">
        <v>2446.7439259853059</v>
      </c>
      <c r="M1916">
        <v>2429.0703092527961</v>
      </c>
      <c r="N1916">
        <v>2370.290151058663</v>
      </c>
      <c r="O1916">
        <v>2571.2539470938641</v>
      </c>
      <c r="P1916">
        <v>108.3832653747526</v>
      </c>
      <c r="Q1916">
        <v>108.86511594376439</v>
      </c>
      <c r="R1916">
        <v>92.587532072620391</v>
      </c>
      <c r="S1916">
        <v>124.9361904437111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52.308438368756107</v>
      </c>
      <c r="AG1916">
        <v>51.927489476217048</v>
      </c>
      <c r="AH1916">
        <v>50.680349182128417</v>
      </c>
      <c r="AI1916">
        <v>54.967904922089083</v>
      </c>
      <c r="AJ1916">
        <v>0.41576075201601009</v>
      </c>
      <c r="AK1916">
        <v>0.41576100116583731</v>
      </c>
      <c r="AL1916">
        <v>0.41570288632760638</v>
      </c>
      <c r="AM1916">
        <v>0.41581829214713878</v>
      </c>
      <c r="AN1916">
        <v>0.16349288511510879</v>
      </c>
      <c r="AO1916">
        <v>0.16349288511510879</v>
      </c>
      <c r="AP1916">
        <v>0.16349288511510879</v>
      </c>
      <c r="AQ1916">
        <v>0.16349288511510879</v>
      </c>
      <c r="AR1916">
        <v>9.5083936874982982</v>
      </c>
      <c r="AS1916">
        <v>9.5083936874982999</v>
      </c>
      <c r="AT1916">
        <v>9.5083936874982999</v>
      </c>
      <c r="AU1916">
        <v>9.5083936874982999</v>
      </c>
      <c r="AV1916" t="str">
        <f>VLOOKUP(Sheet1[[#This Row],[NPDES ID2]],Combined_Sheet__Major_Only___2[[NPDES ID2]:[ECHO BFR]],3,FALSE)</f>
        <v>UT</v>
      </c>
      <c r="AW1916" t="s">
        <v>54</v>
      </c>
      <c r="AX1916" t="str">
        <f>VLOOKUP(Sheet1[[#This Row],[NPDES ID2]],Combined_Sheet__Major_Only___2[[NPDES ID2]:[ECHO BFR]],27,FALSE)</f>
        <v>-</v>
      </c>
      <c r="AY1916" t="str">
        <f>VLOOKUP(Sheet1[[#This Row],[NPDES ID2]],Combined_Sheet__Major_Only___2[[NPDES ID2]:[ECHO BFR]],28,FALSE)</f>
        <v>heatDry</v>
      </c>
      <c r="AZ1916" t="str">
        <f>VLOOKUP(Sheet1[[#This Row],[NPDES ID2]],Combined_Sheet__Major_Only___2[[NPDES ID2]:[ECHO BFR]],29,FALSE)</f>
        <v>thickening, preliminaryOps</v>
      </c>
      <c r="BA1916">
        <f>VLOOKUP(Sheet1[[#This Row],[NPDES ID2]],Combined_Sheet__Major_Only___2[[NPDES ID2]:[ECHO BFR]],17,FALSE)</f>
        <v>40.614637000000002</v>
      </c>
      <c r="BB1916">
        <f>VLOOKUP(Sheet1[[#This Row],[NPDES ID2]],Combined_Sheet__Major_Only___2[[NPDES ID2]:[ECHO BFR]],18,FALSE)</f>
        <v>-111.923776</v>
      </c>
      <c r="BC1916" t="str">
        <f>IF(ISNUMBER(SEARCH("aerobic",$AW1916)),"aerobic","")</f>
        <v/>
      </c>
      <c r="BD1916" t="str">
        <f>IF(ISNUMBER(SEARCH("anaer",$AW1916)),"anaer","")</f>
        <v/>
      </c>
      <c r="BE1916" t="str">
        <f>IF(ISNUMBER(SEARCH("thickening",$AZ1916)),"thickening","")</f>
        <v>thickening</v>
      </c>
      <c r="BF1916" s="3" t="str">
        <f>IF(ISNUMBER(SEARCH("airDry",$AW1916)),"airDry","")</f>
        <v/>
      </c>
      <c r="BG1916" s="3" t="str">
        <f>IF(ISNUMBER(SEARCH("heatDry",$AY1916)),"heatDry","")</f>
        <v>heatDry</v>
      </c>
      <c r="BH1916" s="3" t="str">
        <f>IF(AND(ISNUMBER(SEARCH("aerobic",$AW1916)),ISNUMBER(SEARCH("anaer",$AW1916))),"Combined Aer and Anaer.","")</f>
        <v/>
      </c>
    </row>
    <row r="1917" spans="1:60" x14ac:dyDescent="0.25">
      <c r="A1917" s="4">
        <v>360</v>
      </c>
      <c r="B1917" t="s">
        <v>1822</v>
      </c>
      <c r="C1917">
        <v>881.4</v>
      </c>
      <c r="D1917">
        <v>464.60539078654358</v>
      </c>
      <c r="E1917">
        <v>463.39948753427461</v>
      </c>
      <c r="F1917">
        <v>389.16155633894488</v>
      </c>
      <c r="G1917">
        <v>558.81280178918519</v>
      </c>
      <c r="H1917">
        <v>-148.85852925483911</v>
      </c>
      <c r="I1917">
        <v>-150.92943925415611</v>
      </c>
      <c r="J1917">
        <v>-167.5599153075037</v>
      </c>
      <c r="K1917">
        <v>-125.56045670637759</v>
      </c>
      <c r="L1917">
        <v>458.18611128767452</v>
      </c>
      <c r="M1917">
        <v>454.68380967029549</v>
      </c>
      <c r="N1917">
        <v>443.08388544995609</v>
      </c>
      <c r="O1917">
        <v>482.79733361983318</v>
      </c>
      <c r="P1917">
        <v>20.861125686175569</v>
      </c>
      <c r="Q1917">
        <v>20.901545570579369</v>
      </c>
      <c r="R1917">
        <v>17.909674057422329</v>
      </c>
      <c r="S1917">
        <v>24.09263218217524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50.94579167374917</v>
      </c>
      <c r="AG1917">
        <v>50.55577617473373</v>
      </c>
      <c r="AH1917">
        <v>49.26779409948044</v>
      </c>
      <c r="AI1917">
        <v>53.681856157239487</v>
      </c>
      <c r="AJ1917">
        <v>0.39919532060937069</v>
      </c>
      <c r="AK1917">
        <v>0.39919536808532718</v>
      </c>
      <c r="AL1917">
        <v>0.39918441314740488</v>
      </c>
      <c r="AM1917">
        <v>0.39920616531321629</v>
      </c>
      <c r="AN1917">
        <v>0.163865293031522</v>
      </c>
      <c r="AO1917">
        <v>0.163865293031522</v>
      </c>
      <c r="AP1917">
        <v>0.163865293031522</v>
      </c>
      <c r="AQ1917">
        <v>0.163865293031522</v>
      </c>
      <c r="AR1917">
        <v>9.1992915108552467</v>
      </c>
      <c r="AS1917">
        <v>9.1992915108552467</v>
      </c>
      <c r="AT1917">
        <v>9.1992915108552467</v>
      </c>
      <c r="AU1917">
        <v>9.1992915108552467</v>
      </c>
      <c r="AV1917" t="str">
        <f>VLOOKUP(Sheet1[[#This Row],[NPDES ID2]],Combined_Sheet__Major_Only___2[[NPDES ID2]:[ECHO BFR]],3,FALSE)</f>
        <v>MO</v>
      </c>
      <c r="AW1917" t="s">
        <v>54</v>
      </c>
      <c r="AX1917" t="str">
        <f>VLOOKUP(Sheet1[[#This Row],[NPDES ID2]],Combined_Sheet__Major_Only___2[[NPDES ID2]:[ECHO BFR]],27,FALSE)</f>
        <v>-</v>
      </c>
      <c r="AY1917" t="str">
        <f>VLOOKUP(Sheet1[[#This Row],[NPDES ID2]],Combined_Sheet__Major_Only___2[[NPDES ID2]:[ECHO BFR]],28,FALSE)</f>
        <v>heatDry</v>
      </c>
      <c r="AZ1917" t="str">
        <f>VLOOKUP(Sheet1[[#This Row],[NPDES ID2]],Combined_Sheet__Major_Only___2[[NPDES ID2]:[ECHO BFR]],29,FALSE)</f>
        <v>thickening</v>
      </c>
      <c r="BA1917">
        <f>VLOOKUP(Sheet1[[#This Row],[NPDES ID2]],Combined_Sheet__Major_Only___2[[NPDES ID2]:[ECHO BFR]],17,FALSE)</f>
        <v>37.283208999999999</v>
      </c>
      <c r="BB1917">
        <f>VLOOKUP(Sheet1[[#This Row],[NPDES ID2]],Combined_Sheet__Major_Only___2[[NPDES ID2]:[ECHO BFR]],18,FALSE)</f>
        <v>-89.523128</v>
      </c>
      <c r="BC1917" t="str">
        <f>IF(ISNUMBER(SEARCH("aerobic",$AW1917)),"aerobic","")</f>
        <v/>
      </c>
      <c r="BD1917" t="str">
        <f>IF(ISNUMBER(SEARCH("anaer",$AW1917)),"anaer","")</f>
        <v/>
      </c>
      <c r="BE1917" t="str">
        <f>IF(ISNUMBER(SEARCH("thickening",$AZ1917)),"thickening","")</f>
        <v>thickening</v>
      </c>
      <c r="BF1917" s="2" t="str">
        <f>IF(ISNUMBER(SEARCH("airDry",$AW1917)),"airDry","")</f>
        <v/>
      </c>
      <c r="BG1917" s="2" t="str">
        <f>IF(ISNUMBER(SEARCH("heatDry",$AY1917)),"heatDry","")</f>
        <v>heatDry</v>
      </c>
      <c r="BH1917" s="2" t="str">
        <f>IF(AND(ISNUMBER(SEARCH("aerobic",$AW1917)),ISNUMBER(SEARCH("anaer",$AW1917))),"Combined Aer and Anaer.","")</f>
        <v/>
      </c>
    </row>
    <row r="1918" spans="1:60" x14ac:dyDescent="0.25">
      <c r="A1918" s="4">
        <v>205</v>
      </c>
      <c r="B1918" t="s">
        <v>1087</v>
      </c>
      <c r="C1918">
        <v>3051</v>
      </c>
      <c r="D1918">
        <v>923.16720181995561</v>
      </c>
      <c r="E1918">
        <v>921.93246851506706</v>
      </c>
      <c r="F1918">
        <v>770.39631618817327</v>
      </c>
      <c r="G1918">
        <v>1093.509479976336</v>
      </c>
      <c r="H1918">
        <v>-152.28891248429349</v>
      </c>
      <c r="I1918">
        <v>-154.23932065833759</v>
      </c>
      <c r="J1918">
        <v>-171.87559630008681</v>
      </c>
      <c r="K1918">
        <v>-129.20491682473281</v>
      </c>
      <c r="L1918">
        <v>1545.6937177357941</v>
      </c>
      <c r="M1918">
        <v>1533.271786286816</v>
      </c>
      <c r="N1918">
        <v>1492.0245201550581</v>
      </c>
      <c r="O1918">
        <v>1633.1199558938031</v>
      </c>
      <c r="P1918">
        <v>72.275683761411472</v>
      </c>
      <c r="Q1918">
        <v>72.584409496129084</v>
      </c>
      <c r="R1918">
        <v>62.379806934724378</v>
      </c>
      <c r="S1918">
        <v>83.467763979888588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49.654286946326039</v>
      </c>
      <c r="AG1918">
        <v>49.253100736089863</v>
      </c>
      <c r="AH1918">
        <v>47.934599372116182</v>
      </c>
      <c r="AI1918">
        <v>52.461122885168074</v>
      </c>
      <c r="AJ1918">
        <v>0.38350605945967958</v>
      </c>
      <c r="AK1918">
        <v>0.38350622697669412</v>
      </c>
      <c r="AL1918">
        <v>0.38346729722542428</v>
      </c>
      <c r="AM1918">
        <v>0.38354460192913981</v>
      </c>
      <c r="AN1918">
        <v>0.16624575107880341</v>
      </c>
      <c r="AO1918">
        <v>0.16624575107880341</v>
      </c>
      <c r="AP1918">
        <v>0.16624575107880341</v>
      </c>
      <c r="AQ1918">
        <v>0.16624575107880341</v>
      </c>
      <c r="AR1918">
        <v>8.1803660276002024</v>
      </c>
      <c r="AS1918">
        <v>8.1803660276002006</v>
      </c>
      <c r="AT1918">
        <v>8.1803660276002006</v>
      </c>
      <c r="AU1918">
        <v>8.1803660276002006</v>
      </c>
      <c r="AV1918" t="str">
        <f>VLOOKUP(Sheet1[[#This Row],[NPDES ID2]],Combined_Sheet__Major_Only___2[[NPDES ID2]:[ECHO BFR]],3,FALSE)</f>
        <v>UT</v>
      </c>
      <c r="AW1918" t="s">
        <v>54</v>
      </c>
      <c r="AX1918" t="str">
        <f>VLOOKUP(Sheet1[[#This Row],[NPDES ID2]],Combined_Sheet__Major_Only___2[[NPDES ID2]:[ECHO BFR]],27,FALSE)</f>
        <v>-</v>
      </c>
      <c r="AY1918" t="str">
        <f>VLOOKUP(Sheet1[[#This Row],[NPDES ID2]],Combined_Sheet__Major_Only___2[[NPDES ID2]:[ECHO BFR]],28,FALSE)</f>
        <v>heatDry</v>
      </c>
      <c r="AZ1918" t="str">
        <f>VLOOKUP(Sheet1[[#This Row],[NPDES ID2]],Combined_Sheet__Major_Only___2[[NPDES ID2]:[ECHO BFR]],29,FALSE)</f>
        <v>preliminaryOps, thickening</v>
      </c>
      <c r="BA1918">
        <f>VLOOKUP(Sheet1[[#This Row],[NPDES ID2]],Combined_Sheet__Major_Only___2[[NPDES ID2]:[ECHO BFR]],17,FALSE)</f>
        <v>40.503889000000001</v>
      </c>
      <c r="BB1918">
        <f>VLOOKUP(Sheet1[[#This Row],[NPDES ID2]],Combined_Sheet__Major_Only___2[[NPDES ID2]:[ECHO BFR]],18,FALSE)</f>
        <v>-111.919444</v>
      </c>
      <c r="BC1918" t="str">
        <f>IF(ISNUMBER(SEARCH("aerobic",$AW1918)),"aerobic","")</f>
        <v/>
      </c>
      <c r="BD1918" t="str">
        <f>IF(ISNUMBER(SEARCH("anaer",$AW1918)),"anaer","")</f>
        <v/>
      </c>
      <c r="BE1918" t="str">
        <f>IF(ISNUMBER(SEARCH("thickening",$AZ1918)),"thickening","")</f>
        <v>thickening</v>
      </c>
      <c r="BF1918" s="3" t="str">
        <f>IF(ISNUMBER(SEARCH("airDry",$AW1918)),"airDry","")</f>
        <v/>
      </c>
      <c r="BG1918" s="3" t="str">
        <f>IF(ISNUMBER(SEARCH("heatDry",$AY1918)),"heatDry","")</f>
        <v>heatDry</v>
      </c>
      <c r="BH1918" s="3" t="str">
        <f>IF(AND(ISNUMBER(SEARCH("aerobic",$AW1918)),ISNUMBER(SEARCH("anaer",$AW1918))),"Combined Aer and Anaer.","")</f>
        <v/>
      </c>
    </row>
    <row r="1919" spans="1:60" x14ac:dyDescent="0.25">
      <c r="A1919" s="4">
        <v>1875</v>
      </c>
      <c r="B1919" t="s">
        <v>8853</v>
      </c>
      <c r="C1919">
        <v>5869</v>
      </c>
      <c r="D1919">
        <v>1645.807765168739</v>
      </c>
      <c r="E1919">
        <v>1645.112100278737</v>
      </c>
      <c r="F1919">
        <v>1333.14168019921</v>
      </c>
      <c r="G1919">
        <v>1976.575011243991</v>
      </c>
      <c r="H1919">
        <v>-154.4361995102015</v>
      </c>
      <c r="I1919">
        <v>-156.0780316938874</v>
      </c>
      <c r="J1919">
        <v>-174.92921551771909</v>
      </c>
      <c r="K1919">
        <v>-131.7155389902718</v>
      </c>
      <c r="L1919">
        <v>2919.1893511186349</v>
      </c>
      <c r="M1919">
        <v>2894.913148282923</v>
      </c>
      <c r="N1919">
        <v>2814.0578706346359</v>
      </c>
      <c r="O1919">
        <v>3090.3641122204722</v>
      </c>
      <c r="P1919">
        <v>139.10883794400101</v>
      </c>
      <c r="Q1919">
        <v>139.83770826224131</v>
      </c>
      <c r="R1919">
        <v>120.4413291259191</v>
      </c>
      <c r="S1919">
        <v>160.3193535215556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48.754882293265389</v>
      </c>
      <c r="AG1919">
        <v>48.345442708550443</v>
      </c>
      <c r="AH1919">
        <v>47.007214391538142</v>
      </c>
      <c r="AI1919">
        <v>51.610643105130293</v>
      </c>
      <c r="AJ1919">
        <v>0.37258696104312722</v>
      </c>
      <c r="AK1919">
        <v>0.37258726735001102</v>
      </c>
      <c r="AL1919">
        <v>0.37251545269701358</v>
      </c>
      <c r="AM1919">
        <v>0.37265807138054252</v>
      </c>
      <c r="AN1919">
        <v>0.16901633326877319</v>
      </c>
      <c r="AO1919">
        <v>0.1690163332687733</v>
      </c>
      <c r="AP1919">
        <v>0.1690163332687733</v>
      </c>
      <c r="AQ1919">
        <v>0.1690163332687733</v>
      </c>
      <c r="AR1919">
        <v>8.3877376129108789</v>
      </c>
      <c r="AS1919">
        <v>8.3877376129108772</v>
      </c>
      <c r="AT1919">
        <v>8.3877376129108772</v>
      </c>
      <c r="AU1919">
        <v>8.3877376129108772</v>
      </c>
      <c r="AV1919" t="str">
        <f>VLOOKUP(Sheet1[[#This Row],[NPDES ID2]],Combined_Sheet__Major_Only___2[[NPDES ID2]:[ECHO BFR]],3,FALSE)</f>
        <v>FL</v>
      </c>
      <c r="AW1919" t="s">
        <v>54</v>
      </c>
      <c r="AX1919" t="str">
        <f>VLOOKUP(Sheet1[[#This Row],[NPDES ID2]],Combined_Sheet__Major_Only___2[[NPDES ID2]:[ECHO BFR]],27,FALSE)</f>
        <v>-</v>
      </c>
      <c r="AY1919" t="str">
        <f>VLOOKUP(Sheet1[[#This Row],[NPDES ID2]],Combined_Sheet__Major_Only___2[[NPDES ID2]:[ECHO BFR]],28,FALSE)</f>
        <v>heatDry, highTempCompost</v>
      </c>
      <c r="AZ1919" t="str">
        <f>VLOOKUP(Sheet1[[#This Row],[NPDES ID2]],Combined_Sheet__Major_Only___2[[NPDES ID2]:[ECHO BFR]],29,FALSE)</f>
        <v>thickening</v>
      </c>
      <c r="BA1919">
        <f>VLOOKUP(Sheet1[[#This Row],[NPDES ID2]],Combined_Sheet__Major_Only___2[[NPDES ID2]:[ECHO BFR]],17,FALSE)</f>
        <v>30.589172999999999</v>
      </c>
      <c r="BB1919">
        <f>VLOOKUP(Sheet1[[#This Row],[NPDES ID2]],Combined_Sheet__Major_Only___2[[NPDES ID2]:[ECHO BFR]],18,FALSE)</f>
        <v>-87.262210999999994</v>
      </c>
      <c r="BC1919" t="str">
        <f>IF(ISNUMBER(SEARCH("aerobic",$AW1919)),"aerobic","")</f>
        <v/>
      </c>
      <c r="BD1919" t="str">
        <f>IF(ISNUMBER(SEARCH("anaer",$AW1919)),"anaer","")</f>
        <v/>
      </c>
      <c r="BE1919" t="str">
        <f>IF(ISNUMBER(SEARCH("thickening",$AZ1919)),"thickening","")</f>
        <v>thickening</v>
      </c>
      <c r="BF1919" s="3" t="str">
        <f>IF(ISNUMBER(SEARCH("airDry",$AW1919)),"airDry","")</f>
        <v/>
      </c>
      <c r="BG1919" s="3" t="str">
        <f>IF(ISNUMBER(SEARCH("heatDry",$AY1919)),"heatDry","")</f>
        <v>heatDry</v>
      </c>
      <c r="BH1919" s="3" t="str">
        <f>IF(AND(ISNUMBER(SEARCH("aerobic",$AW1919)),ISNUMBER(SEARCH("anaer",$AW1919))),"Combined Aer and Anaer.","")</f>
        <v/>
      </c>
    </row>
    <row r="1920" spans="1:60" x14ac:dyDescent="0.25">
      <c r="A1920" s="4">
        <v>138</v>
      </c>
      <c r="B1920" t="s">
        <v>766</v>
      </c>
      <c r="C1920">
        <v>7168</v>
      </c>
      <c r="D1920">
        <v>1911.7600960761929</v>
      </c>
      <c r="E1920">
        <v>1912.5757164232509</v>
      </c>
      <c r="F1920">
        <v>1534.0647678444921</v>
      </c>
      <c r="G1920">
        <v>2293.9437332191628</v>
      </c>
      <c r="H1920">
        <v>-148.87740783778651</v>
      </c>
      <c r="I1920">
        <v>-150.43530660151751</v>
      </c>
      <c r="J1920">
        <v>-169.1130130551791</v>
      </c>
      <c r="K1920">
        <v>-126.20829110161171</v>
      </c>
      <c r="L1920">
        <v>3685.2296881323819</v>
      </c>
      <c r="M1920">
        <v>3656.545687896531</v>
      </c>
      <c r="N1920">
        <v>3560.8732414854771</v>
      </c>
      <c r="O1920">
        <v>3887.660556167611</v>
      </c>
      <c r="P1920">
        <v>169.68621315203561</v>
      </c>
      <c r="Q1920">
        <v>170.03202733416981</v>
      </c>
      <c r="R1920">
        <v>145.99155938945341</v>
      </c>
      <c r="S1920">
        <v>196.13209021492651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50.396814566893951</v>
      </c>
      <c r="AG1920">
        <v>49.999695441693781</v>
      </c>
      <c r="AH1920">
        <v>48.706175632103957</v>
      </c>
      <c r="AI1920">
        <v>53.161350462018298</v>
      </c>
      <c r="AJ1920">
        <v>0.39252490212144492</v>
      </c>
      <c r="AK1920">
        <v>0.39252528049180391</v>
      </c>
      <c r="AL1920">
        <v>0.39243627614773557</v>
      </c>
      <c r="AM1920">
        <v>0.39261303823567473</v>
      </c>
      <c r="AN1920">
        <v>0.16999876484697779</v>
      </c>
      <c r="AO1920">
        <v>0.1699987648469779</v>
      </c>
      <c r="AP1920">
        <v>0.1699987648469779</v>
      </c>
      <c r="AQ1920">
        <v>0.1699987648469779</v>
      </c>
      <c r="AR1920">
        <v>8.9656743508276637</v>
      </c>
      <c r="AS1920">
        <v>8.9656743508276637</v>
      </c>
      <c r="AT1920">
        <v>8.9656743508276637</v>
      </c>
      <c r="AU1920">
        <v>8.9656743508276637</v>
      </c>
      <c r="AV1920" t="str">
        <f>VLOOKUP(Sheet1[[#This Row],[NPDES ID2]],Combined_Sheet__Major_Only___2[[NPDES ID2]:[ECHO BFR]],3,FALSE)</f>
        <v>MN</v>
      </c>
      <c r="AW1920" t="s">
        <v>54</v>
      </c>
      <c r="AX1920" t="str">
        <f>VLOOKUP(Sheet1[[#This Row],[NPDES ID2]],Combined_Sheet__Major_Only___2[[NPDES ID2]:[ECHO BFR]],27,FALSE)</f>
        <v>methaneBioCaptureRecover, other</v>
      </c>
      <c r="AY1920" t="str">
        <f>VLOOKUP(Sheet1[[#This Row],[NPDES ID2]],Combined_Sheet__Major_Only___2[[NPDES ID2]:[ECHO BFR]],28,FALSE)</f>
        <v>heatDry</v>
      </c>
      <c r="AZ1920" t="str">
        <f>VLOOKUP(Sheet1[[#This Row],[NPDES ID2]],Combined_Sheet__Major_Only___2[[NPDES ID2]:[ECHO BFR]],29,FALSE)</f>
        <v>thickening, preliminaryOps</v>
      </c>
      <c r="BA1920">
        <f>VLOOKUP(Sheet1[[#This Row],[NPDES ID2]],Combined_Sheet__Major_Only___2[[NPDES ID2]:[ECHO BFR]],17,FALSE)</f>
        <v>44.798861000000002</v>
      </c>
      <c r="BB1920">
        <f>VLOOKUP(Sheet1[[#This Row],[NPDES ID2]],Combined_Sheet__Major_Only___2[[NPDES ID2]:[ECHO BFR]],18,FALSE)</f>
        <v>-93.431027999999998</v>
      </c>
      <c r="BC1920" t="str">
        <f>IF(ISNUMBER(SEARCH("aerobic",$AW1920)),"aerobic","")</f>
        <v/>
      </c>
      <c r="BD1920" t="str">
        <f>IF(ISNUMBER(SEARCH("anaer",$AW1920)),"anaer","")</f>
        <v/>
      </c>
      <c r="BE1920" t="str">
        <f>IF(ISNUMBER(SEARCH("thickening",$AZ1920)),"thickening","")</f>
        <v>thickening</v>
      </c>
      <c r="BF1920" s="2" t="str">
        <f>IF(ISNUMBER(SEARCH("airDry",$AW1920)),"airDry","")</f>
        <v/>
      </c>
      <c r="BG1920" s="2" t="str">
        <f>IF(ISNUMBER(SEARCH("heatDry",$AY1920)),"heatDry","")</f>
        <v>heatDry</v>
      </c>
      <c r="BH1920" s="2" t="str">
        <f>IF(AND(ISNUMBER(SEARCH("aerobic",$AW1920)),ISNUMBER(SEARCH("anaer",$AW1920))),"Combined Aer and Anaer.","")</f>
        <v/>
      </c>
    </row>
    <row r="1921" spans="1:60" x14ac:dyDescent="0.25">
      <c r="A1921" s="4">
        <v>750</v>
      </c>
      <c r="B1921" t="s">
        <v>3691</v>
      </c>
      <c r="C1921">
        <v>2447.1</v>
      </c>
      <c r="D1921">
        <v>827.15201018409982</v>
      </c>
      <c r="E1921">
        <v>825.16188504666184</v>
      </c>
      <c r="F1921">
        <v>697.15902355715104</v>
      </c>
      <c r="G1921">
        <v>978.87563352459495</v>
      </c>
      <c r="H1921">
        <v>-161.94072141759429</v>
      </c>
      <c r="I1921">
        <v>-163.5456137541851</v>
      </c>
      <c r="J1921">
        <v>-182.2758636424486</v>
      </c>
      <c r="K1921">
        <v>-138.41745072553931</v>
      </c>
      <c r="L1921">
        <v>1170.482429100241</v>
      </c>
      <c r="M1921">
        <v>1159.9695842315571</v>
      </c>
      <c r="N1921">
        <v>1125.093526895542</v>
      </c>
      <c r="O1921">
        <v>1244.4310194287571</v>
      </c>
      <c r="P1921">
        <v>58.085433898951322</v>
      </c>
      <c r="Q1921">
        <v>58.146194465928019</v>
      </c>
      <c r="R1921">
        <v>50.419553452607893</v>
      </c>
      <c r="S1921">
        <v>66.659663463720349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46.878954475492257</v>
      </c>
      <c r="AG1921">
        <v>46.456326098280933</v>
      </c>
      <c r="AH1921">
        <v>45.064317270540307</v>
      </c>
      <c r="AI1921">
        <v>49.839427904609742</v>
      </c>
      <c r="AJ1921">
        <v>0.34983219470293703</v>
      </c>
      <c r="AK1921">
        <v>0.34983231445447982</v>
      </c>
      <c r="AL1921">
        <v>0.3498045442360927</v>
      </c>
      <c r="AM1921">
        <v>0.34985968770878872</v>
      </c>
      <c r="AN1921">
        <v>0.17177246648966971</v>
      </c>
      <c r="AO1921">
        <v>0.1717724664896696</v>
      </c>
      <c r="AP1921">
        <v>0.1717724664896696</v>
      </c>
      <c r="AQ1921">
        <v>0.1717724664896696</v>
      </c>
      <c r="AR1921">
        <v>8.5816090396319158</v>
      </c>
      <c r="AS1921">
        <v>8.5816090396319193</v>
      </c>
      <c r="AT1921">
        <v>8.5816090396319193</v>
      </c>
      <c r="AU1921">
        <v>8.5816090396319193</v>
      </c>
      <c r="AV1921" t="str">
        <f>VLOOKUP(Sheet1[[#This Row],[NPDES ID2]],Combined_Sheet__Major_Only___2[[NPDES ID2]:[ECHO BFR]],3,FALSE)</f>
        <v>NC</v>
      </c>
      <c r="AW1921" t="s">
        <v>54</v>
      </c>
      <c r="AX1921" t="str">
        <f>VLOOKUP(Sheet1[[#This Row],[NPDES ID2]],Combined_Sheet__Major_Only___2[[NPDES ID2]:[ECHO BFR]],27,FALSE)</f>
        <v>-</v>
      </c>
      <c r="AY1921" t="str">
        <f>VLOOKUP(Sheet1[[#This Row],[NPDES ID2]],Combined_Sheet__Major_Only___2[[NPDES ID2]:[ECHO BFR]],28,FALSE)</f>
        <v>heatDry</v>
      </c>
      <c r="AZ1921" t="str">
        <f>VLOOKUP(Sheet1[[#This Row],[NPDES ID2]],Combined_Sheet__Major_Only___2[[NPDES ID2]:[ECHO BFR]],29,FALSE)</f>
        <v>thickening</v>
      </c>
      <c r="BA1921">
        <f>VLOOKUP(Sheet1[[#This Row],[NPDES ID2]],Combined_Sheet__Major_Only___2[[NPDES ID2]:[ECHO BFR]],17,FALSE)</f>
        <v>35.671033000000001</v>
      </c>
      <c r="BB1921">
        <f>VLOOKUP(Sheet1[[#This Row],[NPDES ID2]],Combined_Sheet__Major_Only___2[[NPDES ID2]:[ECHO BFR]],18,FALSE)</f>
        <v>-78.939967999999993</v>
      </c>
      <c r="BC1921" t="str">
        <f>IF(ISNUMBER(SEARCH("aerobic",$AW1921)),"aerobic","")</f>
        <v/>
      </c>
      <c r="BD1921" t="str">
        <f>IF(ISNUMBER(SEARCH("anaer",$AW1921)),"anaer","")</f>
        <v/>
      </c>
      <c r="BE1921" t="str">
        <f>IF(ISNUMBER(SEARCH("thickening",$AZ1921)),"thickening","")</f>
        <v>thickening</v>
      </c>
      <c r="BF1921" s="2" t="str">
        <f>IF(ISNUMBER(SEARCH("airDry",$AW1921)),"airDry","")</f>
        <v/>
      </c>
      <c r="BG1921" s="2" t="str">
        <f>IF(ISNUMBER(SEARCH("heatDry",$AY1921)),"heatDry","")</f>
        <v>heatDry</v>
      </c>
      <c r="BH1921" s="2" t="str">
        <f>IF(AND(ISNUMBER(SEARCH("aerobic",$AW1921)),ISNUMBER(SEARCH("anaer",$AW1921))),"Combined Aer and Anaer.","")</f>
        <v/>
      </c>
    </row>
    <row r="1922" spans="1:60" x14ac:dyDescent="0.25">
      <c r="A1922" s="4">
        <v>2192</v>
      </c>
      <c r="B1922" t="s">
        <v>10282</v>
      </c>
      <c r="C1922">
        <v>674.19</v>
      </c>
      <c r="D1922">
        <v>454.43794452312801</v>
      </c>
      <c r="E1922">
        <v>448.41095726985321</v>
      </c>
      <c r="F1922">
        <v>365.82910863180422</v>
      </c>
      <c r="G1922">
        <v>540.99379985635585</v>
      </c>
      <c r="H1922">
        <v>-148.1984536383743</v>
      </c>
      <c r="I1922">
        <v>-150.2125498171751</v>
      </c>
      <c r="J1922">
        <v>-166.77539305006681</v>
      </c>
      <c r="K1922">
        <v>-124.8903105666266</v>
      </c>
      <c r="L1922">
        <v>352.10967166884728</v>
      </c>
      <c r="M1922">
        <v>349.44319400927787</v>
      </c>
      <c r="N1922">
        <v>340.61408377993348</v>
      </c>
      <c r="O1922">
        <v>370.84420651573618</v>
      </c>
      <c r="P1922">
        <v>15.95408264911206</v>
      </c>
      <c r="Q1922">
        <v>15.98832111968826</v>
      </c>
      <c r="R1922">
        <v>13.684275461482841</v>
      </c>
      <c r="S1922">
        <v>18.420510464559172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51.183641652586651</v>
      </c>
      <c r="AG1922">
        <v>50.795612681756253</v>
      </c>
      <c r="AH1922">
        <v>49.513479761212608</v>
      </c>
      <c r="AI1922">
        <v>53.906617784786008</v>
      </c>
      <c r="AJ1922">
        <v>0.40208595828297611</v>
      </c>
      <c r="AK1922">
        <v>0.40208599215112728</v>
      </c>
      <c r="AL1922">
        <v>0.4020781831624447</v>
      </c>
      <c r="AM1922">
        <v>0.40209368859707029</v>
      </c>
      <c r="AN1922">
        <v>0.1728054130603642</v>
      </c>
      <c r="AO1922">
        <v>0.17280541306036429</v>
      </c>
      <c r="AP1922">
        <v>0.17280541306036429</v>
      </c>
      <c r="AQ1922">
        <v>0.17280541306036429</v>
      </c>
      <c r="AR1922">
        <v>10.317891108846251</v>
      </c>
      <c r="AS1922">
        <v>10.317891108846251</v>
      </c>
      <c r="AT1922">
        <v>10.317891108846251</v>
      </c>
      <c r="AU1922">
        <v>10.317891108846251</v>
      </c>
      <c r="AV1922" t="str">
        <f>VLOOKUP(Sheet1[[#This Row],[NPDES ID2]],Combined_Sheet__Major_Only___2[[NPDES ID2]:[ECHO BFR]],3,FALSE)</f>
        <v>WA</v>
      </c>
      <c r="AW1922" t="s">
        <v>54</v>
      </c>
      <c r="AX1922" t="str">
        <f>VLOOKUP(Sheet1[[#This Row],[NPDES ID2]],Combined_Sheet__Major_Only___2[[NPDES ID2]:[ECHO BFR]],27,FALSE)</f>
        <v>-</v>
      </c>
      <c r="AY1922" t="str">
        <f>VLOOKUP(Sheet1[[#This Row],[NPDES ID2]],Combined_Sheet__Major_Only___2[[NPDES ID2]:[ECHO BFR]],28,FALSE)</f>
        <v>heatDry</v>
      </c>
      <c r="AZ1922" t="str">
        <f>VLOOKUP(Sheet1[[#This Row],[NPDES ID2]],Combined_Sheet__Major_Only___2[[NPDES ID2]:[ECHO BFR]],29,FALSE)</f>
        <v>thickening</v>
      </c>
      <c r="BA1922">
        <f>VLOOKUP(Sheet1[[#This Row],[NPDES ID2]],Combined_Sheet__Major_Only___2[[NPDES ID2]:[ECHO BFR]],17,FALSE)</f>
        <v>47.878689000000001</v>
      </c>
      <c r="BB1922">
        <f>VLOOKUP(Sheet1[[#This Row],[NPDES ID2]],Combined_Sheet__Major_Only___2[[NPDES ID2]:[ECHO BFR]],18,FALSE)</f>
        <v>-122.319149</v>
      </c>
      <c r="BC1922" t="str">
        <f>IF(ISNUMBER(SEARCH("aerobic",$AW1922)),"aerobic","")</f>
        <v/>
      </c>
      <c r="BD1922" t="str">
        <f>IF(ISNUMBER(SEARCH("anaer",$AW1922)),"anaer","")</f>
        <v/>
      </c>
      <c r="BE1922" t="str">
        <f>IF(ISNUMBER(SEARCH("thickening",$AZ1922)),"thickening","")</f>
        <v>thickening</v>
      </c>
      <c r="BF1922" s="2" t="str">
        <f>IF(ISNUMBER(SEARCH("airDry",$AW1922)),"airDry","")</f>
        <v/>
      </c>
      <c r="BG1922" s="2" t="str">
        <f>IF(ISNUMBER(SEARCH("heatDry",$AY1922)),"heatDry","")</f>
        <v>heatDry</v>
      </c>
      <c r="BH1922" s="2" t="str">
        <f>IF(AND(ISNUMBER(SEARCH("aerobic",$AW1922)),ISNUMBER(SEARCH("anaer",$AW1922))),"Combined Aer and Anaer.","")</f>
        <v/>
      </c>
    </row>
    <row r="1923" spans="1:60" x14ac:dyDescent="0.25">
      <c r="A1923" s="4">
        <v>793</v>
      </c>
      <c r="B1923" t="s">
        <v>3884</v>
      </c>
      <c r="C1923">
        <v>1466.83</v>
      </c>
      <c r="D1923">
        <v>567.61589609490056</v>
      </c>
      <c r="E1923">
        <v>565.42354290366529</v>
      </c>
      <c r="F1923">
        <v>480.26136102813871</v>
      </c>
      <c r="G1923">
        <v>673.33475048650826</v>
      </c>
      <c r="H1923">
        <v>-152.79945123264599</v>
      </c>
      <c r="I1923">
        <v>-154.94721499632419</v>
      </c>
      <c r="J1923">
        <v>-172.04565193332789</v>
      </c>
      <c r="K1923">
        <v>-129.446172106277</v>
      </c>
      <c r="L1923">
        <v>742.92838108835292</v>
      </c>
      <c r="M1923">
        <v>736.94813051309086</v>
      </c>
      <c r="N1923">
        <v>717.12716778430035</v>
      </c>
      <c r="O1923">
        <v>784.9704495958099</v>
      </c>
      <c r="P1923">
        <v>34.750475050059507</v>
      </c>
      <c r="Q1923">
        <v>34.899733097407619</v>
      </c>
      <c r="R1923">
        <v>29.995532990433041</v>
      </c>
      <c r="S1923">
        <v>40.129086021407197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49.638289074296068</v>
      </c>
      <c r="AG1923">
        <v>49.237702556932653</v>
      </c>
      <c r="AH1923">
        <v>47.916491818241873</v>
      </c>
      <c r="AI1923">
        <v>52.446508370922707</v>
      </c>
      <c r="AJ1923">
        <v>0.38331179730993348</v>
      </c>
      <c r="AK1923">
        <v>0.38331187751732682</v>
      </c>
      <c r="AL1923">
        <v>0.38329333277541011</v>
      </c>
      <c r="AM1923">
        <v>0.38333015604438558</v>
      </c>
      <c r="AN1923">
        <v>0.17338914948621961</v>
      </c>
      <c r="AO1923">
        <v>0.1733891494862195</v>
      </c>
      <c r="AP1923">
        <v>0.1733891494862195</v>
      </c>
      <c r="AQ1923">
        <v>0.1733891494862195</v>
      </c>
      <c r="AR1923">
        <v>8.3227435145162207</v>
      </c>
      <c r="AS1923">
        <v>8.3227435145162225</v>
      </c>
      <c r="AT1923">
        <v>8.3227435145162225</v>
      </c>
      <c r="AU1923">
        <v>8.3227435145162225</v>
      </c>
      <c r="AV1923" t="str">
        <f>VLOOKUP(Sheet1[[#This Row],[NPDES ID2]],Combined_Sheet__Major_Only___2[[NPDES ID2]:[ECHO BFR]],3,FALSE)</f>
        <v>SC</v>
      </c>
      <c r="AW1923" t="s">
        <v>54</v>
      </c>
      <c r="AX1923" t="str">
        <f>VLOOKUP(Sheet1[[#This Row],[NPDES ID2]],Combined_Sheet__Major_Only___2[[NPDES ID2]:[ECHO BFR]],27,FALSE)</f>
        <v>other</v>
      </c>
      <c r="AY1923" t="str">
        <f>VLOOKUP(Sheet1[[#This Row],[NPDES ID2]],Combined_Sheet__Major_Only___2[[NPDES ID2]:[ECHO BFR]],28,FALSE)</f>
        <v>heatDry</v>
      </c>
      <c r="AZ1923" t="str">
        <f>VLOOKUP(Sheet1[[#This Row],[NPDES ID2]],Combined_Sheet__Major_Only___2[[NPDES ID2]:[ECHO BFR]],29,FALSE)</f>
        <v>thickening</v>
      </c>
      <c r="BA1923">
        <f>VLOOKUP(Sheet1[[#This Row],[NPDES ID2]],Combined_Sheet__Major_Only___2[[NPDES ID2]:[ECHO BFR]],17,FALSE)</f>
        <v>33.469721999999997</v>
      </c>
      <c r="BB1923">
        <f>VLOOKUP(Sheet1[[#This Row],[NPDES ID2]],Combined_Sheet__Major_Only___2[[NPDES ID2]:[ECHO BFR]],18,FALSE)</f>
        <v>-81.913611000000003</v>
      </c>
      <c r="BC1923" t="str">
        <f>IF(ISNUMBER(SEARCH("aerobic",$AW1923)),"aerobic","")</f>
        <v/>
      </c>
      <c r="BD1923" t="str">
        <f>IF(ISNUMBER(SEARCH("anaer",$AW1923)),"anaer","")</f>
        <v/>
      </c>
      <c r="BE1923" t="str">
        <f>IF(ISNUMBER(SEARCH("thickening",$AZ1923)),"thickening","")</f>
        <v>thickening</v>
      </c>
      <c r="BF1923" s="3" t="str">
        <f>IF(ISNUMBER(SEARCH("airDry",$AW1923)),"airDry","")</f>
        <v/>
      </c>
      <c r="BG1923" s="3" t="str">
        <f>IF(ISNUMBER(SEARCH("heatDry",$AY1923)),"heatDry","")</f>
        <v>heatDry</v>
      </c>
      <c r="BH1923" s="3" t="str">
        <f>IF(AND(ISNUMBER(SEARCH("aerobic",$AW1923)),ISNUMBER(SEARCH("anaer",$AW1923))),"Combined Aer and Anaer.","")</f>
        <v/>
      </c>
    </row>
    <row r="1924" spans="1:60" x14ac:dyDescent="0.25">
      <c r="A1924" s="4">
        <v>1376</v>
      </c>
      <c r="B1924" t="s">
        <v>6530</v>
      </c>
      <c r="C1924">
        <v>150</v>
      </c>
      <c r="D1924">
        <v>997.22661532069924</v>
      </c>
      <c r="E1924">
        <v>993.35355989896993</v>
      </c>
      <c r="F1924">
        <v>716.10373379747909</v>
      </c>
      <c r="G1924">
        <v>1291.61809067843</v>
      </c>
      <c r="H1924">
        <v>-153.95521597610789</v>
      </c>
      <c r="I1924">
        <v>-155.89417912247481</v>
      </c>
      <c r="J1924">
        <v>-172.99031381150851</v>
      </c>
      <c r="K1924">
        <v>-130.35129608052449</v>
      </c>
      <c r="L1924">
        <v>75.610834544563247</v>
      </c>
      <c r="M1924">
        <v>74.995876927247025</v>
      </c>
      <c r="N1924">
        <v>72.960756390493373</v>
      </c>
      <c r="O1924">
        <v>79.930077747121942</v>
      </c>
      <c r="P1924">
        <v>3.5544295601372302</v>
      </c>
      <c r="Q1924">
        <v>3.5706382140558319</v>
      </c>
      <c r="R1924">
        <v>3.0711919097737521</v>
      </c>
      <c r="S1924">
        <v>4.1021879649747737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49.399330222818371</v>
      </c>
      <c r="AG1924">
        <v>48.997460576160982</v>
      </c>
      <c r="AH1924">
        <v>47.668132651968257</v>
      </c>
      <c r="AI1924">
        <v>52.22117584710913</v>
      </c>
      <c r="AJ1924">
        <v>0.38041021921114171</v>
      </c>
      <c r="AK1924">
        <v>0.38041022671692137</v>
      </c>
      <c r="AL1924">
        <v>0.3804084985632572</v>
      </c>
      <c r="AM1924">
        <v>0.38041192991421002</v>
      </c>
      <c r="AN1924">
        <v>0.17344834832833739</v>
      </c>
      <c r="AO1924">
        <v>0.17344834832833739</v>
      </c>
      <c r="AP1924">
        <v>0.17344834832833739</v>
      </c>
      <c r="AQ1924">
        <v>0.17344834832833739</v>
      </c>
      <c r="AR1924">
        <v>9.6115123084679457</v>
      </c>
      <c r="AS1924">
        <v>9.6115123084679439</v>
      </c>
      <c r="AT1924">
        <v>9.6115123084679439</v>
      </c>
      <c r="AU1924">
        <v>9.6115123084679439</v>
      </c>
      <c r="AV1924" t="str">
        <f>VLOOKUP(Sheet1[[#This Row],[NPDES ID2]],Combined_Sheet__Major_Only___2[[NPDES ID2]:[ECHO BFR]],3,FALSE)</f>
        <v>MN</v>
      </c>
      <c r="AW1924" t="s">
        <v>54</v>
      </c>
      <c r="AX1924" t="str">
        <f>VLOOKUP(Sheet1[[#This Row],[NPDES ID2]],Combined_Sheet__Major_Only___2[[NPDES ID2]:[ECHO BFR]],27,FALSE)</f>
        <v>tempSludgeStore</v>
      </c>
      <c r="AY1924" t="str">
        <f>VLOOKUP(Sheet1[[#This Row],[NPDES ID2]],Combined_Sheet__Major_Only___2[[NPDES ID2]:[ECHO BFR]],28,FALSE)</f>
        <v>heatDry</v>
      </c>
      <c r="AZ1924" t="str">
        <f>VLOOKUP(Sheet1[[#This Row],[NPDES ID2]],Combined_Sheet__Major_Only___2[[NPDES ID2]:[ECHO BFR]],29,FALSE)</f>
        <v>thickening</v>
      </c>
      <c r="BA1924">
        <f>VLOOKUP(Sheet1[[#This Row],[NPDES ID2]],Combined_Sheet__Major_Only___2[[NPDES ID2]:[ECHO BFR]],17,FALSE)</f>
        <v>44.559699999999999</v>
      </c>
      <c r="BB1924">
        <f>VLOOKUP(Sheet1[[#This Row],[NPDES ID2]],Combined_Sheet__Major_Only___2[[NPDES ID2]:[ECHO BFR]],18,FALSE)</f>
        <v>-93.566995000000006</v>
      </c>
      <c r="BC1924" t="str">
        <f>IF(ISNUMBER(SEARCH("aerobic",$AW1924)),"aerobic","")</f>
        <v/>
      </c>
      <c r="BD1924" t="str">
        <f>IF(ISNUMBER(SEARCH("anaer",$AW1924)),"anaer","")</f>
        <v/>
      </c>
      <c r="BE1924" t="str">
        <f>IF(ISNUMBER(SEARCH("thickening",$AZ1924)),"thickening","")</f>
        <v>thickening</v>
      </c>
      <c r="BF1924" s="2" t="str">
        <f>IF(ISNUMBER(SEARCH("airDry",$AW1924)),"airDry","")</f>
        <v/>
      </c>
      <c r="BG1924" s="2" t="str">
        <f>IF(ISNUMBER(SEARCH("heatDry",$AY1924)),"heatDry","")</f>
        <v>heatDry</v>
      </c>
      <c r="BH1924" s="2" t="str">
        <f>IF(AND(ISNUMBER(SEARCH("aerobic",$AW1924)),ISNUMBER(SEARCH("anaer",$AW1924))),"Combined Aer and Anaer.","")</f>
        <v/>
      </c>
    </row>
    <row r="1925" spans="1:60" x14ac:dyDescent="0.25">
      <c r="A1925" s="4">
        <v>918</v>
      </c>
      <c r="B1925" t="s">
        <v>4469</v>
      </c>
      <c r="C1925">
        <v>691.14</v>
      </c>
      <c r="D1925">
        <v>449.66624506507179</v>
      </c>
      <c r="E1925">
        <v>444.07214242708022</v>
      </c>
      <c r="F1925">
        <v>364.30853328225851</v>
      </c>
      <c r="G1925">
        <v>533.65830193056388</v>
      </c>
      <c r="H1925">
        <v>-146.66389217571509</v>
      </c>
      <c r="I1925">
        <v>-148.67610861545231</v>
      </c>
      <c r="J1925">
        <v>-165.08922391707159</v>
      </c>
      <c r="K1925">
        <v>-123.4219387844188</v>
      </c>
      <c r="L1925">
        <v>364.5296999625981</v>
      </c>
      <c r="M1925">
        <v>361.8243575132372</v>
      </c>
      <c r="N1925">
        <v>352.86621378957511</v>
      </c>
      <c r="O1925">
        <v>383.53774398648028</v>
      </c>
      <c r="P1925">
        <v>16.348786550672411</v>
      </c>
      <c r="Q1925">
        <v>16.400799072993909</v>
      </c>
      <c r="R1925">
        <v>14.006428397283161</v>
      </c>
      <c r="S1925">
        <v>18.863284432881269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51.68956074122103</v>
      </c>
      <c r="AG1925">
        <v>51.305503310055371</v>
      </c>
      <c r="AH1925">
        <v>50.036619110787271</v>
      </c>
      <c r="AI1925">
        <v>54.384516724559361</v>
      </c>
      <c r="AJ1925">
        <v>0.40823571564462202</v>
      </c>
      <c r="AK1925">
        <v>0.40823575154621722</v>
      </c>
      <c r="AL1925">
        <v>0.40822747302766438</v>
      </c>
      <c r="AM1925">
        <v>0.40824391076908362</v>
      </c>
      <c r="AN1925">
        <v>0.17367034521042629</v>
      </c>
      <c r="AO1925">
        <v>0.17367034521042629</v>
      </c>
      <c r="AP1925">
        <v>0.17367034521042629</v>
      </c>
      <c r="AQ1925">
        <v>0.17367034521042629</v>
      </c>
      <c r="AR1925">
        <v>10.06313900913193</v>
      </c>
      <c r="AS1925">
        <v>10.06313900913193</v>
      </c>
      <c r="AT1925">
        <v>10.06313900913193</v>
      </c>
      <c r="AU1925">
        <v>10.06313900913193</v>
      </c>
      <c r="AV1925" t="str">
        <f>VLOOKUP(Sheet1[[#This Row],[NPDES ID2]],Combined_Sheet__Major_Only___2[[NPDES ID2]:[ECHO BFR]],3,FALSE)</f>
        <v>PA</v>
      </c>
      <c r="AW1925" t="s">
        <v>54</v>
      </c>
      <c r="AX1925" t="str">
        <f>VLOOKUP(Sheet1[[#This Row],[NPDES ID2]],Combined_Sheet__Major_Only___2[[NPDES ID2]:[ECHO BFR]],27,FALSE)</f>
        <v>-</v>
      </c>
      <c r="AY1925" t="str">
        <f>VLOOKUP(Sheet1[[#This Row],[NPDES ID2]],Combined_Sheet__Major_Only___2[[NPDES ID2]:[ECHO BFR]],28,FALSE)</f>
        <v>heatDry</v>
      </c>
      <c r="AZ1925" t="str">
        <f>VLOOKUP(Sheet1[[#This Row],[NPDES ID2]],Combined_Sheet__Major_Only___2[[NPDES ID2]:[ECHO BFR]],29,FALSE)</f>
        <v>thickening</v>
      </c>
      <c r="BA1925">
        <f>VLOOKUP(Sheet1[[#This Row],[NPDES ID2]],Combined_Sheet__Major_Only___2[[NPDES ID2]:[ECHO BFR]],17,FALSE)</f>
        <v>40.258930999999997</v>
      </c>
      <c r="BB1925">
        <f>VLOOKUP(Sheet1[[#This Row],[NPDES ID2]],Combined_Sheet__Major_Only___2[[NPDES ID2]:[ECHO BFR]],18,FALSE)</f>
        <v>-76.729539000000003</v>
      </c>
      <c r="BC1925" t="str">
        <f>IF(ISNUMBER(SEARCH("aerobic",$AW1925)),"aerobic","")</f>
        <v/>
      </c>
      <c r="BD1925" t="str">
        <f>IF(ISNUMBER(SEARCH("anaer",$AW1925)),"anaer","")</f>
        <v/>
      </c>
      <c r="BE1925" t="str">
        <f>IF(ISNUMBER(SEARCH("thickening",$AZ1925)),"thickening","")</f>
        <v>thickening</v>
      </c>
      <c r="BF1925" s="2" t="str">
        <f>IF(ISNUMBER(SEARCH("airDry",$AW1925)),"airDry","")</f>
        <v/>
      </c>
      <c r="BG1925" s="2" t="str">
        <f>IF(ISNUMBER(SEARCH("heatDry",$AY1925)),"heatDry","")</f>
        <v>heatDry</v>
      </c>
      <c r="BH1925" s="2" t="str">
        <f>IF(AND(ISNUMBER(SEARCH("aerobic",$AW1925)),ISNUMBER(SEARCH("anaer",$AW1925))),"Combined Aer and Anaer.","")</f>
        <v/>
      </c>
    </row>
    <row r="1926" spans="1:60" x14ac:dyDescent="0.25">
      <c r="A1926" s="4">
        <v>1898</v>
      </c>
      <c r="B1926" t="s">
        <v>8960</v>
      </c>
      <c r="C1926">
        <v>4221</v>
      </c>
      <c r="D1926">
        <v>1214.715158579058</v>
      </c>
      <c r="E1926">
        <v>1215.970153963643</v>
      </c>
      <c r="F1926">
        <v>987.68124505564003</v>
      </c>
      <c r="G1926">
        <v>1446.570982117519</v>
      </c>
      <c r="H1926">
        <v>-152.91324287673461</v>
      </c>
      <c r="I1926">
        <v>-154.6365303683867</v>
      </c>
      <c r="J1926">
        <v>-172.84046441175269</v>
      </c>
      <c r="K1926">
        <v>-129.98499515481811</v>
      </c>
      <c r="L1926">
        <v>2125.734944428295</v>
      </c>
      <c r="M1926">
        <v>2108.4628263084001</v>
      </c>
      <c r="N1926">
        <v>2051.0375126443591</v>
      </c>
      <c r="O1926">
        <v>2247.3912845980658</v>
      </c>
      <c r="P1926">
        <v>100.0093787674152</v>
      </c>
      <c r="Q1926">
        <v>100.4679795416524</v>
      </c>
      <c r="R1926">
        <v>86.418568791478862</v>
      </c>
      <c r="S1926">
        <v>115.41906843791411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49.361405753756657</v>
      </c>
      <c r="AG1926">
        <v>48.957419085909663</v>
      </c>
      <c r="AH1926">
        <v>47.63284764065488</v>
      </c>
      <c r="AI1926">
        <v>52.184099226550813</v>
      </c>
      <c r="AJ1926">
        <v>0.37994973370586638</v>
      </c>
      <c r="AK1926">
        <v>0.37994996008876047</v>
      </c>
      <c r="AL1926">
        <v>0.37989715984701261</v>
      </c>
      <c r="AM1926">
        <v>0.38000201173116038</v>
      </c>
      <c r="AN1926">
        <v>0.17396930318892809</v>
      </c>
      <c r="AO1926">
        <v>0.17396930318892809</v>
      </c>
      <c r="AP1926">
        <v>0.17396930318892809</v>
      </c>
      <c r="AQ1926">
        <v>0.17396930318892809</v>
      </c>
      <c r="AR1926">
        <v>8.3521238040924448</v>
      </c>
      <c r="AS1926">
        <v>8.3521238040924466</v>
      </c>
      <c r="AT1926">
        <v>8.3521238040924466</v>
      </c>
      <c r="AU1926">
        <v>8.3521238040924466</v>
      </c>
      <c r="AV1926" t="str">
        <f>VLOOKUP(Sheet1[[#This Row],[NPDES ID2]],Combined_Sheet__Major_Only___2[[NPDES ID2]:[ECHO BFR]],3,FALSE)</f>
        <v>CT</v>
      </c>
      <c r="AW1926" t="s">
        <v>54</v>
      </c>
      <c r="AX1926" t="str">
        <f>VLOOKUP(Sheet1[[#This Row],[NPDES ID2]],Combined_Sheet__Major_Only___2[[NPDES ID2]:[ECHO BFR]],27,FALSE)</f>
        <v>-</v>
      </c>
      <c r="AY1926" t="str">
        <f>VLOOKUP(Sheet1[[#This Row],[NPDES ID2]],Combined_Sheet__Major_Only___2[[NPDES ID2]:[ECHO BFR]],28,FALSE)</f>
        <v>heatDry</v>
      </c>
      <c r="AZ1926" t="str">
        <f>VLOOKUP(Sheet1[[#This Row],[NPDES ID2]],Combined_Sheet__Major_Only___2[[NPDES ID2]:[ECHO BFR]],29,FALSE)</f>
        <v>preliminaryOps, thickening</v>
      </c>
      <c r="BA1926">
        <f>VLOOKUP(Sheet1[[#This Row],[NPDES ID2]],Combined_Sheet__Major_Only___2[[NPDES ID2]:[ECHO BFR]],17,FALSE)</f>
        <v>41.046247000000001</v>
      </c>
      <c r="BB1926">
        <f>VLOOKUP(Sheet1[[#This Row],[NPDES ID2]],Combined_Sheet__Major_Only___2[[NPDES ID2]:[ECHO BFR]],18,FALSE)</f>
        <v>-73.529960000000003</v>
      </c>
      <c r="BC1926" t="str">
        <f>IF(ISNUMBER(SEARCH("aerobic",$AW1926)),"aerobic","")</f>
        <v/>
      </c>
      <c r="BD1926" t="str">
        <f>IF(ISNUMBER(SEARCH("anaer",$AW1926)),"anaer","")</f>
        <v/>
      </c>
      <c r="BE1926" t="str">
        <f>IF(ISNUMBER(SEARCH("thickening",$AZ1926)),"thickening","")</f>
        <v>thickening</v>
      </c>
      <c r="BF1926" s="2" t="str">
        <f>IF(ISNUMBER(SEARCH("airDry",$AW1926)),"airDry","")</f>
        <v/>
      </c>
      <c r="BG1926" s="2" t="str">
        <f>IF(ISNUMBER(SEARCH("heatDry",$AY1926)),"heatDry","")</f>
        <v>heatDry</v>
      </c>
      <c r="BH1926" s="2" t="str">
        <f>IF(AND(ISNUMBER(SEARCH("aerobic",$AW1926)),ISNUMBER(SEARCH("anaer",$AW1926))),"Combined Aer and Anaer.","")</f>
        <v/>
      </c>
    </row>
    <row r="1927" spans="1:60" x14ac:dyDescent="0.25">
      <c r="A1927" s="4">
        <v>923</v>
      </c>
      <c r="B1927" t="s">
        <v>4492</v>
      </c>
      <c r="C1927">
        <v>687.77</v>
      </c>
      <c r="D1927">
        <v>463.5819001902783</v>
      </c>
      <c r="E1927">
        <v>456.56677530469648</v>
      </c>
      <c r="F1927">
        <v>373.99547040219642</v>
      </c>
      <c r="G1927">
        <v>551.10558086120852</v>
      </c>
      <c r="H1927">
        <v>-151.39956267600709</v>
      </c>
      <c r="I1927">
        <v>-153.4408334314069</v>
      </c>
      <c r="J1927">
        <v>-170.3095848049125</v>
      </c>
      <c r="K1927">
        <v>-127.9725806140962</v>
      </c>
      <c r="L1927">
        <v>351.94000967600601</v>
      </c>
      <c r="M1927">
        <v>349.16270059765151</v>
      </c>
      <c r="N1927">
        <v>339.96618237898741</v>
      </c>
      <c r="O1927">
        <v>371.45379456479651</v>
      </c>
      <c r="P1927">
        <v>16.28817946541583</v>
      </c>
      <c r="Q1927">
        <v>16.332439049488009</v>
      </c>
      <c r="R1927">
        <v>14.03004443145972</v>
      </c>
      <c r="S1927">
        <v>18.82736598101755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50.148945416822002</v>
      </c>
      <c r="AG1927">
        <v>49.752747487784653</v>
      </c>
      <c r="AH1927">
        <v>48.443687311694163</v>
      </c>
      <c r="AI1927">
        <v>52.929169619964433</v>
      </c>
      <c r="AJ1927">
        <v>0.38951385125219162</v>
      </c>
      <c r="AK1927">
        <v>0.38951388702850642</v>
      </c>
      <c r="AL1927">
        <v>0.3895056366870287</v>
      </c>
      <c r="AM1927">
        <v>0.38952201849490581</v>
      </c>
      <c r="AN1927">
        <v>0.17432192816189651</v>
      </c>
      <c r="AO1927">
        <v>0.17432192816189659</v>
      </c>
      <c r="AP1927">
        <v>0.17432192816189659</v>
      </c>
      <c r="AQ1927">
        <v>0.17432192816189659</v>
      </c>
      <c r="AR1927">
        <v>9.3679398782041154</v>
      </c>
      <c r="AS1927">
        <v>9.367939878204119</v>
      </c>
      <c r="AT1927">
        <v>9.367939878204119</v>
      </c>
      <c r="AU1927">
        <v>9.367939878204119</v>
      </c>
      <c r="AV1927" t="str">
        <f>VLOOKUP(Sheet1[[#This Row],[NPDES ID2]],Combined_Sheet__Major_Only___2[[NPDES ID2]:[ECHO BFR]],3,FALSE)</f>
        <v>FL</v>
      </c>
      <c r="AW1927" t="s">
        <v>54</v>
      </c>
      <c r="AX1927" t="str">
        <f>VLOOKUP(Sheet1[[#This Row],[NPDES ID2]],Combined_Sheet__Major_Only___2[[NPDES ID2]:[ECHO BFR]],27,FALSE)</f>
        <v>-</v>
      </c>
      <c r="AY1927" t="str">
        <f>VLOOKUP(Sheet1[[#This Row],[NPDES ID2]],Combined_Sheet__Major_Only___2[[NPDES ID2]:[ECHO BFR]],28,FALSE)</f>
        <v>heatDry</v>
      </c>
      <c r="AZ1927" t="str">
        <f>VLOOKUP(Sheet1[[#This Row],[NPDES ID2]],Combined_Sheet__Major_Only___2[[NPDES ID2]:[ECHO BFR]],29,FALSE)</f>
        <v>thickening</v>
      </c>
      <c r="BA1927">
        <f>VLOOKUP(Sheet1[[#This Row],[NPDES ID2]],Combined_Sheet__Major_Only___2[[NPDES ID2]:[ECHO BFR]],17,FALSE)</f>
        <v>26.636700000000001</v>
      </c>
      <c r="BB1927">
        <f>VLOOKUP(Sheet1[[#This Row],[NPDES ID2]],Combined_Sheet__Major_Only___2[[NPDES ID2]:[ECHO BFR]],18,FALSE)</f>
        <v>-80.234059999999999</v>
      </c>
      <c r="BC1927" t="str">
        <f>IF(ISNUMBER(SEARCH("aerobic",$AW1927)),"aerobic","")</f>
        <v/>
      </c>
      <c r="BD1927" t="str">
        <f>IF(ISNUMBER(SEARCH("anaer",$AW1927)),"anaer","")</f>
        <v/>
      </c>
      <c r="BE1927" t="str">
        <f>IF(ISNUMBER(SEARCH("thickening",$AZ1927)),"thickening","")</f>
        <v>thickening</v>
      </c>
      <c r="BF1927" s="3" t="str">
        <f>IF(ISNUMBER(SEARCH("airDry",$AW1927)),"airDry","")</f>
        <v/>
      </c>
      <c r="BG1927" s="3" t="str">
        <f>IF(ISNUMBER(SEARCH("heatDry",$AY1927)),"heatDry","")</f>
        <v>heatDry</v>
      </c>
      <c r="BH1927" s="3" t="str">
        <f>IF(AND(ISNUMBER(SEARCH("aerobic",$AW1927)),ISNUMBER(SEARCH("anaer",$AW1927))),"Combined Aer and Anaer.","")</f>
        <v/>
      </c>
    </row>
    <row r="1928" spans="1:60" x14ac:dyDescent="0.25">
      <c r="A1928" s="4">
        <v>1745</v>
      </c>
      <c r="B1928" t="s">
        <v>8175</v>
      </c>
      <c r="C1928">
        <v>28</v>
      </c>
      <c r="D1928">
        <v>4565.4508140245462</v>
      </c>
      <c r="E1928">
        <v>4570.7203013420994</v>
      </c>
      <c r="F1928">
        <v>3146.3379881468991</v>
      </c>
      <c r="G1928">
        <v>6048.350543272265</v>
      </c>
      <c r="H1928">
        <v>-150.65133278181571</v>
      </c>
      <c r="I1928">
        <v>-152.6394610236384</v>
      </c>
      <c r="J1928">
        <v>-169.34020154526829</v>
      </c>
      <c r="K1928">
        <v>-127.1949908415835</v>
      </c>
      <c r="L1928">
        <v>14.411521092136949</v>
      </c>
      <c r="M1928">
        <v>14.29906360419981</v>
      </c>
      <c r="N1928">
        <v>13.92694675201191</v>
      </c>
      <c r="O1928">
        <v>15.201322634410671</v>
      </c>
      <c r="P1928">
        <v>0.66298259923301051</v>
      </c>
      <c r="Q1928">
        <v>0.66436450033966521</v>
      </c>
      <c r="R1928">
        <v>0.57038785327108577</v>
      </c>
      <c r="S1928">
        <v>0.76608266150037663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50.440375790089149</v>
      </c>
      <c r="AG1928">
        <v>50.046754492125807</v>
      </c>
      <c r="AH1928">
        <v>48.744404311471797</v>
      </c>
      <c r="AI1928">
        <v>53.204668723584348</v>
      </c>
      <c r="AJ1928">
        <v>0.39305415789841469</v>
      </c>
      <c r="AK1928">
        <v>0.3930541594673746</v>
      </c>
      <c r="AL1928">
        <v>0.39305379835008658</v>
      </c>
      <c r="AM1928">
        <v>0.39305451536718411</v>
      </c>
      <c r="AN1928">
        <v>0.18324799434018649</v>
      </c>
      <c r="AO1928">
        <v>0.1832479943401866</v>
      </c>
      <c r="AP1928">
        <v>0.1832479943401866</v>
      </c>
      <c r="AQ1928">
        <v>0.1832479943401866</v>
      </c>
      <c r="AR1928">
        <v>8.4108444114609267</v>
      </c>
      <c r="AS1928">
        <v>8.4108444114609231</v>
      </c>
      <c r="AT1928">
        <v>8.4108444114609231</v>
      </c>
      <c r="AU1928">
        <v>8.4108444114609231</v>
      </c>
      <c r="AV1928" t="str">
        <f>VLOOKUP(Sheet1[[#This Row],[NPDES ID2]],Combined_Sheet__Major_Only___2[[NPDES ID2]:[ECHO BFR]],3,FALSE)</f>
        <v>AR</v>
      </c>
      <c r="AW1928" t="s">
        <v>54</v>
      </c>
      <c r="AX1928" t="str">
        <f>VLOOKUP(Sheet1[[#This Row],[NPDES ID2]],Combined_Sheet__Major_Only___2[[NPDES ID2]:[ECHO BFR]],27,FALSE)</f>
        <v>-</v>
      </c>
      <c r="AY1928" t="str">
        <f>VLOOKUP(Sheet1[[#This Row],[NPDES ID2]],Combined_Sheet__Major_Only___2[[NPDES ID2]:[ECHO BFR]],28,FALSE)</f>
        <v>heatDry</v>
      </c>
      <c r="AZ1928" t="str">
        <f>VLOOKUP(Sheet1[[#This Row],[NPDES ID2]],Combined_Sheet__Major_Only___2[[NPDES ID2]:[ECHO BFR]],29,FALSE)</f>
        <v>thickening</v>
      </c>
      <c r="BA1928">
        <f>VLOOKUP(Sheet1[[#This Row],[NPDES ID2]],Combined_Sheet__Major_Only___2[[NPDES ID2]:[ECHO BFR]],17,FALSE)</f>
        <v>33.26661</v>
      </c>
      <c r="BB1928">
        <f>VLOOKUP(Sheet1[[#This Row],[NPDES ID2]],Combined_Sheet__Major_Only___2[[NPDES ID2]:[ECHO BFR]],18,FALSE)</f>
        <v>-93.264790000000005</v>
      </c>
      <c r="BC1928" t="str">
        <f>IF(ISNUMBER(SEARCH("aerobic",$AW1928)),"aerobic","")</f>
        <v/>
      </c>
      <c r="BD1928" t="str">
        <f>IF(ISNUMBER(SEARCH("anaer",$AW1928)),"anaer","")</f>
        <v/>
      </c>
      <c r="BE1928" t="str">
        <f>IF(ISNUMBER(SEARCH("thickening",$AZ1928)),"thickening","")</f>
        <v>thickening</v>
      </c>
      <c r="BF1928" s="3" t="str">
        <f>IF(ISNUMBER(SEARCH("airDry",$AW1928)),"airDry","")</f>
        <v/>
      </c>
      <c r="BG1928" s="3" t="str">
        <f>IF(ISNUMBER(SEARCH("heatDry",$AY1928)),"heatDry","")</f>
        <v>heatDry</v>
      </c>
      <c r="BH1928" s="3" t="str">
        <f>IF(AND(ISNUMBER(SEARCH("aerobic",$AW1928)),ISNUMBER(SEARCH("anaer",$AW1928))),"Combined Aer and Anaer.","")</f>
        <v/>
      </c>
    </row>
    <row r="1929" spans="1:60" x14ac:dyDescent="0.25">
      <c r="A1929" s="4">
        <v>1810</v>
      </c>
      <c r="B1929" t="s">
        <v>8561</v>
      </c>
      <c r="C1929">
        <v>1024.5</v>
      </c>
      <c r="D1929">
        <v>479.78452976091262</v>
      </c>
      <c r="E1929">
        <v>477.72864754930441</v>
      </c>
      <c r="F1929">
        <v>405.21009898306772</v>
      </c>
      <c r="G1929">
        <v>572.09221974051843</v>
      </c>
      <c r="H1929">
        <v>-148.6756755505219</v>
      </c>
      <c r="I1929">
        <v>-150.75550894461489</v>
      </c>
      <c r="J1929">
        <v>-167.37082675494739</v>
      </c>
      <c r="K1929">
        <v>-125.392553638309</v>
      </c>
      <c r="L1929">
        <v>533.15709625687839</v>
      </c>
      <c r="M1929">
        <v>529.0909063846168</v>
      </c>
      <c r="N1929">
        <v>515.62253645536373</v>
      </c>
      <c r="O1929">
        <v>561.73188244448045</v>
      </c>
      <c r="P1929">
        <v>24.24696387792455</v>
      </c>
      <c r="Q1929">
        <v>24.293560105547169</v>
      </c>
      <c r="R1929">
        <v>20.81163775170829</v>
      </c>
      <c r="S1929">
        <v>28.001300402791681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51.001560737270857</v>
      </c>
      <c r="AG1929">
        <v>50.611960913440562</v>
      </c>
      <c r="AH1929">
        <v>49.325508460459993</v>
      </c>
      <c r="AI1929">
        <v>53.734522118157223</v>
      </c>
      <c r="AJ1929">
        <v>0.39987305900274428</v>
      </c>
      <c r="AK1929">
        <v>0.39987310937742893</v>
      </c>
      <c r="AL1929">
        <v>0.39986148375413411</v>
      </c>
      <c r="AM1929">
        <v>0.39988456767243691</v>
      </c>
      <c r="AN1929">
        <v>0.18348514176778091</v>
      </c>
      <c r="AO1929">
        <v>0.18348514176778091</v>
      </c>
      <c r="AP1929">
        <v>0.18348514176778091</v>
      </c>
      <c r="AQ1929">
        <v>0.18348514176778091</v>
      </c>
      <c r="AR1929">
        <v>10.53003075484934</v>
      </c>
      <c r="AS1929">
        <v>10.53003075484934</v>
      </c>
      <c r="AT1929">
        <v>10.53003075484934</v>
      </c>
      <c r="AU1929">
        <v>10.53003075484934</v>
      </c>
      <c r="AV1929" t="str">
        <f>VLOOKUP(Sheet1[[#This Row],[NPDES ID2]],Combined_Sheet__Major_Only___2[[NPDES ID2]:[ECHO BFR]],3,FALSE)</f>
        <v>NC</v>
      </c>
      <c r="AW1929" t="s">
        <v>54</v>
      </c>
      <c r="AX1929" t="str">
        <f>VLOOKUP(Sheet1[[#This Row],[NPDES ID2]],Combined_Sheet__Major_Only___2[[NPDES ID2]:[ECHO BFR]],27,FALSE)</f>
        <v>-</v>
      </c>
      <c r="AY1929" t="str">
        <f>VLOOKUP(Sheet1[[#This Row],[NPDES ID2]],Combined_Sheet__Major_Only___2[[NPDES ID2]:[ECHO BFR]],28,FALSE)</f>
        <v>heatDry</v>
      </c>
      <c r="AZ1929" t="str">
        <f>VLOOKUP(Sheet1[[#This Row],[NPDES ID2]],Combined_Sheet__Major_Only___2[[NPDES ID2]:[ECHO BFR]],29,FALSE)</f>
        <v>thickening</v>
      </c>
      <c r="BA1929">
        <f>VLOOKUP(Sheet1[[#This Row],[NPDES ID2]],Combined_Sheet__Major_Only___2[[NPDES ID2]:[ECHO BFR]],17,FALSE)</f>
        <v>35.881900000000002</v>
      </c>
      <c r="BB1929">
        <f>VLOOKUP(Sheet1[[#This Row],[NPDES ID2]],Combined_Sheet__Major_Only___2[[NPDES ID2]:[ECHO BFR]],18,FALSE)</f>
        <v>-81.577100000000002</v>
      </c>
      <c r="BC1929" t="str">
        <f>IF(ISNUMBER(SEARCH("aerobic",$AW1929)),"aerobic","")</f>
        <v/>
      </c>
      <c r="BD1929" t="str">
        <f>IF(ISNUMBER(SEARCH("anaer",$AW1929)),"anaer","")</f>
        <v/>
      </c>
      <c r="BE1929" t="str">
        <f>IF(ISNUMBER(SEARCH("thickening",$AZ1929)),"thickening","")</f>
        <v>thickening</v>
      </c>
      <c r="BF1929" s="2" t="str">
        <f>IF(ISNUMBER(SEARCH("airDry",$AW1929)),"airDry","")</f>
        <v/>
      </c>
      <c r="BG1929" s="2" t="str">
        <f>IF(ISNUMBER(SEARCH("heatDry",$AY1929)),"heatDry","")</f>
        <v>heatDry</v>
      </c>
      <c r="BH1929" s="2" t="str">
        <f>IF(AND(ISNUMBER(SEARCH("aerobic",$AW1929)),ISNUMBER(SEARCH("anaer",$AW1929))),"Combined Aer and Anaer.","")</f>
        <v/>
      </c>
    </row>
    <row r="1930" spans="1:60" x14ac:dyDescent="0.25">
      <c r="A1930" s="4">
        <v>95</v>
      </c>
      <c r="B1930" t="s">
        <v>533</v>
      </c>
      <c r="C1930">
        <v>27500</v>
      </c>
      <c r="D1930">
        <v>7107.2925926037387</v>
      </c>
      <c r="E1930">
        <v>7143.8672392059161</v>
      </c>
      <c r="F1930">
        <v>5589.4865163841696</v>
      </c>
      <c r="G1930">
        <v>8623.5409450686184</v>
      </c>
      <c r="H1930">
        <v>-146.05698805493341</v>
      </c>
      <c r="I1930">
        <v>-148.48927272068499</v>
      </c>
      <c r="J1930">
        <v>-167.4900035983465</v>
      </c>
      <c r="K1930">
        <v>-119.73452476660709</v>
      </c>
      <c r="L1930">
        <v>13854.331803557579</v>
      </c>
      <c r="M1930">
        <v>13743.636219759361</v>
      </c>
      <c r="N1930">
        <v>13365.6902972222</v>
      </c>
      <c r="O1930">
        <v>14646.825775902649</v>
      </c>
      <c r="P1930">
        <v>650.97639238784222</v>
      </c>
      <c r="Q1930">
        <v>653.85972099290063</v>
      </c>
      <c r="R1930">
        <v>562.08434184328405</v>
      </c>
      <c r="S1930">
        <v>751.65497931869436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49.422069626285477</v>
      </c>
      <c r="AG1930">
        <v>49.008134722601007</v>
      </c>
      <c r="AH1930">
        <v>47.702602666599518</v>
      </c>
      <c r="AI1930">
        <v>52.23424263628587</v>
      </c>
      <c r="AJ1930">
        <v>0.38068617841819402</v>
      </c>
      <c r="AK1930">
        <v>0.38068754868141402</v>
      </c>
      <c r="AL1930">
        <v>0.38034228381080371</v>
      </c>
      <c r="AM1930">
        <v>0.38102843833384542</v>
      </c>
      <c r="AN1930">
        <v>0.1836234114344952</v>
      </c>
      <c r="AO1930">
        <v>0.1836234114344952</v>
      </c>
      <c r="AP1930">
        <v>0.1836234114344952</v>
      </c>
      <c r="AQ1930">
        <v>0.1836234114344952</v>
      </c>
      <c r="AR1930">
        <v>8.3327983536096824</v>
      </c>
      <c r="AS1930">
        <v>8.3327983536096824</v>
      </c>
      <c r="AT1930">
        <v>8.3327983536096824</v>
      </c>
      <c r="AU1930">
        <v>8.3327983536096824</v>
      </c>
      <c r="AV1930" t="str">
        <f>VLOOKUP(Sheet1[[#This Row],[NPDES ID2]],Combined_Sheet__Major_Only___2[[NPDES ID2]:[ECHO BFR]],3,FALSE)</f>
        <v>TX</v>
      </c>
      <c r="AW1930" t="s">
        <v>54</v>
      </c>
      <c r="AX1930" t="str">
        <f>VLOOKUP(Sheet1[[#This Row],[NPDES ID2]],Combined_Sheet__Major_Only___2[[NPDES ID2]:[ECHO BFR]],27,FALSE)</f>
        <v>methaneBioCaptureRecover, other</v>
      </c>
      <c r="AY1930" t="str">
        <f>VLOOKUP(Sheet1[[#This Row],[NPDES ID2]],Combined_Sheet__Major_Only___2[[NPDES ID2]:[ECHO BFR]],28,FALSE)</f>
        <v>heatDry</v>
      </c>
      <c r="AZ1930" t="str">
        <f>VLOOKUP(Sheet1[[#This Row],[NPDES ID2]],Combined_Sheet__Major_Only___2[[NPDES ID2]:[ECHO BFR]],29,FALSE)</f>
        <v>preliminaryOps, thickening</v>
      </c>
      <c r="BA1930">
        <f>VLOOKUP(Sheet1[[#This Row],[NPDES ID2]],Combined_Sheet__Major_Only___2[[NPDES ID2]:[ECHO BFR]],17,FALSE)</f>
        <v>32.779848000000001</v>
      </c>
      <c r="BB1930">
        <f>VLOOKUP(Sheet1[[#This Row],[NPDES ID2]],Combined_Sheet__Major_Only___2[[NPDES ID2]:[ECHO BFR]],18,FALSE)</f>
        <v>-97.143935999999997</v>
      </c>
      <c r="BC1930" t="str">
        <f>IF(ISNUMBER(SEARCH("aerobic",$AW1930)),"aerobic","")</f>
        <v/>
      </c>
      <c r="BD1930" t="str">
        <f>IF(ISNUMBER(SEARCH("anaer",$AW1930)),"anaer","")</f>
        <v/>
      </c>
      <c r="BE1930" t="str">
        <f>IF(ISNUMBER(SEARCH("thickening",$AZ1930)),"thickening","")</f>
        <v>thickening</v>
      </c>
      <c r="BF1930" s="3" t="str">
        <f>IF(ISNUMBER(SEARCH("airDry",$AW1930)),"airDry","")</f>
        <v/>
      </c>
      <c r="BG1930" s="3" t="str">
        <f>IF(ISNUMBER(SEARCH("heatDry",$AY1930)),"heatDry","")</f>
        <v>heatDry</v>
      </c>
      <c r="BH1930" s="3" t="str">
        <f>IF(AND(ISNUMBER(SEARCH("aerobic",$AW1930)),ISNUMBER(SEARCH("anaer",$AW1930))),"Combined Aer and Anaer.","")</f>
        <v/>
      </c>
    </row>
    <row r="1931" spans="1:60" x14ac:dyDescent="0.25">
      <c r="A1931" s="4">
        <v>1843</v>
      </c>
      <c r="B1931" t="s">
        <v>8710</v>
      </c>
      <c r="C1931">
        <v>12462</v>
      </c>
      <c r="D1931">
        <v>3142.425177542837</v>
      </c>
      <c r="E1931">
        <v>3154.486537117044</v>
      </c>
      <c r="F1931">
        <v>2483.1757027164608</v>
      </c>
      <c r="G1931">
        <v>3789.6211573376668</v>
      </c>
      <c r="H1931">
        <v>-143.79888615477159</v>
      </c>
      <c r="I1931">
        <v>-145.6519405434631</v>
      </c>
      <c r="J1931">
        <v>-164.27846472460149</v>
      </c>
      <c r="K1931">
        <v>-120.3912848828338</v>
      </c>
      <c r="L1931">
        <v>6570.9441863404818</v>
      </c>
      <c r="M1931">
        <v>6522.5174761126646</v>
      </c>
      <c r="N1931">
        <v>6360.1297449782624</v>
      </c>
      <c r="O1931">
        <v>6913.8229797024178</v>
      </c>
      <c r="P1931">
        <v>294.67039162320799</v>
      </c>
      <c r="Q1931">
        <v>295.60931955795019</v>
      </c>
      <c r="R1931">
        <v>252.42500376273091</v>
      </c>
      <c r="S1931">
        <v>339.946571149215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51.694620337477232</v>
      </c>
      <c r="AG1931">
        <v>51.305553380009393</v>
      </c>
      <c r="AH1931">
        <v>50.05275350100576</v>
      </c>
      <c r="AI1931">
        <v>54.385826955386257</v>
      </c>
      <c r="AJ1931">
        <v>0.40829716869055838</v>
      </c>
      <c r="AK1931">
        <v>0.4082977985480587</v>
      </c>
      <c r="AL1931">
        <v>0.40814756721144568</v>
      </c>
      <c r="AM1931">
        <v>0.40844596729199328</v>
      </c>
      <c r="AN1931">
        <v>0.1841084174571409</v>
      </c>
      <c r="AO1931">
        <v>0.18410841745714099</v>
      </c>
      <c r="AP1931">
        <v>0.18410841745714099</v>
      </c>
      <c r="AQ1931">
        <v>0.18410841745714099</v>
      </c>
      <c r="AR1931">
        <v>9.9827894228771772</v>
      </c>
      <c r="AS1931">
        <v>9.9827894228771772</v>
      </c>
      <c r="AT1931">
        <v>9.9827894228771772</v>
      </c>
      <c r="AU1931">
        <v>9.9827894228771772</v>
      </c>
      <c r="AV1931" t="str">
        <f>VLOOKUP(Sheet1[[#This Row],[NPDES ID2]],Combined_Sheet__Major_Only___2[[NPDES ID2]:[ECHO BFR]],3,FALSE)</f>
        <v>DE</v>
      </c>
      <c r="AW1931" t="s">
        <v>87</v>
      </c>
      <c r="AX1931" t="str">
        <f>VLOOKUP(Sheet1[[#This Row],[NPDES ID2]],Combined_Sheet__Major_Only___2[[NPDES ID2]:[ECHO BFR]],27,FALSE)</f>
        <v>-</v>
      </c>
      <c r="AY1931" t="str">
        <f>VLOOKUP(Sheet1[[#This Row],[NPDES ID2]],Combined_Sheet__Major_Only___2[[NPDES ID2]:[ECHO BFR]],28,FALSE)</f>
        <v>heatDry</v>
      </c>
      <c r="AZ1931" t="str">
        <f>VLOOKUP(Sheet1[[#This Row],[NPDES ID2]],Combined_Sheet__Major_Only___2[[NPDES ID2]:[ECHO BFR]],29,FALSE)</f>
        <v>thickening</v>
      </c>
      <c r="BA1931">
        <f>VLOOKUP(Sheet1[[#This Row],[NPDES ID2]],Combined_Sheet__Major_Only___2[[NPDES ID2]:[ECHO BFR]],17,FALSE)</f>
        <v>38.993760000000002</v>
      </c>
      <c r="BB1931">
        <f>VLOOKUP(Sheet1[[#This Row],[NPDES ID2]],Combined_Sheet__Major_Only___2[[NPDES ID2]:[ECHO BFR]],18,FALSE)</f>
        <v>-75.437977000000004</v>
      </c>
      <c r="BC1931" t="str">
        <f>IF(ISNUMBER(SEARCH("aerobic",$AW1931)),"aerobic","")</f>
        <v/>
      </c>
      <c r="BD1931" t="str">
        <f>IF(ISNUMBER(SEARCH("anaer",$AW1931)),"anaer","")</f>
        <v/>
      </c>
      <c r="BE1931" t="str">
        <f>IF(ISNUMBER(SEARCH("thickening",$AZ1931)),"thickening","")</f>
        <v>thickening</v>
      </c>
      <c r="BF1931" s="3" t="str">
        <f>IF(ISNUMBER(SEARCH("airDry",$AW1931)),"airDry","")</f>
        <v/>
      </c>
      <c r="BG1931" s="3" t="str">
        <f>IF(ISNUMBER(SEARCH("heatDry",$AY1931)),"heatDry","")</f>
        <v>heatDry</v>
      </c>
      <c r="BH1931" s="3" t="str">
        <f>IF(AND(ISNUMBER(SEARCH("aerobic",$AW1931)),ISNUMBER(SEARCH("anaer",$AW1931))),"Combined Aer and Anaer.","")</f>
        <v/>
      </c>
    </row>
    <row r="1932" spans="1:60" x14ac:dyDescent="0.25">
      <c r="A1932" s="4">
        <v>143</v>
      </c>
      <c r="B1932" t="s">
        <v>790</v>
      </c>
      <c r="C1932">
        <v>6719</v>
      </c>
      <c r="D1932">
        <v>1850.743228860862</v>
      </c>
      <c r="E1932">
        <v>1849.5300332758261</v>
      </c>
      <c r="F1932">
        <v>1490.3583973308901</v>
      </c>
      <c r="G1932">
        <v>2223.7501462305918</v>
      </c>
      <c r="H1932">
        <v>-153.2041263929552</v>
      </c>
      <c r="I1932">
        <v>-154.7689707558952</v>
      </c>
      <c r="J1932">
        <v>-173.78956059214991</v>
      </c>
      <c r="K1932">
        <v>-130.66474263967129</v>
      </c>
      <c r="L1932">
        <v>3362.0815973241279</v>
      </c>
      <c r="M1932">
        <v>3334.4646510176058</v>
      </c>
      <c r="N1932">
        <v>3242.3858381742139</v>
      </c>
      <c r="O1932">
        <v>3556.9373657842111</v>
      </c>
      <c r="P1932">
        <v>159.216562487727</v>
      </c>
      <c r="Q1932">
        <v>159.99908131174089</v>
      </c>
      <c r="R1932">
        <v>137.74910203548279</v>
      </c>
      <c r="S1932">
        <v>183.622720068679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49.049878219230379</v>
      </c>
      <c r="AG1932">
        <v>48.64234134089314</v>
      </c>
      <c r="AH1932">
        <v>47.313121539219217</v>
      </c>
      <c r="AI1932">
        <v>51.889042734951431</v>
      </c>
      <c r="AJ1932">
        <v>0.37616766278379032</v>
      </c>
      <c r="AK1932">
        <v>0.37616801833751129</v>
      </c>
      <c r="AL1932">
        <v>0.37608441790741198</v>
      </c>
      <c r="AM1932">
        <v>0.37625044711721328</v>
      </c>
      <c r="AN1932">
        <v>0.18467365512004169</v>
      </c>
      <c r="AO1932">
        <v>0.18467365512004169</v>
      </c>
      <c r="AP1932">
        <v>0.18467365512004169</v>
      </c>
      <c r="AQ1932">
        <v>0.18467365512004169</v>
      </c>
      <c r="AR1932">
        <v>8.2859757297574248</v>
      </c>
      <c r="AS1932">
        <v>8.2859757297574284</v>
      </c>
      <c r="AT1932">
        <v>8.2859757297574284</v>
      </c>
      <c r="AU1932">
        <v>8.2859757297574284</v>
      </c>
      <c r="AV1932" t="str">
        <f>VLOOKUP(Sheet1[[#This Row],[NPDES ID2]],Combined_Sheet__Major_Only___2[[NPDES ID2]:[ECHO BFR]],3,FALSE)</f>
        <v>NJ</v>
      </c>
      <c r="AW1932" t="s">
        <v>54</v>
      </c>
      <c r="AX1932" t="str">
        <f>VLOOKUP(Sheet1[[#This Row],[NPDES ID2]],Combined_Sheet__Major_Only___2[[NPDES ID2]:[ECHO BFR]],27,FALSE)</f>
        <v>-</v>
      </c>
      <c r="AY1932" t="str">
        <f>VLOOKUP(Sheet1[[#This Row],[NPDES ID2]],Combined_Sheet__Major_Only___2[[NPDES ID2]:[ECHO BFR]],28,FALSE)</f>
        <v>heatDry</v>
      </c>
      <c r="AZ1932" t="str">
        <f>VLOOKUP(Sheet1[[#This Row],[NPDES ID2]],Combined_Sheet__Major_Only___2[[NPDES ID2]:[ECHO BFR]],29,FALSE)</f>
        <v>thickening</v>
      </c>
      <c r="BA1932">
        <f>VLOOKUP(Sheet1[[#This Row],[NPDES ID2]],Combined_Sheet__Major_Only___2[[NPDES ID2]:[ECHO BFR]],17,FALSE)</f>
        <v>39.901782315502402</v>
      </c>
      <c r="BB1932">
        <f>VLOOKUP(Sheet1[[#This Row],[NPDES ID2]],Combined_Sheet__Major_Only___2[[NPDES ID2]:[ECHO BFR]],18,FALSE)</f>
        <v>-74.174505128308297</v>
      </c>
      <c r="BC1932" t="str">
        <f>IF(ISNUMBER(SEARCH("aerobic",$AW1932)),"aerobic","")</f>
        <v/>
      </c>
      <c r="BD1932" t="str">
        <f>IF(ISNUMBER(SEARCH("anaer",$AW1932)),"anaer","")</f>
        <v/>
      </c>
      <c r="BE1932" t="str">
        <f>IF(ISNUMBER(SEARCH("thickening",$AZ1932)),"thickening","")</f>
        <v>thickening</v>
      </c>
      <c r="BF1932" s="3" t="str">
        <f>IF(ISNUMBER(SEARCH("airDry",$AW1932)),"airDry","")</f>
        <v/>
      </c>
      <c r="BG1932" s="3" t="str">
        <f>IF(ISNUMBER(SEARCH("heatDry",$AY1932)),"heatDry","")</f>
        <v>heatDry</v>
      </c>
      <c r="BH1932" s="3" t="str">
        <f>IF(AND(ISNUMBER(SEARCH("aerobic",$AW1932)),ISNUMBER(SEARCH("anaer",$AW1932))),"Combined Aer and Anaer.","")</f>
        <v/>
      </c>
    </row>
    <row r="1933" spans="1:60" x14ac:dyDescent="0.25">
      <c r="A1933" s="4">
        <v>260</v>
      </c>
      <c r="B1933" t="s">
        <v>1340</v>
      </c>
      <c r="C1933">
        <v>1852.7</v>
      </c>
      <c r="D1933">
        <v>660.03955447594683</v>
      </c>
      <c r="E1933">
        <v>657.99013353448936</v>
      </c>
      <c r="F1933">
        <v>551.69432077189924</v>
      </c>
      <c r="G1933">
        <v>775.53162794922548</v>
      </c>
      <c r="H1933">
        <v>-155.83240085699501</v>
      </c>
      <c r="I1933">
        <v>-157.76725276651351</v>
      </c>
      <c r="J1933">
        <v>-175.47550023888081</v>
      </c>
      <c r="K1933">
        <v>-132.43494584971921</v>
      </c>
      <c r="L1933">
        <v>920.21848905021329</v>
      </c>
      <c r="M1933">
        <v>912.52438377227395</v>
      </c>
      <c r="N1933">
        <v>887.01164289561837</v>
      </c>
      <c r="O1933">
        <v>974.32391650352906</v>
      </c>
      <c r="P1933">
        <v>43.922064134384478</v>
      </c>
      <c r="Q1933">
        <v>44.149133228389701</v>
      </c>
      <c r="R1933">
        <v>38.030360546602623</v>
      </c>
      <c r="S1933">
        <v>50.606682481632767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48.679078575448628</v>
      </c>
      <c r="AG1933">
        <v>48.270773597947603</v>
      </c>
      <c r="AH1933">
        <v>46.925101898615551</v>
      </c>
      <c r="AI1933">
        <v>51.540219052462341</v>
      </c>
      <c r="AJ1933">
        <v>0.37166696713990061</v>
      </c>
      <c r="AK1933">
        <v>0.3716670674099779</v>
      </c>
      <c r="AL1933">
        <v>0.37164385266173761</v>
      </c>
      <c r="AM1933">
        <v>0.37168994954391199</v>
      </c>
      <c r="AN1933">
        <v>0.1847694336870819</v>
      </c>
      <c r="AO1933">
        <v>0.1847694336870819</v>
      </c>
      <c r="AP1933">
        <v>0.1847694336870819</v>
      </c>
      <c r="AQ1933">
        <v>0.1847694336870819</v>
      </c>
      <c r="AR1933">
        <v>7.9813875481854657</v>
      </c>
      <c r="AS1933">
        <v>7.9813875481854648</v>
      </c>
      <c r="AT1933">
        <v>7.9813875481854648</v>
      </c>
      <c r="AU1933">
        <v>7.9813875481854648</v>
      </c>
      <c r="AV1933" t="str">
        <f>VLOOKUP(Sheet1[[#This Row],[NPDES ID2]],Combined_Sheet__Major_Only___2[[NPDES ID2]:[ECHO BFR]],3,FALSE)</f>
        <v>AR</v>
      </c>
      <c r="AW1933" t="s">
        <v>54</v>
      </c>
      <c r="AX1933" t="str">
        <f>VLOOKUP(Sheet1[[#This Row],[NPDES ID2]],Combined_Sheet__Major_Only___2[[NPDES ID2]:[ECHO BFR]],27,FALSE)</f>
        <v>-</v>
      </c>
      <c r="AY1933" t="str">
        <f>VLOOKUP(Sheet1[[#This Row],[NPDES ID2]],Combined_Sheet__Major_Only___2[[NPDES ID2]:[ECHO BFR]],28,FALSE)</f>
        <v>heatDry</v>
      </c>
      <c r="AZ1933" t="str">
        <f>VLOOKUP(Sheet1[[#This Row],[NPDES ID2]],Combined_Sheet__Major_Only___2[[NPDES ID2]:[ECHO BFR]],29,FALSE)</f>
        <v>thickening</v>
      </c>
      <c r="BA1933">
        <f>VLOOKUP(Sheet1[[#This Row],[NPDES ID2]],Combined_Sheet__Major_Only___2[[NPDES ID2]:[ECHO BFR]],17,FALSE)</f>
        <v>36.301943999999999</v>
      </c>
      <c r="BB1933">
        <f>VLOOKUP(Sheet1[[#This Row],[NPDES ID2]],Combined_Sheet__Major_Only___2[[NPDES ID2]:[ECHO BFR]],18,FALSE)</f>
        <v>-94.216110999999998</v>
      </c>
      <c r="BC1933" t="str">
        <f>IF(ISNUMBER(SEARCH("aerobic",$AW1933)),"aerobic","")</f>
        <v/>
      </c>
      <c r="BD1933" t="str">
        <f>IF(ISNUMBER(SEARCH("anaer",$AW1933)),"anaer","")</f>
        <v/>
      </c>
      <c r="BE1933" t="str">
        <f>IF(ISNUMBER(SEARCH("thickening",$AZ1933)),"thickening","")</f>
        <v>thickening</v>
      </c>
      <c r="BF1933" s="2" t="str">
        <f>IF(ISNUMBER(SEARCH("airDry",$AW1933)),"airDry","")</f>
        <v/>
      </c>
      <c r="BG1933" s="2" t="str">
        <f>IF(ISNUMBER(SEARCH("heatDry",$AY1933)),"heatDry","")</f>
        <v>heatDry</v>
      </c>
      <c r="BH1933" s="2" t="str">
        <f>IF(AND(ISNUMBER(SEARCH("aerobic",$AW1933)),ISNUMBER(SEARCH("anaer",$AW1933))),"Combined Aer and Anaer.","")</f>
        <v/>
      </c>
    </row>
    <row r="1934" spans="1:60" x14ac:dyDescent="0.25">
      <c r="A1934" s="4">
        <v>980</v>
      </c>
      <c r="B1934" t="s">
        <v>4751</v>
      </c>
      <c r="C1934">
        <v>556.94000000000005</v>
      </c>
      <c r="D1934">
        <v>489.95974077064278</v>
      </c>
      <c r="E1934">
        <v>486.6631603684047</v>
      </c>
      <c r="F1934">
        <v>385.5590528542993</v>
      </c>
      <c r="G1934">
        <v>591.81874749805581</v>
      </c>
      <c r="H1934">
        <v>-156.88410393541781</v>
      </c>
      <c r="I1934">
        <v>-158.92179667767951</v>
      </c>
      <c r="J1934">
        <v>-176.28866698884499</v>
      </c>
      <c r="K1934">
        <v>-133.23113044818359</v>
      </c>
      <c r="L1934">
        <v>275.54133860048171</v>
      </c>
      <c r="M1934">
        <v>273.21773875056419</v>
      </c>
      <c r="N1934">
        <v>265.52478582891598</v>
      </c>
      <c r="O1934">
        <v>291.86575111005197</v>
      </c>
      <c r="P1934">
        <v>13.20590580593961</v>
      </c>
      <c r="Q1934">
        <v>13.26898075152606</v>
      </c>
      <c r="R1934">
        <v>11.437291381798641</v>
      </c>
      <c r="S1934">
        <v>15.20849423377912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48.485610701535983</v>
      </c>
      <c r="AG1934">
        <v>48.076381908869998</v>
      </c>
      <c r="AH1934">
        <v>46.723780428012411</v>
      </c>
      <c r="AI1934">
        <v>51.357855889215152</v>
      </c>
      <c r="AJ1934">
        <v>0.36931908945626862</v>
      </c>
      <c r="AK1934">
        <v>0.36931911722430549</v>
      </c>
      <c r="AL1934">
        <v>0.36931271601775673</v>
      </c>
      <c r="AM1934">
        <v>0.36932542615083341</v>
      </c>
      <c r="AN1934">
        <v>0.18537873184938641</v>
      </c>
      <c r="AO1934">
        <v>0.18537873184938641</v>
      </c>
      <c r="AP1934">
        <v>0.18537873184938641</v>
      </c>
      <c r="AQ1934">
        <v>0.18537873184938641</v>
      </c>
      <c r="AR1934">
        <v>9.2206485580554176</v>
      </c>
      <c r="AS1934">
        <v>9.2206485580554158</v>
      </c>
      <c r="AT1934">
        <v>9.2206485580554158</v>
      </c>
      <c r="AU1934">
        <v>9.2206485580554158</v>
      </c>
      <c r="AV1934" t="str">
        <f>VLOOKUP(Sheet1[[#This Row],[NPDES ID2]],Combined_Sheet__Major_Only___2[[NPDES ID2]:[ECHO BFR]],3,FALSE)</f>
        <v>DE</v>
      </c>
      <c r="AW1934" t="s">
        <v>54</v>
      </c>
      <c r="AX1934" t="str">
        <f>VLOOKUP(Sheet1[[#This Row],[NPDES ID2]],Combined_Sheet__Major_Only___2[[NPDES ID2]:[ECHO BFR]],27,FALSE)</f>
        <v>other</v>
      </c>
      <c r="AY1934" t="str">
        <f>VLOOKUP(Sheet1[[#This Row],[NPDES ID2]],Combined_Sheet__Major_Only___2[[NPDES ID2]:[ECHO BFR]],28,FALSE)</f>
        <v>heatDry</v>
      </c>
      <c r="AZ1934" t="str">
        <f>VLOOKUP(Sheet1[[#This Row],[NPDES ID2]],Combined_Sheet__Major_Only___2[[NPDES ID2]:[ECHO BFR]],29,FALSE)</f>
        <v>thickening</v>
      </c>
      <c r="BA1934">
        <f>VLOOKUP(Sheet1[[#This Row],[NPDES ID2]],Combined_Sheet__Major_Only___2[[NPDES ID2]:[ECHO BFR]],17,FALSE)</f>
        <v>38.523212000000001</v>
      </c>
      <c r="BB1934">
        <f>VLOOKUP(Sheet1[[#This Row],[NPDES ID2]],Combined_Sheet__Major_Only___2[[NPDES ID2]:[ECHO BFR]],18,FALSE)</f>
        <v>-75.090427000000005</v>
      </c>
      <c r="BC1934" t="str">
        <f>IF(ISNUMBER(SEARCH("aerobic",$AW1934)),"aerobic","")</f>
        <v/>
      </c>
      <c r="BD1934" t="str">
        <f>IF(ISNUMBER(SEARCH("anaer",$AW1934)),"anaer","")</f>
        <v/>
      </c>
      <c r="BE1934" t="str">
        <f>IF(ISNUMBER(SEARCH("thickening",$AZ1934)),"thickening","")</f>
        <v>thickening</v>
      </c>
      <c r="BF1934" s="2" t="str">
        <f>IF(ISNUMBER(SEARCH("airDry",$AW1934)),"airDry","")</f>
        <v/>
      </c>
      <c r="BG1934" s="2" t="str">
        <f>IF(ISNUMBER(SEARCH("heatDry",$AY1934)),"heatDry","")</f>
        <v>heatDry</v>
      </c>
      <c r="BH1934" s="2" t="str">
        <f>IF(AND(ISNUMBER(SEARCH("aerobic",$AW1934)),ISNUMBER(SEARCH("anaer",$AW1934))),"Combined Aer and Anaer.","")</f>
        <v/>
      </c>
    </row>
    <row r="1935" spans="1:60" x14ac:dyDescent="0.25">
      <c r="A1935" s="4">
        <v>1901</v>
      </c>
      <c r="B1935" t="s">
        <v>8975</v>
      </c>
      <c r="C1935">
        <v>4155.8999999999996</v>
      </c>
      <c r="D1935">
        <v>1142.8712989864921</v>
      </c>
      <c r="E1935">
        <v>1142.596190348288</v>
      </c>
      <c r="F1935">
        <v>929.48900968638588</v>
      </c>
      <c r="G1935">
        <v>1358.7109516280241</v>
      </c>
      <c r="H1935">
        <v>-145.635632763399</v>
      </c>
      <c r="I1935">
        <v>-147.7346715147815</v>
      </c>
      <c r="J1935">
        <v>-164.71260866778169</v>
      </c>
      <c r="K1935">
        <v>-122.7534489030666</v>
      </c>
      <c r="L1935">
        <v>2194.619212501872</v>
      </c>
      <c r="M1935">
        <v>2178.408311509038</v>
      </c>
      <c r="N1935">
        <v>2124.532944212734</v>
      </c>
      <c r="O1935">
        <v>2308.7727989380942</v>
      </c>
      <c r="P1935">
        <v>98.290705713967924</v>
      </c>
      <c r="Q1935">
        <v>98.617060433807438</v>
      </c>
      <c r="R1935">
        <v>84.188375133978553</v>
      </c>
      <c r="S1935">
        <v>113.3928219871962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51.758192834777837</v>
      </c>
      <c r="AG1935">
        <v>51.373210700177907</v>
      </c>
      <c r="AH1935">
        <v>50.110747711733502</v>
      </c>
      <c r="AI1935">
        <v>54.448341646866453</v>
      </c>
      <c r="AJ1935">
        <v>0.40907009091202712</v>
      </c>
      <c r="AK1935">
        <v>0.4090703035239307</v>
      </c>
      <c r="AL1935">
        <v>0.40902080106492172</v>
      </c>
      <c r="AM1935">
        <v>0.4091191023993766</v>
      </c>
      <c r="AN1935">
        <v>0.18571375469441681</v>
      </c>
      <c r="AO1935">
        <v>0.18571375469441681</v>
      </c>
      <c r="AP1935">
        <v>0.18571375469441681</v>
      </c>
      <c r="AQ1935">
        <v>0.18571375469441681</v>
      </c>
      <c r="AR1935">
        <v>10.17806433474726</v>
      </c>
      <c r="AS1935">
        <v>10.17806433474726</v>
      </c>
      <c r="AT1935">
        <v>10.17806433474726</v>
      </c>
      <c r="AU1935">
        <v>10.17806433474726</v>
      </c>
      <c r="AV1935" t="str">
        <f>VLOOKUP(Sheet1[[#This Row],[NPDES ID2]],Combined_Sheet__Major_Only___2[[NPDES ID2]:[ECHO BFR]],3,FALSE)</f>
        <v>AR</v>
      </c>
      <c r="AW1935" t="s">
        <v>54</v>
      </c>
      <c r="AX1935" t="str">
        <f>VLOOKUP(Sheet1[[#This Row],[NPDES ID2]],Combined_Sheet__Major_Only___2[[NPDES ID2]:[ECHO BFR]],27,FALSE)</f>
        <v>-</v>
      </c>
      <c r="AY1935" t="str">
        <f>VLOOKUP(Sheet1[[#This Row],[NPDES ID2]],Combined_Sheet__Major_Only___2[[NPDES ID2]:[ECHO BFR]],28,FALSE)</f>
        <v>heatDry</v>
      </c>
      <c r="AZ1935" t="str">
        <f>VLOOKUP(Sheet1[[#This Row],[NPDES ID2]],Combined_Sheet__Major_Only___2[[NPDES ID2]:[ECHO BFR]],29,FALSE)</f>
        <v>thickening</v>
      </c>
      <c r="BA1935">
        <f>VLOOKUP(Sheet1[[#This Row],[NPDES ID2]],Combined_Sheet__Major_Only___2[[NPDES ID2]:[ECHO BFR]],17,FALSE)</f>
        <v>36.21181</v>
      </c>
      <c r="BB1935">
        <f>VLOOKUP(Sheet1[[#This Row],[NPDES ID2]],Combined_Sheet__Major_Only___2[[NPDES ID2]:[ECHO BFR]],18,FALSE)</f>
        <v>-94.160340000000005</v>
      </c>
      <c r="BC1935" t="str">
        <f>IF(ISNUMBER(SEARCH("aerobic",$AW1935)),"aerobic","")</f>
        <v/>
      </c>
      <c r="BD1935" t="str">
        <f>IF(ISNUMBER(SEARCH("anaer",$AW1935)),"anaer","")</f>
        <v/>
      </c>
      <c r="BE1935" t="str">
        <f>IF(ISNUMBER(SEARCH("thickening",$AZ1935)),"thickening","")</f>
        <v>thickening</v>
      </c>
      <c r="BF1935" s="3" t="str">
        <f>IF(ISNUMBER(SEARCH("airDry",$AW1935)),"airDry","")</f>
        <v/>
      </c>
      <c r="BG1935" s="3" t="str">
        <f>IF(ISNUMBER(SEARCH("heatDry",$AY1935)),"heatDry","")</f>
        <v>heatDry</v>
      </c>
      <c r="BH1935" s="3" t="str">
        <f>IF(AND(ISNUMBER(SEARCH("aerobic",$AW1935)),ISNUMBER(SEARCH("anaer",$AW1935))),"Combined Aer and Anaer.","")</f>
        <v/>
      </c>
    </row>
    <row r="1936" spans="1:60" x14ac:dyDescent="0.25">
      <c r="A1936" s="4">
        <v>2305</v>
      </c>
      <c r="B1936" t="s">
        <v>10770</v>
      </c>
      <c r="C1936">
        <v>407.88</v>
      </c>
      <c r="D1936">
        <v>532.25778828900286</v>
      </c>
      <c r="E1936">
        <v>532.96411282836243</v>
      </c>
      <c r="F1936">
        <v>403.78013629867121</v>
      </c>
      <c r="G1936">
        <v>659.08381712379128</v>
      </c>
      <c r="H1936">
        <v>-155.64990416244959</v>
      </c>
      <c r="I1936">
        <v>-157.65225383248639</v>
      </c>
      <c r="J1936">
        <v>-174.906464532532</v>
      </c>
      <c r="K1936">
        <v>-132.02132310196521</v>
      </c>
      <c r="L1936">
        <v>203.37209761200239</v>
      </c>
      <c r="M1936">
        <v>201.68264580310239</v>
      </c>
      <c r="N1936">
        <v>196.09004902780759</v>
      </c>
      <c r="O1936">
        <v>215.24024765795349</v>
      </c>
      <c r="P1936">
        <v>9.6688807875376135</v>
      </c>
      <c r="Q1936">
        <v>9.7185940137012317</v>
      </c>
      <c r="R1936">
        <v>8.3696747219746577</v>
      </c>
      <c r="S1936">
        <v>11.144971108959981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48.864257553416692</v>
      </c>
      <c r="AG1936">
        <v>48.458065468718047</v>
      </c>
      <c r="AH1936">
        <v>47.115146328013601</v>
      </c>
      <c r="AI1936">
        <v>51.715611914826972</v>
      </c>
      <c r="AJ1936">
        <v>0.3739145276194803</v>
      </c>
      <c r="AK1936">
        <v>0.3739145485156149</v>
      </c>
      <c r="AL1936">
        <v>0.37390973349803103</v>
      </c>
      <c r="AM1936">
        <v>0.37391929407775598</v>
      </c>
      <c r="AN1936">
        <v>0.18591140855765731</v>
      </c>
      <c r="AO1936">
        <v>0.18591140855765731</v>
      </c>
      <c r="AP1936">
        <v>0.18591140855765731</v>
      </c>
      <c r="AQ1936">
        <v>0.18591140855765731</v>
      </c>
      <c r="AR1936">
        <v>9.0057458702570372</v>
      </c>
      <c r="AS1936">
        <v>9.0057458702570372</v>
      </c>
      <c r="AT1936">
        <v>9.0057458702570372</v>
      </c>
      <c r="AU1936">
        <v>9.0057458702570372</v>
      </c>
      <c r="AV1936" t="str">
        <f>VLOOKUP(Sheet1[[#This Row],[NPDES ID2]],Combined_Sheet__Major_Only___2[[NPDES ID2]:[ECHO BFR]],3,FALSE)</f>
        <v>OR</v>
      </c>
      <c r="AW1936" t="s">
        <v>54</v>
      </c>
      <c r="AX1936" t="str">
        <f>VLOOKUP(Sheet1[[#This Row],[NPDES ID2]],Combined_Sheet__Major_Only___2[[NPDES ID2]:[ECHO BFR]],27,FALSE)</f>
        <v>-</v>
      </c>
      <c r="AY1936" t="str">
        <f>VLOOKUP(Sheet1[[#This Row],[NPDES ID2]],Combined_Sheet__Major_Only___2[[NPDES ID2]:[ECHO BFR]],28,FALSE)</f>
        <v>heatDry</v>
      </c>
      <c r="AZ1936" t="str">
        <f>VLOOKUP(Sheet1[[#This Row],[NPDES ID2]],Combined_Sheet__Major_Only___2[[NPDES ID2]:[ECHO BFR]],29,FALSE)</f>
        <v>thickening</v>
      </c>
      <c r="BA1936">
        <f>VLOOKUP(Sheet1[[#This Row],[NPDES ID2]],Combined_Sheet__Major_Only___2[[NPDES ID2]:[ECHO BFR]],17,FALSE)</f>
        <v>45.294943000000004</v>
      </c>
      <c r="BB1936">
        <f>VLOOKUP(Sheet1[[#This Row],[NPDES ID2]],Combined_Sheet__Major_Only___2[[NPDES ID2]:[ECHO BFR]],18,FALSE)</f>
        <v>-122.77181400000001</v>
      </c>
      <c r="BC1936" t="str">
        <f>IF(ISNUMBER(SEARCH("aerobic",$AW1936)),"aerobic","")</f>
        <v/>
      </c>
      <c r="BD1936" t="str">
        <f>IF(ISNUMBER(SEARCH("anaer",$AW1936)),"anaer","")</f>
        <v/>
      </c>
      <c r="BE1936" t="str">
        <f>IF(ISNUMBER(SEARCH("thickening",$AZ1936)),"thickening","")</f>
        <v>thickening</v>
      </c>
      <c r="BF1936" s="3" t="str">
        <f>IF(ISNUMBER(SEARCH("airDry",$AW1936)),"airDry","")</f>
        <v/>
      </c>
      <c r="BG1936" s="3" t="str">
        <f>IF(ISNUMBER(SEARCH("heatDry",$AY1936)),"heatDry","")</f>
        <v>heatDry</v>
      </c>
      <c r="BH1936" s="3" t="str">
        <f>IF(AND(ISNUMBER(SEARCH("aerobic",$AW1936)),ISNUMBER(SEARCH("anaer",$AW1936))),"Combined Aer and Anaer.","")</f>
        <v/>
      </c>
    </row>
    <row r="1937" spans="1:60" x14ac:dyDescent="0.25">
      <c r="A1937" s="4">
        <v>1797</v>
      </c>
      <c r="B1937" t="s">
        <v>8502</v>
      </c>
      <c r="C1937">
        <v>479.67</v>
      </c>
      <c r="D1937">
        <v>500.53395445786413</v>
      </c>
      <c r="E1937">
        <v>500.88856184718912</v>
      </c>
      <c r="F1937">
        <v>386.87650431392848</v>
      </c>
      <c r="G1937">
        <v>618.59783645534606</v>
      </c>
      <c r="H1937">
        <v>-154.67296581854379</v>
      </c>
      <c r="I1937">
        <v>-156.68752562484389</v>
      </c>
      <c r="J1937">
        <v>-173.85479463268859</v>
      </c>
      <c r="K1937">
        <v>-131.0921639995787</v>
      </c>
      <c r="L1937">
        <v>240.57801791923379</v>
      </c>
      <c r="M1937">
        <v>238.60241057786621</v>
      </c>
      <c r="N1937">
        <v>232.06201655080321</v>
      </c>
      <c r="O1937">
        <v>254.45706079269539</v>
      </c>
      <c r="P1937">
        <v>11.36826944883016</v>
      </c>
      <c r="Q1937">
        <v>11.42314741447508</v>
      </c>
      <c r="R1937">
        <v>9.8326453346272835</v>
      </c>
      <c r="S1937">
        <v>13.11267372249633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49.152641015567824</v>
      </c>
      <c r="AG1937">
        <v>48.748686508377347</v>
      </c>
      <c r="AH1937">
        <v>47.413382215571858</v>
      </c>
      <c r="AI1937">
        <v>51.988029362356961</v>
      </c>
      <c r="AJ1937">
        <v>0.3774151948164966</v>
      </c>
      <c r="AK1937">
        <v>0.37741521968797198</v>
      </c>
      <c r="AL1937">
        <v>0.3774094873829642</v>
      </c>
      <c r="AM1937">
        <v>0.37742086933181529</v>
      </c>
      <c r="AN1937">
        <v>0.18692593292122681</v>
      </c>
      <c r="AO1937">
        <v>0.18692593292122681</v>
      </c>
      <c r="AP1937">
        <v>0.18692593292122681</v>
      </c>
      <c r="AQ1937">
        <v>0.18692593292122681</v>
      </c>
      <c r="AR1937">
        <v>8.9621270479414701</v>
      </c>
      <c r="AS1937">
        <v>8.9621270479414701</v>
      </c>
      <c r="AT1937">
        <v>8.9621270479414701</v>
      </c>
      <c r="AU1937">
        <v>8.9621270479414701</v>
      </c>
      <c r="AV1937" t="str">
        <f>VLOOKUP(Sheet1[[#This Row],[NPDES ID2]],Combined_Sheet__Major_Only___2[[NPDES ID2]:[ECHO BFR]],3,FALSE)</f>
        <v>DE</v>
      </c>
      <c r="AW1937" t="s">
        <v>54</v>
      </c>
      <c r="AX1937" t="str">
        <f>VLOOKUP(Sheet1[[#This Row],[NPDES ID2]],Combined_Sheet__Major_Only___2[[NPDES ID2]:[ECHO BFR]],27,FALSE)</f>
        <v>-</v>
      </c>
      <c r="AY1937" t="str">
        <f>VLOOKUP(Sheet1[[#This Row],[NPDES ID2]],Combined_Sheet__Major_Only___2[[NPDES ID2]:[ECHO BFR]],28,FALSE)</f>
        <v>heatDry</v>
      </c>
      <c r="AZ1937" t="str">
        <f>VLOOKUP(Sheet1[[#This Row],[NPDES ID2]],Combined_Sheet__Major_Only___2[[NPDES ID2]:[ECHO BFR]],29,FALSE)</f>
        <v>preliminaryOps, thickening</v>
      </c>
      <c r="BA1937">
        <f>VLOOKUP(Sheet1[[#This Row],[NPDES ID2]],Combined_Sheet__Major_Only___2[[NPDES ID2]:[ECHO BFR]],17,FALSE)</f>
        <v>38.634495999999999</v>
      </c>
      <c r="BB1937">
        <f>VLOOKUP(Sheet1[[#This Row],[NPDES ID2]],Combined_Sheet__Major_Only___2[[NPDES ID2]:[ECHO BFR]],18,FALSE)</f>
        <v>-75.617154999999997</v>
      </c>
      <c r="BC1937" t="str">
        <f>IF(ISNUMBER(SEARCH("aerobic",$AW1937)),"aerobic","")</f>
        <v/>
      </c>
      <c r="BD1937" t="str">
        <f>IF(ISNUMBER(SEARCH("anaer",$AW1937)),"anaer","")</f>
        <v/>
      </c>
      <c r="BE1937" t="str">
        <f>IF(ISNUMBER(SEARCH("thickening",$AZ1937)),"thickening","")</f>
        <v>thickening</v>
      </c>
      <c r="BF1937" s="3" t="str">
        <f>IF(ISNUMBER(SEARCH("airDry",$AW1937)),"airDry","")</f>
        <v/>
      </c>
      <c r="BG1937" s="3" t="str">
        <f>IF(ISNUMBER(SEARCH("heatDry",$AY1937)),"heatDry","")</f>
        <v>heatDry</v>
      </c>
      <c r="BH1937" s="3" t="str">
        <f>IF(AND(ISNUMBER(SEARCH("aerobic",$AW1937)),ISNUMBER(SEARCH("anaer",$AW1937))),"Combined Aer and Anaer.","")</f>
        <v/>
      </c>
    </row>
    <row r="1938" spans="1:60" x14ac:dyDescent="0.25">
      <c r="A1938" s="4">
        <v>1917</v>
      </c>
      <c r="B1938" t="s">
        <v>9047</v>
      </c>
      <c r="C1938">
        <v>3244</v>
      </c>
      <c r="D1938">
        <v>940.74833427111093</v>
      </c>
      <c r="E1938">
        <v>940.54196993130245</v>
      </c>
      <c r="F1938">
        <v>780.45607375523048</v>
      </c>
      <c r="G1938">
        <v>1113.663854403801</v>
      </c>
      <c r="H1938">
        <v>-147.6609544134204</v>
      </c>
      <c r="I1938">
        <v>-149.9013392172748</v>
      </c>
      <c r="J1938">
        <v>-166.71013829477829</v>
      </c>
      <c r="K1938">
        <v>-124.7043987805972</v>
      </c>
      <c r="L1938">
        <v>1693.4719625705479</v>
      </c>
      <c r="M1938">
        <v>1680.655518200859</v>
      </c>
      <c r="N1938">
        <v>1638.1083359052991</v>
      </c>
      <c r="O1938">
        <v>1783.6617704435751</v>
      </c>
      <c r="P1938">
        <v>76.7611796185397</v>
      </c>
      <c r="Q1938">
        <v>76.922805080261753</v>
      </c>
      <c r="R1938">
        <v>65.840305756965677</v>
      </c>
      <c r="S1938">
        <v>88.631965787532835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51.164403265165333</v>
      </c>
      <c r="AG1938">
        <v>50.775189467668511</v>
      </c>
      <c r="AH1938">
        <v>49.495818822648637</v>
      </c>
      <c r="AI1938">
        <v>53.8877345415222</v>
      </c>
      <c r="AJ1938">
        <v>0.40185212480959309</v>
      </c>
      <c r="AK1938">
        <v>0.4018522835609919</v>
      </c>
      <c r="AL1938">
        <v>0.40181542562693939</v>
      </c>
      <c r="AM1938">
        <v>0.40188861551592298</v>
      </c>
      <c r="AN1938">
        <v>0.16132531958101229</v>
      </c>
      <c r="AO1938">
        <v>0.16132531958101221</v>
      </c>
      <c r="AP1938">
        <v>0.16132531958101221</v>
      </c>
      <c r="AQ1938">
        <v>0.16132531958101221</v>
      </c>
      <c r="AR1938">
        <v>10.56506217492311</v>
      </c>
      <c r="AS1938">
        <v>10.565062174923121</v>
      </c>
      <c r="AT1938">
        <v>10.565062174923121</v>
      </c>
      <c r="AU1938">
        <v>10.565062174923121</v>
      </c>
      <c r="AV1938" t="str">
        <f>VLOOKUP(Sheet1[[#This Row],[NPDES ID2]],Combined_Sheet__Major_Only___2[[NPDES ID2]:[ECHO BFR]],3,FALSE)</f>
        <v>IL</v>
      </c>
      <c r="AW1938" t="s">
        <v>54</v>
      </c>
      <c r="AX1938" t="str">
        <f>VLOOKUP(Sheet1[[#This Row],[NPDES ID2]],Combined_Sheet__Major_Only___2[[NPDES ID2]:[ECHO BFR]],27,FALSE)</f>
        <v>-</v>
      </c>
      <c r="AY1938" t="str">
        <f>VLOOKUP(Sheet1[[#This Row],[NPDES ID2]],Combined_Sheet__Major_Only___2[[NPDES ID2]:[ECHO BFR]],28,FALSE)</f>
        <v>heatDry</v>
      </c>
      <c r="AZ1938" t="str">
        <f>VLOOKUP(Sheet1[[#This Row],[NPDES ID2]],Combined_Sheet__Major_Only___2[[NPDES ID2]:[ECHO BFR]],29,FALSE)</f>
        <v>-</v>
      </c>
      <c r="BA1938">
        <f>VLOOKUP(Sheet1[[#This Row],[NPDES ID2]],Combined_Sheet__Major_Only___2[[NPDES ID2]:[ECHO BFR]],17,FALSE)</f>
        <v>42.35689</v>
      </c>
      <c r="BB1938">
        <f>VLOOKUP(Sheet1[[#This Row],[NPDES ID2]],Combined_Sheet__Major_Only___2[[NPDES ID2]:[ECHO BFR]],18,FALSE)</f>
        <v>-87.925214999999994</v>
      </c>
      <c r="BC1938" t="str">
        <f>IF(ISNUMBER(SEARCH("aerobic",$AW1938)),"aerobic","")</f>
        <v/>
      </c>
      <c r="BD1938" t="str">
        <f>IF(ISNUMBER(SEARCH("anaer",$AW1938)),"anaer","")</f>
        <v/>
      </c>
      <c r="BE1938" t="str">
        <f>IF(ISNUMBER(SEARCH("thickening",$AZ1938)),"thickening","")</f>
        <v/>
      </c>
      <c r="BF1938" s="3" t="str">
        <f>IF(ISNUMBER(SEARCH("airDry",$AW1938)),"airDry","")</f>
        <v/>
      </c>
      <c r="BG1938" s="3" t="str">
        <f>IF(ISNUMBER(SEARCH("heatDry",$AY1938)),"heatDry","")</f>
        <v>heatDry</v>
      </c>
      <c r="BH1938" s="3" t="str">
        <f>IF(AND(ISNUMBER(SEARCH("aerobic",$AW1938)),ISNUMBER(SEARCH("anaer",$AW1938))),"Combined Aer and Anaer.","")</f>
        <v/>
      </c>
    </row>
    <row r="1939" spans="1:60" x14ac:dyDescent="0.25">
      <c r="A1939" s="4">
        <v>303</v>
      </c>
      <c r="B1939" t="s">
        <v>1547</v>
      </c>
      <c r="C1939">
        <v>1295</v>
      </c>
      <c r="D1939">
        <v>519.29298051586204</v>
      </c>
      <c r="E1939">
        <v>518.72185735883136</v>
      </c>
      <c r="F1939">
        <v>439.65781856583487</v>
      </c>
      <c r="G1939">
        <v>614.72766856515193</v>
      </c>
      <c r="H1939">
        <v>-148.02712679148561</v>
      </c>
      <c r="I1939">
        <v>-150.15767354073901</v>
      </c>
      <c r="J1939">
        <v>-166.71507725386149</v>
      </c>
      <c r="K1939">
        <v>-124.8073444557282</v>
      </c>
      <c r="L1939">
        <v>676.43015080902262</v>
      </c>
      <c r="M1939">
        <v>671.31099219193197</v>
      </c>
      <c r="N1939">
        <v>654.34982952745986</v>
      </c>
      <c r="O1939">
        <v>712.4111219547782</v>
      </c>
      <c r="P1939">
        <v>30.64418043814856</v>
      </c>
      <c r="Q1939">
        <v>30.71042598520258</v>
      </c>
      <c r="R1939">
        <v>26.283699892037269</v>
      </c>
      <c r="S1939">
        <v>35.382024990190061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51.19144930922787</v>
      </c>
      <c r="AG1939">
        <v>50.8032262573482</v>
      </c>
      <c r="AH1939">
        <v>49.522104503482311</v>
      </c>
      <c r="AI1939">
        <v>53.913817648599171</v>
      </c>
      <c r="AJ1939">
        <v>0.40218084959825362</v>
      </c>
      <c r="AK1939">
        <v>0.40218091452883148</v>
      </c>
      <c r="AL1939">
        <v>0.4021659178724285</v>
      </c>
      <c r="AM1939">
        <v>0.4021956955785696</v>
      </c>
      <c r="AN1939">
        <v>0.16361836937279131</v>
      </c>
      <c r="AO1939">
        <v>0.16361836937279131</v>
      </c>
      <c r="AP1939">
        <v>0.16361836937279131</v>
      </c>
      <c r="AQ1939">
        <v>0.16361836937279131</v>
      </c>
      <c r="AR1939">
        <v>10.31784259637246</v>
      </c>
      <c r="AS1939">
        <v>10.31784259637246</v>
      </c>
      <c r="AT1939">
        <v>10.31784259637246</v>
      </c>
      <c r="AU1939">
        <v>10.31784259637246</v>
      </c>
      <c r="AV1939" t="str">
        <f>VLOOKUP(Sheet1[[#This Row],[NPDES ID2]],Combined_Sheet__Major_Only___2[[NPDES ID2]:[ECHO BFR]],3,FALSE)</f>
        <v>MD</v>
      </c>
      <c r="AW1939" t="s">
        <v>54</v>
      </c>
      <c r="AX1939" t="str">
        <f>VLOOKUP(Sheet1[[#This Row],[NPDES ID2]],Combined_Sheet__Major_Only___2[[NPDES ID2]:[ECHO BFR]],27,FALSE)</f>
        <v>-</v>
      </c>
      <c r="AY1939" t="str">
        <f>VLOOKUP(Sheet1[[#This Row],[NPDES ID2]],Combined_Sheet__Major_Only___2[[NPDES ID2]:[ECHO BFR]],28,FALSE)</f>
        <v>heatDry</v>
      </c>
      <c r="AZ1939" t="str">
        <f>VLOOKUP(Sheet1[[#This Row],[NPDES ID2]],Combined_Sheet__Major_Only___2[[NPDES ID2]:[ECHO BFR]],29,FALSE)</f>
        <v>-</v>
      </c>
      <c r="BA1939">
        <f>VLOOKUP(Sheet1[[#This Row],[NPDES ID2]],Combined_Sheet__Major_Only___2[[NPDES ID2]:[ECHO BFR]],17,FALSE)</f>
        <v>39.625005999999999</v>
      </c>
      <c r="BB1939">
        <f>VLOOKUP(Sheet1[[#This Row],[NPDES ID2]],Combined_Sheet__Major_Only___2[[NPDES ID2]:[ECHO BFR]],18,FALSE)</f>
        <v>-78.756035999999995</v>
      </c>
      <c r="BC1939" t="str">
        <f>IF(ISNUMBER(SEARCH("aerobic",$AW1939)),"aerobic","")</f>
        <v/>
      </c>
      <c r="BD1939" t="str">
        <f>IF(ISNUMBER(SEARCH("anaer",$AW1939)),"anaer","")</f>
        <v/>
      </c>
      <c r="BE1939" t="str">
        <f>IF(ISNUMBER(SEARCH("thickening",$AZ1939)),"thickening","")</f>
        <v/>
      </c>
      <c r="BF1939" s="3" t="str">
        <f>IF(ISNUMBER(SEARCH("airDry",$AW1939)),"airDry","")</f>
        <v/>
      </c>
      <c r="BG1939" s="3" t="str">
        <f>IF(ISNUMBER(SEARCH("heatDry",$AY1939)),"heatDry","")</f>
        <v>heatDry</v>
      </c>
      <c r="BH1939" s="3" t="str">
        <f>IF(AND(ISNUMBER(SEARCH("aerobic",$AW1939)),ISNUMBER(SEARCH("anaer",$AW1939))),"Combined Aer and Anaer.","")</f>
        <v/>
      </c>
    </row>
    <row r="1940" spans="1:60" x14ac:dyDescent="0.25">
      <c r="A1940" s="4">
        <v>1043</v>
      </c>
      <c r="B1940" t="s">
        <v>5038</v>
      </c>
      <c r="C1940">
        <v>406</v>
      </c>
      <c r="D1940">
        <v>562.35324156993295</v>
      </c>
      <c r="E1940">
        <v>562.02475421948327</v>
      </c>
      <c r="F1940">
        <v>426.02994059309913</v>
      </c>
      <c r="G1940">
        <v>698.82587234572941</v>
      </c>
      <c r="H1940">
        <v>-164.49662699718959</v>
      </c>
      <c r="I1940">
        <v>-166.23760664992969</v>
      </c>
      <c r="J1940">
        <v>-184.52425657408301</v>
      </c>
      <c r="K1940">
        <v>-140.55309289812379</v>
      </c>
      <c r="L1940">
        <v>192.00112610246779</v>
      </c>
      <c r="M1940">
        <v>190.23740143592821</v>
      </c>
      <c r="N1940">
        <v>184.3990462270161</v>
      </c>
      <c r="O1940">
        <v>204.39089409090511</v>
      </c>
      <c r="P1940">
        <v>9.6411580809735415</v>
      </c>
      <c r="Q1940">
        <v>9.6509960701768911</v>
      </c>
      <c r="R1940">
        <v>8.3751665775849204</v>
      </c>
      <c r="S1940">
        <v>11.07123711194849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46.345773895832181</v>
      </c>
      <c r="AG1940">
        <v>45.919785941977722</v>
      </c>
      <c r="AH1940">
        <v>44.511284360509229</v>
      </c>
      <c r="AI1940">
        <v>49.336250540364112</v>
      </c>
      <c r="AJ1940">
        <v>0.34336993075768718</v>
      </c>
      <c r="AK1940">
        <v>0.34336995009790539</v>
      </c>
      <c r="AL1940">
        <v>0.34336549356106438</v>
      </c>
      <c r="AM1940">
        <v>0.3433743423511853</v>
      </c>
      <c r="AN1940">
        <v>0.17150337162371099</v>
      </c>
      <c r="AO1940">
        <v>0.17150337162371099</v>
      </c>
      <c r="AP1940">
        <v>0.17150337162371099</v>
      </c>
      <c r="AQ1940">
        <v>0.17150337162371099</v>
      </c>
      <c r="AR1940">
        <v>8.8065949357334325</v>
      </c>
      <c r="AS1940">
        <v>8.8065949357334343</v>
      </c>
      <c r="AT1940">
        <v>8.8065949357334343</v>
      </c>
      <c r="AU1940">
        <v>8.8065949357334343</v>
      </c>
      <c r="AV1940" t="str">
        <f>VLOOKUP(Sheet1[[#This Row],[NPDES ID2]],Combined_Sheet__Major_Only___2[[NPDES ID2]:[ECHO BFR]],3,FALSE)</f>
        <v>PA</v>
      </c>
      <c r="AW1940" t="s">
        <v>54</v>
      </c>
      <c r="AX1940" t="str">
        <f>VLOOKUP(Sheet1[[#This Row],[NPDES ID2]],Combined_Sheet__Major_Only___2[[NPDES ID2]:[ECHO BFR]],27,FALSE)</f>
        <v>-</v>
      </c>
      <c r="AY1940" t="str">
        <f>VLOOKUP(Sheet1[[#This Row],[NPDES ID2]],Combined_Sheet__Major_Only___2[[NPDES ID2]:[ECHO BFR]],28,FALSE)</f>
        <v>heatDry</v>
      </c>
      <c r="AZ1940" t="str">
        <f>VLOOKUP(Sheet1[[#This Row],[NPDES ID2]],Combined_Sheet__Major_Only___2[[NPDES ID2]:[ECHO BFR]],29,FALSE)</f>
        <v>preliminaryOps</v>
      </c>
      <c r="BA1940">
        <f>VLOOKUP(Sheet1[[#This Row],[NPDES ID2]],Combined_Sheet__Major_Only___2[[NPDES ID2]:[ECHO BFR]],17,FALSE)</f>
        <v>40.290129999999998</v>
      </c>
      <c r="BB1940">
        <f>VLOOKUP(Sheet1[[#This Row],[NPDES ID2]],Combined_Sheet__Major_Only___2[[NPDES ID2]:[ECHO BFR]],18,FALSE)</f>
        <v>-75.177970000000002</v>
      </c>
      <c r="BC1940" t="str">
        <f>IF(ISNUMBER(SEARCH("aerobic",$AW1940)),"aerobic","")</f>
        <v/>
      </c>
      <c r="BD1940" t="str">
        <f>IF(ISNUMBER(SEARCH("anaer",$AW1940)),"anaer","")</f>
        <v/>
      </c>
      <c r="BE1940" t="str">
        <f>IF(ISNUMBER(SEARCH("thickening",$AZ1940)),"thickening","")</f>
        <v/>
      </c>
      <c r="BF1940" s="3" t="str">
        <f>IF(ISNUMBER(SEARCH("airDry",$AW1940)),"airDry","")</f>
        <v/>
      </c>
      <c r="BG1940" s="3" t="str">
        <f>IF(ISNUMBER(SEARCH("heatDry",$AY1940)),"heatDry","")</f>
        <v>heatDry</v>
      </c>
      <c r="BH1940" s="3" t="str">
        <f>IF(AND(ISNUMBER(SEARCH("aerobic",$AW1940)),ISNUMBER(SEARCH("anaer",$AW1940))),"Combined Aer and Anaer.","")</f>
        <v/>
      </c>
    </row>
    <row r="1941" spans="1:60" x14ac:dyDescent="0.25">
      <c r="A1941" s="4">
        <v>2115</v>
      </c>
      <c r="B1941" t="s">
        <v>9939</v>
      </c>
      <c r="C1941">
        <v>926</v>
      </c>
      <c r="D1941">
        <v>460.36198325683517</v>
      </c>
      <c r="E1941">
        <v>459.70082485606201</v>
      </c>
      <c r="F1941">
        <v>386.27796374215882</v>
      </c>
      <c r="G1941">
        <v>551.93535962445412</v>
      </c>
      <c r="H1941">
        <v>-146.0272238056474</v>
      </c>
      <c r="I1941">
        <v>-148.08702820256639</v>
      </c>
      <c r="J1941">
        <v>-164.44155341574361</v>
      </c>
      <c r="K1941">
        <v>-122.84633303205131</v>
      </c>
      <c r="L1941">
        <v>490.21374078895701</v>
      </c>
      <c r="M1941">
        <v>486.60397639454288</v>
      </c>
      <c r="N1941">
        <v>474.6476156396547</v>
      </c>
      <c r="O1941">
        <v>515.58077960303399</v>
      </c>
      <c r="P1941">
        <v>21.900890197925531</v>
      </c>
      <c r="Q1941">
        <v>21.979174415043349</v>
      </c>
      <c r="R1941">
        <v>18.745560219479991</v>
      </c>
      <c r="S1941">
        <v>25.262261051852771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51.881705102818742</v>
      </c>
      <c r="AG1941">
        <v>51.499047238947767</v>
      </c>
      <c r="AH1941">
        <v>50.235540310902628</v>
      </c>
      <c r="AI1941">
        <v>54.565942351293181</v>
      </c>
      <c r="AJ1941">
        <v>0.41057177757077667</v>
      </c>
      <c r="AK1941">
        <v>0.41057182751427301</v>
      </c>
      <c r="AL1941">
        <v>0.41056030250676118</v>
      </c>
      <c r="AM1941">
        <v>0.41058318661905291</v>
      </c>
      <c r="AN1941">
        <v>0.1747824806012159</v>
      </c>
      <c r="AO1941">
        <v>0.1747824806012159</v>
      </c>
      <c r="AP1941">
        <v>0.1747824806012159</v>
      </c>
      <c r="AQ1941">
        <v>0.1747824806012159</v>
      </c>
      <c r="AR1941">
        <v>9.5990475524931878</v>
      </c>
      <c r="AS1941">
        <v>9.5990475524931878</v>
      </c>
      <c r="AT1941">
        <v>9.5990475524931878</v>
      </c>
      <c r="AU1941">
        <v>9.5990475524931878</v>
      </c>
      <c r="AV1941" t="str">
        <f>VLOOKUP(Sheet1[[#This Row],[NPDES ID2]],Combined_Sheet__Major_Only___2[[NPDES ID2]:[ECHO BFR]],3,FALSE)</f>
        <v>IL</v>
      </c>
      <c r="AW1941" t="s">
        <v>54</v>
      </c>
      <c r="AX1941" t="str">
        <f>VLOOKUP(Sheet1[[#This Row],[NPDES ID2]],Combined_Sheet__Major_Only___2[[NPDES ID2]:[ECHO BFR]],27,FALSE)</f>
        <v>-</v>
      </c>
      <c r="AY1941" t="str">
        <f>VLOOKUP(Sheet1[[#This Row],[NPDES ID2]],Combined_Sheet__Major_Only___2[[NPDES ID2]:[ECHO BFR]],28,FALSE)</f>
        <v>heatDry</v>
      </c>
      <c r="AZ1941" t="str">
        <f>VLOOKUP(Sheet1[[#This Row],[NPDES ID2]],Combined_Sheet__Major_Only___2[[NPDES ID2]:[ECHO BFR]],29,FALSE)</f>
        <v>-</v>
      </c>
      <c r="BA1941">
        <f>VLOOKUP(Sheet1[[#This Row],[NPDES ID2]],Combined_Sheet__Major_Only___2[[NPDES ID2]:[ECHO BFR]],17,FALSE)</f>
        <v>42.157440000000001</v>
      </c>
      <c r="BB1941">
        <f>VLOOKUP(Sheet1[[#This Row],[NPDES ID2]],Combined_Sheet__Major_Only___2[[NPDES ID2]:[ECHO BFR]],18,FALSE)</f>
        <v>-87.798255999999995</v>
      </c>
      <c r="BC1941" t="str">
        <f>IF(ISNUMBER(SEARCH("aerobic",$AW1941)),"aerobic","")</f>
        <v/>
      </c>
      <c r="BD1941" t="str">
        <f>IF(ISNUMBER(SEARCH("anaer",$AW1941)),"anaer","")</f>
        <v/>
      </c>
      <c r="BE1941" t="str">
        <f>IF(ISNUMBER(SEARCH("thickening",$AZ1941)),"thickening","")</f>
        <v/>
      </c>
      <c r="BF1941" s="3" t="str">
        <f>IF(ISNUMBER(SEARCH("airDry",$AW1941)),"airDry","")</f>
        <v/>
      </c>
      <c r="BG1941" s="3" t="str">
        <f>IF(ISNUMBER(SEARCH("heatDry",$AY1941)),"heatDry","")</f>
        <v>heatDry</v>
      </c>
      <c r="BH1941" s="3" t="str">
        <f>IF(AND(ISNUMBER(SEARCH("aerobic",$AW1941)),ISNUMBER(SEARCH("anaer",$AW1941))),"Combined Aer and Anaer.","")</f>
        <v/>
      </c>
    </row>
    <row r="1942" spans="1:60" x14ac:dyDescent="0.25">
      <c r="A1942" s="4">
        <v>1943</v>
      </c>
      <c r="B1942" t="s">
        <v>9164</v>
      </c>
      <c r="C1942">
        <v>2516</v>
      </c>
      <c r="D1942">
        <v>834.8898227701734</v>
      </c>
      <c r="E1942">
        <v>832.24834444946566</v>
      </c>
      <c r="F1942">
        <v>703.97039482897674</v>
      </c>
      <c r="G1942">
        <v>988.00621379804068</v>
      </c>
      <c r="H1942">
        <v>-160.10034414989889</v>
      </c>
      <c r="I1942">
        <v>-161.74897225243339</v>
      </c>
      <c r="J1942">
        <v>-180.2746068518768</v>
      </c>
      <c r="K1942">
        <v>-136.64110584924899</v>
      </c>
      <c r="L1942">
        <v>1216.6572027112491</v>
      </c>
      <c r="M1942">
        <v>1205.9524341371809</v>
      </c>
      <c r="N1942">
        <v>1170.438025257256</v>
      </c>
      <c r="O1942">
        <v>1291.957935184178</v>
      </c>
      <c r="P1942">
        <v>59.699810354487973</v>
      </c>
      <c r="Q1942">
        <v>59.834014655422152</v>
      </c>
      <c r="R1942">
        <v>51.781376027732463</v>
      </c>
      <c r="S1942">
        <v>68.5791124280384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47.393918743803937</v>
      </c>
      <c r="AG1942">
        <v>46.975314591468504</v>
      </c>
      <c r="AH1942">
        <v>45.596782117296137</v>
      </c>
      <c r="AI1942">
        <v>50.325938498654502</v>
      </c>
      <c r="AJ1942">
        <v>0.35607589837040682</v>
      </c>
      <c r="AK1942">
        <v>0.35607602116304371</v>
      </c>
      <c r="AL1942">
        <v>0.35604754409592321</v>
      </c>
      <c r="AM1942">
        <v>0.35610409119503178</v>
      </c>
      <c r="AN1942">
        <v>0.18242204116970789</v>
      </c>
      <c r="AO1942">
        <v>0.18242204116970789</v>
      </c>
      <c r="AP1942">
        <v>0.18242204116970789</v>
      </c>
      <c r="AQ1942">
        <v>0.18242204116970789</v>
      </c>
      <c r="AR1942">
        <v>8.9006789544801848</v>
      </c>
      <c r="AS1942">
        <v>8.900678954480183</v>
      </c>
      <c r="AT1942">
        <v>8.900678954480183</v>
      </c>
      <c r="AU1942">
        <v>8.900678954480183</v>
      </c>
      <c r="AV1942" t="str">
        <f>VLOOKUP(Sheet1[[#This Row],[NPDES ID2]],Combined_Sheet__Major_Only___2[[NPDES ID2]:[ECHO BFR]],3,FALSE)</f>
        <v>IL</v>
      </c>
      <c r="AW1942" t="s">
        <v>54</v>
      </c>
      <c r="AX1942" t="str">
        <f>VLOOKUP(Sheet1[[#This Row],[NPDES ID2]],Combined_Sheet__Major_Only___2[[NPDES ID2]:[ECHO BFR]],27,FALSE)</f>
        <v>-</v>
      </c>
      <c r="AY1942" t="str">
        <f>VLOOKUP(Sheet1[[#This Row],[NPDES ID2]],Combined_Sheet__Major_Only___2[[NPDES ID2]:[ECHO BFR]],28,FALSE)</f>
        <v>heatDry</v>
      </c>
      <c r="AZ1942" t="str">
        <f>VLOOKUP(Sheet1[[#This Row],[NPDES ID2]],Combined_Sheet__Major_Only___2[[NPDES ID2]:[ECHO BFR]],29,FALSE)</f>
        <v>-</v>
      </c>
      <c r="BA1942">
        <f>VLOOKUP(Sheet1[[#This Row],[NPDES ID2]],Combined_Sheet__Major_Only___2[[NPDES ID2]:[ECHO BFR]],17,FALSE)</f>
        <v>42.373938000000003</v>
      </c>
      <c r="BB1942">
        <f>VLOOKUP(Sheet1[[#This Row],[NPDES ID2]],Combined_Sheet__Major_Only___2[[NPDES ID2]:[ECHO BFR]],18,FALSE)</f>
        <v>-87.817735999999996</v>
      </c>
      <c r="BC1942" t="str">
        <f>IF(ISNUMBER(SEARCH("aerobic",$AW1942)),"aerobic","")</f>
        <v/>
      </c>
      <c r="BD1942" t="str">
        <f>IF(ISNUMBER(SEARCH("anaer",$AW1942)),"anaer","")</f>
        <v/>
      </c>
      <c r="BE1942" t="str">
        <f>IF(ISNUMBER(SEARCH("thickening",$AZ1942)),"thickening","")</f>
        <v/>
      </c>
      <c r="BF1942" s="3" t="str">
        <f>IF(ISNUMBER(SEARCH("airDry",$AW1942)),"airDry","")</f>
        <v/>
      </c>
      <c r="BG1942" s="3" t="str">
        <f>IF(ISNUMBER(SEARCH("heatDry",$AY1942)),"heatDry","")</f>
        <v>heatDry</v>
      </c>
      <c r="BH1942" s="3" t="str">
        <f>IF(AND(ISNUMBER(SEARCH("aerobic",$AW1942)),ISNUMBER(SEARCH("anaer",$AW1942))),"Combined Aer and Anaer.","")</f>
        <v/>
      </c>
    </row>
    <row r="1943" spans="1:60" x14ac:dyDescent="0.25">
      <c r="A1943" s="4">
        <v>1667</v>
      </c>
      <c r="B1943" t="s">
        <v>7826</v>
      </c>
      <c r="C1943">
        <v>56.938000000000002</v>
      </c>
      <c r="D1943">
        <v>2525.0238495740109</v>
      </c>
      <c r="E1943">
        <v>2529.5101186111742</v>
      </c>
      <c r="F1943">
        <v>1754.809347516541</v>
      </c>
      <c r="G1943">
        <v>3309.534866710399</v>
      </c>
      <c r="H1943">
        <v>-165.19388889927589</v>
      </c>
      <c r="I1943">
        <v>-166.95332365191541</v>
      </c>
      <c r="J1943">
        <v>-185.18930643289721</v>
      </c>
      <c r="K1943">
        <v>-141.2025196521285</v>
      </c>
      <c r="L1943">
        <v>26.83360872369564</v>
      </c>
      <c r="M1943">
        <v>26.58547845919832</v>
      </c>
      <c r="N1943">
        <v>25.764400960553889</v>
      </c>
      <c r="O1943">
        <v>28.576288264503301</v>
      </c>
      <c r="P1943">
        <v>1.352249671503426</v>
      </c>
      <c r="Q1943">
        <v>1.353797543994588</v>
      </c>
      <c r="R1943">
        <v>1.175425735047174</v>
      </c>
      <c r="S1943">
        <v>1.553119216063005</v>
      </c>
      <c r="T1943">
        <v>3691.577033674178</v>
      </c>
      <c r="U1943">
        <v>3691.5729791462909</v>
      </c>
      <c r="V1943">
        <v>3687.941754872747</v>
      </c>
      <c r="W1943">
        <v>3695.2374385802582</v>
      </c>
      <c r="X1943">
        <v>352.8944681401565</v>
      </c>
      <c r="Y1943">
        <v>355.73239332221988</v>
      </c>
      <c r="Z1943">
        <v>331.30626179542929</v>
      </c>
      <c r="AA1943">
        <v>367.10483993528192</v>
      </c>
      <c r="AB1943">
        <v>88.507950390100376</v>
      </c>
      <c r="AC1943">
        <v>86.421376564740115</v>
      </c>
      <c r="AD1943">
        <v>69.937318449000301</v>
      </c>
      <c r="AE1943">
        <v>111.4156448588033</v>
      </c>
      <c r="AF1943">
        <v>46.185314437796293</v>
      </c>
      <c r="AG1943">
        <v>45.758200650590886</v>
      </c>
      <c r="AH1943">
        <v>44.34510016205278</v>
      </c>
      <c r="AI1943">
        <v>49.184739279568241</v>
      </c>
      <c r="AJ1943">
        <v>0.34142559380043358</v>
      </c>
      <c r="AK1943">
        <v>0.34142559670712319</v>
      </c>
      <c r="AL1943">
        <v>0.34142492762683879</v>
      </c>
      <c r="AM1943">
        <v>0.34142625612179539</v>
      </c>
      <c r="AN1943">
        <v>0.6501736222848864</v>
      </c>
      <c r="AO1943">
        <v>0.65017362228488629</v>
      </c>
      <c r="AP1943">
        <v>0.65017362228488629</v>
      </c>
      <c r="AQ1943">
        <v>0.65017362228488629</v>
      </c>
      <c r="AR1943">
        <v>8.3958562092952604</v>
      </c>
      <c r="AS1943">
        <v>8.3958562092952569</v>
      </c>
      <c r="AT1943">
        <v>8.3958562092952569</v>
      </c>
      <c r="AU1943">
        <v>8.3958562092952569</v>
      </c>
      <c r="AV1943" t="str">
        <f>VLOOKUP(Sheet1[[#This Row],[NPDES ID2]],Combined_Sheet__Major_Only___2[[NPDES ID2]:[ECHO BFR]],3,FALSE)</f>
        <v>CA</v>
      </c>
      <c r="AW1943" t="s">
        <v>1420</v>
      </c>
      <c r="AX1943" t="str">
        <f>VLOOKUP(Sheet1[[#This Row],[NPDES ID2]],Combined_Sheet__Major_Only___2[[NPDES ID2]:[ECHO BFR]],27,FALSE)</f>
        <v>tempSludgeStore</v>
      </c>
      <c r="AY1943" t="str">
        <f>VLOOKUP(Sheet1[[#This Row],[NPDES ID2]],Combined_Sheet__Major_Only___2[[NPDES ID2]:[ECHO BFR]],28,FALSE)</f>
        <v>-</v>
      </c>
      <c r="AZ1943" t="str">
        <f>VLOOKUP(Sheet1[[#This Row],[NPDES ID2]],Combined_Sheet__Major_Only___2[[NPDES ID2]:[ECHO BFR]],29,FALSE)</f>
        <v>thickening</v>
      </c>
      <c r="BA1943">
        <f>VLOOKUP(Sheet1[[#This Row],[NPDES ID2]],Combined_Sheet__Major_Only___2[[NPDES ID2]:[ECHO BFR]],17,FALSE)</f>
        <v>35.143305935921099</v>
      </c>
      <c r="BB1943">
        <f>VLOOKUP(Sheet1[[#This Row],[NPDES ID2]],Combined_Sheet__Major_Only___2[[NPDES ID2]:[ECHO BFR]],18,FALSE)</f>
        <v>-118.451626445204</v>
      </c>
      <c r="BC1943" t="str">
        <f>IF(ISNUMBER(SEARCH("aerobic",$AW1943)),"aerobic","")</f>
        <v/>
      </c>
      <c r="BD1943" t="str">
        <f>IF(ISNUMBER(SEARCH("anaer",$AW1943)),"anaer","")</f>
        <v/>
      </c>
      <c r="BE1943" t="str">
        <f>IF(ISNUMBER(SEARCH("thickening",$AZ1943)),"thickening","")</f>
        <v>thickening</v>
      </c>
      <c r="BF1943" s="3" t="str">
        <f>IF(ISNUMBER(SEARCH("airDry",$AW1943)),"airDry","")</f>
        <v>airDry</v>
      </c>
      <c r="BG1943" s="3" t="str">
        <f>IF(ISNUMBER(SEARCH("heatDry",$AY1943)),"heatDry","")</f>
        <v/>
      </c>
      <c r="BH1943" s="3" t="str">
        <f>IF(AND(ISNUMBER(SEARCH("aerobic",$AW1943)),ISNUMBER(SEARCH("anaer",$AW1943))),"Combined Aer and Anaer.","")</f>
        <v/>
      </c>
    </row>
    <row r="1944" spans="1:60" x14ac:dyDescent="0.25">
      <c r="A1944" s="4">
        <v>1597</v>
      </c>
      <c r="B1944" t="s">
        <v>7507</v>
      </c>
      <c r="C1944">
        <v>80.42</v>
      </c>
      <c r="D1944">
        <v>1627.8783988498089</v>
      </c>
      <c r="E1944">
        <v>1630.1155285397199</v>
      </c>
      <c r="F1944">
        <v>1140.9562321814619</v>
      </c>
      <c r="G1944">
        <v>2136.1625944986422</v>
      </c>
      <c r="H1944">
        <v>-145.93207564875331</v>
      </c>
      <c r="I1944">
        <v>-148.00147869952741</v>
      </c>
      <c r="J1944">
        <v>-164.15445910248809</v>
      </c>
      <c r="K1944">
        <v>-122.6593584145435</v>
      </c>
      <c r="L1944">
        <v>42.659149329331839</v>
      </c>
      <c r="M1944">
        <v>42.346153630964857</v>
      </c>
      <c r="N1944">
        <v>41.310407714730523</v>
      </c>
      <c r="O1944">
        <v>44.857426838077572</v>
      </c>
      <c r="P1944">
        <v>1.9019207723860461</v>
      </c>
      <c r="Q1944">
        <v>1.909120624406617</v>
      </c>
      <c r="R1944">
        <v>1.6270422037694301</v>
      </c>
      <c r="S1944">
        <v>2.1935245887547148</v>
      </c>
      <c r="T1944">
        <v>3695.270438838882</v>
      </c>
      <c r="U1944">
        <v>3695.2663816031659</v>
      </c>
      <c r="V1944">
        <v>3691.632732207268</v>
      </c>
      <c r="W1944">
        <v>3698.9332883556758</v>
      </c>
      <c r="X1944">
        <v>313.70742750396272</v>
      </c>
      <c r="Y1944">
        <v>315.7464554789359</v>
      </c>
      <c r="Z1944">
        <v>298.39878342280912</v>
      </c>
      <c r="AA1944">
        <v>323.70883911720261</v>
      </c>
      <c r="AB1944">
        <v>63.100784208220468</v>
      </c>
      <c r="AC1944">
        <v>62.146288977968787</v>
      </c>
      <c r="AD1944">
        <v>52.320269496903798</v>
      </c>
      <c r="AE1944">
        <v>75.529490739055106</v>
      </c>
      <c r="AF1944">
        <v>51.984678959362419</v>
      </c>
      <c r="AG1944">
        <v>51.603207639353002</v>
      </c>
      <c r="AH1944">
        <v>50.341203962151333</v>
      </c>
      <c r="AI1944">
        <v>54.663471191692807</v>
      </c>
      <c r="AJ1944">
        <v>0.41182381933994189</v>
      </c>
      <c r="AK1944">
        <v>0.41182382363202003</v>
      </c>
      <c r="AL1944">
        <v>0.41182283561284388</v>
      </c>
      <c r="AM1944">
        <v>0.41182479737900468</v>
      </c>
      <c r="AN1944">
        <v>0.65034792278636988</v>
      </c>
      <c r="AO1944">
        <v>0.65034792278636977</v>
      </c>
      <c r="AP1944">
        <v>0.65034792278636977</v>
      </c>
      <c r="AQ1944">
        <v>0.65034792278636977</v>
      </c>
      <c r="AR1944">
        <v>10.587483684085599</v>
      </c>
      <c r="AS1944">
        <v>10.587483684085599</v>
      </c>
      <c r="AT1944">
        <v>10.587483684085599</v>
      </c>
      <c r="AU1944">
        <v>10.587483684085599</v>
      </c>
      <c r="AV1944" t="str">
        <f>VLOOKUP(Sheet1[[#This Row],[NPDES ID2]],Combined_Sheet__Major_Only___2[[NPDES ID2]:[ECHO BFR]],3,FALSE)</f>
        <v>WA</v>
      </c>
      <c r="AW1944" t="s">
        <v>1420</v>
      </c>
      <c r="AX1944" t="str">
        <f>VLOOKUP(Sheet1[[#This Row],[NPDES ID2]],Combined_Sheet__Major_Only___2[[NPDES ID2]:[ECHO BFR]],27,FALSE)</f>
        <v>other</v>
      </c>
      <c r="AY1944" t="str">
        <f>VLOOKUP(Sheet1[[#This Row],[NPDES ID2]],Combined_Sheet__Major_Only___2[[NPDES ID2]:[ECHO BFR]],28,FALSE)</f>
        <v>-</v>
      </c>
      <c r="AZ1944" t="str">
        <f>VLOOKUP(Sheet1[[#This Row],[NPDES ID2]],Combined_Sheet__Major_Only___2[[NPDES ID2]:[ECHO BFR]],29,FALSE)</f>
        <v>thickening</v>
      </c>
      <c r="BA1944">
        <f>VLOOKUP(Sheet1[[#This Row],[NPDES ID2]],Combined_Sheet__Major_Only___2[[NPDES ID2]:[ECHO BFR]],17,FALSE)</f>
        <v>46.031407000000002</v>
      </c>
      <c r="BB1944">
        <f>VLOOKUP(Sheet1[[#This Row],[NPDES ID2]],Combined_Sheet__Major_Only___2[[NPDES ID2]:[ECHO BFR]],18,FALSE)</f>
        <v>-118.419926</v>
      </c>
      <c r="BC1944" t="str">
        <f>IF(ISNUMBER(SEARCH("aerobic",$AW1944)),"aerobic","")</f>
        <v/>
      </c>
      <c r="BD1944" t="str">
        <f>IF(ISNUMBER(SEARCH("anaer",$AW1944)),"anaer","")</f>
        <v/>
      </c>
      <c r="BE1944" t="str">
        <f>IF(ISNUMBER(SEARCH("thickening",$AZ1944)),"thickening","")</f>
        <v>thickening</v>
      </c>
      <c r="BF1944" s="3" t="str">
        <f>IF(ISNUMBER(SEARCH("airDry",$AW1944)),"airDry","")</f>
        <v>airDry</v>
      </c>
      <c r="BG1944" s="3" t="str">
        <f>IF(ISNUMBER(SEARCH("heatDry",$AY1944)),"heatDry","")</f>
        <v/>
      </c>
      <c r="BH1944" s="3" t="str">
        <f>IF(AND(ISNUMBER(SEARCH("aerobic",$AW1944)),ISNUMBER(SEARCH("anaer",$AW1944))),"Combined Aer and Anaer.","")</f>
        <v/>
      </c>
    </row>
    <row r="1945" spans="1:60" x14ac:dyDescent="0.25">
      <c r="A1945" s="4">
        <v>2541</v>
      </c>
      <c r="B1945" t="s">
        <v>11792</v>
      </c>
      <c r="C1945">
        <v>131.58000000000001</v>
      </c>
      <c r="D1945">
        <v>1153.295679094688</v>
      </c>
      <c r="E1945">
        <v>1149.517222106462</v>
      </c>
      <c r="F1945">
        <v>822.48509494694235</v>
      </c>
      <c r="G1945">
        <v>1490.978964570998</v>
      </c>
      <c r="H1945">
        <v>-160.02579020066111</v>
      </c>
      <c r="I1945">
        <v>-161.98216927091991</v>
      </c>
      <c r="J1945">
        <v>-179.61151736770341</v>
      </c>
      <c r="K1945">
        <v>-136.19775766581279</v>
      </c>
      <c r="L1945">
        <v>63.921116056165332</v>
      </c>
      <c r="M1945">
        <v>63.362747672024938</v>
      </c>
      <c r="N1945">
        <v>61.514929093087609</v>
      </c>
      <c r="O1945">
        <v>67.842861272607479</v>
      </c>
      <c r="P1945">
        <v>3.121939931984282</v>
      </c>
      <c r="Q1945">
        <v>3.1304504095281889</v>
      </c>
      <c r="R1945">
        <v>2.7070121920896848</v>
      </c>
      <c r="S1945">
        <v>3.5879412273076299</v>
      </c>
      <c r="T1945">
        <v>3702.2943250879111</v>
      </c>
      <c r="U1945">
        <v>3702.290262702621</v>
      </c>
      <c r="V1945">
        <v>3698.6520013611598</v>
      </c>
      <c r="W1945">
        <v>3705.9618236120082</v>
      </c>
      <c r="X1945">
        <v>343.29952987327721</v>
      </c>
      <c r="Y1945">
        <v>345.92394780687442</v>
      </c>
      <c r="Z1945">
        <v>323.42796802748552</v>
      </c>
      <c r="AA1945">
        <v>356.35263776522311</v>
      </c>
      <c r="AB1945">
        <v>73.861684001979839</v>
      </c>
      <c r="AC1945">
        <v>72.608156786576757</v>
      </c>
      <c r="AD1945">
        <v>60.307496783084737</v>
      </c>
      <c r="AE1945">
        <v>89.792117360586261</v>
      </c>
      <c r="AF1945">
        <v>47.608294104580622</v>
      </c>
      <c r="AG1945">
        <v>47.1923364939869</v>
      </c>
      <c r="AH1945">
        <v>45.81634839918749</v>
      </c>
      <c r="AI1945">
        <v>50.529133038105151</v>
      </c>
      <c r="AJ1945">
        <v>0.35867573854806301</v>
      </c>
      <c r="AK1945">
        <v>0.35867574519352968</v>
      </c>
      <c r="AL1945">
        <v>0.3586742151613983</v>
      </c>
      <c r="AM1945">
        <v>0.35867725312954141</v>
      </c>
      <c r="AN1945">
        <v>0.65067891775931752</v>
      </c>
      <c r="AO1945">
        <v>0.65067891775931774</v>
      </c>
      <c r="AP1945">
        <v>0.65067891775931774</v>
      </c>
      <c r="AQ1945">
        <v>0.65067891775931774</v>
      </c>
      <c r="AR1945">
        <v>9.3524527191230362</v>
      </c>
      <c r="AS1945">
        <v>9.3524527191230398</v>
      </c>
      <c r="AT1945">
        <v>9.3524527191230398</v>
      </c>
      <c r="AU1945">
        <v>9.3524527191230398</v>
      </c>
      <c r="AV1945" t="str">
        <f>VLOOKUP(Sheet1[[#This Row],[NPDES ID2]],Combined_Sheet__Major_Only___2[[NPDES ID2]:[ECHO BFR]],3,FALSE)</f>
        <v>IA</v>
      </c>
      <c r="AW1945" t="s">
        <v>1420</v>
      </c>
      <c r="AX1945" t="str">
        <f>VLOOKUP(Sheet1[[#This Row],[NPDES ID2]],Combined_Sheet__Major_Only___2[[NPDES ID2]:[ECHO BFR]],27,FALSE)</f>
        <v>-</v>
      </c>
      <c r="AY1945" t="str">
        <f>VLOOKUP(Sheet1[[#This Row],[NPDES ID2]],Combined_Sheet__Major_Only___2[[NPDES ID2]:[ECHO BFR]],28,FALSE)</f>
        <v>-</v>
      </c>
      <c r="AZ1945" t="str">
        <f>VLOOKUP(Sheet1[[#This Row],[NPDES ID2]],Combined_Sheet__Major_Only___2[[NPDES ID2]:[ECHO BFR]],29,FALSE)</f>
        <v>thickening</v>
      </c>
      <c r="BA1945">
        <f>VLOOKUP(Sheet1[[#This Row],[NPDES ID2]],Combined_Sheet__Major_Only___2[[NPDES ID2]:[ECHO BFR]],17,FALSE)</f>
        <v>42.601666999999999</v>
      </c>
      <c r="BB1945">
        <f>VLOOKUP(Sheet1[[#This Row],[NPDES ID2]],Combined_Sheet__Major_Only___2[[NPDES ID2]:[ECHO BFR]],18,FALSE)</f>
        <v>-95.179167000000007</v>
      </c>
      <c r="BC1945" t="str">
        <f>IF(ISNUMBER(SEARCH("aerobic",$AW1945)),"aerobic","")</f>
        <v/>
      </c>
      <c r="BD1945" t="str">
        <f>IF(ISNUMBER(SEARCH("anaer",$AW1945)),"anaer","")</f>
        <v/>
      </c>
      <c r="BE1945" t="str">
        <f>IF(ISNUMBER(SEARCH("thickening",$AZ1945)),"thickening","")</f>
        <v>thickening</v>
      </c>
      <c r="BF1945" s="3" t="str">
        <f>IF(ISNUMBER(SEARCH("airDry",$AW1945)),"airDry","")</f>
        <v>airDry</v>
      </c>
      <c r="BG1945" s="3" t="str">
        <f>IF(ISNUMBER(SEARCH("heatDry",$AY1945)),"heatDry","")</f>
        <v/>
      </c>
      <c r="BH1945" s="3" t="str">
        <f>IF(AND(ISNUMBER(SEARCH("aerobic",$AW1945)),ISNUMBER(SEARCH("anaer",$AW1945))),"Combined Aer and Anaer.","")</f>
        <v/>
      </c>
    </row>
    <row r="1946" spans="1:60" x14ac:dyDescent="0.25">
      <c r="A1946" s="4">
        <v>2139</v>
      </c>
      <c r="B1946" t="s">
        <v>10047</v>
      </c>
      <c r="C1946">
        <v>838</v>
      </c>
      <c r="D1946">
        <v>449.51219814619219</v>
      </c>
      <c r="E1946">
        <v>446.58836684330868</v>
      </c>
      <c r="F1946">
        <v>377.99154976506492</v>
      </c>
      <c r="G1946">
        <v>538.42519634403504</v>
      </c>
      <c r="H1946">
        <v>-144.92712312854209</v>
      </c>
      <c r="I1946">
        <v>-146.96757865083541</v>
      </c>
      <c r="J1946">
        <v>-163.2116165034366</v>
      </c>
      <c r="K1946">
        <v>-121.7825824756216</v>
      </c>
      <c r="L1946">
        <v>446.8705808526081</v>
      </c>
      <c r="M1946">
        <v>443.62929102130818</v>
      </c>
      <c r="N1946">
        <v>432.89410525784342</v>
      </c>
      <c r="O1946">
        <v>469.6473147447735</v>
      </c>
      <c r="P1946">
        <v>19.813758606000519</v>
      </c>
      <c r="Q1946">
        <v>19.89995304354856</v>
      </c>
      <c r="R1946">
        <v>16.92802166860119</v>
      </c>
      <c r="S1946">
        <v>22.842335462925249</v>
      </c>
      <c r="T1946">
        <v>3705.8704803399519</v>
      </c>
      <c r="U1946">
        <v>3705.8664153327968</v>
      </c>
      <c r="V1946">
        <v>3702.225805856307</v>
      </c>
      <c r="W1946">
        <v>3709.5403458687661</v>
      </c>
      <c r="X1946">
        <v>312.94814584673441</v>
      </c>
      <c r="Y1946">
        <v>314.95925140420292</v>
      </c>
      <c r="Z1946">
        <v>297.84007234019998</v>
      </c>
      <c r="AA1946">
        <v>322.81712425986859</v>
      </c>
      <c r="AB1946">
        <v>70.980838058758252</v>
      </c>
      <c r="AC1946">
        <v>69.625087397035031</v>
      </c>
      <c r="AD1946">
        <v>57.50632049518066</v>
      </c>
      <c r="AE1946">
        <v>86.941022278607363</v>
      </c>
      <c r="AF1946">
        <v>52.260854943525892</v>
      </c>
      <c r="AG1946">
        <v>51.88121216708204</v>
      </c>
      <c r="AH1946">
        <v>50.627518353003879</v>
      </c>
      <c r="AI1946">
        <v>54.924112039701328</v>
      </c>
      <c r="AJ1946">
        <v>0.41518210976912168</v>
      </c>
      <c r="AK1946">
        <v>0.41518215665214769</v>
      </c>
      <c r="AL1946">
        <v>0.41517133996816341</v>
      </c>
      <c r="AM1946">
        <v>0.4151928175870207</v>
      </c>
      <c r="AN1946">
        <v>0.6508472005512812</v>
      </c>
      <c r="AO1946">
        <v>0.6508472005512812</v>
      </c>
      <c r="AP1946">
        <v>0.6508472005512812</v>
      </c>
      <c r="AQ1946">
        <v>0.6508472005512812</v>
      </c>
      <c r="AR1946">
        <v>9.9888342991082997</v>
      </c>
      <c r="AS1946">
        <v>9.9888342991082997</v>
      </c>
      <c r="AT1946">
        <v>9.9888342991082997</v>
      </c>
      <c r="AU1946">
        <v>9.9888342991082997</v>
      </c>
      <c r="AV1946" t="str">
        <f>VLOOKUP(Sheet1[[#This Row],[NPDES ID2]],Combined_Sheet__Major_Only___2[[NPDES ID2]:[ECHO BFR]],3,FALSE)</f>
        <v>OR</v>
      </c>
      <c r="AW1946" t="s">
        <v>10049</v>
      </c>
      <c r="AX1946" t="str">
        <f>VLOOKUP(Sheet1[[#This Row],[NPDES ID2]],Combined_Sheet__Major_Only___2[[NPDES ID2]:[ECHO BFR]],27,FALSE)</f>
        <v>tempSludgeStore</v>
      </c>
      <c r="AY1946" t="str">
        <f>VLOOKUP(Sheet1[[#This Row],[NPDES ID2]],Combined_Sheet__Major_Only___2[[NPDES ID2]:[ECHO BFR]],28,FALSE)</f>
        <v>-</v>
      </c>
      <c r="AZ1946" t="str">
        <f>VLOOKUP(Sheet1[[#This Row],[NPDES ID2]],Combined_Sheet__Major_Only___2[[NPDES ID2]:[ECHO BFR]],29,FALSE)</f>
        <v>thickening</v>
      </c>
      <c r="BA1946">
        <f>VLOOKUP(Sheet1[[#This Row],[NPDES ID2]],Combined_Sheet__Major_Only___2[[NPDES ID2]:[ECHO BFR]],17,FALSE)</f>
        <v>44.303604</v>
      </c>
      <c r="BB1946">
        <f>VLOOKUP(Sheet1[[#This Row],[NPDES ID2]],Combined_Sheet__Major_Only___2[[NPDES ID2]:[ECHO BFR]],18,FALSE)</f>
        <v>-121.190186</v>
      </c>
      <c r="BC1946" t="str">
        <f>IF(ISNUMBER(SEARCH("aerobic",$AW1946)),"aerobic","")</f>
        <v/>
      </c>
      <c r="BD1946" t="str">
        <f>IF(ISNUMBER(SEARCH("anaer",$AW1946)),"anaer","")</f>
        <v/>
      </c>
      <c r="BE1946" t="str">
        <f>IF(ISNUMBER(SEARCH("thickening",$AZ1946)),"thickening","")</f>
        <v>thickening</v>
      </c>
      <c r="BF1946" s="3" t="str">
        <f>IF(ISNUMBER(SEARCH("airDry",$AW1946)),"airDry","")</f>
        <v>airDry</v>
      </c>
      <c r="BG1946" s="3" t="str">
        <f>IF(ISNUMBER(SEARCH("heatDry",$AY1946)),"heatDry","")</f>
        <v/>
      </c>
      <c r="BH1946" s="3" t="str">
        <f>IF(AND(ISNUMBER(SEARCH("aerobic",$AW1946)),ISNUMBER(SEARCH("anaer",$AW1946))),"Combined Aer and Anaer.","")</f>
        <v/>
      </c>
    </row>
    <row r="1947" spans="1:60" x14ac:dyDescent="0.25">
      <c r="A1947" s="4">
        <v>277</v>
      </c>
      <c r="B1947" t="s">
        <v>1418</v>
      </c>
      <c r="C1947">
        <v>1605</v>
      </c>
      <c r="D1947">
        <v>623.49655118942849</v>
      </c>
      <c r="E1947">
        <v>620.7042270064419</v>
      </c>
      <c r="F1947">
        <v>525.07993356538202</v>
      </c>
      <c r="G1947">
        <v>738.4401489416025</v>
      </c>
      <c r="H1947">
        <v>-160.3061880061631</v>
      </c>
      <c r="I1947">
        <v>-162.04037810008279</v>
      </c>
      <c r="J1947">
        <v>-180.33002672660649</v>
      </c>
      <c r="K1947">
        <v>-136.73080410402139</v>
      </c>
      <c r="L1947">
        <v>776.08530791778981</v>
      </c>
      <c r="M1947">
        <v>769.25324572460181</v>
      </c>
      <c r="N1947">
        <v>746.60346967740895</v>
      </c>
      <c r="O1947">
        <v>824.12294308726234</v>
      </c>
      <c r="P1947">
        <v>38.084574479087337</v>
      </c>
      <c r="Q1947">
        <v>38.169615887483523</v>
      </c>
      <c r="R1947">
        <v>33.033075010795237</v>
      </c>
      <c r="S1947">
        <v>43.748119064927522</v>
      </c>
      <c r="T1947">
        <v>3708.211857046856</v>
      </c>
      <c r="U1947">
        <v>3708.207790323117</v>
      </c>
      <c r="V1947">
        <v>3704.5656434780622</v>
      </c>
      <c r="W1947">
        <v>3711.8832722985749</v>
      </c>
      <c r="X1947">
        <v>345.45747535137531</v>
      </c>
      <c r="Y1947">
        <v>348.11607341959802</v>
      </c>
      <c r="Z1947">
        <v>325.2881619310387</v>
      </c>
      <c r="AA1947">
        <v>358.71055707549868</v>
      </c>
      <c r="AB1947">
        <v>116.3462990288683</v>
      </c>
      <c r="AC1947">
        <v>111.55674428151831</v>
      </c>
      <c r="AD1947">
        <v>85.090600468305468</v>
      </c>
      <c r="AE1947">
        <v>157.79774017826571</v>
      </c>
      <c r="AF1947">
        <v>47.390226151942549</v>
      </c>
      <c r="AG1947">
        <v>46.971871104101098</v>
      </c>
      <c r="AH1947">
        <v>45.592363874467289</v>
      </c>
      <c r="AI1947">
        <v>50.322640958175583</v>
      </c>
      <c r="AJ1947">
        <v>0.35603112297143391</v>
      </c>
      <c r="AK1947">
        <v>0.3560312123069706</v>
      </c>
      <c r="AL1947">
        <v>0.3560105378582355</v>
      </c>
      <c r="AM1947">
        <v>0.35605159036036949</v>
      </c>
      <c r="AN1947">
        <v>0.650957290688151</v>
      </c>
      <c r="AO1947">
        <v>0.65095729068815089</v>
      </c>
      <c r="AP1947">
        <v>0.65095729068815089</v>
      </c>
      <c r="AQ1947">
        <v>0.65095729068815089</v>
      </c>
      <c r="AR1947">
        <v>7.5566507449469826</v>
      </c>
      <c r="AS1947">
        <v>7.5566507449469844</v>
      </c>
      <c r="AT1947">
        <v>7.5566507449469844</v>
      </c>
      <c r="AU1947">
        <v>7.5566507449469844</v>
      </c>
      <c r="AV1947" t="str">
        <f>VLOOKUP(Sheet1[[#This Row],[NPDES ID2]],Combined_Sheet__Major_Only___2[[NPDES ID2]:[ECHO BFR]],3,FALSE)</f>
        <v>NC</v>
      </c>
      <c r="AW1947" t="s">
        <v>1420</v>
      </c>
      <c r="AX1947" t="str">
        <f>VLOOKUP(Sheet1[[#This Row],[NPDES ID2]],Combined_Sheet__Major_Only___2[[NPDES ID2]:[ECHO BFR]],27,FALSE)</f>
        <v>-</v>
      </c>
      <c r="AY1947" t="str">
        <f>VLOOKUP(Sheet1[[#This Row],[NPDES ID2]],Combined_Sheet__Major_Only___2[[NPDES ID2]:[ECHO BFR]],28,FALSE)</f>
        <v>highTempCompost</v>
      </c>
      <c r="AZ1947" t="str">
        <f>VLOOKUP(Sheet1[[#This Row],[NPDES ID2]],Combined_Sheet__Major_Only___2[[NPDES ID2]:[ECHO BFR]],29,FALSE)</f>
        <v>thickening</v>
      </c>
      <c r="BA1947">
        <f>VLOOKUP(Sheet1[[#This Row],[NPDES ID2]],Combined_Sheet__Major_Only___2[[NPDES ID2]:[ECHO BFR]],17,FALSE)</f>
        <v>35.774025999999999</v>
      </c>
      <c r="BB1947">
        <f>VLOOKUP(Sheet1[[#This Row],[NPDES ID2]],Combined_Sheet__Major_Only___2[[NPDES ID2]:[ECHO BFR]],18,FALSE)</f>
        <v>-81.665751999999998</v>
      </c>
      <c r="BC1947" t="str">
        <f>IF(ISNUMBER(SEARCH("aerobic",$AW1947)),"aerobic","")</f>
        <v/>
      </c>
      <c r="BD1947" t="str">
        <f>IF(ISNUMBER(SEARCH("anaer",$AW1947)),"anaer","")</f>
        <v/>
      </c>
      <c r="BE1947" t="str">
        <f>IF(ISNUMBER(SEARCH("thickening",$AZ1947)),"thickening","")</f>
        <v>thickening</v>
      </c>
      <c r="BF1947" s="3" t="str">
        <f>IF(ISNUMBER(SEARCH("airDry",$AW1947)),"airDry","")</f>
        <v>airDry</v>
      </c>
      <c r="BG1947" s="3" t="str">
        <f>IF(ISNUMBER(SEARCH("heatDry",$AY1947)),"heatDry","")</f>
        <v/>
      </c>
      <c r="BH1947" s="3" t="str">
        <f>IF(AND(ISNUMBER(SEARCH("aerobic",$AW1947)),ISNUMBER(SEARCH("anaer",$AW1947))),"Combined Aer and Anaer.","")</f>
        <v/>
      </c>
    </row>
    <row r="1948" spans="1:60" x14ac:dyDescent="0.25">
      <c r="A1948" s="4">
        <v>2160</v>
      </c>
      <c r="B1948" t="s">
        <v>10144</v>
      </c>
      <c r="C1948">
        <v>763.84</v>
      </c>
      <c r="D1948">
        <v>481.07484753182842</v>
      </c>
      <c r="E1948">
        <v>474.48987672989739</v>
      </c>
      <c r="F1948">
        <v>397.35093051706713</v>
      </c>
      <c r="G1948">
        <v>575.38152775026617</v>
      </c>
      <c r="H1948">
        <v>-157.01800648620551</v>
      </c>
      <c r="I1948">
        <v>-159.05588508662399</v>
      </c>
      <c r="J1948">
        <v>-176.493056720857</v>
      </c>
      <c r="K1948">
        <v>-133.39756409978469</v>
      </c>
      <c r="L1948">
        <v>377.43562987707611</v>
      </c>
      <c r="M1948">
        <v>374.24564711008719</v>
      </c>
      <c r="N1948">
        <v>363.68152232038221</v>
      </c>
      <c r="O1948">
        <v>399.85036731526168</v>
      </c>
      <c r="P1948">
        <v>18.1124370627602</v>
      </c>
      <c r="Q1948">
        <v>18.196470887497942</v>
      </c>
      <c r="R1948">
        <v>15.68800851896199</v>
      </c>
      <c r="S1948">
        <v>20.856235064825849</v>
      </c>
      <c r="T1948">
        <v>3747.175345485161</v>
      </c>
      <c r="U1948">
        <v>3747.1712501952688</v>
      </c>
      <c r="V1948">
        <v>3743.5035195805981</v>
      </c>
      <c r="W1948">
        <v>3750.872550098476</v>
      </c>
      <c r="X1948">
        <v>341.57998833466542</v>
      </c>
      <c r="Y1948">
        <v>344.11507264625078</v>
      </c>
      <c r="Z1948">
        <v>322.42461105567122</v>
      </c>
      <c r="AA1948">
        <v>354.14869534608772</v>
      </c>
      <c r="AB1948">
        <v>79.016071452890941</v>
      </c>
      <c r="AC1948">
        <v>77.481869255101856</v>
      </c>
      <c r="AD1948">
        <v>63.601748332631502</v>
      </c>
      <c r="AE1948">
        <v>97.392633356972212</v>
      </c>
      <c r="AF1948">
        <v>48.426021103282267</v>
      </c>
      <c r="AG1948">
        <v>48.016222106657217</v>
      </c>
      <c r="AH1948">
        <v>46.662388861285301</v>
      </c>
      <c r="AI1948">
        <v>51.301490085503971</v>
      </c>
      <c r="AJ1948">
        <v>0.36859597825167389</v>
      </c>
      <c r="AK1948">
        <v>0.36859601832125699</v>
      </c>
      <c r="AL1948">
        <v>0.36858677447132698</v>
      </c>
      <c r="AM1948">
        <v>0.36860512905164122</v>
      </c>
      <c r="AN1948">
        <v>0.65277919332397816</v>
      </c>
      <c r="AO1948">
        <v>0.65277919332397827</v>
      </c>
      <c r="AP1948">
        <v>0.65277919332397827</v>
      </c>
      <c r="AQ1948">
        <v>0.65277919332397827</v>
      </c>
      <c r="AR1948">
        <v>9.1633414976255239</v>
      </c>
      <c r="AS1948">
        <v>9.1633414976255221</v>
      </c>
      <c r="AT1948">
        <v>9.1633414976255221</v>
      </c>
      <c r="AU1948">
        <v>9.1633414976255221</v>
      </c>
      <c r="AV1948" t="str">
        <f>VLOOKUP(Sheet1[[#This Row],[NPDES ID2]],Combined_Sheet__Major_Only___2[[NPDES ID2]:[ECHO BFR]],3,FALSE)</f>
        <v>WA</v>
      </c>
      <c r="AW1948" t="s">
        <v>1420</v>
      </c>
      <c r="AX1948" t="str">
        <f>VLOOKUP(Sheet1[[#This Row],[NPDES ID2]],Combined_Sheet__Major_Only___2[[NPDES ID2]:[ECHO BFR]],27,FALSE)</f>
        <v>tempSludgeStore</v>
      </c>
      <c r="AY1948" t="str">
        <f>VLOOKUP(Sheet1[[#This Row],[NPDES ID2]],Combined_Sheet__Major_Only___2[[NPDES ID2]:[ECHO BFR]],28,FALSE)</f>
        <v>-</v>
      </c>
      <c r="AZ1948" t="str">
        <f>VLOOKUP(Sheet1[[#This Row],[NPDES ID2]],Combined_Sheet__Major_Only___2[[NPDES ID2]:[ECHO BFR]],29,FALSE)</f>
        <v>thickening</v>
      </c>
      <c r="BA1948">
        <f>VLOOKUP(Sheet1[[#This Row],[NPDES ID2]],Combined_Sheet__Major_Only___2[[NPDES ID2]:[ECHO BFR]],17,FALSE)</f>
        <v>46.211526999999997</v>
      </c>
      <c r="BB1948">
        <f>VLOOKUP(Sheet1[[#This Row],[NPDES ID2]],Combined_Sheet__Major_Only___2[[NPDES ID2]:[ECHO BFR]],18,FALSE)</f>
        <v>-119.911051</v>
      </c>
      <c r="BC1948" t="str">
        <f>IF(ISNUMBER(SEARCH("aerobic",$AW1948)),"aerobic","")</f>
        <v/>
      </c>
      <c r="BD1948" t="str">
        <f>IF(ISNUMBER(SEARCH("anaer",$AW1948)),"anaer","")</f>
        <v/>
      </c>
      <c r="BE1948" t="str">
        <f>IF(ISNUMBER(SEARCH("thickening",$AZ1948)),"thickening","")</f>
        <v>thickening</v>
      </c>
      <c r="BF1948" s="2" t="str">
        <f>IF(ISNUMBER(SEARCH("airDry",$AW1948)),"airDry","")</f>
        <v>airDry</v>
      </c>
      <c r="BG1948" s="2" t="str">
        <f>IF(ISNUMBER(SEARCH("heatDry",$AY1948)),"heatDry","")</f>
        <v/>
      </c>
      <c r="BH1948" s="2" t="str">
        <f>IF(AND(ISNUMBER(SEARCH("aerobic",$AW1948)),ISNUMBER(SEARCH("anaer",$AW1948))),"Combined Aer and Anaer.","")</f>
        <v/>
      </c>
    </row>
    <row r="1949" spans="1:60" x14ac:dyDescent="0.25">
      <c r="A1949" s="4">
        <v>1451</v>
      </c>
      <c r="B1949" t="s">
        <v>6861</v>
      </c>
      <c r="C1949">
        <v>118</v>
      </c>
      <c r="D1949">
        <v>1253.016714193486</v>
      </c>
      <c r="E1949">
        <v>1250.139039038386</v>
      </c>
      <c r="F1949">
        <v>889.33144411253875</v>
      </c>
      <c r="G1949">
        <v>1621.8625736490239</v>
      </c>
      <c r="H1949">
        <v>-158.42283446795011</v>
      </c>
      <c r="I1949">
        <v>-160.37393651704039</v>
      </c>
      <c r="J1949">
        <v>-177.86856152279569</v>
      </c>
      <c r="K1949">
        <v>-134.6528558569054</v>
      </c>
      <c r="L1949">
        <v>57.878964643890328</v>
      </c>
      <c r="M1949">
        <v>57.382588448180968</v>
      </c>
      <c r="N1949">
        <v>55.739925483482438</v>
      </c>
      <c r="O1949">
        <v>61.365297892476647</v>
      </c>
      <c r="P1949">
        <v>2.7988303916445911</v>
      </c>
      <c r="Q1949">
        <v>2.8094692669293631</v>
      </c>
      <c r="R1949">
        <v>2.4253441280113588</v>
      </c>
      <c r="S1949">
        <v>3.2200847236733212</v>
      </c>
      <c r="T1949">
        <v>3754.1611019947882</v>
      </c>
      <c r="U1949">
        <v>3754.1570015832772</v>
      </c>
      <c r="V1949">
        <v>3750.484684059365</v>
      </c>
      <c r="W1949">
        <v>3757.8629303778912</v>
      </c>
      <c r="X1949">
        <v>344.75849967510192</v>
      </c>
      <c r="Y1949">
        <v>347.35124037756469</v>
      </c>
      <c r="Z1949">
        <v>325.15549198664343</v>
      </c>
      <c r="AA1949">
        <v>357.62561827615332</v>
      </c>
      <c r="AB1949">
        <v>104.40470461313519</v>
      </c>
      <c r="AC1949">
        <v>100.9330917660575</v>
      </c>
      <c r="AD1949">
        <v>78.756898926402101</v>
      </c>
      <c r="AE1949">
        <v>137.2646997377874</v>
      </c>
      <c r="AF1949">
        <v>48.069194787194228</v>
      </c>
      <c r="AG1949">
        <v>47.656863392164567</v>
      </c>
      <c r="AH1949">
        <v>46.292870278464562</v>
      </c>
      <c r="AI1949">
        <v>50.964571218044661</v>
      </c>
      <c r="AJ1949">
        <v>0.36426651523664039</v>
      </c>
      <c r="AK1949">
        <v>0.36426652181592672</v>
      </c>
      <c r="AL1949">
        <v>0.36426500703647119</v>
      </c>
      <c r="AM1949">
        <v>0.3642680147192176</v>
      </c>
      <c r="AN1949">
        <v>0.65310383308168385</v>
      </c>
      <c r="AO1949">
        <v>0.65310383308168385</v>
      </c>
      <c r="AP1949">
        <v>0.65310383308168385</v>
      </c>
      <c r="AQ1949">
        <v>0.65310383308168385</v>
      </c>
      <c r="AR1949">
        <v>8.013488122672797</v>
      </c>
      <c r="AS1949">
        <v>8.0134881226727934</v>
      </c>
      <c r="AT1949">
        <v>8.0134881226727934</v>
      </c>
      <c r="AU1949">
        <v>8.0134881226727934</v>
      </c>
      <c r="AV1949" t="str">
        <f>VLOOKUP(Sheet1[[#This Row],[NPDES ID2]],Combined_Sheet__Major_Only___2[[NPDES ID2]:[ECHO BFR]],3,FALSE)</f>
        <v>UT</v>
      </c>
      <c r="AW1949" t="s">
        <v>1420</v>
      </c>
      <c r="AX1949" t="str">
        <f>VLOOKUP(Sheet1[[#This Row],[NPDES ID2]],Combined_Sheet__Major_Only___2[[NPDES ID2]:[ECHO BFR]],27,FALSE)</f>
        <v>tempSludgeStore</v>
      </c>
      <c r="AY1949" t="str">
        <f>VLOOKUP(Sheet1[[#This Row],[NPDES ID2]],Combined_Sheet__Major_Only___2[[NPDES ID2]:[ECHO BFR]],28,FALSE)</f>
        <v>-</v>
      </c>
      <c r="AZ1949" t="str">
        <f>VLOOKUP(Sheet1[[#This Row],[NPDES ID2]],Combined_Sheet__Major_Only___2[[NPDES ID2]:[ECHO BFR]],29,FALSE)</f>
        <v>thickening</v>
      </c>
      <c r="BA1949">
        <f>VLOOKUP(Sheet1[[#This Row],[NPDES ID2]],Combined_Sheet__Major_Only___2[[NPDES ID2]:[ECHO BFR]],17,FALSE)</f>
        <v>41.634079999999997</v>
      </c>
      <c r="BB1949">
        <f>VLOOKUP(Sheet1[[#This Row],[NPDES ID2]],Combined_Sheet__Major_Only___2[[NPDES ID2]:[ECHO BFR]],18,FALSE)</f>
        <v>-111.85656</v>
      </c>
      <c r="BC1949" t="str">
        <f>IF(ISNUMBER(SEARCH("aerobic",$AW1949)),"aerobic","")</f>
        <v/>
      </c>
      <c r="BD1949" t="str">
        <f>IF(ISNUMBER(SEARCH("anaer",$AW1949)),"anaer","")</f>
        <v/>
      </c>
      <c r="BE1949" t="str">
        <f>IF(ISNUMBER(SEARCH("thickening",$AZ1949)),"thickening","")</f>
        <v>thickening</v>
      </c>
      <c r="BF1949" s="3" t="str">
        <f>IF(ISNUMBER(SEARCH("airDry",$AW1949)),"airDry","")</f>
        <v>airDry</v>
      </c>
      <c r="BG1949" s="3" t="str">
        <f>IF(ISNUMBER(SEARCH("heatDry",$AY1949)),"heatDry","")</f>
        <v/>
      </c>
      <c r="BH1949" s="3" t="str">
        <f>IF(AND(ISNUMBER(SEARCH("aerobic",$AW1949)),ISNUMBER(SEARCH("anaer",$AW1949))),"Combined Aer and Anaer.","")</f>
        <v/>
      </c>
    </row>
    <row r="1950" spans="1:60" x14ac:dyDescent="0.25">
      <c r="A1950" s="4">
        <v>2219</v>
      </c>
      <c r="B1950" t="s">
        <v>10401</v>
      </c>
      <c r="C1950">
        <v>605.9</v>
      </c>
      <c r="D1950">
        <v>485.6572768971439</v>
      </c>
      <c r="E1950">
        <v>478.82901104892312</v>
      </c>
      <c r="F1950">
        <v>385.95622645680629</v>
      </c>
      <c r="G1950">
        <v>582.61257644527166</v>
      </c>
      <c r="H1950">
        <v>-157.47628458686989</v>
      </c>
      <c r="I1950">
        <v>-159.51280309469769</v>
      </c>
      <c r="J1950">
        <v>-176.95701516045551</v>
      </c>
      <c r="K1950">
        <v>-133.81560072432609</v>
      </c>
      <c r="L1950">
        <v>298.63885474888508</v>
      </c>
      <c r="M1950">
        <v>296.10228537463593</v>
      </c>
      <c r="N1950">
        <v>287.7034322080649</v>
      </c>
      <c r="O1950">
        <v>316.4605186172023</v>
      </c>
      <c r="P1950">
        <v>14.368637424961859</v>
      </c>
      <c r="Q1950">
        <v>14.431185415453781</v>
      </c>
      <c r="R1950">
        <v>12.447363957855179</v>
      </c>
      <c r="S1950">
        <v>16.54051345702986</v>
      </c>
      <c r="T1950">
        <v>3782.7047482081789</v>
      </c>
      <c r="U1950">
        <v>3782.700626869841</v>
      </c>
      <c r="V1950">
        <v>3779.0095673364731</v>
      </c>
      <c r="W1950">
        <v>3786.4254692121149</v>
      </c>
      <c r="X1950">
        <v>345.6925619455983</v>
      </c>
      <c r="Y1950">
        <v>348.26983382652958</v>
      </c>
      <c r="Z1950">
        <v>326.21346068875403</v>
      </c>
      <c r="AA1950">
        <v>358.47482658106378</v>
      </c>
      <c r="AB1950">
        <v>84.271247446150213</v>
      </c>
      <c r="AC1950">
        <v>82.45027549974219</v>
      </c>
      <c r="AD1950">
        <v>67.06154200866203</v>
      </c>
      <c r="AE1950">
        <v>105.0533243105381</v>
      </c>
      <c r="AF1950">
        <v>48.303798815821928</v>
      </c>
      <c r="AG1950">
        <v>47.893102747075162</v>
      </c>
      <c r="AH1950">
        <v>46.535882721518092</v>
      </c>
      <c r="AI1950">
        <v>51.186066783994022</v>
      </c>
      <c r="AJ1950">
        <v>0.36711291531787249</v>
      </c>
      <c r="AK1950">
        <v>0.36711294752574231</v>
      </c>
      <c r="AL1950">
        <v>0.36710552077468872</v>
      </c>
      <c r="AM1950">
        <v>0.36712026725460228</v>
      </c>
      <c r="AN1950">
        <v>0.65442402028104496</v>
      </c>
      <c r="AO1950">
        <v>0.65442402028104507</v>
      </c>
      <c r="AP1950">
        <v>0.65442402028104507</v>
      </c>
      <c r="AQ1950">
        <v>0.65442402028104507</v>
      </c>
      <c r="AR1950">
        <v>8.9037586388074885</v>
      </c>
      <c r="AS1950">
        <v>8.903758638807485</v>
      </c>
      <c r="AT1950">
        <v>8.903758638807485</v>
      </c>
      <c r="AU1950">
        <v>8.903758638807485</v>
      </c>
      <c r="AV1950" t="str">
        <f>VLOOKUP(Sheet1[[#This Row],[NPDES ID2]],Combined_Sheet__Major_Only___2[[NPDES ID2]:[ECHO BFR]],3,FALSE)</f>
        <v>UT</v>
      </c>
      <c r="AW1950" t="s">
        <v>1420</v>
      </c>
      <c r="AX1950" t="str">
        <f>VLOOKUP(Sheet1[[#This Row],[NPDES ID2]],Combined_Sheet__Major_Only___2[[NPDES ID2]:[ECHO BFR]],27,FALSE)</f>
        <v>other, tempSludgeStore</v>
      </c>
      <c r="AY1950" t="str">
        <f>VLOOKUP(Sheet1[[#This Row],[NPDES ID2]],Combined_Sheet__Major_Only___2[[NPDES ID2]:[ECHO BFR]],28,FALSE)</f>
        <v>-</v>
      </c>
      <c r="AZ1950" t="str">
        <f>VLOOKUP(Sheet1[[#This Row],[NPDES ID2]],Combined_Sheet__Major_Only___2[[NPDES ID2]:[ECHO BFR]],29,FALSE)</f>
        <v>thickening, preliminaryOps</v>
      </c>
      <c r="BA1950">
        <f>VLOOKUP(Sheet1[[#This Row],[NPDES ID2]],Combined_Sheet__Major_Only___2[[NPDES ID2]:[ECHO BFR]],17,FALSE)</f>
        <v>40.404940000000003</v>
      </c>
      <c r="BB1950">
        <f>VLOOKUP(Sheet1[[#This Row],[NPDES ID2]],Combined_Sheet__Major_Only___2[[NPDES ID2]:[ECHO BFR]],18,FALSE)</f>
        <v>-109.48549</v>
      </c>
      <c r="BC1950" t="str">
        <f>IF(ISNUMBER(SEARCH("aerobic",$AW1950)),"aerobic","")</f>
        <v/>
      </c>
      <c r="BD1950" t="str">
        <f>IF(ISNUMBER(SEARCH("anaer",$AW1950)),"anaer","")</f>
        <v/>
      </c>
      <c r="BE1950" t="str">
        <f>IF(ISNUMBER(SEARCH("thickening",$AZ1950)),"thickening","")</f>
        <v>thickening</v>
      </c>
      <c r="BF1950" s="3" t="str">
        <f>IF(ISNUMBER(SEARCH("airDry",$AW1950)),"airDry","")</f>
        <v>airDry</v>
      </c>
      <c r="BG1950" s="3" t="str">
        <f>IF(ISNUMBER(SEARCH("heatDry",$AY1950)),"heatDry","")</f>
        <v/>
      </c>
      <c r="BH1950" s="3" t="str">
        <f>IF(AND(ISNUMBER(SEARCH("aerobic",$AW1950)),ISNUMBER(SEARCH("anaer",$AW1950))),"Combined Aer and Anaer.","")</f>
        <v/>
      </c>
    </row>
    <row r="1951" spans="1:60" x14ac:dyDescent="0.25">
      <c r="A1951" s="4">
        <v>2583</v>
      </c>
      <c r="B1951" t="s">
        <v>11966</v>
      </c>
      <c r="C1951">
        <v>81.515000000000001</v>
      </c>
      <c r="D1951">
        <v>1758.116845480507</v>
      </c>
      <c r="E1951">
        <v>1758.4161983793631</v>
      </c>
      <c r="F1951">
        <v>1232.0327996314079</v>
      </c>
      <c r="G1951">
        <v>2295.4107286066819</v>
      </c>
      <c r="H1951">
        <v>-160.1969093732211</v>
      </c>
      <c r="I1951">
        <v>-162.1437991959892</v>
      </c>
      <c r="J1951">
        <v>-179.7860484577572</v>
      </c>
      <c r="K1951">
        <v>-136.37134874709679</v>
      </c>
      <c r="L1951">
        <v>39.562247003755353</v>
      </c>
      <c r="M1951">
        <v>39.216028266332273</v>
      </c>
      <c r="N1951">
        <v>38.070334625398772</v>
      </c>
      <c r="O1951">
        <v>41.993871975792622</v>
      </c>
      <c r="P1951">
        <v>1.9341336858112299</v>
      </c>
      <c r="Q1951">
        <v>1.939201791435974</v>
      </c>
      <c r="R1951">
        <v>1.6771744717779831</v>
      </c>
      <c r="S1951">
        <v>2.2225980830757561</v>
      </c>
      <c r="T1951">
        <v>3785.7410235828411</v>
      </c>
      <c r="U1951">
        <v>3785.7369000184522</v>
      </c>
      <c r="V1951">
        <v>3782.0438468399361</v>
      </c>
      <c r="W1951">
        <v>3789.463754252919</v>
      </c>
      <c r="X1951">
        <v>351.37091973351772</v>
      </c>
      <c r="Y1951">
        <v>354.06179259408378</v>
      </c>
      <c r="Z1951">
        <v>330.99423915184252</v>
      </c>
      <c r="AA1951">
        <v>364.75502999402983</v>
      </c>
      <c r="AB1951">
        <v>98.976540857501973</v>
      </c>
      <c r="AC1951">
        <v>96.101760463139726</v>
      </c>
      <c r="AD1951">
        <v>76.062004162020472</v>
      </c>
      <c r="AE1951">
        <v>127.77119981383311</v>
      </c>
      <c r="AF1951">
        <v>47.563179419977217</v>
      </c>
      <c r="AG1951">
        <v>47.146885203246569</v>
      </c>
      <c r="AH1951">
        <v>45.769665428315307</v>
      </c>
      <c r="AI1951">
        <v>50.486522873673437</v>
      </c>
      <c r="AJ1951">
        <v>0.35812858186527541</v>
      </c>
      <c r="AK1951">
        <v>0.35812858628948391</v>
      </c>
      <c r="AL1951">
        <v>0.35812756781122501</v>
      </c>
      <c r="AM1951">
        <v>0.35812959005644829</v>
      </c>
      <c r="AN1951">
        <v>0.65456386159435975</v>
      </c>
      <c r="AO1951">
        <v>0.65456386159436009</v>
      </c>
      <c r="AP1951">
        <v>0.65456386159436009</v>
      </c>
      <c r="AQ1951">
        <v>0.65456386159436009</v>
      </c>
      <c r="AR1951">
        <v>8.1878029207120573</v>
      </c>
      <c r="AS1951">
        <v>8.1878029207120537</v>
      </c>
      <c r="AT1951">
        <v>8.1878029207120537</v>
      </c>
      <c r="AU1951">
        <v>8.1878029207120537</v>
      </c>
      <c r="AV1951" t="str">
        <f>VLOOKUP(Sheet1[[#This Row],[NPDES ID2]],Combined_Sheet__Major_Only___2[[NPDES ID2]:[ECHO BFR]],3,FALSE)</f>
        <v>CO</v>
      </c>
      <c r="AW1951" t="s">
        <v>1420</v>
      </c>
      <c r="AX1951" t="str">
        <f>VLOOKUP(Sheet1[[#This Row],[NPDES ID2]],Combined_Sheet__Major_Only___2[[NPDES ID2]:[ECHO BFR]],27,FALSE)</f>
        <v>-</v>
      </c>
      <c r="AY1951" t="str">
        <f>VLOOKUP(Sheet1[[#This Row],[NPDES ID2]],Combined_Sheet__Major_Only___2[[NPDES ID2]:[ECHO BFR]],28,FALSE)</f>
        <v>thermoAerobicDigest</v>
      </c>
      <c r="AZ1951" t="str">
        <f>VLOOKUP(Sheet1[[#This Row],[NPDES ID2]],Combined_Sheet__Major_Only___2[[NPDES ID2]:[ECHO BFR]],29,FALSE)</f>
        <v>thickening</v>
      </c>
      <c r="BA1951">
        <f>VLOOKUP(Sheet1[[#This Row],[NPDES ID2]],Combined_Sheet__Major_Only___2[[NPDES ID2]:[ECHO BFR]],17,FALSE)</f>
        <v>39.176679999999998</v>
      </c>
      <c r="BB1951">
        <f>VLOOKUP(Sheet1[[#This Row],[NPDES ID2]],Combined_Sheet__Major_Only___2[[NPDES ID2]:[ECHO BFR]],18,FALSE)</f>
        <v>-108.77567999999999</v>
      </c>
      <c r="BC1951" t="str">
        <f>IF(ISNUMBER(SEARCH("aerobic",$AW1951)),"aerobic","")</f>
        <v/>
      </c>
      <c r="BD1951" t="str">
        <f>IF(ISNUMBER(SEARCH("anaer",$AW1951)),"anaer","")</f>
        <v/>
      </c>
      <c r="BE1951" t="str">
        <f>IF(ISNUMBER(SEARCH("thickening",$AZ1951)),"thickening","")</f>
        <v>thickening</v>
      </c>
      <c r="BF1951" s="3" t="str">
        <f>IF(ISNUMBER(SEARCH("airDry",$AW1951)),"airDry","")</f>
        <v>airDry</v>
      </c>
      <c r="BG1951" s="3" t="str">
        <f>IF(ISNUMBER(SEARCH("heatDry",$AY1951)),"heatDry","")</f>
        <v/>
      </c>
      <c r="BH1951" s="3" t="str">
        <f>IF(AND(ISNUMBER(SEARCH("aerobic",$AW1951)),ISNUMBER(SEARCH("anaer",$AW1951))),"Combined Aer and Anaer.","")</f>
        <v/>
      </c>
    </row>
    <row r="1952" spans="1:60" x14ac:dyDescent="0.25">
      <c r="A1952" s="4">
        <v>1712</v>
      </c>
      <c r="B1952" t="s">
        <v>8024</v>
      </c>
      <c r="C1952">
        <v>42.84</v>
      </c>
      <c r="D1952">
        <v>3125.826246451828</v>
      </c>
      <c r="E1952">
        <v>3128.6681776033111</v>
      </c>
      <c r="F1952">
        <v>2163.5050553133151</v>
      </c>
      <c r="G1952">
        <v>4122.1979702116787</v>
      </c>
      <c r="H1952">
        <v>-155.75168555836979</v>
      </c>
      <c r="I1952">
        <v>-157.67600538187759</v>
      </c>
      <c r="J1952">
        <v>-174.93306964789519</v>
      </c>
      <c r="K1952">
        <v>-132.0957680259377</v>
      </c>
      <c r="L1952">
        <v>21.360273390400501</v>
      </c>
      <c r="M1952">
        <v>21.182786804902069</v>
      </c>
      <c r="N1952">
        <v>20.595480342045771</v>
      </c>
      <c r="O1952">
        <v>22.606796054992369</v>
      </c>
      <c r="P1952">
        <v>1.0155446821945731</v>
      </c>
      <c r="Q1952">
        <v>1.0207684236683709</v>
      </c>
      <c r="R1952">
        <v>0.87908394680252511</v>
      </c>
      <c r="S1952">
        <v>1.170572826112233</v>
      </c>
      <c r="T1952">
        <v>3795.5199244617052</v>
      </c>
      <c r="U1952">
        <v>3795.515793727895</v>
      </c>
      <c r="V1952">
        <v>3791.816319636951</v>
      </c>
      <c r="W1952">
        <v>3799.2491276428668</v>
      </c>
      <c r="X1952">
        <v>342.86935555081033</v>
      </c>
      <c r="Y1952">
        <v>345.37581873345891</v>
      </c>
      <c r="Z1952">
        <v>323.96588809745913</v>
      </c>
      <c r="AA1952">
        <v>355.26272209595038</v>
      </c>
      <c r="AB1952">
        <v>107.2325271062911</v>
      </c>
      <c r="AC1952">
        <v>103.4701305806251</v>
      </c>
      <c r="AD1952">
        <v>80.232853106518348</v>
      </c>
      <c r="AE1952">
        <v>142.08314739756969</v>
      </c>
      <c r="AF1952">
        <v>48.86345316035375</v>
      </c>
      <c r="AG1952">
        <v>48.457406115229553</v>
      </c>
      <c r="AH1952">
        <v>47.11398783217561</v>
      </c>
      <c r="AI1952">
        <v>51.714955983445222</v>
      </c>
      <c r="AJ1952">
        <v>0.37390476573010012</v>
      </c>
      <c r="AK1952">
        <v>0.37390476818063001</v>
      </c>
      <c r="AL1952">
        <v>0.3739042041263903</v>
      </c>
      <c r="AM1952">
        <v>0.37390532408597771</v>
      </c>
      <c r="AN1952">
        <v>0.65501347883920691</v>
      </c>
      <c r="AO1952">
        <v>0.65501347883920691</v>
      </c>
      <c r="AP1952">
        <v>0.65501347883920691</v>
      </c>
      <c r="AQ1952">
        <v>0.65501347883920691</v>
      </c>
      <c r="AR1952">
        <v>8.0339165892017412</v>
      </c>
      <c r="AS1952">
        <v>8.0339165892017412</v>
      </c>
      <c r="AT1952">
        <v>8.0339165892017412</v>
      </c>
      <c r="AU1952">
        <v>8.0339165892017412</v>
      </c>
      <c r="AV1952" t="str">
        <f>VLOOKUP(Sheet1[[#This Row],[NPDES ID2]],Combined_Sheet__Major_Only___2[[NPDES ID2]:[ECHO BFR]],3,FALSE)</f>
        <v>IA</v>
      </c>
      <c r="AW1952" t="s">
        <v>1420</v>
      </c>
      <c r="AX1952" t="str">
        <f>VLOOKUP(Sheet1[[#This Row],[NPDES ID2]],Combined_Sheet__Major_Only___2[[NPDES ID2]:[ECHO BFR]],27,FALSE)</f>
        <v>-</v>
      </c>
      <c r="AY1952" t="str">
        <f>VLOOKUP(Sheet1[[#This Row],[NPDES ID2]],Combined_Sheet__Major_Only___2[[NPDES ID2]:[ECHO BFR]],28,FALSE)</f>
        <v>-</v>
      </c>
      <c r="AZ1952" t="str">
        <f>VLOOKUP(Sheet1[[#This Row],[NPDES ID2]],Combined_Sheet__Major_Only___2[[NPDES ID2]:[ECHO BFR]],29,FALSE)</f>
        <v>thickening</v>
      </c>
      <c r="BA1952">
        <f>VLOOKUP(Sheet1[[#This Row],[NPDES ID2]],Combined_Sheet__Major_Only___2[[NPDES ID2]:[ECHO BFR]],17,FALSE)</f>
        <v>42.298515000000002</v>
      </c>
      <c r="BB1952">
        <f>VLOOKUP(Sheet1[[#This Row],[NPDES ID2]],Combined_Sheet__Major_Only___2[[NPDES ID2]:[ECHO BFR]],18,FALSE)</f>
        <v>-91.015071000000006</v>
      </c>
      <c r="BC1952" t="str">
        <f>IF(ISNUMBER(SEARCH("aerobic",$AW1952)),"aerobic","")</f>
        <v/>
      </c>
      <c r="BD1952" t="str">
        <f>IF(ISNUMBER(SEARCH("anaer",$AW1952)),"anaer","")</f>
        <v/>
      </c>
      <c r="BE1952" t="str">
        <f>IF(ISNUMBER(SEARCH("thickening",$AZ1952)),"thickening","")</f>
        <v>thickening</v>
      </c>
      <c r="BF1952" s="2" t="str">
        <f>IF(ISNUMBER(SEARCH("airDry",$AW1952)),"airDry","")</f>
        <v>airDry</v>
      </c>
      <c r="BG1952" s="2" t="str">
        <f>IF(ISNUMBER(SEARCH("heatDry",$AY1952)),"heatDry","")</f>
        <v/>
      </c>
      <c r="BH1952" s="2" t="str">
        <f>IF(AND(ISNUMBER(SEARCH("aerobic",$AW1952)),ISNUMBER(SEARCH("anaer",$AW1952))),"Combined Aer and Anaer.","")</f>
        <v/>
      </c>
    </row>
    <row r="1953" spans="1:60" x14ac:dyDescent="0.25">
      <c r="A1953" s="4">
        <v>636</v>
      </c>
      <c r="B1953" t="s">
        <v>3139</v>
      </c>
      <c r="C1953">
        <v>278</v>
      </c>
      <c r="D1953">
        <v>604.52995030565444</v>
      </c>
      <c r="E1953">
        <v>605.52611975806042</v>
      </c>
      <c r="F1953">
        <v>454.92395408305782</v>
      </c>
      <c r="G1953">
        <v>778.33039275724377</v>
      </c>
      <c r="H1953">
        <v>-145.18111899584159</v>
      </c>
      <c r="I1953">
        <v>-147.23504524141501</v>
      </c>
      <c r="J1953">
        <v>-163.37313726616881</v>
      </c>
      <c r="K1953">
        <v>-121.95081810827961</v>
      </c>
      <c r="L1953">
        <v>148.13459926535069</v>
      </c>
      <c r="M1953">
        <v>147.05805016096019</v>
      </c>
      <c r="N1953">
        <v>143.49471219283529</v>
      </c>
      <c r="O1953">
        <v>155.69672558297549</v>
      </c>
      <c r="P1953">
        <v>6.573392414511483</v>
      </c>
      <c r="Q1953">
        <v>6.601449236350442</v>
      </c>
      <c r="R1953">
        <v>5.6170061817141113</v>
      </c>
      <c r="S1953">
        <v>7.5786350269029734</v>
      </c>
      <c r="T1953">
        <v>3812.4959817089912</v>
      </c>
      <c r="U1953">
        <v>3812.4918385291548</v>
      </c>
      <c r="V1953">
        <v>3808.7812178095319</v>
      </c>
      <c r="W1953">
        <v>3816.2364210934902</v>
      </c>
      <c r="X1953">
        <v>322.19482699362447</v>
      </c>
      <c r="Y1953">
        <v>324.27137625919329</v>
      </c>
      <c r="Z1953">
        <v>306.61376383589482</v>
      </c>
      <c r="AA1953">
        <v>332.37023155337329</v>
      </c>
      <c r="AB1953">
        <v>89.262898296536562</v>
      </c>
      <c r="AC1953">
        <v>86.753771565409323</v>
      </c>
      <c r="AD1953">
        <v>69.126752567988532</v>
      </c>
      <c r="AE1953">
        <v>114.316751147018</v>
      </c>
      <c r="AF1953">
        <v>52.220649051322198</v>
      </c>
      <c r="AG1953">
        <v>51.840938113427157</v>
      </c>
      <c r="AH1953">
        <v>50.585408780915728</v>
      </c>
      <c r="AI1953">
        <v>54.886303951115323</v>
      </c>
      <c r="AJ1953">
        <v>0.41469318015866719</v>
      </c>
      <c r="AK1953">
        <v>0.41469319671395011</v>
      </c>
      <c r="AL1953">
        <v>0.41468938328263399</v>
      </c>
      <c r="AM1953">
        <v>0.41469695510998611</v>
      </c>
      <c r="AN1953">
        <v>0.65579123579004428</v>
      </c>
      <c r="AO1953">
        <v>0.65579123579004417</v>
      </c>
      <c r="AP1953">
        <v>0.65579123579004417</v>
      </c>
      <c r="AQ1953">
        <v>0.65579123579004417</v>
      </c>
      <c r="AR1953">
        <v>9.0572655469472387</v>
      </c>
      <c r="AS1953">
        <v>9.057265546947237</v>
      </c>
      <c r="AT1953">
        <v>9.057265546947237</v>
      </c>
      <c r="AU1953">
        <v>9.057265546947237</v>
      </c>
      <c r="AV1953" t="str">
        <f>VLOOKUP(Sheet1[[#This Row],[NPDES ID2]],Combined_Sheet__Major_Only___2[[NPDES ID2]:[ECHO BFR]],3,FALSE)</f>
        <v>TX</v>
      </c>
      <c r="AW1953" t="s">
        <v>1420</v>
      </c>
      <c r="AX1953" t="str">
        <f>VLOOKUP(Sheet1[[#This Row],[NPDES ID2]],Combined_Sheet__Major_Only___2[[NPDES ID2]:[ECHO BFR]],27,FALSE)</f>
        <v>-</v>
      </c>
      <c r="AY1953" t="str">
        <f>VLOOKUP(Sheet1[[#This Row],[NPDES ID2]],Combined_Sheet__Major_Only___2[[NPDES ID2]:[ECHO BFR]],28,FALSE)</f>
        <v>-</v>
      </c>
      <c r="AZ1953" t="str">
        <f>VLOOKUP(Sheet1[[#This Row],[NPDES ID2]],Combined_Sheet__Major_Only___2[[NPDES ID2]:[ECHO BFR]],29,FALSE)</f>
        <v>thickening</v>
      </c>
      <c r="BA1953">
        <f>VLOOKUP(Sheet1[[#This Row],[NPDES ID2]],Combined_Sheet__Major_Only___2[[NPDES ID2]:[ECHO BFR]],17,FALSE)</f>
        <v>32.320461000000002</v>
      </c>
      <c r="BB1953">
        <f>VLOOKUP(Sheet1[[#This Row],[NPDES ID2]],Combined_Sheet__Major_Only___2[[NPDES ID2]:[ECHO BFR]],18,FALSE)</f>
        <v>-96.129971999999995</v>
      </c>
      <c r="BC1953" t="str">
        <f>IF(ISNUMBER(SEARCH("aerobic",$AW1953)),"aerobic","")</f>
        <v/>
      </c>
      <c r="BD1953" t="str">
        <f>IF(ISNUMBER(SEARCH("anaer",$AW1953)),"anaer","")</f>
        <v/>
      </c>
      <c r="BE1953" t="str">
        <f>IF(ISNUMBER(SEARCH("thickening",$AZ1953)),"thickening","")</f>
        <v>thickening</v>
      </c>
      <c r="BF1953" s="2" t="str">
        <f>IF(ISNUMBER(SEARCH("airDry",$AW1953)),"airDry","")</f>
        <v>airDry</v>
      </c>
      <c r="BG1953" s="2" t="str">
        <f>IF(ISNUMBER(SEARCH("heatDry",$AY1953)),"heatDry","")</f>
        <v/>
      </c>
      <c r="BH1953" s="2" t="str">
        <f>IF(AND(ISNUMBER(SEARCH("aerobic",$AW1953)),ISNUMBER(SEARCH("anaer",$AW1953))),"Combined Aer and Anaer.","")</f>
        <v/>
      </c>
    </row>
    <row r="1954" spans="1:60" x14ac:dyDescent="0.25">
      <c r="A1954" s="4">
        <v>1048</v>
      </c>
      <c r="B1954" t="s">
        <v>5061</v>
      </c>
      <c r="C1954">
        <v>398.88</v>
      </c>
      <c r="D1954">
        <v>562.72278121217823</v>
      </c>
      <c r="E1954">
        <v>562.47115140507844</v>
      </c>
      <c r="F1954">
        <v>425.51268494726759</v>
      </c>
      <c r="G1954">
        <v>699.09776331491707</v>
      </c>
      <c r="H1954">
        <v>-163.37590750738929</v>
      </c>
      <c r="I1954">
        <v>-165.16003215957241</v>
      </c>
      <c r="J1954">
        <v>-183.32466648842271</v>
      </c>
      <c r="K1954">
        <v>-139.47875223876551</v>
      </c>
      <c r="L1954">
        <v>189.85669703144839</v>
      </c>
      <c r="M1954">
        <v>188.13356813043461</v>
      </c>
      <c r="N1954">
        <v>182.42927354884881</v>
      </c>
      <c r="O1954">
        <v>201.96170397398271</v>
      </c>
      <c r="P1954">
        <v>9.4701628170549093</v>
      </c>
      <c r="Q1954">
        <v>9.4777305906446152</v>
      </c>
      <c r="R1954">
        <v>8.2229822696392478</v>
      </c>
      <c r="S1954">
        <v>10.871113808071661</v>
      </c>
      <c r="T1954">
        <v>3815.2461669703298</v>
      </c>
      <c r="U1954">
        <v>3815.242021774191</v>
      </c>
      <c r="V1954">
        <v>3811.5295952587071</v>
      </c>
      <c r="W1954">
        <v>3818.9884266621211</v>
      </c>
      <c r="X1954">
        <v>361.10278995931992</v>
      </c>
      <c r="Y1954">
        <v>363.95938141829811</v>
      </c>
      <c r="Z1954">
        <v>339.40068048397478</v>
      </c>
      <c r="AA1954">
        <v>375.37364481956121</v>
      </c>
      <c r="AB1954">
        <v>125.7148388792294</v>
      </c>
      <c r="AC1954">
        <v>120.1562175422529</v>
      </c>
      <c r="AD1954">
        <v>91.016286603442282</v>
      </c>
      <c r="AE1954">
        <v>172.4715120497064</v>
      </c>
      <c r="AF1954">
        <v>46.646263288715517</v>
      </c>
      <c r="AG1954">
        <v>46.222614950478217</v>
      </c>
      <c r="AH1954">
        <v>44.821997472897671</v>
      </c>
      <c r="AI1954">
        <v>49.620138806788752</v>
      </c>
      <c r="AJ1954">
        <v>0.34701164106501942</v>
      </c>
      <c r="AK1954">
        <v>0.34701166309019188</v>
      </c>
      <c r="AL1954">
        <v>0.34700658706438431</v>
      </c>
      <c r="AM1954">
        <v>0.34701666591296559</v>
      </c>
      <c r="AN1954">
        <v>0.65591690538883229</v>
      </c>
      <c r="AO1954">
        <v>0.65591690538883229</v>
      </c>
      <c r="AP1954">
        <v>0.65591690538883229</v>
      </c>
      <c r="AQ1954">
        <v>0.65591690538883229</v>
      </c>
      <c r="AR1954">
        <v>7.340430288486532</v>
      </c>
      <c r="AS1954">
        <v>7.3404302884865302</v>
      </c>
      <c r="AT1954">
        <v>7.3404302884865302</v>
      </c>
      <c r="AU1954">
        <v>7.3404302884865302</v>
      </c>
      <c r="AV1954" t="str">
        <f>VLOOKUP(Sheet1[[#This Row],[NPDES ID2]],Combined_Sheet__Major_Only___2[[NPDES ID2]:[ECHO BFR]],3,FALSE)</f>
        <v>TX</v>
      </c>
      <c r="AW1954" t="s">
        <v>1420</v>
      </c>
      <c r="AX1954" t="str">
        <f>VLOOKUP(Sheet1[[#This Row],[NPDES ID2]],Combined_Sheet__Major_Only___2[[NPDES ID2]:[ECHO BFR]],27,FALSE)</f>
        <v>tempSludgeStore</v>
      </c>
      <c r="AY1954" t="str">
        <f>VLOOKUP(Sheet1[[#This Row],[NPDES ID2]],Combined_Sheet__Major_Only___2[[NPDES ID2]:[ECHO BFR]],28,FALSE)</f>
        <v>-</v>
      </c>
      <c r="AZ1954" t="str">
        <f>VLOOKUP(Sheet1[[#This Row],[NPDES ID2]],Combined_Sheet__Major_Only___2[[NPDES ID2]:[ECHO BFR]],29,FALSE)</f>
        <v>thickening</v>
      </c>
      <c r="BA1954">
        <f>VLOOKUP(Sheet1[[#This Row],[NPDES ID2]],Combined_Sheet__Major_Only___2[[NPDES ID2]:[ECHO BFR]],17,FALSE)</f>
        <v>31.445415000000001</v>
      </c>
      <c r="BB1954">
        <f>VLOOKUP(Sheet1[[#This Row],[NPDES ID2]],Combined_Sheet__Major_Only___2[[NPDES ID2]:[ECHO BFR]],18,FALSE)</f>
        <v>-97.750189000000006</v>
      </c>
      <c r="BC1954" t="str">
        <f>IF(ISNUMBER(SEARCH("aerobic",$AW1954)),"aerobic","")</f>
        <v/>
      </c>
      <c r="BD1954" t="str">
        <f>IF(ISNUMBER(SEARCH("anaer",$AW1954)),"anaer","")</f>
        <v/>
      </c>
      <c r="BE1954" t="str">
        <f>IF(ISNUMBER(SEARCH("thickening",$AZ1954)),"thickening","")</f>
        <v>thickening</v>
      </c>
      <c r="BF1954" s="2" t="str">
        <f>IF(ISNUMBER(SEARCH("airDry",$AW1954)),"airDry","")</f>
        <v>airDry</v>
      </c>
      <c r="BG1954" s="2" t="str">
        <f>IF(ISNUMBER(SEARCH("heatDry",$AY1954)),"heatDry","")</f>
        <v/>
      </c>
      <c r="BH1954" s="2" t="str">
        <f>IF(AND(ISNUMBER(SEARCH("aerobic",$AW1954)),ISNUMBER(SEARCH("anaer",$AW1954))),"Combined Aer and Anaer.","")</f>
        <v/>
      </c>
    </row>
    <row r="1955" spans="1:60" x14ac:dyDescent="0.25">
      <c r="A1955" s="4">
        <v>2605</v>
      </c>
      <c r="B1955" t="s">
        <v>12053</v>
      </c>
      <c r="C1955">
        <v>32.200000000000003</v>
      </c>
      <c r="D1955">
        <v>4169.4422493847014</v>
      </c>
      <c r="E1955">
        <v>4174.3508935572827</v>
      </c>
      <c r="F1955">
        <v>2876.2335317419688</v>
      </c>
      <c r="G1955">
        <v>5505.9164189307676</v>
      </c>
      <c r="H1955">
        <v>-157.89139643268999</v>
      </c>
      <c r="I1955">
        <v>-159.81934764158689</v>
      </c>
      <c r="J1955">
        <v>-177.26603297515629</v>
      </c>
      <c r="K1955">
        <v>-134.15915700702689</v>
      </c>
      <c r="L1955">
        <v>15.84758568340974</v>
      </c>
      <c r="M1955">
        <v>15.71254639505632</v>
      </c>
      <c r="N1955">
        <v>15.265705453857359</v>
      </c>
      <c r="O1955">
        <v>16.79598421305246</v>
      </c>
      <c r="P1955">
        <v>0.76366342263664622</v>
      </c>
      <c r="Q1955">
        <v>0.76685527286683519</v>
      </c>
      <c r="R1955">
        <v>0.66161188988005804</v>
      </c>
      <c r="S1955">
        <v>0.87893712660466439</v>
      </c>
      <c r="T1955">
        <v>3816.5397658602869</v>
      </c>
      <c r="U1955">
        <v>3816.5356197157439</v>
      </c>
      <c r="V1955">
        <v>3812.822343811838</v>
      </c>
      <c r="W1955">
        <v>3820.2828817662139</v>
      </c>
      <c r="X1955">
        <v>349.29945278353392</v>
      </c>
      <c r="Y1955">
        <v>351.9115172019691</v>
      </c>
      <c r="Z1955">
        <v>329.5619386315289</v>
      </c>
      <c r="AA1955">
        <v>362.25048369487882</v>
      </c>
      <c r="AB1955">
        <v>88.833246679263539</v>
      </c>
      <c r="AC1955">
        <v>86.742828965637756</v>
      </c>
      <c r="AD1955">
        <v>70.016140669357924</v>
      </c>
      <c r="AE1955">
        <v>111.80671810694631</v>
      </c>
      <c r="AF1955">
        <v>48.231841393851902</v>
      </c>
      <c r="AG1955">
        <v>47.820829468115633</v>
      </c>
      <c r="AH1955">
        <v>46.4609450998895</v>
      </c>
      <c r="AI1955">
        <v>51.118257795207491</v>
      </c>
      <c r="AJ1955">
        <v>0.36623982892039542</v>
      </c>
      <c r="AK1955">
        <v>0.36623983065262489</v>
      </c>
      <c r="AL1955">
        <v>0.36623943195014802</v>
      </c>
      <c r="AM1955">
        <v>0.36624022359471942</v>
      </c>
      <c r="AN1955">
        <v>0.65597598460830231</v>
      </c>
      <c r="AO1955">
        <v>0.6559759846083022</v>
      </c>
      <c r="AP1955">
        <v>0.6559759846083022</v>
      </c>
      <c r="AQ1955">
        <v>0.6559759846083022</v>
      </c>
      <c r="AR1955">
        <v>8.709018374987803</v>
      </c>
      <c r="AS1955">
        <v>8.7090183749878047</v>
      </c>
      <c r="AT1955">
        <v>8.7090183749878047</v>
      </c>
      <c r="AU1955">
        <v>8.7090183749878047</v>
      </c>
      <c r="AV1955" t="str">
        <f>VLOOKUP(Sheet1[[#This Row],[NPDES ID2]],Combined_Sheet__Major_Only___2[[NPDES ID2]:[ECHO BFR]],3,FALSE)</f>
        <v>TX</v>
      </c>
      <c r="AW1955" t="s">
        <v>1420</v>
      </c>
      <c r="AX1955" t="str">
        <f>VLOOKUP(Sheet1[[#This Row],[NPDES ID2]],Combined_Sheet__Major_Only___2[[NPDES ID2]:[ECHO BFR]],27,FALSE)</f>
        <v>-</v>
      </c>
      <c r="AY1955" t="str">
        <f>VLOOKUP(Sheet1[[#This Row],[NPDES ID2]],Combined_Sheet__Major_Only___2[[NPDES ID2]:[ECHO BFR]],28,FALSE)</f>
        <v>-</v>
      </c>
      <c r="AZ1955" t="str">
        <f>VLOOKUP(Sheet1[[#This Row],[NPDES ID2]],Combined_Sheet__Major_Only___2[[NPDES ID2]:[ECHO BFR]],29,FALSE)</f>
        <v>thickening</v>
      </c>
      <c r="BA1955">
        <f>VLOOKUP(Sheet1[[#This Row],[NPDES ID2]],Combined_Sheet__Major_Only___2[[NPDES ID2]:[ECHO BFR]],17,FALSE)</f>
        <v>29.34375</v>
      </c>
      <c r="BB1955">
        <f>VLOOKUP(Sheet1[[#This Row],[NPDES ID2]],Combined_Sheet__Major_Only___2[[NPDES ID2]:[ECHO BFR]],18,FALSE)</f>
        <v>-100.94377799999999</v>
      </c>
      <c r="BC1955" t="str">
        <f>IF(ISNUMBER(SEARCH("aerobic",$AW1955)),"aerobic","")</f>
        <v/>
      </c>
      <c r="BD1955" t="str">
        <f>IF(ISNUMBER(SEARCH("anaer",$AW1955)),"anaer","")</f>
        <v/>
      </c>
      <c r="BE1955" t="str">
        <f>IF(ISNUMBER(SEARCH("thickening",$AZ1955)),"thickening","")</f>
        <v>thickening</v>
      </c>
      <c r="BF1955" s="3" t="str">
        <f>IF(ISNUMBER(SEARCH("airDry",$AW1955)),"airDry","")</f>
        <v>airDry</v>
      </c>
      <c r="BG1955" s="3" t="str">
        <f>IF(ISNUMBER(SEARCH("heatDry",$AY1955)),"heatDry","")</f>
        <v/>
      </c>
      <c r="BH1955" s="3" t="str">
        <f>IF(AND(ISNUMBER(SEARCH("aerobic",$AW1955)),ISNUMBER(SEARCH("anaer",$AW1955))),"Combined Aer and Anaer.","")</f>
        <v/>
      </c>
    </row>
    <row r="1956" spans="1:60" x14ac:dyDescent="0.25">
      <c r="A1956" s="4">
        <v>1564</v>
      </c>
      <c r="B1956" t="s">
        <v>7359</v>
      </c>
      <c r="C1956">
        <v>88.26</v>
      </c>
      <c r="D1956">
        <v>1617.431882190295</v>
      </c>
      <c r="E1956">
        <v>1617.114757946737</v>
      </c>
      <c r="F1956">
        <v>1136.130950589263</v>
      </c>
      <c r="G1956">
        <v>2109.6444861097889</v>
      </c>
      <c r="H1956">
        <v>-158.3078014060649</v>
      </c>
      <c r="I1956">
        <v>-160.24908462315631</v>
      </c>
      <c r="J1956">
        <v>-177.73320433349201</v>
      </c>
      <c r="K1956">
        <v>-134.5500823049789</v>
      </c>
      <c r="L1956">
        <v>43.324816196291692</v>
      </c>
      <c r="M1956">
        <v>42.953795754623371</v>
      </c>
      <c r="N1956">
        <v>41.726028716793827</v>
      </c>
      <c r="O1956">
        <v>45.930633620150047</v>
      </c>
      <c r="P1956">
        <v>2.0933788385170331</v>
      </c>
      <c r="Q1956">
        <v>2.101515607341407</v>
      </c>
      <c r="R1956">
        <v>1.8139397969596811</v>
      </c>
      <c r="S1956">
        <v>2.4086621250506921</v>
      </c>
      <c r="T1956">
        <v>3818.537663482402</v>
      </c>
      <c r="U1956">
        <v>3818.5335158730959</v>
      </c>
      <c r="V1956">
        <v>3814.8189281320178</v>
      </c>
      <c r="W1956">
        <v>3822.2821017674651</v>
      </c>
      <c r="X1956">
        <v>350.39980145593267</v>
      </c>
      <c r="Y1956">
        <v>353.03182184722959</v>
      </c>
      <c r="Z1956">
        <v>330.50295060655941</v>
      </c>
      <c r="AA1956">
        <v>363.45781617104018</v>
      </c>
      <c r="AB1956">
        <v>73.73488261400496</v>
      </c>
      <c r="AC1956">
        <v>72.547356123624326</v>
      </c>
      <c r="AD1956">
        <v>60.485499376176847</v>
      </c>
      <c r="AE1956">
        <v>89.216736277639669</v>
      </c>
      <c r="AF1956">
        <v>48.106111991444607</v>
      </c>
      <c r="AG1956">
        <v>47.694088291227587</v>
      </c>
      <c r="AH1956">
        <v>46.331001780291523</v>
      </c>
      <c r="AI1956">
        <v>50.999460418033742</v>
      </c>
      <c r="AJ1956">
        <v>0.36471439639012682</v>
      </c>
      <c r="AK1956">
        <v>0.3647144008681083</v>
      </c>
      <c r="AL1956">
        <v>0.36471337001272058</v>
      </c>
      <c r="AM1956">
        <v>0.36471541683338632</v>
      </c>
      <c r="AN1956">
        <v>0.65606718960200539</v>
      </c>
      <c r="AO1956">
        <v>0.65606718960200539</v>
      </c>
      <c r="AP1956">
        <v>0.65606718960200539</v>
      </c>
      <c r="AQ1956">
        <v>0.65606718960200539</v>
      </c>
      <c r="AR1956">
        <v>9.5619752608102822</v>
      </c>
      <c r="AS1956">
        <v>9.5619752608102804</v>
      </c>
      <c r="AT1956">
        <v>9.5619752608102804</v>
      </c>
      <c r="AU1956">
        <v>9.5619752608102804</v>
      </c>
      <c r="AV1956" t="str">
        <f>VLOOKUP(Sheet1[[#This Row],[NPDES ID2]],Combined_Sheet__Major_Only___2[[NPDES ID2]:[ECHO BFR]],3,FALSE)</f>
        <v>NY</v>
      </c>
      <c r="AW1956" t="s">
        <v>1420</v>
      </c>
      <c r="AX1956" t="str">
        <f>VLOOKUP(Sheet1[[#This Row],[NPDES ID2]],Combined_Sheet__Major_Only___2[[NPDES ID2]:[ECHO BFR]],27,FALSE)</f>
        <v>-</v>
      </c>
      <c r="AY1956" t="str">
        <f>VLOOKUP(Sheet1[[#This Row],[NPDES ID2]],Combined_Sheet__Major_Only___2[[NPDES ID2]:[ECHO BFR]],28,FALSE)</f>
        <v>-</v>
      </c>
      <c r="AZ1956" t="str">
        <f>VLOOKUP(Sheet1[[#This Row],[NPDES ID2]],Combined_Sheet__Major_Only___2[[NPDES ID2]:[ECHO BFR]],29,FALSE)</f>
        <v>thickening</v>
      </c>
      <c r="BA1956">
        <f>VLOOKUP(Sheet1[[#This Row],[NPDES ID2]],Combined_Sheet__Major_Only___2[[NPDES ID2]:[ECHO BFR]],17,FALSE)</f>
        <v>44.999583000000001</v>
      </c>
      <c r="BB1956">
        <f>VLOOKUP(Sheet1[[#This Row],[NPDES ID2]],Combined_Sheet__Major_Only___2[[NPDES ID2]:[ECHO BFR]],18,FALSE)</f>
        <v>-73.352444000000006</v>
      </c>
      <c r="BC1956" t="str">
        <f>IF(ISNUMBER(SEARCH("aerobic",$AW1956)),"aerobic","")</f>
        <v/>
      </c>
      <c r="BD1956" t="str">
        <f>IF(ISNUMBER(SEARCH("anaer",$AW1956)),"anaer","")</f>
        <v/>
      </c>
      <c r="BE1956" t="str">
        <f>IF(ISNUMBER(SEARCH("thickening",$AZ1956)),"thickening","")</f>
        <v>thickening</v>
      </c>
      <c r="BF1956" s="2" t="str">
        <f>IF(ISNUMBER(SEARCH("airDry",$AW1956)),"airDry","")</f>
        <v>airDry</v>
      </c>
      <c r="BG1956" s="2" t="str">
        <f>IF(ISNUMBER(SEARCH("heatDry",$AY1956)),"heatDry","")</f>
        <v/>
      </c>
      <c r="BH1956" s="2" t="str">
        <f>IF(AND(ISNUMBER(SEARCH("aerobic",$AW1956)),ISNUMBER(SEARCH("anaer",$AW1956))),"Combined Aer and Anaer.","")</f>
        <v/>
      </c>
    </row>
    <row r="1957" spans="1:60" x14ac:dyDescent="0.25">
      <c r="A1957" s="4">
        <v>2398</v>
      </c>
      <c r="B1957" t="s">
        <v>11181</v>
      </c>
      <c r="C1957">
        <v>286.77999999999997</v>
      </c>
      <c r="D1957">
        <v>595.54762180543958</v>
      </c>
      <c r="E1957">
        <v>596.69276555053443</v>
      </c>
      <c r="F1957">
        <v>449.54397137309388</v>
      </c>
      <c r="G1957">
        <v>765.75711906802655</v>
      </c>
      <c r="H1957">
        <v>-145.7431714860077</v>
      </c>
      <c r="I1957">
        <v>-147.78936764786121</v>
      </c>
      <c r="J1957">
        <v>-163.98901018165961</v>
      </c>
      <c r="K1957">
        <v>-122.4862266695864</v>
      </c>
      <c r="L1957">
        <v>152.2609960015221</v>
      </c>
      <c r="M1957">
        <v>151.14607500535689</v>
      </c>
      <c r="N1957">
        <v>147.4558303251352</v>
      </c>
      <c r="O1957">
        <v>160.09252951348111</v>
      </c>
      <c r="P1957">
        <v>6.7820067150902146</v>
      </c>
      <c r="Q1957">
        <v>6.8083356039300469</v>
      </c>
      <c r="R1957">
        <v>5.8005163891453106</v>
      </c>
      <c r="S1957">
        <v>7.8212793105849956</v>
      </c>
      <c r="T1957">
        <v>3831.7999554675771</v>
      </c>
      <c r="U1957">
        <v>3831.7957981349969</v>
      </c>
      <c r="V1957">
        <v>3828.0725022562151</v>
      </c>
      <c r="W1957">
        <v>3835.5531718692118</v>
      </c>
      <c r="X1957">
        <v>325.00388566751428</v>
      </c>
      <c r="Y1957">
        <v>327.11493847434411</v>
      </c>
      <c r="Z1957">
        <v>309.16967989899427</v>
      </c>
      <c r="AA1957">
        <v>335.3461990751909</v>
      </c>
      <c r="AB1957">
        <v>63.638940046067013</v>
      </c>
      <c r="AC1957">
        <v>62.725562724423717</v>
      </c>
      <c r="AD1957">
        <v>53.024664637445341</v>
      </c>
      <c r="AE1957">
        <v>75.814008799808065</v>
      </c>
      <c r="AF1957">
        <v>52.031938545697017</v>
      </c>
      <c r="AG1957">
        <v>51.650750847268107</v>
      </c>
      <c r="AH1957">
        <v>50.390261525191377</v>
      </c>
      <c r="AI1957">
        <v>54.708052441051578</v>
      </c>
      <c r="AJ1957">
        <v>0.41239846005986652</v>
      </c>
      <c r="AK1957">
        <v>0.41239847522464279</v>
      </c>
      <c r="AL1957">
        <v>0.41239498233192179</v>
      </c>
      <c r="AM1957">
        <v>0.41240191770312029</v>
      </c>
      <c r="AN1957">
        <v>0.65667139583367362</v>
      </c>
      <c r="AO1957">
        <v>0.65667139583367373</v>
      </c>
      <c r="AP1957">
        <v>0.65667139583367373</v>
      </c>
      <c r="AQ1957">
        <v>0.65667139583367373</v>
      </c>
      <c r="AR1957">
        <v>10.75447572529243</v>
      </c>
      <c r="AS1957">
        <v>10.75447572529243</v>
      </c>
      <c r="AT1957">
        <v>10.75447572529243</v>
      </c>
      <c r="AU1957">
        <v>10.75447572529243</v>
      </c>
      <c r="AV1957" t="str">
        <f>VLOOKUP(Sheet1[[#This Row],[NPDES ID2]],Combined_Sheet__Major_Only___2[[NPDES ID2]:[ECHO BFR]],3,FALSE)</f>
        <v>CA</v>
      </c>
      <c r="AW1957" t="s">
        <v>1420</v>
      </c>
      <c r="AX1957" t="str">
        <f>VLOOKUP(Sheet1[[#This Row],[NPDES ID2]],Combined_Sheet__Major_Only___2[[NPDES ID2]:[ECHO BFR]],27,FALSE)</f>
        <v>tempSludgeStore</v>
      </c>
      <c r="AY1957" t="str">
        <f>VLOOKUP(Sheet1[[#This Row],[NPDES ID2]],Combined_Sheet__Major_Only___2[[NPDES ID2]:[ECHO BFR]],28,FALSE)</f>
        <v>-</v>
      </c>
      <c r="AZ1957" t="str">
        <f>VLOOKUP(Sheet1[[#This Row],[NPDES ID2]],Combined_Sheet__Major_Only___2[[NPDES ID2]:[ECHO BFR]],29,FALSE)</f>
        <v>thickening</v>
      </c>
      <c r="BA1957">
        <f>VLOOKUP(Sheet1[[#This Row],[NPDES ID2]],Combined_Sheet__Major_Only___2[[NPDES ID2]:[ECHO BFR]],17,FALSE)</f>
        <v>37.480432997685597</v>
      </c>
      <c r="BB1957">
        <f>VLOOKUP(Sheet1[[#This Row],[NPDES ID2]],Combined_Sheet__Major_Only___2[[NPDES ID2]:[ECHO BFR]],18,FALSE)</f>
        <v>-121.120930474861</v>
      </c>
      <c r="BC1957" t="str">
        <f>IF(ISNUMBER(SEARCH("aerobic",$AW1957)),"aerobic","")</f>
        <v/>
      </c>
      <c r="BD1957" t="str">
        <f>IF(ISNUMBER(SEARCH("anaer",$AW1957)),"anaer","")</f>
        <v/>
      </c>
      <c r="BE1957" t="str">
        <f>IF(ISNUMBER(SEARCH("thickening",$AZ1957)),"thickening","")</f>
        <v>thickening</v>
      </c>
      <c r="BF1957" s="2" t="str">
        <f>IF(ISNUMBER(SEARCH("airDry",$AW1957)),"airDry","")</f>
        <v>airDry</v>
      </c>
      <c r="BG1957" s="2" t="str">
        <f>IF(ISNUMBER(SEARCH("heatDry",$AY1957)),"heatDry","")</f>
        <v/>
      </c>
      <c r="BH1957" s="2" t="str">
        <f>IF(AND(ISNUMBER(SEARCH("aerobic",$AW1957)),ISNUMBER(SEARCH("anaer",$AW1957))),"Combined Aer and Anaer.","")</f>
        <v/>
      </c>
    </row>
    <row r="1958" spans="1:60" x14ac:dyDescent="0.25">
      <c r="A1958" s="4">
        <v>1862</v>
      </c>
      <c r="B1958" t="s">
        <v>8800</v>
      </c>
      <c r="C1958">
        <v>8032</v>
      </c>
      <c r="D1958">
        <v>2163.7788294801089</v>
      </c>
      <c r="E1958">
        <v>2163.6155636818589</v>
      </c>
      <c r="F1958">
        <v>1731.286993032284</v>
      </c>
      <c r="G1958">
        <v>2600.926772511692</v>
      </c>
      <c r="H1958">
        <v>-151.4469195296696</v>
      </c>
      <c r="I1958">
        <v>-153.09674311077239</v>
      </c>
      <c r="J1958">
        <v>-172.12234430312481</v>
      </c>
      <c r="K1958">
        <v>-128.90178329252981</v>
      </c>
      <c r="L1958">
        <v>4055.9822405367249</v>
      </c>
      <c r="M1958">
        <v>4023.283235196765</v>
      </c>
      <c r="N1958">
        <v>3914.118526115642</v>
      </c>
      <c r="O1958">
        <v>4286.8782219533441</v>
      </c>
      <c r="P1958">
        <v>190.25955732816271</v>
      </c>
      <c r="Q1958">
        <v>191.100230493928</v>
      </c>
      <c r="R1958">
        <v>164.29573074651049</v>
      </c>
      <c r="S1958">
        <v>219.66094394024881</v>
      </c>
      <c r="T1958">
        <v>3858.650404134135</v>
      </c>
      <c r="U1958">
        <v>3858.6462271161008</v>
      </c>
      <c r="V1958">
        <v>3854.9053009962822</v>
      </c>
      <c r="W1958">
        <v>3862.4213924539799</v>
      </c>
      <c r="X1958">
        <v>344.15814790494068</v>
      </c>
      <c r="Y1958">
        <v>346.60364247141041</v>
      </c>
      <c r="Z1958">
        <v>325.63671467925087</v>
      </c>
      <c r="AA1958">
        <v>356.28949884362368</v>
      </c>
      <c r="AB1958">
        <v>76.781877213209739</v>
      </c>
      <c r="AC1958">
        <v>75.411500213517257</v>
      </c>
      <c r="AD1958">
        <v>62.294886399834297</v>
      </c>
      <c r="AE1958">
        <v>93.814485131514132</v>
      </c>
      <c r="AF1958">
        <v>49.502135515922937</v>
      </c>
      <c r="AG1958">
        <v>49.097635054626963</v>
      </c>
      <c r="AH1958">
        <v>47.781854197866352</v>
      </c>
      <c r="AI1958">
        <v>52.315932193869394</v>
      </c>
      <c r="AJ1958">
        <v>0.38165845502166867</v>
      </c>
      <c r="AK1958">
        <v>0.38165887184262159</v>
      </c>
      <c r="AL1958">
        <v>0.38156052602061918</v>
      </c>
      <c r="AM1958">
        <v>0.38175584618536268</v>
      </c>
      <c r="AN1958">
        <v>0.65788817744054373</v>
      </c>
      <c r="AO1958">
        <v>0.65788817744054373</v>
      </c>
      <c r="AP1958">
        <v>0.65788817744054373</v>
      </c>
      <c r="AQ1958">
        <v>0.65788817744054373</v>
      </c>
      <c r="AR1958">
        <v>9.5422245044561169</v>
      </c>
      <c r="AS1958">
        <v>9.5422245044561151</v>
      </c>
      <c r="AT1958">
        <v>9.5422245044561151</v>
      </c>
      <c r="AU1958">
        <v>9.5422245044561151</v>
      </c>
      <c r="AV1958" t="str">
        <f>VLOOKUP(Sheet1[[#This Row],[NPDES ID2]],Combined_Sheet__Major_Only___2[[NPDES ID2]:[ECHO BFR]],3,FALSE)</f>
        <v>CA</v>
      </c>
      <c r="AW1958" t="s">
        <v>1420</v>
      </c>
      <c r="AX1958" t="str">
        <f>VLOOKUP(Sheet1[[#This Row],[NPDES ID2]],Combined_Sheet__Major_Only___2[[NPDES ID2]:[ECHO BFR]],27,FALSE)</f>
        <v>-</v>
      </c>
      <c r="AY1958" t="str">
        <f>VLOOKUP(Sheet1[[#This Row],[NPDES ID2]],Combined_Sheet__Major_Only___2[[NPDES ID2]:[ECHO BFR]],28,FALSE)</f>
        <v>-</v>
      </c>
      <c r="AZ1958" t="str">
        <f>VLOOKUP(Sheet1[[#This Row],[NPDES ID2]],Combined_Sheet__Major_Only___2[[NPDES ID2]:[ECHO BFR]],29,FALSE)</f>
        <v>sludgeLagoon, thickening</v>
      </c>
      <c r="BA1958">
        <f>VLOOKUP(Sheet1[[#This Row],[NPDES ID2]],Combined_Sheet__Major_Only___2[[NPDES ID2]:[ECHO BFR]],17,FALSE)</f>
        <v>37.977150000000002</v>
      </c>
      <c r="BB1958">
        <f>VLOOKUP(Sheet1[[#This Row],[NPDES ID2]],Combined_Sheet__Major_Only___2[[NPDES ID2]:[ECHO BFR]],18,FALSE)</f>
        <v>-122.33269</v>
      </c>
      <c r="BC1958" t="str">
        <f>IF(ISNUMBER(SEARCH("aerobic",$AW1958)),"aerobic","")</f>
        <v/>
      </c>
      <c r="BD1958" t="str">
        <f>IF(ISNUMBER(SEARCH("anaer",$AW1958)),"anaer","")</f>
        <v/>
      </c>
      <c r="BE1958" t="str">
        <f>IF(ISNUMBER(SEARCH("thickening",$AZ1958)),"thickening","")</f>
        <v>thickening</v>
      </c>
      <c r="BF1958" s="2" t="str">
        <f>IF(ISNUMBER(SEARCH("airDry",$AW1958)),"airDry","")</f>
        <v>airDry</v>
      </c>
      <c r="BG1958" s="2" t="str">
        <f>IF(ISNUMBER(SEARCH("heatDry",$AY1958)),"heatDry","")</f>
        <v/>
      </c>
      <c r="BH1958" s="2" t="str">
        <f>IF(AND(ISNUMBER(SEARCH("aerobic",$AW1958)),ISNUMBER(SEARCH("anaer",$AW1958))),"Combined Aer and Anaer.","")</f>
        <v/>
      </c>
    </row>
    <row r="1959" spans="1:60" x14ac:dyDescent="0.25">
      <c r="A1959" s="4">
        <v>1528</v>
      </c>
      <c r="B1959" t="s">
        <v>7194</v>
      </c>
      <c r="C1959">
        <v>98</v>
      </c>
      <c r="D1959">
        <v>1486.9106595043779</v>
      </c>
      <c r="E1959">
        <v>1485.3688804088331</v>
      </c>
      <c r="F1959">
        <v>1047.8931538097729</v>
      </c>
      <c r="G1959">
        <v>1933.691238983843</v>
      </c>
      <c r="H1959">
        <v>-159.87657864013599</v>
      </c>
      <c r="I1959">
        <v>-161.82730579679981</v>
      </c>
      <c r="J1959">
        <v>-179.44348364733051</v>
      </c>
      <c r="K1959">
        <v>-136.0583460986972</v>
      </c>
      <c r="L1959">
        <v>47.652479800185553</v>
      </c>
      <c r="M1959">
        <v>47.236953365125167</v>
      </c>
      <c r="N1959">
        <v>45.861878886200202</v>
      </c>
      <c r="O1959">
        <v>50.570918315286768</v>
      </c>
      <c r="P1959">
        <v>2.3251324962245481</v>
      </c>
      <c r="Q1959">
        <v>2.331711049069531</v>
      </c>
      <c r="R1959">
        <v>2.0159855782444032</v>
      </c>
      <c r="S1959">
        <v>2.67247450850908</v>
      </c>
      <c r="T1959">
        <v>3902.0620849790062</v>
      </c>
      <c r="U1959">
        <v>3902.0578761336169</v>
      </c>
      <c r="V1959">
        <v>3898.2884455218768</v>
      </c>
      <c r="W1959">
        <v>3905.8618068537662</v>
      </c>
      <c r="X1959">
        <v>361.48471473558288</v>
      </c>
      <c r="Y1959">
        <v>364.24464556362892</v>
      </c>
      <c r="Z1959">
        <v>340.59116857140998</v>
      </c>
      <c r="AA1959">
        <v>375.20441122107201</v>
      </c>
      <c r="AB1959">
        <v>114.61276276511499</v>
      </c>
      <c r="AC1959">
        <v>110.425323674328</v>
      </c>
      <c r="AD1959">
        <v>85.332447485090697</v>
      </c>
      <c r="AE1959">
        <v>152.69768839660969</v>
      </c>
      <c r="AF1959">
        <v>47.652667082658112</v>
      </c>
      <c r="AG1959">
        <v>47.237068143620313</v>
      </c>
      <c r="AH1959">
        <v>45.862204358199108</v>
      </c>
      <c r="AI1959">
        <v>50.571061555278121</v>
      </c>
      <c r="AJ1959">
        <v>0.35921391567980399</v>
      </c>
      <c r="AK1959">
        <v>0.35921392114844308</v>
      </c>
      <c r="AL1959">
        <v>0.35921266215691711</v>
      </c>
      <c r="AM1959">
        <v>0.35921516195623632</v>
      </c>
      <c r="AN1959">
        <v>0.65983732340421541</v>
      </c>
      <c r="AO1959">
        <v>0.65983732340421541</v>
      </c>
      <c r="AP1959">
        <v>0.65983732340421541</v>
      </c>
      <c r="AQ1959">
        <v>0.65983732340421541</v>
      </c>
      <c r="AR1959">
        <v>7.7899253636594912</v>
      </c>
      <c r="AS1959">
        <v>7.789925363659493</v>
      </c>
      <c r="AT1959">
        <v>7.789925363659493</v>
      </c>
      <c r="AU1959">
        <v>7.789925363659493</v>
      </c>
      <c r="AV1959" t="str">
        <f>VLOOKUP(Sheet1[[#This Row],[NPDES ID2]],Combined_Sheet__Major_Only___2[[NPDES ID2]:[ECHO BFR]],3,FALSE)</f>
        <v>PA</v>
      </c>
      <c r="AW1959" t="s">
        <v>7196</v>
      </c>
      <c r="AX1959" t="str">
        <f>VLOOKUP(Sheet1[[#This Row],[NPDES ID2]],Combined_Sheet__Major_Only___2[[NPDES ID2]:[ECHO BFR]],27,FALSE)</f>
        <v>other</v>
      </c>
      <c r="AY1959" t="str">
        <f>VLOOKUP(Sheet1[[#This Row],[NPDES ID2]],Combined_Sheet__Major_Only___2[[NPDES ID2]:[ECHO BFR]],28,FALSE)</f>
        <v>thermoAerobicDigest</v>
      </c>
      <c r="AZ1959" t="str">
        <f>VLOOKUP(Sheet1[[#This Row],[NPDES ID2]],Combined_Sheet__Major_Only___2[[NPDES ID2]:[ECHO BFR]],29,FALSE)</f>
        <v>thickening, preliminaryOps</v>
      </c>
      <c r="BA1959">
        <f>VLOOKUP(Sheet1[[#This Row],[NPDES ID2]],Combined_Sheet__Major_Only___2[[NPDES ID2]:[ECHO BFR]],17,FALSE)</f>
        <v>40.808421000000003</v>
      </c>
      <c r="BB1959">
        <f>VLOOKUP(Sheet1[[#This Row],[NPDES ID2]],Combined_Sheet__Major_Only___2[[NPDES ID2]:[ECHO BFR]],18,FALSE)</f>
        <v>-76.156327000000005</v>
      </c>
      <c r="BC1959" t="str">
        <f>IF(ISNUMBER(SEARCH("aerobic",$AW1959)),"aerobic","")</f>
        <v/>
      </c>
      <c r="BD1959" t="str">
        <f>IF(ISNUMBER(SEARCH("anaer",$AW1959)),"anaer","")</f>
        <v/>
      </c>
      <c r="BE1959" t="str">
        <f>IF(ISNUMBER(SEARCH("thickening",$AZ1959)),"thickening","")</f>
        <v>thickening</v>
      </c>
      <c r="BF1959" s="2" t="str">
        <f>IF(ISNUMBER(SEARCH("airDry",$AW1959)),"airDry","")</f>
        <v>airDry</v>
      </c>
      <c r="BG1959" s="2" t="str">
        <f>IF(ISNUMBER(SEARCH("heatDry",$AY1959)),"heatDry","")</f>
        <v/>
      </c>
      <c r="BH1959" s="2" t="str">
        <f>IF(AND(ISNUMBER(SEARCH("aerobic",$AW1959)),ISNUMBER(SEARCH("anaer",$AW1959))),"Combined Aer and Anaer.","")</f>
        <v/>
      </c>
    </row>
    <row r="1960" spans="1:60" x14ac:dyDescent="0.25">
      <c r="A1960" s="4">
        <v>2486</v>
      </c>
      <c r="B1960" t="s">
        <v>11566</v>
      </c>
      <c r="C1960">
        <v>194.5</v>
      </c>
      <c r="D1960">
        <v>864.93965513181013</v>
      </c>
      <c r="E1960">
        <v>864.15976893337222</v>
      </c>
      <c r="F1960">
        <v>631.06730027759863</v>
      </c>
      <c r="G1960">
        <v>1120.3683593377059</v>
      </c>
      <c r="H1960">
        <v>-163.8751679348145</v>
      </c>
      <c r="I1960">
        <v>-165.672109786541</v>
      </c>
      <c r="J1960">
        <v>-183.80239628872911</v>
      </c>
      <c r="K1960">
        <v>-139.9213574408198</v>
      </c>
      <c r="L1960">
        <v>92.346846217655056</v>
      </c>
      <c r="M1960">
        <v>91.50468339939674</v>
      </c>
      <c r="N1960">
        <v>88.717480388927967</v>
      </c>
      <c r="O1960">
        <v>98.262126757315428</v>
      </c>
      <c r="P1960">
        <v>4.6181974794384244</v>
      </c>
      <c r="Q1960">
        <v>4.622303625397346</v>
      </c>
      <c r="R1960">
        <v>4.0106791929231429</v>
      </c>
      <c r="S1960">
        <v>5.3020988879161024</v>
      </c>
      <c r="T1960">
        <v>3908.373122549046</v>
      </c>
      <c r="U1960">
        <v>3908.3689090767089</v>
      </c>
      <c r="V1960">
        <v>3904.5953345821258</v>
      </c>
      <c r="W1960">
        <v>3912.1770216070222</v>
      </c>
      <c r="X1960">
        <v>370.84288319960228</v>
      </c>
      <c r="Y1960">
        <v>373.78953338860958</v>
      </c>
      <c r="Z1960">
        <v>348.45222690311152</v>
      </c>
      <c r="AA1960">
        <v>385.56980311506709</v>
      </c>
      <c r="AB1960">
        <v>97.745195317024184</v>
      </c>
      <c r="AC1960">
        <v>95.218221999774613</v>
      </c>
      <c r="AD1960">
        <v>76.344860626621141</v>
      </c>
      <c r="AE1960">
        <v>124.3432526229258</v>
      </c>
      <c r="AF1960">
        <v>46.529869321669629</v>
      </c>
      <c r="AG1960">
        <v>46.105403763807693</v>
      </c>
      <c r="AH1960">
        <v>44.701450786061407</v>
      </c>
      <c r="AI1960">
        <v>49.510236870079858</v>
      </c>
      <c r="AJ1960">
        <v>0.34560094301486971</v>
      </c>
      <c r="AK1960">
        <v>0.34560095316745532</v>
      </c>
      <c r="AL1960">
        <v>0.34559861510951673</v>
      </c>
      <c r="AM1960">
        <v>0.34560325747151982</v>
      </c>
      <c r="AN1960">
        <v>0.6601188358121225</v>
      </c>
      <c r="AO1960">
        <v>0.66011883581212216</v>
      </c>
      <c r="AP1960">
        <v>0.66011883581212216</v>
      </c>
      <c r="AQ1960">
        <v>0.66011883581212216</v>
      </c>
      <c r="AR1960">
        <v>8.259968235101784</v>
      </c>
      <c r="AS1960">
        <v>8.2599682351017822</v>
      </c>
      <c r="AT1960">
        <v>8.2599682351017822</v>
      </c>
      <c r="AU1960">
        <v>8.2599682351017822</v>
      </c>
      <c r="AV1960" t="str">
        <f>VLOOKUP(Sheet1[[#This Row],[NPDES ID2]],Combined_Sheet__Major_Only___2[[NPDES ID2]:[ECHO BFR]],3,FALSE)</f>
        <v>TX</v>
      </c>
      <c r="AW1960" t="s">
        <v>1420</v>
      </c>
      <c r="AX1960" t="str">
        <f>VLOOKUP(Sheet1[[#This Row],[NPDES ID2]],Combined_Sheet__Major_Only___2[[NPDES ID2]:[ECHO BFR]],27,FALSE)</f>
        <v>-</v>
      </c>
      <c r="AY1960" t="str">
        <f>VLOOKUP(Sheet1[[#This Row],[NPDES ID2]],Combined_Sheet__Major_Only___2[[NPDES ID2]:[ECHO BFR]],28,FALSE)</f>
        <v>-</v>
      </c>
      <c r="AZ1960" t="str">
        <f>VLOOKUP(Sheet1[[#This Row],[NPDES ID2]],Combined_Sheet__Major_Only___2[[NPDES ID2]:[ECHO BFR]],29,FALSE)</f>
        <v>thickening</v>
      </c>
      <c r="BA1960">
        <f>VLOOKUP(Sheet1[[#This Row],[NPDES ID2]],Combined_Sheet__Major_Only___2[[NPDES ID2]:[ECHO BFR]],17,FALSE)</f>
        <v>29.788499999999999</v>
      </c>
      <c r="BB1960">
        <f>VLOOKUP(Sheet1[[#This Row],[NPDES ID2]],Combined_Sheet__Major_Only___2[[NPDES ID2]:[ECHO BFR]],18,FALSE)</f>
        <v>-98.715554999999995</v>
      </c>
      <c r="BC1960" t="str">
        <f>IF(ISNUMBER(SEARCH("aerobic",$AW1960)),"aerobic","")</f>
        <v/>
      </c>
      <c r="BD1960" t="str">
        <f>IF(ISNUMBER(SEARCH("anaer",$AW1960)),"anaer","")</f>
        <v/>
      </c>
      <c r="BE1960" t="str">
        <f>IF(ISNUMBER(SEARCH("thickening",$AZ1960)),"thickening","")</f>
        <v>thickening</v>
      </c>
      <c r="BF1960" s="2" t="str">
        <f>IF(ISNUMBER(SEARCH("airDry",$AW1960)),"airDry","")</f>
        <v>airDry</v>
      </c>
      <c r="BG1960" s="2" t="str">
        <f>IF(ISNUMBER(SEARCH("heatDry",$AY1960)),"heatDry","")</f>
        <v/>
      </c>
      <c r="BH1960" s="2" t="str">
        <f>IF(AND(ISNUMBER(SEARCH("aerobic",$AW1960)),ISNUMBER(SEARCH("anaer",$AW1960))),"Combined Aer and Anaer.","")</f>
        <v/>
      </c>
    </row>
    <row r="1961" spans="1:60" x14ac:dyDescent="0.25">
      <c r="A1961" s="4">
        <v>1075</v>
      </c>
      <c r="B1961" t="s">
        <v>5184</v>
      </c>
      <c r="C1961">
        <v>362.12</v>
      </c>
      <c r="D1961">
        <v>523.26754198887784</v>
      </c>
      <c r="E1961">
        <v>525.89498936195218</v>
      </c>
      <c r="F1961">
        <v>395.43789078753889</v>
      </c>
      <c r="G1961">
        <v>653.77413852208451</v>
      </c>
      <c r="H1961">
        <v>-144.8962125307624</v>
      </c>
      <c r="I1961">
        <v>-146.94736416406971</v>
      </c>
      <c r="J1961">
        <v>-163.0719380265445</v>
      </c>
      <c r="K1961">
        <v>-121.6864018073538</v>
      </c>
      <c r="L1961">
        <v>193.29907268758171</v>
      </c>
      <c r="M1961">
        <v>191.89951427742241</v>
      </c>
      <c r="N1961">
        <v>187.2667001333518</v>
      </c>
      <c r="O1961">
        <v>203.13057279512441</v>
      </c>
      <c r="P1961">
        <v>8.5617955679385123</v>
      </c>
      <c r="Q1961">
        <v>8.5999548343529</v>
      </c>
      <c r="R1961">
        <v>7.31290228315327</v>
      </c>
      <c r="S1961">
        <v>9.8697983419717481</v>
      </c>
      <c r="T1961">
        <v>3919.9583896511631</v>
      </c>
      <c r="U1961">
        <v>3919.9541676850658</v>
      </c>
      <c r="V1961">
        <v>3916.1729862020852</v>
      </c>
      <c r="W1961">
        <v>3923.7699568275352</v>
      </c>
      <c r="X1961">
        <v>330.69135137507658</v>
      </c>
      <c r="Y1961">
        <v>332.81680549426682</v>
      </c>
      <c r="Z1961">
        <v>314.75454118852582</v>
      </c>
      <c r="AA1961">
        <v>341.09646033280899</v>
      </c>
      <c r="AB1961">
        <v>71.732674551758862</v>
      </c>
      <c r="AC1961">
        <v>70.475973028816298</v>
      </c>
      <c r="AD1961">
        <v>58.641519261822523</v>
      </c>
      <c r="AE1961">
        <v>87.09644088974612</v>
      </c>
      <c r="AF1961">
        <v>52.312893434505227</v>
      </c>
      <c r="AG1961">
        <v>51.933881443076118</v>
      </c>
      <c r="AH1961">
        <v>50.680849355628233</v>
      </c>
      <c r="AI1961">
        <v>54.973419683329077</v>
      </c>
      <c r="AJ1961">
        <v>0.4158149525635198</v>
      </c>
      <c r="AK1961">
        <v>0.41581497260089328</v>
      </c>
      <c r="AL1961">
        <v>0.41581035624672769</v>
      </c>
      <c r="AM1961">
        <v>0.41581952234924913</v>
      </c>
      <c r="AN1961">
        <v>0.66063440147192665</v>
      </c>
      <c r="AO1961">
        <v>0.66063440147192665</v>
      </c>
      <c r="AP1961">
        <v>0.66063440147192665</v>
      </c>
      <c r="AQ1961">
        <v>0.66063440147192665</v>
      </c>
      <c r="AR1961">
        <v>10.23284208002493</v>
      </c>
      <c r="AS1961">
        <v>10.23284208002493</v>
      </c>
      <c r="AT1961">
        <v>10.23284208002493</v>
      </c>
      <c r="AU1961">
        <v>10.23284208002493</v>
      </c>
      <c r="AV1961" t="str">
        <f>VLOOKUP(Sheet1[[#This Row],[NPDES ID2]],Combined_Sheet__Major_Only___2[[NPDES ID2]:[ECHO BFR]],3,FALSE)</f>
        <v>TX</v>
      </c>
      <c r="AW1961" t="s">
        <v>1420</v>
      </c>
      <c r="AX1961" t="str">
        <f>VLOOKUP(Sheet1[[#This Row],[NPDES ID2]],Combined_Sheet__Major_Only___2[[NPDES ID2]:[ECHO BFR]],27,FALSE)</f>
        <v>other</v>
      </c>
      <c r="AY1961" t="str">
        <f>VLOOKUP(Sheet1[[#This Row],[NPDES ID2]],Combined_Sheet__Major_Only___2[[NPDES ID2]:[ECHO BFR]],28,FALSE)</f>
        <v>-</v>
      </c>
      <c r="AZ1961" t="str">
        <f>VLOOKUP(Sheet1[[#This Row],[NPDES ID2]],Combined_Sheet__Major_Only___2[[NPDES ID2]:[ECHO BFR]],29,FALSE)</f>
        <v>thickening</v>
      </c>
      <c r="BA1961">
        <f>VLOOKUP(Sheet1[[#This Row],[NPDES ID2]],Combined_Sheet__Major_Only___2[[NPDES ID2]:[ECHO BFR]],17,FALSE)</f>
        <v>33.086252999999999</v>
      </c>
      <c r="BB1961">
        <f>VLOOKUP(Sheet1[[#This Row],[NPDES ID2]],Combined_Sheet__Major_Only___2[[NPDES ID2]:[ECHO BFR]],18,FALSE)</f>
        <v>-98.593395999999998</v>
      </c>
      <c r="BC1961" t="str">
        <f>IF(ISNUMBER(SEARCH("aerobic",$AW1961)),"aerobic","")</f>
        <v/>
      </c>
      <c r="BD1961" t="str">
        <f>IF(ISNUMBER(SEARCH("anaer",$AW1961)),"anaer","")</f>
        <v/>
      </c>
      <c r="BE1961" t="str">
        <f>IF(ISNUMBER(SEARCH("thickening",$AZ1961)),"thickening","")</f>
        <v>thickening</v>
      </c>
      <c r="BF1961" s="3" t="str">
        <f>IF(ISNUMBER(SEARCH("airDry",$AW1961)),"airDry","")</f>
        <v>airDry</v>
      </c>
      <c r="BG1961" s="3" t="str">
        <f>IF(ISNUMBER(SEARCH("heatDry",$AY1961)),"heatDry","")</f>
        <v/>
      </c>
      <c r="BH1961" s="3" t="str">
        <f>IF(AND(ISNUMBER(SEARCH("aerobic",$AW1961)),ISNUMBER(SEARCH("anaer",$AW1961))),"Combined Aer and Anaer.","")</f>
        <v/>
      </c>
    </row>
    <row r="1962" spans="1:60" x14ac:dyDescent="0.25">
      <c r="A1962" s="4">
        <v>2220</v>
      </c>
      <c r="B1962" t="s">
        <v>10406</v>
      </c>
      <c r="C1962">
        <v>602.19000000000005</v>
      </c>
      <c r="D1962">
        <v>490.79574196395049</v>
      </c>
      <c r="E1962">
        <v>484.1315190271763</v>
      </c>
      <c r="F1962">
        <v>389.73050274576173</v>
      </c>
      <c r="G1962">
        <v>589.11051322853609</v>
      </c>
      <c r="H1962">
        <v>-159.09331520284661</v>
      </c>
      <c r="I1962">
        <v>-161.0545734276711</v>
      </c>
      <c r="J1962">
        <v>-178.71766278127549</v>
      </c>
      <c r="K1962">
        <v>-135.371979791607</v>
      </c>
      <c r="L1962">
        <v>293.93308197249439</v>
      </c>
      <c r="M1962">
        <v>291.38938411942371</v>
      </c>
      <c r="N1962">
        <v>282.96711017062671</v>
      </c>
      <c r="O1962">
        <v>311.80459432260318</v>
      </c>
      <c r="P1962">
        <v>14.28538102013769</v>
      </c>
      <c r="Q1962">
        <v>14.33196137924921</v>
      </c>
      <c r="R1962">
        <v>12.383035495832999</v>
      </c>
      <c r="S1962">
        <v>16.42660404641066</v>
      </c>
      <c r="T1962">
        <v>3931.6333107465712</v>
      </c>
      <c r="U1962">
        <v>3931.6290802209842</v>
      </c>
      <c r="V1962">
        <v>3927.840232882003</v>
      </c>
      <c r="W1962">
        <v>3935.4526053820032</v>
      </c>
      <c r="X1962">
        <v>362.83311047474962</v>
      </c>
      <c r="Y1962">
        <v>365.58449096911107</v>
      </c>
      <c r="Z1962">
        <v>342.00860823476</v>
      </c>
      <c r="AA1962">
        <v>376.50459777141231</v>
      </c>
      <c r="AB1962">
        <v>81.418864886490525</v>
      </c>
      <c r="AC1962">
        <v>79.918282520755099</v>
      </c>
      <c r="AD1962">
        <v>65.926095371415371</v>
      </c>
      <c r="AE1962">
        <v>99.787183778329975</v>
      </c>
      <c r="AF1962">
        <v>47.835534944817198</v>
      </c>
      <c r="AG1962">
        <v>47.421164639546092</v>
      </c>
      <c r="AH1962">
        <v>46.051723188703711</v>
      </c>
      <c r="AI1962">
        <v>50.743683181879398</v>
      </c>
      <c r="AJ1962">
        <v>0.36143198641194418</v>
      </c>
      <c r="AK1962">
        <v>0.36143201740872372</v>
      </c>
      <c r="AL1962">
        <v>0.3614248702316894</v>
      </c>
      <c r="AM1962">
        <v>0.36143906158595668</v>
      </c>
      <c r="AN1962">
        <v>0.66115237698824647</v>
      </c>
      <c r="AO1962">
        <v>0.66115237698824669</v>
      </c>
      <c r="AP1962">
        <v>0.66115237698824669</v>
      </c>
      <c r="AQ1962">
        <v>0.66115237698824669</v>
      </c>
      <c r="AR1962">
        <v>9.19338877074712</v>
      </c>
      <c r="AS1962">
        <v>9.19338877074712</v>
      </c>
      <c r="AT1962">
        <v>9.19338877074712</v>
      </c>
      <c r="AU1962">
        <v>9.19338877074712</v>
      </c>
      <c r="AV1962" t="str">
        <f>VLOOKUP(Sheet1[[#This Row],[NPDES ID2]],Combined_Sheet__Major_Only___2[[NPDES ID2]:[ECHO BFR]],3,FALSE)</f>
        <v>CA</v>
      </c>
      <c r="AW1962" t="s">
        <v>1420</v>
      </c>
      <c r="AX1962" t="str">
        <f>VLOOKUP(Sheet1[[#This Row],[NPDES ID2]],Combined_Sheet__Major_Only___2[[NPDES ID2]:[ECHO BFR]],27,FALSE)</f>
        <v>-</v>
      </c>
      <c r="AY1962" t="str">
        <f>VLOOKUP(Sheet1[[#This Row],[NPDES ID2]],Combined_Sheet__Major_Only___2[[NPDES ID2]:[ECHO BFR]],28,FALSE)</f>
        <v>-</v>
      </c>
      <c r="AZ1962" t="str">
        <f>VLOOKUP(Sheet1[[#This Row],[NPDES ID2]],Combined_Sheet__Major_Only___2[[NPDES ID2]:[ECHO BFR]],29,FALSE)</f>
        <v>thickening, preliminaryOps</v>
      </c>
      <c r="BA1962">
        <f>VLOOKUP(Sheet1[[#This Row],[NPDES ID2]],Combined_Sheet__Major_Only___2[[NPDES ID2]:[ECHO BFR]],17,FALSE)</f>
        <v>34.252429369220899</v>
      </c>
      <c r="BB1962">
        <f>VLOOKUP(Sheet1[[#This Row],[NPDES ID2]],Combined_Sheet__Major_Only___2[[NPDES ID2]:[ECHO BFR]],18,FALSE)</f>
        <v>-116.810574196541</v>
      </c>
      <c r="BC1962" t="str">
        <f>IF(ISNUMBER(SEARCH("aerobic",$AW1962)),"aerobic","")</f>
        <v/>
      </c>
      <c r="BD1962" t="str">
        <f>IF(ISNUMBER(SEARCH("anaer",$AW1962)),"anaer","")</f>
        <v/>
      </c>
      <c r="BE1962" t="str">
        <f>IF(ISNUMBER(SEARCH("thickening",$AZ1962)),"thickening","")</f>
        <v>thickening</v>
      </c>
      <c r="BF1962" s="2" t="str">
        <f>IF(ISNUMBER(SEARCH("airDry",$AW1962)),"airDry","")</f>
        <v>airDry</v>
      </c>
      <c r="BG1962" s="2" t="str">
        <f>IF(ISNUMBER(SEARCH("heatDry",$AY1962)),"heatDry","")</f>
        <v/>
      </c>
      <c r="BH1962" s="2" t="str">
        <f>IF(AND(ISNUMBER(SEARCH("aerobic",$AW1962)),ISNUMBER(SEARCH("anaer",$AW1962))),"Combined Aer and Anaer.","")</f>
        <v/>
      </c>
    </row>
    <row r="1963" spans="1:60" x14ac:dyDescent="0.25">
      <c r="A1963" s="4">
        <v>1290</v>
      </c>
      <c r="B1963" t="s">
        <v>6146</v>
      </c>
      <c r="C1963">
        <v>186.64</v>
      </c>
      <c r="D1963">
        <v>863.53073871245999</v>
      </c>
      <c r="E1963">
        <v>860.07938251300118</v>
      </c>
      <c r="F1963">
        <v>628.35865349792675</v>
      </c>
      <c r="G1963">
        <v>1119.2795692179111</v>
      </c>
      <c r="H1963">
        <v>-158.4346882202781</v>
      </c>
      <c r="I1963">
        <v>-160.40076916478651</v>
      </c>
      <c r="J1963">
        <v>-177.8976857736925</v>
      </c>
      <c r="K1963">
        <v>-134.67130217058951</v>
      </c>
      <c r="L1963">
        <v>91.529682797288388</v>
      </c>
      <c r="M1963">
        <v>90.744465808013757</v>
      </c>
      <c r="N1963">
        <v>88.145752253865922</v>
      </c>
      <c r="O1963">
        <v>97.044951052533122</v>
      </c>
      <c r="P1963">
        <v>4.4269129911400249</v>
      </c>
      <c r="Q1963">
        <v>4.4436513220282414</v>
      </c>
      <c r="R1963">
        <v>3.8362178743882098</v>
      </c>
      <c r="S1963">
        <v>5.0931105147560718</v>
      </c>
      <c r="T1963">
        <v>3987.3619728467061</v>
      </c>
      <c r="U1963">
        <v>3987.357701463548</v>
      </c>
      <c r="V1963">
        <v>3983.5322621942919</v>
      </c>
      <c r="W1963">
        <v>3991.2181534663159</v>
      </c>
      <c r="X1963">
        <v>366.24320454700347</v>
      </c>
      <c r="Y1963">
        <v>368.9992132490375</v>
      </c>
      <c r="Z1963">
        <v>345.40503247302092</v>
      </c>
      <c r="AA1963">
        <v>379.91711758799408</v>
      </c>
      <c r="AB1963">
        <v>91.238473432039697</v>
      </c>
      <c r="AC1963">
        <v>89.17215610580368</v>
      </c>
      <c r="AD1963">
        <v>72.242739165700073</v>
      </c>
      <c r="AE1963">
        <v>114.3190847890676</v>
      </c>
      <c r="AF1963">
        <v>48.060288695398633</v>
      </c>
      <c r="AG1963">
        <v>47.647859463824609</v>
      </c>
      <c r="AH1963">
        <v>46.283722217699378</v>
      </c>
      <c r="AI1963">
        <v>50.956138145771618</v>
      </c>
      <c r="AJ1963">
        <v>0.36415846743451769</v>
      </c>
      <c r="AK1963">
        <v>0.36415847739697782</v>
      </c>
      <c r="AL1963">
        <v>0.3641561832252394</v>
      </c>
      <c r="AM1963">
        <v>0.36416073844632613</v>
      </c>
      <c r="AN1963">
        <v>0.6636032335331683</v>
      </c>
      <c r="AO1963">
        <v>0.66360323353316841</v>
      </c>
      <c r="AP1963">
        <v>0.66360323353316841</v>
      </c>
      <c r="AQ1963">
        <v>0.66360323353316841</v>
      </c>
      <c r="AR1963">
        <v>8.7652549048676356</v>
      </c>
      <c r="AS1963">
        <v>8.7652549048676356</v>
      </c>
      <c r="AT1963">
        <v>8.7652549048676356</v>
      </c>
      <c r="AU1963">
        <v>8.7652549048676356</v>
      </c>
      <c r="AV1963" t="str">
        <f>VLOOKUP(Sheet1[[#This Row],[NPDES ID2]],Combined_Sheet__Major_Only___2[[NPDES ID2]:[ECHO BFR]],3,FALSE)</f>
        <v>AL</v>
      </c>
      <c r="AW1963" t="s">
        <v>1420</v>
      </c>
      <c r="AX1963" t="str">
        <f>VLOOKUP(Sheet1[[#This Row],[NPDES ID2]],Combined_Sheet__Major_Only___2[[NPDES ID2]:[ECHO BFR]],27,FALSE)</f>
        <v>-</v>
      </c>
      <c r="AY1963" t="str">
        <f>VLOOKUP(Sheet1[[#This Row],[NPDES ID2]],Combined_Sheet__Major_Only___2[[NPDES ID2]:[ECHO BFR]],28,FALSE)</f>
        <v>-</v>
      </c>
      <c r="AZ1963" t="str">
        <f>VLOOKUP(Sheet1[[#This Row],[NPDES ID2]],Combined_Sheet__Major_Only___2[[NPDES ID2]:[ECHO BFR]],29,FALSE)</f>
        <v>thickening</v>
      </c>
      <c r="BA1963">
        <f>VLOOKUP(Sheet1[[#This Row],[NPDES ID2]],Combined_Sheet__Major_Only___2[[NPDES ID2]:[ECHO BFR]],17,FALSE)</f>
        <v>31.339700000000001</v>
      </c>
      <c r="BB1963">
        <f>VLOOKUP(Sheet1[[#This Row],[NPDES ID2]],Combined_Sheet__Major_Only___2[[NPDES ID2]:[ECHO BFR]],18,FALSE)</f>
        <v>-85.811099999999996</v>
      </c>
      <c r="BC1963" t="str">
        <f>IF(ISNUMBER(SEARCH("aerobic",$AW1963)),"aerobic","")</f>
        <v/>
      </c>
      <c r="BD1963" t="str">
        <f>IF(ISNUMBER(SEARCH("anaer",$AW1963)),"anaer","")</f>
        <v/>
      </c>
      <c r="BE1963" t="str">
        <f>IF(ISNUMBER(SEARCH("thickening",$AZ1963)),"thickening","")</f>
        <v>thickening</v>
      </c>
      <c r="BF1963" s="2" t="str">
        <f>IF(ISNUMBER(SEARCH("airDry",$AW1963)),"airDry","")</f>
        <v>airDry</v>
      </c>
      <c r="BG1963" s="2" t="str">
        <f>IF(ISNUMBER(SEARCH("heatDry",$AY1963)),"heatDry","")</f>
        <v/>
      </c>
      <c r="BH1963" s="2" t="str">
        <f>IF(AND(ISNUMBER(SEARCH("aerobic",$AW1963)),ISNUMBER(SEARCH("anaer",$AW1963))),"Combined Aer and Anaer.","")</f>
        <v/>
      </c>
    </row>
    <row r="1964" spans="1:60" x14ac:dyDescent="0.25">
      <c r="A1964" s="4">
        <v>694</v>
      </c>
      <c r="B1964" t="s">
        <v>3429</v>
      </c>
      <c r="C1964">
        <v>7364.05</v>
      </c>
      <c r="D1964">
        <v>2034.843416760031</v>
      </c>
      <c r="E1964">
        <v>2033.706801672234</v>
      </c>
      <c r="F1964">
        <v>1634.0756937461899</v>
      </c>
      <c r="G1964">
        <v>2447.8783966842261</v>
      </c>
      <c r="H1964">
        <v>-154.60119462018869</v>
      </c>
      <c r="I1964">
        <v>-156.15351023979591</v>
      </c>
      <c r="J1964">
        <v>-175.55675575405709</v>
      </c>
      <c r="K1964">
        <v>-132.13982010264749</v>
      </c>
      <c r="L1964">
        <v>3647.6373707537209</v>
      </c>
      <c r="M1964">
        <v>3617.093230367967</v>
      </c>
      <c r="N1964">
        <v>3515.1676332903112</v>
      </c>
      <c r="O1964">
        <v>3863.2590270074279</v>
      </c>
      <c r="P1964">
        <v>174.5587757304026</v>
      </c>
      <c r="Q1964">
        <v>175.41714799363689</v>
      </c>
      <c r="R1964">
        <v>151.17737001426929</v>
      </c>
      <c r="S1964">
        <v>201.08650697043259</v>
      </c>
      <c r="T1964">
        <v>4018.3353191933202</v>
      </c>
      <c r="U1964">
        <v>4018.331025101998</v>
      </c>
      <c r="V1964">
        <v>4014.4852484607818</v>
      </c>
      <c r="W1964">
        <v>4022.212000616651</v>
      </c>
      <c r="X1964">
        <v>365.40622622818933</v>
      </c>
      <c r="Y1964">
        <v>368.09383289347011</v>
      </c>
      <c r="Z1964">
        <v>345.00016461363742</v>
      </c>
      <c r="AA1964">
        <v>378.77838823150211</v>
      </c>
      <c r="AB1964">
        <v>94.478273636324829</v>
      </c>
      <c r="AC1964">
        <v>92.181904326173878</v>
      </c>
      <c r="AD1964">
        <v>74.174704295264235</v>
      </c>
      <c r="AE1964">
        <v>119.2720790514559</v>
      </c>
      <c r="AF1964">
        <v>48.555968915353567</v>
      </c>
      <c r="AG1964">
        <v>48.144228819506687</v>
      </c>
      <c r="AH1964">
        <v>46.803142208823267</v>
      </c>
      <c r="AI1964">
        <v>51.422219469318108</v>
      </c>
      <c r="AJ1964">
        <v>0.3701728742533299</v>
      </c>
      <c r="AK1964">
        <v>0.3701732663054097</v>
      </c>
      <c r="AL1964">
        <v>0.37008083674580788</v>
      </c>
      <c r="AM1964">
        <v>0.37026440544479761</v>
      </c>
      <c r="AN1964">
        <v>0.66495012444058632</v>
      </c>
      <c r="AO1964">
        <v>0.66495012444058643</v>
      </c>
      <c r="AP1964">
        <v>0.66495012444058643</v>
      </c>
      <c r="AQ1964">
        <v>0.66495012444058643</v>
      </c>
      <c r="AR1964">
        <v>8.6983556100363604</v>
      </c>
      <c r="AS1964">
        <v>8.6983556100363586</v>
      </c>
      <c r="AT1964">
        <v>8.6983556100363586</v>
      </c>
      <c r="AU1964">
        <v>8.6983556100363586</v>
      </c>
      <c r="AV1964" t="str">
        <f>VLOOKUP(Sheet1[[#This Row],[NPDES ID2]],Combined_Sheet__Major_Only___2[[NPDES ID2]:[ECHO BFR]],3,FALSE)</f>
        <v>TX</v>
      </c>
      <c r="AW1964" t="s">
        <v>1420</v>
      </c>
      <c r="AX1964" t="str">
        <f>VLOOKUP(Sheet1[[#This Row],[NPDES ID2]],Combined_Sheet__Major_Only___2[[NPDES ID2]:[ECHO BFR]],27,FALSE)</f>
        <v>tempSludgeStore</v>
      </c>
      <c r="AY1964" t="str">
        <f>VLOOKUP(Sheet1[[#This Row],[NPDES ID2]],Combined_Sheet__Major_Only___2[[NPDES ID2]:[ECHO BFR]],28,FALSE)</f>
        <v>-</v>
      </c>
      <c r="AZ1964" t="str">
        <f>VLOOKUP(Sheet1[[#This Row],[NPDES ID2]],Combined_Sheet__Major_Only___2[[NPDES ID2]:[ECHO BFR]],29,FALSE)</f>
        <v>thickening, sludgeLagoon</v>
      </c>
      <c r="BA1964">
        <f>VLOOKUP(Sheet1[[#This Row],[NPDES ID2]],Combined_Sheet__Major_Only___2[[NPDES ID2]:[ECHO BFR]],17,FALSE)</f>
        <v>27.523111</v>
      </c>
      <c r="BB1964">
        <f>VLOOKUP(Sheet1[[#This Row],[NPDES ID2]],Combined_Sheet__Major_Only___2[[NPDES ID2]:[ECHO BFR]],18,FALSE)</f>
        <v>-99.524193999999994</v>
      </c>
      <c r="BC1964" t="str">
        <f>IF(ISNUMBER(SEARCH("aerobic",$AW1964)),"aerobic","")</f>
        <v/>
      </c>
      <c r="BD1964" t="str">
        <f>IF(ISNUMBER(SEARCH("anaer",$AW1964)),"anaer","")</f>
        <v/>
      </c>
      <c r="BE1964" t="str">
        <f>IF(ISNUMBER(SEARCH("thickening",$AZ1964)),"thickening","")</f>
        <v>thickening</v>
      </c>
      <c r="BF1964" s="2" t="str">
        <f>IF(ISNUMBER(SEARCH("airDry",$AW1964)),"airDry","")</f>
        <v>airDry</v>
      </c>
      <c r="BG1964" s="2" t="str">
        <f>IF(ISNUMBER(SEARCH("heatDry",$AY1964)),"heatDry","")</f>
        <v/>
      </c>
      <c r="BH1964" s="2" t="str">
        <f>IF(AND(ISNUMBER(SEARCH("aerobic",$AW1964)),ISNUMBER(SEARCH("anaer",$AW1964))),"Combined Aer and Anaer.","")</f>
        <v/>
      </c>
    </row>
    <row r="1965" spans="1:60" x14ac:dyDescent="0.25">
      <c r="A1965" s="4">
        <v>640</v>
      </c>
      <c r="B1965" t="s">
        <v>3156</v>
      </c>
      <c r="C1965">
        <v>221</v>
      </c>
      <c r="D1965">
        <v>706.81897594470036</v>
      </c>
      <c r="E1965">
        <v>704.51927685175588</v>
      </c>
      <c r="F1965">
        <v>521.07859811619085</v>
      </c>
      <c r="G1965">
        <v>917.69442341774254</v>
      </c>
      <c r="H1965">
        <v>-146.14711623468091</v>
      </c>
      <c r="I1965">
        <v>-148.19378039808871</v>
      </c>
      <c r="J1965">
        <v>-164.4216226163812</v>
      </c>
      <c r="K1965">
        <v>-122.8649613102355</v>
      </c>
      <c r="L1965">
        <v>117.0403439959973</v>
      </c>
      <c r="M1965">
        <v>116.17878913787131</v>
      </c>
      <c r="N1965">
        <v>113.3273503276933</v>
      </c>
      <c r="O1965">
        <v>123.0919050695101</v>
      </c>
      <c r="P1965">
        <v>5.226934821255103</v>
      </c>
      <c r="Q1965">
        <v>5.2458224935620974</v>
      </c>
      <c r="R1965">
        <v>4.4733632087196931</v>
      </c>
      <c r="S1965">
        <v>6.0290525425183752</v>
      </c>
      <c r="T1965">
        <v>4025.475424827303</v>
      </c>
      <c r="U1965">
        <v>4025.4711255011998</v>
      </c>
      <c r="V1965">
        <v>4021.6206606037499</v>
      </c>
      <c r="W1965">
        <v>4029.3568321818439</v>
      </c>
      <c r="X1965">
        <v>342.29667768124301</v>
      </c>
      <c r="Y1965">
        <v>344.53572798549419</v>
      </c>
      <c r="Z1965">
        <v>325.52919298528002</v>
      </c>
      <c r="AA1965">
        <v>353.24666851636209</v>
      </c>
      <c r="AB1965">
        <v>68.085670231384313</v>
      </c>
      <c r="AC1965">
        <v>67.078426082786109</v>
      </c>
      <c r="AD1965">
        <v>56.566411630140458</v>
      </c>
      <c r="AE1965">
        <v>81.330002914178351</v>
      </c>
      <c r="AF1965">
        <v>51.900627061911131</v>
      </c>
      <c r="AG1965">
        <v>51.518431751856717</v>
      </c>
      <c r="AH1965">
        <v>50.254428554726772</v>
      </c>
      <c r="AI1965">
        <v>54.584031757912612</v>
      </c>
      <c r="AJ1965">
        <v>0.41080184426848892</v>
      </c>
      <c r="AK1965">
        <v>0.41080185603852037</v>
      </c>
      <c r="AL1965">
        <v>0.41079914553920971</v>
      </c>
      <c r="AM1965">
        <v>0.41080452740624068</v>
      </c>
      <c r="AN1965">
        <v>0.66525908704180992</v>
      </c>
      <c r="AO1965">
        <v>0.66525908704181025</v>
      </c>
      <c r="AP1965">
        <v>0.66525908704181025</v>
      </c>
      <c r="AQ1965">
        <v>0.66525908704181025</v>
      </c>
      <c r="AR1965">
        <v>10.63512524251912</v>
      </c>
      <c r="AS1965">
        <v>10.63512524251912</v>
      </c>
      <c r="AT1965">
        <v>10.63512524251912</v>
      </c>
      <c r="AU1965">
        <v>10.63512524251912</v>
      </c>
      <c r="AV1965" t="str">
        <f>VLOOKUP(Sheet1[[#This Row],[NPDES ID2]],Combined_Sheet__Major_Only___2[[NPDES ID2]:[ECHO BFR]],3,FALSE)</f>
        <v>TX</v>
      </c>
      <c r="AW1965" t="s">
        <v>1420</v>
      </c>
      <c r="AX1965" t="str">
        <f>VLOOKUP(Sheet1[[#This Row],[NPDES ID2]],Combined_Sheet__Major_Only___2[[NPDES ID2]:[ECHO BFR]],27,FALSE)</f>
        <v>-</v>
      </c>
      <c r="AY1965" t="str">
        <f>VLOOKUP(Sheet1[[#This Row],[NPDES ID2]],Combined_Sheet__Major_Only___2[[NPDES ID2]:[ECHO BFR]],28,FALSE)</f>
        <v>-</v>
      </c>
      <c r="AZ1965" t="str">
        <f>VLOOKUP(Sheet1[[#This Row],[NPDES ID2]],Combined_Sheet__Major_Only___2[[NPDES ID2]:[ECHO BFR]],29,FALSE)</f>
        <v>thickening</v>
      </c>
      <c r="BA1965">
        <f>VLOOKUP(Sheet1[[#This Row],[NPDES ID2]],Combined_Sheet__Major_Only___2[[NPDES ID2]:[ECHO BFR]],17,FALSE)</f>
        <v>32.436529999999998</v>
      </c>
      <c r="BB1965">
        <f>VLOOKUP(Sheet1[[#This Row],[NPDES ID2]],Combined_Sheet__Major_Only___2[[NPDES ID2]:[ECHO BFR]],18,FALSE)</f>
        <v>-95.195390000000003</v>
      </c>
      <c r="BC1965" t="str">
        <f>IF(ISNUMBER(SEARCH("aerobic",$AW1965)),"aerobic","")</f>
        <v/>
      </c>
      <c r="BD1965" t="str">
        <f>IF(ISNUMBER(SEARCH("anaer",$AW1965)),"anaer","")</f>
        <v/>
      </c>
      <c r="BE1965" t="str">
        <f>IF(ISNUMBER(SEARCH("thickening",$AZ1965)),"thickening","")</f>
        <v>thickening</v>
      </c>
      <c r="BF1965" s="2" t="str">
        <f>IF(ISNUMBER(SEARCH("airDry",$AW1965)),"airDry","")</f>
        <v>airDry</v>
      </c>
      <c r="BG1965" s="2" t="str">
        <f>IF(ISNUMBER(SEARCH("heatDry",$AY1965)),"heatDry","")</f>
        <v/>
      </c>
      <c r="BH1965" s="2" t="str">
        <f>IF(AND(ISNUMBER(SEARCH("aerobic",$AW1965)),ISNUMBER(SEARCH("anaer",$AW1965))),"Combined Aer and Anaer.","")</f>
        <v/>
      </c>
    </row>
    <row r="1966" spans="1:60" x14ac:dyDescent="0.25">
      <c r="A1966" s="4">
        <v>1190</v>
      </c>
      <c r="B1966" t="s">
        <v>5707</v>
      </c>
      <c r="C1966">
        <v>255.27</v>
      </c>
      <c r="D1966">
        <v>677.9278741073706</v>
      </c>
      <c r="E1966">
        <v>676.53166131505168</v>
      </c>
      <c r="F1966">
        <v>505.86523053838067</v>
      </c>
      <c r="G1966">
        <v>877.1679448729634</v>
      </c>
      <c r="H1966">
        <v>-154.81700759236739</v>
      </c>
      <c r="I1966">
        <v>-156.78452177525139</v>
      </c>
      <c r="J1966">
        <v>-173.96121052611181</v>
      </c>
      <c r="K1966">
        <v>-131.1978544331524</v>
      </c>
      <c r="L1966">
        <v>127.9652942794242</v>
      </c>
      <c r="M1966">
        <v>126.91325611784529</v>
      </c>
      <c r="N1966">
        <v>123.4312336909576</v>
      </c>
      <c r="O1966">
        <v>135.35500656294781</v>
      </c>
      <c r="P1966">
        <v>6.050105839764587</v>
      </c>
      <c r="Q1966">
        <v>6.0794835513141692</v>
      </c>
      <c r="R1966">
        <v>5.2334302080297226</v>
      </c>
      <c r="S1966">
        <v>6.9780245468105342</v>
      </c>
      <c r="T1966">
        <v>4052.355256370719</v>
      </c>
      <c r="U1966">
        <v>4052.3509373376169</v>
      </c>
      <c r="V1966">
        <v>4048.482822906074</v>
      </c>
      <c r="W1966">
        <v>4056.2544550915641</v>
      </c>
      <c r="X1966">
        <v>364.10072649241528</v>
      </c>
      <c r="Y1966">
        <v>366.73789926876901</v>
      </c>
      <c r="Z1966">
        <v>344.22479724092761</v>
      </c>
      <c r="AA1966">
        <v>377.12303877944788</v>
      </c>
      <c r="AB1966">
        <v>81.924413270971684</v>
      </c>
      <c r="AC1966">
        <v>80.434370628657234</v>
      </c>
      <c r="AD1966">
        <v>66.356973955038583</v>
      </c>
      <c r="AE1966">
        <v>100.343319746882</v>
      </c>
      <c r="AF1966">
        <v>49.127257866384873</v>
      </c>
      <c r="AG1966">
        <v>48.723196596595884</v>
      </c>
      <c r="AH1966">
        <v>47.38693704776054</v>
      </c>
      <c r="AI1966">
        <v>51.964113601844531</v>
      </c>
      <c r="AJ1966">
        <v>0.37710704719168198</v>
      </c>
      <c r="AK1966">
        <v>0.37710706072928252</v>
      </c>
      <c r="AL1966">
        <v>0.37710394268282188</v>
      </c>
      <c r="AM1966">
        <v>0.37711013377056879</v>
      </c>
      <c r="AN1966">
        <v>0.66641712316647816</v>
      </c>
      <c r="AO1966">
        <v>0.66641712316647816</v>
      </c>
      <c r="AP1966">
        <v>0.66641712316647816</v>
      </c>
      <c r="AQ1966">
        <v>0.66641712316647816</v>
      </c>
      <c r="AR1966">
        <v>9.4285376596338075</v>
      </c>
      <c r="AS1966">
        <v>9.4285376596338111</v>
      </c>
      <c r="AT1966">
        <v>9.4285376596338111</v>
      </c>
      <c r="AU1966">
        <v>9.4285376596338111</v>
      </c>
      <c r="AV1966" t="str">
        <f>VLOOKUP(Sheet1[[#This Row],[NPDES ID2]],Combined_Sheet__Major_Only___2[[NPDES ID2]:[ECHO BFR]],3,FALSE)</f>
        <v>TX</v>
      </c>
      <c r="AW1966" t="s">
        <v>1420</v>
      </c>
      <c r="AX1966" t="str">
        <f>VLOOKUP(Sheet1[[#This Row],[NPDES ID2]],Combined_Sheet__Major_Only___2[[NPDES ID2]:[ECHO BFR]],27,FALSE)</f>
        <v>-</v>
      </c>
      <c r="AY1966" t="str">
        <f>VLOOKUP(Sheet1[[#This Row],[NPDES ID2]],Combined_Sheet__Major_Only___2[[NPDES ID2]:[ECHO BFR]],28,FALSE)</f>
        <v>-</v>
      </c>
      <c r="AZ1966" t="str">
        <f>VLOOKUP(Sheet1[[#This Row],[NPDES ID2]],Combined_Sheet__Major_Only___2[[NPDES ID2]:[ECHO BFR]],29,FALSE)</f>
        <v>thickening</v>
      </c>
      <c r="BA1966">
        <f>VLOOKUP(Sheet1[[#This Row],[NPDES ID2]],Combined_Sheet__Major_Only___2[[NPDES ID2]:[ECHO BFR]],17,FALSE)</f>
        <v>32.224513999999999</v>
      </c>
      <c r="BB1966">
        <f>VLOOKUP(Sheet1[[#This Row],[NPDES ID2]],Combined_Sheet__Major_Only___2[[NPDES ID2]:[ECHO BFR]],18,FALSE)</f>
        <v>-95.862696999999997</v>
      </c>
      <c r="BC1966" t="str">
        <f>IF(ISNUMBER(SEARCH("aerobic",$AW1966)),"aerobic","")</f>
        <v/>
      </c>
      <c r="BD1966" t="str">
        <f>IF(ISNUMBER(SEARCH("anaer",$AW1966)),"anaer","")</f>
        <v/>
      </c>
      <c r="BE1966" t="str">
        <f>IF(ISNUMBER(SEARCH("thickening",$AZ1966)),"thickening","")</f>
        <v>thickening</v>
      </c>
      <c r="BF1966" s="2" t="str">
        <f>IF(ISNUMBER(SEARCH("airDry",$AW1966)),"airDry","")</f>
        <v>airDry</v>
      </c>
      <c r="BG1966" s="2" t="str">
        <f>IF(ISNUMBER(SEARCH("heatDry",$AY1966)),"heatDry","")</f>
        <v/>
      </c>
      <c r="BH1966" s="2" t="str">
        <f>IF(AND(ISNUMBER(SEARCH("aerobic",$AW1966)),ISNUMBER(SEARCH("anaer",$AW1966))),"Combined Aer and Anaer.","")</f>
        <v/>
      </c>
    </row>
    <row r="1967" spans="1:60" x14ac:dyDescent="0.25">
      <c r="A1967" s="4">
        <v>2099</v>
      </c>
      <c r="B1967" t="s">
        <v>9866</v>
      </c>
      <c r="C1967">
        <v>1009.4</v>
      </c>
      <c r="D1967">
        <v>520.29843505339579</v>
      </c>
      <c r="E1967">
        <v>520.16696588084881</v>
      </c>
      <c r="F1967">
        <v>436.89016915402789</v>
      </c>
      <c r="G1967">
        <v>622.42320220908891</v>
      </c>
      <c r="H1967">
        <v>-162.42237680044869</v>
      </c>
      <c r="I1967">
        <v>-164.16418414107221</v>
      </c>
      <c r="J1967">
        <v>-182.4463940150126</v>
      </c>
      <c r="K1967">
        <v>-138.65532473526579</v>
      </c>
      <c r="L1967">
        <v>482.64259312992942</v>
      </c>
      <c r="M1967">
        <v>478.30097159487002</v>
      </c>
      <c r="N1967">
        <v>463.91918303381817</v>
      </c>
      <c r="O1967">
        <v>513.15439263996075</v>
      </c>
      <c r="P1967">
        <v>23.961078839780772</v>
      </c>
      <c r="Q1967">
        <v>23.98478201163719</v>
      </c>
      <c r="R1967">
        <v>20.799057957388388</v>
      </c>
      <c r="S1967">
        <v>27.498856497014611</v>
      </c>
      <c r="T1967">
        <v>4068.7869419621402</v>
      </c>
      <c r="U1967">
        <v>4068.7826108821182</v>
      </c>
      <c r="V1967">
        <v>4064.9037072611209</v>
      </c>
      <c r="W1967">
        <v>4072.697016574707</v>
      </c>
      <c r="X1967">
        <v>383.34208228019253</v>
      </c>
      <c r="Y1967">
        <v>386.35145274409138</v>
      </c>
      <c r="Z1967">
        <v>360.48642505491279</v>
      </c>
      <c r="AA1967">
        <v>398.36153429478219</v>
      </c>
      <c r="AB1967">
        <v>89.86231222158915</v>
      </c>
      <c r="AC1967">
        <v>88.027131440687583</v>
      </c>
      <c r="AD1967">
        <v>72.079269519261572</v>
      </c>
      <c r="AE1967">
        <v>111.2445282710265</v>
      </c>
      <c r="AF1967">
        <v>46.860291416704491</v>
      </c>
      <c r="AG1967">
        <v>46.438082546913989</v>
      </c>
      <c r="AH1967">
        <v>45.043799529095089</v>
      </c>
      <c r="AI1967">
        <v>49.822184298398128</v>
      </c>
      <c r="AJ1967">
        <v>0.34960596068803651</v>
      </c>
      <c r="AK1967">
        <v>0.3496060121882596</v>
      </c>
      <c r="AL1967">
        <v>0.34959412119400951</v>
      </c>
      <c r="AM1967">
        <v>0.3496177321496638</v>
      </c>
      <c r="AN1967">
        <v>0.66712109479937975</v>
      </c>
      <c r="AO1967">
        <v>0.66712109479937953</v>
      </c>
      <c r="AP1967">
        <v>0.66712109479937953</v>
      </c>
      <c r="AQ1967">
        <v>0.66712109479937953</v>
      </c>
      <c r="AR1967">
        <v>8.8077769273858113</v>
      </c>
      <c r="AS1967">
        <v>8.8077769273858095</v>
      </c>
      <c r="AT1967">
        <v>8.8077769273858095</v>
      </c>
      <c r="AU1967">
        <v>8.8077769273858095</v>
      </c>
      <c r="AV1967" t="str">
        <f>VLOOKUP(Sheet1[[#This Row],[NPDES ID2]],Combined_Sheet__Major_Only___2[[NPDES ID2]:[ECHO BFR]],3,FALSE)</f>
        <v>CA</v>
      </c>
      <c r="AW1967" t="s">
        <v>1420</v>
      </c>
      <c r="AX1967" t="str">
        <f>VLOOKUP(Sheet1[[#This Row],[NPDES ID2]],Combined_Sheet__Major_Only___2[[NPDES ID2]:[ECHO BFR]],27,FALSE)</f>
        <v>tempSludgeStore</v>
      </c>
      <c r="AY1967" t="str">
        <f>VLOOKUP(Sheet1[[#This Row],[NPDES ID2]],Combined_Sheet__Major_Only___2[[NPDES ID2]:[ECHO BFR]],28,FALSE)</f>
        <v>-</v>
      </c>
      <c r="AZ1967" t="str">
        <f>VLOOKUP(Sheet1[[#This Row],[NPDES ID2]],Combined_Sheet__Major_Only___2[[NPDES ID2]:[ECHO BFR]],29,FALSE)</f>
        <v>thickening</v>
      </c>
      <c r="BA1967">
        <f>VLOOKUP(Sheet1[[#This Row],[NPDES ID2]],Combined_Sheet__Major_Only___2[[NPDES ID2]:[ECHO BFR]],17,FALSE)</f>
        <v>36.545789999999997</v>
      </c>
      <c r="BB1967">
        <f>VLOOKUP(Sheet1[[#This Row],[NPDES ID2]],Combined_Sheet__Major_Only___2[[NPDES ID2]:[ECHO BFR]],18,FALSE)</f>
        <v>-119.39122</v>
      </c>
      <c r="BC1967" t="str">
        <f>IF(ISNUMBER(SEARCH("aerobic",$AW1967)),"aerobic","")</f>
        <v/>
      </c>
      <c r="BD1967" t="str">
        <f>IF(ISNUMBER(SEARCH("anaer",$AW1967)),"anaer","")</f>
        <v/>
      </c>
      <c r="BE1967" t="str">
        <f>IF(ISNUMBER(SEARCH("thickening",$AZ1967)),"thickening","")</f>
        <v>thickening</v>
      </c>
      <c r="BF1967" s="3" t="str">
        <f>IF(ISNUMBER(SEARCH("airDry",$AW1967)),"airDry","")</f>
        <v>airDry</v>
      </c>
      <c r="BG1967" s="3" t="str">
        <f>IF(ISNUMBER(SEARCH("heatDry",$AY1967)),"heatDry","")</f>
        <v/>
      </c>
      <c r="BH1967" s="3" t="str">
        <f>IF(AND(ISNUMBER(SEARCH("aerobic",$AW1967)),ISNUMBER(SEARCH("anaer",$AW1967))),"Combined Aer and Anaer.","")</f>
        <v/>
      </c>
    </row>
    <row r="1968" spans="1:60" x14ac:dyDescent="0.25">
      <c r="A1968" s="4">
        <v>888</v>
      </c>
      <c r="B1968" t="s">
        <v>4330</v>
      </c>
      <c r="C1968">
        <v>800</v>
      </c>
      <c r="D1968">
        <v>452.8067425041292</v>
      </c>
      <c r="E1968">
        <v>448.84570047103978</v>
      </c>
      <c r="F1968">
        <v>380.82719920513938</v>
      </c>
      <c r="G1968">
        <v>541.13865675453508</v>
      </c>
      <c r="H1968">
        <v>-146.84959119050191</v>
      </c>
      <c r="I1968">
        <v>-148.8893892246065</v>
      </c>
      <c r="J1968">
        <v>-165.32360119755569</v>
      </c>
      <c r="K1968">
        <v>-123.618657678478</v>
      </c>
      <c r="L1968">
        <v>421.34674450876543</v>
      </c>
      <c r="M1968">
        <v>418.21084465555862</v>
      </c>
      <c r="N1968">
        <v>407.82547325477088</v>
      </c>
      <c r="O1968">
        <v>443.38191330207042</v>
      </c>
      <c r="P1968">
        <v>18.924836475043691</v>
      </c>
      <c r="Q1968">
        <v>18.982209588666421</v>
      </c>
      <c r="R1968">
        <v>16.21746849019933</v>
      </c>
      <c r="S1968">
        <v>21.837806609872722</v>
      </c>
      <c r="T1968">
        <v>4071.582389097257</v>
      </c>
      <c r="U1968">
        <v>4071.5780559677492</v>
      </c>
      <c r="V1968">
        <v>4067.6973168315449</v>
      </c>
      <c r="W1968">
        <v>4075.494313975285</v>
      </c>
      <c r="X1968">
        <v>348.13653547079639</v>
      </c>
      <c r="Y1968">
        <v>350.43985875197768</v>
      </c>
      <c r="Z1968">
        <v>330.89013104512992</v>
      </c>
      <c r="AA1968">
        <v>359.40321052573472</v>
      </c>
      <c r="AB1968">
        <v>72.194065350021873</v>
      </c>
      <c r="AC1968">
        <v>71.038797355155879</v>
      </c>
      <c r="AD1968">
        <v>59.509062370032908</v>
      </c>
      <c r="AE1968">
        <v>86.871980159773031</v>
      </c>
      <c r="AF1968">
        <v>51.616388057088862</v>
      </c>
      <c r="AG1968">
        <v>51.231694806130037</v>
      </c>
      <c r="AH1968">
        <v>49.961087956706848</v>
      </c>
      <c r="AI1968">
        <v>54.31535501263393</v>
      </c>
      <c r="AJ1968">
        <v>0.40734615396324769</v>
      </c>
      <c r="AK1968">
        <v>0.4073461970347127</v>
      </c>
      <c r="AL1968">
        <v>0.4073362613184302</v>
      </c>
      <c r="AM1968">
        <v>0.40735598965460501</v>
      </c>
      <c r="AN1968">
        <v>0.66724056262465825</v>
      </c>
      <c r="AO1968">
        <v>0.66724056262465836</v>
      </c>
      <c r="AP1968">
        <v>0.66724056262465836</v>
      </c>
      <c r="AQ1968">
        <v>0.66724056262465836</v>
      </c>
      <c r="AR1968">
        <v>10.34055534858773</v>
      </c>
      <c r="AS1968">
        <v>10.340555348587721</v>
      </c>
      <c r="AT1968">
        <v>10.340555348587721</v>
      </c>
      <c r="AU1968">
        <v>10.340555348587721</v>
      </c>
      <c r="AV1968" t="str">
        <f>VLOOKUP(Sheet1[[#This Row],[NPDES ID2]],Combined_Sheet__Major_Only___2[[NPDES ID2]:[ECHO BFR]],3,FALSE)</f>
        <v>TX</v>
      </c>
      <c r="AW1968" t="s">
        <v>1420</v>
      </c>
      <c r="AX1968" t="str">
        <f>VLOOKUP(Sheet1[[#This Row],[NPDES ID2]],Combined_Sheet__Major_Only___2[[NPDES ID2]:[ECHO BFR]],27,FALSE)</f>
        <v>tempSludgeStore</v>
      </c>
      <c r="AY1968" t="str">
        <f>VLOOKUP(Sheet1[[#This Row],[NPDES ID2]],Combined_Sheet__Major_Only___2[[NPDES ID2]:[ECHO BFR]],28,FALSE)</f>
        <v>-</v>
      </c>
      <c r="AZ1968" t="str">
        <f>VLOOKUP(Sheet1[[#This Row],[NPDES ID2]],Combined_Sheet__Major_Only___2[[NPDES ID2]:[ECHO BFR]],29,FALSE)</f>
        <v>thickening</v>
      </c>
      <c r="BA1968">
        <f>VLOOKUP(Sheet1[[#This Row],[NPDES ID2]],Combined_Sheet__Major_Only___2[[NPDES ID2]:[ECHO BFR]],17,FALSE)</f>
        <v>31.426577000000002</v>
      </c>
      <c r="BB1968">
        <f>VLOOKUP(Sheet1[[#This Row],[NPDES ID2]],Combined_Sheet__Major_Only___2[[NPDES ID2]:[ECHO BFR]],18,FALSE)</f>
        <v>-97.745310000000003</v>
      </c>
      <c r="BC1968" t="str">
        <f>IF(ISNUMBER(SEARCH("aerobic",$AW1968)),"aerobic","")</f>
        <v/>
      </c>
      <c r="BD1968" t="str">
        <f>IF(ISNUMBER(SEARCH("anaer",$AW1968)),"anaer","")</f>
        <v/>
      </c>
      <c r="BE1968" t="str">
        <f>IF(ISNUMBER(SEARCH("thickening",$AZ1968)),"thickening","")</f>
        <v>thickening</v>
      </c>
      <c r="BF1968" s="2" t="str">
        <f>IF(ISNUMBER(SEARCH("airDry",$AW1968)),"airDry","")</f>
        <v>airDry</v>
      </c>
      <c r="BG1968" s="2" t="str">
        <f>IF(ISNUMBER(SEARCH("heatDry",$AY1968)),"heatDry","")</f>
        <v/>
      </c>
      <c r="BH1968" s="2" t="str">
        <f>IF(AND(ISNUMBER(SEARCH("aerobic",$AW1968)),ISNUMBER(SEARCH("anaer",$AW1968))),"Combined Aer and Anaer.","")</f>
        <v/>
      </c>
    </row>
    <row r="1969" spans="1:60" x14ac:dyDescent="0.25">
      <c r="A1969" s="4">
        <v>1445</v>
      </c>
      <c r="B1969" t="s">
        <v>6832</v>
      </c>
      <c r="C1969">
        <v>119.83</v>
      </c>
      <c r="D1969">
        <v>1255.5982701556759</v>
      </c>
      <c r="E1969">
        <v>1252.319393647261</v>
      </c>
      <c r="F1969">
        <v>891.65506639956652</v>
      </c>
      <c r="G1969">
        <v>1623.0160567563321</v>
      </c>
      <c r="H1969">
        <v>-160.95995157925961</v>
      </c>
      <c r="I1969">
        <v>-162.90232261592911</v>
      </c>
      <c r="J1969">
        <v>-180.6235578863398</v>
      </c>
      <c r="K1969">
        <v>-137.1000703151575</v>
      </c>
      <c r="L1969">
        <v>57.890088849566389</v>
      </c>
      <c r="M1969">
        <v>57.379040738449589</v>
      </c>
      <c r="N1969">
        <v>55.687832250450903</v>
      </c>
      <c r="O1969">
        <v>61.479460490789819</v>
      </c>
      <c r="P1969">
        <v>2.843673048097715</v>
      </c>
      <c r="Q1969">
        <v>2.849672503651028</v>
      </c>
      <c r="R1969">
        <v>2.4666158699443552</v>
      </c>
      <c r="S1969">
        <v>3.2661113455305228</v>
      </c>
      <c r="T1969">
        <v>4076.4727655759898</v>
      </c>
      <c r="U1969">
        <v>4076.468428861092</v>
      </c>
      <c r="V1969">
        <v>4072.5844786606281</v>
      </c>
      <c r="W1969">
        <v>4080.3879273224911</v>
      </c>
      <c r="X1969">
        <v>380.11240534751471</v>
      </c>
      <c r="Y1969">
        <v>383.04731033613098</v>
      </c>
      <c r="Z1969">
        <v>357.87267206289391</v>
      </c>
      <c r="AA1969">
        <v>394.71811748612902</v>
      </c>
      <c r="AB1969">
        <v>93.613878524420727</v>
      </c>
      <c r="AC1969">
        <v>91.520517940692827</v>
      </c>
      <c r="AD1969">
        <v>74.277702944923334</v>
      </c>
      <c r="AE1969">
        <v>117.0855790247616</v>
      </c>
      <c r="AF1969">
        <v>47.344192564447873</v>
      </c>
      <c r="AG1969">
        <v>46.926160864030322</v>
      </c>
      <c r="AH1969">
        <v>45.543290732459383</v>
      </c>
      <c r="AI1969">
        <v>50.27962064766033</v>
      </c>
      <c r="AJ1969">
        <v>0.35547290918237823</v>
      </c>
      <c r="AK1969">
        <v>0.35547291546532422</v>
      </c>
      <c r="AL1969">
        <v>0.3554714689259682</v>
      </c>
      <c r="AM1969">
        <v>0.35547434111377418</v>
      </c>
      <c r="AN1969">
        <v>0.66744935444908005</v>
      </c>
      <c r="AO1969">
        <v>0.66744935444908027</v>
      </c>
      <c r="AP1969">
        <v>0.66744935444908027</v>
      </c>
      <c r="AQ1969">
        <v>0.66744935444908027</v>
      </c>
      <c r="AR1969">
        <v>8.683194777721468</v>
      </c>
      <c r="AS1969">
        <v>8.6831947777214644</v>
      </c>
      <c r="AT1969">
        <v>8.6831947777214644</v>
      </c>
      <c r="AU1969">
        <v>8.6831947777214644</v>
      </c>
      <c r="AV1969" t="str">
        <f>VLOOKUP(Sheet1[[#This Row],[NPDES ID2]],Combined_Sheet__Major_Only___2[[NPDES ID2]:[ECHO BFR]],3,FALSE)</f>
        <v>TX</v>
      </c>
      <c r="AW1969" t="s">
        <v>1420</v>
      </c>
      <c r="AX1969" t="str">
        <f>VLOOKUP(Sheet1[[#This Row],[NPDES ID2]],Combined_Sheet__Major_Only___2[[NPDES ID2]:[ECHO BFR]],27,FALSE)</f>
        <v>-</v>
      </c>
      <c r="AY1969" t="str">
        <f>VLOOKUP(Sheet1[[#This Row],[NPDES ID2]],Combined_Sheet__Major_Only___2[[NPDES ID2]:[ECHO BFR]],28,FALSE)</f>
        <v>-</v>
      </c>
      <c r="AZ1969" t="str">
        <f>VLOOKUP(Sheet1[[#This Row],[NPDES ID2]],Combined_Sheet__Major_Only___2[[NPDES ID2]:[ECHO BFR]],29,FALSE)</f>
        <v>thickening</v>
      </c>
      <c r="BA1969">
        <f>VLOOKUP(Sheet1[[#This Row],[NPDES ID2]],Combined_Sheet__Major_Only___2[[NPDES ID2]:[ECHO BFR]],17,FALSE)</f>
        <v>30.398944</v>
      </c>
      <c r="BB1969">
        <f>VLOOKUP(Sheet1[[#This Row],[NPDES ID2]],Combined_Sheet__Major_Only___2[[NPDES ID2]:[ECHO BFR]],18,FALSE)</f>
        <v>-103.644694</v>
      </c>
      <c r="BC1969" t="str">
        <f>IF(ISNUMBER(SEARCH("aerobic",$AW1969)),"aerobic","")</f>
        <v/>
      </c>
      <c r="BD1969" t="str">
        <f>IF(ISNUMBER(SEARCH("anaer",$AW1969)),"anaer","")</f>
        <v/>
      </c>
      <c r="BE1969" t="str">
        <f>IF(ISNUMBER(SEARCH("thickening",$AZ1969)),"thickening","")</f>
        <v>thickening</v>
      </c>
      <c r="BF1969" s="3" t="str">
        <f>IF(ISNUMBER(SEARCH("airDry",$AW1969)),"airDry","")</f>
        <v>airDry</v>
      </c>
      <c r="BG1969" s="3" t="str">
        <f>IF(ISNUMBER(SEARCH("heatDry",$AY1969)),"heatDry","")</f>
        <v/>
      </c>
      <c r="BH1969" s="3" t="str">
        <f>IF(AND(ISNUMBER(SEARCH("aerobic",$AW1969)),ISNUMBER(SEARCH("anaer",$AW1969))),"Combined Aer and Anaer.","")</f>
        <v/>
      </c>
    </row>
    <row r="1970" spans="1:60" x14ac:dyDescent="0.25">
      <c r="A1970" s="4">
        <v>1941</v>
      </c>
      <c r="B1970" t="s">
        <v>9155</v>
      </c>
      <c r="C1970">
        <v>2563</v>
      </c>
      <c r="D1970">
        <v>846.03030443407397</v>
      </c>
      <c r="E1970">
        <v>843.62023918964428</v>
      </c>
      <c r="F1970">
        <v>713.30536407537841</v>
      </c>
      <c r="G1970">
        <v>1001.530019932043</v>
      </c>
      <c r="H1970">
        <v>-159.95363171837769</v>
      </c>
      <c r="I1970">
        <v>-161.58818893065319</v>
      </c>
      <c r="J1970">
        <v>-180.17788126141079</v>
      </c>
      <c r="K1970">
        <v>-136.54057945628909</v>
      </c>
      <c r="L1970">
        <v>1239.887016718186</v>
      </c>
      <c r="M1970">
        <v>1228.988042411142</v>
      </c>
      <c r="N1970">
        <v>1192.819277885405</v>
      </c>
      <c r="O1970">
        <v>1316.5668475934831</v>
      </c>
      <c r="P1970">
        <v>60.813635974603542</v>
      </c>
      <c r="Q1970">
        <v>60.953280443417242</v>
      </c>
      <c r="R1970">
        <v>52.746214918464872</v>
      </c>
      <c r="S1970">
        <v>69.862122444868845</v>
      </c>
      <c r="T1970">
        <v>4155.6727042167186</v>
      </c>
      <c r="U1970">
        <v>4155.6683094362425</v>
      </c>
      <c r="V1970">
        <v>4151.7323558586386</v>
      </c>
      <c r="W1970">
        <v>4159.6402872411354</v>
      </c>
      <c r="X1970">
        <v>386.96484950419972</v>
      </c>
      <c r="Y1970">
        <v>389.9403871257262</v>
      </c>
      <c r="Z1970">
        <v>364.37884580502822</v>
      </c>
      <c r="AA1970">
        <v>401.78895476278331</v>
      </c>
      <c r="AB1970">
        <v>100.99221033085411</v>
      </c>
      <c r="AC1970">
        <v>98.458303264201817</v>
      </c>
      <c r="AD1970">
        <v>79.07032698562368</v>
      </c>
      <c r="AE1970">
        <v>127.9729117732346</v>
      </c>
      <c r="AF1970">
        <v>47.413563960050332</v>
      </c>
      <c r="AG1970">
        <v>46.995007482866498</v>
      </c>
      <c r="AH1970">
        <v>45.617323657748173</v>
      </c>
      <c r="AI1970">
        <v>50.34442530777492</v>
      </c>
      <c r="AJ1970">
        <v>0.35631412859369771</v>
      </c>
      <c r="AK1970">
        <v>0.35631426419953383</v>
      </c>
      <c r="AL1970">
        <v>0.3562827903218877</v>
      </c>
      <c r="AM1970">
        <v>0.35634528872218929</v>
      </c>
      <c r="AN1970">
        <v>0.67079463513435056</v>
      </c>
      <c r="AO1970">
        <v>0.67079463513435034</v>
      </c>
      <c r="AP1970">
        <v>0.67079463513435034</v>
      </c>
      <c r="AQ1970">
        <v>0.67079463513435034</v>
      </c>
      <c r="AR1970">
        <v>8.4561346449827255</v>
      </c>
      <c r="AS1970">
        <v>8.4561346449827237</v>
      </c>
      <c r="AT1970">
        <v>8.4561346449827237</v>
      </c>
      <c r="AU1970">
        <v>8.4561346449827237</v>
      </c>
      <c r="AV1970" t="str">
        <f>VLOOKUP(Sheet1[[#This Row],[NPDES ID2]],Combined_Sheet__Major_Only___2[[NPDES ID2]:[ECHO BFR]],3,FALSE)</f>
        <v>CA</v>
      </c>
      <c r="AW1970" t="s">
        <v>1420</v>
      </c>
      <c r="AX1970" t="str">
        <f>VLOOKUP(Sheet1[[#This Row],[NPDES ID2]],Combined_Sheet__Major_Only___2[[NPDES ID2]:[ECHO BFR]],27,FALSE)</f>
        <v>tempSludgeStore</v>
      </c>
      <c r="AY1970" t="str">
        <f>VLOOKUP(Sheet1[[#This Row],[NPDES ID2]],Combined_Sheet__Major_Only___2[[NPDES ID2]:[ECHO BFR]],28,FALSE)</f>
        <v>-</v>
      </c>
      <c r="AZ1970" t="str">
        <f>VLOOKUP(Sheet1[[#This Row],[NPDES ID2]],Combined_Sheet__Major_Only___2[[NPDES ID2]:[ECHO BFR]],29,FALSE)</f>
        <v>sludgeLagoon</v>
      </c>
      <c r="BA1970">
        <f>VLOOKUP(Sheet1[[#This Row],[NPDES ID2]],Combined_Sheet__Major_Only___2[[NPDES ID2]:[ECHO BFR]],17,FALSE)</f>
        <v>37.736078999999997</v>
      </c>
      <c r="BB1970">
        <f>VLOOKUP(Sheet1[[#This Row],[NPDES ID2]],Combined_Sheet__Major_Only___2[[NPDES ID2]:[ECHO BFR]],18,FALSE)</f>
        <v>-120.93574099999999</v>
      </c>
      <c r="BC1970" t="str">
        <f>IF(ISNUMBER(SEARCH("aerobic",$AW1970)),"aerobic","")</f>
        <v/>
      </c>
      <c r="BD1970" t="str">
        <f>IF(ISNUMBER(SEARCH("anaer",$AW1970)),"anaer","")</f>
        <v/>
      </c>
      <c r="BE1970" t="str">
        <f>IF(ISNUMBER(SEARCH("thickening",$AZ1970)),"thickening","")</f>
        <v/>
      </c>
      <c r="BF1970" s="3" t="str">
        <f>IF(ISNUMBER(SEARCH("airDry",$AW1970)),"airDry","")</f>
        <v>airDry</v>
      </c>
      <c r="BG1970" s="3" t="str">
        <f>IF(ISNUMBER(SEARCH("heatDry",$AY1970)),"heatDry","")</f>
        <v/>
      </c>
      <c r="BH1970" s="3" t="str">
        <f>IF(AND(ISNUMBER(SEARCH("aerobic",$AW1970)),ISNUMBER(SEARCH("anaer",$AW1970))),"Combined Aer and Anaer.","")</f>
        <v/>
      </c>
    </row>
    <row r="1971" spans="1:60" x14ac:dyDescent="0.25">
      <c r="A1971" s="4">
        <v>279</v>
      </c>
      <c r="B1971" t="s">
        <v>1428</v>
      </c>
      <c r="C1971">
        <v>1554</v>
      </c>
      <c r="D1971">
        <v>554.04908588518049</v>
      </c>
      <c r="E1971">
        <v>553.8597826738885</v>
      </c>
      <c r="F1971">
        <v>467.98128882231492</v>
      </c>
      <c r="G1971">
        <v>653.29866186863717</v>
      </c>
      <c r="H1971">
        <v>-144.39437967801379</v>
      </c>
      <c r="I1971">
        <v>-146.57111321817749</v>
      </c>
      <c r="J1971">
        <v>-162.7866699291134</v>
      </c>
      <c r="K1971">
        <v>-121.36853221585049</v>
      </c>
      <c r="L1971">
        <v>830.60750142845677</v>
      </c>
      <c r="M1971">
        <v>824.61484914802372</v>
      </c>
      <c r="N1971">
        <v>804.75122849789432</v>
      </c>
      <c r="O1971">
        <v>872.73875495886693</v>
      </c>
      <c r="P1971">
        <v>36.738498588206568</v>
      </c>
      <c r="Q1971">
        <v>36.907521693956383</v>
      </c>
      <c r="R1971">
        <v>31.37319098730628</v>
      </c>
      <c r="S1971">
        <v>42.346247040419762</v>
      </c>
      <c r="T1971">
        <v>4157.7044928211526</v>
      </c>
      <c r="U1971">
        <v>4157.7000965510651</v>
      </c>
      <c r="V1971">
        <v>4153.7628088831743</v>
      </c>
      <c r="W1971">
        <v>4161.6734206566498</v>
      </c>
      <c r="X1971">
        <v>350.2883814791183</v>
      </c>
      <c r="Y1971">
        <v>352.53680630363039</v>
      </c>
      <c r="Z1971">
        <v>333.44667034187631</v>
      </c>
      <c r="AA1971">
        <v>361.28228130367478</v>
      </c>
      <c r="AB1971">
        <v>76.075355363497351</v>
      </c>
      <c r="AC1971">
        <v>74.740431400504605</v>
      </c>
      <c r="AD1971">
        <v>62.176837634448923</v>
      </c>
      <c r="AE1971">
        <v>92.391395170829725</v>
      </c>
      <c r="AF1971">
        <v>52.383458672951747</v>
      </c>
      <c r="AG1971">
        <v>52.004460044984313</v>
      </c>
      <c r="AH1971">
        <v>50.754985386031628</v>
      </c>
      <c r="AI1971">
        <v>55.039703308619153</v>
      </c>
      <c r="AJ1971">
        <v>0.41667311723390948</v>
      </c>
      <c r="AK1971">
        <v>0.41667320330310381</v>
      </c>
      <c r="AL1971">
        <v>0.41665330444399301</v>
      </c>
      <c r="AM1971">
        <v>0.41669281648433948</v>
      </c>
      <c r="AN1971">
        <v>0.67087956946828597</v>
      </c>
      <c r="AO1971">
        <v>0.67087956946828609</v>
      </c>
      <c r="AP1971">
        <v>0.67087956946828609</v>
      </c>
      <c r="AQ1971">
        <v>0.67087956946828609</v>
      </c>
      <c r="AR1971">
        <v>10.24016273853964</v>
      </c>
      <c r="AS1971">
        <v>10.24016273853964</v>
      </c>
      <c r="AT1971">
        <v>10.24016273853964</v>
      </c>
      <c r="AU1971">
        <v>10.24016273853964</v>
      </c>
      <c r="AV1971" t="str">
        <f>VLOOKUP(Sheet1[[#This Row],[NPDES ID2]],Combined_Sheet__Major_Only___2[[NPDES ID2]:[ECHO BFR]],3,FALSE)</f>
        <v>TX</v>
      </c>
      <c r="AW1971" t="s">
        <v>1420</v>
      </c>
      <c r="AX1971" t="str">
        <f>VLOOKUP(Sheet1[[#This Row],[NPDES ID2]],Combined_Sheet__Major_Only___2[[NPDES ID2]:[ECHO BFR]],27,FALSE)</f>
        <v>-</v>
      </c>
      <c r="AY1971" t="str">
        <f>VLOOKUP(Sheet1[[#This Row],[NPDES ID2]],Combined_Sheet__Major_Only___2[[NPDES ID2]:[ECHO BFR]],28,FALSE)</f>
        <v>-</v>
      </c>
      <c r="AZ1971" t="str">
        <f>VLOOKUP(Sheet1[[#This Row],[NPDES ID2]],Combined_Sheet__Major_Only___2[[NPDES ID2]:[ECHO BFR]],29,FALSE)</f>
        <v>preliminaryOps</v>
      </c>
      <c r="BA1971">
        <f>VLOOKUP(Sheet1[[#This Row],[NPDES ID2]],Combined_Sheet__Major_Only___2[[NPDES ID2]:[ECHO BFR]],17,FALSE)</f>
        <v>26.367305999999999</v>
      </c>
      <c r="BB1971">
        <f>VLOOKUP(Sheet1[[#This Row],[NPDES ID2]],Combined_Sheet__Major_Only___2[[NPDES ID2]:[ECHO BFR]],18,FALSE)</f>
        <v>-98.804056000000003</v>
      </c>
      <c r="BC1971" t="str">
        <f>IF(ISNUMBER(SEARCH("aerobic",$AW1971)),"aerobic","")</f>
        <v/>
      </c>
      <c r="BD1971" t="str">
        <f>IF(ISNUMBER(SEARCH("anaer",$AW1971)),"anaer","")</f>
        <v/>
      </c>
      <c r="BE1971" t="str">
        <f>IF(ISNUMBER(SEARCH("thickening",$AZ1971)),"thickening","")</f>
        <v/>
      </c>
      <c r="BF1971" s="3" t="str">
        <f>IF(ISNUMBER(SEARCH("airDry",$AW1971)),"airDry","")</f>
        <v>airDry</v>
      </c>
      <c r="BG1971" s="3" t="str">
        <f>IF(ISNUMBER(SEARCH("heatDry",$AY1971)),"heatDry","")</f>
        <v/>
      </c>
      <c r="BH1971" s="3" t="str">
        <f>IF(AND(ISNUMBER(SEARCH("aerobic",$AW1971)),ISNUMBER(SEARCH("anaer",$AW1971))),"Combined Aer and Anaer.","")</f>
        <v/>
      </c>
    </row>
    <row r="1972" spans="1:60" x14ac:dyDescent="0.25">
      <c r="A1972" s="4">
        <v>2359</v>
      </c>
      <c r="B1972" t="s">
        <v>11004</v>
      </c>
      <c r="C1972">
        <v>339.57</v>
      </c>
      <c r="D1972">
        <v>564.29453097684723</v>
      </c>
      <c r="E1972">
        <v>565.616437211365</v>
      </c>
      <c r="F1972">
        <v>425.08902969293399</v>
      </c>
      <c r="G1972">
        <v>711.43328553251752</v>
      </c>
      <c r="H1972">
        <v>-151.7661693110156</v>
      </c>
      <c r="I1972">
        <v>-153.74502637832151</v>
      </c>
      <c r="J1972">
        <v>-170.64224942083621</v>
      </c>
      <c r="K1972">
        <v>-128.28032248625519</v>
      </c>
      <c r="L1972">
        <v>173.45191465980511</v>
      </c>
      <c r="M1972">
        <v>172.07796673457699</v>
      </c>
      <c r="N1972">
        <v>167.52993144647999</v>
      </c>
      <c r="O1972">
        <v>183.10350474913011</v>
      </c>
      <c r="P1972">
        <v>8.0425264556693623</v>
      </c>
      <c r="Q1972">
        <v>8.0673714449852945</v>
      </c>
      <c r="R1972">
        <v>6.9301648800684426</v>
      </c>
      <c r="S1972">
        <v>9.2963132488769258</v>
      </c>
      <c r="T1972">
        <v>4158.5054195043367</v>
      </c>
      <c r="U1972">
        <v>4158.5010226470486</v>
      </c>
      <c r="V1972">
        <v>4154.5632090836452</v>
      </c>
      <c r="W1972">
        <v>4162.4748774614591</v>
      </c>
      <c r="X1972">
        <v>366.66205520896551</v>
      </c>
      <c r="Y1972">
        <v>369.23024153006043</v>
      </c>
      <c r="Z1972">
        <v>347.3569134388739</v>
      </c>
      <c r="AA1972">
        <v>379.29385019257148</v>
      </c>
      <c r="AB1972">
        <v>104.87448178525869</v>
      </c>
      <c r="AC1972">
        <v>101.8034151389714</v>
      </c>
      <c r="AD1972">
        <v>80.44241644532859</v>
      </c>
      <c r="AE1972">
        <v>135.50341146800861</v>
      </c>
      <c r="AF1972">
        <v>50.058925541437453</v>
      </c>
      <c r="AG1972">
        <v>49.662151315568217</v>
      </c>
      <c r="AH1972">
        <v>48.350325250447632</v>
      </c>
      <c r="AI1972">
        <v>52.844221021790858</v>
      </c>
      <c r="AJ1972">
        <v>0.3884204069709502</v>
      </c>
      <c r="AK1972">
        <v>0.38842042657918469</v>
      </c>
      <c r="AL1972">
        <v>0.38841590886506888</v>
      </c>
      <c r="AM1972">
        <v>0.38842487911536872</v>
      </c>
      <c r="AN1972">
        <v>0.67091303835755567</v>
      </c>
      <c r="AO1972">
        <v>0.67091303835755578</v>
      </c>
      <c r="AP1972">
        <v>0.67091303835755578</v>
      </c>
      <c r="AQ1972">
        <v>0.67091303835755578</v>
      </c>
      <c r="AR1972">
        <v>8.5578332243704978</v>
      </c>
      <c r="AS1972">
        <v>8.5578332243705013</v>
      </c>
      <c r="AT1972">
        <v>8.5578332243705013</v>
      </c>
      <c r="AU1972">
        <v>8.5578332243705013</v>
      </c>
      <c r="AV1972" t="str">
        <f>VLOOKUP(Sheet1[[#This Row],[NPDES ID2]],Combined_Sheet__Major_Only___2[[NPDES ID2]:[ECHO BFR]],3,FALSE)</f>
        <v>CA</v>
      </c>
      <c r="AW1972" t="s">
        <v>1420</v>
      </c>
      <c r="AX1972" t="str">
        <f>VLOOKUP(Sheet1[[#This Row],[NPDES ID2]],Combined_Sheet__Major_Only___2[[NPDES ID2]:[ECHO BFR]],27,FALSE)</f>
        <v>longTermSludgeStore</v>
      </c>
      <c r="AY1972" t="str">
        <f>VLOOKUP(Sheet1[[#This Row],[NPDES ID2]],Combined_Sheet__Major_Only___2[[NPDES ID2]:[ECHO BFR]],28,FALSE)</f>
        <v>-</v>
      </c>
      <c r="AZ1972" t="str">
        <f>VLOOKUP(Sheet1[[#This Row],[NPDES ID2]],Combined_Sheet__Major_Only___2[[NPDES ID2]:[ECHO BFR]],29,FALSE)</f>
        <v>preliminaryOps</v>
      </c>
      <c r="BA1972">
        <f>VLOOKUP(Sheet1[[#This Row],[NPDES ID2]],Combined_Sheet__Major_Only___2[[NPDES ID2]:[ECHO BFR]],17,FALSE)</f>
        <v>33.65663</v>
      </c>
      <c r="BB1972">
        <f>VLOOKUP(Sheet1[[#This Row],[NPDES ID2]],Combined_Sheet__Major_Only___2[[NPDES ID2]:[ECHO BFR]],18,FALSE)</f>
        <v>-116.14492</v>
      </c>
      <c r="BC1972" t="str">
        <f>IF(ISNUMBER(SEARCH("aerobic",$AW1972)),"aerobic","")</f>
        <v/>
      </c>
      <c r="BD1972" t="str">
        <f>IF(ISNUMBER(SEARCH("anaer",$AW1972)),"anaer","")</f>
        <v/>
      </c>
      <c r="BE1972" t="str">
        <f>IF(ISNUMBER(SEARCH("thickening",$AZ1972)),"thickening","")</f>
        <v/>
      </c>
      <c r="BF1972" s="3" t="str">
        <f>IF(ISNUMBER(SEARCH("airDry",$AW1972)),"airDry","")</f>
        <v>airDry</v>
      </c>
      <c r="BG1972" s="3" t="str">
        <f>IF(ISNUMBER(SEARCH("heatDry",$AY1972)),"heatDry","")</f>
        <v/>
      </c>
      <c r="BH1972" s="3" t="str">
        <f>IF(AND(ISNUMBER(SEARCH("aerobic",$AW1972)),ISNUMBER(SEARCH("anaer",$AW1972))),"Combined Aer and Anaer.","")</f>
        <v/>
      </c>
    </row>
    <row r="1973" spans="1:60" x14ac:dyDescent="0.25">
      <c r="A1973" s="4">
        <v>1599</v>
      </c>
      <c r="B1973" t="s">
        <v>7517</v>
      </c>
      <c r="C1973">
        <v>80.2</v>
      </c>
      <c r="D1973">
        <v>1778.0868246552459</v>
      </c>
      <c r="E1973">
        <v>1778.6539591648259</v>
      </c>
      <c r="F1973">
        <v>1245.502845707294</v>
      </c>
      <c r="G1973">
        <v>2322.668943539421</v>
      </c>
      <c r="H1973">
        <v>-159.6139901877531</v>
      </c>
      <c r="I1973">
        <v>-161.55757500605591</v>
      </c>
      <c r="J1973">
        <v>-179.15148322614019</v>
      </c>
      <c r="K1973">
        <v>-135.81057371738419</v>
      </c>
      <c r="L1973">
        <v>39.060588585978408</v>
      </c>
      <c r="M1973">
        <v>38.721027614349687</v>
      </c>
      <c r="N1973">
        <v>37.59737376335184</v>
      </c>
      <c r="O1973">
        <v>41.44544299439417</v>
      </c>
      <c r="P1973">
        <v>1.902711830425291</v>
      </c>
      <c r="Q1973">
        <v>1.90843816455568</v>
      </c>
      <c r="R1973">
        <v>1.649557739038618</v>
      </c>
      <c r="S1973">
        <v>2.187346527610897</v>
      </c>
      <c r="T1973">
        <v>4171.8306352805002</v>
      </c>
      <c r="U1973">
        <v>4171.8262286538056</v>
      </c>
      <c r="V1973">
        <v>4167.879665636382</v>
      </c>
      <c r="W1973">
        <v>4175.8089130025292</v>
      </c>
      <c r="X1973">
        <v>385.8466765954376</v>
      </c>
      <c r="Y1973">
        <v>388.78559301152183</v>
      </c>
      <c r="Z1973">
        <v>363.60505642655193</v>
      </c>
      <c r="AA1973">
        <v>400.44501808612398</v>
      </c>
      <c r="AB1973">
        <v>83.650517754678788</v>
      </c>
      <c r="AC1973">
        <v>82.209364384364036</v>
      </c>
      <c r="AD1973">
        <v>68.203533170746297</v>
      </c>
      <c r="AE1973">
        <v>101.8338703839373</v>
      </c>
      <c r="AF1973">
        <v>47.730036307926703</v>
      </c>
      <c r="AG1973">
        <v>47.31505722104761</v>
      </c>
      <c r="AH1973">
        <v>45.942171423769899</v>
      </c>
      <c r="AI1973">
        <v>50.644164605426973</v>
      </c>
      <c r="AJ1973">
        <v>0.36015232433454808</v>
      </c>
      <c r="AK1973">
        <v>0.36015232842781919</v>
      </c>
      <c r="AL1973">
        <v>0.36015138615373349</v>
      </c>
      <c r="AM1973">
        <v>0.36015325709091328</v>
      </c>
      <c r="AN1973">
        <v>0.67146887154051271</v>
      </c>
      <c r="AO1973">
        <v>0.67146887154051271</v>
      </c>
      <c r="AP1973">
        <v>0.67146887154051271</v>
      </c>
      <c r="AQ1973">
        <v>0.67146887154051271</v>
      </c>
      <c r="AR1973">
        <v>9.3389160994610059</v>
      </c>
      <c r="AS1973">
        <v>9.3389160994610076</v>
      </c>
      <c r="AT1973">
        <v>9.3389160994610076</v>
      </c>
      <c r="AU1973">
        <v>9.3389160994610076</v>
      </c>
      <c r="AV1973" t="str">
        <f>VLOOKUP(Sheet1[[#This Row],[NPDES ID2]],Combined_Sheet__Major_Only___2[[NPDES ID2]:[ECHO BFR]],3,FALSE)</f>
        <v>NE</v>
      </c>
      <c r="AW1973" t="s">
        <v>1420</v>
      </c>
      <c r="AX1973" t="str">
        <f>VLOOKUP(Sheet1[[#This Row],[NPDES ID2]],Combined_Sheet__Major_Only___2[[NPDES ID2]:[ECHO BFR]],27,FALSE)</f>
        <v>other</v>
      </c>
      <c r="AY1973" t="str">
        <f>VLOOKUP(Sheet1[[#This Row],[NPDES ID2]],Combined_Sheet__Major_Only___2[[NPDES ID2]:[ECHO BFR]],28,FALSE)</f>
        <v>-</v>
      </c>
      <c r="AZ1973" t="str">
        <f>VLOOKUP(Sheet1[[#This Row],[NPDES ID2]],Combined_Sheet__Major_Only___2[[NPDES ID2]:[ECHO BFR]],29,FALSE)</f>
        <v>-</v>
      </c>
      <c r="BA1973">
        <f>VLOOKUP(Sheet1[[#This Row],[NPDES ID2]],Combined_Sheet__Major_Only___2[[NPDES ID2]:[ECHO BFR]],17,FALSE)</f>
        <v>40.039200000000001</v>
      </c>
      <c r="BB1973">
        <f>VLOOKUP(Sheet1[[#This Row],[NPDES ID2]],Combined_Sheet__Major_Only___2[[NPDES ID2]:[ECHO BFR]],18,FALSE)</f>
        <v>-95.594800000000006</v>
      </c>
      <c r="BC1973" t="str">
        <f>IF(ISNUMBER(SEARCH("aerobic",$AW1973)),"aerobic","")</f>
        <v/>
      </c>
      <c r="BD1973" t="str">
        <f>IF(ISNUMBER(SEARCH("anaer",$AW1973)),"anaer","")</f>
        <v/>
      </c>
      <c r="BE1973" t="str">
        <f>IF(ISNUMBER(SEARCH("thickening",$AZ1973)),"thickening","")</f>
        <v/>
      </c>
      <c r="BF1973" s="3" t="str">
        <f>IF(ISNUMBER(SEARCH("airDry",$AW1973)),"airDry","")</f>
        <v>airDry</v>
      </c>
      <c r="BG1973" s="3" t="str">
        <f>IF(ISNUMBER(SEARCH("heatDry",$AY1973)),"heatDry","")</f>
        <v/>
      </c>
      <c r="BH1973" s="3" t="str">
        <f>IF(AND(ISNUMBER(SEARCH("aerobic",$AW1973)),ISNUMBER(SEARCH("anaer",$AW1973))),"Combined Aer and Anaer.","")</f>
        <v/>
      </c>
    </row>
    <row r="1974" spans="1:60" x14ac:dyDescent="0.25">
      <c r="A1974" s="4">
        <v>2264</v>
      </c>
      <c r="B1974" t="s">
        <v>10593</v>
      </c>
      <c r="C1974">
        <v>495.37</v>
      </c>
      <c r="D1974">
        <v>484.66157723051248</v>
      </c>
      <c r="E1974">
        <v>485.22308110896932</v>
      </c>
      <c r="F1974">
        <v>376.15446130927671</v>
      </c>
      <c r="G1974">
        <v>595.7897699923202</v>
      </c>
      <c r="H1974">
        <v>-150.93992771860081</v>
      </c>
      <c r="I1974">
        <v>-152.9467788730876</v>
      </c>
      <c r="J1974">
        <v>-169.76932633493331</v>
      </c>
      <c r="K1974">
        <v>-127.5084213863621</v>
      </c>
      <c r="L1974">
        <v>254.28797288777031</v>
      </c>
      <c r="M1974">
        <v>252.29371033373579</v>
      </c>
      <c r="N1974">
        <v>245.69120459612219</v>
      </c>
      <c r="O1974">
        <v>268.29852722180391</v>
      </c>
      <c r="P1974">
        <v>11.73031924934886</v>
      </c>
      <c r="Q1974">
        <v>11.75515611705347</v>
      </c>
      <c r="R1974">
        <v>10.09748304961944</v>
      </c>
      <c r="S1974">
        <v>13.55669535569587</v>
      </c>
      <c r="T1974">
        <v>4173.4244430855488</v>
      </c>
      <c r="U1974">
        <v>4173.4200352903508</v>
      </c>
      <c r="V1974">
        <v>4169.4724257646876</v>
      </c>
      <c r="W1974">
        <v>4177.403775725591</v>
      </c>
      <c r="X1974">
        <v>366.15738863397132</v>
      </c>
      <c r="Y1974">
        <v>368.69889760960422</v>
      </c>
      <c r="Z1974">
        <v>347.06398739110631</v>
      </c>
      <c r="AA1974">
        <v>378.64697364522101</v>
      </c>
      <c r="AB1974">
        <v>91.502813744350775</v>
      </c>
      <c r="AC1974">
        <v>89.440559068749607</v>
      </c>
      <c r="AD1974">
        <v>72.515659188714764</v>
      </c>
      <c r="AE1974">
        <v>114.4627082453207</v>
      </c>
      <c r="AF1974">
        <v>50.307200916834823</v>
      </c>
      <c r="AG1974">
        <v>49.912315621945503</v>
      </c>
      <c r="AH1974">
        <v>48.607172308846103</v>
      </c>
      <c r="AI1974">
        <v>53.078714859435237</v>
      </c>
      <c r="AJ1974">
        <v>0.39143627170917089</v>
      </c>
      <c r="AK1974">
        <v>0.3914362994659808</v>
      </c>
      <c r="AL1974">
        <v>0.39142990145089868</v>
      </c>
      <c r="AM1974">
        <v>0.3914426052346866</v>
      </c>
      <c r="AN1974">
        <v>0.67153522816585209</v>
      </c>
      <c r="AO1974">
        <v>0.67153522816585209</v>
      </c>
      <c r="AP1974">
        <v>0.67153522816585209</v>
      </c>
      <c r="AQ1974">
        <v>0.67153522816585209</v>
      </c>
      <c r="AR1974">
        <v>9.1609755549194869</v>
      </c>
      <c r="AS1974">
        <v>9.1609755549194887</v>
      </c>
      <c r="AT1974">
        <v>9.1609755549194887</v>
      </c>
      <c r="AU1974">
        <v>9.1609755549194887</v>
      </c>
      <c r="AV1974" t="str">
        <f>VLOOKUP(Sheet1[[#This Row],[NPDES ID2]],Combined_Sheet__Major_Only___2[[NPDES ID2]:[ECHO BFR]],3,FALSE)</f>
        <v>TX</v>
      </c>
      <c r="AW1974" t="s">
        <v>1420</v>
      </c>
      <c r="AX1974" t="str">
        <f>VLOOKUP(Sheet1[[#This Row],[NPDES ID2]],Combined_Sheet__Major_Only___2[[NPDES ID2]:[ECHO BFR]],27,FALSE)</f>
        <v>-</v>
      </c>
      <c r="AY1974" t="str">
        <f>VLOOKUP(Sheet1[[#This Row],[NPDES ID2]],Combined_Sheet__Major_Only___2[[NPDES ID2]:[ECHO BFR]],28,FALSE)</f>
        <v>-</v>
      </c>
      <c r="AZ1974" t="str">
        <f>VLOOKUP(Sheet1[[#This Row],[NPDES ID2]],Combined_Sheet__Major_Only___2[[NPDES ID2]:[ECHO BFR]],29,FALSE)</f>
        <v>preliminaryOps</v>
      </c>
      <c r="BA1974">
        <f>VLOOKUP(Sheet1[[#This Row],[NPDES ID2]],Combined_Sheet__Major_Only___2[[NPDES ID2]:[ECHO BFR]],17,FALSE)</f>
        <v>27.774471999999999</v>
      </c>
      <c r="BB1974">
        <f>VLOOKUP(Sheet1[[#This Row],[NPDES ID2]],Combined_Sheet__Major_Only___2[[NPDES ID2]:[ECHO BFR]],18,FALSE)</f>
        <v>-98.037389000000005</v>
      </c>
      <c r="BC1974" t="str">
        <f>IF(ISNUMBER(SEARCH("aerobic",$AW1974)),"aerobic","")</f>
        <v/>
      </c>
      <c r="BD1974" t="str">
        <f>IF(ISNUMBER(SEARCH("anaer",$AW1974)),"anaer","")</f>
        <v/>
      </c>
      <c r="BE1974" t="str">
        <f>IF(ISNUMBER(SEARCH("thickening",$AZ1974)),"thickening","")</f>
        <v/>
      </c>
      <c r="BF1974" s="2" t="str">
        <f>IF(ISNUMBER(SEARCH("airDry",$AW1974)),"airDry","")</f>
        <v>airDry</v>
      </c>
      <c r="BG1974" s="2" t="str">
        <f>IF(ISNUMBER(SEARCH("heatDry",$AY1974)),"heatDry","")</f>
        <v/>
      </c>
      <c r="BH1974" s="2" t="str">
        <f>IF(AND(ISNUMBER(SEARCH("aerobic",$AW1974)),ISNUMBER(SEARCH("anaer",$AW1974))),"Combined Aer and Anaer.","")</f>
        <v/>
      </c>
    </row>
    <row r="1975" spans="1:60" x14ac:dyDescent="0.25">
      <c r="A1975" s="4">
        <v>856</v>
      </c>
      <c r="B1975" t="s">
        <v>4184</v>
      </c>
      <c r="C1975">
        <v>947.52</v>
      </c>
      <c r="D1975">
        <v>496.23523311074388</v>
      </c>
      <c r="E1975">
        <v>497.09353824995162</v>
      </c>
      <c r="F1975">
        <v>417.49190131646719</v>
      </c>
      <c r="G1975">
        <v>595.27101578212444</v>
      </c>
      <c r="H1975">
        <v>-157.1191936577859</v>
      </c>
      <c r="I1975">
        <v>-159.12386519027751</v>
      </c>
      <c r="J1975">
        <v>-176.65281991688309</v>
      </c>
      <c r="K1975">
        <v>-133.5268093615401</v>
      </c>
      <c r="L1975">
        <v>467.74047073477311</v>
      </c>
      <c r="M1975">
        <v>463.78032793575699</v>
      </c>
      <c r="N1975">
        <v>450.66280090618608</v>
      </c>
      <c r="O1975">
        <v>495.57056015628632</v>
      </c>
      <c r="P1975">
        <v>22.468506248266952</v>
      </c>
      <c r="Q1975">
        <v>22.57033633035271</v>
      </c>
      <c r="R1975">
        <v>19.462268537376939</v>
      </c>
      <c r="S1975">
        <v>25.869432289237889</v>
      </c>
      <c r="T1975">
        <v>4173.5859271915733</v>
      </c>
      <c r="U1975">
        <v>4173.5815192779846</v>
      </c>
      <c r="V1975">
        <v>4169.633803720435</v>
      </c>
      <c r="W1975">
        <v>4177.5653667155784</v>
      </c>
      <c r="X1975">
        <v>380.82309559627021</v>
      </c>
      <c r="Y1975">
        <v>383.65550057054031</v>
      </c>
      <c r="Z1975">
        <v>359.41636534942342</v>
      </c>
      <c r="AA1975">
        <v>394.86266301722202</v>
      </c>
      <c r="AB1975">
        <v>91.724058428503938</v>
      </c>
      <c r="AC1975">
        <v>89.788963245271674</v>
      </c>
      <c r="AD1975">
        <v>73.190056273495472</v>
      </c>
      <c r="AE1975">
        <v>114.03483081074241</v>
      </c>
      <c r="AF1975">
        <v>48.379129291184341</v>
      </c>
      <c r="AG1975">
        <v>47.968875759313761</v>
      </c>
      <c r="AH1975">
        <v>46.614091733264871</v>
      </c>
      <c r="AI1975">
        <v>51.257131015130888</v>
      </c>
      <c r="AJ1975">
        <v>0.36802697160060832</v>
      </c>
      <c r="AK1975">
        <v>0.36802702204558452</v>
      </c>
      <c r="AL1975">
        <v>0.36801537734138978</v>
      </c>
      <c r="AM1975">
        <v>0.36803849920537229</v>
      </c>
      <c r="AN1975">
        <v>0.6715419499027685</v>
      </c>
      <c r="AO1975">
        <v>0.67154194990276816</v>
      </c>
      <c r="AP1975">
        <v>0.67154194990276816</v>
      </c>
      <c r="AQ1975">
        <v>0.67154194990276816</v>
      </c>
      <c r="AR1975">
        <v>8.9708986939270261</v>
      </c>
      <c r="AS1975">
        <v>8.9708986939270297</v>
      </c>
      <c r="AT1975">
        <v>8.9708986939270297</v>
      </c>
      <c r="AU1975">
        <v>8.9708986939270297</v>
      </c>
      <c r="AV1975" t="str">
        <f>VLOOKUP(Sheet1[[#This Row],[NPDES ID2]],Combined_Sheet__Major_Only___2[[NPDES ID2]:[ECHO BFR]],3,FALSE)</f>
        <v>TX</v>
      </c>
      <c r="AW1975" t="s">
        <v>1420</v>
      </c>
      <c r="AX1975" t="str">
        <f>VLOOKUP(Sheet1[[#This Row],[NPDES ID2]],Combined_Sheet__Major_Only___2[[NPDES ID2]:[ECHO BFR]],27,FALSE)</f>
        <v>-</v>
      </c>
      <c r="AY1975" t="str">
        <f>VLOOKUP(Sheet1[[#This Row],[NPDES ID2]],Combined_Sheet__Major_Only___2[[NPDES ID2]:[ECHO BFR]],28,FALSE)</f>
        <v>-</v>
      </c>
      <c r="AZ1975" t="str">
        <f>VLOOKUP(Sheet1[[#This Row],[NPDES ID2]],Combined_Sheet__Major_Only___2[[NPDES ID2]:[ECHO BFR]],29,FALSE)</f>
        <v>-</v>
      </c>
      <c r="BA1975">
        <f>VLOOKUP(Sheet1[[#This Row],[NPDES ID2]],Combined_Sheet__Major_Only___2[[NPDES ID2]:[ECHO BFR]],17,FALSE)</f>
        <v>27.827096999999998</v>
      </c>
      <c r="BB1975">
        <f>VLOOKUP(Sheet1[[#This Row],[NPDES ID2]],Combined_Sheet__Major_Only___2[[NPDES ID2]:[ECHO BFR]],18,FALSE)</f>
        <v>-97.079288000000005</v>
      </c>
      <c r="BC1975" t="str">
        <f>IF(ISNUMBER(SEARCH("aerobic",$AW1975)),"aerobic","")</f>
        <v/>
      </c>
      <c r="BD1975" t="str">
        <f>IF(ISNUMBER(SEARCH("anaer",$AW1975)),"anaer","")</f>
        <v/>
      </c>
      <c r="BE1975" t="str">
        <f>IF(ISNUMBER(SEARCH("thickening",$AZ1975)),"thickening","")</f>
        <v/>
      </c>
      <c r="BF1975" s="2" t="str">
        <f>IF(ISNUMBER(SEARCH("airDry",$AW1975)),"airDry","")</f>
        <v>airDry</v>
      </c>
      <c r="BG1975" s="2" t="str">
        <f>IF(ISNUMBER(SEARCH("heatDry",$AY1975)),"heatDry","")</f>
        <v/>
      </c>
      <c r="BH1975" s="2" t="str">
        <f>IF(AND(ISNUMBER(SEARCH("aerobic",$AW1975)),ISNUMBER(SEARCH("anaer",$AW1975))),"Combined Aer and Anaer.","")</f>
        <v/>
      </c>
    </row>
    <row r="1976" spans="1:60" x14ac:dyDescent="0.25">
      <c r="A1976" s="4">
        <v>1786</v>
      </c>
      <c r="B1976" t="s">
        <v>8353</v>
      </c>
      <c r="C1976">
        <v>6</v>
      </c>
      <c r="D1976">
        <v>21707.249886413119</v>
      </c>
      <c r="E1976">
        <v>21739.71612263946</v>
      </c>
      <c r="F1976">
        <v>14862.695878650091</v>
      </c>
      <c r="G1976">
        <v>28805.763151483839</v>
      </c>
      <c r="H1976">
        <v>-156.92488640677851</v>
      </c>
      <c r="I1976">
        <v>-158.8436994196623</v>
      </c>
      <c r="J1976">
        <v>-176.2047322008271</v>
      </c>
      <c r="K1976">
        <v>-133.233340169586</v>
      </c>
      <c r="L1976">
        <v>2.9704889731646151</v>
      </c>
      <c r="M1976">
        <v>2.9454638044429631</v>
      </c>
      <c r="N1976">
        <v>2.8626587744741299</v>
      </c>
      <c r="O1976">
        <v>3.1462407649048072</v>
      </c>
      <c r="P1976">
        <v>0.1422686840464103</v>
      </c>
      <c r="Q1976">
        <v>0.14295822828034219</v>
      </c>
      <c r="R1976">
        <v>0.1232091681302741</v>
      </c>
      <c r="S1976">
        <v>0.16385380542958911</v>
      </c>
      <c r="T1976">
        <v>4174.3976699179238</v>
      </c>
      <c r="U1976">
        <v>4174.3932614092028</v>
      </c>
      <c r="V1976">
        <v>4170.4450128542312</v>
      </c>
      <c r="W1976">
        <v>4178.3776467225334</v>
      </c>
      <c r="X1976">
        <v>379.78957245589982</v>
      </c>
      <c r="Y1976">
        <v>382.60213576922757</v>
      </c>
      <c r="Z1976">
        <v>358.55740368850451</v>
      </c>
      <c r="AA1976">
        <v>393.70926324250871</v>
      </c>
      <c r="AB1976">
        <v>78.850586061583058</v>
      </c>
      <c r="AC1976">
        <v>77.621491019376606</v>
      </c>
      <c r="AD1976">
        <v>64.866896304148312</v>
      </c>
      <c r="AE1976">
        <v>95.131987560502594</v>
      </c>
      <c r="AF1976">
        <v>48.517996955299317</v>
      </c>
      <c r="AG1976">
        <v>48.109248510934123</v>
      </c>
      <c r="AH1976">
        <v>46.756778069428812</v>
      </c>
      <c r="AI1976">
        <v>51.388607093796828</v>
      </c>
      <c r="AJ1976">
        <v>0.36971210513214148</v>
      </c>
      <c r="AK1976">
        <v>0.36971210543902588</v>
      </c>
      <c r="AL1976">
        <v>0.36971203481032883</v>
      </c>
      <c r="AM1976">
        <v>0.36971217504716841</v>
      </c>
      <c r="AN1976">
        <v>0.67157573433092477</v>
      </c>
      <c r="AO1976">
        <v>0.67157573433092443</v>
      </c>
      <c r="AP1976">
        <v>0.67157573433092443</v>
      </c>
      <c r="AQ1976">
        <v>0.67157573433092443</v>
      </c>
      <c r="AR1976">
        <v>9.713503308737474</v>
      </c>
      <c r="AS1976">
        <v>9.713503308737474</v>
      </c>
      <c r="AT1976">
        <v>9.713503308737474</v>
      </c>
      <c r="AU1976">
        <v>9.713503308737474</v>
      </c>
      <c r="AV1976" t="str">
        <f>VLOOKUP(Sheet1[[#This Row],[NPDES ID2]],Combined_Sheet__Major_Only___2[[NPDES ID2]:[ECHO BFR]],3,FALSE)</f>
        <v>CA</v>
      </c>
      <c r="AW1976" t="s">
        <v>1420</v>
      </c>
      <c r="AX1976" t="str">
        <f>VLOOKUP(Sheet1[[#This Row],[NPDES ID2]],Combined_Sheet__Major_Only___2[[NPDES ID2]:[ECHO BFR]],27,FALSE)</f>
        <v>longTermSludgeStore</v>
      </c>
      <c r="AY1976" t="str">
        <f>VLOOKUP(Sheet1[[#This Row],[NPDES ID2]],Combined_Sheet__Major_Only___2[[NPDES ID2]:[ECHO BFR]],28,FALSE)</f>
        <v>-</v>
      </c>
      <c r="AZ1976" t="str">
        <f>VLOOKUP(Sheet1[[#This Row],[NPDES ID2]],Combined_Sheet__Major_Only___2[[NPDES ID2]:[ECHO BFR]],29,FALSE)</f>
        <v>preliminaryOps, sludgeLagoon</v>
      </c>
      <c r="BA1976">
        <f>VLOOKUP(Sheet1[[#This Row],[NPDES ID2]],Combined_Sheet__Major_Only___2[[NPDES ID2]:[ECHO BFR]],17,FALSE)</f>
        <v>36.09836</v>
      </c>
      <c r="BB1976">
        <f>VLOOKUP(Sheet1[[#This Row],[NPDES ID2]],Combined_Sheet__Major_Only___2[[NPDES ID2]:[ECHO BFR]],18,FALSE)</f>
        <v>-119.55783</v>
      </c>
      <c r="BC1976" t="str">
        <f>IF(ISNUMBER(SEARCH("aerobic",$AW1976)),"aerobic","")</f>
        <v/>
      </c>
      <c r="BD1976" t="str">
        <f>IF(ISNUMBER(SEARCH("anaer",$AW1976)),"anaer","")</f>
        <v/>
      </c>
      <c r="BE1976" t="str">
        <f>IF(ISNUMBER(SEARCH("thickening",$AZ1976)),"thickening","")</f>
        <v/>
      </c>
      <c r="BF1976" s="2" t="str">
        <f>IF(ISNUMBER(SEARCH("airDry",$AW1976)),"airDry","")</f>
        <v>airDry</v>
      </c>
      <c r="BG1976" s="2" t="str">
        <f>IF(ISNUMBER(SEARCH("heatDry",$AY1976)),"heatDry","")</f>
        <v/>
      </c>
      <c r="BH1976" s="2" t="str">
        <f>IF(AND(ISNUMBER(SEARCH("aerobic",$AW1976)),ISNUMBER(SEARCH("anaer",$AW1976))),"Combined Aer and Anaer.","")</f>
        <v/>
      </c>
    </row>
    <row r="1977" spans="1:60" x14ac:dyDescent="0.25">
      <c r="A1977" s="4">
        <v>1458</v>
      </c>
      <c r="B1977" t="s">
        <v>6888</v>
      </c>
      <c r="C1977">
        <v>116.11</v>
      </c>
      <c r="D1977">
        <v>1282.1518258098449</v>
      </c>
      <c r="E1977">
        <v>1279.2172591313879</v>
      </c>
      <c r="F1977">
        <v>909.34682722034279</v>
      </c>
      <c r="G1977">
        <v>1659.5674412470801</v>
      </c>
      <c r="H1977">
        <v>-159.9296619799747</v>
      </c>
      <c r="I1977">
        <v>-161.88276388671761</v>
      </c>
      <c r="J1977">
        <v>-179.5037864591971</v>
      </c>
      <c r="K1977">
        <v>-136.1076217938872</v>
      </c>
      <c r="L1977">
        <v>56.439594579748913</v>
      </c>
      <c r="M1977">
        <v>55.947135411110217</v>
      </c>
      <c r="N1977">
        <v>54.317454506325099</v>
      </c>
      <c r="O1977">
        <v>59.898391247449162</v>
      </c>
      <c r="P1977">
        <v>2.7548369549765361</v>
      </c>
      <c r="Q1977">
        <v>2.7625293044046009</v>
      </c>
      <c r="R1977">
        <v>2.3886082551822332</v>
      </c>
      <c r="S1977">
        <v>3.1662530024573101</v>
      </c>
      <c r="T1977">
        <v>4180.6049169145836</v>
      </c>
      <c r="U1977">
        <v>4180.6005038550093</v>
      </c>
      <c r="V1977">
        <v>4176.6481795669997</v>
      </c>
      <c r="W1977">
        <v>4184.5890022049516</v>
      </c>
      <c r="X1977">
        <v>387.41875288823343</v>
      </c>
      <c r="Y1977">
        <v>390.3794375766538</v>
      </c>
      <c r="Z1977">
        <v>365.00516132274771</v>
      </c>
      <c r="AA1977">
        <v>402.13109718890121</v>
      </c>
      <c r="AB1977">
        <v>87.261719957660389</v>
      </c>
      <c r="AC1977">
        <v>85.635743964596003</v>
      </c>
      <c r="AD1977">
        <v>70.594918701187353</v>
      </c>
      <c r="AE1977">
        <v>107.0533214324862</v>
      </c>
      <c r="AF1977">
        <v>47.636758828705737</v>
      </c>
      <c r="AG1977">
        <v>47.22103053658558</v>
      </c>
      <c r="AH1977">
        <v>45.84576608157186</v>
      </c>
      <c r="AI1977">
        <v>50.556029153735707</v>
      </c>
      <c r="AJ1977">
        <v>0.35902097082228579</v>
      </c>
      <c r="AK1977">
        <v>0.35902097680592371</v>
      </c>
      <c r="AL1977">
        <v>0.35901959920757531</v>
      </c>
      <c r="AM1977">
        <v>0.35902233450838539</v>
      </c>
      <c r="AN1977">
        <v>0.67183384803772495</v>
      </c>
      <c r="AO1977">
        <v>0.67183384803772528</v>
      </c>
      <c r="AP1977">
        <v>0.67183384803772528</v>
      </c>
      <c r="AQ1977">
        <v>0.67183384803772528</v>
      </c>
      <c r="AR1977">
        <v>9.1375661047419783</v>
      </c>
      <c r="AS1977">
        <v>9.1375661047419818</v>
      </c>
      <c r="AT1977">
        <v>9.1375661047419818</v>
      </c>
      <c r="AU1977">
        <v>9.1375661047419818</v>
      </c>
      <c r="AV1977" t="str">
        <f>VLOOKUP(Sheet1[[#This Row],[NPDES ID2]],Combined_Sheet__Major_Only___2[[NPDES ID2]:[ECHO BFR]],3,FALSE)</f>
        <v>TX</v>
      </c>
      <c r="AW1977" t="s">
        <v>1420</v>
      </c>
      <c r="AX1977" t="str">
        <f>VLOOKUP(Sheet1[[#This Row],[NPDES ID2]],Combined_Sheet__Major_Only___2[[NPDES ID2]:[ECHO BFR]],27,FALSE)</f>
        <v>-</v>
      </c>
      <c r="AY1977" t="str">
        <f>VLOOKUP(Sheet1[[#This Row],[NPDES ID2]],Combined_Sheet__Major_Only___2[[NPDES ID2]:[ECHO BFR]],28,FALSE)</f>
        <v>-</v>
      </c>
      <c r="AZ1977" t="str">
        <f>VLOOKUP(Sheet1[[#This Row],[NPDES ID2]],Combined_Sheet__Major_Only___2[[NPDES ID2]:[ECHO BFR]],29,FALSE)</f>
        <v>-</v>
      </c>
      <c r="BA1977">
        <f>VLOOKUP(Sheet1[[#This Row],[NPDES ID2]],Combined_Sheet__Major_Only___2[[NPDES ID2]:[ECHO BFR]],17,FALSE)</f>
        <v>27.887585999999999</v>
      </c>
      <c r="BB1977">
        <f>VLOOKUP(Sheet1[[#This Row],[NPDES ID2]],Combined_Sheet__Major_Only___2[[NPDES ID2]:[ECHO BFR]],18,FALSE)</f>
        <v>-97.148809999999997</v>
      </c>
      <c r="BC1977" t="str">
        <f>IF(ISNUMBER(SEARCH("aerobic",$AW1977)),"aerobic","")</f>
        <v/>
      </c>
      <c r="BD1977" t="str">
        <f>IF(ISNUMBER(SEARCH("anaer",$AW1977)),"anaer","")</f>
        <v/>
      </c>
      <c r="BE1977" t="str">
        <f>IF(ISNUMBER(SEARCH("thickening",$AZ1977)),"thickening","")</f>
        <v/>
      </c>
      <c r="BF1977" s="2" t="str">
        <f>IF(ISNUMBER(SEARCH("airDry",$AW1977)),"airDry","")</f>
        <v>airDry</v>
      </c>
      <c r="BG1977" s="2" t="str">
        <f>IF(ISNUMBER(SEARCH("heatDry",$AY1977)),"heatDry","")</f>
        <v/>
      </c>
      <c r="BH1977" s="2" t="str">
        <f>IF(AND(ISNUMBER(SEARCH("aerobic",$AW1977)),ISNUMBER(SEARCH("anaer",$AW1977))),"Combined Aer and Anaer.","")</f>
        <v/>
      </c>
    </row>
    <row r="1978" spans="1:60" x14ac:dyDescent="0.25">
      <c r="A1978" s="4">
        <v>1541</v>
      </c>
      <c r="B1978" t="s">
        <v>7251</v>
      </c>
      <c r="C1978">
        <v>94.6</v>
      </c>
      <c r="D1978">
        <v>1537.503310909847</v>
      </c>
      <c r="E1978">
        <v>1536.2475615074441</v>
      </c>
      <c r="F1978">
        <v>1082.2600696010199</v>
      </c>
      <c r="G1978">
        <v>2000.96361110465</v>
      </c>
      <c r="H1978">
        <v>-160.21664284596619</v>
      </c>
      <c r="I1978">
        <v>-162.16573811789189</v>
      </c>
      <c r="J1978">
        <v>-179.80994753333141</v>
      </c>
      <c r="K1978">
        <v>-136.38853528204169</v>
      </c>
      <c r="L1978">
        <v>45.906720608131202</v>
      </c>
      <c r="M1978">
        <v>45.504879981145891</v>
      </c>
      <c r="N1978">
        <v>44.175110763874343</v>
      </c>
      <c r="O1978">
        <v>48.729016921527567</v>
      </c>
      <c r="P1978">
        <v>2.24461498889612</v>
      </c>
      <c r="Q1978">
        <v>2.250463529818588</v>
      </c>
      <c r="R1978">
        <v>1.9464236032855931</v>
      </c>
      <c r="S1978">
        <v>2.5793476494031422</v>
      </c>
      <c r="T1978">
        <v>4185.0785012556707</v>
      </c>
      <c r="U1978">
        <v>4185.0740849162794</v>
      </c>
      <c r="V1978">
        <v>4181.1188232333971</v>
      </c>
      <c r="W1978">
        <v>4189.0655475459089</v>
      </c>
      <c r="X1978">
        <v>388.48751187717608</v>
      </c>
      <c r="Y1978">
        <v>391.46489925925601</v>
      </c>
      <c r="Z1978">
        <v>365.9421033368202</v>
      </c>
      <c r="AA1978">
        <v>403.28752403962312</v>
      </c>
      <c r="AB1978">
        <v>90.078675332505824</v>
      </c>
      <c r="AC1978">
        <v>88.297533568657911</v>
      </c>
      <c r="AD1978">
        <v>72.428949713530599</v>
      </c>
      <c r="AE1978">
        <v>111.1825163857507</v>
      </c>
      <c r="AF1978">
        <v>47.556813329046491</v>
      </c>
      <c r="AG1978">
        <v>47.140465067985723</v>
      </c>
      <c r="AH1978">
        <v>45.763092176668501</v>
      </c>
      <c r="AI1978">
        <v>50.480505689270629</v>
      </c>
      <c r="AJ1978">
        <v>0.35805137431652528</v>
      </c>
      <c r="AK1978">
        <v>0.35805137922506319</v>
      </c>
      <c r="AL1978">
        <v>0.35805024921775758</v>
      </c>
      <c r="AM1978">
        <v>0.35805249291079588</v>
      </c>
      <c r="AN1978">
        <v>0.67201962005516425</v>
      </c>
      <c r="AO1978">
        <v>0.67201962005516402</v>
      </c>
      <c r="AP1978">
        <v>0.67201962005516402</v>
      </c>
      <c r="AQ1978">
        <v>0.67201962005516402</v>
      </c>
      <c r="AR1978">
        <v>8.9881448816598652</v>
      </c>
      <c r="AS1978">
        <v>8.9881448816598652</v>
      </c>
      <c r="AT1978">
        <v>8.9881448816598652</v>
      </c>
      <c r="AU1978">
        <v>8.9881448816598652</v>
      </c>
      <c r="AV1978" t="str">
        <f>VLOOKUP(Sheet1[[#This Row],[NPDES ID2]],Combined_Sheet__Major_Only___2[[NPDES ID2]:[ECHO BFR]],3,FALSE)</f>
        <v>TX</v>
      </c>
      <c r="AW1978" t="s">
        <v>1420</v>
      </c>
      <c r="AX1978" t="str">
        <f>VLOOKUP(Sheet1[[#This Row],[NPDES ID2]],Combined_Sheet__Major_Only___2[[NPDES ID2]:[ECHO BFR]],27,FALSE)</f>
        <v>other</v>
      </c>
      <c r="AY1978" t="str">
        <f>VLOOKUP(Sheet1[[#This Row],[NPDES ID2]],Combined_Sheet__Major_Only___2[[NPDES ID2]:[ECHO BFR]],28,FALSE)</f>
        <v>-</v>
      </c>
      <c r="AZ1978" t="str">
        <f>VLOOKUP(Sheet1[[#This Row],[NPDES ID2]],Combined_Sheet__Major_Only___2[[NPDES ID2]:[ECHO BFR]],29,FALSE)</f>
        <v>preliminaryOps</v>
      </c>
      <c r="BA1978">
        <f>VLOOKUP(Sheet1[[#This Row],[NPDES ID2]],Combined_Sheet__Major_Only___2[[NPDES ID2]:[ECHO BFR]],17,FALSE)</f>
        <v>28.821916999999999</v>
      </c>
      <c r="BB1978">
        <f>VLOOKUP(Sheet1[[#This Row],[NPDES ID2]],Combined_Sheet__Major_Only___2[[NPDES ID2]:[ECHO BFR]],18,FALSE)</f>
        <v>-97.841389000000007</v>
      </c>
      <c r="BC1978" t="str">
        <f>IF(ISNUMBER(SEARCH("aerobic",$AW1978)),"aerobic","")</f>
        <v/>
      </c>
      <c r="BD1978" t="str">
        <f>IF(ISNUMBER(SEARCH("anaer",$AW1978)),"anaer","")</f>
        <v/>
      </c>
      <c r="BE1978" t="str">
        <f>IF(ISNUMBER(SEARCH("thickening",$AZ1978)),"thickening","")</f>
        <v/>
      </c>
      <c r="BF1978" s="3" t="str">
        <f>IF(ISNUMBER(SEARCH("airDry",$AW1978)),"airDry","")</f>
        <v>airDry</v>
      </c>
      <c r="BG1978" s="3" t="str">
        <f>IF(ISNUMBER(SEARCH("heatDry",$AY1978)),"heatDry","")</f>
        <v/>
      </c>
      <c r="BH1978" s="3" t="str">
        <f>IF(AND(ISNUMBER(SEARCH("aerobic",$AW1978)),ISNUMBER(SEARCH("anaer",$AW1978))),"Combined Aer and Anaer.","")</f>
        <v/>
      </c>
    </row>
    <row r="1979" spans="1:60" x14ac:dyDescent="0.25">
      <c r="A1979" s="4">
        <v>1776</v>
      </c>
      <c r="B1979" t="s">
        <v>8312</v>
      </c>
      <c r="C1979">
        <v>12.63</v>
      </c>
      <c r="D1979">
        <v>9748.6766797581113</v>
      </c>
      <c r="E1979">
        <v>9748.8472666841153</v>
      </c>
      <c r="F1979">
        <v>6689.5641888101391</v>
      </c>
      <c r="G1979">
        <v>12965.762676955101</v>
      </c>
      <c r="H1979">
        <v>-147.0463932160059</v>
      </c>
      <c r="I1979">
        <v>-149.10346100475761</v>
      </c>
      <c r="J1979">
        <v>-165.36940248823231</v>
      </c>
      <c r="K1979">
        <v>-123.73856203471151</v>
      </c>
      <c r="L1979">
        <v>6.6521743419003956</v>
      </c>
      <c r="M1979">
        <v>6.6026418219577376</v>
      </c>
      <c r="N1979">
        <v>6.438743844920797</v>
      </c>
      <c r="O1979">
        <v>7.0000429819764207</v>
      </c>
      <c r="P1979">
        <v>0.29878390892826329</v>
      </c>
      <c r="Q1979">
        <v>0.29968974530781228</v>
      </c>
      <c r="R1979">
        <v>0.25604367060700262</v>
      </c>
      <c r="S1979">
        <v>0.34477670927229292</v>
      </c>
      <c r="T1979">
        <v>4199.7328694143298</v>
      </c>
      <c r="U1979">
        <v>4199.7284423310621</v>
      </c>
      <c r="V1979">
        <v>4195.7635584610016</v>
      </c>
      <c r="W1979">
        <v>4203.7296152159452</v>
      </c>
      <c r="X1979">
        <v>359.08514156629229</v>
      </c>
      <c r="Y1979">
        <v>361.46262049476172</v>
      </c>
      <c r="Z1979">
        <v>341.29437342430163</v>
      </c>
      <c r="AA1979">
        <v>370.70362368423542</v>
      </c>
      <c r="AB1979">
        <v>82.395919106065236</v>
      </c>
      <c r="AC1979">
        <v>80.787004065966485</v>
      </c>
      <c r="AD1979">
        <v>66.572883728285419</v>
      </c>
      <c r="AE1979">
        <v>101.11674087578091</v>
      </c>
      <c r="AF1979">
        <v>51.616261105786151</v>
      </c>
      <c r="AG1979">
        <v>51.231914322171178</v>
      </c>
      <c r="AH1979">
        <v>49.960206458936341</v>
      </c>
      <c r="AI1979">
        <v>54.315473781580287</v>
      </c>
      <c r="AJ1979">
        <v>0.40734461463308691</v>
      </c>
      <c r="AK1979">
        <v>0.40734461534064248</v>
      </c>
      <c r="AL1979">
        <v>0.407344452495224</v>
      </c>
      <c r="AM1979">
        <v>0.40734477583307982</v>
      </c>
      <c r="AN1979">
        <v>0.67262669351419946</v>
      </c>
      <c r="AO1979">
        <v>0.67262669351419935</v>
      </c>
      <c r="AP1979">
        <v>0.67262669351419935</v>
      </c>
      <c r="AQ1979">
        <v>0.67262669351419935</v>
      </c>
      <c r="AR1979">
        <v>9.8072851153778906</v>
      </c>
      <c r="AS1979">
        <v>9.8072851153778888</v>
      </c>
      <c r="AT1979">
        <v>9.8072851153778888</v>
      </c>
      <c r="AU1979">
        <v>9.8072851153778888</v>
      </c>
      <c r="AV1979" t="str">
        <f>VLOOKUP(Sheet1[[#This Row],[NPDES ID2]],Combined_Sheet__Major_Only___2[[NPDES ID2]:[ECHO BFR]],3,FALSE)</f>
        <v>TX</v>
      </c>
      <c r="AW1979" t="s">
        <v>1420</v>
      </c>
      <c r="AX1979" t="str">
        <f>VLOOKUP(Sheet1[[#This Row],[NPDES ID2]],Combined_Sheet__Major_Only___2[[NPDES ID2]:[ECHO BFR]],27,FALSE)</f>
        <v>-</v>
      </c>
      <c r="AY1979" t="str">
        <f>VLOOKUP(Sheet1[[#This Row],[NPDES ID2]],Combined_Sheet__Major_Only___2[[NPDES ID2]:[ECHO BFR]],28,FALSE)</f>
        <v>-</v>
      </c>
      <c r="AZ1979" t="str">
        <f>VLOOKUP(Sheet1[[#This Row],[NPDES ID2]],Combined_Sheet__Major_Only___2[[NPDES ID2]:[ECHO BFR]],29,FALSE)</f>
        <v>-</v>
      </c>
      <c r="BA1979">
        <f>VLOOKUP(Sheet1[[#This Row],[NPDES ID2]],Combined_Sheet__Major_Only___2[[NPDES ID2]:[ECHO BFR]],17,FALSE)</f>
        <v>30.91733</v>
      </c>
      <c r="BB1979">
        <f>VLOOKUP(Sheet1[[#This Row],[NPDES ID2]],Combined_Sheet__Major_Only___2[[NPDES ID2]:[ECHO BFR]],18,FALSE)</f>
        <v>-99.785409999999999</v>
      </c>
      <c r="BC1979" t="str">
        <f>IF(ISNUMBER(SEARCH("aerobic",$AW1979)),"aerobic","")</f>
        <v/>
      </c>
      <c r="BD1979" t="str">
        <f>IF(ISNUMBER(SEARCH("anaer",$AW1979)),"anaer","")</f>
        <v/>
      </c>
      <c r="BE1979" t="str">
        <f>IF(ISNUMBER(SEARCH("thickening",$AZ1979)),"thickening","")</f>
        <v/>
      </c>
      <c r="BF1979" s="2" t="str">
        <f>IF(ISNUMBER(SEARCH("airDry",$AW1979)),"airDry","")</f>
        <v>airDry</v>
      </c>
      <c r="BG1979" s="2" t="str">
        <f>IF(ISNUMBER(SEARCH("heatDry",$AY1979)),"heatDry","")</f>
        <v/>
      </c>
      <c r="BH1979" s="2" t="str">
        <f>IF(AND(ISNUMBER(SEARCH("aerobic",$AW1979)),ISNUMBER(SEARCH("anaer",$AW1979))),"Combined Aer and Anaer.","")</f>
        <v/>
      </c>
    </row>
    <row r="1980" spans="1:60" x14ac:dyDescent="0.25">
      <c r="A1980" s="4">
        <v>1775</v>
      </c>
      <c r="B1980" t="s">
        <v>8308</v>
      </c>
      <c r="C1980">
        <v>12.63</v>
      </c>
      <c r="D1980">
        <v>9570.3059848006051</v>
      </c>
      <c r="E1980">
        <v>9566.4584365214396</v>
      </c>
      <c r="F1980">
        <v>6567.8340449827683</v>
      </c>
      <c r="G1980">
        <v>12740.60345876676</v>
      </c>
      <c r="H1980">
        <v>-144.22177687513539</v>
      </c>
      <c r="I1980">
        <v>-146.3331200727458</v>
      </c>
      <c r="J1980">
        <v>-162.35853736760251</v>
      </c>
      <c r="K1980">
        <v>-121.0320721290109</v>
      </c>
      <c r="L1980">
        <v>6.7756609769420244</v>
      </c>
      <c r="M1980">
        <v>6.7271022298786338</v>
      </c>
      <c r="N1980">
        <v>6.5664263580206423</v>
      </c>
      <c r="O1980">
        <v>7.1166907862896478</v>
      </c>
      <c r="P1980">
        <v>0.29855975927081879</v>
      </c>
      <c r="Q1980">
        <v>0.30005019993520038</v>
      </c>
      <c r="R1980">
        <v>0.25487623699963358</v>
      </c>
      <c r="S1980">
        <v>0.34404298761581459</v>
      </c>
      <c r="T1980">
        <v>4202.4450565229499</v>
      </c>
      <c r="U1980">
        <v>4202.4406274512367</v>
      </c>
      <c r="V1980">
        <v>4198.4739627352374</v>
      </c>
      <c r="W1980">
        <v>4206.4435974814369</v>
      </c>
      <c r="X1980">
        <v>352.7492448631815</v>
      </c>
      <c r="Y1980">
        <v>354.99837516954409</v>
      </c>
      <c r="Z1980">
        <v>335.9170351679839</v>
      </c>
      <c r="AA1980">
        <v>363.73080236426858</v>
      </c>
      <c r="AB1980">
        <v>79.735497488963475</v>
      </c>
      <c r="AC1980">
        <v>78.221903689528503</v>
      </c>
      <c r="AD1980">
        <v>64.658688670192319</v>
      </c>
      <c r="AE1980">
        <v>97.624650338031046</v>
      </c>
      <c r="AF1980">
        <v>52.57443138076296</v>
      </c>
      <c r="AG1980">
        <v>52.197640389696893</v>
      </c>
      <c r="AH1980">
        <v>50.950933894023173</v>
      </c>
      <c r="AI1980">
        <v>55.220579455530853</v>
      </c>
      <c r="AJ1980">
        <v>0.41899577157604828</v>
      </c>
      <c r="AK1980">
        <v>0.41899577229139751</v>
      </c>
      <c r="AL1980">
        <v>0.41899560765235278</v>
      </c>
      <c r="AM1980">
        <v>0.41899593455154249</v>
      </c>
      <c r="AN1980">
        <v>0.67273880250576301</v>
      </c>
      <c r="AO1980">
        <v>0.67273880250576301</v>
      </c>
      <c r="AP1980">
        <v>0.67273880250576301</v>
      </c>
      <c r="AQ1980">
        <v>0.67273880250576301</v>
      </c>
      <c r="AR1980">
        <v>10.06639917579518</v>
      </c>
      <c r="AS1980">
        <v>10.06639917579518</v>
      </c>
      <c r="AT1980">
        <v>10.06639917579518</v>
      </c>
      <c r="AU1980">
        <v>10.06639917579518</v>
      </c>
      <c r="AV1980" t="str">
        <f>VLOOKUP(Sheet1[[#This Row],[NPDES ID2]],Combined_Sheet__Major_Only___2[[NPDES ID2]:[ECHO BFR]],3,FALSE)</f>
        <v>TX</v>
      </c>
      <c r="AW1980" t="s">
        <v>1420</v>
      </c>
      <c r="AX1980" t="str">
        <f>VLOOKUP(Sheet1[[#This Row],[NPDES ID2]],Combined_Sheet__Major_Only___2[[NPDES ID2]:[ECHO BFR]],27,FALSE)</f>
        <v>-</v>
      </c>
      <c r="AY1980" t="str">
        <f>VLOOKUP(Sheet1[[#This Row],[NPDES ID2]],Combined_Sheet__Major_Only___2[[NPDES ID2]:[ECHO BFR]],28,FALSE)</f>
        <v>-</v>
      </c>
      <c r="AZ1980" t="str">
        <f>VLOOKUP(Sheet1[[#This Row],[NPDES ID2]],Combined_Sheet__Major_Only___2[[NPDES ID2]:[ECHO BFR]],29,FALSE)</f>
        <v>-</v>
      </c>
      <c r="BA1980">
        <f>VLOOKUP(Sheet1[[#This Row],[NPDES ID2]],Combined_Sheet__Major_Only___2[[NPDES ID2]:[ECHO BFR]],17,FALSE)</f>
        <v>30.918778</v>
      </c>
      <c r="BB1980">
        <f>VLOOKUP(Sheet1[[#This Row],[NPDES ID2]],Combined_Sheet__Major_Only___2[[NPDES ID2]:[ECHO BFR]],18,FALSE)</f>
        <v>-99.778666999999999</v>
      </c>
      <c r="BC1980" t="str">
        <f>IF(ISNUMBER(SEARCH("aerobic",$AW1980)),"aerobic","")</f>
        <v/>
      </c>
      <c r="BD1980" t="str">
        <f>IF(ISNUMBER(SEARCH("anaer",$AW1980)),"anaer","")</f>
        <v/>
      </c>
      <c r="BE1980" t="str">
        <f>IF(ISNUMBER(SEARCH("thickening",$AZ1980)),"thickening","")</f>
        <v/>
      </c>
      <c r="BF1980" s="3" t="str">
        <f>IF(ISNUMBER(SEARCH("airDry",$AW1980)),"airDry","")</f>
        <v>airDry</v>
      </c>
      <c r="BG1980" s="3" t="str">
        <f>IF(ISNUMBER(SEARCH("heatDry",$AY1980)),"heatDry","")</f>
        <v/>
      </c>
      <c r="BH1980" s="3" t="str">
        <f>IF(AND(ISNUMBER(SEARCH("aerobic",$AW1980)),ISNUMBER(SEARCH("anaer",$AW1980))),"Combined Aer and Anaer.","")</f>
        <v/>
      </c>
    </row>
    <row r="1981" spans="1:60" x14ac:dyDescent="0.25">
      <c r="A1981" s="4">
        <v>1525</v>
      </c>
      <c r="B1981" t="s">
        <v>7179</v>
      </c>
      <c r="C1981">
        <v>99</v>
      </c>
      <c r="D1981">
        <v>1427.0386366847461</v>
      </c>
      <c r="E1981">
        <v>1426.041299592207</v>
      </c>
      <c r="F1981">
        <v>1006.251876588716</v>
      </c>
      <c r="G1981">
        <v>1858.654442311557</v>
      </c>
      <c r="H1981">
        <v>-154.6210829143169</v>
      </c>
      <c r="I1981">
        <v>-156.55471380015101</v>
      </c>
      <c r="J1981">
        <v>-173.71073111868239</v>
      </c>
      <c r="K1981">
        <v>-130.9965177025291</v>
      </c>
      <c r="L1981">
        <v>49.701181174977101</v>
      </c>
      <c r="M1981">
        <v>49.293709379197153</v>
      </c>
      <c r="N1981">
        <v>47.945289079070449</v>
      </c>
      <c r="O1981">
        <v>52.563048791522178</v>
      </c>
      <c r="P1981">
        <v>2.3462697357662399</v>
      </c>
      <c r="Q1981">
        <v>2.357479874092554</v>
      </c>
      <c r="R1981">
        <v>2.028961001892474</v>
      </c>
      <c r="S1981">
        <v>2.7065731056165632</v>
      </c>
      <c r="T1981">
        <v>4203.3637292419926</v>
      </c>
      <c r="U1981">
        <v>4203.3592994967539</v>
      </c>
      <c r="V1981">
        <v>4199.392031572158</v>
      </c>
      <c r="W1981">
        <v>4207.3628782564811</v>
      </c>
      <c r="X1981">
        <v>377.11141860542949</v>
      </c>
      <c r="Y1981">
        <v>379.83658790077271</v>
      </c>
      <c r="Z1981">
        <v>356.57949170294592</v>
      </c>
      <c r="AA1981">
        <v>390.55932126539579</v>
      </c>
      <c r="AB1981">
        <v>105.7416936901538</v>
      </c>
      <c r="AC1981">
        <v>102.7561319644139</v>
      </c>
      <c r="AD1981">
        <v>81.4645390609152</v>
      </c>
      <c r="AE1981">
        <v>136.08197723142271</v>
      </c>
      <c r="AF1981">
        <v>49.199337026277711</v>
      </c>
      <c r="AG1981">
        <v>48.795908389866923</v>
      </c>
      <c r="AH1981">
        <v>47.461320676078032</v>
      </c>
      <c r="AI1981">
        <v>52.032252180668607</v>
      </c>
      <c r="AJ1981">
        <v>0.37798209335504662</v>
      </c>
      <c r="AK1981">
        <v>0.37798209894931772</v>
      </c>
      <c r="AL1981">
        <v>0.37798081104672998</v>
      </c>
      <c r="AM1981">
        <v>0.37798336825036161</v>
      </c>
      <c r="AN1981">
        <v>0.67277675868561393</v>
      </c>
      <c r="AO1981">
        <v>0.67277675868561393</v>
      </c>
      <c r="AP1981">
        <v>0.67277675868561393</v>
      </c>
      <c r="AQ1981">
        <v>0.67277675868561393</v>
      </c>
      <c r="AR1981">
        <v>8.4868537474990227</v>
      </c>
      <c r="AS1981">
        <v>8.4868537474990209</v>
      </c>
      <c r="AT1981">
        <v>8.4868537474990209</v>
      </c>
      <c r="AU1981">
        <v>8.4868537474990209</v>
      </c>
      <c r="AV1981" t="str">
        <f>VLOOKUP(Sheet1[[#This Row],[NPDES ID2]],Combined_Sheet__Major_Only___2[[NPDES ID2]:[ECHO BFR]],3,FALSE)</f>
        <v>CA</v>
      </c>
      <c r="AW1981" t="s">
        <v>1420</v>
      </c>
      <c r="AX1981" t="str">
        <f>VLOOKUP(Sheet1[[#This Row],[NPDES ID2]],Combined_Sheet__Major_Only___2[[NPDES ID2]:[ECHO BFR]],27,FALSE)</f>
        <v>tempSludgeStore</v>
      </c>
      <c r="AY1981" t="str">
        <f>VLOOKUP(Sheet1[[#This Row],[NPDES ID2]],Combined_Sheet__Major_Only___2[[NPDES ID2]:[ECHO BFR]],28,FALSE)</f>
        <v>-</v>
      </c>
      <c r="AZ1981" t="str">
        <f>VLOOKUP(Sheet1[[#This Row],[NPDES ID2]],Combined_Sheet__Major_Only___2[[NPDES ID2]:[ECHO BFR]],29,FALSE)</f>
        <v>sludgeLagoon</v>
      </c>
      <c r="BA1981">
        <f>VLOOKUP(Sheet1[[#This Row],[NPDES ID2]],Combined_Sheet__Major_Only___2[[NPDES ID2]:[ECHO BFR]],17,FALSE)</f>
        <v>39.500705000000004</v>
      </c>
      <c r="BB1981">
        <f>VLOOKUP(Sheet1[[#This Row],[NPDES ID2]],Combined_Sheet__Major_Only___2[[NPDES ID2]:[ECHO BFR]],18,FALSE)</f>
        <v>-122.19218100000001</v>
      </c>
      <c r="BC1981" t="str">
        <f>IF(ISNUMBER(SEARCH("aerobic",$AW1981)),"aerobic","")</f>
        <v/>
      </c>
      <c r="BD1981" t="str">
        <f>IF(ISNUMBER(SEARCH("anaer",$AW1981)),"anaer","")</f>
        <v/>
      </c>
      <c r="BE1981" t="str">
        <f>IF(ISNUMBER(SEARCH("thickening",$AZ1981)),"thickening","")</f>
        <v/>
      </c>
      <c r="BF1981" s="3" t="str">
        <f>IF(ISNUMBER(SEARCH("airDry",$AW1981)),"airDry","")</f>
        <v>airDry</v>
      </c>
      <c r="BG1981" s="3" t="str">
        <f>IF(ISNUMBER(SEARCH("heatDry",$AY1981)),"heatDry","")</f>
        <v/>
      </c>
      <c r="BH1981" s="3" t="str">
        <f>IF(AND(ISNUMBER(SEARCH("aerobic",$AW1981)),ISNUMBER(SEARCH("anaer",$AW1981))),"Combined Aer and Anaer.","")</f>
        <v/>
      </c>
    </row>
    <row r="1982" spans="1:60" x14ac:dyDescent="0.25">
      <c r="A1982" s="4">
        <v>1784</v>
      </c>
      <c r="B1982" t="s">
        <v>8345</v>
      </c>
      <c r="C1982">
        <v>9.33</v>
      </c>
      <c r="D1982">
        <v>14175.466300746701</v>
      </c>
      <c r="E1982">
        <v>14200.788859661279</v>
      </c>
      <c r="F1982">
        <v>9713.9003361417526</v>
      </c>
      <c r="G1982">
        <v>18788.0392171526</v>
      </c>
      <c r="H1982">
        <v>-158.95606488264389</v>
      </c>
      <c r="I1982">
        <v>-160.8816048565653</v>
      </c>
      <c r="J1982">
        <v>-178.4188174333124</v>
      </c>
      <c r="K1982">
        <v>-135.19004702960649</v>
      </c>
      <c r="L1982">
        <v>4.5626456211217334</v>
      </c>
      <c r="M1982">
        <v>4.523287293329223</v>
      </c>
      <c r="N1982">
        <v>4.3930551901002302</v>
      </c>
      <c r="O1982">
        <v>4.8390598705867074</v>
      </c>
      <c r="P1982">
        <v>0.22132077505694769</v>
      </c>
      <c r="Q1982">
        <v>0.22208731957847541</v>
      </c>
      <c r="R1982">
        <v>0.19182389372417399</v>
      </c>
      <c r="S1982">
        <v>0.25454522444589561</v>
      </c>
      <c r="T1982">
        <v>4210.4399069867386</v>
      </c>
      <c r="U1982">
        <v>4210.4354720535866</v>
      </c>
      <c r="V1982">
        <v>4206.4635578483712</v>
      </c>
      <c r="W1982">
        <v>4214.4437396195026</v>
      </c>
      <c r="X1982">
        <v>387.82710211316339</v>
      </c>
      <c r="Y1982">
        <v>390.76090199303621</v>
      </c>
      <c r="Z1982">
        <v>365.63914101860303</v>
      </c>
      <c r="AA1982">
        <v>402.38519025405668</v>
      </c>
      <c r="AB1982">
        <v>91.042521020666243</v>
      </c>
      <c r="AC1982">
        <v>89.207069442012141</v>
      </c>
      <c r="AD1982">
        <v>73.031059434137887</v>
      </c>
      <c r="AE1982">
        <v>112.6240089994433</v>
      </c>
      <c r="AF1982">
        <v>47.924911773934987</v>
      </c>
      <c r="AG1982">
        <v>47.511495214368679</v>
      </c>
      <c r="AH1982">
        <v>46.143588404778733</v>
      </c>
      <c r="AI1982">
        <v>50.82829437749421</v>
      </c>
      <c r="AJ1982">
        <v>0.36251616931888547</v>
      </c>
      <c r="AK1982">
        <v>0.36251616980889279</v>
      </c>
      <c r="AL1982">
        <v>0.3625160570336482</v>
      </c>
      <c r="AM1982">
        <v>0.36251628095460903</v>
      </c>
      <c r="AN1982">
        <v>0.67306882551014513</v>
      </c>
      <c r="AO1982">
        <v>0.67306882551014524</v>
      </c>
      <c r="AP1982">
        <v>0.67306882551014524</v>
      </c>
      <c r="AQ1982">
        <v>0.67306882551014524</v>
      </c>
      <c r="AR1982">
        <v>9.0014498903553655</v>
      </c>
      <c r="AS1982">
        <v>9.0014498903553672</v>
      </c>
      <c r="AT1982">
        <v>9.0014498903553672</v>
      </c>
      <c r="AU1982">
        <v>9.0014498903553672</v>
      </c>
      <c r="AV1982" t="str">
        <f>VLOOKUP(Sheet1[[#This Row],[NPDES ID2]],Combined_Sheet__Major_Only___2[[NPDES ID2]:[ECHO BFR]],3,FALSE)</f>
        <v>TX</v>
      </c>
      <c r="AW1982" t="s">
        <v>1420</v>
      </c>
      <c r="AX1982" t="str">
        <f>VLOOKUP(Sheet1[[#This Row],[NPDES ID2]],Combined_Sheet__Major_Only___2[[NPDES ID2]:[ECHO BFR]],27,FALSE)</f>
        <v>-</v>
      </c>
      <c r="AY1982" t="str">
        <f>VLOOKUP(Sheet1[[#This Row],[NPDES ID2]],Combined_Sheet__Major_Only___2[[NPDES ID2]:[ECHO BFR]],28,FALSE)</f>
        <v>-</v>
      </c>
      <c r="AZ1982" t="str">
        <f>VLOOKUP(Sheet1[[#This Row],[NPDES ID2]],Combined_Sheet__Major_Only___2[[NPDES ID2]:[ECHO BFR]],29,FALSE)</f>
        <v>-</v>
      </c>
      <c r="BA1982">
        <f>VLOOKUP(Sheet1[[#This Row],[NPDES ID2]],Combined_Sheet__Major_Only___2[[NPDES ID2]:[ECHO BFR]],17,FALSE)</f>
        <v>30.333673999999998</v>
      </c>
      <c r="BB1982">
        <f>VLOOKUP(Sheet1[[#This Row],[NPDES ID2]],Combined_Sheet__Major_Only___2[[NPDES ID2]:[ECHO BFR]],18,FALSE)</f>
        <v>-94.181321999999994</v>
      </c>
      <c r="BC1982" t="str">
        <f>IF(ISNUMBER(SEARCH("aerobic",$AW1982)),"aerobic","")</f>
        <v/>
      </c>
      <c r="BD1982" t="str">
        <f>IF(ISNUMBER(SEARCH("anaer",$AW1982)),"anaer","")</f>
        <v/>
      </c>
      <c r="BE1982" t="str">
        <f>IF(ISNUMBER(SEARCH("thickening",$AZ1982)),"thickening","")</f>
        <v/>
      </c>
      <c r="BF1982" s="2" t="str">
        <f>IF(ISNUMBER(SEARCH("airDry",$AW1982)),"airDry","")</f>
        <v>airDry</v>
      </c>
      <c r="BG1982" s="2" t="str">
        <f>IF(ISNUMBER(SEARCH("heatDry",$AY1982)),"heatDry","")</f>
        <v/>
      </c>
      <c r="BH1982" s="2" t="str">
        <f>IF(AND(ISNUMBER(SEARCH("aerobic",$AW1982)),ISNUMBER(SEARCH("anaer",$AW1982))),"Combined Aer and Anaer.","")</f>
        <v/>
      </c>
    </row>
    <row r="1983" spans="1:60" x14ac:dyDescent="0.25">
      <c r="A1983" s="4">
        <v>652</v>
      </c>
      <c r="B1983" t="s">
        <v>3211</v>
      </c>
      <c r="C1983">
        <v>105.51</v>
      </c>
      <c r="D1983">
        <v>1311.9046643274121</v>
      </c>
      <c r="E1983">
        <v>1310.8332597759111</v>
      </c>
      <c r="F1983">
        <v>927.32367201643251</v>
      </c>
      <c r="G1983">
        <v>1708.4126419815191</v>
      </c>
      <c r="H1983">
        <v>-150.1705527721958</v>
      </c>
      <c r="I1983">
        <v>-152.15604712485819</v>
      </c>
      <c r="J1983">
        <v>-168.8299731941068</v>
      </c>
      <c r="K1983">
        <v>-126.7191394001387</v>
      </c>
      <c r="L1983">
        <v>54.463741940157902</v>
      </c>
      <c r="M1983">
        <v>54.041245565738983</v>
      </c>
      <c r="N1983">
        <v>52.643100601868341</v>
      </c>
      <c r="O1983">
        <v>57.431140462773108</v>
      </c>
      <c r="P1983">
        <v>2.4979763134976918</v>
      </c>
      <c r="Q1983">
        <v>2.5030796764075149</v>
      </c>
      <c r="R1983">
        <v>2.1477870184216719</v>
      </c>
      <c r="S1983">
        <v>2.8859801773820362</v>
      </c>
      <c r="T1983">
        <v>4214.4351478385961</v>
      </c>
      <c r="U1983">
        <v>4214.4307099763264</v>
      </c>
      <c r="V1983">
        <v>4210.4561724607856</v>
      </c>
      <c r="W1983">
        <v>4218.4416248626894</v>
      </c>
      <c r="X1983">
        <v>367.69609932077219</v>
      </c>
      <c r="Y1983">
        <v>370.2233632030904</v>
      </c>
      <c r="Z1983">
        <v>348.7305300755304</v>
      </c>
      <c r="AA1983">
        <v>380.09625328384499</v>
      </c>
      <c r="AB1983">
        <v>86.235971752870242</v>
      </c>
      <c r="AC1983">
        <v>84.511973054656011</v>
      </c>
      <c r="AD1983">
        <v>69.312487523301087</v>
      </c>
      <c r="AE1983">
        <v>106.38082748685299</v>
      </c>
      <c r="AF1983">
        <v>50.587310218553867</v>
      </c>
      <c r="AG1983">
        <v>50.194811620026151</v>
      </c>
      <c r="AH1983">
        <v>48.896402681408162</v>
      </c>
      <c r="AI1983">
        <v>53.343448590808087</v>
      </c>
      <c r="AJ1983">
        <v>0.39483933976579549</v>
      </c>
      <c r="AK1983">
        <v>0.39483934560865153</v>
      </c>
      <c r="AL1983">
        <v>0.39483800047737988</v>
      </c>
      <c r="AM1983">
        <v>0.39484067131180761</v>
      </c>
      <c r="AN1983">
        <v>0.67323349754371775</v>
      </c>
      <c r="AO1983">
        <v>0.67323349754371753</v>
      </c>
      <c r="AP1983">
        <v>0.67323349754371753</v>
      </c>
      <c r="AQ1983">
        <v>0.67323349754371753</v>
      </c>
      <c r="AR1983">
        <v>9.505965838790015</v>
      </c>
      <c r="AS1983">
        <v>9.5059658387900168</v>
      </c>
      <c r="AT1983">
        <v>9.5059658387900168</v>
      </c>
      <c r="AU1983">
        <v>9.5059658387900168</v>
      </c>
      <c r="AV1983" t="str">
        <f>VLOOKUP(Sheet1[[#This Row],[NPDES ID2]],Combined_Sheet__Major_Only___2[[NPDES ID2]:[ECHO BFR]],3,FALSE)</f>
        <v>TX</v>
      </c>
      <c r="AW1983" t="s">
        <v>1420</v>
      </c>
      <c r="AX1983" t="str">
        <f>VLOOKUP(Sheet1[[#This Row],[NPDES ID2]],Combined_Sheet__Major_Only___2[[NPDES ID2]:[ECHO BFR]],27,FALSE)</f>
        <v>-</v>
      </c>
      <c r="AY1983" t="str">
        <f>VLOOKUP(Sheet1[[#This Row],[NPDES ID2]],Combined_Sheet__Major_Only___2[[NPDES ID2]:[ECHO BFR]],28,FALSE)</f>
        <v>-</v>
      </c>
      <c r="AZ1983" t="str">
        <f>VLOOKUP(Sheet1[[#This Row],[NPDES ID2]],Combined_Sheet__Major_Only___2[[NPDES ID2]:[ECHO BFR]],29,FALSE)</f>
        <v>-</v>
      </c>
      <c r="BA1983">
        <f>VLOOKUP(Sheet1[[#This Row],[NPDES ID2]],Combined_Sheet__Major_Only___2[[NPDES ID2]:[ECHO BFR]],17,FALSE)</f>
        <v>28.427361999999999</v>
      </c>
      <c r="BB1983">
        <f>VLOOKUP(Sheet1[[#This Row],[NPDES ID2]],Combined_Sheet__Major_Only___2[[NPDES ID2]:[ECHO BFR]],18,FALSE)</f>
        <v>-99.220073999999997</v>
      </c>
      <c r="BC1983" t="str">
        <f>IF(ISNUMBER(SEARCH("aerobic",$AW1983)),"aerobic","")</f>
        <v/>
      </c>
      <c r="BD1983" t="str">
        <f>IF(ISNUMBER(SEARCH("anaer",$AW1983)),"anaer","")</f>
        <v/>
      </c>
      <c r="BE1983" t="str">
        <f>IF(ISNUMBER(SEARCH("thickening",$AZ1983)),"thickening","")</f>
        <v/>
      </c>
      <c r="BF1983" s="2" t="str">
        <f>IF(ISNUMBER(SEARCH("airDry",$AW1983)),"airDry","")</f>
        <v>airDry</v>
      </c>
      <c r="BG1983" s="2" t="str">
        <f>IF(ISNUMBER(SEARCH("heatDry",$AY1983)),"heatDry","")</f>
        <v/>
      </c>
      <c r="BH1983" s="2" t="str">
        <f>IF(AND(ISNUMBER(SEARCH("aerobic",$AW1983)),ISNUMBER(SEARCH("anaer",$AW1983))),"Combined Aer and Anaer.","")</f>
        <v/>
      </c>
    </row>
    <row r="1984" spans="1:60" x14ac:dyDescent="0.25">
      <c r="A1984" s="4">
        <v>740</v>
      </c>
      <c r="B1984" t="s">
        <v>3644</v>
      </c>
      <c r="C1984">
        <v>2840</v>
      </c>
      <c r="D1984">
        <v>845.15751951907271</v>
      </c>
      <c r="E1984">
        <v>847.29091387892788</v>
      </c>
      <c r="F1984">
        <v>710.45052650792991</v>
      </c>
      <c r="G1984">
        <v>998.3105866194436</v>
      </c>
      <c r="H1984">
        <v>-147.2825880378696</v>
      </c>
      <c r="I1984">
        <v>-149.527320728007</v>
      </c>
      <c r="J1984">
        <v>-166.31912315233731</v>
      </c>
      <c r="K1984">
        <v>-124.3554828868451</v>
      </c>
      <c r="L1984">
        <v>1485.831468138369</v>
      </c>
      <c r="M1984">
        <v>1474.637689551832</v>
      </c>
      <c r="N1984">
        <v>1437.4724188241721</v>
      </c>
      <c r="O1984">
        <v>1564.6088536521379</v>
      </c>
      <c r="P1984">
        <v>67.195447298863797</v>
      </c>
      <c r="Q1984">
        <v>67.352430277757435</v>
      </c>
      <c r="R1984">
        <v>57.621646152630568</v>
      </c>
      <c r="S1984">
        <v>77.574259718320107</v>
      </c>
      <c r="T1984">
        <v>4217.5687467161688</v>
      </c>
      <c r="U1984">
        <v>4217.5643065564946</v>
      </c>
      <c r="V1984">
        <v>4213.587711492336</v>
      </c>
      <c r="W1984">
        <v>4221.5772978234036</v>
      </c>
      <c r="X1984">
        <v>363.0411211108032</v>
      </c>
      <c r="Y1984">
        <v>365.46969208625961</v>
      </c>
      <c r="Z1984">
        <v>344.80935335485242</v>
      </c>
      <c r="AA1984">
        <v>374.95894216542712</v>
      </c>
      <c r="AB1984">
        <v>99.89245965225318</v>
      </c>
      <c r="AC1984">
        <v>97.12948647612518</v>
      </c>
      <c r="AD1984">
        <v>77.430961343295237</v>
      </c>
      <c r="AE1984">
        <v>127.6240331415793</v>
      </c>
      <c r="AF1984">
        <v>51.277122213836627</v>
      </c>
      <c r="AG1984">
        <v>50.888742913134237</v>
      </c>
      <c r="AH1984">
        <v>49.612482537060622</v>
      </c>
      <c r="AI1984">
        <v>53.994176782771262</v>
      </c>
      <c r="AJ1984">
        <v>0.40322213458131251</v>
      </c>
      <c r="AK1984">
        <v>0.40322229982199292</v>
      </c>
      <c r="AL1984">
        <v>0.40318392248293639</v>
      </c>
      <c r="AM1984">
        <v>0.40326012975900782</v>
      </c>
      <c r="AN1984">
        <v>0.67336253920399092</v>
      </c>
      <c r="AO1984">
        <v>0.67336253920399081</v>
      </c>
      <c r="AP1984">
        <v>0.67336253920399081</v>
      </c>
      <c r="AQ1984">
        <v>0.67336253920399081</v>
      </c>
      <c r="AR1984">
        <v>8.9217243172691081</v>
      </c>
      <c r="AS1984">
        <v>8.9217243172691063</v>
      </c>
      <c r="AT1984">
        <v>8.9217243172691063</v>
      </c>
      <c r="AU1984">
        <v>8.9217243172691063</v>
      </c>
      <c r="AV1984" t="str">
        <f>VLOOKUP(Sheet1[[#This Row],[NPDES ID2]],Combined_Sheet__Major_Only___2[[NPDES ID2]:[ECHO BFR]],3,FALSE)</f>
        <v>CA</v>
      </c>
      <c r="AW1984" t="s">
        <v>1420</v>
      </c>
      <c r="AX1984" t="str">
        <f>VLOOKUP(Sheet1[[#This Row],[NPDES ID2]],Combined_Sheet__Major_Only___2[[NPDES ID2]:[ECHO BFR]],27,FALSE)</f>
        <v>methaneBioCaptureRecover</v>
      </c>
      <c r="AY1984" t="str">
        <f>VLOOKUP(Sheet1[[#This Row],[NPDES ID2]],Combined_Sheet__Major_Only___2[[NPDES ID2]:[ECHO BFR]],28,FALSE)</f>
        <v>-</v>
      </c>
      <c r="AZ1984" t="str">
        <f>VLOOKUP(Sheet1[[#This Row],[NPDES ID2]],Combined_Sheet__Major_Only___2[[NPDES ID2]:[ECHO BFR]],29,FALSE)</f>
        <v>sludgeLagoon</v>
      </c>
      <c r="BA1984">
        <f>VLOOKUP(Sheet1[[#This Row],[NPDES ID2]],Combined_Sheet__Major_Only___2[[NPDES ID2]:[ECHO BFR]],17,FALSE)</f>
        <v>35.313235928396303</v>
      </c>
      <c r="BB1984">
        <f>VLOOKUP(Sheet1[[#This Row],[NPDES ID2]],Combined_Sheet__Major_Only___2[[NPDES ID2]:[ECHO BFR]],18,FALSE)</f>
        <v>-118.92102949641399</v>
      </c>
      <c r="BC1984" t="str">
        <f>IF(ISNUMBER(SEARCH("aerobic",$AW1984)),"aerobic","")</f>
        <v/>
      </c>
      <c r="BD1984" t="str">
        <f>IF(ISNUMBER(SEARCH("anaer",$AW1984)),"anaer","")</f>
        <v/>
      </c>
      <c r="BE1984" t="str">
        <f>IF(ISNUMBER(SEARCH("thickening",$AZ1984)),"thickening","")</f>
        <v/>
      </c>
      <c r="BF1984" s="2" t="str">
        <f>IF(ISNUMBER(SEARCH("airDry",$AW1984)),"airDry","")</f>
        <v>airDry</v>
      </c>
      <c r="BG1984" s="2" t="str">
        <f>IF(ISNUMBER(SEARCH("heatDry",$AY1984)),"heatDry","")</f>
        <v/>
      </c>
      <c r="BH1984" s="2" t="str">
        <f>IF(AND(ISNUMBER(SEARCH("aerobic",$AW1984)),ISNUMBER(SEARCH("anaer",$AW1984))),"Combined Aer and Anaer.","")</f>
        <v/>
      </c>
    </row>
    <row r="1985" spans="1:60" x14ac:dyDescent="0.25">
      <c r="A1985" s="4">
        <v>2511</v>
      </c>
      <c r="B1985" t="s">
        <v>11665</v>
      </c>
      <c r="C1985">
        <v>165.29</v>
      </c>
      <c r="D1985">
        <v>977.61188094828378</v>
      </c>
      <c r="E1985">
        <v>974.58371459685304</v>
      </c>
      <c r="F1985">
        <v>705.68424586341939</v>
      </c>
      <c r="G1985">
        <v>1264.817533442716</v>
      </c>
      <c r="H1985">
        <v>-163.50334302496549</v>
      </c>
      <c r="I1985">
        <v>-165.32298610171441</v>
      </c>
      <c r="J1985">
        <v>-183.38992083530121</v>
      </c>
      <c r="K1985">
        <v>-139.55584616233369</v>
      </c>
      <c r="L1985">
        <v>78.655091769408713</v>
      </c>
      <c r="M1985">
        <v>77.940777191756766</v>
      </c>
      <c r="N1985">
        <v>75.576796354395924</v>
      </c>
      <c r="O1985">
        <v>83.672249705288337</v>
      </c>
      <c r="P1985">
        <v>3.9243668045726001</v>
      </c>
      <c r="Q1985">
        <v>3.9275575371749221</v>
      </c>
      <c r="R1985">
        <v>3.407592324159332</v>
      </c>
      <c r="S1985">
        <v>4.5049772038324063</v>
      </c>
      <c r="T1985">
        <v>4218.1551595022638</v>
      </c>
      <c r="U1985">
        <v>4218.1507189126614</v>
      </c>
      <c r="V1985">
        <v>4214.173738804704</v>
      </c>
      <c r="W1985">
        <v>4222.1640987475239</v>
      </c>
      <c r="X1985">
        <v>399.33253824701268</v>
      </c>
      <c r="Y1985">
        <v>402.4950924233089</v>
      </c>
      <c r="Z1985">
        <v>375.3116475386592</v>
      </c>
      <c r="AA1985">
        <v>415.12564414622648</v>
      </c>
      <c r="AB1985">
        <v>86.806392097770967</v>
      </c>
      <c r="AC1985">
        <v>85.276463147951276</v>
      </c>
      <c r="AD1985">
        <v>70.723852186662469</v>
      </c>
      <c r="AE1985">
        <v>105.861915766869</v>
      </c>
      <c r="AF1985">
        <v>46.634680284821627</v>
      </c>
      <c r="AG1985">
        <v>46.211054205685301</v>
      </c>
      <c r="AH1985">
        <v>44.809777548509288</v>
      </c>
      <c r="AI1985">
        <v>49.609273056825423</v>
      </c>
      <c r="AJ1985">
        <v>0.34687125086234671</v>
      </c>
      <c r="AK1985">
        <v>0.3468712591078188</v>
      </c>
      <c r="AL1985">
        <v>0.34686936047656758</v>
      </c>
      <c r="AM1985">
        <v>0.34687313032427469</v>
      </c>
      <c r="AN1985">
        <v>0.67338667637334448</v>
      </c>
      <c r="AO1985">
        <v>0.67338667637334471</v>
      </c>
      <c r="AP1985">
        <v>0.67338667637334471</v>
      </c>
      <c r="AQ1985">
        <v>0.67338667637334471</v>
      </c>
      <c r="AR1985">
        <v>9.1117479786086548</v>
      </c>
      <c r="AS1985">
        <v>9.1117479786086548</v>
      </c>
      <c r="AT1985">
        <v>9.1117479786086548</v>
      </c>
      <c r="AU1985">
        <v>9.1117479786086548</v>
      </c>
      <c r="AV1985" t="str">
        <f>VLOOKUP(Sheet1[[#This Row],[NPDES ID2]],Combined_Sheet__Major_Only___2[[NPDES ID2]:[ECHO BFR]],3,FALSE)</f>
        <v>TX</v>
      </c>
      <c r="AW1985" t="s">
        <v>1420</v>
      </c>
      <c r="AX1985" t="str">
        <f>VLOOKUP(Sheet1[[#This Row],[NPDES ID2]],Combined_Sheet__Major_Only___2[[NPDES ID2]:[ECHO BFR]],27,FALSE)</f>
        <v>-</v>
      </c>
      <c r="AY1985" t="str">
        <f>VLOOKUP(Sheet1[[#This Row],[NPDES ID2]],Combined_Sheet__Major_Only___2[[NPDES ID2]:[ECHO BFR]],28,FALSE)</f>
        <v>-</v>
      </c>
      <c r="AZ1985" t="str">
        <f>VLOOKUP(Sheet1[[#This Row],[NPDES ID2]],Combined_Sheet__Major_Only___2[[NPDES ID2]:[ECHO BFR]],29,FALSE)</f>
        <v>preliminaryOps</v>
      </c>
      <c r="BA1985">
        <f>VLOOKUP(Sheet1[[#This Row],[NPDES ID2]],Combined_Sheet__Major_Only___2[[NPDES ID2]:[ECHO BFR]],17,FALSE)</f>
        <v>35.668332999999997</v>
      </c>
      <c r="BB1985">
        <f>VLOOKUP(Sheet1[[#This Row],[NPDES ID2]],Combined_Sheet__Major_Only___2[[NPDES ID2]:[ECHO BFR]],18,FALSE)</f>
        <v>-101.404444</v>
      </c>
      <c r="BC1985" t="str">
        <f>IF(ISNUMBER(SEARCH("aerobic",$AW1985)),"aerobic","")</f>
        <v/>
      </c>
      <c r="BD1985" t="str">
        <f>IF(ISNUMBER(SEARCH("anaer",$AW1985)),"anaer","")</f>
        <v/>
      </c>
      <c r="BE1985" t="str">
        <f>IF(ISNUMBER(SEARCH("thickening",$AZ1985)),"thickening","")</f>
        <v/>
      </c>
      <c r="BF1985" s="3" t="str">
        <f>IF(ISNUMBER(SEARCH("airDry",$AW1985)),"airDry","")</f>
        <v>airDry</v>
      </c>
      <c r="BG1985" s="3" t="str">
        <f>IF(ISNUMBER(SEARCH("heatDry",$AY1985)),"heatDry","")</f>
        <v/>
      </c>
      <c r="BH1985" s="3" t="str">
        <f>IF(AND(ISNUMBER(SEARCH("aerobic",$AW1985)),ISNUMBER(SEARCH("anaer",$AW1985))),"Combined Aer and Anaer.","")</f>
        <v/>
      </c>
    </row>
    <row r="1986" spans="1:60" x14ac:dyDescent="0.25">
      <c r="A1986" s="4">
        <v>1318</v>
      </c>
      <c r="B1986" t="s">
        <v>6272</v>
      </c>
      <c r="C1986">
        <v>172.76</v>
      </c>
      <c r="D1986">
        <v>905.82673948429351</v>
      </c>
      <c r="E1986">
        <v>901.29856550820818</v>
      </c>
      <c r="F1986">
        <v>655.83521882850823</v>
      </c>
      <c r="G1986">
        <v>1173.803119816344</v>
      </c>
      <c r="H1986">
        <v>-156.5720947531893</v>
      </c>
      <c r="I1986">
        <v>-158.52685436845721</v>
      </c>
      <c r="J1986">
        <v>-175.8596100057558</v>
      </c>
      <c r="K1986">
        <v>-132.87385418187449</v>
      </c>
      <c r="L1986">
        <v>85.689386669810119</v>
      </c>
      <c r="M1986">
        <v>84.970159287004236</v>
      </c>
      <c r="N1986">
        <v>82.589896960566278</v>
      </c>
      <c r="O1986">
        <v>90.741080317220081</v>
      </c>
      <c r="P1986">
        <v>4.0960994826420309</v>
      </c>
      <c r="Q1986">
        <v>4.1167465620865364</v>
      </c>
      <c r="R1986">
        <v>3.5469239141654079</v>
      </c>
      <c r="S1986">
        <v>4.7185781122435753</v>
      </c>
      <c r="T1986">
        <v>4223.5047447591669</v>
      </c>
      <c r="U1986">
        <v>4223.5003002475041</v>
      </c>
      <c r="V1986">
        <v>4219.5198075547596</v>
      </c>
      <c r="W1986">
        <v>4227.5172248164554</v>
      </c>
      <c r="X1986">
        <v>383.54127920286919</v>
      </c>
      <c r="Y1986">
        <v>386.37228015423659</v>
      </c>
      <c r="Z1986">
        <v>362.17328891281562</v>
      </c>
      <c r="AA1986">
        <v>397.54789394470612</v>
      </c>
      <c r="AB1986">
        <v>81.652730125237809</v>
      </c>
      <c r="AC1986">
        <v>80.314728078870502</v>
      </c>
      <c r="AD1986">
        <v>66.851471797182995</v>
      </c>
      <c r="AE1986">
        <v>98.973785923950359</v>
      </c>
      <c r="AF1986">
        <v>48.608544220237263</v>
      </c>
      <c r="AG1986">
        <v>48.200437689648069</v>
      </c>
      <c r="AH1986">
        <v>46.850548507052537</v>
      </c>
      <c r="AI1986">
        <v>51.47410113943743</v>
      </c>
      <c r="AJ1986">
        <v>0.37081095359643612</v>
      </c>
      <c r="AK1986">
        <v>0.37081096252416468</v>
      </c>
      <c r="AL1986">
        <v>0.37080890678038619</v>
      </c>
      <c r="AM1986">
        <v>0.37081298858484513</v>
      </c>
      <c r="AN1986">
        <v>0.6736067045289249</v>
      </c>
      <c r="AO1986">
        <v>0.6736067045289249</v>
      </c>
      <c r="AP1986">
        <v>0.6736067045289249</v>
      </c>
      <c r="AQ1986">
        <v>0.6736067045289249</v>
      </c>
      <c r="AR1986">
        <v>9.6024079375743892</v>
      </c>
      <c r="AS1986">
        <v>9.6024079375743892</v>
      </c>
      <c r="AT1986">
        <v>9.6024079375743892</v>
      </c>
      <c r="AU1986">
        <v>9.6024079375743892</v>
      </c>
      <c r="AV1986" t="str">
        <f>VLOOKUP(Sheet1[[#This Row],[NPDES ID2]],Combined_Sheet__Major_Only___2[[NPDES ID2]:[ECHO BFR]],3,FALSE)</f>
        <v>CA</v>
      </c>
      <c r="AW1986" t="s">
        <v>1420</v>
      </c>
      <c r="AX1986" t="str">
        <f>VLOOKUP(Sheet1[[#This Row],[NPDES ID2]],Combined_Sheet__Major_Only___2[[NPDES ID2]:[ECHO BFR]],27,FALSE)</f>
        <v>-</v>
      </c>
      <c r="AY1986" t="str">
        <f>VLOOKUP(Sheet1[[#This Row],[NPDES ID2]],Combined_Sheet__Major_Only___2[[NPDES ID2]:[ECHO BFR]],28,FALSE)</f>
        <v>highTempCompost</v>
      </c>
      <c r="AZ1986" t="str">
        <f>VLOOKUP(Sheet1[[#This Row],[NPDES ID2]],Combined_Sheet__Major_Only___2[[NPDES ID2]:[ECHO BFR]],29,FALSE)</f>
        <v>-</v>
      </c>
      <c r="BA1986">
        <f>VLOOKUP(Sheet1[[#This Row],[NPDES ID2]],Combined_Sheet__Major_Only___2[[NPDES ID2]:[ECHO BFR]],17,FALSE)</f>
        <v>34.171610999999999</v>
      </c>
      <c r="BB1986">
        <f>VLOOKUP(Sheet1[[#This Row],[NPDES ID2]],Combined_Sheet__Major_Only___2[[NPDES ID2]:[ECHO BFR]],18,FALSE)</f>
        <v>-119.053056</v>
      </c>
      <c r="BC1986" t="str">
        <f>IF(ISNUMBER(SEARCH("aerobic",$AW1986)),"aerobic","")</f>
        <v/>
      </c>
      <c r="BD1986" t="str">
        <f>IF(ISNUMBER(SEARCH("anaer",$AW1986)),"anaer","")</f>
        <v/>
      </c>
      <c r="BE1986" t="str">
        <f>IF(ISNUMBER(SEARCH("thickening",$AZ1986)),"thickening","")</f>
        <v/>
      </c>
      <c r="BF1986" s="2" t="str">
        <f>IF(ISNUMBER(SEARCH("airDry",$AW1986)),"airDry","")</f>
        <v>airDry</v>
      </c>
      <c r="BG1986" s="2" t="str">
        <f>IF(ISNUMBER(SEARCH("heatDry",$AY1986)),"heatDry","")</f>
        <v/>
      </c>
      <c r="BH1986" s="2" t="str">
        <f>IF(AND(ISNUMBER(SEARCH("aerobic",$AW1986)),ISNUMBER(SEARCH("anaer",$AW1986))),"Combined Aer and Anaer.","")</f>
        <v/>
      </c>
    </row>
    <row r="1987" spans="1:60" x14ac:dyDescent="0.25">
      <c r="A1987" s="4">
        <v>939</v>
      </c>
      <c r="B1987" t="s">
        <v>4561</v>
      </c>
      <c r="C1987">
        <v>640</v>
      </c>
      <c r="D1987">
        <v>463.47152207748189</v>
      </c>
      <c r="E1987">
        <v>457.65139223286451</v>
      </c>
      <c r="F1987">
        <v>370.76922917064678</v>
      </c>
      <c r="G1987">
        <v>553.90957991288326</v>
      </c>
      <c r="H1987">
        <v>-150.7944938274463</v>
      </c>
      <c r="I1987">
        <v>-152.83853167299449</v>
      </c>
      <c r="J1987">
        <v>-169.6500103141102</v>
      </c>
      <c r="K1987">
        <v>-127.3945787902741</v>
      </c>
      <c r="L1987">
        <v>328.7305662364152</v>
      </c>
      <c r="M1987">
        <v>326.15592990430639</v>
      </c>
      <c r="N1987">
        <v>317.63026949938512</v>
      </c>
      <c r="O1987">
        <v>346.82066987770918</v>
      </c>
      <c r="P1987">
        <v>15.15469826799854</v>
      </c>
      <c r="Q1987">
        <v>15.18663370330537</v>
      </c>
      <c r="R1987">
        <v>13.043477019888639</v>
      </c>
      <c r="S1987">
        <v>17.513757198847859</v>
      </c>
      <c r="T1987">
        <v>4224.0578451284182</v>
      </c>
      <c r="U1987">
        <v>4224.053400211249</v>
      </c>
      <c r="V1987">
        <v>4220.0725443479323</v>
      </c>
      <c r="W1987">
        <v>4228.0706912747301</v>
      </c>
      <c r="X1987">
        <v>370.37378125024071</v>
      </c>
      <c r="Y1987">
        <v>372.94154431356952</v>
      </c>
      <c r="Z1987">
        <v>351.08235360352592</v>
      </c>
      <c r="AA1987">
        <v>382.99206951007119</v>
      </c>
      <c r="AB1987">
        <v>107.3715568953251</v>
      </c>
      <c r="AC1987">
        <v>104.12899164183359</v>
      </c>
      <c r="AD1987">
        <v>82.089369503477599</v>
      </c>
      <c r="AE1987">
        <v>139.15354746911851</v>
      </c>
      <c r="AF1987">
        <v>50.338106574537633</v>
      </c>
      <c r="AG1987">
        <v>49.943386516706269</v>
      </c>
      <c r="AH1987">
        <v>48.639296026754209</v>
      </c>
      <c r="AI1987">
        <v>53.107856804930307</v>
      </c>
      <c r="AJ1987">
        <v>0.3918117194611393</v>
      </c>
      <c r="AK1987">
        <v>0.39181175673906049</v>
      </c>
      <c r="AL1987">
        <v>0.39180315948836619</v>
      </c>
      <c r="AM1987">
        <v>0.39182023012903971</v>
      </c>
      <c r="AN1987">
        <v>0.67362943660901309</v>
      </c>
      <c r="AO1987">
        <v>0.67362943660901275</v>
      </c>
      <c r="AP1987">
        <v>0.67362943660901275</v>
      </c>
      <c r="AQ1987">
        <v>0.67362943660901275</v>
      </c>
      <c r="AR1987">
        <v>8.5538537191362654</v>
      </c>
      <c r="AS1987">
        <v>8.5538537191362654</v>
      </c>
      <c r="AT1987">
        <v>8.5538537191362654</v>
      </c>
      <c r="AU1987">
        <v>8.5538537191362654</v>
      </c>
      <c r="AV1987" t="str">
        <f>VLOOKUP(Sheet1[[#This Row],[NPDES ID2]],Combined_Sheet__Major_Only___2[[NPDES ID2]:[ECHO BFR]],3,FALSE)</f>
        <v>IN</v>
      </c>
      <c r="AW1987" t="s">
        <v>1420</v>
      </c>
      <c r="AX1987" t="str">
        <f>VLOOKUP(Sheet1[[#This Row],[NPDES ID2]],Combined_Sheet__Major_Only___2[[NPDES ID2]:[ECHO BFR]],27,FALSE)</f>
        <v>tempSludgeStore, methaneBioCaptureRecover</v>
      </c>
      <c r="AY1987" t="str">
        <f>VLOOKUP(Sheet1[[#This Row],[NPDES ID2]],Combined_Sheet__Major_Only___2[[NPDES ID2]:[ECHO BFR]],28,FALSE)</f>
        <v>-</v>
      </c>
      <c r="AZ1987" t="str">
        <f>VLOOKUP(Sheet1[[#This Row],[NPDES ID2]],Combined_Sheet__Major_Only___2[[NPDES ID2]:[ECHO BFR]],29,FALSE)</f>
        <v>-</v>
      </c>
      <c r="BA1987">
        <f>VLOOKUP(Sheet1[[#This Row],[NPDES ID2]],Combined_Sheet__Major_Only___2[[NPDES ID2]:[ECHO BFR]],17,FALSE)</f>
        <v>40.298805999999999</v>
      </c>
      <c r="BB1987">
        <f>VLOOKUP(Sheet1[[#This Row],[NPDES ID2]],Combined_Sheet__Major_Only___2[[NPDES ID2]:[ECHO BFR]],18,FALSE)</f>
        <v>-86.506805999999997</v>
      </c>
      <c r="BC1987" t="str">
        <f>IF(ISNUMBER(SEARCH("aerobic",$AW1987)),"aerobic","")</f>
        <v/>
      </c>
      <c r="BD1987" t="str">
        <f>IF(ISNUMBER(SEARCH("anaer",$AW1987)),"anaer","")</f>
        <v/>
      </c>
      <c r="BE1987" t="str">
        <f>IF(ISNUMBER(SEARCH("thickening",$AZ1987)),"thickening","")</f>
        <v/>
      </c>
      <c r="BF1987" s="3" t="str">
        <f>IF(ISNUMBER(SEARCH("airDry",$AW1987)),"airDry","")</f>
        <v>airDry</v>
      </c>
      <c r="BG1987" s="3" t="str">
        <f>IF(ISNUMBER(SEARCH("heatDry",$AY1987)),"heatDry","")</f>
        <v/>
      </c>
      <c r="BH1987" s="3" t="str">
        <f>IF(AND(ISNUMBER(SEARCH("aerobic",$AW1987)),ISNUMBER(SEARCH("anaer",$AW1987))),"Combined Aer and Anaer.","")</f>
        <v/>
      </c>
    </row>
    <row r="1988" spans="1:60" x14ac:dyDescent="0.25">
      <c r="A1988" s="4">
        <v>1582</v>
      </c>
      <c r="B1988" t="s">
        <v>7439</v>
      </c>
      <c r="C1988">
        <v>82.77</v>
      </c>
      <c r="D1988">
        <v>1613.839144065761</v>
      </c>
      <c r="E1988">
        <v>1615.420595810499</v>
      </c>
      <c r="F1988">
        <v>1131.9041477771309</v>
      </c>
      <c r="G1988">
        <v>2114.6290284387419</v>
      </c>
      <c r="H1988">
        <v>-148.64013562336069</v>
      </c>
      <c r="I1988">
        <v>-150.65679487157109</v>
      </c>
      <c r="J1988">
        <v>-167.1418547693076</v>
      </c>
      <c r="K1988">
        <v>-125.2539653217099</v>
      </c>
      <c r="L1988">
        <v>43.145092988874687</v>
      </c>
      <c r="M1988">
        <v>42.816957211959021</v>
      </c>
      <c r="N1988">
        <v>41.731098873166083</v>
      </c>
      <c r="O1988">
        <v>45.449719802348589</v>
      </c>
      <c r="P1988">
        <v>1.9588614846058661</v>
      </c>
      <c r="Q1988">
        <v>1.962666784396734</v>
      </c>
      <c r="R1988">
        <v>1.680781812291116</v>
      </c>
      <c r="S1988">
        <v>2.261896849700634</v>
      </c>
      <c r="T1988">
        <v>4230.9184002735947</v>
      </c>
      <c r="U1988">
        <v>4230.9139503265978</v>
      </c>
      <c r="V1988">
        <v>4226.9285897623586</v>
      </c>
      <c r="W1988">
        <v>4234.9357873207473</v>
      </c>
      <c r="X1988">
        <v>365.53264078148482</v>
      </c>
      <c r="Y1988">
        <v>368.00019082344102</v>
      </c>
      <c r="Z1988">
        <v>347.04064164412091</v>
      </c>
      <c r="AA1988">
        <v>377.61588964001078</v>
      </c>
      <c r="AB1988">
        <v>96.563060632364426</v>
      </c>
      <c r="AC1988">
        <v>94.098922510968478</v>
      </c>
      <c r="AD1988">
        <v>75.589996829977395</v>
      </c>
      <c r="AE1988">
        <v>122.2269032804612</v>
      </c>
      <c r="AF1988">
        <v>51.084114473005627</v>
      </c>
      <c r="AG1988">
        <v>50.695539548132913</v>
      </c>
      <c r="AH1988">
        <v>49.410057590100898</v>
      </c>
      <c r="AI1988">
        <v>53.812763577852138</v>
      </c>
      <c r="AJ1988">
        <v>0.4008763428325175</v>
      </c>
      <c r="AK1988">
        <v>0.40087634762236402</v>
      </c>
      <c r="AL1988">
        <v>0.4008752449819617</v>
      </c>
      <c r="AM1988">
        <v>0.40087743433560008</v>
      </c>
      <c r="AN1988">
        <v>0.67391113815104531</v>
      </c>
      <c r="AO1988">
        <v>0.67391113815104553</v>
      </c>
      <c r="AP1988">
        <v>0.67391113815104553</v>
      </c>
      <c r="AQ1988">
        <v>0.67391113815104553</v>
      </c>
      <c r="AR1988">
        <v>9.0583533630161295</v>
      </c>
      <c r="AS1988">
        <v>9.0583533630161295</v>
      </c>
      <c r="AT1988">
        <v>9.0583533630161295</v>
      </c>
      <c r="AU1988">
        <v>9.0583533630161295</v>
      </c>
      <c r="AV1988" t="str">
        <f>VLOOKUP(Sheet1[[#This Row],[NPDES ID2]],Combined_Sheet__Major_Only___2[[NPDES ID2]:[ECHO BFR]],3,FALSE)</f>
        <v>AL</v>
      </c>
      <c r="AW1988" t="s">
        <v>1420</v>
      </c>
      <c r="AX1988" t="str">
        <f>VLOOKUP(Sheet1[[#This Row],[NPDES ID2]],Combined_Sheet__Major_Only___2[[NPDES ID2]:[ECHO BFR]],27,FALSE)</f>
        <v>-</v>
      </c>
      <c r="AY1988" t="str">
        <f>VLOOKUP(Sheet1[[#This Row],[NPDES ID2]],Combined_Sheet__Major_Only___2[[NPDES ID2]:[ECHO BFR]],28,FALSE)</f>
        <v>-</v>
      </c>
      <c r="AZ1988" t="str">
        <f>VLOOKUP(Sheet1[[#This Row],[NPDES ID2]],Combined_Sheet__Major_Only___2[[NPDES ID2]:[ECHO BFR]],29,FALSE)</f>
        <v>preliminaryOps</v>
      </c>
      <c r="BA1988">
        <f>VLOOKUP(Sheet1[[#This Row],[NPDES ID2]],Combined_Sheet__Major_Only___2[[NPDES ID2]:[ECHO BFR]],17,FALSE)</f>
        <v>32.847222000000002</v>
      </c>
      <c r="BB1988">
        <f>VLOOKUP(Sheet1[[#This Row],[NPDES ID2]],Combined_Sheet__Major_Only___2[[NPDES ID2]:[ECHO BFR]],18,FALSE)</f>
        <v>-86.606943999999999</v>
      </c>
      <c r="BC1988" t="str">
        <f>IF(ISNUMBER(SEARCH("aerobic",$AW1988)),"aerobic","")</f>
        <v/>
      </c>
      <c r="BD1988" t="str">
        <f>IF(ISNUMBER(SEARCH("anaer",$AW1988)),"anaer","")</f>
        <v/>
      </c>
      <c r="BE1988" t="str">
        <f>IF(ISNUMBER(SEARCH("thickening",$AZ1988)),"thickening","")</f>
        <v/>
      </c>
      <c r="BF1988" s="2" t="str">
        <f>IF(ISNUMBER(SEARCH("airDry",$AW1988)),"airDry","")</f>
        <v>airDry</v>
      </c>
      <c r="BG1988" s="2" t="str">
        <f>IF(ISNUMBER(SEARCH("heatDry",$AY1988)),"heatDry","")</f>
        <v/>
      </c>
      <c r="BH1988" s="2" t="str">
        <f>IF(AND(ISNUMBER(SEARCH("aerobic",$AW1988)),ISNUMBER(SEARCH("anaer",$AW1988))),"Combined Aer and Anaer.","")</f>
        <v/>
      </c>
    </row>
    <row r="1989" spans="1:60" x14ac:dyDescent="0.25">
      <c r="A1989" s="4">
        <v>1380</v>
      </c>
      <c r="B1989" t="s">
        <v>6546</v>
      </c>
      <c r="C1989">
        <v>148.80000000000001</v>
      </c>
      <c r="D1989">
        <v>1063.5002613445549</v>
      </c>
      <c r="E1989">
        <v>1059.8005969570941</v>
      </c>
      <c r="F1989">
        <v>763.0786276010042</v>
      </c>
      <c r="G1989">
        <v>1374.987904782507</v>
      </c>
      <c r="H1989">
        <v>-163.49472390564881</v>
      </c>
      <c r="I1989">
        <v>-165.31531905033711</v>
      </c>
      <c r="J1989">
        <v>-183.37930990992081</v>
      </c>
      <c r="K1989">
        <v>-139.54673732060391</v>
      </c>
      <c r="L1989">
        <v>70.812134694941108</v>
      </c>
      <c r="M1989">
        <v>70.169112552954942</v>
      </c>
      <c r="N1989">
        <v>68.041080000139985</v>
      </c>
      <c r="O1989">
        <v>75.328539997001585</v>
      </c>
      <c r="P1989">
        <v>3.5328504395431191</v>
      </c>
      <c r="Q1989">
        <v>3.5357163682514638</v>
      </c>
      <c r="R1989">
        <v>3.0676201874066669</v>
      </c>
      <c r="S1989">
        <v>4.0555238082060097</v>
      </c>
      <c r="T1989">
        <v>4231.0686529305358</v>
      </c>
      <c r="U1989">
        <v>4231.0642028733801</v>
      </c>
      <c r="V1989">
        <v>4227.078743651924</v>
      </c>
      <c r="W1989">
        <v>4235.0861394277172</v>
      </c>
      <c r="X1989">
        <v>400.53237711885618</v>
      </c>
      <c r="Y1989">
        <v>403.70419552207699</v>
      </c>
      <c r="Z1989">
        <v>376.4414598174821</v>
      </c>
      <c r="AA1989">
        <v>416.37124423970761</v>
      </c>
      <c r="AB1989">
        <v>119.1021464718614</v>
      </c>
      <c r="AC1989">
        <v>115.2095117403959</v>
      </c>
      <c r="AD1989">
        <v>90.22892096663378</v>
      </c>
      <c r="AE1989">
        <v>156.14418664872889</v>
      </c>
      <c r="AF1989">
        <v>46.637302676645497</v>
      </c>
      <c r="AG1989">
        <v>46.213699040263073</v>
      </c>
      <c r="AH1989">
        <v>44.812484804877528</v>
      </c>
      <c r="AI1989">
        <v>49.611751945260743</v>
      </c>
      <c r="AJ1989">
        <v>0.34690303541690931</v>
      </c>
      <c r="AK1989">
        <v>0.34690304343960598</v>
      </c>
      <c r="AL1989">
        <v>0.3469011961315594</v>
      </c>
      <c r="AM1989">
        <v>0.34690486407338877</v>
      </c>
      <c r="AN1989">
        <v>0.67391730224002799</v>
      </c>
      <c r="AO1989">
        <v>0.67391730224002799</v>
      </c>
      <c r="AP1989">
        <v>0.67391730224002799</v>
      </c>
      <c r="AQ1989">
        <v>0.67391730224002799</v>
      </c>
      <c r="AR1989">
        <v>7.8371369870610259</v>
      </c>
      <c r="AS1989">
        <v>7.8371369870610232</v>
      </c>
      <c r="AT1989">
        <v>7.8371369870610232</v>
      </c>
      <c r="AU1989">
        <v>7.8371369870610232</v>
      </c>
      <c r="AV1989" t="str">
        <f>VLOOKUP(Sheet1[[#This Row],[NPDES ID2]],Combined_Sheet__Major_Only___2[[NPDES ID2]:[ECHO BFR]],3,FALSE)</f>
        <v>TX</v>
      </c>
      <c r="AW1989" t="s">
        <v>1420</v>
      </c>
      <c r="AX1989" t="str">
        <f>VLOOKUP(Sheet1[[#This Row],[NPDES ID2]],Combined_Sheet__Major_Only___2[[NPDES ID2]:[ECHO BFR]],27,FALSE)</f>
        <v>-</v>
      </c>
      <c r="AY1989" t="str">
        <f>VLOOKUP(Sheet1[[#This Row],[NPDES ID2]],Combined_Sheet__Major_Only___2[[NPDES ID2]:[ECHO BFR]],28,FALSE)</f>
        <v>-</v>
      </c>
      <c r="AZ1989" t="str">
        <f>VLOOKUP(Sheet1[[#This Row],[NPDES ID2]],Combined_Sheet__Major_Only___2[[NPDES ID2]:[ECHO BFR]],29,FALSE)</f>
        <v>-</v>
      </c>
      <c r="BA1989">
        <f>VLOOKUP(Sheet1[[#This Row],[NPDES ID2]],Combined_Sheet__Major_Only___2[[NPDES ID2]:[ECHO BFR]],17,FALSE)</f>
        <v>28.882999999999999</v>
      </c>
      <c r="BB1989">
        <f>VLOOKUP(Sheet1[[#This Row],[NPDES ID2]],Combined_Sheet__Major_Only___2[[NPDES ID2]:[ECHO BFR]],18,FALSE)</f>
        <v>-99.112166999999999</v>
      </c>
      <c r="BC1989" t="str">
        <f>IF(ISNUMBER(SEARCH("aerobic",$AW1989)),"aerobic","")</f>
        <v/>
      </c>
      <c r="BD1989" t="str">
        <f>IF(ISNUMBER(SEARCH("anaer",$AW1989)),"anaer","")</f>
        <v/>
      </c>
      <c r="BE1989" t="str">
        <f>IF(ISNUMBER(SEARCH("thickening",$AZ1989)),"thickening","")</f>
        <v/>
      </c>
      <c r="BF1989" s="2" t="str">
        <f>IF(ISNUMBER(SEARCH("airDry",$AW1989)),"airDry","")</f>
        <v>airDry</v>
      </c>
      <c r="BG1989" s="2" t="str">
        <f>IF(ISNUMBER(SEARCH("heatDry",$AY1989)),"heatDry","")</f>
        <v/>
      </c>
      <c r="BH1989" s="2" t="str">
        <f>IF(AND(ISNUMBER(SEARCH("aerobic",$AW1989)),ISNUMBER(SEARCH("anaer",$AW1989))),"Combined Aer and Anaer.","")</f>
        <v/>
      </c>
    </row>
    <row r="1990" spans="1:60" x14ac:dyDescent="0.25">
      <c r="A1990" s="4">
        <v>2617</v>
      </c>
      <c r="B1990" t="s">
        <v>12103</v>
      </c>
      <c r="C1990">
        <v>17.93</v>
      </c>
      <c r="D1990">
        <v>7075.2070999513744</v>
      </c>
      <c r="E1990">
        <v>7079.247806608515</v>
      </c>
      <c r="F1990">
        <v>4861.6251648980897</v>
      </c>
      <c r="G1990">
        <v>9389.2561189297739</v>
      </c>
      <c r="H1990">
        <v>-150.94622389367521</v>
      </c>
      <c r="I1990">
        <v>-152.9306839557662</v>
      </c>
      <c r="J1990">
        <v>-169.66150077177531</v>
      </c>
      <c r="K1990">
        <v>-127.4803062411594</v>
      </c>
      <c r="L1990">
        <v>9.2115478025343762</v>
      </c>
      <c r="M1990">
        <v>9.1394005803208298</v>
      </c>
      <c r="N1990">
        <v>8.9006716442899396</v>
      </c>
      <c r="O1990">
        <v>9.7182419149850041</v>
      </c>
      <c r="P1990">
        <v>0.42457547825949948</v>
      </c>
      <c r="Q1990">
        <v>0.425471418108197</v>
      </c>
      <c r="R1990">
        <v>0.36541815164267738</v>
      </c>
      <c r="S1990">
        <v>0.49065047703798942</v>
      </c>
      <c r="T1990">
        <v>4232.8808769279158</v>
      </c>
      <c r="U1990">
        <v>4232.8764255421247</v>
      </c>
      <c r="V1990">
        <v>4228.8897763984332</v>
      </c>
      <c r="W1990">
        <v>4236.8995629095843</v>
      </c>
      <c r="X1990">
        <v>371.06837964341253</v>
      </c>
      <c r="Y1990">
        <v>373.64129762370322</v>
      </c>
      <c r="Z1990">
        <v>351.74872117299373</v>
      </c>
      <c r="AA1990">
        <v>383.7031592619818</v>
      </c>
      <c r="AB1990">
        <v>77.909048586835311</v>
      </c>
      <c r="AC1990">
        <v>76.667417496498956</v>
      </c>
      <c r="AD1990">
        <v>64.025382526957515</v>
      </c>
      <c r="AE1990">
        <v>94.048364215541568</v>
      </c>
      <c r="AF1990">
        <v>50.347587915711628</v>
      </c>
      <c r="AG1990">
        <v>49.953240628492253</v>
      </c>
      <c r="AH1990">
        <v>48.648455651270581</v>
      </c>
      <c r="AI1990">
        <v>53.117018322028933</v>
      </c>
      <c r="AJ1990">
        <v>0.39192690557858489</v>
      </c>
      <c r="AK1990">
        <v>0.39192690653183038</v>
      </c>
      <c r="AL1990">
        <v>0.39192668713703571</v>
      </c>
      <c r="AM1990">
        <v>0.39192712275662112</v>
      </c>
      <c r="AN1990">
        <v>0.67399163006105156</v>
      </c>
      <c r="AO1990">
        <v>0.67399163006105156</v>
      </c>
      <c r="AP1990">
        <v>0.67399163006105156</v>
      </c>
      <c r="AQ1990">
        <v>0.67399163006105156</v>
      </c>
      <c r="AR1990">
        <v>10.01964196394087</v>
      </c>
      <c r="AS1990">
        <v>10.01964196394087</v>
      </c>
      <c r="AT1990">
        <v>10.01964196394087</v>
      </c>
      <c r="AU1990">
        <v>10.01964196394087</v>
      </c>
      <c r="AV1990" t="str">
        <f>VLOOKUP(Sheet1[[#This Row],[NPDES ID2]],Combined_Sheet__Major_Only___2[[NPDES ID2]:[ECHO BFR]],3,FALSE)</f>
        <v>SD</v>
      </c>
      <c r="AW1990" t="s">
        <v>1420</v>
      </c>
      <c r="AX1990" t="str">
        <f>VLOOKUP(Sheet1[[#This Row],[NPDES ID2]],Combined_Sheet__Major_Only___2[[NPDES ID2]:[ECHO BFR]],27,FALSE)</f>
        <v>-</v>
      </c>
      <c r="AY1990" t="str">
        <f>VLOOKUP(Sheet1[[#This Row],[NPDES ID2]],Combined_Sheet__Major_Only___2[[NPDES ID2]:[ECHO BFR]],28,FALSE)</f>
        <v>-</v>
      </c>
      <c r="AZ1990" t="str">
        <f>VLOOKUP(Sheet1[[#This Row],[NPDES ID2]],Combined_Sheet__Major_Only___2[[NPDES ID2]:[ECHO BFR]],29,FALSE)</f>
        <v>-</v>
      </c>
      <c r="BA1990">
        <f>VLOOKUP(Sheet1[[#This Row],[NPDES ID2]],Combined_Sheet__Major_Only___2[[NPDES ID2]:[ECHO BFR]],17,FALSE)</f>
        <v>44.360233000000001</v>
      </c>
      <c r="BB1990">
        <f>VLOOKUP(Sheet1[[#This Row],[NPDES ID2]],Combined_Sheet__Major_Only___2[[NPDES ID2]:[ECHO BFR]],18,FALSE)</f>
        <v>-98.155486999999994</v>
      </c>
      <c r="BC1990" t="str">
        <f>IF(ISNUMBER(SEARCH("aerobic",$AW1990)),"aerobic","")</f>
        <v/>
      </c>
      <c r="BD1990" t="str">
        <f>IF(ISNUMBER(SEARCH("anaer",$AW1990)),"anaer","")</f>
        <v/>
      </c>
      <c r="BE1990" t="str">
        <f>IF(ISNUMBER(SEARCH("thickening",$AZ1990)),"thickening","")</f>
        <v/>
      </c>
      <c r="BF1990" s="3" t="str">
        <f>IF(ISNUMBER(SEARCH("airDry",$AW1990)),"airDry","")</f>
        <v>airDry</v>
      </c>
      <c r="BG1990" s="3" t="str">
        <f>IF(ISNUMBER(SEARCH("heatDry",$AY1990)),"heatDry","")</f>
        <v/>
      </c>
      <c r="BH1990" s="3" t="str">
        <f>IF(AND(ISNUMBER(SEARCH("aerobic",$AW1990)),ISNUMBER(SEARCH("anaer",$AW1990))),"Combined Aer and Anaer.","")</f>
        <v/>
      </c>
    </row>
    <row r="1991" spans="1:60" x14ac:dyDescent="0.25">
      <c r="A1991" s="4">
        <v>2590</v>
      </c>
      <c r="B1991" t="s">
        <v>11996</v>
      </c>
      <c r="C1991">
        <v>69.38</v>
      </c>
      <c r="D1991">
        <v>2027.086932083113</v>
      </c>
      <c r="E1991">
        <v>2029.542001746956</v>
      </c>
      <c r="F1991">
        <v>1414.8205781577881</v>
      </c>
      <c r="G1991">
        <v>2654.9072226024409</v>
      </c>
      <c r="H1991">
        <v>-159.26788896116409</v>
      </c>
      <c r="I1991">
        <v>-161.20867421156089</v>
      </c>
      <c r="J1991">
        <v>-178.7734956543712</v>
      </c>
      <c r="K1991">
        <v>-135.47840309560181</v>
      </c>
      <c r="L1991">
        <v>33.861541466379983</v>
      </c>
      <c r="M1991">
        <v>33.568346353469472</v>
      </c>
      <c r="N1991">
        <v>32.598131894180803</v>
      </c>
      <c r="O1991">
        <v>35.920741516406693</v>
      </c>
      <c r="P1991">
        <v>1.645897409445791</v>
      </c>
      <c r="Q1991">
        <v>1.6512342357938661</v>
      </c>
      <c r="R1991">
        <v>1.4267207686611441</v>
      </c>
      <c r="S1991">
        <v>1.8925577035988841</v>
      </c>
      <c r="T1991">
        <v>4233.8605233282187</v>
      </c>
      <c r="U1991">
        <v>4233.8560712241988</v>
      </c>
      <c r="V1991">
        <v>4229.8687788360539</v>
      </c>
      <c r="W1991">
        <v>4237.8798577234747</v>
      </c>
      <c r="X1991">
        <v>390.76275835266603</v>
      </c>
      <c r="Y1991">
        <v>393.72876864754869</v>
      </c>
      <c r="Z1991">
        <v>368.32351786768152</v>
      </c>
      <c r="AA1991">
        <v>405.48757172574801</v>
      </c>
      <c r="AB1991">
        <v>96.952477821713543</v>
      </c>
      <c r="AC1991">
        <v>94.766427314440335</v>
      </c>
      <c r="AD1991">
        <v>76.825213548420109</v>
      </c>
      <c r="AE1991">
        <v>121.39950590289961</v>
      </c>
      <c r="AF1991">
        <v>47.829919503674184</v>
      </c>
      <c r="AG1991">
        <v>47.41572940917677</v>
      </c>
      <c r="AH1991">
        <v>46.045432958115889</v>
      </c>
      <c r="AI1991">
        <v>50.738532131387103</v>
      </c>
      <c r="AJ1991">
        <v>0.36136387329060038</v>
      </c>
      <c r="AK1991">
        <v>0.36136387698253519</v>
      </c>
      <c r="AL1991">
        <v>0.36136302711775098</v>
      </c>
      <c r="AM1991">
        <v>0.36136471457072511</v>
      </c>
      <c r="AN1991">
        <v>0.67403179585498119</v>
      </c>
      <c r="AO1991">
        <v>0.67403179585498085</v>
      </c>
      <c r="AP1991">
        <v>0.67403179585498085</v>
      </c>
      <c r="AQ1991">
        <v>0.67403179585498085</v>
      </c>
      <c r="AR1991">
        <v>8.7405292143714135</v>
      </c>
      <c r="AS1991">
        <v>8.7405292143714135</v>
      </c>
      <c r="AT1991">
        <v>8.7405292143714135</v>
      </c>
      <c r="AU1991">
        <v>8.7405292143714135</v>
      </c>
      <c r="AV1991" t="str">
        <f>VLOOKUP(Sheet1[[#This Row],[NPDES ID2]],Combined_Sheet__Major_Only___2[[NPDES ID2]:[ECHO BFR]],3,FALSE)</f>
        <v>TX</v>
      </c>
      <c r="AW1991" t="s">
        <v>1420</v>
      </c>
      <c r="AX1991" t="str">
        <f>VLOOKUP(Sheet1[[#This Row],[NPDES ID2]],Combined_Sheet__Major_Only___2[[NPDES ID2]:[ECHO BFR]],27,FALSE)</f>
        <v>-</v>
      </c>
      <c r="AY1991" t="str">
        <f>VLOOKUP(Sheet1[[#This Row],[NPDES ID2]],Combined_Sheet__Major_Only___2[[NPDES ID2]:[ECHO BFR]],28,FALSE)</f>
        <v>-</v>
      </c>
      <c r="AZ1991" t="str">
        <f>VLOOKUP(Sheet1[[#This Row],[NPDES ID2]],Combined_Sheet__Major_Only___2[[NPDES ID2]:[ECHO BFR]],29,FALSE)</f>
        <v>-</v>
      </c>
      <c r="BA1991">
        <f>VLOOKUP(Sheet1[[#This Row],[NPDES ID2]],Combined_Sheet__Major_Only___2[[NPDES ID2]:[ECHO BFR]],17,FALSE)</f>
        <v>33.995583000000003</v>
      </c>
      <c r="BB1991">
        <f>VLOOKUP(Sheet1[[#This Row],[NPDES ID2]],Combined_Sheet__Major_Only___2[[NPDES ID2]:[ECHO BFR]],18,FALSE)</f>
        <v>-98.517222000000004</v>
      </c>
      <c r="BC1991" t="str">
        <f>IF(ISNUMBER(SEARCH("aerobic",$AW1991)),"aerobic","")</f>
        <v/>
      </c>
      <c r="BD1991" t="str">
        <f>IF(ISNUMBER(SEARCH("anaer",$AW1991)),"anaer","")</f>
        <v/>
      </c>
      <c r="BE1991" t="str">
        <f>IF(ISNUMBER(SEARCH("thickening",$AZ1991)),"thickening","")</f>
        <v/>
      </c>
      <c r="BF1991" s="2" t="str">
        <f>IF(ISNUMBER(SEARCH("airDry",$AW1991)),"airDry","")</f>
        <v>airDry</v>
      </c>
      <c r="BG1991" s="2" t="str">
        <f>IF(ISNUMBER(SEARCH("heatDry",$AY1991)),"heatDry","")</f>
        <v/>
      </c>
      <c r="BH1991" s="2" t="str">
        <f>IF(AND(ISNUMBER(SEARCH("aerobic",$AW1991)),ISNUMBER(SEARCH("anaer",$AW1991))),"Combined Aer and Anaer.","")</f>
        <v/>
      </c>
    </row>
    <row r="1992" spans="1:60" x14ac:dyDescent="0.25">
      <c r="A1992" s="4">
        <v>2405</v>
      </c>
      <c r="B1992" t="s">
        <v>11214</v>
      </c>
      <c r="C1992">
        <v>270.87</v>
      </c>
      <c r="D1992">
        <v>680.0100557654373</v>
      </c>
      <c r="E1992">
        <v>679.33713639610664</v>
      </c>
      <c r="F1992">
        <v>510.12503621319422</v>
      </c>
      <c r="G1992">
        <v>878.6529586985788</v>
      </c>
      <c r="H1992">
        <v>-161.46505647389799</v>
      </c>
      <c r="I1992">
        <v>-163.35971898357269</v>
      </c>
      <c r="J1992">
        <v>-181.214544274057</v>
      </c>
      <c r="K1992">
        <v>-137.60901226085531</v>
      </c>
      <c r="L1992">
        <v>130.42612579206769</v>
      </c>
      <c r="M1992">
        <v>129.2676576438715</v>
      </c>
      <c r="N1992">
        <v>125.4332525358794</v>
      </c>
      <c r="O1992">
        <v>138.56358013223269</v>
      </c>
      <c r="P1992">
        <v>6.4286360324789591</v>
      </c>
      <c r="Q1992">
        <v>6.4398708013730648</v>
      </c>
      <c r="R1992">
        <v>5.5775287210097053</v>
      </c>
      <c r="S1992">
        <v>7.3809510946019348</v>
      </c>
      <c r="T1992">
        <v>4233.9550311056446</v>
      </c>
      <c r="U1992">
        <v>4233.9505789323366</v>
      </c>
      <c r="V1992">
        <v>4229.9632244895538</v>
      </c>
      <c r="W1992">
        <v>4237.9744280542118</v>
      </c>
      <c r="X1992">
        <v>396.10868000067109</v>
      </c>
      <c r="Y1992">
        <v>399.18436616521541</v>
      </c>
      <c r="Z1992">
        <v>372.78803046521489</v>
      </c>
      <c r="AA1992">
        <v>411.4246036320049</v>
      </c>
      <c r="AB1992">
        <v>113.3782475554096</v>
      </c>
      <c r="AC1992">
        <v>109.9613069073897</v>
      </c>
      <c r="AD1992">
        <v>86.758661272848684</v>
      </c>
      <c r="AE1992">
        <v>147.03064984651249</v>
      </c>
      <c r="AF1992">
        <v>47.188309593023902</v>
      </c>
      <c r="AG1992">
        <v>46.768983106536879</v>
      </c>
      <c r="AH1992">
        <v>45.382274981605192</v>
      </c>
      <c r="AI1992">
        <v>50.132298960874706</v>
      </c>
      <c r="AJ1992">
        <v>0.35358273551414399</v>
      </c>
      <c r="AK1992">
        <v>0.35358275019581392</v>
      </c>
      <c r="AL1992">
        <v>0.35357936822331759</v>
      </c>
      <c r="AM1992">
        <v>0.35358608336226799</v>
      </c>
      <c r="AN1992">
        <v>0.67403567017852917</v>
      </c>
      <c r="AO1992">
        <v>0.67403567017852939</v>
      </c>
      <c r="AP1992">
        <v>0.67403567017852939</v>
      </c>
      <c r="AQ1992">
        <v>0.67403567017852939</v>
      </c>
      <c r="AR1992">
        <v>8.0649199577627932</v>
      </c>
      <c r="AS1992">
        <v>8.0649199577627932</v>
      </c>
      <c r="AT1992">
        <v>8.0649199577627932</v>
      </c>
      <c r="AU1992">
        <v>8.0649199577627932</v>
      </c>
      <c r="AV1992" t="str">
        <f>VLOOKUP(Sheet1[[#This Row],[NPDES ID2]],Combined_Sheet__Major_Only___2[[NPDES ID2]:[ECHO BFR]],3,FALSE)</f>
        <v>AL</v>
      </c>
      <c r="AW1992" t="s">
        <v>1420</v>
      </c>
      <c r="AX1992" t="str">
        <f>VLOOKUP(Sheet1[[#This Row],[NPDES ID2]],Combined_Sheet__Major_Only___2[[NPDES ID2]:[ECHO BFR]],27,FALSE)</f>
        <v>-</v>
      </c>
      <c r="AY1992" t="str">
        <f>VLOOKUP(Sheet1[[#This Row],[NPDES ID2]],Combined_Sheet__Major_Only___2[[NPDES ID2]:[ECHO BFR]],28,FALSE)</f>
        <v>-</v>
      </c>
      <c r="AZ1992" t="str">
        <f>VLOOKUP(Sheet1[[#This Row],[NPDES ID2]],Combined_Sheet__Major_Only___2[[NPDES ID2]:[ECHO BFR]],29,FALSE)</f>
        <v>-</v>
      </c>
      <c r="BA1992">
        <f>VLOOKUP(Sheet1[[#This Row],[NPDES ID2]],Combined_Sheet__Major_Only___2[[NPDES ID2]:[ECHO BFR]],17,FALSE)</f>
        <v>33.214399999999998</v>
      </c>
      <c r="BB1992">
        <f>VLOOKUP(Sheet1[[#This Row],[NPDES ID2]],Combined_Sheet__Major_Only___2[[NPDES ID2]:[ECHO BFR]],18,FALSE)</f>
        <v>-87.588300000000004</v>
      </c>
      <c r="BC1992" t="str">
        <f>IF(ISNUMBER(SEARCH("aerobic",$AW1992)),"aerobic","")</f>
        <v/>
      </c>
      <c r="BD1992" t="str">
        <f>IF(ISNUMBER(SEARCH("anaer",$AW1992)),"anaer","")</f>
        <v/>
      </c>
      <c r="BE1992" t="str">
        <f>IF(ISNUMBER(SEARCH("thickening",$AZ1992)),"thickening","")</f>
        <v/>
      </c>
      <c r="BF1992" s="3" t="str">
        <f>IF(ISNUMBER(SEARCH("airDry",$AW1992)),"airDry","")</f>
        <v>airDry</v>
      </c>
      <c r="BG1992" s="3" t="str">
        <f>IF(ISNUMBER(SEARCH("heatDry",$AY1992)),"heatDry","")</f>
        <v/>
      </c>
      <c r="BH1992" s="3" t="str">
        <f>IF(AND(ISNUMBER(SEARCH("aerobic",$AW1992)),ISNUMBER(SEARCH("anaer",$AW1992))),"Combined Aer and Anaer.","")</f>
        <v/>
      </c>
    </row>
    <row r="1993" spans="1:60" x14ac:dyDescent="0.25">
      <c r="A1993" s="4">
        <v>1294</v>
      </c>
      <c r="B1993" t="s">
        <v>6163</v>
      </c>
      <c r="C1993">
        <v>183.24</v>
      </c>
      <c r="D1993">
        <v>840.4354046703578</v>
      </c>
      <c r="E1993">
        <v>834.4434098977913</v>
      </c>
      <c r="F1993">
        <v>610.94349621227855</v>
      </c>
      <c r="G1993">
        <v>1090.4996693024659</v>
      </c>
      <c r="H1993">
        <v>-151.79431331913369</v>
      </c>
      <c r="I1993">
        <v>-153.73750712504051</v>
      </c>
      <c r="J1993">
        <v>-170.63367543151909</v>
      </c>
      <c r="K1993">
        <v>-128.28214734781511</v>
      </c>
      <c r="L1993">
        <v>93.609973999779015</v>
      </c>
      <c r="M1993">
        <v>92.868563305787262</v>
      </c>
      <c r="N1993">
        <v>90.414814095573959</v>
      </c>
      <c r="O1993">
        <v>98.817571092092535</v>
      </c>
      <c r="P1993">
        <v>4.3399452558255067</v>
      </c>
      <c r="Q1993">
        <v>4.3532637132381069</v>
      </c>
      <c r="R1993">
        <v>3.7396128692269022</v>
      </c>
      <c r="S1993">
        <v>5.0165725425806746</v>
      </c>
      <c r="T1993">
        <v>4235.4930418812528</v>
      </c>
      <c r="U1993">
        <v>4235.4885885803478</v>
      </c>
      <c r="V1993">
        <v>4231.5002242661467</v>
      </c>
      <c r="W1993">
        <v>4239.5134568165968</v>
      </c>
      <c r="X1993">
        <v>373.40527653046689</v>
      </c>
      <c r="Y1993">
        <v>376.02072965413743</v>
      </c>
      <c r="Z1993">
        <v>353.74793025560302</v>
      </c>
      <c r="AA1993">
        <v>386.26577190489382</v>
      </c>
      <c r="AB1993">
        <v>102.3290343706368</v>
      </c>
      <c r="AC1993">
        <v>99.573392959789857</v>
      </c>
      <c r="AD1993">
        <v>79.33873133766528</v>
      </c>
      <c r="AE1993">
        <v>130.81860901071261</v>
      </c>
      <c r="AF1993">
        <v>50.06462238390602</v>
      </c>
      <c r="AG1993">
        <v>49.667967851819597</v>
      </c>
      <c r="AH1993">
        <v>48.356053906465867</v>
      </c>
      <c r="AI1993">
        <v>52.84965411322915</v>
      </c>
      <c r="AJ1993">
        <v>0.38848960409263861</v>
      </c>
      <c r="AK1993">
        <v>0.38848961458036102</v>
      </c>
      <c r="AL1993">
        <v>0.38848719946951787</v>
      </c>
      <c r="AM1993">
        <v>0.38849199482234692</v>
      </c>
      <c r="AN1993">
        <v>0.67409870761703827</v>
      </c>
      <c r="AO1993">
        <v>0.6740987076170385</v>
      </c>
      <c r="AP1993">
        <v>0.6740987076170385</v>
      </c>
      <c r="AQ1993">
        <v>0.6740987076170385</v>
      </c>
      <c r="AR1993">
        <v>8.7271490400271148</v>
      </c>
      <c r="AS1993">
        <v>8.727149040027113</v>
      </c>
      <c r="AT1993">
        <v>8.727149040027113</v>
      </c>
      <c r="AU1993">
        <v>8.727149040027113</v>
      </c>
      <c r="AV1993" t="str">
        <f>VLOOKUP(Sheet1[[#This Row],[NPDES ID2]],Combined_Sheet__Major_Only___2[[NPDES ID2]:[ECHO BFR]],3,FALSE)</f>
        <v>CA</v>
      </c>
      <c r="AW1993" t="s">
        <v>1420</v>
      </c>
      <c r="AX1993" t="str">
        <f>VLOOKUP(Sheet1[[#This Row],[NPDES ID2]],Combined_Sheet__Major_Only___2[[NPDES ID2]:[ECHO BFR]],27,FALSE)</f>
        <v>methaneBioCaptureRecover, tempSludgeStore</v>
      </c>
      <c r="AY1993" t="str">
        <f>VLOOKUP(Sheet1[[#This Row],[NPDES ID2]],Combined_Sheet__Major_Only___2[[NPDES ID2]:[ECHO BFR]],28,FALSE)</f>
        <v>-</v>
      </c>
      <c r="AZ1993" t="str">
        <f>VLOOKUP(Sheet1[[#This Row],[NPDES ID2]],Combined_Sheet__Major_Only___2[[NPDES ID2]:[ECHO BFR]],29,FALSE)</f>
        <v>-</v>
      </c>
      <c r="BA1993">
        <f>VLOOKUP(Sheet1[[#This Row],[NPDES ID2]],Combined_Sheet__Major_Only___2[[NPDES ID2]:[ECHO BFR]],17,FALSE)</f>
        <v>33.885675171073203</v>
      </c>
      <c r="BB1993">
        <f>VLOOKUP(Sheet1[[#This Row],[NPDES ID2]],Combined_Sheet__Major_Only___2[[NPDES ID2]:[ECHO BFR]],18,FALSE)</f>
        <v>-117.26789163828801</v>
      </c>
      <c r="BC1993" t="str">
        <f>IF(ISNUMBER(SEARCH("aerobic",$AW1993)),"aerobic","")</f>
        <v/>
      </c>
      <c r="BD1993" t="str">
        <f>IF(ISNUMBER(SEARCH("anaer",$AW1993)),"anaer","")</f>
        <v/>
      </c>
      <c r="BE1993" t="str">
        <f>IF(ISNUMBER(SEARCH("thickening",$AZ1993)),"thickening","")</f>
        <v/>
      </c>
      <c r="BF1993" s="2" t="str">
        <f>IF(ISNUMBER(SEARCH("airDry",$AW1993)),"airDry","")</f>
        <v>airDry</v>
      </c>
      <c r="BG1993" s="2" t="str">
        <f>IF(ISNUMBER(SEARCH("heatDry",$AY1993)),"heatDry","")</f>
        <v/>
      </c>
      <c r="BH1993" s="2" t="str">
        <f>IF(AND(ISNUMBER(SEARCH("aerobic",$AW1993)),ISNUMBER(SEARCH("anaer",$AW1993))),"Combined Aer and Anaer.","")</f>
        <v/>
      </c>
    </row>
    <row r="1994" spans="1:60" x14ac:dyDescent="0.25">
      <c r="A1994" s="4">
        <v>1427</v>
      </c>
      <c r="B1994" t="s">
        <v>6749</v>
      </c>
      <c r="C1994">
        <v>129.91</v>
      </c>
      <c r="D1994">
        <v>1117.849058053848</v>
      </c>
      <c r="E1994">
        <v>1114.8854151963189</v>
      </c>
      <c r="F1994">
        <v>796.93691801939383</v>
      </c>
      <c r="G1994">
        <v>1446.8586471627409</v>
      </c>
      <c r="H1994">
        <v>-153.17724536168339</v>
      </c>
      <c r="I1994">
        <v>-155.1119236894323</v>
      </c>
      <c r="J1994">
        <v>-172.13637107315489</v>
      </c>
      <c r="K1994">
        <v>-129.60263044065459</v>
      </c>
      <c r="L1994">
        <v>65.801791639906227</v>
      </c>
      <c r="M1994">
        <v>65.271697123309551</v>
      </c>
      <c r="N1994">
        <v>63.517432272937377</v>
      </c>
      <c r="O1994">
        <v>69.524970462627039</v>
      </c>
      <c r="P1994">
        <v>3.0778307107012361</v>
      </c>
      <c r="Q1994">
        <v>3.091063866585527</v>
      </c>
      <c r="R1994">
        <v>2.656757586363323</v>
      </c>
      <c r="S1994">
        <v>3.554137665878609</v>
      </c>
      <c r="T1994">
        <v>4240.9104482163712</v>
      </c>
      <c r="U1994">
        <v>4240.9059909436864</v>
      </c>
      <c r="V1994">
        <v>4236.914069512779</v>
      </c>
      <c r="W1994">
        <v>4244.9344488535226</v>
      </c>
      <c r="X1994">
        <v>377.0985025018245</v>
      </c>
      <c r="Y1994">
        <v>379.78084883863869</v>
      </c>
      <c r="Z1994">
        <v>356.91479615157948</v>
      </c>
      <c r="AA1994">
        <v>390.31021442715507</v>
      </c>
      <c r="AB1994">
        <v>93.576129898646627</v>
      </c>
      <c r="AC1994">
        <v>91.51292637593059</v>
      </c>
      <c r="AD1994">
        <v>74.243740598829845</v>
      </c>
      <c r="AE1994">
        <v>116.9576377606563</v>
      </c>
      <c r="AF1994">
        <v>49.639033015968508</v>
      </c>
      <c r="AG1994">
        <v>49.239053581291181</v>
      </c>
      <c r="AH1994">
        <v>47.915962903680096</v>
      </c>
      <c r="AI1994">
        <v>52.447624209793538</v>
      </c>
      <c r="AJ1994">
        <v>0.38332083822311441</v>
      </c>
      <c r="AK1994">
        <v>0.38332084540598538</v>
      </c>
      <c r="AL1994">
        <v>0.38331919163586059</v>
      </c>
      <c r="AM1994">
        <v>0.38332247529317232</v>
      </c>
      <c r="AN1994">
        <v>0.67432055323988938</v>
      </c>
      <c r="AO1994">
        <v>0.67432055323988893</v>
      </c>
      <c r="AP1994">
        <v>0.67432055323988893</v>
      </c>
      <c r="AQ1994">
        <v>0.67432055323988893</v>
      </c>
      <c r="AR1994">
        <v>9.070379646594791</v>
      </c>
      <c r="AS1994">
        <v>9.0703796465947928</v>
      </c>
      <c r="AT1994">
        <v>9.0703796465947928</v>
      </c>
      <c r="AU1994">
        <v>9.0703796465947928</v>
      </c>
      <c r="AV1994" t="str">
        <f>VLOOKUP(Sheet1[[#This Row],[NPDES ID2]],Combined_Sheet__Major_Only___2[[NPDES ID2]:[ECHO BFR]],3,FALSE)</f>
        <v>CA</v>
      </c>
      <c r="AW1994" t="s">
        <v>1420</v>
      </c>
      <c r="AX1994" t="str">
        <f>VLOOKUP(Sheet1[[#This Row],[NPDES ID2]],Combined_Sheet__Major_Only___2[[NPDES ID2]:[ECHO BFR]],27,FALSE)</f>
        <v>-</v>
      </c>
      <c r="AY1994" t="str">
        <f>VLOOKUP(Sheet1[[#This Row],[NPDES ID2]],Combined_Sheet__Major_Only___2[[NPDES ID2]:[ECHO BFR]],28,FALSE)</f>
        <v>-</v>
      </c>
      <c r="AZ1994" t="str">
        <f>VLOOKUP(Sheet1[[#This Row],[NPDES ID2]],Combined_Sheet__Major_Only___2[[NPDES ID2]:[ECHO BFR]],29,FALSE)</f>
        <v>sludgeLagoon</v>
      </c>
      <c r="BA1994">
        <f>VLOOKUP(Sheet1[[#This Row],[NPDES ID2]],Combined_Sheet__Major_Only___2[[NPDES ID2]:[ECHO BFR]],17,FALSE)</f>
        <v>39.916111000000001</v>
      </c>
      <c r="BB1994">
        <f>VLOOKUP(Sheet1[[#This Row],[NPDES ID2]],Combined_Sheet__Major_Only___2[[NPDES ID2]:[ECHO BFR]],18,FALSE)</f>
        <v>-122.104444</v>
      </c>
      <c r="BC1994" t="str">
        <f>IF(ISNUMBER(SEARCH("aerobic",$AW1994)),"aerobic","")</f>
        <v/>
      </c>
      <c r="BD1994" t="str">
        <f>IF(ISNUMBER(SEARCH("anaer",$AW1994)),"anaer","")</f>
        <v/>
      </c>
      <c r="BE1994" t="str">
        <f>IF(ISNUMBER(SEARCH("thickening",$AZ1994)),"thickening","")</f>
        <v/>
      </c>
      <c r="BF1994" s="3" t="str">
        <f>IF(ISNUMBER(SEARCH("airDry",$AW1994)),"airDry","")</f>
        <v>airDry</v>
      </c>
      <c r="BG1994" s="3" t="str">
        <f>IF(ISNUMBER(SEARCH("heatDry",$AY1994)),"heatDry","")</f>
        <v/>
      </c>
      <c r="BH1994" s="3" t="str">
        <f>IF(AND(ISNUMBER(SEARCH("aerobic",$AW1994)),ISNUMBER(SEARCH("anaer",$AW1994))),"Combined Aer and Anaer.","")</f>
        <v/>
      </c>
    </row>
    <row r="1995" spans="1:60" x14ac:dyDescent="0.25">
      <c r="A1995" s="4">
        <v>2505</v>
      </c>
      <c r="B1995" t="s">
        <v>11643</v>
      </c>
      <c r="C1995">
        <v>173.19</v>
      </c>
      <c r="D1995">
        <v>891.53172520433191</v>
      </c>
      <c r="E1995">
        <v>886.5353472623317</v>
      </c>
      <c r="F1995">
        <v>645.64244851980141</v>
      </c>
      <c r="G1995">
        <v>1155.776198924674</v>
      </c>
      <c r="H1995">
        <v>-154.30227726587731</v>
      </c>
      <c r="I1995">
        <v>-156.25215293792141</v>
      </c>
      <c r="J1995">
        <v>-173.380524865274</v>
      </c>
      <c r="K1995">
        <v>-130.6916385539399</v>
      </c>
      <c r="L1995">
        <v>87.106212736189136</v>
      </c>
      <c r="M1995">
        <v>86.394675249216462</v>
      </c>
      <c r="N1995">
        <v>84.039824075887637</v>
      </c>
      <c r="O1995">
        <v>92.103943772178127</v>
      </c>
      <c r="P1995">
        <v>4.1042678165282496</v>
      </c>
      <c r="Q1995">
        <v>4.1234730714816834</v>
      </c>
      <c r="R1995">
        <v>3.547880688543438</v>
      </c>
      <c r="S1995">
        <v>4.7355449035468178</v>
      </c>
      <c r="T1995">
        <v>4242.9469301557956</v>
      </c>
      <c r="U1995">
        <v>4242.9424713900607</v>
      </c>
      <c r="V1995">
        <v>4238.9492127871781</v>
      </c>
      <c r="W1995">
        <v>4246.9722787104774</v>
      </c>
      <c r="X1995">
        <v>379.96423788802741</v>
      </c>
      <c r="Y1995">
        <v>382.70111263692149</v>
      </c>
      <c r="Z1995">
        <v>359.34848110280927</v>
      </c>
      <c r="AA1995">
        <v>393.46500745289029</v>
      </c>
      <c r="AB1995">
        <v>105.21044060657189</v>
      </c>
      <c r="AC1995">
        <v>102.31564006619389</v>
      </c>
      <c r="AD1995">
        <v>81.316397792546098</v>
      </c>
      <c r="AE1995">
        <v>134.96217968620601</v>
      </c>
      <c r="AF1995">
        <v>49.289599332767018</v>
      </c>
      <c r="AG1995">
        <v>48.886847050061419</v>
      </c>
      <c r="AH1995">
        <v>47.55471918844291</v>
      </c>
      <c r="AI1995">
        <v>52.117499961051159</v>
      </c>
      <c r="AJ1995">
        <v>0.37907793587828409</v>
      </c>
      <c r="AK1995">
        <v>0.37907794565659109</v>
      </c>
      <c r="AL1995">
        <v>0.37907569396925778</v>
      </c>
      <c r="AM1995">
        <v>0.37908016483332158</v>
      </c>
      <c r="AN1995">
        <v>0.67440387015228298</v>
      </c>
      <c r="AO1995">
        <v>0.67440387015228265</v>
      </c>
      <c r="AP1995">
        <v>0.67440387015228265</v>
      </c>
      <c r="AQ1995">
        <v>0.67440387015228265</v>
      </c>
      <c r="AR1995">
        <v>8.5513412704145519</v>
      </c>
      <c r="AS1995">
        <v>8.5513412704145484</v>
      </c>
      <c r="AT1995">
        <v>8.5513412704145484</v>
      </c>
      <c r="AU1995">
        <v>8.5513412704145484</v>
      </c>
      <c r="AV1995" t="str">
        <f>VLOOKUP(Sheet1[[#This Row],[NPDES ID2]],Combined_Sheet__Major_Only___2[[NPDES ID2]:[ECHO BFR]],3,FALSE)</f>
        <v>CA</v>
      </c>
      <c r="AW1995" t="s">
        <v>1420</v>
      </c>
      <c r="AX1995" t="str">
        <f>VLOOKUP(Sheet1[[#This Row],[NPDES ID2]],Combined_Sheet__Major_Only___2[[NPDES ID2]:[ECHO BFR]],27,FALSE)</f>
        <v>-</v>
      </c>
      <c r="AY1995" t="str">
        <f>VLOOKUP(Sheet1[[#This Row],[NPDES ID2]],Combined_Sheet__Major_Only___2[[NPDES ID2]:[ECHO BFR]],28,FALSE)</f>
        <v>-</v>
      </c>
      <c r="AZ1995" t="str">
        <f>VLOOKUP(Sheet1[[#This Row],[NPDES ID2]],Combined_Sheet__Major_Only___2[[NPDES ID2]:[ECHO BFR]],29,FALSE)</f>
        <v>sludgeLagoon</v>
      </c>
      <c r="BA1995">
        <f>VLOOKUP(Sheet1[[#This Row],[NPDES ID2]],Combined_Sheet__Major_Only___2[[NPDES ID2]:[ECHO BFR]],17,FALSE)</f>
        <v>38.533199000000003</v>
      </c>
      <c r="BB1995">
        <f>VLOOKUP(Sheet1[[#This Row],[NPDES ID2]],Combined_Sheet__Major_Only___2[[NPDES ID2]:[ECHO BFR]],18,FALSE)</f>
        <v>-121.75685</v>
      </c>
      <c r="BC1995" t="str">
        <f>IF(ISNUMBER(SEARCH("aerobic",$AW1995)),"aerobic","")</f>
        <v/>
      </c>
      <c r="BD1995" t="str">
        <f>IF(ISNUMBER(SEARCH("anaer",$AW1995)),"anaer","")</f>
        <v/>
      </c>
      <c r="BE1995" t="str">
        <f>IF(ISNUMBER(SEARCH("thickening",$AZ1995)),"thickening","")</f>
        <v/>
      </c>
      <c r="BF1995" s="3" t="str">
        <f>IF(ISNUMBER(SEARCH("airDry",$AW1995)),"airDry","")</f>
        <v>airDry</v>
      </c>
      <c r="BG1995" s="3" t="str">
        <f>IF(ISNUMBER(SEARCH("heatDry",$AY1995)),"heatDry","")</f>
        <v/>
      </c>
      <c r="BH1995" s="3" t="str">
        <f>IF(AND(ISNUMBER(SEARCH("aerobic",$AW1995)),ISNUMBER(SEARCH("anaer",$AW1995))),"Combined Aer and Anaer.","")</f>
        <v/>
      </c>
    </row>
    <row r="1996" spans="1:60" x14ac:dyDescent="0.25">
      <c r="A1996" s="4">
        <v>1762</v>
      </c>
      <c r="B1996" t="s">
        <v>8249</v>
      </c>
      <c r="C1996">
        <v>21.5</v>
      </c>
      <c r="D1996">
        <v>6307.2017822761027</v>
      </c>
      <c r="E1996">
        <v>6319.6867589831381</v>
      </c>
      <c r="F1996">
        <v>4336.6345105565006</v>
      </c>
      <c r="G1996">
        <v>8335.7752931663399</v>
      </c>
      <c r="H1996">
        <v>-161.2488368926069</v>
      </c>
      <c r="I1996">
        <v>-163.1836715897056</v>
      </c>
      <c r="J1996">
        <v>-180.9107526545211</v>
      </c>
      <c r="K1996">
        <v>-137.3990077061973</v>
      </c>
      <c r="L1996">
        <v>10.37074466208653</v>
      </c>
      <c r="M1996">
        <v>10.278920571571151</v>
      </c>
      <c r="N1996">
        <v>9.9750809150659894</v>
      </c>
      <c r="O1996">
        <v>11.015632705701879</v>
      </c>
      <c r="P1996">
        <v>0.51024168116325752</v>
      </c>
      <c r="Q1996">
        <v>0.5112309357970477</v>
      </c>
      <c r="R1996">
        <v>0.44263344351512812</v>
      </c>
      <c r="S1996">
        <v>0.58593871328674307</v>
      </c>
      <c r="T1996">
        <v>4243.4318225504021</v>
      </c>
      <c r="U1996">
        <v>4243.4273634291676</v>
      </c>
      <c r="V1996">
        <v>4239.4337864416693</v>
      </c>
      <c r="W1996">
        <v>4247.4574920482492</v>
      </c>
      <c r="X1996">
        <v>396.29130126199152</v>
      </c>
      <c r="Y1996">
        <v>399.35991503440289</v>
      </c>
      <c r="Z1996">
        <v>373.03525958674038</v>
      </c>
      <c r="AA1996">
        <v>411.56263419319828</v>
      </c>
      <c r="AB1996">
        <v>115.5455531565452</v>
      </c>
      <c r="AC1996">
        <v>111.939619952245</v>
      </c>
      <c r="AD1996">
        <v>87.992391984672494</v>
      </c>
      <c r="AE1996">
        <v>150.5478280243052</v>
      </c>
      <c r="AF1996">
        <v>47.271341621947741</v>
      </c>
      <c r="AG1996">
        <v>46.852778972226012</v>
      </c>
      <c r="AH1996">
        <v>45.467880801285581</v>
      </c>
      <c r="AI1996">
        <v>50.21082184274487</v>
      </c>
      <c r="AJ1996">
        <v>0.35458952476781652</v>
      </c>
      <c r="AK1996">
        <v>0.35458952594118798</v>
      </c>
      <c r="AL1996">
        <v>0.3545892558779507</v>
      </c>
      <c r="AM1996">
        <v>0.35458979210242692</v>
      </c>
      <c r="AN1996">
        <v>0.67442370187337175</v>
      </c>
      <c r="AO1996">
        <v>0.67442370187337219</v>
      </c>
      <c r="AP1996">
        <v>0.67442370187337219</v>
      </c>
      <c r="AQ1996">
        <v>0.67442370187337219</v>
      </c>
      <c r="AR1996">
        <v>8.0127636016806214</v>
      </c>
      <c r="AS1996">
        <v>8.0127636016806232</v>
      </c>
      <c r="AT1996">
        <v>8.0127636016806232</v>
      </c>
      <c r="AU1996">
        <v>8.0127636016806232</v>
      </c>
      <c r="AV1996" t="str">
        <f>VLOOKUP(Sheet1[[#This Row],[NPDES ID2]],Combined_Sheet__Major_Only___2[[NPDES ID2]:[ECHO BFR]],3,FALSE)</f>
        <v>IL</v>
      </c>
      <c r="AW1996" t="s">
        <v>1420</v>
      </c>
      <c r="AX1996" t="str">
        <f>VLOOKUP(Sheet1[[#This Row],[NPDES ID2]],Combined_Sheet__Major_Only___2[[NPDES ID2]:[ECHO BFR]],27,FALSE)</f>
        <v>-</v>
      </c>
      <c r="AY1996" t="str">
        <f>VLOOKUP(Sheet1[[#This Row],[NPDES ID2]],Combined_Sheet__Major_Only___2[[NPDES ID2]:[ECHO BFR]],28,FALSE)</f>
        <v>-</v>
      </c>
      <c r="AZ1996" t="str">
        <f>VLOOKUP(Sheet1[[#This Row],[NPDES ID2]],Combined_Sheet__Major_Only___2[[NPDES ID2]:[ECHO BFR]],29,FALSE)</f>
        <v>-</v>
      </c>
      <c r="BA1996">
        <f>VLOOKUP(Sheet1[[#This Row],[NPDES ID2]],Combined_Sheet__Major_Only___2[[NPDES ID2]:[ECHO BFR]],17,FALSE)</f>
        <v>41.873652</v>
      </c>
      <c r="BB1996">
        <f>VLOOKUP(Sheet1[[#This Row],[NPDES ID2]],Combined_Sheet__Major_Only___2[[NPDES ID2]:[ECHO BFR]],18,FALSE)</f>
        <v>-89.478705000000005</v>
      </c>
      <c r="BC1996" t="str">
        <f>IF(ISNUMBER(SEARCH("aerobic",$AW1996)),"aerobic","")</f>
        <v/>
      </c>
      <c r="BD1996" t="str">
        <f>IF(ISNUMBER(SEARCH("anaer",$AW1996)),"anaer","")</f>
        <v/>
      </c>
      <c r="BE1996" t="str">
        <f>IF(ISNUMBER(SEARCH("thickening",$AZ1996)),"thickening","")</f>
        <v/>
      </c>
      <c r="BF1996" s="2" t="str">
        <f>IF(ISNUMBER(SEARCH("airDry",$AW1996)),"airDry","")</f>
        <v>airDry</v>
      </c>
      <c r="BG1996" s="2" t="str">
        <f>IF(ISNUMBER(SEARCH("heatDry",$AY1996)),"heatDry","")</f>
        <v/>
      </c>
      <c r="BH1996" s="2" t="str">
        <f>IF(AND(ISNUMBER(SEARCH("aerobic",$AW1996)),ISNUMBER(SEARCH("anaer",$AW1996))),"Combined Aer and Anaer.","")</f>
        <v/>
      </c>
    </row>
    <row r="1997" spans="1:60" x14ac:dyDescent="0.25">
      <c r="A1997" s="4">
        <v>1671</v>
      </c>
      <c r="B1997" t="s">
        <v>7845</v>
      </c>
      <c r="C1997">
        <v>55</v>
      </c>
      <c r="D1997">
        <v>2346.979435282462</v>
      </c>
      <c r="E1997">
        <v>2348.221343006579</v>
      </c>
      <c r="F1997">
        <v>1631.1465469850859</v>
      </c>
      <c r="G1997">
        <v>3095.4161021382829</v>
      </c>
      <c r="H1997">
        <v>-147.9564381711964</v>
      </c>
      <c r="I1997">
        <v>-149.99061454216539</v>
      </c>
      <c r="J1997">
        <v>-166.3814750192555</v>
      </c>
      <c r="K1997">
        <v>-124.6040783004003</v>
      </c>
      <c r="L1997">
        <v>28.797084971628131</v>
      </c>
      <c r="M1997">
        <v>28.580041528562031</v>
      </c>
      <c r="N1997">
        <v>27.86183397819666</v>
      </c>
      <c r="O1997">
        <v>30.321431755287811</v>
      </c>
      <c r="P1997">
        <v>1.301422270986679</v>
      </c>
      <c r="Q1997">
        <v>1.3045555117757459</v>
      </c>
      <c r="R1997">
        <v>1.1159769636719541</v>
      </c>
      <c r="S1997">
        <v>1.502377251196876</v>
      </c>
      <c r="T1997">
        <v>4245.4106263585909</v>
      </c>
      <c r="U1997">
        <v>4245.4061657865914</v>
      </c>
      <c r="V1997">
        <v>4241.4112894990876</v>
      </c>
      <c r="W1997">
        <v>4249.4376055976581</v>
      </c>
      <c r="X1997">
        <v>365.1554765423723</v>
      </c>
      <c r="Y1997">
        <v>367.60028119433503</v>
      </c>
      <c r="Z1997">
        <v>346.84562745238497</v>
      </c>
      <c r="AA1997">
        <v>377.11634368725498</v>
      </c>
      <c r="AB1997">
        <v>76.361528993710223</v>
      </c>
      <c r="AC1997">
        <v>75.126369149064999</v>
      </c>
      <c r="AD1997">
        <v>62.835776231616343</v>
      </c>
      <c r="AE1997">
        <v>92.03322343408027</v>
      </c>
      <c r="AF1997">
        <v>51.311266990759442</v>
      </c>
      <c r="AG1997">
        <v>50.924497397243769</v>
      </c>
      <c r="AH1997">
        <v>49.644892524779337</v>
      </c>
      <c r="AI1997">
        <v>54.027352310152487</v>
      </c>
      <c r="AJ1997">
        <v>0.40363716928320142</v>
      </c>
      <c r="AK1997">
        <v>0.40363717225163281</v>
      </c>
      <c r="AL1997">
        <v>0.40363648897665222</v>
      </c>
      <c r="AM1997">
        <v>0.40363784565558591</v>
      </c>
      <c r="AN1997">
        <v>0.67450460836724335</v>
      </c>
      <c r="AO1997">
        <v>0.67450460836724313</v>
      </c>
      <c r="AP1997">
        <v>0.67450460836724313</v>
      </c>
      <c r="AQ1997">
        <v>0.67450460836724313</v>
      </c>
      <c r="AR1997">
        <v>10.233312798924089</v>
      </c>
      <c r="AS1997">
        <v>10.233312798924089</v>
      </c>
      <c r="AT1997">
        <v>10.233312798924089</v>
      </c>
      <c r="AU1997">
        <v>10.233312798924089</v>
      </c>
      <c r="AV1997" t="str">
        <f>VLOOKUP(Sheet1[[#This Row],[NPDES ID2]],Combined_Sheet__Major_Only___2[[NPDES ID2]:[ECHO BFR]],3,FALSE)</f>
        <v>CA</v>
      </c>
      <c r="AW1997" t="s">
        <v>1420</v>
      </c>
      <c r="AX1997" t="str">
        <f>VLOOKUP(Sheet1[[#This Row],[NPDES ID2]],Combined_Sheet__Major_Only___2[[NPDES ID2]:[ECHO BFR]],27,FALSE)</f>
        <v>tempSludgeStore</v>
      </c>
      <c r="AY1997" t="str">
        <f>VLOOKUP(Sheet1[[#This Row],[NPDES ID2]],Combined_Sheet__Major_Only___2[[NPDES ID2]:[ECHO BFR]],28,FALSE)</f>
        <v>-</v>
      </c>
      <c r="AZ1997" t="str">
        <f>VLOOKUP(Sheet1[[#This Row],[NPDES ID2]],Combined_Sheet__Major_Only___2[[NPDES ID2]:[ECHO BFR]],29,FALSE)</f>
        <v>-</v>
      </c>
      <c r="BA1997">
        <f>VLOOKUP(Sheet1[[#This Row],[NPDES ID2]],Combined_Sheet__Major_Only___2[[NPDES ID2]:[ECHO BFR]],17,FALSE)</f>
        <v>35.125999999999998</v>
      </c>
      <c r="BB1997">
        <f>VLOOKUP(Sheet1[[#This Row],[NPDES ID2]],Combined_Sheet__Major_Only___2[[NPDES ID2]:[ECHO BFR]],18,FALSE)</f>
        <v>-117.9599</v>
      </c>
      <c r="BC1997" t="str">
        <f>IF(ISNUMBER(SEARCH("aerobic",$AW1997)),"aerobic","")</f>
        <v/>
      </c>
      <c r="BD1997" t="str">
        <f>IF(ISNUMBER(SEARCH("anaer",$AW1997)),"anaer","")</f>
        <v/>
      </c>
      <c r="BE1997" t="str">
        <f>IF(ISNUMBER(SEARCH("thickening",$AZ1997)),"thickening","")</f>
        <v/>
      </c>
      <c r="BF1997" s="3" t="str">
        <f>IF(ISNUMBER(SEARCH("airDry",$AW1997)),"airDry","")</f>
        <v>airDry</v>
      </c>
      <c r="BG1997" s="3" t="str">
        <f>IF(ISNUMBER(SEARCH("heatDry",$AY1997)),"heatDry","")</f>
        <v/>
      </c>
      <c r="BH1997" s="3" t="str">
        <f>IF(AND(ISNUMBER(SEARCH("aerobic",$AW1997)),ISNUMBER(SEARCH("anaer",$AW1997))),"Combined Aer and Anaer.","")</f>
        <v/>
      </c>
    </row>
    <row r="1998" spans="1:60" x14ac:dyDescent="0.25">
      <c r="A1998" s="4">
        <v>1709</v>
      </c>
      <c r="B1998" t="s">
        <v>8011</v>
      </c>
      <c r="C1998">
        <v>44.11</v>
      </c>
      <c r="D1998">
        <v>2937.062721896606</v>
      </c>
      <c r="E1998">
        <v>2939.3676175865721</v>
      </c>
      <c r="F1998">
        <v>2034.078161420128</v>
      </c>
      <c r="G1998">
        <v>3879.445154487395</v>
      </c>
      <c r="H1998">
        <v>-150.261302432646</v>
      </c>
      <c r="I1998">
        <v>-152.25379513961661</v>
      </c>
      <c r="J1998">
        <v>-168.91594875301229</v>
      </c>
      <c r="K1998">
        <v>-126.81705721113271</v>
      </c>
      <c r="L1998">
        <v>22.758618261002109</v>
      </c>
      <c r="M1998">
        <v>22.581895680631259</v>
      </c>
      <c r="N1998">
        <v>21.997116213139911</v>
      </c>
      <c r="O1998">
        <v>23.999776601814251</v>
      </c>
      <c r="P1998">
        <v>1.044336727098774</v>
      </c>
      <c r="Q1998">
        <v>1.046477758474345</v>
      </c>
      <c r="R1998">
        <v>0.89802242873942306</v>
      </c>
      <c r="S1998">
        <v>1.2065797826798741</v>
      </c>
      <c r="T1998">
        <v>4256.8733962411898</v>
      </c>
      <c r="U1998">
        <v>4256.8689272652391</v>
      </c>
      <c r="V1998">
        <v>4252.8665244220911</v>
      </c>
      <c r="W1998">
        <v>4260.9079625195409</v>
      </c>
      <c r="X1998">
        <v>371.57464388852259</v>
      </c>
      <c r="Y1998">
        <v>374.13103843657029</v>
      </c>
      <c r="Z1998">
        <v>352.39019766701858</v>
      </c>
      <c r="AA1998">
        <v>384.11744964730337</v>
      </c>
      <c r="AB1998">
        <v>107.8964277447338</v>
      </c>
      <c r="AC1998">
        <v>104.61409825846719</v>
      </c>
      <c r="AD1998">
        <v>82.472065845319264</v>
      </c>
      <c r="AE1998">
        <v>139.85678662135049</v>
      </c>
      <c r="AF1998">
        <v>50.563327271953789</v>
      </c>
      <c r="AG1998">
        <v>50.170666362708531</v>
      </c>
      <c r="AH1998">
        <v>48.871547936969712</v>
      </c>
      <c r="AI1998">
        <v>53.3208110827524</v>
      </c>
      <c r="AJ1998">
        <v>0.3945479489006028</v>
      </c>
      <c r="AK1998">
        <v>0.3945479514887168</v>
      </c>
      <c r="AL1998">
        <v>0.39454735576577887</v>
      </c>
      <c r="AM1998">
        <v>0.39454853860524669</v>
      </c>
      <c r="AN1998">
        <v>0.67497249167908979</v>
      </c>
      <c r="AO1998">
        <v>0.6749724916790899</v>
      </c>
      <c r="AP1998">
        <v>0.6749724916790899</v>
      </c>
      <c r="AQ1998">
        <v>0.6749724916790899</v>
      </c>
      <c r="AR1998">
        <v>8.5858227042836717</v>
      </c>
      <c r="AS1998">
        <v>8.5858227042836681</v>
      </c>
      <c r="AT1998">
        <v>8.5858227042836681</v>
      </c>
      <c r="AU1998">
        <v>8.5858227042836681</v>
      </c>
      <c r="AV1998" t="str">
        <f>VLOOKUP(Sheet1[[#This Row],[NPDES ID2]],Combined_Sheet__Major_Only___2[[NPDES ID2]:[ECHO BFR]],3,FALSE)</f>
        <v>TX</v>
      </c>
      <c r="AW1998" t="s">
        <v>1420</v>
      </c>
      <c r="AX1998" t="str">
        <f>VLOOKUP(Sheet1[[#This Row],[NPDES ID2]],Combined_Sheet__Major_Only___2[[NPDES ID2]:[ECHO BFR]],27,FALSE)</f>
        <v>-</v>
      </c>
      <c r="AY1998" t="str">
        <f>VLOOKUP(Sheet1[[#This Row],[NPDES ID2]],Combined_Sheet__Major_Only___2[[NPDES ID2]:[ECHO BFR]],28,FALSE)</f>
        <v>-</v>
      </c>
      <c r="AZ1998" t="str">
        <f>VLOOKUP(Sheet1[[#This Row],[NPDES ID2]],Combined_Sheet__Major_Only___2[[NPDES ID2]:[ECHO BFR]],29,FALSE)</f>
        <v>-</v>
      </c>
      <c r="BA1998">
        <f>VLOOKUP(Sheet1[[#This Row],[NPDES ID2]],Combined_Sheet__Major_Only___2[[NPDES ID2]:[ECHO BFR]],17,FALSE)</f>
        <v>26.062583</v>
      </c>
      <c r="BB1998">
        <f>VLOOKUP(Sheet1[[#This Row],[NPDES ID2]],Combined_Sheet__Major_Only___2[[NPDES ID2]:[ECHO BFR]],18,FALSE)</f>
        <v>-97.483917000000005</v>
      </c>
      <c r="BC1998" t="str">
        <f>IF(ISNUMBER(SEARCH("aerobic",$AW1998)),"aerobic","")</f>
        <v/>
      </c>
      <c r="BD1998" t="str">
        <f>IF(ISNUMBER(SEARCH("anaer",$AW1998)),"anaer","")</f>
        <v/>
      </c>
      <c r="BE1998" t="str">
        <f>IF(ISNUMBER(SEARCH("thickening",$AZ1998)),"thickening","")</f>
        <v/>
      </c>
      <c r="BF1998" s="3" t="str">
        <f>IF(ISNUMBER(SEARCH("airDry",$AW1998)),"airDry","")</f>
        <v>airDry</v>
      </c>
      <c r="BG1998" s="3" t="str">
        <f>IF(ISNUMBER(SEARCH("heatDry",$AY1998)),"heatDry","")</f>
        <v/>
      </c>
      <c r="BH1998" s="3" t="str">
        <f>IF(AND(ISNUMBER(SEARCH("aerobic",$AW1998)),ISNUMBER(SEARCH("anaer",$AW1998))),"Combined Aer and Anaer.","")</f>
        <v/>
      </c>
    </row>
    <row r="1999" spans="1:60" x14ac:dyDescent="0.25">
      <c r="A1999" s="4">
        <v>1788</v>
      </c>
      <c r="B1999" t="s">
        <v>8361</v>
      </c>
      <c r="C1999">
        <v>3.62</v>
      </c>
      <c r="D1999">
        <v>33692.047487330783</v>
      </c>
      <c r="E1999">
        <v>33692.267282045839</v>
      </c>
      <c r="F1999">
        <v>23062.37737087299</v>
      </c>
      <c r="G1999">
        <v>44878.774475404593</v>
      </c>
      <c r="H1999">
        <v>-146.83529257805441</v>
      </c>
      <c r="I1999">
        <v>-148.8976519308822</v>
      </c>
      <c r="J1999">
        <v>-165.13457872603311</v>
      </c>
      <c r="K1999">
        <v>-123.5377916879558</v>
      </c>
      <c r="L1999">
        <v>1.9092724330083819</v>
      </c>
      <c r="M1999">
        <v>1.895096122677792</v>
      </c>
      <c r="N1999">
        <v>1.848188675204844</v>
      </c>
      <c r="O1999">
        <v>2.0088325227553399</v>
      </c>
      <c r="P1999">
        <v>8.5632489250747137E-2</v>
      </c>
      <c r="Q1999">
        <v>8.5904587415014444E-2</v>
      </c>
      <c r="R1999">
        <v>7.336283405303437E-2</v>
      </c>
      <c r="S1999">
        <v>9.8804064352616044E-2</v>
      </c>
      <c r="T1999">
        <v>4259.2658278657846</v>
      </c>
      <c r="U1999">
        <v>4259.2613571358188</v>
      </c>
      <c r="V1999">
        <v>4255.2573834009982</v>
      </c>
      <c r="W1999">
        <v>4263.3019776595429</v>
      </c>
      <c r="X1999">
        <v>363.67180909609613</v>
      </c>
      <c r="Y1999">
        <v>366.07361411418941</v>
      </c>
      <c r="Z1999">
        <v>345.70266995784561</v>
      </c>
      <c r="AA1999">
        <v>375.40494222874378</v>
      </c>
      <c r="AB1999">
        <v>70.883166902223408</v>
      </c>
      <c r="AC1999">
        <v>69.877224548271101</v>
      </c>
      <c r="AD1999">
        <v>59.100026656348497</v>
      </c>
      <c r="AE1999">
        <v>84.360453274742241</v>
      </c>
      <c r="AF1999">
        <v>51.687492005088252</v>
      </c>
      <c r="AG1999">
        <v>51.303711023495822</v>
      </c>
      <c r="AH1999">
        <v>50.033847986839817</v>
      </c>
      <c r="AI1999">
        <v>54.382763641879073</v>
      </c>
      <c r="AJ1999">
        <v>0.40821056889059387</v>
      </c>
      <c r="AK1999">
        <v>0.40821056908183567</v>
      </c>
      <c r="AL1999">
        <v>0.40821052506834687</v>
      </c>
      <c r="AM1999">
        <v>0.40821061245934109</v>
      </c>
      <c r="AN1999">
        <v>0.67506997549368819</v>
      </c>
      <c r="AO1999">
        <v>0.67506997549368852</v>
      </c>
      <c r="AP1999">
        <v>0.67506997549368852</v>
      </c>
      <c r="AQ1999">
        <v>0.67506997549368852</v>
      </c>
      <c r="AR1999">
        <v>10.710472270196689</v>
      </c>
      <c r="AS1999">
        <v>10.710472270196689</v>
      </c>
      <c r="AT1999">
        <v>10.710472270196689</v>
      </c>
      <c r="AU1999">
        <v>10.710472270196689</v>
      </c>
      <c r="AV1999" t="str">
        <f>VLOOKUP(Sheet1[[#This Row],[NPDES ID2]],Combined_Sheet__Major_Only___2[[NPDES ID2]:[ECHO BFR]],3,FALSE)</f>
        <v>TX</v>
      </c>
      <c r="AW1999" t="s">
        <v>1420</v>
      </c>
      <c r="AX1999" t="str">
        <f>VLOOKUP(Sheet1[[#This Row],[NPDES ID2]],Combined_Sheet__Major_Only___2[[NPDES ID2]:[ECHO BFR]],27,FALSE)</f>
        <v>-</v>
      </c>
      <c r="AY1999" t="str">
        <f>VLOOKUP(Sheet1[[#This Row],[NPDES ID2]],Combined_Sheet__Major_Only___2[[NPDES ID2]:[ECHO BFR]],28,FALSE)</f>
        <v>-</v>
      </c>
      <c r="AZ1999" t="str">
        <f>VLOOKUP(Sheet1[[#This Row],[NPDES ID2]],Combined_Sheet__Major_Only___2[[NPDES ID2]:[ECHO BFR]],29,FALSE)</f>
        <v>-</v>
      </c>
      <c r="BA1999">
        <f>VLOOKUP(Sheet1[[#This Row],[NPDES ID2]],Combined_Sheet__Major_Only___2[[NPDES ID2]:[ECHO BFR]],17,FALSE)</f>
        <v>30.372779000000001</v>
      </c>
      <c r="BB1999">
        <f>VLOOKUP(Sheet1[[#This Row],[NPDES ID2]],Combined_Sheet__Major_Only___2[[NPDES ID2]:[ECHO BFR]],18,FALSE)</f>
        <v>-94.198229999999995</v>
      </c>
      <c r="BC1999" t="str">
        <f>IF(ISNUMBER(SEARCH("aerobic",$AW1999)),"aerobic","")</f>
        <v/>
      </c>
      <c r="BD1999" t="str">
        <f>IF(ISNUMBER(SEARCH("anaer",$AW1999)),"anaer","")</f>
        <v/>
      </c>
      <c r="BE1999" t="str">
        <f>IF(ISNUMBER(SEARCH("thickening",$AZ1999)),"thickening","")</f>
        <v/>
      </c>
      <c r="BF1999" s="2" t="str">
        <f>IF(ISNUMBER(SEARCH("airDry",$AW1999)),"airDry","")</f>
        <v>airDry</v>
      </c>
      <c r="BG1999" s="2" t="str">
        <f>IF(ISNUMBER(SEARCH("heatDry",$AY1999)),"heatDry","")</f>
        <v/>
      </c>
      <c r="BH1999" s="2" t="str">
        <f>IF(AND(ISNUMBER(SEARCH("aerobic",$AW1999)),ISNUMBER(SEARCH("anaer",$AW1999))),"Combined Aer and Anaer.","")</f>
        <v/>
      </c>
    </row>
    <row r="2000" spans="1:60" x14ac:dyDescent="0.25">
      <c r="A2000" s="4">
        <v>906</v>
      </c>
      <c r="B2000" t="s">
        <v>4412</v>
      </c>
      <c r="C2000">
        <v>729.11</v>
      </c>
      <c r="D2000">
        <v>461.85492780878752</v>
      </c>
      <c r="E2000">
        <v>455.66709219191972</v>
      </c>
      <c r="F2000">
        <v>378.40599058223</v>
      </c>
      <c r="G2000">
        <v>548.6579861409856</v>
      </c>
      <c r="H2000">
        <v>-150.70430286561259</v>
      </c>
      <c r="I2000">
        <v>-152.8204044169955</v>
      </c>
      <c r="J2000">
        <v>-169.6313641560528</v>
      </c>
      <c r="K2000">
        <v>-127.3590381603574</v>
      </c>
      <c r="L2000">
        <v>374.49575807718071</v>
      </c>
      <c r="M2000">
        <v>371.56328116481558</v>
      </c>
      <c r="N2000">
        <v>361.84891690300969</v>
      </c>
      <c r="O2000">
        <v>395.10499274799901</v>
      </c>
      <c r="P2000">
        <v>17.264542555466971</v>
      </c>
      <c r="Q2000">
        <v>17.30087552011063</v>
      </c>
      <c r="R2000">
        <v>14.859294095911</v>
      </c>
      <c r="S2000">
        <v>19.952274009525379</v>
      </c>
      <c r="T2000">
        <v>41955.768206691602</v>
      </c>
      <c r="U2000">
        <v>41955.736098701993</v>
      </c>
      <c r="V2000">
        <v>41926.980269553576</v>
      </c>
      <c r="W2000">
        <v>41984.755118587993</v>
      </c>
      <c r="X2000">
        <v>3678.820197082463</v>
      </c>
      <c r="Y2000">
        <v>3704.4481192015992</v>
      </c>
      <c r="Z2000">
        <v>3486.3389485954372</v>
      </c>
      <c r="AA2000">
        <v>3804.1714436866641</v>
      </c>
      <c r="AB2000">
        <v>765.70444374368719</v>
      </c>
      <c r="AC2000">
        <v>753.64841394619623</v>
      </c>
      <c r="AD2000">
        <v>630.32774010559672</v>
      </c>
      <c r="AE2000">
        <v>922.86901066802068</v>
      </c>
      <c r="AF2000">
        <v>50.337999701545741</v>
      </c>
      <c r="AG2000">
        <v>49.943125843868692</v>
      </c>
      <c r="AH2000">
        <v>48.639515779695778</v>
      </c>
      <c r="AI2000">
        <v>53.107650765373798</v>
      </c>
      <c r="AJ2000">
        <v>0.39181041938082889</v>
      </c>
      <c r="AK2000">
        <v>0.39181047524043888</v>
      </c>
      <c r="AL2000">
        <v>0.39179757905304791</v>
      </c>
      <c r="AM2000">
        <v>0.39182318590917892</v>
      </c>
      <c r="AN2000">
        <v>0.94325144067421562</v>
      </c>
      <c r="AO2000">
        <v>0.94325144067421562</v>
      </c>
      <c r="AP2000">
        <v>0.94325144067421562</v>
      </c>
      <c r="AQ2000">
        <v>0.94325144067421562</v>
      </c>
      <c r="AR2000">
        <v>10.064445350458859</v>
      </c>
      <c r="AS2000">
        <v>10.064445350458859</v>
      </c>
      <c r="AT2000">
        <v>10.064445350458859</v>
      </c>
      <c r="AU2000">
        <v>10.064445350458859</v>
      </c>
      <c r="AV2000" t="str">
        <f>VLOOKUP(Sheet1[[#This Row],[NPDES ID2]],Combined_Sheet__Major_Only___2[[NPDES ID2]:[ECHO BFR]],3,FALSE)</f>
        <v>LA</v>
      </c>
      <c r="AW2000" t="s">
        <v>87</v>
      </c>
      <c r="AX2000" t="str">
        <f>VLOOKUP(Sheet1[[#This Row],[NPDES ID2]],Combined_Sheet__Major_Only___2[[NPDES ID2]:[ECHO BFR]],27,FALSE)</f>
        <v>tempSludgeStore</v>
      </c>
      <c r="AY2000" t="str">
        <f>VLOOKUP(Sheet1[[#This Row],[NPDES ID2]],Combined_Sheet__Major_Only___2[[NPDES ID2]:[ECHO BFR]],28,FALSE)</f>
        <v>-</v>
      </c>
      <c r="AZ2000" t="str">
        <f>VLOOKUP(Sheet1[[#This Row],[NPDES ID2]],Combined_Sheet__Major_Only___2[[NPDES ID2]:[ECHO BFR]],29,FALSE)</f>
        <v>thickening</v>
      </c>
      <c r="BA2000">
        <f>VLOOKUP(Sheet1[[#This Row],[NPDES ID2]],Combined_Sheet__Major_Only___2[[NPDES ID2]:[ECHO BFR]],17,FALSE)</f>
        <v>30.002700000000001</v>
      </c>
      <c r="BB2000">
        <f>VLOOKUP(Sheet1[[#This Row],[NPDES ID2]],Combined_Sheet__Major_Only___2[[NPDES ID2]:[ECHO BFR]],18,FALSE)</f>
        <v>-91.813590000000005</v>
      </c>
      <c r="BC2000" t="str">
        <f>IF(ISNUMBER(SEARCH("aerobic",$AW2000)),"aerobic","")</f>
        <v/>
      </c>
      <c r="BD2000" t="str">
        <f>IF(ISNUMBER(SEARCH("anaer",$AW2000)),"anaer","")</f>
        <v/>
      </c>
      <c r="BE2000" t="str">
        <f>IF(ISNUMBER(SEARCH("thickening",$AZ2000)),"thickening","")</f>
        <v>thickening</v>
      </c>
      <c r="BF2000" s="2" t="str">
        <f>IF(ISNUMBER(SEARCH("airDry",$AW2000)),"airDry","")</f>
        <v/>
      </c>
      <c r="BG2000" s="2" t="str">
        <f>IF(ISNUMBER(SEARCH("heatDry",$AY2000)),"heatDry","")</f>
        <v/>
      </c>
      <c r="BH2000" s="2" t="str">
        <f>IF(AND(ISNUMBER(SEARCH("aerobic",$AW2000)),ISNUMBER(SEARCH("anaer",$AW2000))),"Combined Aer and Anaer.","")</f>
        <v/>
      </c>
    </row>
    <row r="2001" spans="1:60" x14ac:dyDescent="0.25">
      <c r="A2001" s="4">
        <v>1995</v>
      </c>
      <c r="B2001" t="s">
        <v>9395</v>
      </c>
      <c r="C2001">
        <v>1788</v>
      </c>
      <c r="D2001">
        <v>630.03000019688011</v>
      </c>
      <c r="E2001">
        <v>630.03391197001338</v>
      </c>
      <c r="F2001">
        <v>528.33052353530945</v>
      </c>
      <c r="G2001">
        <v>740.25620414886816</v>
      </c>
      <c r="H2001">
        <v>-151.66727416557941</v>
      </c>
      <c r="I2001">
        <v>-153.72855123108661</v>
      </c>
      <c r="J2001">
        <v>-171.05847959376999</v>
      </c>
      <c r="K2001">
        <v>-128.5203308173509</v>
      </c>
      <c r="L2001">
        <v>910.31868543849919</v>
      </c>
      <c r="M2001">
        <v>903.07151166726192</v>
      </c>
      <c r="N2001">
        <v>879.02204716986682</v>
      </c>
      <c r="O2001">
        <v>961.30541533643827</v>
      </c>
      <c r="P2001">
        <v>42.349435203380857</v>
      </c>
      <c r="Q2001">
        <v>42.506274560135139</v>
      </c>
      <c r="R2001">
        <v>36.514488362217122</v>
      </c>
      <c r="S2001">
        <v>48.934951302187372</v>
      </c>
      <c r="T2001">
        <v>41977.700778319922</v>
      </c>
      <c r="U2001">
        <v>41977.66865425041</v>
      </c>
      <c r="V2001">
        <v>41948.89842398234</v>
      </c>
      <c r="W2001">
        <v>42006.702207063827</v>
      </c>
      <c r="X2001">
        <v>3713.4372917246019</v>
      </c>
      <c r="Y2001">
        <v>3739.689934416931</v>
      </c>
      <c r="Z2001">
        <v>3515.7838126985939</v>
      </c>
      <c r="AA2001">
        <v>3842.2800877805371</v>
      </c>
      <c r="AB2001">
        <v>866.29051769160174</v>
      </c>
      <c r="AC2001">
        <v>849.3284117976475</v>
      </c>
      <c r="AD2001">
        <v>696.75792843209513</v>
      </c>
      <c r="AE2001">
        <v>1068.167252303876</v>
      </c>
      <c r="AF2001">
        <v>49.899080771317649</v>
      </c>
      <c r="AG2001">
        <v>49.500063697293378</v>
      </c>
      <c r="AH2001">
        <v>48.187179597171507</v>
      </c>
      <c r="AI2001">
        <v>52.692542600048668</v>
      </c>
      <c r="AJ2001">
        <v>0.3864789451538222</v>
      </c>
      <c r="AK2001">
        <v>0.38647908378020002</v>
      </c>
      <c r="AL2001">
        <v>0.38644692468076602</v>
      </c>
      <c r="AM2001">
        <v>0.38651078341929451</v>
      </c>
      <c r="AN2001">
        <v>0.94327867858264558</v>
      </c>
      <c r="AO2001">
        <v>0.94327867858264558</v>
      </c>
      <c r="AP2001">
        <v>0.94327867858264558</v>
      </c>
      <c r="AQ2001">
        <v>0.94327867858264558</v>
      </c>
      <c r="AR2001">
        <v>9.4018336099909838</v>
      </c>
      <c r="AS2001">
        <v>9.4018336099909856</v>
      </c>
      <c r="AT2001">
        <v>9.4018336099909856</v>
      </c>
      <c r="AU2001">
        <v>9.4018336099909856</v>
      </c>
      <c r="AV2001" t="str">
        <f>VLOOKUP(Sheet1[[#This Row],[NPDES ID2]],Combined_Sheet__Major_Only___2[[NPDES ID2]:[ECHO BFR]],3,FALSE)</f>
        <v>LA</v>
      </c>
      <c r="AW2001" t="s">
        <v>54</v>
      </c>
      <c r="AX2001" t="str">
        <f>VLOOKUP(Sheet1[[#This Row],[NPDES ID2]],Combined_Sheet__Major_Only___2[[NPDES ID2]:[ECHO BFR]],27,FALSE)</f>
        <v>other</v>
      </c>
      <c r="AY2001" t="str">
        <f>VLOOKUP(Sheet1[[#This Row],[NPDES ID2]],Combined_Sheet__Major_Only___2[[NPDES ID2]:[ECHO BFR]],28,FALSE)</f>
        <v>-</v>
      </c>
      <c r="AZ2001" t="str">
        <f>VLOOKUP(Sheet1[[#This Row],[NPDES ID2]],Combined_Sheet__Major_Only___2[[NPDES ID2]:[ECHO BFR]],29,FALSE)</f>
        <v>thickening</v>
      </c>
      <c r="BA2001">
        <f>VLOOKUP(Sheet1[[#This Row],[NPDES ID2]],Combined_Sheet__Major_Only___2[[NPDES ID2]:[ECHO BFR]],17,FALSE)</f>
        <v>29.908332999999999</v>
      </c>
      <c r="BB2001">
        <f>VLOOKUP(Sheet1[[#This Row],[NPDES ID2]],Combined_Sheet__Major_Only___2[[NPDES ID2]:[ECHO BFR]],18,FALSE)</f>
        <v>-89.966943999999998</v>
      </c>
      <c r="BC2001" t="str">
        <f>IF(ISNUMBER(SEARCH("aerobic",$AW2001)),"aerobic","")</f>
        <v/>
      </c>
      <c r="BD2001" t="str">
        <f>IF(ISNUMBER(SEARCH("anaer",$AW2001)),"anaer","")</f>
        <v/>
      </c>
      <c r="BE2001" t="str">
        <f>IF(ISNUMBER(SEARCH("thickening",$AZ2001)),"thickening","")</f>
        <v>thickening</v>
      </c>
      <c r="BF2001" s="3" t="str">
        <f>IF(ISNUMBER(SEARCH("airDry",$AW2001)),"airDry","")</f>
        <v/>
      </c>
      <c r="BG2001" s="3" t="str">
        <f>IF(ISNUMBER(SEARCH("heatDry",$AY2001)),"heatDry","")</f>
        <v/>
      </c>
      <c r="BH2001" s="3" t="str">
        <f>IF(AND(ISNUMBER(SEARCH("aerobic",$AW2001)),ISNUMBER(SEARCH("anaer",$AW2001))),"Combined Aer and Anaer.","")</f>
        <v/>
      </c>
    </row>
    <row r="2002" spans="1:60" x14ac:dyDescent="0.25">
      <c r="A2002" s="4">
        <v>2457</v>
      </c>
      <c r="B2002" t="s">
        <v>11447</v>
      </c>
      <c r="C2002">
        <v>222</v>
      </c>
      <c r="D2002">
        <v>708.72975185823043</v>
      </c>
      <c r="E2002">
        <v>706.50454061674486</v>
      </c>
      <c r="F2002">
        <v>522.66097699769227</v>
      </c>
      <c r="G2002">
        <v>920.16865722676778</v>
      </c>
      <c r="H2002">
        <v>-147.0179458571865</v>
      </c>
      <c r="I2002">
        <v>-149.03206559657801</v>
      </c>
      <c r="J2002">
        <v>-165.40749826042219</v>
      </c>
      <c r="K2002">
        <v>-123.715723663543</v>
      </c>
      <c r="L2002">
        <v>116.88634807820929</v>
      </c>
      <c r="M2002">
        <v>116.01557209621529</v>
      </c>
      <c r="N2002">
        <v>113.1332498382878</v>
      </c>
      <c r="O2002">
        <v>123.0031497097613</v>
      </c>
      <c r="P2002">
        <v>5.2517963799900711</v>
      </c>
      <c r="Q2002">
        <v>5.2675328773927852</v>
      </c>
      <c r="R2002">
        <v>4.5006805516999604</v>
      </c>
      <c r="S2002">
        <v>6.0603515370244461</v>
      </c>
      <c r="T2002">
        <v>41994.811368928051</v>
      </c>
      <c r="U2002">
        <v>41994.779232313878</v>
      </c>
      <c r="V2002">
        <v>41965.997767081339</v>
      </c>
      <c r="W2002">
        <v>42023.824122920953</v>
      </c>
      <c r="X2002">
        <v>3591.8775915999431</v>
      </c>
      <c r="Y2002">
        <v>3615.7958168681389</v>
      </c>
      <c r="Z2002">
        <v>3412.9485963244101</v>
      </c>
      <c r="AA2002">
        <v>3708.1814129515001</v>
      </c>
      <c r="AB2002">
        <v>823.48922883999262</v>
      </c>
      <c r="AC2002">
        <v>807.4696313322795</v>
      </c>
      <c r="AD2002">
        <v>665.51340652149224</v>
      </c>
      <c r="AE2002">
        <v>1010.505485107638</v>
      </c>
      <c r="AF2002">
        <v>51.599064951317793</v>
      </c>
      <c r="AG2002">
        <v>51.214441550782652</v>
      </c>
      <c r="AH2002">
        <v>49.942730696730379</v>
      </c>
      <c r="AI2002">
        <v>54.299132837457627</v>
      </c>
      <c r="AJ2002">
        <v>0.40713556419169561</v>
      </c>
      <c r="AK2002">
        <v>0.4071355821195809</v>
      </c>
      <c r="AL2002">
        <v>0.40713145214208352</v>
      </c>
      <c r="AM2002">
        <v>0.40713965250107992</v>
      </c>
      <c r="AN2002">
        <v>0.94329990995698021</v>
      </c>
      <c r="AO2002">
        <v>0.94329990995698032</v>
      </c>
      <c r="AP2002">
        <v>0.94329990995698032</v>
      </c>
      <c r="AQ2002">
        <v>0.94329990995698032</v>
      </c>
      <c r="AR2002">
        <v>9.8082867379762355</v>
      </c>
      <c r="AS2002">
        <v>9.8082867379762373</v>
      </c>
      <c r="AT2002">
        <v>9.8082867379762373</v>
      </c>
      <c r="AU2002">
        <v>9.8082867379762373</v>
      </c>
      <c r="AV2002" t="str">
        <f>VLOOKUP(Sheet1[[#This Row],[NPDES ID2]],Combined_Sheet__Major_Only___2[[NPDES ID2]:[ECHO BFR]],3,FALSE)</f>
        <v>VT</v>
      </c>
      <c r="AW2002" t="s">
        <v>87</v>
      </c>
      <c r="AX2002" t="str">
        <f>VLOOKUP(Sheet1[[#This Row],[NPDES ID2]],Combined_Sheet__Major_Only___2[[NPDES ID2]:[ECHO BFR]],27,FALSE)</f>
        <v>tempSludgeStore</v>
      </c>
      <c r="AY2002" t="str">
        <f>VLOOKUP(Sheet1[[#This Row],[NPDES ID2]],Combined_Sheet__Major_Only___2[[NPDES ID2]:[ECHO BFR]],28,FALSE)</f>
        <v>highTempCompost</v>
      </c>
      <c r="AZ2002" t="str">
        <f>VLOOKUP(Sheet1[[#This Row],[NPDES ID2]],Combined_Sheet__Major_Only___2[[NPDES ID2]:[ECHO BFR]],29,FALSE)</f>
        <v>thickening</v>
      </c>
      <c r="BA2002">
        <f>VLOOKUP(Sheet1[[#This Row],[NPDES ID2]],Combined_Sheet__Major_Only___2[[NPDES ID2]:[ECHO BFR]],17,FALSE)</f>
        <v>44.527926999999998</v>
      </c>
      <c r="BB2002">
        <f>VLOOKUP(Sheet1[[#This Row],[NPDES ID2]],Combined_Sheet__Major_Only___2[[NPDES ID2]:[ECHO BFR]],18,FALSE)</f>
        <v>-73.268765999999999</v>
      </c>
      <c r="BC2002" t="str">
        <f>IF(ISNUMBER(SEARCH("aerobic",$AW2002)),"aerobic","")</f>
        <v/>
      </c>
      <c r="BD2002" t="str">
        <f>IF(ISNUMBER(SEARCH("anaer",$AW2002)),"anaer","")</f>
        <v/>
      </c>
      <c r="BE2002" t="str">
        <f>IF(ISNUMBER(SEARCH("thickening",$AZ2002)),"thickening","")</f>
        <v>thickening</v>
      </c>
      <c r="BF2002" s="3" t="str">
        <f>IF(ISNUMBER(SEARCH("airDry",$AW2002)),"airDry","")</f>
        <v/>
      </c>
      <c r="BG2002" s="3" t="str">
        <f>IF(ISNUMBER(SEARCH("heatDry",$AY2002)),"heatDry","")</f>
        <v/>
      </c>
      <c r="BH2002" s="3" t="str">
        <f>IF(AND(ISNUMBER(SEARCH("aerobic",$AW2002)),ISNUMBER(SEARCH("anaer",$AW2002))),"Combined Aer and Anaer.","")</f>
        <v/>
      </c>
    </row>
    <row r="2003" spans="1:60" x14ac:dyDescent="0.25">
      <c r="A2003" s="4">
        <v>1036</v>
      </c>
      <c r="B2003" t="s">
        <v>5005</v>
      </c>
      <c r="C2003">
        <v>412.81</v>
      </c>
      <c r="D2003">
        <v>550.87669522649628</v>
      </c>
      <c r="E2003">
        <v>550.74120336848205</v>
      </c>
      <c r="F2003">
        <v>418.20875752630758</v>
      </c>
      <c r="G2003">
        <v>683.81081487726169</v>
      </c>
      <c r="H2003">
        <v>-162.04134243871471</v>
      </c>
      <c r="I2003">
        <v>-163.86099711291601</v>
      </c>
      <c r="J2003">
        <v>-181.92526624500479</v>
      </c>
      <c r="K2003">
        <v>-138.2193304861033</v>
      </c>
      <c r="L2003">
        <v>197.97532834732871</v>
      </c>
      <c r="M2003">
        <v>196.20392630356889</v>
      </c>
      <c r="N2003">
        <v>190.33868695189119</v>
      </c>
      <c r="O2003">
        <v>210.42092817863531</v>
      </c>
      <c r="P2003">
        <v>9.7984802087276837</v>
      </c>
      <c r="Q2003">
        <v>9.8113269224564483</v>
      </c>
      <c r="R2003">
        <v>8.5036308865060555</v>
      </c>
      <c r="S2003">
        <v>11.2450745345839</v>
      </c>
      <c r="T2003">
        <v>42010.474688723509</v>
      </c>
      <c r="U2003">
        <v>42010.442540625751</v>
      </c>
      <c r="V2003">
        <v>41981.650790719497</v>
      </c>
      <c r="W2003">
        <v>42039.497810038083</v>
      </c>
      <c r="X2003">
        <v>3946.169259950168</v>
      </c>
      <c r="Y2003">
        <v>3977.1473642652172</v>
      </c>
      <c r="Z2003">
        <v>3711.216447479595</v>
      </c>
      <c r="AA2003">
        <v>4099.9952824200609</v>
      </c>
      <c r="AB2003">
        <v>1145.0437331955691</v>
      </c>
      <c r="AC2003">
        <v>1109.306388656785</v>
      </c>
      <c r="AD2003">
        <v>873.147518651832</v>
      </c>
      <c r="AE2003">
        <v>1490.642845830235</v>
      </c>
      <c r="AF2003">
        <v>46.999895602615098</v>
      </c>
      <c r="AG2003">
        <v>46.57895223132742</v>
      </c>
      <c r="AH2003">
        <v>45.187770190058018</v>
      </c>
      <c r="AI2003">
        <v>49.954195935312079</v>
      </c>
      <c r="AJ2003">
        <v>0.35129836512614038</v>
      </c>
      <c r="AK2003">
        <v>0.35129839626761877</v>
      </c>
      <c r="AL2003">
        <v>0.35129121526886342</v>
      </c>
      <c r="AM2003">
        <v>0.35130547378852839</v>
      </c>
      <c r="AN2003">
        <v>0.94331933158112757</v>
      </c>
      <c r="AO2003">
        <v>0.94331933158112802</v>
      </c>
      <c r="AP2003">
        <v>0.94331933158112802</v>
      </c>
      <c r="AQ2003">
        <v>0.94331933158112802</v>
      </c>
      <c r="AR2003">
        <v>7.9838671381017834</v>
      </c>
      <c r="AS2003">
        <v>7.9838671381017807</v>
      </c>
      <c r="AT2003">
        <v>7.9838671381017807</v>
      </c>
      <c r="AU2003">
        <v>7.9838671381017807</v>
      </c>
      <c r="AV2003" t="str">
        <f>VLOOKUP(Sheet1[[#This Row],[NPDES ID2]],Combined_Sheet__Major_Only___2[[NPDES ID2]:[ECHO BFR]],3,FALSE)</f>
        <v>MD</v>
      </c>
      <c r="AW2003" t="s">
        <v>54</v>
      </c>
      <c r="AX2003" t="str">
        <f>VLOOKUP(Sheet1[[#This Row],[NPDES ID2]],Combined_Sheet__Major_Only___2[[NPDES ID2]:[ECHO BFR]],27,FALSE)</f>
        <v>-</v>
      </c>
      <c r="AY2003" t="str">
        <f>VLOOKUP(Sheet1[[#This Row],[NPDES ID2]],Combined_Sheet__Major_Only___2[[NPDES ID2]:[ECHO BFR]],28,FALSE)</f>
        <v>-</v>
      </c>
      <c r="AZ2003" t="str">
        <f>VLOOKUP(Sheet1[[#This Row],[NPDES ID2]],Combined_Sheet__Major_Only___2[[NPDES ID2]:[ECHO BFR]],29,FALSE)</f>
        <v>thickening</v>
      </c>
      <c r="BA2003">
        <f>VLOOKUP(Sheet1[[#This Row],[NPDES ID2]],Combined_Sheet__Major_Only___2[[NPDES ID2]:[ECHO BFR]],17,FALSE)</f>
        <v>38.564166999999998</v>
      </c>
      <c r="BB2003">
        <f>VLOOKUP(Sheet1[[#This Row],[NPDES ID2]],Combined_Sheet__Major_Only___2[[NPDES ID2]:[ECHO BFR]],18,FALSE)</f>
        <v>-76.057221999999996</v>
      </c>
      <c r="BC2003" t="str">
        <f>IF(ISNUMBER(SEARCH("aerobic",$AW2003)),"aerobic","")</f>
        <v/>
      </c>
      <c r="BD2003" t="str">
        <f>IF(ISNUMBER(SEARCH("anaer",$AW2003)),"anaer","")</f>
        <v/>
      </c>
      <c r="BE2003" t="str">
        <f>IF(ISNUMBER(SEARCH("thickening",$AZ2003)),"thickening","")</f>
        <v>thickening</v>
      </c>
      <c r="BF2003" s="2" t="str">
        <f>IF(ISNUMBER(SEARCH("airDry",$AW2003)),"airDry","")</f>
        <v/>
      </c>
      <c r="BG2003" s="2" t="str">
        <f>IF(ISNUMBER(SEARCH("heatDry",$AY2003)),"heatDry","")</f>
        <v/>
      </c>
      <c r="BH2003" s="2" t="str">
        <f>IF(AND(ISNUMBER(SEARCH("aerobic",$AW2003)),ISNUMBER(SEARCH("anaer",$AW2003))),"Combined Aer and Anaer.","")</f>
        <v/>
      </c>
    </row>
    <row r="2004" spans="1:60" x14ac:dyDescent="0.25">
      <c r="A2004" s="4">
        <v>886</v>
      </c>
      <c r="B2004" t="s">
        <v>4321</v>
      </c>
      <c r="C2004">
        <v>804</v>
      </c>
      <c r="D2004">
        <v>469.58505182503598</v>
      </c>
      <c r="E2004">
        <v>465.27641000502638</v>
      </c>
      <c r="F2004">
        <v>394.07838218262731</v>
      </c>
      <c r="G2004">
        <v>562.57707535920088</v>
      </c>
      <c r="H2004">
        <v>-152.36534181809481</v>
      </c>
      <c r="I2004">
        <v>-154.51914982852199</v>
      </c>
      <c r="J2004">
        <v>-171.48763589985271</v>
      </c>
      <c r="K2004">
        <v>-128.9761462368798</v>
      </c>
      <c r="L2004">
        <v>408.5768072192505</v>
      </c>
      <c r="M2004">
        <v>405.30887350143621</v>
      </c>
      <c r="N2004">
        <v>394.48177328373743</v>
      </c>
      <c r="O2004">
        <v>431.54551346404543</v>
      </c>
      <c r="P2004">
        <v>19.045363991053961</v>
      </c>
      <c r="Q2004">
        <v>19.123759787867431</v>
      </c>
      <c r="R2004">
        <v>16.4282531604598</v>
      </c>
      <c r="S2004">
        <v>22.001567944470441</v>
      </c>
      <c r="T2004">
        <v>42145.449528205027</v>
      </c>
      <c r="U2004">
        <v>42145.417281150221</v>
      </c>
      <c r="V2004">
        <v>42116.536905575798</v>
      </c>
      <c r="W2004">
        <v>42174.561987386442</v>
      </c>
      <c r="X2004">
        <v>3735.2460837620338</v>
      </c>
      <c r="Y2004">
        <v>3761.7697471991169</v>
      </c>
      <c r="Z2004">
        <v>3535.7168511807722</v>
      </c>
      <c r="AA2004">
        <v>3865.29304647556</v>
      </c>
      <c r="AB2004">
        <v>839.96961058280783</v>
      </c>
      <c r="AC2004">
        <v>824.68400482211098</v>
      </c>
      <c r="AD2004">
        <v>680.77083489108463</v>
      </c>
      <c r="AE2004">
        <v>1028.125983294073</v>
      </c>
      <c r="AF2004">
        <v>49.803728147962438</v>
      </c>
      <c r="AG2004">
        <v>49.404594501188818</v>
      </c>
      <c r="AH2004">
        <v>48.087221185138652</v>
      </c>
      <c r="AI2004">
        <v>52.602900134004997</v>
      </c>
      <c r="AJ2004">
        <v>0.38532089858388779</v>
      </c>
      <c r="AK2004">
        <v>0.3853209606432898</v>
      </c>
      <c r="AL2004">
        <v>0.38530662724961362</v>
      </c>
      <c r="AM2004">
        <v>0.38533508796349991</v>
      </c>
      <c r="AN2004">
        <v>0.94348614298980349</v>
      </c>
      <c r="AO2004">
        <v>0.94348614298980393</v>
      </c>
      <c r="AP2004">
        <v>0.94348614298980393</v>
      </c>
      <c r="AQ2004">
        <v>0.94348614298980393</v>
      </c>
      <c r="AR2004">
        <v>9.5611720789526391</v>
      </c>
      <c r="AS2004">
        <v>9.5611720789526427</v>
      </c>
      <c r="AT2004">
        <v>9.5611720789526427</v>
      </c>
      <c r="AU2004">
        <v>9.5611720789526427</v>
      </c>
      <c r="AV2004" t="str">
        <f>VLOOKUP(Sheet1[[#This Row],[NPDES ID2]],Combined_Sheet__Major_Only___2[[NPDES ID2]:[ECHO BFR]],3,FALSE)</f>
        <v>NC</v>
      </c>
      <c r="AW2004" t="s">
        <v>87</v>
      </c>
      <c r="AX2004" t="str">
        <f>VLOOKUP(Sheet1[[#This Row],[NPDES ID2]],Combined_Sheet__Major_Only___2[[NPDES ID2]:[ECHO BFR]],27,FALSE)</f>
        <v>-</v>
      </c>
      <c r="AY2004" t="str">
        <f>VLOOKUP(Sheet1[[#This Row],[NPDES ID2]],Combined_Sheet__Major_Only___2[[NPDES ID2]:[ECHO BFR]],28,FALSE)</f>
        <v>-</v>
      </c>
      <c r="AZ2004" t="str">
        <f>VLOOKUP(Sheet1[[#This Row],[NPDES ID2]],Combined_Sheet__Major_Only___2[[NPDES ID2]:[ECHO BFR]],29,FALSE)</f>
        <v>thickening</v>
      </c>
      <c r="BA2004">
        <f>VLOOKUP(Sheet1[[#This Row],[NPDES ID2]],Combined_Sheet__Major_Only___2[[NPDES ID2]:[ECHO BFR]],17,FALSE)</f>
        <v>35.627833000000003</v>
      </c>
      <c r="BB2004">
        <f>VLOOKUP(Sheet1[[#This Row],[NPDES ID2]],Combined_Sheet__Major_Only___2[[NPDES ID2]:[ECHO BFR]],18,FALSE)</f>
        <v>-81.233982999999995</v>
      </c>
      <c r="BC2004" t="str">
        <f>IF(ISNUMBER(SEARCH("aerobic",$AW2004)),"aerobic","")</f>
        <v/>
      </c>
      <c r="BD2004" t="str">
        <f>IF(ISNUMBER(SEARCH("anaer",$AW2004)),"anaer","")</f>
        <v/>
      </c>
      <c r="BE2004" t="str">
        <f>IF(ISNUMBER(SEARCH("thickening",$AZ2004)),"thickening","")</f>
        <v>thickening</v>
      </c>
      <c r="BF2004" s="2" t="str">
        <f>IF(ISNUMBER(SEARCH("airDry",$AW2004)),"airDry","")</f>
        <v/>
      </c>
      <c r="BG2004" s="2" t="str">
        <f>IF(ISNUMBER(SEARCH("heatDry",$AY2004)),"heatDry","")</f>
        <v/>
      </c>
      <c r="BH2004" s="2" t="str">
        <f>IF(AND(ISNUMBER(SEARCH("aerobic",$AW2004)),ISNUMBER(SEARCH("anaer",$AW2004))),"Combined Aer and Anaer.","")</f>
        <v/>
      </c>
    </row>
    <row r="2005" spans="1:60" x14ac:dyDescent="0.25">
      <c r="A2005" s="4">
        <v>1819</v>
      </c>
      <c r="B2005" t="s">
        <v>8600</v>
      </c>
      <c r="C2005">
        <v>49000</v>
      </c>
      <c r="D2005">
        <v>12070.027731744471</v>
      </c>
      <c r="E2005">
        <v>12130.38193224329</v>
      </c>
      <c r="F2005">
        <v>9489.051145054098</v>
      </c>
      <c r="G2005">
        <v>14666.26285074334</v>
      </c>
      <c r="H2005">
        <v>-129.16417628387259</v>
      </c>
      <c r="I2005">
        <v>-130.45256551739431</v>
      </c>
      <c r="J2005">
        <v>-157.48342734485749</v>
      </c>
      <c r="K2005">
        <v>-95.168317299372447</v>
      </c>
      <c r="L2005">
        <v>25706.82797105829</v>
      </c>
      <c r="M2005">
        <v>25523.036299499239</v>
      </c>
      <c r="N2005">
        <v>24872.680565062539</v>
      </c>
      <c r="O2005">
        <v>27062.964581465669</v>
      </c>
      <c r="P2005">
        <v>1156.389289148525</v>
      </c>
      <c r="Q2005">
        <v>1159.6771242789739</v>
      </c>
      <c r="R2005">
        <v>989.91312793262045</v>
      </c>
      <c r="S2005">
        <v>1333.479713067316</v>
      </c>
      <c r="T2005">
        <v>42257.981814148166</v>
      </c>
      <c r="U2005">
        <v>42257.949484590121</v>
      </c>
      <c r="V2005">
        <v>42228.995219325792</v>
      </c>
      <c r="W2005">
        <v>42287.168756799358</v>
      </c>
      <c r="X2005">
        <v>3627.395499899786</v>
      </c>
      <c r="Y2005">
        <v>3650.4306905811281</v>
      </c>
      <c r="Z2005">
        <v>3445.2970138045789</v>
      </c>
      <c r="AA2005">
        <v>3745.781746296916</v>
      </c>
      <c r="AB2005">
        <v>766.43941540913863</v>
      </c>
      <c r="AC2005">
        <v>753.92670893291734</v>
      </c>
      <c r="AD2005">
        <v>628.63786094421323</v>
      </c>
      <c r="AE2005">
        <v>922.64824635286789</v>
      </c>
      <c r="AF2005">
        <v>51.540955519222159</v>
      </c>
      <c r="AG2005">
        <v>51.124103421119869</v>
      </c>
      <c r="AH2005">
        <v>49.904936300353711</v>
      </c>
      <c r="AI2005">
        <v>54.222394829059517</v>
      </c>
      <c r="AJ2005">
        <v>0.40642880053055452</v>
      </c>
      <c r="AK2005">
        <v>0.40643186917491803</v>
      </c>
      <c r="AL2005">
        <v>0.40553694651184258</v>
      </c>
      <c r="AM2005">
        <v>0.40731773304144009</v>
      </c>
      <c r="AN2005">
        <v>0.94362446960467894</v>
      </c>
      <c r="AO2005">
        <v>0.94362446960467883</v>
      </c>
      <c r="AP2005">
        <v>0.94362446960467883</v>
      </c>
      <c r="AQ2005">
        <v>0.94362446960467883</v>
      </c>
      <c r="AR2005">
        <v>10.22262575646384</v>
      </c>
      <c r="AS2005">
        <v>10.22262575646384</v>
      </c>
      <c r="AT2005">
        <v>10.22262575646384</v>
      </c>
      <c r="AU2005">
        <v>10.22262575646384</v>
      </c>
      <c r="AV2005" t="str">
        <f>VLOOKUP(Sheet1[[#This Row],[NPDES ID2]],Combined_Sheet__Major_Only___2[[NPDES ID2]:[ECHO BFR]],3,FALSE)</f>
        <v>NV</v>
      </c>
      <c r="AW2005" t="s">
        <v>54</v>
      </c>
      <c r="AX2005" t="str">
        <f>VLOOKUP(Sheet1[[#This Row],[NPDES ID2]],Combined_Sheet__Major_Only___2[[NPDES ID2]:[ECHO BFR]],27,FALSE)</f>
        <v>-</v>
      </c>
      <c r="AY2005" t="str">
        <f>VLOOKUP(Sheet1[[#This Row],[NPDES ID2]],Combined_Sheet__Major_Only___2[[NPDES ID2]:[ECHO BFR]],28,FALSE)</f>
        <v>-</v>
      </c>
      <c r="AZ2005" t="str">
        <f>VLOOKUP(Sheet1[[#This Row],[NPDES ID2]],Combined_Sheet__Major_Only___2[[NPDES ID2]:[ECHO BFR]],29,FALSE)</f>
        <v>preliminaryOps, thickening</v>
      </c>
      <c r="BA2005">
        <f>VLOOKUP(Sheet1[[#This Row],[NPDES ID2]],Combined_Sheet__Major_Only___2[[NPDES ID2]:[ECHO BFR]],17,FALSE)</f>
        <v>36.114839000000003</v>
      </c>
      <c r="BB2005">
        <f>VLOOKUP(Sheet1[[#This Row],[NPDES ID2]],Combined_Sheet__Major_Only___2[[NPDES ID2]:[ECHO BFR]],18,FALSE)</f>
        <v>-115.047256</v>
      </c>
      <c r="BC2005" t="str">
        <f>IF(ISNUMBER(SEARCH("aerobic",$AW2005)),"aerobic","")</f>
        <v/>
      </c>
      <c r="BD2005" t="str">
        <f>IF(ISNUMBER(SEARCH("anaer",$AW2005)),"anaer","")</f>
        <v/>
      </c>
      <c r="BE2005" t="str">
        <f>IF(ISNUMBER(SEARCH("thickening",$AZ2005)),"thickening","")</f>
        <v>thickening</v>
      </c>
      <c r="BF2005" s="3" t="str">
        <f>IF(ISNUMBER(SEARCH("airDry",$AW2005)),"airDry","")</f>
        <v/>
      </c>
      <c r="BG2005" s="3" t="str">
        <f>IF(ISNUMBER(SEARCH("heatDry",$AY2005)),"heatDry","")</f>
        <v/>
      </c>
      <c r="BH2005" s="3" t="str">
        <f>IF(AND(ISNUMBER(SEARCH("aerobic",$AW2005)),ISNUMBER(SEARCH("anaer",$AW2005))),"Combined Aer and Anaer.","")</f>
        <v/>
      </c>
    </row>
    <row r="2006" spans="1:60" x14ac:dyDescent="0.25">
      <c r="A2006" s="4">
        <v>575</v>
      </c>
      <c r="B2006" t="s">
        <v>2819</v>
      </c>
      <c r="C2006">
        <v>154.68</v>
      </c>
      <c r="D2006">
        <v>949.55640062010832</v>
      </c>
      <c r="E2006">
        <v>945.89798433297608</v>
      </c>
      <c r="F2006">
        <v>683.13152009049907</v>
      </c>
      <c r="G2006">
        <v>1230.969020108208</v>
      </c>
      <c r="H2006">
        <v>-150.09734665148159</v>
      </c>
      <c r="I2006">
        <v>-152.06746857294311</v>
      </c>
      <c r="J2006">
        <v>-168.7760853869944</v>
      </c>
      <c r="K2006">
        <v>-126.6563668260394</v>
      </c>
      <c r="L2006">
        <v>79.86625307463774</v>
      </c>
      <c r="M2006">
        <v>79.247079255630695</v>
      </c>
      <c r="N2006">
        <v>77.197814232481434</v>
      </c>
      <c r="O2006">
        <v>84.215356820196263</v>
      </c>
      <c r="P2006">
        <v>3.6620358512487181</v>
      </c>
      <c r="Q2006">
        <v>3.6695000726960041</v>
      </c>
      <c r="R2006">
        <v>3.1484722187277732</v>
      </c>
      <c r="S2006">
        <v>4.2308039864556344</v>
      </c>
      <c r="T2006">
        <v>42279.341643664557</v>
      </c>
      <c r="U2006">
        <v>42279.309298446489</v>
      </c>
      <c r="V2006">
        <v>42250.34100813001</v>
      </c>
      <c r="W2006">
        <v>42308.542724073654</v>
      </c>
      <c r="X2006">
        <v>3687.7581076243341</v>
      </c>
      <c r="Y2006">
        <v>3713.2201756955519</v>
      </c>
      <c r="Z2006">
        <v>3496.7806215851442</v>
      </c>
      <c r="AA2006">
        <v>3812.062432649514</v>
      </c>
      <c r="AB2006">
        <v>808.09878500376465</v>
      </c>
      <c r="AC2006">
        <v>793.89926445448032</v>
      </c>
      <c r="AD2006">
        <v>658.72010390695027</v>
      </c>
      <c r="AE2006">
        <v>983.36464533684966</v>
      </c>
      <c r="AF2006">
        <v>50.600949540944249</v>
      </c>
      <c r="AG2006">
        <v>50.20850688754949</v>
      </c>
      <c r="AH2006">
        <v>48.910616321191959</v>
      </c>
      <c r="AI2006">
        <v>53.356297761533433</v>
      </c>
      <c r="AJ2006">
        <v>0.39500505774425082</v>
      </c>
      <c r="AK2006">
        <v>0.39500506987440009</v>
      </c>
      <c r="AL2006">
        <v>0.39500227631779039</v>
      </c>
      <c r="AM2006">
        <v>0.39500782310290988</v>
      </c>
      <c r="AN2006">
        <v>0.94365064904511708</v>
      </c>
      <c r="AO2006">
        <v>0.94365064904511708</v>
      </c>
      <c r="AP2006">
        <v>0.94365064904511708</v>
      </c>
      <c r="AQ2006">
        <v>0.94365064904511708</v>
      </c>
      <c r="AR2006">
        <v>9.8454694697284459</v>
      </c>
      <c r="AS2006">
        <v>9.8454694697284495</v>
      </c>
      <c r="AT2006">
        <v>9.8454694697284495</v>
      </c>
      <c r="AU2006">
        <v>9.8454694697284495</v>
      </c>
      <c r="AV2006" t="str">
        <f>VLOOKUP(Sheet1[[#This Row],[NPDES ID2]],Combined_Sheet__Major_Only___2[[NPDES ID2]:[ECHO BFR]],3,FALSE)</f>
        <v>TN</v>
      </c>
      <c r="AW2006" t="s">
        <v>54</v>
      </c>
      <c r="AX2006" t="str">
        <f>VLOOKUP(Sheet1[[#This Row],[NPDES ID2]],Combined_Sheet__Major_Only___2[[NPDES ID2]:[ECHO BFR]],27,FALSE)</f>
        <v>-</v>
      </c>
      <c r="AY2006" t="str">
        <f>VLOOKUP(Sheet1[[#This Row],[NPDES ID2]],Combined_Sheet__Major_Only___2[[NPDES ID2]:[ECHO BFR]],28,FALSE)</f>
        <v>thermoAerobicDigest</v>
      </c>
      <c r="AZ2006" t="str">
        <f>VLOOKUP(Sheet1[[#This Row],[NPDES ID2]],Combined_Sheet__Major_Only___2[[NPDES ID2]:[ECHO BFR]],29,FALSE)</f>
        <v>preliminaryOps, thickening</v>
      </c>
      <c r="BA2006">
        <f>VLOOKUP(Sheet1[[#This Row],[NPDES ID2]],Combined_Sheet__Major_Only___2[[NPDES ID2]:[ECHO BFR]],17,FALSE)</f>
        <v>36.217778000000003</v>
      </c>
      <c r="BB2006">
        <f>VLOOKUP(Sheet1[[#This Row],[NPDES ID2]],Combined_Sheet__Major_Only___2[[NPDES ID2]:[ECHO BFR]],18,FALSE)</f>
        <v>-86.317778000000004</v>
      </c>
      <c r="BC2006" t="str">
        <f>IF(ISNUMBER(SEARCH("aerobic",$AW2006)),"aerobic","")</f>
        <v/>
      </c>
      <c r="BD2006" t="str">
        <f>IF(ISNUMBER(SEARCH("anaer",$AW2006)),"anaer","")</f>
        <v/>
      </c>
      <c r="BE2006" t="str">
        <f>IF(ISNUMBER(SEARCH("thickening",$AZ2006)),"thickening","")</f>
        <v>thickening</v>
      </c>
      <c r="BF2006" s="3" t="str">
        <f>IF(ISNUMBER(SEARCH("airDry",$AW2006)),"airDry","")</f>
        <v/>
      </c>
      <c r="BG2006" s="3" t="str">
        <f>IF(ISNUMBER(SEARCH("heatDry",$AY2006)),"heatDry","")</f>
        <v/>
      </c>
      <c r="BH2006" s="3" t="str">
        <f>IF(AND(ISNUMBER(SEARCH("aerobic",$AW2006)),ISNUMBER(SEARCH("anaer",$AW2006))),"Combined Aer and Anaer.","")</f>
        <v/>
      </c>
    </row>
    <row r="2007" spans="1:60" x14ac:dyDescent="0.25">
      <c r="A2007" s="4">
        <v>2051</v>
      </c>
      <c r="B2007" t="s">
        <v>9650</v>
      </c>
      <c r="C2007">
        <v>1225</v>
      </c>
      <c r="D2007">
        <v>535.00283655644955</v>
      </c>
      <c r="E2007">
        <v>531.83341174156772</v>
      </c>
      <c r="F2007">
        <v>452.22304119074232</v>
      </c>
      <c r="G2007">
        <v>635.43561111882582</v>
      </c>
      <c r="H2007">
        <v>-156.22811742309841</v>
      </c>
      <c r="I2007">
        <v>-158.16686786420999</v>
      </c>
      <c r="J2007">
        <v>-175.87100642398991</v>
      </c>
      <c r="K2007">
        <v>-132.7917959562657</v>
      </c>
      <c r="L2007">
        <v>607.16515153011142</v>
      </c>
      <c r="M2007">
        <v>602.06720819140105</v>
      </c>
      <c r="N2007">
        <v>585.16610048245877</v>
      </c>
      <c r="O2007">
        <v>643.01024206736827</v>
      </c>
      <c r="P2007">
        <v>29.043455348872321</v>
      </c>
      <c r="Q2007">
        <v>29.187927905170501</v>
      </c>
      <c r="R2007">
        <v>25.15101450420352</v>
      </c>
      <c r="S2007">
        <v>33.455504525304953</v>
      </c>
      <c r="T2007">
        <v>42381.64556369825</v>
      </c>
      <c r="U2007">
        <v>42381.613143475894</v>
      </c>
      <c r="V2007">
        <v>42352.577679504633</v>
      </c>
      <c r="W2007">
        <v>42410.914357571717</v>
      </c>
      <c r="X2007">
        <v>3851.5127412260699</v>
      </c>
      <c r="Y2007">
        <v>3880.0785967288089</v>
      </c>
      <c r="Z2007">
        <v>3635.744074511982</v>
      </c>
      <c r="AA2007">
        <v>3992.4306009800262</v>
      </c>
      <c r="AB2007">
        <v>855.92222344645631</v>
      </c>
      <c r="AC2007">
        <v>840.43998464241531</v>
      </c>
      <c r="AD2007">
        <v>694.81036431415816</v>
      </c>
      <c r="AE2007">
        <v>1046.288816364595</v>
      </c>
      <c r="AF2007">
        <v>48.576330219788687</v>
      </c>
      <c r="AG2007">
        <v>48.167288160172554</v>
      </c>
      <c r="AH2007">
        <v>46.818714563444487</v>
      </c>
      <c r="AI2007">
        <v>51.443199118732117</v>
      </c>
      <c r="AJ2007">
        <v>0.37042000116470802</v>
      </c>
      <c r="AK2007">
        <v>0.37042009279416782</v>
      </c>
      <c r="AL2007">
        <v>0.37039888915660762</v>
      </c>
      <c r="AM2007">
        <v>0.37044099241545292</v>
      </c>
      <c r="AN2007">
        <v>0.94377570036104319</v>
      </c>
      <c r="AO2007">
        <v>0.94377570036104319</v>
      </c>
      <c r="AP2007">
        <v>0.94377570036104319</v>
      </c>
      <c r="AQ2007">
        <v>0.94377570036104319</v>
      </c>
      <c r="AR2007">
        <v>9.3826940710382729</v>
      </c>
      <c r="AS2007">
        <v>9.3826940710382729</v>
      </c>
      <c r="AT2007">
        <v>9.3826940710382729</v>
      </c>
      <c r="AU2007">
        <v>9.3826940710382729</v>
      </c>
      <c r="AV2007" t="str">
        <f>VLOOKUP(Sheet1[[#This Row],[NPDES ID2]],Combined_Sheet__Major_Only___2[[NPDES ID2]:[ECHO BFR]],3,FALSE)</f>
        <v>MO</v>
      </c>
      <c r="AW2007" t="s">
        <v>87</v>
      </c>
      <c r="AX2007" t="str">
        <f>VLOOKUP(Sheet1[[#This Row],[NPDES ID2]],Combined_Sheet__Major_Only___2[[NPDES ID2]:[ECHO BFR]],27,FALSE)</f>
        <v>-</v>
      </c>
      <c r="AY2007" t="str">
        <f>VLOOKUP(Sheet1[[#This Row],[NPDES ID2]],Combined_Sheet__Major_Only___2[[NPDES ID2]:[ECHO BFR]],28,FALSE)</f>
        <v>-</v>
      </c>
      <c r="AZ2007" t="str">
        <f>VLOOKUP(Sheet1[[#This Row],[NPDES ID2]],Combined_Sheet__Major_Only___2[[NPDES ID2]:[ECHO BFR]],29,FALSE)</f>
        <v>thickening</v>
      </c>
      <c r="BA2007">
        <f>VLOOKUP(Sheet1[[#This Row],[NPDES ID2]],Combined_Sheet__Major_Only___2[[NPDES ID2]:[ECHO BFR]],17,FALSE)</f>
        <v>38.584699999999998</v>
      </c>
      <c r="BB2007">
        <f>VLOOKUP(Sheet1[[#This Row],[NPDES ID2]],Combined_Sheet__Major_Only___2[[NPDES ID2]:[ECHO BFR]],18,FALSE)</f>
        <v>-92.1691</v>
      </c>
      <c r="BC2007" t="str">
        <f>IF(ISNUMBER(SEARCH("aerobic",$AW2007)),"aerobic","")</f>
        <v/>
      </c>
      <c r="BD2007" t="str">
        <f>IF(ISNUMBER(SEARCH("anaer",$AW2007)),"anaer","")</f>
        <v/>
      </c>
      <c r="BE2007" t="str">
        <f>IF(ISNUMBER(SEARCH("thickening",$AZ2007)),"thickening","")</f>
        <v>thickening</v>
      </c>
      <c r="BF2007" s="3" t="str">
        <f>IF(ISNUMBER(SEARCH("airDry",$AW2007)),"airDry","")</f>
        <v/>
      </c>
      <c r="BG2007" s="3" t="str">
        <f>IF(ISNUMBER(SEARCH("heatDry",$AY2007)),"heatDry","")</f>
        <v/>
      </c>
      <c r="BH2007" s="3" t="str">
        <f>IF(AND(ISNUMBER(SEARCH("aerobic",$AW2007)),ISNUMBER(SEARCH("anaer",$AW2007))),"Combined Aer and Anaer.","")</f>
        <v/>
      </c>
    </row>
    <row r="2008" spans="1:60" x14ac:dyDescent="0.25">
      <c r="A2008" s="4">
        <v>550</v>
      </c>
      <c r="B2008" t="s">
        <v>2706</v>
      </c>
      <c r="C2008">
        <v>250</v>
      </c>
      <c r="D2008">
        <v>708.9081954127405</v>
      </c>
      <c r="E2008">
        <v>707.77144061094077</v>
      </c>
      <c r="F2008">
        <v>527.87731916771907</v>
      </c>
      <c r="G2008">
        <v>918.56896341447089</v>
      </c>
      <c r="H2008">
        <v>-159.892774190312</v>
      </c>
      <c r="I2008">
        <v>-161.84979937384699</v>
      </c>
      <c r="J2008">
        <v>-179.52817261100489</v>
      </c>
      <c r="K2008">
        <v>-136.1049098565959</v>
      </c>
      <c r="L2008">
        <v>121.49377848696361</v>
      </c>
      <c r="M2008">
        <v>120.4334033457001</v>
      </c>
      <c r="N2008">
        <v>116.9233737722322</v>
      </c>
      <c r="O2008">
        <v>128.94258585043039</v>
      </c>
      <c r="P2008">
        <v>5.9315127834494623</v>
      </c>
      <c r="Q2008">
        <v>5.9479436235573964</v>
      </c>
      <c r="R2008">
        <v>5.1430619307682139</v>
      </c>
      <c r="S2008">
        <v>6.8172033391134486</v>
      </c>
      <c r="T2008">
        <v>42458.392178927141</v>
      </c>
      <c r="U2008">
        <v>42458.359702437847</v>
      </c>
      <c r="V2008">
        <v>42429.273845963216</v>
      </c>
      <c r="W2008">
        <v>42487.711770259739</v>
      </c>
      <c r="X2008">
        <v>3935.5544278243879</v>
      </c>
      <c r="Y2008">
        <v>3965.7760899062591</v>
      </c>
      <c r="Z2008">
        <v>3706.845303001046</v>
      </c>
      <c r="AA2008">
        <v>4085.1202672187851</v>
      </c>
      <c r="AB2008">
        <v>985.79291336667552</v>
      </c>
      <c r="AC2008">
        <v>962.89257741126721</v>
      </c>
      <c r="AD2008">
        <v>779.39968888975272</v>
      </c>
      <c r="AE2008">
        <v>1237.369737993228</v>
      </c>
      <c r="AF2008">
        <v>47.62620553795103</v>
      </c>
      <c r="AG2008">
        <v>47.210289017623097</v>
      </c>
      <c r="AH2008">
        <v>45.835082307958807</v>
      </c>
      <c r="AI2008">
        <v>50.545986518992471</v>
      </c>
      <c r="AJ2008">
        <v>0.35889297410258819</v>
      </c>
      <c r="AK2008">
        <v>0.35889299289646048</v>
      </c>
      <c r="AL2008">
        <v>0.35888866263078562</v>
      </c>
      <c r="AM2008">
        <v>0.35889726069224132</v>
      </c>
      <c r="AN2008">
        <v>0.94386914791517773</v>
      </c>
      <c r="AO2008">
        <v>0.9438691479151774</v>
      </c>
      <c r="AP2008">
        <v>0.9438691479151774</v>
      </c>
      <c r="AQ2008">
        <v>0.9438691479151774</v>
      </c>
      <c r="AR2008">
        <v>8.6630745670380112</v>
      </c>
      <c r="AS2008">
        <v>8.6630745670380094</v>
      </c>
      <c r="AT2008">
        <v>8.6630745670380094</v>
      </c>
      <c r="AU2008">
        <v>8.6630745670380094</v>
      </c>
      <c r="AV2008" t="str">
        <f>VLOOKUP(Sheet1[[#This Row],[NPDES ID2]],Combined_Sheet__Major_Only___2[[NPDES ID2]:[ECHO BFR]],3,FALSE)</f>
        <v>LA</v>
      </c>
      <c r="AW2008" t="s">
        <v>54</v>
      </c>
      <c r="AX2008" t="str">
        <f>VLOOKUP(Sheet1[[#This Row],[NPDES ID2]],Combined_Sheet__Major_Only___2[[NPDES ID2]:[ECHO BFR]],27,FALSE)</f>
        <v>-</v>
      </c>
      <c r="AY2008" t="str">
        <f>VLOOKUP(Sheet1[[#This Row],[NPDES ID2]],Combined_Sheet__Major_Only___2[[NPDES ID2]:[ECHO BFR]],28,FALSE)</f>
        <v>-</v>
      </c>
      <c r="AZ2008" t="str">
        <f>VLOOKUP(Sheet1[[#This Row],[NPDES ID2]],Combined_Sheet__Major_Only___2[[NPDES ID2]:[ECHO BFR]],29,FALSE)</f>
        <v>thickening, preliminaryOps</v>
      </c>
      <c r="BA2008">
        <f>VLOOKUP(Sheet1[[#This Row],[NPDES ID2]],Combined_Sheet__Major_Only___2[[NPDES ID2]:[ECHO BFR]],17,FALSE)</f>
        <v>31.278400000000001</v>
      </c>
      <c r="BB2008">
        <f>VLOOKUP(Sheet1[[#This Row],[NPDES ID2]],Combined_Sheet__Major_Only___2[[NPDES ID2]:[ECHO BFR]],18,FALSE)</f>
        <v>-92.417159999999996</v>
      </c>
      <c r="BC2008" t="str">
        <f>IF(ISNUMBER(SEARCH("aerobic",$AW2008)),"aerobic","")</f>
        <v/>
      </c>
      <c r="BD2008" t="str">
        <f>IF(ISNUMBER(SEARCH("anaer",$AW2008)),"anaer","")</f>
        <v/>
      </c>
      <c r="BE2008" t="str">
        <f>IF(ISNUMBER(SEARCH("thickening",$AZ2008)),"thickening","")</f>
        <v>thickening</v>
      </c>
      <c r="BF2008" s="2" t="str">
        <f>IF(ISNUMBER(SEARCH("airDry",$AW2008)),"airDry","")</f>
        <v/>
      </c>
      <c r="BG2008" s="2" t="str">
        <f>IF(ISNUMBER(SEARCH("heatDry",$AY2008)),"heatDry","")</f>
        <v/>
      </c>
      <c r="BH2008" s="2" t="str">
        <f>IF(AND(ISNUMBER(SEARCH("aerobic",$AW2008)),ISNUMBER(SEARCH("anaer",$AW2008))),"Combined Aer and Anaer.","")</f>
        <v/>
      </c>
    </row>
    <row r="2009" spans="1:60" x14ac:dyDescent="0.25">
      <c r="A2009" s="4">
        <v>325</v>
      </c>
      <c r="B2009" t="s">
        <v>1649</v>
      </c>
      <c r="C2009">
        <v>1118.52</v>
      </c>
      <c r="D2009">
        <v>544.53355856826909</v>
      </c>
      <c r="E2009">
        <v>542.6392676049287</v>
      </c>
      <c r="F2009">
        <v>457.52891036214248</v>
      </c>
      <c r="G2009">
        <v>648.93543211996439</v>
      </c>
      <c r="H2009">
        <v>-164.7215407227153</v>
      </c>
      <c r="I2009">
        <v>-166.26083982022661</v>
      </c>
      <c r="J2009">
        <v>-185.10635055170201</v>
      </c>
      <c r="K2009">
        <v>-140.9850362420774</v>
      </c>
      <c r="L2009">
        <v>527.03560724853946</v>
      </c>
      <c r="M2009">
        <v>522.16547444216803</v>
      </c>
      <c r="N2009">
        <v>506.02216538425341</v>
      </c>
      <c r="O2009">
        <v>561.27561737429892</v>
      </c>
      <c r="P2009">
        <v>26.562822844414619</v>
      </c>
      <c r="Q2009">
        <v>26.592500738533051</v>
      </c>
      <c r="R2009">
        <v>23.089837405595041</v>
      </c>
      <c r="S2009">
        <v>30.508543042124579</v>
      </c>
      <c r="T2009">
        <v>42519.452556208751</v>
      </c>
      <c r="U2009">
        <v>42519.420034952942</v>
      </c>
      <c r="V2009">
        <v>42490.294085696893</v>
      </c>
      <c r="W2009">
        <v>42548.812562509622</v>
      </c>
      <c r="X2009">
        <v>4065.386214846787</v>
      </c>
      <c r="Y2009">
        <v>4098.2162053005413</v>
      </c>
      <c r="Z2009">
        <v>3815.5093874760519</v>
      </c>
      <c r="AA2009">
        <v>4229.2612254899723</v>
      </c>
      <c r="AB2009">
        <v>1081.4899053400291</v>
      </c>
      <c r="AC2009">
        <v>1052.646798131326</v>
      </c>
      <c r="AD2009">
        <v>842.90093274740809</v>
      </c>
      <c r="AE2009">
        <v>1380.445160545243</v>
      </c>
      <c r="AF2009">
        <v>46.179492131101277</v>
      </c>
      <c r="AG2009">
        <v>45.751684521897289</v>
      </c>
      <c r="AH2009">
        <v>44.340479902599711</v>
      </c>
      <c r="AI2009">
        <v>49.178792981384589</v>
      </c>
      <c r="AJ2009">
        <v>0.34135503978698611</v>
      </c>
      <c r="AK2009">
        <v>0.34135512120167322</v>
      </c>
      <c r="AL2009">
        <v>0.3413362850506057</v>
      </c>
      <c r="AM2009">
        <v>0.34137368720531769</v>
      </c>
      <c r="AN2009">
        <v>0.94394327413703949</v>
      </c>
      <c r="AO2009">
        <v>0.9439432741370396</v>
      </c>
      <c r="AP2009">
        <v>0.9439432741370396</v>
      </c>
      <c r="AQ2009">
        <v>0.9439432741370396</v>
      </c>
      <c r="AR2009">
        <v>8.1622476816408778</v>
      </c>
      <c r="AS2009">
        <v>8.1622476816408742</v>
      </c>
      <c r="AT2009">
        <v>8.1622476816408742</v>
      </c>
      <c r="AU2009">
        <v>8.1622476816408742</v>
      </c>
      <c r="AV2009" t="str">
        <f>VLOOKUP(Sheet1[[#This Row],[NPDES ID2]],Combined_Sheet__Major_Only___2[[NPDES ID2]:[ECHO BFR]],3,FALSE)</f>
        <v>NJ</v>
      </c>
      <c r="AW2009" t="s">
        <v>54</v>
      </c>
      <c r="AX2009" t="str">
        <f>VLOOKUP(Sheet1[[#This Row],[NPDES ID2]],Combined_Sheet__Major_Only___2[[NPDES ID2]:[ECHO BFR]],27,FALSE)</f>
        <v>-</v>
      </c>
      <c r="AY2009" t="str">
        <f>VLOOKUP(Sheet1[[#This Row],[NPDES ID2]],Combined_Sheet__Major_Only___2[[NPDES ID2]:[ECHO BFR]],28,FALSE)</f>
        <v>heatTreatment</v>
      </c>
      <c r="AZ2009" t="str">
        <f>VLOOKUP(Sheet1[[#This Row],[NPDES ID2]],Combined_Sheet__Major_Only___2[[NPDES ID2]:[ECHO BFR]],29,FALSE)</f>
        <v>thickening</v>
      </c>
      <c r="BA2009">
        <f>VLOOKUP(Sheet1[[#This Row],[NPDES ID2]],Combined_Sheet__Major_Only___2[[NPDES ID2]:[ECHO BFR]],17,FALSE)</f>
        <v>40.8369</v>
      </c>
      <c r="BB2009">
        <f>VLOOKUP(Sheet1[[#This Row],[NPDES ID2]],Combined_Sheet__Major_Only___2[[NPDES ID2]:[ECHO BFR]],18,FALSE)</f>
        <v>-74.033199999999994</v>
      </c>
      <c r="BC2009" t="str">
        <f>IF(ISNUMBER(SEARCH("aerobic",$AW2009)),"aerobic","")</f>
        <v/>
      </c>
      <c r="BD2009" t="str">
        <f>IF(ISNUMBER(SEARCH("anaer",$AW2009)),"anaer","")</f>
        <v/>
      </c>
      <c r="BE2009" t="str">
        <f>IF(ISNUMBER(SEARCH("thickening",$AZ2009)),"thickening","")</f>
        <v>thickening</v>
      </c>
      <c r="BF2009" s="3" t="str">
        <f>IF(ISNUMBER(SEARCH("airDry",$AW2009)),"airDry","")</f>
        <v/>
      </c>
      <c r="BG2009" s="3" t="str">
        <f>IF(ISNUMBER(SEARCH("heatDry",$AY2009)),"heatDry","")</f>
        <v/>
      </c>
      <c r="BH2009" s="3" t="str">
        <f>IF(AND(ISNUMBER(SEARCH("aerobic",$AW2009)),ISNUMBER(SEARCH("anaer",$AW2009))),"Combined Aer and Anaer.","")</f>
        <v/>
      </c>
    </row>
    <row r="2010" spans="1:60" x14ac:dyDescent="0.25">
      <c r="A2010" s="4">
        <v>1401</v>
      </c>
      <c r="B2010" t="s">
        <v>6640</v>
      </c>
      <c r="C2010">
        <v>140</v>
      </c>
      <c r="D2010">
        <v>1089.712678251969</v>
      </c>
      <c r="E2010">
        <v>1085.665129141898</v>
      </c>
      <c r="F2010">
        <v>779.52800946327</v>
      </c>
      <c r="G2010">
        <v>1409.4765875134419</v>
      </c>
      <c r="H2010">
        <v>-159.17422566496771</v>
      </c>
      <c r="I2010">
        <v>-161.14638719745079</v>
      </c>
      <c r="J2010">
        <v>-178.7066999518687</v>
      </c>
      <c r="K2010">
        <v>-135.38653548880771</v>
      </c>
      <c r="L2010">
        <v>68.349910128101897</v>
      </c>
      <c r="M2010">
        <v>67.758503133553404</v>
      </c>
      <c r="N2010">
        <v>65.801179943087931</v>
      </c>
      <c r="O2010">
        <v>72.503923529499176</v>
      </c>
      <c r="P2010">
        <v>3.3211588253380619</v>
      </c>
      <c r="Q2010">
        <v>3.3320512397522379</v>
      </c>
      <c r="R2010">
        <v>2.8788397803097752</v>
      </c>
      <c r="S2010">
        <v>3.8190267012732408</v>
      </c>
      <c r="T2010">
        <v>42576.076105728702</v>
      </c>
      <c r="U2010">
        <v>42576.043542959218</v>
      </c>
      <c r="V2010">
        <v>42546.880414181927</v>
      </c>
      <c r="W2010">
        <v>42605.473590326597</v>
      </c>
      <c r="X2010">
        <v>3928.2986582573012</v>
      </c>
      <c r="Y2010">
        <v>3958.2340167190182</v>
      </c>
      <c r="Z2010">
        <v>3701.9402917567331</v>
      </c>
      <c r="AA2010">
        <v>4076.2669811254468</v>
      </c>
      <c r="AB2010">
        <v>1055.1259020923781</v>
      </c>
      <c r="AC2010">
        <v>1027.097711000795</v>
      </c>
      <c r="AD2010">
        <v>820.76682934884843</v>
      </c>
      <c r="AE2010">
        <v>1345.8412123376399</v>
      </c>
      <c r="AF2010">
        <v>47.8453037708857</v>
      </c>
      <c r="AG2010">
        <v>47.431176933066268</v>
      </c>
      <c r="AH2010">
        <v>46.061463392588408</v>
      </c>
      <c r="AI2010">
        <v>50.75302679542299</v>
      </c>
      <c r="AJ2010">
        <v>0.36155048542987112</v>
      </c>
      <c r="AK2010">
        <v>0.36155049615975599</v>
      </c>
      <c r="AL2010">
        <v>0.36154802513817319</v>
      </c>
      <c r="AM2010">
        <v>0.3615529315082418</v>
      </c>
      <c r="AN2010">
        <v>0.9440118393827599</v>
      </c>
      <c r="AO2010">
        <v>0.9440118393827599</v>
      </c>
      <c r="AP2010">
        <v>0.9440118393827599</v>
      </c>
      <c r="AQ2010">
        <v>0.9440118393827599</v>
      </c>
      <c r="AR2010">
        <v>8.4185170982044593</v>
      </c>
      <c r="AS2010">
        <v>8.4185170982044575</v>
      </c>
      <c r="AT2010">
        <v>8.4185170982044575</v>
      </c>
      <c r="AU2010">
        <v>8.4185170982044575</v>
      </c>
      <c r="AV2010" t="str">
        <f>VLOOKUP(Sheet1[[#This Row],[NPDES ID2]],Combined_Sheet__Major_Only___2[[NPDES ID2]:[ECHO BFR]],3,FALSE)</f>
        <v>CT</v>
      </c>
      <c r="AW2010" t="s">
        <v>54</v>
      </c>
      <c r="AX2010" t="str">
        <f>VLOOKUP(Sheet1[[#This Row],[NPDES ID2]],Combined_Sheet__Major_Only___2[[NPDES ID2]:[ECHO BFR]],27,FALSE)</f>
        <v>-</v>
      </c>
      <c r="AY2010" t="str">
        <f>VLOOKUP(Sheet1[[#This Row],[NPDES ID2]],Combined_Sheet__Major_Only___2[[NPDES ID2]:[ECHO BFR]],28,FALSE)</f>
        <v>-</v>
      </c>
      <c r="AZ2010" t="str">
        <f>VLOOKUP(Sheet1[[#This Row],[NPDES ID2]],Combined_Sheet__Major_Only___2[[NPDES ID2]:[ECHO BFR]],29,FALSE)</f>
        <v>thickening</v>
      </c>
      <c r="BA2010">
        <f>VLOOKUP(Sheet1[[#This Row],[NPDES ID2]],Combined_Sheet__Major_Only___2[[NPDES ID2]:[ECHO BFR]],17,FALSE)</f>
        <v>41.646386</v>
      </c>
      <c r="BB2010">
        <f>VLOOKUP(Sheet1[[#This Row],[NPDES ID2]],Combined_Sheet__Major_Only___2[[NPDES ID2]:[ECHO BFR]],18,FALSE)</f>
        <v>-73.078757999999993</v>
      </c>
      <c r="BC2010" t="str">
        <f>IF(ISNUMBER(SEARCH("aerobic",$AW2010)),"aerobic","")</f>
        <v/>
      </c>
      <c r="BD2010" t="str">
        <f>IF(ISNUMBER(SEARCH("anaer",$AW2010)),"anaer","")</f>
        <v/>
      </c>
      <c r="BE2010" t="str">
        <f>IF(ISNUMBER(SEARCH("thickening",$AZ2010)),"thickening","")</f>
        <v>thickening</v>
      </c>
      <c r="BF2010" s="3" t="str">
        <f>IF(ISNUMBER(SEARCH("airDry",$AW2010)),"airDry","")</f>
        <v/>
      </c>
      <c r="BG2010" s="3" t="str">
        <f>IF(ISNUMBER(SEARCH("heatDry",$AY2010)),"heatDry","")</f>
        <v/>
      </c>
      <c r="BH2010" s="3" t="str">
        <f>IF(AND(ISNUMBER(SEARCH("aerobic",$AW2010)),ISNUMBER(SEARCH("anaer",$AW2010))),"Combined Aer and Anaer.","")</f>
        <v/>
      </c>
    </row>
    <row r="2011" spans="1:60" x14ac:dyDescent="0.25">
      <c r="A2011" s="4">
        <v>448</v>
      </c>
      <c r="B2011" t="s">
        <v>2239</v>
      </c>
      <c r="C2011">
        <v>518</v>
      </c>
      <c r="D2011">
        <v>505.53547559168021</v>
      </c>
      <c r="E2011">
        <v>505.51486368665519</v>
      </c>
      <c r="F2011">
        <v>394.31437492459798</v>
      </c>
      <c r="G2011">
        <v>617.92526698813822</v>
      </c>
      <c r="H2011">
        <v>-159.49879205630211</v>
      </c>
      <c r="I2011">
        <v>-161.42010309598189</v>
      </c>
      <c r="J2011">
        <v>-179.1955782698235</v>
      </c>
      <c r="K2011">
        <v>-135.78627929776269</v>
      </c>
      <c r="L2011">
        <v>252.15886156046071</v>
      </c>
      <c r="M2011">
        <v>249.96564416349261</v>
      </c>
      <c r="N2011">
        <v>242.702687562824</v>
      </c>
      <c r="O2011">
        <v>267.56943642224519</v>
      </c>
      <c r="P2011">
        <v>12.289231528644089</v>
      </c>
      <c r="Q2011">
        <v>12.32563628046764</v>
      </c>
      <c r="R2011">
        <v>10.65456144367332</v>
      </c>
      <c r="S2011">
        <v>14.127024893252599</v>
      </c>
      <c r="T2011">
        <v>42605.225714725697</v>
      </c>
      <c r="U2011">
        <v>42605.193130585132</v>
      </c>
      <c r="V2011">
        <v>42576.010861917894</v>
      </c>
      <c r="W2011">
        <v>42634.642493022307</v>
      </c>
      <c r="X2011">
        <v>3942.5024773734058</v>
      </c>
      <c r="Y2011">
        <v>3972.6829841811141</v>
      </c>
      <c r="Z2011">
        <v>3714.0980824064818</v>
      </c>
      <c r="AA2011">
        <v>4091.859170244853</v>
      </c>
      <c r="AB2011">
        <v>891.40884049934755</v>
      </c>
      <c r="AC2011">
        <v>874.51499201931563</v>
      </c>
      <c r="AD2011">
        <v>720.66486163950674</v>
      </c>
      <c r="AE2011">
        <v>1094.4305035768159</v>
      </c>
      <c r="AF2011">
        <v>47.707042230556887</v>
      </c>
      <c r="AG2011">
        <v>47.291601422521808</v>
      </c>
      <c r="AH2011">
        <v>45.919004383311638</v>
      </c>
      <c r="AI2011">
        <v>50.622247799927997</v>
      </c>
      <c r="AJ2011">
        <v>0.35987342189329169</v>
      </c>
      <c r="AK2011">
        <v>0.3598734601435023</v>
      </c>
      <c r="AL2011">
        <v>0.35986463648569561</v>
      </c>
      <c r="AM2011">
        <v>0.3598821567232322</v>
      </c>
      <c r="AN2011">
        <v>0.94404707117825937</v>
      </c>
      <c r="AO2011">
        <v>0.94404707117825959</v>
      </c>
      <c r="AP2011">
        <v>0.94404707117825959</v>
      </c>
      <c r="AQ2011">
        <v>0.94404707117825959</v>
      </c>
      <c r="AR2011">
        <v>9.1330669247598877</v>
      </c>
      <c r="AS2011">
        <v>9.1330669247598912</v>
      </c>
      <c r="AT2011">
        <v>9.1330669247598912</v>
      </c>
      <c r="AU2011">
        <v>9.1330669247598912</v>
      </c>
      <c r="AV2011" t="str">
        <f>VLOOKUP(Sheet1[[#This Row],[NPDES ID2]],Combined_Sheet__Major_Only___2[[NPDES ID2]:[ECHO BFR]],3,FALSE)</f>
        <v>AR</v>
      </c>
      <c r="AW2011" t="s">
        <v>54</v>
      </c>
      <c r="AX2011" t="str">
        <f>VLOOKUP(Sheet1[[#This Row],[NPDES ID2]],Combined_Sheet__Major_Only___2[[NPDES ID2]:[ECHO BFR]],27,FALSE)</f>
        <v>-</v>
      </c>
      <c r="AY2011" t="str">
        <f>VLOOKUP(Sheet1[[#This Row],[NPDES ID2]],Combined_Sheet__Major_Only___2[[NPDES ID2]:[ECHO BFR]],28,FALSE)</f>
        <v>-</v>
      </c>
      <c r="AZ2011" t="str">
        <f>VLOOKUP(Sheet1[[#This Row],[NPDES ID2]],Combined_Sheet__Major_Only___2[[NPDES ID2]:[ECHO BFR]],29,FALSE)</f>
        <v>thickening</v>
      </c>
      <c r="BA2011">
        <f>VLOOKUP(Sheet1[[#This Row],[NPDES ID2]],Combined_Sheet__Major_Only___2[[NPDES ID2]:[ECHO BFR]],17,FALSE)</f>
        <v>35.124721999999998</v>
      </c>
      <c r="BB2011">
        <f>VLOOKUP(Sheet1[[#This Row],[NPDES ID2]],Combined_Sheet__Major_Only___2[[NPDES ID2]:[ECHO BFR]],18,FALSE)</f>
        <v>-90.182500000000005</v>
      </c>
      <c r="BC2011" t="str">
        <f>IF(ISNUMBER(SEARCH("aerobic",$AW2011)),"aerobic","")</f>
        <v/>
      </c>
      <c r="BD2011" t="str">
        <f>IF(ISNUMBER(SEARCH("anaer",$AW2011)),"anaer","")</f>
        <v/>
      </c>
      <c r="BE2011" t="str">
        <f>IF(ISNUMBER(SEARCH("thickening",$AZ2011)),"thickening","")</f>
        <v>thickening</v>
      </c>
      <c r="BF2011" s="2" t="str">
        <f>IF(ISNUMBER(SEARCH("airDry",$AW2011)),"airDry","")</f>
        <v/>
      </c>
      <c r="BG2011" s="2" t="str">
        <f>IF(ISNUMBER(SEARCH("heatDry",$AY2011)),"heatDry","")</f>
        <v/>
      </c>
      <c r="BH2011" s="2" t="str">
        <f>IF(AND(ISNUMBER(SEARCH("aerobic",$AW2011)),ISNUMBER(SEARCH("anaer",$AW2011))),"Combined Aer and Anaer.","")</f>
        <v/>
      </c>
    </row>
    <row r="2012" spans="1:60" x14ac:dyDescent="0.25">
      <c r="A2012" s="4">
        <v>777</v>
      </c>
      <c r="B2012" t="s">
        <v>3810</v>
      </c>
      <c r="C2012">
        <v>1766</v>
      </c>
      <c r="D2012">
        <v>625.9832482811795</v>
      </c>
      <c r="E2012">
        <v>626.05783821731916</v>
      </c>
      <c r="F2012">
        <v>525.55328763200168</v>
      </c>
      <c r="G2012">
        <v>735.9302077112427</v>
      </c>
      <c r="H2012">
        <v>-151.7881374682197</v>
      </c>
      <c r="I2012">
        <v>-153.82793250124479</v>
      </c>
      <c r="J2012">
        <v>-171.21454380283279</v>
      </c>
      <c r="K2012">
        <v>-128.6518973849449</v>
      </c>
      <c r="L2012">
        <v>898.24524053756102</v>
      </c>
      <c r="M2012">
        <v>891.08086311971283</v>
      </c>
      <c r="N2012">
        <v>867.30346911024401</v>
      </c>
      <c r="O2012">
        <v>948.65293655279345</v>
      </c>
      <c r="P2012">
        <v>41.829700841789439</v>
      </c>
      <c r="Q2012">
        <v>41.992770694561898</v>
      </c>
      <c r="R2012">
        <v>36.073480320902497</v>
      </c>
      <c r="S2012">
        <v>48.329016966731089</v>
      </c>
      <c r="T2012">
        <v>42688.027704370477</v>
      </c>
      <c r="U2012">
        <v>42687.99505952347</v>
      </c>
      <c r="V2012">
        <v>42658.758422340688</v>
      </c>
      <c r="W2012">
        <v>42717.499288089733</v>
      </c>
      <c r="X2012">
        <v>3779.955370524915</v>
      </c>
      <c r="Y2012">
        <v>3806.7230033628648</v>
      </c>
      <c r="Z2012">
        <v>3578.381371056219</v>
      </c>
      <c r="AA2012">
        <v>3911.364938942259</v>
      </c>
      <c r="AB2012">
        <v>1131.95886230869</v>
      </c>
      <c r="AC2012">
        <v>1095.608286570101</v>
      </c>
      <c r="AD2012">
        <v>857.74145515088992</v>
      </c>
      <c r="AE2012">
        <v>1480.3537130148729</v>
      </c>
      <c r="AF2012">
        <v>49.850836286897362</v>
      </c>
      <c r="AG2012">
        <v>49.451395233506837</v>
      </c>
      <c r="AH2012">
        <v>48.137392816118108</v>
      </c>
      <c r="AI2012">
        <v>52.646936497604528</v>
      </c>
      <c r="AJ2012">
        <v>0.38589300935138843</v>
      </c>
      <c r="AK2012">
        <v>0.38589315325582191</v>
      </c>
      <c r="AL2012">
        <v>0.38585975905144698</v>
      </c>
      <c r="AM2012">
        <v>0.38592607057126049</v>
      </c>
      <c r="AN2012">
        <v>0.9441469087088431</v>
      </c>
      <c r="AO2012">
        <v>0.94414690870884288</v>
      </c>
      <c r="AP2012">
        <v>0.94414690870884288</v>
      </c>
      <c r="AQ2012">
        <v>0.94414690870884288</v>
      </c>
      <c r="AR2012">
        <v>8.3507067646796287</v>
      </c>
      <c r="AS2012">
        <v>8.3507067646796251</v>
      </c>
      <c r="AT2012">
        <v>8.3507067646796251</v>
      </c>
      <c r="AU2012">
        <v>8.3507067646796251</v>
      </c>
      <c r="AV2012" t="str">
        <f>VLOOKUP(Sheet1[[#This Row],[NPDES ID2]],Combined_Sheet__Major_Only___2[[NPDES ID2]:[ECHO BFR]],3,FALSE)</f>
        <v>MA</v>
      </c>
      <c r="AW2012" t="s">
        <v>54</v>
      </c>
      <c r="AX2012" t="str">
        <f>VLOOKUP(Sheet1[[#This Row],[NPDES ID2]],Combined_Sheet__Major_Only___2[[NPDES ID2]:[ECHO BFR]],27,FALSE)</f>
        <v>-</v>
      </c>
      <c r="AY2012" t="str">
        <f>VLOOKUP(Sheet1[[#This Row],[NPDES ID2]],Combined_Sheet__Major_Only___2[[NPDES ID2]:[ECHO BFR]],28,FALSE)</f>
        <v>-</v>
      </c>
      <c r="AZ2012" t="str">
        <f>VLOOKUP(Sheet1[[#This Row],[NPDES ID2]],Combined_Sheet__Major_Only___2[[NPDES ID2]:[ECHO BFR]],29,FALSE)</f>
        <v>thickening, preliminaryOps</v>
      </c>
      <c r="BA2012">
        <f>VLOOKUP(Sheet1[[#This Row],[NPDES ID2]],Combined_Sheet__Major_Only___2[[NPDES ID2]:[ECHO BFR]],17,FALSE)</f>
        <v>42.191040999999998</v>
      </c>
      <c r="BB2012">
        <f>VLOOKUP(Sheet1[[#This Row],[NPDES ID2]],Combined_Sheet__Major_Only___2[[NPDES ID2]:[ECHO BFR]],18,FALSE)</f>
        <v>-72.612573999999995</v>
      </c>
      <c r="BC2012" t="str">
        <f>IF(ISNUMBER(SEARCH("aerobic",$AW2012)),"aerobic","")</f>
        <v/>
      </c>
      <c r="BD2012" t="str">
        <f>IF(ISNUMBER(SEARCH("anaer",$AW2012)),"anaer","")</f>
        <v/>
      </c>
      <c r="BE2012" t="str">
        <f>IF(ISNUMBER(SEARCH("thickening",$AZ2012)),"thickening","")</f>
        <v>thickening</v>
      </c>
      <c r="BF2012" s="3" t="str">
        <f>IF(ISNUMBER(SEARCH("airDry",$AW2012)),"airDry","")</f>
        <v/>
      </c>
      <c r="BG2012" s="3" t="str">
        <f>IF(ISNUMBER(SEARCH("heatDry",$AY2012)),"heatDry","")</f>
        <v/>
      </c>
      <c r="BH2012" s="3" t="str">
        <f>IF(AND(ISNUMBER(SEARCH("aerobic",$AW2012)),ISNUMBER(SEARCH("anaer",$AW2012))),"Combined Aer and Anaer.","")</f>
        <v/>
      </c>
    </row>
    <row r="2013" spans="1:60" x14ac:dyDescent="0.25">
      <c r="A2013" s="4">
        <v>1055</v>
      </c>
      <c r="B2013" t="s">
        <v>5094</v>
      </c>
      <c r="C2013">
        <v>392.36</v>
      </c>
      <c r="D2013">
        <v>565.3777851161592</v>
      </c>
      <c r="E2013">
        <v>565.20501796275721</v>
      </c>
      <c r="F2013">
        <v>426.74936834907339</v>
      </c>
      <c r="G2013">
        <v>702.40834825498609</v>
      </c>
      <c r="H2013">
        <v>-162.97000856776791</v>
      </c>
      <c r="I2013">
        <v>-164.75089564718161</v>
      </c>
      <c r="J2013">
        <v>-182.92431029206719</v>
      </c>
      <c r="K2013">
        <v>-139.11144526547511</v>
      </c>
      <c r="L2013">
        <v>187.14941280487619</v>
      </c>
      <c r="M2013">
        <v>185.45772593455709</v>
      </c>
      <c r="N2013">
        <v>179.85661540968869</v>
      </c>
      <c r="O2013">
        <v>199.0347054962329</v>
      </c>
      <c r="P2013">
        <v>9.3146927903536039</v>
      </c>
      <c r="Q2013">
        <v>9.3214319992869132</v>
      </c>
      <c r="R2013">
        <v>8.086814904622365</v>
      </c>
      <c r="S2013">
        <v>10.69141547111191</v>
      </c>
      <c r="T2013">
        <v>42795.261690251456</v>
      </c>
      <c r="U2013">
        <v>42795.22896678566</v>
      </c>
      <c r="V2013">
        <v>42765.921918823457</v>
      </c>
      <c r="W2013">
        <v>42824.804250573383</v>
      </c>
      <c r="X2013">
        <v>4041.8522148021088</v>
      </c>
      <c r="Y2013">
        <v>4073.8693117281291</v>
      </c>
      <c r="Z2013">
        <v>3798.8207760250011</v>
      </c>
      <c r="AA2013">
        <v>4201.0382094695442</v>
      </c>
      <c r="AB2013">
        <v>1152.770841099051</v>
      </c>
      <c r="AC2013">
        <v>1117.8596987062449</v>
      </c>
      <c r="AD2013">
        <v>882.9766427820939</v>
      </c>
      <c r="AE2013">
        <v>1494.5165141599959</v>
      </c>
      <c r="AF2013">
        <v>46.745448255208913</v>
      </c>
      <c r="AG2013">
        <v>46.322518101925951</v>
      </c>
      <c r="AH2013">
        <v>44.924674498616852</v>
      </c>
      <c r="AI2013">
        <v>49.713806126562581</v>
      </c>
      <c r="AJ2013">
        <v>0.3482138547747467</v>
      </c>
      <c r="AK2013">
        <v>0.34821388426631239</v>
      </c>
      <c r="AL2013">
        <v>0.34820708431869429</v>
      </c>
      <c r="AM2013">
        <v>0.34822058621486079</v>
      </c>
      <c r="AN2013">
        <v>0.94427567657140132</v>
      </c>
      <c r="AO2013">
        <v>0.94427567657140121</v>
      </c>
      <c r="AP2013">
        <v>0.94427567657140121</v>
      </c>
      <c r="AQ2013">
        <v>0.94427567657140121</v>
      </c>
      <c r="AR2013">
        <v>8.0021427190947758</v>
      </c>
      <c r="AS2013">
        <v>8.0021427190947758</v>
      </c>
      <c r="AT2013">
        <v>8.0021427190947758</v>
      </c>
      <c r="AU2013">
        <v>8.0021427190947758</v>
      </c>
      <c r="AV2013" t="str">
        <f>VLOOKUP(Sheet1[[#This Row],[NPDES ID2]],Combined_Sheet__Major_Only___2[[NPDES ID2]:[ECHO BFR]],3,FALSE)</f>
        <v>MA</v>
      </c>
      <c r="AW2013" t="s">
        <v>54</v>
      </c>
      <c r="AX2013" t="str">
        <f>VLOOKUP(Sheet1[[#This Row],[NPDES ID2]],Combined_Sheet__Major_Only___2[[NPDES ID2]:[ECHO BFR]],27,FALSE)</f>
        <v>-</v>
      </c>
      <c r="AY2013" t="str">
        <f>VLOOKUP(Sheet1[[#This Row],[NPDES ID2]],Combined_Sheet__Major_Only___2[[NPDES ID2]:[ECHO BFR]],28,FALSE)</f>
        <v>-</v>
      </c>
      <c r="AZ2013" t="str">
        <f>VLOOKUP(Sheet1[[#This Row],[NPDES ID2]],Combined_Sheet__Major_Only___2[[NPDES ID2]:[ECHO BFR]],29,FALSE)</f>
        <v>preliminaryOps, thickening</v>
      </c>
      <c r="BA2013">
        <f>VLOOKUP(Sheet1[[#This Row],[NPDES ID2]],Combined_Sheet__Major_Only___2[[NPDES ID2]:[ECHO BFR]],17,FALSE)</f>
        <v>41.908425000000001</v>
      </c>
      <c r="BB2013">
        <f>VLOOKUP(Sheet1[[#This Row],[NPDES ID2]],Combined_Sheet__Major_Only___2[[NPDES ID2]:[ECHO BFR]],18,FALSE)</f>
        <v>-70.917488000000006</v>
      </c>
      <c r="BC2013" t="str">
        <f>IF(ISNUMBER(SEARCH("aerobic",$AW2013)),"aerobic","")</f>
        <v/>
      </c>
      <c r="BD2013" t="str">
        <f>IF(ISNUMBER(SEARCH("anaer",$AW2013)),"anaer","")</f>
        <v/>
      </c>
      <c r="BE2013" t="str">
        <f>IF(ISNUMBER(SEARCH("thickening",$AZ2013)),"thickening","")</f>
        <v>thickening</v>
      </c>
      <c r="BF2013" s="3" t="str">
        <f>IF(ISNUMBER(SEARCH("airDry",$AW2013)),"airDry","")</f>
        <v/>
      </c>
      <c r="BG2013" s="3" t="str">
        <f>IF(ISNUMBER(SEARCH("heatDry",$AY2013)),"heatDry","")</f>
        <v/>
      </c>
      <c r="BH2013" s="3" t="str">
        <f>IF(AND(ISNUMBER(SEARCH("aerobic",$AW2013)),ISNUMBER(SEARCH("anaer",$AW2013))),"Combined Aer and Anaer.","")</f>
        <v/>
      </c>
    </row>
    <row r="2014" spans="1:60" x14ac:dyDescent="0.25">
      <c r="A2014" s="4">
        <v>2253</v>
      </c>
      <c r="B2014" t="s">
        <v>10550</v>
      </c>
      <c r="C2014">
        <v>525.39</v>
      </c>
      <c r="D2014">
        <v>465.61603537544693</v>
      </c>
      <c r="E2014">
        <v>465.27249741630322</v>
      </c>
      <c r="F2014">
        <v>364.03204930420583</v>
      </c>
      <c r="G2014">
        <v>566.79148588317571</v>
      </c>
      <c r="H2014">
        <v>-146.86494545678579</v>
      </c>
      <c r="I2014">
        <v>-148.90187645089159</v>
      </c>
      <c r="J2014">
        <v>-165.33701192917439</v>
      </c>
      <c r="K2014">
        <v>-123.63118210356841</v>
      </c>
      <c r="L2014">
        <v>276.69324013100402</v>
      </c>
      <c r="M2014">
        <v>274.63359037676571</v>
      </c>
      <c r="N2014">
        <v>267.81262778916732</v>
      </c>
      <c r="O2014">
        <v>291.165720560811</v>
      </c>
      <c r="P2014">
        <v>12.42869440483693</v>
      </c>
      <c r="Q2014">
        <v>12.4662735282204</v>
      </c>
      <c r="R2014">
        <v>10.650749669158991</v>
      </c>
      <c r="S2014">
        <v>14.34184176657334</v>
      </c>
      <c r="T2014">
        <v>42795.438297227702</v>
      </c>
      <c r="U2014">
        <v>42795.405573632452</v>
      </c>
      <c r="V2014">
        <v>42766.098409708553</v>
      </c>
      <c r="W2014">
        <v>42824.980974443213</v>
      </c>
      <c r="X2014">
        <v>3659.4607978242411</v>
      </c>
      <c r="Y2014">
        <v>3683.810091727602</v>
      </c>
      <c r="Z2014">
        <v>3477.252145966082</v>
      </c>
      <c r="AA2014">
        <v>3777.903531342251</v>
      </c>
      <c r="AB2014">
        <v>802.76514663886712</v>
      </c>
      <c r="AC2014">
        <v>788.43761248597912</v>
      </c>
      <c r="AD2014">
        <v>654.60311975785282</v>
      </c>
      <c r="AE2014">
        <v>976.44815017486462</v>
      </c>
      <c r="AF2014">
        <v>51.612449192671257</v>
      </c>
      <c r="AG2014">
        <v>51.227731867819863</v>
      </c>
      <c r="AH2014">
        <v>49.957000220691803</v>
      </c>
      <c r="AI2014">
        <v>54.311639026822917</v>
      </c>
      <c r="AJ2014">
        <v>0.40729827020384529</v>
      </c>
      <c r="AK2014">
        <v>0.4072983124262487</v>
      </c>
      <c r="AL2014">
        <v>0.4072885730172951</v>
      </c>
      <c r="AM2014">
        <v>0.40730791155694218</v>
      </c>
      <c r="AN2014">
        <v>0.94427588815345742</v>
      </c>
      <c r="AO2014">
        <v>0.94427588815345731</v>
      </c>
      <c r="AP2014">
        <v>0.94427588815345731</v>
      </c>
      <c r="AQ2014">
        <v>0.94427588815345731</v>
      </c>
      <c r="AR2014">
        <v>10.036652632073469</v>
      </c>
      <c r="AS2014">
        <v>10.03665263207348</v>
      </c>
      <c r="AT2014">
        <v>10.03665263207348</v>
      </c>
      <c r="AU2014">
        <v>10.03665263207348</v>
      </c>
      <c r="AV2014" t="str">
        <f>VLOOKUP(Sheet1[[#This Row],[NPDES ID2]],Combined_Sheet__Major_Only___2[[NPDES ID2]:[ECHO BFR]],3,FALSE)</f>
        <v>MA</v>
      </c>
      <c r="AW2014" t="s">
        <v>54</v>
      </c>
      <c r="AX2014" t="str">
        <f>VLOOKUP(Sheet1[[#This Row],[NPDES ID2]],Combined_Sheet__Major_Only___2[[NPDES ID2]:[ECHO BFR]],27,FALSE)</f>
        <v>other</v>
      </c>
      <c r="AY2014" t="str">
        <f>VLOOKUP(Sheet1[[#This Row],[NPDES ID2]],Combined_Sheet__Major_Only___2[[NPDES ID2]:[ECHO BFR]],28,FALSE)</f>
        <v>-</v>
      </c>
      <c r="AZ2014" t="str">
        <f>VLOOKUP(Sheet1[[#This Row],[NPDES ID2]],Combined_Sheet__Major_Only___2[[NPDES ID2]:[ECHO BFR]],29,FALSE)</f>
        <v>thickening, preliminaryOps</v>
      </c>
      <c r="BA2014">
        <f>VLOOKUP(Sheet1[[#This Row],[NPDES ID2]],Combined_Sheet__Major_Only___2[[NPDES ID2]:[ECHO BFR]],17,FALSE)</f>
        <v>41.639496999999999</v>
      </c>
      <c r="BB2014">
        <f>VLOOKUP(Sheet1[[#This Row],[NPDES ID2]],Combined_Sheet__Major_Only___2[[NPDES ID2]:[ECHO BFR]],18,FALSE)</f>
        <v>-70.875682999999995</v>
      </c>
      <c r="BC2014" t="str">
        <f>IF(ISNUMBER(SEARCH("aerobic",$AW2014)),"aerobic","")</f>
        <v/>
      </c>
      <c r="BD2014" t="str">
        <f>IF(ISNUMBER(SEARCH("anaer",$AW2014)),"anaer","")</f>
        <v/>
      </c>
      <c r="BE2014" t="str">
        <f>IF(ISNUMBER(SEARCH("thickening",$AZ2014)),"thickening","")</f>
        <v>thickening</v>
      </c>
      <c r="BF2014" s="3" t="str">
        <f>IF(ISNUMBER(SEARCH("airDry",$AW2014)),"airDry","")</f>
        <v/>
      </c>
      <c r="BG2014" s="3" t="str">
        <f>IF(ISNUMBER(SEARCH("heatDry",$AY2014)),"heatDry","")</f>
        <v/>
      </c>
      <c r="BH2014" s="3" t="str">
        <f>IF(AND(ISNUMBER(SEARCH("aerobic",$AW2014)),ISNUMBER(SEARCH("anaer",$AW2014))),"Combined Aer and Anaer.","")</f>
        <v/>
      </c>
    </row>
    <row r="2015" spans="1:60" x14ac:dyDescent="0.25">
      <c r="A2015" s="4">
        <v>769</v>
      </c>
      <c r="B2015" t="s">
        <v>3775</v>
      </c>
      <c r="C2015">
        <v>1939.56</v>
      </c>
      <c r="D2015">
        <v>667.78053296736675</v>
      </c>
      <c r="E2015">
        <v>668.72811958212446</v>
      </c>
      <c r="F2015">
        <v>556.65262404263387</v>
      </c>
      <c r="G2015">
        <v>783.62042078094021</v>
      </c>
      <c r="H2015">
        <v>-152.80231791124081</v>
      </c>
      <c r="I2015">
        <v>-154.761245042371</v>
      </c>
      <c r="J2015">
        <v>-172.38096922404969</v>
      </c>
      <c r="K2015">
        <v>-129.66149840042391</v>
      </c>
      <c r="L2015">
        <v>979.93207220367651</v>
      </c>
      <c r="M2015">
        <v>972.01279499963437</v>
      </c>
      <c r="N2015">
        <v>945.72437834420293</v>
      </c>
      <c r="O2015">
        <v>1035.658435053429</v>
      </c>
      <c r="P2015">
        <v>45.951616490600372</v>
      </c>
      <c r="Q2015">
        <v>46.154744864432473</v>
      </c>
      <c r="R2015">
        <v>39.682519192335491</v>
      </c>
      <c r="S2015">
        <v>53.050199065935161</v>
      </c>
      <c r="T2015">
        <v>42936.542637420287</v>
      </c>
      <c r="U2015">
        <v>42936.509810374118</v>
      </c>
      <c r="V2015">
        <v>42907.10999609789</v>
      </c>
      <c r="W2015">
        <v>42966.178709529253</v>
      </c>
      <c r="X2015">
        <v>3827.6220618811708</v>
      </c>
      <c r="Y2015">
        <v>3855.049178149106</v>
      </c>
      <c r="Z2015">
        <v>3620.8527966114711</v>
      </c>
      <c r="AA2015">
        <v>3962.4914780690569</v>
      </c>
      <c r="AB2015">
        <v>1002.706511762566</v>
      </c>
      <c r="AC2015">
        <v>977.84991348940707</v>
      </c>
      <c r="AD2015">
        <v>785.59310732796166</v>
      </c>
      <c r="AE2015">
        <v>1268.8631545741739</v>
      </c>
      <c r="AF2015">
        <v>49.518135761090463</v>
      </c>
      <c r="AG2015">
        <v>49.115994394984817</v>
      </c>
      <c r="AH2015">
        <v>47.793575689648122</v>
      </c>
      <c r="AI2015">
        <v>52.332581940499153</v>
      </c>
      <c r="AJ2015">
        <v>0.38185276433410842</v>
      </c>
      <c r="AK2015">
        <v>0.38185291781591929</v>
      </c>
      <c r="AL2015">
        <v>0.3818172778072037</v>
      </c>
      <c r="AM2015">
        <v>0.38188804933847031</v>
      </c>
      <c r="AN2015">
        <v>0.94444442474056411</v>
      </c>
      <c r="AO2015">
        <v>0.94444442474056423</v>
      </c>
      <c r="AP2015">
        <v>0.94444442474056423</v>
      </c>
      <c r="AQ2015">
        <v>0.94444442474056423</v>
      </c>
      <c r="AR2015">
        <v>8.8156053360612816</v>
      </c>
      <c r="AS2015">
        <v>8.8156053360612834</v>
      </c>
      <c r="AT2015">
        <v>8.8156053360612834</v>
      </c>
      <c r="AU2015">
        <v>8.8156053360612834</v>
      </c>
      <c r="AV2015" t="str">
        <f>VLOOKUP(Sheet1[[#This Row],[NPDES ID2]],Combined_Sheet__Major_Only___2[[NPDES ID2]:[ECHO BFR]],3,FALSE)</f>
        <v>MA</v>
      </c>
      <c r="AW2015" t="s">
        <v>54</v>
      </c>
      <c r="AX2015" t="str">
        <f>VLOOKUP(Sheet1[[#This Row],[NPDES ID2]],Combined_Sheet__Major_Only___2[[NPDES ID2]:[ECHO BFR]],27,FALSE)</f>
        <v>-</v>
      </c>
      <c r="AY2015" t="str">
        <f>VLOOKUP(Sheet1[[#This Row],[NPDES ID2]],Combined_Sheet__Major_Only___2[[NPDES ID2]:[ECHO BFR]],28,FALSE)</f>
        <v>-</v>
      </c>
      <c r="AZ2015" t="str">
        <f>VLOOKUP(Sheet1[[#This Row],[NPDES ID2]],Combined_Sheet__Major_Only___2[[NPDES ID2]:[ECHO BFR]],29,FALSE)</f>
        <v>preliminaryOps, thickening</v>
      </c>
      <c r="BA2015">
        <f>VLOOKUP(Sheet1[[#This Row],[NPDES ID2]],Combined_Sheet__Major_Only___2[[NPDES ID2]:[ECHO BFR]],17,FALSE)</f>
        <v>42.280189999999997</v>
      </c>
      <c r="BB2015">
        <f>VLOOKUP(Sheet1[[#This Row],[NPDES ID2]],Combined_Sheet__Major_Only___2[[NPDES ID2]:[ECHO BFR]],18,FALSE)</f>
        <v>-71.632480000000001</v>
      </c>
      <c r="BC2015" t="str">
        <f>IF(ISNUMBER(SEARCH("aerobic",$AW2015)),"aerobic","")</f>
        <v/>
      </c>
      <c r="BD2015" t="str">
        <f>IF(ISNUMBER(SEARCH("anaer",$AW2015)),"anaer","")</f>
        <v/>
      </c>
      <c r="BE2015" t="str">
        <f>IF(ISNUMBER(SEARCH("thickening",$AZ2015)),"thickening","")</f>
        <v>thickening</v>
      </c>
      <c r="BF2015" s="3" t="str">
        <f>IF(ISNUMBER(SEARCH("airDry",$AW2015)),"airDry","")</f>
        <v/>
      </c>
      <c r="BG2015" s="3" t="str">
        <f>IF(ISNUMBER(SEARCH("heatDry",$AY2015)),"heatDry","")</f>
        <v/>
      </c>
      <c r="BH2015" s="3" t="str">
        <f>IF(AND(ISNUMBER(SEARCH("aerobic",$AW2015)),ISNUMBER(SEARCH("anaer",$AW2015))),"Combined Aer and Anaer.","")</f>
        <v/>
      </c>
    </row>
    <row r="2016" spans="1:60" x14ac:dyDescent="0.25">
      <c r="A2016" s="4">
        <v>1900</v>
      </c>
      <c r="B2016" t="s">
        <v>8971</v>
      </c>
      <c r="C2016">
        <v>4156</v>
      </c>
      <c r="D2016">
        <v>1250.119726702887</v>
      </c>
      <c r="E2016">
        <v>1250.5750992036831</v>
      </c>
      <c r="F2016">
        <v>1019.559791020333</v>
      </c>
      <c r="G2016">
        <v>1490.3096497492361</v>
      </c>
      <c r="H2016">
        <v>-159.23576136215149</v>
      </c>
      <c r="I2016">
        <v>-161.04420323666901</v>
      </c>
      <c r="J2016">
        <v>-180.23107956354261</v>
      </c>
      <c r="K2016">
        <v>-136.38630299310549</v>
      </c>
      <c r="L2016">
        <v>2007.2339398620809</v>
      </c>
      <c r="M2016">
        <v>1989.573138811334</v>
      </c>
      <c r="N2016">
        <v>1930.7545610164441</v>
      </c>
      <c r="O2016">
        <v>2131.7585554069801</v>
      </c>
      <c r="P2016">
        <v>98.604496163692318</v>
      </c>
      <c r="Q2016">
        <v>98.817521694795005</v>
      </c>
      <c r="R2016">
        <v>85.53572805268648</v>
      </c>
      <c r="S2016">
        <v>113.2630689794243</v>
      </c>
      <c r="T2016">
        <v>42941.541008279877</v>
      </c>
      <c r="U2016">
        <v>42941.508177569143</v>
      </c>
      <c r="V2016">
        <v>42912.105081318587</v>
      </c>
      <c r="W2016">
        <v>42971.180388737223</v>
      </c>
      <c r="X2016">
        <v>4005.177067499415</v>
      </c>
      <c r="Y2016">
        <v>4036.1274656428791</v>
      </c>
      <c r="Z2016">
        <v>3769.7477804906162</v>
      </c>
      <c r="AA2016">
        <v>4159.3812580875929</v>
      </c>
      <c r="AB2016">
        <v>880.50237054168281</v>
      </c>
      <c r="AC2016">
        <v>864.58875908078289</v>
      </c>
      <c r="AD2016">
        <v>715.85084848207987</v>
      </c>
      <c r="AE2016">
        <v>1075.016354519207</v>
      </c>
      <c r="AF2016">
        <v>47.341752570749833</v>
      </c>
      <c r="AG2016">
        <v>46.921260645510237</v>
      </c>
      <c r="AH2016">
        <v>45.546038410575058</v>
      </c>
      <c r="AI2016">
        <v>50.275638146548623</v>
      </c>
      <c r="AJ2016">
        <v>0.35544329348943132</v>
      </c>
      <c r="AK2016">
        <v>0.35544359157863442</v>
      </c>
      <c r="AL2016">
        <v>0.35537367673447262</v>
      </c>
      <c r="AM2016">
        <v>0.35551252307669579</v>
      </c>
      <c r="AN2016">
        <v>0.94445037615598493</v>
      </c>
      <c r="AO2016">
        <v>0.94445037615598526</v>
      </c>
      <c r="AP2016">
        <v>0.94445037615598526</v>
      </c>
      <c r="AQ2016">
        <v>0.94445037615598526</v>
      </c>
      <c r="AR2016">
        <v>9.1956618321186898</v>
      </c>
      <c r="AS2016">
        <v>9.195661832118688</v>
      </c>
      <c r="AT2016">
        <v>9.195661832118688</v>
      </c>
      <c r="AU2016">
        <v>9.195661832118688</v>
      </c>
      <c r="AV2016" t="str">
        <f>VLOOKUP(Sheet1[[#This Row],[NPDES ID2]],Combined_Sheet__Major_Only___2[[NPDES ID2]:[ECHO BFR]],3,FALSE)</f>
        <v>NH</v>
      </c>
      <c r="AW2016" t="s">
        <v>54</v>
      </c>
      <c r="AX2016" t="str">
        <f>VLOOKUP(Sheet1[[#This Row],[NPDES ID2]],Combined_Sheet__Major_Only___2[[NPDES ID2]:[ECHO BFR]],27,FALSE)</f>
        <v>other</v>
      </c>
      <c r="AY2016" t="str">
        <f>VLOOKUP(Sheet1[[#This Row],[NPDES ID2]],Combined_Sheet__Major_Only___2[[NPDES ID2]:[ECHO BFR]],28,FALSE)</f>
        <v>-</v>
      </c>
      <c r="AZ2016" t="str">
        <f>VLOOKUP(Sheet1[[#This Row],[NPDES ID2]],Combined_Sheet__Major_Only___2[[NPDES ID2]:[ECHO BFR]],29,FALSE)</f>
        <v>thickening, preliminaryOps</v>
      </c>
      <c r="BA2016">
        <f>VLOOKUP(Sheet1[[#This Row],[NPDES ID2]],Combined_Sheet__Major_Only___2[[NPDES ID2]:[ECHO BFR]],17,FALSE)</f>
        <v>42.944470000000003</v>
      </c>
      <c r="BB2016">
        <f>VLOOKUP(Sheet1[[#This Row],[NPDES ID2]],Combined_Sheet__Major_Only___2[[NPDES ID2]:[ECHO BFR]],18,FALSE)</f>
        <v>-71.457939999999994</v>
      </c>
      <c r="BC2016" t="str">
        <f>IF(ISNUMBER(SEARCH("aerobic",$AW2016)),"aerobic","")</f>
        <v/>
      </c>
      <c r="BD2016" t="str">
        <f>IF(ISNUMBER(SEARCH("anaer",$AW2016)),"anaer","")</f>
        <v/>
      </c>
      <c r="BE2016" t="str">
        <f>IF(ISNUMBER(SEARCH("thickening",$AZ2016)),"thickening","")</f>
        <v>thickening</v>
      </c>
      <c r="BF2016" s="2" t="str">
        <f>IF(ISNUMBER(SEARCH("airDry",$AW2016)),"airDry","")</f>
        <v/>
      </c>
      <c r="BG2016" s="2" t="str">
        <f>IF(ISNUMBER(SEARCH("heatDry",$AY2016)),"heatDry","")</f>
        <v/>
      </c>
      <c r="BH2016" s="2" t="str">
        <f>IF(AND(ISNUMBER(SEARCH("aerobic",$AW2016)),ISNUMBER(SEARCH("anaer",$AW2016))),"Combined Aer and Anaer.","")</f>
        <v/>
      </c>
    </row>
    <row r="2017" spans="1:60" x14ac:dyDescent="0.25">
      <c r="A2017" s="4">
        <v>425</v>
      </c>
      <c r="B2017" t="s">
        <v>2132</v>
      </c>
      <c r="C2017">
        <v>613</v>
      </c>
      <c r="D2017">
        <v>480.50187428586389</v>
      </c>
      <c r="E2017">
        <v>473.51181665678462</v>
      </c>
      <c r="F2017">
        <v>382.40063689359579</v>
      </c>
      <c r="G2017">
        <v>575.96001245987077</v>
      </c>
      <c r="H2017">
        <v>-155.8647488294657</v>
      </c>
      <c r="I2017">
        <v>-157.93897814971339</v>
      </c>
      <c r="J2017">
        <v>-175.26654454038359</v>
      </c>
      <c r="K2017">
        <v>-132.30867072388071</v>
      </c>
      <c r="L2017">
        <v>304.963289110414</v>
      </c>
      <c r="M2017">
        <v>302.41971965142778</v>
      </c>
      <c r="N2017">
        <v>293.99492709095728</v>
      </c>
      <c r="O2017">
        <v>322.83770311210031</v>
      </c>
      <c r="P2017">
        <v>14.532155516083829</v>
      </c>
      <c r="Q2017">
        <v>14.608559603150081</v>
      </c>
      <c r="R2017">
        <v>12.581378665852879</v>
      </c>
      <c r="S2017">
        <v>16.74658246082533</v>
      </c>
      <c r="T2017">
        <v>42996.84363467971</v>
      </c>
      <c r="U2017">
        <v>42996.810763423753</v>
      </c>
      <c r="V2017">
        <v>42967.371354981733</v>
      </c>
      <c r="W2017">
        <v>43026.519619134437</v>
      </c>
      <c r="X2017">
        <v>3892.8525024169649</v>
      </c>
      <c r="Y2017">
        <v>3921.5572581847332</v>
      </c>
      <c r="Z2017">
        <v>3676.291355889512</v>
      </c>
      <c r="AA2017">
        <v>4034.222526139778</v>
      </c>
      <c r="AB2017">
        <v>1017.404231971972</v>
      </c>
      <c r="AC2017">
        <v>992.080263450659</v>
      </c>
      <c r="AD2017">
        <v>797.1666893538553</v>
      </c>
      <c r="AE2017">
        <v>1287.9544466409859</v>
      </c>
      <c r="AF2017">
        <v>48.755949162056403</v>
      </c>
      <c r="AG2017">
        <v>48.348682275883071</v>
      </c>
      <c r="AH2017">
        <v>47.003644471300923</v>
      </c>
      <c r="AI2017">
        <v>51.613138042620392</v>
      </c>
      <c r="AJ2017">
        <v>0.37259993442358852</v>
      </c>
      <c r="AK2017">
        <v>0.37259998232884678</v>
      </c>
      <c r="AL2017">
        <v>0.37258892597269883</v>
      </c>
      <c r="AM2017">
        <v>0.37261087956319161</v>
      </c>
      <c r="AN2017">
        <v>0.94451613839298587</v>
      </c>
      <c r="AO2017">
        <v>0.94451613839298598</v>
      </c>
      <c r="AP2017">
        <v>0.94451613839298598</v>
      </c>
      <c r="AQ2017">
        <v>0.94451613839298598</v>
      </c>
      <c r="AR2017">
        <v>8.6896350802830096</v>
      </c>
      <c r="AS2017">
        <v>8.6896350802830078</v>
      </c>
      <c r="AT2017">
        <v>8.6896350802830078</v>
      </c>
      <c r="AU2017">
        <v>8.6896350802830078</v>
      </c>
      <c r="AV2017" t="str">
        <f>VLOOKUP(Sheet1[[#This Row],[NPDES ID2]],Combined_Sheet__Major_Only___2[[NPDES ID2]:[ECHO BFR]],3,FALSE)</f>
        <v>OR</v>
      </c>
      <c r="AW2017" t="s">
        <v>54</v>
      </c>
      <c r="AX2017" t="str">
        <f>VLOOKUP(Sheet1[[#This Row],[NPDES ID2]],Combined_Sheet__Major_Only___2[[NPDES ID2]:[ECHO BFR]],27,FALSE)</f>
        <v>-</v>
      </c>
      <c r="AY2017" t="str">
        <f>VLOOKUP(Sheet1[[#This Row],[NPDES ID2]],Combined_Sheet__Major_Only___2[[NPDES ID2]:[ECHO BFR]],28,FALSE)</f>
        <v>highTempCompost</v>
      </c>
      <c r="AZ2017" t="str">
        <f>VLOOKUP(Sheet1[[#This Row],[NPDES ID2]],Combined_Sheet__Major_Only___2[[NPDES ID2]:[ECHO BFR]],29,FALSE)</f>
        <v>thickening</v>
      </c>
      <c r="BA2017">
        <f>VLOOKUP(Sheet1[[#This Row],[NPDES ID2]],Combined_Sheet__Major_Only___2[[NPDES ID2]:[ECHO BFR]],17,FALSE)</f>
        <v>45.287342000000002</v>
      </c>
      <c r="BB2017">
        <f>VLOOKUP(Sheet1[[#This Row],[NPDES ID2]],Combined_Sheet__Major_Only___2[[NPDES ID2]:[ECHO BFR]],18,FALSE)</f>
        <v>-122.953529</v>
      </c>
      <c r="BC2017" t="str">
        <f>IF(ISNUMBER(SEARCH("aerobic",$AW2017)),"aerobic","")</f>
        <v/>
      </c>
      <c r="BD2017" t="str">
        <f>IF(ISNUMBER(SEARCH("anaer",$AW2017)),"anaer","")</f>
        <v/>
      </c>
      <c r="BE2017" t="str">
        <f>IF(ISNUMBER(SEARCH("thickening",$AZ2017)),"thickening","")</f>
        <v>thickening</v>
      </c>
      <c r="BF2017" s="3" t="str">
        <f>IF(ISNUMBER(SEARCH("airDry",$AW2017)),"airDry","")</f>
        <v/>
      </c>
      <c r="BG2017" s="3" t="str">
        <f>IF(ISNUMBER(SEARCH("heatDry",$AY2017)),"heatDry","")</f>
        <v/>
      </c>
      <c r="BH2017" s="3" t="str">
        <f>IF(AND(ISNUMBER(SEARCH("aerobic",$AW2017)),ISNUMBER(SEARCH("anaer",$AW2017))),"Combined Aer and Anaer.","")</f>
        <v/>
      </c>
    </row>
    <row r="2018" spans="1:60" x14ac:dyDescent="0.25">
      <c r="A2018" s="4">
        <v>229</v>
      </c>
      <c r="B2018" t="s">
        <v>1198</v>
      </c>
      <c r="C2018">
        <v>2477.27</v>
      </c>
      <c r="D2018">
        <v>776.58003382397249</v>
      </c>
      <c r="E2018">
        <v>776.57981849363819</v>
      </c>
      <c r="F2018">
        <v>656.91153620419857</v>
      </c>
      <c r="G2018">
        <v>915.79111275700325</v>
      </c>
      <c r="H2018">
        <v>-149.87912497866611</v>
      </c>
      <c r="I2018">
        <v>-151.79986594448269</v>
      </c>
      <c r="J2018">
        <v>-169.3621494302399</v>
      </c>
      <c r="K2018">
        <v>-126.96918452399539</v>
      </c>
      <c r="L2018">
        <v>1272.9652344686449</v>
      </c>
      <c r="M2018">
        <v>1263.024365004889</v>
      </c>
      <c r="N2018">
        <v>1229.992312944757</v>
      </c>
      <c r="O2018">
        <v>1342.9595932002569</v>
      </c>
      <c r="P2018">
        <v>58.652194625937668</v>
      </c>
      <c r="Q2018">
        <v>58.773867802755497</v>
      </c>
      <c r="R2018">
        <v>50.472387279411272</v>
      </c>
      <c r="S2018">
        <v>67.787631596841408</v>
      </c>
      <c r="T2018">
        <v>42998.088564207988</v>
      </c>
      <c r="U2018">
        <v>42998.055692039306</v>
      </c>
      <c r="V2018">
        <v>42968.615466165589</v>
      </c>
      <c r="W2018">
        <v>43027.765372663307</v>
      </c>
      <c r="X2018">
        <v>3768.5643413176081</v>
      </c>
      <c r="Y2018">
        <v>3794.7431090149748</v>
      </c>
      <c r="Z2018">
        <v>3571.549273609397</v>
      </c>
      <c r="AA2018">
        <v>3896.931138478928</v>
      </c>
      <c r="AB2018">
        <v>1058.439999433192</v>
      </c>
      <c r="AC2018">
        <v>1028.3354358444151</v>
      </c>
      <c r="AD2018">
        <v>815.77167774147904</v>
      </c>
      <c r="AE2018">
        <v>1360.672526277687</v>
      </c>
      <c r="AF2018">
        <v>50.364868452929258</v>
      </c>
      <c r="AG2018">
        <v>49.968991210219542</v>
      </c>
      <c r="AH2018">
        <v>48.669920133223592</v>
      </c>
      <c r="AI2018">
        <v>53.132198120984071</v>
      </c>
      <c r="AJ2018">
        <v>0.39213681817954021</v>
      </c>
      <c r="AK2018">
        <v>0.39213702024452413</v>
      </c>
      <c r="AL2018">
        <v>0.39208997818713742</v>
      </c>
      <c r="AM2018">
        <v>0.39218339359170268</v>
      </c>
      <c r="AN2018">
        <v>0.94451761698914138</v>
      </c>
      <c r="AO2018">
        <v>0.94451761698914094</v>
      </c>
      <c r="AP2018">
        <v>0.94451761698914094</v>
      </c>
      <c r="AQ2018">
        <v>0.94451761698914094</v>
      </c>
      <c r="AR2018">
        <v>8.6812550760543505</v>
      </c>
      <c r="AS2018">
        <v>8.6812550760543505</v>
      </c>
      <c r="AT2018">
        <v>8.6812550760543505</v>
      </c>
      <c r="AU2018">
        <v>8.6812550760543505</v>
      </c>
      <c r="AV2018" t="str">
        <f>VLOOKUP(Sheet1[[#This Row],[NPDES ID2]],Combined_Sheet__Major_Only___2[[NPDES ID2]:[ECHO BFR]],3,FALSE)</f>
        <v>PA</v>
      </c>
      <c r="AW2018" t="s">
        <v>87</v>
      </c>
      <c r="AX2018" t="str">
        <f>VLOOKUP(Sheet1[[#This Row],[NPDES ID2]],Combined_Sheet__Major_Only___2[[NPDES ID2]:[ECHO BFR]],27,FALSE)</f>
        <v>tempSludgeStore</v>
      </c>
      <c r="AY2018" t="str">
        <f>VLOOKUP(Sheet1[[#This Row],[NPDES ID2]],Combined_Sheet__Major_Only___2[[NPDES ID2]:[ECHO BFR]],28,FALSE)</f>
        <v>-</v>
      </c>
      <c r="AZ2018" t="str">
        <f>VLOOKUP(Sheet1[[#This Row],[NPDES ID2]],Combined_Sheet__Major_Only___2[[NPDES ID2]:[ECHO BFR]],29,FALSE)</f>
        <v>preliminaryOps, thickening</v>
      </c>
      <c r="BA2018">
        <f>VLOOKUP(Sheet1[[#This Row],[NPDES ID2]],Combined_Sheet__Major_Only___2[[NPDES ID2]:[ECHO BFR]],17,FALSE)</f>
        <v>40.115259999999999</v>
      </c>
      <c r="BB2018">
        <f>VLOOKUP(Sheet1[[#This Row],[NPDES ID2]],Combined_Sheet__Major_Only___2[[NPDES ID2]:[ECHO BFR]],18,FALSE)</f>
        <v>-75.47193</v>
      </c>
      <c r="BC2018" t="str">
        <f>IF(ISNUMBER(SEARCH("aerobic",$AW2018)),"aerobic","")</f>
        <v/>
      </c>
      <c r="BD2018" t="str">
        <f>IF(ISNUMBER(SEARCH("anaer",$AW2018)),"anaer","")</f>
        <v/>
      </c>
      <c r="BE2018" t="str">
        <f>IF(ISNUMBER(SEARCH("thickening",$AZ2018)),"thickening","")</f>
        <v>thickening</v>
      </c>
      <c r="BF2018" s="3" t="str">
        <f>IF(ISNUMBER(SEARCH("airDry",$AW2018)),"airDry","")</f>
        <v/>
      </c>
      <c r="BG2018" s="3" t="str">
        <f>IF(ISNUMBER(SEARCH("heatDry",$AY2018)),"heatDry","")</f>
        <v/>
      </c>
      <c r="BH2018" s="3" t="str">
        <f>IF(AND(ISNUMBER(SEARCH("aerobic",$AW2018)),ISNUMBER(SEARCH("anaer",$AW2018))),"Combined Aer and Anaer.","")</f>
        <v/>
      </c>
    </row>
    <row r="2019" spans="1:60" x14ac:dyDescent="0.25">
      <c r="A2019" s="4">
        <v>232</v>
      </c>
      <c r="B2019" t="s">
        <v>1212</v>
      </c>
      <c r="C2019">
        <v>2373.88</v>
      </c>
      <c r="D2019">
        <v>766.92951554071101</v>
      </c>
      <c r="E2019">
        <v>766.30549763772956</v>
      </c>
      <c r="F2019">
        <v>648.33003355799394</v>
      </c>
      <c r="G2019">
        <v>904.45293093977898</v>
      </c>
      <c r="H2019">
        <v>-152.84335726206899</v>
      </c>
      <c r="I2019">
        <v>-154.71799740234559</v>
      </c>
      <c r="J2019">
        <v>-172.571502624902</v>
      </c>
      <c r="K2019">
        <v>-129.79404730790691</v>
      </c>
      <c r="L2019">
        <v>1197.7841872667959</v>
      </c>
      <c r="M2019">
        <v>1188.0830604385701</v>
      </c>
      <c r="N2019">
        <v>1155.858074261575</v>
      </c>
      <c r="O2019">
        <v>1266.0770264329681</v>
      </c>
      <c r="P2019">
        <v>56.242850955912573</v>
      </c>
      <c r="Q2019">
        <v>56.495268714855939</v>
      </c>
      <c r="R2019">
        <v>48.581986534360013</v>
      </c>
      <c r="S2019">
        <v>64.922099546854255</v>
      </c>
      <c r="T2019">
        <v>43048.277544548837</v>
      </c>
      <c r="U2019">
        <v>43048.244635584022</v>
      </c>
      <c r="V2019">
        <v>43018.771455183851</v>
      </c>
      <c r="W2019">
        <v>43077.987572354228</v>
      </c>
      <c r="X2019">
        <v>3842.6660534364069</v>
      </c>
      <c r="Y2019">
        <v>3870.2529986784571</v>
      </c>
      <c r="Z2019">
        <v>3634.5571950108661</v>
      </c>
      <c r="AA2019">
        <v>3978.4386545578741</v>
      </c>
      <c r="AB2019">
        <v>939.0425264748053</v>
      </c>
      <c r="AC2019">
        <v>918.74050623137146</v>
      </c>
      <c r="AD2019">
        <v>747.46212631273477</v>
      </c>
      <c r="AE2019">
        <v>1169.8320161199199</v>
      </c>
      <c r="AF2019">
        <v>49.453937489302767</v>
      </c>
      <c r="AG2019">
        <v>49.051027706763897</v>
      </c>
      <c r="AH2019">
        <v>47.727766809069912</v>
      </c>
      <c r="AI2019">
        <v>52.271753325894188</v>
      </c>
      <c r="AJ2019">
        <v>0.38107324146478061</v>
      </c>
      <c r="AK2019">
        <v>0.38107342638824171</v>
      </c>
      <c r="AL2019">
        <v>0.3810304043222118</v>
      </c>
      <c r="AM2019">
        <v>0.38111583629372819</v>
      </c>
      <c r="AN2019">
        <v>0.94457716061384833</v>
      </c>
      <c r="AO2019">
        <v>0.94457716061384833</v>
      </c>
      <c r="AP2019">
        <v>0.94457716061384833</v>
      </c>
      <c r="AQ2019">
        <v>0.94457716061384833</v>
      </c>
      <c r="AR2019">
        <v>9.1047169772381693</v>
      </c>
      <c r="AS2019">
        <v>9.1047169772381729</v>
      </c>
      <c r="AT2019">
        <v>9.1047169772381729</v>
      </c>
      <c r="AU2019">
        <v>9.1047169772381729</v>
      </c>
      <c r="AV2019" t="str">
        <f>VLOOKUP(Sheet1[[#This Row],[NPDES ID2]],Combined_Sheet__Major_Only___2[[NPDES ID2]:[ECHO BFR]],3,FALSE)</f>
        <v>MD</v>
      </c>
      <c r="AW2019" t="s">
        <v>87</v>
      </c>
      <c r="AX2019" t="str">
        <f>VLOOKUP(Sheet1[[#This Row],[NPDES ID2]],Combined_Sheet__Major_Only___2[[NPDES ID2]:[ECHO BFR]],27,FALSE)</f>
        <v>-</v>
      </c>
      <c r="AY2019" t="str">
        <f>VLOOKUP(Sheet1[[#This Row],[NPDES ID2]],Combined_Sheet__Major_Only___2[[NPDES ID2]:[ECHO BFR]],28,FALSE)</f>
        <v>-</v>
      </c>
      <c r="AZ2019" t="str">
        <f>VLOOKUP(Sheet1[[#This Row],[NPDES ID2]],Combined_Sheet__Major_Only___2[[NPDES ID2]:[ECHO BFR]],29,FALSE)</f>
        <v>thickening</v>
      </c>
      <c r="BA2019">
        <f>VLOOKUP(Sheet1[[#This Row],[NPDES ID2]],Combined_Sheet__Major_Only___2[[NPDES ID2]:[ECHO BFR]],17,FALSE)</f>
        <v>39.061669999999999</v>
      </c>
      <c r="BB2019">
        <f>VLOOKUP(Sheet1[[#This Row],[NPDES ID2]],Combined_Sheet__Major_Only___2[[NPDES ID2]:[ECHO BFR]],18,FALSE)</f>
        <v>-76.832633000000001</v>
      </c>
      <c r="BC2019" t="str">
        <f>IF(ISNUMBER(SEARCH("aerobic",$AW2019)),"aerobic","")</f>
        <v/>
      </c>
      <c r="BD2019" t="str">
        <f>IF(ISNUMBER(SEARCH("anaer",$AW2019)),"anaer","")</f>
        <v/>
      </c>
      <c r="BE2019" t="str">
        <f>IF(ISNUMBER(SEARCH("thickening",$AZ2019)),"thickening","")</f>
        <v>thickening</v>
      </c>
      <c r="BF2019" s="2" t="str">
        <f>IF(ISNUMBER(SEARCH("airDry",$AW2019)),"airDry","")</f>
        <v/>
      </c>
      <c r="BG2019" s="2" t="str">
        <f>IF(ISNUMBER(SEARCH("heatDry",$AY2019)),"heatDry","")</f>
        <v/>
      </c>
      <c r="BH2019" s="2" t="str">
        <f>IF(AND(ISNUMBER(SEARCH("aerobic",$AW2019)),ISNUMBER(SEARCH("anaer",$AW2019))),"Combined Aer and Anaer.","")</f>
        <v/>
      </c>
    </row>
    <row r="2020" spans="1:60" x14ac:dyDescent="0.25">
      <c r="A2020" s="4">
        <v>708</v>
      </c>
      <c r="B2020" t="s">
        <v>3495</v>
      </c>
      <c r="C2020">
        <v>4894.5</v>
      </c>
      <c r="D2020">
        <v>1299.8995976611591</v>
      </c>
      <c r="E2020">
        <v>1300.2670563806239</v>
      </c>
      <c r="F2020">
        <v>1051.129266468711</v>
      </c>
      <c r="G2020">
        <v>1551.9071589764151</v>
      </c>
      <c r="H2020">
        <v>-142.7043982095727</v>
      </c>
      <c r="I2020">
        <v>-144.5174689342964</v>
      </c>
      <c r="J2020">
        <v>-162.29619241232791</v>
      </c>
      <c r="K2020">
        <v>-119.8317482661318</v>
      </c>
      <c r="L2020">
        <v>2619.663124455793</v>
      </c>
      <c r="M2020">
        <v>2600.8914559200398</v>
      </c>
      <c r="N2020">
        <v>2538.2571600964002</v>
      </c>
      <c r="O2020">
        <v>2752.1700636311639</v>
      </c>
      <c r="P2020">
        <v>115.68138212768299</v>
      </c>
      <c r="Q2020">
        <v>116.23268794113331</v>
      </c>
      <c r="R2020">
        <v>98.762746919760517</v>
      </c>
      <c r="S2020">
        <v>133.31454045628291</v>
      </c>
      <c r="T2020">
        <v>43099.799027309789</v>
      </c>
      <c r="U2020">
        <v>43099.766080571899</v>
      </c>
      <c r="V2020">
        <v>43070.259070712447</v>
      </c>
      <c r="W2020">
        <v>43129.543156429048</v>
      </c>
      <c r="X2020">
        <v>3626.2133022955768</v>
      </c>
      <c r="Y2020">
        <v>3649.4966518019751</v>
      </c>
      <c r="Z2020">
        <v>3451.4799678694171</v>
      </c>
      <c r="AA2020">
        <v>3739.6666033697529</v>
      </c>
      <c r="AB2020">
        <v>882.98695740904225</v>
      </c>
      <c r="AC2020">
        <v>863.73047944209452</v>
      </c>
      <c r="AD2020">
        <v>704.65629085964986</v>
      </c>
      <c r="AE2020">
        <v>1097.7026428034669</v>
      </c>
      <c r="AF2020">
        <v>52.465494522893749</v>
      </c>
      <c r="AG2020">
        <v>52.084479443548737</v>
      </c>
      <c r="AH2020">
        <v>50.845560205178437</v>
      </c>
      <c r="AI2020">
        <v>55.115365345910291</v>
      </c>
      <c r="AJ2020">
        <v>0.4176707947757361</v>
      </c>
      <c r="AK2020">
        <v>0.41767119785263612</v>
      </c>
      <c r="AL2020">
        <v>0.41757637928072489</v>
      </c>
      <c r="AM2020">
        <v>0.41776468843991771</v>
      </c>
      <c r="AN2020">
        <v>0.94463815231120241</v>
      </c>
      <c r="AO2020">
        <v>0.94463815231120229</v>
      </c>
      <c r="AP2020">
        <v>0.94463815231120229</v>
      </c>
      <c r="AQ2020">
        <v>0.94463815231120229</v>
      </c>
      <c r="AR2020">
        <v>9.6760886216313917</v>
      </c>
      <c r="AS2020">
        <v>9.6760886216313899</v>
      </c>
      <c r="AT2020">
        <v>9.6760886216313899</v>
      </c>
      <c r="AU2020">
        <v>9.6760886216313899</v>
      </c>
      <c r="AV2020" t="str">
        <f>VLOOKUP(Sheet1[[#This Row],[NPDES ID2]],Combined_Sheet__Major_Only___2[[NPDES ID2]:[ECHO BFR]],3,FALSE)</f>
        <v>FL</v>
      </c>
      <c r="AW2020" t="s">
        <v>54</v>
      </c>
      <c r="AX2020" t="str">
        <f>VLOOKUP(Sheet1[[#This Row],[NPDES ID2]],Combined_Sheet__Major_Only___2[[NPDES ID2]:[ECHO BFR]],27,FALSE)</f>
        <v>-</v>
      </c>
      <c r="AY2020" t="str">
        <f>VLOOKUP(Sheet1[[#This Row],[NPDES ID2]],Combined_Sheet__Major_Only___2[[NPDES ID2]:[ECHO BFR]],28,FALSE)</f>
        <v>-</v>
      </c>
      <c r="AZ2020" t="str">
        <f>VLOOKUP(Sheet1[[#This Row],[NPDES ID2]],Combined_Sheet__Major_Only___2[[NPDES ID2]:[ECHO BFR]],29,FALSE)</f>
        <v>thickening</v>
      </c>
      <c r="BA2020">
        <f>VLOOKUP(Sheet1[[#This Row],[NPDES ID2]],Combined_Sheet__Major_Only___2[[NPDES ID2]:[ECHO BFR]],17,FALSE)</f>
        <v>26.099519999999998</v>
      </c>
      <c r="BB2020">
        <f>VLOOKUP(Sheet1[[#This Row],[NPDES ID2]],Combined_Sheet__Major_Only___2[[NPDES ID2]:[ECHO BFR]],18,FALSE)</f>
        <v>-80.124759999999995</v>
      </c>
      <c r="BC2020" t="str">
        <f>IF(ISNUMBER(SEARCH("aerobic",$AW2020)),"aerobic","")</f>
        <v/>
      </c>
      <c r="BD2020" t="str">
        <f>IF(ISNUMBER(SEARCH("anaer",$AW2020)),"anaer","")</f>
        <v/>
      </c>
      <c r="BE2020" t="str">
        <f>IF(ISNUMBER(SEARCH("thickening",$AZ2020)),"thickening","")</f>
        <v>thickening</v>
      </c>
      <c r="BF2020" s="2" t="str">
        <f>IF(ISNUMBER(SEARCH("airDry",$AW2020)),"airDry","")</f>
        <v/>
      </c>
      <c r="BG2020" s="2" t="str">
        <f>IF(ISNUMBER(SEARCH("heatDry",$AY2020)),"heatDry","")</f>
        <v/>
      </c>
      <c r="BH2020" s="2" t="str">
        <f>IF(AND(ISNUMBER(SEARCH("aerobic",$AW2020)),ISNUMBER(SEARCH("anaer",$AW2020))),"Combined Aer and Anaer.","")</f>
        <v/>
      </c>
    </row>
    <row r="2021" spans="1:60" x14ac:dyDescent="0.25">
      <c r="A2021" s="4">
        <v>1977</v>
      </c>
      <c r="B2021" t="s">
        <v>9315</v>
      </c>
      <c r="C2021">
        <v>1959.09</v>
      </c>
      <c r="D2021">
        <v>664.76442889123598</v>
      </c>
      <c r="E2021">
        <v>666.56678283050735</v>
      </c>
      <c r="F2021">
        <v>555.14790899087347</v>
      </c>
      <c r="G2021">
        <v>779.85656810878379</v>
      </c>
      <c r="H2021">
        <v>-151.064130210364</v>
      </c>
      <c r="I2021">
        <v>-153.11379756685031</v>
      </c>
      <c r="J2021">
        <v>-170.46933136213369</v>
      </c>
      <c r="K2021">
        <v>-127.9873770286363</v>
      </c>
      <c r="L2021">
        <v>1000.6435415094199</v>
      </c>
      <c r="M2021">
        <v>992.72996203987395</v>
      </c>
      <c r="N2021">
        <v>966.45936095381137</v>
      </c>
      <c r="O2021">
        <v>1056.331225584074</v>
      </c>
      <c r="P2021">
        <v>46.395644986863743</v>
      </c>
      <c r="Q2021">
        <v>46.536658154170503</v>
      </c>
      <c r="R2021">
        <v>39.976201160254227</v>
      </c>
      <c r="S2021">
        <v>53.630934279416671</v>
      </c>
      <c r="T2021">
        <v>43101.996869971503</v>
      </c>
      <c r="U2021">
        <v>43101.963921622249</v>
      </c>
      <c r="V2021">
        <v>43072.455468639957</v>
      </c>
      <c r="W2021">
        <v>43131.742453810577</v>
      </c>
      <c r="X2021">
        <v>3800.5903908496548</v>
      </c>
      <c r="Y2021">
        <v>3827.2979216958529</v>
      </c>
      <c r="Z2021">
        <v>3599.5543561881459</v>
      </c>
      <c r="AA2021">
        <v>3931.6135098677141</v>
      </c>
      <c r="AB2021">
        <v>966.62914314873012</v>
      </c>
      <c r="AC2021">
        <v>944.11919959726561</v>
      </c>
      <c r="AD2021">
        <v>762.85391578499298</v>
      </c>
      <c r="AE2021">
        <v>1214.2491044361441</v>
      </c>
      <c r="AF2021">
        <v>50.060664853214973</v>
      </c>
      <c r="AG2021">
        <v>49.662772841215769</v>
      </c>
      <c r="AH2021">
        <v>48.354566613738477</v>
      </c>
      <c r="AI2021">
        <v>52.845086775106239</v>
      </c>
      <c r="AJ2021">
        <v>0.38844152040986102</v>
      </c>
      <c r="AK2021">
        <v>0.38844167678069591</v>
      </c>
      <c r="AL2021">
        <v>0.38840536540435638</v>
      </c>
      <c r="AM2021">
        <v>0.38847747010259942</v>
      </c>
      <c r="AN2021">
        <v>0.94464075115622859</v>
      </c>
      <c r="AO2021">
        <v>0.94464075115622892</v>
      </c>
      <c r="AP2021">
        <v>0.94464075115622892</v>
      </c>
      <c r="AQ2021">
        <v>0.94464075115622892</v>
      </c>
      <c r="AR2021">
        <v>9.0387927493535454</v>
      </c>
      <c r="AS2021">
        <v>9.0387927493535436</v>
      </c>
      <c r="AT2021">
        <v>9.0387927493535436</v>
      </c>
      <c r="AU2021">
        <v>9.0387927493535436</v>
      </c>
      <c r="AV2021" t="str">
        <f>VLOOKUP(Sheet1[[#This Row],[NPDES ID2]],Combined_Sheet__Major_Only___2[[NPDES ID2]:[ECHO BFR]],3,FALSE)</f>
        <v>TX</v>
      </c>
      <c r="AW2021" t="s">
        <v>87</v>
      </c>
      <c r="AX2021" t="str">
        <f>VLOOKUP(Sheet1[[#This Row],[NPDES ID2]],Combined_Sheet__Major_Only___2[[NPDES ID2]:[ECHO BFR]],27,FALSE)</f>
        <v>-</v>
      </c>
      <c r="AY2021" t="str">
        <f>VLOOKUP(Sheet1[[#This Row],[NPDES ID2]],Combined_Sheet__Major_Only___2[[NPDES ID2]:[ECHO BFR]],28,FALSE)</f>
        <v>-</v>
      </c>
      <c r="AZ2021" t="str">
        <f>VLOOKUP(Sheet1[[#This Row],[NPDES ID2]],Combined_Sheet__Major_Only___2[[NPDES ID2]:[ECHO BFR]],29,FALSE)</f>
        <v>preliminaryOps, thickening</v>
      </c>
      <c r="BA2021">
        <f>VLOOKUP(Sheet1[[#This Row],[NPDES ID2]],Combined_Sheet__Major_Only___2[[NPDES ID2]:[ECHO BFR]],17,FALSE)</f>
        <v>29.550169</v>
      </c>
      <c r="BB2021">
        <f>VLOOKUP(Sheet1[[#This Row],[NPDES ID2]],Combined_Sheet__Major_Only___2[[NPDES ID2]:[ECHO BFR]],18,FALSE)</f>
        <v>-98.246881000000002</v>
      </c>
      <c r="BC2021" t="str">
        <f>IF(ISNUMBER(SEARCH("aerobic",$AW2021)),"aerobic","")</f>
        <v/>
      </c>
      <c r="BD2021" t="str">
        <f>IF(ISNUMBER(SEARCH("anaer",$AW2021)),"anaer","")</f>
        <v/>
      </c>
      <c r="BE2021" t="str">
        <f>IF(ISNUMBER(SEARCH("thickening",$AZ2021)),"thickening","")</f>
        <v>thickening</v>
      </c>
      <c r="BF2021" s="3" t="str">
        <f>IF(ISNUMBER(SEARCH("airDry",$AW2021)),"airDry","")</f>
        <v/>
      </c>
      <c r="BG2021" s="3" t="str">
        <f>IF(ISNUMBER(SEARCH("heatDry",$AY2021)),"heatDry","")</f>
        <v/>
      </c>
      <c r="BH2021" s="3" t="str">
        <f>IF(AND(ISNUMBER(SEARCH("aerobic",$AW2021)),ISNUMBER(SEARCH("anaer",$AW2021))),"Combined Aer and Anaer.","")</f>
        <v/>
      </c>
    </row>
    <row r="2022" spans="1:60" x14ac:dyDescent="0.25">
      <c r="A2022" s="4">
        <v>816</v>
      </c>
      <c r="B2022" t="s">
        <v>3991</v>
      </c>
      <c r="C2022">
        <v>1223.8699999999999</v>
      </c>
      <c r="D2022">
        <v>560.43999058454847</v>
      </c>
      <c r="E2022">
        <v>558.39066251225825</v>
      </c>
      <c r="F2022">
        <v>473.39018133466948</v>
      </c>
      <c r="G2022">
        <v>667.80075431681223</v>
      </c>
      <c r="H2022">
        <v>-163.98391837651681</v>
      </c>
      <c r="I2022">
        <v>-165.53294609316859</v>
      </c>
      <c r="J2022">
        <v>-184.3509966762758</v>
      </c>
      <c r="K2022">
        <v>-140.29893641168309</v>
      </c>
      <c r="L2022">
        <v>578.99184572495892</v>
      </c>
      <c r="M2022">
        <v>573.68177468832687</v>
      </c>
      <c r="N2022">
        <v>556.07696677830438</v>
      </c>
      <c r="O2022">
        <v>616.32903937613651</v>
      </c>
      <c r="P2022">
        <v>29.06094170781191</v>
      </c>
      <c r="Q2022">
        <v>29.089357043656008</v>
      </c>
      <c r="R2022">
        <v>25.24458334943942</v>
      </c>
      <c r="S2022">
        <v>33.370574623572587</v>
      </c>
      <c r="T2022">
        <v>43144.470841837443</v>
      </c>
      <c r="U2022">
        <v>43144.437862348321</v>
      </c>
      <c r="V2022">
        <v>43114.901520582083</v>
      </c>
      <c r="W2022">
        <v>43174.244538575607</v>
      </c>
      <c r="X2022">
        <v>4108.573430180214</v>
      </c>
      <c r="Y2022">
        <v>4141.5318772570354</v>
      </c>
      <c r="Z2022">
        <v>3857.8462556191598</v>
      </c>
      <c r="AA2022">
        <v>4272.9535179367676</v>
      </c>
      <c r="AB2022">
        <v>1095.2888408287511</v>
      </c>
      <c r="AC2022">
        <v>1066.0300690422489</v>
      </c>
      <c r="AD2022">
        <v>853.2231067573432</v>
      </c>
      <c r="AE2022">
        <v>1397.905288929534</v>
      </c>
      <c r="AF2022">
        <v>46.365264920550963</v>
      </c>
      <c r="AG2022">
        <v>45.938846396573197</v>
      </c>
      <c r="AH2022">
        <v>44.532695684774687</v>
      </c>
      <c r="AI2022">
        <v>49.354264741767217</v>
      </c>
      <c r="AJ2022">
        <v>0.34360611795872759</v>
      </c>
      <c r="AK2022">
        <v>0.34360620791051649</v>
      </c>
      <c r="AL2022">
        <v>0.3435853857951105</v>
      </c>
      <c r="AM2022">
        <v>0.34362673161668039</v>
      </c>
      <c r="AN2022">
        <v>0.94469092674345978</v>
      </c>
      <c r="AO2022">
        <v>0.94469092674345956</v>
      </c>
      <c r="AP2022">
        <v>0.94469092674345956</v>
      </c>
      <c r="AQ2022">
        <v>0.94469092674345956</v>
      </c>
      <c r="AR2022">
        <v>8.1869571158288128</v>
      </c>
      <c r="AS2022">
        <v>8.186957115828811</v>
      </c>
      <c r="AT2022">
        <v>8.186957115828811</v>
      </c>
      <c r="AU2022">
        <v>8.186957115828811</v>
      </c>
      <c r="AV2022" t="str">
        <f>VLOOKUP(Sheet1[[#This Row],[NPDES ID2]],Combined_Sheet__Major_Only___2[[NPDES ID2]:[ECHO BFR]],3,FALSE)</f>
        <v>FL</v>
      </c>
      <c r="AW2022" t="s">
        <v>54</v>
      </c>
      <c r="AX2022" t="str">
        <f>VLOOKUP(Sheet1[[#This Row],[NPDES ID2]],Combined_Sheet__Major_Only___2[[NPDES ID2]:[ECHO BFR]],27,FALSE)</f>
        <v>-</v>
      </c>
      <c r="AY2022" t="str">
        <f>VLOOKUP(Sheet1[[#This Row],[NPDES ID2]],Combined_Sheet__Major_Only___2[[NPDES ID2]:[ECHO BFR]],28,FALSE)</f>
        <v>-</v>
      </c>
      <c r="AZ2022" t="str">
        <f>VLOOKUP(Sheet1[[#This Row],[NPDES ID2]],Combined_Sheet__Major_Only___2[[NPDES ID2]:[ECHO BFR]],29,FALSE)</f>
        <v>thickening</v>
      </c>
      <c r="BA2022">
        <f>VLOOKUP(Sheet1[[#This Row],[NPDES ID2]],Combined_Sheet__Major_Only___2[[NPDES ID2]:[ECHO BFR]],17,FALSE)</f>
        <v>28.248207000000001</v>
      </c>
      <c r="BB2022">
        <f>VLOOKUP(Sheet1[[#This Row],[NPDES ID2]],Combined_Sheet__Major_Only___2[[NPDES ID2]:[ECHO BFR]],18,FALSE)</f>
        <v>-82.735459000000006</v>
      </c>
      <c r="BC2022" t="str">
        <f>IF(ISNUMBER(SEARCH("aerobic",$AW2022)),"aerobic","")</f>
        <v/>
      </c>
      <c r="BD2022" t="str">
        <f>IF(ISNUMBER(SEARCH("anaer",$AW2022)),"anaer","")</f>
        <v/>
      </c>
      <c r="BE2022" t="str">
        <f>IF(ISNUMBER(SEARCH("thickening",$AZ2022)),"thickening","")</f>
        <v>thickening</v>
      </c>
      <c r="BF2022" s="2" t="str">
        <f>IF(ISNUMBER(SEARCH("airDry",$AW2022)),"airDry","")</f>
        <v/>
      </c>
      <c r="BG2022" s="2" t="str">
        <f>IF(ISNUMBER(SEARCH("heatDry",$AY2022)),"heatDry","")</f>
        <v/>
      </c>
      <c r="BH2022" s="2" t="str">
        <f>IF(AND(ISNUMBER(SEARCH("aerobic",$AW2022)),ISNUMBER(SEARCH("anaer",$AW2022))),"Combined Aer and Anaer.","")</f>
        <v/>
      </c>
    </row>
    <row r="2023" spans="1:60" x14ac:dyDescent="0.25">
      <c r="A2023" s="4">
        <v>394</v>
      </c>
      <c r="B2023" t="s">
        <v>1984</v>
      </c>
      <c r="C2023">
        <v>712.6</v>
      </c>
      <c r="D2023">
        <v>449.29249630557962</v>
      </c>
      <c r="E2023">
        <v>443.66930268752338</v>
      </c>
      <c r="F2023">
        <v>366.92149022540059</v>
      </c>
      <c r="G2023">
        <v>532.88395266485827</v>
      </c>
      <c r="H2023">
        <v>-146.4568327994852</v>
      </c>
      <c r="I2023">
        <v>-148.55244166129279</v>
      </c>
      <c r="J2023">
        <v>-164.95255928168001</v>
      </c>
      <c r="K2023">
        <v>-123.2815250169693</v>
      </c>
      <c r="L2023">
        <v>376.08741360128403</v>
      </c>
      <c r="M2023">
        <v>373.30073811754949</v>
      </c>
      <c r="N2023">
        <v>364.06895000567408</v>
      </c>
      <c r="O2023">
        <v>395.6725047350385</v>
      </c>
      <c r="P2023">
        <v>16.855734770351528</v>
      </c>
      <c r="Q2023">
        <v>16.910516346792171</v>
      </c>
      <c r="R2023">
        <v>14.4385540721029</v>
      </c>
      <c r="S2023">
        <v>19.447171276210931</v>
      </c>
      <c r="T2023">
        <v>43225.757305076841</v>
      </c>
      <c r="U2023">
        <v>43225.724265992423</v>
      </c>
      <c r="V2023">
        <v>43196.134550818613</v>
      </c>
      <c r="W2023">
        <v>43255.584804132981</v>
      </c>
      <c r="X2023">
        <v>3688.358864508939</v>
      </c>
      <c r="Y2023">
        <v>3712.7969938186839</v>
      </c>
      <c r="Z2023">
        <v>3505.4968771969452</v>
      </c>
      <c r="AA2023">
        <v>3807.2151966775691</v>
      </c>
      <c r="AB2023">
        <v>887.48774666533859</v>
      </c>
      <c r="AC2023">
        <v>868.52859129258081</v>
      </c>
      <c r="AD2023">
        <v>709.9462642031956</v>
      </c>
      <c r="AE2023">
        <v>1100.131813742724</v>
      </c>
      <c r="AF2023">
        <v>51.723181278360038</v>
      </c>
      <c r="AG2023">
        <v>51.33920083058397</v>
      </c>
      <c r="AH2023">
        <v>50.071787892821817</v>
      </c>
      <c r="AI2023">
        <v>54.416146487982303</v>
      </c>
      <c r="AJ2023">
        <v>0.4086444501407383</v>
      </c>
      <c r="AK2023">
        <v>0.4086445089121914</v>
      </c>
      <c r="AL2023">
        <v>0.4086309400973564</v>
      </c>
      <c r="AM2023">
        <v>0.40865788253996832</v>
      </c>
      <c r="AN2023">
        <v>0.94478669935679649</v>
      </c>
      <c r="AO2023">
        <v>0.94478669935679638</v>
      </c>
      <c r="AP2023">
        <v>0.94478669935679638</v>
      </c>
      <c r="AQ2023">
        <v>0.94478669935679638</v>
      </c>
      <c r="AR2023">
        <v>9.595613343523695</v>
      </c>
      <c r="AS2023">
        <v>9.5956133435236914</v>
      </c>
      <c r="AT2023">
        <v>9.5956133435236914</v>
      </c>
      <c r="AU2023">
        <v>9.5956133435236914</v>
      </c>
      <c r="AV2023" t="str">
        <f>VLOOKUP(Sheet1[[#This Row],[NPDES ID2]],Combined_Sheet__Major_Only___2[[NPDES ID2]:[ECHO BFR]],3,FALSE)</f>
        <v>MA</v>
      </c>
      <c r="AW2023" t="s">
        <v>54</v>
      </c>
      <c r="AX2023" t="str">
        <f>VLOOKUP(Sheet1[[#This Row],[NPDES ID2]],Combined_Sheet__Major_Only___2[[NPDES ID2]:[ECHO BFR]],27,FALSE)</f>
        <v>other</v>
      </c>
      <c r="AY2023" t="str">
        <f>VLOOKUP(Sheet1[[#This Row],[NPDES ID2]],Combined_Sheet__Major_Only___2[[NPDES ID2]:[ECHO BFR]],28,FALSE)</f>
        <v>-</v>
      </c>
      <c r="AZ2023" t="str">
        <f>VLOOKUP(Sheet1[[#This Row],[NPDES ID2]],Combined_Sheet__Major_Only___2[[NPDES ID2]:[ECHO BFR]],29,FALSE)</f>
        <v>preliminaryOps, thickening</v>
      </c>
      <c r="BA2023">
        <f>VLOOKUP(Sheet1[[#This Row],[NPDES ID2]],Combined_Sheet__Major_Only___2[[NPDES ID2]:[ECHO BFR]],17,FALSE)</f>
        <v>42.336793999999998</v>
      </c>
      <c r="BB2023">
        <f>VLOOKUP(Sheet1[[#This Row],[NPDES ID2]],Combined_Sheet__Major_Only___2[[NPDES ID2]:[ECHO BFR]],18,FALSE)</f>
        <v>-71.603678000000002</v>
      </c>
      <c r="BC2023" t="str">
        <f>IF(ISNUMBER(SEARCH("aerobic",$AW2023)),"aerobic","")</f>
        <v/>
      </c>
      <c r="BD2023" t="str">
        <f>IF(ISNUMBER(SEARCH("anaer",$AW2023)),"anaer","")</f>
        <v/>
      </c>
      <c r="BE2023" t="str">
        <f>IF(ISNUMBER(SEARCH("thickening",$AZ2023)),"thickening","")</f>
        <v>thickening</v>
      </c>
      <c r="BF2023" s="2" t="str">
        <f>IF(ISNUMBER(SEARCH("airDry",$AW2023)),"airDry","")</f>
        <v/>
      </c>
      <c r="BG2023" s="2" t="str">
        <f>IF(ISNUMBER(SEARCH("heatDry",$AY2023)),"heatDry","")</f>
        <v/>
      </c>
      <c r="BH2023" s="2" t="str">
        <f>IF(AND(ISNUMBER(SEARCH("aerobic",$AW2023)),ISNUMBER(SEARCH("anaer",$AW2023))),"Combined Aer and Anaer.","")</f>
        <v/>
      </c>
    </row>
    <row r="2024" spans="1:60" x14ac:dyDescent="0.25">
      <c r="A2024" s="4">
        <v>739</v>
      </c>
      <c r="B2024" t="s">
        <v>3639</v>
      </c>
      <c r="C2024">
        <v>2916.1</v>
      </c>
      <c r="D2024">
        <v>902.04172623287491</v>
      </c>
      <c r="E2024">
        <v>901.26904626178055</v>
      </c>
      <c r="F2024">
        <v>756.22852033755328</v>
      </c>
      <c r="G2024">
        <v>1068.376545128267</v>
      </c>
      <c r="H2024">
        <v>-153.9116148831875</v>
      </c>
      <c r="I2024">
        <v>-155.61387407039109</v>
      </c>
      <c r="J2024">
        <v>-173.9585031611069</v>
      </c>
      <c r="K2024">
        <v>-130.9611739857869</v>
      </c>
      <c r="L2024">
        <v>1459.3156060661479</v>
      </c>
      <c r="M2024">
        <v>1447.310770000905</v>
      </c>
      <c r="N2024">
        <v>1407.395661812742</v>
      </c>
      <c r="O2024">
        <v>1543.8745641887631</v>
      </c>
      <c r="P2024">
        <v>69.10749827874622</v>
      </c>
      <c r="Q2024">
        <v>69.447772624289087</v>
      </c>
      <c r="R2024">
        <v>59.792698726844847</v>
      </c>
      <c r="S2024">
        <v>79.697714742063837</v>
      </c>
      <c r="T2024">
        <v>43267.917884972972</v>
      </c>
      <c r="U2024">
        <v>43267.884814978432</v>
      </c>
      <c r="V2024">
        <v>43238.267416796603</v>
      </c>
      <c r="W2024">
        <v>43297.77328949864</v>
      </c>
      <c r="X2024">
        <v>3894.290287664443</v>
      </c>
      <c r="Y2024">
        <v>3922.638115503873</v>
      </c>
      <c r="Z2024">
        <v>3680.0476047096799</v>
      </c>
      <c r="AA2024">
        <v>4034.17598826535</v>
      </c>
      <c r="AB2024">
        <v>1029.6345474328659</v>
      </c>
      <c r="AC2024">
        <v>1003.473971419158</v>
      </c>
      <c r="AD2024">
        <v>804.59526704669508</v>
      </c>
      <c r="AE2024">
        <v>1306.3122723235431</v>
      </c>
      <c r="AF2024">
        <v>49.050311723473079</v>
      </c>
      <c r="AG2024">
        <v>48.643861158904123</v>
      </c>
      <c r="AH2024">
        <v>47.311231591984438</v>
      </c>
      <c r="AI2024">
        <v>51.890196346700748</v>
      </c>
      <c r="AJ2024">
        <v>0.37617293755004738</v>
      </c>
      <c r="AK2024">
        <v>0.37617316559645458</v>
      </c>
      <c r="AL2024">
        <v>0.37611996471327591</v>
      </c>
      <c r="AM2024">
        <v>0.37622561245627051</v>
      </c>
      <c r="AN2024">
        <v>0.94483624290901291</v>
      </c>
      <c r="AO2024">
        <v>0.94483624290901269</v>
      </c>
      <c r="AP2024">
        <v>0.94483624290901269</v>
      </c>
      <c r="AQ2024">
        <v>0.94483624290901269</v>
      </c>
      <c r="AR2024">
        <v>8.6943801547419177</v>
      </c>
      <c r="AS2024">
        <v>8.6943801547419159</v>
      </c>
      <c r="AT2024">
        <v>8.6943801547419159</v>
      </c>
      <c r="AU2024">
        <v>8.6943801547419159</v>
      </c>
      <c r="AV2024" t="str">
        <f>VLOOKUP(Sheet1[[#This Row],[NPDES ID2]],Combined_Sheet__Major_Only___2[[NPDES ID2]:[ECHO BFR]],3,FALSE)</f>
        <v>NY</v>
      </c>
      <c r="AW2024" t="s">
        <v>54</v>
      </c>
      <c r="AX2024" t="str">
        <f>VLOOKUP(Sheet1[[#This Row],[NPDES ID2]],Combined_Sheet__Major_Only___2[[NPDES ID2]:[ECHO BFR]],27,FALSE)</f>
        <v>other</v>
      </c>
      <c r="AY2024" t="str">
        <f>VLOOKUP(Sheet1[[#This Row],[NPDES ID2]],Combined_Sheet__Major_Only___2[[NPDES ID2]:[ECHO BFR]],28,FALSE)</f>
        <v>-</v>
      </c>
      <c r="AZ2024" t="str">
        <f>VLOOKUP(Sheet1[[#This Row],[NPDES ID2]],Combined_Sheet__Major_Only___2[[NPDES ID2]:[ECHO BFR]],29,FALSE)</f>
        <v>thickening</v>
      </c>
      <c r="BA2024">
        <f>VLOOKUP(Sheet1[[#This Row],[NPDES ID2]],Combined_Sheet__Major_Only___2[[NPDES ID2]:[ECHO BFR]],17,FALSE)</f>
        <v>42.784469999999999</v>
      </c>
      <c r="BB2024">
        <f>VLOOKUP(Sheet1[[#This Row],[NPDES ID2]],Combined_Sheet__Major_Only___2[[NPDES ID2]:[ECHO BFR]],18,FALSE)</f>
        <v>-78.848619999999997</v>
      </c>
      <c r="BC2024" t="str">
        <f>IF(ISNUMBER(SEARCH("aerobic",$AW2024)),"aerobic","")</f>
        <v/>
      </c>
      <c r="BD2024" t="str">
        <f>IF(ISNUMBER(SEARCH("anaer",$AW2024)),"anaer","")</f>
        <v/>
      </c>
      <c r="BE2024" t="str">
        <f>IF(ISNUMBER(SEARCH("thickening",$AZ2024)),"thickening","")</f>
        <v>thickening</v>
      </c>
      <c r="BF2024" s="3" t="str">
        <f>IF(ISNUMBER(SEARCH("airDry",$AW2024)),"airDry","")</f>
        <v/>
      </c>
      <c r="BG2024" s="3" t="str">
        <f>IF(ISNUMBER(SEARCH("heatDry",$AY2024)),"heatDry","")</f>
        <v/>
      </c>
      <c r="BH2024" s="3" t="str">
        <f>IF(AND(ISNUMBER(SEARCH("aerobic",$AW2024)),ISNUMBER(SEARCH("anaer",$AW2024))),"Combined Aer and Anaer.","")</f>
        <v/>
      </c>
    </row>
    <row r="2025" spans="1:60" x14ac:dyDescent="0.25">
      <c r="A2025" s="4">
        <v>1867</v>
      </c>
      <c r="B2025" t="s">
        <v>8819</v>
      </c>
      <c r="C2025">
        <v>7358.43</v>
      </c>
      <c r="D2025">
        <v>1931.584447565928</v>
      </c>
      <c r="E2025">
        <v>1933.6083356416709</v>
      </c>
      <c r="F2025">
        <v>1547.6590220339431</v>
      </c>
      <c r="G2025">
        <v>2316.1007964327091</v>
      </c>
      <c r="H2025">
        <v>-145.79164328314121</v>
      </c>
      <c r="I2025">
        <v>-147.566071406178</v>
      </c>
      <c r="J2025">
        <v>-166.28230838319561</v>
      </c>
      <c r="K2025">
        <v>-122.83573509183969</v>
      </c>
      <c r="L2025">
        <v>3836.1079222430621</v>
      </c>
      <c r="M2025">
        <v>3807.148539706754</v>
      </c>
      <c r="N2025">
        <v>3710.162996146445</v>
      </c>
      <c r="O2025">
        <v>4040.992035343857</v>
      </c>
      <c r="P2025">
        <v>174.07848507597271</v>
      </c>
      <c r="Q2025">
        <v>174.42455466446731</v>
      </c>
      <c r="R2025">
        <v>149.31758809137639</v>
      </c>
      <c r="S2025">
        <v>200.99726466117951</v>
      </c>
      <c r="T2025">
        <v>43322.996248469317</v>
      </c>
      <c r="U2025">
        <v>43322.963138093968</v>
      </c>
      <c r="V2025">
        <v>43293.30957497366</v>
      </c>
      <c r="W2025">
        <v>43352.88810855605</v>
      </c>
      <c r="X2025">
        <v>3742.5051962243269</v>
      </c>
      <c r="Y2025">
        <v>3767.6925508674731</v>
      </c>
      <c r="Z2025">
        <v>3552.324625662477</v>
      </c>
      <c r="AA2025">
        <v>3866.2360788125761</v>
      </c>
      <c r="AB2025">
        <v>814.25370007996503</v>
      </c>
      <c r="AC2025">
        <v>800.14079209562328</v>
      </c>
      <c r="AD2025">
        <v>664.60336917978145</v>
      </c>
      <c r="AE2025">
        <v>988.5422294216803</v>
      </c>
      <c r="AF2025">
        <v>51.108836647254748</v>
      </c>
      <c r="AG2025">
        <v>50.715682537120827</v>
      </c>
      <c r="AH2025">
        <v>49.445927500695831</v>
      </c>
      <c r="AI2025">
        <v>53.832837317633889</v>
      </c>
      <c r="AJ2025">
        <v>0.40117674672388931</v>
      </c>
      <c r="AK2025">
        <v>0.40117731562701869</v>
      </c>
      <c r="AL2025">
        <v>0.40104203430402557</v>
      </c>
      <c r="AM2025">
        <v>0.40131073146541157</v>
      </c>
      <c r="AN2025">
        <v>0.9449008325574404</v>
      </c>
      <c r="AO2025">
        <v>0.94490083255744084</v>
      </c>
      <c r="AP2025">
        <v>0.94490083255744084</v>
      </c>
      <c r="AQ2025">
        <v>0.94490083255744084</v>
      </c>
      <c r="AR2025">
        <v>9.981535188061688</v>
      </c>
      <c r="AS2025">
        <v>9.9815351880616898</v>
      </c>
      <c r="AT2025">
        <v>9.9815351880616898</v>
      </c>
      <c r="AU2025">
        <v>9.9815351880616898</v>
      </c>
      <c r="AV2025" t="str">
        <f>VLOOKUP(Sheet1[[#This Row],[NPDES ID2]],Combined_Sheet__Major_Only___2[[NPDES ID2]:[ECHO BFR]],3,FALSE)</f>
        <v>TX</v>
      </c>
      <c r="AW2025" t="s">
        <v>54</v>
      </c>
      <c r="AX2025" t="str">
        <f>VLOOKUP(Sheet1[[#This Row],[NPDES ID2]],Combined_Sheet__Major_Only___2[[NPDES ID2]:[ECHO BFR]],27,FALSE)</f>
        <v>-</v>
      </c>
      <c r="AY2025" t="str">
        <f>VLOOKUP(Sheet1[[#This Row],[NPDES ID2]],Combined_Sheet__Major_Only___2[[NPDES ID2]:[ECHO BFR]],28,FALSE)</f>
        <v>-</v>
      </c>
      <c r="AZ2025" t="str">
        <f>VLOOKUP(Sheet1[[#This Row],[NPDES ID2]],Combined_Sheet__Major_Only___2[[NPDES ID2]:[ECHO BFR]],29,FALSE)</f>
        <v>thickening</v>
      </c>
      <c r="BA2025">
        <f>VLOOKUP(Sheet1[[#This Row],[NPDES ID2]],Combined_Sheet__Major_Only___2[[NPDES ID2]:[ECHO BFR]],17,FALSE)</f>
        <v>32.709733</v>
      </c>
      <c r="BB2025">
        <f>VLOOKUP(Sheet1[[#This Row],[NPDES ID2]],Combined_Sheet__Major_Only___2[[NPDES ID2]:[ECHO BFR]],18,FALSE)</f>
        <v>-96.541832999999997</v>
      </c>
      <c r="BC2025" t="str">
        <f>IF(ISNUMBER(SEARCH("aerobic",$AW2025)),"aerobic","")</f>
        <v/>
      </c>
      <c r="BD2025" t="str">
        <f>IF(ISNUMBER(SEARCH("anaer",$AW2025)),"anaer","")</f>
        <v/>
      </c>
      <c r="BE2025" t="str">
        <f>IF(ISNUMBER(SEARCH("thickening",$AZ2025)),"thickening","")</f>
        <v>thickening</v>
      </c>
      <c r="BF2025" s="3" t="str">
        <f>IF(ISNUMBER(SEARCH("airDry",$AW2025)),"airDry","")</f>
        <v/>
      </c>
      <c r="BG2025" s="3" t="str">
        <f>IF(ISNUMBER(SEARCH("heatDry",$AY2025)),"heatDry","")</f>
        <v/>
      </c>
      <c r="BH2025" s="3" t="str">
        <f>IF(AND(ISNUMBER(SEARCH("aerobic",$AW2025)),ISNUMBER(SEARCH("anaer",$AW2025))),"Combined Aer and Anaer.","")</f>
        <v/>
      </c>
    </row>
    <row r="2026" spans="1:60" x14ac:dyDescent="0.25">
      <c r="A2026" s="4">
        <v>459</v>
      </c>
      <c r="B2026" t="s">
        <v>2294</v>
      </c>
      <c r="C2026">
        <v>481.91</v>
      </c>
      <c r="D2026">
        <v>476.00637302355739</v>
      </c>
      <c r="E2026">
        <v>477.0250468173881</v>
      </c>
      <c r="F2026">
        <v>368.26901079405911</v>
      </c>
      <c r="G2026">
        <v>586.48430674190911</v>
      </c>
      <c r="H2026">
        <v>-146.89157799130811</v>
      </c>
      <c r="I2026">
        <v>-148.9212223845241</v>
      </c>
      <c r="J2026">
        <v>-165.3576446903063</v>
      </c>
      <c r="K2026">
        <v>-123.6512527570669</v>
      </c>
      <c r="L2026">
        <v>253.76622245602849</v>
      </c>
      <c r="M2026">
        <v>251.87675020554931</v>
      </c>
      <c r="N2026">
        <v>245.61963690487059</v>
      </c>
      <c r="O2026">
        <v>267.04257179353817</v>
      </c>
      <c r="P2026">
        <v>11.4001930096306</v>
      </c>
      <c r="Q2026">
        <v>11.434525495440189</v>
      </c>
      <c r="R2026">
        <v>9.7695051860802646</v>
      </c>
      <c r="S2026">
        <v>13.15514019443745</v>
      </c>
      <c r="T2026">
        <v>43421.989198018688</v>
      </c>
      <c r="U2026">
        <v>43421.956015066491</v>
      </c>
      <c r="V2026">
        <v>43392.237452303787</v>
      </c>
      <c r="W2026">
        <v>43451.946580087009</v>
      </c>
      <c r="X2026">
        <v>3713.4566341850359</v>
      </c>
      <c r="Y2026">
        <v>3738.1713378725108</v>
      </c>
      <c r="Z2026">
        <v>3528.5163053411302</v>
      </c>
      <c r="AA2026">
        <v>3833.6742517418802</v>
      </c>
      <c r="AB2026">
        <v>933.68510713311048</v>
      </c>
      <c r="AC2026">
        <v>911.96267228803515</v>
      </c>
      <c r="AD2026">
        <v>739.61512951705731</v>
      </c>
      <c r="AE2026">
        <v>1168.4381939861439</v>
      </c>
      <c r="AF2026">
        <v>51.606572583984018</v>
      </c>
      <c r="AG2026">
        <v>51.221826278622018</v>
      </c>
      <c r="AH2026">
        <v>49.950886525777697</v>
      </c>
      <c r="AI2026">
        <v>54.306099707216248</v>
      </c>
      <c r="AJ2026">
        <v>0.40722683005130123</v>
      </c>
      <c r="AK2026">
        <v>0.40722687016282549</v>
      </c>
      <c r="AL2026">
        <v>0.40721761872437912</v>
      </c>
      <c r="AM2026">
        <v>0.40723598832971059</v>
      </c>
      <c r="AN2026">
        <v>0.94501654082174513</v>
      </c>
      <c r="AO2026">
        <v>0.94501654082174535</v>
      </c>
      <c r="AP2026">
        <v>0.94501654082174535</v>
      </c>
      <c r="AQ2026">
        <v>0.94501654082174535</v>
      </c>
      <c r="AR2026">
        <v>9.3696672226812403</v>
      </c>
      <c r="AS2026">
        <v>9.3696672226812403</v>
      </c>
      <c r="AT2026">
        <v>9.3696672226812403</v>
      </c>
      <c r="AU2026">
        <v>9.3696672226812403</v>
      </c>
      <c r="AV2026" t="str">
        <f>VLOOKUP(Sheet1[[#This Row],[NPDES ID2]],Combined_Sheet__Major_Only___2[[NPDES ID2]:[ECHO BFR]],3,FALSE)</f>
        <v>NC</v>
      </c>
      <c r="AW2026" t="s">
        <v>54</v>
      </c>
      <c r="AX2026" t="str">
        <f>VLOOKUP(Sheet1[[#This Row],[NPDES ID2]],Combined_Sheet__Major_Only___2[[NPDES ID2]:[ECHO BFR]],27,FALSE)</f>
        <v>-</v>
      </c>
      <c r="AY2026" t="str">
        <f>VLOOKUP(Sheet1[[#This Row],[NPDES ID2]],Combined_Sheet__Major_Only___2[[NPDES ID2]:[ECHO BFR]],28,FALSE)</f>
        <v>-</v>
      </c>
      <c r="AZ2026" t="str">
        <f>VLOOKUP(Sheet1[[#This Row],[NPDES ID2]],Combined_Sheet__Major_Only___2[[NPDES ID2]:[ECHO BFR]],29,FALSE)</f>
        <v>thickening</v>
      </c>
      <c r="BA2026">
        <f>VLOOKUP(Sheet1[[#This Row],[NPDES ID2]],Combined_Sheet__Major_Only___2[[NPDES ID2]:[ECHO BFR]],17,FALSE)</f>
        <v>36.088233000000002</v>
      </c>
      <c r="BB2026">
        <f>VLOOKUP(Sheet1[[#This Row],[NPDES ID2]],Combined_Sheet__Major_Only___2[[NPDES ID2]:[ECHO BFR]],18,FALSE)</f>
        <v>-79.285589000000002</v>
      </c>
      <c r="BC2026" t="str">
        <f>IF(ISNUMBER(SEARCH("aerobic",$AW2026)),"aerobic","")</f>
        <v/>
      </c>
      <c r="BD2026" t="str">
        <f>IF(ISNUMBER(SEARCH("anaer",$AW2026)),"anaer","")</f>
        <v/>
      </c>
      <c r="BE2026" t="str">
        <f>IF(ISNUMBER(SEARCH("thickening",$AZ2026)),"thickening","")</f>
        <v>thickening</v>
      </c>
      <c r="BF2026" s="3" t="str">
        <f>IF(ISNUMBER(SEARCH("airDry",$AW2026)),"airDry","")</f>
        <v/>
      </c>
      <c r="BG2026" s="3" t="str">
        <f>IF(ISNUMBER(SEARCH("heatDry",$AY2026)),"heatDry","")</f>
        <v/>
      </c>
      <c r="BH2026" s="3" t="str">
        <f>IF(AND(ISNUMBER(SEARCH("aerobic",$AW2026)),ISNUMBER(SEARCH("anaer",$AW2026))),"Combined Aer and Anaer.","")</f>
        <v/>
      </c>
    </row>
    <row r="2027" spans="1:60" x14ac:dyDescent="0.25">
      <c r="A2027" s="4">
        <v>1301</v>
      </c>
      <c r="B2027" t="s">
        <v>6193</v>
      </c>
      <c r="C2027">
        <v>179.5</v>
      </c>
      <c r="D2027">
        <v>838.53781381356578</v>
      </c>
      <c r="E2027">
        <v>831.96478882106067</v>
      </c>
      <c r="F2027">
        <v>608.79092202438835</v>
      </c>
      <c r="G2027">
        <v>1088.4186978042931</v>
      </c>
      <c r="H2027">
        <v>-148.9422724827273</v>
      </c>
      <c r="I2027">
        <v>-150.92799894242989</v>
      </c>
      <c r="J2027">
        <v>-167.51472868629969</v>
      </c>
      <c r="K2027">
        <v>-125.5535212271942</v>
      </c>
      <c r="L2027">
        <v>93.358350526188772</v>
      </c>
      <c r="M2027">
        <v>92.645176253559072</v>
      </c>
      <c r="N2027">
        <v>90.284687912693386</v>
      </c>
      <c r="O2027">
        <v>98.367862523411034</v>
      </c>
      <c r="P2027">
        <v>4.2484473110122734</v>
      </c>
      <c r="Q2027">
        <v>4.2566709840364787</v>
      </c>
      <c r="R2027">
        <v>3.6470453834661831</v>
      </c>
      <c r="S2027">
        <v>4.9063202324310362</v>
      </c>
      <c r="T2027">
        <v>43442.855234036717</v>
      </c>
      <c r="U2027">
        <v>43442.822035786543</v>
      </c>
      <c r="V2027">
        <v>43413.08977220083</v>
      </c>
      <c r="W2027">
        <v>43472.82642702826</v>
      </c>
      <c r="X2027">
        <v>3761.689052693906</v>
      </c>
      <c r="Y2027">
        <v>3787.316800400441</v>
      </c>
      <c r="Z2027">
        <v>3569.6575792669728</v>
      </c>
      <c r="AA2027">
        <v>3886.6134834268332</v>
      </c>
      <c r="AB2027">
        <v>865.68560145783272</v>
      </c>
      <c r="AC2027">
        <v>848.79155313516605</v>
      </c>
      <c r="AD2027">
        <v>698.80278978893671</v>
      </c>
      <c r="AE2027">
        <v>1063.426571802803</v>
      </c>
      <c r="AF2027">
        <v>50.970495971735389</v>
      </c>
      <c r="AG2027">
        <v>50.580946156345853</v>
      </c>
      <c r="AH2027">
        <v>49.292752202056143</v>
      </c>
      <c r="AI2027">
        <v>53.705379285699607</v>
      </c>
      <c r="AJ2027">
        <v>0.39949554243058061</v>
      </c>
      <c r="AK2027">
        <v>0.39949555691423322</v>
      </c>
      <c r="AL2027">
        <v>0.39949222094226849</v>
      </c>
      <c r="AM2027">
        <v>0.39949884473607272</v>
      </c>
      <c r="AN2027">
        <v>0.94504086817682931</v>
      </c>
      <c r="AO2027">
        <v>0.94504086817682931</v>
      </c>
      <c r="AP2027">
        <v>0.94504086817682931</v>
      </c>
      <c r="AQ2027">
        <v>0.94504086817682931</v>
      </c>
      <c r="AR2027">
        <v>9.6701763678453236</v>
      </c>
      <c r="AS2027">
        <v>9.6701763678453219</v>
      </c>
      <c r="AT2027">
        <v>9.6701763678453219</v>
      </c>
      <c r="AU2027">
        <v>9.6701763678453219</v>
      </c>
      <c r="AV2027" t="str">
        <f>VLOOKUP(Sheet1[[#This Row],[NPDES ID2]],Combined_Sheet__Major_Only___2[[NPDES ID2]:[ECHO BFR]],3,FALSE)</f>
        <v>MO</v>
      </c>
      <c r="AW2027" t="s">
        <v>87</v>
      </c>
      <c r="AX2027" t="str">
        <f>VLOOKUP(Sheet1[[#This Row],[NPDES ID2]],Combined_Sheet__Major_Only___2[[NPDES ID2]:[ECHO BFR]],27,FALSE)</f>
        <v>-</v>
      </c>
      <c r="AY2027" t="str">
        <f>VLOOKUP(Sheet1[[#This Row],[NPDES ID2]],Combined_Sheet__Major_Only___2[[NPDES ID2]:[ECHO BFR]],28,FALSE)</f>
        <v>-</v>
      </c>
      <c r="AZ2027" t="str">
        <f>VLOOKUP(Sheet1[[#This Row],[NPDES ID2]],Combined_Sheet__Major_Only___2[[NPDES ID2]:[ECHO BFR]],29,FALSE)</f>
        <v>thickening</v>
      </c>
      <c r="BA2027">
        <f>VLOOKUP(Sheet1[[#This Row],[NPDES ID2]],Combined_Sheet__Major_Only___2[[NPDES ID2]:[ECHO BFR]],17,FALSE)</f>
        <v>37.725296</v>
      </c>
      <c r="BB2027">
        <f>VLOOKUP(Sheet1[[#This Row],[NPDES ID2]],Combined_Sheet__Major_Only___2[[NPDES ID2]:[ECHO BFR]],18,FALSE)</f>
        <v>-89.821511000000001</v>
      </c>
      <c r="BC2027" t="str">
        <f>IF(ISNUMBER(SEARCH("aerobic",$AW2027)),"aerobic","")</f>
        <v/>
      </c>
      <c r="BD2027" t="str">
        <f>IF(ISNUMBER(SEARCH("anaer",$AW2027)),"anaer","")</f>
        <v/>
      </c>
      <c r="BE2027" t="str">
        <f>IF(ISNUMBER(SEARCH("thickening",$AZ2027)),"thickening","")</f>
        <v>thickening</v>
      </c>
      <c r="BF2027" s="3" t="str">
        <f>IF(ISNUMBER(SEARCH("airDry",$AW2027)),"airDry","")</f>
        <v/>
      </c>
      <c r="BG2027" s="3" t="str">
        <f>IF(ISNUMBER(SEARCH("heatDry",$AY2027)),"heatDry","")</f>
        <v/>
      </c>
      <c r="BH2027" s="3" t="str">
        <f>IF(AND(ISNUMBER(SEARCH("aerobic",$AW2027)),ISNUMBER(SEARCH("anaer",$AW2027))),"Combined Aer and Anaer.","")</f>
        <v/>
      </c>
    </row>
    <row r="2028" spans="1:60" x14ac:dyDescent="0.25">
      <c r="A2028" s="4">
        <v>1110</v>
      </c>
      <c r="B2028" t="s">
        <v>5344</v>
      </c>
      <c r="C2028">
        <v>334.23</v>
      </c>
      <c r="D2028">
        <v>590.73197205170504</v>
      </c>
      <c r="E2028">
        <v>590.97859423309296</v>
      </c>
      <c r="F2028">
        <v>443.38047284094517</v>
      </c>
      <c r="G2028">
        <v>746.35106057408984</v>
      </c>
      <c r="H2028">
        <v>-157.82124650545131</v>
      </c>
      <c r="I2028">
        <v>-159.85290887594951</v>
      </c>
      <c r="J2028">
        <v>-177.30152031159349</v>
      </c>
      <c r="K2028">
        <v>-134.12731114151771</v>
      </c>
      <c r="L2028">
        <v>164.43118884003181</v>
      </c>
      <c r="M2028">
        <v>163.0294259761572</v>
      </c>
      <c r="N2028">
        <v>158.3887105790707</v>
      </c>
      <c r="O2028">
        <v>174.27895599728859</v>
      </c>
      <c r="P2028">
        <v>7.9266525700397121</v>
      </c>
      <c r="Q2028">
        <v>7.9594868189636658</v>
      </c>
      <c r="R2028">
        <v>6.8675780868653993</v>
      </c>
      <c r="S2028">
        <v>9.1228534546574043</v>
      </c>
      <c r="T2028">
        <v>43470.374197486861</v>
      </c>
      <c r="U2028">
        <v>43470.340979061119</v>
      </c>
      <c r="V2028">
        <v>43440.590646281678</v>
      </c>
      <c r="W2028">
        <v>43500.363604876758</v>
      </c>
      <c r="X2028">
        <v>3980.071279684521</v>
      </c>
      <c r="Y2028">
        <v>4010.0006565390531</v>
      </c>
      <c r="Z2028">
        <v>3753.970539398586</v>
      </c>
      <c r="AA2028">
        <v>4127.7864944391804</v>
      </c>
      <c r="AB2028">
        <v>930.39126523301593</v>
      </c>
      <c r="AC2028">
        <v>911.69060075064897</v>
      </c>
      <c r="AD2028">
        <v>747.20575164693491</v>
      </c>
      <c r="AE2028">
        <v>1149.66138822063</v>
      </c>
      <c r="AF2028">
        <v>48.213939674457258</v>
      </c>
      <c r="AG2028">
        <v>47.802592885417639</v>
      </c>
      <c r="AH2028">
        <v>46.442855313432432</v>
      </c>
      <c r="AI2028">
        <v>51.101212026650543</v>
      </c>
      <c r="AJ2028">
        <v>0.36602262383189099</v>
      </c>
      <c r="AK2028">
        <v>0.36602264918946981</v>
      </c>
      <c r="AL2028">
        <v>0.36601680441348172</v>
      </c>
      <c r="AM2028">
        <v>0.36602840969135741</v>
      </c>
      <c r="AN2028">
        <v>0.94507291916856806</v>
      </c>
      <c r="AO2028">
        <v>0.94507291916856795</v>
      </c>
      <c r="AP2028">
        <v>0.94507291916856795</v>
      </c>
      <c r="AQ2028">
        <v>0.94507291916856795</v>
      </c>
      <c r="AR2028">
        <v>9.0749767059989921</v>
      </c>
      <c r="AS2028">
        <v>9.0749767059989885</v>
      </c>
      <c r="AT2028">
        <v>9.0749767059989885</v>
      </c>
      <c r="AU2028">
        <v>9.0749767059989885</v>
      </c>
      <c r="AV2028" t="str">
        <f>VLOOKUP(Sheet1[[#This Row],[NPDES ID2]],Combined_Sheet__Major_Only___2[[NPDES ID2]:[ECHO BFR]],3,FALSE)</f>
        <v>MA</v>
      </c>
      <c r="AW2028" t="s">
        <v>54</v>
      </c>
      <c r="AX2028" t="str">
        <f>VLOOKUP(Sheet1[[#This Row],[NPDES ID2]],Combined_Sheet__Major_Only___2[[NPDES ID2]:[ECHO BFR]],27,FALSE)</f>
        <v>-</v>
      </c>
      <c r="AY2028" t="str">
        <f>VLOOKUP(Sheet1[[#This Row],[NPDES ID2]],Combined_Sheet__Major_Only___2[[NPDES ID2]:[ECHO BFR]],28,FALSE)</f>
        <v>-</v>
      </c>
      <c r="AZ2028" t="str">
        <f>VLOOKUP(Sheet1[[#This Row],[NPDES ID2]],Combined_Sheet__Major_Only___2[[NPDES ID2]:[ECHO BFR]],29,FALSE)</f>
        <v>thickening</v>
      </c>
      <c r="BA2028">
        <f>VLOOKUP(Sheet1[[#This Row],[NPDES ID2]],Combined_Sheet__Major_Only___2[[NPDES ID2]:[ECHO BFR]],17,FALSE)</f>
        <v>42.586233999999997</v>
      </c>
      <c r="BB2028">
        <f>VLOOKUP(Sheet1[[#This Row],[NPDES ID2]],Combined_Sheet__Major_Only___2[[NPDES ID2]:[ECHO BFR]],18,FALSE)</f>
        <v>-72.242981999999998</v>
      </c>
      <c r="BC2028" t="str">
        <f>IF(ISNUMBER(SEARCH("aerobic",$AW2028)),"aerobic","")</f>
        <v/>
      </c>
      <c r="BD2028" t="str">
        <f>IF(ISNUMBER(SEARCH("anaer",$AW2028)),"anaer","")</f>
        <v/>
      </c>
      <c r="BE2028" t="str">
        <f>IF(ISNUMBER(SEARCH("thickening",$AZ2028)),"thickening","")</f>
        <v>thickening</v>
      </c>
      <c r="BF2028" s="2" t="str">
        <f>IF(ISNUMBER(SEARCH("airDry",$AW2028)),"airDry","")</f>
        <v/>
      </c>
      <c r="BG2028" s="2" t="str">
        <f>IF(ISNUMBER(SEARCH("heatDry",$AY2028)),"heatDry","")</f>
        <v/>
      </c>
      <c r="BH2028" s="2" t="str">
        <f>IF(AND(ISNUMBER(SEARCH("aerobic",$AW2028)),ISNUMBER(SEARCH("anaer",$AW2028))),"Combined Aer and Anaer.","")</f>
        <v/>
      </c>
    </row>
    <row r="2029" spans="1:60" x14ac:dyDescent="0.25">
      <c r="A2029" s="4">
        <v>894</v>
      </c>
      <c r="B2029" t="s">
        <v>4359</v>
      </c>
      <c r="C2029">
        <v>774.75</v>
      </c>
      <c r="D2029">
        <v>444.75830426707478</v>
      </c>
      <c r="E2029">
        <v>440.80533171671271</v>
      </c>
      <c r="F2029">
        <v>371.54921645103673</v>
      </c>
      <c r="G2029">
        <v>529.92335527975126</v>
      </c>
      <c r="H2029">
        <v>-144.39979565593859</v>
      </c>
      <c r="I2029">
        <v>-146.507255091237</v>
      </c>
      <c r="J2029">
        <v>-162.73105916602219</v>
      </c>
      <c r="K2029">
        <v>-121.3249358399074</v>
      </c>
      <c r="L2029">
        <v>414.32593459689838</v>
      </c>
      <c r="M2029">
        <v>411.33933772163613</v>
      </c>
      <c r="N2029">
        <v>401.44374214519252</v>
      </c>
      <c r="O2029">
        <v>435.31803649685889</v>
      </c>
      <c r="P2029">
        <v>18.31587904892007</v>
      </c>
      <c r="Q2029">
        <v>18.401189621404669</v>
      </c>
      <c r="R2029">
        <v>15.64032473972402</v>
      </c>
      <c r="S2029">
        <v>21.110844665682428</v>
      </c>
      <c r="T2029">
        <v>43763.615792606281</v>
      </c>
      <c r="U2029">
        <v>43763.58235918991</v>
      </c>
      <c r="V2029">
        <v>43733.639481396873</v>
      </c>
      <c r="W2029">
        <v>43793.799292307573</v>
      </c>
      <c r="X2029">
        <v>3685.0990214734211</v>
      </c>
      <c r="Y2029">
        <v>3708.909025851628</v>
      </c>
      <c r="Z2029">
        <v>3507.2360673651592</v>
      </c>
      <c r="AA2029">
        <v>3800.6049682560638</v>
      </c>
      <c r="AB2029">
        <v>986.16539044545436</v>
      </c>
      <c r="AC2029">
        <v>960.28004036275877</v>
      </c>
      <c r="AD2029">
        <v>770.31955763269241</v>
      </c>
      <c r="AE2029">
        <v>1252.786028886261</v>
      </c>
      <c r="AF2029">
        <v>52.411253920034312</v>
      </c>
      <c r="AG2029">
        <v>52.032635806817787</v>
      </c>
      <c r="AH2029">
        <v>50.783376950507318</v>
      </c>
      <c r="AI2029">
        <v>55.066069785515722</v>
      </c>
      <c r="AJ2029">
        <v>0.4170111561886426</v>
      </c>
      <c r="AK2029">
        <v>0.41701122269995511</v>
      </c>
      <c r="AL2029">
        <v>0.41699586161473762</v>
      </c>
      <c r="AM2029">
        <v>0.41702636292552692</v>
      </c>
      <c r="AN2029">
        <v>0.94541214672650487</v>
      </c>
      <c r="AO2029">
        <v>0.94541214672650475</v>
      </c>
      <c r="AP2029">
        <v>0.94541214672650475</v>
      </c>
      <c r="AQ2029">
        <v>0.94541214672650475</v>
      </c>
      <c r="AR2029">
        <v>9.237328113857199</v>
      </c>
      <c r="AS2029">
        <v>9.2373281138571972</v>
      </c>
      <c r="AT2029">
        <v>9.2373281138571972</v>
      </c>
      <c r="AU2029">
        <v>9.2373281138571972</v>
      </c>
      <c r="AV2029" t="str">
        <f>VLOOKUP(Sheet1[[#This Row],[NPDES ID2]],Combined_Sheet__Major_Only___2[[NPDES ID2]:[ECHO BFR]],3,FALSE)</f>
        <v>MN</v>
      </c>
      <c r="AW2029" t="s">
        <v>54</v>
      </c>
      <c r="AX2029" t="str">
        <f>VLOOKUP(Sheet1[[#This Row],[NPDES ID2]],Combined_Sheet__Major_Only___2[[NPDES ID2]:[ECHO BFR]],27,FALSE)</f>
        <v>-</v>
      </c>
      <c r="AY2029" t="str">
        <f>VLOOKUP(Sheet1[[#This Row],[NPDES ID2]],Combined_Sheet__Major_Only___2[[NPDES ID2]:[ECHO BFR]],28,FALSE)</f>
        <v>-</v>
      </c>
      <c r="AZ2029" t="str">
        <f>VLOOKUP(Sheet1[[#This Row],[NPDES ID2]],Combined_Sheet__Major_Only___2[[NPDES ID2]:[ECHO BFR]],29,FALSE)</f>
        <v>thickening</v>
      </c>
      <c r="BA2029">
        <f>VLOOKUP(Sheet1[[#This Row],[NPDES ID2]],Combined_Sheet__Major_Only___2[[NPDES ID2]:[ECHO BFR]],17,FALSE)</f>
        <v>43.646166999999998</v>
      </c>
      <c r="BB2029">
        <f>VLOOKUP(Sheet1[[#This Row],[NPDES ID2]],Combined_Sheet__Major_Only___2[[NPDES ID2]:[ECHO BFR]],18,FALSE)</f>
        <v>-95.551693999999998</v>
      </c>
      <c r="BC2029" t="str">
        <f>IF(ISNUMBER(SEARCH("aerobic",$AW2029)),"aerobic","")</f>
        <v/>
      </c>
      <c r="BD2029" t="str">
        <f>IF(ISNUMBER(SEARCH("anaer",$AW2029)),"anaer","")</f>
        <v/>
      </c>
      <c r="BE2029" t="str">
        <f>IF(ISNUMBER(SEARCH("thickening",$AZ2029)),"thickening","")</f>
        <v>thickening</v>
      </c>
      <c r="BF2029" s="2" t="str">
        <f>IF(ISNUMBER(SEARCH("airDry",$AW2029)),"airDry","")</f>
        <v/>
      </c>
      <c r="BG2029" s="2" t="str">
        <f>IF(ISNUMBER(SEARCH("heatDry",$AY2029)),"heatDry","")</f>
        <v/>
      </c>
      <c r="BH2029" s="2" t="str">
        <f>IF(AND(ISNUMBER(SEARCH("aerobic",$AW2029)),ISNUMBER(SEARCH("anaer",$AW2029))),"Combined Aer and Anaer.","")</f>
        <v/>
      </c>
    </row>
    <row r="2030" spans="1:60" x14ac:dyDescent="0.25">
      <c r="A2030" s="4">
        <v>2475</v>
      </c>
      <c r="B2030" t="s">
        <v>11520</v>
      </c>
      <c r="C2030">
        <v>204.5</v>
      </c>
      <c r="D2030">
        <v>736.33368290010867</v>
      </c>
      <c r="E2030">
        <v>730.87640204089405</v>
      </c>
      <c r="F2030">
        <v>539.61131418223476</v>
      </c>
      <c r="G2030">
        <v>957.65339370845049</v>
      </c>
      <c r="H2030">
        <v>-143.92282176696719</v>
      </c>
      <c r="I2030">
        <v>-145.99974237027931</v>
      </c>
      <c r="J2030">
        <v>-162.12302595017891</v>
      </c>
      <c r="K2030">
        <v>-120.7474309542892</v>
      </c>
      <c r="L2030">
        <v>109.8697535986153</v>
      </c>
      <c r="M2030">
        <v>109.0849393145093</v>
      </c>
      <c r="N2030">
        <v>106.48718422793139</v>
      </c>
      <c r="O2030">
        <v>115.3826766597216</v>
      </c>
      <c r="P2030">
        <v>4.8338152206486358</v>
      </c>
      <c r="Q2030">
        <v>4.8587132528884824</v>
      </c>
      <c r="R2030">
        <v>4.1259565560765186</v>
      </c>
      <c r="S2030">
        <v>5.569566910387362</v>
      </c>
      <c r="T2030">
        <v>43923.355652694227</v>
      </c>
      <c r="U2030">
        <v>43923.322102164297</v>
      </c>
      <c r="V2030">
        <v>43893.274337772469</v>
      </c>
      <c r="W2030">
        <v>43953.644881866319</v>
      </c>
      <c r="X2030">
        <v>3681.4712699827842</v>
      </c>
      <c r="Y2030">
        <v>3705.063702564119</v>
      </c>
      <c r="Z2030">
        <v>3505.4602821485591</v>
      </c>
      <c r="AA2030">
        <v>3795.7196214359019</v>
      </c>
      <c r="AB2030">
        <v>934.30969459104858</v>
      </c>
      <c r="AC2030">
        <v>912.1599948764358</v>
      </c>
      <c r="AD2030">
        <v>739.04551264747977</v>
      </c>
      <c r="AE2030">
        <v>1172.7363216618271</v>
      </c>
      <c r="AF2030">
        <v>52.652087831116987</v>
      </c>
      <c r="AG2030">
        <v>52.275771737423973</v>
      </c>
      <c r="AH2030">
        <v>51.031526868540602</v>
      </c>
      <c r="AI2030">
        <v>55.293839518411531</v>
      </c>
      <c r="AJ2030">
        <v>0.41994030644927183</v>
      </c>
      <c r="AK2030">
        <v>0.41994032397898728</v>
      </c>
      <c r="AL2030">
        <v>0.41993628592989551</v>
      </c>
      <c r="AM2030">
        <v>0.41994430375444342</v>
      </c>
      <c r="AN2030">
        <v>0.94559517985914354</v>
      </c>
      <c r="AO2030">
        <v>0.94559517985914376</v>
      </c>
      <c r="AP2030">
        <v>0.94559517985914376</v>
      </c>
      <c r="AQ2030">
        <v>0.94559517985914376</v>
      </c>
      <c r="AR2030">
        <v>9.5164698967750336</v>
      </c>
      <c r="AS2030">
        <v>9.5164698967750354</v>
      </c>
      <c r="AT2030">
        <v>9.5164698967750354</v>
      </c>
      <c r="AU2030">
        <v>9.5164698967750354</v>
      </c>
      <c r="AV2030" t="str">
        <f>VLOOKUP(Sheet1[[#This Row],[NPDES ID2]],Combined_Sheet__Major_Only___2[[NPDES ID2]:[ECHO BFR]],3,FALSE)</f>
        <v>MO</v>
      </c>
      <c r="AW2030" t="s">
        <v>54</v>
      </c>
      <c r="AX2030" t="str">
        <f>VLOOKUP(Sheet1[[#This Row],[NPDES ID2]],Combined_Sheet__Major_Only___2[[NPDES ID2]:[ECHO BFR]],27,FALSE)</f>
        <v>other</v>
      </c>
      <c r="AY2030" t="str">
        <f>VLOOKUP(Sheet1[[#This Row],[NPDES ID2]],Combined_Sheet__Major_Only___2[[NPDES ID2]:[ECHO BFR]],28,FALSE)</f>
        <v>highTempCompost</v>
      </c>
      <c r="AZ2030" t="str">
        <f>VLOOKUP(Sheet1[[#This Row],[NPDES ID2]],Combined_Sheet__Major_Only___2[[NPDES ID2]:[ECHO BFR]],29,FALSE)</f>
        <v>thickening</v>
      </c>
      <c r="BA2030">
        <f>VLOOKUP(Sheet1[[#This Row],[NPDES ID2]],Combined_Sheet__Major_Only___2[[NPDES ID2]:[ECHO BFR]],17,FALSE)</f>
        <v>38.715093000000003</v>
      </c>
      <c r="BB2030">
        <f>VLOOKUP(Sheet1[[#This Row],[NPDES ID2]],Combined_Sheet__Major_Only___2[[NPDES ID2]:[ECHO BFR]],18,FALSE)</f>
        <v>-93.263924000000003</v>
      </c>
      <c r="BC2030" t="str">
        <f>IF(ISNUMBER(SEARCH("aerobic",$AW2030)),"aerobic","")</f>
        <v/>
      </c>
      <c r="BD2030" t="str">
        <f>IF(ISNUMBER(SEARCH("anaer",$AW2030)),"anaer","")</f>
        <v/>
      </c>
      <c r="BE2030" t="str">
        <f>IF(ISNUMBER(SEARCH("thickening",$AZ2030)),"thickening","")</f>
        <v>thickening</v>
      </c>
      <c r="BF2030" s="3" t="str">
        <f>IF(ISNUMBER(SEARCH("airDry",$AW2030)),"airDry","")</f>
        <v/>
      </c>
      <c r="BG2030" s="3" t="str">
        <f>IF(ISNUMBER(SEARCH("heatDry",$AY2030)),"heatDry","")</f>
        <v/>
      </c>
      <c r="BH2030" s="3" t="str">
        <f>IF(AND(ISNUMBER(SEARCH("aerobic",$AW2030)),ISNUMBER(SEARCH("anaer",$AW2030))),"Combined Aer and Anaer.","")</f>
        <v/>
      </c>
    </row>
    <row r="2031" spans="1:60" x14ac:dyDescent="0.25">
      <c r="A2031" s="4">
        <v>1990</v>
      </c>
      <c r="B2031" t="s">
        <v>9374</v>
      </c>
      <c r="C2031">
        <v>1806.79</v>
      </c>
      <c r="D2031">
        <v>659.472625507663</v>
      </c>
      <c r="E2031">
        <v>656.70487659209266</v>
      </c>
      <c r="F2031">
        <v>552.44952401774083</v>
      </c>
      <c r="G2031">
        <v>776.34771006713902</v>
      </c>
      <c r="H2031">
        <v>-157.9969663681521</v>
      </c>
      <c r="I2031">
        <v>-159.7230354648751</v>
      </c>
      <c r="J2031">
        <v>-178.02378397191691</v>
      </c>
      <c r="K2031">
        <v>-134.63903899675239</v>
      </c>
      <c r="L2031">
        <v>884.54412398378338</v>
      </c>
      <c r="M2031">
        <v>876.94300513603605</v>
      </c>
      <c r="N2031">
        <v>851.71940052974321</v>
      </c>
      <c r="O2031">
        <v>938.02047681091676</v>
      </c>
      <c r="P2031">
        <v>42.853772111389247</v>
      </c>
      <c r="Q2031">
        <v>43.008994922925027</v>
      </c>
      <c r="R2031">
        <v>37.140495577538829</v>
      </c>
      <c r="S2031">
        <v>49.29572099036848</v>
      </c>
      <c r="T2031">
        <v>44026.804380888461</v>
      </c>
      <c r="U2031">
        <v>44026.770754514902</v>
      </c>
      <c r="V2031">
        <v>43996.65506477718</v>
      </c>
      <c r="W2031">
        <v>44057.162081256669</v>
      </c>
      <c r="X2031">
        <v>4050.8804942472352</v>
      </c>
      <c r="Y2031">
        <v>4081.5500955977641</v>
      </c>
      <c r="Z2031">
        <v>3818.6458099445181</v>
      </c>
      <c r="AA2031">
        <v>4202.7247593353286</v>
      </c>
      <c r="AB2031">
        <v>905.02732018501968</v>
      </c>
      <c r="AC2031">
        <v>888.32904852337788</v>
      </c>
      <c r="AD2031">
        <v>733.55934575708295</v>
      </c>
      <c r="AE2031">
        <v>1108.057871530214</v>
      </c>
      <c r="AF2031">
        <v>47.982162173761267</v>
      </c>
      <c r="AG2031">
        <v>47.568086210543569</v>
      </c>
      <c r="AH2031">
        <v>46.205175577267497</v>
      </c>
      <c r="AI2031">
        <v>50.881619199497898</v>
      </c>
      <c r="AJ2031">
        <v>0.36321066156335668</v>
      </c>
      <c r="AK2031">
        <v>0.36321079627309988</v>
      </c>
      <c r="AL2031">
        <v>0.36317953719768309</v>
      </c>
      <c r="AM2031">
        <v>0.36324160892146262</v>
      </c>
      <c r="AN2031">
        <v>0.94571306007302169</v>
      </c>
      <c r="AO2031">
        <v>0.94571306007302181</v>
      </c>
      <c r="AP2031">
        <v>0.94571306007302181</v>
      </c>
      <c r="AQ2031">
        <v>0.94571306007302181</v>
      </c>
      <c r="AR2031">
        <v>9.2424588715390161</v>
      </c>
      <c r="AS2031">
        <v>9.2424588715390179</v>
      </c>
      <c r="AT2031">
        <v>9.2424588715390179</v>
      </c>
      <c r="AU2031">
        <v>9.2424588715390179</v>
      </c>
      <c r="AV2031" t="str">
        <f>VLOOKUP(Sheet1[[#This Row],[NPDES ID2]],Combined_Sheet__Major_Only___2[[NPDES ID2]:[ECHO BFR]],3,FALSE)</f>
        <v>IN</v>
      </c>
      <c r="AW2031" t="s">
        <v>54</v>
      </c>
      <c r="AX2031" t="str">
        <f>VLOOKUP(Sheet1[[#This Row],[NPDES ID2]],Combined_Sheet__Major_Only___2[[NPDES ID2]:[ECHO BFR]],27,FALSE)</f>
        <v>-</v>
      </c>
      <c r="AY2031" t="str">
        <f>VLOOKUP(Sheet1[[#This Row],[NPDES ID2]],Combined_Sheet__Major_Only___2[[NPDES ID2]:[ECHO BFR]],28,FALSE)</f>
        <v>-</v>
      </c>
      <c r="AZ2031" t="str">
        <f>VLOOKUP(Sheet1[[#This Row],[NPDES ID2]],Combined_Sheet__Major_Only___2[[NPDES ID2]:[ECHO BFR]],29,FALSE)</f>
        <v>thickening, preliminaryOps</v>
      </c>
      <c r="BA2031">
        <f>VLOOKUP(Sheet1[[#This Row],[NPDES ID2]],Combined_Sheet__Major_Only___2[[NPDES ID2]:[ECHO BFR]],17,FALSE)</f>
        <v>40.747610999999999</v>
      </c>
      <c r="BB2031">
        <f>VLOOKUP(Sheet1[[#This Row],[NPDES ID2]],Combined_Sheet__Major_Only___2[[NPDES ID2]:[ECHO BFR]],18,FALSE)</f>
        <v>-86.387611000000007</v>
      </c>
      <c r="BC2031" t="str">
        <f>IF(ISNUMBER(SEARCH("aerobic",$AW2031)),"aerobic","")</f>
        <v/>
      </c>
      <c r="BD2031" t="str">
        <f>IF(ISNUMBER(SEARCH("anaer",$AW2031)),"anaer","")</f>
        <v/>
      </c>
      <c r="BE2031" t="str">
        <f>IF(ISNUMBER(SEARCH("thickening",$AZ2031)),"thickening","")</f>
        <v>thickening</v>
      </c>
      <c r="BF2031" s="2" t="str">
        <f>IF(ISNUMBER(SEARCH("airDry",$AW2031)),"airDry","")</f>
        <v/>
      </c>
      <c r="BG2031" s="2" t="str">
        <f>IF(ISNUMBER(SEARCH("heatDry",$AY2031)),"heatDry","")</f>
        <v/>
      </c>
      <c r="BH2031" s="2" t="str">
        <f>IF(AND(ISNUMBER(SEARCH("aerobic",$AW2031)),ISNUMBER(SEARCH("anaer",$AW2031))),"Combined Aer and Anaer.","")</f>
        <v/>
      </c>
    </row>
    <row r="2032" spans="1:60" x14ac:dyDescent="0.25">
      <c r="A2032" s="4">
        <v>97</v>
      </c>
      <c r="B2032" t="s">
        <v>548</v>
      </c>
      <c r="C2032">
        <v>27285.8</v>
      </c>
      <c r="D2032">
        <v>6749.7540580870254</v>
      </c>
      <c r="E2032">
        <v>6786.2431615648002</v>
      </c>
      <c r="F2032">
        <v>5309.1567316399396</v>
      </c>
      <c r="G2032">
        <v>8185.2528183365112</v>
      </c>
      <c r="H2032">
        <v>-136.0852258228646</v>
      </c>
      <c r="I2032">
        <v>-138.3806331130497</v>
      </c>
      <c r="J2032">
        <v>-159.08003298097191</v>
      </c>
      <c r="K2032">
        <v>-107.6763434232775</v>
      </c>
      <c r="L2032">
        <v>14360.975881065609</v>
      </c>
      <c r="M2032">
        <v>14256.931538988491</v>
      </c>
      <c r="N2032">
        <v>13895.86016078558</v>
      </c>
      <c r="O2032">
        <v>15113.38859952293</v>
      </c>
      <c r="P2032">
        <v>644.52388349139096</v>
      </c>
      <c r="Q2032">
        <v>646.51595485056419</v>
      </c>
      <c r="R2032">
        <v>551.87721244757074</v>
      </c>
      <c r="S2032">
        <v>743.34364388292397</v>
      </c>
      <c r="T2032">
        <v>44029.169795902089</v>
      </c>
      <c r="U2032">
        <v>44029.13616779432</v>
      </c>
      <c r="V2032">
        <v>43999.018924904281</v>
      </c>
      <c r="W2032">
        <v>44059.529061903813</v>
      </c>
      <c r="X2032">
        <v>3767.2869232579728</v>
      </c>
      <c r="Y2032">
        <v>3791.602414220908</v>
      </c>
      <c r="Z2032">
        <v>3579.415370302916</v>
      </c>
      <c r="AA2032">
        <v>3888.7932470446081</v>
      </c>
      <c r="AB2032">
        <v>1030.073825081452</v>
      </c>
      <c r="AC2032">
        <v>1002.428417397002</v>
      </c>
      <c r="AD2032">
        <v>798.69350299242114</v>
      </c>
      <c r="AE2032">
        <v>1311.7195988256051</v>
      </c>
      <c r="AF2032">
        <v>51.655119802508644</v>
      </c>
      <c r="AG2032">
        <v>51.252012695451747</v>
      </c>
      <c r="AH2032">
        <v>50.006637777534529</v>
      </c>
      <c r="AI2032">
        <v>54.339075734667787</v>
      </c>
      <c r="AJ2032">
        <v>0.40781679948332472</v>
      </c>
      <c r="AK2032">
        <v>0.40781883414670811</v>
      </c>
      <c r="AL2032">
        <v>0.40728336428208939</v>
      </c>
      <c r="AM2032">
        <v>0.40834794584801432</v>
      </c>
      <c r="AN2032">
        <v>0.94571574949887505</v>
      </c>
      <c r="AO2032">
        <v>0.94571574949887505</v>
      </c>
      <c r="AP2032">
        <v>0.94571574949887505</v>
      </c>
      <c r="AQ2032">
        <v>0.94571574949887505</v>
      </c>
      <c r="AR2032">
        <v>9.0135312872925688</v>
      </c>
      <c r="AS2032">
        <v>9.0135312872925688</v>
      </c>
      <c r="AT2032">
        <v>9.0135312872925688</v>
      </c>
      <c r="AU2032">
        <v>9.0135312872925688</v>
      </c>
      <c r="AV2032" t="str">
        <f>VLOOKUP(Sheet1[[#This Row],[NPDES ID2]],Combined_Sheet__Major_Only___2[[NPDES ID2]:[ECHO BFR]],3,FALSE)</f>
        <v>OH</v>
      </c>
      <c r="AW2032" t="s">
        <v>54</v>
      </c>
      <c r="AX2032" t="str">
        <f>VLOOKUP(Sheet1[[#This Row],[NPDES ID2]],Combined_Sheet__Major_Only___2[[NPDES ID2]:[ECHO BFR]],27,FALSE)</f>
        <v>-</v>
      </c>
      <c r="AY2032" t="str">
        <f>VLOOKUP(Sheet1[[#This Row],[NPDES ID2]],Combined_Sheet__Major_Only___2[[NPDES ID2]:[ECHO BFR]],28,FALSE)</f>
        <v>-</v>
      </c>
      <c r="AZ2032" t="str">
        <f>VLOOKUP(Sheet1[[#This Row],[NPDES ID2]],Combined_Sheet__Major_Only___2[[NPDES ID2]:[ECHO BFR]],29,FALSE)</f>
        <v>thickening</v>
      </c>
      <c r="BA2032">
        <f>VLOOKUP(Sheet1[[#This Row],[NPDES ID2]],Combined_Sheet__Major_Only___2[[NPDES ID2]:[ECHO BFR]],17,FALSE)</f>
        <v>39.107489999999999</v>
      </c>
      <c r="BB2032">
        <f>VLOOKUP(Sheet1[[#This Row],[NPDES ID2]],Combined_Sheet__Major_Only___2[[NPDES ID2]:[ECHO BFR]],18,FALSE)</f>
        <v>-84.545559999999995</v>
      </c>
      <c r="BC2032" t="str">
        <f>IF(ISNUMBER(SEARCH("aerobic",$AW2032)),"aerobic","")</f>
        <v/>
      </c>
      <c r="BD2032" t="str">
        <f>IF(ISNUMBER(SEARCH("anaer",$AW2032)),"anaer","")</f>
        <v/>
      </c>
      <c r="BE2032" t="str">
        <f>IF(ISNUMBER(SEARCH("thickening",$AZ2032)),"thickening","")</f>
        <v>thickening</v>
      </c>
      <c r="BF2032" s="3" t="str">
        <f>IF(ISNUMBER(SEARCH("airDry",$AW2032)),"airDry","")</f>
        <v/>
      </c>
      <c r="BG2032" s="3" t="str">
        <f>IF(ISNUMBER(SEARCH("heatDry",$AY2032)),"heatDry","")</f>
        <v/>
      </c>
      <c r="BH2032" s="3" t="str">
        <f>IF(AND(ISNUMBER(SEARCH("aerobic",$AW2032)),ISNUMBER(SEARCH("anaer",$AW2032))),"Combined Aer and Anaer.","")</f>
        <v/>
      </c>
    </row>
    <row r="2033" spans="1:60" x14ac:dyDescent="0.25">
      <c r="A2033" s="4">
        <v>1972</v>
      </c>
      <c r="B2033" t="s">
        <v>9295</v>
      </c>
      <c r="C2033">
        <v>2008.508</v>
      </c>
      <c r="D2033">
        <v>681.86047418305941</v>
      </c>
      <c r="E2033">
        <v>683.75879590168756</v>
      </c>
      <c r="F2033">
        <v>570.01214364197381</v>
      </c>
      <c r="G2033">
        <v>800.82175972205732</v>
      </c>
      <c r="H2033">
        <v>-152.54390792191199</v>
      </c>
      <c r="I2033">
        <v>-154.52037393741151</v>
      </c>
      <c r="J2033">
        <v>-172.09390167277829</v>
      </c>
      <c r="K2033">
        <v>-129.41008699905851</v>
      </c>
      <c r="L2033">
        <v>1016.47523494117</v>
      </c>
      <c r="M2033">
        <v>1008.287789972316</v>
      </c>
      <c r="N2033">
        <v>981.10960371830981</v>
      </c>
      <c r="O2033">
        <v>1074.088089282149</v>
      </c>
      <c r="P2033">
        <v>47.582228188188047</v>
      </c>
      <c r="Q2033">
        <v>47.788257331276718</v>
      </c>
      <c r="R2033">
        <v>41.076545725802909</v>
      </c>
      <c r="S2033">
        <v>54.943415145242938</v>
      </c>
      <c r="T2033">
        <v>44042.19505278374</v>
      </c>
      <c r="U2033">
        <v>44042.16141512648</v>
      </c>
      <c r="V2033">
        <v>44012.035619738068</v>
      </c>
      <c r="W2033">
        <v>44072.562940011958</v>
      </c>
      <c r="X2033">
        <v>3919.5656406761368</v>
      </c>
      <c r="Y2033">
        <v>3947.568459374902</v>
      </c>
      <c r="Z2033">
        <v>3708.5099885005839</v>
      </c>
      <c r="AA2033">
        <v>4057.2114324820168</v>
      </c>
      <c r="AB2033">
        <v>811.21025250133152</v>
      </c>
      <c r="AC2033">
        <v>798.67707314665927</v>
      </c>
      <c r="AD2033">
        <v>668.1695097512312</v>
      </c>
      <c r="AE2033">
        <v>977.20743279341025</v>
      </c>
      <c r="AF2033">
        <v>49.601461214112803</v>
      </c>
      <c r="AG2033">
        <v>49.19998107968636</v>
      </c>
      <c r="AH2033">
        <v>47.879717538484734</v>
      </c>
      <c r="AI2033">
        <v>52.411302628021851</v>
      </c>
      <c r="AJ2033">
        <v>0.38286457749194042</v>
      </c>
      <c r="AK2033">
        <v>0.38286473037768409</v>
      </c>
      <c r="AL2033">
        <v>0.38282923087800957</v>
      </c>
      <c r="AM2033">
        <v>0.38289972335323369</v>
      </c>
      <c r="AN2033">
        <v>0.94573055416264751</v>
      </c>
      <c r="AO2033">
        <v>0.94573055416264729</v>
      </c>
      <c r="AP2033">
        <v>0.94573055416264729</v>
      </c>
      <c r="AQ2033">
        <v>0.94573055416264729</v>
      </c>
      <c r="AR2033">
        <v>9.9472667754461366</v>
      </c>
      <c r="AS2033">
        <v>9.9472667754461366</v>
      </c>
      <c r="AT2033">
        <v>9.9472667754461366</v>
      </c>
      <c r="AU2033">
        <v>9.9472667754461366</v>
      </c>
      <c r="AV2033" t="str">
        <f>VLOOKUP(Sheet1[[#This Row],[NPDES ID2]],Combined_Sheet__Major_Only___2[[NPDES ID2]:[ECHO BFR]],3,FALSE)</f>
        <v>TX</v>
      </c>
      <c r="AW2033" t="s">
        <v>54</v>
      </c>
      <c r="AX2033" t="str">
        <f>VLOOKUP(Sheet1[[#This Row],[NPDES ID2]],Combined_Sheet__Major_Only___2[[NPDES ID2]:[ECHO BFR]],27,FALSE)</f>
        <v>-</v>
      </c>
      <c r="AY2033" t="str">
        <f>VLOOKUP(Sheet1[[#This Row],[NPDES ID2]],Combined_Sheet__Major_Only___2[[NPDES ID2]:[ECHO BFR]],28,FALSE)</f>
        <v>-</v>
      </c>
      <c r="AZ2033" t="str">
        <f>VLOOKUP(Sheet1[[#This Row],[NPDES ID2]],Combined_Sheet__Major_Only___2[[NPDES ID2]:[ECHO BFR]],29,FALSE)</f>
        <v>thickening</v>
      </c>
      <c r="BA2033">
        <f>VLOOKUP(Sheet1[[#This Row],[NPDES ID2]],Combined_Sheet__Major_Only___2[[NPDES ID2]:[ECHO BFR]],17,FALSE)</f>
        <v>32.888187000000002</v>
      </c>
      <c r="BB2033">
        <f>VLOOKUP(Sheet1[[#This Row],[NPDES ID2]],Combined_Sheet__Major_Only___2[[NPDES ID2]:[ECHO BFR]],18,FALSE)</f>
        <v>-97.531728999999999</v>
      </c>
      <c r="BC2033" t="str">
        <f>IF(ISNUMBER(SEARCH("aerobic",$AW2033)),"aerobic","")</f>
        <v/>
      </c>
      <c r="BD2033" t="str">
        <f>IF(ISNUMBER(SEARCH("anaer",$AW2033)),"anaer","")</f>
        <v/>
      </c>
      <c r="BE2033" t="str">
        <f>IF(ISNUMBER(SEARCH("thickening",$AZ2033)),"thickening","")</f>
        <v>thickening</v>
      </c>
      <c r="BF2033" s="2" t="str">
        <f>IF(ISNUMBER(SEARCH("airDry",$AW2033)),"airDry","")</f>
        <v/>
      </c>
      <c r="BG2033" s="2" t="str">
        <f>IF(ISNUMBER(SEARCH("heatDry",$AY2033)),"heatDry","")</f>
        <v/>
      </c>
      <c r="BH2033" s="2" t="str">
        <f>IF(AND(ISNUMBER(SEARCH("aerobic",$AW2033)),ISNUMBER(SEARCH("anaer",$AW2033))),"Combined Aer and Anaer.","")</f>
        <v/>
      </c>
    </row>
    <row r="2034" spans="1:60" x14ac:dyDescent="0.25">
      <c r="A2034" s="4">
        <v>1106</v>
      </c>
      <c r="B2034" t="s">
        <v>5326</v>
      </c>
      <c r="C2034">
        <v>335</v>
      </c>
      <c r="D2034">
        <v>615.19845636074535</v>
      </c>
      <c r="E2034">
        <v>615.61348871325674</v>
      </c>
      <c r="F2034">
        <v>459.61402543637053</v>
      </c>
      <c r="G2034">
        <v>776.99999071990021</v>
      </c>
      <c r="H2034">
        <v>-164.81332860963519</v>
      </c>
      <c r="I2034">
        <v>-166.5237350115512</v>
      </c>
      <c r="J2034">
        <v>-184.89532136397841</v>
      </c>
      <c r="K2034">
        <v>-140.87726933394151</v>
      </c>
      <c r="L2034">
        <v>158.10092186782339</v>
      </c>
      <c r="M2034">
        <v>156.64319002708231</v>
      </c>
      <c r="N2034">
        <v>151.817188814579</v>
      </c>
      <c r="O2034">
        <v>168.3418782867135</v>
      </c>
      <c r="P2034">
        <v>7.9556093055114783</v>
      </c>
      <c r="Q2034">
        <v>7.9642617456631424</v>
      </c>
      <c r="R2034">
        <v>6.9131755429401256</v>
      </c>
      <c r="S2034">
        <v>9.1366585933706741</v>
      </c>
      <c r="T2034">
        <v>44111.491327081552</v>
      </c>
      <c r="U2034">
        <v>44111.457638619613</v>
      </c>
      <c r="V2034">
        <v>44081.286342687272</v>
      </c>
      <c r="W2034">
        <v>44141.905080497498</v>
      </c>
      <c r="X2034">
        <v>4210.8489350203999</v>
      </c>
      <c r="Y2034">
        <v>4244.7947006646627</v>
      </c>
      <c r="Z2034">
        <v>3952.7672202828462</v>
      </c>
      <c r="AA2034">
        <v>4380.0417544896354</v>
      </c>
      <c r="AB2034">
        <v>1059.9943230077561</v>
      </c>
      <c r="AC2034">
        <v>1034.644699270548</v>
      </c>
      <c r="AD2034">
        <v>836.9375460509998</v>
      </c>
      <c r="AE2034">
        <v>1335.194799527899</v>
      </c>
      <c r="AF2034">
        <v>46.251277941761472</v>
      </c>
      <c r="AG2034">
        <v>45.824504171901822</v>
      </c>
      <c r="AH2034">
        <v>44.413682075143917</v>
      </c>
      <c r="AI2034">
        <v>49.246940012255287</v>
      </c>
      <c r="AJ2034">
        <v>0.34222486610035602</v>
      </c>
      <c r="AK2034">
        <v>0.34222489069095918</v>
      </c>
      <c r="AL2034">
        <v>0.34221922237648322</v>
      </c>
      <c r="AM2034">
        <v>0.34223047728227862</v>
      </c>
      <c r="AN2034">
        <v>0.94580918157823646</v>
      </c>
      <c r="AO2034">
        <v>0.94580918157823646</v>
      </c>
      <c r="AP2034">
        <v>0.94580918157823646</v>
      </c>
      <c r="AQ2034">
        <v>0.94580918157823646</v>
      </c>
      <c r="AR2034">
        <v>8.3928725046926225</v>
      </c>
      <c r="AS2034">
        <v>8.3928725046926242</v>
      </c>
      <c r="AT2034">
        <v>8.3928725046926242</v>
      </c>
      <c r="AU2034">
        <v>8.3928725046926242</v>
      </c>
      <c r="AV2034" t="str">
        <f>VLOOKUP(Sheet1[[#This Row],[NPDES ID2]],Combined_Sheet__Major_Only___2[[NPDES ID2]:[ECHO BFR]],3,FALSE)</f>
        <v>CT</v>
      </c>
      <c r="AW2034" t="s">
        <v>54</v>
      </c>
      <c r="AX2034" t="str">
        <f>VLOOKUP(Sheet1[[#This Row],[NPDES ID2]],Combined_Sheet__Major_Only___2[[NPDES ID2]:[ECHO BFR]],27,FALSE)</f>
        <v>other</v>
      </c>
      <c r="AY2034" t="str">
        <f>VLOOKUP(Sheet1[[#This Row],[NPDES ID2]],Combined_Sheet__Major_Only___2[[NPDES ID2]:[ECHO BFR]],28,FALSE)</f>
        <v>-</v>
      </c>
      <c r="AZ2034" t="str">
        <f>VLOOKUP(Sheet1[[#This Row],[NPDES ID2]],Combined_Sheet__Major_Only___2[[NPDES ID2]:[ECHO BFR]],29,FALSE)</f>
        <v>thickening, preliminaryOps</v>
      </c>
      <c r="BA2034">
        <f>VLOOKUP(Sheet1[[#This Row],[NPDES ID2]],Combined_Sheet__Major_Only___2[[NPDES ID2]:[ECHO BFR]],17,FALSE)</f>
        <v>41.569310000000002</v>
      </c>
      <c r="BB2034">
        <f>VLOOKUP(Sheet1[[#This Row],[NPDES ID2]],Combined_Sheet__Major_Only___2[[NPDES ID2]:[ECHO BFR]],18,FALSE)</f>
        <v>-73.409149999999997</v>
      </c>
      <c r="BC2034" t="str">
        <f>IF(ISNUMBER(SEARCH("aerobic",$AW2034)),"aerobic","")</f>
        <v/>
      </c>
      <c r="BD2034" t="str">
        <f>IF(ISNUMBER(SEARCH("anaer",$AW2034)),"anaer","")</f>
        <v/>
      </c>
      <c r="BE2034" t="str">
        <f>IF(ISNUMBER(SEARCH("thickening",$AZ2034)),"thickening","")</f>
        <v>thickening</v>
      </c>
      <c r="BF2034" s="2" t="str">
        <f>IF(ISNUMBER(SEARCH("airDry",$AW2034)),"airDry","")</f>
        <v/>
      </c>
      <c r="BG2034" s="2" t="str">
        <f>IF(ISNUMBER(SEARCH("heatDry",$AY2034)),"heatDry","")</f>
        <v/>
      </c>
      <c r="BH2034" s="2" t="str">
        <f>IF(AND(ISNUMBER(SEARCH("aerobic",$AW2034)),ISNUMBER(SEARCH("anaer",$AW2034))),"Combined Aer and Anaer.","")</f>
        <v/>
      </c>
    </row>
    <row r="2035" spans="1:60" x14ac:dyDescent="0.25">
      <c r="A2035" s="4">
        <v>1903</v>
      </c>
      <c r="B2035" t="s">
        <v>8984</v>
      </c>
      <c r="C2035">
        <v>4004</v>
      </c>
      <c r="D2035">
        <v>1095.310583096998</v>
      </c>
      <c r="E2035">
        <v>1094.542153447276</v>
      </c>
      <c r="F2035">
        <v>893.14382320662446</v>
      </c>
      <c r="G2035">
        <v>1299.594775911168</v>
      </c>
      <c r="H2035">
        <v>-143.3983719643214</v>
      </c>
      <c r="I2035">
        <v>-145.20282200044389</v>
      </c>
      <c r="J2035">
        <v>-162.7961391782033</v>
      </c>
      <c r="K2035">
        <v>-120.50867151553101</v>
      </c>
      <c r="L2035">
        <v>2137.1552209567899</v>
      </c>
      <c r="M2035">
        <v>2121.740660932624</v>
      </c>
      <c r="N2035">
        <v>2070.3741844821552</v>
      </c>
      <c r="O2035">
        <v>2245.8790091594192</v>
      </c>
      <c r="P2035">
        <v>94.648989630870474</v>
      </c>
      <c r="Q2035">
        <v>95.071804601576474</v>
      </c>
      <c r="R2035">
        <v>80.854983172054403</v>
      </c>
      <c r="S2035">
        <v>109.10054695785141</v>
      </c>
      <c r="T2035">
        <v>44122.344655170302</v>
      </c>
      <c r="U2035">
        <v>44122.310958751223</v>
      </c>
      <c r="V2035">
        <v>44092.132536428078</v>
      </c>
      <c r="W2035">
        <v>44152.765592244941</v>
      </c>
      <c r="X2035">
        <v>3722.5053332428301</v>
      </c>
      <c r="Y2035">
        <v>3746.554120549557</v>
      </c>
      <c r="Z2035">
        <v>3542.118404361584</v>
      </c>
      <c r="AA2035">
        <v>3839.6867381044749</v>
      </c>
      <c r="AB2035">
        <v>1041.200404537354</v>
      </c>
      <c r="AC2035">
        <v>1011.50154300289</v>
      </c>
      <c r="AD2035">
        <v>804.35540052102442</v>
      </c>
      <c r="AE2035">
        <v>1336.4837683446631</v>
      </c>
      <c r="AF2035">
        <v>52.319295873489963</v>
      </c>
      <c r="AG2035">
        <v>51.937650747297027</v>
      </c>
      <c r="AH2035">
        <v>50.69326388076189</v>
      </c>
      <c r="AI2035">
        <v>54.977623902110139</v>
      </c>
      <c r="AJ2035">
        <v>0.41589278302839738</v>
      </c>
      <c r="AK2035">
        <v>0.41589312469682549</v>
      </c>
      <c r="AL2035">
        <v>0.41581302048974728</v>
      </c>
      <c r="AM2035">
        <v>0.41597210160376907</v>
      </c>
      <c r="AN2035">
        <v>0.94582147573741038</v>
      </c>
      <c r="AO2035">
        <v>0.94582147573741049</v>
      </c>
      <c r="AP2035">
        <v>0.94582147573741049</v>
      </c>
      <c r="AQ2035">
        <v>0.94582147573741049</v>
      </c>
      <c r="AR2035">
        <v>9.0348461220309364</v>
      </c>
      <c r="AS2035">
        <v>9.0348461220309364</v>
      </c>
      <c r="AT2035">
        <v>9.0348461220309364</v>
      </c>
      <c r="AU2035">
        <v>9.0348461220309364</v>
      </c>
      <c r="AV2035" t="str">
        <f>VLOOKUP(Sheet1[[#This Row],[NPDES ID2]],Combined_Sheet__Major_Only___2[[NPDES ID2]:[ECHO BFR]],3,FALSE)</f>
        <v>FL</v>
      </c>
      <c r="AW2035" t="s">
        <v>54</v>
      </c>
      <c r="AX2035" t="str">
        <f>VLOOKUP(Sheet1[[#This Row],[NPDES ID2]],Combined_Sheet__Major_Only___2[[NPDES ID2]:[ECHO BFR]],27,FALSE)</f>
        <v>-</v>
      </c>
      <c r="AY2035" t="str">
        <f>VLOOKUP(Sheet1[[#This Row],[NPDES ID2]],Combined_Sheet__Major_Only___2[[NPDES ID2]:[ECHO BFR]],28,FALSE)</f>
        <v>-</v>
      </c>
      <c r="AZ2035" t="str">
        <f>VLOOKUP(Sheet1[[#This Row],[NPDES ID2]],Combined_Sheet__Major_Only___2[[NPDES ID2]:[ECHO BFR]],29,FALSE)</f>
        <v>thickening</v>
      </c>
      <c r="BA2035">
        <f>VLOOKUP(Sheet1[[#This Row],[NPDES ID2]],Combined_Sheet__Major_Only___2[[NPDES ID2]:[ECHO BFR]],17,FALSE)</f>
        <v>28.274249999999999</v>
      </c>
      <c r="BB2035">
        <f>VLOOKUP(Sheet1[[#This Row],[NPDES ID2]],Combined_Sheet__Major_Only___2[[NPDES ID2]:[ECHO BFR]],18,FALSE)</f>
        <v>-81.421180000000007</v>
      </c>
      <c r="BC2035" t="str">
        <f>IF(ISNUMBER(SEARCH("aerobic",$AW2035)),"aerobic","")</f>
        <v/>
      </c>
      <c r="BD2035" t="str">
        <f>IF(ISNUMBER(SEARCH("anaer",$AW2035)),"anaer","")</f>
        <v/>
      </c>
      <c r="BE2035" t="str">
        <f>IF(ISNUMBER(SEARCH("thickening",$AZ2035)),"thickening","")</f>
        <v>thickening</v>
      </c>
      <c r="BF2035" s="3" t="str">
        <f>IF(ISNUMBER(SEARCH("airDry",$AW2035)),"airDry","")</f>
        <v/>
      </c>
      <c r="BG2035" s="3" t="str">
        <f>IF(ISNUMBER(SEARCH("heatDry",$AY2035)),"heatDry","")</f>
        <v/>
      </c>
      <c r="BH2035" s="3" t="str">
        <f>IF(AND(ISNUMBER(SEARCH("aerobic",$AW2035)),ISNUMBER(SEARCH("anaer",$AW2035))),"Combined Aer and Anaer.","")</f>
        <v/>
      </c>
    </row>
    <row r="2036" spans="1:60" x14ac:dyDescent="0.25">
      <c r="A2036" s="4">
        <v>2236</v>
      </c>
      <c r="B2036" t="s">
        <v>10474</v>
      </c>
      <c r="C2036">
        <v>557</v>
      </c>
      <c r="D2036">
        <v>462.47664847858931</v>
      </c>
      <c r="E2036">
        <v>460.22072406219951</v>
      </c>
      <c r="F2036">
        <v>364.103523053125</v>
      </c>
      <c r="G2036">
        <v>557.84584540422134</v>
      </c>
      <c r="H2036">
        <v>-147.6343742981901</v>
      </c>
      <c r="I2036">
        <v>-149.6829221248685</v>
      </c>
      <c r="J2036">
        <v>-166.194605679338</v>
      </c>
      <c r="K2036">
        <v>-124.3749529285202</v>
      </c>
      <c r="L2036">
        <v>291.87079238072158</v>
      </c>
      <c r="M2036">
        <v>289.67569563454009</v>
      </c>
      <c r="N2036">
        <v>282.40589079011869</v>
      </c>
      <c r="O2036">
        <v>307.29537756271458</v>
      </c>
      <c r="P2036">
        <v>13.179079518439281</v>
      </c>
      <c r="Q2036">
        <v>13.211954979123361</v>
      </c>
      <c r="R2036">
        <v>11.29996769807858</v>
      </c>
      <c r="S2036">
        <v>15.213384450120239</v>
      </c>
      <c r="T2036">
        <v>44157.553467753052</v>
      </c>
      <c r="U2036">
        <v>44157.519745520563</v>
      </c>
      <c r="V2036">
        <v>44127.318204781041</v>
      </c>
      <c r="W2036">
        <v>44187.997709024407</v>
      </c>
      <c r="X2036">
        <v>3795.007402465968</v>
      </c>
      <c r="Y2036">
        <v>3820.4964381532841</v>
      </c>
      <c r="Z2036">
        <v>3604.134240028714</v>
      </c>
      <c r="AA2036">
        <v>3919.124802208773</v>
      </c>
      <c r="AB2036">
        <v>761.13003035786858</v>
      </c>
      <c r="AC2036">
        <v>749.73014374423406</v>
      </c>
      <c r="AD2036">
        <v>631.26989658568402</v>
      </c>
      <c r="AE2036">
        <v>910.39891406968457</v>
      </c>
      <c r="AF2036">
        <v>51.353938001842117</v>
      </c>
      <c r="AG2036">
        <v>50.967168032607091</v>
      </c>
      <c r="AH2036">
        <v>49.689739899086533</v>
      </c>
      <c r="AI2036">
        <v>54.067429776558249</v>
      </c>
      <c r="AJ2036">
        <v>0.40415582917717707</v>
      </c>
      <c r="AK2036">
        <v>0.40415587318697888</v>
      </c>
      <c r="AL2036">
        <v>0.4041457203071715</v>
      </c>
      <c r="AM2036">
        <v>0.40416587985726032</v>
      </c>
      <c r="AN2036">
        <v>0.94586132031517101</v>
      </c>
      <c r="AO2036">
        <v>0.94586132031517078</v>
      </c>
      <c r="AP2036">
        <v>0.94586132031517078</v>
      </c>
      <c r="AQ2036">
        <v>0.94586132031517078</v>
      </c>
      <c r="AR2036">
        <v>10.475560006512589</v>
      </c>
      <c r="AS2036">
        <v>10.475560006512589</v>
      </c>
      <c r="AT2036">
        <v>10.475560006512589</v>
      </c>
      <c r="AU2036">
        <v>10.475560006512589</v>
      </c>
      <c r="AV2036" t="str">
        <f>VLOOKUP(Sheet1[[#This Row],[NPDES ID2]],Combined_Sheet__Major_Only___2[[NPDES ID2]:[ECHO BFR]],3,FALSE)</f>
        <v>RI</v>
      </c>
      <c r="AW2036" t="s">
        <v>54</v>
      </c>
      <c r="AX2036" t="str">
        <f>VLOOKUP(Sheet1[[#This Row],[NPDES ID2]],Combined_Sheet__Major_Only___2[[NPDES ID2]:[ECHO BFR]],27,FALSE)</f>
        <v>-</v>
      </c>
      <c r="AY2036" t="str">
        <f>VLOOKUP(Sheet1[[#This Row],[NPDES ID2]],Combined_Sheet__Major_Only___2[[NPDES ID2]:[ECHO BFR]],28,FALSE)</f>
        <v>-</v>
      </c>
      <c r="AZ2036" t="str">
        <f>VLOOKUP(Sheet1[[#This Row],[NPDES ID2]],Combined_Sheet__Major_Only___2[[NPDES ID2]:[ECHO BFR]],29,FALSE)</f>
        <v>thickening</v>
      </c>
      <c r="BA2036">
        <f>VLOOKUP(Sheet1[[#This Row],[NPDES ID2]],Combined_Sheet__Major_Only___2[[NPDES ID2]:[ECHO BFR]],17,FALSE)</f>
        <v>41.872929999999997</v>
      </c>
      <c r="BB2036">
        <f>VLOOKUP(Sheet1[[#This Row],[NPDES ID2]],Combined_Sheet__Major_Only___2[[NPDES ID2]:[ECHO BFR]],18,FALSE)</f>
        <v>-71.498063000000002</v>
      </c>
      <c r="BC2036" t="str">
        <f>IF(ISNUMBER(SEARCH("aerobic",$AW2036)),"aerobic","")</f>
        <v/>
      </c>
      <c r="BD2036" t="str">
        <f>IF(ISNUMBER(SEARCH("anaer",$AW2036)),"anaer","")</f>
        <v/>
      </c>
      <c r="BE2036" t="str">
        <f>IF(ISNUMBER(SEARCH("thickening",$AZ2036)),"thickening","")</f>
        <v>thickening</v>
      </c>
      <c r="BF2036" s="2" t="str">
        <f>IF(ISNUMBER(SEARCH("airDry",$AW2036)),"airDry","")</f>
        <v/>
      </c>
      <c r="BG2036" s="2" t="str">
        <f>IF(ISNUMBER(SEARCH("heatDry",$AY2036)),"heatDry","")</f>
        <v/>
      </c>
      <c r="BH2036" s="2" t="str">
        <f>IF(AND(ISNUMBER(SEARCH("aerobic",$AW2036)),ISNUMBER(SEARCH("anaer",$AW2036))),"Combined Aer and Anaer.","")</f>
        <v/>
      </c>
    </row>
    <row r="2037" spans="1:60" x14ac:dyDescent="0.25">
      <c r="A2037" s="4">
        <v>1895</v>
      </c>
      <c r="B2037" t="s">
        <v>8945</v>
      </c>
      <c r="C2037">
        <v>4320.9210000000003</v>
      </c>
      <c r="D2037">
        <v>1163.179125784786</v>
      </c>
      <c r="E2037">
        <v>1162.203120352342</v>
      </c>
      <c r="F2037">
        <v>943.495161537694</v>
      </c>
      <c r="G2037">
        <v>1384.8448169036019</v>
      </c>
      <c r="H2037">
        <v>-142.63820524555169</v>
      </c>
      <c r="I2037">
        <v>-144.4624697595433</v>
      </c>
      <c r="J2037">
        <v>-161.96626566145159</v>
      </c>
      <c r="K2037">
        <v>-119.7351337098868</v>
      </c>
      <c r="L2037">
        <v>2318.0945193432049</v>
      </c>
      <c r="M2037">
        <v>2301.553108290138</v>
      </c>
      <c r="N2037">
        <v>2246.427679142233</v>
      </c>
      <c r="O2037">
        <v>2434.771385389718</v>
      </c>
      <c r="P2037">
        <v>102.11892485801999</v>
      </c>
      <c r="Q2037">
        <v>102.63094710842741</v>
      </c>
      <c r="R2037">
        <v>87.166270790184527</v>
      </c>
      <c r="S2037">
        <v>117.6656655968752</v>
      </c>
      <c r="T2037">
        <v>44161.813373931378</v>
      </c>
      <c r="U2037">
        <v>44161.779648575721</v>
      </c>
      <c r="V2037">
        <v>44131.575310744287</v>
      </c>
      <c r="W2037">
        <v>44192.260434772143</v>
      </c>
      <c r="X2037">
        <v>3706.8447833312362</v>
      </c>
      <c r="Y2037">
        <v>3730.5587441102539</v>
      </c>
      <c r="Z2037">
        <v>3529.0824231769388</v>
      </c>
      <c r="AA2037">
        <v>3822.261911474684</v>
      </c>
      <c r="AB2037">
        <v>754.67826605493769</v>
      </c>
      <c r="AC2037">
        <v>743.0594914844703</v>
      </c>
      <c r="AD2037">
        <v>624.46709458752139</v>
      </c>
      <c r="AE2037">
        <v>905.53713479492762</v>
      </c>
      <c r="AF2037">
        <v>52.586600229586502</v>
      </c>
      <c r="AG2037">
        <v>52.207029677304931</v>
      </c>
      <c r="AH2037">
        <v>50.969725240623887</v>
      </c>
      <c r="AI2037">
        <v>55.230098789911388</v>
      </c>
      <c r="AJ2037">
        <v>0.41914374602171811</v>
      </c>
      <c r="AK2037">
        <v>0.41914409175255052</v>
      </c>
      <c r="AL2037">
        <v>0.419063028863564</v>
      </c>
      <c r="AM2037">
        <v>0.41922401397588388</v>
      </c>
      <c r="AN2037">
        <v>0.94586613712756218</v>
      </c>
      <c r="AO2037">
        <v>0.94586613712756218</v>
      </c>
      <c r="AP2037">
        <v>0.94586613712756218</v>
      </c>
      <c r="AQ2037">
        <v>0.94586613712756218</v>
      </c>
      <c r="AR2037">
        <v>10.640045343102599</v>
      </c>
      <c r="AS2037">
        <v>10.640045343102599</v>
      </c>
      <c r="AT2037">
        <v>10.640045343102599</v>
      </c>
      <c r="AU2037">
        <v>10.640045343102599</v>
      </c>
      <c r="AV2037" t="str">
        <f>VLOOKUP(Sheet1[[#This Row],[NPDES ID2]],Combined_Sheet__Major_Only___2[[NPDES ID2]:[ECHO BFR]],3,FALSE)</f>
        <v>MA</v>
      </c>
      <c r="AW2037" t="s">
        <v>54</v>
      </c>
      <c r="AX2037" t="str">
        <f>VLOOKUP(Sheet1[[#This Row],[NPDES ID2]],Combined_Sheet__Major_Only___2[[NPDES ID2]:[ECHO BFR]],27,FALSE)</f>
        <v>other</v>
      </c>
      <c r="AY2037" t="str">
        <f>VLOOKUP(Sheet1[[#This Row],[NPDES ID2]],Combined_Sheet__Major_Only___2[[NPDES ID2]:[ECHO BFR]],28,FALSE)</f>
        <v>-</v>
      </c>
      <c r="AZ2037" t="str">
        <f>VLOOKUP(Sheet1[[#This Row],[NPDES ID2]],Combined_Sheet__Major_Only___2[[NPDES ID2]:[ECHO BFR]],29,FALSE)</f>
        <v>thickening, preliminaryOps</v>
      </c>
      <c r="BA2037">
        <f>VLOOKUP(Sheet1[[#This Row],[NPDES ID2]],Combined_Sheet__Major_Only___2[[NPDES ID2]:[ECHO BFR]],17,FALSE)</f>
        <v>42.049280000000003</v>
      </c>
      <c r="BB2037">
        <f>VLOOKUP(Sheet1[[#This Row],[NPDES ID2]],Combined_Sheet__Major_Only___2[[NPDES ID2]:[ECHO BFR]],18,FALSE)</f>
        <v>-71.002799999999993</v>
      </c>
      <c r="BC2037" t="str">
        <f>IF(ISNUMBER(SEARCH("aerobic",$AW2037)),"aerobic","")</f>
        <v/>
      </c>
      <c r="BD2037" t="str">
        <f>IF(ISNUMBER(SEARCH("anaer",$AW2037)),"anaer","")</f>
        <v/>
      </c>
      <c r="BE2037" t="str">
        <f>IF(ISNUMBER(SEARCH("thickening",$AZ2037)),"thickening","")</f>
        <v>thickening</v>
      </c>
      <c r="BF2037" s="3" t="str">
        <f>IF(ISNUMBER(SEARCH("airDry",$AW2037)),"airDry","")</f>
        <v/>
      </c>
      <c r="BG2037" s="3" t="str">
        <f>IF(ISNUMBER(SEARCH("heatDry",$AY2037)),"heatDry","")</f>
        <v/>
      </c>
      <c r="BH2037" s="3" t="str">
        <f>IF(AND(ISNUMBER(SEARCH("aerobic",$AW2037)),ISNUMBER(SEARCH("anaer",$AW2037))),"Combined Aer and Anaer.","")</f>
        <v/>
      </c>
    </row>
    <row r="2038" spans="1:60" x14ac:dyDescent="0.25">
      <c r="A2038" s="4">
        <v>1940</v>
      </c>
      <c r="B2038" t="s">
        <v>9151</v>
      </c>
      <c r="C2038">
        <v>2596.9</v>
      </c>
      <c r="D2038">
        <v>799.25992328857978</v>
      </c>
      <c r="E2038">
        <v>800.67250529686919</v>
      </c>
      <c r="F2038">
        <v>676.11284373592832</v>
      </c>
      <c r="G2038">
        <v>943.12711536244194</v>
      </c>
      <c r="H2038">
        <v>-148.9041715867825</v>
      </c>
      <c r="I2038">
        <v>-150.81216536310899</v>
      </c>
      <c r="J2038">
        <v>-168.32918392076061</v>
      </c>
      <c r="K2038">
        <v>-126.0507117582402</v>
      </c>
      <c r="L2038">
        <v>1342.4456908825421</v>
      </c>
      <c r="M2038">
        <v>1332.0888436667051</v>
      </c>
      <c r="N2038">
        <v>1297.668224631783</v>
      </c>
      <c r="O2038">
        <v>1415.3771583887051</v>
      </c>
      <c r="P2038">
        <v>61.470221213167868</v>
      </c>
      <c r="Q2038">
        <v>61.592515521214409</v>
      </c>
      <c r="R2038">
        <v>52.830956569771779</v>
      </c>
      <c r="S2038">
        <v>71.021479476481957</v>
      </c>
      <c r="T2038">
        <v>44221.906762721643</v>
      </c>
      <c r="U2038">
        <v>44221.872993308432</v>
      </c>
      <c r="V2038">
        <v>44191.629197628732</v>
      </c>
      <c r="W2038">
        <v>44252.393598495182</v>
      </c>
      <c r="X2038">
        <v>3852.631762491706</v>
      </c>
      <c r="Y2038">
        <v>3879.101670345729</v>
      </c>
      <c r="Z2038">
        <v>3653.5687249740872</v>
      </c>
      <c r="AA2038">
        <v>3982.27885013372</v>
      </c>
      <c r="AB2038">
        <v>979.54574411835051</v>
      </c>
      <c r="AC2038">
        <v>956.50100820790522</v>
      </c>
      <c r="AD2038">
        <v>773.39527517927957</v>
      </c>
      <c r="AE2038">
        <v>1229.492601336628</v>
      </c>
      <c r="AF2038">
        <v>50.667346487753441</v>
      </c>
      <c r="AG2038">
        <v>50.273774713073891</v>
      </c>
      <c r="AH2038">
        <v>48.982835127253082</v>
      </c>
      <c r="AI2038">
        <v>53.417885303521587</v>
      </c>
      <c r="AJ2038">
        <v>0.39581178350465063</v>
      </c>
      <c r="AK2038">
        <v>0.39581199490152003</v>
      </c>
      <c r="AL2038">
        <v>0.39576275928352261</v>
      </c>
      <c r="AM2038">
        <v>0.39586053105432362</v>
      </c>
      <c r="AN2038">
        <v>0.94593399543286805</v>
      </c>
      <c r="AO2038">
        <v>0.94593399543286794</v>
      </c>
      <c r="AP2038">
        <v>0.94593399543286794</v>
      </c>
      <c r="AQ2038">
        <v>0.94593399543286794</v>
      </c>
      <c r="AR2038">
        <v>9.1497328464475931</v>
      </c>
      <c r="AS2038">
        <v>9.1497328464475931</v>
      </c>
      <c r="AT2038">
        <v>9.1497328464475931</v>
      </c>
      <c r="AU2038">
        <v>9.1497328464475931</v>
      </c>
      <c r="AV2038" t="str">
        <f>VLOOKUP(Sheet1[[#This Row],[NPDES ID2]],Combined_Sheet__Major_Only___2[[NPDES ID2]:[ECHO BFR]],3,FALSE)</f>
        <v>TX</v>
      </c>
      <c r="AW2038" t="s">
        <v>54</v>
      </c>
      <c r="AX2038" t="str">
        <f>VLOOKUP(Sheet1[[#This Row],[NPDES ID2]],Combined_Sheet__Major_Only___2[[NPDES ID2]:[ECHO BFR]],27,FALSE)</f>
        <v>other</v>
      </c>
      <c r="AY2038" t="str">
        <f>VLOOKUP(Sheet1[[#This Row],[NPDES ID2]],Combined_Sheet__Major_Only___2[[NPDES ID2]:[ECHO BFR]],28,FALSE)</f>
        <v>-</v>
      </c>
      <c r="AZ2038" t="str">
        <f>VLOOKUP(Sheet1[[#This Row],[NPDES ID2]],Combined_Sheet__Major_Only___2[[NPDES ID2]:[ECHO BFR]],29,FALSE)</f>
        <v>thickening, preliminaryOps</v>
      </c>
      <c r="BA2038">
        <f>VLOOKUP(Sheet1[[#This Row],[NPDES ID2]],Combined_Sheet__Major_Only___2[[NPDES ID2]:[ECHO BFR]],17,FALSE)</f>
        <v>27.449743999999999</v>
      </c>
      <c r="BB2038">
        <f>VLOOKUP(Sheet1[[#This Row],[NPDES ID2]],Combined_Sheet__Major_Only___2[[NPDES ID2]:[ECHO BFR]],18,FALSE)</f>
        <v>-99.487623999999997</v>
      </c>
      <c r="BC2038" t="str">
        <f>IF(ISNUMBER(SEARCH("aerobic",$AW2038)),"aerobic","")</f>
        <v/>
      </c>
      <c r="BD2038" t="str">
        <f>IF(ISNUMBER(SEARCH("anaer",$AW2038)),"anaer","")</f>
        <v/>
      </c>
      <c r="BE2038" t="str">
        <f>IF(ISNUMBER(SEARCH("thickening",$AZ2038)),"thickening","")</f>
        <v>thickening</v>
      </c>
      <c r="BF2038" s="2" t="str">
        <f>IF(ISNUMBER(SEARCH("airDry",$AW2038)),"airDry","")</f>
        <v/>
      </c>
      <c r="BG2038" s="2" t="str">
        <f>IF(ISNUMBER(SEARCH("heatDry",$AY2038)),"heatDry","")</f>
        <v/>
      </c>
      <c r="BH2038" s="2" t="str">
        <f>IF(AND(ISNUMBER(SEARCH("aerobic",$AW2038)),ISNUMBER(SEARCH("anaer",$AW2038))),"Combined Aer and Anaer.","")</f>
        <v/>
      </c>
    </row>
    <row r="2039" spans="1:60" x14ac:dyDescent="0.25">
      <c r="A2039" s="4">
        <v>2186</v>
      </c>
      <c r="B2039" t="s">
        <v>10254</v>
      </c>
      <c r="C2039">
        <v>682.88</v>
      </c>
      <c r="D2039">
        <v>467.87568247791808</v>
      </c>
      <c r="E2039">
        <v>460.62221144438519</v>
      </c>
      <c r="F2039">
        <v>377.03329817590549</v>
      </c>
      <c r="G2039">
        <v>556.83878831255993</v>
      </c>
      <c r="H2039">
        <v>-152.72653311025931</v>
      </c>
      <c r="I2039">
        <v>-154.859837922992</v>
      </c>
      <c r="J2039">
        <v>-171.85831350634609</v>
      </c>
      <c r="K2039">
        <v>-129.30728082626291</v>
      </c>
      <c r="L2039">
        <v>346.30440734804381</v>
      </c>
      <c r="M2039">
        <v>343.52289496085672</v>
      </c>
      <c r="N2039">
        <v>334.30849605058103</v>
      </c>
      <c r="O2039">
        <v>365.85284569743851</v>
      </c>
      <c r="P2039">
        <v>16.177546683020498</v>
      </c>
      <c r="Q2039">
        <v>16.245974592193821</v>
      </c>
      <c r="R2039">
        <v>13.96053348403559</v>
      </c>
      <c r="S2039">
        <v>18.684036412703321</v>
      </c>
      <c r="T2039">
        <v>44527.572450992542</v>
      </c>
      <c r="U2039">
        <v>44527.538457479939</v>
      </c>
      <c r="V2039">
        <v>44497.093959017671</v>
      </c>
      <c r="W2039">
        <v>44558.261602402526</v>
      </c>
      <c r="X2039">
        <v>3954.6191278191541</v>
      </c>
      <c r="Y2039">
        <v>3982.8082603803691</v>
      </c>
      <c r="Z2039">
        <v>3742.5161642931321</v>
      </c>
      <c r="AA2039">
        <v>4092.876580330611</v>
      </c>
      <c r="AB2039">
        <v>1141.4775497401879</v>
      </c>
      <c r="AC2039">
        <v>1107.3270286010991</v>
      </c>
      <c r="AD2039">
        <v>873.31595058340883</v>
      </c>
      <c r="AE2039">
        <v>1478.987825415192</v>
      </c>
      <c r="AF2039">
        <v>49.699972428722248</v>
      </c>
      <c r="AG2039">
        <v>49.30007014600131</v>
      </c>
      <c r="AH2039">
        <v>47.979839792172037</v>
      </c>
      <c r="AI2039">
        <v>52.504916505802697</v>
      </c>
      <c r="AJ2039">
        <v>0.38406086247443622</v>
      </c>
      <c r="AK2039">
        <v>0.38406091864818798</v>
      </c>
      <c r="AL2039">
        <v>0.38404794887392801</v>
      </c>
      <c r="AM2039">
        <v>0.38407370186693091</v>
      </c>
      <c r="AN2039">
        <v>0.94627654068776512</v>
      </c>
      <c r="AO2039">
        <v>0.9462765406877649</v>
      </c>
      <c r="AP2039">
        <v>0.9462765406877649</v>
      </c>
      <c r="AQ2039">
        <v>0.9462765406877649</v>
      </c>
      <c r="AR2039">
        <v>8.4618819183199303</v>
      </c>
      <c r="AS2039">
        <v>8.4618819183199303</v>
      </c>
      <c r="AT2039">
        <v>8.4618819183199303</v>
      </c>
      <c r="AU2039">
        <v>8.4618819183199303</v>
      </c>
      <c r="AV2039" t="str">
        <f>VLOOKUP(Sheet1[[#This Row],[NPDES ID2]],Combined_Sheet__Major_Only___2[[NPDES ID2]:[ECHO BFR]],3,FALSE)</f>
        <v>TX</v>
      </c>
      <c r="AW2039" t="s">
        <v>54</v>
      </c>
      <c r="AX2039" t="str">
        <f>VLOOKUP(Sheet1[[#This Row],[NPDES ID2]],Combined_Sheet__Major_Only___2[[NPDES ID2]:[ECHO BFR]],27,FALSE)</f>
        <v>-</v>
      </c>
      <c r="AY2039" t="str">
        <f>VLOOKUP(Sheet1[[#This Row],[NPDES ID2]],Combined_Sheet__Major_Only___2[[NPDES ID2]:[ECHO BFR]],28,FALSE)</f>
        <v>-</v>
      </c>
      <c r="AZ2039" t="str">
        <f>VLOOKUP(Sheet1[[#This Row],[NPDES ID2]],Combined_Sheet__Major_Only___2[[NPDES ID2]:[ECHO BFR]],29,FALSE)</f>
        <v>thickening</v>
      </c>
      <c r="BA2039">
        <f>VLOOKUP(Sheet1[[#This Row],[NPDES ID2]],Combined_Sheet__Major_Only___2[[NPDES ID2]:[ECHO BFR]],17,FALSE)</f>
        <v>29.509340000000002</v>
      </c>
      <c r="BB2039">
        <f>VLOOKUP(Sheet1[[#This Row],[NPDES ID2]],Combined_Sheet__Major_Only___2[[NPDES ID2]:[ECHO BFR]],18,FALSE)</f>
        <v>-98.29974</v>
      </c>
      <c r="BC2039" t="str">
        <f>IF(ISNUMBER(SEARCH("aerobic",$AW2039)),"aerobic","")</f>
        <v/>
      </c>
      <c r="BD2039" t="str">
        <f>IF(ISNUMBER(SEARCH("anaer",$AW2039)),"anaer","")</f>
        <v/>
      </c>
      <c r="BE2039" t="str">
        <f>IF(ISNUMBER(SEARCH("thickening",$AZ2039)),"thickening","")</f>
        <v>thickening</v>
      </c>
      <c r="BF2039" s="2" t="str">
        <f>IF(ISNUMBER(SEARCH("airDry",$AW2039)),"airDry","")</f>
        <v/>
      </c>
      <c r="BG2039" s="2" t="str">
        <f>IF(ISNUMBER(SEARCH("heatDry",$AY2039)),"heatDry","")</f>
        <v/>
      </c>
      <c r="BH2039" s="2" t="str">
        <f>IF(AND(ISNUMBER(SEARCH("aerobic",$AW2039)),ISNUMBER(SEARCH("anaer",$AW2039))),"Combined Aer and Anaer.","")</f>
        <v/>
      </c>
    </row>
    <row r="2040" spans="1:60" x14ac:dyDescent="0.25">
      <c r="A2040" s="4">
        <v>1162</v>
      </c>
      <c r="B2040" t="s">
        <v>5576</v>
      </c>
      <c r="C2040">
        <v>282.7</v>
      </c>
      <c r="D2040">
        <v>603.24072782104372</v>
      </c>
      <c r="E2040">
        <v>604.16481250454558</v>
      </c>
      <c r="F2040">
        <v>454.68738332795851</v>
      </c>
      <c r="G2040">
        <v>776.2320764106355</v>
      </c>
      <c r="H2040">
        <v>-146.36372390219671</v>
      </c>
      <c r="I2040">
        <v>-148.37596345697051</v>
      </c>
      <c r="J2040">
        <v>-164.70883883092009</v>
      </c>
      <c r="K2040">
        <v>-123.1030849150074</v>
      </c>
      <c r="L2040">
        <v>149.45051106931811</v>
      </c>
      <c r="M2040">
        <v>148.34649043028651</v>
      </c>
      <c r="N2040">
        <v>144.6916758597919</v>
      </c>
      <c r="O2040">
        <v>157.20631538177651</v>
      </c>
      <c r="P2040">
        <v>6.6866464610198939</v>
      </c>
      <c r="Q2040">
        <v>6.7095528524478762</v>
      </c>
      <c r="R2040">
        <v>5.7252381340921792</v>
      </c>
      <c r="S2040">
        <v>7.7137692185041873</v>
      </c>
      <c r="T2040">
        <v>44543.930002697351</v>
      </c>
      <c r="U2040">
        <v>44543.895997192201</v>
      </c>
      <c r="V2040">
        <v>44513.440758217439</v>
      </c>
      <c r="W2040">
        <v>44574.629980930949</v>
      </c>
      <c r="X2040">
        <v>3794.4453447093488</v>
      </c>
      <c r="Y2040">
        <v>3819.519540674713</v>
      </c>
      <c r="Z2040">
        <v>3606.9575876141721</v>
      </c>
      <c r="AA2040">
        <v>3916.2773660002372</v>
      </c>
      <c r="AB2040">
        <v>946.04211474289582</v>
      </c>
      <c r="AC2040">
        <v>924.38314746354126</v>
      </c>
      <c r="AD2040">
        <v>750.93396195292883</v>
      </c>
      <c r="AE2040">
        <v>1181.9156371021941</v>
      </c>
      <c r="AF2040">
        <v>51.808879308369583</v>
      </c>
      <c r="AG2040">
        <v>51.425861777250077</v>
      </c>
      <c r="AH2040">
        <v>50.159777105660062</v>
      </c>
      <c r="AI2040">
        <v>54.497296591193788</v>
      </c>
      <c r="AJ2040">
        <v>0.40968634699353529</v>
      </c>
      <c r="AK2040">
        <v>0.40968637081738518</v>
      </c>
      <c r="AL2040">
        <v>0.40968088090331439</v>
      </c>
      <c r="AM2040">
        <v>0.40969178154641611</v>
      </c>
      <c r="AN2040">
        <v>0.94629474951756254</v>
      </c>
      <c r="AO2040">
        <v>0.94629474951756243</v>
      </c>
      <c r="AP2040">
        <v>0.94629474951756243</v>
      </c>
      <c r="AQ2040">
        <v>0.94629474951756243</v>
      </c>
      <c r="AR2040">
        <v>9.4449821104427265</v>
      </c>
      <c r="AS2040">
        <v>9.4449821104427247</v>
      </c>
      <c r="AT2040">
        <v>9.4449821104427247</v>
      </c>
      <c r="AU2040">
        <v>9.4449821104427247</v>
      </c>
      <c r="AV2040" t="str">
        <f>VLOOKUP(Sheet1[[#This Row],[NPDES ID2]],Combined_Sheet__Major_Only___2[[NPDES ID2]:[ECHO BFR]],3,FALSE)</f>
        <v>NJ</v>
      </c>
      <c r="AW2040" t="s">
        <v>54</v>
      </c>
      <c r="AX2040" t="str">
        <f>VLOOKUP(Sheet1[[#This Row],[NPDES ID2]],Combined_Sheet__Major_Only___2[[NPDES ID2]:[ECHO BFR]],27,FALSE)</f>
        <v>-</v>
      </c>
      <c r="AY2040" t="str">
        <f>VLOOKUP(Sheet1[[#This Row],[NPDES ID2]],Combined_Sheet__Major_Only___2[[NPDES ID2]:[ECHO BFR]],28,FALSE)</f>
        <v>-</v>
      </c>
      <c r="AZ2040" t="str">
        <f>VLOOKUP(Sheet1[[#This Row],[NPDES ID2]],Combined_Sheet__Major_Only___2[[NPDES ID2]:[ECHO BFR]],29,FALSE)</f>
        <v>thickening, preliminaryOps</v>
      </c>
      <c r="BA2040">
        <f>VLOOKUP(Sheet1[[#This Row],[NPDES ID2]],Combined_Sheet__Major_Only___2[[NPDES ID2]:[ECHO BFR]],17,FALSE)</f>
        <v>39.633172999999999</v>
      </c>
      <c r="BB2040">
        <f>VLOOKUP(Sheet1[[#This Row],[NPDES ID2]],Combined_Sheet__Major_Only___2[[NPDES ID2]:[ECHO BFR]],18,FALSE)</f>
        <v>-74.767189999999999</v>
      </c>
      <c r="BC2040" t="str">
        <f>IF(ISNUMBER(SEARCH("aerobic",$AW2040)),"aerobic","")</f>
        <v/>
      </c>
      <c r="BD2040" t="str">
        <f>IF(ISNUMBER(SEARCH("anaer",$AW2040)),"anaer","")</f>
        <v/>
      </c>
      <c r="BE2040" t="str">
        <f>IF(ISNUMBER(SEARCH("thickening",$AZ2040)),"thickening","")</f>
        <v>thickening</v>
      </c>
      <c r="BF2040" s="2" t="str">
        <f>IF(ISNUMBER(SEARCH("airDry",$AW2040)),"airDry","")</f>
        <v/>
      </c>
      <c r="BG2040" s="2" t="str">
        <f>IF(ISNUMBER(SEARCH("heatDry",$AY2040)),"heatDry","")</f>
        <v/>
      </c>
      <c r="BH2040" s="2" t="str">
        <f>IF(AND(ISNUMBER(SEARCH("aerobic",$AW2040)),ISNUMBER(SEARCH("anaer",$AW2040))),"Combined Aer and Anaer.","")</f>
        <v/>
      </c>
    </row>
    <row r="2041" spans="1:60" x14ac:dyDescent="0.25">
      <c r="A2041" s="4">
        <v>455</v>
      </c>
      <c r="B2041" t="s">
        <v>2274</v>
      </c>
      <c r="C2041">
        <v>489.74</v>
      </c>
      <c r="D2041">
        <v>517.58168388821423</v>
      </c>
      <c r="E2041">
        <v>517.4974530743084</v>
      </c>
      <c r="F2041">
        <v>400.93405141095297</v>
      </c>
      <c r="G2041">
        <v>638.35496106634912</v>
      </c>
      <c r="H2041">
        <v>-161.04280133349269</v>
      </c>
      <c r="I2041">
        <v>-162.88711833156421</v>
      </c>
      <c r="J2041">
        <v>-180.8804887844467</v>
      </c>
      <c r="K2041">
        <v>-137.27967366704831</v>
      </c>
      <c r="L2041">
        <v>236.1997317481372</v>
      </c>
      <c r="M2041">
        <v>234.10887952290071</v>
      </c>
      <c r="N2041">
        <v>227.18477697918971</v>
      </c>
      <c r="O2041">
        <v>250.89121388141581</v>
      </c>
      <c r="P2041">
        <v>11.62231372648534</v>
      </c>
      <c r="Q2041">
        <v>11.64479559454408</v>
      </c>
      <c r="R2041">
        <v>10.082484900915841</v>
      </c>
      <c r="S2041">
        <v>13.34655659515248</v>
      </c>
      <c r="T2041">
        <v>44699.823763909117</v>
      </c>
      <c r="U2041">
        <v>44699.789644110162</v>
      </c>
      <c r="V2041">
        <v>44669.232043919008</v>
      </c>
      <c r="W2041">
        <v>44730.626925937053</v>
      </c>
      <c r="X2041">
        <v>4175.0456587279723</v>
      </c>
      <c r="Y2041">
        <v>4207.510258784876</v>
      </c>
      <c r="Z2041">
        <v>3929.00545018508</v>
      </c>
      <c r="AA2041">
        <v>4336.0553109392713</v>
      </c>
      <c r="AB2041">
        <v>1463.604276821319</v>
      </c>
      <c r="AC2041">
        <v>1398.178577225638</v>
      </c>
      <c r="AD2041">
        <v>1057.455285600118</v>
      </c>
      <c r="AE2041">
        <v>2010.229664048285</v>
      </c>
      <c r="AF2041">
        <v>47.26636778377005</v>
      </c>
      <c r="AG2041">
        <v>46.84745566767338</v>
      </c>
      <c r="AH2041">
        <v>45.463408494813699</v>
      </c>
      <c r="AI2041">
        <v>50.205909454776098</v>
      </c>
      <c r="AJ2041">
        <v>0.35452921039893348</v>
      </c>
      <c r="AK2041">
        <v>0.35452924931028312</v>
      </c>
      <c r="AL2041">
        <v>0.35452027245139162</v>
      </c>
      <c r="AM2041">
        <v>0.35453809689878429</v>
      </c>
      <c r="AN2041">
        <v>0.94646766928895476</v>
      </c>
      <c r="AO2041">
        <v>0.94646766928895476</v>
      </c>
      <c r="AP2041">
        <v>0.94646766928895476</v>
      </c>
      <c r="AQ2041">
        <v>0.94646766928895476</v>
      </c>
      <c r="AR2041">
        <v>7.4175289268284939</v>
      </c>
      <c r="AS2041">
        <v>7.4175289268284921</v>
      </c>
      <c r="AT2041">
        <v>7.4175289268284921</v>
      </c>
      <c r="AU2041">
        <v>7.4175289268284921</v>
      </c>
      <c r="AV2041" t="str">
        <f>VLOOKUP(Sheet1[[#This Row],[NPDES ID2]],Combined_Sheet__Major_Only___2[[NPDES ID2]:[ECHO BFR]],3,FALSE)</f>
        <v>OR</v>
      </c>
      <c r="AW2041" t="s">
        <v>54</v>
      </c>
      <c r="AX2041" t="str">
        <f>VLOOKUP(Sheet1[[#This Row],[NPDES ID2]],Combined_Sheet__Major_Only___2[[NPDES ID2]:[ECHO BFR]],27,FALSE)</f>
        <v>-</v>
      </c>
      <c r="AY2041" t="str">
        <f>VLOOKUP(Sheet1[[#This Row],[NPDES ID2]],Combined_Sheet__Major_Only___2[[NPDES ID2]:[ECHO BFR]],28,FALSE)</f>
        <v>-</v>
      </c>
      <c r="AZ2041" t="str">
        <f>VLOOKUP(Sheet1[[#This Row],[NPDES ID2]],Combined_Sheet__Major_Only___2[[NPDES ID2]:[ECHO BFR]],29,FALSE)</f>
        <v>preliminaryOps, thickening</v>
      </c>
      <c r="BA2041">
        <f>VLOOKUP(Sheet1[[#This Row],[NPDES ID2]],Combined_Sheet__Major_Only___2[[NPDES ID2]:[ECHO BFR]],17,FALSE)</f>
        <v>45.285122999999999</v>
      </c>
      <c r="BB2041">
        <f>VLOOKUP(Sheet1[[#This Row],[NPDES ID2]],Combined_Sheet__Major_Only___2[[NPDES ID2]:[ECHO BFR]],18,FALSE)</f>
        <v>-122.677693</v>
      </c>
      <c r="BC2041" t="str">
        <f>IF(ISNUMBER(SEARCH("aerobic",$AW2041)),"aerobic","")</f>
        <v/>
      </c>
      <c r="BD2041" t="str">
        <f>IF(ISNUMBER(SEARCH("anaer",$AW2041)),"anaer","")</f>
        <v/>
      </c>
      <c r="BE2041" t="str">
        <f>IF(ISNUMBER(SEARCH("thickening",$AZ2041)),"thickening","")</f>
        <v>thickening</v>
      </c>
      <c r="BF2041" s="3" t="str">
        <f>IF(ISNUMBER(SEARCH("airDry",$AW2041)),"airDry","")</f>
        <v/>
      </c>
      <c r="BG2041" s="3" t="str">
        <f>IF(ISNUMBER(SEARCH("heatDry",$AY2041)),"heatDry","")</f>
        <v/>
      </c>
      <c r="BH2041" s="3" t="str">
        <f>IF(AND(ISNUMBER(SEARCH("aerobic",$AW2041)),ISNUMBER(SEARCH("anaer",$AW2041))),"Combined Aer and Anaer.","")</f>
        <v/>
      </c>
    </row>
    <row r="2042" spans="1:60" x14ac:dyDescent="0.25">
      <c r="A2042" s="4">
        <v>696</v>
      </c>
      <c r="B2042" t="s">
        <v>3439</v>
      </c>
      <c r="C2042">
        <v>6994</v>
      </c>
      <c r="D2042">
        <v>1880.6373092601091</v>
      </c>
      <c r="E2042">
        <v>1880.810099476962</v>
      </c>
      <c r="F2042">
        <v>1510.828452756007</v>
      </c>
      <c r="G2042">
        <v>2257.234676609391</v>
      </c>
      <c r="H2042">
        <v>-148.90326662730999</v>
      </c>
      <c r="I2042">
        <v>-150.68977321406891</v>
      </c>
      <c r="J2042">
        <v>-169.65942391894731</v>
      </c>
      <c r="K2042">
        <v>-125.9891029473809</v>
      </c>
      <c r="L2042">
        <v>3573.3245224975321</v>
      </c>
      <c r="M2042">
        <v>3545.2255473701862</v>
      </c>
      <c r="N2042">
        <v>3451.1459290463672</v>
      </c>
      <c r="O2042">
        <v>3772.0899271254971</v>
      </c>
      <c r="P2042">
        <v>165.58499294581131</v>
      </c>
      <c r="Q2042">
        <v>166.04846365514609</v>
      </c>
      <c r="R2042">
        <v>142.63464086794761</v>
      </c>
      <c r="S2042">
        <v>191.44333445566781</v>
      </c>
      <c r="T2042">
        <v>44797.742243986962</v>
      </c>
      <c r="U2042">
        <v>44797.708052398913</v>
      </c>
      <c r="V2042">
        <v>44767.08615807147</v>
      </c>
      <c r="W2042">
        <v>44828.610216820889</v>
      </c>
      <c r="X2042">
        <v>3949.0006995661338</v>
      </c>
      <c r="Y2042">
        <v>3976.5785930066381</v>
      </c>
      <c r="Z2042">
        <v>3740.2130283142669</v>
      </c>
      <c r="AA2042">
        <v>4085.1217263346798</v>
      </c>
      <c r="AB2042">
        <v>990.40492308819569</v>
      </c>
      <c r="AC2042">
        <v>967.96699469592261</v>
      </c>
      <c r="AD2042">
        <v>783.88885312351613</v>
      </c>
      <c r="AE2042">
        <v>1239.652856156476</v>
      </c>
      <c r="AF2042">
        <v>50.088399031825993</v>
      </c>
      <c r="AG2042">
        <v>49.687351192788697</v>
      </c>
      <c r="AH2042">
        <v>48.39052792421576</v>
      </c>
      <c r="AI2042">
        <v>52.868968187725073</v>
      </c>
      <c r="AJ2042">
        <v>0.38877835542688688</v>
      </c>
      <c r="AK2042">
        <v>0.38877890668235909</v>
      </c>
      <c r="AL2042">
        <v>0.38864782239031481</v>
      </c>
      <c r="AM2042">
        <v>0.3889081833547971</v>
      </c>
      <c r="AN2042">
        <v>0.94657571376384153</v>
      </c>
      <c r="AO2042">
        <v>0.94657571376384175</v>
      </c>
      <c r="AP2042">
        <v>0.94657571376384175</v>
      </c>
      <c r="AQ2042">
        <v>0.94657571376384175</v>
      </c>
      <c r="AR2042">
        <v>9.1052279862905454</v>
      </c>
      <c r="AS2042">
        <v>9.105227986290549</v>
      </c>
      <c r="AT2042">
        <v>9.105227986290549</v>
      </c>
      <c r="AU2042">
        <v>9.105227986290549</v>
      </c>
      <c r="AV2042" t="str">
        <f>VLOOKUP(Sheet1[[#This Row],[NPDES ID2]],Combined_Sheet__Major_Only___2[[NPDES ID2]:[ECHO BFR]],3,FALSE)</f>
        <v>MA</v>
      </c>
      <c r="AW2042" t="s">
        <v>54</v>
      </c>
      <c r="AX2042" t="str">
        <f>VLOOKUP(Sheet1[[#This Row],[NPDES ID2]],Combined_Sheet__Major_Only___2[[NPDES ID2]:[ECHO BFR]],27,FALSE)</f>
        <v>-</v>
      </c>
      <c r="AY2042" t="str">
        <f>VLOOKUP(Sheet1[[#This Row],[NPDES ID2]],Combined_Sheet__Major_Only___2[[NPDES ID2]:[ECHO BFR]],28,FALSE)</f>
        <v>-</v>
      </c>
      <c r="AZ2042" t="str">
        <f>VLOOKUP(Sheet1[[#This Row],[NPDES ID2]],Combined_Sheet__Major_Only___2[[NPDES ID2]:[ECHO BFR]],29,FALSE)</f>
        <v>thickening, preliminaryOps</v>
      </c>
      <c r="BA2042">
        <f>VLOOKUP(Sheet1[[#This Row],[NPDES ID2]],Combined_Sheet__Major_Only___2[[NPDES ID2]:[ECHO BFR]],17,FALSE)</f>
        <v>42.535831000000002</v>
      </c>
      <c r="BB2042">
        <f>VLOOKUP(Sheet1[[#This Row],[NPDES ID2]],Combined_Sheet__Major_Only___2[[NPDES ID2]:[ECHO BFR]],18,FALSE)</f>
        <v>-70.836397000000005</v>
      </c>
      <c r="BC2042" t="str">
        <f>IF(ISNUMBER(SEARCH("aerobic",$AW2042)),"aerobic","")</f>
        <v/>
      </c>
      <c r="BD2042" t="str">
        <f>IF(ISNUMBER(SEARCH("anaer",$AW2042)),"anaer","")</f>
        <v/>
      </c>
      <c r="BE2042" t="str">
        <f>IF(ISNUMBER(SEARCH("thickening",$AZ2042)),"thickening","")</f>
        <v>thickening</v>
      </c>
      <c r="BF2042" s="2" t="str">
        <f>IF(ISNUMBER(SEARCH("airDry",$AW2042)),"airDry","")</f>
        <v/>
      </c>
      <c r="BG2042" s="2" t="str">
        <f>IF(ISNUMBER(SEARCH("heatDry",$AY2042)),"heatDry","")</f>
        <v/>
      </c>
      <c r="BH2042" s="2" t="str">
        <f>IF(AND(ISNUMBER(SEARCH("aerobic",$AW2042)),ISNUMBER(SEARCH("anaer",$AW2042))),"Combined Aer and Anaer.","")</f>
        <v/>
      </c>
    </row>
    <row r="2043" spans="1:60" x14ac:dyDescent="0.25">
      <c r="A2043" s="4">
        <v>2133</v>
      </c>
      <c r="B2043" t="s">
        <v>10020</v>
      </c>
      <c r="C2043">
        <v>875</v>
      </c>
      <c r="D2043">
        <v>477.77637655643252</v>
      </c>
      <c r="E2043">
        <v>476.16213397711567</v>
      </c>
      <c r="F2043">
        <v>400.21499541992529</v>
      </c>
      <c r="G2043">
        <v>575.41057751834364</v>
      </c>
      <c r="H2043">
        <v>-153.32414706057961</v>
      </c>
      <c r="I2043">
        <v>-155.46566557341231</v>
      </c>
      <c r="J2043">
        <v>-172.58604013291011</v>
      </c>
      <c r="K2043">
        <v>-129.92846689572099</v>
      </c>
      <c r="L2043">
        <v>441.8465967517883</v>
      </c>
      <c r="M2043">
        <v>438.26841146201019</v>
      </c>
      <c r="N2043">
        <v>426.41090039741982</v>
      </c>
      <c r="O2043">
        <v>466.99914822663521</v>
      </c>
      <c r="P2043">
        <v>20.731897870005429</v>
      </c>
      <c r="Q2043">
        <v>20.824315717901069</v>
      </c>
      <c r="R2043">
        <v>17.906209805387579</v>
      </c>
      <c r="S2043">
        <v>23.932322508969801</v>
      </c>
      <c r="T2043">
        <v>44799.483354702759</v>
      </c>
      <c r="U2043">
        <v>44799.449161838187</v>
      </c>
      <c r="V2043">
        <v>44768.826124282117</v>
      </c>
      <c r="W2043">
        <v>44830.352479952322</v>
      </c>
      <c r="X2043">
        <v>3995.8128953368259</v>
      </c>
      <c r="Y2043">
        <v>4024.5059411180582</v>
      </c>
      <c r="Z2043">
        <v>3779.7372738179579</v>
      </c>
      <c r="AA2043">
        <v>4136.7132096186269</v>
      </c>
      <c r="AB2043">
        <v>1175.9986170038489</v>
      </c>
      <c r="AC2043">
        <v>1139.360921144865</v>
      </c>
      <c r="AD2043">
        <v>895.01751564731057</v>
      </c>
      <c r="AE2043">
        <v>1531.7429781065059</v>
      </c>
      <c r="AF2043">
        <v>49.489236126629393</v>
      </c>
      <c r="AG2043">
        <v>49.087544409932889</v>
      </c>
      <c r="AH2043">
        <v>47.762233295472697</v>
      </c>
      <c r="AI2043">
        <v>52.305745795000938</v>
      </c>
      <c r="AJ2043">
        <v>0.38150185807869408</v>
      </c>
      <c r="AK2043">
        <v>0.38150192998292931</v>
      </c>
      <c r="AL2043">
        <v>0.38148531269044778</v>
      </c>
      <c r="AM2043">
        <v>0.38151830857277308</v>
      </c>
      <c r="AN2043">
        <v>0.94657763098087389</v>
      </c>
      <c r="AO2043">
        <v>0.94657763098087411</v>
      </c>
      <c r="AP2043">
        <v>0.94657763098087411</v>
      </c>
      <c r="AQ2043">
        <v>0.94657763098087411</v>
      </c>
      <c r="AR2043">
        <v>8.3536423701842608</v>
      </c>
      <c r="AS2043">
        <v>8.353642370184259</v>
      </c>
      <c r="AT2043">
        <v>8.353642370184259</v>
      </c>
      <c r="AU2043">
        <v>8.353642370184259</v>
      </c>
      <c r="AV2043" t="str">
        <f>VLOOKUP(Sheet1[[#This Row],[NPDES ID2]],Combined_Sheet__Major_Only___2[[NPDES ID2]:[ECHO BFR]],3,FALSE)</f>
        <v>FL</v>
      </c>
      <c r="AW2043" t="s">
        <v>54</v>
      </c>
      <c r="AX2043" t="str">
        <f>VLOOKUP(Sheet1[[#This Row],[NPDES ID2]],Combined_Sheet__Major_Only___2[[NPDES ID2]:[ECHO BFR]],27,FALSE)</f>
        <v>-</v>
      </c>
      <c r="AY2043" t="str">
        <f>VLOOKUP(Sheet1[[#This Row],[NPDES ID2]],Combined_Sheet__Major_Only___2[[NPDES ID2]:[ECHO BFR]],28,FALSE)</f>
        <v>-</v>
      </c>
      <c r="AZ2043" t="str">
        <f>VLOOKUP(Sheet1[[#This Row],[NPDES ID2]],Combined_Sheet__Major_Only___2[[NPDES ID2]:[ECHO BFR]],29,FALSE)</f>
        <v>thickening</v>
      </c>
      <c r="BA2043">
        <f>VLOOKUP(Sheet1[[#This Row],[NPDES ID2]],Combined_Sheet__Major_Only___2[[NPDES ID2]:[ECHO BFR]],17,FALSE)</f>
        <v>29.293610999999999</v>
      </c>
      <c r="BB2043">
        <f>VLOOKUP(Sheet1[[#This Row],[NPDES ID2]],Combined_Sheet__Major_Only___2[[NPDES ID2]:[ECHO BFR]],18,FALSE)</f>
        <v>-81.083055999999999</v>
      </c>
      <c r="BC2043" t="str">
        <f>IF(ISNUMBER(SEARCH("aerobic",$AW2043)),"aerobic","")</f>
        <v/>
      </c>
      <c r="BD2043" t="str">
        <f>IF(ISNUMBER(SEARCH("anaer",$AW2043)),"anaer","")</f>
        <v/>
      </c>
      <c r="BE2043" t="str">
        <f>IF(ISNUMBER(SEARCH("thickening",$AZ2043)),"thickening","")</f>
        <v>thickening</v>
      </c>
      <c r="BF2043" s="3" t="str">
        <f>IF(ISNUMBER(SEARCH("airDry",$AW2043)),"airDry","")</f>
        <v/>
      </c>
      <c r="BG2043" s="3" t="str">
        <f>IF(ISNUMBER(SEARCH("heatDry",$AY2043)),"heatDry","")</f>
        <v/>
      </c>
      <c r="BH2043" s="3" t="str">
        <f>IF(AND(ISNUMBER(SEARCH("aerobic",$AW2043)),ISNUMBER(SEARCH("anaer",$AW2043))),"Combined Aer and Anaer.","")</f>
        <v/>
      </c>
    </row>
    <row r="2044" spans="1:60" x14ac:dyDescent="0.25">
      <c r="A2044" s="4">
        <v>1197</v>
      </c>
      <c r="B2044" t="s">
        <v>5741</v>
      </c>
      <c r="C2044">
        <v>253.9</v>
      </c>
      <c r="D2044">
        <v>723.33330538498365</v>
      </c>
      <c r="E2044">
        <v>722.64028797418518</v>
      </c>
      <c r="F2044">
        <v>539.26681904155521</v>
      </c>
      <c r="G2044">
        <v>937.42546226001548</v>
      </c>
      <c r="H2044">
        <v>-164.97503797159379</v>
      </c>
      <c r="I2044">
        <v>-166.6950990984877</v>
      </c>
      <c r="J2044">
        <v>-185.03988351482249</v>
      </c>
      <c r="K2044">
        <v>-141.0144164765706</v>
      </c>
      <c r="L2044">
        <v>119.7381638324422</v>
      </c>
      <c r="M2044">
        <v>118.6325600022566</v>
      </c>
      <c r="N2044">
        <v>114.9727682823363</v>
      </c>
      <c r="O2044">
        <v>127.5047499229637</v>
      </c>
      <c r="P2044">
        <v>6.0298012885843066</v>
      </c>
      <c r="Q2044">
        <v>6.036524114802722</v>
      </c>
      <c r="R2044">
        <v>5.2405458053221148</v>
      </c>
      <c r="S2044">
        <v>6.9252318103046528</v>
      </c>
      <c r="T2044">
        <v>44875.396772825821</v>
      </c>
      <c r="U2044">
        <v>44875.362524305187</v>
      </c>
      <c r="V2044">
        <v>44844.689641330297</v>
      </c>
      <c r="W2044">
        <v>44906.316144053562</v>
      </c>
      <c r="X2044">
        <v>4286.9386737747</v>
      </c>
      <c r="Y2044">
        <v>4321.5425116472024</v>
      </c>
      <c r="Z2044">
        <v>4023.845581076047</v>
      </c>
      <c r="AA2044">
        <v>4459.4229960658704</v>
      </c>
      <c r="AB2044">
        <v>1176.0356631912121</v>
      </c>
      <c r="AC2044">
        <v>1142.775226588006</v>
      </c>
      <c r="AD2044">
        <v>909.69283324756088</v>
      </c>
      <c r="AE2044">
        <v>1512.3183581769899</v>
      </c>
      <c r="AF2044">
        <v>46.21704828273063</v>
      </c>
      <c r="AG2044">
        <v>45.790051585799567</v>
      </c>
      <c r="AH2044">
        <v>44.378194018337268</v>
      </c>
      <c r="AI2044">
        <v>49.214631006726002</v>
      </c>
      <c r="AJ2044">
        <v>0.34181010404070872</v>
      </c>
      <c r="AK2044">
        <v>0.34181012303702452</v>
      </c>
      <c r="AL2044">
        <v>0.34180574581729811</v>
      </c>
      <c r="AM2044">
        <v>0.34181443711582371</v>
      </c>
      <c r="AN2044">
        <v>0.94666108914972535</v>
      </c>
      <c r="AO2044">
        <v>0.94666108914972535</v>
      </c>
      <c r="AP2044">
        <v>0.94666108914972535</v>
      </c>
      <c r="AQ2044">
        <v>0.94666108914972535</v>
      </c>
      <c r="AR2044">
        <v>8.0530294316290298</v>
      </c>
      <c r="AS2044">
        <v>8.0530294316290298</v>
      </c>
      <c r="AT2044">
        <v>8.0530294316290298</v>
      </c>
      <c r="AU2044">
        <v>8.0530294316290298</v>
      </c>
      <c r="AV2044" t="str">
        <f>VLOOKUP(Sheet1[[#This Row],[NPDES ID2]],Combined_Sheet__Major_Only___2[[NPDES ID2]:[ECHO BFR]],3,FALSE)</f>
        <v>RI</v>
      </c>
      <c r="AW2044" t="s">
        <v>54</v>
      </c>
      <c r="AX2044" t="str">
        <f>VLOOKUP(Sheet1[[#This Row],[NPDES ID2]],Combined_Sheet__Major_Only___2[[NPDES ID2]:[ECHO BFR]],27,FALSE)</f>
        <v>-</v>
      </c>
      <c r="AY2044" t="str">
        <f>VLOOKUP(Sheet1[[#This Row],[NPDES ID2]],Combined_Sheet__Major_Only___2[[NPDES ID2]:[ECHO BFR]],28,FALSE)</f>
        <v>-</v>
      </c>
      <c r="AZ2044" t="str">
        <f>VLOOKUP(Sheet1[[#This Row],[NPDES ID2]],Combined_Sheet__Major_Only___2[[NPDES ID2]:[ECHO BFR]],29,FALSE)</f>
        <v>thickening</v>
      </c>
      <c r="BA2044">
        <f>VLOOKUP(Sheet1[[#This Row],[NPDES ID2]],Combined_Sheet__Major_Only___2[[NPDES ID2]:[ECHO BFR]],17,FALSE)</f>
        <v>41.658470999999999</v>
      </c>
      <c r="BB2044">
        <f>VLOOKUP(Sheet1[[#This Row],[NPDES ID2]],Combined_Sheet__Major_Only___2[[NPDES ID2]:[ECHO BFR]],18,FALSE)</f>
        <v>-71.448077999999995</v>
      </c>
      <c r="BC2044" t="str">
        <f>IF(ISNUMBER(SEARCH("aerobic",$AW2044)),"aerobic","")</f>
        <v/>
      </c>
      <c r="BD2044" t="str">
        <f>IF(ISNUMBER(SEARCH("anaer",$AW2044)),"anaer","")</f>
        <v/>
      </c>
      <c r="BE2044" t="str">
        <f>IF(ISNUMBER(SEARCH("thickening",$AZ2044)),"thickening","")</f>
        <v>thickening</v>
      </c>
      <c r="BF2044" s="3" t="str">
        <f>IF(ISNUMBER(SEARCH("airDry",$AW2044)),"airDry","")</f>
        <v/>
      </c>
      <c r="BG2044" s="3" t="str">
        <f>IF(ISNUMBER(SEARCH("heatDry",$AY2044)),"heatDry","")</f>
        <v/>
      </c>
      <c r="BH2044" s="3" t="str">
        <f>IF(AND(ISNUMBER(SEARCH("aerobic",$AW2044)),ISNUMBER(SEARCH("anaer",$AW2044))),"Combined Aer and Anaer.","")</f>
        <v/>
      </c>
    </row>
    <row r="2045" spans="1:60" x14ac:dyDescent="0.25">
      <c r="A2045" s="4">
        <v>908</v>
      </c>
      <c r="B2045" t="s">
        <v>4422</v>
      </c>
      <c r="C2045">
        <v>716.72</v>
      </c>
      <c r="D2045">
        <v>455.23283812250179</v>
      </c>
      <c r="E2045">
        <v>449.20493811850338</v>
      </c>
      <c r="F2045">
        <v>371.85436559803219</v>
      </c>
      <c r="G2045">
        <v>540.51704739889055</v>
      </c>
      <c r="H2045">
        <v>-148.48412048392029</v>
      </c>
      <c r="I2045">
        <v>-150.5895553188769</v>
      </c>
      <c r="J2045">
        <v>-167.18835198101871</v>
      </c>
      <c r="K2045">
        <v>-125.2268237936627</v>
      </c>
      <c r="L2045">
        <v>373.36116470996888</v>
      </c>
      <c r="M2045">
        <v>370.51973711990092</v>
      </c>
      <c r="N2045">
        <v>361.10677304241221</v>
      </c>
      <c r="O2045">
        <v>393.33079142080987</v>
      </c>
      <c r="P2045">
        <v>16.96195400886241</v>
      </c>
      <c r="Q2045">
        <v>16.9942914920756</v>
      </c>
      <c r="R2045">
        <v>14.555620205476471</v>
      </c>
      <c r="S2045">
        <v>19.58728283064514</v>
      </c>
      <c r="T2045">
        <v>44919.829533361808</v>
      </c>
      <c r="U2045">
        <v>44919.795252265227</v>
      </c>
      <c r="V2045">
        <v>44889.093194348497</v>
      </c>
      <c r="W2045">
        <v>44950.778313982148</v>
      </c>
      <c r="X2045">
        <v>3883.3766442734509</v>
      </c>
      <c r="Y2045">
        <v>3909.740768089518</v>
      </c>
      <c r="Z2045">
        <v>3685.7533954175078</v>
      </c>
      <c r="AA2045">
        <v>4011.9419642178641</v>
      </c>
      <c r="AB2045">
        <v>821.87254660116048</v>
      </c>
      <c r="AC2045">
        <v>808.26555877007638</v>
      </c>
      <c r="AD2045">
        <v>674.6855524456015</v>
      </c>
      <c r="AE2045">
        <v>993.03233945004456</v>
      </c>
      <c r="AF2045">
        <v>51.053062453826684</v>
      </c>
      <c r="AG2045">
        <v>50.663811026812503</v>
      </c>
      <c r="AH2045">
        <v>49.378883288701289</v>
      </c>
      <c r="AI2045">
        <v>53.783133716740529</v>
      </c>
      <c r="AJ2045">
        <v>0.40049895592363532</v>
      </c>
      <c r="AK2045">
        <v>0.40049901328322413</v>
      </c>
      <c r="AL2045">
        <v>0.40048577060757928</v>
      </c>
      <c r="AM2045">
        <v>0.40051206545971219</v>
      </c>
      <c r="AN2045">
        <v>0.94670981704682655</v>
      </c>
      <c r="AO2045">
        <v>0.94670981704682666</v>
      </c>
      <c r="AP2045">
        <v>0.94670981704682666</v>
      </c>
      <c r="AQ2045">
        <v>0.94670981704682666</v>
      </c>
      <c r="AR2045">
        <v>10.117067490071699</v>
      </c>
      <c r="AS2045">
        <v>10.117067490071699</v>
      </c>
      <c r="AT2045">
        <v>10.117067490071699</v>
      </c>
      <c r="AU2045">
        <v>10.117067490071699</v>
      </c>
      <c r="AV2045" t="str">
        <f>VLOOKUP(Sheet1[[#This Row],[NPDES ID2]],Combined_Sheet__Major_Only___2[[NPDES ID2]:[ECHO BFR]],3,FALSE)</f>
        <v>MD</v>
      </c>
      <c r="AW2045" t="s">
        <v>87</v>
      </c>
      <c r="AX2045" t="str">
        <f>VLOOKUP(Sheet1[[#This Row],[NPDES ID2]],Combined_Sheet__Major_Only___2[[NPDES ID2]:[ECHO BFR]],27,FALSE)</f>
        <v>-</v>
      </c>
      <c r="AY2045" t="str">
        <f>VLOOKUP(Sheet1[[#This Row],[NPDES ID2]],Combined_Sheet__Major_Only___2[[NPDES ID2]:[ECHO BFR]],28,FALSE)</f>
        <v>-</v>
      </c>
      <c r="AZ2045" t="str">
        <f>VLOOKUP(Sheet1[[#This Row],[NPDES ID2]],Combined_Sheet__Major_Only___2[[NPDES ID2]:[ECHO BFR]],29,FALSE)</f>
        <v>thickening</v>
      </c>
      <c r="BA2045">
        <f>VLOOKUP(Sheet1[[#This Row],[NPDES ID2]],Combined_Sheet__Major_Only___2[[NPDES ID2]:[ECHO BFR]],17,FALSE)</f>
        <v>39.081927</v>
      </c>
      <c r="BB2045">
        <f>VLOOKUP(Sheet1[[#This Row],[NPDES ID2]],Combined_Sheet__Major_Only___2[[NPDES ID2]:[ECHO BFR]],18,FALSE)</f>
        <v>-76.826856000000006</v>
      </c>
      <c r="BC2045" t="str">
        <f>IF(ISNUMBER(SEARCH("aerobic",$AW2045)),"aerobic","")</f>
        <v/>
      </c>
      <c r="BD2045" t="str">
        <f>IF(ISNUMBER(SEARCH("anaer",$AW2045)),"anaer","")</f>
        <v/>
      </c>
      <c r="BE2045" t="str">
        <f>IF(ISNUMBER(SEARCH("thickening",$AZ2045)),"thickening","")</f>
        <v>thickening</v>
      </c>
      <c r="BF2045" s="2" t="str">
        <f>IF(ISNUMBER(SEARCH("airDry",$AW2045)),"airDry","")</f>
        <v/>
      </c>
      <c r="BG2045" s="2" t="str">
        <f>IF(ISNUMBER(SEARCH("heatDry",$AY2045)),"heatDry","")</f>
        <v/>
      </c>
      <c r="BH2045" s="2" t="str">
        <f>IF(AND(ISNUMBER(SEARCH("aerobic",$AW2045)),ISNUMBER(SEARCH("anaer",$AW2045))),"Combined Aer and Anaer.","")</f>
        <v/>
      </c>
    </row>
    <row r="2046" spans="1:60" x14ac:dyDescent="0.25">
      <c r="A2046" s="4">
        <v>284</v>
      </c>
      <c r="B2046" t="s">
        <v>1453</v>
      </c>
      <c r="C2046">
        <v>1488.51</v>
      </c>
      <c r="D2046">
        <v>566.33448810614834</v>
      </c>
      <c r="E2046">
        <v>564.5203616314011</v>
      </c>
      <c r="F2046">
        <v>479.54646187816451</v>
      </c>
      <c r="G2046">
        <v>670.92424620874272</v>
      </c>
      <c r="H2046">
        <v>-151.06966522411929</v>
      </c>
      <c r="I2046">
        <v>-153.21349665766601</v>
      </c>
      <c r="J2046">
        <v>-170.31010049986131</v>
      </c>
      <c r="K2046">
        <v>-127.8870480664218</v>
      </c>
      <c r="L2046">
        <v>761.20811893353618</v>
      </c>
      <c r="M2046">
        <v>755.19981413124924</v>
      </c>
      <c r="N2046">
        <v>735.26984638629153</v>
      </c>
      <c r="O2046">
        <v>803.46811479074802</v>
      </c>
      <c r="P2046">
        <v>35.250581400801238</v>
      </c>
      <c r="Q2046">
        <v>35.349591908573487</v>
      </c>
      <c r="R2046">
        <v>30.366184428721329</v>
      </c>
      <c r="S2046">
        <v>40.749208980026722</v>
      </c>
      <c r="T2046">
        <v>44959.908799092307</v>
      </c>
      <c r="U2046">
        <v>44959.874488611531</v>
      </c>
      <c r="V2046">
        <v>44929.146114296003</v>
      </c>
      <c r="W2046">
        <v>44990.884107590871</v>
      </c>
      <c r="X2046">
        <v>3959.59466652935</v>
      </c>
      <c r="Y2046">
        <v>3987.374188609735</v>
      </c>
      <c r="Z2046">
        <v>3750.6378024938131</v>
      </c>
      <c r="AA2046">
        <v>4095.7465684722738</v>
      </c>
      <c r="AB2046">
        <v>927.7390171821055</v>
      </c>
      <c r="AC2046">
        <v>909.34784303097695</v>
      </c>
      <c r="AD2046">
        <v>745.6115012232674</v>
      </c>
      <c r="AE2046">
        <v>1144.755647249694</v>
      </c>
      <c r="AF2046">
        <v>50.120135978330318</v>
      </c>
      <c r="AG2046">
        <v>49.723023408501682</v>
      </c>
      <c r="AH2046">
        <v>48.415384835805092</v>
      </c>
      <c r="AI2046">
        <v>52.901481541954823</v>
      </c>
      <c r="AJ2046">
        <v>0.38916389724086259</v>
      </c>
      <c r="AK2046">
        <v>0.38916401624735919</v>
      </c>
      <c r="AL2046">
        <v>0.38913644139306869</v>
      </c>
      <c r="AM2046">
        <v>0.38919119647010458</v>
      </c>
      <c r="AN2046">
        <v>0.94675369430361001</v>
      </c>
      <c r="AO2046">
        <v>0.94675369430361023</v>
      </c>
      <c r="AP2046">
        <v>0.94675369430361023</v>
      </c>
      <c r="AQ2046">
        <v>0.94675369430361023</v>
      </c>
      <c r="AR2046">
        <v>9.4228048343485789</v>
      </c>
      <c r="AS2046">
        <v>9.4228048343485806</v>
      </c>
      <c r="AT2046">
        <v>9.4228048343485806</v>
      </c>
      <c r="AU2046">
        <v>9.4228048343485806</v>
      </c>
      <c r="AV2046" t="str">
        <f>VLOOKUP(Sheet1[[#This Row],[NPDES ID2]],Combined_Sheet__Major_Only___2[[NPDES ID2]:[ECHO BFR]],3,FALSE)</f>
        <v>CT</v>
      </c>
      <c r="AW2046" t="s">
        <v>54</v>
      </c>
      <c r="AX2046" t="str">
        <f>VLOOKUP(Sheet1[[#This Row],[NPDES ID2]],Combined_Sheet__Major_Only___2[[NPDES ID2]:[ECHO BFR]],27,FALSE)</f>
        <v>-</v>
      </c>
      <c r="AY2046" t="str">
        <f>VLOOKUP(Sheet1[[#This Row],[NPDES ID2]],Combined_Sheet__Major_Only___2[[NPDES ID2]:[ECHO BFR]],28,FALSE)</f>
        <v>-</v>
      </c>
      <c r="AZ2046" t="str">
        <f>VLOOKUP(Sheet1[[#This Row],[NPDES ID2]],Combined_Sheet__Major_Only___2[[NPDES ID2]:[ECHO BFR]],29,FALSE)</f>
        <v>preliminaryOps, thickening</v>
      </c>
      <c r="BA2046">
        <f>VLOOKUP(Sheet1[[#This Row],[NPDES ID2]],Combined_Sheet__Major_Only___2[[NPDES ID2]:[ECHO BFR]],17,FALSE)</f>
        <v>41.777344999999997</v>
      </c>
      <c r="BB2046">
        <f>VLOOKUP(Sheet1[[#This Row],[NPDES ID2]],Combined_Sheet__Major_Only___2[[NPDES ID2]:[ECHO BFR]],18,FALSE)</f>
        <v>-72.561070999999998</v>
      </c>
      <c r="BC2046" t="str">
        <f>IF(ISNUMBER(SEARCH("aerobic",$AW2046)),"aerobic","")</f>
        <v/>
      </c>
      <c r="BD2046" t="str">
        <f>IF(ISNUMBER(SEARCH("anaer",$AW2046)),"anaer","")</f>
        <v/>
      </c>
      <c r="BE2046" t="str">
        <f>IF(ISNUMBER(SEARCH("thickening",$AZ2046)),"thickening","")</f>
        <v>thickening</v>
      </c>
      <c r="BF2046" s="2" t="str">
        <f>IF(ISNUMBER(SEARCH("airDry",$AW2046)),"airDry","")</f>
        <v/>
      </c>
      <c r="BG2046" s="2" t="str">
        <f>IF(ISNUMBER(SEARCH("heatDry",$AY2046)),"heatDry","")</f>
        <v/>
      </c>
      <c r="BH2046" s="2" t="str">
        <f>IF(AND(ISNUMBER(SEARCH("aerobic",$AW2046)),ISNUMBER(SEARCH("anaer",$AW2046))),"Combined Aer and Anaer.","")</f>
        <v/>
      </c>
    </row>
    <row r="2047" spans="1:60" x14ac:dyDescent="0.25">
      <c r="A2047" s="4">
        <v>183</v>
      </c>
      <c r="B2047" t="s">
        <v>984</v>
      </c>
      <c r="C2047">
        <v>3606.81</v>
      </c>
      <c r="D2047">
        <v>1077.1380563612199</v>
      </c>
      <c r="E2047">
        <v>1077.9215829986681</v>
      </c>
      <c r="F2047">
        <v>885.51483207032231</v>
      </c>
      <c r="G2047">
        <v>1280.05812194448</v>
      </c>
      <c r="H2047">
        <v>-154.54525265013669</v>
      </c>
      <c r="I2047">
        <v>-156.2014869107033</v>
      </c>
      <c r="J2047">
        <v>-174.97096204117409</v>
      </c>
      <c r="K2047">
        <v>-131.77097971134691</v>
      </c>
      <c r="L2047">
        <v>1793.763416171565</v>
      </c>
      <c r="M2047">
        <v>1778.839438071981</v>
      </c>
      <c r="N2047">
        <v>1729.1504743244629</v>
      </c>
      <c r="O2047">
        <v>1898.9718675107461</v>
      </c>
      <c r="P2047">
        <v>85.491122723844128</v>
      </c>
      <c r="Q2047">
        <v>85.939803149740499</v>
      </c>
      <c r="R2047">
        <v>74.019216896625494</v>
      </c>
      <c r="S2047">
        <v>98.524211976481183</v>
      </c>
      <c r="T2047">
        <v>44967.517927232228</v>
      </c>
      <c r="U2047">
        <v>44967.483611172807</v>
      </c>
      <c r="V2047">
        <v>44936.750240636728</v>
      </c>
      <c r="W2047">
        <v>44998.498272101118</v>
      </c>
      <c r="X2047">
        <v>4072.6375290552519</v>
      </c>
      <c r="Y2047">
        <v>4102.5806177983723</v>
      </c>
      <c r="Z2047">
        <v>3845.920060221933</v>
      </c>
      <c r="AA2047">
        <v>4220.7734975241983</v>
      </c>
      <c r="AB2047">
        <v>1281.084410245446</v>
      </c>
      <c r="AC2047">
        <v>1235.2280849528011</v>
      </c>
      <c r="AD2047">
        <v>956.75177021779189</v>
      </c>
      <c r="AE2047">
        <v>1699.9941058820009</v>
      </c>
      <c r="AF2047">
        <v>48.748005565849482</v>
      </c>
      <c r="AG2047">
        <v>48.33864866883691</v>
      </c>
      <c r="AH2047">
        <v>46.999809038452497</v>
      </c>
      <c r="AI2047">
        <v>51.604240513821097</v>
      </c>
      <c r="AJ2047">
        <v>0.37250349946169981</v>
      </c>
      <c r="AK2047">
        <v>0.37250378967834102</v>
      </c>
      <c r="AL2047">
        <v>0.37243581526140601</v>
      </c>
      <c r="AM2047">
        <v>0.37257080614860272</v>
      </c>
      <c r="AN2047">
        <v>0.94676201632823165</v>
      </c>
      <c r="AO2047">
        <v>0.94676201632823154</v>
      </c>
      <c r="AP2047">
        <v>0.94676201632823154</v>
      </c>
      <c r="AQ2047">
        <v>0.94676201632823154</v>
      </c>
      <c r="AR2047">
        <v>7.9953792382564233</v>
      </c>
      <c r="AS2047">
        <v>7.9953792382564242</v>
      </c>
      <c r="AT2047">
        <v>7.9953792382564242</v>
      </c>
      <c r="AU2047">
        <v>7.9953792382564242</v>
      </c>
      <c r="AV2047" t="str">
        <f>VLOOKUP(Sheet1[[#This Row],[NPDES ID2]],Combined_Sheet__Major_Only___2[[NPDES ID2]:[ECHO BFR]],3,FALSE)</f>
        <v>PA</v>
      </c>
      <c r="AW2047" t="s">
        <v>87</v>
      </c>
      <c r="AX2047" t="str">
        <f>VLOOKUP(Sheet1[[#This Row],[NPDES ID2]],Combined_Sheet__Major_Only___2[[NPDES ID2]:[ECHO BFR]],27,FALSE)</f>
        <v>other</v>
      </c>
      <c r="AY2047" t="str">
        <f>VLOOKUP(Sheet1[[#This Row],[NPDES ID2]],Combined_Sheet__Major_Only___2[[NPDES ID2]:[ECHO BFR]],28,FALSE)</f>
        <v>-</v>
      </c>
      <c r="AZ2047" t="str">
        <f>VLOOKUP(Sheet1[[#This Row],[NPDES ID2]],Combined_Sheet__Major_Only___2[[NPDES ID2]:[ECHO BFR]],29,FALSE)</f>
        <v>thickening, preliminaryOps</v>
      </c>
      <c r="BA2047">
        <f>VLOOKUP(Sheet1[[#This Row],[NPDES ID2]],Combined_Sheet__Major_Only___2[[NPDES ID2]:[ECHO BFR]],17,FALSE)</f>
        <v>40.203620000000001</v>
      </c>
      <c r="BB2047">
        <f>VLOOKUP(Sheet1[[#This Row],[NPDES ID2]],Combined_Sheet__Major_Only___2[[NPDES ID2]:[ECHO BFR]],18,FALSE)</f>
        <v>-74.765708000000004</v>
      </c>
      <c r="BC2047" t="str">
        <f>IF(ISNUMBER(SEARCH("aerobic",$AW2047)),"aerobic","")</f>
        <v/>
      </c>
      <c r="BD2047" t="str">
        <f>IF(ISNUMBER(SEARCH("anaer",$AW2047)),"anaer","")</f>
        <v/>
      </c>
      <c r="BE2047" t="str">
        <f>IF(ISNUMBER(SEARCH("thickening",$AZ2047)),"thickening","")</f>
        <v>thickening</v>
      </c>
      <c r="BF2047" s="3" t="str">
        <f>IF(ISNUMBER(SEARCH("airDry",$AW2047)),"airDry","")</f>
        <v/>
      </c>
      <c r="BG2047" s="3" t="str">
        <f>IF(ISNUMBER(SEARCH("heatDry",$AY2047)),"heatDry","")</f>
        <v/>
      </c>
      <c r="BH2047" s="3" t="str">
        <f>IF(AND(ISNUMBER(SEARCH("aerobic",$AW2047)),ISNUMBER(SEARCH("anaer",$AW2047))),"Combined Aer and Anaer.","")</f>
        <v/>
      </c>
    </row>
    <row r="2048" spans="1:60" x14ac:dyDescent="0.25">
      <c r="A2048" s="4">
        <v>1356</v>
      </c>
      <c r="B2048" t="s">
        <v>6437</v>
      </c>
      <c r="C2048">
        <v>160.44999999999999</v>
      </c>
      <c r="D2048">
        <v>936.31682650417542</v>
      </c>
      <c r="E2048">
        <v>932.2541409460988</v>
      </c>
      <c r="F2048">
        <v>674.96601819359489</v>
      </c>
      <c r="G2048">
        <v>1213.5692014800791</v>
      </c>
      <c r="H2048">
        <v>-152.50950806531091</v>
      </c>
      <c r="I2048">
        <v>-154.46590997955551</v>
      </c>
      <c r="J2048">
        <v>-171.430446303118</v>
      </c>
      <c r="K2048">
        <v>-128.97715348283941</v>
      </c>
      <c r="L2048">
        <v>81.593936481926988</v>
      </c>
      <c r="M2048">
        <v>80.941817253699895</v>
      </c>
      <c r="N2048">
        <v>78.78346160919979</v>
      </c>
      <c r="O2048">
        <v>86.174517410683592</v>
      </c>
      <c r="P2048">
        <v>3.8008140536322981</v>
      </c>
      <c r="Q2048">
        <v>3.8160085609748009</v>
      </c>
      <c r="R2048">
        <v>3.2781455571236369</v>
      </c>
      <c r="S2048">
        <v>4.3910449556509494</v>
      </c>
      <c r="T2048">
        <v>45067.535876631497</v>
      </c>
      <c r="U2048">
        <v>45067.501487243731</v>
      </c>
      <c r="V2048">
        <v>45036.702444041322</v>
      </c>
      <c r="W2048">
        <v>45098.582421914311</v>
      </c>
      <c r="X2048">
        <v>3991.4516048430191</v>
      </c>
      <c r="Y2048">
        <v>4019.779923868658</v>
      </c>
      <c r="Z2048">
        <v>3778.515859271291</v>
      </c>
      <c r="AA2048">
        <v>4130.2004585021059</v>
      </c>
      <c r="AB2048">
        <v>1083.6802545831599</v>
      </c>
      <c r="AC2048">
        <v>1054.9912287601901</v>
      </c>
      <c r="AD2048">
        <v>842.06445160530143</v>
      </c>
      <c r="AE2048">
        <v>1382.749967418056</v>
      </c>
      <c r="AF2048">
        <v>49.836562299412691</v>
      </c>
      <c r="AG2048">
        <v>49.438089233322088</v>
      </c>
      <c r="AH2048">
        <v>48.120301689198193</v>
      </c>
      <c r="AI2048">
        <v>52.63419430333412</v>
      </c>
      <c r="AJ2048">
        <v>0.3857196654755104</v>
      </c>
      <c r="AK2048">
        <v>0.38571967866992107</v>
      </c>
      <c r="AL2048">
        <v>0.38571663978167081</v>
      </c>
      <c r="AM2048">
        <v>0.3857226736932306</v>
      </c>
      <c r="AN2048">
        <v>0.94687116359581769</v>
      </c>
      <c r="AO2048">
        <v>0.94687116359581791</v>
      </c>
      <c r="AP2048">
        <v>0.94687116359581791</v>
      </c>
      <c r="AQ2048">
        <v>0.94687116359581791</v>
      </c>
      <c r="AR2048">
        <v>8.7249254768125351</v>
      </c>
      <c r="AS2048">
        <v>8.7249254768125351</v>
      </c>
      <c r="AT2048">
        <v>8.7249254768125351</v>
      </c>
      <c r="AU2048">
        <v>8.7249254768125351</v>
      </c>
      <c r="AV2048" t="str">
        <f>VLOOKUP(Sheet1[[#This Row],[NPDES ID2]],Combined_Sheet__Major_Only___2[[NPDES ID2]:[ECHO BFR]],3,FALSE)</f>
        <v>NY</v>
      </c>
      <c r="AW2048" t="s">
        <v>54</v>
      </c>
      <c r="AX2048" t="str">
        <f>VLOOKUP(Sheet1[[#This Row],[NPDES ID2]],Combined_Sheet__Major_Only___2[[NPDES ID2]:[ECHO BFR]],27,FALSE)</f>
        <v>-</v>
      </c>
      <c r="AY2048" t="str">
        <f>VLOOKUP(Sheet1[[#This Row],[NPDES ID2]],Combined_Sheet__Major_Only___2[[NPDES ID2]:[ECHO BFR]],28,FALSE)</f>
        <v>-</v>
      </c>
      <c r="AZ2048" t="str">
        <f>VLOOKUP(Sheet1[[#This Row],[NPDES ID2]],Combined_Sheet__Major_Only___2[[NPDES ID2]:[ECHO BFR]],29,FALSE)</f>
        <v>preliminaryOps, thickening</v>
      </c>
      <c r="BA2048">
        <f>VLOOKUP(Sheet1[[#This Row],[NPDES ID2]],Combined_Sheet__Major_Only___2[[NPDES ID2]:[ECHO BFR]],17,FALSE)</f>
        <v>42.803899999999999</v>
      </c>
      <c r="BB2048">
        <f>VLOOKUP(Sheet1[[#This Row],[NPDES ID2]],Combined_Sheet__Major_Only___2[[NPDES ID2]:[ECHO BFR]],18,FALSE)</f>
        <v>-73.988939999999999</v>
      </c>
      <c r="BC2048" t="str">
        <f>IF(ISNUMBER(SEARCH("aerobic",$AW2048)),"aerobic","")</f>
        <v/>
      </c>
      <c r="BD2048" t="str">
        <f>IF(ISNUMBER(SEARCH("anaer",$AW2048)),"anaer","")</f>
        <v/>
      </c>
      <c r="BE2048" t="str">
        <f>IF(ISNUMBER(SEARCH("thickening",$AZ2048)),"thickening","")</f>
        <v>thickening</v>
      </c>
      <c r="BF2048" s="2" t="str">
        <f>IF(ISNUMBER(SEARCH("airDry",$AW2048)),"airDry","")</f>
        <v/>
      </c>
      <c r="BG2048" s="2" t="str">
        <f>IF(ISNUMBER(SEARCH("heatDry",$AY2048)),"heatDry","")</f>
        <v/>
      </c>
      <c r="BH2048" s="2" t="str">
        <f>IF(AND(ISNUMBER(SEARCH("aerobic",$AW2048)),ISNUMBER(SEARCH("anaer",$AW2048))),"Combined Aer and Anaer.","")</f>
        <v/>
      </c>
    </row>
    <row r="2049" spans="1:60" x14ac:dyDescent="0.25">
      <c r="A2049" s="4">
        <v>1982</v>
      </c>
      <c r="B2049" t="s">
        <v>9337</v>
      </c>
      <c r="C2049">
        <v>1882.6</v>
      </c>
      <c r="D2049">
        <v>668.50454376426069</v>
      </c>
      <c r="E2049">
        <v>666.81562769647962</v>
      </c>
      <c r="F2049">
        <v>558.03002321483007</v>
      </c>
      <c r="G2049">
        <v>785.09651885811468</v>
      </c>
      <c r="H2049">
        <v>-155.98644654555241</v>
      </c>
      <c r="I2049">
        <v>-157.77053245201449</v>
      </c>
      <c r="J2049">
        <v>-175.8925862708449</v>
      </c>
      <c r="K2049">
        <v>-132.74355397891611</v>
      </c>
      <c r="L2049">
        <v>932.47841904167353</v>
      </c>
      <c r="M2049">
        <v>924.64504325727546</v>
      </c>
      <c r="N2049">
        <v>898.64142749516293</v>
      </c>
      <c r="O2049">
        <v>987.60077458766762</v>
      </c>
      <c r="P2049">
        <v>44.633508479634301</v>
      </c>
      <c r="Q2049">
        <v>44.85278753750103</v>
      </c>
      <c r="R2049">
        <v>38.653711315828488</v>
      </c>
      <c r="S2049">
        <v>51.411222382896327</v>
      </c>
      <c r="T2049">
        <v>45134.229918853664</v>
      </c>
      <c r="U2049">
        <v>45134.195480569048</v>
      </c>
      <c r="V2049">
        <v>45103.352645471226</v>
      </c>
      <c r="W2049">
        <v>45165.320607944966</v>
      </c>
      <c r="X2049">
        <v>4104.4084225111455</v>
      </c>
      <c r="Y2049">
        <v>4134.8593613756548</v>
      </c>
      <c r="Z2049">
        <v>3874.175029787099</v>
      </c>
      <c r="AA2049">
        <v>4254.8113691840017</v>
      </c>
      <c r="AB2049">
        <v>1303.5679516073119</v>
      </c>
      <c r="AC2049">
        <v>1255.9644404741091</v>
      </c>
      <c r="AD2049">
        <v>970.84617309058842</v>
      </c>
      <c r="AE2049">
        <v>1735.274928544053</v>
      </c>
      <c r="AF2049">
        <v>48.545992076666131</v>
      </c>
      <c r="AG2049">
        <v>48.136206092317792</v>
      </c>
      <c r="AH2049">
        <v>46.788438319599102</v>
      </c>
      <c r="AI2049">
        <v>51.414190718103391</v>
      </c>
      <c r="AJ2049">
        <v>0.37005182299782718</v>
      </c>
      <c r="AK2049">
        <v>0.37005197534460538</v>
      </c>
      <c r="AL2049">
        <v>0.37001659112063279</v>
      </c>
      <c r="AM2049">
        <v>0.37008685489005139</v>
      </c>
      <c r="AN2049">
        <v>0.94694369688114588</v>
      </c>
      <c r="AO2049">
        <v>0.94694369688114577</v>
      </c>
      <c r="AP2049">
        <v>0.94694369688114577</v>
      </c>
      <c r="AQ2049">
        <v>0.94694369688114577</v>
      </c>
      <c r="AR2049">
        <v>7.9300422158008486</v>
      </c>
      <c r="AS2049">
        <v>7.9300422158008459</v>
      </c>
      <c r="AT2049">
        <v>7.9300422158008459</v>
      </c>
      <c r="AU2049">
        <v>7.9300422158008459</v>
      </c>
      <c r="AV2049" t="str">
        <f>VLOOKUP(Sheet1[[#This Row],[NPDES ID2]],Combined_Sheet__Major_Only___2[[NPDES ID2]:[ECHO BFR]],3,FALSE)</f>
        <v>PA</v>
      </c>
      <c r="AW2049" t="s">
        <v>87</v>
      </c>
      <c r="AX2049" t="str">
        <f>VLOOKUP(Sheet1[[#This Row],[NPDES ID2]],Combined_Sheet__Major_Only___2[[NPDES ID2]:[ECHO BFR]],27,FALSE)</f>
        <v>-</v>
      </c>
      <c r="AY2049" t="str">
        <f>VLOOKUP(Sheet1[[#This Row],[NPDES ID2]],Combined_Sheet__Major_Only___2[[NPDES ID2]:[ECHO BFR]],28,FALSE)</f>
        <v>-</v>
      </c>
      <c r="AZ2049" t="str">
        <f>VLOOKUP(Sheet1[[#This Row],[NPDES ID2]],Combined_Sheet__Major_Only___2[[NPDES ID2]:[ECHO BFR]],29,FALSE)</f>
        <v>thickening, preliminaryOps</v>
      </c>
      <c r="BA2049">
        <f>VLOOKUP(Sheet1[[#This Row],[NPDES ID2]],Combined_Sheet__Major_Only___2[[NPDES ID2]:[ECHO BFR]],17,FALSE)</f>
        <v>39.997149999999998</v>
      </c>
      <c r="BB2049">
        <f>VLOOKUP(Sheet1[[#This Row],[NPDES ID2]],Combined_Sheet__Major_Only___2[[NPDES ID2]:[ECHO BFR]],18,FALSE)</f>
        <v>-75.701599999999999</v>
      </c>
      <c r="BC2049" t="str">
        <f>IF(ISNUMBER(SEARCH("aerobic",$AW2049)),"aerobic","")</f>
        <v/>
      </c>
      <c r="BD2049" t="str">
        <f>IF(ISNUMBER(SEARCH("anaer",$AW2049)),"anaer","")</f>
        <v/>
      </c>
      <c r="BE2049" t="str">
        <f>IF(ISNUMBER(SEARCH("thickening",$AZ2049)),"thickening","")</f>
        <v>thickening</v>
      </c>
      <c r="BF2049" s="2" t="str">
        <f>IF(ISNUMBER(SEARCH("airDry",$AW2049)),"airDry","")</f>
        <v/>
      </c>
      <c r="BG2049" s="2" t="str">
        <f>IF(ISNUMBER(SEARCH("heatDry",$AY2049)),"heatDry","")</f>
        <v/>
      </c>
      <c r="BH2049" s="2" t="str">
        <f>IF(AND(ISNUMBER(SEARCH("aerobic",$AW2049)),ISNUMBER(SEARCH("anaer",$AW2049))),"Combined Aer and Anaer.","")</f>
        <v/>
      </c>
    </row>
    <row r="2050" spans="1:60" x14ac:dyDescent="0.25">
      <c r="A2050" s="4">
        <v>443</v>
      </c>
      <c r="B2050" t="s">
        <v>2215</v>
      </c>
      <c r="C2050">
        <v>536.16</v>
      </c>
      <c r="D2050">
        <v>478.18684180690269</v>
      </c>
      <c r="E2050">
        <v>477.51791589327001</v>
      </c>
      <c r="F2050">
        <v>374.68442275284423</v>
      </c>
      <c r="G2050">
        <v>580.65458581225698</v>
      </c>
      <c r="H2050">
        <v>-151.7062043081788</v>
      </c>
      <c r="I2050">
        <v>-153.7750682458869</v>
      </c>
      <c r="J2050">
        <v>-170.67529611865189</v>
      </c>
      <c r="K2050">
        <v>-128.2857217627338</v>
      </c>
      <c r="L2050">
        <v>273.77378917067722</v>
      </c>
      <c r="M2050">
        <v>271.60426812841791</v>
      </c>
      <c r="N2050">
        <v>264.41934575248899</v>
      </c>
      <c r="O2050">
        <v>289.0184263967908</v>
      </c>
      <c r="P2050">
        <v>12.698618773477209</v>
      </c>
      <c r="Q2050">
        <v>12.73862750420858</v>
      </c>
      <c r="R2050">
        <v>10.94293576693895</v>
      </c>
      <c r="S2050">
        <v>14.67778897021326</v>
      </c>
      <c r="T2050">
        <v>45142.294957581973</v>
      </c>
      <c r="U2050">
        <v>45142.260513384463</v>
      </c>
      <c r="V2050">
        <v>45111.412382711183</v>
      </c>
      <c r="W2050">
        <v>45173.390984804137</v>
      </c>
      <c r="X2050">
        <v>3981.6711733645152</v>
      </c>
      <c r="Y2050">
        <v>4009.711718480462</v>
      </c>
      <c r="Z2050">
        <v>3770.9351664696628</v>
      </c>
      <c r="AA2050">
        <v>4118.959044943027</v>
      </c>
      <c r="AB2050">
        <v>858.52505495225034</v>
      </c>
      <c r="AC2050">
        <v>844.11456670662915</v>
      </c>
      <c r="AD2050">
        <v>701.81641001172386</v>
      </c>
      <c r="AE2050">
        <v>1041.976640116831</v>
      </c>
      <c r="AF2050">
        <v>50.042127251197407</v>
      </c>
      <c r="AG2050">
        <v>49.645034528048868</v>
      </c>
      <c r="AH2050">
        <v>48.333358789807157</v>
      </c>
      <c r="AI2050">
        <v>52.828224109355197</v>
      </c>
      <c r="AJ2050">
        <v>0.38821636698937162</v>
      </c>
      <c r="AK2050">
        <v>0.3882164092507519</v>
      </c>
      <c r="AL2050">
        <v>0.38820665973160329</v>
      </c>
      <c r="AM2050">
        <v>0.3882260183689436</v>
      </c>
      <c r="AN2050">
        <v>0.94695245461523614</v>
      </c>
      <c r="AO2050">
        <v>0.94695245461523592</v>
      </c>
      <c r="AP2050">
        <v>0.94695245461523592</v>
      </c>
      <c r="AQ2050">
        <v>0.94695245461523592</v>
      </c>
      <c r="AR2050">
        <v>9.8194692045318579</v>
      </c>
      <c r="AS2050">
        <v>9.8194692045318579</v>
      </c>
      <c r="AT2050">
        <v>9.8194692045318579</v>
      </c>
      <c r="AU2050">
        <v>9.8194692045318579</v>
      </c>
      <c r="AV2050" t="str">
        <f>VLOOKUP(Sheet1[[#This Row],[NPDES ID2]],Combined_Sheet__Major_Only___2[[NPDES ID2]:[ECHO BFR]],3,FALSE)</f>
        <v>NJ</v>
      </c>
      <c r="AW2050" t="s">
        <v>54</v>
      </c>
      <c r="AX2050" t="str">
        <f>VLOOKUP(Sheet1[[#This Row],[NPDES ID2]],Combined_Sheet__Major_Only___2[[NPDES ID2]:[ECHO BFR]],27,FALSE)</f>
        <v>-</v>
      </c>
      <c r="AY2050" t="str">
        <f>VLOOKUP(Sheet1[[#This Row],[NPDES ID2]],Combined_Sheet__Major_Only___2[[NPDES ID2]:[ECHO BFR]],28,FALSE)</f>
        <v>-</v>
      </c>
      <c r="AZ2050" t="str">
        <f>VLOOKUP(Sheet1[[#This Row],[NPDES ID2]],Combined_Sheet__Major_Only___2[[NPDES ID2]:[ECHO BFR]],29,FALSE)</f>
        <v>thickening</v>
      </c>
      <c r="BA2050">
        <f>VLOOKUP(Sheet1[[#This Row],[NPDES ID2]],Combined_Sheet__Major_Only___2[[NPDES ID2]:[ECHO BFR]],17,FALSE)</f>
        <v>40.841515999999999</v>
      </c>
      <c r="BB2050">
        <f>VLOOKUP(Sheet1[[#This Row],[NPDES ID2]],Combined_Sheet__Major_Only___2[[NPDES ID2]:[ECHO BFR]],18,FALSE)</f>
        <v>-74.642297999999997</v>
      </c>
      <c r="BC2050" t="str">
        <f>IF(ISNUMBER(SEARCH("aerobic",$AW2050)),"aerobic","")</f>
        <v/>
      </c>
      <c r="BD2050" t="str">
        <f>IF(ISNUMBER(SEARCH("anaer",$AW2050)),"anaer","")</f>
        <v/>
      </c>
      <c r="BE2050" t="str">
        <f>IF(ISNUMBER(SEARCH("thickening",$AZ2050)),"thickening","")</f>
        <v>thickening</v>
      </c>
      <c r="BF2050" s="3" t="str">
        <f>IF(ISNUMBER(SEARCH("airDry",$AW2050)),"airDry","")</f>
        <v/>
      </c>
      <c r="BG2050" s="3" t="str">
        <f>IF(ISNUMBER(SEARCH("heatDry",$AY2050)),"heatDry","")</f>
        <v/>
      </c>
      <c r="BH2050" s="3" t="str">
        <f>IF(AND(ISNUMBER(SEARCH("aerobic",$AW2050)),ISNUMBER(SEARCH("anaer",$AW2050))),"Combined Aer and Anaer.","")</f>
        <v/>
      </c>
    </row>
    <row r="2051" spans="1:60" x14ac:dyDescent="0.25">
      <c r="A2051" s="4">
        <v>967</v>
      </c>
      <c r="B2051" t="s">
        <v>4695</v>
      </c>
      <c r="C2051">
        <v>592</v>
      </c>
      <c r="D2051">
        <v>485.2310426880631</v>
      </c>
      <c r="E2051">
        <v>479.26070848260588</v>
      </c>
      <c r="F2051">
        <v>384.59185535045731</v>
      </c>
      <c r="G2051">
        <v>582.6743102393832</v>
      </c>
      <c r="H2051">
        <v>-156.7816079866721</v>
      </c>
      <c r="I2051">
        <v>-158.81831723396729</v>
      </c>
      <c r="J2051">
        <v>-176.2573349194557</v>
      </c>
      <c r="K2051">
        <v>-133.18428322069451</v>
      </c>
      <c r="L2051">
        <v>292.8991754550496</v>
      </c>
      <c r="M2051">
        <v>290.42993720605341</v>
      </c>
      <c r="N2051">
        <v>282.25183535575718</v>
      </c>
      <c r="O2051">
        <v>310.2506072297387</v>
      </c>
      <c r="P2051">
        <v>14.037037749382399</v>
      </c>
      <c r="Q2051">
        <v>14.10421173469919</v>
      </c>
      <c r="R2051">
        <v>12.157110928751679</v>
      </c>
      <c r="S2051">
        <v>16.16584913950334</v>
      </c>
      <c r="T2051">
        <v>45177.832255202768</v>
      </c>
      <c r="U2051">
        <v>45177.797784951028</v>
      </c>
      <c r="V2051">
        <v>45146.926320175196</v>
      </c>
      <c r="W2051">
        <v>45208.951804041077</v>
      </c>
      <c r="X2051">
        <v>4112.9752413830929</v>
      </c>
      <c r="Y2051">
        <v>4143.5960696319798</v>
      </c>
      <c r="Z2051">
        <v>3881.7808854266991</v>
      </c>
      <c r="AA2051">
        <v>4263.9585773158078</v>
      </c>
      <c r="AB2051">
        <v>879.29665640740666</v>
      </c>
      <c r="AC2051">
        <v>864.56709959798627</v>
      </c>
      <c r="AD2051">
        <v>719.30725962615736</v>
      </c>
      <c r="AE2051">
        <v>1066.853474421921</v>
      </c>
      <c r="AF2051">
        <v>48.48821362483757</v>
      </c>
      <c r="AG2051">
        <v>48.07886414730676</v>
      </c>
      <c r="AH2051">
        <v>46.726776406634741</v>
      </c>
      <c r="AI2051">
        <v>51.360217965335472</v>
      </c>
      <c r="AJ2051">
        <v>0.36935067450005238</v>
      </c>
      <c r="AK2051">
        <v>0.3693507194149287</v>
      </c>
      <c r="AL2051">
        <v>0.36934035482534389</v>
      </c>
      <c r="AM2051">
        <v>0.36936093480584042</v>
      </c>
      <c r="AN2051">
        <v>0.94699100975153105</v>
      </c>
      <c r="AO2051">
        <v>0.94699100975153083</v>
      </c>
      <c r="AP2051">
        <v>0.94699100975153083</v>
      </c>
      <c r="AQ2051">
        <v>0.94699100975153083</v>
      </c>
      <c r="AR2051">
        <v>9.5574043314709733</v>
      </c>
      <c r="AS2051">
        <v>9.5574043314709751</v>
      </c>
      <c r="AT2051">
        <v>9.5574043314709751</v>
      </c>
      <c r="AU2051">
        <v>9.5574043314709751</v>
      </c>
      <c r="AV2051" t="str">
        <f>VLOOKUP(Sheet1[[#This Row],[NPDES ID2]],Combined_Sheet__Major_Only___2[[NPDES ID2]:[ECHO BFR]],3,FALSE)</f>
        <v>UT</v>
      </c>
      <c r="AW2051" t="s">
        <v>952</v>
      </c>
      <c r="AX2051" t="str">
        <f>VLOOKUP(Sheet1[[#This Row],[NPDES ID2]],Combined_Sheet__Major_Only___2[[NPDES ID2]:[ECHO BFR]],27,FALSE)</f>
        <v>-</v>
      </c>
      <c r="AY2051" t="str">
        <f>VLOOKUP(Sheet1[[#This Row],[NPDES ID2]],Combined_Sheet__Major_Only___2[[NPDES ID2]:[ECHO BFR]],28,FALSE)</f>
        <v>highTempCompost</v>
      </c>
      <c r="AZ2051" t="str">
        <f>VLOOKUP(Sheet1[[#This Row],[NPDES ID2]],Combined_Sheet__Major_Only___2[[NPDES ID2]:[ECHO BFR]],29,FALSE)</f>
        <v>thickening</v>
      </c>
      <c r="BA2051">
        <f>VLOOKUP(Sheet1[[#This Row],[NPDES ID2]],Combined_Sheet__Major_Only___2[[NPDES ID2]:[ECHO BFR]],17,FALSE)</f>
        <v>41.736420000000003</v>
      </c>
      <c r="BB2051">
        <f>VLOOKUP(Sheet1[[#This Row],[NPDES ID2]],Combined_Sheet__Major_Only___2[[NPDES ID2]:[ECHO BFR]],18,FALSE)</f>
        <v>-111.83484</v>
      </c>
      <c r="BC2051" t="str">
        <f>IF(ISNUMBER(SEARCH("aerobic",$AW2051)),"aerobic","")</f>
        <v/>
      </c>
      <c r="BD2051" t="str">
        <f>IF(ISNUMBER(SEARCH("anaer",$AW2051)),"anaer","")</f>
        <v/>
      </c>
      <c r="BE2051" t="str">
        <f>IF(ISNUMBER(SEARCH("thickening",$AZ2051)),"thickening","")</f>
        <v>thickening</v>
      </c>
      <c r="BF2051" s="3" t="str">
        <f>IF(ISNUMBER(SEARCH("airDry",$AW2051)),"airDry","")</f>
        <v/>
      </c>
      <c r="BG2051" s="3" t="str">
        <f>IF(ISNUMBER(SEARCH("heatDry",$AY2051)),"heatDry","")</f>
        <v/>
      </c>
      <c r="BH2051" s="3" t="str">
        <f>IF(AND(ISNUMBER(SEARCH("aerobic",$AW2051)),ISNUMBER(SEARCH("anaer",$AW2051))),"Combined Aer and Anaer.","")</f>
        <v/>
      </c>
    </row>
    <row r="2052" spans="1:60" x14ac:dyDescent="0.25">
      <c r="A2052" s="4">
        <v>728</v>
      </c>
      <c r="B2052" t="s">
        <v>3589</v>
      </c>
      <c r="C2052">
        <v>3446</v>
      </c>
      <c r="D2052">
        <v>1071.4213086623311</v>
      </c>
      <c r="E2052">
        <v>1072.7798781874289</v>
      </c>
      <c r="F2052">
        <v>884.22751298310459</v>
      </c>
      <c r="G2052">
        <v>1274.698610050538</v>
      </c>
      <c r="H2052">
        <v>-159.9661908666701</v>
      </c>
      <c r="I2052">
        <v>-161.8308476927721</v>
      </c>
      <c r="J2052">
        <v>-180.7793848273769</v>
      </c>
      <c r="K2052">
        <v>-136.95238941252029</v>
      </c>
      <c r="L2052">
        <v>1659.606198282884</v>
      </c>
      <c r="M2052">
        <v>1644.9171531932909</v>
      </c>
      <c r="N2052">
        <v>1596.042465798957</v>
      </c>
      <c r="O2052">
        <v>1763.117051022198</v>
      </c>
      <c r="P2052">
        <v>81.769379872385713</v>
      </c>
      <c r="Q2052">
        <v>81.919467846663679</v>
      </c>
      <c r="R2052">
        <v>70.945497769133141</v>
      </c>
      <c r="S2052">
        <v>93.893945043063681</v>
      </c>
      <c r="T2052">
        <v>45196.483856546423</v>
      </c>
      <c r="U2052">
        <v>45196.449372620213</v>
      </c>
      <c r="V2052">
        <v>45165.565661038687</v>
      </c>
      <c r="W2052">
        <v>45227.615750606114</v>
      </c>
      <c r="X2052">
        <v>4227.5263651636096</v>
      </c>
      <c r="Y2052">
        <v>4260.3727136744856</v>
      </c>
      <c r="Z2052">
        <v>3977.7303786092471</v>
      </c>
      <c r="AA2052">
        <v>4391.1486195980833</v>
      </c>
      <c r="AB2052">
        <v>993.23526579928102</v>
      </c>
      <c r="AC2052">
        <v>972.72994512300727</v>
      </c>
      <c r="AD2052">
        <v>796.39302003270518</v>
      </c>
      <c r="AE2052">
        <v>1229.564417296504</v>
      </c>
      <c r="AF2052">
        <v>47.206071559453179</v>
      </c>
      <c r="AG2052">
        <v>46.784881292470459</v>
      </c>
      <c r="AH2052">
        <v>45.404964286849648</v>
      </c>
      <c r="AI2052">
        <v>50.147703477608253</v>
      </c>
      <c r="AJ2052">
        <v>0.35379807711789307</v>
      </c>
      <c r="AK2052">
        <v>0.35379833181365727</v>
      </c>
      <c r="AL2052">
        <v>0.35373875862703491</v>
      </c>
      <c r="AM2052">
        <v>0.35385706380550852</v>
      </c>
      <c r="AN2052">
        <v>0.94701122283511496</v>
      </c>
      <c r="AO2052">
        <v>0.94701122283511474</v>
      </c>
      <c r="AP2052">
        <v>0.94701122283511474</v>
      </c>
      <c r="AQ2052">
        <v>0.94701122283511474</v>
      </c>
      <c r="AR2052">
        <v>8.8627362357117079</v>
      </c>
      <c r="AS2052">
        <v>8.8627362357117061</v>
      </c>
      <c r="AT2052">
        <v>8.8627362357117061</v>
      </c>
      <c r="AU2052">
        <v>8.8627362357117061</v>
      </c>
      <c r="AV2052" t="str">
        <f>VLOOKUP(Sheet1[[#This Row],[NPDES ID2]],Combined_Sheet__Major_Only___2[[NPDES ID2]:[ECHO BFR]],3,FALSE)</f>
        <v>VA</v>
      </c>
      <c r="AW2052" t="s">
        <v>87</v>
      </c>
      <c r="AX2052" t="str">
        <f>VLOOKUP(Sheet1[[#This Row],[NPDES ID2]],Combined_Sheet__Major_Only___2[[NPDES ID2]:[ECHO BFR]],27,FALSE)</f>
        <v>-</v>
      </c>
      <c r="AY2052" t="str">
        <f>VLOOKUP(Sheet1[[#This Row],[NPDES ID2]],Combined_Sheet__Major_Only___2[[NPDES ID2]:[ECHO BFR]],28,FALSE)</f>
        <v>-</v>
      </c>
      <c r="AZ2052" t="str">
        <f>VLOOKUP(Sheet1[[#This Row],[NPDES ID2]],Combined_Sheet__Major_Only___2[[NPDES ID2]:[ECHO BFR]],29,FALSE)</f>
        <v>thickening</v>
      </c>
      <c r="BA2052">
        <f>VLOOKUP(Sheet1[[#This Row],[NPDES ID2]],Combined_Sheet__Major_Only___2[[NPDES ID2]:[ECHO BFR]],17,FALSE)</f>
        <v>37.237540000000003</v>
      </c>
      <c r="BB2052">
        <f>VLOOKUP(Sheet1[[#This Row],[NPDES ID2]],Combined_Sheet__Major_Only___2[[NPDES ID2]:[ECHO BFR]],18,FALSE)</f>
        <v>-77.397090000000006</v>
      </c>
      <c r="BC2052" t="str">
        <f>IF(ISNUMBER(SEARCH("aerobic",$AW2052)),"aerobic","")</f>
        <v/>
      </c>
      <c r="BD2052" t="str">
        <f>IF(ISNUMBER(SEARCH("anaer",$AW2052)),"anaer","")</f>
        <v/>
      </c>
      <c r="BE2052" t="str">
        <f>IF(ISNUMBER(SEARCH("thickening",$AZ2052)),"thickening","")</f>
        <v>thickening</v>
      </c>
      <c r="BF2052" s="2" t="str">
        <f>IF(ISNUMBER(SEARCH("airDry",$AW2052)),"airDry","")</f>
        <v/>
      </c>
      <c r="BG2052" s="2" t="str">
        <f>IF(ISNUMBER(SEARCH("heatDry",$AY2052)),"heatDry","")</f>
        <v/>
      </c>
      <c r="BH2052" s="2" t="str">
        <f>IF(AND(ISNUMBER(SEARCH("aerobic",$AW2052)),ISNUMBER(SEARCH("anaer",$AW2052))),"Combined Aer and Anaer.","")</f>
        <v/>
      </c>
    </row>
    <row r="2053" spans="1:60" x14ac:dyDescent="0.25">
      <c r="A2053" s="4">
        <v>1854</v>
      </c>
      <c r="B2053" t="s">
        <v>8761</v>
      </c>
      <c r="C2053">
        <v>9572.08</v>
      </c>
      <c r="D2053">
        <v>2428.9596167373911</v>
      </c>
      <c r="E2053">
        <v>2434.4226197666421</v>
      </c>
      <c r="F2053">
        <v>1929.9250446704009</v>
      </c>
      <c r="G2053">
        <v>2919.8514054776178</v>
      </c>
      <c r="H2053">
        <v>-142.13320366278671</v>
      </c>
      <c r="I2053">
        <v>-144.50753377453361</v>
      </c>
      <c r="J2053">
        <v>-162.94607065453641</v>
      </c>
      <c r="K2053">
        <v>-117.3976443925897</v>
      </c>
      <c r="L2053">
        <v>5077.2138203907098</v>
      </c>
      <c r="M2053">
        <v>5040.3280116786455</v>
      </c>
      <c r="N2053">
        <v>4916.2193297459007</v>
      </c>
      <c r="O2053">
        <v>5338.9223025899728</v>
      </c>
      <c r="P2053">
        <v>226.258604281011</v>
      </c>
      <c r="Q2053">
        <v>227.12421890201711</v>
      </c>
      <c r="R2053">
        <v>193.62456506756351</v>
      </c>
      <c r="S2053">
        <v>260.89708538568851</v>
      </c>
      <c r="T2053">
        <v>45347.890299266983</v>
      </c>
      <c r="U2053">
        <v>45347.855704336849</v>
      </c>
      <c r="V2053">
        <v>45316.87257795177</v>
      </c>
      <c r="W2053">
        <v>45379.122407030722</v>
      </c>
      <c r="X2053">
        <v>3850.0324345230938</v>
      </c>
      <c r="Y2053">
        <v>3875.0410867234982</v>
      </c>
      <c r="Z2053">
        <v>3661.0551302309859</v>
      </c>
      <c r="AA2053">
        <v>3972.6735047490561</v>
      </c>
      <c r="AB2053">
        <v>986.83397491153153</v>
      </c>
      <c r="AC2053">
        <v>963.14578465764077</v>
      </c>
      <c r="AD2053">
        <v>778.05180669178628</v>
      </c>
      <c r="AE2053">
        <v>1239.9135261835499</v>
      </c>
      <c r="AF2053">
        <v>52.007806374092269</v>
      </c>
      <c r="AG2053">
        <v>51.619833124866886</v>
      </c>
      <c r="AH2053">
        <v>50.378517573955428</v>
      </c>
      <c r="AI2053">
        <v>54.680725282356832</v>
      </c>
      <c r="AJ2053">
        <v>0.41210495344109621</v>
      </c>
      <c r="AK2053">
        <v>0.41210573838329723</v>
      </c>
      <c r="AL2053">
        <v>0.41191682545098629</v>
      </c>
      <c r="AM2053">
        <v>0.41229209114157422</v>
      </c>
      <c r="AN2053">
        <v>0.94717473608384006</v>
      </c>
      <c r="AO2053">
        <v>0.9471747360838404</v>
      </c>
      <c r="AP2053">
        <v>0.9471747360838404</v>
      </c>
      <c r="AQ2053">
        <v>0.9471747360838404</v>
      </c>
      <c r="AR2053">
        <v>9.355279145670881</v>
      </c>
      <c r="AS2053">
        <v>9.3552791456708793</v>
      </c>
      <c r="AT2053">
        <v>9.3552791456708793</v>
      </c>
      <c r="AU2053">
        <v>9.3552791456708793</v>
      </c>
      <c r="AV2053" t="str">
        <f>VLOOKUP(Sheet1[[#This Row],[NPDES ID2]],Combined_Sheet__Major_Only___2[[NPDES ID2]:[ECHO BFR]],3,FALSE)</f>
        <v>CT</v>
      </c>
      <c r="AW2053" t="s">
        <v>54</v>
      </c>
      <c r="AX2053" t="str">
        <f>VLOOKUP(Sheet1[[#This Row],[NPDES ID2]],Combined_Sheet__Major_Only___2[[NPDES ID2]:[ECHO BFR]],27,FALSE)</f>
        <v>other</v>
      </c>
      <c r="AY2053" t="str">
        <f>VLOOKUP(Sheet1[[#This Row],[NPDES ID2]],Combined_Sheet__Major_Only___2[[NPDES ID2]:[ECHO BFR]],28,FALSE)</f>
        <v>-</v>
      </c>
      <c r="AZ2053" t="str">
        <f>VLOOKUP(Sheet1[[#This Row],[NPDES ID2]],Combined_Sheet__Major_Only___2[[NPDES ID2]:[ECHO BFR]],29,FALSE)</f>
        <v>preliminaryOps, thickening</v>
      </c>
      <c r="BA2053">
        <f>VLOOKUP(Sheet1[[#This Row],[NPDES ID2]],Combined_Sheet__Major_Only___2[[NPDES ID2]:[ECHO BFR]],17,FALSE)</f>
        <v>41.586897</v>
      </c>
      <c r="BB2053">
        <f>VLOOKUP(Sheet1[[#This Row],[NPDES ID2]],Combined_Sheet__Major_Only___2[[NPDES ID2]:[ECHO BFR]],18,FALSE)</f>
        <v>-72.650828000000004</v>
      </c>
      <c r="BC2053" t="str">
        <f>IF(ISNUMBER(SEARCH("aerobic",$AW2053)),"aerobic","")</f>
        <v/>
      </c>
      <c r="BD2053" t="str">
        <f>IF(ISNUMBER(SEARCH("anaer",$AW2053)),"anaer","")</f>
        <v/>
      </c>
      <c r="BE2053" t="str">
        <f>IF(ISNUMBER(SEARCH("thickening",$AZ2053)),"thickening","")</f>
        <v>thickening</v>
      </c>
      <c r="BF2053" s="2" t="str">
        <f>IF(ISNUMBER(SEARCH("airDry",$AW2053)),"airDry","")</f>
        <v/>
      </c>
      <c r="BG2053" s="2" t="str">
        <f>IF(ISNUMBER(SEARCH("heatDry",$AY2053)),"heatDry","")</f>
        <v/>
      </c>
      <c r="BH2053" s="2" t="str">
        <f>IF(AND(ISNUMBER(SEARCH("aerobic",$AW2053)),ISNUMBER(SEARCH("anaer",$AW2053))),"Combined Aer and Anaer.","")</f>
        <v/>
      </c>
    </row>
    <row r="2054" spans="1:60" x14ac:dyDescent="0.25">
      <c r="A2054" s="4">
        <v>1860</v>
      </c>
      <c r="B2054" t="s">
        <v>8790</v>
      </c>
      <c r="C2054">
        <v>8623</v>
      </c>
      <c r="D2054">
        <v>2373.362726047942</v>
      </c>
      <c r="E2054">
        <v>2374.2216591291949</v>
      </c>
      <c r="F2054">
        <v>1897.3032443632519</v>
      </c>
      <c r="G2054">
        <v>2858.7666205694682</v>
      </c>
      <c r="H2054">
        <v>-154.1151603295456</v>
      </c>
      <c r="I2054">
        <v>-155.96603520840961</v>
      </c>
      <c r="J2054">
        <v>-175.21571590675421</v>
      </c>
      <c r="K2054">
        <v>-129.93060189737099</v>
      </c>
      <c r="L2054">
        <v>4243.4507201670394</v>
      </c>
      <c r="M2054">
        <v>4207.5915416795679</v>
      </c>
      <c r="N2054">
        <v>4087.2414031057838</v>
      </c>
      <c r="O2054">
        <v>4497.4826205663676</v>
      </c>
      <c r="P2054">
        <v>204.40655033579941</v>
      </c>
      <c r="Q2054">
        <v>205.28886465460519</v>
      </c>
      <c r="R2054">
        <v>177.10973814387779</v>
      </c>
      <c r="S2054">
        <v>235.32158381961841</v>
      </c>
      <c r="T2054">
        <v>45384.401422092669</v>
      </c>
      <c r="U2054">
        <v>45384.36680039436</v>
      </c>
      <c r="V2054">
        <v>45353.359700484521</v>
      </c>
      <c r="W2054">
        <v>45415.657696033188</v>
      </c>
      <c r="X2054">
        <v>4154.138283296058</v>
      </c>
      <c r="Y2054">
        <v>4185.0739295828762</v>
      </c>
      <c r="Z2054">
        <v>3918.248684719666</v>
      </c>
      <c r="AA2054">
        <v>4308.4670973644616</v>
      </c>
      <c r="AB2054">
        <v>1010.464749470991</v>
      </c>
      <c r="AC2054">
        <v>988.36929294336051</v>
      </c>
      <c r="AD2054">
        <v>804.18837901580071</v>
      </c>
      <c r="AE2054">
        <v>1258.4064512682719</v>
      </c>
      <c r="AF2054">
        <v>48.249414612562788</v>
      </c>
      <c r="AG2054">
        <v>47.833053357741228</v>
      </c>
      <c r="AH2054">
        <v>46.490962681370767</v>
      </c>
      <c r="AI2054">
        <v>51.131089097129937</v>
      </c>
      <c r="AJ2054">
        <v>0.3664529859331378</v>
      </c>
      <c r="AK2054">
        <v>0.36645362969134793</v>
      </c>
      <c r="AL2054">
        <v>0.36629926886120101</v>
      </c>
      <c r="AM2054">
        <v>0.36660588735251282</v>
      </c>
      <c r="AN2054">
        <v>0.94721401581497633</v>
      </c>
      <c r="AO2054">
        <v>0.94721401581497611</v>
      </c>
      <c r="AP2054">
        <v>0.94721401581497611</v>
      </c>
      <c r="AQ2054">
        <v>0.94721401581497611</v>
      </c>
      <c r="AR2054">
        <v>8.9033008871758472</v>
      </c>
      <c r="AS2054">
        <v>8.9033008871758472</v>
      </c>
      <c r="AT2054">
        <v>8.9033008871758472</v>
      </c>
      <c r="AU2054">
        <v>8.9033008871758472</v>
      </c>
      <c r="AV2054" t="str">
        <f>VLOOKUP(Sheet1[[#This Row],[NPDES ID2]],Combined_Sheet__Major_Only___2[[NPDES ID2]:[ECHO BFR]],3,FALSE)</f>
        <v>VA</v>
      </c>
      <c r="AW2054" t="s">
        <v>54</v>
      </c>
      <c r="AX2054" t="str">
        <f>VLOOKUP(Sheet1[[#This Row],[NPDES ID2]],Combined_Sheet__Major_Only___2[[NPDES ID2]:[ECHO BFR]],27,FALSE)</f>
        <v>other</v>
      </c>
      <c r="AY2054" t="str">
        <f>VLOOKUP(Sheet1[[#This Row],[NPDES ID2]],Combined_Sheet__Major_Only___2[[NPDES ID2]:[ECHO BFR]],28,FALSE)</f>
        <v>-</v>
      </c>
      <c r="AZ2054" t="str">
        <f>VLOOKUP(Sheet1[[#This Row],[NPDES ID2]],Combined_Sheet__Major_Only___2[[NPDES ID2]:[ECHO BFR]],29,FALSE)</f>
        <v>thickening</v>
      </c>
      <c r="BA2054">
        <f>VLOOKUP(Sheet1[[#This Row],[NPDES ID2]],Combined_Sheet__Major_Only___2[[NPDES ID2]:[ECHO BFR]],17,FALSE)</f>
        <v>37.293219999999998</v>
      </c>
      <c r="BB2054">
        <f>VLOOKUP(Sheet1[[#This Row],[NPDES ID2]],Combined_Sheet__Major_Only___2[[NPDES ID2]:[ECHO BFR]],18,FALSE)</f>
        <v>-77.26249</v>
      </c>
      <c r="BC2054" t="str">
        <f>IF(ISNUMBER(SEARCH("aerobic",$AW2054)),"aerobic","")</f>
        <v/>
      </c>
      <c r="BD2054" t="str">
        <f>IF(ISNUMBER(SEARCH("anaer",$AW2054)),"anaer","")</f>
        <v/>
      </c>
      <c r="BE2054" t="str">
        <f>IF(ISNUMBER(SEARCH("thickening",$AZ2054)),"thickening","")</f>
        <v>thickening</v>
      </c>
      <c r="BF2054" s="2" t="str">
        <f>IF(ISNUMBER(SEARCH("airDry",$AW2054)),"airDry","")</f>
        <v/>
      </c>
      <c r="BG2054" s="2" t="str">
        <f>IF(ISNUMBER(SEARCH("heatDry",$AY2054)),"heatDry","")</f>
        <v/>
      </c>
      <c r="BH2054" s="2" t="str">
        <f>IF(AND(ISNUMBER(SEARCH("aerobic",$AW2054)),ISNUMBER(SEARCH("anaer",$AW2054))),"Combined Aer and Anaer.","")</f>
        <v/>
      </c>
    </row>
    <row r="2055" spans="1:60" x14ac:dyDescent="0.25">
      <c r="A2055" s="4">
        <v>132</v>
      </c>
      <c r="B2055" t="s">
        <v>735</v>
      </c>
      <c r="C2055">
        <v>7640.5</v>
      </c>
      <c r="D2055">
        <v>2123.2490369478569</v>
      </c>
      <c r="E2055">
        <v>2122.3946993477789</v>
      </c>
      <c r="F2055">
        <v>1703.676486591959</v>
      </c>
      <c r="G2055">
        <v>2556.200616452556</v>
      </c>
      <c r="H2055">
        <v>-154.84909904096699</v>
      </c>
      <c r="I2055">
        <v>-156.48500266092529</v>
      </c>
      <c r="J2055">
        <v>-176.06231619986721</v>
      </c>
      <c r="K2055">
        <v>-131.43138852372621</v>
      </c>
      <c r="L2055">
        <v>3753.436968746737</v>
      </c>
      <c r="M2055">
        <v>3721.5799725738871</v>
      </c>
      <c r="N2055">
        <v>3614.843959242673</v>
      </c>
      <c r="O2055">
        <v>3978.881535776452</v>
      </c>
      <c r="P2055">
        <v>181.13776164358899</v>
      </c>
      <c r="Q2055">
        <v>181.88545431490999</v>
      </c>
      <c r="R2055">
        <v>156.9641139876791</v>
      </c>
      <c r="S2055">
        <v>208.48600661837779</v>
      </c>
      <c r="T2055">
        <v>45516.97074757512</v>
      </c>
      <c r="U2055">
        <v>45516.936028683347</v>
      </c>
      <c r="V2055">
        <v>45485.84188258701</v>
      </c>
      <c r="W2055">
        <v>45548.314767208023</v>
      </c>
      <c r="X2055">
        <v>4173.5344801476886</v>
      </c>
      <c r="Y2055">
        <v>4204.7433178412557</v>
      </c>
      <c r="Z2055">
        <v>3935.777929506271</v>
      </c>
      <c r="AA2055">
        <v>4329.1574819792368</v>
      </c>
      <c r="AB2055">
        <v>980.60993693723572</v>
      </c>
      <c r="AC2055">
        <v>960.57559538259534</v>
      </c>
      <c r="AD2055">
        <v>786.33457959044551</v>
      </c>
      <c r="AE2055">
        <v>1212.3753617236509</v>
      </c>
      <c r="AF2055">
        <v>48.163089043250778</v>
      </c>
      <c r="AG2055">
        <v>47.746713476407749</v>
      </c>
      <c r="AH2055">
        <v>46.400274644396411</v>
      </c>
      <c r="AI2055">
        <v>51.049990743855901</v>
      </c>
      <c r="AJ2055">
        <v>0.36540561000367</v>
      </c>
      <c r="AK2055">
        <v>0.36540617877575882</v>
      </c>
      <c r="AL2055">
        <v>0.3652704710746682</v>
      </c>
      <c r="AM2055">
        <v>0.36554002420126791</v>
      </c>
      <c r="AN2055">
        <v>0.94735614797241041</v>
      </c>
      <c r="AO2055">
        <v>0.94735614797240997</v>
      </c>
      <c r="AP2055">
        <v>0.94735614797240997</v>
      </c>
      <c r="AQ2055">
        <v>0.94735614797240997</v>
      </c>
      <c r="AR2055">
        <v>9.0421139638328576</v>
      </c>
      <c r="AS2055">
        <v>9.042113963832854</v>
      </c>
      <c r="AT2055">
        <v>9.042113963832854</v>
      </c>
      <c r="AU2055">
        <v>9.042113963832854</v>
      </c>
      <c r="AV2055" t="str">
        <f>VLOOKUP(Sheet1[[#This Row],[NPDES ID2]],Combined_Sheet__Major_Only___2[[NPDES ID2]:[ECHO BFR]],3,FALSE)</f>
        <v>WA</v>
      </c>
      <c r="AW2055" t="s">
        <v>54</v>
      </c>
      <c r="AX2055" t="str">
        <f>VLOOKUP(Sheet1[[#This Row],[NPDES ID2]],Combined_Sheet__Major_Only___2[[NPDES ID2]:[ECHO BFR]],27,FALSE)</f>
        <v>other</v>
      </c>
      <c r="AY2055" t="str">
        <f>VLOOKUP(Sheet1[[#This Row],[NPDES ID2]],Combined_Sheet__Major_Only___2[[NPDES ID2]:[ECHO BFR]],28,FALSE)</f>
        <v>-</v>
      </c>
      <c r="AZ2055" t="str">
        <f>VLOOKUP(Sheet1[[#This Row],[NPDES ID2]],Combined_Sheet__Major_Only___2[[NPDES ID2]:[ECHO BFR]],29,FALSE)</f>
        <v>preliminaryOps, thickening</v>
      </c>
      <c r="BA2055">
        <f>VLOOKUP(Sheet1[[#This Row],[NPDES ID2]],Combined_Sheet__Major_Only___2[[NPDES ID2]:[ECHO BFR]],17,FALSE)</f>
        <v>45.634881999999998</v>
      </c>
      <c r="BB2055">
        <f>VLOOKUP(Sheet1[[#This Row],[NPDES ID2]],Combined_Sheet__Major_Only___2[[NPDES ID2]:[ECHO BFR]],18,FALSE)</f>
        <v>-122.69365000000001</v>
      </c>
      <c r="BC2055" t="str">
        <f>IF(ISNUMBER(SEARCH("aerobic",$AW2055)),"aerobic","")</f>
        <v/>
      </c>
      <c r="BD2055" t="str">
        <f>IF(ISNUMBER(SEARCH("anaer",$AW2055)),"anaer","")</f>
        <v/>
      </c>
      <c r="BE2055" t="str">
        <f>IF(ISNUMBER(SEARCH("thickening",$AZ2055)),"thickening","")</f>
        <v>thickening</v>
      </c>
      <c r="BF2055" s="2" t="str">
        <f>IF(ISNUMBER(SEARCH("airDry",$AW2055)),"airDry","")</f>
        <v/>
      </c>
      <c r="BG2055" s="2" t="str">
        <f>IF(ISNUMBER(SEARCH("heatDry",$AY2055)),"heatDry","")</f>
        <v/>
      </c>
      <c r="BH2055" s="2" t="str">
        <f>IF(AND(ISNUMBER(SEARCH("aerobic",$AW2055)),ISNUMBER(SEARCH("anaer",$AW2055))),"Combined Aer and Anaer.","")</f>
        <v/>
      </c>
    </row>
    <row r="2056" spans="1:60" x14ac:dyDescent="0.25">
      <c r="A2056" s="4">
        <v>46</v>
      </c>
      <c r="B2056" t="s">
        <v>279</v>
      </c>
      <c r="C2056">
        <v>147.72</v>
      </c>
      <c r="D2056">
        <v>974.4871371651642</v>
      </c>
      <c r="E2056">
        <v>971.23545031207675</v>
      </c>
      <c r="F2056">
        <v>699.33937686850118</v>
      </c>
      <c r="G2056">
        <v>1263.3270593065899</v>
      </c>
      <c r="H2056">
        <v>-148.3127938313755</v>
      </c>
      <c r="I2056">
        <v>-150.31515943264739</v>
      </c>
      <c r="J2056">
        <v>-166.81386544010601</v>
      </c>
      <c r="K2056">
        <v>-124.9446014078715</v>
      </c>
      <c r="L2056">
        <v>77.143642431710276</v>
      </c>
      <c r="M2056">
        <v>76.559196192039678</v>
      </c>
      <c r="N2056">
        <v>74.624848096577267</v>
      </c>
      <c r="O2056">
        <v>81.248844132461755</v>
      </c>
      <c r="P2056">
        <v>3.4957175391746089</v>
      </c>
      <c r="Q2056">
        <v>3.5031858939098108</v>
      </c>
      <c r="R2056">
        <v>2.9984281121390768</v>
      </c>
      <c r="S2056">
        <v>4.0361065160783216</v>
      </c>
      <c r="T2056">
        <v>45676.914911430227</v>
      </c>
      <c r="U2056">
        <v>45676.880075275112</v>
      </c>
      <c r="V2056">
        <v>45645.680908432318</v>
      </c>
      <c r="W2056">
        <v>45708.364795759597</v>
      </c>
      <c r="X2056">
        <v>3938.9784030234491</v>
      </c>
      <c r="Y2056">
        <v>3965.6137398411038</v>
      </c>
      <c r="Z2056">
        <v>3739.5150306274518</v>
      </c>
      <c r="AA2056">
        <v>4068.696187090869</v>
      </c>
      <c r="AB2056">
        <v>1123.7948179218449</v>
      </c>
      <c r="AC2056">
        <v>1090.426749622585</v>
      </c>
      <c r="AD2056">
        <v>863.35552326208506</v>
      </c>
      <c r="AE2056">
        <v>1449.169017211073</v>
      </c>
      <c r="AF2056">
        <v>51.178842720650529</v>
      </c>
      <c r="AG2056">
        <v>50.790949602349038</v>
      </c>
      <c r="AH2056">
        <v>49.508142855414967</v>
      </c>
      <c r="AI2056">
        <v>53.90220380404714</v>
      </c>
      <c r="AJ2056">
        <v>0.40202763426184379</v>
      </c>
      <c r="AK2056">
        <v>0.40202764696367649</v>
      </c>
      <c r="AL2056">
        <v>0.40202472169223202</v>
      </c>
      <c r="AM2056">
        <v>0.40203053000673911</v>
      </c>
      <c r="AN2056">
        <v>0.94752661412703953</v>
      </c>
      <c r="AO2056">
        <v>0.94752661412703953</v>
      </c>
      <c r="AP2056">
        <v>0.94752661412703953</v>
      </c>
      <c r="AQ2056">
        <v>0.94752661412703953</v>
      </c>
      <c r="AR2056">
        <v>8.7591068102380447</v>
      </c>
      <c r="AS2056">
        <v>8.7591068102380447</v>
      </c>
      <c r="AT2056">
        <v>8.7591068102380447</v>
      </c>
      <c r="AU2056">
        <v>8.7591068102380447</v>
      </c>
      <c r="AV2056" t="str">
        <f>VLOOKUP(Sheet1[[#This Row],[NPDES ID2]],Combined_Sheet__Major_Only___2[[NPDES ID2]:[ECHO BFR]],3,FALSE)</f>
        <v>MA</v>
      </c>
      <c r="AW2056" t="s">
        <v>54</v>
      </c>
      <c r="AX2056" t="str">
        <f>VLOOKUP(Sheet1[[#This Row],[NPDES ID2]],Combined_Sheet__Major_Only___2[[NPDES ID2]:[ECHO BFR]],27,FALSE)</f>
        <v>other</v>
      </c>
      <c r="AY2056" t="str">
        <f>VLOOKUP(Sheet1[[#This Row],[NPDES ID2]],Combined_Sheet__Major_Only___2[[NPDES ID2]:[ECHO BFR]],28,FALSE)</f>
        <v>-</v>
      </c>
      <c r="AZ2056" t="str">
        <f>VLOOKUP(Sheet1[[#This Row],[NPDES ID2]],Combined_Sheet__Major_Only___2[[NPDES ID2]:[ECHO BFR]],29,FALSE)</f>
        <v>preliminaryOps, thickening</v>
      </c>
      <c r="BA2056">
        <f>VLOOKUP(Sheet1[[#This Row],[NPDES ID2]],Combined_Sheet__Major_Only___2[[NPDES ID2]:[ECHO BFR]],17,FALSE)</f>
        <v>42.251939999999998</v>
      </c>
      <c r="BB2056">
        <f>VLOOKUP(Sheet1[[#This Row],[NPDES ID2]],Combined_Sheet__Major_Only___2[[NPDES ID2]:[ECHO BFR]],18,FALSE)</f>
        <v>-72.255139999999997</v>
      </c>
      <c r="BC2056" t="str">
        <f>IF(ISNUMBER(SEARCH("aerobic",$AW2056)),"aerobic","")</f>
        <v/>
      </c>
      <c r="BD2056" t="str">
        <f>IF(ISNUMBER(SEARCH("anaer",$AW2056)),"anaer","")</f>
        <v/>
      </c>
      <c r="BE2056" t="str">
        <f>IF(ISNUMBER(SEARCH("thickening",$AZ2056)),"thickening","")</f>
        <v>thickening</v>
      </c>
      <c r="BF2056" s="2" t="str">
        <f>IF(ISNUMBER(SEARCH("airDry",$AW2056)),"airDry","")</f>
        <v/>
      </c>
      <c r="BG2056" s="2" t="str">
        <f>IF(ISNUMBER(SEARCH("heatDry",$AY2056)),"heatDry","")</f>
        <v/>
      </c>
      <c r="BH2056" s="2" t="str">
        <f>IF(AND(ISNUMBER(SEARCH("aerobic",$AW2056)),ISNUMBER(SEARCH("anaer",$AW2056))),"Combined Aer and Anaer.","")</f>
        <v/>
      </c>
    </row>
    <row r="2057" spans="1:60" x14ac:dyDescent="0.25">
      <c r="A2057" s="4">
        <v>498</v>
      </c>
      <c r="B2057" t="s">
        <v>2469</v>
      </c>
      <c r="C2057">
        <v>366.08</v>
      </c>
      <c r="D2057">
        <v>569.0515506545745</v>
      </c>
      <c r="E2057">
        <v>569.53349301002163</v>
      </c>
      <c r="F2057">
        <v>426.40570051018659</v>
      </c>
      <c r="G2057">
        <v>709.83412149578407</v>
      </c>
      <c r="H2057">
        <v>-158.9592522798981</v>
      </c>
      <c r="I2057">
        <v>-160.93616728193169</v>
      </c>
      <c r="J2057">
        <v>-178.5553882171894</v>
      </c>
      <c r="K2057">
        <v>-135.23228921468069</v>
      </c>
      <c r="L2057">
        <v>178.85123140188989</v>
      </c>
      <c r="M2057">
        <v>177.30611307608521</v>
      </c>
      <c r="N2057">
        <v>172.19053320181101</v>
      </c>
      <c r="O2057">
        <v>189.706456132781</v>
      </c>
      <c r="P2057">
        <v>8.6840420730168084</v>
      </c>
      <c r="Q2057">
        <v>8.7132455871153667</v>
      </c>
      <c r="R2057">
        <v>7.5271610422636703</v>
      </c>
      <c r="S2057">
        <v>9.9867078729113299</v>
      </c>
      <c r="T2057">
        <v>45677.026451512749</v>
      </c>
      <c r="U2057">
        <v>45676.99161527586</v>
      </c>
      <c r="V2057">
        <v>45645.792375194877</v>
      </c>
      <c r="W2057">
        <v>45708.476409668867</v>
      </c>
      <c r="X2057">
        <v>4211.4290648614269</v>
      </c>
      <c r="Y2057">
        <v>4243.4768121650213</v>
      </c>
      <c r="Z2057">
        <v>3969.0645708893971</v>
      </c>
      <c r="AA2057">
        <v>4369.856913741517</v>
      </c>
      <c r="AB2057">
        <v>932.06633404032118</v>
      </c>
      <c r="AC2057">
        <v>915.18227483177657</v>
      </c>
      <c r="AD2057">
        <v>756.93942666099417</v>
      </c>
      <c r="AE2057">
        <v>1139.23872796106</v>
      </c>
      <c r="AF2057">
        <v>47.879609473912467</v>
      </c>
      <c r="AG2057">
        <v>47.465613013459851</v>
      </c>
      <c r="AH2057">
        <v>46.097233084746783</v>
      </c>
      <c r="AI2057">
        <v>50.78534138231926</v>
      </c>
      <c r="AJ2057">
        <v>0.36196662229350163</v>
      </c>
      <c r="AK2057">
        <v>0.36196664999462952</v>
      </c>
      <c r="AL2057">
        <v>0.36196026402318282</v>
      </c>
      <c r="AM2057">
        <v>0.36197294390955859</v>
      </c>
      <c r="AN2057">
        <v>0.94752673261962495</v>
      </c>
      <c r="AO2057">
        <v>0.94752673261962506</v>
      </c>
      <c r="AP2057">
        <v>0.94752673261962506</v>
      </c>
      <c r="AQ2057">
        <v>0.94752673261962506</v>
      </c>
      <c r="AR2057">
        <v>9.2678359435851458</v>
      </c>
      <c r="AS2057">
        <v>9.2678359435851458</v>
      </c>
      <c r="AT2057">
        <v>9.2678359435851458</v>
      </c>
      <c r="AU2057">
        <v>9.2678359435851458</v>
      </c>
      <c r="AV2057" t="str">
        <f>VLOOKUP(Sheet1[[#This Row],[NPDES ID2]],Combined_Sheet__Major_Only___2[[NPDES ID2]:[ECHO BFR]],3,FALSE)</f>
        <v>PR</v>
      </c>
      <c r="AW2057" t="s">
        <v>54</v>
      </c>
      <c r="AX2057" t="str">
        <f>VLOOKUP(Sheet1[[#This Row],[NPDES ID2]],Combined_Sheet__Major_Only___2[[NPDES ID2]:[ECHO BFR]],27,FALSE)</f>
        <v>-</v>
      </c>
      <c r="AY2057" t="str">
        <f>VLOOKUP(Sheet1[[#This Row],[NPDES ID2]],Combined_Sheet__Major_Only___2[[NPDES ID2]:[ECHO BFR]],28,FALSE)</f>
        <v>-</v>
      </c>
      <c r="AZ2057" t="str">
        <f>VLOOKUP(Sheet1[[#This Row],[NPDES ID2]],Combined_Sheet__Major_Only___2[[NPDES ID2]:[ECHO BFR]],29,FALSE)</f>
        <v>thickening</v>
      </c>
      <c r="BA2057">
        <f>VLOOKUP(Sheet1[[#This Row],[NPDES ID2]],Combined_Sheet__Major_Only___2[[NPDES ID2]:[ECHO BFR]],17,FALSE)</f>
        <v>18.442699999999999</v>
      </c>
      <c r="BB2057">
        <f>VLOOKUP(Sheet1[[#This Row],[NPDES ID2]],Combined_Sheet__Major_Only___2[[NPDES ID2]:[ECHO BFR]],18,FALSE)</f>
        <v>-66.013000000000005</v>
      </c>
      <c r="BC2057" t="str">
        <f>IF(ISNUMBER(SEARCH("aerobic",$AW2057)),"aerobic","")</f>
        <v/>
      </c>
      <c r="BD2057" t="str">
        <f>IF(ISNUMBER(SEARCH("anaer",$AW2057)),"anaer","")</f>
        <v/>
      </c>
      <c r="BE2057" t="str">
        <f>IF(ISNUMBER(SEARCH("thickening",$AZ2057)),"thickening","")</f>
        <v>thickening</v>
      </c>
      <c r="BF2057" s="2" t="str">
        <f>IF(ISNUMBER(SEARCH("airDry",$AW2057)),"airDry","")</f>
        <v/>
      </c>
      <c r="BG2057" s="2" t="str">
        <f>IF(ISNUMBER(SEARCH("heatDry",$AY2057)),"heatDry","")</f>
        <v/>
      </c>
      <c r="BH2057" s="2" t="str">
        <f>IF(AND(ISNUMBER(SEARCH("aerobic",$AW2057)),ISNUMBER(SEARCH("anaer",$AW2057))),"Combined Aer and Anaer.","")</f>
        <v/>
      </c>
    </row>
    <row r="2058" spans="1:60" x14ac:dyDescent="0.25">
      <c r="A2058" s="4">
        <v>1851</v>
      </c>
      <c r="B2058" t="s">
        <v>8747</v>
      </c>
      <c r="C2058">
        <v>10332</v>
      </c>
      <c r="D2058">
        <v>2743.1562014134861</v>
      </c>
      <c r="E2058">
        <v>2749.0377641932132</v>
      </c>
      <c r="F2058">
        <v>2180.2879797409669</v>
      </c>
      <c r="G2058">
        <v>3302.1942131569872</v>
      </c>
      <c r="H2058">
        <v>-149.2260692375946</v>
      </c>
      <c r="I2058">
        <v>-151.71143066171069</v>
      </c>
      <c r="J2058">
        <v>-170.20745378173299</v>
      </c>
      <c r="K2058">
        <v>-123.79424181029781</v>
      </c>
      <c r="L2058">
        <v>5218.3518252159192</v>
      </c>
      <c r="M2058">
        <v>5176.5143582523333</v>
      </c>
      <c r="N2058">
        <v>5035.6340355344673</v>
      </c>
      <c r="O2058">
        <v>5515.3366840362714</v>
      </c>
      <c r="P2058">
        <v>244.66917411386899</v>
      </c>
      <c r="Q2058">
        <v>245.73712253883801</v>
      </c>
      <c r="R2058">
        <v>211.2258592907495</v>
      </c>
      <c r="S2058">
        <v>282.52786500315989</v>
      </c>
      <c r="T2058">
        <v>45737.595106763627</v>
      </c>
      <c r="U2058">
        <v>45737.560226120731</v>
      </c>
      <c r="V2058">
        <v>45706.321216127348</v>
      </c>
      <c r="W2058">
        <v>45769.085154424421</v>
      </c>
      <c r="X2058">
        <v>4078.6736974254118</v>
      </c>
      <c r="Y2058">
        <v>4107.6366622184514</v>
      </c>
      <c r="Z2058">
        <v>3858.176424741504</v>
      </c>
      <c r="AA2058">
        <v>4222.4623209970277</v>
      </c>
      <c r="AB2058">
        <v>1045.2144023933031</v>
      </c>
      <c r="AC2058">
        <v>1020.270849849929</v>
      </c>
      <c r="AD2058">
        <v>822.69151889466377</v>
      </c>
      <c r="AE2058">
        <v>1314.9982888628781</v>
      </c>
      <c r="AF2058">
        <v>49.524661257011182</v>
      </c>
      <c r="AG2058">
        <v>49.116957147150138</v>
      </c>
      <c r="AH2058">
        <v>47.811858795591149</v>
      </c>
      <c r="AI2058">
        <v>52.334888687095763</v>
      </c>
      <c r="AJ2058">
        <v>0.38193193708229572</v>
      </c>
      <c r="AK2058">
        <v>0.38193273616532702</v>
      </c>
      <c r="AL2058">
        <v>0.3817395025588427</v>
      </c>
      <c r="AM2058">
        <v>0.38212336904853927</v>
      </c>
      <c r="AN2058">
        <v>0.94759099768445709</v>
      </c>
      <c r="AO2058">
        <v>0.94759099768445687</v>
      </c>
      <c r="AP2058">
        <v>0.94759099768445687</v>
      </c>
      <c r="AQ2058">
        <v>0.94759099768445687</v>
      </c>
      <c r="AR2058">
        <v>8.9096678414042287</v>
      </c>
      <c r="AS2058">
        <v>8.909667841404227</v>
      </c>
      <c r="AT2058">
        <v>8.909667841404227</v>
      </c>
      <c r="AU2058">
        <v>8.909667841404227</v>
      </c>
      <c r="AV2058" t="str">
        <f>VLOOKUP(Sheet1[[#This Row],[NPDES ID2]],Combined_Sheet__Major_Only___2[[NPDES ID2]:[ECHO BFR]],3,FALSE)</f>
        <v>NC</v>
      </c>
      <c r="AW2058" t="s">
        <v>54</v>
      </c>
      <c r="AX2058" t="str">
        <f>VLOOKUP(Sheet1[[#This Row],[NPDES ID2]],Combined_Sheet__Major_Only___2[[NPDES ID2]:[ECHO BFR]],27,FALSE)</f>
        <v>other</v>
      </c>
      <c r="AY2058" t="str">
        <f>VLOOKUP(Sheet1[[#This Row],[NPDES ID2]],Combined_Sheet__Major_Only___2[[NPDES ID2]:[ECHO BFR]],28,FALSE)</f>
        <v>-</v>
      </c>
      <c r="AZ2058" t="str">
        <f>VLOOKUP(Sheet1[[#This Row],[NPDES ID2]],Combined_Sheet__Major_Only___2[[NPDES ID2]:[ECHO BFR]],29,FALSE)</f>
        <v>thickening</v>
      </c>
      <c r="BA2058">
        <f>VLOOKUP(Sheet1[[#This Row],[NPDES ID2]],Combined_Sheet__Major_Only___2[[NPDES ID2]:[ECHO BFR]],17,FALSE)</f>
        <v>35.639949999999999</v>
      </c>
      <c r="BB2058">
        <f>VLOOKUP(Sheet1[[#This Row],[NPDES ID2]],Combined_Sheet__Major_Only___2[[NPDES ID2]:[ECHO BFR]],18,FALSE)</f>
        <v>-82.596980000000002</v>
      </c>
      <c r="BC2058" t="str">
        <f>IF(ISNUMBER(SEARCH("aerobic",$AW2058)),"aerobic","")</f>
        <v/>
      </c>
      <c r="BD2058" t="str">
        <f>IF(ISNUMBER(SEARCH("anaer",$AW2058)),"anaer","")</f>
        <v/>
      </c>
      <c r="BE2058" t="str">
        <f>IF(ISNUMBER(SEARCH("thickening",$AZ2058)),"thickening","")</f>
        <v>thickening</v>
      </c>
      <c r="BF2058" s="3" t="str">
        <f>IF(ISNUMBER(SEARCH("airDry",$AW2058)),"airDry","")</f>
        <v/>
      </c>
      <c r="BG2058" s="3" t="str">
        <f>IF(ISNUMBER(SEARCH("heatDry",$AY2058)),"heatDry","")</f>
        <v/>
      </c>
      <c r="BH2058" s="3" t="str">
        <f>IF(AND(ISNUMBER(SEARCH("aerobic",$AW2058)),ISNUMBER(SEARCH("anaer",$AW2058))),"Combined Aer and Anaer.","")</f>
        <v/>
      </c>
    </row>
    <row r="2059" spans="1:60" x14ac:dyDescent="0.25">
      <c r="A2059" s="4">
        <v>2085</v>
      </c>
      <c r="B2059" t="s">
        <v>9803</v>
      </c>
      <c r="C2059">
        <v>1099</v>
      </c>
      <c r="D2059">
        <v>526.85960250793744</v>
      </c>
      <c r="E2059">
        <v>525.00650833324733</v>
      </c>
      <c r="F2059">
        <v>443.08730451501458</v>
      </c>
      <c r="G2059">
        <v>626.75052951739895</v>
      </c>
      <c r="H2059">
        <v>-160.12220567379489</v>
      </c>
      <c r="I2059">
        <v>-161.87237989033349</v>
      </c>
      <c r="J2059">
        <v>-180.1176299876023</v>
      </c>
      <c r="K2059">
        <v>-136.5453760171207</v>
      </c>
      <c r="L2059">
        <v>532.04575590706327</v>
      </c>
      <c r="M2059">
        <v>527.37243287453248</v>
      </c>
      <c r="N2059">
        <v>511.88012290841851</v>
      </c>
      <c r="O2059">
        <v>564.90385001119716</v>
      </c>
      <c r="P2059">
        <v>26.076880189358089</v>
      </c>
      <c r="Q2059">
        <v>26.138525534293279</v>
      </c>
      <c r="R2059">
        <v>22.616347854654109</v>
      </c>
      <c r="S2059">
        <v>29.958705659755989</v>
      </c>
      <c r="T2059">
        <v>45757.924596591358</v>
      </c>
      <c r="U2059">
        <v>45757.889701043838</v>
      </c>
      <c r="V2059">
        <v>45726.637342528411</v>
      </c>
      <c r="W2059">
        <v>45789.428100043333</v>
      </c>
      <c r="X2059">
        <v>4257.7269148462647</v>
      </c>
      <c r="Y2059">
        <v>4290.6027422537554</v>
      </c>
      <c r="Z2059">
        <v>4008.5371117399081</v>
      </c>
      <c r="AA2059">
        <v>4420.7749501359694</v>
      </c>
      <c r="AB2059">
        <v>1353.8536538724561</v>
      </c>
      <c r="AC2059">
        <v>1303.6998638055079</v>
      </c>
      <c r="AD2059">
        <v>1006.994342324511</v>
      </c>
      <c r="AE2059">
        <v>1805.721028519192</v>
      </c>
      <c r="AF2059">
        <v>47.446576374616022</v>
      </c>
      <c r="AG2059">
        <v>47.028683108973247</v>
      </c>
      <c r="AH2059">
        <v>45.65058337535114</v>
      </c>
      <c r="AI2059">
        <v>50.375891707536077</v>
      </c>
      <c r="AJ2059">
        <v>0.35671447142798107</v>
      </c>
      <c r="AK2059">
        <v>0.35671455852200351</v>
      </c>
      <c r="AL2059">
        <v>0.35669440585665119</v>
      </c>
      <c r="AM2059">
        <v>0.35673442221038609</v>
      </c>
      <c r="AN2059">
        <v>0.94761253258125366</v>
      </c>
      <c r="AO2059">
        <v>0.94761253258125355</v>
      </c>
      <c r="AP2059">
        <v>0.94761253258125355</v>
      </c>
      <c r="AQ2059">
        <v>0.94761253258125355</v>
      </c>
      <c r="AR2059">
        <v>7.7468920054450461</v>
      </c>
      <c r="AS2059">
        <v>7.7468920054450461</v>
      </c>
      <c r="AT2059">
        <v>7.7468920054450461</v>
      </c>
      <c r="AU2059">
        <v>7.7468920054450461</v>
      </c>
      <c r="AV2059" t="str">
        <f>VLOOKUP(Sheet1[[#This Row],[NPDES ID2]],Combined_Sheet__Major_Only___2[[NPDES ID2]:[ECHO BFR]],3,FALSE)</f>
        <v>VT</v>
      </c>
      <c r="AW2059" t="s">
        <v>87</v>
      </c>
      <c r="AX2059" t="str">
        <f>VLOOKUP(Sheet1[[#This Row],[NPDES ID2]],Combined_Sheet__Major_Only___2[[NPDES ID2]:[ECHO BFR]],27,FALSE)</f>
        <v>tempSludgeStore</v>
      </c>
      <c r="AY2059" t="str">
        <f>VLOOKUP(Sheet1[[#This Row],[NPDES ID2]],Combined_Sheet__Major_Only___2[[NPDES ID2]:[ECHO BFR]],28,FALSE)</f>
        <v>highTempCompost</v>
      </c>
      <c r="AZ2059" t="str">
        <f>VLOOKUP(Sheet1[[#This Row],[NPDES ID2]],Combined_Sheet__Major_Only___2[[NPDES ID2]:[ECHO BFR]],29,FALSE)</f>
        <v>thickening</v>
      </c>
      <c r="BA2059">
        <f>VLOOKUP(Sheet1[[#This Row],[NPDES ID2]],Combined_Sheet__Major_Only___2[[NPDES ID2]:[ECHO BFR]],17,FALSE)</f>
        <v>44.472690999999998</v>
      </c>
      <c r="BB2059">
        <f>VLOOKUP(Sheet1[[#This Row],[NPDES ID2]],Combined_Sheet__Major_Only___2[[NPDES ID2]:[ECHO BFR]],18,FALSE)</f>
        <v>-73.219077999999996</v>
      </c>
      <c r="BC2059" t="str">
        <f>IF(ISNUMBER(SEARCH("aerobic",$AW2059)),"aerobic","")</f>
        <v/>
      </c>
      <c r="BD2059" t="str">
        <f>IF(ISNUMBER(SEARCH("anaer",$AW2059)),"anaer","")</f>
        <v/>
      </c>
      <c r="BE2059" t="str">
        <f>IF(ISNUMBER(SEARCH("thickening",$AZ2059)),"thickening","")</f>
        <v>thickening</v>
      </c>
      <c r="BF2059" s="3" t="str">
        <f>IF(ISNUMBER(SEARCH("airDry",$AW2059)),"airDry","")</f>
        <v/>
      </c>
      <c r="BG2059" s="3" t="str">
        <f>IF(ISNUMBER(SEARCH("heatDry",$AY2059)),"heatDry","")</f>
        <v/>
      </c>
      <c r="BH2059" s="3" t="str">
        <f>IF(AND(ISNUMBER(SEARCH("aerobic",$AW2059)),ISNUMBER(SEARCH("anaer",$AW2059))),"Combined Aer and Anaer.","")</f>
        <v/>
      </c>
    </row>
    <row r="2060" spans="1:60" x14ac:dyDescent="0.25">
      <c r="A2060" s="4">
        <v>497</v>
      </c>
      <c r="B2060" t="s">
        <v>2464</v>
      </c>
      <c r="C2060">
        <v>367.5</v>
      </c>
      <c r="D2060">
        <v>550.00650646616759</v>
      </c>
      <c r="E2060">
        <v>551.45078261873664</v>
      </c>
      <c r="F2060">
        <v>413.12087985273621</v>
      </c>
      <c r="G2060">
        <v>685.6979992120398</v>
      </c>
      <c r="H2060">
        <v>-153.69321332979749</v>
      </c>
      <c r="I2060">
        <v>-155.72737182081821</v>
      </c>
      <c r="J2060">
        <v>-172.80654076380691</v>
      </c>
      <c r="K2060">
        <v>-130.165551767772</v>
      </c>
      <c r="L2060">
        <v>185.40441988577501</v>
      </c>
      <c r="M2060">
        <v>183.89945473097589</v>
      </c>
      <c r="N2060">
        <v>178.91655817896071</v>
      </c>
      <c r="O2060">
        <v>195.97787880977421</v>
      </c>
      <c r="P2060">
        <v>8.7079415676921457</v>
      </c>
      <c r="Q2060">
        <v>8.7472304210507001</v>
      </c>
      <c r="R2060">
        <v>7.5226635072037098</v>
      </c>
      <c r="S2060">
        <v>10.050968178580661</v>
      </c>
      <c r="T2060">
        <v>45778.75631653754</v>
      </c>
      <c r="U2060">
        <v>45778.72140571721</v>
      </c>
      <c r="V2060">
        <v>45747.455368911033</v>
      </c>
      <c r="W2060">
        <v>45810.273608199437</v>
      </c>
      <c r="X2060">
        <v>4086.9401144103199</v>
      </c>
      <c r="Y2060">
        <v>4116.3529920234241</v>
      </c>
      <c r="Z2060">
        <v>3865.544581494752</v>
      </c>
      <c r="AA2060">
        <v>4231.2965064280661</v>
      </c>
      <c r="AB2060">
        <v>1265.991502022187</v>
      </c>
      <c r="AC2060">
        <v>1222.403913026395</v>
      </c>
      <c r="AD2060">
        <v>950.30275815441541</v>
      </c>
      <c r="AE2060">
        <v>1671.863396548609</v>
      </c>
      <c r="AF2060">
        <v>49.442208502806722</v>
      </c>
      <c r="AG2060">
        <v>49.040486125718587</v>
      </c>
      <c r="AH2060">
        <v>47.712876722216507</v>
      </c>
      <c r="AI2060">
        <v>52.261552195377327</v>
      </c>
      <c r="AJ2060">
        <v>0.38093084145927442</v>
      </c>
      <c r="AK2060">
        <v>0.38093087215006177</v>
      </c>
      <c r="AL2060">
        <v>0.38092379633887491</v>
      </c>
      <c r="AM2060">
        <v>0.38093784597330899</v>
      </c>
      <c r="AN2060">
        <v>0.94763458113626731</v>
      </c>
      <c r="AO2060">
        <v>0.94763458113626742</v>
      </c>
      <c r="AP2060">
        <v>0.94763458113626742</v>
      </c>
      <c r="AQ2060">
        <v>0.94763458113626742</v>
      </c>
      <c r="AR2060">
        <v>8.1622166772326903</v>
      </c>
      <c r="AS2060">
        <v>8.1622166772326885</v>
      </c>
      <c r="AT2060">
        <v>8.1622166772326885</v>
      </c>
      <c r="AU2060">
        <v>8.1622166772326885</v>
      </c>
      <c r="AV2060" t="str">
        <f>VLOOKUP(Sheet1[[#This Row],[NPDES ID2]],Combined_Sheet__Major_Only___2[[NPDES ID2]:[ECHO BFR]],3,FALSE)</f>
        <v>MO</v>
      </c>
      <c r="AW2060" t="s">
        <v>952</v>
      </c>
      <c r="AX2060" t="str">
        <f>VLOOKUP(Sheet1[[#This Row],[NPDES ID2]],Combined_Sheet__Major_Only___2[[NPDES ID2]:[ECHO BFR]],27,FALSE)</f>
        <v>-</v>
      </c>
      <c r="AY2060" t="str">
        <f>VLOOKUP(Sheet1[[#This Row],[NPDES ID2]],Combined_Sheet__Major_Only___2[[NPDES ID2]:[ECHO BFR]],28,FALSE)</f>
        <v>-</v>
      </c>
      <c r="AZ2060" t="str">
        <f>VLOOKUP(Sheet1[[#This Row],[NPDES ID2]],Combined_Sheet__Major_Only___2[[NPDES ID2]:[ECHO BFR]],29,FALSE)</f>
        <v>sludgeLagoon, thickening</v>
      </c>
      <c r="BA2060">
        <f>VLOOKUP(Sheet1[[#This Row],[NPDES ID2]],Combined_Sheet__Major_Only___2[[NPDES ID2]:[ECHO BFR]],17,FALSE)</f>
        <v>37.175848999999999</v>
      </c>
      <c r="BB2060">
        <f>VLOOKUP(Sheet1[[#This Row],[NPDES ID2]],Combined_Sheet__Major_Only___2[[NPDES ID2]:[ECHO BFR]],18,FALSE)</f>
        <v>-94.481005999999994</v>
      </c>
      <c r="BC2060" t="str">
        <f>IF(ISNUMBER(SEARCH("aerobic",$AW2060)),"aerobic","")</f>
        <v/>
      </c>
      <c r="BD2060" t="str">
        <f>IF(ISNUMBER(SEARCH("anaer",$AW2060)),"anaer","")</f>
        <v/>
      </c>
      <c r="BE2060" t="str">
        <f>IF(ISNUMBER(SEARCH("thickening",$AZ2060)),"thickening","")</f>
        <v>thickening</v>
      </c>
      <c r="BF2060" s="3" t="str">
        <f>IF(ISNUMBER(SEARCH("airDry",$AW2060)),"airDry","")</f>
        <v/>
      </c>
      <c r="BG2060" s="3" t="str">
        <f>IF(ISNUMBER(SEARCH("heatDry",$AY2060)),"heatDry","")</f>
        <v/>
      </c>
      <c r="BH2060" s="3" t="str">
        <f>IF(AND(ISNUMBER(SEARCH("aerobic",$AW2060)),ISNUMBER(SEARCH("anaer",$AW2060))),"Combined Aer and Anaer.","")</f>
        <v/>
      </c>
    </row>
    <row r="2061" spans="1:60" x14ac:dyDescent="0.25">
      <c r="A2061" s="4">
        <v>1561</v>
      </c>
      <c r="B2061" t="s">
        <v>7344</v>
      </c>
      <c r="C2061">
        <v>89.36</v>
      </c>
      <c r="D2061">
        <v>1565.984782175062</v>
      </c>
      <c r="E2061">
        <v>1565.971766466572</v>
      </c>
      <c r="F2061">
        <v>1100.5529999356249</v>
      </c>
      <c r="G2061">
        <v>2044.374278494651</v>
      </c>
      <c r="H2061">
        <v>-154.84074512400881</v>
      </c>
      <c r="I2061">
        <v>-156.78042327046691</v>
      </c>
      <c r="J2061">
        <v>-173.95702703955811</v>
      </c>
      <c r="K2061">
        <v>-131.2033141975723</v>
      </c>
      <c r="L2061">
        <v>44.799021697810574</v>
      </c>
      <c r="M2061">
        <v>44.430740353867193</v>
      </c>
      <c r="N2061">
        <v>43.211977590030507</v>
      </c>
      <c r="O2061">
        <v>47.385678725039043</v>
      </c>
      <c r="P2061">
        <v>2.1179086511865162</v>
      </c>
      <c r="Q2061">
        <v>2.128185592004836</v>
      </c>
      <c r="R2061">
        <v>1.83200048715109</v>
      </c>
      <c r="S2061">
        <v>2.442752180512517</v>
      </c>
      <c r="T2061">
        <v>45815.412145797658</v>
      </c>
      <c r="U2061">
        <v>45815.37720810304</v>
      </c>
      <c r="V2061">
        <v>45784.087102756574</v>
      </c>
      <c r="W2061">
        <v>45846.953699415382</v>
      </c>
      <c r="X2061">
        <v>4116.1655592549623</v>
      </c>
      <c r="Y2061">
        <v>4146.1301181796553</v>
      </c>
      <c r="Z2061">
        <v>3890.4877628283239</v>
      </c>
      <c r="AA2061">
        <v>4263.3724781297851</v>
      </c>
      <c r="AB2061">
        <v>849.91291982397024</v>
      </c>
      <c r="AC2061">
        <v>836.77303771240577</v>
      </c>
      <c r="AD2061">
        <v>700.23744472166607</v>
      </c>
      <c r="AE2061">
        <v>1023.921487429755</v>
      </c>
      <c r="AF2061">
        <v>49.13076097572214</v>
      </c>
      <c r="AG2061">
        <v>48.726781909063867</v>
      </c>
      <c r="AH2061">
        <v>47.390441054213902</v>
      </c>
      <c r="AI2061">
        <v>51.967460550761793</v>
      </c>
      <c r="AJ2061">
        <v>0.37714957490791812</v>
      </c>
      <c r="AK2061">
        <v>0.37714958178695068</v>
      </c>
      <c r="AL2061">
        <v>0.37714799798935172</v>
      </c>
      <c r="AM2061">
        <v>0.37715114271176459</v>
      </c>
      <c r="AN2061">
        <v>0.94767333310056112</v>
      </c>
      <c r="AO2061">
        <v>0.94767333310056101</v>
      </c>
      <c r="AP2061">
        <v>0.94767333310056101</v>
      </c>
      <c r="AQ2061">
        <v>0.94767333310056101</v>
      </c>
      <c r="AR2061">
        <v>9.8652051552891322</v>
      </c>
      <c r="AS2061">
        <v>9.8652051552891358</v>
      </c>
      <c r="AT2061">
        <v>9.8652051552891358</v>
      </c>
      <c r="AU2061">
        <v>9.8652051552891358</v>
      </c>
      <c r="AV2061" t="str">
        <f>VLOOKUP(Sheet1[[#This Row],[NPDES ID2]],Combined_Sheet__Major_Only___2[[NPDES ID2]:[ECHO BFR]],3,FALSE)</f>
        <v>NY</v>
      </c>
      <c r="AW2061" t="s">
        <v>54</v>
      </c>
      <c r="AX2061" t="str">
        <f>VLOOKUP(Sheet1[[#This Row],[NPDES ID2]],Combined_Sheet__Major_Only___2[[NPDES ID2]:[ECHO BFR]],27,FALSE)</f>
        <v>other</v>
      </c>
      <c r="AY2061" t="str">
        <f>VLOOKUP(Sheet1[[#This Row],[NPDES ID2]],Combined_Sheet__Major_Only___2[[NPDES ID2]:[ECHO BFR]],28,FALSE)</f>
        <v>-</v>
      </c>
      <c r="AZ2061" t="str">
        <f>VLOOKUP(Sheet1[[#This Row],[NPDES ID2]],Combined_Sheet__Major_Only___2[[NPDES ID2]:[ECHO BFR]],29,FALSE)</f>
        <v>preliminaryOps, thickening</v>
      </c>
      <c r="BA2061">
        <f>VLOOKUP(Sheet1[[#This Row],[NPDES ID2]],Combined_Sheet__Major_Only___2[[NPDES ID2]:[ECHO BFR]],17,FALSE)</f>
        <v>42.990417000000001</v>
      </c>
      <c r="BB2061">
        <f>VLOOKUP(Sheet1[[#This Row],[NPDES ID2]],Combined_Sheet__Major_Only___2[[NPDES ID2]:[ECHO BFR]],18,FALSE)</f>
        <v>-77.985472000000001</v>
      </c>
      <c r="BC2061" t="str">
        <f>IF(ISNUMBER(SEARCH("aerobic",$AW2061)),"aerobic","")</f>
        <v/>
      </c>
      <c r="BD2061" t="str">
        <f>IF(ISNUMBER(SEARCH("anaer",$AW2061)),"anaer","")</f>
        <v/>
      </c>
      <c r="BE2061" t="str">
        <f>IF(ISNUMBER(SEARCH("thickening",$AZ2061)),"thickening","")</f>
        <v>thickening</v>
      </c>
      <c r="BF2061" s="3" t="str">
        <f>IF(ISNUMBER(SEARCH("airDry",$AW2061)),"airDry","")</f>
        <v/>
      </c>
      <c r="BG2061" s="3" t="str">
        <f>IF(ISNUMBER(SEARCH("heatDry",$AY2061)),"heatDry","")</f>
        <v/>
      </c>
      <c r="BH2061" s="3" t="str">
        <f>IF(AND(ISNUMBER(SEARCH("aerobic",$AW2061)),ISNUMBER(SEARCH("anaer",$AW2061))),"Combined Aer and Anaer.","")</f>
        <v/>
      </c>
    </row>
    <row r="2062" spans="1:60" x14ac:dyDescent="0.25">
      <c r="A2062" s="4">
        <v>109</v>
      </c>
      <c r="B2062" t="s">
        <v>615</v>
      </c>
      <c r="C2062">
        <v>13713</v>
      </c>
      <c r="D2062">
        <v>3844.5337399185851</v>
      </c>
      <c r="E2062">
        <v>3853.341583060339</v>
      </c>
      <c r="F2062">
        <v>3048.0400474528819</v>
      </c>
      <c r="G2062">
        <v>4652.0187968534156</v>
      </c>
      <c r="H2062">
        <v>-158.0130285907843</v>
      </c>
      <c r="I2062">
        <v>-160.30178945179361</v>
      </c>
      <c r="J2062">
        <v>-179.25005571717961</v>
      </c>
      <c r="K2062">
        <v>-132.56450698414909</v>
      </c>
      <c r="L2062">
        <v>6483.1447275073651</v>
      </c>
      <c r="M2062">
        <v>6424.3600594052896</v>
      </c>
      <c r="N2062">
        <v>6225.3529951396313</v>
      </c>
      <c r="O2062">
        <v>6901.8010975259731</v>
      </c>
      <c r="P2062">
        <v>325.38191051085488</v>
      </c>
      <c r="Q2062">
        <v>325.53816039827041</v>
      </c>
      <c r="R2062">
        <v>282.70999594413098</v>
      </c>
      <c r="S2062">
        <v>373.59632867436659</v>
      </c>
      <c r="T2062">
        <v>45974.521134020739</v>
      </c>
      <c r="U2062">
        <v>45974.486079675073</v>
      </c>
      <c r="V2062">
        <v>45943.091501965842</v>
      </c>
      <c r="W2062">
        <v>46006.167999544421</v>
      </c>
      <c r="X2062">
        <v>4380.937249972957</v>
      </c>
      <c r="Y2062">
        <v>4415.6185962221698</v>
      </c>
      <c r="Z2062">
        <v>4113.2358031815729</v>
      </c>
      <c r="AA2062">
        <v>4556.5793847176592</v>
      </c>
      <c r="AB2062">
        <v>1283.459376539528</v>
      </c>
      <c r="AC2062">
        <v>1242.039325570837</v>
      </c>
      <c r="AD2062">
        <v>976.59959656660135</v>
      </c>
      <c r="AE2062">
        <v>1677.6759571943089</v>
      </c>
      <c r="AF2062">
        <v>46.368386735838278</v>
      </c>
      <c r="AG2062">
        <v>45.934106771692377</v>
      </c>
      <c r="AH2062">
        <v>44.54869608937863</v>
      </c>
      <c r="AI2062">
        <v>49.351794132369967</v>
      </c>
      <c r="AJ2062">
        <v>0.3436438593878246</v>
      </c>
      <c r="AK2062">
        <v>0.34364483906292959</v>
      </c>
      <c r="AL2062">
        <v>0.34340314410983158</v>
      </c>
      <c r="AM2062">
        <v>0.34388337463230562</v>
      </c>
      <c r="AN2062">
        <v>0.94784087794838057</v>
      </c>
      <c r="AO2062">
        <v>0.9478408779483809</v>
      </c>
      <c r="AP2062">
        <v>0.9478408779483809</v>
      </c>
      <c r="AQ2062">
        <v>0.9478408779483809</v>
      </c>
      <c r="AR2062">
        <v>7.8432069366364843</v>
      </c>
      <c r="AS2062">
        <v>7.8432069366364834</v>
      </c>
      <c r="AT2062">
        <v>7.8432069366364834</v>
      </c>
      <c r="AU2062">
        <v>7.8432069366364834</v>
      </c>
      <c r="AV2062" t="str">
        <f>VLOOKUP(Sheet1[[#This Row],[NPDES ID2]],Combined_Sheet__Major_Only___2[[NPDES ID2]:[ECHO BFR]],3,FALSE)</f>
        <v>IA</v>
      </c>
      <c r="AW2062" t="s">
        <v>87</v>
      </c>
      <c r="AX2062" t="str">
        <f>VLOOKUP(Sheet1[[#This Row],[NPDES ID2]],Combined_Sheet__Major_Only___2[[NPDES ID2]:[ECHO BFR]],27,FALSE)</f>
        <v>tempSludgeStore</v>
      </c>
      <c r="AY2062" t="str">
        <f>VLOOKUP(Sheet1[[#This Row],[NPDES ID2]],Combined_Sheet__Major_Only___2[[NPDES ID2]:[ECHO BFR]],28,FALSE)</f>
        <v>-</v>
      </c>
      <c r="AZ2062" t="str">
        <f>VLOOKUP(Sheet1[[#This Row],[NPDES ID2]],Combined_Sheet__Major_Only___2[[NPDES ID2]:[ECHO BFR]],29,FALSE)</f>
        <v>thickening</v>
      </c>
      <c r="BA2062">
        <f>VLOOKUP(Sheet1[[#This Row],[NPDES ID2]],Combined_Sheet__Major_Only___2[[NPDES ID2]:[ECHO BFR]],17,FALSE)</f>
        <v>41.958278</v>
      </c>
      <c r="BB2062">
        <f>VLOOKUP(Sheet1[[#This Row],[NPDES ID2]],Combined_Sheet__Major_Only___2[[NPDES ID2]:[ECHO BFR]],18,FALSE)</f>
        <v>-91.563582999999994</v>
      </c>
      <c r="BC2062" t="str">
        <f>IF(ISNUMBER(SEARCH("aerobic",$AW2062)),"aerobic","")</f>
        <v/>
      </c>
      <c r="BD2062" t="str">
        <f>IF(ISNUMBER(SEARCH("anaer",$AW2062)),"anaer","")</f>
        <v/>
      </c>
      <c r="BE2062" t="str">
        <f>IF(ISNUMBER(SEARCH("thickening",$AZ2062)),"thickening","")</f>
        <v>thickening</v>
      </c>
      <c r="BF2062" s="3" t="str">
        <f>IF(ISNUMBER(SEARCH("airDry",$AW2062)),"airDry","")</f>
        <v/>
      </c>
      <c r="BG2062" s="3" t="str">
        <f>IF(ISNUMBER(SEARCH("heatDry",$AY2062)),"heatDry","")</f>
        <v/>
      </c>
      <c r="BH2062" s="3" t="str">
        <f>IF(AND(ISNUMBER(SEARCH("aerobic",$AW2062)),ISNUMBER(SEARCH("anaer",$AW2062))),"Combined Aer and Anaer.","")</f>
        <v/>
      </c>
    </row>
    <row r="2063" spans="1:60" x14ac:dyDescent="0.25">
      <c r="A2063" s="4">
        <v>399</v>
      </c>
      <c r="B2063" t="s">
        <v>2007</v>
      </c>
      <c r="C2063">
        <v>682</v>
      </c>
      <c r="D2063">
        <v>487.02493528652741</v>
      </c>
      <c r="E2063">
        <v>478.83691697413758</v>
      </c>
      <c r="F2063">
        <v>392.18254830728148</v>
      </c>
      <c r="G2063">
        <v>580.63146411268201</v>
      </c>
      <c r="H2063">
        <v>-159.2364521033081</v>
      </c>
      <c r="I2063">
        <v>-161.12607867181401</v>
      </c>
      <c r="J2063">
        <v>-178.9851510248582</v>
      </c>
      <c r="K2063">
        <v>-135.58225781852181</v>
      </c>
      <c r="L2063">
        <v>332.33047997910649</v>
      </c>
      <c r="M2063">
        <v>329.44611875134581</v>
      </c>
      <c r="N2063">
        <v>319.89120402718191</v>
      </c>
      <c r="O2063">
        <v>352.60148938571899</v>
      </c>
      <c r="P2063">
        <v>16.179295803509639</v>
      </c>
      <c r="Q2063">
        <v>16.22912264128388</v>
      </c>
      <c r="R2063">
        <v>14.02630327990801</v>
      </c>
      <c r="S2063">
        <v>18.601065908144051</v>
      </c>
      <c r="T2063">
        <v>46059.03358797785</v>
      </c>
      <c r="U2063">
        <v>46058.998471671737</v>
      </c>
      <c r="V2063">
        <v>46027.548402341017</v>
      </c>
      <c r="W2063">
        <v>46090.736391055427</v>
      </c>
      <c r="X2063">
        <v>4257.7572388568797</v>
      </c>
      <c r="Y2063">
        <v>4290.2888232491632</v>
      </c>
      <c r="Z2063">
        <v>4011.5426316448011</v>
      </c>
      <c r="AA2063">
        <v>4418.7513261975537</v>
      </c>
      <c r="AB2063">
        <v>1215.667903018802</v>
      </c>
      <c r="AC2063">
        <v>1179.2326420301169</v>
      </c>
      <c r="AD2063">
        <v>931.21196500129486</v>
      </c>
      <c r="AE2063">
        <v>1574.432051199577</v>
      </c>
      <c r="AF2063">
        <v>47.756082315658183</v>
      </c>
      <c r="AG2063">
        <v>47.340898146703822</v>
      </c>
      <c r="AH2063">
        <v>45.969985332431172</v>
      </c>
      <c r="AI2063">
        <v>50.668490103060734</v>
      </c>
      <c r="AJ2063">
        <v>0.36046824128502741</v>
      </c>
      <c r="AK2063">
        <v>0.36046829519027102</v>
      </c>
      <c r="AL2063">
        <v>0.36045584827992311</v>
      </c>
      <c r="AM2063">
        <v>0.36048056308441329</v>
      </c>
      <c r="AN2063">
        <v>0.94792943564018461</v>
      </c>
      <c r="AO2063">
        <v>0.94792943564018439</v>
      </c>
      <c r="AP2063">
        <v>0.94792943564018439</v>
      </c>
      <c r="AQ2063">
        <v>0.94792943564018439</v>
      </c>
      <c r="AR2063">
        <v>8.1709844582780988</v>
      </c>
      <c r="AS2063">
        <v>8.1709844582780988</v>
      </c>
      <c r="AT2063">
        <v>8.1709844582780988</v>
      </c>
      <c r="AU2063">
        <v>8.1709844582780988</v>
      </c>
      <c r="AV2063" t="str">
        <f>VLOOKUP(Sheet1[[#This Row],[NPDES ID2]],Combined_Sheet__Major_Only___2[[NPDES ID2]:[ECHO BFR]],3,FALSE)</f>
        <v>TX</v>
      </c>
      <c r="AW2063" t="s">
        <v>87</v>
      </c>
      <c r="AX2063" t="str">
        <f>VLOOKUP(Sheet1[[#This Row],[NPDES ID2]],Combined_Sheet__Major_Only___2[[NPDES ID2]:[ECHO BFR]],27,FALSE)</f>
        <v>-</v>
      </c>
      <c r="AY2063" t="str">
        <f>VLOOKUP(Sheet1[[#This Row],[NPDES ID2]],Combined_Sheet__Major_Only___2[[NPDES ID2]:[ECHO BFR]],28,FALSE)</f>
        <v>-</v>
      </c>
      <c r="AZ2063" t="str">
        <f>VLOOKUP(Sheet1[[#This Row],[NPDES ID2]],Combined_Sheet__Major_Only___2[[NPDES ID2]:[ECHO BFR]],29,FALSE)</f>
        <v>preliminaryOps, thickening</v>
      </c>
      <c r="BA2063">
        <f>VLOOKUP(Sheet1[[#This Row],[NPDES ID2]],Combined_Sheet__Major_Only___2[[NPDES ID2]:[ECHO BFR]],17,FALSE)</f>
        <v>31.794720000000002</v>
      </c>
      <c r="BB2063">
        <f>VLOOKUP(Sheet1[[#This Row],[NPDES ID2]],Combined_Sheet__Major_Only___2[[NPDES ID2]:[ECHO BFR]],18,FALSE)</f>
        <v>-106.5222</v>
      </c>
      <c r="BC2063" t="str">
        <f>IF(ISNUMBER(SEARCH("aerobic",$AW2063)),"aerobic","")</f>
        <v/>
      </c>
      <c r="BD2063" t="str">
        <f>IF(ISNUMBER(SEARCH("anaer",$AW2063)),"anaer","")</f>
        <v/>
      </c>
      <c r="BE2063" t="str">
        <f>IF(ISNUMBER(SEARCH("thickening",$AZ2063)),"thickening","")</f>
        <v>thickening</v>
      </c>
      <c r="BF2063" s="3" t="str">
        <f>IF(ISNUMBER(SEARCH("airDry",$AW2063)),"airDry","")</f>
        <v/>
      </c>
      <c r="BG2063" s="3" t="str">
        <f>IF(ISNUMBER(SEARCH("heatDry",$AY2063)),"heatDry","")</f>
        <v/>
      </c>
      <c r="BH2063" s="3" t="str">
        <f>IF(AND(ISNUMBER(SEARCH("aerobic",$AW2063)),ISNUMBER(SEARCH("anaer",$AW2063))),"Combined Aer and Anaer.","")</f>
        <v/>
      </c>
    </row>
    <row r="2064" spans="1:60" x14ac:dyDescent="0.25">
      <c r="A2064" s="4">
        <v>1914</v>
      </c>
      <c r="B2064" t="s">
        <v>9035</v>
      </c>
      <c r="C2064">
        <v>3325.107</v>
      </c>
      <c r="D2064">
        <v>951.72961878156275</v>
      </c>
      <c r="E2064">
        <v>952.04426142231569</v>
      </c>
      <c r="F2064">
        <v>787.792061384563</v>
      </c>
      <c r="G2064">
        <v>1126.563238205669</v>
      </c>
      <c r="H2064">
        <v>-145.82923511398121</v>
      </c>
      <c r="I2064">
        <v>-147.67543006928011</v>
      </c>
      <c r="J2064">
        <v>-165.19855794026199</v>
      </c>
      <c r="K2064">
        <v>-122.9900291690476</v>
      </c>
      <c r="L2064">
        <v>1750.3299681624389</v>
      </c>
      <c r="M2064">
        <v>1737.3257210756501</v>
      </c>
      <c r="N2064">
        <v>1694.053305102153</v>
      </c>
      <c r="O2064">
        <v>1841.972848757986</v>
      </c>
      <c r="P2064">
        <v>78.64853489996581</v>
      </c>
      <c r="Q2064">
        <v>78.883532060027193</v>
      </c>
      <c r="R2064">
        <v>67.39512603013371</v>
      </c>
      <c r="S2064">
        <v>90.752715091868794</v>
      </c>
      <c r="T2064">
        <v>46083.657489604258</v>
      </c>
      <c r="U2064">
        <v>46083.622355245083</v>
      </c>
      <c r="V2064">
        <v>46052.156117643717</v>
      </c>
      <c r="W2064">
        <v>46115.376590881213</v>
      </c>
      <c r="X2064">
        <v>3942.4794896590111</v>
      </c>
      <c r="Y2064">
        <v>3968.652233045741</v>
      </c>
      <c r="Z2064">
        <v>3745.9816435476341</v>
      </c>
      <c r="AA2064">
        <v>4070.316269482822</v>
      </c>
      <c r="AB2064">
        <v>878.90597048570373</v>
      </c>
      <c r="AC2064">
        <v>862.75707642286352</v>
      </c>
      <c r="AD2064">
        <v>714.25263513543985</v>
      </c>
      <c r="AE2064">
        <v>1072.2422442475549</v>
      </c>
      <c r="AF2064">
        <v>51.596039402915608</v>
      </c>
      <c r="AG2064">
        <v>51.209280490615093</v>
      </c>
      <c r="AH2064">
        <v>49.944161826341507</v>
      </c>
      <c r="AI2064">
        <v>54.294824119732567</v>
      </c>
      <c r="AJ2064">
        <v>0.40709875943816892</v>
      </c>
      <c r="AK2064">
        <v>0.40709903129071118</v>
      </c>
      <c r="AL2064">
        <v>0.40703552134911031</v>
      </c>
      <c r="AM2064">
        <v>0.40716164291018819</v>
      </c>
      <c r="AN2064">
        <v>0.94795518163444281</v>
      </c>
      <c r="AO2064">
        <v>0.94795518163444292</v>
      </c>
      <c r="AP2064">
        <v>0.94795518163444292</v>
      </c>
      <c r="AQ2064">
        <v>0.94795518163444292</v>
      </c>
      <c r="AR2064">
        <v>9.9497820864082236</v>
      </c>
      <c r="AS2064">
        <v>9.9497820864082218</v>
      </c>
      <c r="AT2064">
        <v>9.9497820864082218</v>
      </c>
      <c r="AU2064">
        <v>9.9497820864082218</v>
      </c>
      <c r="AV2064" t="str">
        <f>VLOOKUP(Sheet1[[#This Row],[NPDES ID2]],Combined_Sheet__Major_Only___2[[NPDES ID2]:[ECHO BFR]],3,FALSE)</f>
        <v>WV</v>
      </c>
      <c r="AW2064" t="s">
        <v>54</v>
      </c>
      <c r="AX2064" t="str">
        <f>VLOOKUP(Sheet1[[#This Row],[NPDES ID2]],Combined_Sheet__Major_Only___2[[NPDES ID2]:[ECHO BFR]],27,FALSE)</f>
        <v>other</v>
      </c>
      <c r="AY2064" t="str">
        <f>VLOOKUP(Sheet1[[#This Row],[NPDES ID2]],Combined_Sheet__Major_Only___2[[NPDES ID2]:[ECHO BFR]],28,FALSE)</f>
        <v>-</v>
      </c>
      <c r="AZ2064" t="str">
        <f>VLOOKUP(Sheet1[[#This Row],[NPDES ID2]],Combined_Sheet__Major_Only___2[[NPDES ID2]:[ECHO BFR]],29,FALSE)</f>
        <v>preliminaryOps, thickening</v>
      </c>
      <c r="BA2064">
        <f>VLOOKUP(Sheet1[[#This Row],[NPDES ID2]],Combined_Sheet__Major_Only___2[[NPDES ID2]:[ECHO BFR]],17,FALSE)</f>
        <v>38.426951000000003</v>
      </c>
      <c r="BB2064">
        <f>VLOOKUP(Sheet1[[#This Row],[NPDES ID2]],Combined_Sheet__Major_Only___2[[NPDES ID2]:[ECHO BFR]],18,FALSE)</f>
        <v>-82.432649999999995</v>
      </c>
      <c r="BC2064" t="str">
        <f>IF(ISNUMBER(SEARCH("aerobic",$AW2064)),"aerobic","")</f>
        <v/>
      </c>
      <c r="BD2064" t="str">
        <f>IF(ISNUMBER(SEARCH("anaer",$AW2064)),"anaer","")</f>
        <v/>
      </c>
      <c r="BE2064" t="str">
        <f>IF(ISNUMBER(SEARCH("thickening",$AZ2064)),"thickening","")</f>
        <v>thickening</v>
      </c>
      <c r="BF2064" s="2" t="str">
        <f>IF(ISNUMBER(SEARCH("airDry",$AW2064)),"airDry","")</f>
        <v/>
      </c>
      <c r="BG2064" s="2" t="str">
        <f>IF(ISNUMBER(SEARCH("heatDry",$AY2064)),"heatDry","")</f>
        <v/>
      </c>
      <c r="BH2064" s="2" t="str">
        <f>IF(AND(ISNUMBER(SEARCH("aerobic",$AW2064)),ISNUMBER(SEARCH("anaer",$AW2064))),"Combined Aer and Anaer.","")</f>
        <v/>
      </c>
    </row>
    <row r="2065" spans="1:60" x14ac:dyDescent="0.25">
      <c r="A2065" s="4">
        <v>2123</v>
      </c>
      <c r="B2065" t="s">
        <v>9975</v>
      </c>
      <c r="C2065">
        <v>893</v>
      </c>
      <c r="D2065">
        <v>468.51539404782949</v>
      </c>
      <c r="E2065">
        <v>467.83242792051198</v>
      </c>
      <c r="F2065">
        <v>392.04271940235998</v>
      </c>
      <c r="G2065">
        <v>563.28425525608736</v>
      </c>
      <c r="H2065">
        <v>-149.6747374294996</v>
      </c>
      <c r="I2065">
        <v>-151.86214207907511</v>
      </c>
      <c r="J2065">
        <v>-168.57977169683181</v>
      </c>
      <c r="K2065">
        <v>-126.4215564283533</v>
      </c>
      <c r="L2065">
        <v>461.38369900910931</v>
      </c>
      <c r="M2065">
        <v>457.81425623109732</v>
      </c>
      <c r="N2065">
        <v>445.98500404304502</v>
      </c>
      <c r="O2065">
        <v>486.47571433413532</v>
      </c>
      <c r="P2065">
        <v>21.140260641648801</v>
      </c>
      <c r="Q2065">
        <v>21.18294220906305</v>
      </c>
      <c r="R2065">
        <v>18.172468849461239</v>
      </c>
      <c r="S2065">
        <v>24.423722225762681</v>
      </c>
      <c r="T2065">
        <v>46115.43409450553</v>
      </c>
      <c r="U2065">
        <v>46115.398936849277</v>
      </c>
      <c r="V2065">
        <v>46083.911834449333</v>
      </c>
      <c r="W2065">
        <v>46147.174228251271</v>
      </c>
      <c r="X2065">
        <v>4019.739496287857</v>
      </c>
      <c r="Y2065">
        <v>4047.4377374430178</v>
      </c>
      <c r="Z2065">
        <v>3811.8245869881621</v>
      </c>
      <c r="AA2065">
        <v>4155.0874370479987</v>
      </c>
      <c r="AB2065">
        <v>1134.1260982453871</v>
      </c>
      <c r="AC2065">
        <v>1101.378001677318</v>
      </c>
      <c r="AD2065">
        <v>873.36803803251223</v>
      </c>
      <c r="AE2065">
        <v>1459.312039760041</v>
      </c>
      <c r="AF2065">
        <v>50.635884665599633</v>
      </c>
      <c r="AG2065">
        <v>50.243194553848262</v>
      </c>
      <c r="AH2065">
        <v>48.947866186757047</v>
      </c>
      <c r="AI2065">
        <v>53.388940560069912</v>
      </c>
      <c r="AJ2065">
        <v>0.39542952128371989</v>
      </c>
      <c r="AK2065">
        <v>0.3954295969490646</v>
      </c>
      <c r="AL2065">
        <v>0.39541210933597898</v>
      </c>
      <c r="AM2065">
        <v>0.39544683338042752</v>
      </c>
      <c r="AN2065">
        <v>0.94798836867189951</v>
      </c>
      <c r="AO2065">
        <v>0.94798836867189962</v>
      </c>
      <c r="AP2065">
        <v>0.94798836867189962</v>
      </c>
      <c r="AQ2065">
        <v>0.94798836867189962</v>
      </c>
      <c r="AR2065">
        <v>8.7099683062309676</v>
      </c>
      <c r="AS2065">
        <v>8.7099683062309694</v>
      </c>
      <c r="AT2065">
        <v>8.7099683062309694</v>
      </c>
      <c r="AU2065">
        <v>8.7099683062309694</v>
      </c>
      <c r="AV2065" t="str">
        <f>VLOOKUP(Sheet1[[#This Row],[NPDES ID2]],Combined_Sheet__Major_Only___2[[NPDES ID2]:[ECHO BFR]],3,FALSE)</f>
        <v>WA</v>
      </c>
      <c r="AW2065" t="s">
        <v>54</v>
      </c>
      <c r="AX2065" t="str">
        <f>VLOOKUP(Sheet1[[#This Row],[NPDES ID2]],Combined_Sheet__Major_Only___2[[NPDES ID2]:[ECHO BFR]],27,FALSE)</f>
        <v>other</v>
      </c>
      <c r="AY2065" t="str">
        <f>VLOOKUP(Sheet1[[#This Row],[NPDES ID2]],Combined_Sheet__Major_Only___2[[NPDES ID2]:[ECHO BFR]],28,FALSE)</f>
        <v>-</v>
      </c>
      <c r="AZ2065" t="str">
        <f>VLOOKUP(Sheet1[[#This Row],[NPDES ID2]],Combined_Sheet__Major_Only___2[[NPDES ID2]:[ECHO BFR]],29,FALSE)</f>
        <v>thickening, preliminaryOps</v>
      </c>
      <c r="BA2065">
        <f>VLOOKUP(Sheet1[[#This Row],[NPDES ID2]],Combined_Sheet__Major_Only___2[[NPDES ID2]:[ECHO BFR]],17,FALSE)</f>
        <v>48.521667999999998</v>
      </c>
      <c r="BB2065">
        <f>VLOOKUP(Sheet1[[#This Row],[NPDES ID2]],Combined_Sheet__Major_Only___2[[NPDES ID2]:[ECHO BFR]],18,FALSE)</f>
        <v>-122.609444</v>
      </c>
      <c r="BC2065" t="str">
        <f>IF(ISNUMBER(SEARCH("aerobic",$AW2065)),"aerobic","")</f>
        <v/>
      </c>
      <c r="BD2065" t="str">
        <f>IF(ISNUMBER(SEARCH("anaer",$AW2065)),"anaer","")</f>
        <v/>
      </c>
      <c r="BE2065" t="str">
        <f>IF(ISNUMBER(SEARCH("thickening",$AZ2065)),"thickening","")</f>
        <v>thickening</v>
      </c>
      <c r="BF2065" s="3" t="str">
        <f>IF(ISNUMBER(SEARCH("airDry",$AW2065)),"airDry","")</f>
        <v/>
      </c>
      <c r="BG2065" s="3" t="str">
        <f>IF(ISNUMBER(SEARCH("heatDry",$AY2065)),"heatDry","")</f>
        <v/>
      </c>
      <c r="BH2065" s="3" t="str">
        <f>IF(AND(ISNUMBER(SEARCH("aerobic",$AW2065)),ISNUMBER(SEARCH("anaer",$AW2065))),"Combined Aer and Anaer.","")</f>
        <v/>
      </c>
    </row>
    <row r="2066" spans="1:60" x14ac:dyDescent="0.25">
      <c r="A2066" s="4">
        <v>1734</v>
      </c>
      <c r="B2066" t="s">
        <v>8123</v>
      </c>
      <c r="C2066">
        <v>34.5</v>
      </c>
      <c r="D2066">
        <v>3820.7576317595658</v>
      </c>
      <c r="E2066">
        <v>3824.837544843173</v>
      </c>
      <c r="F2066">
        <v>2637.8681262506771</v>
      </c>
      <c r="G2066">
        <v>5048.9673324516652</v>
      </c>
      <c r="H2066">
        <v>-154.5344050627973</v>
      </c>
      <c r="I2066">
        <v>-156.45613405516309</v>
      </c>
      <c r="J2066">
        <v>-173.60338622920511</v>
      </c>
      <c r="K2066">
        <v>-130.92305490706769</v>
      </c>
      <c r="L2066">
        <v>17.330980647607142</v>
      </c>
      <c r="M2066">
        <v>17.189063545019469</v>
      </c>
      <c r="N2066">
        <v>16.719453638954381</v>
      </c>
      <c r="O2066">
        <v>18.32769651060789</v>
      </c>
      <c r="P2066">
        <v>0.81762262830875609</v>
      </c>
      <c r="Q2066">
        <v>0.82150187781443096</v>
      </c>
      <c r="R2066">
        <v>0.70695861564147022</v>
      </c>
      <c r="S2066">
        <v>0.94324756849328417</v>
      </c>
      <c r="T2066">
        <v>46139.336366276017</v>
      </c>
      <c r="U2066">
        <v>46139.301191095758</v>
      </c>
      <c r="V2066">
        <v>46107.798394253681</v>
      </c>
      <c r="W2066">
        <v>46171.092320584903</v>
      </c>
      <c r="X2066">
        <v>4136.8600065931632</v>
      </c>
      <c r="Y2066">
        <v>4166.8700081644147</v>
      </c>
      <c r="Z2066">
        <v>3910.9195065035742</v>
      </c>
      <c r="AA2066">
        <v>4284.2126740751219</v>
      </c>
      <c r="AB2066">
        <v>1125.8525519833111</v>
      </c>
      <c r="AC2066">
        <v>1095.689354950207</v>
      </c>
      <c r="AD2066">
        <v>873.93073990729351</v>
      </c>
      <c r="AE2066">
        <v>1438.372788252552</v>
      </c>
      <c r="AF2066">
        <v>49.230126723823027</v>
      </c>
      <c r="AG2066">
        <v>48.826963234616159</v>
      </c>
      <c r="AH2066">
        <v>47.493105803285758</v>
      </c>
      <c r="AI2066">
        <v>52.061355044308428</v>
      </c>
      <c r="AJ2066">
        <v>0.37835589389454399</v>
      </c>
      <c r="AK2066">
        <v>0.3783558967153906</v>
      </c>
      <c r="AL2066">
        <v>0.37835524741009718</v>
      </c>
      <c r="AM2066">
        <v>0.378356536640434</v>
      </c>
      <c r="AN2066">
        <v>0.94801330398875039</v>
      </c>
      <c r="AO2066">
        <v>0.94801330398875072</v>
      </c>
      <c r="AP2066">
        <v>0.94801330398875072</v>
      </c>
      <c r="AQ2066">
        <v>0.94801330398875072</v>
      </c>
      <c r="AR2066">
        <v>8.6092629947587476</v>
      </c>
      <c r="AS2066">
        <v>8.6092629947587458</v>
      </c>
      <c r="AT2066">
        <v>8.6092629947587458</v>
      </c>
      <c r="AU2066">
        <v>8.6092629947587458</v>
      </c>
      <c r="AV2066" t="str">
        <f>VLOOKUP(Sheet1[[#This Row],[NPDES ID2]],Combined_Sheet__Major_Only___2[[NPDES ID2]:[ECHO BFR]],3,FALSE)</f>
        <v>NC</v>
      </c>
      <c r="AW2066" t="s">
        <v>54</v>
      </c>
      <c r="AX2066" t="str">
        <f>VLOOKUP(Sheet1[[#This Row],[NPDES ID2]],Combined_Sheet__Major_Only___2[[NPDES ID2]:[ECHO BFR]],27,FALSE)</f>
        <v>-</v>
      </c>
      <c r="AY2066" t="str">
        <f>VLOOKUP(Sheet1[[#This Row],[NPDES ID2]],Combined_Sheet__Major_Only___2[[NPDES ID2]:[ECHO BFR]],28,FALSE)</f>
        <v>-</v>
      </c>
      <c r="AZ2066" t="str">
        <f>VLOOKUP(Sheet1[[#This Row],[NPDES ID2]],Combined_Sheet__Major_Only___2[[NPDES ID2]:[ECHO BFR]],29,FALSE)</f>
        <v>preliminaryOps, thickening</v>
      </c>
      <c r="BA2066">
        <f>VLOOKUP(Sheet1[[#This Row],[NPDES ID2]],Combined_Sheet__Major_Only___2[[NPDES ID2]:[ECHO BFR]],17,FALSE)</f>
        <v>34.780960999999998</v>
      </c>
      <c r="BB2066">
        <f>VLOOKUP(Sheet1[[#This Row],[NPDES ID2]],Combined_Sheet__Major_Only___2[[NPDES ID2]:[ECHO BFR]],18,FALSE)</f>
        <v>-76.865762000000004</v>
      </c>
      <c r="BC2066" t="str">
        <f>IF(ISNUMBER(SEARCH("aerobic",$AW2066)),"aerobic","")</f>
        <v/>
      </c>
      <c r="BD2066" t="str">
        <f>IF(ISNUMBER(SEARCH("anaer",$AW2066)),"anaer","")</f>
        <v/>
      </c>
      <c r="BE2066" t="str">
        <f>IF(ISNUMBER(SEARCH("thickening",$AZ2066)),"thickening","")</f>
        <v>thickening</v>
      </c>
      <c r="BF2066" s="2" t="str">
        <f>IF(ISNUMBER(SEARCH("airDry",$AW2066)),"airDry","")</f>
        <v/>
      </c>
      <c r="BG2066" s="2" t="str">
        <f>IF(ISNUMBER(SEARCH("heatDry",$AY2066)),"heatDry","")</f>
        <v/>
      </c>
      <c r="BH2066" s="2" t="str">
        <f>IF(AND(ISNUMBER(SEARCH("aerobic",$AW2066)),ISNUMBER(SEARCH("anaer",$AW2066))),"Combined Aer and Anaer.","")</f>
        <v/>
      </c>
    </row>
    <row r="2067" spans="1:60" x14ac:dyDescent="0.25">
      <c r="A2067" s="4">
        <v>1255</v>
      </c>
      <c r="B2067" t="s">
        <v>5994</v>
      </c>
      <c r="C2067">
        <v>208</v>
      </c>
      <c r="D2067">
        <v>789.1493367863535</v>
      </c>
      <c r="E2067">
        <v>787.16059718642578</v>
      </c>
      <c r="F2067">
        <v>578.78784420113288</v>
      </c>
      <c r="G2067">
        <v>1024.1261109898451</v>
      </c>
      <c r="H2067">
        <v>-156.7416869465635</v>
      </c>
      <c r="I2067">
        <v>-158.73203717794749</v>
      </c>
      <c r="J2067">
        <v>-176.08207195941549</v>
      </c>
      <c r="K2067">
        <v>-133.06116701906549</v>
      </c>
      <c r="L2067">
        <v>103.033310622765</v>
      </c>
      <c r="M2067">
        <v>102.16639772845519</v>
      </c>
      <c r="N2067">
        <v>99.296888543488194</v>
      </c>
      <c r="O2067">
        <v>109.12294251015049</v>
      </c>
      <c r="P2067">
        <v>4.9318281882543076</v>
      </c>
      <c r="Q2067">
        <v>4.9560585029967044</v>
      </c>
      <c r="R2067">
        <v>4.2709762719995608</v>
      </c>
      <c r="S2067">
        <v>5.680480601847532</v>
      </c>
      <c r="T2067">
        <v>46252.479437484253</v>
      </c>
      <c r="U2067">
        <v>46252.44417935294</v>
      </c>
      <c r="V2067">
        <v>46220.867091773987</v>
      </c>
      <c r="W2067">
        <v>46284.310279532707</v>
      </c>
      <c r="X2067">
        <v>4205.7745117492004</v>
      </c>
      <c r="Y2067">
        <v>4237.0345737135922</v>
      </c>
      <c r="Z2067">
        <v>3969.8910665998551</v>
      </c>
      <c r="AA2067">
        <v>4359.7880736461348</v>
      </c>
      <c r="AB2067">
        <v>1246.8315136128949</v>
      </c>
      <c r="AC2067">
        <v>1207.016812859084</v>
      </c>
      <c r="AD2067">
        <v>946.40629999126384</v>
      </c>
      <c r="AE2067">
        <v>1629.1112300148179</v>
      </c>
      <c r="AF2067">
        <v>48.545114737869788</v>
      </c>
      <c r="AG2067">
        <v>48.136443219478252</v>
      </c>
      <c r="AH2067">
        <v>46.785110105342397</v>
      </c>
      <c r="AI2067">
        <v>51.41413230550387</v>
      </c>
      <c r="AJ2067">
        <v>0.37004118886005671</v>
      </c>
      <c r="AK2067">
        <v>0.37004120580157768</v>
      </c>
      <c r="AL2067">
        <v>0.37003730289881381</v>
      </c>
      <c r="AM2067">
        <v>0.37004505238813462</v>
      </c>
      <c r="AN2067">
        <v>0.94813101333897465</v>
      </c>
      <c r="AO2067">
        <v>0.94813101333897443</v>
      </c>
      <c r="AP2067">
        <v>0.94813101333897443</v>
      </c>
      <c r="AQ2067">
        <v>0.94813101333897443</v>
      </c>
      <c r="AR2067">
        <v>8.1682279860672651</v>
      </c>
      <c r="AS2067">
        <v>8.1682279860672686</v>
      </c>
      <c r="AT2067">
        <v>8.1682279860672686</v>
      </c>
      <c r="AU2067">
        <v>8.1682279860672686</v>
      </c>
      <c r="AV2067" t="str">
        <f>VLOOKUP(Sheet1[[#This Row],[NPDES ID2]],Combined_Sheet__Major_Only___2[[NPDES ID2]:[ECHO BFR]],3,FALSE)</f>
        <v>NH</v>
      </c>
      <c r="AW2067" t="s">
        <v>54</v>
      </c>
      <c r="AX2067" t="str">
        <f>VLOOKUP(Sheet1[[#This Row],[NPDES ID2]],Combined_Sheet__Major_Only___2[[NPDES ID2]:[ECHO BFR]],27,FALSE)</f>
        <v>-</v>
      </c>
      <c r="AY2067" t="str">
        <f>VLOOKUP(Sheet1[[#This Row],[NPDES ID2]],Combined_Sheet__Major_Only___2[[NPDES ID2]:[ECHO BFR]],28,FALSE)</f>
        <v>-</v>
      </c>
      <c r="AZ2067" t="str">
        <f>VLOOKUP(Sheet1[[#This Row],[NPDES ID2]],Combined_Sheet__Major_Only___2[[NPDES ID2]:[ECHO BFR]],29,FALSE)</f>
        <v>preliminaryOps, thickening</v>
      </c>
      <c r="BA2067">
        <f>VLOOKUP(Sheet1[[#This Row],[NPDES ID2]],Combined_Sheet__Major_Only___2[[NPDES ID2]:[ECHO BFR]],17,FALSE)</f>
        <v>42.867322999999999</v>
      </c>
      <c r="BB2067">
        <f>VLOOKUP(Sheet1[[#This Row],[NPDES ID2]],Combined_Sheet__Major_Only___2[[NPDES ID2]:[ECHO BFR]],18,FALSE)</f>
        <v>-70.833770999999999</v>
      </c>
      <c r="BC2067" t="str">
        <f>IF(ISNUMBER(SEARCH("aerobic",$AW2067)),"aerobic","")</f>
        <v/>
      </c>
      <c r="BD2067" t="str">
        <f>IF(ISNUMBER(SEARCH("anaer",$AW2067)),"anaer","")</f>
        <v/>
      </c>
      <c r="BE2067" t="str">
        <f>IF(ISNUMBER(SEARCH("thickening",$AZ2067)),"thickening","")</f>
        <v>thickening</v>
      </c>
      <c r="BF2067" s="3" t="str">
        <f>IF(ISNUMBER(SEARCH("airDry",$AW2067)),"airDry","")</f>
        <v/>
      </c>
      <c r="BG2067" s="3" t="str">
        <f>IF(ISNUMBER(SEARCH("heatDry",$AY2067)),"heatDry","")</f>
        <v/>
      </c>
      <c r="BH2067" s="3" t="str">
        <f>IF(AND(ISNUMBER(SEARCH("aerobic",$AW2067)),ISNUMBER(SEARCH("anaer",$AW2067))),"Combined Aer and Anaer.","")</f>
        <v/>
      </c>
    </row>
    <row r="2068" spans="1:60" x14ac:dyDescent="0.25">
      <c r="A2068" s="4">
        <v>2217</v>
      </c>
      <c r="B2068" t="s">
        <v>10391</v>
      </c>
      <c r="C2068">
        <v>613.09</v>
      </c>
      <c r="D2068">
        <v>468.66358890831339</v>
      </c>
      <c r="E2068">
        <v>462.13508687800561</v>
      </c>
      <c r="F2068">
        <v>373.06124006135531</v>
      </c>
      <c r="G2068">
        <v>561.37760383565501</v>
      </c>
      <c r="H2068">
        <v>-151.86511577332971</v>
      </c>
      <c r="I2068">
        <v>-153.96233912650379</v>
      </c>
      <c r="J2068">
        <v>-170.87965300459629</v>
      </c>
      <c r="K2068">
        <v>-128.4575642290468</v>
      </c>
      <c r="L2068">
        <v>312.67392360160977</v>
      </c>
      <c r="M2068">
        <v>310.19031756135257</v>
      </c>
      <c r="N2068">
        <v>301.96405886486269</v>
      </c>
      <c r="O2068">
        <v>330.12705491085632</v>
      </c>
      <c r="P2068">
        <v>14.521250424974671</v>
      </c>
      <c r="Q2068">
        <v>14.57057018181459</v>
      </c>
      <c r="R2068">
        <v>12.516689048674699</v>
      </c>
      <c r="S2068">
        <v>16.782135894731979</v>
      </c>
      <c r="T2068">
        <v>46277.346632704299</v>
      </c>
      <c r="U2068">
        <v>46277.311356341568</v>
      </c>
      <c r="V2068">
        <v>46245.717940743241</v>
      </c>
      <c r="W2068">
        <v>46309.193933984607</v>
      </c>
      <c r="X2068">
        <v>4086.78697732402</v>
      </c>
      <c r="Y2068">
        <v>4115.6286342953463</v>
      </c>
      <c r="Z2068">
        <v>3869.9722094903218</v>
      </c>
      <c r="AA2068">
        <v>4228.0497934640389</v>
      </c>
      <c r="AB2068">
        <v>909.52456543503286</v>
      </c>
      <c r="AC2068">
        <v>893.28352715324672</v>
      </c>
      <c r="AD2068">
        <v>738.79426922846505</v>
      </c>
      <c r="AE2068">
        <v>1110.7932358876051</v>
      </c>
      <c r="AF2068">
        <v>49.981320533124553</v>
      </c>
      <c r="AG2068">
        <v>49.58369318732565</v>
      </c>
      <c r="AH2068">
        <v>48.270608466384488</v>
      </c>
      <c r="AI2068">
        <v>52.770742898343819</v>
      </c>
      <c r="AJ2068">
        <v>0.38747780325937442</v>
      </c>
      <c r="AK2068">
        <v>0.38747785227973403</v>
      </c>
      <c r="AL2068">
        <v>0.38746653907778811</v>
      </c>
      <c r="AM2068">
        <v>0.38748900265283193</v>
      </c>
      <c r="AN2068">
        <v>0.94815681271959307</v>
      </c>
      <c r="AO2068">
        <v>0.94815681271959307</v>
      </c>
      <c r="AP2068">
        <v>0.94815681271959307</v>
      </c>
      <c r="AQ2068">
        <v>0.94815681271959307</v>
      </c>
      <c r="AR2068">
        <v>9.6468705694632018</v>
      </c>
      <c r="AS2068">
        <v>9.6468705694632</v>
      </c>
      <c r="AT2068">
        <v>9.6468705694632</v>
      </c>
      <c r="AU2068">
        <v>9.6468705694632</v>
      </c>
      <c r="AV2068" t="str">
        <f>VLOOKUP(Sheet1[[#This Row],[NPDES ID2]],Combined_Sheet__Major_Only___2[[NPDES ID2]:[ECHO BFR]],3,FALSE)</f>
        <v>CA</v>
      </c>
      <c r="AW2068" t="s">
        <v>54</v>
      </c>
      <c r="AX2068" t="str">
        <f>VLOOKUP(Sheet1[[#This Row],[NPDES ID2]],Combined_Sheet__Major_Only___2[[NPDES ID2]:[ECHO BFR]],27,FALSE)</f>
        <v>tempSludgeStore</v>
      </c>
      <c r="AY2068" t="str">
        <f>VLOOKUP(Sheet1[[#This Row],[NPDES ID2]],Combined_Sheet__Major_Only___2[[NPDES ID2]:[ECHO BFR]],28,FALSE)</f>
        <v>-</v>
      </c>
      <c r="AZ2068" t="str">
        <f>VLOOKUP(Sheet1[[#This Row],[NPDES ID2]],Combined_Sheet__Major_Only___2[[NPDES ID2]:[ECHO BFR]],29,FALSE)</f>
        <v>thickening, preliminaryOps</v>
      </c>
      <c r="BA2068">
        <f>VLOOKUP(Sheet1[[#This Row],[NPDES ID2]],Combined_Sheet__Major_Only___2[[NPDES ID2]:[ECHO BFR]],17,FALSE)</f>
        <v>34.278962</v>
      </c>
      <c r="BB2068">
        <f>VLOOKUP(Sheet1[[#This Row],[NPDES ID2]],Combined_Sheet__Major_Only___2[[NPDES ID2]:[ECHO BFR]],18,FALSE)</f>
        <v>-118.89407799999999</v>
      </c>
      <c r="BC2068" t="str">
        <f>IF(ISNUMBER(SEARCH("aerobic",$AW2068)),"aerobic","")</f>
        <v/>
      </c>
      <c r="BD2068" t="str">
        <f>IF(ISNUMBER(SEARCH("anaer",$AW2068)),"anaer","")</f>
        <v/>
      </c>
      <c r="BE2068" t="str">
        <f>IF(ISNUMBER(SEARCH("thickening",$AZ2068)),"thickening","")</f>
        <v>thickening</v>
      </c>
      <c r="BF2068" s="3" t="str">
        <f>IF(ISNUMBER(SEARCH("airDry",$AW2068)),"airDry","")</f>
        <v/>
      </c>
      <c r="BG2068" s="3" t="str">
        <f>IF(ISNUMBER(SEARCH("heatDry",$AY2068)),"heatDry","")</f>
        <v/>
      </c>
      <c r="BH2068" s="3" t="str">
        <f>IF(AND(ISNUMBER(SEARCH("aerobic",$AW2068)),ISNUMBER(SEARCH("anaer",$AW2068))),"Combined Aer and Anaer.","")</f>
        <v/>
      </c>
    </row>
    <row r="2069" spans="1:60" x14ac:dyDescent="0.25">
      <c r="A2069" s="4">
        <v>597</v>
      </c>
      <c r="B2069" t="s">
        <v>2952</v>
      </c>
      <c r="C2069">
        <v>2803.9209999999998</v>
      </c>
      <c r="D2069">
        <v>821.27347212228187</v>
      </c>
      <c r="E2069">
        <v>824.49011273677979</v>
      </c>
      <c r="F2069">
        <v>691.29795225180146</v>
      </c>
      <c r="G2069">
        <v>968.97376765729109</v>
      </c>
      <c r="H2069">
        <v>-144.12673178866771</v>
      </c>
      <c r="I2069">
        <v>-146.1938880969908</v>
      </c>
      <c r="J2069">
        <v>-163.11383791781299</v>
      </c>
      <c r="K2069">
        <v>-121.2038068234245</v>
      </c>
      <c r="L2069">
        <v>1494.722781045419</v>
      </c>
      <c r="M2069">
        <v>1483.8982668700239</v>
      </c>
      <c r="N2069">
        <v>1447.9115793213</v>
      </c>
      <c r="O2069">
        <v>1570.9627091106991</v>
      </c>
      <c r="P2069">
        <v>66.289126706941815</v>
      </c>
      <c r="Q2069">
        <v>66.575881513019752</v>
      </c>
      <c r="R2069">
        <v>56.643450959175517</v>
      </c>
      <c r="S2069">
        <v>76.419947696469421</v>
      </c>
      <c r="T2069">
        <v>46538.057965100823</v>
      </c>
      <c r="U2069">
        <v>46538.0224975971</v>
      </c>
      <c r="V2069">
        <v>46506.257896642128</v>
      </c>
      <c r="W2069">
        <v>46570.07782738869</v>
      </c>
      <c r="X2069">
        <v>3931.278464769322</v>
      </c>
      <c r="Y2069">
        <v>3956.7776387535482</v>
      </c>
      <c r="Z2069">
        <v>3740.281990854658</v>
      </c>
      <c r="AA2069">
        <v>4055.4089389640631</v>
      </c>
      <c r="AB2069">
        <v>819.71113468412159</v>
      </c>
      <c r="AC2069">
        <v>806.47732348227453</v>
      </c>
      <c r="AD2069">
        <v>675.19011777981825</v>
      </c>
      <c r="AE2069">
        <v>987.76802027225153</v>
      </c>
      <c r="AF2069">
        <v>52.249708292877237</v>
      </c>
      <c r="AG2069">
        <v>51.868456302515973</v>
      </c>
      <c r="AH2069">
        <v>50.619277726073719</v>
      </c>
      <c r="AI2069">
        <v>54.912537663024793</v>
      </c>
      <c r="AJ2069">
        <v>0.41504654004667491</v>
      </c>
      <c r="AK2069">
        <v>0.41504677012310309</v>
      </c>
      <c r="AL2069">
        <v>0.41499315920083851</v>
      </c>
      <c r="AM2069">
        <v>0.41509961992384281</v>
      </c>
      <c r="AN2069">
        <v>0.94842576018570823</v>
      </c>
      <c r="AO2069">
        <v>0.9484257601857079</v>
      </c>
      <c r="AP2069">
        <v>0.9484257601857079</v>
      </c>
      <c r="AQ2069">
        <v>0.9484257601857079</v>
      </c>
      <c r="AR2069">
        <v>10.436824128681851</v>
      </c>
      <c r="AS2069">
        <v>10.436824128681851</v>
      </c>
      <c r="AT2069">
        <v>10.436824128681851</v>
      </c>
      <c r="AU2069">
        <v>10.436824128681851</v>
      </c>
      <c r="AV2069" t="str">
        <f>VLOOKUP(Sheet1[[#This Row],[NPDES ID2]],Combined_Sheet__Major_Only___2[[NPDES ID2]:[ECHO BFR]],3,FALSE)</f>
        <v>NE</v>
      </c>
      <c r="AW2069" t="s">
        <v>87</v>
      </c>
      <c r="AX2069" t="str">
        <f>VLOOKUP(Sheet1[[#This Row],[NPDES ID2]],Combined_Sheet__Major_Only___2[[NPDES ID2]:[ECHO BFR]],27,FALSE)</f>
        <v>other</v>
      </c>
      <c r="AY2069" t="str">
        <f>VLOOKUP(Sheet1[[#This Row],[NPDES ID2]],Combined_Sheet__Major_Only___2[[NPDES ID2]:[ECHO BFR]],28,FALSE)</f>
        <v>-</v>
      </c>
      <c r="AZ2069" t="str">
        <f>VLOOKUP(Sheet1[[#This Row],[NPDES ID2]],Combined_Sheet__Major_Only___2[[NPDES ID2]:[ECHO BFR]],29,FALSE)</f>
        <v>thickening</v>
      </c>
      <c r="BA2069">
        <f>VLOOKUP(Sheet1[[#This Row],[NPDES ID2]],Combined_Sheet__Major_Only___2[[NPDES ID2]:[ECHO BFR]],17,FALSE)</f>
        <v>42.008305999999997</v>
      </c>
      <c r="BB2069">
        <f>VLOOKUP(Sheet1[[#This Row],[NPDES ID2]],Combined_Sheet__Major_Only___2[[NPDES ID2]:[ECHO BFR]],18,FALSE)</f>
        <v>-97.400555999999995</v>
      </c>
      <c r="BC2069" t="str">
        <f>IF(ISNUMBER(SEARCH("aerobic",$AW2069)),"aerobic","")</f>
        <v/>
      </c>
      <c r="BD2069" t="str">
        <f>IF(ISNUMBER(SEARCH("anaer",$AW2069)),"anaer","")</f>
        <v/>
      </c>
      <c r="BE2069" t="str">
        <f>IF(ISNUMBER(SEARCH("thickening",$AZ2069)),"thickening","")</f>
        <v>thickening</v>
      </c>
      <c r="BF2069" s="3" t="str">
        <f>IF(ISNUMBER(SEARCH("airDry",$AW2069)),"airDry","")</f>
        <v/>
      </c>
      <c r="BG2069" s="3" t="str">
        <f>IF(ISNUMBER(SEARCH("heatDry",$AY2069)),"heatDry","")</f>
        <v/>
      </c>
      <c r="BH2069" s="3" t="str">
        <f>IF(AND(ISNUMBER(SEARCH("aerobic",$AW2069)),ISNUMBER(SEARCH("anaer",$AW2069))),"Combined Aer and Anaer.","")</f>
        <v/>
      </c>
    </row>
    <row r="2070" spans="1:60" x14ac:dyDescent="0.25">
      <c r="A2070" s="4">
        <v>941</v>
      </c>
      <c r="B2070" t="s">
        <v>4570</v>
      </c>
      <c r="C2070">
        <v>637</v>
      </c>
      <c r="D2070">
        <v>485.32267821333897</v>
      </c>
      <c r="E2070">
        <v>477.87471043261468</v>
      </c>
      <c r="F2070">
        <v>387.88659039393252</v>
      </c>
      <c r="G2070">
        <v>580.89462056014236</v>
      </c>
      <c r="H2070">
        <v>-158.08085696504199</v>
      </c>
      <c r="I2070">
        <v>-160.0415961728489</v>
      </c>
      <c r="J2070">
        <v>-177.6986929386342</v>
      </c>
      <c r="K2070">
        <v>-134.45097412793581</v>
      </c>
      <c r="L2070">
        <v>312.63531036447102</v>
      </c>
      <c r="M2070">
        <v>309.95864434957161</v>
      </c>
      <c r="N2070">
        <v>301.09271775222629</v>
      </c>
      <c r="O2070">
        <v>331.44541185817758</v>
      </c>
      <c r="P2070">
        <v>15.1081632614007</v>
      </c>
      <c r="Q2070">
        <v>15.166776151853551</v>
      </c>
      <c r="R2070">
        <v>13.09165106612099</v>
      </c>
      <c r="S2070">
        <v>17.3835775550553</v>
      </c>
      <c r="T2070">
        <v>46616.781884539538</v>
      </c>
      <c r="U2070">
        <v>46616.746359319237</v>
      </c>
      <c r="V2070">
        <v>46584.930067545531</v>
      </c>
      <c r="W2070">
        <v>46648.853853035187</v>
      </c>
      <c r="X2070">
        <v>4278.4237221624271</v>
      </c>
      <c r="Y2070">
        <v>4310.7190301448227</v>
      </c>
      <c r="Z2070">
        <v>4034.2790429889128</v>
      </c>
      <c r="AA2070">
        <v>4437.9677136476757</v>
      </c>
      <c r="AB2070">
        <v>975.75344454937965</v>
      </c>
      <c r="AC2070">
        <v>957.04434136246016</v>
      </c>
      <c r="AD2070">
        <v>787.64759323448288</v>
      </c>
      <c r="AE2070">
        <v>1199.6434195124179</v>
      </c>
      <c r="AF2070">
        <v>48.099415060318819</v>
      </c>
      <c r="AG2070">
        <v>47.686971973377098</v>
      </c>
      <c r="AH2070">
        <v>46.324869529841813</v>
      </c>
      <c r="AI2070">
        <v>50.992881592715179</v>
      </c>
      <c r="AJ2070">
        <v>0.36463314399342089</v>
      </c>
      <c r="AK2070">
        <v>0.36463319305047492</v>
      </c>
      <c r="AL2070">
        <v>0.36462186936834451</v>
      </c>
      <c r="AM2070">
        <v>0.36464435379409138</v>
      </c>
      <c r="AN2070">
        <v>0.94850642341781866</v>
      </c>
      <c r="AO2070">
        <v>0.94850642341781843</v>
      </c>
      <c r="AP2070">
        <v>0.94850642341781843</v>
      </c>
      <c r="AQ2070">
        <v>0.94850642341781843</v>
      </c>
      <c r="AR2070">
        <v>9.1675484862232821</v>
      </c>
      <c r="AS2070">
        <v>9.1675484862232839</v>
      </c>
      <c r="AT2070">
        <v>9.1675484862232839</v>
      </c>
      <c r="AU2070">
        <v>9.1675484862232839</v>
      </c>
      <c r="AV2070" t="str">
        <f>VLOOKUP(Sheet1[[#This Row],[NPDES ID2]],Combined_Sheet__Major_Only___2[[NPDES ID2]:[ECHO BFR]],3,FALSE)</f>
        <v>CT</v>
      </c>
      <c r="AW2070" t="s">
        <v>54</v>
      </c>
      <c r="AX2070" t="str">
        <f>VLOOKUP(Sheet1[[#This Row],[NPDES ID2]],Combined_Sheet__Major_Only___2[[NPDES ID2]:[ECHO BFR]],27,FALSE)</f>
        <v>-</v>
      </c>
      <c r="AY2070" t="str">
        <f>VLOOKUP(Sheet1[[#This Row],[NPDES ID2]],Combined_Sheet__Major_Only___2[[NPDES ID2]:[ECHO BFR]],28,FALSE)</f>
        <v>-</v>
      </c>
      <c r="AZ2070" t="str">
        <f>VLOOKUP(Sheet1[[#This Row],[NPDES ID2]],Combined_Sheet__Major_Only___2[[NPDES ID2]:[ECHO BFR]],29,FALSE)</f>
        <v>thickening</v>
      </c>
      <c r="BA2070">
        <f>VLOOKUP(Sheet1[[#This Row],[NPDES ID2]],Combined_Sheet__Major_Only___2[[NPDES ID2]:[ECHO BFR]],17,FALSE)</f>
        <v>41.706667000000003</v>
      </c>
      <c r="BB2070">
        <f>VLOOKUP(Sheet1[[#This Row],[NPDES ID2]],Combined_Sheet__Major_Only___2[[NPDES ID2]:[ECHO BFR]],18,FALSE)</f>
        <v>-72.612222000000003</v>
      </c>
      <c r="BC2070" t="str">
        <f>IF(ISNUMBER(SEARCH("aerobic",$AW2070)),"aerobic","")</f>
        <v/>
      </c>
      <c r="BD2070" t="str">
        <f>IF(ISNUMBER(SEARCH("anaer",$AW2070)),"anaer","")</f>
        <v/>
      </c>
      <c r="BE2070" t="str">
        <f>IF(ISNUMBER(SEARCH("thickening",$AZ2070)),"thickening","")</f>
        <v>thickening</v>
      </c>
      <c r="BF2070" s="3" t="str">
        <f>IF(ISNUMBER(SEARCH("airDry",$AW2070)),"airDry","")</f>
        <v/>
      </c>
      <c r="BG2070" s="3" t="str">
        <f>IF(ISNUMBER(SEARCH("heatDry",$AY2070)),"heatDry","")</f>
        <v/>
      </c>
      <c r="BH2070" s="3" t="str">
        <f>IF(AND(ISNUMBER(SEARCH("aerobic",$AW2070)),ISNUMBER(SEARCH("anaer",$AW2070))),"Combined Aer and Anaer.","")</f>
        <v/>
      </c>
    </row>
    <row r="2071" spans="1:60" x14ac:dyDescent="0.25">
      <c r="A2071" s="4">
        <v>817</v>
      </c>
      <c r="B2071" t="s">
        <v>3996</v>
      </c>
      <c r="C2071">
        <v>1213.46</v>
      </c>
      <c r="D2071">
        <v>500.99211150124302</v>
      </c>
      <c r="E2071">
        <v>499.84502321506778</v>
      </c>
      <c r="F2071">
        <v>423.98175443169811</v>
      </c>
      <c r="G2071">
        <v>592.61542888355939</v>
      </c>
      <c r="H2071">
        <v>-146.43948624268899</v>
      </c>
      <c r="I2071">
        <v>-148.67893305610369</v>
      </c>
      <c r="J2071">
        <v>-165.09300645041819</v>
      </c>
      <c r="K2071">
        <v>-123.3656354595882</v>
      </c>
      <c r="L2071">
        <v>639.73512232552287</v>
      </c>
      <c r="M2071">
        <v>634.98665380139551</v>
      </c>
      <c r="N2071">
        <v>619.24311601766885</v>
      </c>
      <c r="O2071">
        <v>673.12428698163478</v>
      </c>
      <c r="P2071">
        <v>28.703501279555791</v>
      </c>
      <c r="Q2071">
        <v>28.793580450619849</v>
      </c>
      <c r="R2071">
        <v>24.5940538350272</v>
      </c>
      <c r="S2071">
        <v>33.118768027410098</v>
      </c>
      <c r="T2071">
        <v>46645.432650268267</v>
      </c>
      <c r="U2071">
        <v>46645.397104042597</v>
      </c>
      <c r="V2071">
        <v>46613.561999923833</v>
      </c>
      <c r="W2071">
        <v>46677.52358228559</v>
      </c>
      <c r="X2071">
        <v>3984.4586870312678</v>
      </c>
      <c r="Y2071">
        <v>4010.8991246922378</v>
      </c>
      <c r="Z2071">
        <v>3786.4786028821818</v>
      </c>
      <c r="AA2071">
        <v>4113.164421710494</v>
      </c>
      <c r="AB2071">
        <v>787.17581478545367</v>
      </c>
      <c r="AC2071">
        <v>775.73068386191039</v>
      </c>
      <c r="AD2071">
        <v>654.74426295649346</v>
      </c>
      <c r="AE2071">
        <v>939.09023596803218</v>
      </c>
      <c r="AF2071">
        <v>51.668733861470827</v>
      </c>
      <c r="AG2071">
        <v>51.284001988525262</v>
      </c>
      <c r="AH2071">
        <v>50.016186415345807</v>
      </c>
      <c r="AI2071">
        <v>54.364492496892467</v>
      </c>
      <c r="AJ2071">
        <v>0.40798251373263611</v>
      </c>
      <c r="AK2071">
        <v>0.40798261153763848</v>
      </c>
      <c r="AL2071">
        <v>0.40795998269578249</v>
      </c>
      <c r="AM2071">
        <v>0.40800491585004123</v>
      </c>
      <c r="AN2071">
        <v>0.94853571738786069</v>
      </c>
      <c r="AO2071">
        <v>0.94853571738786091</v>
      </c>
      <c r="AP2071">
        <v>0.94853571738786091</v>
      </c>
      <c r="AQ2071">
        <v>0.94853571738786091</v>
      </c>
      <c r="AR2071">
        <v>10.627108319405989</v>
      </c>
      <c r="AS2071">
        <v>10.627108319405989</v>
      </c>
      <c r="AT2071">
        <v>10.627108319405989</v>
      </c>
      <c r="AU2071">
        <v>10.627108319405989</v>
      </c>
      <c r="AV2071" t="str">
        <f>VLOOKUP(Sheet1[[#This Row],[NPDES ID2]],Combined_Sheet__Major_Only___2[[NPDES ID2]:[ECHO BFR]],3,FALSE)</f>
        <v>IL</v>
      </c>
      <c r="AW2071" t="s">
        <v>87</v>
      </c>
      <c r="AX2071" t="str">
        <f>VLOOKUP(Sheet1[[#This Row],[NPDES ID2]],Combined_Sheet__Major_Only___2[[NPDES ID2]:[ECHO BFR]],27,FALSE)</f>
        <v>-</v>
      </c>
      <c r="AY2071" t="str">
        <f>VLOOKUP(Sheet1[[#This Row],[NPDES ID2]],Combined_Sheet__Major_Only___2[[NPDES ID2]:[ECHO BFR]],28,FALSE)</f>
        <v>-</v>
      </c>
      <c r="AZ2071" t="str">
        <f>VLOOKUP(Sheet1[[#This Row],[NPDES ID2]],Combined_Sheet__Major_Only___2[[NPDES ID2]:[ECHO BFR]],29,FALSE)</f>
        <v>thickening</v>
      </c>
      <c r="BA2071">
        <f>VLOOKUP(Sheet1[[#This Row],[NPDES ID2]],Combined_Sheet__Major_Only___2[[NPDES ID2]:[ECHO BFR]],17,FALSE)</f>
        <v>38.666767999999998</v>
      </c>
      <c r="BB2071">
        <f>VLOOKUP(Sheet1[[#This Row],[NPDES ID2]],Combined_Sheet__Major_Only___2[[NPDES ID2]:[ECHO BFR]],18,FALSE)</f>
        <v>-90.031345000000002</v>
      </c>
      <c r="BC2071" t="str">
        <f>IF(ISNUMBER(SEARCH("aerobic",$AW2071)),"aerobic","")</f>
        <v/>
      </c>
      <c r="BD2071" t="str">
        <f>IF(ISNUMBER(SEARCH("anaer",$AW2071)),"anaer","")</f>
        <v/>
      </c>
      <c r="BE2071" t="str">
        <f>IF(ISNUMBER(SEARCH("thickening",$AZ2071)),"thickening","")</f>
        <v>thickening</v>
      </c>
      <c r="BF2071" s="3" t="str">
        <f>IF(ISNUMBER(SEARCH("airDry",$AW2071)),"airDry","")</f>
        <v/>
      </c>
      <c r="BG2071" s="3" t="str">
        <f>IF(ISNUMBER(SEARCH("heatDry",$AY2071)),"heatDry","")</f>
        <v/>
      </c>
      <c r="BH2071" s="3" t="str">
        <f>IF(AND(ISNUMBER(SEARCH("aerobic",$AW2071)),ISNUMBER(SEARCH("anaer",$AW2071))),"Combined Aer and Anaer.","")</f>
        <v/>
      </c>
    </row>
    <row r="2072" spans="1:60" x14ac:dyDescent="0.25">
      <c r="A2072" s="4">
        <v>863</v>
      </c>
      <c r="B2072" t="s">
        <v>4218</v>
      </c>
      <c r="C2072">
        <v>930.33</v>
      </c>
      <c r="D2072">
        <v>461.15385040496398</v>
      </c>
      <c r="E2072">
        <v>460.679390216559</v>
      </c>
      <c r="F2072">
        <v>387.19101735785807</v>
      </c>
      <c r="G2072">
        <v>552.74547734325949</v>
      </c>
      <c r="H2072">
        <v>-146.0103185088204</v>
      </c>
      <c r="I2072">
        <v>-148.17472940136739</v>
      </c>
      <c r="J2072">
        <v>-164.53763629586189</v>
      </c>
      <c r="K2072">
        <v>-122.9026432422385</v>
      </c>
      <c r="L2072">
        <v>492.13014760685212</v>
      </c>
      <c r="M2072">
        <v>488.5018172140592</v>
      </c>
      <c r="N2072">
        <v>476.47692808201452</v>
      </c>
      <c r="O2072">
        <v>517.63674360767891</v>
      </c>
      <c r="P2072">
        <v>22.003565000948921</v>
      </c>
      <c r="Q2072">
        <v>22.080470369845781</v>
      </c>
      <c r="R2072">
        <v>18.83731211870909</v>
      </c>
      <c r="S2072">
        <v>25.381959267757189</v>
      </c>
      <c r="T2072">
        <v>46695.066280752268</v>
      </c>
      <c r="U2072">
        <v>46695.03069813762</v>
      </c>
      <c r="V2072">
        <v>46663.163004139991</v>
      </c>
      <c r="W2072">
        <v>46727.190064541734</v>
      </c>
      <c r="X2072">
        <v>3975.196125452102</v>
      </c>
      <c r="Y2072">
        <v>4001.414908868815</v>
      </c>
      <c r="Z2072">
        <v>3779.0191254564861</v>
      </c>
      <c r="AA2072">
        <v>4102.6910449447778</v>
      </c>
      <c r="AB2072">
        <v>925.84048308201784</v>
      </c>
      <c r="AC2072">
        <v>907.2767690291173</v>
      </c>
      <c r="AD2072">
        <v>745.84744074717548</v>
      </c>
      <c r="AE2072">
        <v>1139.9386298109141</v>
      </c>
      <c r="AF2072">
        <v>51.843050318133727</v>
      </c>
      <c r="AG2072">
        <v>51.459852997172092</v>
      </c>
      <c r="AH2072">
        <v>50.196078955424831</v>
      </c>
      <c r="AI2072">
        <v>54.52926684635267</v>
      </c>
      <c r="AJ2072">
        <v>0.41010179677982073</v>
      </c>
      <c r="AK2072">
        <v>0.41010187520544622</v>
      </c>
      <c r="AL2072">
        <v>0.4100837496885758</v>
      </c>
      <c r="AM2072">
        <v>0.41011974037717253</v>
      </c>
      <c r="AN2072">
        <v>0.94858638647892191</v>
      </c>
      <c r="AO2072">
        <v>0.94858638647892179</v>
      </c>
      <c r="AP2072">
        <v>0.94858638647892179</v>
      </c>
      <c r="AQ2072">
        <v>0.94858638647892179</v>
      </c>
      <c r="AR2072">
        <v>9.7761783508004765</v>
      </c>
      <c r="AS2072">
        <v>9.7761783508004765</v>
      </c>
      <c r="AT2072">
        <v>9.7761783508004765</v>
      </c>
      <c r="AU2072">
        <v>9.7761783508004765</v>
      </c>
      <c r="AV2072" t="str">
        <f>VLOOKUP(Sheet1[[#This Row],[NPDES ID2]],Combined_Sheet__Major_Only___2[[NPDES ID2]:[ECHO BFR]],3,FALSE)</f>
        <v>NY</v>
      </c>
      <c r="AW2072" t="s">
        <v>54</v>
      </c>
      <c r="AX2072" t="str">
        <f>VLOOKUP(Sheet1[[#This Row],[NPDES ID2]],Combined_Sheet__Major_Only___2[[NPDES ID2]:[ECHO BFR]],27,FALSE)</f>
        <v>-</v>
      </c>
      <c r="AY2072" t="str">
        <f>VLOOKUP(Sheet1[[#This Row],[NPDES ID2]],Combined_Sheet__Major_Only___2[[NPDES ID2]:[ECHO BFR]],28,FALSE)</f>
        <v>-</v>
      </c>
      <c r="AZ2072" t="str">
        <f>VLOOKUP(Sheet1[[#This Row],[NPDES ID2]],Combined_Sheet__Major_Only___2[[NPDES ID2]:[ECHO BFR]],29,FALSE)</f>
        <v>thickening</v>
      </c>
      <c r="BA2072">
        <f>VLOOKUP(Sheet1[[#This Row],[NPDES ID2]],Combined_Sheet__Major_Only___2[[NPDES ID2]:[ECHO BFR]],17,FALSE)</f>
        <v>41.152500000000003</v>
      </c>
      <c r="BB2072">
        <f>VLOOKUP(Sheet1[[#This Row],[NPDES ID2]],Combined_Sheet__Major_Only___2[[NPDES ID2]:[ECHO BFR]],18,FALSE)</f>
        <v>-73.873582999999996</v>
      </c>
      <c r="BC2072" t="str">
        <f>IF(ISNUMBER(SEARCH("aerobic",$AW2072)),"aerobic","")</f>
        <v/>
      </c>
      <c r="BD2072" t="str">
        <f>IF(ISNUMBER(SEARCH("anaer",$AW2072)),"anaer","")</f>
        <v/>
      </c>
      <c r="BE2072" t="str">
        <f>IF(ISNUMBER(SEARCH("thickening",$AZ2072)),"thickening","")</f>
        <v>thickening</v>
      </c>
      <c r="BF2072" s="3" t="str">
        <f>IF(ISNUMBER(SEARCH("airDry",$AW2072)),"airDry","")</f>
        <v/>
      </c>
      <c r="BG2072" s="3" t="str">
        <f>IF(ISNUMBER(SEARCH("heatDry",$AY2072)),"heatDry","")</f>
        <v/>
      </c>
      <c r="BH2072" s="3" t="str">
        <f>IF(AND(ISNUMBER(SEARCH("aerobic",$AW2072)),ISNUMBER(SEARCH("anaer",$AW2072))),"Combined Aer and Anaer.","")</f>
        <v/>
      </c>
    </row>
    <row r="2073" spans="1:60" x14ac:dyDescent="0.25">
      <c r="A2073" s="4">
        <v>2436</v>
      </c>
      <c r="B2073" t="s">
        <v>11354</v>
      </c>
      <c r="C2073">
        <v>244.79</v>
      </c>
      <c r="D2073">
        <v>719.86351820187747</v>
      </c>
      <c r="E2073">
        <v>718.64883585165967</v>
      </c>
      <c r="F2073">
        <v>535.02302182739481</v>
      </c>
      <c r="G2073">
        <v>933.45925471096484</v>
      </c>
      <c r="H2073">
        <v>-160.14622494511389</v>
      </c>
      <c r="I2073">
        <v>-162.0917777383419</v>
      </c>
      <c r="J2073">
        <v>-179.80285663644599</v>
      </c>
      <c r="K2073">
        <v>-136.34896152935389</v>
      </c>
      <c r="L2073">
        <v>118.7823565941423</v>
      </c>
      <c r="M2073">
        <v>117.742666317078</v>
      </c>
      <c r="N2073">
        <v>114.3011181128919</v>
      </c>
      <c r="O2073">
        <v>126.0858452309387</v>
      </c>
      <c r="P2073">
        <v>5.808190405974087</v>
      </c>
      <c r="Q2073">
        <v>5.8233056756349661</v>
      </c>
      <c r="R2073">
        <v>5.0366175559357407</v>
      </c>
      <c r="S2073">
        <v>6.6743397103613731</v>
      </c>
      <c r="T2073">
        <v>46840.211283481112</v>
      </c>
      <c r="U2073">
        <v>46840.17559445314</v>
      </c>
      <c r="V2073">
        <v>46808.212596968588</v>
      </c>
      <c r="W2073">
        <v>46872.431136619307</v>
      </c>
      <c r="X2073">
        <v>4348.3002514042773</v>
      </c>
      <c r="Y2073">
        <v>4381.7783671016568</v>
      </c>
      <c r="Z2073">
        <v>4094.891172448552</v>
      </c>
      <c r="AA2073">
        <v>4514.0327910692777</v>
      </c>
      <c r="AB2073">
        <v>983.82232434551861</v>
      </c>
      <c r="AC2073">
        <v>965.11188316720438</v>
      </c>
      <c r="AD2073">
        <v>795.19477756433423</v>
      </c>
      <c r="AE2073">
        <v>1208.2616005245829</v>
      </c>
      <c r="AF2073">
        <v>47.554342241999898</v>
      </c>
      <c r="AG2073">
        <v>47.137861853717851</v>
      </c>
      <c r="AH2073">
        <v>45.760780650934599</v>
      </c>
      <c r="AI2073">
        <v>50.478093669877786</v>
      </c>
      <c r="AJ2073">
        <v>0.35802140394534171</v>
      </c>
      <c r="AK2073">
        <v>0.35802142257393288</v>
      </c>
      <c r="AL2073">
        <v>0.35801713042197553</v>
      </c>
      <c r="AM2073">
        <v>0.35802565280519028</v>
      </c>
      <c r="AN2073">
        <v>0.94873398865641079</v>
      </c>
      <c r="AO2073">
        <v>0.94873398865641045</v>
      </c>
      <c r="AP2073">
        <v>0.94873398865641045</v>
      </c>
      <c r="AQ2073">
        <v>0.94873398865641045</v>
      </c>
      <c r="AR2073">
        <v>9.1006897558056465</v>
      </c>
      <c r="AS2073">
        <v>9.1006897558056448</v>
      </c>
      <c r="AT2073">
        <v>9.1006897558056448</v>
      </c>
      <c r="AU2073">
        <v>9.1006897558056448</v>
      </c>
      <c r="AV2073" t="str">
        <f>VLOOKUP(Sheet1[[#This Row],[NPDES ID2]],Combined_Sheet__Major_Only___2[[NPDES ID2]:[ECHO BFR]],3,FALSE)</f>
        <v>FL</v>
      </c>
      <c r="AW2073" t="s">
        <v>54</v>
      </c>
      <c r="AX2073" t="str">
        <f>VLOOKUP(Sheet1[[#This Row],[NPDES ID2]],Combined_Sheet__Major_Only___2[[NPDES ID2]:[ECHO BFR]],27,FALSE)</f>
        <v>-</v>
      </c>
      <c r="AY2073" t="str">
        <f>VLOOKUP(Sheet1[[#This Row],[NPDES ID2]],Combined_Sheet__Major_Only___2[[NPDES ID2]:[ECHO BFR]],28,FALSE)</f>
        <v>-</v>
      </c>
      <c r="AZ2073" t="str">
        <f>VLOOKUP(Sheet1[[#This Row],[NPDES ID2]],Combined_Sheet__Major_Only___2[[NPDES ID2]:[ECHO BFR]],29,FALSE)</f>
        <v>thickening</v>
      </c>
      <c r="BA2073">
        <f>VLOOKUP(Sheet1[[#This Row],[NPDES ID2]],Combined_Sheet__Major_Only___2[[NPDES ID2]:[ECHO BFR]],17,FALSE)</f>
        <v>26.57451</v>
      </c>
      <c r="BB2073">
        <f>VLOOKUP(Sheet1[[#This Row],[NPDES ID2]],Combined_Sheet__Major_Only___2[[NPDES ID2]:[ECHO BFR]],18,FALSE)</f>
        <v>-81.738529999999997</v>
      </c>
      <c r="BC2073" t="str">
        <f>IF(ISNUMBER(SEARCH("aerobic",$AW2073)),"aerobic","")</f>
        <v/>
      </c>
      <c r="BD2073" t="str">
        <f>IF(ISNUMBER(SEARCH("anaer",$AW2073)),"anaer","")</f>
        <v/>
      </c>
      <c r="BE2073" t="str">
        <f>IF(ISNUMBER(SEARCH("thickening",$AZ2073)),"thickening","")</f>
        <v>thickening</v>
      </c>
      <c r="BF2073" s="2" t="str">
        <f>IF(ISNUMBER(SEARCH("airDry",$AW2073)),"airDry","")</f>
        <v/>
      </c>
      <c r="BG2073" s="2" t="str">
        <f>IF(ISNUMBER(SEARCH("heatDry",$AY2073)),"heatDry","")</f>
        <v/>
      </c>
      <c r="BH2073" s="2" t="str">
        <f>IF(AND(ISNUMBER(SEARCH("aerobic",$AW2073)),ISNUMBER(SEARCH("anaer",$AW2073))),"Combined Aer and Anaer.","")</f>
        <v/>
      </c>
    </row>
    <row r="2074" spans="1:60" x14ac:dyDescent="0.25">
      <c r="A2074" s="4">
        <v>1108</v>
      </c>
      <c r="B2074" t="s">
        <v>5335</v>
      </c>
      <c r="C2074">
        <v>334.55</v>
      </c>
      <c r="D2074">
        <v>562.60191681242327</v>
      </c>
      <c r="E2074">
        <v>564.09075851784758</v>
      </c>
      <c r="F2074">
        <v>424.40785799936577</v>
      </c>
      <c r="G2074">
        <v>710.73224706449378</v>
      </c>
      <c r="H2074">
        <v>-150.05913146432701</v>
      </c>
      <c r="I2074">
        <v>-152.05944996937791</v>
      </c>
      <c r="J2074">
        <v>-168.79862117101769</v>
      </c>
      <c r="K2074">
        <v>-126.6607576002543</v>
      </c>
      <c r="L2074">
        <v>172.6971333853833</v>
      </c>
      <c r="M2074">
        <v>171.35787604329511</v>
      </c>
      <c r="N2074">
        <v>166.92397077364799</v>
      </c>
      <c r="O2074">
        <v>182.10593981086561</v>
      </c>
      <c r="P2074">
        <v>7.9204341434233712</v>
      </c>
      <c r="Q2074">
        <v>7.9365856002838537</v>
      </c>
      <c r="R2074">
        <v>6.8099639070497862</v>
      </c>
      <c r="S2074">
        <v>9.1508012822421403</v>
      </c>
      <c r="T2074">
        <v>46854.286824004048</v>
      </c>
      <c r="U2074">
        <v>46854.251124656563</v>
      </c>
      <c r="V2074">
        <v>46822.278885048152</v>
      </c>
      <c r="W2074">
        <v>46886.515993536093</v>
      </c>
      <c r="X2074">
        <v>4087.7932642425571</v>
      </c>
      <c r="Y2074">
        <v>4116.0254276107926</v>
      </c>
      <c r="Z2074">
        <v>3875.9877554978252</v>
      </c>
      <c r="AA2074">
        <v>4225.6578393262353</v>
      </c>
      <c r="AB2074">
        <v>925.64213502502446</v>
      </c>
      <c r="AC2074">
        <v>908.29115533614458</v>
      </c>
      <c r="AD2074">
        <v>749.52609406290344</v>
      </c>
      <c r="AE2074">
        <v>1133.759319103533</v>
      </c>
      <c r="AF2074">
        <v>50.589216580879643</v>
      </c>
      <c r="AG2074">
        <v>50.1965563534986</v>
      </c>
      <c r="AH2074">
        <v>48.898755173753621</v>
      </c>
      <c r="AI2074">
        <v>53.345128108839759</v>
      </c>
      <c r="AJ2074">
        <v>0.39486250007940121</v>
      </c>
      <c r="AK2074">
        <v>0.39486252745912681</v>
      </c>
      <c r="AL2074">
        <v>0.39485621658141179</v>
      </c>
      <c r="AM2074">
        <v>0.39486874734233229</v>
      </c>
      <c r="AN2074">
        <v>0.94874825741747415</v>
      </c>
      <c r="AO2074">
        <v>0.94874825741747371</v>
      </c>
      <c r="AP2074">
        <v>0.94874825741747371</v>
      </c>
      <c r="AQ2074">
        <v>0.94874825741747371</v>
      </c>
      <c r="AR2074">
        <v>9.6774527199938518</v>
      </c>
      <c r="AS2074">
        <v>9.67745271999385</v>
      </c>
      <c r="AT2074">
        <v>9.67745271999385</v>
      </c>
      <c r="AU2074">
        <v>9.67745271999385</v>
      </c>
      <c r="AV2074" t="str">
        <f>VLOOKUP(Sheet1[[#This Row],[NPDES ID2]],Combined_Sheet__Major_Only___2[[NPDES ID2]:[ECHO BFR]],3,FALSE)</f>
        <v>NJ</v>
      </c>
      <c r="AW2074" t="s">
        <v>54</v>
      </c>
      <c r="AX2074" t="str">
        <f>VLOOKUP(Sheet1[[#This Row],[NPDES ID2]],Combined_Sheet__Major_Only___2[[NPDES ID2]:[ECHO BFR]],27,FALSE)</f>
        <v>-</v>
      </c>
      <c r="AY2074" t="str">
        <f>VLOOKUP(Sheet1[[#This Row],[NPDES ID2]],Combined_Sheet__Major_Only___2[[NPDES ID2]:[ECHO BFR]],28,FALSE)</f>
        <v>-</v>
      </c>
      <c r="AZ2074" t="str">
        <f>VLOOKUP(Sheet1[[#This Row],[NPDES ID2]],Combined_Sheet__Major_Only___2[[NPDES ID2]:[ECHO BFR]],29,FALSE)</f>
        <v>thickening</v>
      </c>
      <c r="BA2074">
        <f>VLOOKUP(Sheet1[[#This Row],[NPDES ID2]],Combined_Sheet__Major_Only___2[[NPDES ID2]:[ECHO BFR]],17,FALSE)</f>
        <v>40.079611</v>
      </c>
      <c r="BB2074">
        <f>VLOOKUP(Sheet1[[#This Row],[NPDES ID2]],Combined_Sheet__Major_Only___2[[NPDES ID2]:[ECHO BFR]],18,FALSE)</f>
        <v>-74.871943000000002</v>
      </c>
      <c r="BC2074" t="str">
        <f>IF(ISNUMBER(SEARCH("aerobic",$AW2074)),"aerobic","")</f>
        <v/>
      </c>
      <c r="BD2074" t="str">
        <f>IF(ISNUMBER(SEARCH("anaer",$AW2074)),"anaer","")</f>
        <v/>
      </c>
      <c r="BE2074" t="str">
        <f>IF(ISNUMBER(SEARCH("thickening",$AZ2074)),"thickening","")</f>
        <v>thickening</v>
      </c>
      <c r="BF2074" s="2" t="str">
        <f>IF(ISNUMBER(SEARCH("airDry",$AW2074)),"airDry","")</f>
        <v/>
      </c>
      <c r="BG2074" s="2" t="str">
        <f>IF(ISNUMBER(SEARCH("heatDry",$AY2074)),"heatDry","")</f>
        <v/>
      </c>
      <c r="BH2074" s="2" t="str">
        <f>IF(AND(ISNUMBER(SEARCH("aerobic",$AW2074)),ISNUMBER(SEARCH("anaer",$AW2074))),"Combined Aer and Anaer.","")</f>
        <v/>
      </c>
    </row>
    <row r="2075" spans="1:60" x14ac:dyDescent="0.25">
      <c r="A2075" s="4">
        <v>2285</v>
      </c>
      <c r="B2075" t="s">
        <v>10682</v>
      </c>
      <c r="C2075">
        <v>451</v>
      </c>
      <c r="D2075">
        <v>485.21151096220638</v>
      </c>
      <c r="E2075">
        <v>487.01928729598848</v>
      </c>
      <c r="F2075">
        <v>372.57623240253508</v>
      </c>
      <c r="G2075">
        <v>598.17234235709327</v>
      </c>
      <c r="H2075">
        <v>-146.71141777285129</v>
      </c>
      <c r="I2075">
        <v>-148.73319992007231</v>
      </c>
      <c r="J2075">
        <v>-165.15142713266519</v>
      </c>
      <c r="K2075">
        <v>-123.47373802354841</v>
      </c>
      <c r="L2075">
        <v>237.7801377472839</v>
      </c>
      <c r="M2075">
        <v>236.01410855249171</v>
      </c>
      <c r="N2075">
        <v>230.16600040623811</v>
      </c>
      <c r="O2075">
        <v>250.1888381101669</v>
      </c>
      <c r="P2075">
        <v>10.66846819635297</v>
      </c>
      <c r="Q2075">
        <v>10.70197465125673</v>
      </c>
      <c r="R2075">
        <v>9.1408554209001913</v>
      </c>
      <c r="S2075">
        <v>12.30966043905436</v>
      </c>
      <c r="T2075">
        <v>46884.295517971128</v>
      </c>
      <c r="U2075">
        <v>46884.259796622697</v>
      </c>
      <c r="V2075">
        <v>46852.267853041587</v>
      </c>
      <c r="W2075">
        <v>46916.544549817641</v>
      </c>
      <c r="X2075">
        <v>4004.638026009854</v>
      </c>
      <c r="Y2075">
        <v>4031.231372903635</v>
      </c>
      <c r="Z2075">
        <v>3805.6787932737279</v>
      </c>
      <c r="AA2075">
        <v>4133.9520496274954</v>
      </c>
      <c r="AB2075">
        <v>970.73548753537909</v>
      </c>
      <c r="AC2075">
        <v>949.69584478719321</v>
      </c>
      <c r="AD2075">
        <v>775.27802720873228</v>
      </c>
      <c r="AE2075">
        <v>1205.198701132882</v>
      </c>
      <c r="AF2075">
        <v>51.669666957201152</v>
      </c>
      <c r="AG2075">
        <v>51.285432668235003</v>
      </c>
      <c r="AH2075">
        <v>50.01609272984058</v>
      </c>
      <c r="AI2075">
        <v>54.365710694313798</v>
      </c>
      <c r="AJ2075">
        <v>0.40799386310758851</v>
      </c>
      <c r="AK2075">
        <v>0.40799390144503239</v>
      </c>
      <c r="AL2075">
        <v>0.40798506007081953</v>
      </c>
      <c r="AM2075">
        <v>0.40800261543673388</v>
      </c>
      <c r="AN2075">
        <v>0.94877865155028762</v>
      </c>
      <c r="AO2075">
        <v>0.94877865155028751</v>
      </c>
      <c r="AP2075">
        <v>0.94877865155028751</v>
      </c>
      <c r="AQ2075">
        <v>0.94877865155028751</v>
      </c>
      <c r="AR2075">
        <v>9.5506504844007853</v>
      </c>
      <c r="AS2075">
        <v>9.5506504844007836</v>
      </c>
      <c r="AT2075">
        <v>9.5506504844007836</v>
      </c>
      <c r="AU2075">
        <v>9.5506504844007836</v>
      </c>
      <c r="AV2075" t="str">
        <f>VLOOKUP(Sheet1[[#This Row],[NPDES ID2]],Combined_Sheet__Major_Only___2[[NPDES ID2]:[ECHO BFR]],3,FALSE)</f>
        <v>MA</v>
      </c>
      <c r="AW2075" t="s">
        <v>54</v>
      </c>
      <c r="AX2075" t="str">
        <f>VLOOKUP(Sheet1[[#This Row],[NPDES ID2]],Combined_Sheet__Major_Only___2[[NPDES ID2]:[ECHO BFR]],27,FALSE)</f>
        <v>-</v>
      </c>
      <c r="AY2075" t="str">
        <f>VLOOKUP(Sheet1[[#This Row],[NPDES ID2]],Combined_Sheet__Major_Only___2[[NPDES ID2]:[ECHO BFR]],28,FALSE)</f>
        <v>-</v>
      </c>
      <c r="AZ2075" t="str">
        <f>VLOOKUP(Sheet1[[#This Row],[NPDES ID2]],Combined_Sheet__Major_Only___2[[NPDES ID2]:[ECHO BFR]],29,FALSE)</f>
        <v>thickening</v>
      </c>
      <c r="BA2075">
        <f>VLOOKUP(Sheet1[[#This Row],[NPDES ID2]],Combined_Sheet__Major_Only___2[[NPDES ID2]:[ECHO BFR]],17,FALSE)</f>
        <v>42.038575999999999</v>
      </c>
      <c r="BB2075">
        <f>VLOOKUP(Sheet1[[#This Row],[NPDES ID2]],Combined_Sheet__Major_Only___2[[NPDES ID2]:[ECHO BFR]],18,FALSE)</f>
        <v>-71.888022000000007</v>
      </c>
      <c r="BC2075" t="str">
        <f>IF(ISNUMBER(SEARCH("aerobic",$AW2075)),"aerobic","")</f>
        <v/>
      </c>
      <c r="BD2075" t="str">
        <f>IF(ISNUMBER(SEARCH("anaer",$AW2075)),"anaer","")</f>
        <v/>
      </c>
      <c r="BE2075" t="str">
        <f>IF(ISNUMBER(SEARCH("thickening",$AZ2075)),"thickening","")</f>
        <v>thickening</v>
      </c>
      <c r="BF2075" s="3" t="str">
        <f>IF(ISNUMBER(SEARCH("airDry",$AW2075)),"airDry","")</f>
        <v/>
      </c>
      <c r="BG2075" s="3" t="str">
        <f>IF(ISNUMBER(SEARCH("heatDry",$AY2075)),"heatDry","")</f>
        <v/>
      </c>
      <c r="BH2075" s="3" t="str">
        <f>IF(AND(ISNUMBER(SEARCH("aerobic",$AW2075)),ISNUMBER(SEARCH("anaer",$AW2075))),"Combined Aer and Anaer.","")</f>
        <v/>
      </c>
    </row>
    <row r="2076" spans="1:60" x14ac:dyDescent="0.25">
      <c r="A2076" s="4">
        <v>1187</v>
      </c>
      <c r="B2076" t="s">
        <v>5693</v>
      </c>
      <c r="C2076">
        <v>259.97000000000003</v>
      </c>
      <c r="D2076">
        <v>681.27424415023108</v>
      </c>
      <c r="E2076">
        <v>680.14370943110271</v>
      </c>
      <c r="F2076">
        <v>509.1673803394757</v>
      </c>
      <c r="G2076">
        <v>881.26713320946556</v>
      </c>
      <c r="H2076">
        <v>-157.47287686926481</v>
      </c>
      <c r="I2076">
        <v>-159.48390546453001</v>
      </c>
      <c r="J2076">
        <v>-176.89998280122259</v>
      </c>
      <c r="K2076">
        <v>-133.77797672745959</v>
      </c>
      <c r="L2076">
        <v>128.18718523944909</v>
      </c>
      <c r="M2076">
        <v>127.0990868343135</v>
      </c>
      <c r="N2076">
        <v>123.4971355944862</v>
      </c>
      <c r="O2076">
        <v>135.830937268025</v>
      </c>
      <c r="P2076">
        <v>6.1650326685958019</v>
      </c>
      <c r="Q2076">
        <v>6.1921328829979254</v>
      </c>
      <c r="R2076">
        <v>5.3405378800183883</v>
      </c>
      <c r="S2076">
        <v>7.0971956532173781</v>
      </c>
      <c r="T2076">
        <v>46951.641819451339</v>
      </c>
      <c r="U2076">
        <v>46951.606048727866</v>
      </c>
      <c r="V2076">
        <v>46919.569884972159</v>
      </c>
      <c r="W2076">
        <v>46983.935426827178</v>
      </c>
      <c r="X2076">
        <v>4289.0588742165164</v>
      </c>
      <c r="Y2076">
        <v>4321.1898345351892</v>
      </c>
      <c r="Z2076">
        <v>4046.4247252665091</v>
      </c>
      <c r="AA2076">
        <v>4447.5393997729816</v>
      </c>
      <c r="AB2076">
        <v>1199.718009777906</v>
      </c>
      <c r="AC2076">
        <v>1165.418840448466</v>
      </c>
      <c r="AD2076">
        <v>924.27144866164292</v>
      </c>
      <c r="AE2076">
        <v>1544.715516133067</v>
      </c>
      <c r="AF2076">
        <v>48.322996704175473</v>
      </c>
      <c r="AG2076">
        <v>47.912544131934368</v>
      </c>
      <c r="AH2076">
        <v>46.555531960926118</v>
      </c>
      <c r="AI2076">
        <v>51.204267251665947</v>
      </c>
      <c r="AJ2076">
        <v>0.3673458589647241</v>
      </c>
      <c r="AK2076">
        <v>0.36734587993403278</v>
      </c>
      <c r="AL2076">
        <v>0.36734104792767319</v>
      </c>
      <c r="AM2076">
        <v>0.36735064224250519</v>
      </c>
      <c r="AN2076">
        <v>0.9488467318035112</v>
      </c>
      <c r="AO2076">
        <v>0.94884673180351087</v>
      </c>
      <c r="AP2076">
        <v>0.94884673180351087</v>
      </c>
      <c r="AQ2076">
        <v>0.94884673180351087</v>
      </c>
      <c r="AR2076">
        <v>8.3450513965124031</v>
      </c>
      <c r="AS2076">
        <v>8.3450513965123996</v>
      </c>
      <c r="AT2076">
        <v>8.3450513965123996</v>
      </c>
      <c r="AU2076">
        <v>8.3450513965123996</v>
      </c>
      <c r="AV2076" t="str">
        <f>VLOOKUP(Sheet1[[#This Row],[NPDES ID2]],Combined_Sheet__Major_Only___2[[NPDES ID2]:[ECHO BFR]],3,FALSE)</f>
        <v>MD</v>
      </c>
      <c r="AW2076" t="s">
        <v>54</v>
      </c>
      <c r="AX2076" t="str">
        <f>VLOOKUP(Sheet1[[#This Row],[NPDES ID2]],Combined_Sheet__Major_Only___2[[NPDES ID2]:[ECHO BFR]],27,FALSE)</f>
        <v>-</v>
      </c>
      <c r="AY2076" t="str">
        <f>VLOOKUP(Sheet1[[#This Row],[NPDES ID2]],Combined_Sheet__Major_Only___2[[NPDES ID2]:[ECHO BFR]],28,FALSE)</f>
        <v>-</v>
      </c>
      <c r="AZ2076" t="str">
        <f>VLOOKUP(Sheet1[[#This Row],[NPDES ID2]],Combined_Sheet__Major_Only___2[[NPDES ID2]:[ECHO BFR]],29,FALSE)</f>
        <v>thickening</v>
      </c>
      <c r="BA2076">
        <f>VLOOKUP(Sheet1[[#This Row],[NPDES ID2]],Combined_Sheet__Major_Only___2[[NPDES ID2]:[ECHO BFR]],17,FALSE)</f>
        <v>38.529482000000002</v>
      </c>
      <c r="BB2076">
        <f>VLOOKUP(Sheet1[[#This Row],[NPDES ID2]],Combined_Sheet__Major_Only___2[[NPDES ID2]:[ECHO BFR]],18,FALSE)</f>
        <v>-76.985787000000002</v>
      </c>
      <c r="BC2076" t="str">
        <f>IF(ISNUMBER(SEARCH("aerobic",$AW2076)),"aerobic","")</f>
        <v/>
      </c>
      <c r="BD2076" t="str">
        <f>IF(ISNUMBER(SEARCH("anaer",$AW2076)),"anaer","")</f>
        <v/>
      </c>
      <c r="BE2076" t="str">
        <f>IF(ISNUMBER(SEARCH("thickening",$AZ2076)),"thickening","")</f>
        <v>thickening</v>
      </c>
      <c r="BF2076" s="3" t="str">
        <f>IF(ISNUMBER(SEARCH("airDry",$AW2076)),"airDry","")</f>
        <v/>
      </c>
      <c r="BG2076" s="3" t="str">
        <f>IF(ISNUMBER(SEARCH("heatDry",$AY2076)),"heatDry","")</f>
        <v/>
      </c>
      <c r="BH2076" s="3" t="str">
        <f>IF(AND(ISNUMBER(SEARCH("aerobic",$AW2076)),ISNUMBER(SEARCH("anaer",$AW2076))),"Combined Aer and Anaer.","")</f>
        <v/>
      </c>
    </row>
    <row r="2077" spans="1:60" x14ac:dyDescent="0.25">
      <c r="A2077" s="4">
        <v>2438</v>
      </c>
      <c r="B2077" t="s">
        <v>11363</v>
      </c>
      <c r="C2077">
        <v>242</v>
      </c>
      <c r="D2077">
        <v>737.61728974880361</v>
      </c>
      <c r="E2077">
        <v>736.58823153524349</v>
      </c>
      <c r="F2077">
        <v>547.60478020976336</v>
      </c>
      <c r="G2077">
        <v>957.21889692547438</v>
      </c>
      <c r="H2077">
        <v>-162.95915800444209</v>
      </c>
      <c r="I2077">
        <v>-164.7742195821879</v>
      </c>
      <c r="J2077">
        <v>-182.853160675975</v>
      </c>
      <c r="K2077">
        <v>-139.06343354608009</v>
      </c>
      <c r="L2077">
        <v>115.4855126055938</v>
      </c>
      <c r="M2077">
        <v>114.44239514360591</v>
      </c>
      <c r="N2077">
        <v>110.9895181914942</v>
      </c>
      <c r="O2077">
        <v>122.813055787217</v>
      </c>
      <c r="P2077">
        <v>5.745083691477495</v>
      </c>
      <c r="Q2077">
        <v>5.7494856685600606</v>
      </c>
      <c r="R2077">
        <v>4.9875827579326417</v>
      </c>
      <c r="S2077">
        <v>6.5940541858131416</v>
      </c>
      <c r="T2077">
        <v>47204.812877911187</v>
      </c>
      <c r="U2077">
        <v>47204.776921574899</v>
      </c>
      <c r="V2077">
        <v>47172.574523472787</v>
      </c>
      <c r="W2077">
        <v>47237.274055497837</v>
      </c>
      <c r="X2077">
        <v>4456.1704781789813</v>
      </c>
      <c r="Y2077">
        <v>4491.4490354538184</v>
      </c>
      <c r="Z2077">
        <v>4188.4488611754314</v>
      </c>
      <c r="AA2077">
        <v>4631.507313427187</v>
      </c>
      <c r="AB2077">
        <v>1042.772569589255</v>
      </c>
      <c r="AC2077">
        <v>1021.325048305333</v>
      </c>
      <c r="AD2077">
        <v>836.7657984171492</v>
      </c>
      <c r="AE2077">
        <v>1290.7058117764859</v>
      </c>
      <c r="AF2077">
        <v>46.767491767774757</v>
      </c>
      <c r="AG2077">
        <v>46.344827784116568</v>
      </c>
      <c r="AH2077">
        <v>44.947264102499091</v>
      </c>
      <c r="AI2077">
        <v>49.734696517966363</v>
      </c>
      <c r="AJ2077">
        <v>0.34848105485935732</v>
      </c>
      <c r="AK2077">
        <v>0.34848107306614462</v>
      </c>
      <c r="AL2077">
        <v>0.34847687808083683</v>
      </c>
      <c r="AM2077">
        <v>0.34848520753293211</v>
      </c>
      <c r="AN2077">
        <v>0.94910105107814213</v>
      </c>
      <c r="AO2077">
        <v>0.94910105107814235</v>
      </c>
      <c r="AP2077">
        <v>0.94910105107814235</v>
      </c>
      <c r="AQ2077">
        <v>0.94910105107814235</v>
      </c>
      <c r="AR2077">
        <v>8.7981104769783904</v>
      </c>
      <c r="AS2077">
        <v>8.7981104769783869</v>
      </c>
      <c r="AT2077">
        <v>8.7981104769783869</v>
      </c>
      <c r="AU2077">
        <v>8.7981104769783869</v>
      </c>
      <c r="AV2077" t="str">
        <f>VLOOKUP(Sheet1[[#This Row],[NPDES ID2]],Combined_Sheet__Major_Only___2[[NPDES ID2]:[ECHO BFR]],3,FALSE)</f>
        <v>IL</v>
      </c>
      <c r="AW2077" t="s">
        <v>87</v>
      </c>
      <c r="AX2077" t="str">
        <f>VLOOKUP(Sheet1[[#This Row],[NPDES ID2]],Combined_Sheet__Major_Only___2[[NPDES ID2]:[ECHO BFR]],27,FALSE)</f>
        <v>-</v>
      </c>
      <c r="AY2077" t="str">
        <f>VLOOKUP(Sheet1[[#This Row],[NPDES ID2]],Combined_Sheet__Major_Only___2[[NPDES ID2]:[ECHO BFR]],28,FALSE)</f>
        <v>-</v>
      </c>
      <c r="AZ2077" t="str">
        <f>VLOOKUP(Sheet1[[#This Row],[NPDES ID2]],Combined_Sheet__Major_Only___2[[NPDES ID2]:[ECHO BFR]],29,FALSE)</f>
        <v>thickening</v>
      </c>
      <c r="BA2077">
        <f>VLOOKUP(Sheet1[[#This Row],[NPDES ID2]],Combined_Sheet__Major_Only___2[[NPDES ID2]:[ECHO BFR]],17,FALSE)</f>
        <v>38.726944000000003</v>
      </c>
      <c r="BB2077">
        <f>VLOOKUP(Sheet1[[#This Row],[NPDES ID2]],Combined_Sheet__Major_Only___2[[NPDES ID2]:[ECHO BFR]],18,FALSE)</f>
        <v>-89.871388999999994</v>
      </c>
      <c r="BC2077" t="str">
        <f>IF(ISNUMBER(SEARCH("aerobic",$AW2077)),"aerobic","")</f>
        <v/>
      </c>
      <c r="BD2077" t="str">
        <f>IF(ISNUMBER(SEARCH("anaer",$AW2077)),"anaer","")</f>
        <v/>
      </c>
      <c r="BE2077" t="str">
        <f>IF(ISNUMBER(SEARCH("thickening",$AZ2077)),"thickening","")</f>
        <v>thickening</v>
      </c>
      <c r="BF2077" s="2" t="str">
        <f>IF(ISNUMBER(SEARCH("airDry",$AW2077)),"airDry","")</f>
        <v/>
      </c>
      <c r="BG2077" s="2" t="str">
        <f>IF(ISNUMBER(SEARCH("heatDry",$AY2077)),"heatDry","")</f>
        <v/>
      </c>
      <c r="BH2077" s="2" t="str">
        <f>IF(AND(ISNUMBER(SEARCH("aerobic",$AW2077)),ISNUMBER(SEARCH("anaer",$AW2077))),"Combined Aer and Anaer.","")</f>
        <v/>
      </c>
    </row>
    <row r="2078" spans="1:60" x14ac:dyDescent="0.25">
      <c r="A2078" s="4">
        <v>107</v>
      </c>
      <c r="B2078" t="s">
        <v>605</v>
      </c>
      <c r="C2078">
        <v>14499</v>
      </c>
      <c r="D2078">
        <v>3680.1173619448882</v>
      </c>
      <c r="E2078">
        <v>3697.1946455627221</v>
      </c>
      <c r="F2078">
        <v>2902.119835113896</v>
      </c>
      <c r="G2078">
        <v>4444.6802401659643</v>
      </c>
      <c r="H2078">
        <v>-142.8650531335644</v>
      </c>
      <c r="I2078">
        <v>-145.80846337731521</v>
      </c>
      <c r="J2078">
        <v>-163.66052252410199</v>
      </c>
      <c r="K2078">
        <v>-117.8476210120288</v>
      </c>
      <c r="L2078">
        <v>7553.2841883104666</v>
      </c>
      <c r="M2078">
        <v>7496.6208431514879</v>
      </c>
      <c r="N2078">
        <v>7304.4112557268036</v>
      </c>
      <c r="O2078">
        <v>7957.3269678018414</v>
      </c>
      <c r="P2078">
        <v>342.87006436711778</v>
      </c>
      <c r="Q2078">
        <v>343.53873222100492</v>
      </c>
      <c r="R2078">
        <v>294.04924934034278</v>
      </c>
      <c r="S2078">
        <v>395.84810413747732</v>
      </c>
      <c r="T2078">
        <v>47256.391633128187</v>
      </c>
      <c r="U2078">
        <v>47256.355638976827</v>
      </c>
      <c r="V2078">
        <v>47224.119373809866</v>
      </c>
      <c r="W2078">
        <v>47288.886949936517</v>
      </c>
      <c r="X2078">
        <v>4085.1954181938122</v>
      </c>
      <c r="Y2078">
        <v>4112.4897933441462</v>
      </c>
      <c r="Z2078">
        <v>3877.2822429049052</v>
      </c>
      <c r="AA2078">
        <v>4220.1861033091664</v>
      </c>
      <c r="AB2078">
        <v>939.36992660964415</v>
      </c>
      <c r="AC2078">
        <v>921.39874474451153</v>
      </c>
      <c r="AD2078">
        <v>757.81015729814908</v>
      </c>
      <c r="AE2078">
        <v>1152.4308091780249</v>
      </c>
      <c r="AF2078">
        <v>51.093086436494389</v>
      </c>
      <c r="AG2078">
        <v>50.694711129183553</v>
      </c>
      <c r="AH2078">
        <v>49.43116141653195</v>
      </c>
      <c r="AI2078">
        <v>53.814455888163678</v>
      </c>
      <c r="AJ2078">
        <v>0.40098526967665388</v>
      </c>
      <c r="AK2078">
        <v>0.4009863991651032</v>
      </c>
      <c r="AL2078">
        <v>0.40070800199151979</v>
      </c>
      <c r="AM2078">
        <v>0.40126115224946413</v>
      </c>
      <c r="AN2078">
        <v>0.94915255399588716</v>
      </c>
      <c r="AO2078">
        <v>0.94915255399588716</v>
      </c>
      <c r="AP2078">
        <v>0.94915255399588716</v>
      </c>
      <c r="AQ2078">
        <v>0.94915255399588716</v>
      </c>
      <c r="AR2078">
        <v>9.6974252553352063</v>
      </c>
      <c r="AS2078">
        <v>9.6974252553352045</v>
      </c>
      <c r="AT2078">
        <v>9.6974252553352045</v>
      </c>
      <c r="AU2078">
        <v>9.6974252553352045</v>
      </c>
      <c r="AV2078" t="str">
        <f>VLOOKUP(Sheet1[[#This Row],[NPDES ID2]],Combined_Sheet__Major_Only___2[[NPDES ID2]:[ECHO BFR]],3,FALSE)</f>
        <v>CA</v>
      </c>
      <c r="AW2078" t="s">
        <v>54</v>
      </c>
      <c r="AX2078" t="str">
        <f>VLOOKUP(Sheet1[[#This Row],[NPDES ID2]],Combined_Sheet__Major_Only___2[[NPDES ID2]:[ECHO BFR]],27,FALSE)</f>
        <v>other</v>
      </c>
      <c r="AY2078" t="str">
        <f>VLOOKUP(Sheet1[[#This Row],[NPDES ID2]],Combined_Sheet__Major_Only___2[[NPDES ID2]:[ECHO BFR]],28,FALSE)</f>
        <v>-</v>
      </c>
      <c r="AZ2078" t="str">
        <f>VLOOKUP(Sheet1[[#This Row],[NPDES ID2]],Combined_Sheet__Major_Only___2[[NPDES ID2]:[ECHO BFR]],29,FALSE)</f>
        <v>preliminaryOps, thickening</v>
      </c>
      <c r="BA2078">
        <f>VLOOKUP(Sheet1[[#This Row],[NPDES ID2]],Combined_Sheet__Major_Only___2[[NPDES ID2]:[ECHO BFR]],17,FALSE)</f>
        <v>37.997889999999998</v>
      </c>
      <c r="BB2078">
        <f>VLOOKUP(Sheet1[[#This Row],[NPDES ID2]],Combined_Sheet__Major_Only___2[[NPDES ID2]:[ECHO BFR]],18,FALSE)</f>
        <v>-122.06827</v>
      </c>
      <c r="BC2078" t="str">
        <f>IF(ISNUMBER(SEARCH("aerobic",$AW2078)),"aerobic","")</f>
        <v/>
      </c>
      <c r="BD2078" t="str">
        <f>IF(ISNUMBER(SEARCH("anaer",$AW2078)),"anaer","")</f>
        <v/>
      </c>
      <c r="BE2078" t="str">
        <f>IF(ISNUMBER(SEARCH("thickening",$AZ2078)),"thickening","")</f>
        <v>thickening</v>
      </c>
      <c r="BF2078" s="3" t="str">
        <f>IF(ISNUMBER(SEARCH("airDry",$AW2078)),"airDry","")</f>
        <v/>
      </c>
      <c r="BG2078" s="3" t="str">
        <f>IF(ISNUMBER(SEARCH("heatDry",$AY2078)),"heatDry","")</f>
        <v/>
      </c>
      <c r="BH2078" s="3" t="str">
        <f>IF(AND(ISNUMBER(SEARCH("aerobic",$AW2078)),ISNUMBER(SEARCH("anaer",$AW2078))),"Combined Aer and Anaer.","")</f>
        <v/>
      </c>
    </row>
    <row r="2079" spans="1:60" x14ac:dyDescent="0.25">
      <c r="A2079" s="4">
        <v>948</v>
      </c>
      <c r="B2079" t="s">
        <v>4601</v>
      </c>
      <c r="C2079">
        <v>625.85</v>
      </c>
      <c r="D2079">
        <v>496.13972530549188</v>
      </c>
      <c r="E2079">
        <v>488.41475545165639</v>
      </c>
      <c r="F2079">
        <v>395.66835505047169</v>
      </c>
      <c r="G2079">
        <v>594.6929264212838</v>
      </c>
      <c r="H2079">
        <v>-161.49319026976571</v>
      </c>
      <c r="I2079">
        <v>-163.29375848344279</v>
      </c>
      <c r="J2079">
        <v>-181.41167867061799</v>
      </c>
      <c r="K2079">
        <v>-137.74098563247901</v>
      </c>
      <c r="L2079">
        <v>300.95633882193079</v>
      </c>
      <c r="M2079">
        <v>298.27768226589478</v>
      </c>
      <c r="N2079">
        <v>289.405474024407</v>
      </c>
      <c r="O2079">
        <v>319.7800268163121</v>
      </c>
      <c r="P2079">
        <v>14.85374752749367</v>
      </c>
      <c r="Q2079">
        <v>14.87768894672552</v>
      </c>
      <c r="R2079">
        <v>12.888463194925929</v>
      </c>
      <c r="S2079">
        <v>17.051874330270941</v>
      </c>
      <c r="T2079">
        <v>47297.887528860301</v>
      </c>
      <c r="U2079">
        <v>47297.851504286147</v>
      </c>
      <c r="V2079">
        <v>47265.58799254863</v>
      </c>
      <c r="W2079">
        <v>47330.410311193467</v>
      </c>
      <c r="X2079">
        <v>4430.8066841470127</v>
      </c>
      <c r="Y2079">
        <v>4465.4271854185772</v>
      </c>
      <c r="Z2079">
        <v>4168.2786863308493</v>
      </c>
      <c r="AA2079">
        <v>4602.6498158395207</v>
      </c>
      <c r="AB2079">
        <v>960.69346387630037</v>
      </c>
      <c r="AC2079">
        <v>943.79116445408204</v>
      </c>
      <c r="AD2079">
        <v>783.15096279866714</v>
      </c>
      <c r="AE2079">
        <v>1170.260960272147</v>
      </c>
      <c r="AF2079">
        <v>47.12747986837158</v>
      </c>
      <c r="AG2079">
        <v>46.707410727921108</v>
      </c>
      <c r="AH2079">
        <v>45.319955066896561</v>
      </c>
      <c r="AI2079">
        <v>50.074646708060023</v>
      </c>
      <c r="AJ2079">
        <v>0.35284518931863668</v>
      </c>
      <c r="AK2079">
        <v>0.35284523609706969</v>
      </c>
      <c r="AL2079">
        <v>0.35283443885095972</v>
      </c>
      <c r="AM2079">
        <v>0.35285587797004581</v>
      </c>
      <c r="AN2079">
        <v>0.94919391328365355</v>
      </c>
      <c r="AO2079">
        <v>0.94919391328365355</v>
      </c>
      <c r="AP2079">
        <v>0.94919391328365355</v>
      </c>
      <c r="AQ2079">
        <v>0.94919391328365355</v>
      </c>
      <c r="AR2079">
        <v>9.2204437088785323</v>
      </c>
      <c r="AS2079">
        <v>9.2204437088785323</v>
      </c>
      <c r="AT2079">
        <v>9.2204437088785323</v>
      </c>
      <c r="AU2079">
        <v>9.2204437088785323</v>
      </c>
      <c r="AV2079" t="str">
        <f>VLOOKUP(Sheet1[[#This Row],[NPDES ID2]],Combined_Sheet__Major_Only___2[[NPDES ID2]:[ECHO BFR]],3,FALSE)</f>
        <v>FL</v>
      </c>
      <c r="AW2079" t="s">
        <v>54</v>
      </c>
      <c r="AX2079" t="str">
        <f>VLOOKUP(Sheet1[[#This Row],[NPDES ID2]],Combined_Sheet__Major_Only___2[[NPDES ID2]:[ECHO BFR]],27,FALSE)</f>
        <v>other</v>
      </c>
      <c r="AY2079" t="str">
        <f>VLOOKUP(Sheet1[[#This Row],[NPDES ID2]],Combined_Sheet__Major_Only___2[[NPDES ID2]:[ECHO BFR]],28,FALSE)</f>
        <v>-</v>
      </c>
      <c r="AZ2079" t="str">
        <f>VLOOKUP(Sheet1[[#This Row],[NPDES ID2]],Combined_Sheet__Major_Only___2[[NPDES ID2]:[ECHO BFR]],29,FALSE)</f>
        <v>thickening</v>
      </c>
      <c r="BA2079">
        <f>VLOOKUP(Sheet1[[#This Row],[NPDES ID2]],Combined_Sheet__Major_Only___2[[NPDES ID2]:[ECHO BFR]],17,FALSE)</f>
        <v>30.115227999999998</v>
      </c>
      <c r="BB2079">
        <f>VLOOKUP(Sheet1[[#This Row],[NPDES ID2]],Combined_Sheet__Major_Only___2[[NPDES ID2]:[ECHO BFR]],18,FALSE)</f>
        <v>-81.815077000000002</v>
      </c>
      <c r="BC2079" t="str">
        <f>IF(ISNUMBER(SEARCH("aerobic",$AW2079)),"aerobic","")</f>
        <v/>
      </c>
      <c r="BD2079" t="str">
        <f>IF(ISNUMBER(SEARCH("anaer",$AW2079)),"anaer","")</f>
        <v/>
      </c>
      <c r="BE2079" t="str">
        <f>IF(ISNUMBER(SEARCH("thickening",$AZ2079)),"thickening","")</f>
        <v>thickening</v>
      </c>
      <c r="BF2079" s="2" t="str">
        <f>IF(ISNUMBER(SEARCH("airDry",$AW2079)),"airDry","")</f>
        <v/>
      </c>
      <c r="BG2079" s="2" t="str">
        <f>IF(ISNUMBER(SEARCH("heatDry",$AY2079)),"heatDry","")</f>
        <v/>
      </c>
      <c r="BH2079" s="2" t="str">
        <f>IF(AND(ISNUMBER(SEARCH("aerobic",$AW2079)),ISNUMBER(SEARCH("anaer",$AW2079))),"Combined Aer and Anaer.","")</f>
        <v/>
      </c>
    </row>
    <row r="2080" spans="1:60" x14ac:dyDescent="0.25">
      <c r="A2080" s="4">
        <v>849</v>
      </c>
      <c r="B2080" t="s">
        <v>4150</v>
      </c>
      <c r="C2080">
        <v>975</v>
      </c>
      <c r="D2080">
        <v>493.3918934853121</v>
      </c>
      <c r="E2080">
        <v>493.0325377927345</v>
      </c>
      <c r="F2080">
        <v>415.46607873905378</v>
      </c>
      <c r="G2080">
        <v>590.67909117783665</v>
      </c>
      <c r="H2080">
        <v>-154.95321751473281</v>
      </c>
      <c r="I2080">
        <v>-156.98661667808429</v>
      </c>
      <c r="J2080">
        <v>-174.417947455865</v>
      </c>
      <c r="K2080">
        <v>-131.52668977325209</v>
      </c>
      <c r="L2080">
        <v>487.23867927841673</v>
      </c>
      <c r="M2080">
        <v>483.21187927495617</v>
      </c>
      <c r="N2080">
        <v>469.86511665980072</v>
      </c>
      <c r="O2080">
        <v>515.54811287530686</v>
      </c>
      <c r="P2080">
        <v>23.109748293044419</v>
      </c>
      <c r="Q2080">
        <v>23.225644293327051</v>
      </c>
      <c r="R2080">
        <v>20.001689234272551</v>
      </c>
      <c r="S2080">
        <v>26.6452867879519</v>
      </c>
      <c r="T2080">
        <v>47487.493849717081</v>
      </c>
      <c r="U2080">
        <v>47487.457686132708</v>
      </c>
      <c r="V2080">
        <v>47455.069677215259</v>
      </c>
      <c r="W2080">
        <v>47520.142129693428</v>
      </c>
      <c r="X2080">
        <v>4280.0964856953906</v>
      </c>
      <c r="Y2080">
        <v>4311.3972377339633</v>
      </c>
      <c r="Z2080">
        <v>4043.9956497404992</v>
      </c>
      <c r="AA2080">
        <v>4434.1801874043194</v>
      </c>
      <c r="AB2080">
        <v>1271.374576542046</v>
      </c>
      <c r="AC2080">
        <v>1230.804946954519</v>
      </c>
      <c r="AD2080">
        <v>964.82804659627413</v>
      </c>
      <c r="AE2080">
        <v>1661.02380425919</v>
      </c>
      <c r="AF2080">
        <v>48.97646647943855</v>
      </c>
      <c r="AG2080">
        <v>48.570664271127093</v>
      </c>
      <c r="AH2080">
        <v>47.232226483988981</v>
      </c>
      <c r="AI2080">
        <v>51.821278594670567</v>
      </c>
      <c r="AJ2080">
        <v>0.37527654636426688</v>
      </c>
      <c r="AK2080">
        <v>0.37527662710990911</v>
      </c>
      <c r="AL2080">
        <v>0.37525795546174201</v>
      </c>
      <c r="AM2080">
        <v>0.37529503077165671</v>
      </c>
      <c r="AN2080">
        <v>0.94938204247642999</v>
      </c>
      <c r="AO2080">
        <v>0.94938204247643021</v>
      </c>
      <c r="AP2080">
        <v>0.94938204247643021</v>
      </c>
      <c r="AQ2080">
        <v>0.94938204247643021</v>
      </c>
      <c r="AR2080">
        <v>8.2335813693185109</v>
      </c>
      <c r="AS2080">
        <v>8.2335813693185127</v>
      </c>
      <c r="AT2080">
        <v>8.2335813693185127</v>
      </c>
      <c r="AU2080">
        <v>8.2335813693185127</v>
      </c>
      <c r="AV2080" t="str">
        <f>VLOOKUP(Sheet1[[#This Row],[NPDES ID2]],Combined_Sheet__Major_Only___2[[NPDES ID2]:[ECHO BFR]],3,FALSE)</f>
        <v>NH</v>
      </c>
      <c r="AW2080" t="s">
        <v>952</v>
      </c>
      <c r="AX2080" t="str">
        <f>VLOOKUP(Sheet1[[#This Row],[NPDES ID2]],Combined_Sheet__Major_Only___2[[NPDES ID2]:[ECHO BFR]],27,FALSE)</f>
        <v>-</v>
      </c>
      <c r="AY2080" t="str">
        <f>VLOOKUP(Sheet1[[#This Row],[NPDES ID2]],Combined_Sheet__Major_Only___2[[NPDES ID2]:[ECHO BFR]],28,FALSE)</f>
        <v>-</v>
      </c>
      <c r="AZ2080" t="str">
        <f>VLOOKUP(Sheet1[[#This Row],[NPDES ID2]],Combined_Sheet__Major_Only___2[[NPDES ID2]:[ECHO BFR]],29,FALSE)</f>
        <v>thickening</v>
      </c>
      <c r="BA2080">
        <f>VLOOKUP(Sheet1[[#This Row],[NPDES ID2]],Combined_Sheet__Major_Only___2[[NPDES ID2]:[ECHO BFR]],17,FALSE)</f>
        <v>43.389620000000001</v>
      </c>
      <c r="BB2080">
        <f>VLOOKUP(Sheet1[[#This Row],[NPDES ID2]],Combined_Sheet__Major_Only___2[[NPDES ID2]:[ECHO BFR]],18,FALSE)</f>
        <v>-72.379045000000005</v>
      </c>
      <c r="BC2080" t="str">
        <f>IF(ISNUMBER(SEARCH("aerobic",$AW2080)),"aerobic","")</f>
        <v/>
      </c>
      <c r="BD2080" t="str">
        <f>IF(ISNUMBER(SEARCH("anaer",$AW2080)),"anaer","")</f>
        <v/>
      </c>
      <c r="BE2080" t="str">
        <f>IF(ISNUMBER(SEARCH("thickening",$AZ2080)),"thickening","")</f>
        <v>thickening</v>
      </c>
      <c r="BF2080" s="3" t="str">
        <f>IF(ISNUMBER(SEARCH("airDry",$AW2080)),"airDry","")</f>
        <v/>
      </c>
      <c r="BG2080" s="3" t="str">
        <f>IF(ISNUMBER(SEARCH("heatDry",$AY2080)),"heatDry","")</f>
        <v/>
      </c>
      <c r="BH2080" s="3" t="str">
        <f>IF(AND(ISNUMBER(SEARCH("aerobic",$AW2080)),ISNUMBER(SEARCH("anaer",$AW2080))),"Combined Aer and Anaer.","")</f>
        <v/>
      </c>
    </row>
    <row r="2081" spans="1:60" x14ac:dyDescent="0.25">
      <c r="A2081" s="4">
        <v>1223</v>
      </c>
      <c r="B2081" t="s">
        <v>5856</v>
      </c>
      <c r="C2081">
        <v>231</v>
      </c>
      <c r="D2081">
        <v>717.65917448337552</v>
      </c>
      <c r="E2081">
        <v>715.68552808782238</v>
      </c>
      <c r="F2081">
        <v>530.86308118173633</v>
      </c>
      <c r="G2081">
        <v>931.45170420345528</v>
      </c>
      <c r="H2081">
        <v>-153.2935282696738</v>
      </c>
      <c r="I2081">
        <v>-155.2731649688385</v>
      </c>
      <c r="J2081">
        <v>-172.31246055555141</v>
      </c>
      <c r="K2081">
        <v>-129.7451344437674</v>
      </c>
      <c r="L2081">
        <v>116.8795336990887</v>
      </c>
      <c r="M2081">
        <v>115.93607951192929</v>
      </c>
      <c r="N2081">
        <v>112.8131531796661</v>
      </c>
      <c r="O2081">
        <v>123.5069114510861</v>
      </c>
      <c r="P2081">
        <v>5.4730316470099307</v>
      </c>
      <c r="Q2081">
        <v>5.4968750960938397</v>
      </c>
      <c r="R2081">
        <v>4.7252920435753012</v>
      </c>
      <c r="S2081">
        <v>6.3192398126374218</v>
      </c>
      <c r="T2081">
        <v>47551.451505620447</v>
      </c>
      <c r="U2081">
        <v>47551.415295145402</v>
      </c>
      <c r="V2081">
        <v>47518.985291067896</v>
      </c>
      <c r="W2081">
        <v>47584.142118231299</v>
      </c>
      <c r="X2081">
        <v>4232.8216484068753</v>
      </c>
      <c r="Y2081">
        <v>4263.1334212868987</v>
      </c>
      <c r="Z2081">
        <v>4004.796871317862</v>
      </c>
      <c r="AA2081">
        <v>4381.458427935373</v>
      </c>
      <c r="AB2081">
        <v>856.18970274608864</v>
      </c>
      <c r="AC2081">
        <v>843.5795799806142</v>
      </c>
      <c r="AD2081">
        <v>708.31747084042763</v>
      </c>
      <c r="AE2081">
        <v>1027.203509978867</v>
      </c>
      <c r="AF2081">
        <v>49.585863178753137</v>
      </c>
      <c r="AG2081">
        <v>49.185375337115289</v>
      </c>
      <c r="AH2081">
        <v>47.861182556450622</v>
      </c>
      <c r="AI2081">
        <v>52.397333358805177</v>
      </c>
      <c r="AJ2081">
        <v>0.38267518103581261</v>
      </c>
      <c r="AK2081">
        <v>0.38267519915210302</v>
      </c>
      <c r="AL2081">
        <v>0.38267102546864901</v>
      </c>
      <c r="AM2081">
        <v>0.38267931261510568</v>
      </c>
      <c r="AN2081">
        <v>0.94944518801524636</v>
      </c>
      <c r="AO2081">
        <v>0.94944518801524624</v>
      </c>
      <c r="AP2081">
        <v>0.94944518801524624</v>
      </c>
      <c r="AQ2081">
        <v>0.94944518801524624</v>
      </c>
      <c r="AR2081">
        <v>10.068020610131359</v>
      </c>
      <c r="AS2081">
        <v>10.068020610131359</v>
      </c>
      <c r="AT2081">
        <v>10.068020610131359</v>
      </c>
      <c r="AU2081">
        <v>10.068020610131359</v>
      </c>
      <c r="AV2081" t="str">
        <f>VLOOKUP(Sheet1[[#This Row],[NPDES ID2]],Combined_Sheet__Major_Only___2[[NPDES ID2]:[ECHO BFR]],3,FALSE)</f>
        <v>NH</v>
      </c>
      <c r="AW2081" t="s">
        <v>54</v>
      </c>
      <c r="AX2081" t="str">
        <f>VLOOKUP(Sheet1[[#This Row],[NPDES ID2]],Combined_Sheet__Major_Only___2[[NPDES ID2]:[ECHO BFR]],27,FALSE)</f>
        <v>other</v>
      </c>
      <c r="AY2081" t="str">
        <f>VLOOKUP(Sheet1[[#This Row],[NPDES ID2]],Combined_Sheet__Major_Only___2[[NPDES ID2]:[ECHO BFR]],28,FALSE)</f>
        <v>-</v>
      </c>
      <c r="AZ2081" t="str">
        <f>VLOOKUP(Sheet1[[#This Row],[NPDES ID2]],Combined_Sheet__Major_Only___2[[NPDES ID2]:[ECHO BFR]],29,FALSE)</f>
        <v>thickening</v>
      </c>
      <c r="BA2081">
        <f>VLOOKUP(Sheet1[[#This Row],[NPDES ID2]],Combined_Sheet__Major_Only___2[[NPDES ID2]:[ECHO BFR]],17,FALSE)</f>
        <v>43.071168</v>
      </c>
      <c r="BB2081">
        <f>VLOOKUP(Sheet1[[#This Row],[NPDES ID2]],Combined_Sheet__Major_Only___2[[NPDES ID2]:[ECHO BFR]],18,FALSE)</f>
        <v>-71.462755999999999</v>
      </c>
      <c r="BC2081" t="str">
        <f>IF(ISNUMBER(SEARCH("aerobic",$AW2081)),"aerobic","")</f>
        <v/>
      </c>
      <c r="BD2081" t="str">
        <f>IF(ISNUMBER(SEARCH("anaer",$AW2081)),"anaer","")</f>
        <v/>
      </c>
      <c r="BE2081" t="str">
        <f>IF(ISNUMBER(SEARCH("thickening",$AZ2081)),"thickening","")</f>
        <v>thickening</v>
      </c>
      <c r="BF2081" s="3" t="str">
        <f>IF(ISNUMBER(SEARCH("airDry",$AW2081)),"airDry","")</f>
        <v/>
      </c>
      <c r="BG2081" s="3" t="str">
        <f>IF(ISNUMBER(SEARCH("heatDry",$AY2081)),"heatDry","")</f>
        <v/>
      </c>
      <c r="BH2081" s="3" t="str">
        <f>IF(AND(ISNUMBER(SEARCH("aerobic",$AW2081)),ISNUMBER(SEARCH("anaer",$AW2081))),"Combined Aer and Anaer.","")</f>
        <v/>
      </c>
    </row>
    <row r="2082" spans="1:60" x14ac:dyDescent="0.25">
      <c r="A2082" s="4">
        <v>2210</v>
      </c>
      <c r="B2082" t="s">
        <v>10359</v>
      </c>
      <c r="C2082">
        <v>632</v>
      </c>
      <c r="D2082">
        <v>485.35809210077889</v>
      </c>
      <c r="E2082">
        <v>478.05019904070832</v>
      </c>
      <c r="F2082">
        <v>387.57080156129842</v>
      </c>
      <c r="G2082">
        <v>581.14774172574312</v>
      </c>
      <c r="H2082">
        <v>-157.96624512017709</v>
      </c>
      <c r="I2082">
        <v>-159.92405456288421</v>
      </c>
      <c r="J2082">
        <v>-177.58645427869121</v>
      </c>
      <c r="K2082">
        <v>-134.34900782521001</v>
      </c>
      <c r="L2082">
        <v>310.36118771788819</v>
      </c>
      <c r="M2082">
        <v>307.70704329725089</v>
      </c>
      <c r="N2082">
        <v>298.91517700880729</v>
      </c>
      <c r="O2082">
        <v>329.01371542029727</v>
      </c>
      <c r="P2082">
        <v>14.98924831928742</v>
      </c>
      <c r="Q2082">
        <v>15.048386234673821</v>
      </c>
      <c r="R2082">
        <v>12.98812610501723</v>
      </c>
      <c r="S2082">
        <v>17.247901802438989</v>
      </c>
      <c r="T2082">
        <v>47605.190041860071</v>
      </c>
      <c r="U2082">
        <v>47605.153791986508</v>
      </c>
      <c r="V2082">
        <v>47572.688502712881</v>
      </c>
      <c r="W2082">
        <v>47637.916223219967</v>
      </c>
      <c r="X2082">
        <v>4366.5971893147998</v>
      </c>
      <c r="Y2082">
        <v>4399.5243347525084</v>
      </c>
      <c r="Z2082">
        <v>4117.6874541495736</v>
      </c>
      <c r="AA2082">
        <v>4529.2478972384624</v>
      </c>
      <c r="AB2082">
        <v>1415.253569938146</v>
      </c>
      <c r="AC2082">
        <v>1361.2942738144091</v>
      </c>
      <c r="AD2082">
        <v>1047.6243910450669</v>
      </c>
      <c r="AE2082">
        <v>1896.2034246404071</v>
      </c>
      <c r="AF2082">
        <v>48.12740049513846</v>
      </c>
      <c r="AG2082">
        <v>47.715153779747709</v>
      </c>
      <c r="AH2082">
        <v>46.3538551222262</v>
      </c>
      <c r="AI2082">
        <v>51.019304314764263</v>
      </c>
      <c r="AJ2082">
        <v>0.36497266963239189</v>
      </c>
      <c r="AK2082">
        <v>0.36497272157702659</v>
      </c>
      <c r="AL2082">
        <v>0.36496072929611978</v>
      </c>
      <c r="AM2082">
        <v>0.36498454134114572</v>
      </c>
      <c r="AN2082">
        <v>0.94949812252251031</v>
      </c>
      <c r="AO2082">
        <v>0.94949812252251031</v>
      </c>
      <c r="AP2082">
        <v>0.94949812252251031</v>
      </c>
      <c r="AQ2082">
        <v>0.94949812252251031</v>
      </c>
      <c r="AR2082">
        <v>7.7954863875127618</v>
      </c>
      <c r="AS2082">
        <v>7.7954863875127627</v>
      </c>
      <c r="AT2082">
        <v>7.7954863875127627</v>
      </c>
      <c r="AU2082">
        <v>7.7954863875127627</v>
      </c>
      <c r="AV2082" t="str">
        <f>VLOOKUP(Sheet1[[#This Row],[NPDES ID2]],Combined_Sheet__Major_Only___2[[NPDES ID2]:[ECHO BFR]],3,FALSE)</f>
        <v>FL</v>
      </c>
      <c r="AW2082" t="s">
        <v>54</v>
      </c>
      <c r="AX2082" t="str">
        <f>VLOOKUP(Sheet1[[#This Row],[NPDES ID2]],Combined_Sheet__Major_Only___2[[NPDES ID2]:[ECHO BFR]],27,FALSE)</f>
        <v>-</v>
      </c>
      <c r="AY2082" t="str">
        <f>VLOOKUP(Sheet1[[#This Row],[NPDES ID2]],Combined_Sheet__Major_Only___2[[NPDES ID2]:[ECHO BFR]],28,FALSE)</f>
        <v>-</v>
      </c>
      <c r="AZ2082" t="str">
        <f>VLOOKUP(Sheet1[[#This Row],[NPDES ID2]],Combined_Sheet__Major_Only___2[[NPDES ID2]:[ECHO BFR]],29,FALSE)</f>
        <v>thickening</v>
      </c>
      <c r="BA2082">
        <f>VLOOKUP(Sheet1[[#This Row],[NPDES ID2]],Combined_Sheet__Major_Only___2[[NPDES ID2]:[ECHO BFR]],17,FALSE)</f>
        <v>26.491658000000001</v>
      </c>
      <c r="BB2082">
        <f>VLOOKUP(Sheet1[[#This Row],[NPDES ID2]],Combined_Sheet__Major_Only___2[[NPDES ID2]:[ECHO BFR]],18,FALSE)</f>
        <v>-81.933430000000001</v>
      </c>
      <c r="BC2082" t="str">
        <f>IF(ISNUMBER(SEARCH("aerobic",$AW2082)),"aerobic","")</f>
        <v/>
      </c>
      <c r="BD2082" t="str">
        <f>IF(ISNUMBER(SEARCH("anaer",$AW2082)),"anaer","")</f>
        <v/>
      </c>
      <c r="BE2082" t="str">
        <f>IF(ISNUMBER(SEARCH("thickening",$AZ2082)),"thickening","")</f>
        <v>thickening</v>
      </c>
      <c r="BF2082" s="2" t="str">
        <f>IF(ISNUMBER(SEARCH("airDry",$AW2082)),"airDry","")</f>
        <v/>
      </c>
      <c r="BG2082" s="2" t="str">
        <f>IF(ISNUMBER(SEARCH("heatDry",$AY2082)),"heatDry","")</f>
        <v/>
      </c>
      <c r="BH2082" s="2" t="str">
        <f>IF(AND(ISNUMBER(SEARCH("aerobic",$AW2082)),ISNUMBER(SEARCH("anaer",$AW2082))),"Combined Aer and Anaer.","")</f>
        <v/>
      </c>
    </row>
    <row r="2083" spans="1:60" x14ac:dyDescent="0.25">
      <c r="A2083" s="4">
        <v>877</v>
      </c>
      <c r="B2083" t="s">
        <v>4280</v>
      </c>
      <c r="C2083">
        <v>847.32960000000003</v>
      </c>
      <c r="D2083">
        <v>459.03780444163419</v>
      </c>
      <c r="E2083">
        <v>456.69912515544053</v>
      </c>
      <c r="F2083">
        <v>385.59301893317581</v>
      </c>
      <c r="G2083">
        <v>550.7713347402248</v>
      </c>
      <c r="H2083">
        <v>-147.81195071977569</v>
      </c>
      <c r="I2083">
        <v>-149.95596066961971</v>
      </c>
      <c r="J2083">
        <v>-166.49391264830871</v>
      </c>
      <c r="K2083">
        <v>-124.6109715619952</v>
      </c>
      <c r="L2083">
        <v>443.15250563727892</v>
      </c>
      <c r="M2083">
        <v>439.80755987194073</v>
      </c>
      <c r="N2083">
        <v>428.72393412124012</v>
      </c>
      <c r="O2083">
        <v>466.66426575537321</v>
      </c>
      <c r="P2083">
        <v>20.049702675523331</v>
      </c>
      <c r="Q2083">
        <v>20.095700686152242</v>
      </c>
      <c r="R2083">
        <v>17.194376339982501</v>
      </c>
      <c r="S2083">
        <v>23.14768266651047</v>
      </c>
      <c r="T2083">
        <v>47696.932003248847</v>
      </c>
      <c r="U2083">
        <v>47696.895686114513</v>
      </c>
      <c r="V2083">
        <v>47664.370158261168</v>
      </c>
      <c r="W2083">
        <v>47729.718907267597</v>
      </c>
      <c r="X2083">
        <v>4107.09975598851</v>
      </c>
      <c r="Y2083">
        <v>4134.775299373985</v>
      </c>
      <c r="Z2083">
        <v>3899.7271421370119</v>
      </c>
      <c r="AA2083">
        <v>4241.9717245680522</v>
      </c>
      <c r="AB2083">
        <v>837.42168315439096</v>
      </c>
      <c r="AC2083">
        <v>824.48518584634121</v>
      </c>
      <c r="AD2083">
        <v>692.38808169450203</v>
      </c>
      <c r="AE2083">
        <v>1004.690257578344</v>
      </c>
      <c r="AF2083">
        <v>51.256170965485538</v>
      </c>
      <c r="AG2083">
        <v>50.868424899566719</v>
      </c>
      <c r="AH2083">
        <v>49.589095879150243</v>
      </c>
      <c r="AI2083">
        <v>53.97493380873842</v>
      </c>
      <c r="AJ2083">
        <v>0.40296749147010691</v>
      </c>
      <c r="AK2083">
        <v>0.40296756042477738</v>
      </c>
      <c r="AL2083">
        <v>0.40295163092823971</v>
      </c>
      <c r="AM2083">
        <v>0.40298326097312281</v>
      </c>
      <c r="AN2083">
        <v>0.94958823614672705</v>
      </c>
      <c r="AO2083">
        <v>0.94958823614672716</v>
      </c>
      <c r="AP2083">
        <v>0.94958823614672716</v>
      </c>
      <c r="AQ2083">
        <v>0.94958823614672716</v>
      </c>
      <c r="AR2083">
        <v>10.36233877353979</v>
      </c>
      <c r="AS2083">
        <v>10.3623387735398</v>
      </c>
      <c r="AT2083">
        <v>10.3623387735398</v>
      </c>
      <c r="AU2083">
        <v>10.3623387735398</v>
      </c>
      <c r="AV2083" t="str">
        <f>VLOOKUP(Sheet1[[#This Row],[NPDES ID2]],Combined_Sheet__Major_Only___2[[NPDES ID2]:[ECHO BFR]],3,FALSE)</f>
        <v>NY</v>
      </c>
      <c r="AW2083" t="s">
        <v>54</v>
      </c>
      <c r="AX2083" t="str">
        <f>VLOOKUP(Sheet1[[#This Row],[NPDES ID2]],Combined_Sheet__Major_Only___2[[NPDES ID2]:[ECHO BFR]],27,FALSE)</f>
        <v>-</v>
      </c>
      <c r="AY2083" t="str">
        <f>VLOOKUP(Sheet1[[#This Row],[NPDES ID2]],Combined_Sheet__Major_Only___2[[NPDES ID2]:[ECHO BFR]],28,FALSE)</f>
        <v>-</v>
      </c>
      <c r="AZ2083" t="str">
        <f>VLOOKUP(Sheet1[[#This Row],[NPDES ID2]],Combined_Sheet__Major_Only___2[[NPDES ID2]:[ECHO BFR]],29,FALSE)</f>
        <v>thickening</v>
      </c>
      <c r="BA2083">
        <f>VLOOKUP(Sheet1[[#This Row],[NPDES ID2]],Combined_Sheet__Major_Only___2[[NPDES ID2]:[ECHO BFR]],17,FALSE)</f>
        <v>42.920999999999999</v>
      </c>
      <c r="BB2083">
        <f>VLOOKUP(Sheet1[[#This Row],[NPDES ID2]],Combined_Sheet__Major_Only___2[[NPDES ID2]:[ECHO BFR]],18,FALSE)</f>
        <v>-74.166499999999999</v>
      </c>
      <c r="BC2083" t="str">
        <f>IF(ISNUMBER(SEARCH("aerobic",$AW2083)),"aerobic","")</f>
        <v/>
      </c>
      <c r="BD2083" t="str">
        <f>IF(ISNUMBER(SEARCH("anaer",$AW2083)),"anaer","")</f>
        <v/>
      </c>
      <c r="BE2083" t="str">
        <f>IF(ISNUMBER(SEARCH("thickening",$AZ2083)),"thickening","")</f>
        <v>thickening</v>
      </c>
      <c r="BF2083" s="3" t="str">
        <f>IF(ISNUMBER(SEARCH("airDry",$AW2083)),"airDry","")</f>
        <v/>
      </c>
      <c r="BG2083" s="3" t="str">
        <f>IF(ISNUMBER(SEARCH("heatDry",$AY2083)),"heatDry","")</f>
        <v/>
      </c>
      <c r="BH2083" s="3" t="str">
        <f>IF(AND(ISNUMBER(SEARCH("aerobic",$AW2083)),ISNUMBER(SEARCH("anaer",$AW2083))),"Combined Aer and Anaer.","")</f>
        <v/>
      </c>
    </row>
    <row r="2084" spans="1:60" x14ac:dyDescent="0.25">
      <c r="A2084" s="4">
        <v>197</v>
      </c>
      <c r="B2084" t="s">
        <v>1049</v>
      </c>
      <c r="C2084">
        <v>3232.09</v>
      </c>
      <c r="D2084">
        <v>978.27085958235216</v>
      </c>
      <c r="E2084">
        <v>977.43431513059841</v>
      </c>
      <c r="F2084">
        <v>811.92435054352666</v>
      </c>
      <c r="G2084">
        <v>1160.4736486125471</v>
      </c>
      <c r="H2084">
        <v>-153.74536341213519</v>
      </c>
      <c r="I2084">
        <v>-155.4045308574552</v>
      </c>
      <c r="J2084">
        <v>-173.87688620407181</v>
      </c>
      <c r="K2084">
        <v>-130.86481153369601</v>
      </c>
      <c r="L2084">
        <v>1618.0319205987901</v>
      </c>
      <c r="M2084">
        <v>1604.7344544040479</v>
      </c>
      <c r="N2084">
        <v>1560.5013672150019</v>
      </c>
      <c r="O2084">
        <v>1711.721790331839</v>
      </c>
      <c r="P2084">
        <v>76.593862134015865</v>
      </c>
      <c r="Q2084">
        <v>76.969341478201528</v>
      </c>
      <c r="R2084">
        <v>66.264379909367634</v>
      </c>
      <c r="S2084">
        <v>88.335722943813821</v>
      </c>
      <c r="T2084">
        <v>47699.848968277664</v>
      </c>
      <c r="U2084">
        <v>47699.812649004743</v>
      </c>
      <c r="V2084">
        <v>47667.285205846478</v>
      </c>
      <c r="W2084">
        <v>47732.637802992787</v>
      </c>
      <c r="X2084">
        <v>4291.6266107504462</v>
      </c>
      <c r="Y2084">
        <v>4322.8389449490769</v>
      </c>
      <c r="Z2084">
        <v>4055.675801561345</v>
      </c>
      <c r="AA2084">
        <v>4445.6879101743489</v>
      </c>
      <c r="AB2084">
        <v>895.73299766705429</v>
      </c>
      <c r="AC2084">
        <v>881.52526150890799</v>
      </c>
      <c r="AD2084">
        <v>736.31532746354969</v>
      </c>
      <c r="AE2084">
        <v>1081.0969627671859</v>
      </c>
      <c r="AF2084">
        <v>49.068753456081083</v>
      </c>
      <c r="AG2084">
        <v>48.662270048186912</v>
      </c>
      <c r="AH2084">
        <v>47.330683269124513</v>
      </c>
      <c r="AI2084">
        <v>51.90749615818298</v>
      </c>
      <c r="AJ2084">
        <v>0.37639680537533832</v>
      </c>
      <c r="AK2084">
        <v>0.37639705453033989</v>
      </c>
      <c r="AL2084">
        <v>0.3763388549636219</v>
      </c>
      <c r="AM2084">
        <v>0.37645443073037882</v>
      </c>
      <c r="AN2084">
        <v>0.94959109606346037</v>
      </c>
      <c r="AO2084">
        <v>0.94959109606346037</v>
      </c>
      <c r="AP2084">
        <v>0.94959109606346037</v>
      </c>
      <c r="AQ2084">
        <v>0.94959109606346037</v>
      </c>
      <c r="AR2084">
        <v>9.7960379759310587</v>
      </c>
      <c r="AS2084">
        <v>9.7960379759310605</v>
      </c>
      <c r="AT2084">
        <v>9.7960379759310605</v>
      </c>
      <c r="AU2084">
        <v>9.7960379759310605</v>
      </c>
      <c r="AV2084" t="str">
        <f>VLOOKUP(Sheet1[[#This Row],[NPDES ID2]],Combined_Sheet__Major_Only___2[[NPDES ID2]:[ECHO BFR]],3,FALSE)</f>
        <v>PA</v>
      </c>
      <c r="AW2084" t="s">
        <v>54</v>
      </c>
      <c r="AX2084" t="str">
        <f>VLOOKUP(Sheet1[[#This Row],[NPDES ID2]],Combined_Sheet__Major_Only___2[[NPDES ID2]:[ECHO BFR]],27,FALSE)</f>
        <v>tempSludgeStore</v>
      </c>
      <c r="AY2084" t="str">
        <f>VLOOKUP(Sheet1[[#This Row],[NPDES ID2]],Combined_Sheet__Major_Only___2[[NPDES ID2]:[ECHO BFR]],28,FALSE)</f>
        <v>-</v>
      </c>
      <c r="AZ2084" t="str">
        <f>VLOOKUP(Sheet1[[#This Row],[NPDES ID2]],Combined_Sheet__Major_Only___2[[NPDES ID2]:[ECHO BFR]],29,FALSE)</f>
        <v>thickening, preliminaryOps</v>
      </c>
      <c r="BA2084">
        <f>VLOOKUP(Sheet1[[#This Row],[NPDES ID2]],Combined_Sheet__Major_Only___2[[NPDES ID2]:[ECHO BFR]],17,FALSE)</f>
        <v>40.278506999999998</v>
      </c>
      <c r="BB2084">
        <f>VLOOKUP(Sheet1[[#This Row],[NPDES ID2]],Combined_Sheet__Major_Only___2[[NPDES ID2]:[ECHO BFR]],18,FALSE)</f>
        <v>-75.255134999999996</v>
      </c>
      <c r="BC2084" t="str">
        <f>IF(ISNUMBER(SEARCH("aerobic",$AW2084)),"aerobic","")</f>
        <v/>
      </c>
      <c r="BD2084" t="str">
        <f>IF(ISNUMBER(SEARCH("anaer",$AW2084)),"anaer","")</f>
        <v/>
      </c>
      <c r="BE2084" t="str">
        <f>IF(ISNUMBER(SEARCH("thickening",$AZ2084)),"thickening","")</f>
        <v>thickening</v>
      </c>
      <c r="BF2084" s="3" t="str">
        <f>IF(ISNUMBER(SEARCH("airDry",$AW2084)),"airDry","")</f>
        <v/>
      </c>
      <c r="BG2084" s="3" t="str">
        <f>IF(ISNUMBER(SEARCH("heatDry",$AY2084)),"heatDry","")</f>
        <v/>
      </c>
      <c r="BH2084" s="3" t="str">
        <f>IF(AND(ISNUMBER(SEARCH("aerobic",$AW2084)),ISNUMBER(SEARCH("anaer",$AW2084))),"Combined Aer and Anaer.","")</f>
        <v/>
      </c>
    </row>
    <row r="2085" spans="1:60" x14ac:dyDescent="0.25">
      <c r="A2085" s="4">
        <v>2084</v>
      </c>
      <c r="B2085" t="s">
        <v>9798</v>
      </c>
      <c r="C2085">
        <v>1102.3</v>
      </c>
      <c r="D2085">
        <v>535.86886572908838</v>
      </c>
      <c r="E2085">
        <v>534.20779694818157</v>
      </c>
      <c r="F2085">
        <v>450.17709051004209</v>
      </c>
      <c r="G2085">
        <v>638.09656815009453</v>
      </c>
      <c r="H2085">
        <v>-162.81109633771851</v>
      </c>
      <c r="I2085">
        <v>-164.43682005317169</v>
      </c>
      <c r="J2085">
        <v>-183.0408383942559</v>
      </c>
      <c r="K2085">
        <v>-139.14063546808771</v>
      </c>
      <c r="L2085">
        <v>525.22260399367349</v>
      </c>
      <c r="M2085">
        <v>520.46897490389392</v>
      </c>
      <c r="N2085">
        <v>504.71122025639681</v>
      </c>
      <c r="O2085">
        <v>558.64433093833543</v>
      </c>
      <c r="P2085">
        <v>26.168564000577781</v>
      </c>
      <c r="Q2085">
        <v>26.187844357530231</v>
      </c>
      <c r="R2085">
        <v>22.72084917798113</v>
      </c>
      <c r="S2085">
        <v>30.037786122160561</v>
      </c>
      <c r="T2085">
        <v>47774.40324850467</v>
      </c>
      <c r="U2085">
        <v>47774.366874572137</v>
      </c>
      <c r="V2085">
        <v>47741.790478416959</v>
      </c>
      <c r="W2085">
        <v>47807.241429604517</v>
      </c>
      <c r="X2085">
        <v>4516.9154874954666</v>
      </c>
      <c r="Y2085">
        <v>4552.7312975093419</v>
      </c>
      <c r="Z2085">
        <v>4244.784652029326</v>
      </c>
      <c r="AA2085">
        <v>4695.2075697716418</v>
      </c>
      <c r="AB2085">
        <v>1140.0733961520921</v>
      </c>
      <c r="AC2085">
        <v>1112.823558265841</v>
      </c>
      <c r="AD2085">
        <v>899.63268835244276</v>
      </c>
      <c r="AE2085">
        <v>1434.9508271207801</v>
      </c>
      <c r="AF2085">
        <v>46.697848370716287</v>
      </c>
      <c r="AG2085">
        <v>46.274094296248933</v>
      </c>
      <c r="AH2085">
        <v>44.876433414709147</v>
      </c>
      <c r="AI2085">
        <v>49.668524974925447</v>
      </c>
      <c r="AJ2085">
        <v>0.34763688441362522</v>
      </c>
      <c r="AK2085">
        <v>0.34763696831055391</v>
      </c>
      <c r="AL2085">
        <v>0.34761755664141541</v>
      </c>
      <c r="AM2085">
        <v>0.34765610160322308</v>
      </c>
      <c r="AN2085">
        <v>0.94966408227909949</v>
      </c>
      <c r="AO2085">
        <v>0.9496640822790996</v>
      </c>
      <c r="AP2085">
        <v>0.9496640822790996</v>
      </c>
      <c r="AQ2085">
        <v>0.9496640822790996</v>
      </c>
      <c r="AR2085">
        <v>8.4629628197003797</v>
      </c>
      <c r="AS2085">
        <v>8.4629628197003814</v>
      </c>
      <c r="AT2085">
        <v>8.4629628197003814</v>
      </c>
      <c r="AU2085">
        <v>8.4629628197003814</v>
      </c>
      <c r="AV2085" t="str">
        <f>VLOOKUP(Sheet1[[#This Row],[NPDES ID2]],Combined_Sheet__Major_Only___2[[NPDES ID2]:[ECHO BFR]],3,FALSE)</f>
        <v>CT</v>
      </c>
      <c r="AW2085" t="s">
        <v>54</v>
      </c>
      <c r="AX2085" t="str">
        <f>VLOOKUP(Sheet1[[#This Row],[NPDES ID2]],Combined_Sheet__Major_Only___2[[NPDES ID2]:[ECHO BFR]],27,FALSE)</f>
        <v>-</v>
      </c>
      <c r="AY2085" t="str">
        <f>VLOOKUP(Sheet1[[#This Row],[NPDES ID2]],Combined_Sheet__Major_Only___2[[NPDES ID2]:[ECHO BFR]],28,FALSE)</f>
        <v>-</v>
      </c>
      <c r="AZ2085" t="str">
        <f>VLOOKUP(Sheet1[[#This Row],[NPDES ID2]],Combined_Sheet__Major_Only___2[[NPDES ID2]:[ECHO BFR]],29,FALSE)</f>
        <v>thickening</v>
      </c>
      <c r="BA2085">
        <f>VLOOKUP(Sheet1[[#This Row],[NPDES ID2]],Combined_Sheet__Major_Only___2[[NPDES ID2]:[ECHO BFR]],17,FALSE)</f>
        <v>41.793320000000001</v>
      </c>
      <c r="BB2085">
        <f>VLOOKUP(Sheet1[[#This Row],[NPDES ID2]],Combined_Sheet__Major_Only___2[[NPDES ID2]:[ECHO BFR]],18,FALSE)</f>
        <v>-71.884929999999997</v>
      </c>
      <c r="BC2085" t="str">
        <f>IF(ISNUMBER(SEARCH("aerobic",$AW2085)),"aerobic","")</f>
        <v/>
      </c>
      <c r="BD2085" t="str">
        <f>IF(ISNUMBER(SEARCH("anaer",$AW2085)),"anaer","")</f>
        <v/>
      </c>
      <c r="BE2085" t="str">
        <f>IF(ISNUMBER(SEARCH("thickening",$AZ2085)),"thickening","")</f>
        <v>thickening</v>
      </c>
      <c r="BF2085" s="2" t="str">
        <f>IF(ISNUMBER(SEARCH("airDry",$AW2085)),"airDry","")</f>
        <v/>
      </c>
      <c r="BG2085" s="2" t="str">
        <f>IF(ISNUMBER(SEARCH("heatDry",$AY2085)),"heatDry","")</f>
        <v/>
      </c>
      <c r="BH2085" s="2" t="str">
        <f>IF(AND(ISNUMBER(SEARCH("aerobic",$AW2085)),ISNUMBER(SEARCH("anaer",$AW2085))),"Combined Aer and Anaer.","")</f>
        <v/>
      </c>
    </row>
    <row r="2086" spans="1:60" x14ac:dyDescent="0.25">
      <c r="A2086" s="4">
        <v>2587</v>
      </c>
      <c r="B2086" t="s">
        <v>11983</v>
      </c>
      <c r="C2086">
        <v>74.3</v>
      </c>
      <c r="D2086">
        <v>1912.1562348792179</v>
      </c>
      <c r="E2086">
        <v>1913.588069548525</v>
      </c>
      <c r="F2086">
        <v>1336.7428218105799</v>
      </c>
      <c r="G2086">
        <v>2500.8760609891319</v>
      </c>
      <c r="H2086">
        <v>-160.05712175544011</v>
      </c>
      <c r="I2086">
        <v>-162.0102949538834</v>
      </c>
      <c r="J2086">
        <v>-179.64170863547051</v>
      </c>
      <c r="K2086">
        <v>-136.2308081716352</v>
      </c>
      <c r="L2086">
        <v>36.088823827567353</v>
      </c>
      <c r="M2086">
        <v>35.773477752603682</v>
      </c>
      <c r="N2086">
        <v>34.729913967997561</v>
      </c>
      <c r="O2086">
        <v>38.303660772578738</v>
      </c>
      <c r="P2086">
        <v>1.7628933880441739</v>
      </c>
      <c r="Q2086">
        <v>1.767666914037046</v>
      </c>
      <c r="R2086">
        <v>1.5286081585733471</v>
      </c>
      <c r="S2086">
        <v>2.0259970385201789</v>
      </c>
      <c r="T2086">
        <v>47988.947875974991</v>
      </c>
      <c r="U2086">
        <v>47988.911344748689</v>
      </c>
      <c r="V2086">
        <v>47956.194076701853</v>
      </c>
      <c r="W2086">
        <v>48021.928061017461</v>
      </c>
      <c r="X2086">
        <v>4450.5596697547126</v>
      </c>
      <c r="Y2086">
        <v>4484.7751282802637</v>
      </c>
      <c r="Z2086">
        <v>4191.6564838751783</v>
      </c>
      <c r="AA2086">
        <v>4619.8621207469423</v>
      </c>
      <c r="AB2086">
        <v>1200.5120623693169</v>
      </c>
      <c r="AC2086">
        <v>1168.251463319056</v>
      </c>
      <c r="AD2086">
        <v>932.71110669918073</v>
      </c>
      <c r="AE2086">
        <v>1533.3146509365849</v>
      </c>
      <c r="AF2086">
        <v>47.60053498628168</v>
      </c>
      <c r="AG2086">
        <v>47.184522494601239</v>
      </c>
      <c r="AH2086">
        <v>45.808313051943458</v>
      </c>
      <c r="AI2086">
        <v>50.521806737708779</v>
      </c>
      <c r="AJ2086">
        <v>0.35858163385716779</v>
      </c>
      <c r="AK2086">
        <v>0.35858163975374058</v>
      </c>
      <c r="AL2086">
        <v>0.35858028220679478</v>
      </c>
      <c r="AM2086">
        <v>0.35858297769425479</v>
      </c>
      <c r="AN2086">
        <v>0.94987294016871826</v>
      </c>
      <c r="AO2086">
        <v>0.94987294016871826</v>
      </c>
      <c r="AP2086">
        <v>0.94987294016871826</v>
      </c>
      <c r="AQ2086">
        <v>0.94987294016871826</v>
      </c>
      <c r="AR2086">
        <v>8.3588592297451623</v>
      </c>
      <c r="AS2086">
        <v>8.358859229745164</v>
      </c>
      <c r="AT2086">
        <v>8.358859229745164</v>
      </c>
      <c r="AU2086">
        <v>8.358859229745164</v>
      </c>
      <c r="AV2086" t="str">
        <f>VLOOKUP(Sheet1[[#This Row],[NPDES ID2]],Combined_Sheet__Major_Only___2[[NPDES ID2]:[ECHO BFR]],3,FALSE)</f>
        <v>MO</v>
      </c>
      <c r="AW2086" t="s">
        <v>54</v>
      </c>
      <c r="AX2086" t="str">
        <f>VLOOKUP(Sheet1[[#This Row],[NPDES ID2]],Combined_Sheet__Major_Only___2[[NPDES ID2]:[ECHO BFR]],27,FALSE)</f>
        <v>other</v>
      </c>
      <c r="AY2086" t="str">
        <f>VLOOKUP(Sheet1[[#This Row],[NPDES ID2]],Combined_Sheet__Major_Only___2[[NPDES ID2]:[ECHO BFR]],28,FALSE)</f>
        <v>highTempCompost</v>
      </c>
      <c r="AZ2086" t="str">
        <f>VLOOKUP(Sheet1[[#This Row],[NPDES ID2]],Combined_Sheet__Major_Only___2[[NPDES ID2]:[ECHO BFR]],29,FALSE)</f>
        <v>thickening</v>
      </c>
      <c r="BA2086">
        <f>VLOOKUP(Sheet1[[#This Row],[NPDES ID2]],Combined_Sheet__Major_Only___2[[NPDES ID2]:[ECHO BFR]],17,FALSE)</f>
        <v>38.668013999999999</v>
      </c>
      <c r="BB2086">
        <f>VLOOKUP(Sheet1[[#This Row],[NPDES ID2]],Combined_Sheet__Major_Only___2[[NPDES ID2]:[ECHO BFR]],18,FALSE)</f>
        <v>-93.190528</v>
      </c>
      <c r="BC2086" t="str">
        <f>IF(ISNUMBER(SEARCH("aerobic",$AW2086)),"aerobic","")</f>
        <v/>
      </c>
      <c r="BD2086" t="str">
        <f>IF(ISNUMBER(SEARCH("anaer",$AW2086)),"anaer","")</f>
        <v/>
      </c>
      <c r="BE2086" t="str">
        <f>IF(ISNUMBER(SEARCH("thickening",$AZ2086)),"thickening","")</f>
        <v>thickening</v>
      </c>
      <c r="BF2086" s="3" t="str">
        <f>IF(ISNUMBER(SEARCH("airDry",$AW2086)),"airDry","")</f>
        <v/>
      </c>
      <c r="BG2086" s="3" t="str">
        <f>IF(ISNUMBER(SEARCH("heatDry",$AY2086)),"heatDry","")</f>
        <v/>
      </c>
      <c r="BH2086" s="3" t="str">
        <f>IF(AND(ISNUMBER(SEARCH("aerobic",$AW2086)),ISNUMBER(SEARCH("anaer",$AW2086))),"Combined Aer and Anaer.","")</f>
        <v/>
      </c>
    </row>
    <row r="2087" spans="1:60" x14ac:dyDescent="0.25">
      <c r="A2087" s="4">
        <v>1538</v>
      </c>
      <c r="B2087" t="s">
        <v>7240</v>
      </c>
      <c r="C2087">
        <v>95.06</v>
      </c>
      <c r="D2087">
        <v>1422.4292061630961</v>
      </c>
      <c r="E2087">
        <v>1422.528009682607</v>
      </c>
      <c r="F2087">
        <v>1001.865871251222</v>
      </c>
      <c r="G2087">
        <v>1858.3804206077109</v>
      </c>
      <c r="H2087">
        <v>-148.37733669918299</v>
      </c>
      <c r="I2087">
        <v>-150.39108423911031</v>
      </c>
      <c r="J2087">
        <v>-166.86504702430031</v>
      </c>
      <c r="K2087">
        <v>-124.99385702593339</v>
      </c>
      <c r="L2087">
        <v>49.630221508236993</v>
      </c>
      <c r="M2087">
        <v>49.253997868968838</v>
      </c>
      <c r="N2087">
        <v>48.008930916995347</v>
      </c>
      <c r="O2087">
        <v>52.272688476973983</v>
      </c>
      <c r="P2087">
        <v>2.249575998874056</v>
      </c>
      <c r="Q2087">
        <v>2.2543204189702069</v>
      </c>
      <c r="R2087">
        <v>1.929616327343886</v>
      </c>
      <c r="S2087">
        <v>2.5973590052411728</v>
      </c>
      <c r="T2087">
        <v>48322.042327722753</v>
      </c>
      <c r="U2087">
        <v>48322.00555228765</v>
      </c>
      <c r="V2087">
        <v>48289.069571490603</v>
      </c>
      <c r="W2087">
        <v>48355.242983098004</v>
      </c>
      <c r="X2087">
        <v>4168.1650987068379</v>
      </c>
      <c r="Y2087">
        <v>4196.3664285747982</v>
      </c>
      <c r="Z2087">
        <v>3956.981917912698</v>
      </c>
      <c r="AA2087">
        <v>4305.5014221126376</v>
      </c>
      <c r="AB2087">
        <v>868.82890315878615</v>
      </c>
      <c r="AC2087">
        <v>854.82018372405764</v>
      </c>
      <c r="AD2087">
        <v>715.38105464473824</v>
      </c>
      <c r="AE2087">
        <v>1046.72904512686</v>
      </c>
      <c r="AF2087">
        <v>51.165434139858633</v>
      </c>
      <c r="AG2087">
        <v>50.777475271443052</v>
      </c>
      <c r="AH2087">
        <v>49.494192670142411</v>
      </c>
      <c r="AI2087">
        <v>53.88956487858276</v>
      </c>
      <c r="AJ2087">
        <v>0.40186466820127831</v>
      </c>
      <c r="AK2087">
        <v>0.40186467602911269</v>
      </c>
      <c r="AL2087">
        <v>0.40186287373461738</v>
      </c>
      <c r="AM2087">
        <v>0.40186645229635509</v>
      </c>
      <c r="AN2087">
        <v>0.95019379317828001</v>
      </c>
      <c r="AO2087">
        <v>0.9501937931782799</v>
      </c>
      <c r="AP2087">
        <v>0.9501937931782799</v>
      </c>
      <c r="AQ2087">
        <v>0.9501937931782799</v>
      </c>
      <c r="AR2087">
        <v>10.22191033613632</v>
      </c>
      <c r="AS2087">
        <v>10.22191033613632</v>
      </c>
      <c r="AT2087">
        <v>10.22191033613632</v>
      </c>
      <c r="AU2087">
        <v>10.22191033613632</v>
      </c>
      <c r="AV2087" t="str">
        <f>VLOOKUP(Sheet1[[#This Row],[NPDES ID2]],Combined_Sheet__Major_Only___2[[NPDES ID2]:[ECHO BFR]],3,FALSE)</f>
        <v>TX</v>
      </c>
      <c r="AW2087" t="s">
        <v>54</v>
      </c>
      <c r="AX2087" t="str">
        <f>VLOOKUP(Sheet1[[#This Row],[NPDES ID2]],Combined_Sheet__Major_Only___2[[NPDES ID2]:[ECHO BFR]],27,FALSE)</f>
        <v>-</v>
      </c>
      <c r="AY2087" t="str">
        <f>VLOOKUP(Sheet1[[#This Row],[NPDES ID2]],Combined_Sheet__Major_Only___2[[NPDES ID2]:[ECHO BFR]],28,FALSE)</f>
        <v>highTempCompost</v>
      </c>
      <c r="AZ2087" t="str">
        <f>VLOOKUP(Sheet1[[#This Row],[NPDES ID2]],Combined_Sheet__Major_Only___2[[NPDES ID2]:[ECHO BFR]],29,FALSE)</f>
        <v>thickening</v>
      </c>
      <c r="BA2087">
        <f>VLOOKUP(Sheet1[[#This Row],[NPDES ID2]],Combined_Sheet__Major_Only___2[[NPDES ID2]:[ECHO BFR]],17,FALSE)</f>
        <v>32.193640000000002</v>
      </c>
      <c r="BB2087">
        <f>VLOOKUP(Sheet1[[#This Row],[NPDES ID2]],Combined_Sheet__Major_Only___2[[NPDES ID2]:[ECHO BFR]],18,FALSE)</f>
        <v>-95.890379999999993</v>
      </c>
      <c r="BC2087" t="str">
        <f>IF(ISNUMBER(SEARCH("aerobic",$AW2087)),"aerobic","")</f>
        <v/>
      </c>
      <c r="BD2087" t="str">
        <f>IF(ISNUMBER(SEARCH("anaer",$AW2087)),"anaer","")</f>
        <v/>
      </c>
      <c r="BE2087" t="str">
        <f>IF(ISNUMBER(SEARCH("thickening",$AZ2087)),"thickening","")</f>
        <v>thickening</v>
      </c>
      <c r="BF2087" s="2" t="str">
        <f>IF(ISNUMBER(SEARCH("airDry",$AW2087)),"airDry","")</f>
        <v/>
      </c>
      <c r="BG2087" s="2" t="str">
        <f>IF(ISNUMBER(SEARCH("heatDry",$AY2087)),"heatDry","")</f>
        <v/>
      </c>
      <c r="BH2087" s="2" t="str">
        <f>IF(AND(ISNUMBER(SEARCH("aerobic",$AW2087)),ISNUMBER(SEARCH("anaer",$AW2087))),"Combined Aer and Anaer.","")</f>
        <v/>
      </c>
    </row>
    <row r="2088" spans="1:60" x14ac:dyDescent="0.25">
      <c r="A2088" s="4">
        <v>1174</v>
      </c>
      <c r="B2088" t="s">
        <v>5631</v>
      </c>
      <c r="C2088">
        <v>273.69</v>
      </c>
      <c r="D2088">
        <v>607.90658358080589</v>
      </c>
      <c r="E2088">
        <v>608.87797185820841</v>
      </c>
      <c r="F2088">
        <v>456.77665806551238</v>
      </c>
      <c r="G2088">
        <v>783.1453063608277</v>
      </c>
      <c r="H2088">
        <v>-144.54706205312701</v>
      </c>
      <c r="I2088">
        <v>-146.59576642293209</v>
      </c>
      <c r="J2088">
        <v>-162.74131638654151</v>
      </c>
      <c r="K2088">
        <v>-121.3613196376442</v>
      </c>
      <c r="L2088">
        <v>146.41254268144041</v>
      </c>
      <c r="M2088">
        <v>145.35730933401379</v>
      </c>
      <c r="N2088">
        <v>141.86400223485609</v>
      </c>
      <c r="O2088">
        <v>153.8256146369649</v>
      </c>
      <c r="P2088">
        <v>6.4704029062918291</v>
      </c>
      <c r="Q2088">
        <v>6.5007461410494027</v>
      </c>
      <c r="R2088">
        <v>5.5251346231634546</v>
      </c>
      <c r="S2088">
        <v>7.457671601869956</v>
      </c>
      <c r="T2088">
        <v>48420.372478758691</v>
      </c>
      <c r="U2088">
        <v>48420.33563123265</v>
      </c>
      <c r="V2088">
        <v>48387.335085992527</v>
      </c>
      <c r="W2088">
        <v>48453.638217418877</v>
      </c>
      <c r="X2088">
        <v>4075.9129600087608</v>
      </c>
      <c r="Y2088">
        <v>4102.2486660251689</v>
      </c>
      <c r="Z2088">
        <v>3879.3072155492482</v>
      </c>
      <c r="AA2088">
        <v>4203.5626895002861</v>
      </c>
      <c r="AB2088">
        <v>988.36382409451824</v>
      </c>
      <c r="AC2088">
        <v>966.91333483896528</v>
      </c>
      <c r="AD2088">
        <v>789.6692517463473</v>
      </c>
      <c r="AE2088">
        <v>1227.950851338481</v>
      </c>
      <c r="AF2088">
        <v>52.426621468074217</v>
      </c>
      <c r="AG2088">
        <v>52.048474374343662</v>
      </c>
      <c r="AH2088">
        <v>50.798511437782231</v>
      </c>
      <c r="AI2088">
        <v>55.080826419616862</v>
      </c>
      <c r="AJ2088">
        <v>0.41719805756654771</v>
      </c>
      <c r="AK2088">
        <v>0.41719808151520199</v>
      </c>
      <c r="AL2088">
        <v>0.4171925629323856</v>
      </c>
      <c r="AM2088">
        <v>0.41720352049760451</v>
      </c>
      <c r="AN2088">
        <v>0.95028772588203292</v>
      </c>
      <c r="AO2088">
        <v>0.95028772588203292</v>
      </c>
      <c r="AP2088">
        <v>0.95028772588203292</v>
      </c>
      <c r="AQ2088">
        <v>0.95028772588203292</v>
      </c>
      <c r="AR2088">
        <v>9.688847029271372</v>
      </c>
      <c r="AS2088">
        <v>9.6888470292713684</v>
      </c>
      <c r="AT2088">
        <v>9.6888470292713684</v>
      </c>
      <c r="AU2088">
        <v>9.6888470292713684</v>
      </c>
      <c r="AV2088" t="str">
        <f>VLOOKUP(Sheet1[[#This Row],[NPDES ID2]],Combined_Sheet__Major_Only___2[[NPDES ID2]:[ECHO BFR]],3,FALSE)</f>
        <v>NY</v>
      </c>
      <c r="AW2088" t="s">
        <v>54</v>
      </c>
      <c r="AX2088" t="str">
        <f>VLOOKUP(Sheet1[[#This Row],[NPDES ID2]],Combined_Sheet__Major_Only___2[[NPDES ID2]:[ECHO BFR]],27,FALSE)</f>
        <v>tempSludgeStore</v>
      </c>
      <c r="AY2088" t="str">
        <f>VLOOKUP(Sheet1[[#This Row],[NPDES ID2]],Combined_Sheet__Major_Only___2[[NPDES ID2]:[ECHO BFR]],28,FALSE)</f>
        <v>highTempCompost</v>
      </c>
      <c r="AZ2088" t="str">
        <f>VLOOKUP(Sheet1[[#This Row],[NPDES ID2]],Combined_Sheet__Major_Only___2[[NPDES ID2]:[ECHO BFR]],29,FALSE)</f>
        <v>thickening</v>
      </c>
      <c r="BA2088">
        <f>VLOOKUP(Sheet1[[#This Row],[NPDES ID2]],Combined_Sheet__Major_Only___2[[NPDES ID2]:[ECHO BFR]],17,FALSE)</f>
        <v>42.093778</v>
      </c>
      <c r="BB2088">
        <f>VLOOKUP(Sheet1[[#This Row],[NPDES ID2]],Combined_Sheet__Major_Only___2[[NPDES ID2]:[ECHO BFR]],18,FALSE)</f>
        <v>-76.268000000000001</v>
      </c>
      <c r="BC2088" t="str">
        <f>IF(ISNUMBER(SEARCH("aerobic",$AW2088)),"aerobic","")</f>
        <v/>
      </c>
      <c r="BD2088" t="str">
        <f>IF(ISNUMBER(SEARCH("anaer",$AW2088)),"anaer","")</f>
        <v/>
      </c>
      <c r="BE2088" t="str">
        <f>IF(ISNUMBER(SEARCH("thickening",$AZ2088)),"thickening","")</f>
        <v>thickening</v>
      </c>
      <c r="BF2088" s="2" t="str">
        <f>IF(ISNUMBER(SEARCH("airDry",$AW2088)),"airDry","")</f>
        <v/>
      </c>
      <c r="BG2088" s="2" t="str">
        <f>IF(ISNUMBER(SEARCH("heatDry",$AY2088)),"heatDry","")</f>
        <v/>
      </c>
      <c r="BH2088" s="2" t="str">
        <f>IF(AND(ISNUMBER(SEARCH("aerobic",$AW2088)),ISNUMBER(SEARCH("anaer",$AW2088))),"Combined Aer and Anaer.","")</f>
        <v/>
      </c>
    </row>
    <row r="2089" spans="1:60" x14ac:dyDescent="0.25">
      <c r="A2089" s="4">
        <v>2504</v>
      </c>
      <c r="B2089" t="s">
        <v>11638</v>
      </c>
      <c r="C2089">
        <v>173.25</v>
      </c>
      <c r="D2089">
        <v>903.17797460758391</v>
      </c>
      <c r="E2089">
        <v>898.56912617136925</v>
      </c>
      <c r="F2089">
        <v>654.03748296858021</v>
      </c>
      <c r="G2089">
        <v>1170.419783154947</v>
      </c>
      <c r="H2089">
        <v>-156.4244319521639</v>
      </c>
      <c r="I2089">
        <v>-158.40091269019931</v>
      </c>
      <c r="J2089">
        <v>-175.722018219387</v>
      </c>
      <c r="K2089">
        <v>-132.74698600459351</v>
      </c>
      <c r="L2089">
        <v>85.994771792527516</v>
      </c>
      <c r="M2089">
        <v>85.274041941027832</v>
      </c>
      <c r="N2089">
        <v>82.888548922628402</v>
      </c>
      <c r="O2089">
        <v>91.057352271117566</v>
      </c>
      <c r="P2089">
        <v>4.1075981815761704</v>
      </c>
      <c r="Q2089">
        <v>4.1285796078603667</v>
      </c>
      <c r="R2089">
        <v>3.556714335624509</v>
      </c>
      <c r="S2089">
        <v>4.7322253113487607</v>
      </c>
      <c r="T2089">
        <v>48476.099925305592</v>
      </c>
      <c r="U2089">
        <v>48476.063036922853</v>
      </c>
      <c r="V2089">
        <v>48443.025900550623</v>
      </c>
      <c r="W2089">
        <v>48509.402549145379</v>
      </c>
      <c r="X2089">
        <v>4398.9693799468541</v>
      </c>
      <c r="Y2089">
        <v>4431.5522378193727</v>
      </c>
      <c r="Z2089">
        <v>4153.1890802472817</v>
      </c>
      <c r="AA2089">
        <v>4559.4143444868996</v>
      </c>
      <c r="AB2089">
        <v>1135.8333184157009</v>
      </c>
      <c r="AC2089">
        <v>1108.194525419246</v>
      </c>
      <c r="AD2089">
        <v>892.44740911420763</v>
      </c>
      <c r="AE2089">
        <v>1434.0583013185269</v>
      </c>
      <c r="AF2089">
        <v>48.643983384215062</v>
      </c>
      <c r="AG2089">
        <v>48.236113587859244</v>
      </c>
      <c r="AH2089">
        <v>46.887280567890762</v>
      </c>
      <c r="AI2089">
        <v>51.507552483670807</v>
      </c>
      <c r="AJ2089">
        <v>0.3712410468303341</v>
      </c>
      <c r="AK2089">
        <v>0.37124106089808823</v>
      </c>
      <c r="AL2089">
        <v>0.37123782060185928</v>
      </c>
      <c r="AM2089">
        <v>0.37124425442753378</v>
      </c>
      <c r="AN2089">
        <v>0.9503408039953406</v>
      </c>
      <c r="AO2089">
        <v>0.95034080399534038</v>
      </c>
      <c r="AP2089">
        <v>0.95034080399534038</v>
      </c>
      <c r="AQ2089">
        <v>0.95034080399534038</v>
      </c>
      <c r="AR2089">
        <v>8.7197882423226947</v>
      </c>
      <c r="AS2089">
        <v>8.7197882423226947</v>
      </c>
      <c r="AT2089">
        <v>8.7197882423226947</v>
      </c>
      <c r="AU2089">
        <v>8.7197882423226947</v>
      </c>
      <c r="AV2089" t="str">
        <f>VLOOKUP(Sheet1[[#This Row],[NPDES ID2]],Combined_Sheet__Major_Only___2[[NPDES ID2]:[ECHO BFR]],3,FALSE)</f>
        <v>MA</v>
      </c>
      <c r="AW2089" t="s">
        <v>54</v>
      </c>
      <c r="AX2089" t="str">
        <f>VLOOKUP(Sheet1[[#This Row],[NPDES ID2]],Combined_Sheet__Major_Only___2[[NPDES ID2]:[ECHO BFR]],27,FALSE)</f>
        <v>other</v>
      </c>
      <c r="AY2089" t="str">
        <f>VLOOKUP(Sheet1[[#This Row],[NPDES ID2]],Combined_Sheet__Major_Only___2[[NPDES ID2]:[ECHO BFR]],28,FALSE)</f>
        <v>-</v>
      </c>
      <c r="AZ2089" t="str">
        <f>VLOOKUP(Sheet1[[#This Row],[NPDES ID2]],Combined_Sheet__Major_Only___2[[NPDES ID2]:[ECHO BFR]],29,FALSE)</f>
        <v>thickening</v>
      </c>
      <c r="BA2089">
        <f>VLOOKUP(Sheet1[[#This Row],[NPDES ID2]],Combined_Sheet__Major_Only___2[[NPDES ID2]:[ECHO BFR]],17,FALSE)</f>
        <v>42.306010999999998</v>
      </c>
      <c r="BB2089">
        <f>VLOOKUP(Sheet1[[#This Row],[NPDES ID2]],Combined_Sheet__Major_Only___2[[NPDES ID2]:[ECHO BFR]],18,FALSE)</f>
        <v>-70.899405000000002</v>
      </c>
      <c r="BC2089" t="str">
        <f>IF(ISNUMBER(SEARCH("aerobic",$AW2089)),"aerobic","")</f>
        <v/>
      </c>
      <c r="BD2089" t="str">
        <f>IF(ISNUMBER(SEARCH("anaer",$AW2089)),"anaer","")</f>
        <v/>
      </c>
      <c r="BE2089" t="str">
        <f>IF(ISNUMBER(SEARCH("thickening",$AZ2089)),"thickening","")</f>
        <v>thickening</v>
      </c>
      <c r="BF2089" s="2" t="str">
        <f>IF(ISNUMBER(SEARCH("airDry",$AW2089)),"airDry","")</f>
        <v/>
      </c>
      <c r="BG2089" s="2" t="str">
        <f>IF(ISNUMBER(SEARCH("heatDry",$AY2089)),"heatDry","")</f>
        <v/>
      </c>
      <c r="BH2089" s="2" t="str">
        <f>IF(AND(ISNUMBER(SEARCH("aerobic",$AW2089)),ISNUMBER(SEARCH("anaer",$AW2089))),"Combined Aer and Anaer.","")</f>
        <v/>
      </c>
    </row>
    <row r="2090" spans="1:60" x14ac:dyDescent="0.25">
      <c r="A2090" s="4">
        <v>1955</v>
      </c>
      <c r="B2090" t="s">
        <v>9216</v>
      </c>
      <c r="C2090">
        <v>2356.6999999999998</v>
      </c>
      <c r="D2090">
        <v>723.85463730817935</v>
      </c>
      <c r="E2090">
        <v>725.39584563663993</v>
      </c>
      <c r="F2090">
        <v>613.61236612007872</v>
      </c>
      <c r="G2090">
        <v>851.26794566458352</v>
      </c>
      <c r="H2090">
        <v>-144.6533361437171</v>
      </c>
      <c r="I2090">
        <v>-146.89942466541331</v>
      </c>
      <c r="J2090">
        <v>-163.56539796715299</v>
      </c>
      <c r="K2090">
        <v>-121.7282113486863</v>
      </c>
      <c r="L2090">
        <v>1253.0816625935199</v>
      </c>
      <c r="M2090">
        <v>1243.954811234199</v>
      </c>
      <c r="N2090">
        <v>1213.6308418783301</v>
      </c>
      <c r="O2090">
        <v>1317.3402828526239</v>
      </c>
      <c r="P2090">
        <v>55.72307098193707</v>
      </c>
      <c r="Q2090">
        <v>55.948684357343673</v>
      </c>
      <c r="R2090">
        <v>47.644864344823887</v>
      </c>
      <c r="S2090">
        <v>64.25202903305366</v>
      </c>
      <c r="T2090">
        <v>48503.574895171419</v>
      </c>
      <c r="U2090">
        <v>48503.537986645359</v>
      </c>
      <c r="V2090">
        <v>48470.482809965957</v>
      </c>
      <c r="W2090">
        <v>48536.895704290851</v>
      </c>
      <c r="X2090">
        <v>4107.924310302883</v>
      </c>
      <c r="Y2090">
        <v>4134.7118820214237</v>
      </c>
      <c r="Z2090">
        <v>3907.29171575892</v>
      </c>
      <c r="AA2090">
        <v>4238.3237451064333</v>
      </c>
      <c r="AB2090">
        <v>932.2275169454083</v>
      </c>
      <c r="AC2090">
        <v>914.47273393014473</v>
      </c>
      <c r="AD2090">
        <v>755.11177964443266</v>
      </c>
      <c r="AE2090">
        <v>1141.853863767233</v>
      </c>
      <c r="AF2090">
        <v>52.114192813140427</v>
      </c>
      <c r="AG2090">
        <v>51.73212240061563</v>
      </c>
      <c r="AH2090">
        <v>50.478617070639899</v>
      </c>
      <c r="AI2090">
        <v>54.7846994492131</v>
      </c>
      <c r="AJ2090">
        <v>0.41339862720545989</v>
      </c>
      <c r="AK2090">
        <v>0.41339882737824701</v>
      </c>
      <c r="AL2090">
        <v>0.41335225870458941</v>
      </c>
      <c r="AM2090">
        <v>0.41344473340403909</v>
      </c>
      <c r="AN2090">
        <v>0.95036693108626702</v>
      </c>
      <c r="AO2090">
        <v>0.95036693108626735</v>
      </c>
      <c r="AP2090">
        <v>0.95036693108626735</v>
      </c>
      <c r="AQ2090">
        <v>0.95036693108626735</v>
      </c>
      <c r="AR2090">
        <v>9.9580728513459746</v>
      </c>
      <c r="AS2090">
        <v>9.9580728513459764</v>
      </c>
      <c r="AT2090">
        <v>9.9580728513459764</v>
      </c>
      <c r="AU2090">
        <v>9.9580728513459764</v>
      </c>
      <c r="AV2090" t="str">
        <f>VLOOKUP(Sheet1[[#This Row],[NPDES ID2]],Combined_Sheet__Major_Only___2[[NPDES ID2]:[ECHO BFR]],3,FALSE)</f>
        <v>TX</v>
      </c>
      <c r="AW2090" t="s">
        <v>54</v>
      </c>
      <c r="AX2090" t="str">
        <f>VLOOKUP(Sheet1[[#This Row],[NPDES ID2]],Combined_Sheet__Major_Only___2[[NPDES ID2]:[ECHO BFR]],27,FALSE)</f>
        <v>-</v>
      </c>
      <c r="AY2090" t="str">
        <f>VLOOKUP(Sheet1[[#This Row],[NPDES ID2]],Combined_Sheet__Major_Only___2[[NPDES ID2]:[ECHO BFR]],28,FALSE)</f>
        <v>-</v>
      </c>
      <c r="AZ2090" t="str">
        <f>VLOOKUP(Sheet1[[#This Row],[NPDES ID2]],Combined_Sheet__Major_Only___2[[NPDES ID2]:[ECHO BFR]],29,FALSE)</f>
        <v>thickening</v>
      </c>
      <c r="BA2090">
        <f>VLOOKUP(Sheet1[[#This Row],[NPDES ID2]],Combined_Sheet__Major_Only___2[[NPDES ID2]:[ECHO BFR]],17,FALSE)</f>
        <v>33.121066999999996</v>
      </c>
      <c r="BB2090">
        <f>VLOOKUP(Sheet1[[#This Row],[NPDES ID2]],Combined_Sheet__Major_Only___2[[NPDES ID2]:[ECHO BFR]],18,FALSE)</f>
        <v>-96.858082999999993</v>
      </c>
      <c r="BC2090" t="str">
        <f>IF(ISNUMBER(SEARCH("aerobic",$AW2090)),"aerobic","")</f>
        <v/>
      </c>
      <c r="BD2090" t="str">
        <f>IF(ISNUMBER(SEARCH("anaer",$AW2090)),"anaer","")</f>
        <v/>
      </c>
      <c r="BE2090" t="str">
        <f>IF(ISNUMBER(SEARCH("thickening",$AZ2090)),"thickening","")</f>
        <v>thickening</v>
      </c>
      <c r="BF2090" s="3" t="str">
        <f>IF(ISNUMBER(SEARCH("airDry",$AW2090)),"airDry","")</f>
        <v/>
      </c>
      <c r="BG2090" s="3" t="str">
        <f>IF(ISNUMBER(SEARCH("heatDry",$AY2090)),"heatDry","")</f>
        <v/>
      </c>
      <c r="BH2090" s="3" t="str">
        <f>IF(AND(ISNUMBER(SEARCH("aerobic",$AW2090)),ISNUMBER(SEARCH("anaer",$AW2090))),"Combined Aer and Anaer.","")</f>
        <v/>
      </c>
    </row>
    <row r="2091" spans="1:60" x14ac:dyDescent="0.25">
      <c r="A2091" s="4">
        <v>819</v>
      </c>
      <c r="B2091" t="s">
        <v>4006</v>
      </c>
      <c r="C2091">
        <v>1183.8800000000001</v>
      </c>
      <c r="D2091">
        <v>495.12927185507789</v>
      </c>
      <c r="E2091">
        <v>493.80932570776929</v>
      </c>
      <c r="F2091">
        <v>419.15651143474611</v>
      </c>
      <c r="G2091">
        <v>585.56337479157401</v>
      </c>
      <c r="H2091">
        <v>-146.04719871970411</v>
      </c>
      <c r="I2091">
        <v>-148.30329199660929</v>
      </c>
      <c r="J2091">
        <v>-164.677445888883</v>
      </c>
      <c r="K2091">
        <v>-123.0007632464303</v>
      </c>
      <c r="L2091">
        <v>625.62475486463131</v>
      </c>
      <c r="M2091">
        <v>621.00401089145907</v>
      </c>
      <c r="N2091">
        <v>605.68236654265206</v>
      </c>
      <c r="O2091">
        <v>658.11785332708575</v>
      </c>
      <c r="P2091">
        <v>28.001046864638671</v>
      </c>
      <c r="Q2091">
        <v>28.095969249760419</v>
      </c>
      <c r="R2091">
        <v>23.978129361920779</v>
      </c>
      <c r="S2091">
        <v>32.302507998295781</v>
      </c>
      <c r="T2091">
        <v>48684.77679170762</v>
      </c>
      <c r="U2091">
        <v>48684.739750333058</v>
      </c>
      <c r="V2091">
        <v>48651.56559489276</v>
      </c>
      <c r="W2091">
        <v>48718.217535705029</v>
      </c>
      <c r="X2091">
        <v>4148.7641718975929</v>
      </c>
      <c r="Y2091">
        <v>4176.170995652401</v>
      </c>
      <c r="Z2091">
        <v>3943.6005628536232</v>
      </c>
      <c r="AA2091">
        <v>4282.1178923626203</v>
      </c>
      <c r="AB2091">
        <v>1053.54915783978</v>
      </c>
      <c r="AC2091">
        <v>1028.5728839448809</v>
      </c>
      <c r="AD2091">
        <v>832.74472341893045</v>
      </c>
      <c r="AE2091">
        <v>1321.5148734090101</v>
      </c>
      <c r="AF2091">
        <v>51.791756476955271</v>
      </c>
      <c r="AG2091">
        <v>51.407952498575384</v>
      </c>
      <c r="AH2091">
        <v>50.143479125922298</v>
      </c>
      <c r="AI2091">
        <v>54.480674386337867</v>
      </c>
      <c r="AJ2091">
        <v>0.40947816101410062</v>
      </c>
      <c r="AK2091">
        <v>0.4094782639096145</v>
      </c>
      <c r="AL2091">
        <v>0.40945445115395562</v>
      </c>
      <c r="AM2091">
        <v>0.40950173528213929</v>
      </c>
      <c r="AN2091">
        <v>0.95053855731775683</v>
      </c>
      <c r="AO2091">
        <v>0.95053855731775716</v>
      </c>
      <c r="AP2091">
        <v>0.95053855731775716</v>
      </c>
      <c r="AQ2091">
        <v>0.95053855731775716</v>
      </c>
      <c r="AR2091">
        <v>9.3582394961596371</v>
      </c>
      <c r="AS2091">
        <v>9.3582394961596354</v>
      </c>
      <c r="AT2091">
        <v>9.3582394961596354</v>
      </c>
      <c r="AU2091">
        <v>9.3582394961596354</v>
      </c>
      <c r="AV2091" t="str">
        <f>VLOOKUP(Sheet1[[#This Row],[NPDES ID2]],Combined_Sheet__Major_Only___2[[NPDES ID2]:[ECHO BFR]],3,FALSE)</f>
        <v>FL</v>
      </c>
      <c r="AW2091" t="s">
        <v>87</v>
      </c>
      <c r="AX2091" t="str">
        <f>VLOOKUP(Sheet1[[#This Row],[NPDES ID2]],Combined_Sheet__Major_Only___2[[NPDES ID2]:[ECHO BFR]],27,FALSE)</f>
        <v>-</v>
      </c>
      <c r="AY2091" t="str">
        <f>VLOOKUP(Sheet1[[#This Row],[NPDES ID2]],Combined_Sheet__Major_Only___2[[NPDES ID2]:[ECHO BFR]],28,FALSE)</f>
        <v>-</v>
      </c>
      <c r="AZ2091" t="str">
        <f>VLOOKUP(Sheet1[[#This Row],[NPDES ID2]],Combined_Sheet__Major_Only___2[[NPDES ID2]:[ECHO BFR]],29,FALSE)</f>
        <v>thickening</v>
      </c>
      <c r="BA2091">
        <f>VLOOKUP(Sheet1[[#This Row],[NPDES ID2]],Combined_Sheet__Major_Only___2[[NPDES ID2]:[ECHO BFR]],17,FALSE)</f>
        <v>28.120660000000001</v>
      </c>
      <c r="BB2091">
        <f>VLOOKUP(Sheet1[[#This Row],[NPDES ID2]],Combined_Sheet__Major_Only___2[[NPDES ID2]:[ECHO BFR]],18,FALSE)</f>
        <v>-80.638499999999993</v>
      </c>
      <c r="BC2091" t="str">
        <f>IF(ISNUMBER(SEARCH("aerobic",$AW2091)),"aerobic","")</f>
        <v/>
      </c>
      <c r="BD2091" t="str">
        <f>IF(ISNUMBER(SEARCH("anaer",$AW2091)),"anaer","")</f>
        <v/>
      </c>
      <c r="BE2091" t="str">
        <f>IF(ISNUMBER(SEARCH("thickening",$AZ2091)),"thickening","")</f>
        <v>thickening</v>
      </c>
      <c r="BF2091" s="3" t="str">
        <f>IF(ISNUMBER(SEARCH("airDry",$AW2091)),"airDry","")</f>
        <v/>
      </c>
      <c r="BG2091" s="3" t="str">
        <f>IF(ISNUMBER(SEARCH("heatDry",$AY2091)),"heatDry","")</f>
        <v/>
      </c>
      <c r="BH2091" s="3" t="str">
        <f>IF(AND(ISNUMBER(SEARCH("aerobic",$AW2091)),ISNUMBER(SEARCH("anaer",$AW2091))),"Combined Aer and Anaer.","")</f>
        <v/>
      </c>
    </row>
    <row r="2092" spans="1:60" x14ac:dyDescent="0.25">
      <c r="A2092" s="4">
        <v>814</v>
      </c>
      <c r="B2092" t="s">
        <v>3983</v>
      </c>
      <c r="C2092">
        <v>1262.8800000000001</v>
      </c>
      <c r="D2092">
        <v>503.19311363260022</v>
      </c>
      <c r="E2092">
        <v>502.81630500550432</v>
      </c>
      <c r="F2092">
        <v>426.31229584243192</v>
      </c>
      <c r="G2092">
        <v>594.83846805698602</v>
      </c>
      <c r="H2092">
        <v>-144.6405399151673</v>
      </c>
      <c r="I2092">
        <v>-146.88569329571911</v>
      </c>
      <c r="J2092">
        <v>-163.13216099277801</v>
      </c>
      <c r="K2092">
        <v>-121.6516029773378</v>
      </c>
      <c r="L2092">
        <v>673.54097234663845</v>
      </c>
      <c r="M2092">
        <v>668.66054099954431</v>
      </c>
      <c r="N2092">
        <v>652.47740261177853</v>
      </c>
      <c r="O2092">
        <v>707.86072538148198</v>
      </c>
      <c r="P2092">
        <v>29.85836359344086</v>
      </c>
      <c r="Q2092">
        <v>29.988826528714242</v>
      </c>
      <c r="R2092">
        <v>25.509353373953019</v>
      </c>
      <c r="S2092">
        <v>34.421403749011681</v>
      </c>
      <c r="T2092">
        <v>48714.742405545003</v>
      </c>
      <c r="U2092">
        <v>48714.705342201109</v>
      </c>
      <c r="V2092">
        <v>48681.511511074888</v>
      </c>
      <c r="W2092">
        <v>48748.202983342773</v>
      </c>
      <c r="X2092">
        <v>4113.1864282969691</v>
      </c>
      <c r="Y2092">
        <v>4139.8881919546202</v>
      </c>
      <c r="Z2092">
        <v>3913.5455551545629</v>
      </c>
      <c r="AA2092">
        <v>4242.869787376997</v>
      </c>
      <c r="AB2092">
        <v>806.35133213183929</v>
      </c>
      <c r="AC2092">
        <v>794.79384160562518</v>
      </c>
      <c r="AD2092">
        <v>671.82835057613363</v>
      </c>
      <c r="AE2092">
        <v>961.02077844407734</v>
      </c>
      <c r="AF2092">
        <v>52.270466813554719</v>
      </c>
      <c r="AG2092">
        <v>51.890424488961543</v>
      </c>
      <c r="AH2092">
        <v>50.638483214929487</v>
      </c>
      <c r="AI2092">
        <v>54.932865005331472</v>
      </c>
      <c r="AJ2092">
        <v>0.41529899303000201</v>
      </c>
      <c r="AK2092">
        <v>0.41529909755388561</v>
      </c>
      <c r="AL2092">
        <v>0.4152749077348768</v>
      </c>
      <c r="AM2092">
        <v>0.41532294058852071</v>
      </c>
      <c r="AN2092">
        <v>0.95056682508335255</v>
      </c>
      <c r="AO2092">
        <v>0.95056682508335233</v>
      </c>
      <c r="AP2092">
        <v>0.95056682508335233</v>
      </c>
      <c r="AQ2092">
        <v>0.95056682508335233</v>
      </c>
      <c r="AR2092">
        <v>10.79676943276325</v>
      </c>
      <c r="AS2092">
        <v>10.79676943276325</v>
      </c>
      <c r="AT2092">
        <v>10.79676943276325</v>
      </c>
      <c r="AU2092">
        <v>10.79676943276325</v>
      </c>
      <c r="AV2092" t="str">
        <f>VLOOKUP(Sheet1[[#This Row],[NPDES ID2]],Combined_Sheet__Major_Only___2[[NPDES ID2]:[ECHO BFR]],3,FALSE)</f>
        <v>NY</v>
      </c>
      <c r="AW2092" t="s">
        <v>54</v>
      </c>
      <c r="AX2092" t="str">
        <f>VLOOKUP(Sheet1[[#This Row],[NPDES ID2]],Combined_Sheet__Major_Only___2[[NPDES ID2]:[ECHO BFR]],27,FALSE)</f>
        <v>-</v>
      </c>
      <c r="AY2092" t="str">
        <f>VLOOKUP(Sheet1[[#This Row],[NPDES ID2]],Combined_Sheet__Major_Only___2[[NPDES ID2]:[ECHO BFR]],28,FALSE)</f>
        <v>-</v>
      </c>
      <c r="AZ2092" t="str">
        <f>VLOOKUP(Sheet1[[#This Row],[NPDES ID2]],Combined_Sheet__Major_Only___2[[NPDES ID2]:[ECHO BFR]],29,FALSE)</f>
        <v>thickening</v>
      </c>
      <c r="BA2092">
        <f>VLOOKUP(Sheet1[[#This Row],[NPDES ID2]],Combined_Sheet__Major_Only___2[[NPDES ID2]:[ECHO BFR]],17,FALSE)</f>
        <v>41.311610999999999</v>
      </c>
      <c r="BB2092">
        <f>VLOOKUP(Sheet1[[#This Row],[NPDES ID2]],Combined_Sheet__Major_Only___2[[NPDES ID2]:[ECHO BFR]],18,FALSE)</f>
        <v>-74.142278000000005</v>
      </c>
      <c r="BC2092" t="str">
        <f>IF(ISNUMBER(SEARCH("aerobic",$AW2092)),"aerobic","")</f>
        <v/>
      </c>
      <c r="BD2092" t="str">
        <f>IF(ISNUMBER(SEARCH("anaer",$AW2092)),"anaer","")</f>
        <v/>
      </c>
      <c r="BE2092" t="str">
        <f>IF(ISNUMBER(SEARCH("thickening",$AZ2092)),"thickening","")</f>
        <v>thickening</v>
      </c>
      <c r="BF2092" s="2" t="str">
        <f>IF(ISNUMBER(SEARCH("airDry",$AW2092)),"airDry","")</f>
        <v/>
      </c>
      <c r="BG2092" s="2" t="str">
        <f>IF(ISNUMBER(SEARCH("heatDry",$AY2092)),"heatDry","")</f>
        <v/>
      </c>
      <c r="BH2092" s="2" t="str">
        <f>IF(AND(ISNUMBER(SEARCH("aerobic",$AW2092)),ISNUMBER(SEARCH("anaer",$AW2092))),"Combined Aer and Anaer.","")</f>
        <v/>
      </c>
    </row>
    <row r="2093" spans="1:60" x14ac:dyDescent="0.25">
      <c r="A2093" s="4">
        <v>838</v>
      </c>
      <c r="B2093" t="s">
        <v>4097</v>
      </c>
      <c r="C2093">
        <v>1037.26</v>
      </c>
      <c r="D2093">
        <v>505.89020152943323</v>
      </c>
      <c r="E2093">
        <v>504.82555670355629</v>
      </c>
      <c r="F2093">
        <v>425.91011073835722</v>
      </c>
      <c r="G2093">
        <v>603.56364945315863</v>
      </c>
      <c r="H2093">
        <v>-156.36174353738679</v>
      </c>
      <c r="I2093">
        <v>-158.31393630812661</v>
      </c>
      <c r="J2093">
        <v>-175.9806492152224</v>
      </c>
      <c r="K2093">
        <v>-132.89725341178419</v>
      </c>
      <c r="L2093">
        <v>513.82182330325395</v>
      </c>
      <c r="M2093">
        <v>509.50246424179011</v>
      </c>
      <c r="N2093">
        <v>495.18492602702503</v>
      </c>
      <c r="O2093">
        <v>544.18943588624927</v>
      </c>
      <c r="P2093">
        <v>24.592959150338132</v>
      </c>
      <c r="Q2093">
        <v>24.714002867063289</v>
      </c>
      <c r="R2093">
        <v>21.297745106033421</v>
      </c>
      <c r="S2093">
        <v>28.32701112303965</v>
      </c>
      <c r="T2093">
        <v>48978.052390490688</v>
      </c>
      <c r="U2093">
        <v>48978.015134100577</v>
      </c>
      <c r="V2093">
        <v>48944.648411319562</v>
      </c>
      <c r="W2093">
        <v>49011.687249306007</v>
      </c>
      <c r="X2093">
        <v>4453.5032726806776</v>
      </c>
      <c r="Y2093">
        <v>4486.5723471241972</v>
      </c>
      <c r="Z2093">
        <v>4203.7292233469034</v>
      </c>
      <c r="AA2093">
        <v>4616.6230139878962</v>
      </c>
      <c r="AB2093">
        <v>1144.4374911501491</v>
      </c>
      <c r="AC2093">
        <v>1116.8002591417089</v>
      </c>
      <c r="AD2093">
        <v>900.09511536370405</v>
      </c>
      <c r="AE2093">
        <v>1443.3695493918949</v>
      </c>
      <c r="AF2093">
        <v>48.548580099052423</v>
      </c>
      <c r="AG2093">
        <v>48.139383562849702</v>
      </c>
      <c r="AH2093">
        <v>46.789885408774097</v>
      </c>
      <c r="AI2093">
        <v>51.41702669182601</v>
      </c>
      <c r="AJ2093">
        <v>0.37008323650560648</v>
      </c>
      <c r="AK2093">
        <v>0.37008332041764841</v>
      </c>
      <c r="AL2093">
        <v>0.37006391156759388</v>
      </c>
      <c r="AM2093">
        <v>0.37010245080272042</v>
      </c>
      <c r="AN2093">
        <v>0.9508138335425671</v>
      </c>
      <c r="AO2093">
        <v>0.95081383354256721</v>
      </c>
      <c r="AP2093">
        <v>0.95081383354256721</v>
      </c>
      <c r="AQ2093">
        <v>0.95081383354256721</v>
      </c>
      <c r="AR2093">
        <v>8.7225686133092069</v>
      </c>
      <c r="AS2093">
        <v>8.7225686133092051</v>
      </c>
      <c r="AT2093">
        <v>8.7225686133092051</v>
      </c>
      <c r="AU2093">
        <v>8.7225686133092051</v>
      </c>
      <c r="AV2093" t="str">
        <f>VLOOKUP(Sheet1[[#This Row],[NPDES ID2]],Combined_Sheet__Major_Only___2[[NPDES ID2]:[ECHO BFR]],3,FALSE)</f>
        <v>PA</v>
      </c>
      <c r="AW2093" t="s">
        <v>87</v>
      </c>
      <c r="AX2093" t="str">
        <f>VLOOKUP(Sheet1[[#This Row],[NPDES ID2]],Combined_Sheet__Major_Only___2[[NPDES ID2]:[ECHO BFR]],27,FALSE)</f>
        <v>tempSludgeStore</v>
      </c>
      <c r="AY2093" t="str">
        <f>VLOOKUP(Sheet1[[#This Row],[NPDES ID2]],Combined_Sheet__Major_Only___2[[NPDES ID2]:[ECHO BFR]],28,FALSE)</f>
        <v>-</v>
      </c>
      <c r="AZ2093" t="str">
        <f>VLOOKUP(Sheet1[[#This Row],[NPDES ID2]],Combined_Sheet__Major_Only___2[[NPDES ID2]:[ECHO BFR]],29,FALSE)</f>
        <v>thickening, preliminaryOps</v>
      </c>
      <c r="BA2093">
        <f>VLOOKUP(Sheet1[[#This Row],[NPDES ID2]],Combined_Sheet__Major_Only___2[[NPDES ID2]:[ECHO BFR]],17,FALSE)</f>
        <v>40.152667000000001</v>
      </c>
      <c r="BB2093">
        <f>VLOOKUP(Sheet1[[#This Row],[NPDES ID2]],Combined_Sheet__Major_Only___2[[NPDES ID2]:[ECHO BFR]],18,FALSE)</f>
        <v>-76.404443999999998</v>
      </c>
      <c r="BC2093" t="str">
        <f>IF(ISNUMBER(SEARCH("aerobic",$AW2093)),"aerobic","")</f>
        <v/>
      </c>
      <c r="BD2093" t="str">
        <f>IF(ISNUMBER(SEARCH("anaer",$AW2093)),"anaer","")</f>
        <v/>
      </c>
      <c r="BE2093" t="str">
        <f>IF(ISNUMBER(SEARCH("thickening",$AZ2093)),"thickening","")</f>
        <v>thickening</v>
      </c>
      <c r="BF2093" s="2" t="str">
        <f>IF(ISNUMBER(SEARCH("airDry",$AW2093)),"airDry","")</f>
        <v/>
      </c>
      <c r="BG2093" s="2" t="str">
        <f>IF(ISNUMBER(SEARCH("heatDry",$AY2093)),"heatDry","")</f>
        <v/>
      </c>
      <c r="BH2093" s="2" t="str">
        <f>IF(AND(ISNUMBER(SEARCH("aerobic",$AW2093)),ISNUMBER(SEARCH("anaer",$AW2093))),"Combined Aer and Anaer.","")</f>
        <v/>
      </c>
    </row>
    <row r="2094" spans="1:60" x14ac:dyDescent="0.25">
      <c r="A2094" s="4">
        <v>1814</v>
      </c>
      <c r="B2094" t="s">
        <v>8579</v>
      </c>
      <c r="C2094">
        <v>531.11</v>
      </c>
      <c r="D2094">
        <v>500.32106948456197</v>
      </c>
      <c r="E2094">
        <v>499.20076836704777</v>
      </c>
      <c r="F2094">
        <v>391.44180421623201</v>
      </c>
      <c r="G2094">
        <v>609.0775825375141</v>
      </c>
      <c r="H2094">
        <v>-158.68878679082249</v>
      </c>
      <c r="I2094">
        <v>-160.63797397729519</v>
      </c>
      <c r="J2094">
        <v>-178.33063535410349</v>
      </c>
      <c r="K2094">
        <v>-135.01693564062029</v>
      </c>
      <c r="L2094">
        <v>259.76750201622963</v>
      </c>
      <c r="M2094">
        <v>257.52853624048709</v>
      </c>
      <c r="N2094">
        <v>250.1134531729673</v>
      </c>
      <c r="O2094">
        <v>275.50033829161288</v>
      </c>
      <c r="P2094">
        <v>12.59822732453968</v>
      </c>
      <c r="Q2094">
        <v>12.64221313926935</v>
      </c>
      <c r="R2094">
        <v>10.91914177176195</v>
      </c>
      <c r="S2094">
        <v>14.48995111941081</v>
      </c>
      <c r="T2094">
        <v>48987.399545435022</v>
      </c>
      <c r="U2094">
        <v>48987.362282192029</v>
      </c>
      <c r="V2094">
        <v>48953.989421986756</v>
      </c>
      <c r="W2094">
        <v>49021.040590995137</v>
      </c>
      <c r="X2094">
        <v>4511.591760090645</v>
      </c>
      <c r="Y2094">
        <v>4545.8523739363854</v>
      </c>
      <c r="Z2094">
        <v>4252.4815083252752</v>
      </c>
      <c r="AA2094">
        <v>4680.9553530717294</v>
      </c>
      <c r="AB2094">
        <v>1149.3677154850079</v>
      </c>
      <c r="AC2094">
        <v>1121.8687701079871</v>
      </c>
      <c r="AD2094">
        <v>905.39986937633262</v>
      </c>
      <c r="AE2094">
        <v>1447.7348435726331</v>
      </c>
      <c r="AF2094">
        <v>47.933543347451433</v>
      </c>
      <c r="AG2094">
        <v>47.519850668608072</v>
      </c>
      <c r="AH2094">
        <v>46.153255324062201</v>
      </c>
      <c r="AI2094">
        <v>50.836212705904451</v>
      </c>
      <c r="AJ2094">
        <v>0.36262087343092198</v>
      </c>
      <c r="AK2094">
        <v>0.3626209157661674</v>
      </c>
      <c r="AL2094">
        <v>0.362611147503478</v>
      </c>
      <c r="AM2094">
        <v>0.36263054339285189</v>
      </c>
      <c r="AN2094">
        <v>0.95082255665323923</v>
      </c>
      <c r="AO2094">
        <v>0.95082255665323911</v>
      </c>
      <c r="AP2094">
        <v>0.95082255665323911</v>
      </c>
      <c r="AQ2094">
        <v>0.95082255665323911</v>
      </c>
      <c r="AR2094">
        <v>8.6479634388556139</v>
      </c>
      <c r="AS2094">
        <v>8.6479634388556157</v>
      </c>
      <c r="AT2094">
        <v>8.6479634388556157</v>
      </c>
      <c r="AU2094">
        <v>8.6479634388556157</v>
      </c>
      <c r="AV2094" t="str">
        <f>VLOOKUP(Sheet1[[#This Row],[NPDES ID2]],Combined_Sheet__Major_Only___2[[NPDES ID2]:[ECHO BFR]],3,FALSE)</f>
        <v>OH</v>
      </c>
      <c r="AW2094" t="s">
        <v>54</v>
      </c>
      <c r="AX2094" t="str">
        <f>VLOOKUP(Sheet1[[#This Row],[NPDES ID2]],Combined_Sheet__Major_Only___2[[NPDES ID2]:[ECHO BFR]],27,FALSE)</f>
        <v>-</v>
      </c>
      <c r="AY2094" t="str">
        <f>VLOOKUP(Sheet1[[#This Row],[NPDES ID2]],Combined_Sheet__Major_Only___2[[NPDES ID2]:[ECHO BFR]],28,FALSE)</f>
        <v>-</v>
      </c>
      <c r="AZ2094" t="str">
        <f>VLOOKUP(Sheet1[[#This Row],[NPDES ID2]],Combined_Sheet__Major_Only___2[[NPDES ID2]:[ECHO BFR]],29,FALSE)</f>
        <v>thickening</v>
      </c>
      <c r="BA2094">
        <f>VLOOKUP(Sheet1[[#This Row],[NPDES ID2]],Combined_Sheet__Major_Only___2[[NPDES ID2]:[ECHO BFR]],17,FALSE)</f>
        <v>39.215800000000002</v>
      </c>
      <c r="BB2094">
        <f>VLOOKUP(Sheet1[[#This Row],[NPDES ID2]],Combined_Sheet__Major_Only___2[[NPDES ID2]:[ECHO BFR]],18,FALSE)</f>
        <v>-84.693759999999997</v>
      </c>
      <c r="BC2094" t="str">
        <f>IF(ISNUMBER(SEARCH("aerobic",$AW2094)),"aerobic","")</f>
        <v/>
      </c>
      <c r="BD2094" t="str">
        <f>IF(ISNUMBER(SEARCH("anaer",$AW2094)),"anaer","")</f>
        <v/>
      </c>
      <c r="BE2094" t="str">
        <f>IF(ISNUMBER(SEARCH("thickening",$AZ2094)),"thickening","")</f>
        <v>thickening</v>
      </c>
      <c r="BF2094" s="2" t="str">
        <f>IF(ISNUMBER(SEARCH("airDry",$AW2094)),"airDry","")</f>
        <v/>
      </c>
      <c r="BG2094" s="2" t="str">
        <f>IF(ISNUMBER(SEARCH("heatDry",$AY2094)),"heatDry","")</f>
        <v/>
      </c>
      <c r="BH2094" s="2" t="str">
        <f>IF(AND(ISNUMBER(SEARCH("aerobic",$AW2094)),ISNUMBER(SEARCH("anaer",$AW2094))),"Combined Aer and Anaer.","")</f>
        <v/>
      </c>
    </row>
    <row r="2095" spans="1:60" x14ac:dyDescent="0.25">
      <c r="A2095" s="4">
        <v>537</v>
      </c>
      <c r="B2095" t="s">
        <v>2646</v>
      </c>
      <c r="C2095">
        <v>270</v>
      </c>
      <c r="D2095">
        <v>689.80782609587902</v>
      </c>
      <c r="E2095">
        <v>689.27058811651636</v>
      </c>
      <c r="F2095">
        <v>517.27222192047975</v>
      </c>
      <c r="G2095">
        <v>891.71207981378473</v>
      </c>
      <c r="H2095">
        <v>-163.50689390932769</v>
      </c>
      <c r="I2095">
        <v>-165.2905512632658</v>
      </c>
      <c r="J2095">
        <v>-183.4576669854543</v>
      </c>
      <c r="K2095">
        <v>-139.599622047412</v>
      </c>
      <c r="L2095">
        <v>128.4235101593199</v>
      </c>
      <c r="M2095">
        <v>127.256401833098</v>
      </c>
      <c r="N2095">
        <v>123.3929190575415</v>
      </c>
      <c r="O2095">
        <v>136.62227586806131</v>
      </c>
      <c r="P2095">
        <v>6.4104572218633828</v>
      </c>
      <c r="Q2095">
        <v>6.4157374033419092</v>
      </c>
      <c r="R2095">
        <v>5.5664927514460176</v>
      </c>
      <c r="S2095">
        <v>7.3590536851390409</v>
      </c>
      <c r="T2095">
        <v>49158.799146072182</v>
      </c>
      <c r="U2095">
        <v>49158.761757167267</v>
      </c>
      <c r="V2095">
        <v>49125.276354474903</v>
      </c>
      <c r="W2095">
        <v>49192.553638514379</v>
      </c>
      <c r="X2095">
        <v>4656.0108311428303</v>
      </c>
      <c r="Y2095">
        <v>4693.072023154391</v>
      </c>
      <c r="Z2095">
        <v>4374.6085964977356</v>
      </c>
      <c r="AA2095">
        <v>4840.3579553745058</v>
      </c>
      <c r="AB2095">
        <v>1023.419922373437</v>
      </c>
      <c r="AC2095">
        <v>1004.774658922067</v>
      </c>
      <c r="AD2095">
        <v>831.99981912287569</v>
      </c>
      <c r="AE2095">
        <v>1250.9064290145191</v>
      </c>
      <c r="AF2095">
        <v>46.613682436718278</v>
      </c>
      <c r="AG2095">
        <v>46.189792377729603</v>
      </c>
      <c r="AH2095">
        <v>44.788282141691063</v>
      </c>
      <c r="AI2095">
        <v>49.589366344189067</v>
      </c>
      <c r="AJ2095">
        <v>0.3466167487132269</v>
      </c>
      <c r="AK2095">
        <v>0.34661676899168148</v>
      </c>
      <c r="AL2095">
        <v>0.34661209603417148</v>
      </c>
      <c r="AM2095">
        <v>0.34662137454845637</v>
      </c>
      <c r="AN2095">
        <v>0.95098196632111565</v>
      </c>
      <c r="AO2095">
        <v>0.95098196632111576</v>
      </c>
      <c r="AP2095">
        <v>0.95098196632111576</v>
      </c>
      <c r="AQ2095">
        <v>0.95098196632111576</v>
      </c>
      <c r="AR2095">
        <v>9.0549689946677479</v>
      </c>
      <c r="AS2095">
        <v>9.0549689946677479</v>
      </c>
      <c r="AT2095">
        <v>9.0549689946677479</v>
      </c>
      <c r="AU2095">
        <v>9.0549689946677479</v>
      </c>
      <c r="AV2095" t="str">
        <f>VLOOKUP(Sheet1[[#This Row],[NPDES ID2]],Combined_Sheet__Major_Only___2[[NPDES ID2]:[ECHO BFR]],3,FALSE)</f>
        <v>SC</v>
      </c>
      <c r="AW2095" t="s">
        <v>54</v>
      </c>
      <c r="AX2095" t="str">
        <f>VLOOKUP(Sheet1[[#This Row],[NPDES ID2]],Combined_Sheet__Major_Only___2[[NPDES ID2]:[ECHO BFR]],27,FALSE)</f>
        <v>-</v>
      </c>
      <c r="AY2095" t="str">
        <f>VLOOKUP(Sheet1[[#This Row],[NPDES ID2]],Combined_Sheet__Major_Only___2[[NPDES ID2]:[ECHO BFR]],28,FALSE)</f>
        <v>-</v>
      </c>
      <c r="AZ2095" t="str">
        <f>VLOOKUP(Sheet1[[#This Row],[NPDES ID2]],Combined_Sheet__Major_Only___2[[NPDES ID2]:[ECHO BFR]],29,FALSE)</f>
        <v>thickening</v>
      </c>
      <c r="BA2095">
        <f>VLOOKUP(Sheet1[[#This Row],[NPDES ID2]],Combined_Sheet__Major_Only___2[[NPDES ID2]:[ECHO BFR]],17,FALSE)</f>
        <v>34.680030000000002</v>
      </c>
      <c r="BB2095">
        <f>VLOOKUP(Sheet1[[#This Row],[NPDES ID2]],Combined_Sheet__Major_Only___2[[NPDES ID2]:[ECHO BFR]],18,FALSE)</f>
        <v>-82.465689999999995</v>
      </c>
      <c r="BC2095" t="str">
        <f>IF(ISNUMBER(SEARCH("aerobic",$AW2095)),"aerobic","")</f>
        <v/>
      </c>
      <c r="BD2095" t="str">
        <f>IF(ISNUMBER(SEARCH("anaer",$AW2095)),"anaer","")</f>
        <v/>
      </c>
      <c r="BE2095" t="str">
        <f>IF(ISNUMBER(SEARCH("thickening",$AZ2095)),"thickening","")</f>
        <v>thickening</v>
      </c>
      <c r="BF2095" s="3" t="str">
        <f>IF(ISNUMBER(SEARCH("airDry",$AW2095)),"airDry","")</f>
        <v/>
      </c>
      <c r="BG2095" s="3" t="str">
        <f>IF(ISNUMBER(SEARCH("heatDry",$AY2095)),"heatDry","")</f>
        <v/>
      </c>
      <c r="BH2095" s="3" t="str">
        <f>IF(AND(ISNUMBER(SEARCH("aerobic",$AW2095)),ISNUMBER(SEARCH("anaer",$AW2095))),"Combined Aer and Anaer.","")</f>
        <v/>
      </c>
    </row>
    <row r="2096" spans="1:60" x14ac:dyDescent="0.25">
      <c r="A2096" s="4">
        <v>1133</v>
      </c>
      <c r="B2096" t="s">
        <v>5445</v>
      </c>
      <c r="C2096">
        <v>310</v>
      </c>
      <c r="D2096">
        <v>564.22171239045576</v>
      </c>
      <c r="E2096">
        <v>566.12877477892653</v>
      </c>
      <c r="F2096">
        <v>427.93663640427587</v>
      </c>
      <c r="G2096">
        <v>719.83705083796508</v>
      </c>
      <c r="H2096">
        <v>-144.24618212255339</v>
      </c>
      <c r="I2096">
        <v>-146.2951502798511</v>
      </c>
      <c r="J2096">
        <v>-162.4601775941166</v>
      </c>
      <c r="K2096">
        <v>-121.0789696802058</v>
      </c>
      <c r="L2096">
        <v>166.15345649612871</v>
      </c>
      <c r="M2096">
        <v>164.96075885351769</v>
      </c>
      <c r="N2096">
        <v>161.0121867180701</v>
      </c>
      <c r="O2096">
        <v>174.53247465534591</v>
      </c>
      <c r="P2096">
        <v>7.3282301782076491</v>
      </c>
      <c r="Q2096">
        <v>7.3640976425688738</v>
      </c>
      <c r="R2096">
        <v>6.2564987373950203</v>
      </c>
      <c r="S2096">
        <v>8.4451650248703007</v>
      </c>
      <c r="T2096">
        <v>49173.670883556653</v>
      </c>
      <c r="U2096">
        <v>49173.633483748497</v>
      </c>
      <c r="V2096">
        <v>49140.138316142336</v>
      </c>
      <c r="W2096">
        <v>49207.435219383799</v>
      </c>
      <c r="X2096">
        <v>4131.4135465972322</v>
      </c>
      <c r="Y2096">
        <v>4158.0097484444959</v>
      </c>
      <c r="Z2096">
        <v>3932.90716926299</v>
      </c>
      <c r="AA2096">
        <v>4260.2811663368329</v>
      </c>
      <c r="AB2096">
        <v>859.14620507035363</v>
      </c>
      <c r="AC2096">
        <v>845.31198689882785</v>
      </c>
      <c r="AD2096">
        <v>708.23433128412887</v>
      </c>
      <c r="AE2096">
        <v>1035.125982849213</v>
      </c>
      <c r="AF2096">
        <v>52.52678780002072</v>
      </c>
      <c r="AG2096">
        <v>52.149410689821728</v>
      </c>
      <c r="AH2096">
        <v>50.90212522008261</v>
      </c>
      <c r="AI2096">
        <v>55.175430566368533</v>
      </c>
      <c r="AJ2096">
        <v>0.41841629791126189</v>
      </c>
      <c r="AK2096">
        <v>0.4184163243066239</v>
      </c>
      <c r="AL2096">
        <v>0.41841024115813452</v>
      </c>
      <c r="AM2096">
        <v>0.41842231972696903</v>
      </c>
      <c r="AN2096">
        <v>0.95099574902325568</v>
      </c>
      <c r="AO2096">
        <v>0.95099574902325568</v>
      </c>
      <c r="AP2096">
        <v>0.95099574902325568</v>
      </c>
      <c r="AQ2096">
        <v>0.95099574902325568</v>
      </c>
      <c r="AR2096">
        <v>10.507194017271409</v>
      </c>
      <c r="AS2096">
        <v>10.507194017271409</v>
      </c>
      <c r="AT2096">
        <v>10.507194017271409</v>
      </c>
      <c r="AU2096">
        <v>10.507194017271409</v>
      </c>
      <c r="AV2096" t="str">
        <f>VLOOKUP(Sheet1[[#This Row],[NPDES ID2]],Combined_Sheet__Major_Only___2[[NPDES ID2]:[ECHO BFR]],3,FALSE)</f>
        <v>NY</v>
      </c>
      <c r="AW2096" t="s">
        <v>54</v>
      </c>
      <c r="AX2096" t="str">
        <f>VLOOKUP(Sheet1[[#This Row],[NPDES ID2]],Combined_Sheet__Major_Only___2[[NPDES ID2]:[ECHO BFR]],27,FALSE)</f>
        <v>-</v>
      </c>
      <c r="AY2096" t="str">
        <f>VLOOKUP(Sheet1[[#This Row],[NPDES ID2]],Combined_Sheet__Major_Only___2[[NPDES ID2]:[ECHO BFR]],28,FALSE)</f>
        <v>-</v>
      </c>
      <c r="AZ2096" t="str">
        <f>VLOOKUP(Sheet1[[#This Row],[NPDES ID2]],Combined_Sheet__Major_Only___2[[NPDES ID2]:[ECHO BFR]],29,FALSE)</f>
        <v>thickening, preliminaryOps</v>
      </c>
      <c r="BA2096">
        <f>VLOOKUP(Sheet1[[#This Row],[NPDES ID2]],Combined_Sheet__Major_Only___2[[NPDES ID2]:[ECHO BFR]],17,FALSE)</f>
        <v>43.460583</v>
      </c>
      <c r="BB2096">
        <f>VLOOKUP(Sheet1[[#This Row],[NPDES ID2]],Combined_Sheet__Major_Only___2[[NPDES ID2]:[ECHO BFR]],18,FALSE)</f>
        <v>-76.531278</v>
      </c>
      <c r="BC2096" t="str">
        <f>IF(ISNUMBER(SEARCH("aerobic",$AW2096)),"aerobic","")</f>
        <v/>
      </c>
      <c r="BD2096" t="str">
        <f>IF(ISNUMBER(SEARCH("anaer",$AW2096)),"anaer","")</f>
        <v/>
      </c>
      <c r="BE2096" t="str">
        <f>IF(ISNUMBER(SEARCH("thickening",$AZ2096)),"thickening","")</f>
        <v>thickening</v>
      </c>
      <c r="BF2096" s="3" t="str">
        <f>IF(ISNUMBER(SEARCH("airDry",$AW2096)),"airDry","")</f>
        <v/>
      </c>
      <c r="BG2096" s="3" t="str">
        <f>IF(ISNUMBER(SEARCH("heatDry",$AY2096)),"heatDry","")</f>
        <v/>
      </c>
      <c r="BH2096" s="3" t="str">
        <f>IF(AND(ISNUMBER(SEARCH("aerobic",$AW2096)),ISNUMBER(SEARCH("anaer",$AW2096))),"Combined Aer and Anaer.","")</f>
        <v/>
      </c>
    </row>
    <row r="2097" spans="1:60" x14ac:dyDescent="0.25">
      <c r="A2097" s="4">
        <v>1991</v>
      </c>
      <c r="B2097" t="s">
        <v>9378</v>
      </c>
      <c r="C2097">
        <v>1802</v>
      </c>
      <c r="D2097">
        <v>613.98845940294041</v>
      </c>
      <c r="E2097">
        <v>615.51446224800156</v>
      </c>
      <c r="F2097">
        <v>514.58325930036028</v>
      </c>
      <c r="G2097">
        <v>719.88954794480571</v>
      </c>
      <c r="H2097">
        <v>-146.88319068378701</v>
      </c>
      <c r="I2097">
        <v>-149.19038823342521</v>
      </c>
      <c r="J2097">
        <v>-165.80705303849749</v>
      </c>
      <c r="K2097">
        <v>-123.9279606926728</v>
      </c>
      <c r="L2097">
        <v>945.74245728067342</v>
      </c>
      <c r="M2097">
        <v>938.66186906180326</v>
      </c>
      <c r="N2097">
        <v>915.16102661780189</v>
      </c>
      <c r="O2097">
        <v>995.56259070595615</v>
      </c>
      <c r="P2097">
        <v>42.631154855784523</v>
      </c>
      <c r="Q2097">
        <v>42.744811192218748</v>
      </c>
      <c r="R2097">
        <v>36.544933523806137</v>
      </c>
      <c r="S2097">
        <v>49.204606572444057</v>
      </c>
      <c r="T2097">
        <v>49293.27898508263</v>
      </c>
      <c r="U2097">
        <v>49293.241497583571</v>
      </c>
      <c r="V2097">
        <v>49259.667794244677</v>
      </c>
      <c r="W2097">
        <v>49327.122487758097</v>
      </c>
      <c r="X2097">
        <v>4229.7089692226382</v>
      </c>
      <c r="Y2097">
        <v>4257.9950144583181</v>
      </c>
      <c r="Z2097">
        <v>4017.6261866896839</v>
      </c>
      <c r="AA2097">
        <v>4367.6483541631742</v>
      </c>
      <c r="AB2097">
        <v>882.63444901879961</v>
      </c>
      <c r="AC2097">
        <v>868.36495408409235</v>
      </c>
      <c r="AD2097">
        <v>726.6320688845932</v>
      </c>
      <c r="AE2097">
        <v>1063.228495852137</v>
      </c>
      <c r="AF2097">
        <v>51.438205700620763</v>
      </c>
      <c r="AG2097">
        <v>51.051229317545243</v>
      </c>
      <c r="AH2097">
        <v>49.778749771572983</v>
      </c>
      <c r="AI2097">
        <v>54.146434203645967</v>
      </c>
      <c r="AJ2097">
        <v>0.40518012305397588</v>
      </c>
      <c r="AK2097">
        <v>0.40518027232834131</v>
      </c>
      <c r="AL2097">
        <v>0.40514563549270449</v>
      </c>
      <c r="AM2097">
        <v>0.40521441445817991</v>
      </c>
      <c r="AN2097">
        <v>0.95110631719332517</v>
      </c>
      <c r="AO2097">
        <v>0.9511063171933255</v>
      </c>
      <c r="AP2097">
        <v>0.9511063171933255</v>
      </c>
      <c r="AQ2097">
        <v>0.9511063171933255</v>
      </c>
      <c r="AR2097">
        <v>10.270331334218721</v>
      </c>
      <c r="AS2097">
        <v>10.270331334218721</v>
      </c>
      <c r="AT2097">
        <v>10.270331334218721</v>
      </c>
      <c r="AU2097">
        <v>10.270331334218721</v>
      </c>
      <c r="AV2097" t="str">
        <f>VLOOKUP(Sheet1[[#This Row],[NPDES ID2]],Combined_Sheet__Major_Only___2[[NPDES ID2]:[ECHO BFR]],3,FALSE)</f>
        <v>CT</v>
      </c>
      <c r="AW2097" t="s">
        <v>54</v>
      </c>
      <c r="AX2097" t="str">
        <f>VLOOKUP(Sheet1[[#This Row],[NPDES ID2]],Combined_Sheet__Major_Only___2[[NPDES ID2]:[ECHO BFR]],27,FALSE)</f>
        <v>-</v>
      </c>
      <c r="AY2097" t="str">
        <f>VLOOKUP(Sheet1[[#This Row],[NPDES ID2]],Combined_Sheet__Major_Only___2[[NPDES ID2]:[ECHO BFR]],28,FALSE)</f>
        <v>-</v>
      </c>
      <c r="AZ2097" t="str">
        <f>VLOOKUP(Sheet1[[#This Row],[NPDES ID2]],Combined_Sheet__Major_Only___2[[NPDES ID2]:[ECHO BFR]],29,FALSE)</f>
        <v>thickening, preliminaryOps</v>
      </c>
      <c r="BA2097">
        <f>VLOOKUP(Sheet1[[#This Row],[NPDES ID2]],Combined_Sheet__Major_Only___2[[NPDES ID2]:[ECHO BFR]],17,FALSE)</f>
        <v>41.660490000000003</v>
      </c>
      <c r="BB2097">
        <f>VLOOKUP(Sheet1[[#This Row],[NPDES ID2]],Combined_Sheet__Major_Only___2[[NPDES ID2]:[ECHO BFR]],18,FALSE)</f>
        <v>-72.919700000000006</v>
      </c>
      <c r="BC2097" t="str">
        <f>IF(ISNUMBER(SEARCH("aerobic",$AW2097)),"aerobic","")</f>
        <v/>
      </c>
      <c r="BD2097" t="str">
        <f>IF(ISNUMBER(SEARCH("anaer",$AW2097)),"anaer","")</f>
        <v/>
      </c>
      <c r="BE2097" t="str">
        <f>IF(ISNUMBER(SEARCH("thickening",$AZ2097)),"thickening","")</f>
        <v>thickening</v>
      </c>
      <c r="BF2097" s="3" t="str">
        <f>IF(ISNUMBER(SEARCH("airDry",$AW2097)),"airDry","")</f>
        <v/>
      </c>
      <c r="BG2097" s="3" t="str">
        <f>IF(ISNUMBER(SEARCH("heatDry",$AY2097)),"heatDry","")</f>
        <v/>
      </c>
      <c r="BH2097" s="3" t="str">
        <f>IF(AND(ISNUMBER(SEARCH("aerobic",$AW2097)),ISNUMBER(SEARCH("anaer",$AW2097))),"Combined Aer and Anaer.","")</f>
        <v/>
      </c>
    </row>
    <row r="2098" spans="1:60" x14ac:dyDescent="0.25">
      <c r="A2098" s="4">
        <v>846</v>
      </c>
      <c r="B2098" t="s">
        <v>4136</v>
      </c>
      <c r="C2098">
        <v>985.62</v>
      </c>
      <c r="D2098">
        <v>483.7291374508348</v>
      </c>
      <c r="E2098">
        <v>483.21984926328997</v>
      </c>
      <c r="F2098">
        <v>407.95691853939849</v>
      </c>
      <c r="G2098">
        <v>578.39608339179779</v>
      </c>
      <c r="H2098">
        <v>-151.36356872770111</v>
      </c>
      <c r="I2098">
        <v>-153.5772274704095</v>
      </c>
      <c r="J2098">
        <v>-170.4816059446519</v>
      </c>
      <c r="K2098">
        <v>-128.0731590118823</v>
      </c>
      <c r="L2098">
        <v>503.66383745194457</v>
      </c>
      <c r="M2098">
        <v>499.68076862927569</v>
      </c>
      <c r="N2098">
        <v>486.47822074091539</v>
      </c>
      <c r="O2098">
        <v>531.66677268311003</v>
      </c>
      <c r="P2098">
        <v>23.342450556369108</v>
      </c>
      <c r="Q2098">
        <v>23.41189283333139</v>
      </c>
      <c r="R2098">
        <v>20.11151917501029</v>
      </c>
      <c r="S2098">
        <v>26.98340312370199</v>
      </c>
      <c r="T2098">
        <v>49379.279526393271</v>
      </c>
      <c r="U2098">
        <v>49379.241975842757</v>
      </c>
      <c r="V2098">
        <v>49345.611803791136</v>
      </c>
      <c r="W2098">
        <v>49413.179951565828</v>
      </c>
      <c r="X2098">
        <v>4352.0266921062866</v>
      </c>
      <c r="Y2098">
        <v>4382.6163489771989</v>
      </c>
      <c r="Z2098">
        <v>4122.0222865936212</v>
      </c>
      <c r="AA2098">
        <v>4501.8761494119017</v>
      </c>
      <c r="AB2098">
        <v>1228.843403896725</v>
      </c>
      <c r="AC2098">
        <v>1193.639330960898</v>
      </c>
      <c r="AD2098">
        <v>945.72143119720454</v>
      </c>
      <c r="AE2098">
        <v>1582.58357730532</v>
      </c>
      <c r="AF2098">
        <v>50.082014728371973</v>
      </c>
      <c r="AG2098">
        <v>49.684888640300912</v>
      </c>
      <c r="AH2098">
        <v>48.375350509076227</v>
      </c>
      <c r="AI2098">
        <v>52.865666229315828</v>
      </c>
      <c r="AJ2098">
        <v>0.38870085330124549</v>
      </c>
      <c r="AK2098">
        <v>0.38870093769618008</v>
      </c>
      <c r="AL2098">
        <v>0.38868142133396888</v>
      </c>
      <c r="AM2098">
        <v>0.38872017396551489</v>
      </c>
      <c r="AN2098">
        <v>0.95118550999552665</v>
      </c>
      <c r="AO2098">
        <v>0.95118550999552653</v>
      </c>
      <c r="AP2098">
        <v>0.95118550999552653</v>
      </c>
      <c r="AQ2098">
        <v>0.95118550999552653</v>
      </c>
      <c r="AR2098">
        <v>8.6116965239965424</v>
      </c>
      <c r="AS2098">
        <v>8.6116965239965424</v>
      </c>
      <c r="AT2098">
        <v>8.6116965239965424</v>
      </c>
      <c r="AU2098">
        <v>8.6116965239965424</v>
      </c>
      <c r="AV2098" t="str">
        <f>VLOOKUP(Sheet1[[#This Row],[NPDES ID2]],Combined_Sheet__Major_Only___2[[NPDES ID2]:[ECHO BFR]],3,FALSE)</f>
        <v>NJ</v>
      </c>
      <c r="AW2098" t="s">
        <v>54</v>
      </c>
      <c r="AX2098" t="str">
        <f>VLOOKUP(Sheet1[[#This Row],[NPDES ID2]],Combined_Sheet__Major_Only___2[[NPDES ID2]:[ECHO BFR]],27,FALSE)</f>
        <v>-</v>
      </c>
      <c r="AY2098" t="str">
        <f>VLOOKUP(Sheet1[[#This Row],[NPDES ID2]],Combined_Sheet__Major_Only___2[[NPDES ID2]:[ECHO BFR]],28,FALSE)</f>
        <v>-</v>
      </c>
      <c r="AZ2098" t="str">
        <f>VLOOKUP(Sheet1[[#This Row],[NPDES ID2]],Combined_Sheet__Major_Only___2[[NPDES ID2]:[ECHO BFR]],29,FALSE)</f>
        <v>thickening</v>
      </c>
      <c r="BA2098">
        <f>VLOOKUP(Sheet1[[#This Row],[NPDES ID2]],Combined_Sheet__Major_Only___2[[NPDES ID2]:[ECHO BFR]],17,FALSE)</f>
        <v>39.995507000000003</v>
      </c>
      <c r="BB2098">
        <f>VLOOKUP(Sheet1[[#This Row],[NPDES ID2]],Combined_Sheet__Major_Only___2[[NPDES ID2]:[ECHO BFR]],18,FALSE)</f>
        <v>-74.797533999999999</v>
      </c>
      <c r="BC2098" t="str">
        <f>IF(ISNUMBER(SEARCH("aerobic",$AW2098)),"aerobic","")</f>
        <v/>
      </c>
      <c r="BD2098" t="str">
        <f>IF(ISNUMBER(SEARCH("anaer",$AW2098)),"anaer","")</f>
        <v/>
      </c>
      <c r="BE2098" t="str">
        <f>IF(ISNUMBER(SEARCH("thickening",$AZ2098)),"thickening","")</f>
        <v>thickening</v>
      </c>
      <c r="BF2098" s="2" t="str">
        <f>IF(ISNUMBER(SEARCH("airDry",$AW2098)),"airDry","")</f>
        <v/>
      </c>
      <c r="BG2098" s="2" t="str">
        <f>IF(ISNUMBER(SEARCH("heatDry",$AY2098)),"heatDry","")</f>
        <v/>
      </c>
      <c r="BH2098" s="2" t="str">
        <f>IF(AND(ISNUMBER(SEARCH("aerobic",$AW2098)),ISNUMBER(SEARCH("anaer",$AW2098))),"Combined Aer and Anaer.","")</f>
        <v/>
      </c>
    </row>
    <row r="2099" spans="1:60" x14ac:dyDescent="0.25">
      <c r="A2099" s="4">
        <v>2013</v>
      </c>
      <c r="B2099" t="s">
        <v>9475</v>
      </c>
      <c r="C2099">
        <v>1571</v>
      </c>
      <c r="D2099">
        <v>571.46378344808295</v>
      </c>
      <c r="E2099">
        <v>570.6884800973894</v>
      </c>
      <c r="F2099">
        <v>482.16304309225728</v>
      </c>
      <c r="G2099">
        <v>674.44223471790531</v>
      </c>
      <c r="H2099">
        <v>-148.02705616062869</v>
      </c>
      <c r="I2099">
        <v>-150.31707550779171</v>
      </c>
      <c r="J2099">
        <v>-166.98354800432679</v>
      </c>
      <c r="K2099">
        <v>-124.97757270774829</v>
      </c>
      <c r="L2099">
        <v>818.94225323526598</v>
      </c>
      <c r="M2099">
        <v>812.72400303292625</v>
      </c>
      <c r="N2099">
        <v>792.09385866997354</v>
      </c>
      <c r="O2099">
        <v>862.68379111592981</v>
      </c>
      <c r="P2099">
        <v>37.176625305245459</v>
      </c>
      <c r="Q2099">
        <v>37.249283235932879</v>
      </c>
      <c r="R2099">
        <v>31.896671227829678</v>
      </c>
      <c r="S2099">
        <v>42.930663587795152</v>
      </c>
      <c r="T2099">
        <v>49499.554416803301</v>
      </c>
      <c r="U2099">
        <v>49499.516778073048</v>
      </c>
      <c r="V2099">
        <v>49465.807632469237</v>
      </c>
      <c r="W2099">
        <v>49533.534450161998</v>
      </c>
      <c r="X2099">
        <v>4276.3597907086132</v>
      </c>
      <c r="Y2099">
        <v>4305.3278058820424</v>
      </c>
      <c r="Z2099">
        <v>4059.0219349510471</v>
      </c>
      <c r="AA2099">
        <v>4417.7742282719728</v>
      </c>
      <c r="AB2099">
        <v>875.61851626475607</v>
      </c>
      <c r="AC2099">
        <v>862.04909706160629</v>
      </c>
      <c r="AD2099">
        <v>723.30461092443215</v>
      </c>
      <c r="AE2099">
        <v>1051.418240442259</v>
      </c>
      <c r="AF2099">
        <v>51.090419670157459</v>
      </c>
      <c r="AG2099">
        <v>50.700870782944008</v>
      </c>
      <c r="AH2099">
        <v>49.418787135897347</v>
      </c>
      <c r="AI2099">
        <v>53.818016546878113</v>
      </c>
      <c r="AJ2099">
        <v>0.40095296030493521</v>
      </c>
      <c r="AK2099">
        <v>0.40095308923086831</v>
      </c>
      <c r="AL2099">
        <v>0.40092320541025761</v>
      </c>
      <c r="AM2099">
        <v>0.40098254559064189</v>
      </c>
      <c r="AN2099">
        <v>0.95129583471946477</v>
      </c>
      <c r="AO2099">
        <v>0.95129583471946499</v>
      </c>
      <c r="AP2099">
        <v>0.95129583471946499</v>
      </c>
      <c r="AQ2099">
        <v>0.95129583471946499</v>
      </c>
      <c r="AR2099">
        <v>10.305293285014161</v>
      </c>
      <c r="AS2099">
        <v>10.305293285014161</v>
      </c>
      <c r="AT2099">
        <v>10.305293285014161</v>
      </c>
      <c r="AU2099">
        <v>10.305293285014161</v>
      </c>
      <c r="AV2099" t="str">
        <f>VLOOKUP(Sheet1[[#This Row],[NPDES ID2]],Combined_Sheet__Major_Only___2[[NPDES ID2]:[ECHO BFR]],3,FALSE)</f>
        <v>CT</v>
      </c>
      <c r="AW2099" t="s">
        <v>54</v>
      </c>
      <c r="AX2099" t="str">
        <f>VLOOKUP(Sheet1[[#This Row],[NPDES ID2]],Combined_Sheet__Major_Only___2[[NPDES ID2]:[ECHO BFR]],27,FALSE)</f>
        <v>-</v>
      </c>
      <c r="AY2099" t="str">
        <f>VLOOKUP(Sheet1[[#This Row],[NPDES ID2]],Combined_Sheet__Major_Only___2[[NPDES ID2]:[ECHO BFR]],28,FALSE)</f>
        <v>-</v>
      </c>
      <c r="AZ2099" t="str">
        <f>VLOOKUP(Sheet1[[#This Row],[NPDES ID2]],Combined_Sheet__Major_Only___2[[NPDES ID2]:[ECHO BFR]],29,FALSE)</f>
        <v>thickening</v>
      </c>
      <c r="BA2099">
        <f>VLOOKUP(Sheet1[[#This Row],[NPDES ID2]],Combined_Sheet__Major_Only___2[[NPDES ID2]:[ECHO BFR]],17,FALSE)</f>
        <v>41.864820000000002</v>
      </c>
      <c r="BB2099">
        <f>VLOOKUP(Sheet1[[#This Row],[NPDES ID2]],Combined_Sheet__Major_Only___2[[NPDES ID2]:[ECHO BFR]],18,FALSE)</f>
        <v>-72.487307000000001</v>
      </c>
      <c r="BC2099" t="str">
        <f>IF(ISNUMBER(SEARCH("aerobic",$AW2099)),"aerobic","")</f>
        <v/>
      </c>
      <c r="BD2099" t="str">
        <f>IF(ISNUMBER(SEARCH("anaer",$AW2099)),"anaer","")</f>
        <v/>
      </c>
      <c r="BE2099" t="str">
        <f>IF(ISNUMBER(SEARCH("thickening",$AZ2099)),"thickening","")</f>
        <v>thickening</v>
      </c>
      <c r="BF2099" s="3" t="str">
        <f>IF(ISNUMBER(SEARCH("airDry",$AW2099)),"airDry","")</f>
        <v/>
      </c>
      <c r="BG2099" s="3" t="str">
        <f>IF(ISNUMBER(SEARCH("heatDry",$AY2099)),"heatDry","")</f>
        <v/>
      </c>
      <c r="BH2099" s="3" t="str">
        <f>IF(AND(ISNUMBER(SEARCH("aerobic",$AW2099)),ISNUMBER(SEARCH("anaer",$AW2099))),"Combined Aer and Anaer.","")</f>
        <v/>
      </c>
    </row>
    <row r="2100" spans="1:60" x14ac:dyDescent="0.25">
      <c r="A2100" s="4">
        <v>2226</v>
      </c>
      <c r="B2100" t="s">
        <v>10429</v>
      </c>
      <c r="C2100">
        <v>584.4</v>
      </c>
      <c r="D2100">
        <v>473.5927419194403</v>
      </c>
      <c r="E2100">
        <v>469.38253532694222</v>
      </c>
      <c r="F2100">
        <v>374.88133534373401</v>
      </c>
      <c r="G2100">
        <v>568.62813655968466</v>
      </c>
      <c r="H2100">
        <v>-152.55888189773509</v>
      </c>
      <c r="I2100">
        <v>-154.66034442684909</v>
      </c>
      <c r="J2100">
        <v>-171.64157859527731</v>
      </c>
      <c r="K2100">
        <v>-129.12497962129919</v>
      </c>
      <c r="L2100">
        <v>296.74807689155472</v>
      </c>
      <c r="M2100">
        <v>294.3705043293096</v>
      </c>
      <c r="N2100">
        <v>286.49546820609669</v>
      </c>
      <c r="O2100">
        <v>313.4560549562251</v>
      </c>
      <c r="P2100">
        <v>13.84394857674654</v>
      </c>
      <c r="Q2100">
        <v>13.90154507846246</v>
      </c>
      <c r="R2100">
        <v>11.943596745238169</v>
      </c>
      <c r="S2100">
        <v>15.99125258362497</v>
      </c>
      <c r="T2100">
        <v>49582.725778845481</v>
      </c>
      <c r="U2100">
        <v>49582.688079137988</v>
      </c>
      <c r="V2100">
        <v>49548.92432248548</v>
      </c>
      <c r="W2100">
        <v>49616.760862108997</v>
      </c>
      <c r="X2100">
        <v>4397.8463457900561</v>
      </c>
      <c r="Y2100">
        <v>4429.1271949222564</v>
      </c>
      <c r="Z2100">
        <v>4162.5503829596673</v>
      </c>
      <c r="AA2100">
        <v>4551.1959982288136</v>
      </c>
      <c r="AB2100">
        <v>1100.5916132180071</v>
      </c>
      <c r="AC2100">
        <v>1075.769335011749</v>
      </c>
      <c r="AD2100">
        <v>871.67776607928977</v>
      </c>
      <c r="AE2100">
        <v>1378.0782195174979</v>
      </c>
      <c r="AF2100">
        <v>49.764315783520843</v>
      </c>
      <c r="AG2100">
        <v>49.364980940277967</v>
      </c>
      <c r="AH2100">
        <v>48.046235551160329</v>
      </c>
      <c r="AI2100">
        <v>52.565742747853669</v>
      </c>
      <c r="AJ2100">
        <v>0.38484225683253898</v>
      </c>
      <c r="AK2100">
        <v>0.38484230564290811</v>
      </c>
      <c r="AL2100">
        <v>0.38483104082387332</v>
      </c>
      <c r="AM2100">
        <v>0.38485340833109771</v>
      </c>
      <c r="AN2100">
        <v>0.95137183423526661</v>
      </c>
      <c r="AO2100">
        <v>0.95137183423526672</v>
      </c>
      <c r="AP2100">
        <v>0.95137183423526672</v>
      </c>
      <c r="AQ2100">
        <v>0.95137183423526672</v>
      </c>
      <c r="AR2100">
        <v>9.0558512399481952</v>
      </c>
      <c r="AS2100">
        <v>9.0558512399481934</v>
      </c>
      <c r="AT2100">
        <v>9.0558512399481934</v>
      </c>
      <c r="AU2100">
        <v>9.0558512399481934</v>
      </c>
      <c r="AV2100" t="str">
        <f>VLOOKUP(Sheet1[[#This Row],[NPDES ID2]],Combined_Sheet__Major_Only___2[[NPDES ID2]:[ECHO BFR]],3,FALSE)</f>
        <v>NJ</v>
      </c>
      <c r="AW2100" t="s">
        <v>54</v>
      </c>
      <c r="AX2100" t="str">
        <f>VLOOKUP(Sheet1[[#This Row],[NPDES ID2]],Combined_Sheet__Major_Only___2[[NPDES ID2]:[ECHO BFR]],27,FALSE)</f>
        <v>-</v>
      </c>
      <c r="AY2100" t="str">
        <f>VLOOKUP(Sheet1[[#This Row],[NPDES ID2]],Combined_Sheet__Major_Only___2[[NPDES ID2]:[ECHO BFR]],28,FALSE)</f>
        <v>-</v>
      </c>
      <c r="AZ2100" t="str">
        <f>VLOOKUP(Sheet1[[#This Row],[NPDES ID2]],Combined_Sheet__Major_Only___2[[NPDES ID2]:[ECHO BFR]],29,FALSE)</f>
        <v>preliminaryOps, thickening</v>
      </c>
      <c r="BA2100">
        <f>VLOOKUP(Sheet1[[#This Row],[NPDES ID2]],Combined_Sheet__Major_Only___2[[NPDES ID2]:[ECHO BFR]],17,FALSE)</f>
        <v>39.239142999999999</v>
      </c>
      <c r="BB2100">
        <f>VLOOKUP(Sheet1[[#This Row],[NPDES ID2]],Combined_Sheet__Major_Only___2[[NPDES ID2]:[ECHO BFR]],18,FALSE)</f>
        <v>-74.627630999999994</v>
      </c>
      <c r="BC2100" t="str">
        <f>IF(ISNUMBER(SEARCH("aerobic",$AW2100)),"aerobic","")</f>
        <v/>
      </c>
      <c r="BD2100" t="str">
        <f>IF(ISNUMBER(SEARCH("anaer",$AW2100)),"anaer","")</f>
        <v/>
      </c>
      <c r="BE2100" t="str">
        <f>IF(ISNUMBER(SEARCH("thickening",$AZ2100)),"thickening","")</f>
        <v>thickening</v>
      </c>
      <c r="BF2100" s="2" t="str">
        <f>IF(ISNUMBER(SEARCH("airDry",$AW2100)),"airDry","")</f>
        <v/>
      </c>
      <c r="BG2100" s="2" t="str">
        <f>IF(ISNUMBER(SEARCH("heatDry",$AY2100)),"heatDry","")</f>
        <v/>
      </c>
      <c r="BH2100" s="2" t="str">
        <f>IF(AND(ISNUMBER(SEARCH("aerobic",$AW2100)),ISNUMBER(SEARCH("anaer",$AW2100))),"Combined Aer and Anaer.","")</f>
        <v/>
      </c>
    </row>
    <row r="2101" spans="1:60" x14ac:dyDescent="0.25">
      <c r="A2101" s="4">
        <v>235</v>
      </c>
      <c r="B2101" t="s">
        <v>1227</v>
      </c>
      <c r="C2101">
        <v>2302</v>
      </c>
      <c r="D2101">
        <v>743.84845290261592</v>
      </c>
      <c r="E2101">
        <v>744.32947724839801</v>
      </c>
      <c r="F2101">
        <v>628.23590240952467</v>
      </c>
      <c r="G2101">
        <v>876.25244600917893</v>
      </c>
      <c r="H2101">
        <v>-151.45350007702339</v>
      </c>
      <c r="I2101">
        <v>-153.39054030584381</v>
      </c>
      <c r="J2101">
        <v>-171.04756516659631</v>
      </c>
      <c r="K2101">
        <v>-128.45773546328701</v>
      </c>
      <c r="L2101">
        <v>1171.6304581907759</v>
      </c>
      <c r="M2101">
        <v>1162.302898022326</v>
      </c>
      <c r="N2101">
        <v>1131.3168638145889</v>
      </c>
      <c r="O2101">
        <v>1237.296026629662</v>
      </c>
      <c r="P2101">
        <v>54.522438264493992</v>
      </c>
      <c r="Q2101">
        <v>54.726703205964156</v>
      </c>
      <c r="R2101">
        <v>47.012139666661149</v>
      </c>
      <c r="S2101">
        <v>62.999755780033723</v>
      </c>
      <c r="T2101">
        <v>49662.1513884983</v>
      </c>
      <c r="U2101">
        <v>49662.113630559783</v>
      </c>
      <c r="V2101">
        <v>49628.297722352552</v>
      </c>
      <c r="W2101">
        <v>49696.239042408059</v>
      </c>
      <c r="X2101">
        <v>4394.6472143330129</v>
      </c>
      <c r="Y2101">
        <v>4425.714250876782</v>
      </c>
      <c r="Z2101">
        <v>4160.5693912759434</v>
      </c>
      <c r="AA2101">
        <v>4547.2546738150804</v>
      </c>
      <c r="AB2101">
        <v>1024.3533531042981</v>
      </c>
      <c r="AC2101">
        <v>1004.312887444652</v>
      </c>
      <c r="AD2101">
        <v>823.99511709816204</v>
      </c>
      <c r="AE2101">
        <v>1262.8006823072001</v>
      </c>
      <c r="AF2101">
        <v>49.884633557746753</v>
      </c>
      <c r="AG2101">
        <v>49.485083961060234</v>
      </c>
      <c r="AH2101">
        <v>48.173146180871591</v>
      </c>
      <c r="AI2101">
        <v>52.678606845644147</v>
      </c>
      <c r="AJ2101">
        <v>0.38630347544271781</v>
      </c>
      <c r="AK2101">
        <v>0.38630366422027368</v>
      </c>
      <c r="AL2101">
        <v>0.3862597421133096</v>
      </c>
      <c r="AM2101">
        <v>0.38634696142892372</v>
      </c>
      <c r="AN2101">
        <v>0.95144418992173652</v>
      </c>
      <c r="AO2101">
        <v>0.95144418992173663</v>
      </c>
      <c r="AP2101">
        <v>0.95144418992173663</v>
      </c>
      <c r="AQ2101">
        <v>0.95144418992173663</v>
      </c>
      <c r="AR2101">
        <v>9.4030644519773574</v>
      </c>
      <c r="AS2101">
        <v>9.4030644519773592</v>
      </c>
      <c r="AT2101">
        <v>9.4030644519773592</v>
      </c>
      <c r="AU2101">
        <v>9.4030644519773592</v>
      </c>
      <c r="AV2101" t="str">
        <f>VLOOKUP(Sheet1[[#This Row],[NPDES ID2]],Combined_Sheet__Major_Only___2[[NPDES ID2]:[ECHO BFR]],3,FALSE)</f>
        <v>MN</v>
      </c>
      <c r="AW2101" t="s">
        <v>54</v>
      </c>
      <c r="AX2101" t="str">
        <f>VLOOKUP(Sheet1[[#This Row],[NPDES ID2]],Combined_Sheet__Major_Only___2[[NPDES ID2]:[ECHO BFR]],27,FALSE)</f>
        <v>-</v>
      </c>
      <c r="AY2101" t="str">
        <f>VLOOKUP(Sheet1[[#This Row],[NPDES ID2]],Combined_Sheet__Major_Only___2[[NPDES ID2]:[ECHO BFR]],28,FALSE)</f>
        <v>-</v>
      </c>
      <c r="AZ2101" t="str">
        <f>VLOOKUP(Sheet1[[#This Row],[NPDES ID2]],Combined_Sheet__Major_Only___2[[NPDES ID2]:[ECHO BFR]],29,FALSE)</f>
        <v>preliminaryOps, thickening</v>
      </c>
      <c r="BA2101">
        <f>VLOOKUP(Sheet1[[#This Row],[NPDES ID2]],Combined_Sheet__Major_Only___2[[NPDES ID2]:[ECHO BFR]],17,FALSE)</f>
        <v>44.786340000000003</v>
      </c>
      <c r="BB2101">
        <f>VLOOKUP(Sheet1[[#This Row],[NPDES ID2]],Combined_Sheet__Major_Only___2[[NPDES ID2]:[ECHO BFR]],18,FALSE)</f>
        <v>-92.919020000000003</v>
      </c>
      <c r="BC2101" t="str">
        <f>IF(ISNUMBER(SEARCH("aerobic",$AW2101)),"aerobic","")</f>
        <v/>
      </c>
      <c r="BD2101" t="str">
        <f>IF(ISNUMBER(SEARCH("anaer",$AW2101)),"anaer","")</f>
        <v/>
      </c>
      <c r="BE2101" t="str">
        <f>IF(ISNUMBER(SEARCH("thickening",$AZ2101)),"thickening","")</f>
        <v>thickening</v>
      </c>
      <c r="BF2101" s="3" t="str">
        <f>IF(ISNUMBER(SEARCH("airDry",$AW2101)),"airDry","")</f>
        <v/>
      </c>
      <c r="BG2101" s="3" t="str">
        <f>IF(ISNUMBER(SEARCH("heatDry",$AY2101)),"heatDry","")</f>
        <v/>
      </c>
      <c r="BH2101" s="3" t="str">
        <f>IF(AND(ISNUMBER(SEARCH("aerobic",$AW2101)),ISNUMBER(SEARCH("anaer",$AW2101))),"Combined Aer and Anaer.","")</f>
        <v/>
      </c>
    </row>
    <row r="2102" spans="1:60" x14ac:dyDescent="0.25">
      <c r="A2102" s="4">
        <v>862</v>
      </c>
      <c r="B2102" t="s">
        <v>4213</v>
      </c>
      <c r="C2102">
        <v>930.6</v>
      </c>
      <c r="D2102">
        <v>464.41903753150262</v>
      </c>
      <c r="E2102">
        <v>463.91965708652742</v>
      </c>
      <c r="F2102">
        <v>390.02495273432839</v>
      </c>
      <c r="G2102">
        <v>556.75231355470044</v>
      </c>
      <c r="H2102">
        <v>-147.09027902899129</v>
      </c>
      <c r="I2102">
        <v>-149.25877603669821</v>
      </c>
      <c r="J2102">
        <v>-165.7291402105017</v>
      </c>
      <c r="K2102">
        <v>-123.93812464017159</v>
      </c>
      <c r="L2102">
        <v>488.85432817152309</v>
      </c>
      <c r="M2102">
        <v>485.19796995392119</v>
      </c>
      <c r="N2102">
        <v>473.08045996452279</v>
      </c>
      <c r="O2102">
        <v>514.55760973914209</v>
      </c>
      <c r="P2102">
        <v>22.016107306616622</v>
      </c>
      <c r="Q2102">
        <v>22.076835828340158</v>
      </c>
      <c r="R2102">
        <v>18.87163153076078</v>
      </c>
      <c r="S2102">
        <v>25.409593076454101</v>
      </c>
      <c r="T2102">
        <v>49679.435860701837</v>
      </c>
      <c r="U2102">
        <v>49679.39809009117</v>
      </c>
      <c r="V2102">
        <v>49645.570832747289</v>
      </c>
      <c r="W2102">
        <v>49713.534954950272</v>
      </c>
      <c r="X2102">
        <v>4258.9245766915392</v>
      </c>
      <c r="Y2102">
        <v>4287.3858402296482</v>
      </c>
      <c r="Z2102">
        <v>4045.7702935304192</v>
      </c>
      <c r="AA2102">
        <v>4397.5155468233406</v>
      </c>
      <c r="AB2102">
        <v>861.89880855775732</v>
      </c>
      <c r="AC2102">
        <v>848.76355951300889</v>
      </c>
      <c r="AD2102">
        <v>713.69826163671382</v>
      </c>
      <c r="AE2102">
        <v>1032.5402939367521</v>
      </c>
      <c r="AF2102">
        <v>51.483004880308457</v>
      </c>
      <c r="AG2102">
        <v>51.096979614934973</v>
      </c>
      <c r="AH2102">
        <v>49.8237795514071</v>
      </c>
      <c r="AI2102">
        <v>54.189163963402379</v>
      </c>
      <c r="AJ2102">
        <v>0.40572469857577859</v>
      </c>
      <c r="AK2102">
        <v>0.40572477569480653</v>
      </c>
      <c r="AL2102">
        <v>0.40570695261362599</v>
      </c>
      <c r="AM2102">
        <v>0.40574234276549692</v>
      </c>
      <c r="AN2102">
        <v>0.95145990733043906</v>
      </c>
      <c r="AO2102">
        <v>0.95145990733043906</v>
      </c>
      <c r="AP2102">
        <v>0.95145990733043906</v>
      </c>
      <c r="AQ2102">
        <v>0.95145990733043906</v>
      </c>
      <c r="AR2102">
        <v>10.450559828449061</v>
      </c>
      <c r="AS2102">
        <v>10.450559828449061</v>
      </c>
      <c r="AT2102">
        <v>10.450559828449061</v>
      </c>
      <c r="AU2102">
        <v>10.450559828449061</v>
      </c>
      <c r="AV2102" t="str">
        <f>VLOOKUP(Sheet1[[#This Row],[NPDES ID2]],Combined_Sheet__Major_Only___2[[NPDES ID2]:[ECHO BFR]],3,FALSE)</f>
        <v>SC</v>
      </c>
      <c r="AW2102" t="s">
        <v>54</v>
      </c>
      <c r="AX2102" t="str">
        <f>VLOOKUP(Sheet1[[#This Row],[NPDES ID2]],Combined_Sheet__Major_Only___2[[NPDES ID2]:[ECHO BFR]],27,FALSE)</f>
        <v>-</v>
      </c>
      <c r="AY2102" t="str">
        <f>VLOOKUP(Sheet1[[#This Row],[NPDES ID2]],Combined_Sheet__Major_Only___2[[NPDES ID2]:[ECHO BFR]],28,FALSE)</f>
        <v>-</v>
      </c>
      <c r="AZ2102" t="str">
        <f>VLOOKUP(Sheet1[[#This Row],[NPDES ID2]],Combined_Sheet__Major_Only___2[[NPDES ID2]:[ECHO BFR]],29,FALSE)</f>
        <v>thickening</v>
      </c>
      <c r="BA2102">
        <f>VLOOKUP(Sheet1[[#This Row],[NPDES ID2]],Combined_Sheet__Major_Only___2[[NPDES ID2]:[ECHO BFR]],17,FALSE)</f>
        <v>34.208055999999999</v>
      </c>
      <c r="BB2102">
        <f>VLOOKUP(Sheet1[[#This Row],[NPDES ID2]],Combined_Sheet__Major_Only___2[[NPDES ID2]:[ECHO BFR]],18,FALSE)</f>
        <v>-82.059443999999999</v>
      </c>
      <c r="BC2102" t="str">
        <f>IF(ISNUMBER(SEARCH("aerobic",$AW2102)),"aerobic","")</f>
        <v/>
      </c>
      <c r="BD2102" t="str">
        <f>IF(ISNUMBER(SEARCH("anaer",$AW2102)),"anaer","")</f>
        <v/>
      </c>
      <c r="BE2102" t="str">
        <f>IF(ISNUMBER(SEARCH("thickening",$AZ2102)),"thickening","")</f>
        <v>thickening</v>
      </c>
      <c r="BF2102" s="2" t="str">
        <f>IF(ISNUMBER(SEARCH("airDry",$AW2102)),"airDry","")</f>
        <v/>
      </c>
      <c r="BG2102" s="2" t="str">
        <f>IF(ISNUMBER(SEARCH("heatDry",$AY2102)),"heatDry","")</f>
        <v/>
      </c>
      <c r="BH2102" s="2" t="str">
        <f>IF(AND(ISNUMBER(SEARCH("aerobic",$AW2102)),ISNUMBER(SEARCH("anaer",$AW2102))),"Combined Aer and Anaer.","")</f>
        <v/>
      </c>
    </row>
    <row r="2103" spans="1:60" x14ac:dyDescent="0.25">
      <c r="A2103" s="4">
        <v>187</v>
      </c>
      <c r="B2103" t="s">
        <v>1002</v>
      </c>
      <c r="C2103">
        <v>3483</v>
      </c>
      <c r="D2103">
        <v>1053.0126707957361</v>
      </c>
      <c r="E2103">
        <v>1054.5686157688069</v>
      </c>
      <c r="F2103">
        <v>868.2085495826741</v>
      </c>
      <c r="G2103">
        <v>1251.240940125545</v>
      </c>
      <c r="H2103">
        <v>-155.6560553302136</v>
      </c>
      <c r="I2103">
        <v>-157.3665669400763</v>
      </c>
      <c r="J2103">
        <v>-176.10706447500331</v>
      </c>
      <c r="K2103">
        <v>-132.794999488446</v>
      </c>
      <c r="L2103">
        <v>1721.5580890506531</v>
      </c>
      <c r="M2103">
        <v>1707.0595400838411</v>
      </c>
      <c r="N2103">
        <v>1658.8064254908211</v>
      </c>
      <c r="O2103">
        <v>1823.74236819825</v>
      </c>
      <c r="P2103">
        <v>82.57522898293368</v>
      </c>
      <c r="Q2103">
        <v>82.964921627656423</v>
      </c>
      <c r="R2103">
        <v>71.523288172099598</v>
      </c>
      <c r="S2103">
        <v>95.096376601764987</v>
      </c>
      <c r="T2103">
        <v>49697.438732125498</v>
      </c>
      <c r="U2103">
        <v>49697.40094831599</v>
      </c>
      <c r="V2103">
        <v>49663.561870128207</v>
      </c>
      <c r="W2103">
        <v>49731.549742210518</v>
      </c>
      <c r="X2103">
        <v>4528.916204858514</v>
      </c>
      <c r="Y2103">
        <v>4562.581730584634</v>
      </c>
      <c r="Z2103">
        <v>4273.8525908883839</v>
      </c>
      <c r="AA2103">
        <v>4695.6364265114953</v>
      </c>
      <c r="AB2103">
        <v>987.58599725909096</v>
      </c>
      <c r="AC2103">
        <v>970.31677351896474</v>
      </c>
      <c r="AD2103">
        <v>804.57222372430647</v>
      </c>
      <c r="AE2103">
        <v>1202.6381060465951</v>
      </c>
      <c r="AF2103">
        <v>48.448231055002957</v>
      </c>
      <c r="AG2103">
        <v>48.036679381154023</v>
      </c>
      <c r="AH2103">
        <v>46.689513478886717</v>
      </c>
      <c r="AI2103">
        <v>51.321148250638252</v>
      </c>
      <c r="AJ2103">
        <v>0.36886546725826391</v>
      </c>
      <c r="AK2103">
        <v>0.36886573799274452</v>
      </c>
      <c r="AL2103">
        <v>0.36880239279738197</v>
      </c>
      <c r="AM2103">
        <v>0.36892818914647912</v>
      </c>
      <c r="AN2103">
        <v>0.95147626719116785</v>
      </c>
      <c r="AO2103">
        <v>0.95147626719116773</v>
      </c>
      <c r="AP2103">
        <v>0.95147626719116773</v>
      </c>
      <c r="AQ2103">
        <v>0.95147626719116773</v>
      </c>
      <c r="AR2103">
        <v>9.4506119734770344</v>
      </c>
      <c r="AS2103">
        <v>9.4506119734770309</v>
      </c>
      <c r="AT2103">
        <v>9.4506119734770309</v>
      </c>
      <c r="AU2103">
        <v>9.4506119734770309</v>
      </c>
      <c r="AV2103" t="str">
        <f>VLOOKUP(Sheet1[[#This Row],[NPDES ID2]],Combined_Sheet__Major_Only___2[[NPDES ID2]:[ECHO BFR]],3,FALSE)</f>
        <v>MN</v>
      </c>
      <c r="AW2103" t="s">
        <v>87</v>
      </c>
      <c r="AX2103" t="str">
        <f>VLOOKUP(Sheet1[[#This Row],[NPDES ID2]],Combined_Sheet__Major_Only___2[[NPDES ID2]:[ECHO BFR]],27,FALSE)</f>
        <v>other</v>
      </c>
      <c r="AY2103" t="str">
        <f>VLOOKUP(Sheet1[[#This Row],[NPDES ID2]],Combined_Sheet__Major_Only___2[[NPDES ID2]:[ECHO BFR]],28,FALSE)</f>
        <v>pasteurize</v>
      </c>
      <c r="AZ2103" t="str">
        <f>VLOOKUP(Sheet1[[#This Row],[NPDES ID2]],Combined_Sheet__Major_Only___2[[NPDES ID2]:[ECHO BFR]],29,FALSE)</f>
        <v>thickening</v>
      </c>
      <c r="BA2103">
        <f>VLOOKUP(Sheet1[[#This Row],[NPDES ID2]],Combined_Sheet__Major_Only___2[[NPDES ID2]:[ECHO BFR]],17,FALSE)</f>
        <v>44.471094000000001</v>
      </c>
      <c r="BB2103">
        <f>VLOOKUP(Sheet1[[#This Row],[NPDES ID2]],Combined_Sheet__Major_Only___2[[NPDES ID2]:[ECHO BFR]],18,FALSE)</f>
        <v>-93.156441000000001</v>
      </c>
      <c r="BC2103" t="str">
        <f>IF(ISNUMBER(SEARCH("aerobic",$AW2103)),"aerobic","")</f>
        <v/>
      </c>
      <c r="BD2103" t="str">
        <f>IF(ISNUMBER(SEARCH("anaer",$AW2103)),"anaer","")</f>
        <v/>
      </c>
      <c r="BE2103" t="str">
        <f>IF(ISNUMBER(SEARCH("thickening",$AZ2103)),"thickening","")</f>
        <v>thickening</v>
      </c>
      <c r="BF2103" s="3" t="str">
        <f>IF(ISNUMBER(SEARCH("airDry",$AW2103)),"airDry","")</f>
        <v/>
      </c>
      <c r="BG2103" s="3" t="str">
        <f>IF(ISNUMBER(SEARCH("heatDry",$AY2103)),"heatDry","")</f>
        <v/>
      </c>
      <c r="BH2103" s="3" t="str">
        <f>IF(AND(ISNUMBER(SEARCH("aerobic",$AW2103)),ISNUMBER(SEARCH("anaer",$AW2103))),"Combined Aer and Anaer.","")</f>
        <v/>
      </c>
    </row>
    <row r="2104" spans="1:60" x14ac:dyDescent="0.25">
      <c r="A2104" s="4">
        <v>2498</v>
      </c>
      <c r="B2104" t="s">
        <v>11615</v>
      </c>
      <c r="C2104">
        <v>176.1</v>
      </c>
      <c r="D2104">
        <v>828.2994996434411</v>
      </c>
      <c r="E2104">
        <v>821.73346008313808</v>
      </c>
      <c r="F2104">
        <v>600.69734539448211</v>
      </c>
      <c r="G2104">
        <v>1075.7761687572349</v>
      </c>
      <c r="H2104">
        <v>-144.77820404999349</v>
      </c>
      <c r="I2104">
        <v>-146.84185386665069</v>
      </c>
      <c r="J2104">
        <v>-162.93822836674431</v>
      </c>
      <c r="K2104">
        <v>-121.5629900346449</v>
      </c>
      <c r="L2104">
        <v>94.086007715053654</v>
      </c>
      <c r="M2104">
        <v>93.406027028809888</v>
      </c>
      <c r="N2104">
        <v>91.155347736713324</v>
      </c>
      <c r="O2104">
        <v>98.86243231053551</v>
      </c>
      <c r="P2104">
        <v>4.1634836800215718</v>
      </c>
      <c r="Q2104">
        <v>4.1824376848190283</v>
      </c>
      <c r="R2104">
        <v>3.5556770849640409</v>
      </c>
      <c r="S2104">
        <v>4.7992287837648426</v>
      </c>
      <c r="T2104">
        <v>49828.056015811191</v>
      </c>
      <c r="U2104">
        <v>49828.0181362394</v>
      </c>
      <c r="V2104">
        <v>49794.093293592938</v>
      </c>
      <c r="W2104">
        <v>49862.253479560779</v>
      </c>
      <c r="X2104">
        <v>4199.774837226023</v>
      </c>
      <c r="Y2104">
        <v>4226.9804991244364</v>
      </c>
      <c r="Z2104">
        <v>3996.6626763178901</v>
      </c>
      <c r="AA2104">
        <v>4331.6547964489419</v>
      </c>
      <c r="AB2104">
        <v>1131.4010048207631</v>
      </c>
      <c r="AC2104">
        <v>1101.31029051007</v>
      </c>
      <c r="AD2104">
        <v>882.35954093915939</v>
      </c>
      <c r="AE2104">
        <v>1439.5617553540981</v>
      </c>
      <c r="AF2104">
        <v>52.359566033945477</v>
      </c>
      <c r="AG2104">
        <v>51.980956224196419</v>
      </c>
      <c r="AH2104">
        <v>50.729034405098872</v>
      </c>
      <c r="AI2104">
        <v>55.017530596874167</v>
      </c>
      <c r="AJ2104">
        <v>0.41638255287374942</v>
      </c>
      <c r="AK2104">
        <v>0.416382568751826</v>
      </c>
      <c r="AL2104">
        <v>0.41637891145565631</v>
      </c>
      <c r="AM2104">
        <v>0.41638617326310079</v>
      </c>
      <c r="AN2104">
        <v>0.95159463439105185</v>
      </c>
      <c r="AO2104">
        <v>0.95159463439105152</v>
      </c>
      <c r="AP2104">
        <v>0.95159463439105152</v>
      </c>
      <c r="AQ2104">
        <v>0.95159463439105152</v>
      </c>
      <c r="AR2104">
        <v>9.1996031100405702</v>
      </c>
      <c r="AS2104">
        <v>9.1996031100405702</v>
      </c>
      <c r="AT2104">
        <v>9.1996031100405702</v>
      </c>
      <c r="AU2104">
        <v>9.1996031100405702</v>
      </c>
      <c r="AV2104" t="str">
        <f>VLOOKUP(Sheet1[[#This Row],[NPDES ID2]],Combined_Sheet__Major_Only___2[[NPDES ID2]:[ECHO BFR]],3,FALSE)</f>
        <v>TX</v>
      </c>
      <c r="AW2104" t="s">
        <v>54</v>
      </c>
      <c r="AX2104" t="str">
        <f>VLOOKUP(Sheet1[[#This Row],[NPDES ID2]],Combined_Sheet__Major_Only___2[[NPDES ID2]:[ECHO BFR]],27,FALSE)</f>
        <v>-</v>
      </c>
      <c r="AY2104" t="str">
        <f>VLOOKUP(Sheet1[[#This Row],[NPDES ID2]],Combined_Sheet__Major_Only___2[[NPDES ID2]:[ECHO BFR]],28,FALSE)</f>
        <v>-</v>
      </c>
      <c r="AZ2104" t="str">
        <f>VLOOKUP(Sheet1[[#This Row],[NPDES ID2]],Combined_Sheet__Major_Only___2[[NPDES ID2]:[ECHO BFR]],29,FALSE)</f>
        <v>thickening</v>
      </c>
      <c r="BA2104">
        <f>VLOOKUP(Sheet1[[#This Row],[NPDES ID2]],Combined_Sheet__Major_Only___2[[NPDES ID2]:[ECHO BFR]],17,FALSE)</f>
        <v>28.784786</v>
      </c>
      <c r="BB2104">
        <f>VLOOKUP(Sheet1[[#This Row],[NPDES ID2]],Combined_Sheet__Major_Only___2[[NPDES ID2]:[ECHO BFR]],18,FALSE)</f>
        <v>-96.994648999999995</v>
      </c>
      <c r="BC2104" t="str">
        <f>IF(ISNUMBER(SEARCH("aerobic",$AW2104)),"aerobic","")</f>
        <v/>
      </c>
      <c r="BD2104" t="str">
        <f>IF(ISNUMBER(SEARCH("anaer",$AW2104)),"anaer","")</f>
        <v/>
      </c>
      <c r="BE2104" t="str">
        <f>IF(ISNUMBER(SEARCH("thickening",$AZ2104)),"thickening","")</f>
        <v>thickening</v>
      </c>
      <c r="BF2104" s="2" t="str">
        <f>IF(ISNUMBER(SEARCH("airDry",$AW2104)),"airDry","")</f>
        <v/>
      </c>
      <c r="BG2104" s="2" t="str">
        <f>IF(ISNUMBER(SEARCH("heatDry",$AY2104)),"heatDry","")</f>
        <v/>
      </c>
      <c r="BH2104" s="2" t="str">
        <f>IF(AND(ISNUMBER(SEARCH("aerobic",$AW2104)),ISNUMBER(SEARCH("anaer",$AW2104))),"Combined Aer and Anaer.","")</f>
        <v/>
      </c>
    </row>
    <row r="2105" spans="1:60" x14ac:dyDescent="0.25">
      <c r="A2105" s="4">
        <v>764</v>
      </c>
      <c r="B2105" t="s">
        <v>3751</v>
      </c>
      <c r="C2105">
        <v>1997.7</v>
      </c>
      <c r="D2105">
        <v>682.75870621650904</v>
      </c>
      <c r="E2105">
        <v>684.60957068951484</v>
      </c>
      <c r="F2105">
        <v>570.26588737102634</v>
      </c>
      <c r="G2105">
        <v>801.96109548218146</v>
      </c>
      <c r="H2105">
        <v>-153.2796728554126</v>
      </c>
      <c r="I2105">
        <v>-155.20043566753489</v>
      </c>
      <c r="J2105">
        <v>-172.93351415223569</v>
      </c>
      <c r="K2105">
        <v>-130.13898792553161</v>
      </c>
      <c r="L2105">
        <v>1006.151665077429</v>
      </c>
      <c r="M2105">
        <v>997.9707536667629</v>
      </c>
      <c r="N2105">
        <v>970.81081764218754</v>
      </c>
      <c r="O2105">
        <v>1063.722989055138</v>
      </c>
      <c r="P2105">
        <v>47.334243351293047</v>
      </c>
      <c r="Q2105">
        <v>47.551421940010542</v>
      </c>
      <c r="R2105">
        <v>40.902518415452313</v>
      </c>
      <c r="S2105">
        <v>54.62672037165828</v>
      </c>
      <c r="T2105">
        <v>50051.824652317817</v>
      </c>
      <c r="U2105">
        <v>50051.786608689639</v>
      </c>
      <c r="V2105">
        <v>50017.714837585983</v>
      </c>
      <c r="W2105">
        <v>50086.170225246329</v>
      </c>
      <c r="X2105">
        <v>4475.959710552298</v>
      </c>
      <c r="Y2105">
        <v>4508.210886228072</v>
      </c>
      <c r="Z2105">
        <v>4232.6962748887208</v>
      </c>
      <c r="AA2105">
        <v>4634.6641676860199</v>
      </c>
      <c r="AB2105">
        <v>925.02909670829001</v>
      </c>
      <c r="AC2105">
        <v>910.72496334520338</v>
      </c>
      <c r="AD2105">
        <v>762.01625795203313</v>
      </c>
      <c r="AE2105">
        <v>1114.229378340031</v>
      </c>
      <c r="AF2105">
        <v>49.363554718831431</v>
      </c>
      <c r="AG2105">
        <v>48.960154705883077</v>
      </c>
      <c r="AH2105">
        <v>47.633839380658301</v>
      </c>
      <c r="AI2105">
        <v>52.186520803289667</v>
      </c>
      <c r="AJ2105">
        <v>0.37997583187023443</v>
      </c>
      <c r="AK2105">
        <v>0.37997599029687368</v>
      </c>
      <c r="AL2105">
        <v>0.37993918959951051</v>
      </c>
      <c r="AM2105">
        <v>0.38001226620145639</v>
      </c>
      <c r="AN2105">
        <v>0.95179608013431494</v>
      </c>
      <c r="AO2105">
        <v>0.95179608013431494</v>
      </c>
      <c r="AP2105">
        <v>0.95179608013431494</v>
      </c>
      <c r="AQ2105">
        <v>0.95179608013431494</v>
      </c>
      <c r="AR2105">
        <v>9.9072099312491009</v>
      </c>
      <c r="AS2105">
        <v>9.9072099312491009</v>
      </c>
      <c r="AT2105">
        <v>9.9072099312491009</v>
      </c>
      <c r="AU2105">
        <v>9.9072099312491009</v>
      </c>
      <c r="AV2105" t="str">
        <f>VLOOKUP(Sheet1[[#This Row],[NPDES ID2]],Combined_Sheet__Major_Only___2[[NPDES ID2]:[ECHO BFR]],3,FALSE)</f>
        <v>RI</v>
      </c>
      <c r="AW2105" t="s">
        <v>54</v>
      </c>
      <c r="AX2105" t="str">
        <f>VLOOKUP(Sheet1[[#This Row],[NPDES ID2]],Combined_Sheet__Major_Only___2[[NPDES ID2]:[ECHO BFR]],27,FALSE)</f>
        <v>-</v>
      </c>
      <c r="AY2105" t="str">
        <f>VLOOKUP(Sheet1[[#This Row],[NPDES ID2]],Combined_Sheet__Major_Only___2[[NPDES ID2]:[ECHO BFR]],28,FALSE)</f>
        <v>-</v>
      </c>
      <c r="AZ2105" t="str">
        <f>VLOOKUP(Sheet1[[#This Row],[NPDES ID2]],Combined_Sheet__Major_Only___2[[NPDES ID2]:[ECHO BFR]],29,FALSE)</f>
        <v>thickening</v>
      </c>
      <c r="BA2105">
        <f>VLOOKUP(Sheet1[[#This Row],[NPDES ID2]],Combined_Sheet__Major_Only___2[[NPDES ID2]:[ECHO BFR]],17,FALSE)</f>
        <v>41.736483</v>
      </c>
      <c r="BB2105">
        <f>VLOOKUP(Sheet1[[#This Row],[NPDES ID2]],Combined_Sheet__Major_Only___2[[NPDES ID2]:[ECHO BFR]],18,FALSE)</f>
        <v>-71.451443999999995</v>
      </c>
      <c r="BC2105" t="str">
        <f>IF(ISNUMBER(SEARCH("aerobic",$AW2105)),"aerobic","")</f>
        <v/>
      </c>
      <c r="BD2105" t="str">
        <f>IF(ISNUMBER(SEARCH("anaer",$AW2105)),"anaer","")</f>
        <v/>
      </c>
      <c r="BE2105" t="str">
        <f>IF(ISNUMBER(SEARCH("thickening",$AZ2105)),"thickening","")</f>
        <v>thickening</v>
      </c>
      <c r="BF2105" s="2" t="str">
        <f>IF(ISNUMBER(SEARCH("airDry",$AW2105)),"airDry","")</f>
        <v/>
      </c>
      <c r="BG2105" s="2" t="str">
        <f>IF(ISNUMBER(SEARCH("heatDry",$AY2105)),"heatDry","")</f>
        <v/>
      </c>
      <c r="BH2105" s="2" t="str">
        <f>IF(AND(ISNUMBER(SEARCH("aerobic",$AW2105)),ISNUMBER(SEARCH("anaer",$AW2105))),"Combined Aer and Anaer.","")</f>
        <v/>
      </c>
    </row>
    <row r="2106" spans="1:60" x14ac:dyDescent="0.25">
      <c r="A2106" s="4">
        <v>2096</v>
      </c>
      <c r="B2106" t="s">
        <v>9852</v>
      </c>
      <c r="C2106">
        <v>1028.51</v>
      </c>
      <c r="D2106">
        <v>521.31284086475421</v>
      </c>
      <c r="E2106">
        <v>520.97623617950273</v>
      </c>
      <c r="F2106">
        <v>437.89490855892592</v>
      </c>
      <c r="G2106">
        <v>622.85772806563079</v>
      </c>
      <c r="H2106">
        <v>-161.71389741914891</v>
      </c>
      <c r="I2106">
        <v>-163.40245745747961</v>
      </c>
      <c r="J2106">
        <v>-181.8278692577706</v>
      </c>
      <c r="K2106">
        <v>-138.0675321700223</v>
      </c>
      <c r="L2106">
        <v>493.31614606603267</v>
      </c>
      <c r="M2106">
        <v>488.90609034550693</v>
      </c>
      <c r="N2106">
        <v>474.28827699926347</v>
      </c>
      <c r="O2106">
        <v>524.32094706262785</v>
      </c>
      <c r="P2106">
        <v>24.411739657229091</v>
      </c>
      <c r="Q2106">
        <v>24.444424304126901</v>
      </c>
      <c r="R2106">
        <v>21.18576159001903</v>
      </c>
      <c r="S2106">
        <v>28.016740460579161</v>
      </c>
      <c r="T2106">
        <v>50085.816068316613</v>
      </c>
      <c r="U2106">
        <v>50085.777999767553</v>
      </c>
      <c r="V2106">
        <v>50051.683909600797</v>
      </c>
      <c r="W2106">
        <v>50120.184139664867</v>
      </c>
      <c r="X2106">
        <v>4704.1011115080873</v>
      </c>
      <c r="Y2106">
        <v>4740.9970148662233</v>
      </c>
      <c r="Z2106">
        <v>4424.065578505998</v>
      </c>
      <c r="AA2106">
        <v>4887.464064967935</v>
      </c>
      <c r="AB2106">
        <v>1255.8305342936969</v>
      </c>
      <c r="AC2106">
        <v>1222.479782554215</v>
      </c>
      <c r="AD2106">
        <v>977.94459988557981</v>
      </c>
      <c r="AE2106">
        <v>1600.942988632858</v>
      </c>
      <c r="AF2106">
        <v>47.0076853420316</v>
      </c>
      <c r="AG2106">
        <v>46.586390901414532</v>
      </c>
      <c r="AH2106">
        <v>45.196714012779161</v>
      </c>
      <c r="AI2106">
        <v>49.961272265815303</v>
      </c>
      <c r="AJ2106">
        <v>0.35139279906328019</v>
      </c>
      <c r="AK2106">
        <v>0.35139288010028369</v>
      </c>
      <c r="AL2106">
        <v>0.35137413462659411</v>
      </c>
      <c r="AM2106">
        <v>0.35141135665974382</v>
      </c>
      <c r="AN2106">
        <v>0.9518265340068176</v>
      </c>
      <c r="AO2106">
        <v>0.9518265340068176</v>
      </c>
      <c r="AP2106">
        <v>0.9518265340068176</v>
      </c>
      <c r="AQ2106">
        <v>0.9518265340068176</v>
      </c>
      <c r="AR2106">
        <v>8.2947985848713728</v>
      </c>
      <c r="AS2106">
        <v>8.2947985848713692</v>
      </c>
      <c r="AT2106">
        <v>8.2947985848713692</v>
      </c>
      <c r="AU2106">
        <v>8.2947985848713692</v>
      </c>
      <c r="AV2106" t="str">
        <f>VLOOKUP(Sheet1[[#This Row],[NPDES ID2]],Combined_Sheet__Major_Only___2[[NPDES ID2]:[ECHO BFR]],3,FALSE)</f>
        <v>AL</v>
      </c>
      <c r="AW2106" t="s">
        <v>87</v>
      </c>
      <c r="AX2106" t="str">
        <f>VLOOKUP(Sheet1[[#This Row],[NPDES ID2]],Combined_Sheet__Major_Only___2[[NPDES ID2]:[ECHO BFR]],27,FALSE)</f>
        <v>-</v>
      </c>
      <c r="AY2106" t="str">
        <f>VLOOKUP(Sheet1[[#This Row],[NPDES ID2]],Combined_Sheet__Major_Only___2[[NPDES ID2]:[ECHO BFR]],28,FALSE)</f>
        <v>pasteurize</v>
      </c>
      <c r="AZ2106" t="str">
        <f>VLOOKUP(Sheet1[[#This Row],[NPDES ID2]],Combined_Sheet__Major_Only___2[[NPDES ID2]:[ECHO BFR]],29,FALSE)</f>
        <v>thickening</v>
      </c>
      <c r="BA2106">
        <f>VLOOKUP(Sheet1[[#This Row],[NPDES ID2]],Combined_Sheet__Major_Only___2[[NPDES ID2]:[ECHO BFR]],17,FALSE)</f>
        <v>34.783884</v>
      </c>
      <c r="BB2106">
        <f>VLOOKUP(Sheet1[[#This Row],[NPDES ID2]],Combined_Sheet__Major_Only___2[[NPDES ID2]:[ECHO BFR]],18,FALSE)</f>
        <v>-87.701497000000003</v>
      </c>
      <c r="BC2106" t="str">
        <f>IF(ISNUMBER(SEARCH("aerobic",$AW2106)),"aerobic","")</f>
        <v/>
      </c>
      <c r="BD2106" t="str">
        <f>IF(ISNUMBER(SEARCH("anaer",$AW2106)),"anaer","")</f>
        <v/>
      </c>
      <c r="BE2106" t="str">
        <f>IF(ISNUMBER(SEARCH("thickening",$AZ2106)),"thickening","")</f>
        <v>thickening</v>
      </c>
      <c r="BF2106" s="2" t="str">
        <f>IF(ISNUMBER(SEARCH("airDry",$AW2106)),"airDry","")</f>
        <v/>
      </c>
      <c r="BG2106" s="2" t="str">
        <f>IF(ISNUMBER(SEARCH("heatDry",$AY2106)),"heatDry","")</f>
        <v/>
      </c>
      <c r="BH2106" s="2" t="str">
        <f>IF(AND(ISNUMBER(SEARCH("aerobic",$AW2106)),ISNUMBER(SEARCH("anaer",$AW2106))),"Combined Aer and Anaer.","")</f>
        <v/>
      </c>
    </row>
    <row r="2107" spans="1:60" x14ac:dyDescent="0.25">
      <c r="A2107" s="4">
        <v>2120</v>
      </c>
      <c r="B2107" t="s">
        <v>9962</v>
      </c>
      <c r="C2107">
        <v>903.78</v>
      </c>
      <c r="D2107">
        <v>512.27053155996055</v>
      </c>
      <c r="E2107">
        <v>510.5224183138688</v>
      </c>
      <c r="F2107">
        <v>429.84279726803959</v>
      </c>
      <c r="G2107">
        <v>616.93797015878397</v>
      </c>
      <c r="H2107">
        <v>-163.86901130314911</v>
      </c>
      <c r="I2107">
        <v>-165.48315106759119</v>
      </c>
      <c r="J2107">
        <v>-184.1202776229531</v>
      </c>
      <c r="K2107">
        <v>-140.12062740200531</v>
      </c>
      <c r="L2107">
        <v>428.16207053677317</v>
      </c>
      <c r="M2107">
        <v>424.24448906033967</v>
      </c>
      <c r="N2107">
        <v>411.26183979682298</v>
      </c>
      <c r="O2107">
        <v>455.70094770789211</v>
      </c>
      <c r="P2107">
        <v>21.45976526469077</v>
      </c>
      <c r="Q2107">
        <v>21.47990538565054</v>
      </c>
      <c r="R2107">
        <v>18.639764885357319</v>
      </c>
      <c r="S2107">
        <v>24.640397574515411</v>
      </c>
      <c r="T2107">
        <v>50154.533175831173</v>
      </c>
      <c r="U2107">
        <v>50154.495056902051</v>
      </c>
      <c r="V2107">
        <v>50120.355846477403</v>
      </c>
      <c r="W2107">
        <v>50188.946730025164</v>
      </c>
      <c r="X2107">
        <v>4769.4170210589773</v>
      </c>
      <c r="Y2107">
        <v>4807.602676228189</v>
      </c>
      <c r="Z2107">
        <v>4479.0764292712356</v>
      </c>
      <c r="AA2107">
        <v>4959.7204709962571</v>
      </c>
      <c r="AB2107">
        <v>1323.242942438706</v>
      </c>
      <c r="AC2107">
        <v>1285.082905134786</v>
      </c>
      <c r="AD2107">
        <v>1020.702503169009</v>
      </c>
      <c r="AE2107">
        <v>1705.1714483876769</v>
      </c>
      <c r="AF2107">
        <v>46.429564328715323</v>
      </c>
      <c r="AG2107">
        <v>46.003812024797568</v>
      </c>
      <c r="AH2107">
        <v>44.598825069605127</v>
      </c>
      <c r="AI2107">
        <v>49.415125844501333</v>
      </c>
      <c r="AJ2107">
        <v>0.34438532811339689</v>
      </c>
      <c r="AK2107">
        <v>0.34438539867175078</v>
      </c>
      <c r="AL2107">
        <v>0.34436908646789638</v>
      </c>
      <c r="AM2107">
        <v>0.34440147667706622</v>
      </c>
      <c r="AN2107">
        <v>0.95188798223354298</v>
      </c>
      <c r="AO2107">
        <v>0.95188798223354265</v>
      </c>
      <c r="AP2107">
        <v>0.95188798223354265</v>
      </c>
      <c r="AQ2107">
        <v>0.95188798223354265</v>
      </c>
      <c r="AR2107">
        <v>8.0482434290251774</v>
      </c>
      <c r="AS2107">
        <v>8.0482434290251756</v>
      </c>
      <c r="AT2107">
        <v>8.0482434290251756</v>
      </c>
      <c r="AU2107">
        <v>8.0482434290251756</v>
      </c>
      <c r="AV2107" t="str">
        <f>VLOOKUP(Sheet1[[#This Row],[NPDES ID2]],Combined_Sheet__Major_Only___2[[NPDES ID2]:[ECHO BFR]],3,FALSE)</f>
        <v>FL</v>
      </c>
      <c r="AW2107" t="s">
        <v>54</v>
      </c>
      <c r="AX2107" t="str">
        <f>VLOOKUP(Sheet1[[#This Row],[NPDES ID2]],Combined_Sheet__Major_Only___2[[NPDES ID2]:[ECHO BFR]],27,FALSE)</f>
        <v>other</v>
      </c>
      <c r="AY2107" t="str">
        <f>VLOOKUP(Sheet1[[#This Row],[NPDES ID2]],Combined_Sheet__Major_Only___2[[NPDES ID2]:[ECHO BFR]],28,FALSE)</f>
        <v>-</v>
      </c>
      <c r="AZ2107" t="str">
        <f>VLOOKUP(Sheet1[[#This Row],[NPDES ID2]],Combined_Sheet__Major_Only___2[[NPDES ID2]:[ECHO BFR]],29,FALSE)</f>
        <v>thickening</v>
      </c>
      <c r="BA2107">
        <f>VLOOKUP(Sheet1[[#This Row],[NPDES ID2]],Combined_Sheet__Major_Only___2[[NPDES ID2]:[ECHO BFR]],17,FALSE)</f>
        <v>30.092040000000001</v>
      </c>
      <c r="BB2107">
        <f>VLOOKUP(Sheet1[[#This Row],[NPDES ID2]],Combined_Sheet__Major_Only___2[[NPDES ID2]:[ECHO BFR]],18,FALSE)</f>
        <v>-81.719070000000002</v>
      </c>
      <c r="BC2107" t="str">
        <f>IF(ISNUMBER(SEARCH("aerobic",$AW2107)),"aerobic","")</f>
        <v/>
      </c>
      <c r="BD2107" t="str">
        <f>IF(ISNUMBER(SEARCH("anaer",$AW2107)),"anaer","")</f>
        <v/>
      </c>
      <c r="BE2107" t="str">
        <f>IF(ISNUMBER(SEARCH("thickening",$AZ2107)),"thickening","")</f>
        <v>thickening</v>
      </c>
      <c r="BF2107" s="2" t="str">
        <f>IF(ISNUMBER(SEARCH("airDry",$AW2107)),"airDry","")</f>
        <v/>
      </c>
      <c r="BG2107" s="2" t="str">
        <f>IF(ISNUMBER(SEARCH("heatDry",$AY2107)),"heatDry","")</f>
        <v/>
      </c>
      <c r="BH2107" s="2" t="str">
        <f>IF(AND(ISNUMBER(SEARCH("aerobic",$AW2107)),ISNUMBER(SEARCH("anaer",$AW2107))),"Combined Aer and Anaer.","")</f>
        <v/>
      </c>
    </row>
    <row r="2108" spans="1:60" x14ac:dyDescent="0.25">
      <c r="A2108" s="4">
        <v>1968</v>
      </c>
      <c r="B2108" t="s">
        <v>9278</v>
      </c>
      <c r="C2108">
        <v>2134</v>
      </c>
      <c r="D2108">
        <v>672.73174042403593</v>
      </c>
      <c r="E2108">
        <v>674.69798991359244</v>
      </c>
      <c r="F2108">
        <v>567.73319724469241</v>
      </c>
      <c r="G2108">
        <v>789.18214770830104</v>
      </c>
      <c r="H2108">
        <v>-144.11714029449391</v>
      </c>
      <c r="I2108">
        <v>-146.51488943029369</v>
      </c>
      <c r="J2108">
        <v>-162.8848047247823</v>
      </c>
      <c r="K2108">
        <v>-121.16371478753599</v>
      </c>
      <c r="L2108">
        <v>1139.4208644277171</v>
      </c>
      <c r="M2108">
        <v>1131.191804224871</v>
      </c>
      <c r="N2108">
        <v>1103.8620205020609</v>
      </c>
      <c r="O2108">
        <v>1197.3439174688631</v>
      </c>
      <c r="P2108">
        <v>50.449477818528322</v>
      </c>
      <c r="Q2108">
        <v>50.676199119075619</v>
      </c>
      <c r="R2108">
        <v>43.090518805149948</v>
      </c>
      <c r="S2108">
        <v>58.153283407633538</v>
      </c>
      <c r="T2108">
        <v>50295.784824180519</v>
      </c>
      <c r="U2108">
        <v>50295.746601692474</v>
      </c>
      <c r="V2108">
        <v>50261.514644191673</v>
      </c>
      <c r="W2108">
        <v>50330.291870769077</v>
      </c>
      <c r="X2108">
        <v>4241.8984790641789</v>
      </c>
      <c r="Y2108">
        <v>4269.3485578286854</v>
      </c>
      <c r="Z2108">
        <v>4036.4769832564889</v>
      </c>
      <c r="AA2108">
        <v>4375.3611589960037</v>
      </c>
      <c r="AB2108">
        <v>873.09950987220861</v>
      </c>
      <c r="AC2108">
        <v>859.346856355108</v>
      </c>
      <c r="AD2108">
        <v>720.97749085404962</v>
      </c>
      <c r="AE2108">
        <v>1049.6852368514269</v>
      </c>
      <c r="AF2108">
        <v>52.331714902385677</v>
      </c>
      <c r="AG2108">
        <v>51.951523462443561</v>
      </c>
      <c r="AH2108">
        <v>50.703177574903819</v>
      </c>
      <c r="AI2108">
        <v>54.990286477622142</v>
      </c>
      <c r="AJ2108">
        <v>0.41604382939198198</v>
      </c>
      <c r="AK2108">
        <v>0.41604401001769742</v>
      </c>
      <c r="AL2108">
        <v>0.41600203641559419</v>
      </c>
      <c r="AM2108">
        <v>0.41608538539104029</v>
      </c>
      <c r="AN2108">
        <v>0.95201380130110469</v>
      </c>
      <c r="AO2108">
        <v>0.95201380130110458</v>
      </c>
      <c r="AP2108">
        <v>0.95201380130110458</v>
      </c>
      <c r="AQ2108">
        <v>0.95201380130110458</v>
      </c>
      <c r="AR2108">
        <v>10.52614275391797</v>
      </c>
      <c r="AS2108">
        <v>10.526142753917959</v>
      </c>
      <c r="AT2108">
        <v>10.526142753917959</v>
      </c>
      <c r="AU2108">
        <v>10.526142753917959</v>
      </c>
      <c r="AV2108" t="str">
        <f>VLOOKUP(Sheet1[[#This Row],[NPDES ID2]],Combined_Sheet__Major_Only___2[[NPDES ID2]:[ECHO BFR]],3,FALSE)</f>
        <v>AR</v>
      </c>
      <c r="AW2108" t="s">
        <v>54</v>
      </c>
      <c r="AX2108" t="str">
        <f>VLOOKUP(Sheet1[[#This Row],[NPDES ID2]],Combined_Sheet__Major_Only___2[[NPDES ID2]:[ECHO BFR]],27,FALSE)</f>
        <v>-</v>
      </c>
      <c r="AY2108" t="str">
        <f>VLOOKUP(Sheet1[[#This Row],[NPDES ID2]],Combined_Sheet__Major_Only___2[[NPDES ID2]:[ECHO BFR]],28,FALSE)</f>
        <v>-</v>
      </c>
      <c r="AZ2108" t="str">
        <f>VLOOKUP(Sheet1[[#This Row],[NPDES ID2]],Combined_Sheet__Major_Only___2[[NPDES ID2]:[ECHO BFR]],29,FALSE)</f>
        <v>thickening, preliminaryOps</v>
      </c>
      <c r="BA2108">
        <f>VLOOKUP(Sheet1[[#This Row],[NPDES ID2]],Combined_Sheet__Major_Only___2[[NPDES ID2]:[ECHO BFR]],17,FALSE)</f>
        <v>36.063361999999998</v>
      </c>
      <c r="BB2108">
        <f>VLOOKUP(Sheet1[[#This Row],[NPDES ID2]],Combined_Sheet__Major_Only___2[[NPDES ID2]:[ECHO BFR]],18,FALSE)</f>
        <v>-94.232834999999994</v>
      </c>
      <c r="BC2108" t="str">
        <f>IF(ISNUMBER(SEARCH("aerobic",$AW2108)),"aerobic","")</f>
        <v/>
      </c>
      <c r="BD2108" t="str">
        <f>IF(ISNUMBER(SEARCH("anaer",$AW2108)),"anaer","")</f>
        <v/>
      </c>
      <c r="BE2108" t="str">
        <f>IF(ISNUMBER(SEARCH("thickening",$AZ2108)),"thickening","")</f>
        <v>thickening</v>
      </c>
      <c r="BF2108" s="2" t="str">
        <f>IF(ISNUMBER(SEARCH("airDry",$AW2108)),"airDry","")</f>
        <v/>
      </c>
      <c r="BG2108" s="2" t="str">
        <f>IF(ISNUMBER(SEARCH("heatDry",$AY2108)),"heatDry","")</f>
        <v/>
      </c>
      <c r="BH2108" s="2" t="str">
        <f>IF(AND(ISNUMBER(SEARCH("aerobic",$AW2108)),ISNUMBER(SEARCH("anaer",$AW2108))),"Combined Aer and Anaer.","")</f>
        <v/>
      </c>
    </row>
    <row r="2109" spans="1:60" x14ac:dyDescent="0.25">
      <c r="A2109" s="4">
        <v>771</v>
      </c>
      <c r="B2109" t="s">
        <v>3784</v>
      </c>
      <c r="C2109">
        <v>1912</v>
      </c>
      <c r="D2109">
        <v>666.40303091820908</v>
      </c>
      <c r="E2109">
        <v>666.24277009475645</v>
      </c>
      <c r="F2109">
        <v>555.66154281234856</v>
      </c>
      <c r="G2109">
        <v>781.97924365297342</v>
      </c>
      <c r="H2109">
        <v>-153.93020057466759</v>
      </c>
      <c r="I2109">
        <v>-155.83087285328921</v>
      </c>
      <c r="J2109">
        <v>-173.62379034252891</v>
      </c>
      <c r="K2109">
        <v>-130.75066863848829</v>
      </c>
      <c r="L2109">
        <v>959.27364406094387</v>
      </c>
      <c r="M2109">
        <v>951.41390738214534</v>
      </c>
      <c r="N2109">
        <v>925.32351374352868</v>
      </c>
      <c r="O2109">
        <v>1014.58054974513</v>
      </c>
      <c r="P2109">
        <v>45.310113336661708</v>
      </c>
      <c r="Q2109">
        <v>45.527419229172082</v>
      </c>
      <c r="R2109">
        <v>39.184313899053663</v>
      </c>
      <c r="S2109">
        <v>52.267303875522757</v>
      </c>
      <c r="T2109">
        <v>50449.725076094299</v>
      </c>
      <c r="U2109">
        <v>50449.686740744677</v>
      </c>
      <c r="V2109">
        <v>50415.353704718887</v>
      </c>
      <c r="W2109">
        <v>50484.334013478066</v>
      </c>
      <c r="X2109">
        <v>4529.074747810505</v>
      </c>
      <c r="Y2109">
        <v>4561.9346675436254</v>
      </c>
      <c r="Z2109">
        <v>4281.101750902526</v>
      </c>
      <c r="AA2109">
        <v>4690.8958383681311</v>
      </c>
      <c r="AB2109">
        <v>956.43751040941152</v>
      </c>
      <c r="AC2109">
        <v>940.94514170397542</v>
      </c>
      <c r="AD2109">
        <v>784.55612004436682</v>
      </c>
      <c r="AE2109">
        <v>1156.9274815939141</v>
      </c>
      <c r="AF2109">
        <v>49.172951782795558</v>
      </c>
      <c r="AG2109">
        <v>48.768102831631367</v>
      </c>
      <c r="AH2109">
        <v>47.436658429145332</v>
      </c>
      <c r="AI2109">
        <v>52.006492751512397</v>
      </c>
      <c r="AJ2109">
        <v>0.37766175664348117</v>
      </c>
      <c r="AK2109">
        <v>0.37766190884336859</v>
      </c>
      <c r="AL2109">
        <v>0.37762656566051839</v>
      </c>
      <c r="AM2109">
        <v>0.37769674779223522</v>
      </c>
      <c r="AN2109">
        <v>0.95215017540492963</v>
      </c>
      <c r="AO2109">
        <v>0.95215017540493008</v>
      </c>
      <c r="AP2109">
        <v>0.95215017540493008</v>
      </c>
      <c r="AQ2109">
        <v>0.95215017540493008</v>
      </c>
      <c r="AR2109">
        <v>9.7556857918091779</v>
      </c>
      <c r="AS2109">
        <v>9.7556857918091779</v>
      </c>
      <c r="AT2109">
        <v>9.7556857918091779</v>
      </c>
      <c r="AU2109">
        <v>9.7556857918091779</v>
      </c>
      <c r="AV2109" t="str">
        <f>VLOOKUP(Sheet1[[#This Row],[NPDES ID2]],Combined_Sheet__Major_Only___2[[NPDES ID2]:[ECHO BFR]],3,FALSE)</f>
        <v>KY</v>
      </c>
      <c r="AW2109" t="s">
        <v>54</v>
      </c>
      <c r="AX2109" t="str">
        <f>VLOOKUP(Sheet1[[#This Row],[NPDES ID2]],Combined_Sheet__Major_Only___2[[NPDES ID2]:[ECHO BFR]],27,FALSE)</f>
        <v>-</v>
      </c>
      <c r="AY2109" t="str">
        <f>VLOOKUP(Sheet1[[#This Row],[NPDES ID2]],Combined_Sheet__Major_Only___2[[NPDES ID2]:[ECHO BFR]],28,FALSE)</f>
        <v>-</v>
      </c>
      <c r="AZ2109" t="str">
        <f>VLOOKUP(Sheet1[[#This Row],[NPDES ID2]],Combined_Sheet__Major_Only___2[[NPDES ID2]:[ECHO BFR]],29,FALSE)</f>
        <v>preliminaryOps, thickening</v>
      </c>
      <c r="BA2109">
        <f>VLOOKUP(Sheet1[[#This Row],[NPDES ID2]],Combined_Sheet__Major_Only___2[[NPDES ID2]:[ECHO BFR]],17,FALSE)</f>
        <v>38.041639000000004</v>
      </c>
      <c r="BB2109">
        <f>VLOOKUP(Sheet1[[#This Row],[NPDES ID2]],Combined_Sheet__Major_Only___2[[NPDES ID2]:[ECHO BFR]],18,FALSE)</f>
        <v>-84.208667000000005</v>
      </c>
      <c r="BC2109" t="str">
        <f>IF(ISNUMBER(SEARCH("aerobic",$AW2109)),"aerobic","")</f>
        <v/>
      </c>
      <c r="BD2109" t="str">
        <f>IF(ISNUMBER(SEARCH("anaer",$AW2109)),"anaer","")</f>
        <v/>
      </c>
      <c r="BE2109" t="str">
        <f>IF(ISNUMBER(SEARCH("thickening",$AZ2109)),"thickening","")</f>
        <v>thickening</v>
      </c>
      <c r="BF2109" s="3" t="str">
        <f>IF(ISNUMBER(SEARCH("airDry",$AW2109)),"airDry","")</f>
        <v/>
      </c>
      <c r="BG2109" s="3" t="str">
        <f>IF(ISNUMBER(SEARCH("heatDry",$AY2109)),"heatDry","")</f>
        <v/>
      </c>
      <c r="BH2109" s="3" t="str">
        <f>IF(AND(ISNUMBER(SEARCH("aerobic",$AW2109)),ISNUMBER(SEARCH("anaer",$AW2109))),"Combined Aer and Anaer.","")</f>
        <v/>
      </c>
    </row>
    <row r="2110" spans="1:60" x14ac:dyDescent="0.25">
      <c r="A2110" s="4">
        <v>1282</v>
      </c>
      <c r="B2110" t="s">
        <v>6111</v>
      </c>
      <c r="C2110">
        <v>191</v>
      </c>
      <c r="D2110">
        <v>843.39881628351509</v>
      </c>
      <c r="E2110">
        <v>840.03822660516789</v>
      </c>
      <c r="F2110">
        <v>614.71625084099674</v>
      </c>
      <c r="G2110">
        <v>1093.5949376166591</v>
      </c>
      <c r="H2110">
        <v>-157.38012826589829</v>
      </c>
      <c r="I2110">
        <v>-159.36580856976329</v>
      </c>
      <c r="J2110">
        <v>-176.77221484848911</v>
      </c>
      <c r="K2110">
        <v>-133.67148486835461</v>
      </c>
      <c r="L2110">
        <v>94.250801134846284</v>
      </c>
      <c r="M2110">
        <v>93.451881356727569</v>
      </c>
      <c r="N2110">
        <v>90.807519687596724</v>
      </c>
      <c r="O2110">
        <v>99.862701304147805</v>
      </c>
      <c r="P2110">
        <v>4.5293506573068996</v>
      </c>
      <c r="Q2110">
        <v>4.5496423887814794</v>
      </c>
      <c r="R2110">
        <v>3.9234098882162258</v>
      </c>
      <c r="S2110">
        <v>5.2146338863172303</v>
      </c>
      <c r="T2110">
        <v>50529.816353855829</v>
      </c>
      <c r="U2110">
        <v>50529.777959787163</v>
      </c>
      <c r="V2110">
        <v>50495.392335123113</v>
      </c>
      <c r="W2110">
        <v>50564.478302481803</v>
      </c>
      <c r="X2110">
        <v>4612.4049117493832</v>
      </c>
      <c r="Y2110">
        <v>4646.9168917394782</v>
      </c>
      <c r="Z2110">
        <v>4351.8424729754279</v>
      </c>
      <c r="AA2110">
        <v>4782.5770005143686</v>
      </c>
      <c r="AB2110">
        <v>1069.298306270932</v>
      </c>
      <c r="AC2110">
        <v>1048.200068961017</v>
      </c>
      <c r="AD2110">
        <v>860.37276575097815</v>
      </c>
      <c r="AE2110">
        <v>1318.838112855085</v>
      </c>
      <c r="AF2110">
        <v>48.359570393765971</v>
      </c>
      <c r="AG2110">
        <v>47.949451971489317</v>
      </c>
      <c r="AH2110">
        <v>46.593245646063473</v>
      </c>
      <c r="AI2110">
        <v>51.238851596539497</v>
      </c>
      <c r="AJ2110">
        <v>0.36778964363198541</v>
      </c>
      <c r="AK2110">
        <v>0.36778965895968913</v>
      </c>
      <c r="AL2110">
        <v>0.36778612815923339</v>
      </c>
      <c r="AM2110">
        <v>0.36779313880657422</v>
      </c>
      <c r="AN2110">
        <v>0.95222082135512476</v>
      </c>
      <c r="AO2110">
        <v>0.95222082135512476</v>
      </c>
      <c r="AP2110">
        <v>0.95222082135512476</v>
      </c>
      <c r="AQ2110">
        <v>0.95222082135512476</v>
      </c>
      <c r="AR2110">
        <v>9.140634614326677</v>
      </c>
      <c r="AS2110">
        <v>9.140634614326677</v>
      </c>
      <c r="AT2110">
        <v>9.140634614326677</v>
      </c>
      <c r="AU2110">
        <v>9.140634614326677</v>
      </c>
      <c r="AV2110" t="str">
        <f>VLOOKUP(Sheet1[[#This Row],[NPDES ID2]],Combined_Sheet__Major_Only___2[[NPDES ID2]:[ECHO BFR]],3,FALSE)</f>
        <v>CT</v>
      </c>
      <c r="AW2110" t="s">
        <v>54</v>
      </c>
      <c r="AX2110" t="str">
        <f>VLOOKUP(Sheet1[[#This Row],[NPDES ID2]],Combined_Sheet__Major_Only___2[[NPDES ID2]:[ECHO BFR]],27,FALSE)</f>
        <v>other</v>
      </c>
      <c r="AY2110" t="str">
        <f>VLOOKUP(Sheet1[[#This Row],[NPDES ID2]],Combined_Sheet__Major_Only___2[[NPDES ID2]:[ECHO BFR]],28,FALSE)</f>
        <v>-</v>
      </c>
      <c r="AZ2110" t="str">
        <f>VLOOKUP(Sheet1[[#This Row],[NPDES ID2]],Combined_Sheet__Major_Only___2[[NPDES ID2]:[ECHO BFR]],29,FALSE)</f>
        <v>thickening</v>
      </c>
      <c r="BA2110">
        <f>VLOOKUP(Sheet1[[#This Row],[NPDES ID2]],Combined_Sheet__Major_Only___2[[NPDES ID2]:[ECHO BFR]],17,FALSE)</f>
        <v>41.668987000000001</v>
      </c>
      <c r="BB2110">
        <f>VLOOKUP(Sheet1[[#This Row],[NPDES ID2]],Combined_Sheet__Major_Only___2[[NPDES ID2]:[ECHO BFR]],18,FALSE)</f>
        <v>-72.991771</v>
      </c>
      <c r="BC2110" t="str">
        <f>IF(ISNUMBER(SEARCH("aerobic",$AW2110)),"aerobic","")</f>
        <v/>
      </c>
      <c r="BD2110" t="str">
        <f>IF(ISNUMBER(SEARCH("anaer",$AW2110)),"anaer","")</f>
        <v/>
      </c>
      <c r="BE2110" t="str">
        <f>IF(ISNUMBER(SEARCH("thickening",$AZ2110)),"thickening","")</f>
        <v>thickening</v>
      </c>
      <c r="BF2110" s="2" t="str">
        <f>IF(ISNUMBER(SEARCH("airDry",$AW2110)),"airDry","")</f>
        <v/>
      </c>
      <c r="BG2110" s="2" t="str">
        <f>IF(ISNUMBER(SEARCH("heatDry",$AY2110)),"heatDry","")</f>
        <v/>
      </c>
      <c r="BH2110" s="2" t="str">
        <f>IF(AND(ISNUMBER(SEARCH("aerobic",$AW2110)),ISNUMBER(SEARCH("anaer",$AW2110))),"Combined Aer and Anaer.","")</f>
        <v/>
      </c>
    </row>
    <row r="2111" spans="1:60" x14ac:dyDescent="0.25">
      <c r="A2111" s="4">
        <v>1419</v>
      </c>
      <c r="B2111" t="s">
        <v>6715</v>
      </c>
      <c r="C2111">
        <v>133</v>
      </c>
      <c r="D2111">
        <v>1074.5720608637509</v>
      </c>
      <c r="E2111">
        <v>1071.7737835175401</v>
      </c>
      <c r="F2111">
        <v>767.02364701490114</v>
      </c>
      <c r="G2111">
        <v>1391.805229840455</v>
      </c>
      <c r="H2111">
        <v>-150.03074074088821</v>
      </c>
      <c r="I2111">
        <v>-152.0050697925912</v>
      </c>
      <c r="J2111">
        <v>-168.6981515062696</v>
      </c>
      <c r="K2111">
        <v>-126.5894177601381</v>
      </c>
      <c r="L2111">
        <v>68.703640393615274</v>
      </c>
      <c r="M2111">
        <v>68.171490743792504</v>
      </c>
      <c r="N2111">
        <v>66.410288090636044</v>
      </c>
      <c r="O2111">
        <v>72.441430238311881</v>
      </c>
      <c r="P2111">
        <v>3.1487108094287568</v>
      </c>
      <c r="Q2111">
        <v>3.1551090770909829</v>
      </c>
      <c r="R2111">
        <v>2.7068771528475439</v>
      </c>
      <c r="S2111">
        <v>3.6376574370147212</v>
      </c>
      <c r="T2111">
        <v>50539.391437165468</v>
      </c>
      <c r="U2111">
        <v>50539.353036076791</v>
      </c>
      <c r="V2111">
        <v>50504.961124328729</v>
      </c>
      <c r="W2111">
        <v>50574.059723398663</v>
      </c>
      <c r="X2111">
        <v>4406.2041870995972</v>
      </c>
      <c r="Y2111">
        <v>4436.6045855029324</v>
      </c>
      <c r="Z2111">
        <v>4178.2074068841239</v>
      </c>
      <c r="AA2111">
        <v>4554.5867827701813</v>
      </c>
      <c r="AB2111">
        <v>920.97213985764017</v>
      </c>
      <c r="AC2111">
        <v>906.23142739119407</v>
      </c>
      <c r="AD2111">
        <v>757.68683744491364</v>
      </c>
      <c r="AE2111">
        <v>1110.6385935920739</v>
      </c>
      <c r="AF2111">
        <v>50.624099410370903</v>
      </c>
      <c r="AG2111">
        <v>50.231848286656827</v>
      </c>
      <c r="AH2111">
        <v>48.934532469675268</v>
      </c>
      <c r="AI2111">
        <v>53.378172844423688</v>
      </c>
      <c r="AJ2111">
        <v>0.3952863329913926</v>
      </c>
      <c r="AK2111">
        <v>0.39528634400904322</v>
      </c>
      <c r="AL2111">
        <v>0.39528380681758468</v>
      </c>
      <c r="AM2111">
        <v>0.39528884457007318</v>
      </c>
      <c r="AN2111">
        <v>0.95222925327147945</v>
      </c>
      <c r="AO2111">
        <v>0.95222925327147934</v>
      </c>
      <c r="AP2111">
        <v>0.95222925327147934</v>
      </c>
      <c r="AQ2111">
        <v>0.95222925327147934</v>
      </c>
      <c r="AR2111">
        <v>10.098882962632761</v>
      </c>
      <c r="AS2111">
        <v>10.098882962632761</v>
      </c>
      <c r="AT2111">
        <v>10.098882962632761</v>
      </c>
      <c r="AU2111">
        <v>10.098882962632761</v>
      </c>
      <c r="AV2111" t="str">
        <f>VLOOKUP(Sheet1[[#This Row],[NPDES ID2]],Combined_Sheet__Major_Only___2[[NPDES ID2]:[ECHO BFR]],3,FALSE)</f>
        <v>MN</v>
      </c>
      <c r="AW2111" t="s">
        <v>87</v>
      </c>
      <c r="AX2111" t="str">
        <f>VLOOKUP(Sheet1[[#This Row],[NPDES ID2]],Combined_Sheet__Major_Only___2[[NPDES ID2]:[ECHO BFR]],27,FALSE)</f>
        <v>tempSludgeStore</v>
      </c>
      <c r="AY2111" t="str">
        <f>VLOOKUP(Sheet1[[#This Row],[NPDES ID2]],Combined_Sheet__Major_Only___2[[NPDES ID2]:[ECHO BFR]],28,FALSE)</f>
        <v>-</v>
      </c>
      <c r="AZ2111" t="str">
        <f>VLOOKUP(Sheet1[[#This Row],[NPDES ID2]],Combined_Sheet__Major_Only___2[[NPDES ID2]:[ECHO BFR]],29,FALSE)</f>
        <v>preliminaryOps, thickening</v>
      </c>
      <c r="BA2111">
        <f>VLOOKUP(Sheet1[[#This Row],[NPDES ID2]],Combined_Sheet__Major_Only___2[[NPDES ID2]:[ECHO BFR]],17,FALSE)</f>
        <v>47.016455999999998</v>
      </c>
      <c r="BB2111">
        <f>VLOOKUP(Sheet1[[#This Row],[NPDES ID2]],Combined_Sheet__Major_Only___2[[NPDES ID2]:[ECHO BFR]],18,FALSE)</f>
        <v>-91.665121999999997</v>
      </c>
      <c r="BC2111" t="str">
        <f>IF(ISNUMBER(SEARCH("aerobic",$AW2111)),"aerobic","")</f>
        <v/>
      </c>
      <c r="BD2111" t="str">
        <f>IF(ISNUMBER(SEARCH("anaer",$AW2111)),"anaer","")</f>
        <v/>
      </c>
      <c r="BE2111" t="str">
        <f>IF(ISNUMBER(SEARCH("thickening",$AZ2111)),"thickening","")</f>
        <v>thickening</v>
      </c>
      <c r="BF2111" s="3" t="str">
        <f>IF(ISNUMBER(SEARCH("airDry",$AW2111)),"airDry","")</f>
        <v/>
      </c>
      <c r="BG2111" s="3" t="str">
        <f>IF(ISNUMBER(SEARCH("heatDry",$AY2111)),"heatDry","")</f>
        <v/>
      </c>
      <c r="BH2111" s="3" t="str">
        <f>IF(AND(ISNUMBER(SEARCH("aerobic",$AW2111)),ISNUMBER(SEARCH("anaer",$AW2111))),"Combined Aer and Anaer.","")</f>
        <v/>
      </c>
    </row>
    <row r="2112" spans="1:60" x14ac:dyDescent="0.25">
      <c r="A2112" s="4">
        <v>253</v>
      </c>
      <c r="B2112" t="s">
        <v>1311</v>
      </c>
      <c r="C2112">
        <v>1925.01</v>
      </c>
      <c r="D2112">
        <v>705.25715763665892</v>
      </c>
      <c r="E2112">
        <v>702.14756332163711</v>
      </c>
      <c r="F2112">
        <v>587.57741187360432</v>
      </c>
      <c r="G2112">
        <v>830.02558645916588</v>
      </c>
      <c r="H2112">
        <v>-162.51174234916061</v>
      </c>
      <c r="I2112">
        <v>-164.27828060626209</v>
      </c>
      <c r="J2112">
        <v>-183.03910528164559</v>
      </c>
      <c r="K2112">
        <v>-139.06178601269491</v>
      </c>
      <c r="L2112">
        <v>916.750141241091</v>
      </c>
      <c r="M2112">
        <v>908.45165919920237</v>
      </c>
      <c r="N2112">
        <v>880.9056324509263</v>
      </c>
      <c r="O2112">
        <v>975.14339341378866</v>
      </c>
      <c r="P2112">
        <v>45.698215680945658</v>
      </c>
      <c r="Q2112">
        <v>45.731489489591063</v>
      </c>
      <c r="R2112">
        <v>39.679299070377922</v>
      </c>
      <c r="S2112">
        <v>52.456039849928551</v>
      </c>
      <c r="T2112">
        <v>50581.988439940244</v>
      </c>
      <c r="U2112">
        <v>50581.950007621483</v>
      </c>
      <c r="V2112">
        <v>50547.530126306287</v>
      </c>
      <c r="W2112">
        <v>50616.684920504857</v>
      </c>
      <c r="X2112">
        <v>4784.8578730254621</v>
      </c>
      <c r="Y2112">
        <v>4822.796496181255</v>
      </c>
      <c r="Z2112">
        <v>4496.3053817913124</v>
      </c>
      <c r="AA2112">
        <v>4973.9589754908502</v>
      </c>
      <c r="AB2112">
        <v>1077.883713082542</v>
      </c>
      <c r="AC2112">
        <v>1057.260529931508</v>
      </c>
      <c r="AD2112">
        <v>871.93160870286351</v>
      </c>
      <c r="AE2112">
        <v>1323.8127736519839</v>
      </c>
      <c r="AF2112">
        <v>46.675779600298881</v>
      </c>
      <c r="AG2112">
        <v>46.251335801735237</v>
      </c>
      <c r="AH2112">
        <v>44.854731789889243</v>
      </c>
      <c r="AI2112">
        <v>49.647319757388253</v>
      </c>
      <c r="AJ2112">
        <v>0.34736938607743628</v>
      </c>
      <c r="AK2112">
        <v>0.34736953194751252</v>
      </c>
      <c r="AL2112">
        <v>0.3473356457097948</v>
      </c>
      <c r="AM2112">
        <v>0.34740293500031327</v>
      </c>
      <c r="AN2112">
        <v>0.95226672858636974</v>
      </c>
      <c r="AO2112">
        <v>0.95226672858637018</v>
      </c>
      <c r="AP2112">
        <v>0.95226672858637018</v>
      </c>
      <c r="AQ2112">
        <v>0.95226672858637018</v>
      </c>
      <c r="AR2112">
        <v>8.9525705363190138</v>
      </c>
      <c r="AS2112">
        <v>8.9525705363190102</v>
      </c>
      <c r="AT2112">
        <v>8.9525705363190102</v>
      </c>
      <c r="AU2112">
        <v>8.9525705363190102</v>
      </c>
      <c r="AV2112" t="str">
        <f>VLOOKUP(Sheet1[[#This Row],[NPDES ID2]],Combined_Sheet__Major_Only___2[[NPDES ID2]:[ECHO BFR]],3,FALSE)</f>
        <v>VA</v>
      </c>
      <c r="AW2112" t="s">
        <v>952</v>
      </c>
      <c r="AX2112" t="str">
        <f>VLOOKUP(Sheet1[[#This Row],[NPDES ID2]],Combined_Sheet__Major_Only___2[[NPDES ID2]:[ECHO BFR]],27,FALSE)</f>
        <v>-</v>
      </c>
      <c r="AY2112" t="str">
        <f>VLOOKUP(Sheet1[[#This Row],[NPDES ID2]],Combined_Sheet__Major_Only___2[[NPDES ID2]:[ECHO BFR]],28,FALSE)</f>
        <v>highTempCompost</v>
      </c>
      <c r="AZ2112" t="str">
        <f>VLOOKUP(Sheet1[[#This Row],[NPDES ID2]],Combined_Sheet__Major_Only___2[[NPDES ID2]:[ECHO BFR]],29,FALSE)</f>
        <v>thickening</v>
      </c>
      <c r="BA2112">
        <f>VLOOKUP(Sheet1[[#This Row],[NPDES ID2]],Combined_Sheet__Major_Only___2[[NPDES ID2]:[ECHO BFR]],17,FALSE)</f>
        <v>38.24944</v>
      </c>
      <c r="BB2112">
        <f>VLOOKUP(Sheet1[[#This Row],[NPDES ID2]],Combined_Sheet__Major_Only___2[[NPDES ID2]:[ECHO BFR]],18,FALSE)</f>
        <v>-77.423580000000001</v>
      </c>
      <c r="BC2112" t="str">
        <f>IF(ISNUMBER(SEARCH("aerobic",$AW2112)),"aerobic","")</f>
        <v/>
      </c>
      <c r="BD2112" t="str">
        <f>IF(ISNUMBER(SEARCH("anaer",$AW2112)),"anaer","")</f>
        <v/>
      </c>
      <c r="BE2112" t="str">
        <f>IF(ISNUMBER(SEARCH("thickening",$AZ2112)),"thickening","")</f>
        <v>thickening</v>
      </c>
      <c r="BF2112" s="3" t="str">
        <f>IF(ISNUMBER(SEARCH("airDry",$AW2112)),"airDry","")</f>
        <v/>
      </c>
      <c r="BG2112" s="3" t="str">
        <f>IF(ISNUMBER(SEARCH("heatDry",$AY2112)),"heatDry","")</f>
        <v/>
      </c>
      <c r="BH2112" s="3" t="str">
        <f>IF(AND(ISNUMBER(SEARCH("aerobic",$AW2112)),ISNUMBER(SEARCH("anaer",$AW2112))),"Combined Aer and Anaer.","")</f>
        <v/>
      </c>
    </row>
    <row r="2113" spans="1:60" x14ac:dyDescent="0.25">
      <c r="A2113" s="4">
        <v>307</v>
      </c>
      <c r="B2113" t="s">
        <v>1567</v>
      </c>
      <c r="C2113">
        <v>1281.8</v>
      </c>
      <c r="D2113">
        <v>557.99951114370162</v>
      </c>
      <c r="E2113">
        <v>555.76509409036134</v>
      </c>
      <c r="F2113">
        <v>472.63071911559388</v>
      </c>
      <c r="G2113">
        <v>663.89347786052895</v>
      </c>
      <c r="H2113">
        <v>-160.03721713765589</v>
      </c>
      <c r="I2113">
        <v>-161.75555264533321</v>
      </c>
      <c r="J2113">
        <v>-180.0903310416482</v>
      </c>
      <c r="K2113">
        <v>-136.50528557793939</v>
      </c>
      <c r="L2113">
        <v>620.58670047597718</v>
      </c>
      <c r="M2113">
        <v>615.13730860437795</v>
      </c>
      <c r="N2113">
        <v>597.06725767224702</v>
      </c>
      <c r="O2113">
        <v>658.9078317308273</v>
      </c>
      <c r="P2113">
        <v>30.413960514079299</v>
      </c>
      <c r="Q2113">
        <v>30.486204649544209</v>
      </c>
      <c r="R2113">
        <v>26.377809323775601</v>
      </c>
      <c r="S2113">
        <v>34.941871005582279</v>
      </c>
      <c r="T2113">
        <v>50600.470965114691</v>
      </c>
      <c r="U2113">
        <v>50600.432519245463</v>
      </c>
      <c r="V2113">
        <v>50566.000502141484</v>
      </c>
      <c r="W2113">
        <v>50635.179678991699</v>
      </c>
      <c r="X2113">
        <v>4707.9842911069154</v>
      </c>
      <c r="Y2113">
        <v>4744.3271515997549</v>
      </c>
      <c r="Z2113">
        <v>4432.467296522359</v>
      </c>
      <c r="AA2113">
        <v>4888.2596746931849</v>
      </c>
      <c r="AB2113">
        <v>1088.6550492962499</v>
      </c>
      <c r="AC2113">
        <v>1066.984509762575</v>
      </c>
      <c r="AD2113">
        <v>875.81925863420861</v>
      </c>
      <c r="AE2113">
        <v>1343.0702494845821</v>
      </c>
      <c r="AF2113">
        <v>47.450399669397122</v>
      </c>
      <c r="AG2113">
        <v>47.032429629171908</v>
      </c>
      <c r="AH2113">
        <v>45.654766907808089</v>
      </c>
      <c r="AI2113">
        <v>50.379430424362702</v>
      </c>
      <c r="AJ2113">
        <v>0.35676083548010717</v>
      </c>
      <c r="AK2113">
        <v>0.35676093544757498</v>
      </c>
      <c r="AL2113">
        <v>0.35673778536684081</v>
      </c>
      <c r="AM2113">
        <v>0.35678375395057682</v>
      </c>
      <c r="AN2113">
        <v>0.95228297056461042</v>
      </c>
      <c r="AO2113">
        <v>0.95228297056461053</v>
      </c>
      <c r="AP2113">
        <v>0.95228297056461053</v>
      </c>
      <c r="AQ2113">
        <v>0.95228297056461053</v>
      </c>
      <c r="AR2113">
        <v>8.9804788361050818</v>
      </c>
      <c r="AS2113">
        <v>8.9804788361050818</v>
      </c>
      <c r="AT2113">
        <v>8.9804788361050818</v>
      </c>
      <c r="AU2113">
        <v>8.9804788361050818</v>
      </c>
      <c r="AV2113" t="str">
        <f>VLOOKUP(Sheet1[[#This Row],[NPDES ID2]],Combined_Sheet__Major_Only___2[[NPDES ID2]:[ECHO BFR]],3,FALSE)</f>
        <v>NY</v>
      </c>
      <c r="AW2113" t="s">
        <v>54</v>
      </c>
      <c r="AX2113" t="str">
        <f>VLOOKUP(Sheet1[[#This Row],[NPDES ID2]],Combined_Sheet__Major_Only___2[[NPDES ID2]:[ECHO BFR]],27,FALSE)</f>
        <v>-</v>
      </c>
      <c r="AY2113" t="str">
        <f>VLOOKUP(Sheet1[[#This Row],[NPDES ID2]],Combined_Sheet__Major_Only___2[[NPDES ID2]:[ECHO BFR]],28,FALSE)</f>
        <v>-</v>
      </c>
      <c r="AZ2113" t="str">
        <f>VLOOKUP(Sheet1[[#This Row],[NPDES ID2]],Combined_Sheet__Major_Only___2[[NPDES ID2]:[ECHO BFR]],29,FALSE)</f>
        <v>preliminaryOps, thickening</v>
      </c>
      <c r="BA2113">
        <f>VLOOKUP(Sheet1[[#This Row],[NPDES ID2]],Combined_Sheet__Major_Only___2[[NPDES ID2]:[ECHO BFR]],17,FALSE)</f>
        <v>41.713813999999999</v>
      </c>
      <c r="BB2113">
        <f>VLOOKUP(Sheet1[[#This Row],[NPDES ID2]],Combined_Sheet__Major_Only___2[[NPDES ID2]:[ECHO BFR]],18,FALSE)</f>
        <v>-73.937574999999995</v>
      </c>
      <c r="BC2113" t="str">
        <f>IF(ISNUMBER(SEARCH("aerobic",$AW2113)),"aerobic","")</f>
        <v/>
      </c>
      <c r="BD2113" t="str">
        <f>IF(ISNUMBER(SEARCH("anaer",$AW2113)),"anaer","")</f>
        <v/>
      </c>
      <c r="BE2113" t="str">
        <f>IF(ISNUMBER(SEARCH("thickening",$AZ2113)),"thickening","")</f>
        <v>thickening</v>
      </c>
      <c r="BF2113" s="3" t="str">
        <f>IF(ISNUMBER(SEARCH("airDry",$AW2113)),"airDry","")</f>
        <v/>
      </c>
      <c r="BG2113" s="3" t="str">
        <f>IF(ISNUMBER(SEARCH("heatDry",$AY2113)),"heatDry","")</f>
        <v/>
      </c>
      <c r="BH2113" s="3" t="str">
        <f>IF(AND(ISNUMBER(SEARCH("aerobic",$AW2113)),ISNUMBER(SEARCH("anaer",$AW2113))),"Combined Aer and Anaer.","")</f>
        <v/>
      </c>
    </row>
    <row r="2114" spans="1:60" x14ac:dyDescent="0.25">
      <c r="A2114" s="4">
        <v>1801</v>
      </c>
      <c r="B2114" t="s">
        <v>8522</v>
      </c>
      <c r="C2114">
        <v>5020.7</v>
      </c>
      <c r="D2114">
        <v>1335.4471781963</v>
      </c>
      <c r="E2114">
        <v>1335.9593402360399</v>
      </c>
      <c r="F2114">
        <v>1079.937610734888</v>
      </c>
      <c r="G2114">
        <v>1595.098938286309</v>
      </c>
      <c r="H2114">
        <v>-143.28632560325701</v>
      </c>
      <c r="I2114">
        <v>-145.10055780516271</v>
      </c>
      <c r="J2114">
        <v>-163.03899801462191</v>
      </c>
      <c r="K2114">
        <v>-120.4538210710149</v>
      </c>
      <c r="L2114">
        <v>2675.243964877257</v>
      </c>
      <c r="M2114">
        <v>2655.8991110276711</v>
      </c>
      <c r="N2114">
        <v>2591.3262034975919</v>
      </c>
      <c r="O2114">
        <v>2811.830680270662</v>
      </c>
      <c r="P2114">
        <v>118.6842625574004</v>
      </c>
      <c r="Q2114">
        <v>119.1933135099472</v>
      </c>
      <c r="R2114">
        <v>101.43409613678961</v>
      </c>
      <c r="S2114">
        <v>136.82044925141079</v>
      </c>
      <c r="T2114">
        <v>50689.106298299746</v>
      </c>
      <c r="U2114">
        <v>50689.067787447348</v>
      </c>
      <c r="V2114">
        <v>50654.577571603077</v>
      </c>
      <c r="W2114">
        <v>50723.873678603937</v>
      </c>
      <c r="X2114">
        <v>4283.8709308502312</v>
      </c>
      <c r="Y2114">
        <v>4311.6073448028492</v>
      </c>
      <c r="Z2114">
        <v>4075.5389326377208</v>
      </c>
      <c r="AA2114">
        <v>4419.1922292780619</v>
      </c>
      <c r="AB2114">
        <v>895.16287421660047</v>
      </c>
      <c r="AC2114">
        <v>880.68156102244347</v>
      </c>
      <c r="AD2114">
        <v>736.92998730224747</v>
      </c>
      <c r="AE2114">
        <v>1078.9501501160851</v>
      </c>
      <c r="AF2114">
        <v>52.232608132351828</v>
      </c>
      <c r="AG2114">
        <v>51.849599080251593</v>
      </c>
      <c r="AH2114">
        <v>50.605099232997311</v>
      </c>
      <c r="AI2114">
        <v>54.895270089103647</v>
      </c>
      <c r="AJ2114">
        <v>0.41483857121769602</v>
      </c>
      <c r="AK2114">
        <v>0.41483899254188311</v>
      </c>
      <c r="AL2114">
        <v>0.41473976363588838</v>
      </c>
      <c r="AM2114">
        <v>0.41493683406157911</v>
      </c>
      <c r="AN2114">
        <v>0.95236070771215064</v>
      </c>
      <c r="AO2114">
        <v>0.95236070771215109</v>
      </c>
      <c r="AP2114">
        <v>0.95236070771215109</v>
      </c>
      <c r="AQ2114">
        <v>0.95236070771215109</v>
      </c>
      <c r="AR2114">
        <v>10.421347977171591</v>
      </c>
      <c r="AS2114">
        <v>10.421347977171591</v>
      </c>
      <c r="AT2114">
        <v>10.421347977171591</v>
      </c>
      <c r="AU2114">
        <v>10.421347977171591</v>
      </c>
      <c r="AV2114" t="str">
        <f>VLOOKUP(Sheet1[[#This Row],[NPDES ID2]],Combined_Sheet__Major_Only___2[[NPDES ID2]:[ECHO BFR]],3,FALSE)</f>
        <v>VA</v>
      </c>
      <c r="AW2114" t="s">
        <v>54</v>
      </c>
      <c r="AX2114" t="str">
        <f>VLOOKUP(Sheet1[[#This Row],[NPDES ID2]],Combined_Sheet__Major_Only___2[[NPDES ID2]:[ECHO BFR]],27,FALSE)</f>
        <v>-</v>
      </c>
      <c r="AY2114" t="str">
        <f>VLOOKUP(Sheet1[[#This Row],[NPDES ID2]],Combined_Sheet__Major_Only___2[[NPDES ID2]:[ECHO BFR]],28,FALSE)</f>
        <v>-</v>
      </c>
      <c r="AZ2114" t="str">
        <f>VLOOKUP(Sheet1[[#This Row],[NPDES ID2]],Combined_Sheet__Major_Only___2[[NPDES ID2]:[ECHO BFR]],29,FALSE)</f>
        <v>preliminaryOps, thickening</v>
      </c>
      <c r="BA2114">
        <f>VLOOKUP(Sheet1[[#This Row],[NPDES ID2]],Combined_Sheet__Major_Only___2[[NPDES ID2]:[ECHO BFR]],17,FALSE)</f>
        <v>37.214855999999997</v>
      </c>
      <c r="BB2114">
        <f>VLOOKUP(Sheet1[[#This Row],[NPDES ID2]],Combined_Sheet__Major_Only___2[[NPDES ID2]:[ECHO BFR]],18,FALSE)</f>
        <v>-76.635531</v>
      </c>
      <c r="BC2114" t="str">
        <f>IF(ISNUMBER(SEARCH("aerobic",$AW2114)),"aerobic","")</f>
        <v/>
      </c>
      <c r="BD2114" t="str">
        <f>IF(ISNUMBER(SEARCH("anaer",$AW2114)),"anaer","")</f>
        <v/>
      </c>
      <c r="BE2114" t="str">
        <f>IF(ISNUMBER(SEARCH("thickening",$AZ2114)),"thickening","")</f>
        <v>thickening</v>
      </c>
      <c r="BF2114" s="3" t="str">
        <f>IF(ISNUMBER(SEARCH("airDry",$AW2114)),"airDry","")</f>
        <v/>
      </c>
      <c r="BG2114" s="3" t="str">
        <f>IF(ISNUMBER(SEARCH("heatDry",$AY2114)),"heatDry","")</f>
        <v/>
      </c>
      <c r="BH2114" s="3" t="str">
        <f>IF(AND(ISNUMBER(SEARCH("aerobic",$AW2114)),ISNUMBER(SEARCH("anaer",$AW2114))),"Combined Aer and Anaer.","")</f>
        <v/>
      </c>
    </row>
    <row r="2115" spans="1:60" x14ac:dyDescent="0.25">
      <c r="A2115" s="4">
        <v>2403</v>
      </c>
      <c r="B2115" t="s">
        <v>11205</v>
      </c>
      <c r="C2115">
        <v>274.89999999999998</v>
      </c>
      <c r="D2115">
        <v>642.01274585102249</v>
      </c>
      <c r="E2115">
        <v>641.43293472520349</v>
      </c>
      <c r="F2115">
        <v>482.45556048229929</v>
      </c>
      <c r="G2115">
        <v>828.04023104099247</v>
      </c>
      <c r="H2115">
        <v>-153.48893060208269</v>
      </c>
      <c r="I2115">
        <v>-155.48607212504021</v>
      </c>
      <c r="J2115">
        <v>-172.5447594628663</v>
      </c>
      <c r="K2115">
        <v>-129.9446505982848</v>
      </c>
      <c r="L2115">
        <v>138.90429438168169</v>
      </c>
      <c r="M2115">
        <v>137.78012474083971</v>
      </c>
      <c r="N2115">
        <v>134.05869737405189</v>
      </c>
      <c r="O2115">
        <v>146.801531052097</v>
      </c>
      <c r="P2115">
        <v>6.5134465401950568</v>
      </c>
      <c r="Q2115">
        <v>6.5422928925421413</v>
      </c>
      <c r="R2115">
        <v>5.6251024421454234</v>
      </c>
      <c r="S2115">
        <v>7.5193522573931704</v>
      </c>
      <c r="T2115">
        <v>50738.725211523131</v>
      </c>
      <c r="U2115">
        <v>50738.686664292531</v>
      </c>
      <c r="V2115">
        <v>50704.163868232907</v>
      </c>
      <c r="W2115">
        <v>50773.525433858304</v>
      </c>
      <c r="X2115">
        <v>4522.6534550094711</v>
      </c>
      <c r="Y2115">
        <v>4555.117561032238</v>
      </c>
      <c r="Z2115">
        <v>4278.3769001262563</v>
      </c>
      <c r="AA2115">
        <v>4681.8985039509998</v>
      </c>
      <c r="AB2115">
        <v>931.82072982693887</v>
      </c>
      <c r="AC2115">
        <v>917.55729243622477</v>
      </c>
      <c r="AD2115">
        <v>768.20517316365931</v>
      </c>
      <c r="AE2115">
        <v>1121.776028712668</v>
      </c>
      <c r="AF2115">
        <v>49.519188593814583</v>
      </c>
      <c r="AG2115">
        <v>49.118142532871687</v>
      </c>
      <c r="AH2115">
        <v>47.792317265470643</v>
      </c>
      <c r="AI2115">
        <v>52.334323351166773</v>
      </c>
      <c r="AJ2115">
        <v>0.38186556091302731</v>
      </c>
      <c r="AK2115">
        <v>0.38186558306890972</v>
      </c>
      <c r="AL2115">
        <v>0.38186047753222419</v>
      </c>
      <c r="AM2115">
        <v>0.38187061496440822</v>
      </c>
      <c r="AN2115">
        <v>0.95240411523196045</v>
      </c>
      <c r="AO2115">
        <v>0.95240411523196067</v>
      </c>
      <c r="AP2115">
        <v>0.95240411523196067</v>
      </c>
      <c r="AQ2115">
        <v>0.95240411523196067</v>
      </c>
      <c r="AR2115">
        <v>9.9548450294073572</v>
      </c>
      <c r="AS2115">
        <v>9.9548450294073589</v>
      </c>
      <c r="AT2115">
        <v>9.9548450294073589</v>
      </c>
      <c r="AU2115">
        <v>9.9548450294073589</v>
      </c>
      <c r="AV2115" t="str">
        <f>VLOOKUP(Sheet1[[#This Row],[NPDES ID2]],Combined_Sheet__Major_Only___2[[NPDES ID2]:[ECHO BFR]],3,FALSE)</f>
        <v>AK</v>
      </c>
      <c r="AW2115" t="s">
        <v>54</v>
      </c>
      <c r="AX2115" t="str">
        <f>VLOOKUP(Sheet1[[#This Row],[NPDES ID2]],Combined_Sheet__Major_Only___2[[NPDES ID2]:[ECHO BFR]],27,FALSE)</f>
        <v>-</v>
      </c>
      <c r="AY2115" t="str">
        <f>VLOOKUP(Sheet1[[#This Row],[NPDES ID2]],Combined_Sheet__Major_Only___2[[NPDES ID2]:[ECHO BFR]],28,FALSE)</f>
        <v>highTempCompost</v>
      </c>
      <c r="AZ2115" t="str">
        <f>VLOOKUP(Sheet1[[#This Row],[NPDES ID2]],Combined_Sheet__Major_Only___2[[NPDES ID2]:[ECHO BFR]],29,FALSE)</f>
        <v>preliminaryOps, thickening</v>
      </c>
      <c r="BA2115">
        <f>VLOOKUP(Sheet1[[#This Row],[NPDES ID2]],Combined_Sheet__Major_Only___2[[NPDES ID2]:[ECHO BFR]],17,FALSE)</f>
        <v>57.805067000000001</v>
      </c>
      <c r="BB2115">
        <f>VLOOKUP(Sheet1[[#This Row],[NPDES ID2]],Combined_Sheet__Major_Only___2[[NPDES ID2]:[ECHO BFR]],18,FALSE)</f>
        <v>-152.355448</v>
      </c>
      <c r="BC2115" t="str">
        <f>IF(ISNUMBER(SEARCH("aerobic",$AW2115)),"aerobic","")</f>
        <v/>
      </c>
      <c r="BD2115" t="str">
        <f>IF(ISNUMBER(SEARCH("anaer",$AW2115)),"anaer","")</f>
        <v/>
      </c>
      <c r="BE2115" t="str">
        <f>IF(ISNUMBER(SEARCH("thickening",$AZ2115)),"thickening","")</f>
        <v>thickening</v>
      </c>
      <c r="BF2115" s="3" t="str">
        <f>IF(ISNUMBER(SEARCH("airDry",$AW2115)),"airDry","")</f>
        <v/>
      </c>
      <c r="BG2115" s="3" t="str">
        <f>IF(ISNUMBER(SEARCH("heatDry",$AY2115)),"heatDry","")</f>
        <v/>
      </c>
      <c r="BH2115" s="3" t="str">
        <f>IF(AND(ISNUMBER(SEARCH("aerobic",$AW2115)),ISNUMBER(SEARCH("anaer",$AW2115))),"Combined Aer and Anaer.","")</f>
        <v/>
      </c>
    </row>
    <row r="2116" spans="1:60" x14ac:dyDescent="0.25">
      <c r="A2116" s="4">
        <v>852</v>
      </c>
      <c r="B2116" t="s">
        <v>4165</v>
      </c>
      <c r="C2116">
        <v>966</v>
      </c>
      <c r="D2116">
        <v>522.22937469915314</v>
      </c>
      <c r="E2116">
        <v>523.2665300582679</v>
      </c>
      <c r="F2116">
        <v>437.9482353818745</v>
      </c>
      <c r="G2116">
        <v>626.57702162096029</v>
      </c>
      <c r="H2116">
        <v>-164.72513281982481</v>
      </c>
      <c r="I2116">
        <v>-166.27444436725429</v>
      </c>
      <c r="J2116">
        <v>-185.08994763169261</v>
      </c>
      <c r="K2116">
        <v>-140.97585854172041</v>
      </c>
      <c r="L2116">
        <v>455.21267521147382</v>
      </c>
      <c r="M2116">
        <v>451.00676762503451</v>
      </c>
      <c r="N2116">
        <v>437.0662932403759</v>
      </c>
      <c r="O2116">
        <v>484.78136825767598</v>
      </c>
      <c r="P2116">
        <v>22.940747273927641</v>
      </c>
      <c r="Q2116">
        <v>22.966340068790998</v>
      </c>
      <c r="R2116">
        <v>19.940948401918341</v>
      </c>
      <c r="S2116">
        <v>26.34831504792345</v>
      </c>
      <c r="T2116">
        <v>50965.649684536838</v>
      </c>
      <c r="U2116">
        <v>50965.610970936148</v>
      </c>
      <c r="V2116">
        <v>50930.939174269268</v>
      </c>
      <c r="W2116">
        <v>51000.600104852849</v>
      </c>
      <c r="X2116">
        <v>4872.4852351266318</v>
      </c>
      <c r="Y2116">
        <v>4911.8321166551568</v>
      </c>
      <c r="Z2116">
        <v>4573.0305317857856</v>
      </c>
      <c r="AA2116">
        <v>5068.8574455687549</v>
      </c>
      <c r="AB2116">
        <v>1777.4841429174171</v>
      </c>
      <c r="AC2116">
        <v>1690.7783738042399</v>
      </c>
      <c r="AD2116">
        <v>1268.1372964274169</v>
      </c>
      <c r="AE2116">
        <v>2480.5507868841451</v>
      </c>
      <c r="AF2116">
        <v>46.183728326030113</v>
      </c>
      <c r="AG2116">
        <v>45.755983384164573</v>
      </c>
      <c r="AH2116">
        <v>44.344796092561701</v>
      </c>
      <c r="AI2116">
        <v>49.182815592413128</v>
      </c>
      <c r="AJ2116">
        <v>0.34140636841977301</v>
      </c>
      <c r="AK2116">
        <v>0.34140644629315092</v>
      </c>
      <c r="AL2116">
        <v>0.34138843364089833</v>
      </c>
      <c r="AM2116">
        <v>0.34142420052324379</v>
      </c>
      <c r="AN2116">
        <v>0.95260162890956845</v>
      </c>
      <c r="AO2116">
        <v>0.95260162890956868</v>
      </c>
      <c r="AP2116">
        <v>0.95260162890956868</v>
      </c>
      <c r="AQ2116">
        <v>0.95260162890956868</v>
      </c>
      <c r="AR2116">
        <v>7.137083561560063</v>
      </c>
      <c r="AS2116">
        <v>7.137083561560063</v>
      </c>
      <c r="AT2116">
        <v>7.137083561560063</v>
      </c>
      <c r="AU2116">
        <v>7.137083561560063</v>
      </c>
      <c r="AV2116" t="str">
        <f>VLOOKUP(Sheet1[[#This Row],[NPDES ID2]],Combined_Sheet__Major_Only___2[[NPDES ID2]:[ECHO BFR]],3,FALSE)</f>
        <v>MA</v>
      </c>
      <c r="AW2116" t="s">
        <v>54</v>
      </c>
      <c r="AX2116" t="str">
        <f>VLOOKUP(Sheet1[[#This Row],[NPDES ID2]],Combined_Sheet__Major_Only___2[[NPDES ID2]:[ECHO BFR]],27,FALSE)</f>
        <v>-</v>
      </c>
      <c r="AY2116" t="str">
        <f>VLOOKUP(Sheet1[[#This Row],[NPDES ID2]],Combined_Sheet__Major_Only___2[[NPDES ID2]:[ECHO BFR]],28,FALSE)</f>
        <v>-</v>
      </c>
      <c r="AZ2116" t="str">
        <f>VLOOKUP(Sheet1[[#This Row],[NPDES ID2]],Combined_Sheet__Major_Only___2[[NPDES ID2]:[ECHO BFR]],29,FALSE)</f>
        <v>thickening</v>
      </c>
      <c r="BA2116">
        <f>VLOOKUP(Sheet1[[#This Row],[NPDES ID2]],Combined_Sheet__Major_Only___2[[NPDES ID2]:[ECHO BFR]],17,FALSE)</f>
        <v>41.665700000000001</v>
      </c>
      <c r="BB2116">
        <f>VLOOKUP(Sheet1[[#This Row],[NPDES ID2]],Combined_Sheet__Major_Only___2[[NPDES ID2]:[ECHO BFR]],18,FALSE)</f>
        <v>-70.304299999999998</v>
      </c>
      <c r="BC2116" t="str">
        <f>IF(ISNUMBER(SEARCH("aerobic",$AW2116)),"aerobic","")</f>
        <v/>
      </c>
      <c r="BD2116" t="str">
        <f>IF(ISNUMBER(SEARCH("anaer",$AW2116)),"anaer","")</f>
        <v/>
      </c>
      <c r="BE2116" t="str">
        <f>IF(ISNUMBER(SEARCH("thickening",$AZ2116)),"thickening","")</f>
        <v>thickening</v>
      </c>
      <c r="BF2116" s="2" t="str">
        <f>IF(ISNUMBER(SEARCH("airDry",$AW2116)),"airDry","")</f>
        <v/>
      </c>
      <c r="BG2116" s="2" t="str">
        <f>IF(ISNUMBER(SEARCH("heatDry",$AY2116)),"heatDry","")</f>
        <v/>
      </c>
      <c r="BH2116" s="2" t="str">
        <f>IF(AND(ISNUMBER(SEARCH("aerobic",$AW2116)),ISNUMBER(SEARCH("anaer",$AW2116))),"Combined Aer and Anaer.","")</f>
        <v/>
      </c>
    </row>
    <row r="2117" spans="1:60" x14ac:dyDescent="0.25">
      <c r="A2117" s="4">
        <v>2187</v>
      </c>
      <c r="B2117" t="s">
        <v>10258</v>
      </c>
      <c r="C2117">
        <v>682.66</v>
      </c>
      <c r="D2117">
        <v>463.54882884521459</v>
      </c>
      <c r="E2117">
        <v>456.50416966502308</v>
      </c>
      <c r="F2117">
        <v>373.58408921923962</v>
      </c>
      <c r="G2117">
        <v>551.50993567701187</v>
      </c>
      <c r="H2117">
        <v>-151.25556420548659</v>
      </c>
      <c r="I2117">
        <v>-153.3769886429379</v>
      </c>
      <c r="J2117">
        <v>-170.23999690039199</v>
      </c>
      <c r="K2117">
        <v>-127.8906235974177</v>
      </c>
      <c r="L2117">
        <v>349.41376189911341</v>
      </c>
      <c r="M2117">
        <v>346.6584873609587</v>
      </c>
      <c r="N2117">
        <v>337.53106078777381</v>
      </c>
      <c r="O2117">
        <v>368.77773143773487</v>
      </c>
      <c r="P2117">
        <v>16.166780327216529</v>
      </c>
      <c r="Q2117">
        <v>16.20972491768865</v>
      </c>
      <c r="R2117">
        <v>13.924591126480269</v>
      </c>
      <c r="S2117">
        <v>18.687077324585751</v>
      </c>
      <c r="T2117">
        <v>51048.212419992633</v>
      </c>
      <c r="U2117">
        <v>51048.173645860923</v>
      </c>
      <c r="V2117">
        <v>51013.447637774909</v>
      </c>
      <c r="W2117">
        <v>51083.217487372451</v>
      </c>
      <c r="X2117">
        <v>4491.8033755803372</v>
      </c>
      <c r="Y2117">
        <v>4523.2963076214264</v>
      </c>
      <c r="Z2117">
        <v>4255.156847950725</v>
      </c>
      <c r="AA2117">
        <v>4645.9437887915401</v>
      </c>
      <c r="AB2117">
        <v>947.81007946207797</v>
      </c>
      <c r="AC2117">
        <v>932.53500252032813</v>
      </c>
      <c r="AD2117">
        <v>778.11770756182682</v>
      </c>
      <c r="AE2117">
        <v>1145.4691352621451</v>
      </c>
      <c r="AF2117">
        <v>50.162345208129409</v>
      </c>
      <c r="AG2117">
        <v>49.766084973296707</v>
      </c>
      <c r="AH2117">
        <v>48.457904362123713</v>
      </c>
      <c r="AI2117">
        <v>52.941712772915629</v>
      </c>
      <c r="AJ2117">
        <v>0.3896766175597085</v>
      </c>
      <c r="AK2117">
        <v>0.38967667372741571</v>
      </c>
      <c r="AL2117">
        <v>0.38966370595890959</v>
      </c>
      <c r="AM2117">
        <v>0.38968945495677337</v>
      </c>
      <c r="AN2117">
        <v>0.95267308491028402</v>
      </c>
      <c r="AO2117">
        <v>0.95267308491028357</v>
      </c>
      <c r="AP2117">
        <v>0.95267308491028357</v>
      </c>
      <c r="AQ2117">
        <v>0.95267308491028357</v>
      </c>
      <c r="AR2117">
        <v>9.9562645469248974</v>
      </c>
      <c r="AS2117">
        <v>9.9562645469248956</v>
      </c>
      <c r="AT2117">
        <v>9.9562645469248956</v>
      </c>
      <c r="AU2117">
        <v>9.9562645469248956</v>
      </c>
      <c r="AV2117" t="str">
        <f>VLOOKUP(Sheet1[[#This Row],[NPDES ID2]],Combined_Sheet__Major_Only___2[[NPDES ID2]:[ECHO BFR]],3,FALSE)</f>
        <v>CA</v>
      </c>
      <c r="AW2117" t="s">
        <v>54</v>
      </c>
      <c r="AX2117" t="str">
        <f>VLOOKUP(Sheet1[[#This Row],[NPDES ID2]],Combined_Sheet__Major_Only___2[[NPDES ID2]:[ECHO BFR]],27,FALSE)</f>
        <v>-</v>
      </c>
      <c r="AY2117" t="str">
        <f>VLOOKUP(Sheet1[[#This Row],[NPDES ID2]],Combined_Sheet__Major_Only___2[[NPDES ID2]:[ECHO BFR]],28,FALSE)</f>
        <v>-</v>
      </c>
      <c r="AZ2117" t="str">
        <f>VLOOKUP(Sheet1[[#This Row],[NPDES ID2]],Combined_Sheet__Major_Only___2[[NPDES ID2]:[ECHO BFR]],29,FALSE)</f>
        <v>thickening</v>
      </c>
      <c r="BA2117">
        <f>VLOOKUP(Sheet1[[#This Row],[NPDES ID2]],Combined_Sheet__Major_Only___2[[NPDES ID2]:[ECHO BFR]],17,FALSE)</f>
        <v>33.963270000000001</v>
      </c>
      <c r="BB2117">
        <f>VLOOKUP(Sheet1[[#This Row],[NPDES ID2]],Combined_Sheet__Major_Only___2[[NPDES ID2]:[ECHO BFR]],18,FALSE)</f>
        <v>-116.49979999999999</v>
      </c>
      <c r="BC2117" t="str">
        <f>IF(ISNUMBER(SEARCH("aerobic",$AW2117)),"aerobic","")</f>
        <v/>
      </c>
      <c r="BD2117" t="str">
        <f>IF(ISNUMBER(SEARCH("anaer",$AW2117)),"anaer","")</f>
        <v/>
      </c>
      <c r="BE2117" t="str">
        <f>IF(ISNUMBER(SEARCH("thickening",$AZ2117)),"thickening","")</f>
        <v>thickening</v>
      </c>
      <c r="BF2117" s="3" t="str">
        <f>IF(ISNUMBER(SEARCH("airDry",$AW2117)),"airDry","")</f>
        <v/>
      </c>
      <c r="BG2117" s="3" t="str">
        <f>IF(ISNUMBER(SEARCH("heatDry",$AY2117)),"heatDry","")</f>
        <v/>
      </c>
      <c r="BH2117" s="3" t="str">
        <f>IF(AND(ISNUMBER(SEARCH("aerobic",$AW2117)),ISNUMBER(SEARCH("anaer",$AW2117))),"Combined Aer and Anaer.","")</f>
        <v/>
      </c>
    </row>
    <row r="2118" spans="1:60" x14ac:dyDescent="0.25">
      <c r="A2118" s="4">
        <v>1871</v>
      </c>
      <c r="B2118" t="s">
        <v>8836</v>
      </c>
      <c r="C2118">
        <v>6291</v>
      </c>
      <c r="D2118">
        <v>1762.821157547397</v>
      </c>
      <c r="E2118">
        <v>1761.8802583201741</v>
      </c>
      <c r="F2118">
        <v>1424.039736119802</v>
      </c>
      <c r="G2118">
        <v>2118.8916152998981</v>
      </c>
      <c r="H2118">
        <v>-154.3006498219693</v>
      </c>
      <c r="I2118">
        <v>-155.81103254922269</v>
      </c>
      <c r="J2118">
        <v>-175.5340214726312</v>
      </c>
      <c r="K2118">
        <v>-131.5472761421666</v>
      </c>
      <c r="L2118">
        <v>3111.7581151034269</v>
      </c>
      <c r="M2118">
        <v>3085.6626837135759</v>
      </c>
      <c r="N2118">
        <v>2998.404281690875</v>
      </c>
      <c r="O2118">
        <v>3296.2049874058639</v>
      </c>
      <c r="P2118">
        <v>149.11978875188319</v>
      </c>
      <c r="Q2118">
        <v>149.8338085588926</v>
      </c>
      <c r="R2118">
        <v>129.1595300463768</v>
      </c>
      <c r="S2118">
        <v>171.76079127751211</v>
      </c>
      <c r="T2118">
        <v>51241.475907025037</v>
      </c>
      <c r="U2118">
        <v>51241.436991201859</v>
      </c>
      <c r="V2118">
        <v>51206.584084608403</v>
      </c>
      <c r="W2118">
        <v>51276.608892672702</v>
      </c>
      <c r="X2118">
        <v>4666.1917196678578</v>
      </c>
      <c r="Y2118">
        <v>4700.7240457906173</v>
      </c>
      <c r="Z2118">
        <v>4403.7467528409607</v>
      </c>
      <c r="AA2118">
        <v>4837.8659035158344</v>
      </c>
      <c r="AB2118">
        <v>967.27868250152187</v>
      </c>
      <c r="AC2118">
        <v>951.9659140095082</v>
      </c>
      <c r="AD2118">
        <v>795.73044677620749</v>
      </c>
      <c r="AE2118">
        <v>1166.2455893572851</v>
      </c>
      <c r="AF2118">
        <v>48.491248669619637</v>
      </c>
      <c r="AG2118">
        <v>48.078208149903659</v>
      </c>
      <c r="AH2118">
        <v>46.737935399174212</v>
      </c>
      <c r="AI2118">
        <v>51.360532666401113</v>
      </c>
      <c r="AJ2118">
        <v>0.36938746268369022</v>
      </c>
      <c r="AK2118">
        <v>0.36938794597775487</v>
      </c>
      <c r="AL2118">
        <v>0.36927332618881931</v>
      </c>
      <c r="AM2118">
        <v>0.36950097915358882</v>
      </c>
      <c r="AN2118">
        <v>0.95283951020455349</v>
      </c>
      <c r="AO2118">
        <v>0.9528395102045536</v>
      </c>
      <c r="AP2118">
        <v>0.9528395102045536</v>
      </c>
      <c r="AQ2118">
        <v>0.9528395102045536</v>
      </c>
      <c r="AR2118">
        <v>9.7161969899995437</v>
      </c>
      <c r="AS2118">
        <v>9.7161969899995455</v>
      </c>
      <c r="AT2118">
        <v>9.7161969899995455</v>
      </c>
      <c r="AU2118">
        <v>9.7161969899995455</v>
      </c>
      <c r="AV2118" t="str">
        <f>VLOOKUP(Sheet1[[#This Row],[NPDES ID2]],Combined_Sheet__Major_Only___2[[NPDES ID2]:[ECHO BFR]],3,FALSE)</f>
        <v>MI</v>
      </c>
      <c r="AW2118" t="s">
        <v>87</v>
      </c>
      <c r="AX2118" t="str">
        <f>VLOOKUP(Sheet1[[#This Row],[NPDES ID2]],Combined_Sheet__Major_Only___2[[NPDES ID2]:[ECHO BFR]],27,FALSE)</f>
        <v>-</v>
      </c>
      <c r="AY2118" t="str">
        <f>VLOOKUP(Sheet1[[#This Row],[NPDES ID2]],Combined_Sheet__Major_Only___2[[NPDES ID2]:[ECHO BFR]],28,FALSE)</f>
        <v>-</v>
      </c>
      <c r="AZ2118" t="str">
        <f>VLOOKUP(Sheet1[[#This Row],[NPDES ID2]],Combined_Sheet__Major_Only___2[[NPDES ID2]:[ECHO BFR]],29,FALSE)</f>
        <v>preliminaryOps, thickening</v>
      </c>
      <c r="BA2118">
        <f>VLOOKUP(Sheet1[[#This Row],[NPDES ID2]],Combined_Sheet__Major_Only___2[[NPDES ID2]:[ECHO BFR]],17,FALSE)</f>
        <v>42.22486</v>
      </c>
      <c r="BB2118">
        <f>VLOOKUP(Sheet1[[#This Row],[NPDES ID2]],Combined_Sheet__Major_Only___2[[NPDES ID2]:[ECHO BFR]],18,FALSE)</f>
        <v>-83.554419999999993</v>
      </c>
      <c r="BC2118" t="str">
        <f>IF(ISNUMBER(SEARCH("aerobic",$AW2118)),"aerobic","")</f>
        <v/>
      </c>
      <c r="BD2118" t="str">
        <f>IF(ISNUMBER(SEARCH("anaer",$AW2118)),"anaer","")</f>
        <v/>
      </c>
      <c r="BE2118" t="str">
        <f>IF(ISNUMBER(SEARCH("thickening",$AZ2118)),"thickening","")</f>
        <v>thickening</v>
      </c>
      <c r="BF2118" s="3" t="str">
        <f>IF(ISNUMBER(SEARCH("airDry",$AW2118)),"airDry","")</f>
        <v/>
      </c>
      <c r="BG2118" s="3" t="str">
        <f>IF(ISNUMBER(SEARCH("heatDry",$AY2118)),"heatDry","")</f>
        <v/>
      </c>
      <c r="BH2118" s="3" t="str">
        <f>IF(AND(ISNUMBER(SEARCH("aerobic",$AW2118)),ISNUMBER(SEARCH("anaer",$AW2118))),"Combined Aer and Anaer.","")</f>
        <v/>
      </c>
    </row>
    <row r="2119" spans="1:60" x14ac:dyDescent="0.25">
      <c r="A2119" s="4">
        <v>2129</v>
      </c>
      <c r="B2119" t="s">
        <v>10001</v>
      </c>
      <c r="C2119">
        <v>881.7</v>
      </c>
      <c r="D2119">
        <v>470.08239456334519</v>
      </c>
      <c r="E2119">
        <v>468.85295663675907</v>
      </c>
      <c r="F2119">
        <v>393.67055311814192</v>
      </c>
      <c r="G2119">
        <v>565.68119225496037</v>
      </c>
      <c r="H2119">
        <v>-150.53410145624639</v>
      </c>
      <c r="I2119">
        <v>-152.73251530208239</v>
      </c>
      <c r="J2119">
        <v>-169.5325670810395</v>
      </c>
      <c r="K2119">
        <v>-127.2519895853888</v>
      </c>
      <c r="L2119">
        <v>453.04880292509779</v>
      </c>
      <c r="M2119">
        <v>449.50492658865022</v>
      </c>
      <c r="N2119">
        <v>437.76012391338259</v>
      </c>
      <c r="O2119">
        <v>477.96145488780888</v>
      </c>
      <c r="P2119">
        <v>20.87710303301964</v>
      </c>
      <c r="Q2119">
        <v>20.92085400970976</v>
      </c>
      <c r="R2119">
        <v>17.966895058213531</v>
      </c>
      <c r="S2119">
        <v>24.127022275528599</v>
      </c>
      <c r="T2119">
        <v>51274.133488443287</v>
      </c>
      <c r="U2119">
        <v>51274.094548677138</v>
      </c>
      <c r="V2119">
        <v>51239.220198828138</v>
      </c>
      <c r="W2119">
        <v>51309.288089665162</v>
      </c>
      <c r="X2119">
        <v>4494.1166824221764</v>
      </c>
      <c r="Y2119">
        <v>4525.3961304235854</v>
      </c>
      <c r="Z2119">
        <v>4259.1360830610192</v>
      </c>
      <c r="AA2119">
        <v>4647.139112418361</v>
      </c>
      <c r="AB2119">
        <v>1220.041602796497</v>
      </c>
      <c r="AC2119">
        <v>1187.518809425522</v>
      </c>
      <c r="AD2119">
        <v>948.36111923391934</v>
      </c>
      <c r="AE2119">
        <v>1555.6542232066031</v>
      </c>
      <c r="AF2119">
        <v>50.358433888593289</v>
      </c>
      <c r="AG2119">
        <v>49.963549935094633</v>
      </c>
      <c r="AH2119">
        <v>48.66101302409264</v>
      </c>
      <c r="AI2119">
        <v>53.126836813303321</v>
      </c>
      <c r="AJ2119">
        <v>0.39205865993253752</v>
      </c>
      <c r="AK2119">
        <v>0.39205873652978812</v>
      </c>
      <c r="AL2119">
        <v>0.39204103195378021</v>
      </c>
      <c r="AM2119">
        <v>0.3920761868400961</v>
      </c>
      <c r="AN2119">
        <v>0.95286751714462126</v>
      </c>
      <c r="AO2119">
        <v>0.95286751714462092</v>
      </c>
      <c r="AP2119">
        <v>0.95286751714462092</v>
      </c>
      <c r="AQ2119">
        <v>0.95286751714462092</v>
      </c>
      <c r="AR2119">
        <v>8.8166107010413661</v>
      </c>
      <c r="AS2119">
        <v>8.8166107010413679</v>
      </c>
      <c r="AT2119">
        <v>8.8166107010413679</v>
      </c>
      <c r="AU2119">
        <v>8.8166107010413679</v>
      </c>
      <c r="AV2119" t="str">
        <f>VLOOKUP(Sheet1[[#This Row],[NPDES ID2]],Combined_Sheet__Major_Only___2[[NPDES ID2]:[ECHO BFR]],3,FALSE)</f>
        <v>FL</v>
      </c>
      <c r="AW2119" t="s">
        <v>54</v>
      </c>
      <c r="AX2119" t="str">
        <f>VLOOKUP(Sheet1[[#This Row],[NPDES ID2]],Combined_Sheet__Major_Only___2[[NPDES ID2]:[ECHO BFR]],27,FALSE)</f>
        <v>-</v>
      </c>
      <c r="AY2119" t="str">
        <f>VLOOKUP(Sheet1[[#This Row],[NPDES ID2]],Combined_Sheet__Major_Only___2[[NPDES ID2]:[ECHO BFR]],28,FALSE)</f>
        <v>-</v>
      </c>
      <c r="AZ2119" t="str">
        <f>VLOOKUP(Sheet1[[#This Row],[NPDES ID2]],Combined_Sheet__Major_Only___2[[NPDES ID2]:[ECHO BFR]],29,FALSE)</f>
        <v>thickening</v>
      </c>
      <c r="BA2119">
        <f>VLOOKUP(Sheet1[[#This Row],[NPDES ID2]],Combined_Sheet__Major_Only___2[[NPDES ID2]:[ECHO BFR]],17,FALSE)</f>
        <v>27.579722</v>
      </c>
      <c r="BB2119">
        <f>VLOOKUP(Sheet1[[#This Row],[NPDES ID2]],Combined_Sheet__Major_Only___2[[NPDES ID2]:[ECHO BFR]],18,FALSE)</f>
        <v>-82.478333000000006</v>
      </c>
      <c r="BC2119" t="str">
        <f>IF(ISNUMBER(SEARCH("aerobic",$AW2119)),"aerobic","")</f>
        <v/>
      </c>
      <c r="BD2119" t="str">
        <f>IF(ISNUMBER(SEARCH("anaer",$AW2119)),"anaer","")</f>
        <v/>
      </c>
      <c r="BE2119" t="str">
        <f>IF(ISNUMBER(SEARCH("thickening",$AZ2119)),"thickening","")</f>
        <v>thickening</v>
      </c>
      <c r="BF2119" s="3" t="str">
        <f>IF(ISNUMBER(SEARCH("airDry",$AW2119)),"airDry","")</f>
        <v/>
      </c>
      <c r="BG2119" s="3" t="str">
        <f>IF(ISNUMBER(SEARCH("heatDry",$AY2119)),"heatDry","")</f>
        <v/>
      </c>
      <c r="BH2119" s="3" t="str">
        <f>IF(AND(ISNUMBER(SEARCH("aerobic",$AW2119)),ISNUMBER(SEARCH("anaer",$AW2119))),"Combined Aer and Anaer.","")</f>
        <v/>
      </c>
    </row>
    <row r="2120" spans="1:60" x14ac:dyDescent="0.25">
      <c r="A2120" s="4">
        <v>140</v>
      </c>
      <c r="B2120" t="s">
        <v>775</v>
      </c>
      <c r="C2120">
        <v>6802</v>
      </c>
      <c r="D2120">
        <v>1817.5914986534799</v>
      </c>
      <c r="E2120">
        <v>1818.3509468413711</v>
      </c>
      <c r="F2120">
        <v>1461.1034435847459</v>
      </c>
      <c r="G2120">
        <v>2180.0527629068738</v>
      </c>
      <c r="H2120">
        <v>-147.45218603778511</v>
      </c>
      <c r="I2120">
        <v>-149.32502741018749</v>
      </c>
      <c r="J2120">
        <v>-168.06886395384339</v>
      </c>
      <c r="K2120">
        <v>-124.3083097856035</v>
      </c>
      <c r="L2120">
        <v>3504.5849482859562</v>
      </c>
      <c r="M2120">
        <v>3477.497376502748</v>
      </c>
      <c r="N2120">
        <v>3386.746295807663</v>
      </c>
      <c r="O2120">
        <v>3696.2705655624309</v>
      </c>
      <c r="P2120">
        <v>160.98534818164291</v>
      </c>
      <c r="Q2120">
        <v>161.3030387256982</v>
      </c>
      <c r="R2120">
        <v>138.42776790653329</v>
      </c>
      <c r="S2120">
        <v>186.0379324317085</v>
      </c>
      <c r="T2120">
        <v>51276.186176024217</v>
      </c>
      <c r="U2120">
        <v>51276.147234753131</v>
      </c>
      <c r="V2120">
        <v>51241.271537091387</v>
      </c>
      <c r="W2120">
        <v>51311.342135889907</v>
      </c>
      <c r="X2120">
        <v>4482.1008693276599</v>
      </c>
      <c r="Y2120">
        <v>4512.9177819198649</v>
      </c>
      <c r="Z2120">
        <v>4248.9712463540236</v>
      </c>
      <c r="AA2120">
        <v>4633.9473354469073</v>
      </c>
      <c r="AB2120">
        <v>1310.758032288418</v>
      </c>
      <c r="AC2120">
        <v>1270.516590812523</v>
      </c>
      <c r="AD2120">
        <v>999.63646935098473</v>
      </c>
      <c r="AE2120">
        <v>1701.360693143052</v>
      </c>
      <c r="AF2120">
        <v>50.512353278236603</v>
      </c>
      <c r="AG2120">
        <v>50.114374004693218</v>
      </c>
      <c r="AH2120">
        <v>48.829459584205438</v>
      </c>
      <c r="AI2120">
        <v>53.269279590939767</v>
      </c>
      <c r="AJ2120">
        <v>0.39392857503722789</v>
      </c>
      <c r="AK2120">
        <v>0.39392915761292469</v>
      </c>
      <c r="AL2120">
        <v>0.39379042006249071</v>
      </c>
      <c r="AM2120">
        <v>0.39406598609035282</v>
      </c>
      <c r="AN2120">
        <v>0.95286927640571795</v>
      </c>
      <c r="AO2120">
        <v>0.95286927640571795</v>
      </c>
      <c r="AP2120">
        <v>0.95286927640571795</v>
      </c>
      <c r="AQ2120">
        <v>0.95286927640571795</v>
      </c>
      <c r="AR2120">
        <v>8.5501692521422736</v>
      </c>
      <c r="AS2120">
        <v>8.5501692521422754</v>
      </c>
      <c r="AT2120">
        <v>8.5501692521422754</v>
      </c>
      <c r="AU2120">
        <v>8.5501692521422754</v>
      </c>
      <c r="AV2120" t="str">
        <f>VLOOKUP(Sheet1[[#This Row],[NPDES ID2]],Combined_Sheet__Major_Only___2[[NPDES ID2]:[ECHO BFR]],3,FALSE)</f>
        <v>NV</v>
      </c>
      <c r="AW2120" t="s">
        <v>54</v>
      </c>
      <c r="AX2120" t="str">
        <f>VLOOKUP(Sheet1[[#This Row],[NPDES ID2]],Combined_Sheet__Major_Only___2[[NPDES ID2]:[ECHO BFR]],27,FALSE)</f>
        <v>-</v>
      </c>
      <c r="AY2120" t="str">
        <f>VLOOKUP(Sheet1[[#This Row],[NPDES ID2]],Combined_Sheet__Major_Only___2[[NPDES ID2]:[ECHO BFR]],28,FALSE)</f>
        <v>-</v>
      </c>
      <c r="AZ2120" t="str">
        <f>VLOOKUP(Sheet1[[#This Row],[NPDES ID2]],Combined_Sheet__Major_Only___2[[NPDES ID2]:[ECHO BFR]],29,FALSE)</f>
        <v>preliminaryOps, thickening</v>
      </c>
      <c r="BA2120">
        <f>VLOOKUP(Sheet1[[#This Row],[NPDES ID2]],Combined_Sheet__Major_Only___2[[NPDES ID2]:[ECHO BFR]],17,FALSE)</f>
        <v>36.205402999999997</v>
      </c>
      <c r="BB2120">
        <f>VLOOKUP(Sheet1[[#This Row],[NPDES ID2]],Combined_Sheet__Major_Only___2[[NPDES ID2]:[ECHO BFR]],18,FALSE)</f>
        <v>-115.05521899999999</v>
      </c>
      <c r="BC2120" t="str">
        <f>IF(ISNUMBER(SEARCH("aerobic",$AW2120)),"aerobic","")</f>
        <v/>
      </c>
      <c r="BD2120" t="str">
        <f>IF(ISNUMBER(SEARCH("anaer",$AW2120)),"anaer","")</f>
        <v/>
      </c>
      <c r="BE2120" t="str">
        <f>IF(ISNUMBER(SEARCH("thickening",$AZ2120)),"thickening","")</f>
        <v>thickening</v>
      </c>
      <c r="BF2120" s="2" t="str">
        <f>IF(ISNUMBER(SEARCH("airDry",$AW2120)),"airDry","")</f>
        <v/>
      </c>
      <c r="BG2120" s="2" t="str">
        <f>IF(ISNUMBER(SEARCH("heatDry",$AY2120)),"heatDry","")</f>
        <v/>
      </c>
      <c r="BH2120" s="2" t="str">
        <f>IF(AND(ISNUMBER(SEARCH("aerobic",$AW2120)),ISNUMBER(SEARCH("anaer",$AW2120))),"Combined Aer and Anaer.","")</f>
        <v/>
      </c>
    </row>
    <row r="2121" spans="1:60" x14ac:dyDescent="0.25">
      <c r="A2121" s="4">
        <v>94</v>
      </c>
      <c r="B2121" t="s">
        <v>529</v>
      </c>
      <c r="C2121">
        <v>28184</v>
      </c>
      <c r="D2121">
        <v>6848.1205539230396</v>
      </c>
      <c r="E2121">
        <v>6881.2953713261923</v>
      </c>
      <c r="F2121">
        <v>5386.3370134122224</v>
      </c>
      <c r="G2121">
        <v>8304.460969587095</v>
      </c>
      <c r="H2121">
        <v>-133.1512529463856</v>
      </c>
      <c r="I2121">
        <v>-135.28357024949901</v>
      </c>
      <c r="J2121">
        <v>-156.12648868071179</v>
      </c>
      <c r="K2121">
        <v>-104.4819848007219</v>
      </c>
      <c r="L2121">
        <v>15092.67324567747</v>
      </c>
      <c r="M2121">
        <v>14987.40187745828</v>
      </c>
      <c r="N2121">
        <v>14621.274984316249</v>
      </c>
      <c r="O2121">
        <v>15855.529789883911</v>
      </c>
      <c r="P2121">
        <v>665.220699962715</v>
      </c>
      <c r="Q2121">
        <v>668.50847370902693</v>
      </c>
      <c r="R2121">
        <v>568.29461711016233</v>
      </c>
      <c r="S2121">
        <v>766.19524296706732</v>
      </c>
      <c r="T2121">
        <v>51314.211581502968</v>
      </c>
      <c r="U2121">
        <v>51314.172612353483</v>
      </c>
      <c r="V2121">
        <v>51279.271946875648</v>
      </c>
      <c r="W2121">
        <v>51349.39270982689</v>
      </c>
      <c r="X2121">
        <v>4315.0638821161574</v>
      </c>
      <c r="Y2121">
        <v>4341.9601901687283</v>
      </c>
      <c r="Z2121">
        <v>4107.2833733327434</v>
      </c>
      <c r="AA2121">
        <v>4449.4109513300564</v>
      </c>
      <c r="AB2121">
        <v>995.9431758012006</v>
      </c>
      <c r="AC2121">
        <v>976.7451844004438</v>
      </c>
      <c r="AD2121">
        <v>802.81710601663099</v>
      </c>
      <c r="AE2121">
        <v>1222.290964852094</v>
      </c>
      <c r="AF2121">
        <v>52.560662231951277</v>
      </c>
      <c r="AG2121">
        <v>52.163235756259709</v>
      </c>
      <c r="AH2121">
        <v>50.941754209315739</v>
      </c>
      <c r="AI2121">
        <v>55.193464206145073</v>
      </c>
      <c r="AJ2121">
        <v>0.41882806798140038</v>
      </c>
      <c r="AK2121">
        <v>0.41883024389917972</v>
      </c>
      <c r="AL2121">
        <v>0.4182535619343864</v>
      </c>
      <c r="AM2121">
        <v>0.41940015081694321</v>
      </c>
      <c r="AN2121">
        <v>0.95290184244168263</v>
      </c>
      <c r="AO2121">
        <v>0.95290184244168274</v>
      </c>
      <c r="AP2121">
        <v>0.95290184244168274</v>
      </c>
      <c r="AQ2121">
        <v>0.95290184244168274</v>
      </c>
      <c r="AR2121">
        <v>9.9570133544018375</v>
      </c>
      <c r="AS2121">
        <v>9.9570133544018358</v>
      </c>
      <c r="AT2121">
        <v>9.9570133544018358</v>
      </c>
      <c r="AU2121">
        <v>9.9570133544018358</v>
      </c>
      <c r="AV2121" t="str">
        <f>VLOOKUP(Sheet1[[#This Row],[NPDES ID2]],Combined_Sheet__Major_Only___2[[NPDES ID2]:[ECHO BFR]],3,FALSE)</f>
        <v>KY</v>
      </c>
      <c r="AW2121" t="s">
        <v>54</v>
      </c>
      <c r="AX2121" t="str">
        <f>VLOOKUP(Sheet1[[#This Row],[NPDES ID2]],Combined_Sheet__Major_Only___2[[NPDES ID2]:[ECHO BFR]],27,FALSE)</f>
        <v>-</v>
      </c>
      <c r="AY2121" t="str">
        <f>VLOOKUP(Sheet1[[#This Row],[NPDES ID2]],Combined_Sheet__Major_Only___2[[NPDES ID2]:[ECHO BFR]],28,FALSE)</f>
        <v>-</v>
      </c>
      <c r="AZ2121" t="str">
        <f>VLOOKUP(Sheet1[[#This Row],[NPDES ID2]],Combined_Sheet__Major_Only___2[[NPDES ID2]:[ECHO BFR]],29,FALSE)</f>
        <v>thickening, preliminaryOps</v>
      </c>
      <c r="BA2121">
        <f>VLOOKUP(Sheet1[[#This Row],[NPDES ID2]],Combined_Sheet__Major_Only___2[[NPDES ID2]:[ECHO BFR]],17,FALSE)</f>
        <v>39.058610999999999</v>
      </c>
      <c r="BB2121">
        <f>VLOOKUP(Sheet1[[#This Row],[NPDES ID2]],Combined_Sheet__Major_Only___2[[NPDES ID2]:[ECHO BFR]],18,FALSE)</f>
        <v>-84.618055999999996</v>
      </c>
      <c r="BC2121" t="str">
        <f>IF(ISNUMBER(SEARCH("aerobic",$AW2121)),"aerobic","")</f>
        <v/>
      </c>
      <c r="BD2121" t="str">
        <f>IF(ISNUMBER(SEARCH("anaer",$AW2121)),"anaer","")</f>
        <v/>
      </c>
      <c r="BE2121" t="str">
        <f>IF(ISNUMBER(SEARCH("thickening",$AZ2121)),"thickening","")</f>
        <v>thickening</v>
      </c>
      <c r="BF2121" s="2" t="str">
        <f>IF(ISNUMBER(SEARCH("airDry",$AW2121)),"airDry","")</f>
        <v/>
      </c>
      <c r="BG2121" s="2" t="str">
        <f>IF(ISNUMBER(SEARCH("heatDry",$AY2121)),"heatDry","")</f>
        <v/>
      </c>
      <c r="BH2121" s="2" t="str">
        <f>IF(AND(ISNUMBER(SEARCH("aerobic",$AW2121)),ISNUMBER(SEARCH("anaer",$AW2121))),"Combined Aer and Anaer.","")</f>
        <v/>
      </c>
    </row>
    <row r="2122" spans="1:60" x14ac:dyDescent="0.25">
      <c r="A2122" s="4">
        <v>2058</v>
      </c>
      <c r="B2122" t="s">
        <v>9682</v>
      </c>
      <c r="C2122">
        <v>1202.74</v>
      </c>
      <c r="D2122">
        <v>502.93939325219827</v>
      </c>
      <c r="E2122">
        <v>501.67701781343561</v>
      </c>
      <c r="F2122">
        <v>425.58771503135188</v>
      </c>
      <c r="G2122">
        <v>595.18584882932009</v>
      </c>
      <c r="H2122">
        <v>-147.5183215606244</v>
      </c>
      <c r="I2122">
        <v>-149.8001334985853</v>
      </c>
      <c r="J2122">
        <v>-166.3200470794919</v>
      </c>
      <c r="K2122">
        <v>-124.4244221431945</v>
      </c>
      <c r="L2122">
        <v>629.48976859269783</v>
      </c>
      <c r="M2122">
        <v>624.74755423454326</v>
      </c>
      <c r="N2122">
        <v>609.02213192166437</v>
      </c>
      <c r="O2122">
        <v>662.83834322374059</v>
      </c>
      <c r="P2122">
        <v>28.457990045126081</v>
      </c>
      <c r="Q2122">
        <v>28.52551310592883</v>
      </c>
      <c r="R2122">
        <v>24.402944869346729</v>
      </c>
      <c r="S2122">
        <v>32.853107113364288</v>
      </c>
      <c r="T2122">
        <v>51339.107709758158</v>
      </c>
      <c r="U2122">
        <v>51339.068722356038</v>
      </c>
      <c r="V2122">
        <v>51304.151709861173</v>
      </c>
      <c r="W2122">
        <v>51374.30531646427</v>
      </c>
      <c r="X2122">
        <v>4417.4945519612738</v>
      </c>
      <c r="Y2122">
        <v>4447.2075076647416</v>
      </c>
      <c r="Z2122">
        <v>4194.7650932557863</v>
      </c>
      <c r="AA2122">
        <v>4562.3615363794461</v>
      </c>
      <c r="AB2122">
        <v>1127.9278082766309</v>
      </c>
      <c r="AC2122">
        <v>1100.91201251548</v>
      </c>
      <c r="AD2122">
        <v>890.13174108067437</v>
      </c>
      <c r="AE2122">
        <v>1416.2624510665701</v>
      </c>
      <c r="AF2122">
        <v>51.294699370100261</v>
      </c>
      <c r="AG2122">
        <v>50.906954712518129</v>
      </c>
      <c r="AH2122">
        <v>49.629585532844509</v>
      </c>
      <c r="AI2122">
        <v>54.011121721836894</v>
      </c>
      <c r="AJ2122">
        <v>0.4034357842824875</v>
      </c>
      <c r="AK2122">
        <v>0.40343588981881978</v>
      </c>
      <c r="AL2122">
        <v>0.40341146028590641</v>
      </c>
      <c r="AM2122">
        <v>0.40345996924113459</v>
      </c>
      <c r="AN2122">
        <v>0.95292313982458365</v>
      </c>
      <c r="AO2122">
        <v>0.95292313982458399</v>
      </c>
      <c r="AP2122">
        <v>0.95292313982458399</v>
      </c>
      <c r="AQ2122">
        <v>0.95292313982458399</v>
      </c>
      <c r="AR2122">
        <v>9.2441515291339265</v>
      </c>
      <c r="AS2122">
        <v>9.2441515291339282</v>
      </c>
      <c r="AT2122">
        <v>9.2441515291339282</v>
      </c>
      <c r="AU2122">
        <v>9.2441515291339282</v>
      </c>
      <c r="AV2122" t="str">
        <f>VLOOKUP(Sheet1[[#This Row],[NPDES ID2]],Combined_Sheet__Major_Only___2[[NPDES ID2]:[ECHO BFR]],3,FALSE)</f>
        <v>NY</v>
      </c>
      <c r="AW2122" t="s">
        <v>54</v>
      </c>
      <c r="AX2122" t="str">
        <f>VLOOKUP(Sheet1[[#This Row],[NPDES ID2]],Combined_Sheet__Major_Only___2[[NPDES ID2]:[ECHO BFR]],27,FALSE)</f>
        <v>-</v>
      </c>
      <c r="AY2122" t="str">
        <f>VLOOKUP(Sheet1[[#This Row],[NPDES ID2]],Combined_Sheet__Major_Only___2[[NPDES ID2]:[ECHO BFR]],28,FALSE)</f>
        <v>-</v>
      </c>
      <c r="AZ2122" t="str">
        <f>VLOOKUP(Sheet1[[#This Row],[NPDES ID2]],Combined_Sheet__Major_Only___2[[NPDES ID2]:[ECHO BFR]],29,FALSE)</f>
        <v>preliminaryOps, thickening</v>
      </c>
      <c r="BA2122">
        <f>VLOOKUP(Sheet1[[#This Row],[NPDES ID2]],Combined_Sheet__Major_Only___2[[NPDES ID2]:[ECHO BFR]],17,FALSE)</f>
        <v>41.494190000000003</v>
      </c>
      <c r="BB2122">
        <f>VLOOKUP(Sheet1[[#This Row],[NPDES ID2]],Combined_Sheet__Major_Only___2[[NPDES ID2]:[ECHO BFR]],18,FALSE)</f>
        <v>-74.007990000000007</v>
      </c>
      <c r="BC2122" t="str">
        <f>IF(ISNUMBER(SEARCH("aerobic",$AW2122)),"aerobic","")</f>
        <v/>
      </c>
      <c r="BD2122" t="str">
        <f>IF(ISNUMBER(SEARCH("anaer",$AW2122)),"anaer","")</f>
        <v/>
      </c>
      <c r="BE2122" t="str">
        <f>IF(ISNUMBER(SEARCH("thickening",$AZ2122)),"thickening","")</f>
        <v>thickening</v>
      </c>
      <c r="BF2122" s="2" t="str">
        <f>IF(ISNUMBER(SEARCH("airDry",$AW2122)),"airDry","")</f>
        <v/>
      </c>
      <c r="BG2122" s="2" t="str">
        <f>IF(ISNUMBER(SEARCH("heatDry",$AY2122)),"heatDry","")</f>
        <v/>
      </c>
      <c r="BH2122" s="2" t="str">
        <f>IF(AND(ISNUMBER(SEARCH("aerobic",$AW2122)),ISNUMBER(SEARCH("anaer",$AW2122))),"Combined Aer and Anaer.","")</f>
        <v/>
      </c>
    </row>
    <row r="2123" spans="1:60" x14ac:dyDescent="0.25">
      <c r="A2123" s="4">
        <v>885</v>
      </c>
      <c r="B2123" t="s">
        <v>4317</v>
      </c>
      <c r="C2123">
        <v>804</v>
      </c>
      <c r="D2123">
        <v>474.42998275118413</v>
      </c>
      <c r="E2123">
        <v>470.06072633975953</v>
      </c>
      <c r="F2123">
        <v>397.74353288838068</v>
      </c>
      <c r="G2123">
        <v>568.73705714241294</v>
      </c>
      <c r="H2123">
        <v>-153.98073698635471</v>
      </c>
      <c r="I2123">
        <v>-156.1037741439448</v>
      </c>
      <c r="J2123">
        <v>-173.2824815937222</v>
      </c>
      <c r="K2123">
        <v>-130.54515389040171</v>
      </c>
      <c r="L2123">
        <v>404.42208331421608</v>
      </c>
      <c r="M2123">
        <v>401.12164008369319</v>
      </c>
      <c r="N2123">
        <v>390.18582697783762</v>
      </c>
      <c r="O2123">
        <v>427.62058179077161</v>
      </c>
      <c r="P2123">
        <v>19.05240255252156</v>
      </c>
      <c r="Q2123">
        <v>19.14131546911408</v>
      </c>
      <c r="R2123">
        <v>16.46869226818724</v>
      </c>
      <c r="S2123">
        <v>21.98364070483732</v>
      </c>
      <c r="T2123">
        <v>51463.676619537277</v>
      </c>
      <c r="U2123">
        <v>51463.637540807249</v>
      </c>
      <c r="V2123">
        <v>51428.638735269269</v>
      </c>
      <c r="W2123">
        <v>51498.956676577982</v>
      </c>
      <c r="X2123">
        <v>4608.1165103564117</v>
      </c>
      <c r="Y2123">
        <v>4641.4391210876802</v>
      </c>
      <c r="Z2123">
        <v>4357.0591349878996</v>
      </c>
      <c r="AA2123">
        <v>4771.8641489051424</v>
      </c>
      <c r="AB2123">
        <v>1050.873314747929</v>
      </c>
      <c r="AC2123">
        <v>1031.060732547433</v>
      </c>
      <c r="AD2123">
        <v>848.96909542464277</v>
      </c>
      <c r="AE2123">
        <v>1290.513984741413</v>
      </c>
      <c r="AF2123">
        <v>49.29745467089478</v>
      </c>
      <c r="AG2123">
        <v>48.894300933307044</v>
      </c>
      <c r="AH2123">
        <v>47.563841337487439</v>
      </c>
      <c r="AI2123">
        <v>52.124602639980573</v>
      </c>
      <c r="AJ2123">
        <v>0.37917330225131801</v>
      </c>
      <c r="AK2123">
        <v>0.37917336832684129</v>
      </c>
      <c r="AL2123">
        <v>0.37915810288808138</v>
      </c>
      <c r="AM2123">
        <v>0.37918841438343082</v>
      </c>
      <c r="AN2123">
        <v>0.95302941361087778</v>
      </c>
      <c r="AO2123">
        <v>0.95302941361087756</v>
      </c>
      <c r="AP2123">
        <v>0.95302941361087756</v>
      </c>
      <c r="AQ2123">
        <v>0.95302941361087756</v>
      </c>
      <c r="AR2123">
        <v>9.3962261668494751</v>
      </c>
      <c r="AS2123">
        <v>9.3962261668494769</v>
      </c>
      <c r="AT2123">
        <v>9.3962261668494769</v>
      </c>
      <c r="AU2123">
        <v>9.3962261668494769</v>
      </c>
      <c r="AV2123" t="str">
        <f>VLOOKUP(Sheet1[[#This Row],[NPDES ID2]],Combined_Sheet__Major_Only___2[[NPDES ID2]:[ECHO BFR]],3,FALSE)</f>
        <v>NY</v>
      </c>
      <c r="AW2123" t="s">
        <v>54</v>
      </c>
      <c r="AX2123" t="str">
        <f>VLOOKUP(Sheet1[[#This Row],[NPDES ID2]],Combined_Sheet__Major_Only___2[[NPDES ID2]:[ECHO BFR]],27,FALSE)</f>
        <v>-</v>
      </c>
      <c r="AY2123" t="str">
        <f>VLOOKUP(Sheet1[[#This Row],[NPDES ID2]],Combined_Sheet__Major_Only___2[[NPDES ID2]:[ECHO BFR]],28,FALSE)</f>
        <v>-</v>
      </c>
      <c r="AZ2123" t="str">
        <f>VLOOKUP(Sheet1[[#This Row],[NPDES ID2]],Combined_Sheet__Major_Only___2[[NPDES ID2]:[ECHO BFR]],29,FALSE)</f>
        <v>thickening, preliminaryOps</v>
      </c>
      <c r="BA2123">
        <f>VLOOKUP(Sheet1[[#This Row],[NPDES ID2]],Combined_Sheet__Major_Only___2[[NPDES ID2]:[ECHO BFR]],17,FALSE)</f>
        <v>40.992027999999998</v>
      </c>
      <c r="BB2123">
        <f>VLOOKUP(Sheet1[[#This Row],[NPDES ID2]],Combined_Sheet__Major_Only___2[[NPDES ID2]:[ECHO BFR]],18,FALSE)</f>
        <v>-73.658556000000004</v>
      </c>
      <c r="BC2123" t="str">
        <f>IF(ISNUMBER(SEARCH("aerobic",$AW2123)),"aerobic","")</f>
        <v/>
      </c>
      <c r="BD2123" t="str">
        <f>IF(ISNUMBER(SEARCH("anaer",$AW2123)),"anaer","")</f>
        <v/>
      </c>
      <c r="BE2123" t="str">
        <f>IF(ISNUMBER(SEARCH("thickening",$AZ2123)),"thickening","")</f>
        <v>thickening</v>
      </c>
      <c r="BF2123" s="3" t="str">
        <f>IF(ISNUMBER(SEARCH("airDry",$AW2123)),"airDry","")</f>
        <v/>
      </c>
      <c r="BG2123" s="3" t="str">
        <f>IF(ISNUMBER(SEARCH("heatDry",$AY2123)),"heatDry","")</f>
        <v/>
      </c>
      <c r="BH2123" s="3" t="str">
        <f>IF(AND(ISNUMBER(SEARCH("aerobic",$AW2123)),ISNUMBER(SEARCH("anaer",$AW2123))),"Combined Aer and Anaer.","")</f>
        <v/>
      </c>
    </row>
    <row r="2124" spans="1:60" x14ac:dyDescent="0.25">
      <c r="A2124" s="4">
        <v>2470</v>
      </c>
      <c r="B2124" t="s">
        <v>11497</v>
      </c>
      <c r="C2124">
        <v>207</v>
      </c>
      <c r="D2124">
        <v>818.13352505743978</v>
      </c>
      <c r="E2124">
        <v>817.85367564069702</v>
      </c>
      <c r="F2124">
        <v>599.70010251155338</v>
      </c>
      <c r="G2124">
        <v>1060.64522872322</v>
      </c>
      <c r="H2124">
        <v>-162.1451035966447</v>
      </c>
      <c r="I2124">
        <v>-164.00310647696861</v>
      </c>
      <c r="J2124">
        <v>-181.96125288664891</v>
      </c>
      <c r="K2124">
        <v>-138.2712540447358</v>
      </c>
      <c r="L2124">
        <v>99.265196850732607</v>
      </c>
      <c r="M2124">
        <v>98.376711595816914</v>
      </c>
      <c r="N2124">
        <v>95.435807996409267</v>
      </c>
      <c r="O2124">
        <v>105.506350060705</v>
      </c>
      <c r="P2124">
        <v>4.9134303285684311</v>
      </c>
      <c r="Q2124">
        <v>4.9198101158144247</v>
      </c>
      <c r="R2124">
        <v>4.2641435332895448</v>
      </c>
      <c r="S2124">
        <v>5.6387387693796569</v>
      </c>
      <c r="T2124">
        <v>51573.428260328277</v>
      </c>
      <c r="U2124">
        <v>51573.389101133624</v>
      </c>
      <c r="V2124">
        <v>51538.318231701829</v>
      </c>
      <c r="W2124">
        <v>51608.780960370481</v>
      </c>
      <c r="X2124">
        <v>4844.8293177923142</v>
      </c>
      <c r="Y2124">
        <v>4882.8787798864123</v>
      </c>
      <c r="Z2124">
        <v>4556.3067321909939</v>
      </c>
      <c r="AA2124">
        <v>5033.7042697489524</v>
      </c>
      <c r="AB2124">
        <v>1233.170595117869</v>
      </c>
      <c r="AC2124">
        <v>1203.3459078561721</v>
      </c>
      <c r="AD2124">
        <v>971.18357876880884</v>
      </c>
      <c r="AE2124">
        <v>1554.6388501431541</v>
      </c>
      <c r="AF2124">
        <v>46.995684887653937</v>
      </c>
      <c r="AG2124">
        <v>46.574829561911777</v>
      </c>
      <c r="AH2124">
        <v>45.183155265064777</v>
      </c>
      <c r="AI2124">
        <v>49.950300955791967</v>
      </c>
      <c r="AJ2124">
        <v>0.35124731825498062</v>
      </c>
      <c r="AK2124">
        <v>0.35124733467484309</v>
      </c>
      <c r="AL2124">
        <v>0.35124355186880829</v>
      </c>
      <c r="AM2124">
        <v>0.3512510628992308</v>
      </c>
      <c r="AN2124">
        <v>0.9531226494920908</v>
      </c>
      <c r="AO2124">
        <v>0.95312264949209091</v>
      </c>
      <c r="AP2124">
        <v>0.95312264949209091</v>
      </c>
      <c r="AQ2124">
        <v>0.95312264949209091</v>
      </c>
      <c r="AR2124">
        <v>8.4824420608170215</v>
      </c>
      <c r="AS2124">
        <v>8.4824420608170232</v>
      </c>
      <c r="AT2124">
        <v>8.4824420608170232</v>
      </c>
      <c r="AU2124">
        <v>8.4824420608170232</v>
      </c>
      <c r="AV2124" t="str">
        <f>VLOOKUP(Sheet1[[#This Row],[NPDES ID2]],Combined_Sheet__Major_Only___2[[NPDES ID2]:[ECHO BFR]],3,FALSE)</f>
        <v>UT</v>
      </c>
      <c r="AW2124" t="s">
        <v>54</v>
      </c>
      <c r="AX2124" t="str">
        <f>VLOOKUP(Sheet1[[#This Row],[NPDES ID2]],Combined_Sheet__Major_Only___2[[NPDES ID2]:[ECHO BFR]],27,FALSE)</f>
        <v>-</v>
      </c>
      <c r="AY2124" t="str">
        <f>VLOOKUP(Sheet1[[#This Row],[NPDES ID2]],Combined_Sheet__Major_Only___2[[NPDES ID2]:[ECHO BFR]],28,FALSE)</f>
        <v>-</v>
      </c>
      <c r="AZ2124" t="str">
        <f>VLOOKUP(Sheet1[[#This Row],[NPDES ID2]],Combined_Sheet__Major_Only___2[[NPDES ID2]:[ECHO BFR]],29,FALSE)</f>
        <v>thickening</v>
      </c>
      <c r="BA2124">
        <f>VLOOKUP(Sheet1[[#This Row],[NPDES ID2]],Combined_Sheet__Major_Only___2[[NPDES ID2]:[ECHO BFR]],17,FALSE)</f>
        <v>39.996110999999999</v>
      </c>
      <c r="BB2124">
        <f>VLOOKUP(Sheet1[[#This Row],[NPDES ID2]],Combined_Sheet__Major_Only___2[[NPDES ID2]:[ECHO BFR]],18,FALSE)</f>
        <v>-111.789444</v>
      </c>
      <c r="BC2124" t="str">
        <f>IF(ISNUMBER(SEARCH("aerobic",$AW2124)),"aerobic","")</f>
        <v/>
      </c>
      <c r="BD2124" t="str">
        <f>IF(ISNUMBER(SEARCH("anaer",$AW2124)),"anaer","")</f>
        <v/>
      </c>
      <c r="BE2124" t="str">
        <f>IF(ISNUMBER(SEARCH("thickening",$AZ2124)),"thickening","")</f>
        <v>thickening</v>
      </c>
      <c r="BF2124" s="2" t="str">
        <f>IF(ISNUMBER(SEARCH("airDry",$AW2124)),"airDry","")</f>
        <v/>
      </c>
      <c r="BG2124" s="2" t="str">
        <f>IF(ISNUMBER(SEARCH("heatDry",$AY2124)),"heatDry","")</f>
        <v/>
      </c>
      <c r="BH2124" s="2" t="str">
        <f>IF(AND(ISNUMBER(SEARCH("aerobic",$AW2124)),ISNUMBER(SEARCH("anaer",$AW2124))),"Combined Aer and Anaer.","")</f>
        <v/>
      </c>
    </row>
    <row r="2125" spans="1:60" x14ac:dyDescent="0.25">
      <c r="A2125" s="4">
        <v>1155</v>
      </c>
      <c r="B2125" t="s">
        <v>5547</v>
      </c>
      <c r="C2125">
        <v>288.87</v>
      </c>
      <c r="D2125">
        <v>664.71326518668513</v>
      </c>
      <c r="E2125">
        <v>664.50120552359203</v>
      </c>
      <c r="F2125">
        <v>498.377501663754</v>
      </c>
      <c r="G2125">
        <v>855.19678336548907</v>
      </c>
      <c r="H2125">
        <v>-164.1116792392726</v>
      </c>
      <c r="I2125">
        <v>-165.8567878740902</v>
      </c>
      <c r="J2125">
        <v>-184.13050175486239</v>
      </c>
      <c r="K2125">
        <v>-140.19555376193679</v>
      </c>
      <c r="L2125">
        <v>136.89401790420351</v>
      </c>
      <c r="M2125">
        <v>135.6414313207332</v>
      </c>
      <c r="N2125">
        <v>131.4946773457502</v>
      </c>
      <c r="O2125">
        <v>145.69365949143091</v>
      </c>
      <c r="P2125">
        <v>6.8592440473999137</v>
      </c>
      <c r="Q2125">
        <v>6.8657449752311859</v>
      </c>
      <c r="R2125">
        <v>5.9577042763984114</v>
      </c>
      <c r="S2125">
        <v>7.875799270688594</v>
      </c>
      <c r="T2125">
        <v>51707.933598362702</v>
      </c>
      <c r="U2125">
        <v>51707.894340555198</v>
      </c>
      <c r="V2125">
        <v>51672.735153734022</v>
      </c>
      <c r="W2125">
        <v>51743.375325515619</v>
      </c>
      <c r="X2125">
        <v>4915.5850864495796</v>
      </c>
      <c r="Y2125">
        <v>4954.9486907206983</v>
      </c>
      <c r="Z2125">
        <v>4616.5140254565522</v>
      </c>
      <c r="AA2125">
        <v>5111.5681603100547</v>
      </c>
      <c r="AB2125">
        <v>1805.5416818866311</v>
      </c>
      <c r="AC2125">
        <v>1716.602199070913</v>
      </c>
      <c r="AD2125">
        <v>1285.296527050506</v>
      </c>
      <c r="AE2125">
        <v>2522.139057515416</v>
      </c>
      <c r="AF2125">
        <v>46.442524683674392</v>
      </c>
      <c r="AG2125">
        <v>46.017261341390089</v>
      </c>
      <c r="AH2125">
        <v>44.611388552545712</v>
      </c>
      <c r="AI2125">
        <v>49.427636841178341</v>
      </c>
      <c r="AJ2125">
        <v>0.34454239599242392</v>
      </c>
      <c r="AK2125">
        <v>0.34454241967636068</v>
      </c>
      <c r="AL2125">
        <v>0.34453696073000323</v>
      </c>
      <c r="AM2125">
        <v>0.34454779991045342</v>
      </c>
      <c r="AN2125">
        <v>0.95323641050124985</v>
      </c>
      <c r="AO2125">
        <v>0.95323641050125008</v>
      </c>
      <c r="AP2125">
        <v>0.95323641050125008</v>
      </c>
      <c r="AQ2125">
        <v>0.95323641050125008</v>
      </c>
      <c r="AR2125">
        <v>7.1582546623233476</v>
      </c>
      <c r="AS2125">
        <v>7.1582546623233503</v>
      </c>
      <c r="AT2125">
        <v>7.1582546623233503</v>
      </c>
      <c r="AU2125">
        <v>7.1582546623233503</v>
      </c>
      <c r="AV2125" t="str">
        <f>VLOOKUP(Sheet1[[#This Row],[NPDES ID2]],Combined_Sheet__Major_Only___2[[NPDES ID2]:[ECHO BFR]],3,FALSE)</f>
        <v>MD</v>
      </c>
      <c r="AW2125" t="s">
        <v>87</v>
      </c>
      <c r="AX2125" t="str">
        <f>VLOOKUP(Sheet1[[#This Row],[NPDES ID2]],Combined_Sheet__Major_Only___2[[NPDES ID2]:[ECHO BFR]],27,FALSE)</f>
        <v>-</v>
      </c>
      <c r="AY2125" t="str">
        <f>VLOOKUP(Sheet1[[#This Row],[NPDES ID2]],Combined_Sheet__Major_Only___2[[NPDES ID2]:[ECHO BFR]],28,FALSE)</f>
        <v>-</v>
      </c>
      <c r="AZ2125" t="str">
        <f>VLOOKUP(Sheet1[[#This Row],[NPDES ID2]],Combined_Sheet__Major_Only___2[[NPDES ID2]:[ECHO BFR]],29,FALSE)</f>
        <v>thickening</v>
      </c>
      <c r="BA2125">
        <f>VLOOKUP(Sheet1[[#This Row],[NPDES ID2]],Combined_Sheet__Major_Only___2[[NPDES ID2]:[ECHO BFR]],17,FALSE)</f>
        <v>39.555833</v>
      </c>
      <c r="BB2125">
        <f>VLOOKUP(Sheet1[[#This Row],[NPDES ID2]],Combined_Sheet__Major_Only___2[[NPDES ID2]:[ECHO BFR]],18,FALSE)</f>
        <v>-77.708888999999999</v>
      </c>
      <c r="BC2125" t="str">
        <f>IF(ISNUMBER(SEARCH("aerobic",$AW2125)),"aerobic","")</f>
        <v/>
      </c>
      <c r="BD2125" t="str">
        <f>IF(ISNUMBER(SEARCH("anaer",$AW2125)),"anaer","")</f>
        <v/>
      </c>
      <c r="BE2125" t="str">
        <f>IF(ISNUMBER(SEARCH("thickening",$AZ2125)),"thickening","")</f>
        <v>thickening</v>
      </c>
      <c r="BF2125" s="3" t="str">
        <f>IF(ISNUMBER(SEARCH("airDry",$AW2125)),"airDry","")</f>
        <v/>
      </c>
      <c r="BG2125" s="3" t="str">
        <f>IF(ISNUMBER(SEARCH("heatDry",$AY2125)),"heatDry","")</f>
        <v/>
      </c>
      <c r="BH2125" s="3" t="str">
        <f>IF(AND(ISNUMBER(SEARCH("aerobic",$AW2125)),ISNUMBER(SEARCH("anaer",$AW2125))),"Combined Aer and Anaer.","")</f>
        <v/>
      </c>
    </row>
    <row r="2126" spans="1:60" x14ac:dyDescent="0.25">
      <c r="A2126" s="4">
        <v>504</v>
      </c>
      <c r="B2126" t="s">
        <v>2495</v>
      </c>
      <c r="C2126">
        <v>353</v>
      </c>
      <c r="D2126">
        <v>600.22127345241699</v>
      </c>
      <c r="E2126">
        <v>600.73663298972315</v>
      </c>
      <c r="F2126">
        <v>447.87415326806598</v>
      </c>
      <c r="G2126">
        <v>752.62834763008198</v>
      </c>
      <c r="H2126">
        <v>-165.02660424272531</v>
      </c>
      <c r="I2126">
        <v>-166.71665715896211</v>
      </c>
      <c r="J2126">
        <v>-185.14443128951621</v>
      </c>
      <c r="K2126">
        <v>-141.09518661308559</v>
      </c>
      <c r="L2126">
        <v>166.36723294354391</v>
      </c>
      <c r="M2126">
        <v>164.82944802910299</v>
      </c>
      <c r="N2126">
        <v>159.7380406836424</v>
      </c>
      <c r="O2126">
        <v>177.1710755362331</v>
      </c>
      <c r="P2126">
        <v>8.3834041406678619</v>
      </c>
      <c r="Q2126">
        <v>8.3928998622205135</v>
      </c>
      <c r="R2126">
        <v>7.2870604341696197</v>
      </c>
      <c r="S2126">
        <v>9.6286604676492331</v>
      </c>
      <c r="T2126">
        <v>51747.356497038629</v>
      </c>
      <c r="U2126">
        <v>51747.317210328183</v>
      </c>
      <c r="V2126">
        <v>51712.132138084569</v>
      </c>
      <c r="W2126">
        <v>51782.82431763006</v>
      </c>
      <c r="X2126">
        <v>4946.5806844254803</v>
      </c>
      <c r="Y2126">
        <v>4986.5476460046502</v>
      </c>
      <c r="Z2126">
        <v>4642.6424279516077</v>
      </c>
      <c r="AA2126">
        <v>5145.8512457771994</v>
      </c>
      <c r="AB2126">
        <v>1456.0169611847909</v>
      </c>
      <c r="AC2126">
        <v>1408.813085213566</v>
      </c>
      <c r="AD2126">
        <v>1106.0946003555521</v>
      </c>
      <c r="AE2126">
        <v>1906.9011201790911</v>
      </c>
      <c r="AF2126">
        <v>46.187915800098942</v>
      </c>
      <c r="AG2126">
        <v>45.760616176104797</v>
      </c>
      <c r="AH2126">
        <v>44.348234948659339</v>
      </c>
      <c r="AI2126">
        <v>49.187055355096717</v>
      </c>
      <c r="AJ2126">
        <v>0.3414571112374486</v>
      </c>
      <c r="AK2126">
        <v>0.34145713922114901</v>
      </c>
      <c r="AL2126">
        <v>0.34145068733607548</v>
      </c>
      <c r="AM2126">
        <v>0.3414634981153481</v>
      </c>
      <c r="AN2126">
        <v>0.95326964877475673</v>
      </c>
      <c r="AO2126">
        <v>0.95326964877475684</v>
      </c>
      <c r="AP2126">
        <v>0.95326964877475684</v>
      </c>
      <c r="AQ2126">
        <v>0.95326964877475684</v>
      </c>
      <c r="AR2126">
        <v>7.7965144992803292</v>
      </c>
      <c r="AS2126">
        <v>7.7965144992803292</v>
      </c>
      <c r="AT2126">
        <v>7.7965144992803292</v>
      </c>
      <c r="AU2126">
        <v>7.7965144992803292</v>
      </c>
      <c r="AV2126" t="str">
        <f>VLOOKUP(Sheet1[[#This Row],[NPDES ID2]],Combined_Sheet__Major_Only___2[[NPDES ID2]:[ECHO BFR]],3,FALSE)</f>
        <v>SC</v>
      </c>
      <c r="AW2126" t="s">
        <v>952</v>
      </c>
      <c r="AX2126" t="str">
        <f>VLOOKUP(Sheet1[[#This Row],[NPDES ID2]],Combined_Sheet__Major_Only___2[[NPDES ID2]:[ECHO BFR]],27,FALSE)</f>
        <v>other</v>
      </c>
      <c r="AY2126" t="str">
        <f>VLOOKUP(Sheet1[[#This Row],[NPDES ID2]],Combined_Sheet__Major_Only___2[[NPDES ID2]:[ECHO BFR]],28,FALSE)</f>
        <v>highTempCompost</v>
      </c>
      <c r="AZ2126" t="str">
        <f>VLOOKUP(Sheet1[[#This Row],[NPDES ID2]],Combined_Sheet__Major_Only___2[[NPDES ID2]:[ECHO BFR]],29,FALSE)</f>
        <v>thickening</v>
      </c>
      <c r="BA2126">
        <f>VLOOKUP(Sheet1[[#This Row],[NPDES ID2]],Combined_Sheet__Major_Only___2[[NPDES ID2]:[ECHO BFR]],17,FALSE)</f>
        <v>33.819392999999998</v>
      </c>
      <c r="BB2126">
        <f>VLOOKUP(Sheet1[[#This Row],[NPDES ID2]],Combined_Sheet__Major_Only___2[[NPDES ID2]:[ECHO BFR]],18,FALSE)</f>
        <v>-79.065931000000006</v>
      </c>
      <c r="BC2126" t="str">
        <f>IF(ISNUMBER(SEARCH("aerobic",$AW2126)),"aerobic","")</f>
        <v/>
      </c>
      <c r="BD2126" t="str">
        <f>IF(ISNUMBER(SEARCH("anaer",$AW2126)),"anaer","")</f>
        <v/>
      </c>
      <c r="BE2126" t="str">
        <f>IF(ISNUMBER(SEARCH("thickening",$AZ2126)),"thickening","")</f>
        <v>thickening</v>
      </c>
      <c r="BF2126" s="2" t="str">
        <f>IF(ISNUMBER(SEARCH("airDry",$AW2126)),"airDry","")</f>
        <v/>
      </c>
      <c r="BG2126" s="2" t="str">
        <f>IF(ISNUMBER(SEARCH("heatDry",$AY2126)),"heatDry","")</f>
        <v/>
      </c>
      <c r="BH2126" s="2" t="str">
        <f>IF(AND(ISNUMBER(SEARCH("aerobic",$AW2126)),ISNUMBER(SEARCH("anaer",$AW2126))),"Combined Aer and Anaer.","")</f>
        <v/>
      </c>
    </row>
    <row r="2127" spans="1:60" x14ac:dyDescent="0.25">
      <c r="A2127" s="4">
        <v>2165</v>
      </c>
      <c r="B2127" t="s">
        <v>10166</v>
      </c>
      <c r="C2127">
        <v>748.5</v>
      </c>
      <c r="D2127">
        <v>490.60522128987651</v>
      </c>
      <c r="E2127">
        <v>483.19870608351158</v>
      </c>
      <c r="F2127">
        <v>402.26525115653118</v>
      </c>
      <c r="G2127">
        <v>586.58745584246117</v>
      </c>
      <c r="H2127">
        <v>-160.31309080589901</v>
      </c>
      <c r="I2127">
        <v>-162.138223121474</v>
      </c>
      <c r="J2127">
        <v>-180.18315611362891</v>
      </c>
      <c r="K2127">
        <v>-136.63691015301069</v>
      </c>
      <c r="L2127">
        <v>362.33320305497409</v>
      </c>
      <c r="M2127">
        <v>359.14890217701651</v>
      </c>
      <c r="N2127">
        <v>348.59936672364432</v>
      </c>
      <c r="O2127">
        <v>384.71348025066692</v>
      </c>
      <c r="P2127">
        <v>17.760710800570109</v>
      </c>
      <c r="Q2127">
        <v>17.80239926561957</v>
      </c>
      <c r="R2127">
        <v>15.40378549298147</v>
      </c>
      <c r="S2127">
        <v>20.404157156952319</v>
      </c>
      <c r="T2127">
        <v>51794.289618784947</v>
      </c>
      <c r="U2127">
        <v>51794.250297665392</v>
      </c>
      <c r="V2127">
        <v>51759.034408720763</v>
      </c>
      <c r="W2127">
        <v>51829.788503721393</v>
      </c>
      <c r="X2127">
        <v>4819.7942584835082</v>
      </c>
      <c r="Y2127">
        <v>4857.0329032648351</v>
      </c>
      <c r="Z2127">
        <v>4537.6546324893161</v>
      </c>
      <c r="AA2127">
        <v>5004.3744466839798</v>
      </c>
      <c r="AB2127">
        <v>1034.0193622456529</v>
      </c>
      <c r="AC2127">
        <v>1016.289653967548</v>
      </c>
      <c r="AD2127">
        <v>844.70858364982428</v>
      </c>
      <c r="AE2127">
        <v>1256.594534576278</v>
      </c>
      <c r="AF2127">
        <v>47.441755383034099</v>
      </c>
      <c r="AG2127">
        <v>47.02406363496651</v>
      </c>
      <c r="AH2127">
        <v>45.645082073464593</v>
      </c>
      <c r="AI2127">
        <v>50.371501495886463</v>
      </c>
      <c r="AJ2127">
        <v>0.35665600994033209</v>
      </c>
      <c r="AK2127">
        <v>0.3566560681088915</v>
      </c>
      <c r="AL2127">
        <v>0.35664263274737279</v>
      </c>
      <c r="AM2127">
        <v>0.35666931032049931</v>
      </c>
      <c r="AN2127">
        <v>0.95330915751810796</v>
      </c>
      <c r="AO2127">
        <v>0.95330915751810819</v>
      </c>
      <c r="AP2127">
        <v>0.95330915751810819</v>
      </c>
      <c r="AQ2127">
        <v>0.95330915751810819</v>
      </c>
      <c r="AR2127">
        <v>9.3338131769667587</v>
      </c>
      <c r="AS2127">
        <v>9.3338131769667623</v>
      </c>
      <c r="AT2127">
        <v>9.3338131769667623</v>
      </c>
      <c r="AU2127">
        <v>9.3338131769667623</v>
      </c>
      <c r="AV2127" t="str">
        <f>VLOOKUP(Sheet1[[#This Row],[NPDES ID2]],Combined_Sheet__Major_Only___2[[NPDES ID2]:[ECHO BFR]],3,FALSE)</f>
        <v>NJ</v>
      </c>
      <c r="AW2127" t="s">
        <v>54</v>
      </c>
      <c r="AX2127" t="str">
        <f>VLOOKUP(Sheet1[[#This Row],[NPDES ID2]],Combined_Sheet__Major_Only___2[[NPDES ID2]:[ECHO BFR]],27,FALSE)</f>
        <v>-</v>
      </c>
      <c r="AY2127" t="str">
        <f>VLOOKUP(Sheet1[[#This Row],[NPDES ID2]],Combined_Sheet__Major_Only___2[[NPDES ID2]:[ECHO BFR]],28,FALSE)</f>
        <v>-</v>
      </c>
      <c r="AZ2127" t="str">
        <f>VLOOKUP(Sheet1[[#This Row],[NPDES ID2]],Combined_Sheet__Major_Only___2[[NPDES ID2]:[ECHO BFR]],29,FALSE)</f>
        <v>thickening, preliminaryOps</v>
      </c>
      <c r="BA2127">
        <f>VLOOKUP(Sheet1[[#This Row],[NPDES ID2]],Combined_Sheet__Major_Only___2[[NPDES ID2]:[ECHO BFR]],17,FALSE)</f>
        <v>39.110281000000001</v>
      </c>
      <c r="BB2127">
        <f>VLOOKUP(Sheet1[[#This Row],[NPDES ID2]],Combined_Sheet__Major_Only___2[[NPDES ID2]:[ECHO BFR]],18,FALSE)</f>
        <v>-74.793442999999996</v>
      </c>
      <c r="BC2127" t="str">
        <f>IF(ISNUMBER(SEARCH("aerobic",$AW2127)),"aerobic","")</f>
        <v/>
      </c>
      <c r="BD2127" t="str">
        <f>IF(ISNUMBER(SEARCH("anaer",$AW2127)),"anaer","")</f>
        <v/>
      </c>
      <c r="BE2127" t="str">
        <f>IF(ISNUMBER(SEARCH("thickening",$AZ2127)),"thickening","")</f>
        <v>thickening</v>
      </c>
      <c r="BF2127" s="3" t="str">
        <f>IF(ISNUMBER(SEARCH("airDry",$AW2127)),"airDry","")</f>
        <v/>
      </c>
      <c r="BG2127" s="3" t="str">
        <f>IF(ISNUMBER(SEARCH("heatDry",$AY2127)),"heatDry","")</f>
        <v/>
      </c>
      <c r="BH2127" s="3" t="str">
        <f>IF(AND(ISNUMBER(SEARCH("aerobic",$AW2127)),ISNUMBER(SEARCH("anaer",$AW2127))),"Combined Aer and Anaer.","")</f>
        <v/>
      </c>
    </row>
    <row r="2128" spans="1:60" x14ac:dyDescent="0.25">
      <c r="A2128" s="4">
        <v>2536</v>
      </c>
      <c r="B2128" t="s">
        <v>11770</v>
      </c>
      <c r="C2128">
        <v>136.47</v>
      </c>
      <c r="D2128">
        <v>1032.2266103125271</v>
      </c>
      <c r="E2128">
        <v>1029.5483312444519</v>
      </c>
      <c r="F2128">
        <v>737.79709756936268</v>
      </c>
      <c r="G2128">
        <v>1337.848657266085</v>
      </c>
      <c r="H2128">
        <v>-147.11567312861089</v>
      </c>
      <c r="I2128">
        <v>-149.14220043493751</v>
      </c>
      <c r="J2128">
        <v>-165.49236827145111</v>
      </c>
      <c r="K2128">
        <v>-123.7949594480683</v>
      </c>
      <c r="L2128">
        <v>71.820526930785078</v>
      </c>
      <c r="M2128">
        <v>71.284937846732134</v>
      </c>
      <c r="N2128">
        <v>69.512310080207314</v>
      </c>
      <c r="O2128">
        <v>75.582529353556282</v>
      </c>
      <c r="P2128">
        <v>3.2285066327514031</v>
      </c>
      <c r="Q2128">
        <v>3.238022976374709</v>
      </c>
      <c r="R2128">
        <v>2.7669080706351532</v>
      </c>
      <c r="S2128">
        <v>3.7256927811137399</v>
      </c>
      <c r="T2128">
        <v>51809.103894192223</v>
      </c>
      <c r="U2128">
        <v>51809.064562211541</v>
      </c>
      <c r="V2128">
        <v>51773.838946083233</v>
      </c>
      <c r="W2128">
        <v>51844.612584480288</v>
      </c>
      <c r="X2128">
        <v>4433.3499251490903</v>
      </c>
      <c r="Y2128">
        <v>4462.9024795929836</v>
      </c>
      <c r="Z2128">
        <v>4212.2773580842359</v>
      </c>
      <c r="AA2128">
        <v>4577.0352323879979</v>
      </c>
      <c r="AB2128">
        <v>1192.6438363211739</v>
      </c>
      <c r="AC2128">
        <v>1161.018565377715</v>
      </c>
      <c r="AD2128">
        <v>929.95117735370093</v>
      </c>
      <c r="AE2128">
        <v>1515.8658408491131</v>
      </c>
      <c r="AF2128">
        <v>51.575192025774541</v>
      </c>
      <c r="AG2128">
        <v>51.190426798056691</v>
      </c>
      <c r="AH2128">
        <v>49.91794668619292</v>
      </c>
      <c r="AI2128">
        <v>54.276613531637089</v>
      </c>
      <c r="AJ2128">
        <v>0.40684535141446682</v>
      </c>
      <c r="AK2128">
        <v>0.40684536368352231</v>
      </c>
      <c r="AL2128">
        <v>0.40684253817137139</v>
      </c>
      <c r="AM2128">
        <v>0.40684814840555561</v>
      </c>
      <c r="AN2128">
        <v>0.95332161444656194</v>
      </c>
      <c r="AO2128">
        <v>0.95332161444656149</v>
      </c>
      <c r="AP2128">
        <v>0.95332161444656149</v>
      </c>
      <c r="AQ2128">
        <v>0.95332161444656149</v>
      </c>
      <c r="AR2128">
        <v>9.0678037960654319</v>
      </c>
      <c r="AS2128">
        <v>9.0678037960654336</v>
      </c>
      <c r="AT2128">
        <v>9.0678037960654336</v>
      </c>
      <c r="AU2128">
        <v>9.0678037960654336</v>
      </c>
      <c r="AV2128" t="str">
        <f>VLOOKUP(Sheet1[[#This Row],[NPDES ID2]],Combined_Sheet__Major_Only___2[[NPDES ID2]:[ECHO BFR]],3,FALSE)</f>
        <v>MI</v>
      </c>
      <c r="AW2128" t="s">
        <v>87</v>
      </c>
      <c r="AX2128" t="str">
        <f>VLOOKUP(Sheet1[[#This Row],[NPDES ID2]],Combined_Sheet__Major_Only___2[[NPDES ID2]:[ECHO BFR]],27,FALSE)</f>
        <v>tempSludgeStore</v>
      </c>
      <c r="AY2128" t="str">
        <f>VLOOKUP(Sheet1[[#This Row],[NPDES ID2]],Combined_Sheet__Major_Only___2[[NPDES ID2]:[ECHO BFR]],28,FALSE)</f>
        <v>-</v>
      </c>
      <c r="AZ2128" t="str">
        <f>VLOOKUP(Sheet1[[#This Row],[NPDES ID2]],Combined_Sheet__Major_Only___2[[NPDES ID2]:[ECHO BFR]],29,FALSE)</f>
        <v>thickening</v>
      </c>
      <c r="BA2128">
        <f>VLOOKUP(Sheet1[[#This Row],[NPDES ID2]],Combined_Sheet__Major_Only___2[[NPDES ID2]:[ECHO BFR]],17,FALSE)</f>
        <v>43.604548000000001</v>
      </c>
      <c r="BB2128">
        <f>VLOOKUP(Sheet1[[#This Row],[NPDES ID2]],Combined_Sheet__Major_Only___2[[NPDES ID2]:[ECHO BFR]],18,FALSE)</f>
        <v>-84.706699999999998</v>
      </c>
      <c r="BC2128" t="str">
        <f>IF(ISNUMBER(SEARCH("aerobic",$AW2128)),"aerobic","")</f>
        <v/>
      </c>
      <c r="BD2128" t="str">
        <f>IF(ISNUMBER(SEARCH("anaer",$AW2128)),"anaer","")</f>
        <v/>
      </c>
      <c r="BE2128" t="str">
        <f>IF(ISNUMBER(SEARCH("thickening",$AZ2128)),"thickening","")</f>
        <v>thickening</v>
      </c>
      <c r="BF2128" s="2" t="str">
        <f>IF(ISNUMBER(SEARCH("airDry",$AW2128)),"airDry","")</f>
        <v/>
      </c>
      <c r="BG2128" s="2" t="str">
        <f>IF(ISNUMBER(SEARCH("heatDry",$AY2128)),"heatDry","")</f>
        <v/>
      </c>
      <c r="BH2128" s="2" t="str">
        <f>IF(AND(ISNUMBER(SEARCH("aerobic",$AW2128)),ISNUMBER(SEARCH("anaer",$AW2128))),"Combined Aer and Anaer.","")</f>
        <v/>
      </c>
    </row>
    <row r="2129" spans="1:60" x14ac:dyDescent="0.25">
      <c r="A2129" s="4">
        <v>1858</v>
      </c>
      <c r="B2129" t="s">
        <v>8780</v>
      </c>
      <c r="C2129">
        <v>8865.27</v>
      </c>
      <c r="D2129">
        <v>2300.746586636069</v>
      </c>
      <c r="E2129">
        <v>2303.5459776612579</v>
      </c>
      <c r="F2129">
        <v>1833.156715442464</v>
      </c>
      <c r="G2129">
        <v>2763.27353796648</v>
      </c>
      <c r="H2129">
        <v>-145.00187604755149</v>
      </c>
      <c r="I2129">
        <v>-147.31724501072549</v>
      </c>
      <c r="J2129">
        <v>-165.67054460337599</v>
      </c>
      <c r="K2129">
        <v>-120.4821238647863</v>
      </c>
      <c r="L2129">
        <v>4617.9869890406871</v>
      </c>
      <c r="M2129">
        <v>4583.1485882331726</v>
      </c>
      <c r="N2129">
        <v>4466.0303334997097</v>
      </c>
      <c r="O2129">
        <v>4865.0378312776038</v>
      </c>
      <c r="P2129">
        <v>209.70639889144641</v>
      </c>
      <c r="Q2129">
        <v>210.10814842994179</v>
      </c>
      <c r="R2129">
        <v>179.89077784567661</v>
      </c>
      <c r="S2129">
        <v>242.1372689414876</v>
      </c>
      <c r="T2129">
        <v>51924.197505486991</v>
      </c>
      <c r="U2129">
        <v>51924.158089125223</v>
      </c>
      <c r="V2129">
        <v>51888.856901518237</v>
      </c>
      <c r="W2129">
        <v>51959.782374548522</v>
      </c>
      <c r="X2129">
        <v>4489.1030588317717</v>
      </c>
      <c r="Y2129">
        <v>4519.2849949180336</v>
      </c>
      <c r="Z2129">
        <v>4260.5984920475503</v>
      </c>
      <c r="AA2129">
        <v>4637.6877956571561</v>
      </c>
      <c r="AB2129">
        <v>1074.129641747272</v>
      </c>
      <c r="AC2129">
        <v>1051.7285552377839</v>
      </c>
      <c r="AD2129">
        <v>859.49813598018886</v>
      </c>
      <c r="AE2129">
        <v>1329.213009833599</v>
      </c>
      <c r="AF2129">
        <v>51.074353110654712</v>
      </c>
      <c r="AG2129">
        <v>50.6794155378075</v>
      </c>
      <c r="AH2129">
        <v>49.413649221545612</v>
      </c>
      <c r="AI2129">
        <v>53.799223696797782</v>
      </c>
      <c r="AJ2129">
        <v>0.40075763834768402</v>
      </c>
      <c r="AK2129">
        <v>0.40075837795991381</v>
      </c>
      <c r="AL2129">
        <v>0.40058063920242398</v>
      </c>
      <c r="AM2129">
        <v>0.40093370278492613</v>
      </c>
      <c r="AN2129">
        <v>0.95341816763742304</v>
      </c>
      <c r="AO2129">
        <v>0.95341816763742271</v>
      </c>
      <c r="AP2129">
        <v>0.95341816763742271</v>
      </c>
      <c r="AQ2129">
        <v>0.95341816763742271</v>
      </c>
      <c r="AR2129">
        <v>9.5016684578466748</v>
      </c>
      <c r="AS2129">
        <v>9.5016684578466748</v>
      </c>
      <c r="AT2129">
        <v>9.5016684578466748</v>
      </c>
      <c r="AU2129">
        <v>9.5016684578466748</v>
      </c>
      <c r="AV2129" t="str">
        <f>VLOOKUP(Sheet1[[#This Row],[NPDES ID2]],Combined_Sheet__Major_Only___2[[NPDES ID2]:[ECHO BFR]],3,FALSE)</f>
        <v>TX</v>
      </c>
      <c r="AW2129" t="s">
        <v>54</v>
      </c>
      <c r="AX2129" t="str">
        <f>VLOOKUP(Sheet1[[#This Row],[NPDES ID2]],Combined_Sheet__Major_Only___2[[NPDES ID2]:[ECHO BFR]],27,FALSE)</f>
        <v>-</v>
      </c>
      <c r="AY2129" t="str">
        <f>VLOOKUP(Sheet1[[#This Row],[NPDES ID2]],Combined_Sheet__Major_Only___2[[NPDES ID2]:[ECHO BFR]],28,FALSE)</f>
        <v>-</v>
      </c>
      <c r="AZ2129" t="str">
        <f>VLOOKUP(Sheet1[[#This Row],[NPDES ID2]],Combined_Sheet__Major_Only___2[[NPDES ID2]:[ECHO BFR]],29,FALSE)</f>
        <v>thickening</v>
      </c>
      <c r="BA2129">
        <f>VLOOKUP(Sheet1[[#This Row],[NPDES ID2]],Combined_Sheet__Major_Only___2[[NPDES ID2]:[ECHO BFR]],17,FALSE)</f>
        <v>32.365879999999997</v>
      </c>
      <c r="BB2129">
        <f>VLOOKUP(Sheet1[[#This Row],[NPDES ID2]],Combined_Sheet__Major_Only___2[[NPDES ID2]:[ECHO BFR]],18,FALSE)</f>
        <v>-96.840190000000007</v>
      </c>
      <c r="BC2129" t="str">
        <f>IF(ISNUMBER(SEARCH("aerobic",$AW2129)),"aerobic","")</f>
        <v/>
      </c>
      <c r="BD2129" t="str">
        <f>IF(ISNUMBER(SEARCH("anaer",$AW2129)),"anaer","")</f>
        <v/>
      </c>
      <c r="BE2129" t="str">
        <f>IF(ISNUMBER(SEARCH("thickening",$AZ2129)),"thickening","")</f>
        <v>thickening</v>
      </c>
      <c r="BF2129" s="2" t="str">
        <f>IF(ISNUMBER(SEARCH("airDry",$AW2129)),"airDry","")</f>
        <v/>
      </c>
      <c r="BG2129" s="2" t="str">
        <f>IF(ISNUMBER(SEARCH("heatDry",$AY2129)),"heatDry","")</f>
        <v/>
      </c>
      <c r="BH2129" s="2" t="str">
        <f>IF(AND(ISNUMBER(SEARCH("aerobic",$AW2129)),ISNUMBER(SEARCH("anaer",$AW2129))),"Combined Aer and Anaer.","")</f>
        <v/>
      </c>
    </row>
    <row r="2130" spans="1:60" x14ac:dyDescent="0.25">
      <c r="A2130" s="4">
        <v>1315</v>
      </c>
      <c r="B2130" t="s">
        <v>6257</v>
      </c>
      <c r="C2130">
        <v>175</v>
      </c>
      <c r="D2130">
        <v>935.06609172751598</v>
      </c>
      <c r="E2130">
        <v>932.2207266381705</v>
      </c>
      <c r="F2130">
        <v>677.37691564027477</v>
      </c>
      <c r="G2130">
        <v>1210.2680256512699</v>
      </c>
      <c r="H2130">
        <v>-163.4871004277021</v>
      </c>
      <c r="I2130">
        <v>-165.2914057374287</v>
      </c>
      <c r="J2130">
        <v>-183.4008758048891</v>
      </c>
      <c r="K2130">
        <v>-139.5581882111386</v>
      </c>
      <c r="L2130">
        <v>83.267204917942934</v>
      </c>
      <c r="M2130">
        <v>82.510914046887848</v>
      </c>
      <c r="N2130">
        <v>80.007722730914253</v>
      </c>
      <c r="O2130">
        <v>88.579571342881906</v>
      </c>
      <c r="P2130">
        <v>4.1549007494612802</v>
      </c>
      <c r="Q2130">
        <v>4.1582839838080652</v>
      </c>
      <c r="R2130">
        <v>3.6077973299666541</v>
      </c>
      <c r="S2130">
        <v>4.7696411248405806</v>
      </c>
      <c r="T2130">
        <v>51982.933975114283</v>
      </c>
      <c r="U2130">
        <v>51982.894515689768</v>
      </c>
      <c r="V2130">
        <v>51947.554761199593</v>
      </c>
      <c r="W2130">
        <v>52018.557720983692</v>
      </c>
      <c r="X2130">
        <v>4921.7291836518816</v>
      </c>
      <c r="Y2130">
        <v>4960.8871429102728</v>
      </c>
      <c r="Z2130">
        <v>4624.4532804625396</v>
      </c>
      <c r="AA2130">
        <v>5116.4606141349932</v>
      </c>
      <c r="AB2130">
        <v>1174.2976530484179</v>
      </c>
      <c r="AC2130">
        <v>1149.151890350653</v>
      </c>
      <c r="AD2130">
        <v>938.36188644766514</v>
      </c>
      <c r="AE2130">
        <v>1459.9533583367611</v>
      </c>
      <c r="AF2130">
        <v>46.630108290521036</v>
      </c>
      <c r="AG2130">
        <v>46.206401976016622</v>
      </c>
      <c r="AH2130">
        <v>44.805146349164183</v>
      </c>
      <c r="AI2130">
        <v>49.604923007918082</v>
      </c>
      <c r="AJ2130">
        <v>0.34681583592701531</v>
      </c>
      <c r="AK2130">
        <v>0.3468158495627699</v>
      </c>
      <c r="AL2130">
        <v>0.34681270867280661</v>
      </c>
      <c r="AM2130">
        <v>0.34681894512268452</v>
      </c>
      <c r="AN2130">
        <v>0.95346728847760465</v>
      </c>
      <c r="AO2130">
        <v>0.95346728847760431</v>
      </c>
      <c r="AP2130">
        <v>0.95346728847760431</v>
      </c>
      <c r="AQ2130">
        <v>0.95346728847760431</v>
      </c>
      <c r="AR2130">
        <v>8.6873117619814764</v>
      </c>
      <c r="AS2130">
        <v>8.6873117619814728</v>
      </c>
      <c r="AT2130">
        <v>8.6873117619814728</v>
      </c>
      <c r="AU2130">
        <v>8.6873117619814728</v>
      </c>
      <c r="AV2130" t="str">
        <f>VLOOKUP(Sheet1[[#This Row],[NPDES ID2]],Combined_Sheet__Major_Only___2[[NPDES ID2]:[ECHO BFR]],3,FALSE)</f>
        <v>IN</v>
      </c>
      <c r="AW2130" t="s">
        <v>54</v>
      </c>
      <c r="AX2130" t="str">
        <f>VLOOKUP(Sheet1[[#This Row],[NPDES ID2]],Combined_Sheet__Major_Only___2[[NPDES ID2]:[ECHO BFR]],27,FALSE)</f>
        <v>-</v>
      </c>
      <c r="AY2130" t="str">
        <f>VLOOKUP(Sheet1[[#This Row],[NPDES ID2]],Combined_Sheet__Major_Only___2[[NPDES ID2]:[ECHO BFR]],28,FALSE)</f>
        <v>-</v>
      </c>
      <c r="AZ2130" t="str">
        <f>VLOOKUP(Sheet1[[#This Row],[NPDES ID2]],Combined_Sheet__Major_Only___2[[NPDES ID2]:[ECHO BFR]],29,FALSE)</f>
        <v>thickening</v>
      </c>
      <c r="BA2130">
        <f>VLOOKUP(Sheet1[[#This Row],[NPDES ID2]],Combined_Sheet__Major_Only___2[[NPDES ID2]:[ECHO BFR]],17,FALSE)</f>
        <v>40.435471999999997</v>
      </c>
      <c r="BB2130">
        <f>VLOOKUP(Sheet1[[#This Row],[NPDES ID2]],Combined_Sheet__Major_Only___2[[NPDES ID2]:[ECHO BFR]],18,FALSE)</f>
        <v>-85.385499999999993</v>
      </c>
      <c r="BC2130" t="str">
        <f>IF(ISNUMBER(SEARCH("aerobic",$AW2130)),"aerobic","")</f>
        <v/>
      </c>
      <c r="BD2130" t="str">
        <f>IF(ISNUMBER(SEARCH("anaer",$AW2130)),"anaer","")</f>
        <v/>
      </c>
      <c r="BE2130" t="str">
        <f>IF(ISNUMBER(SEARCH("thickening",$AZ2130)),"thickening","")</f>
        <v>thickening</v>
      </c>
      <c r="BF2130" s="3" t="str">
        <f>IF(ISNUMBER(SEARCH("airDry",$AW2130)),"airDry","")</f>
        <v/>
      </c>
      <c r="BG2130" s="3" t="str">
        <f>IF(ISNUMBER(SEARCH("heatDry",$AY2130)),"heatDry","")</f>
        <v/>
      </c>
      <c r="BH2130" s="3" t="str">
        <f>IF(AND(ISNUMBER(SEARCH("aerobic",$AW2130)),ISNUMBER(SEARCH("anaer",$AW2130))),"Combined Aer and Anaer.","")</f>
        <v/>
      </c>
    </row>
    <row r="2131" spans="1:60" x14ac:dyDescent="0.25">
      <c r="A2131" s="4">
        <v>1812</v>
      </c>
      <c r="B2131" t="s">
        <v>8570</v>
      </c>
      <c r="C2131">
        <v>811.17</v>
      </c>
      <c r="D2131">
        <v>461.13761351913712</v>
      </c>
      <c r="E2131">
        <v>456.92241595770321</v>
      </c>
      <c r="F2131">
        <v>388.46427698016589</v>
      </c>
      <c r="G2131">
        <v>552.14565995277258</v>
      </c>
      <c r="H2131">
        <v>-149.34200247302181</v>
      </c>
      <c r="I2131">
        <v>-151.49329632972299</v>
      </c>
      <c r="J2131">
        <v>-168.17878105615429</v>
      </c>
      <c r="K2131">
        <v>-126.07955379548051</v>
      </c>
      <c r="L2131">
        <v>420.11403869048911</v>
      </c>
      <c r="M2131">
        <v>416.87929580886288</v>
      </c>
      <c r="N2131">
        <v>406.16107454977072</v>
      </c>
      <c r="O2131">
        <v>442.8508657612004</v>
      </c>
      <c r="P2131">
        <v>19.201407405110729</v>
      </c>
      <c r="Q2131">
        <v>19.23955217899838</v>
      </c>
      <c r="R2131">
        <v>16.49752954152936</v>
      </c>
      <c r="S2131">
        <v>22.180663997226109</v>
      </c>
      <c r="T2131">
        <v>52026.629961912273</v>
      </c>
      <c r="U2131">
        <v>52026.590470451971</v>
      </c>
      <c r="V2131">
        <v>51991.222024792078</v>
      </c>
      <c r="W2131">
        <v>52062.282629514542</v>
      </c>
      <c r="X2131">
        <v>4524.0711691876768</v>
      </c>
      <c r="Y2131">
        <v>4555.1130082048112</v>
      </c>
      <c r="Z2131">
        <v>4291.1643949001882</v>
      </c>
      <c r="AA2131">
        <v>4675.6498758190064</v>
      </c>
      <c r="AB2131">
        <v>922.08098383543836</v>
      </c>
      <c r="AC2131">
        <v>908.01686584697779</v>
      </c>
      <c r="AD2131">
        <v>762.2328771109743</v>
      </c>
      <c r="AE2131">
        <v>1106.6503571990941</v>
      </c>
      <c r="AF2131">
        <v>50.757536735110669</v>
      </c>
      <c r="AG2131">
        <v>50.365872241606347</v>
      </c>
      <c r="AH2131">
        <v>49.073504012873492</v>
      </c>
      <c r="AI2131">
        <v>53.503906456838912</v>
      </c>
      <c r="AJ2131">
        <v>0.39690768568414497</v>
      </c>
      <c r="AK2131">
        <v>0.39690775323476579</v>
      </c>
      <c r="AL2131">
        <v>0.39689214841378367</v>
      </c>
      <c r="AM2131">
        <v>0.39692313376743521</v>
      </c>
      <c r="AN2131">
        <v>0.95350376393344038</v>
      </c>
      <c r="AO2131">
        <v>0.95350376393344005</v>
      </c>
      <c r="AP2131">
        <v>0.95350376393344005</v>
      </c>
      <c r="AQ2131">
        <v>0.95350376393344005</v>
      </c>
      <c r="AR2131">
        <v>10.26365629949893</v>
      </c>
      <c r="AS2131">
        <v>10.26365629949893</v>
      </c>
      <c r="AT2131">
        <v>10.26365629949893</v>
      </c>
      <c r="AU2131">
        <v>10.26365629949893</v>
      </c>
      <c r="AV2131" t="str">
        <f>VLOOKUP(Sheet1[[#This Row],[NPDES ID2]],Combined_Sheet__Major_Only___2[[NPDES ID2]:[ECHO BFR]],3,FALSE)</f>
        <v>OH</v>
      </c>
      <c r="AW2131" t="s">
        <v>54</v>
      </c>
      <c r="AX2131" t="str">
        <f>VLOOKUP(Sheet1[[#This Row],[NPDES ID2]],Combined_Sheet__Major_Only___2[[NPDES ID2]:[ECHO BFR]],27,FALSE)</f>
        <v>-</v>
      </c>
      <c r="AY2131" t="str">
        <f>VLOOKUP(Sheet1[[#This Row],[NPDES ID2]],Combined_Sheet__Major_Only___2[[NPDES ID2]:[ECHO BFR]],28,FALSE)</f>
        <v>-</v>
      </c>
      <c r="AZ2131" t="str">
        <f>VLOOKUP(Sheet1[[#This Row],[NPDES ID2]],Combined_Sheet__Major_Only___2[[NPDES ID2]:[ECHO BFR]],29,FALSE)</f>
        <v>thickening</v>
      </c>
      <c r="BA2131">
        <f>VLOOKUP(Sheet1[[#This Row],[NPDES ID2]],Combined_Sheet__Major_Only___2[[NPDES ID2]:[ECHO BFR]],17,FALSE)</f>
        <v>39.250190000000003</v>
      </c>
      <c r="BB2131">
        <f>VLOOKUP(Sheet1[[#This Row],[NPDES ID2]],Combined_Sheet__Major_Only___2[[NPDES ID2]:[ECHO BFR]],18,FALSE)</f>
        <v>-84.292630000000003</v>
      </c>
      <c r="BC2131" t="str">
        <f>IF(ISNUMBER(SEARCH("aerobic",$AW2131)),"aerobic","")</f>
        <v/>
      </c>
      <c r="BD2131" t="str">
        <f>IF(ISNUMBER(SEARCH("anaer",$AW2131)),"anaer","")</f>
        <v/>
      </c>
      <c r="BE2131" t="str">
        <f>IF(ISNUMBER(SEARCH("thickening",$AZ2131)),"thickening","")</f>
        <v>thickening</v>
      </c>
      <c r="BF2131" s="2" t="str">
        <f>IF(ISNUMBER(SEARCH("airDry",$AW2131)),"airDry","")</f>
        <v/>
      </c>
      <c r="BG2131" s="2" t="str">
        <f>IF(ISNUMBER(SEARCH("heatDry",$AY2131)),"heatDry","")</f>
        <v/>
      </c>
      <c r="BH2131" s="2" t="str">
        <f>IF(AND(ISNUMBER(SEARCH("aerobic",$AW2131)),ISNUMBER(SEARCH("anaer",$AW2131))),"Combined Aer and Anaer.","")</f>
        <v/>
      </c>
    </row>
    <row r="2132" spans="1:60" x14ac:dyDescent="0.25">
      <c r="A2132" s="4">
        <v>234</v>
      </c>
      <c r="B2132" t="s">
        <v>1222</v>
      </c>
      <c r="C2132">
        <v>2326</v>
      </c>
      <c r="D2132">
        <v>780.32008833326483</v>
      </c>
      <c r="E2132">
        <v>779.70798029761636</v>
      </c>
      <c r="F2132">
        <v>656.99209393905062</v>
      </c>
      <c r="G2132">
        <v>921.36253119557898</v>
      </c>
      <c r="H2132">
        <v>-157.8859578625345</v>
      </c>
      <c r="I2132">
        <v>-159.72583960482399</v>
      </c>
      <c r="J2132">
        <v>-178.19208370188011</v>
      </c>
      <c r="K2132">
        <v>-134.71977717676751</v>
      </c>
      <c r="L2132">
        <v>1137.028249101357</v>
      </c>
      <c r="M2132">
        <v>1127.237007562459</v>
      </c>
      <c r="N2132">
        <v>1094.703949753891</v>
      </c>
      <c r="O2132">
        <v>1205.9667688013039</v>
      </c>
      <c r="P2132">
        <v>55.168815792143242</v>
      </c>
      <c r="Q2132">
        <v>55.360293678868253</v>
      </c>
      <c r="R2132">
        <v>47.818745129907398</v>
      </c>
      <c r="S2132">
        <v>63.452871469524418</v>
      </c>
      <c r="T2132">
        <v>52093.446931478473</v>
      </c>
      <c r="U2132">
        <v>52093.407391031178</v>
      </c>
      <c r="V2132">
        <v>52057.995072760677</v>
      </c>
      <c r="W2132">
        <v>52129.143824253013</v>
      </c>
      <c r="X2132">
        <v>4800.296229830331</v>
      </c>
      <c r="Y2132">
        <v>4836.7036498177949</v>
      </c>
      <c r="Z2132">
        <v>4524.3120827724733</v>
      </c>
      <c r="AA2132">
        <v>4980.7968352481203</v>
      </c>
      <c r="AB2132">
        <v>1512.226732892218</v>
      </c>
      <c r="AC2132">
        <v>1457.455718495235</v>
      </c>
      <c r="AD2132">
        <v>1128.14529063387</v>
      </c>
      <c r="AE2132">
        <v>2010.0765787035191</v>
      </c>
      <c r="AF2132">
        <v>47.912437928217223</v>
      </c>
      <c r="AG2132">
        <v>47.497319239929418</v>
      </c>
      <c r="AH2132">
        <v>46.134154862193057</v>
      </c>
      <c r="AI2132">
        <v>50.81540763485647</v>
      </c>
      <c r="AJ2132">
        <v>0.36236483407698711</v>
      </c>
      <c r="AK2132">
        <v>0.36236502781966717</v>
      </c>
      <c r="AL2132">
        <v>0.36231990337671283</v>
      </c>
      <c r="AM2132">
        <v>0.36240951121481368</v>
      </c>
      <c r="AN2132">
        <v>0.95355942930840909</v>
      </c>
      <c r="AO2132">
        <v>0.95355942930840887</v>
      </c>
      <c r="AP2132">
        <v>0.95355942930840887</v>
      </c>
      <c r="AQ2132">
        <v>0.95355942930840887</v>
      </c>
      <c r="AR2132">
        <v>7.8535828974186606</v>
      </c>
      <c r="AS2132">
        <v>7.8535828974186641</v>
      </c>
      <c r="AT2132">
        <v>7.8535828974186641</v>
      </c>
      <c r="AU2132">
        <v>7.8535828974186641</v>
      </c>
      <c r="AV2132" t="str">
        <f>VLOOKUP(Sheet1[[#This Row],[NPDES ID2]],Combined_Sheet__Major_Only___2[[NPDES ID2]:[ECHO BFR]],3,FALSE)</f>
        <v>NJ</v>
      </c>
      <c r="AW2132" t="s">
        <v>54</v>
      </c>
      <c r="AX2132" t="str">
        <f>VLOOKUP(Sheet1[[#This Row],[NPDES ID2]],Combined_Sheet__Major_Only___2[[NPDES ID2]:[ECHO BFR]],27,FALSE)</f>
        <v>-</v>
      </c>
      <c r="AY2132" t="str">
        <f>VLOOKUP(Sheet1[[#This Row],[NPDES ID2]],Combined_Sheet__Major_Only___2[[NPDES ID2]:[ECHO BFR]],28,FALSE)</f>
        <v>-</v>
      </c>
      <c r="AZ2132" t="str">
        <f>VLOOKUP(Sheet1[[#This Row],[NPDES ID2]],Combined_Sheet__Major_Only___2[[NPDES ID2]:[ECHO BFR]],29,FALSE)</f>
        <v>thickening</v>
      </c>
      <c r="BA2132">
        <f>VLOOKUP(Sheet1[[#This Row],[NPDES ID2]],Combined_Sheet__Major_Only___2[[NPDES ID2]:[ECHO BFR]],17,FALSE)</f>
        <v>40.896287999999998</v>
      </c>
      <c r="BB2132">
        <f>VLOOKUP(Sheet1[[#This Row],[NPDES ID2]],Combined_Sheet__Major_Only___2[[NPDES ID2]:[ECHO BFR]],18,FALSE)</f>
        <v>-74.392279000000002</v>
      </c>
      <c r="BC2132" t="str">
        <f>IF(ISNUMBER(SEARCH("aerobic",$AW2132)),"aerobic","")</f>
        <v/>
      </c>
      <c r="BD2132" t="str">
        <f>IF(ISNUMBER(SEARCH("anaer",$AW2132)),"anaer","")</f>
        <v/>
      </c>
      <c r="BE2132" t="str">
        <f>IF(ISNUMBER(SEARCH("thickening",$AZ2132)),"thickening","")</f>
        <v>thickening</v>
      </c>
      <c r="BF2132" s="2" t="str">
        <f>IF(ISNUMBER(SEARCH("airDry",$AW2132)),"airDry","")</f>
        <v/>
      </c>
      <c r="BG2132" s="2" t="str">
        <f>IF(ISNUMBER(SEARCH("heatDry",$AY2132)),"heatDry","")</f>
        <v/>
      </c>
      <c r="BH2132" s="2" t="str">
        <f>IF(AND(ISNUMBER(SEARCH("aerobic",$AW2132)),ISNUMBER(SEARCH("anaer",$AW2132))),"Combined Aer and Anaer.","")</f>
        <v/>
      </c>
    </row>
    <row r="2133" spans="1:60" x14ac:dyDescent="0.25">
      <c r="A2133" s="4">
        <v>810</v>
      </c>
      <c r="B2133" t="s">
        <v>3965</v>
      </c>
      <c r="C2133">
        <v>1295.5</v>
      </c>
      <c r="D2133">
        <v>563.49459256217642</v>
      </c>
      <c r="E2133">
        <v>561.59568325946225</v>
      </c>
      <c r="F2133">
        <v>477.50391531745453</v>
      </c>
      <c r="G2133">
        <v>670.69716766668523</v>
      </c>
      <c r="H2133">
        <v>-160.86298778529419</v>
      </c>
      <c r="I2133">
        <v>-162.51695450892251</v>
      </c>
      <c r="J2133">
        <v>-181.02896294219681</v>
      </c>
      <c r="K2133">
        <v>-137.32853997809809</v>
      </c>
      <c r="L2133">
        <v>623.93734526581773</v>
      </c>
      <c r="M2133">
        <v>618.40446851032971</v>
      </c>
      <c r="N2133">
        <v>600.05462575667343</v>
      </c>
      <c r="O2133">
        <v>662.84938167449911</v>
      </c>
      <c r="P2133">
        <v>30.744096624981189</v>
      </c>
      <c r="Q2133">
        <v>30.799378087732531</v>
      </c>
      <c r="R2133">
        <v>26.673762320589262</v>
      </c>
      <c r="S2133">
        <v>35.3006751811943</v>
      </c>
      <c r="T2133">
        <v>52165.806368418649</v>
      </c>
      <c r="U2133">
        <v>52165.766774920892</v>
      </c>
      <c r="V2133">
        <v>52130.306944806922</v>
      </c>
      <c r="W2133">
        <v>52201.551154843342</v>
      </c>
      <c r="X2133">
        <v>4879.2597106552457</v>
      </c>
      <c r="Y2133">
        <v>4917.2539396359434</v>
      </c>
      <c r="Z2133">
        <v>4590.9607051350667</v>
      </c>
      <c r="AA2133">
        <v>5067.9843210327363</v>
      </c>
      <c r="AB2133">
        <v>1608.032732589068</v>
      </c>
      <c r="AC2133">
        <v>1544.0477261006249</v>
      </c>
      <c r="AD2133">
        <v>1183.701622843839</v>
      </c>
      <c r="AE2133">
        <v>2167.7436821947899</v>
      </c>
      <c r="AF2133">
        <v>47.202367017162047</v>
      </c>
      <c r="AG2133">
        <v>46.782387635347099</v>
      </c>
      <c r="AH2133">
        <v>45.398456954402953</v>
      </c>
      <c r="AI2133">
        <v>50.145055558608313</v>
      </c>
      <c r="AJ2133">
        <v>0.35375317333661938</v>
      </c>
      <c r="AK2133">
        <v>0.35375328036264131</v>
      </c>
      <c r="AL2133">
        <v>0.3537284832983365</v>
      </c>
      <c r="AM2133">
        <v>0.35377772251227319</v>
      </c>
      <c r="AN2133">
        <v>0.95361956199272302</v>
      </c>
      <c r="AO2133">
        <v>0.95361956199272313</v>
      </c>
      <c r="AP2133">
        <v>0.95361956199272313</v>
      </c>
      <c r="AQ2133">
        <v>0.95361956199272313</v>
      </c>
      <c r="AR2133">
        <v>7.5934580238062184</v>
      </c>
      <c r="AS2133">
        <v>7.5934580238062193</v>
      </c>
      <c r="AT2133">
        <v>7.5934580238062193</v>
      </c>
      <c r="AU2133">
        <v>7.5934580238062193</v>
      </c>
      <c r="AV2133" t="str">
        <f>VLOOKUP(Sheet1[[#This Row],[NPDES ID2]],Combined_Sheet__Major_Only___2[[NPDES ID2]:[ECHO BFR]],3,FALSE)</f>
        <v>NJ</v>
      </c>
      <c r="AW2133" t="s">
        <v>54</v>
      </c>
      <c r="AX2133" t="str">
        <f>VLOOKUP(Sheet1[[#This Row],[NPDES ID2]],Combined_Sheet__Major_Only___2[[NPDES ID2]:[ECHO BFR]],27,FALSE)</f>
        <v>other</v>
      </c>
      <c r="AY2133" t="str">
        <f>VLOOKUP(Sheet1[[#This Row],[NPDES ID2]],Combined_Sheet__Major_Only___2[[NPDES ID2]:[ECHO BFR]],28,FALSE)</f>
        <v>-</v>
      </c>
      <c r="AZ2133" t="str">
        <f>VLOOKUP(Sheet1[[#This Row],[NPDES ID2]],Combined_Sheet__Major_Only___2[[NPDES ID2]:[ECHO BFR]],29,FALSE)</f>
        <v>preliminaryOps, thickening</v>
      </c>
      <c r="BA2133">
        <f>VLOOKUP(Sheet1[[#This Row],[NPDES ID2]],Combined_Sheet__Major_Only___2[[NPDES ID2]:[ECHO BFR]],17,FALSE)</f>
        <v>40.913167000000001</v>
      </c>
      <c r="BB2133">
        <f>VLOOKUP(Sheet1[[#This Row],[NPDES ID2]],Combined_Sheet__Major_Only___2[[NPDES ID2]:[ECHO BFR]],18,FALSE)</f>
        <v>-74.251163000000005</v>
      </c>
      <c r="BC2133" t="str">
        <f>IF(ISNUMBER(SEARCH("aerobic",$AW2133)),"aerobic","")</f>
        <v/>
      </c>
      <c r="BD2133" t="str">
        <f>IF(ISNUMBER(SEARCH("anaer",$AW2133)),"anaer","")</f>
        <v/>
      </c>
      <c r="BE2133" t="str">
        <f>IF(ISNUMBER(SEARCH("thickening",$AZ2133)),"thickening","")</f>
        <v>thickening</v>
      </c>
      <c r="BF2133" s="2" t="str">
        <f>IF(ISNUMBER(SEARCH("airDry",$AW2133)),"airDry","")</f>
        <v/>
      </c>
      <c r="BG2133" s="2" t="str">
        <f>IF(ISNUMBER(SEARCH("heatDry",$AY2133)),"heatDry","")</f>
        <v/>
      </c>
      <c r="BH2133" s="2" t="str">
        <f>IF(AND(ISNUMBER(SEARCH("aerobic",$AW2133)),ISNUMBER(SEARCH("anaer",$AW2133))),"Combined Aer and Anaer.","")</f>
        <v/>
      </c>
    </row>
    <row r="2134" spans="1:60" x14ac:dyDescent="0.25">
      <c r="A2134" s="4">
        <v>2510</v>
      </c>
      <c r="B2134" t="s">
        <v>11662</v>
      </c>
      <c r="C2134">
        <v>168</v>
      </c>
      <c r="D2134">
        <v>949.34058988529807</v>
      </c>
      <c r="E2134">
        <v>946.16815144431212</v>
      </c>
      <c r="F2134">
        <v>686.03209366681745</v>
      </c>
      <c r="G2134">
        <v>1229.0092495055451</v>
      </c>
      <c r="H2134">
        <v>-160.68873100789989</v>
      </c>
      <c r="I2134">
        <v>-162.6238714514738</v>
      </c>
      <c r="J2134">
        <v>-180.3649097146195</v>
      </c>
      <c r="K2134">
        <v>-136.85533672213199</v>
      </c>
      <c r="L2134">
        <v>81.272244327205499</v>
      </c>
      <c r="M2134">
        <v>80.556700262979945</v>
      </c>
      <c r="N2134">
        <v>78.188399919475657</v>
      </c>
      <c r="O2134">
        <v>86.298361699934659</v>
      </c>
      <c r="P2134">
        <v>3.9865912070892899</v>
      </c>
      <c r="Q2134">
        <v>3.9956125198121129</v>
      </c>
      <c r="R2134">
        <v>3.4576722172817611</v>
      </c>
      <c r="S2134">
        <v>4.5795248490837208</v>
      </c>
      <c r="T2134">
        <v>52243.260830890264</v>
      </c>
      <c r="U2134">
        <v>52243.221180606633</v>
      </c>
      <c r="V2134">
        <v>52207.710493210543</v>
      </c>
      <c r="W2134">
        <v>52279.056883287783</v>
      </c>
      <c r="X2134">
        <v>4864.7598797419641</v>
      </c>
      <c r="Y2134">
        <v>4902.411973660599</v>
      </c>
      <c r="Z2134">
        <v>4579.6478281436639</v>
      </c>
      <c r="AA2134">
        <v>5051.2625383410759</v>
      </c>
      <c r="AB2134">
        <v>1107.0893346512801</v>
      </c>
      <c r="AC2134">
        <v>1085.7434517844849</v>
      </c>
      <c r="AD2134">
        <v>893.66116588424575</v>
      </c>
      <c r="AE2134">
        <v>1361.474389223001</v>
      </c>
      <c r="AF2134">
        <v>47.409265548499199</v>
      </c>
      <c r="AG2134">
        <v>46.991688147667723</v>
      </c>
      <c r="AH2134">
        <v>45.610692744375562</v>
      </c>
      <c r="AI2134">
        <v>50.341060227318387</v>
      </c>
      <c r="AJ2134">
        <v>0.35626201438815941</v>
      </c>
      <c r="AK2134">
        <v>0.35626202766573678</v>
      </c>
      <c r="AL2134">
        <v>0.35625896941685509</v>
      </c>
      <c r="AM2134">
        <v>0.35626504177443979</v>
      </c>
      <c r="AN2134">
        <v>0.9536837564656635</v>
      </c>
      <c r="AO2134">
        <v>0.9536837564656635</v>
      </c>
      <c r="AP2134">
        <v>0.9536837564656635</v>
      </c>
      <c r="AQ2134">
        <v>0.9536837564656635</v>
      </c>
      <c r="AR2134">
        <v>9.0459533535012913</v>
      </c>
      <c r="AS2134">
        <v>9.045953353501293</v>
      </c>
      <c r="AT2134">
        <v>9.045953353501293</v>
      </c>
      <c r="AU2134">
        <v>9.045953353501293</v>
      </c>
      <c r="AV2134" t="str">
        <f>VLOOKUP(Sheet1[[#This Row],[NPDES ID2]],Combined_Sheet__Major_Only___2[[NPDES ID2]:[ECHO BFR]],3,FALSE)</f>
        <v>VT</v>
      </c>
      <c r="AW2134" t="s">
        <v>87</v>
      </c>
      <c r="AX2134" t="str">
        <f>VLOOKUP(Sheet1[[#This Row],[NPDES ID2]],Combined_Sheet__Major_Only___2[[NPDES ID2]:[ECHO BFR]],27,FALSE)</f>
        <v>tempSludgeStore</v>
      </c>
      <c r="AY2134" t="str">
        <f>VLOOKUP(Sheet1[[#This Row],[NPDES ID2]],Combined_Sheet__Major_Only___2[[NPDES ID2]:[ECHO BFR]],28,FALSE)</f>
        <v>highTempCompost</v>
      </c>
      <c r="AZ2134" t="str">
        <f>VLOOKUP(Sheet1[[#This Row],[NPDES ID2]],Combined_Sheet__Major_Only___2[[NPDES ID2]:[ECHO BFR]],29,FALSE)</f>
        <v>thickening</v>
      </c>
      <c r="BA2134">
        <f>VLOOKUP(Sheet1[[#This Row],[NPDES ID2]],Combined_Sheet__Major_Only___2[[NPDES ID2]:[ECHO BFR]],17,FALSE)</f>
        <v>44.486896000000002</v>
      </c>
      <c r="BB2134">
        <f>VLOOKUP(Sheet1[[#This Row],[NPDES ID2]],Combined_Sheet__Major_Only___2[[NPDES ID2]:[ECHO BFR]],18,FALSE)</f>
        <v>-73.193622000000005</v>
      </c>
      <c r="BC2134" t="str">
        <f>IF(ISNUMBER(SEARCH("aerobic",$AW2134)),"aerobic","")</f>
        <v/>
      </c>
      <c r="BD2134" t="str">
        <f>IF(ISNUMBER(SEARCH("anaer",$AW2134)),"anaer","")</f>
        <v/>
      </c>
      <c r="BE2134" t="str">
        <f>IF(ISNUMBER(SEARCH("thickening",$AZ2134)),"thickening","")</f>
        <v>thickening</v>
      </c>
      <c r="BF2134" s="2" t="str">
        <f>IF(ISNUMBER(SEARCH("airDry",$AW2134)),"airDry","")</f>
        <v/>
      </c>
      <c r="BG2134" s="2" t="str">
        <f>IF(ISNUMBER(SEARCH("heatDry",$AY2134)),"heatDry","")</f>
        <v/>
      </c>
      <c r="BH2134" s="2" t="str">
        <f>IF(AND(ISNUMBER(SEARCH("aerobic",$AW2134)),ISNUMBER(SEARCH("anaer",$AW2134))),"Combined Aer and Anaer.","")</f>
        <v/>
      </c>
    </row>
    <row r="2135" spans="1:60" x14ac:dyDescent="0.25">
      <c r="A2135" s="4">
        <v>1630</v>
      </c>
      <c r="B2135" t="s">
        <v>7654</v>
      </c>
      <c r="C2135">
        <v>69.150000000000006</v>
      </c>
      <c r="D2135">
        <v>1955.2018015674751</v>
      </c>
      <c r="E2135">
        <v>1958.595613006207</v>
      </c>
      <c r="F2135">
        <v>1364.878197628753</v>
      </c>
      <c r="G2135">
        <v>2566.4075371217368</v>
      </c>
      <c r="H2135">
        <v>-152.88333778961501</v>
      </c>
      <c r="I2135">
        <v>-154.81982124244081</v>
      </c>
      <c r="J2135">
        <v>-171.80816589834939</v>
      </c>
      <c r="K2135">
        <v>-129.32492046714651</v>
      </c>
      <c r="L2135">
        <v>35.091506056963169</v>
      </c>
      <c r="M2135">
        <v>34.809854257675113</v>
      </c>
      <c r="N2135">
        <v>33.877798328553041</v>
      </c>
      <c r="O2135">
        <v>37.06968493299636</v>
      </c>
      <c r="P2135">
        <v>1.6381920834297941</v>
      </c>
      <c r="Q2135">
        <v>1.6450697888279651</v>
      </c>
      <c r="R2135">
        <v>1.413530156054764</v>
      </c>
      <c r="S2135">
        <v>1.892121128070664</v>
      </c>
      <c r="T2135">
        <v>52433.044044337439</v>
      </c>
      <c r="U2135">
        <v>52433.004254913903</v>
      </c>
      <c r="V2135">
        <v>52397.368954188642</v>
      </c>
      <c r="W2135">
        <v>52468.965711460769</v>
      </c>
      <c r="X2135">
        <v>4653.5411550492672</v>
      </c>
      <c r="Y2135">
        <v>4686.6979960922963</v>
      </c>
      <c r="Z2135">
        <v>4404.2643145538386</v>
      </c>
      <c r="AA2135">
        <v>4815.9812485824286</v>
      </c>
      <c r="AB2135">
        <v>1073.501436281347</v>
      </c>
      <c r="AC2135">
        <v>1052.9254224114941</v>
      </c>
      <c r="AD2135">
        <v>865.4557835108609</v>
      </c>
      <c r="AE2135">
        <v>1320.971499838899</v>
      </c>
      <c r="AF2135">
        <v>49.732191288580523</v>
      </c>
      <c r="AG2135">
        <v>49.332956703030561</v>
      </c>
      <c r="AH2135">
        <v>48.012258199027507</v>
      </c>
      <c r="AI2135">
        <v>52.535637752904961</v>
      </c>
      <c r="AJ2135">
        <v>0.38445213339478251</v>
      </c>
      <c r="AK2135">
        <v>0.38445213921208621</v>
      </c>
      <c r="AL2135">
        <v>0.38445079995363368</v>
      </c>
      <c r="AM2135">
        <v>0.38445345912744711</v>
      </c>
      <c r="AN2135">
        <v>0.95384030071351222</v>
      </c>
      <c r="AO2135">
        <v>0.95384030071351233</v>
      </c>
      <c r="AP2135">
        <v>0.95384030071351233</v>
      </c>
      <c r="AQ2135">
        <v>0.95384030071351233</v>
      </c>
      <c r="AR2135">
        <v>9.423740254838437</v>
      </c>
      <c r="AS2135">
        <v>9.4237402548384388</v>
      </c>
      <c r="AT2135">
        <v>9.4237402548384388</v>
      </c>
      <c r="AU2135">
        <v>9.4237402548384388</v>
      </c>
      <c r="AV2135" t="str">
        <f>VLOOKUP(Sheet1[[#This Row],[NPDES ID2]],Combined_Sheet__Major_Only___2[[NPDES ID2]:[ECHO BFR]],3,FALSE)</f>
        <v>RI</v>
      </c>
      <c r="AW2135" t="s">
        <v>54</v>
      </c>
      <c r="AX2135" t="str">
        <f>VLOOKUP(Sheet1[[#This Row],[NPDES ID2]],Combined_Sheet__Major_Only___2[[NPDES ID2]:[ECHO BFR]],27,FALSE)</f>
        <v>-</v>
      </c>
      <c r="AY2135" t="str">
        <f>VLOOKUP(Sheet1[[#This Row],[NPDES ID2]],Combined_Sheet__Major_Only___2[[NPDES ID2]:[ECHO BFR]],28,FALSE)</f>
        <v>-</v>
      </c>
      <c r="AZ2135" t="str">
        <f>VLOOKUP(Sheet1[[#This Row],[NPDES ID2]],Combined_Sheet__Major_Only___2[[NPDES ID2]:[ECHO BFR]],29,FALSE)</f>
        <v>thickening</v>
      </c>
      <c r="BA2135">
        <f>VLOOKUP(Sheet1[[#This Row],[NPDES ID2]],Combined_Sheet__Major_Only___2[[NPDES ID2]:[ECHO BFR]],17,FALSE)</f>
        <v>41.384625</v>
      </c>
      <c r="BB2135">
        <f>VLOOKUP(Sheet1[[#This Row],[NPDES ID2]],Combined_Sheet__Major_Only___2[[NPDES ID2]:[ECHO BFR]],18,FALSE)</f>
        <v>-71.478369999999998</v>
      </c>
      <c r="BC2135" t="str">
        <f>IF(ISNUMBER(SEARCH("aerobic",$AW2135)),"aerobic","")</f>
        <v/>
      </c>
      <c r="BD2135" t="str">
        <f>IF(ISNUMBER(SEARCH("anaer",$AW2135)),"anaer","")</f>
        <v/>
      </c>
      <c r="BE2135" t="str">
        <f>IF(ISNUMBER(SEARCH("thickening",$AZ2135)),"thickening","")</f>
        <v>thickening</v>
      </c>
      <c r="BF2135" s="2" t="str">
        <f>IF(ISNUMBER(SEARCH("airDry",$AW2135)),"airDry","")</f>
        <v/>
      </c>
      <c r="BG2135" s="2" t="str">
        <f>IF(ISNUMBER(SEARCH("heatDry",$AY2135)),"heatDry","")</f>
        <v/>
      </c>
      <c r="BH2135" s="2" t="str">
        <f>IF(AND(ISNUMBER(SEARCH("aerobic",$AW2135)),ISNUMBER(SEARCH("anaer",$AW2135))),"Combined Aer and Anaer.","")</f>
        <v/>
      </c>
    </row>
    <row r="2136" spans="1:60" x14ac:dyDescent="0.25">
      <c r="A2136" s="4">
        <v>255</v>
      </c>
      <c r="B2136" t="s">
        <v>1319</v>
      </c>
      <c r="C2136">
        <v>1906.55</v>
      </c>
      <c r="D2136">
        <v>672.38652507728079</v>
      </c>
      <c r="E2136">
        <v>671.44328613426501</v>
      </c>
      <c r="F2136">
        <v>560.72541768163933</v>
      </c>
      <c r="G2136">
        <v>789.37712077144056</v>
      </c>
      <c r="H2136">
        <v>-155.61319372466221</v>
      </c>
      <c r="I2136">
        <v>-157.40391732947339</v>
      </c>
      <c r="J2136">
        <v>-175.5081970280761</v>
      </c>
      <c r="K2136">
        <v>-132.3988784199654</v>
      </c>
      <c r="L2136">
        <v>946.36534643560719</v>
      </c>
      <c r="M2136">
        <v>938.44875677043342</v>
      </c>
      <c r="N2136">
        <v>912.16591621588771</v>
      </c>
      <c r="O2136">
        <v>1002.077127679991</v>
      </c>
      <c r="P2136">
        <v>45.197789322960944</v>
      </c>
      <c r="Q2136">
        <v>45.428811557301479</v>
      </c>
      <c r="R2136">
        <v>39.136925755513538</v>
      </c>
      <c r="S2136">
        <v>52.074004127883093</v>
      </c>
      <c r="T2136">
        <v>52450.761767471762</v>
      </c>
      <c r="U2136">
        <v>52450.721965058437</v>
      </c>
      <c r="V2136">
        <v>52415.07503072016</v>
      </c>
      <c r="W2136">
        <v>52486.695161696203</v>
      </c>
      <c r="X2136">
        <v>4759.5188887642844</v>
      </c>
      <c r="Y2136">
        <v>4794.6990852349854</v>
      </c>
      <c r="Z2136">
        <v>4493.5943709982967</v>
      </c>
      <c r="AA2136">
        <v>4933.2016514592278</v>
      </c>
      <c r="AB2136">
        <v>1221.502032661949</v>
      </c>
      <c r="AC2136">
        <v>1192.0977840613191</v>
      </c>
      <c r="AD2136">
        <v>961.01003538844418</v>
      </c>
      <c r="AE2136">
        <v>1539.816853424385</v>
      </c>
      <c r="AF2136">
        <v>48.650219761332771</v>
      </c>
      <c r="AG2136">
        <v>48.24120826894638</v>
      </c>
      <c r="AH2136">
        <v>46.896299423867823</v>
      </c>
      <c r="AI2136">
        <v>51.512626032181878</v>
      </c>
      <c r="AJ2136">
        <v>0.37131671956820478</v>
      </c>
      <c r="AK2136">
        <v>0.37131687741287372</v>
      </c>
      <c r="AL2136">
        <v>0.37128020514850057</v>
      </c>
      <c r="AM2136">
        <v>0.37135302685327598</v>
      </c>
      <c r="AN2136">
        <v>0.95385486133310804</v>
      </c>
      <c r="AO2136">
        <v>0.95385486133310815</v>
      </c>
      <c r="AP2136">
        <v>0.95385486133310815</v>
      </c>
      <c r="AQ2136">
        <v>0.95385486133310815</v>
      </c>
      <c r="AR2136">
        <v>8.7462089322205276</v>
      </c>
      <c r="AS2136">
        <v>8.7462089322205312</v>
      </c>
      <c r="AT2136">
        <v>8.7462089322205312</v>
      </c>
      <c r="AU2136">
        <v>8.7462089322205312</v>
      </c>
      <c r="AV2136" t="str">
        <f>VLOOKUP(Sheet1[[#This Row],[NPDES ID2]],Combined_Sheet__Major_Only___2[[NPDES ID2]:[ECHO BFR]],3,FALSE)</f>
        <v>MO</v>
      </c>
      <c r="AW2136" t="s">
        <v>54</v>
      </c>
      <c r="AX2136" t="str">
        <f>VLOOKUP(Sheet1[[#This Row],[NPDES ID2]],Combined_Sheet__Major_Only___2[[NPDES ID2]:[ECHO BFR]],27,FALSE)</f>
        <v>-</v>
      </c>
      <c r="AY2136" t="str">
        <f>VLOOKUP(Sheet1[[#This Row],[NPDES ID2]],Combined_Sheet__Major_Only___2[[NPDES ID2]:[ECHO BFR]],28,FALSE)</f>
        <v>-</v>
      </c>
      <c r="AZ2136" t="str">
        <f>VLOOKUP(Sheet1[[#This Row],[NPDES ID2]],Combined_Sheet__Major_Only___2[[NPDES ID2]:[ECHO BFR]],29,FALSE)</f>
        <v>thickening, preliminaryOps</v>
      </c>
      <c r="BA2136">
        <f>VLOOKUP(Sheet1[[#This Row],[NPDES ID2]],Combined_Sheet__Major_Only___2[[NPDES ID2]:[ECHO BFR]],17,FALSE)</f>
        <v>38.411805999999999</v>
      </c>
      <c r="BB2136">
        <f>VLOOKUP(Sheet1[[#This Row],[NPDES ID2]],Combined_Sheet__Major_Only___2[[NPDES ID2]:[ECHO BFR]],18,FALSE)</f>
        <v>-90.338194000000001</v>
      </c>
      <c r="BC2136" t="str">
        <f>IF(ISNUMBER(SEARCH("aerobic",$AW2136)),"aerobic","")</f>
        <v/>
      </c>
      <c r="BD2136" t="str">
        <f>IF(ISNUMBER(SEARCH("anaer",$AW2136)),"anaer","")</f>
        <v/>
      </c>
      <c r="BE2136" t="str">
        <f>IF(ISNUMBER(SEARCH("thickening",$AZ2136)),"thickening","")</f>
        <v>thickening</v>
      </c>
      <c r="BF2136" s="3" t="str">
        <f>IF(ISNUMBER(SEARCH("airDry",$AW2136)),"airDry","")</f>
        <v/>
      </c>
      <c r="BG2136" s="3" t="str">
        <f>IF(ISNUMBER(SEARCH("heatDry",$AY2136)),"heatDry","")</f>
        <v/>
      </c>
      <c r="BH2136" s="3" t="str">
        <f>IF(AND(ISNUMBER(SEARCH("aerobic",$AW2136)),ISNUMBER(SEARCH("anaer",$AW2136))),"Combined Aer and Anaer.","")</f>
        <v/>
      </c>
    </row>
    <row r="2137" spans="1:60" x14ac:dyDescent="0.25">
      <c r="A2137" s="4">
        <v>1245</v>
      </c>
      <c r="B2137" t="s">
        <v>5950</v>
      </c>
      <c r="C2137">
        <v>214</v>
      </c>
      <c r="D2137">
        <v>717.54427289021044</v>
      </c>
      <c r="E2137">
        <v>713.98196427020753</v>
      </c>
      <c r="F2137">
        <v>527.65524080115392</v>
      </c>
      <c r="G2137">
        <v>932.34690024289046</v>
      </c>
      <c r="H2137">
        <v>-144.9422463299538</v>
      </c>
      <c r="I2137">
        <v>-146.99318514579369</v>
      </c>
      <c r="J2137">
        <v>-163.12147393059919</v>
      </c>
      <c r="K2137">
        <v>-121.7297116789217</v>
      </c>
      <c r="L2137">
        <v>114.19899461485041</v>
      </c>
      <c r="M2137">
        <v>113.3716355101394</v>
      </c>
      <c r="N2137">
        <v>110.6329305949962</v>
      </c>
      <c r="O2137">
        <v>120.0109355475641</v>
      </c>
      <c r="P2137">
        <v>5.059778399232056</v>
      </c>
      <c r="Q2137">
        <v>5.0821688490543213</v>
      </c>
      <c r="R2137">
        <v>4.322037366915418</v>
      </c>
      <c r="S2137">
        <v>5.8329016709635946</v>
      </c>
      <c r="T2137">
        <v>52538.117685601108</v>
      </c>
      <c r="U2137">
        <v>52538.077819142643</v>
      </c>
      <c r="V2137">
        <v>52502.373526139258</v>
      </c>
      <c r="W2137">
        <v>52574.108899426668</v>
      </c>
      <c r="X2137">
        <v>4433.4851743116797</v>
      </c>
      <c r="Y2137">
        <v>4462.2694325947996</v>
      </c>
      <c r="Z2137">
        <v>4218.5424962402694</v>
      </c>
      <c r="AA2137">
        <v>4573.0565814748597</v>
      </c>
      <c r="AB2137">
        <v>1222.82628136873</v>
      </c>
      <c r="AC2137">
        <v>1188.7975370119141</v>
      </c>
      <c r="AD2137">
        <v>948.16444209975407</v>
      </c>
      <c r="AE2137">
        <v>1564.659604685085</v>
      </c>
      <c r="AF2137">
        <v>52.297377388784319</v>
      </c>
      <c r="AG2137">
        <v>51.918245511439459</v>
      </c>
      <c r="AH2137">
        <v>50.664800683399697</v>
      </c>
      <c r="AI2137">
        <v>54.958764732222711</v>
      </c>
      <c r="AJ2137">
        <v>0.4156262601497413</v>
      </c>
      <c r="AK2137">
        <v>0.41562627988410322</v>
      </c>
      <c r="AL2137">
        <v>0.41562173341070879</v>
      </c>
      <c r="AM2137">
        <v>0.41563076075849248</v>
      </c>
      <c r="AN2137">
        <v>0.95392651729801703</v>
      </c>
      <c r="AO2137">
        <v>0.95392651729801725</v>
      </c>
      <c r="AP2137">
        <v>0.95392651729801725</v>
      </c>
      <c r="AQ2137">
        <v>0.95392651729801725</v>
      </c>
      <c r="AR2137">
        <v>9.0890973326386426</v>
      </c>
      <c r="AS2137">
        <v>9.0890973326386426</v>
      </c>
      <c r="AT2137">
        <v>9.0890973326386426</v>
      </c>
      <c r="AU2137">
        <v>9.0890973326386426</v>
      </c>
      <c r="AV2137" t="str">
        <f>VLOOKUP(Sheet1[[#This Row],[NPDES ID2]],Combined_Sheet__Major_Only___2[[NPDES ID2]:[ECHO BFR]],3,FALSE)</f>
        <v>GU</v>
      </c>
      <c r="AW2137" t="s">
        <v>54</v>
      </c>
      <c r="AX2137" t="str">
        <f>VLOOKUP(Sheet1[[#This Row],[NPDES ID2]],Combined_Sheet__Major_Only___2[[NPDES ID2]:[ECHO BFR]],27,FALSE)</f>
        <v>-</v>
      </c>
      <c r="AY2137" t="str">
        <f>VLOOKUP(Sheet1[[#This Row],[NPDES ID2]],Combined_Sheet__Major_Only___2[[NPDES ID2]:[ECHO BFR]],28,FALSE)</f>
        <v>-</v>
      </c>
      <c r="AZ2137" t="str">
        <f>VLOOKUP(Sheet1[[#This Row],[NPDES ID2]],Combined_Sheet__Major_Only___2[[NPDES ID2]:[ECHO BFR]],29,FALSE)</f>
        <v>thickening, preliminaryOps</v>
      </c>
      <c r="BA2137">
        <f>VLOOKUP(Sheet1[[#This Row],[NPDES ID2]],Combined_Sheet__Major_Only___2[[NPDES ID2]:[ECHO BFR]],17,FALSE)</f>
        <v>13.4809</v>
      </c>
      <c r="BB2137">
        <f>VLOOKUP(Sheet1[[#This Row],[NPDES ID2]],Combined_Sheet__Major_Only___2[[NPDES ID2]:[ECHO BFR]],18,FALSE)</f>
        <v>144.7475</v>
      </c>
      <c r="BC2137" t="str">
        <f>IF(ISNUMBER(SEARCH("aerobic",$AW2137)),"aerobic","")</f>
        <v/>
      </c>
      <c r="BD2137" t="str">
        <f>IF(ISNUMBER(SEARCH("anaer",$AW2137)),"anaer","")</f>
        <v/>
      </c>
      <c r="BE2137" t="str">
        <f>IF(ISNUMBER(SEARCH("thickening",$AZ2137)),"thickening","")</f>
        <v>thickening</v>
      </c>
      <c r="BF2137" s="3" t="str">
        <f>IF(ISNUMBER(SEARCH("airDry",$AW2137)),"airDry","")</f>
        <v/>
      </c>
      <c r="BG2137" s="3" t="str">
        <f>IF(ISNUMBER(SEARCH("heatDry",$AY2137)),"heatDry","")</f>
        <v/>
      </c>
      <c r="BH2137" s="3" t="str">
        <f>IF(AND(ISNUMBER(SEARCH("aerobic",$AW2137)),ISNUMBER(SEARCH("anaer",$AW2137))),"Combined Aer and Anaer.","")</f>
        <v/>
      </c>
    </row>
    <row r="2138" spans="1:60" x14ac:dyDescent="0.25">
      <c r="A2138" s="4">
        <v>222</v>
      </c>
      <c r="B2138" t="s">
        <v>1164</v>
      </c>
      <c r="C2138">
        <v>2646.3150000000001</v>
      </c>
      <c r="D2138">
        <v>822.64749486099663</v>
      </c>
      <c r="E2138">
        <v>823.45428014462209</v>
      </c>
      <c r="F2138">
        <v>695.32313379112543</v>
      </c>
      <c r="G2138">
        <v>971.79209162281495</v>
      </c>
      <c r="H2138">
        <v>-151.12425843870511</v>
      </c>
      <c r="I2138">
        <v>-152.90036196610109</v>
      </c>
      <c r="J2138">
        <v>-170.8492620137043</v>
      </c>
      <c r="K2138">
        <v>-128.2415345131445</v>
      </c>
      <c r="L2138">
        <v>1348.0580691845159</v>
      </c>
      <c r="M2138">
        <v>1337.3495419307631</v>
      </c>
      <c r="N2138">
        <v>1301.7490476636631</v>
      </c>
      <c r="O2138">
        <v>1423.480344943498</v>
      </c>
      <c r="P2138">
        <v>62.673861030402072</v>
      </c>
      <c r="Q2138">
        <v>62.896441769966287</v>
      </c>
      <c r="R2138">
        <v>54.029880999672812</v>
      </c>
      <c r="S2138">
        <v>72.427028232886713</v>
      </c>
      <c r="T2138">
        <v>52698.462616890407</v>
      </c>
      <c r="U2138">
        <v>52698.422632874761</v>
      </c>
      <c r="V2138">
        <v>52662.613055977519</v>
      </c>
      <c r="W2138">
        <v>52734.559960674524</v>
      </c>
      <c r="X2138">
        <v>4659.2218387173052</v>
      </c>
      <c r="Y2138">
        <v>4692.091542290671</v>
      </c>
      <c r="Z2138">
        <v>4411.4662910656389</v>
      </c>
      <c r="AA2138">
        <v>4820.7535058161266</v>
      </c>
      <c r="AB2138">
        <v>1156.975724673898</v>
      </c>
      <c r="AC2138">
        <v>1131.29617299137</v>
      </c>
      <c r="AD2138">
        <v>917.92177285610853</v>
      </c>
      <c r="AE2138">
        <v>1445.6808544147391</v>
      </c>
      <c r="AF2138">
        <v>49.92970668342253</v>
      </c>
      <c r="AG2138">
        <v>49.530213049612982</v>
      </c>
      <c r="AH2138">
        <v>48.220394690664463</v>
      </c>
      <c r="AI2138">
        <v>52.720981275687848</v>
      </c>
      <c r="AJ2138">
        <v>0.38685090090821689</v>
      </c>
      <c r="AK2138">
        <v>0.38685112532919252</v>
      </c>
      <c r="AL2138">
        <v>0.38679880144206819</v>
      </c>
      <c r="AM2138">
        <v>0.38690270699060131</v>
      </c>
      <c r="AN2138">
        <v>0.95405746691520377</v>
      </c>
      <c r="AO2138">
        <v>0.95405746691520388</v>
      </c>
      <c r="AP2138">
        <v>0.95405746691520388</v>
      </c>
      <c r="AQ2138">
        <v>0.95405746691520388</v>
      </c>
      <c r="AR2138">
        <v>9.1203838868343912</v>
      </c>
      <c r="AS2138">
        <v>9.1203838868343947</v>
      </c>
      <c r="AT2138">
        <v>9.1203838868343947</v>
      </c>
      <c r="AU2138">
        <v>9.1203838868343947</v>
      </c>
      <c r="AV2138" t="str">
        <f>VLOOKUP(Sheet1[[#This Row],[NPDES ID2]],Combined_Sheet__Major_Only___2[[NPDES ID2]:[ECHO BFR]],3,FALSE)</f>
        <v>NJ</v>
      </c>
      <c r="AW2138" t="s">
        <v>54</v>
      </c>
      <c r="AX2138" t="str">
        <f>VLOOKUP(Sheet1[[#This Row],[NPDES ID2]],Combined_Sheet__Major_Only___2[[NPDES ID2]:[ECHO BFR]],27,FALSE)</f>
        <v>-</v>
      </c>
      <c r="AY2138" t="str">
        <f>VLOOKUP(Sheet1[[#This Row],[NPDES ID2]],Combined_Sheet__Major_Only___2[[NPDES ID2]:[ECHO BFR]],28,FALSE)</f>
        <v>-</v>
      </c>
      <c r="AZ2138" t="str">
        <f>VLOOKUP(Sheet1[[#This Row],[NPDES ID2]],Combined_Sheet__Major_Only___2[[NPDES ID2]:[ECHO BFR]],29,FALSE)</f>
        <v>thickening, preliminaryOps</v>
      </c>
      <c r="BA2138">
        <f>VLOOKUP(Sheet1[[#This Row],[NPDES ID2]],Combined_Sheet__Major_Only___2[[NPDES ID2]:[ECHO BFR]],17,FALSE)</f>
        <v>40.440300000000001</v>
      </c>
      <c r="BB2138">
        <f>VLOOKUP(Sheet1[[#This Row],[NPDES ID2]],Combined_Sheet__Major_Only___2[[NPDES ID2]:[ECHO BFR]],18,FALSE)</f>
        <v>-74.191057000000001</v>
      </c>
      <c r="BC2138" t="str">
        <f>IF(ISNUMBER(SEARCH("aerobic",$AW2138)),"aerobic","")</f>
        <v/>
      </c>
      <c r="BD2138" t="str">
        <f>IF(ISNUMBER(SEARCH("anaer",$AW2138)),"anaer","")</f>
        <v/>
      </c>
      <c r="BE2138" t="str">
        <f>IF(ISNUMBER(SEARCH("thickening",$AZ2138)),"thickening","")</f>
        <v>thickening</v>
      </c>
      <c r="BF2138" s="2" t="str">
        <f>IF(ISNUMBER(SEARCH("airDry",$AW2138)),"airDry","")</f>
        <v/>
      </c>
      <c r="BG2138" s="2" t="str">
        <f>IF(ISNUMBER(SEARCH("heatDry",$AY2138)),"heatDry","")</f>
        <v/>
      </c>
      <c r="BH2138" s="2" t="str">
        <f>IF(AND(ISNUMBER(SEARCH("aerobic",$AW2138)),ISNUMBER(SEARCH("anaer",$AW2138))),"Combined Aer and Anaer.","")</f>
        <v/>
      </c>
    </row>
    <row r="2139" spans="1:60" x14ac:dyDescent="0.25">
      <c r="A2139" s="4">
        <v>2135</v>
      </c>
      <c r="B2139" t="s">
        <v>10029</v>
      </c>
      <c r="C2139">
        <v>855.64</v>
      </c>
      <c r="D2139">
        <v>485.00617348085672</v>
      </c>
      <c r="E2139">
        <v>482.77845934561992</v>
      </c>
      <c r="F2139">
        <v>406.78169243205559</v>
      </c>
      <c r="G2139">
        <v>584.06407087661194</v>
      </c>
      <c r="H2139">
        <v>-156.304037102861</v>
      </c>
      <c r="I2139">
        <v>-158.29791360999019</v>
      </c>
      <c r="J2139">
        <v>-175.85077079417789</v>
      </c>
      <c r="K2139">
        <v>-132.79852526893049</v>
      </c>
      <c r="L2139">
        <v>424.21507024657819</v>
      </c>
      <c r="M2139">
        <v>420.6542070329744</v>
      </c>
      <c r="N2139">
        <v>408.85445318228722</v>
      </c>
      <c r="O2139">
        <v>449.2454007083843</v>
      </c>
      <c r="P2139">
        <v>20.2864413378778</v>
      </c>
      <c r="Q2139">
        <v>20.387888505990361</v>
      </c>
      <c r="R2139">
        <v>17.567239900762321</v>
      </c>
      <c r="S2139">
        <v>23.368751836083341</v>
      </c>
      <c r="T2139">
        <v>52886.836562879907</v>
      </c>
      <c r="U2139">
        <v>52886.796440757549</v>
      </c>
      <c r="V2139">
        <v>52850.863175868573</v>
      </c>
      <c r="W2139">
        <v>52923.058588616354</v>
      </c>
      <c r="X2139">
        <v>4804.8122755568193</v>
      </c>
      <c r="Y2139">
        <v>4840.445823474116</v>
      </c>
      <c r="Z2139">
        <v>4535.759009269942</v>
      </c>
      <c r="AA2139">
        <v>4980.4966178882514</v>
      </c>
      <c r="AB2139">
        <v>1088.7381835298449</v>
      </c>
      <c r="AC2139">
        <v>1068.2682785772331</v>
      </c>
      <c r="AD2139">
        <v>880.31202357570874</v>
      </c>
      <c r="AE2139">
        <v>1336.1361339704581</v>
      </c>
      <c r="AF2139">
        <v>48.58948180850097</v>
      </c>
      <c r="AG2139">
        <v>48.18072451990848</v>
      </c>
      <c r="AH2139">
        <v>46.831920771790209</v>
      </c>
      <c r="AI2139">
        <v>51.455748333834478</v>
      </c>
      <c r="AJ2139">
        <v>0.37057960815344693</v>
      </c>
      <c r="AK2139">
        <v>0.37057967788373081</v>
      </c>
      <c r="AL2139">
        <v>0.37056356310961608</v>
      </c>
      <c r="AM2139">
        <v>0.37059556117146131</v>
      </c>
      <c r="AN2139">
        <v>0.95421035936023957</v>
      </c>
      <c r="AO2139">
        <v>0.95421035936023924</v>
      </c>
      <c r="AP2139">
        <v>0.95421035936023924</v>
      </c>
      <c r="AQ2139">
        <v>0.95421035936023924</v>
      </c>
      <c r="AR2139">
        <v>9.2916692631982176</v>
      </c>
      <c r="AS2139">
        <v>9.2916692631982212</v>
      </c>
      <c r="AT2139">
        <v>9.2916692631982212</v>
      </c>
      <c r="AU2139">
        <v>9.2916692631982212</v>
      </c>
      <c r="AV2139" t="str">
        <f>VLOOKUP(Sheet1[[#This Row],[NPDES ID2]],Combined_Sheet__Major_Only___2[[NPDES ID2]:[ECHO BFR]],3,FALSE)</f>
        <v>MA</v>
      </c>
      <c r="AW2139" t="s">
        <v>54</v>
      </c>
      <c r="AX2139" t="str">
        <f>VLOOKUP(Sheet1[[#This Row],[NPDES ID2]],Combined_Sheet__Major_Only___2[[NPDES ID2]:[ECHO BFR]],27,FALSE)</f>
        <v>-</v>
      </c>
      <c r="AY2139" t="str">
        <f>VLOOKUP(Sheet1[[#This Row],[NPDES ID2]],Combined_Sheet__Major_Only___2[[NPDES ID2]:[ECHO BFR]],28,FALSE)</f>
        <v>-</v>
      </c>
      <c r="AZ2139" t="str">
        <f>VLOOKUP(Sheet1[[#This Row],[NPDES ID2]],Combined_Sheet__Major_Only___2[[NPDES ID2]:[ECHO BFR]],29,FALSE)</f>
        <v>thickening, preliminaryOps</v>
      </c>
      <c r="BA2139">
        <f>VLOOKUP(Sheet1[[#This Row],[NPDES ID2]],Combined_Sheet__Major_Only___2[[NPDES ID2]:[ECHO BFR]],17,FALSE)</f>
        <v>42.387695999999998</v>
      </c>
      <c r="BB2139">
        <f>VLOOKUP(Sheet1[[#This Row],[NPDES ID2]],Combined_Sheet__Major_Only___2[[NPDES ID2]:[ECHO BFR]],18,FALSE)</f>
        <v>-72.537381999999994</v>
      </c>
      <c r="BC2139" t="str">
        <f>IF(ISNUMBER(SEARCH("aerobic",$AW2139)),"aerobic","")</f>
        <v/>
      </c>
      <c r="BD2139" t="str">
        <f>IF(ISNUMBER(SEARCH("anaer",$AW2139)),"anaer","")</f>
        <v/>
      </c>
      <c r="BE2139" t="str">
        <f>IF(ISNUMBER(SEARCH("thickening",$AZ2139)),"thickening","")</f>
        <v>thickening</v>
      </c>
      <c r="BF2139" s="3" t="str">
        <f>IF(ISNUMBER(SEARCH("airDry",$AW2139)),"airDry","")</f>
        <v/>
      </c>
      <c r="BG2139" s="3" t="str">
        <f>IF(ISNUMBER(SEARCH("heatDry",$AY2139)),"heatDry","")</f>
        <v/>
      </c>
      <c r="BH2139" s="3" t="str">
        <f>IF(AND(ISNUMBER(SEARCH("aerobic",$AW2139)),ISNUMBER(SEARCH("anaer",$AW2139))),"Combined Aer and Anaer.","")</f>
        <v/>
      </c>
    </row>
    <row r="2140" spans="1:60" x14ac:dyDescent="0.25">
      <c r="A2140" s="4">
        <v>1152</v>
      </c>
      <c r="B2140" t="s">
        <v>5532</v>
      </c>
      <c r="C2140">
        <v>292.72000000000003</v>
      </c>
      <c r="D2140">
        <v>639.93613157829577</v>
      </c>
      <c r="E2140">
        <v>639.42198247228976</v>
      </c>
      <c r="F2140">
        <v>481.26345869462028</v>
      </c>
      <c r="G2140">
        <v>822.07416332825665</v>
      </c>
      <c r="H2140">
        <v>-159.04033089954399</v>
      </c>
      <c r="I2140">
        <v>-161.02301052758861</v>
      </c>
      <c r="J2140">
        <v>-178.62647689990189</v>
      </c>
      <c r="K2140">
        <v>-135.2993434592708</v>
      </c>
      <c r="L2140">
        <v>142.95789054467059</v>
      </c>
      <c r="M2140">
        <v>141.72193283736951</v>
      </c>
      <c r="N2140">
        <v>137.6302314695389</v>
      </c>
      <c r="O2140">
        <v>151.640708680899</v>
      </c>
      <c r="P2140">
        <v>6.9439217707332697</v>
      </c>
      <c r="Q2140">
        <v>6.9669808704515521</v>
      </c>
      <c r="R2140">
        <v>6.0189977171698779</v>
      </c>
      <c r="S2140">
        <v>7.9852150947504574</v>
      </c>
      <c r="T2140">
        <v>52944.092367660283</v>
      </c>
      <c r="U2140">
        <v>52944.052203560743</v>
      </c>
      <c r="V2140">
        <v>52908.081344006147</v>
      </c>
      <c r="W2140">
        <v>52980.352290174247</v>
      </c>
      <c r="X2140">
        <v>4883.2615590153919</v>
      </c>
      <c r="Y2140">
        <v>4920.4494006291916</v>
      </c>
      <c r="Z2140">
        <v>4602.0257127732048</v>
      </c>
      <c r="AA2140">
        <v>5067.091853873897</v>
      </c>
      <c r="AB2140">
        <v>1297.2075118421039</v>
      </c>
      <c r="AC2140">
        <v>1263.485244356038</v>
      </c>
      <c r="AD2140">
        <v>1011.782811403686</v>
      </c>
      <c r="AE2140">
        <v>1650.1866889163209</v>
      </c>
      <c r="AF2140">
        <v>47.861830557957887</v>
      </c>
      <c r="AG2140">
        <v>47.447723415123583</v>
      </c>
      <c r="AH2140">
        <v>46.078788537484442</v>
      </c>
      <c r="AI2140">
        <v>50.76856474580616</v>
      </c>
      <c r="AJ2140">
        <v>0.36175095790715539</v>
      </c>
      <c r="AK2140">
        <v>0.36175098206107831</v>
      </c>
      <c r="AL2140">
        <v>0.36174541502873592</v>
      </c>
      <c r="AM2140">
        <v>0.36175646881771378</v>
      </c>
      <c r="AN2140">
        <v>0.95425662919426524</v>
      </c>
      <c r="AO2140">
        <v>0.95425662919426513</v>
      </c>
      <c r="AP2140">
        <v>0.95425662919426513</v>
      </c>
      <c r="AQ2140">
        <v>0.95425662919426513</v>
      </c>
      <c r="AR2140">
        <v>8.4650844707534514</v>
      </c>
      <c r="AS2140">
        <v>8.4650844707534478</v>
      </c>
      <c r="AT2140">
        <v>8.4650844707534478</v>
      </c>
      <c r="AU2140">
        <v>8.4650844707534478</v>
      </c>
      <c r="AV2140" t="str">
        <f>VLOOKUP(Sheet1[[#This Row],[NPDES ID2]],Combined_Sheet__Major_Only___2[[NPDES ID2]:[ECHO BFR]],3,FALSE)</f>
        <v>AL</v>
      </c>
      <c r="AW2140" t="s">
        <v>54</v>
      </c>
      <c r="AX2140" t="str">
        <f>VLOOKUP(Sheet1[[#This Row],[NPDES ID2]],Combined_Sheet__Major_Only___2[[NPDES ID2]:[ECHO BFR]],27,FALSE)</f>
        <v>tempSludgeStore</v>
      </c>
      <c r="AY2140" t="str">
        <f>VLOOKUP(Sheet1[[#This Row],[NPDES ID2]],Combined_Sheet__Major_Only___2[[NPDES ID2]:[ECHO BFR]],28,FALSE)</f>
        <v>-</v>
      </c>
      <c r="AZ2140" t="str">
        <f>VLOOKUP(Sheet1[[#This Row],[NPDES ID2]],Combined_Sheet__Major_Only___2[[NPDES ID2]:[ECHO BFR]],29,FALSE)</f>
        <v>thickening</v>
      </c>
      <c r="BA2140">
        <f>VLOOKUP(Sheet1[[#This Row],[NPDES ID2]],Combined_Sheet__Major_Only___2[[NPDES ID2]:[ECHO BFR]],17,FALSE)</f>
        <v>30.401399999999999</v>
      </c>
      <c r="BB2140">
        <f>VLOOKUP(Sheet1[[#This Row],[NPDES ID2]],Combined_Sheet__Major_Only___2[[NPDES ID2]:[ECHO BFR]],18,FALSE)</f>
        <v>-87.661699999999996</v>
      </c>
      <c r="BC2140" t="str">
        <f>IF(ISNUMBER(SEARCH("aerobic",$AW2140)),"aerobic","")</f>
        <v/>
      </c>
      <c r="BD2140" t="str">
        <f>IF(ISNUMBER(SEARCH("anaer",$AW2140)),"anaer","")</f>
        <v/>
      </c>
      <c r="BE2140" t="str">
        <f>IF(ISNUMBER(SEARCH("thickening",$AZ2140)),"thickening","")</f>
        <v>thickening</v>
      </c>
      <c r="BF2140" s="2" t="str">
        <f>IF(ISNUMBER(SEARCH("airDry",$AW2140)),"airDry","")</f>
        <v/>
      </c>
      <c r="BG2140" s="2" t="str">
        <f>IF(ISNUMBER(SEARCH("heatDry",$AY2140)),"heatDry","")</f>
        <v/>
      </c>
      <c r="BH2140" s="2" t="str">
        <f>IF(AND(ISNUMBER(SEARCH("aerobic",$AW2140)),ISNUMBER(SEARCH("anaer",$AW2140))),"Combined Aer and Anaer.","")</f>
        <v/>
      </c>
    </row>
    <row r="2141" spans="1:60" x14ac:dyDescent="0.25">
      <c r="A2141" s="4">
        <v>1923</v>
      </c>
      <c r="B2141" t="s">
        <v>9072</v>
      </c>
      <c r="C2141">
        <v>3088</v>
      </c>
      <c r="D2141">
        <v>997.67206771941721</v>
      </c>
      <c r="E2141">
        <v>997.83505926721318</v>
      </c>
      <c r="F2141">
        <v>831.68205501509021</v>
      </c>
      <c r="G2141">
        <v>1186.2123200466981</v>
      </c>
      <c r="H2141">
        <v>-162.92387342499731</v>
      </c>
      <c r="I2141">
        <v>-164.8968663268918</v>
      </c>
      <c r="J2141">
        <v>-183.92611115444859</v>
      </c>
      <c r="K2141">
        <v>-139.77890554469229</v>
      </c>
      <c r="L2141">
        <v>1461.9721432880051</v>
      </c>
      <c r="M2141">
        <v>1448.60866450908</v>
      </c>
      <c r="N2141">
        <v>1404.1603750129109</v>
      </c>
      <c r="O2141">
        <v>1556.12151139394</v>
      </c>
      <c r="P2141">
        <v>73.314824040876388</v>
      </c>
      <c r="Q2141">
        <v>73.380025915716061</v>
      </c>
      <c r="R2141">
        <v>63.685258608352939</v>
      </c>
      <c r="S2141">
        <v>84.181988970308126</v>
      </c>
      <c r="T2141">
        <v>52957.452768189702</v>
      </c>
      <c r="U2141">
        <v>52957.412594294939</v>
      </c>
      <c r="V2141">
        <v>52921.43296218371</v>
      </c>
      <c r="W2141">
        <v>52993.721533756827</v>
      </c>
      <c r="X2141">
        <v>5039.2606132733836</v>
      </c>
      <c r="Y2141">
        <v>5079.5499693240108</v>
      </c>
      <c r="Z2141">
        <v>4732.1208033863832</v>
      </c>
      <c r="AA2141">
        <v>5240.7130257868848</v>
      </c>
      <c r="AB2141">
        <v>1156.6386631816461</v>
      </c>
      <c r="AC2141">
        <v>1133.559091053979</v>
      </c>
      <c r="AD2141">
        <v>932.03006649926942</v>
      </c>
      <c r="AE2141">
        <v>1427.1032432057641</v>
      </c>
      <c r="AF2141">
        <v>46.405115131123637</v>
      </c>
      <c r="AG2141">
        <v>45.977787367944863</v>
      </c>
      <c r="AH2141">
        <v>44.576534559006909</v>
      </c>
      <c r="AI2141">
        <v>49.39107555175918</v>
      </c>
      <c r="AJ2141">
        <v>0.34408902219504162</v>
      </c>
      <c r="AK2141">
        <v>0.34408925790222927</v>
      </c>
      <c r="AL2141">
        <v>0.34403417038429668</v>
      </c>
      <c r="AM2141">
        <v>0.34414356667097451</v>
      </c>
      <c r="AN2141">
        <v>0.95426741261211001</v>
      </c>
      <c r="AO2141">
        <v>0.95426741261211012</v>
      </c>
      <c r="AP2141">
        <v>0.95426741261211012</v>
      </c>
      <c r="AQ2141">
        <v>0.95426741261211012</v>
      </c>
      <c r="AR2141">
        <v>8.8158382423202415</v>
      </c>
      <c r="AS2141">
        <v>8.8158382423202397</v>
      </c>
      <c r="AT2141">
        <v>8.8158382423202397</v>
      </c>
      <c r="AU2141">
        <v>8.8158382423202397</v>
      </c>
      <c r="AV2141" t="str">
        <f>VLOOKUP(Sheet1[[#This Row],[NPDES ID2]],Combined_Sheet__Major_Only___2[[NPDES ID2]:[ECHO BFR]],3,FALSE)</f>
        <v>MA</v>
      </c>
      <c r="AW2141" t="s">
        <v>54</v>
      </c>
      <c r="AX2141" t="str">
        <f>VLOOKUP(Sheet1[[#This Row],[NPDES ID2]],Combined_Sheet__Major_Only___2[[NPDES ID2]:[ECHO BFR]],27,FALSE)</f>
        <v>other</v>
      </c>
      <c r="AY2141" t="str">
        <f>VLOOKUP(Sheet1[[#This Row],[NPDES ID2]],Combined_Sheet__Major_Only___2[[NPDES ID2]:[ECHO BFR]],28,FALSE)</f>
        <v>-</v>
      </c>
      <c r="AZ2141" t="str">
        <f>VLOOKUP(Sheet1[[#This Row],[NPDES ID2]],Combined_Sheet__Major_Only___2[[NPDES ID2]:[ECHO BFR]],29,FALSE)</f>
        <v>preliminaryOps, thickening</v>
      </c>
      <c r="BA2141">
        <f>VLOOKUP(Sheet1[[#This Row],[NPDES ID2]],Combined_Sheet__Major_Only___2[[NPDES ID2]:[ECHO BFR]],17,FALSE)</f>
        <v>41.898890999999999</v>
      </c>
      <c r="BB2141">
        <f>VLOOKUP(Sheet1[[#This Row],[NPDES ID2]],Combined_Sheet__Major_Only___2[[NPDES ID2]:[ECHO BFR]],18,FALSE)</f>
        <v>-71.337682999999998</v>
      </c>
      <c r="BC2141" t="str">
        <f>IF(ISNUMBER(SEARCH("aerobic",$AW2141)),"aerobic","")</f>
        <v/>
      </c>
      <c r="BD2141" t="str">
        <f>IF(ISNUMBER(SEARCH("anaer",$AW2141)),"anaer","")</f>
        <v/>
      </c>
      <c r="BE2141" t="str">
        <f>IF(ISNUMBER(SEARCH("thickening",$AZ2141)),"thickening","")</f>
        <v>thickening</v>
      </c>
      <c r="BF2141" s="3" t="str">
        <f>IF(ISNUMBER(SEARCH("airDry",$AW2141)),"airDry","")</f>
        <v/>
      </c>
      <c r="BG2141" s="3" t="str">
        <f>IF(ISNUMBER(SEARCH("heatDry",$AY2141)),"heatDry","")</f>
        <v/>
      </c>
      <c r="BH2141" s="3" t="str">
        <f>IF(AND(ISNUMBER(SEARCH("aerobic",$AW2141)),ISNUMBER(SEARCH("anaer",$AW2141))),"Combined Aer and Anaer.","")</f>
        <v/>
      </c>
    </row>
    <row r="2142" spans="1:60" x14ac:dyDescent="0.25">
      <c r="A2142" s="4">
        <v>647</v>
      </c>
      <c r="B2142" t="s">
        <v>3189</v>
      </c>
      <c r="C2142">
        <v>141.80000000000001</v>
      </c>
      <c r="D2142">
        <v>1002.758038557033</v>
      </c>
      <c r="E2142">
        <v>999.8087953871302</v>
      </c>
      <c r="F2142">
        <v>718.10473630008119</v>
      </c>
      <c r="G2142">
        <v>1299.838811583802</v>
      </c>
      <c r="H2142">
        <v>-147.54767301829011</v>
      </c>
      <c r="I2142">
        <v>-149.56611495581831</v>
      </c>
      <c r="J2142">
        <v>-165.96853258505899</v>
      </c>
      <c r="K2142">
        <v>-124.2091469116543</v>
      </c>
      <c r="L2142">
        <v>74.418426210945654</v>
      </c>
      <c r="M2142">
        <v>73.860285803281613</v>
      </c>
      <c r="N2142">
        <v>72.013023545576445</v>
      </c>
      <c r="O2142">
        <v>78.33882611483871</v>
      </c>
      <c r="P2142">
        <v>3.354971267475082</v>
      </c>
      <c r="Q2142">
        <v>3.363877475147838</v>
      </c>
      <c r="R2142">
        <v>2.876163221191173</v>
      </c>
      <c r="S2142">
        <v>3.8724304164209</v>
      </c>
      <c r="T2142">
        <v>52989.234878273652</v>
      </c>
      <c r="U2142">
        <v>52989.194681077781</v>
      </c>
      <c r="V2142">
        <v>52953.194180553197</v>
      </c>
      <c r="W2142">
        <v>53025.524679953378</v>
      </c>
      <c r="X2142">
        <v>4546.9944940922869</v>
      </c>
      <c r="Y2142">
        <v>4577.462835165953</v>
      </c>
      <c r="Z2142">
        <v>4318.9851892166353</v>
      </c>
      <c r="AA2142">
        <v>4695.21567322803</v>
      </c>
      <c r="AB2142">
        <v>947.23422487300468</v>
      </c>
      <c r="AC2142">
        <v>931.94795560555917</v>
      </c>
      <c r="AD2142">
        <v>780.13927887954787</v>
      </c>
      <c r="AE2142">
        <v>1140.8042275620039</v>
      </c>
      <c r="AF2142">
        <v>51.432033545028581</v>
      </c>
      <c r="AG2142">
        <v>51.046140553127778</v>
      </c>
      <c r="AH2142">
        <v>49.769923702874578</v>
      </c>
      <c r="AI2142">
        <v>54.14138143209216</v>
      </c>
      <c r="AJ2142">
        <v>0.4051051097301554</v>
      </c>
      <c r="AK2142">
        <v>0.40510512190132608</v>
      </c>
      <c r="AL2142">
        <v>0.40510231893851772</v>
      </c>
      <c r="AM2142">
        <v>0.4051078843994057</v>
      </c>
      <c r="AN2142">
        <v>0.95429304409999038</v>
      </c>
      <c r="AO2142">
        <v>0.9542930440999905</v>
      </c>
      <c r="AP2142">
        <v>0.9542930440999905</v>
      </c>
      <c r="AQ2142">
        <v>0.9542930440999905</v>
      </c>
      <c r="AR2142">
        <v>10.27843737790117</v>
      </c>
      <c r="AS2142">
        <v>10.278437377901181</v>
      </c>
      <c r="AT2142">
        <v>10.278437377901181</v>
      </c>
      <c r="AU2142">
        <v>10.278437377901181</v>
      </c>
      <c r="AV2142" t="str">
        <f>VLOOKUP(Sheet1[[#This Row],[NPDES ID2]],Combined_Sheet__Major_Only___2[[NPDES ID2]:[ECHO BFR]],3,FALSE)</f>
        <v>NC</v>
      </c>
      <c r="AW2142" t="s">
        <v>87</v>
      </c>
      <c r="AX2142" t="str">
        <f>VLOOKUP(Sheet1[[#This Row],[NPDES ID2]],Combined_Sheet__Major_Only___2[[NPDES ID2]:[ECHO BFR]],27,FALSE)</f>
        <v>-</v>
      </c>
      <c r="AY2142" t="str">
        <f>VLOOKUP(Sheet1[[#This Row],[NPDES ID2]],Combined_Sheet__Major_Only___2[[NPDES ID2]:[ECHO BFR]],28,FALSE)</f>
        <v>-</v>
      </c>
      <c r="AZ2142" t="str">
        <f>VLOOKUP(Sheet1[[#This Row],[NPDES ID2]],Combined_Sheet__Major_Only___2[[NPDES ID2]:[ECHO BFR]],29,FALSE)</f>
        <v>thickening</v>
      </c>
      <c r="BA2142">
        <f>VLOOKUP(Sheet1[[#This Row],[NPDES ID2]],Combined_Sheet__Major_Only___2[[NPDES ID2]:[ECHO BFR]],17,FALSE)</f>
        <v>34.905641000000003</v>
      </c>
      <c r="BB2142">
        <f>VLOOKUP(Sheet1[[#This Row],[NPDES ID2]],Combined_Sheet__Major_Only___2[[NPDES ID2]:[ECHO BFR]],18,FALSE)</f>
        <v>-76.893355</v>
      </c>
      <c r="BC2142" t="str">
        <f>IF(ISNUMBER(SEARCH("aerobic",$AW2142)),"aerobic","")</f>
        <v/>
      </c>
      <c r="BD2142" t="str">
        <f>IF(ISNUMBER(SEARCH("anaer",$AW2142)),"anaer","")</f>
        <v/>
      </c>
      <c r="BE2142" t="str">
        <f>IF(ISNUMBER(SEARCH("thickening",$AZ2142)),"thickening","")</f>
        <v>thickening</v>
      </c>
      <c r="BF2142" s="3" t="str">
        <f>IF(ISNUMBER(SEARCH("airDry",$AW2142)),"airDry","")</f>
        <v/>
      </c>
      <c r="BG2142" s="3" t="str">
        <f>IF(ISNUMBER(SEARCH("heatDry",$AY2142)),"heatDry","")</f>
        <v/>
      </c>
      <c r="BH2142" s="3" t="str">
        <f>IF(AND(ISNUMBER(SEARCH("aerobic",$AW2142)),ISNUMBER(SEARCH("anaer",$AW2142))),"Combined Aer and Anaer.","")</f>
        <v/>
      </c>
    </row>
    <row r="2143" spans="1:60" x14ac:dyDescent="0.25">
      <c r="A2143" s="4">
        <v>1937</v>
      </c>
      <c r="B2143" t="s">
        <v>9138</v>
      </c>
      <c r="C2143">
        <v>2649.2</v>
      </c>
      <c r="D2143">
        <v>786.66831360747199</v>
      </c>
      <c r="E2143">
        <v>789.44801008107902</v>
      </c>
      <c r="F2143">
        <v>666.36258927231438</v>
      </c>
      <c r="G2143">
        <v>927.19999125425159</v>
      </c>
      <c r="H2143">
        <v>-144.13202435667449</v>
      </c>
      <c r="I2143">
        <v>-146.19206362408261</v>
      </c>
      <c r="J2143">
        <v>-163.122967667539</v>
      </c>
      <c r="K2143">
        <v>-121.2086718384502</v>
      </c>
      <c r="L2143">
        <v>1412.142961843208</v>
      </c>
      <c r="M2143">
        <v>1401.9150637506159</v>
      </c>
      <c r="N2143">
        <v>1367.9112583605561</v>
      </c>
      <c r="O2143">
        <v>1484.181540332826</v>
      </c>
      <c r="P2143">
        <v>62.631424992069498</v>
      </c>
      <c r="Q2143">
        <v>62.901883197055596</v>
      </c>
      <c r="R2143">
        <v>53.51894894018514</v>
      </c>
      <c r="S2143">
        <v>72.203619099519315</v>
      </c>
      <c r="T2143">
        <v>53016.20665769343</v>
      </c>
      <c r="U2143">
        <v>53016.166440723158</v>
      </c>
      <c r="V2143">
        <v>52980.148230290702</v>
      </c>
      <c r="W2143">
        <v>53052.514311598417</v>
      </c>
      <c r="X2143">
        <v>4478.8369818775518</v>
      </c>
      <c r="Y2143">
        <v>4507.8932875753253</v>
      </c>
      <c r="Z2143">
        <v>4261.1934154432247</v>
      </c>
      <c r="AA2143">
        <v>4620.2788181906544</v>
      </c>
      <c r="AB2143">
        <v>972.82484759449642</v>
      </c>
      <c r="AC2143">
        <v>955.81625367391871</v>
      </c>
      <c r="AD2143">
        <v>795.01077845721375</v>
      </c>
      <c r="AE2143">
        <v>1181.390772415738</v>
      </c>
      <c r="AF2143">
        <v>52.246012373323452</v>
      </c>
      <c r="AG2143">
        <v>51.864724178144613</v>
      </c>
      <c r="AH2143">
        <v>50.615471454049199</v>
      </c>
      <c r="AI2143">
        <v>54.909041595191432</v>
      </c>
      <c r="AJ2143">
        <v>0.41500159477136572</v>
      </c>
      <c r="AK2143">
        <v>0.41500182568826399</v>
      </c>
      <c r="AL2143">
        <v>0.41494801636803708</v>
      </c>
      <c r="AM2143">
        <v>0.41505487112211908</v>
      </c>
      <c r="AN2143">
        <v>0.95431477364821216</v>
      </c>
      <c r="AO2143">
        <v>0.9543147736482126</v>
      </c>
      <c r="AP2143">
        <v>0.9543147736482126</v>
      </c>
      <c r="AQ2143">
        <v>0.9543147736482126</v>
      </c>
      <c r="AR2143">
        <v>10.21264491527417</v>
      </c>
      <c r="AS2143">
        <v>10.21264491527416</v>
      </c>
      <c r="AT2143">
        <v>10.21264491527416</v>
      </c>
      <c r="AU2143">
        <v>10.21264491527416</v>
      </c>
      <c r="AV2143" t="str">
        <f>VLOOKUP(Sheet1[[#This Row],[NPDES ID2]],Combined_Sheet__Major_Only___2[[NPDES ID2]:[ECHO BFR]],3,FALSE)</f>
        <v>CT</v>
      </c>
      <c r="AW2143" t="s">
        <v>54</v>
      </c>
      <c r="AX2143" t="str">
        <f>VLOOKUP(Sheet1[[#This Row],[NPDES ID2]],Combined_Sheet__Major_Only___2[[NPDES ID2]:[ECHO BFR]],27,FALSE)</f>
        <v>-</v>
      </c>
      <c r="AY2143" t="str">
        <f>VLOOKUP(Sheet1[[#This Row],[NPDES ID2]],Combined_Sheet__Major_Only___2[[NPDES ID2]:[ECHO BFR]],28,FALSE)</f>
        <v>-</v>
      </c>
      <c r="AZ2143" t="str">
        <f>VLOOKUP(Sheet1[[#This Row],[NPDES ID2]],Combined_Sheet__Major_Only___2[[NPDES ID2]:[ECHO BFR]],29,FALSE)</f>
        <v>preliminaryOps, thickening</v>
      </c>
      <c r="BA2143">
        <f>VLOOKUP(Sheet1[[#This Row],[NPDES ID2]],Combined_Sheet__Major_Only___2[[NPDES ID2]:[ECHO BFR]],17,FALSE)</f>
        <v>41.779986000000001</v>
      </c>
      <c r="BB2143">
        <f>VLOOKUP(Sheet1[[#This Row],[NPDES ID2]],Combined_Sheet__Major_Only___2[[NPDES ID2]:[ECHO BFR]],18,FALSE)</f>
        <v>-73.117311000000001</v>
      </c>
      <c r="BC2143" t="str">
        <f>IF(ISNUMBER(SEARCH("aerobic",$AW2143)),"aerobic","")</f>
        <v/>
      </c>
      <c r="BD2143" t="str">
        <f>IF(ISNUMBER(SEARCH("anaer",$AW2143)),"anaer","")</f>
        <v/>
      </c>
      <c r="BE2143" t="str">
        <f>IF(ISNUMBER(SEARCH("thickening",$AZ2143)),"thickening","")</f>
        <v>thickening</v>
      </c>
      <c r="BF2143" s="3" t="str">
        <f>IF(ISNUMBER(SEARCH("airDry",$AW2143)),"airDry","")</f>
        <v/>
      </c>
      <c r="BG2143" s="3" t="str">
        <f>IF(ISNUMBER(SEARCH("heatDry",$AY2143)),"heatDry","")</f>
        <v/>
      </c>
      <c r="BH2143" s="3" t="str">
        <f>IF(AND(ISNUMBER(SEARCH("aerobic",$AW2143)),ISNUMBER(SEARCH("anaer",$AW2143))),"Combined Aer and Anaer.","")</f>
        <v/>
      </c>
    </row>
    <row r="2144" spans="1:60" x14ac:dyDescent="0.25">
      <c r="A2144" s="4">
        <v>119</v>
      </c>
      <c r="B2144" t="s">
        <v>666</v>
      </c>
      <c r="C2144">
        <v>10007.379999999999</v>
      </c>
      <c r="D2144">
        <v>2610.360556112124</v>
      </c>
      <c r="E2144">
        <v>2615.7871875798141</v>
      </c>
      <c r="F2144">
        <v>2074.5080843915421</v>
      </c>
      <c r="G2144">
        <v>3140.5387647646239</v>
      </c>
      <c r="H2144">
        <v>-146.37843689174119</v>
      </c>
      <c r="I2144">
        <v>-148.91339401904929</v>
      </c>
      <c r="J2144">
        <v>-167.33717795896089</v>
      </c>
      <c r="K2144">
        <v>-121.1266104891065</v>
      </c>
      <c r="L2144">
        <v>5152.4582342265776</v>
      </c>
      <c r="M2144">
        <v>5112.6976225338103</v>
      </c>
      <c r="N2144">
        <v>4978.8211468252339</v>
      </c>
      <c r="O2144">
        <v>5434.6868123351769</v>
      </c>
      <c r="P2144">
        <v>236.81561835428511</v>
      </c>
      <c r="Q2144">
        <v>237.27607830133849</v>
      </c>
      <c r="R2144">
        <v>203.63659436131229</v>
      </c>
      <c r="S2144">
        <v>273.66583602042431</v>
      </c>
      <c r="T2144">
        <v>53434.926774303087</v>
      </c>
      <c r="U2144">
        <v>53434.886250347401</v>
      </c>
      <c r="V2144">
        <v>53398.593104599167</v>
      </c>
      <c r="W2144">
        <v>53471.511572912699</v>
      </c>
      <c r="X2144">
        <v>4674.0978041303906</v>
      </c>
      <c r="Y2144">
        <v>4706.1682423138845</v>
      </c>
      <c r="Z2144">
        <v>4430.6341321630434</v>
      </c>
      <c r="AA2144">
        <v>4832.5552319441867</v>
      </c>
      <c r="AB2144">
        <v>971.27944848140612</v>
      </c>
      <c r="AC2144">
        <v>956.22235223272014</v>
      </c>
      <c r="AD2144">
        <v>799.41673343170476</v>
      </c>
      <c r="AE2144">
        <v>1169.34961161653</v>
      </c>
      <c r="AF2144">
        <v>50.484803914708493</v>
      </c>
      <c r="AG2144">
        <v>50.084628205832011</v>
      </c>
      <c r="AH2144">
        <v>48.804221640153003</v>
      </c>
      <c r="AI2144">
        <v>53.24189436564167</v>
      </c>
      <c r="AJ2144">
        <v>0.39359384390419272</v>
      </c>
      <c r="AK2144">
        <v>0.39359464842321701</v>
      </c>
      <c r="AL2144">
        <v>0.39340033936750463</v>
      </c>
      <c r="AM2144">
        <v>0.39378633761121901</v>
      </c>
      <c r="AN2144">
        <v>0.95464948072138045</v>
      </c>
      <c r="AO2144">
        <v>0.95464948072138012</v>
      </c>
      <c r="AP2144">
        <v>0.95464948072138012</v>
      </c>
      <c r="AQ2144">
        <v>0.95464948072138012</v>
      </c>
      <c r="AR2144">
        <v>10.102591594218721</v>
      </c>
      <c r="AS2144">
        <v>10.102591594218721</v>
      </c>
      <c r="AT2144">
        <v>10.102591594218721</v>
      </c>
      <c r="AU2144">
        <v>10.102591594218721</v>
      </c>
      <c r="AV2144" t="str">
        <f>VLOOKUP(Sheet1[[#This Row],[NPDES ID2]],Combined_Sheet__Major_Only___2[[NPDES ID2]:[ECHO BFR]],3,FALSE)</f>
        <v>NC</v>
      </c>
      <c r="AW2144" t="s">
        <v>54</v>
      </c>
      <c r="AX2144" t="str">
        <f>VLOOKUP(Sheet1[[#This Row],[NPDES ID2]],Combined_Sheet__Major_Only___2[[NPDES ID2]:[ECHO BFR]],27,FALSE)</f>
        <v>-</v>
      </c>
      <c r="AY2144" t="str">
        <f>VLOOKUP(Sheet1[[#This Row],[NPDES ID2]],Combined_Sheet__Major_Only___2[[NPDES ID2]:[ECHO BFR]],28,FALSE)</f>
        <v>-</v>
      </c>
      <c r="AZ2144" t="str">
        <f>VLOOKUP(Sheet1[[#This Row],[NPDES ID2]],Combined_Sheet__Major_Only___2[[NPDES ID2]:[ECHO BFR]],29,FALSE)</f>
        <v>thickening</v>
      </c>
      <c r="BA2144">
        <f>VLOOKUP(Sheet1[[#This Row],[NPDES ID2]],Combined_Sheet__Major_Only___2[[NPDES ID2]:[ECHO BFR]],17,FALSE)</f>
        <v>35.326239000000001</v>
      </c>
      <c r="BB2144">
        <f>VLOOKUP(Sheet1[[#This Row],[NPDES ID2]],Combined_Sheet__Major_Only___2[[NPDES ID2]:[ECHO BFR]],18,FALSE)</f>
        <v>-80.539344999999997</v>
      </c>
      <c r="BC2144" t="str">
        <f>IF(ISNUMBER(SEARCH("aerobic",$AW2144)),"aerobic","")</f>
        <v/>
      </c>
      <c r="BD2144" t="str">
        <f>IF(ISNUMBER(SEARCH("anaer",$AW2144)),"anaer","")</f>
        <v/>
      </c>
      <c r="BE2144" t="str">
        <f>IF(ISNUMBER(SEARCH("thickening",$AZ2144)),"thickening","")</f>
        <v>thickening</v>
      </c>
      <c r="BF2144" s="3" t="str">
        <f>IF(ISNUMBER(SEARCH("airDry",$AW2144)),"airDry","")</f>
        <v/>
      </c>
      <c r="BG2144" s="3" t="str">
        <f>IF(ISNUMBER(SEARCH("heatDry",$AY2144)),"heatDry","")</f>
        <v/>
      </c>
      <c r="BH2144" s="3" t="str">
        <f>IF(AND(ISNUMBER(SEARCH("aerobic",$AW2144)),ISNUMBER(SEARCH("anaer",$AW2144))),"Combined Aer and Anaer.","")</f>
        <v/>
      </c>
    </row>
    <row r="2145" spans="1:60" x14ac:dyDescent="0.25">
      <c r="A2145" s="4">
        <v>1228</v>
      </c>
      <c r="B2145" t="s">
        <v>5877</v>
      </c>
      <c r="C2145">
        <v>228</v>
      </c>
      <c r="D2145">
        <v>729.50153310800681</v>
      </c>
      <c r="E2145">
        <v>727.62043038164074</v>
      </c>
      <c r="F2145">
        <v>539.01015384983202</v>
      </c>
      <c r="G2145">
        <v>947.3659008948531</v>
      </c>
      <c r="H2145">
        <v>-154.47366638193199</v>
      </c>
      <c r="I2145">
        <v>-156.46508844763491</v>
      </c>
      <c r="J2145">
        <v>-173.6123275376344</v>
      </c>
      <c r="K2145">
        <v>-130.88483814841209</v>
      </c>
      <c r="L2145">
        <v>114.5142623554496</v>
      </c>
      <c r="M2145">
        <v>113.5764081531383</v>
      </c>
      <c r="N2145">
        <v>110.4719195785931</v>
      </c>
      <c r="O2145">
        <v>121.1024301593913</v>
      </c>
      <c r="P2145">
        <v>5.4033906648371177</v>
      </c>
      <c r="Q2145">
        <v>5.4290703790553074</v>
      </c>
      <c r="R2145">
        <v>4.6721805928948577</v>
      </c>
      <c r="S2145">
        <v>6.2335126101399689</v>
      </c>
      <c r="T2145">
        <v>53451.621770248057</v>
      </c>
      <c r="U2145">
        <v>53451.581234052399</v>
      </c>
      <c r="V2145">
        <v>53415.27712622282</v>
      </c>
      <c r="W2145">
        <v>53488.217619030664</v>
      </c>
      <c r="X2145">
        <v>4793.3588368330966</v>
      </c>
      <c r="Y2145">
        <v>4828.136592206758</v>
      </c>
      <c r="Z2145">
        <v>4531.4554182681341</v>
      </c>
      <c r="AA2145">
        <v>4964.1688962154731</v>
      </c>
      <c r="AB2145">
        <v>1273.102305007008</v>
      </c>
      <c r="AC2145">
        <v>1240.583104249087</v>
      </c>
      <c r="AD2145">
        <v>994.06816475671155</v>
      </c>
      <c r="AE2145">
        <v>1617.0064524468801</v>
      </c>
      <c r="AF2145">
        <v>49.221700228408046</v>
      </c>
      <c r="AG2145">
        <v>48.818333067031382</v>
      </c>
      <c r="AH2145">
        <v>47.484689946182613</v>
      </c>
      <c r="AI2145">
        <v>52.053300132775917</v>
      </c>
      <c r="AJ2145">
        <v>0.37825359033314587</v>
      </c>
      <c r="AK2145">
        <v>0.37825360989317208</v>
      </c>
      <c r="AL2145">
        <v>0.37824910316417942</v>
      </c>
      <c r="AM2145">
        <v>0.37825805160521853</v>
      </c>
      <c r="AN2145">
        <v>0.95466272435081123</v>
      </c>
      <c r="AO2145">
        <v>0.95466272435081123</v>
      </c>
      <c r="AP2145">
        <v>0.95466272435081123</v>
      </c>
      <c r="AQ2145">
        <v>0.95466272435081123</v>
      </c>
      <c r="AR2145">
        <v>8.7061758268171481</v>
      </c>
      <c r="AS2145">
        <v>8.7061758268171516</v>
      </c>
      <c r="AT2145">
        <v>8.7061758268171516</v>
      </c>
      <c r="AU2145">
        <v>8.7061758268171516</v>
      </c>
      <c r="AV2145" t="str">
        <f>VLOOKUP(Sheet1[[#This Row],[NPDES ID2]],Combined_Sheet__Major_Only___2[[NPDES ID2]:[ECHO BFR]],3,FALSE)</f>
        <v>NY</v>
      </c>
      <c r="AW2145" t="s">
        <v>952</v>
      </c>
      <c r="AX2145" t="str">
        <f>VLOOKUP(Sheet1[[#This Row],[NPDES ID2]],Combined_Sheet__Major_Only___2[[NPDES ID2]:[ECHO BFR]],27,FALSE)</f>
        <v>-</v>
      </c>
      <c r="AY2145" t="str">
        <f>VLOOKUP(Sheet1[[#This Row],[NPDES ID2]],Combined_Sheet__Major_Only___2[[NPDES ID2]:[ECHO BFR]],28,FALSE)</f>
        <v>highTempCompost</v>
      </c>
      <c r="AZ2145" t="str">
        <f>VLOOKUP(Sheet1[[#This Row],[NPDES ID2]],Combined_Sheet__Major_Only___2[[NPDES ID2]:[ECHO BFR]],29,FALSE)</f>
        <v>thickening</v>
      </c>
      <c r="BA2145">
        <f>VLOOKUP(Sheet1[[#This Row],[NPDES ID2]],Combined_Sheet__Major_Only___2[[NPDES ID2]:[ECHO BFR]],17,FALSE)</f>
        <v>43.341670000000001</v>
      </c>
      <c r="BB2145">
        <f>VLOOKUP(Sheet1[[#This Row],[NPDES ID2]],Combined_Sheet__Major_Only___2[[NPDES ID2]:[ECHO BFR]],18,FALSE)</f>
        <v>-78.685940000000002</v>
      </c>
      <c r="BC2145" t="str">
        <f>IF(ISNUMBER(SEARCH("aerobic",$AW2145)),"aerobic","")</f>
        <v/>
      </c>
      <c r="BD2145" t="str">
        <f>IF(ISNUMBER(SEARCH("anaer",$AW2145)),"anaer","")</f>
        <v/>
      </c>
      <c r="BE2145" t="str">
        <f>IF(ISNUMBER(SEARCH("thickening",$AZ2145)),"thickening","")</f>
        <v>thickening</v>
      </c>
      <c r="BF2145" s="2" t="str">
        <f>IF(ISNUMBER(SEARCH("airDry",$AW2145)),"airDry","")</f>
        <v/>
      </c>
      <c r="BG2145" s="2" t="str">
        <f>IF(ISNUMBER(SEARCH("heatDry",$AY2145)),"heatDry","")</f>
        <v/>
      </c>
      <c r="BH2145" s="2" t="str">
        <f>IF(AND(ISNUMBER(SEARCH("aerobic",$AW2145)),ISNUMBER(SEARCH("anaer",$AW2145))),"Combined Aer and Anaer.","")</f>
        <v/>
      </c>
    </row>
    <row r="2146" spans="1:60" x14ac:dyDescent="0.25">
      <c r="A2146" s="4">
        <v>2286</v>
      </c>
      <c r="B2146" t="s">
        <v>10686</v>
      </c>
      <c r="C2146">
        <v>448</v>
      </c>
      <c r="D2146">
        <v>516.76895793426502</v>
      </c>
      <c r="E2146">
        <v>517.04340271716876</v>
      </c>
      <c r="F2146">
        <v>396.15375639709958</v>
      </c>
      <c r="G2146">
        <v>639.55044230370027</v>
      </c>
      <c r="H2146">
        <v>-156.32079736037949</v>
      </c>
      <c r="I2146">
        <v>-158.39645862433059</v>
      </c>
      <c r="J2146">
        <v>-175.72313509999921</v>
      </c>
      <c r="K2146">
        <v>-132.72090323229921</v>
      </c>
      <c r="L2146">
        <v>222.32300582004041</v>
      </c>
      <c r="M2146">
        <v>220.45951117552369</v>
      </c>
      <c r="N2146">
        <v>214.2884471058818</v>
      </c>
      <c r="O2146">
        <v>235.41679597672189</v>
      </c>
      <c r="P2146">
        <v>10.62155812070085</v>
      </c>
      <c r="Q2146">
        <v>10.675604501196259</v>
      </c>
      <c r="R2146">
        <v>9.197227039067652</v>
      </c>
      <c r="S2146">
        <v>12.236561650877769</v>
      </c>
      <c r="T2146">
        <v>53478.490826901238</v>
      </c>
      <c r="U2146">
        <v>53478.450271006477</v>
      </c>
      <c r="V2146">
        <v>53442.128520717699</v>
      </c>
      <c r="W2146">
        <v>53515.104459918402</v>
      </c>
      <c r="X2146">
        <v>4853.9481847913294</v>
      </c>
      <c r="Y2146">
        <v>4889.9032073013968</v>
      </c>
      <c r="Z2146">
        <v>4582.6274258311341</v>
      </c>
      <c r="AA2146">
        <v>5031.0787526989716</v>
      </c>
      <c r="AB2146">
        <v>1513.6558965677341</v>
      </c>
      <c r="AC2146">
        <v>1460.3834817284221</v>
      </c>
      <c r="AD2146">
        <v>1133.31501857628</v>
      </c>
      <c r="AE2146">
        <v>2004.706764501281</v>
      </c>
      <c r="AF2146">
        <v>48.634470330976768</v>
      </c>
      <c r="AG2146">
        <v>48.226322895064563</v>
      </c>
      <c r="AH2146">
        <v>46.877882691921457</v>
      </c>
      <c r="AI2146">
        <v>51.498425945913922</v>
      </c>
      <c r="AJ2146">
        <v>0.37112559209780083</v>
      </c>
      <c r="AK2146">
        <v>0.37112563082656869</v>
      </c>
      <c r="AL2146">
        <v>0.37111669715551882</v>
      </c>
      <c r="AM2146">
        <v>0.37113443582732031</v>
      </c>
      <c r="AN2146">
        <v>0.95468402251690276</v>
      </c>
      <c r="AO2146">
        <v>0.95468402251690299</v>
      </c>
      <c r="AP2146">
        <v>0.95468402251690299</v>
      </c>
      <c r="AQ2146">
        <v>0.95468402251690299</v>
      </c>
      <c r="AR2146">
        <v>8.006218128548042</v>
      </c>
      <c r="AS2146">
        <v>8.0062181285480403</v>
      </c>
      <c r="AT2146">
        <v>8.0062181285480403</v>
      </c>
      <c r="AU2146">
        <v>8.0062181285480403</v>
      </c>
      <c r="AV2146" t="str">
        <f>VLOOKUP(Sheet1[[#This Row],[NPDES ID2]],Combined_Sheet__Major_Only___2[[NPDES ID2]:[ECHO BFR]],3,FALSE)</f>
        <v>MA</v>
      </c>
      <c r="AW2146" t="s">
        <v>54</v>
      </c>
      <c r="AX2146" t="str">
        <f>VLOOKUP(Sheet1[[#This Row],[NPDES ID2]],Combined_Sheet__Major_Only___2[[NPDES ID2]:[ECHO BFR]],27,FALSE)</f>
        <v>-</v>
      </c>
      <c r="AY2146" t="str">
        <f>VLOOKUP(Sheet1[[#This Row],[NPDES ID2]],Combined_Sheet__Major_Only___2[[NPDES ID2]:[ECHO BFR]],28,FALSE)</f>
        <v>-</v>
      </c>
      <c r="AZ2146" t="str">
        <f>VLOOKUP(Sheet1[[#This Row],[NPDES ID2]],Combined_Sheet__Major_Only___2[[NPDES ID2]:[ECHO BFR]],29,FALSE)</f>
        <v>thickening</v>
      </c>
      <c r="BA2146">
        <f>VLOOKUP(Sheet1[[#This Row],[NPDES ID2]],Combined_Sheet__Major_Only___2[[NPDES ID2]:[ECHO BFR]],17,FALSE)</f>
        <v>42.205371</v>
      </c>
      <c r="BB2146">
        <f>VLOOKUP(Sheet1[[#This Row],[NPDES ID2]],Combined_Sheet__Major_Only___2[[NPDES ID2]:[ECHO BFR]],18,FALSE)</f>
        <v>-72.588139999999996</v>
      </c>
      <c r="BC2146" t="str">
        <f>IF(ISNUMBER(SEARCH("aerobic",$AW2146)),"aerobic","")</f>
        <v/>
      </c>
      <c r="BD2146" t="str">
        <f>IF(ISNUMBER(SEARCH("anaer",$AW2146)),"anaer","")</f>
        <v/>
      </c>
      <c r="BE2146" t="str">
        <f>IF(ISNUMBER(SEARCH("thickening",$AZ2146)),"thickening","")</f>
        <v>thickening</v>
      </c>
      <c r="BF2146" s="2" t="str">
        <f>IF(ISNUMBER(SEARCH("airDry",$AW2146)),"airDry","")</f>
        <v/>
      </c>
      <c r="BG2146" s="2" t="str">
        <f>IF(ISNUMBER(SEARCH("heatDry",$AY2146)),"heatDry","")</f>
        <v/>
      </c>
      <c r="BH2146" s="2" t="str">
        <f>IF(AND(ISNUMBER(SEARCH("aerobic",$AW2146)),ISNUMBER(SEARCH("anaer",$AW2146))),"Combined Aer and Anaer.","")</f>
        <v/>
      </c>
    </row>
    <row r="2147" spans="1:60" x14ac:dyDescent="0.25">
      <c r="A2147" s="4">
        <v>289</v>
      </c>
      <c r="B2147" t="s">
        <v>1477</v>
      </c>
      <c r="C2147">
        <v>1439</v>
      </c>
      <c r="D2147">
        <v>590.64269349948506</v>
      </c>
      <c r="E2147">
        <v>587.13515077266322</v>
      </c>
      <c r="F2147">
        <v>498.07709993401238</v>
      </c>
      <c r="G2147">
        <v>703.20623103279172</v>
      </c>
      <c r="H2147">
        <v>-160.60810817531339</v>
      </c>
      <c r="I2147">
        <v>-162.25554941302099</v>
      </c>
      <c r="J2147">
        <v>-180.78771933196219</v>
      </c>
      <c r="K2147">
        <v>-137.1054623430912</v>
      </c>
      <c r="L2147">
        <v>693.95052089340413</v>
      </c>
      <c r="M2147">
        <v>687.81241905169577</v>
      </c>
      <c r="N2147">
        <v>667.45221242971525</v>
      </c>
      <c r="O2147">
        <v>737.12307364392109</v>
      </c>
      <c r="P2147">
        <v>34.147942392828142</v>
      </c>
      <c r="Q2147">
        <v>34.214298416519263</v>
      </c>
      <c r="R2147">
        <v>29.624299576973261</v>
      </c>
      <c r="S2147">
        <v>39.214770905783503</v>
      </c>
      <c r="T2147">
        <v>53596.723536958118</v>
      </c>
      <c r="U2147">
        <v>53596.682894380821</v>
      </c>
      <c r="V2147">
        <v>53560.283511453468</v>
      </c>
      <c r="W2147">
        <v>53633.415426472151</v>
      </c>
      <c r="X2147">
        <v>5006.5651248971944</v>
      </c>
      <c r="Y2147">
        <v>5045.4623846817558</v>
      </c>
      <c r="Z2147">
        <v>4711.4421228218189</v>
      </c>
      <c r="AA2147">
        <v>5199.7393664805068</v>
      </c>
      <c r="AB2147">
        <v>1166.757514742912</v>
      </c>
      <c r="AC2147">
        <v>1143.102485813783</v>
      </c>
      <c r="AD2147">
        <v>937.10643601327774</v>
      </c>
      <c r="AE2147">
        <v>1442.031669626416</v>
      </c>
      <c r="AF2147">
        <v>47.263964723917873</v>
      </c>
      <c r="AG2147">
        <v>46.844410181629172</v>
      </c>
      <c r="AH2147">
        <v>45.462270233697502</v>
      </c>
      <c r="AI2147">
        <v>50.203210688090742</v>
      </c>
      <c r="AJ2147">
        <v>0.35450006478709922</v>
      </c>
      <c r="AK2147">
        <v>0.3545001789737765</v>
      </c>
      <c r="AL2147">
        <v>0.35447371124335902</v>
      </c>
      <c r="AM2147">
        <v>0.35452626811415833</v>
      </c>
      <c r="AN2147">
        <v>0.95477750420415408</v>
      </c>
      <c r="AO2147">
        <v>0.95477750420415364</v>
      </c>
      <c r="AP2147">
        <v>0.95477750420415364</v>
      </c>
      <c r="AQ2147">
        <v>0.95477750420415364</v>
      </c>
      <c r="AR2147">
        <v>8.9099759574767354</v>
      </c>
      <c r="AS2147">
        <v>8.9099759574767372</v>
      </c>
      <c r="AT2147">
        <v>8.9099759574767372</v>
      </c>
      <c r="AU2147">
        <v>8.9099759574767372</v>
      </c>
      <c r="AV2147" t="str">
        <f>VLOOKUP(Sheet1[[#This Row],[NPDES ID2]],Combined_Sheet__Major_Only___2[[NPDES ID2]:[ECHO BFR]],3,FALSE)</f>
        <v>NY</v>
      </c>
      <c r="AW2147" t="s">
        <v>54</v>
      </c>
      <c r="AX2147" t="str">
        <f>VLOOKUP(Sheet1[[#This Row],[NPDES ID2]],Combined_Sheet__Major_Only___2[[NPDES ID2]:[ECHO BFR]],27,FALSE)</f>
        <v>-</v>
      </c>
      <c r="AY2147" t="str">
        <f>VLOOKUP(Sheet1[[#This Row],[NPDES ID2]],Combined_Sheet__Major_Only___2[[NPDES ID2]:[ECHO BFR]],28,FALSE)</f>
        <v>-</v>
      </c>
      <c r="AZ2147" t="str">
        <f>VLOOKUP(Sheet1[[#This Row],[NPDES ID2]],Combined_Sheet__Major_Only___2[[NPDES ID2]:[ECHO BFR]],29,FALSE)</f>
        <v>thickening, preliminaryOps</v>
      </c>
      <c r="BA2147">
        <f>VLOOKUP(Sheet1[[#This Row],[NPDES ID2]],Combined_Sheet__Major_Only___2[[NPDES ID2]:[ECHO BFR]],17,FALSE)</f>
        <v>44.698611</v>
      </c>
      <c r="BB2147">
        <f>VLOOKUP(Sheet1[[#This Row],[NPDES ID2]],Combined_Sheet__Major_Only___2[[NPDES ID2]:[ECHO BFR]],18,FALSE)</f>
        <v>-73.445667</v>
      </c>
      <c r="BC2147" t="str">
        <f>IF(ISNUMBER(SEARCH("aerobic",$AW2147)),"aerobic","")</f>
        <v/>
      </c>
      <c r="BD2147" t="str">
        <f>IF(ISNUMBER(SEARCH("anaer",$AW2147)),"anaer","")</f>
        <v/>
      </c>
      <c r="BE2147" t="str">
        <f>IF(ISNUMBER(SEARCH("thickening",$AZ2147)),"thickening","")</f>
        <v>thickening</v>
      </c>
      <c r="BF2147" s="3" t="str">
        <f>IF(ISNUMBER(SEARCH("airDry",$AW2147)),"airDry","")</f>
        <v/>
      </c>
      <c r="BG2147" s="3" t="str">
        <f>IF(ISNUMBER(SEARCH("heatDry",$AY2147)),"heatDry","")</f>
        <v/>
      </c>
      <c r="BH2147" s="3" t="str">
        <f>IF(AND(ISNUMBER(SEARCH("aerobic",$AW2147)),ISNUMBER(SEARCH("anaer",$AW2147))),"Combined Aer and Anaer.","")</f>
        <v/>
      </c>
    </row>
    <row r="2148" spans="1:60" x14ac:dyDescent="0.25">
      <c r="A2148" s="4">
        <v>688</v>
      </c>
      <c r="B2148" t="s">
        <v>3399</v>
      </c>
      <c r="C2148">
        <v>10885.51</v>
      </c>
      <c r="D2148">
        <v>2932.7379439311649</v>
      </c>
      <c r="E2148">
        <v>2939.6863845178332</v>
      </c>
      <c r="F2148">
        <v>2330.0714360000311</v>
      </c>
      <c r="G2148">
        <v>3534.1281134146302</v>
      </c>
      <c r="H2148">
        <v>-151.41635707858299</v>
      </c>
      <c r="I2148">
        <v>-154.0139220942356</v>
      </c>
      <c r="J2148">
        <v>-172.66866176739359</v>
      </c>
      <c r="K2148">
        <v>-126.1610163683755</v>
      </c>
      <c r="L2148">
        <v>5404.9110234370246</v>
      </c>
      <c r="M2148">
        <v>5360.1522017594434</v>
      </c>
      <c r="N2148">
        <v>5209.1875013327581</v>
      </c>
      <c r="O2148">
        <v>5722.9529313936337</v>
      </c>
      <c r="P2148">
        <v>257.9168448237553</v>
      </c>
      <c r="Q2148">
        <v>259.24344117080898</v>
      </c>
      <c r="R2148">
        <v>223.35129866770629</v>
      </c>
      <c r="S2148">
        <v>297.2534984101552</v>
      </c>
      <c r="T2148">
        <v>53724.442645043513</v>
      </c>
      <c r="U2148">
        <v>53724.401908828717</v>
      </c>
      <c r="V2148">
        <v>53687.918664410317</v>
      </c>
      <c r="W2148">
        <v>53761.219069962193</v>
      </c>
      <c r="X2148">
        <v>4873.6329789453184</v>
      </c>
      <c r="Y2148">
        <v>4909.2543732246404</v>
      </c>
      <c r="Z2148">
        <v>4601.4561787760513</v>
      </c>
      <c r="AA2148">
        <v>5051.3910071357013</v>
      </c>
      <c r="AB2148">
        <v>1175.6204244295459</v>
      </c>
      <c r="AC2148">
        <v>1150.4277192210891</v>
      </c>
      <c r="AD2148">
        <v>937.42501990351866</v>
      </c>
      <c r="AE2148">
        <v>1460.4375012035621</v>
      </c>
      <c r="AF2148">
        <v>48.690028667021458</v>
      </c>
      <c r="AG2148">
        <v>48.275179079611661</v>
      </c>
      <c r="AH2148">
        <v>46.948873554227532</v>
      </c>
      <c r="AI2148">
        <v>51.546007180375042</v>
      </c>
      <c r="AJ2148">
        <v>0.37179978801461899</v>
      </c>
      <c r="AK2148">
        <v>0.37180064838313542</v>
      </c>
      <c r="AL2148">
        <v>0.37159140036710292</v>
      </c>
      <c r="AM2148">
        <v>0.37200710346936189</v>
      </c>
      <c r="AN2148">
        <v>0.95487805401178794</v>
      </c>
      <c r="AO2148">
        <v>0.95487805401178794</v>
      </c>
      <c r="AP2148">
        <v>0.95487805401178794</v>
      </c>
      <c r="AQ2148">
        <v>0.95487805401178794</v>
      </c>
      <c r="AR2148">
        <v>9.0217648066618548</v>
      </c>
      <c r="AS2148">
        <v>9.0217648066618565</v>
      </c>
      <c r="AT2148">
        <v>9.0217648066618565</v>
      </c>
      <c r="AU2148">
        <v>9.0217648066618565</v>
      </c>
      <c r="AV2148" t="str">
        <f>VLOOKUP(Sheet1[[#This Row],[NPDES ID2]],Combined_Sheet__Major_Only___2[[NPDES ID2]:[ECHO BFR]],3,FALSE)</f>
        <v>FL</v>
      </c>
      <c r="AW2148" t="s">
        <v>87</v>
      </c>
      <c r="AX2148" t="str">
        <f>VLOOKUP(Sheet1[[#This Row],[NPDES ID2]],Combined_Sheet__Major_Only___2[[NPDES ID2]:[ECHO BFR]],27,FALSE)</f>
        <v>-</v>
      </c>
      <c r="AY2148" t="str">
        <f>VLOOKUP(Sheet1[[#This Row],[NPDES ID2]],Combined_Sheet__Major_Only___2[[NPDES ID2]:[ECHO BFR]],28,FALSE)</f>
        <v>-</v>
      </c>
      <c r="AZ2148" t="str">
        <f>VLOOKUP(Sheet1[[#This Row],[NPDES ID2]],Combined_Sheet__Major_Only___2[[NPDES ID2]:[ECHO BFR]],29,FALSE)</f>
        <v>thickening</v>
      </c>
      <c r="BA2148">
        <f>VLOOKUP(Sheet1[[#This Row],[NPDES ID2]],Combined_Sheet__Major_Only___2[[NPDES ID2]:[ECHO BFR]],17,FALSE)</f>
        <v>26.026578000000001</v>
      </c>
      <c r="BB2148">
        <f>VLOOKUP(Sheet1[[#This Row],[NPDES ID2]],Combined_Sheet__Major_Only___2[[NPDES ID2]:[ECHO BFR]],18,FALSE)</f>
        <v>-80.134766999999997</v>
      </c>
      <c r="BC2148" t="str">
        <f>IF(ISNUMBER(SEARCH("aerobic",$AW2148)),"aerobic","")</f>
        <v/>
      </c>
      <c r="BD2148" t="str">
        <f>IF(ISNUMBER(SEARCH("anaer",$AW2148)),"anaer","")</f>
        <v/>
      </c>
      <c r="BE2148" t="str">
        <f>IF(ISNUMBER(SEARCH("thickening",$AZ2148)),"thickening","")</f>
        <v>thickening</v>
      </c>
      <c r="BF2148" s="2" t="str">
        <f>IF(ISNUMBER(SEARCH("airDry",$AW2148)),"airDry","")</f>
        <v/>
      </c>
      <c r="BG2148" s="2" t="str">
        <f>IF(ISNUMBER(SEARCH("heatDry",$AY2148)),"heatDry","")</f>
        <v/>
      </c>
      <c r="BH2148" s="2" t="str">
        <f>IF(AND(ISNUMBER(SEARCH("aerobic",$AW2148)),ISNUMBER(SEARCH("anaer",$AW2148))),"Combined Aer and Anaer.","")</f>
        <v/>
      </c>
    </row>
    <row r="2149" spans="1:60" x14ac:dyDescent="0.25">
      <c r="A2149" s="4">
        <v>2419</v>
      </c>
      <c r="B2149" t="s">
        <v>11280</v>
      </c>
      <c r="C2149">
        <v>259</v>
      </c>
      <c r="D2149">
        <v>631.88659213567416</v>
      </c>
      <c r="E2149">
        <v>632.27514697211404</v>
      </c>
      <c r="F2149">
        <v>472.30453627985429</v>
      </c>
      <c r="G2149">
        <v>816.02774978951686</v>
      </c>
      <c r="H2149">
        <v>-145.19522165299409</v>
      </c>
      <c r="I2149">
        <v>-147.23424386037681</v>
      </c>
      <c r="J2149">
        <v>-163.4124617342093</v>
      </c>
      <c r="K2149">
        <v>-121.9792439628541</v>
      </c>
      <c r="L2149">
        <v>137.97353185328581</v>
      </c>
      <c r="M2149">
        <v>136.97034326864761</v>
      </c>
      <c r="N2149">
        <v>133.64942191218711</v>
      </c>
      <c r="O2149">
        <v>145.02086551271131</v>
      </c>
      <c r="P2149">
        <v>6.1241749435646753</v>
      </c>
      <c r="Q2149">
        <v>6.1501422471542089</v>
      </c>
      <c r="R2149">
        <v>5.233507009573696</v>
      </c>
      <c r="S2149">
        <v>7.0608515313169322</v>
      </c>
      <c r="T2149">
        <v>53754.034996398492</v>
      </c>
      <c r="U2149">
        <v>53753.994238488027</v>
      </c>
      <c r="V2149">
        <v>53717.491563471129</v>
      </c>
      <c r="W2149">
        <v>53790.831008060559</v>
      </c>
      <c r="X2149">
        <v>4543.9811338944546</v>
      </c>
      <c r="Y2149">
        <v>4573.5795756796251</v>
      </c>
      <c r="Z2149">
        <v>4322.8990445935824</v>
      </c>
      <c r="AA2149">
        <v>4687.5559662382184</v>
      </c>
      <c r="AB2149">
        <v>914.4986986986753</v>
      </c>
      <c r="AC2149">
        <v>900.68979976562241</v>
      </c>
      <c r="AD2149">
        <v>758.34411508706989</v>
      </c>
      <c r="AE2149">
        <v>1095.0223312157841</v>
      </c>
      <c r="AF2149">
        <v>52.206934304689867</v>
      </c>
      <c r="AG2149">
        <v>51.827066268773947</v>
      </c>
      <c r="AH2149">
        <v>50.571333672239497</v>
      </c>
      <c r="AI2149">
        <v>54.873315170724958</v>
      </c>
      <c r="AJ2149">
        <v>0.41452640074769193</v>
      </c>
      <c r="AK2149">
        <v>0.41452642327339378</v>
      </c>
      <c r="AL2149">
        <v>0.41452123293720072</v>
      </c>
      <c r="AM2149">
        <v>0.41453153873664772</v>
      </c>
      <c r="AN2149">
        <v>0.95490128750213399</v>
      </c>
      <c r="AO2149">
        <v>0.95490128750213388</v>
      </c>
      <c r="AP2149">
        <v>0.95490128750213388</v>
      </c>
      <c r="AQ2149">
        <v>0.95490128750213388</v>
      </c>
      <c r="AR2149">
        <v>10.62960069802746</v>
      </c>
      <c r="AS2149">
        <v>10.62960069802746</v>
      </c>
      <c r="AT2149">
        <v>10.62960069802746</v>
      </c>
      <c r="AU2149">
        <v>10.62960069802746</v>
      </c>
      <c r="AV2149" t="str">
        <f>VLOOKUP(Sheet1[[#This Row],[NPDES ID2]],Combined_Sheet__Major_Only___2[[NPDES ID2]:[ECHO BFR]],3,FALSE)</f>
        <v>NJ</v>
      </c>
      <c r="AW2149" t="s">
        <v>54</v>
      </c>
      <c r="AX2149" t="str">
        <f>VLOOKUP(Sheet1[[#This Row],[NPDES ID2]],Combined_Sheet__Major_Only___2[[NPDES ID2]:[ECHO BFR]],27,FALSE)</f>
        <v>-</v>
      </c>
      <c r="AY2149" t="str">
        <f>VLOOKUP(Sheet1[[#This Row],[NPDES ID2]],Combined_Sheet__Major_Only___2[[NPDES ID2]:[ECHO BFR]],28,FALSE)</f>
        <v>-</v>
      </c>
      <c r="AZ2149" t="str">
        <f>VLOOKUP(Sheet1[[#This Row],[NPDES ID2]],Combined_Sheet__Major_Only___2[[NPDES ID2]:[ECHO BFR]],29,FALSE)</f>
        <v>thickening</v>
      </c>
      <c r="BA2149">
        <f>VLOOKUP(Sheet1[[#This Row],[NPDES ID2]],Combined_Sheet__Major_Only___2[[NPDES ID2]:[ECHO BFR]],17,FALSE)</f>
        <v>40.783656000000001</v>
      </c>
      <c r="BB2149">
        <f>VLOOKUP(Sheet1[[#This Row],[NPDES ID2]],Combined_Sheet__Major_Only___2[[NPDES ID2]:[ECHO BFR]],18,FALSE)</f>
        <v>-74.368567999999996</v>
      </c>
      <c r="BC2149" t="str">
        <f>IF(ISNUMBER(SEARCH("aerobic",$AW2149)),"aerobic","")</f>
        <v/>
      </c>
      <c r="BD2149" t="str">
        <f>IF(ISNUMBER(SEARCH("anaer",$AW2149)),"anaer","")</f>
        <v/>
      </c>
      <c r="BE2149" t="str">
        <f>IF(ISNUMBER(SEARCH("thickening",$AZ2149)),"thickening","")</f>
        <v>thickening</v>
      </c>
      <c r="BF2149" s="3" t="str">
        <f>IF(ISNUMBER(SEARCH("airDry",$AW2149)),"airDry","")</f>
        <v/>
      </c>
      <c r="BG2149" s="3" t="str">
        <f>IF(ISNUMBER(SEARCH("heatDry",$AY2149)),"heatDry","")</f>
        <v/>
      </c>
      <c r="BH2149" s="3" t="str">
        <f>IF(AND(ISNUMBER(SEARCH("aerobic",$AW2149)),ISNUMBER(SEARCH("anaer",$AW2149))),"Combined Aer and Anaer.","")</f>
        <v/>
      </c>
    </row>
    <row r="2150" spans="1:60" x14ac:dyDescent="0.25">
      <c r="A2150" s="4">
        <v>1885</v>
      </c>
      <c r="B2150" t="s">
        <v>8900</v>
      </c>
      <c r="C2150">
        <v>5220.6000000000004</v>
      </c>
      <c r="D2150">
        <v>1389.0523948989601</v>
      </c>
      <c r="E2150">
        <v>1389.7392817039779</v>
      </c>
      <c r="F2150">
        <v>1123.257579430785</v>
      </c>
      <c r="G2150">
        <v>1660.098553227939</v>
      </c>
      <c r="H2150">
        <v>-143.75595560256929</v>
      </c>
      <c r="I2150">
        <v>-145.45332292897211</v>
      </c>
      <c r="J2150">
        <v>-163.76440146985561</v>
      </c>
      <c r="K2150">
        <v>-120.95841070678409</v>
      </c>
      <c r="L2150">
        <v>2768.829625847743</v>
      </c>
      <c r="M2150">
        <v>2748.6244836712581</v>
      </c>
      <c r="N2150">
        <v>2681.1170329554861</v>
      </c>
      <c r="O2150">
        <v>2911.5718060843492</v>
      </c>
      <c r="P2150">
        <v>123.42931880971859</v>
      </c>
      <c r="Q2150">
        <v>123.89775774405049</v>
      </c>
      <c r="R2150">
        <v>105.6148474595918</v>
      </c>
      <c r="S2150">
        <v>142.33866763784579</v>
      </c>
      <c r="T2150">
        <v>53821.071878000068</v>
      </c>
      <c r="U2150">
        <v>53821.031070941382</v>
      </c>
      <c r="V2150">
        <v>53784.484378917718</v>
      </c>
      <c r="W2150">
        <v>53857.912260390971</v>
      </c>
      <c r="X2150">
        <v>4569.8647908194289</v>
      </c>
      <c r="Y2150">
        <v>4599.6978561718661</v>
      </c>
      <c r="Z2150">
        <v>4345.5023295359379</v>
      </c>
      <c r="AA2150">
        <v>4715.6439916518557</v>
      </c>
      <c r="AB2150">
        <v>1160.254457956049</v>
      </c>
      <c r="AC2150">
        <v>1132.838514164438</v>
      </c>
      <c r="AD2150">
        <v>916.99894712453886</v>
      </c>
      <c r="AE2150">
        <v>1455.0912097924081</v>
      </c>
      <c r="AF2150">
        <v>51.99139459560169</v>
      </c>
      <c r="AG2150">
        <v>51.606115056925191</v>
      </c>
      <c r="AH2150">
        <v>50.356484888923191</v>
      </c>
      <c r="AI2150">
        <v>54.66716226501304</v>
      </c>
      <c r="AJ2150">
        <v>0.41190543142901848</v>
      </c>
      <c r="AK2150">
        <v>0.41190589544750988</v>
      </c>
      <c r="AL2150">
        <v>0.41179632441264591</v>
      </c>
      <c r="AM2150">
        <v>0.4120139402500218</v>
      </c>
      <c r="AN2150">
        <v>0.95495383098151532</v>
      </c>
      <c r="AO2150">
        <v>0.95495383098151554</v>
      </c>
      <c r="AP2150">
        <v>0.95495383098151554</v>
      </c>
      <c r="AQ2150">
        <v>0.95495383098151554</v>
      </c>
      <c r="AR2150">
        <v>9.3951909905433713</v>
      </c>
      <c r="AS2150">
        <v>9.3951909905433713</v>
      </c>
      <c r="AT2150">
        <v>9.3951909905433713</v>
      </c>
      <c r="AU2150">
        <v>9.3951909905433713</v>
      </c>
      <c r="AV2150" t="str">
        <f>VLOOKUP(Sheet1[[#This Row],[NPDES ID2]],Combined_Sheet__Major_Only___2[[NPDES ID2]:[ECHO BFR]],3,FALSE)</f>
        <v>PA</v>
      </c>
      <c r="AW2150" t="s">
        <v>54</v>
      </c>
      <c r="AX2150" t="str">
        <f>VLOOKUP(Sheet1[[#This Row],[NPDES ID2]],Combined_Sheet__Major_Only___2[[NPDES ID2]:[ECHO BFR]],27,FALSE)</f>
        <v>other</v>
      </c>
      <c r="AY2150" t="str">
        <f>VLOOKUP(Sheet1[[#This Row],[NPDES ID2]],Combined_Sheet__Major_Only___2[[NPDES ID2]:[ECHO BFR]],28,FALSE)</f>
        <v>-</v>
      </c>
      <c r="AZ2150" t="str">
        <f>VLOOKUP(Sheet1[[#This Row],[NPDES ID2]],Combined_Sheet__Major_Only___2[[NPDES ID2]:[ECHO BFR]],29,FALSE)</f>
        <v>preliminaryOps, thickening</v>
      </c>
      <c r="BA2150">
        <f>VLOOKUP(Sheet1[[#This Row],[NPDES ID2]],Combined_Sheet__Major_Only___2[[NPDES ID2]:[ECHO BFR]],17,FALSE)</f>
        <v>41.233170000000001</v>
      </c>
      <c r="BB2150">
        <f>VLOOKUP(Sheet1[[#This Row],[NPDES ID2]],Combined_Sheet__Major_Only___2[[NPDES ID2]:[ECHO BFR]],18,FALSE)</f>
        <v>-75.939080000000004</v>
      </c>
      <c r="BC2150" t="str">
        <f>IF(ISNUMBER(SEARCH("aerobic",$AW2150)),"aerobic","")</f>
        <v/>
      </c>
      <c r="BD2150" t="str">
        <f>IF(ISNUMBER(SEARCH("anaer",$AW2150)),"anaer","")</f>
        <v/>
      </c>
      <c r="BE2150" t="str">
        <f>IF(ISNUMBER(SEARCH("thickening",$AZ2150)),"thickening","")</f>
        <v>thickening</v>
      </c>
      <c r="BF2150" s="3" t="str">
        <f>IF(ISNUMBER(SEARCH("airDry",$AW2150)),"airDry","")</f>
        <v/>
      </c>
      <c r="BG2150" s="3" t="str">
        <f>IF(ISNUMBER(SEARCH("heatDry",$AY2150)),"heatDry","")</f>
        <v/>
      </c>
      <c r="BH2150" s="3" t="str">
        <f>IF(AND(ISNUMBER(SEARCH("aerobic",$AW2150)),ISNUMBER(SEARCH("anaer",$AW2150))),"Combined Aer and Anaer.","")</f>
        <v/>
      </c>
    </row>
    <row r="2151" spans="1:60" x14ac:dyDescent="0.25">
      <c r="A2151" s="4">
        <v>91</v>
      </c>
      <c r="B2151" t="s">
        <v>512</v>
      </c>
      <c r="C2151">
        <v>30217</v>
      </c>
      <c r="D2151">
        <v>8340.8353481391168</v>
      </c>
      <c r="E2151">
        <v>8365.4601217952586</v>
      </c>
      <c r="F2151">
        <v>6559.4520500068284</v>
      </c>
      <c r="G2151">
        <v>10128.695614503529</v>
      </c>
      <c r="H2151">
        <v>-150.4970751328899</v>
      </c>
      <c r="I2151">
        <v>-151.87759682944309</v>
      </c>
      <c r="J2151">
        <v>-177.50956120659291</v>
      </c>
      <c r="K2151">
        <v>-119.2748611800357</v>
      </c>
      <c r="L2151">
        <v>14236.45434704412</v>
      </c>
      <c r="M2151">
        <v>14108.738523841521</v>
      </c>
      <c r="N2151">
        <v>13664.569732896251</v>
      </c>
      <c r="O2151">
        <v>15161.915755380471</v>
      </c>
      <c r="P2151">
        <v>716.35065911405673</v>
      </c>
      <c r="Q2151">
        <v>716.08274514477296</v>
      </c>
      <c r="R2151">
        <v>622.68706937844604</v>
      </c>
      <c r="S2151">
        <v>822.40711089875276</v>
      </c>
      <c r="T2151">
        <v>53891.382467517062</v>
      </c>
      <c r="U2151">
        <v>53891.34160891005</v>
      </c>
      <c r="V2151">
        <v>53854.748750334147</v>
      </c>
      <c r="W2151">
        <v>53928.269387456057</v>
      </c>
      <c r="X2151">
        <v>5153.195218341948</v>
      </c>
      <c r="Y2151">
        <v>5193.4322200939168</v>
      </c>
      <c r="Z2151">
        <v>4836.2784631415971</v>
      </c>
      <c r="AA2151">
        <v>5360.2383154145373</v>
      </c>
      <c r="AB2151">
        <v>1130.5542961646161</v>
      </c>
      <c r="AC2151">
        <v>1109.358952436334</v>
      </c>
      <c r="AD2151">
        <v>920.20024054517955</v>
      </c>
      <c r="AE2151">
        <v>1381.419370679298</v>
      </c>
      <c r="AF2151">
        <v>46.253013335429721</v>
      </c>
      <c r="AG2151">
        <v>45.807295170053642</v>
      </c>
      <c r="AH2151">
        <v>44.423199385612968</v>
      </c>
      <c r="AI2151">
        <v>49.23554474867467</v>
      </c>
      <c r="AJ2151">
        <v>0.34224568136748379</v>
      </c>
      <c r="AK2151">
        <v>0.34224766150936498</v>
      </c>
      <c r="AL2151">
        <v>0.34171166531229719</v>
      </c>
      <c r="AM2151">
        <v>0.34277756027008549</v>
      </c>
      <c r="AN2151">
        <v>0.95500880900339935</v>
      </c>
      <c r="AO2151">
        <v>0.95500880900339935</v>
      </c>
      <c r="AP2151">
        <v>0.95500880900339935</v>
      </c>
      <c r="AQ2151">
        <v>0.95500880900339935</v>
      </c>
      <c r="AR2151">
        <v>8.9937456640592597</v>
      </c>
      <c r="AS2151">
        <v>8.9937456640592579</v>
      </c>
      <c r="AT2151">
        <v>8.9937456640592579</v>
      </c>
      <c r="AU2151">
        <v>8.9937456640592579</v>
      </c>
      <c r="AV2151" t="str">
        <f>VLOOKUP(Sheet1[[#This Row],[NPDES ID2]],Combined_Sheet__Major_Only___2[[NPDES ID2]:[ECHO BFR]],3,FALSE)</f>
        <v>RI</v>
      </c>
      <c r="AW2151" t="s">
        <v>54</v>
      </c>
      <c r="AX2151" t="str">
        <f>VLOOKUP(Sheet1[[#This Row],[NPDES ID2]],Combined_Sheet__Major_Only___2[[NPDES ID2]:[ECHO BFR]],27,FALSE)</f>
        <v>other</v>
      </c>
      <c r="AY2151" t="str">
        <f>VLOOKUP(Sheet1[[#This Row],[NPDES ID2]],Combined_Sheet__Major_Only___2[[NPDES ID2]:[ECHO BFR]],28,FALSE)</f>
        <v>-</v>
      </c>
      <c r="AZ2151" t="str">
        <f>VLOOKUP(Sheet1[[#This Row],[NPDES ID2]],Combined_Sheet__Major_Only___2[[NPDES ID2]:[ECHO BFR]],29,FALSE)</f>
        <v>thickening</v>
      </c>
      <c r="BA2151">
        <f>VLOOKUP(Sheet1[[#This Row],[NPDES ID2]],Combined_Sheet__Major_Only___2[[NPDES ID2]:[ECHO BFR]],17,FALSE)</f>
        <v>41.999842999999998</v>
      </c>
      <c r="BB2151">
        <f>VLOOKUP(Sheet1[[#This Row],[NPDES ID2]],Combined_Sheet__Major_Only___2[[NPDES ID2]:[ECHO BFR]],18,FALSE)</f>
        <v>-71.494366999999997</v>
      </c>
      <c r="BC2151" t="str">
        <f>IF(ISNUMBER(SEARCH("aerobic",$AW2151)),"aerobic","")</f>
        <v/>
      </c>
      <c r="BD2151" t="str">
        <f>IF(ISNUMBER(SEARCH("anaer",$AW2151)),"anaer","")</f>
        <v/>
      </c>
      <c r="BE2151" t="str">
        <f>IF(ISNUMBER(SEARCH("thickening",$AZ2151)),"thickening","")</f>
        <v>thickening</v>
      </c>
      <c r="BF2151" s="3" t="str">
        <f>IF(ISNUMBER(SEARCH("airDry",$AW2151)),"airDry","")</f>
        <v/>
      </c>
      <c r="BG2151" s="3" t="str">
        <f>IF(ISNUMBER(SEARCH("heatDry",$AY2151)),"heatDry","")</f>
        <v/>
      </c>
      <c r="BH2151" s="3" t="str">
        <f>IF(AND(ISNUMBER(SEARCH("aerobic",$AW2151)),ISNUMBER(SEARCH("anaer",$AW2151))),"Combined Aer and Anaer.","")</f>
        <v/>
      </c>
    </row>
    <row r="2152" spans="1:60" x14ac:dyDescent="0.25">
      <c r="A2152" s="4">
        <v>1424</v>
      </c>
      <c r="B2152" t="s">
        <v>6735</v>
      </c>
      <c r="C2152">
        <v>131.5</v>
      </c>
      <c r="D2152">
        <v>1170.5867792459801</v>
      </c>
      <c r="E2152">
        <v>1166.5398335610171</v>
      </c>
      <c r="F2152">
        <v>834.71254823697109</v>
      </c>
      <c r="G2152">
        <v>1512.6594920830271</v>
      </c>
      <c r="H2152">
        <v>-162.40436186367191</v>
      </c>
      <c r="I2152">
        <v>-164.2659210414937</v>
      </c>
      <c r="J2152">
        <v>-182.2142442869204</v>
      </c>
      <c r="K2152">
        <v>-138.50391561545479</v>
      </c>
      <c r="L2152">
        <v>62.97524004484773</v>
      </c>
      <c r="M2152">
        <v>62.410112190384439</v>
      </c>
      <c r="N2152">
        <v>60.539743853187943</v>
      </c>
      <c r="O2152">
        <v>66.944694282466486</v>
      </c>
      <c r="P2152">
        <v>3.1214800425155311</v>
      </c>
      <c r="Q2152">
        <v>3.1250695918693001</v>
      </c>
      <c r="R2152">
        <v>2.7092412402642281</v>
      </c>
      <c r="S2152">
        <v>3.5820737132004239</v>
      </c>
      <c r="T2152">
        <v>54022.926922625462</v>
      </c>
      <c r="U2152">
        <v>54022.885967576367</v>
      </c>
      <c r="V2152">
        <v>53986.206735752879</v>
      </c>
      <c r="W2152">
        <v>54059.900909910168</v>
      </c>
      <c r="X2152">
        <v>5081.775993104874</v>
      </c>
      <c r="Y2152">
        <v>5121.7793013084201</v>
      </c>
      <c r="Z2152">
        <v>4778.3996084311302</v>
      </c>
      <c r="AA2152">
        <v>5280.3900547458616</v>
      </c>
      <c r="AB2152">
        <v>1773.52669667857</v>
      </c>
      <c r="AC2152">
        <v>1694.631496992653</v>
      </c>
      <c r="AD2152">
        <v>1283.122126067532</v>
      </c>
      <c r="AE2152">
        <v>2433.9218519883002</v>
      </c>
      <c r="AF2152">
        <v>46.932500398692248</v>
      </c>
      <c r="AG2152">
        <v>46.511192399510698</v>
      </c>
      <c r="AH2152">
        <v>45.117735177200842</v>
      </c>
      <c r="AI2152">
        <v>49.890635432304933</v>
      </c>
      <c r="AJ2152">
        <v>0.35048132422282419</v>
      </c>
      <c r="AK2152">
        <v>0.35048133527910541</v>
      </c>
      <c r="AL2152">
        <v>0.3504787889860243</v>
      </c>
      <c r="AM2152">
        <v>0.35048384481457201</v>
      </c>
      <c r="AN2152">
        <v>0.95511130809223244</v>
      </c>
      <c r="AO2152">
        <v>0.95511130809223255</v>
      </c>
      <c r="AP2152">
        <v>0.95511130809223255</v>
      </c>
      <c r="AQ2152">
        <v>0.95511130809223255</v>
      </c>
      <c r="AR2152">
        <v>7.3782133293227767</v>
      </c>
      <c r="AS2152">
        <v>7.3782133293227776</v>
      </c>
      <c r="AT2152">
        <v>7.3782133293227776</v>
      </c>
      <c r="AU2152">
        <v>7.3782133293227776</v>
      </c>
      <c r="AV2152" t="str">
        <f>VLOOKUP(Sheet1[[#This Row],[NPDES ID2]],Combined_Sheet__Major_Only___2[[NPDES ID2]:[ECHO BFR]],3,FALSE)</f>
        <v>CO</v>
      </c>
      <c r="AW2152" t="s">
        <v>54</v>
      </c>
      <c r="AX2152" t="str">
        <f>VLOOKUP(Sheet1[[#This Row],[NPDES ID2]],Combined_Sheet__Major_Only___2[[NPDES ID2]:[ECHO BFR]],27,FALSE)</f>
        <v>tempSludgeStore</v>
      </c>
      <c r="AY2152" t="str">
        <f>VLOOKUP(Sheet1[[#This Row],[NPDES ID2]],Combined_Sheet__Major_Only___2[[NPDES ID2]:[ECHO BFR]],28,FALSE)</f>
        <v>-</v>
      </c>
      <c r="AZ2152" t="str">
        <f>VLOOKUP(Sheet1[[#This Row],[NPDES ID2]],Combined_Sheet__Major_Only___2[[NPDES ID2]:[ECHO BFR]],29,FALSE)</f>
        <v>preliminaryOps, thickening</v>
      </c>
      <c r="BA2152">
        <f>VLOOKUP(Sheet1[[#This Row],[NPDES ID2]],Combined_Sheet__Major_Only___2[[NPDES ID2]:[ECHO BFR]],17,FALSE)</f>
        <v>38.799999999999997</v>
      </c>
      <c r="BB2152">
        <f>VLOOKUP(Sheet1[[#This Row],[NPDES ID2]],Combined_Sheet__Major_Only___2[[NPDES ID2]:[ECHO BFR]],18,FALSE)</f>
        <v>-106.104444</v>
      </c>
      <c r="BC2152" t="str">
        <f>IF(ISNUMBER(SEARCH("aerobic",$AW2152)),"aerobic","")</f>
        <v/>
      </c>
      <c r="BD2152" t="str">
        <f>IF(ISNUMBER(SEARCH("anaer",$AW2152)),"anaer","")</f>
        <v/>
      </c>
      <c r="BE2152" t="str">
        <f>IF(ISNUMBER(SEARCH("thickening",$AZ2152)),"thickening","")</f>
        <v>thickening</v>
      </c>
      <c r="BF2152" s="2" t="str">
        <f>IF(ISNUMBER(SEARCH("airDry",$AW2152)),"airDry","")</f>
        <v/>
      </c>
      <c r="BG2152" s="2" t="str">
        <f>IF(ISNUMBER(SEARCH("heatDry",$AY2152)),"heatDry","")</f>
        <v/>
      </c>
      <c r="BH2152" s="2" t="str">
        <f>IF(AND(ISNUMBER(SEARCH("aerobic",$AW2152)),ISNUMBER(SEARCH("anaer",$AW2152))),"Combined Aer and Anaer.","")</f>
        <v/>
      </c>
    </row>
    <row r="2153" spans="1:60" x14ac:dyDescent="0.25">
      <c r="A2153" s="4">
        <v>1375</v>
      </c>
      <c r="B2153" t="s">
        <v>6525</v>
      </c>
      <c r="C2153">
        <v>150</v>
      </c>
      <c r="D2153">
        <v>938.17664488394325</v>
      </c>
      <c r="E2153">
        <v>935.19958588020199</v>
      </c>
      <c r="F2153">
        <v>673.93331039173029</v>
      </c>
      <c r="G2153">
        <v>1217.225090292852</v>
      </c>
      <c r="H2153">
        <v>-144.39075679858581</v>
      </c>
      <c r="I2153">
        <v>-146.4666936408496</v>
      </c>
      <c r="J2153">
        <v>-162.56097604616559</v>
      </c>
      <c r="K2153">
        <v>-121.1871731023337</v>
      </c>
      <c r="L2153">
        <v>80.349802329322557</v>
      </c>
      <c r="M2153">
        <v>79.772232535530179</v>
      </c>
      <c r="N2153">
        <v>77.860597670320061</v>
      </c>
      <c r="O2153">
        <v>84.406762408210412</v>
      </c>
      <c r="P2153">
        <v>3.546032105651352</v>
      </c>
      <c r="Q2153">
        <v>3.5631624667236781</v>
      </c>
      <c r="R2153">
        <v>3.0276181471393411</v>
      </c>
      <c r="S2153">
        <v>4.0866952576324556</v>
      </c>
      <c r="T2153">
        <v>54065.011168680408</v>
      </c>
      <c r="U2153">
        <v>54064.970182777193</v>
      </c>
      <c r="V2153">
        <v>54028.263318067147</v>
      </c>
      <c r="W2153">
        <v>54102.013010910421</v>
      </c>
      <c r="X2153">
        <v>4545.0348228671264</v>
      </c>
      <c r="Y2153">
        <v>4574.3328972924664</v>
      </c>
      <c r="Z2153">
        <v>4326.3834626316066</v>
      </c>
      <c r="AA2153">
        <v>4686.9739694859827</v>
      </c>
      <c r="AB2153">
        <v>1235.2239478573219</v>
      </c>
      <c r="AC2153">
        <v>1201.8092571548329</v>
      </c>
      <c r="AD2153">
        <v>961.37188505434472</v>
      </c>
      <c r="AE2153">
        <v>1575.1811498217801</v>
      </c>
      <c r="AF2153">
        <v>52.495658790685553</v>
      </c>
      <c r="AG2153">
        <v>52.118137612451449</v>
      </c>
      <c r="AH2153">
        <v>50.869719207328053</v>
      </c>
      <c r="AI2153">
        <v>55.14609557834445</v>
      </c>
      <c r="AJ2153">
        <v>0.41803769597379109</v>
      </c>
      <c r="AK2153">
        <v>0.41803770999011519</v>
      </c>
      <c r="AL2153">
        <v>0.41803448184992648</v>
      </c>
      <c r="AM2153">
        <v>0.41804089153261181</v>
      </c>
      <c r="AN2153">
        <v>0.95514400148924505</v>
      </c>
      <c r="AO2153">
        <v>0.95514400148924505</v>
      </c>
      <c r="AP2153">
        <v>0.95514400148924505</v>
      </c>
      <c r="AQ2153">
        <v>0.95514400148924505</v>
      </c>
      <c r="AR2153">
        <v>9.1859015141453888</v>
      </c>
      <c r="AS2153">
        <v>9.1859015141453906</v>
      </c>
      <c r="AT2153">
        <v>9.1859015141453906</v>
      </c>
      <c r="AU2153">
        <v>9.1859015141453906</v>
      </c>
      <c r="AV2153" t="str">
        <f>VLOOKUP(Sheet1[[#This Row],[NPDES ID2]],Combined_Sheet__Major_Only___2[[NPDES ID2]:[ECHO BFR]],3,FALSE)</f>
        <v>NC</v>
      </c>
      <c r="AW2153" t="s">
        <v>87</v>
      </c>
      <c r="AX2153" t="str">
        <f>VLOOKUP(Sheet1[[#This Row],[NPDES ID2]],Combined_Sheet__Major_Only___2[[NPDES ID2]:[ECHO BFR]],27,FALSE)</f>
        <v>-</v>
      </c>
      <c r="AY2153" t="str">
        <f>VLOOKUP(Sheet1[[#This Row],[NPDES ID2]],Combined_Sheet__Major_Only___2[[NPDES ID2]:[ECHO BFR]],28,FALSE)</f>
        <v>-</v>
      </c>
      <c r="AZ2153" t="str">
        <f>VLOOKUP(Sheet1[[#This Row],[NPDES ID2]],Combined_Sheet__Major_Only___2[[NPDES ID2]:[ECHO BFR]],29,FALSE)</f>
        <v>thickening</v>
      </c>
      <c r="BA2153">
        <f>VLOOKUP(Sheet1[[#This Row],[NPDES ID2]],Combined_Sheet__Major_Only___2[[NPDES ID2]:[ECHO BFR]],17,FALSE)</f>
        <v>35.517809999999997</v>
      </c>
      <c r="BB2153">
        <f>VLOOKUP(Sheet1[[#This Row],[NPDES ID2]],Combined_Sheet__Major_Only___2[[NPDES ID2]:[ECHO BFR]],18,FALSE)</f>
        <v>-83.094809999999995</v>
      </c>
      <c r="BC2153" t="str">
        <f>IF(ISNUMBER(SEARCH("aerobic",$AW2153)),"aerobic","")</f>
        <v/>
      </c>
      <c r="BD2153" t="str">
        <f>IF(ISNUMBER(SEARCH("anaer",$AW2153)),"anaer","")</f>
        <v/>
      </c>
      <c r="BE2153" t="str">
        <f>IF(ISNUMBER(SEARCH("thickening",$AZ2153)),"thickening","")</f>
        <v>thickening</v>
      </c>
      <c r="BF2153" s="3" t="str">
        <f>IF(ISNUMBER(SEARCH("airDry",$AW2153)),"airDry","")</f>
        <v/>
      </c>
      <c r="BG2153" s="3" t="str">
        <f>IF(ISNUMBER(SEARCH("heatDry",$AY2153)),"heatDry","")</f>
        <v/>
      </c>
      <c r="BH2153" s="3" t="str">
        <f>IF(AND(ISNUMBER(SEARCH("aerobic",$AW2153)),ISNUMBER(SEARCH("anaer",$AW2153))),"Combined Aer and Anaer.","")</f>
        <v/>
      </c>
    </row>
    <row r="2154" spans="1:60" x14ac:dyDescent="0.25">
      <c r="A2154" s="4">
        <v>870</v>
      </c>
      <c r="B2154" t="s">
        <v>4248</v>
      </c>
      <c r="C2154">
        <v>886.46</v>
      </c>
      <c r="D2154">
        <v>472.01400176879821</v>
      </c>
      <c r="E2154">
        <v>470.99943551743502</v>
      </c>
      <c r="F2154">
        <v>395.11949445572179</v>
      </c>
      <c r="G2154">
        <v>567.87204359520308</v>
      </c>
      <c r="H2154">
        <v>-151.03483811236899</v>
      </c>
      <c r="I2154">
        <v>-153.2388819574256</v>
      </c>
      <c r="J2154">
        <v>-170.0871787320024</v>
      </c>
      <c r="K2154">
        <v>-127.73582628433211</v>
      </c>
      <c r="L2154">
        <v>454.0480674424453</v>
      </c>
      <c r="M2154">
        <v>450.47369847525061</v>
      </c>
      <c r="N2154">
        <v>438.62770260570369</v>
      </c>
      <c r="O2154">
        <v>479.17525329230011</v>
      </c>
      <c r="P2154">
        <v>20.992320343694729</v>
      </c>
      <c r="Q2154">
        <v>21.044851795557641</v>
      </c>
      <c r="R2154">
        <v>18.078014356706319</v>
      </c>
      <c r="S2154">
        <v>24.264422007896322</v>
      </c>
      <c r="T2154">
        <v>54139.883518744493</v>
      </c>
      <c r="U2154">
        <v>54139.842477948478</v>
      </c>
      <c r="V2154">
        <v>54103.086451394069</v>
      </c>
      <c r="W2154">
        <v>54176.93491788501</v>
      </c>
      <c r="X2154">
        <v>4760.4646231104471</v>
      </c>
      <c r="Y2154">
        <v>4793.7897525760991</v>
      </c>
      <c r="Z2154">
        <v>4510.0025127931849</v>
      </c>
      <c r="AA2154">
        <v>4923.6040810151344</v>
      </c>
      <c r="AB2154">
        <v>1174.9297471034629</v>
      </c>
      <c r="AC2154">
        <v>1149.0421437236321</v>
      </c>
      <c r="AD2154">
        <v>933.71679546710425</v>
      </c>
      <c r="AE2154">
        <v>1465.949558500944</v>
      </c>
      <c r="AF2154">
        <v>50.198529099049317</v>
      </c>
      <c r="AG2154">
        <v>49.80238178448203</v>
      </c>
      <c r="AH2154">
        <v>48.495688081643713</v>
      </c>
      <c r="AI2154">
        <v>52.975776582079057</v>
      </c>
      <c r="AJ2154">
        <v>0.39011615009222489</v>
      </c>
      <c r="AK2154">
        <v>0.39011622712043909</v>
      </c>
      <c r="AL2154">
        <v>0.39009842210969808</v>
      </c>
      <c r="AM2154">
        <v>0.39013377643988539</v>
      </c>
      <c r="AN2154">
        <v>0.95520204894151273</v>
      </c>
      <c r="AO2154">
        <v>0.95520204894151295</v>
      </c>
      <c r="AP2154">
        <v>0.95520204894151295</v>
      </c>
      <c r="AQ2154">
        <v>0.95520204894151295</v>
      </c>
      <c r="AR2154">
        <v>9.1968535334391159</v>
      </c>
      <c r="AS2154">
        <v>9.1968535334391177</v>
      </c>
      <c r="AT2154">
        <v>9.1968535334391177</v>
      </c>
      <c r="AU2154">
        <v>9.1968535334391177</v>
      </c>
      <c r="AV2154" t="str">
        <f>VLOOKUP(Sheet1[[#This Row],[NPDES ID2]],Combined_Sheet__Major_Only___2[[NPDES ID2]:[ECHO BFR]],3,FALSE)</f>
        <v>MA</v>
      </c>
      <c r="AW2154" t="s">
        <v>54</v>
      </c>
      <c r="AX2154" t="str">
        <f>VLOOKUP(Sheet1[[#This Row],[NPDES ID2]],Combined_Sheet__Major_Only___2[[NPDES ID2]:[ECHO BFR]],27,FALSE)</f>
        <v>-</v>
      </c>
      <c r="AY2154" t="str">
        <f>VLOOKUP(Sheet1[[#This Row],[NPDES ID2]],Combined_Sheet__Major_Only___2[[NPDES ID2]:[ECHO BFR]],28,FALSE)</f>
        <v>-</v>
      </c>
      <c r="AZ2154" t="str">
        <f>VLOOKUP(Sheet1[[#This Row],[NPDES ID2]],Combined_Sheet__Major_Only___2[[NPDES ID2]:[ECHO BFR]],29,FALSE)</f>
        <v>thickening</v>
      </c>
      <c r="BA2154">
        <f>VLOOKUP(Sheet1[[#This Row],[NPDES ID2]],Combined_Sheet__Major_Only___2[[NPDES ID2]:[ECHO BFR]],17,FALSE)</f>
        <v>41.927405999999998</v>
      </c>
      <c r="BB2154">
        <f>VLOOKUP(Sheet1[[#This Row],[NPDES ID2]],Combined_Sheet__Major_Only___2[[NPDES ID2]:[ECHO BFR]],18,FALSE)</f>
        <v>-70.643157000000002</v>
      </c>
      <c r="BC2154" t="str">
        <f>IF(ISNUMBER(SEARCH("aerobic",$AW2154)),"aerobic","")</f>
        <v/>
      </c>
      <c r="BD2154" t="str">
        <f>IF(ISNUMBER(SEARCH("anaer",$AW2154)),"anaer","")</f>
        <v/>
      </c>
      <c r="BE2154" t="str">
        <f>IF(ISNUMBER(SEARCH("thickening",$AZ2154)),"thickening","")</f>
        <v>thickening</v>
      </c>
      <c r="BF2154" s="2" t="str">
        <f>IF(ISNUMBER(SEARCH("airDry",$AW2154)),"airDry","")</f>
        <v/>
      </c>
      <c r="BG2154" s="2" t="str">
        <f>IF(ISNUMBER(SEARCH("heatDry",$AY2154)),"heatDry","")</f>
        <v/>
      </c>
      <c r="BH2154" s="2" t="str">
        <f>IF(AND(ISNUMBER(SEARCH("aerobic",$AW2154)),ISNUMBER(SEARCH("anaer",$AW2154))),"Combined Aer and Anaer.","")</f>
        <v/>
      </c>
    </row>
    <row r="2155" spans="1:60" x14ac:dyDescent="0.25">
      <c r="A2155" s="4">
        <v>99</v>
      </c>
      <c r="B2155" t="s">
        <v>559</v>
      </c>
      <c r="C2155">
        <v>22791</v>
      </c>
      <c r="D2155">
        <v>5807.6182081681563</v>
      </c>
      <c r="E2155">
        <v>5840.1760507155523</v>
      </c>
      <c r="F2155">
        <v>4569.602575025453</v>
      </c>
      <c r="G2155">
        <v>7037.7488673136068</v>
      </c>
      <c r="H2155">
        <v>-141.14595293342401</v>
      </c>
      <c r="I2155">
        <v>-143.23284941820671</v>
      </c>
      <c r="J2155">
        <v>-163.8436225842388</v>
      </c>
      <c r="K2155">
        <v>-113.4676125844378</v>
      </c>
      <c r="L2155">
        <v>11685.441469991931</v>
      </c>
      <c r="M2155">
        <v>11595.81595923159</v>
      </c>
      <c r="N2155">
        <v>11286.76058109549</v>
      </c>
      <c r="O2155">
        <v>12331.02871953781</v>
      </c>
      <c r="P2155">
        <v>538.98935934350857</v>
      </c>
      <c r="Q2155">
        <v>539.96844776724492</v>
      </c>
      <c r="R2155">
        <v>463.59542374565882</v>
      </c>
      <c r="S2155">
        <v>622.86216782889892</v>
      </c>
      <c r="T2155">
        <v>54205.586466859451</v>
      </c>
      <c r="U2155">
        <v>54205.545377893191</v>
      </c>
      <c r="V2155">
        <v>54168.746210204466</v>
      </c>
      <c r="W2155">
        <v>54242.681353817767</v>
      </c>
      <c r="X2155">
        <v>4761.391933419055</v>
      </c>
      <c r="Y2155">
        <v>4793.7798972076853</v>
      </c>
      <c r="Z2155">
        <v>4511.3108934419843</v>
      </c>
      <c r="AA2155">
        <v>4923.5806992276539</v>
      </c>
      <c r="AB2155">
        <v>1162.463450947921</v>
      </c>
      <c r="AC2155">
        <v>1137.256255399177</v>
      </c>
      <c r="AD2155">
        <v>924.77873619042862</v>
      </c>
      <c r="AE2155">
        <v>1444.074393905119</v>
      </c>
      <c r="AF2155">
        <v>50.312797107925213</v>
      </c>
      <c r="AG2155">
        <v>49.901848611467543</v>
      </c>
      <c r="AH2155">
        <v>48.62084358143877</v>
      </c>
      <c r="AI2155">
        <v>53.072930393816058</v>
      </c>
      <c r="AJ2155">
        <v>0.39150407228222212</v>
      </c>
      <c r="AK2155">
        <v>0.39150584112984788</v>
      </c>
      <c r="AL2155">
        <v>0.39104746919608452</v>
      </c>
      <c r="AM2155">
        <v>0.3919586421707964</v>
      </c>
      <c r="AN2155">
        <v>0.95525286386450814</v>
      </c>
      <c r="AO2155">
        <v>0.95525286386450814</v>
      </c>
      <c r="AP2155">
        <v>0.95525286386450814</v>
      </c>
      <c r="AQ2155">
        <v>0.95525286386450814</v>
      </c>
      <c r="AR2155">
        <v>9.2670449096006138</v>
      </c>
      <c r="AS2155">
        <v>9.2670449096006156</v>
      </c>
      <c r="AT2155">
        <v>9.2670449096006156</v>
      </c>
      <c r="AU2155">
        <v>9.2670449096006156</v>
      </c>
      <c r="AV2155" t="str">
        <f>VLOOKUP(Sheet1[[#This Row],[NPDES ID2]],Combined_Sheet__Major_Only___2[[NPDES ID2]:[ECHO BFR]],3,FALSE)</f>
        <v>TN</v>
      </c>
      <c r="AW2155" t="s">
        <v>87</v>
      </c>
      <c r="AX2155" t="str">
        <f>VLOOKUP(Sheet1[[#This Row],[NPDES ID2]],Combined_Sheet__Major_Only___2[[NPDES ID2]:[ECHO BFR]],27,FALSE)</f>
        <v>methaneBioCaptureRecover, tempSludgeStore</v>
      </c>
      <c r="AY2155" t="str">
        <f>VLOOKUP(Sheet1[[#This Row],[NPDES ID2]],Combined_Sheet__Major_Only___2[[NPDES ID2]:[ECHO BFR]],28,FALSE)</f>
        <v>-</v>
      </c>
      <c r="AZ2155" t="str">
        <f>VLOOKUP(Sheet1[[#This Row],[NPDES ID2]],Combined_Sheet__Major_Only___2[[NPDES ID2]:[ECHO BFR]],29,FALSE)</f>
        <v>preliminaryOps, thickening</v>
      </c>
      <c r="BA2155">
        <f>VLOOKUP(Sheet1[[#This Row],[NPDES ID2]],Combined_Sheet__Major_Only___2[[NPDES ID2]:[ECHO BFR]],17,FALSE)</f>
        <v>35.052025</v>
      </c>
      <c r="BB2155">
        <f>VLOOKUP(Sheet1[[#This Row],[NPDES ID2]],Combined_Sheet__Major_Only___2[[NPDES ID2]:[ECHO BFR]],18,FALSE)</f>
        <v>-85.335368000000003</v>
      </c>
      <c r="BC2155" t="str">
        <f>IF(ISNUMBER(SEARCH("aerobic",$AW2155)),"aerobic","")</f>
        <v/>
      </c>
      <c r="BD2155" t="str">
        <f>IF(ISNUMBER(SEARCH("anaer",$AW2155)),"anaer","")</f>
        <v/>
      </c>
      <c r="BE2155" t="str">
        <f>IF(ISNUMBER(SEARCH("thickening",$AZ2155)),"thickening","")</f>
        <v>thickening</v>
      </c>
      <c r="BF2155" s="3" t="str">
        <f>IF(ISNUMBER(SEARCH("airDry",$AW2155)),"airDry","")</f>
        <v/>
      </c>
      <c r="BG2155" s="3" t="str">
        <f>IF(ISNUMBER(SEARCH("heatDry",$AY2155)),"heatDry","")</f>
        <v/>
      </c>
      <c r="BH2155" s="3" t="str">
        <f>IF(AND(ISNUMBER(SEARCH("aerobic",$AW2155)),ISNUMBER(SEARCH("anaer",$AW2155))),"Combined Aer and Anaer.","")</f>
        <v/>
      </c>
    </row>
    <row r="2156" spans="1:60" x14ac:dyDescent="0.25">
      <c r="A2156" s="4">
        <v>2559</v>
      </c>
      <c r="B2156" t="s">
        <v>11866</v>
      </c>
      <c r="C2156">
        <v>113</v>
      </c>
      <c r="D2156">
        <v>1213.1595201276821</v>
      </c>
      <c r="E2156">
        <v>1211.8099952496959</v>
      </c>
      <c r="F2156">
        <v>859.87684917777631</v>
      </c>
      <c r="G2156">
        <v>1578.2591795955341</v>
      </c>
      <c r="H2156">
        <v>-147.277924420163</v>
      </c>
      <c r="I2156">
        <v>-149.30615987346721</v>
      </c>
      <c r="J2156">
        <v>-165.66359560093881</v>
      </c>
      <c r="K2156">
        <v>-123.9456885074475</v>
      </c>
      <c r="L2156">
        <v>59.410155842825013</v>
      </c>
      <c r="M2156">
        <v>58.966203578128557</v>
      </c>
      <c r="N2156">
        <v>57.496921533110452</v>
      </c>
      <c r="O2156">
        <v>62.528422993902183</v>
      </c>
      <c r="P2156">
        <v>2.6733794150630898</v>
      </c>
      <c r="Q2156">
        <v>2.6809804918038549</v>
      </c>
      <c r="R2156">
        <v>2.2913995495639061</v>
      </c>
      <c r="S2156">
        <v>3.0853042419164018</v>
      </c>
      <c r="T2156">
        <v>54243.697938599427</v>
      </c>
      <c r="U2156">
        <v>54243.656821691671</v>
      </c>
      <c r="V2156">
        <v>54206.832629675002</v>
      </c>
      <c r="W2156">
        <v>54280.818050981987</v>
      </c>
      <c r="X2156">
        <v>4646.2832564117298</v>
      </c>
      <c r="Y2156">
        <v>4677.3140141928816</v>
      </c>
      <c r="Z2156">
        <v>4414.1280926515919</v>
      </c>
      <c r="AA2156">
        <v>4797.1782914852147</v>
      </c>
      <c r="AB2156">
        <v>1271.400795555887</v>
      </c>
      <c r="AC2156">
        <v>1236.5618608073551</v>
      </c>
      <c r="AD2156">
        <v>987.23439969090236</v>
      </c>
      <c r="AE2156">
        <v>1622.4888968083731</v>
      </c>
      <c r="AF2156">
        <v>51.524191238505189</v>
      </c>
      <c r="AG2156">
        <v>51.139039598472699</v>
      </c>
      <c r="AH2156">
        <v>49.86517967618289</v>
      </c>
      <c r="AI2156">
        <v>54.228447175607577</v>
      </c>
      <c r="AJ2156">
        <v>0.40622536832249301</v>
      </c>
      <c r="AK2156">
        <v>0.40622537868089031</v>
      </c>
      <c r="AL2156">
        <v>0.406222993429534</v>
      </c>
      <c r="AM2156">
        <v>0.40622772949288422</v>
      </c>
      <c r="AN2156">
        <v>0.95528228663552295</v>
      </c>
      <c r="AO2156">
        <v>0.95528228663552306</v>
      </c>
      <c r="AP2156">
        <v>0.95528228663552306</v>
      </c>
      <c r="AQ2156">
        <v>0.95528228663552306</v>
      </c>
      <c r="AR2156">
        <v>8.9875406143555541</v>
      </c>
      <c r="AS2156">
        <v>8.9875406143555558</v>
      </c>
      <c r="AT2156">
        <v>8.9875406143555558</v>
      </c>
      <c r="AU2156">
        <v>8.9875406143555558</v>
      </c>
      <c r="AV2156" t="str">
        <f>VLOOKUP(Sheet1[[#This Row],[NPDES ID2]],Combined_Sheet__Major_Only___2[[NPDES ID2]:[ECHO BFR]],3,FALSE)</f>
        <v>KS</v>
      </c>
      <c r="AW2156" t="s">
        <v>54</v>
      </c>
      <c r="AX2156" t="str">
        <f>VLOOKUP(Sheet1[[#This Row],[NPDES ID2]],Combined_Sheet__Major_Only___2[[NPDES ID2]:[ECHO BFR]],27,FALSE)</f>
        <v>tempSludgeStore</v>
      </c>
      <c r="AY2156" t="str">
        <f>VLOOKUP(Sheet1[[#This Row],[NPDES ID2]],Combined_Sheet__Major_Only___2[[NPDES ID2]:[ECHO BFR]],28,FALSE)</f>
        <v>-</v>
      </c>
      <c r="AZ2156" t="str">
        <f>VLOOKUP(Sheet1[[#This Row],[NPDES ID2]],Combined_Sheet__Major_Only___2[[NPDES ID2]:[ECHO BFR]],29,FALSE)</f>
        <v>thickening</v>
      </c>
      <c r="BA2156">
        <f>VLOOKUP(Sheet1[[#This Row],[NPDES ID2]],Combined_Sheet__Major_Only___2[[NPDES ID2]:[ECHO BFR]],17,FALSE)</f>
        <v>38.355983999999999</v>
      </c>
      <c r="BB2156">
        <f>VLOOKUP(Sheet1[[#This Row],[NPDES ID2]],Combined_Sheet__Major_Only___2[[NPDES ID2]:[ECHO BFR]],18,FALSE)</f>
        <v>-97.655362999999994</v>
      </c>
      <c r="BC2156" t="str">
        <f>IF(ISNUMBER(SEARCH("aerobic",$AW2156)),"aerobic","")</f>
        <v/>
      </c>
      <c r="BD2156" t="str">
        <f>IF(ISNUMBER(SEARCH("anaer",$AW2156)),"anaer","")</f>
        <v/>
      </c>
      <c r="BE2156" t="str">
        <f>IF(ISNUMBER(SEARCH("thickening",$AZ2156)),"thickening","")</f>
        <v>thickening</v>
      </c>
      <c r="BF2156" s="3" t="str">
        <f>IF(ISNUMBER(SEARCH("airDry",$AW2156)),"airDry","")</f>
        <v/>
      </c>
      <c r="BG2156" s="3" t="str">
        <f>IF(ISNUMBER(SEARCH("heatDry",$AY2156)),"heatDry","")</f>
        <v/>
      </c>
      <c r="BH2156" s="3" t="str">
        <f>IF(AND(ISNUMBER(SEARCH("aerobic",$AW2156)),ISNUMBER(SEARCH("anaer",$AW2156))),"Combined Aer and Anaer.","")</f>
        <v/>
      </c>
    </row>
    <row r="2157" spans="1:60" x14ac:dyDescent="0.25">
      <c r="A2157" s="4">
        <v>710</v>
      </c>
      <c r="B2157" t="s">
        <v>3505</v>
      </c>
      <c r="C2157">
        <v>4652</v>
      </c>
      <c r="D2157">
        <v>1330.3888155622139</v>
      </c>
      <c r="E2157">
        <v>1330.4860106025731</v>
      </c>
      <c r="F2157">
        <v>1081.0440706764771</v>
      </c>
      <c r="G2157">
        <v>1591.163955655486</v>
      </c>
      <c r="H2157">
        <v>-153.0210506881206</v>
      </c>
      <c r="I2157">
        <v>-154.66098141063469</v>
      </c>
      <c r="J2157">
        <v>-173.78273144153351</v>
      </c>
      <c r="K2157">
        <v>-130.50403844170961</v>
      </c>
      <c r="L2157">
        <v>2327.2771427154521</v>
      </c>
      <c r="M2157">
        <v>2308.1618962121738</v>
      </c>
      <c r="N2157">
        <v>2244.3749330082951</v>
      </c>
      <c r="O2157">
        <v>2462.2176251178198</v>
      </c>
      <c r="P2157">
        <v>110.2336608079772</v>
      </c>
      <c r="Q2157">
        <v>110.77624393284781</v>
      </c>
      <c r="R2157">
        <v>95.372784020476701</v>
      </c>
      <c r="S2157">
        <v>127.1300838869053</v>
      </c>
      <c r="T2157">
        <v>54373.113266143177</v>
      </c>
      <c r="U2157">
        <v>54373.07205435435</v>
      </c>
      <c r="V2157">
        <v>54336.162887093997</v>
      </c>
      <c r="W2157">
        <v>54410.319036633169</v>
      </c>
      <c r="X2157">
        <v>4895.367155705303</v>
      </c>
      <c r="Y2157">
        <v>4930.9387597003697</v>
      </c>
      <c r="Z2157">
        <v>4625.8562948065264</v>
      </c>
      <c r="AA2157">
        <v>5071.4391268281333</v>
      </c>
      <c r="AB2157">
        <v>1369.089510768815</v>
      </c>
      <c r="AC2157">
        <v>1330.190574451811</v>
      </c>
      <c r="AD2157">
        <v>1055.0835129355851</v>
      </c>
      <c r="AE2157">
        <v>1760.4832753736321</v>
      </c>
      <c r="AF2157">
        <v>49.040488289166298</v>
      </c>
      <c r="AG2157">
        <v>48.632546625178477</v>
      </c>
      <c r="AH2157">
        <v>47.304127493635363</v>
      </c>
      <c r="AI2157">
        <v>51.879944596233557</v>
      </c>
      <c r="AJ2157">
        <v>0.37605367274926571</v>
      </c>
      <c r="AK2157">
        <v>0.37605406684381742</v>
      </c>
      <c r="AL2157">
        <v>0.37596118017397712</v>
      </c>
      <c r="AM2157">
        <v>0.3761456562224097</v>
      </c>
      <c r="AN2157">
        <v>0.95538190956350322</v>
      </c>
      <c r="AO2157">
        <v>0.95538190956350366</v>
      </c>
      <c r="AP2157">
        <v>0.95538190956350366</v>
      </c>
      <c r="AQ2157">
        <v>0.95538190956350366</v>
      </c>
      <c r="AR2157">
        <v>8.4694727801587923</v>
      </c>
      <c r="AS2157">
        <v>8.4694727801587941</v>
      </c>
      <c r="AT2157">
        <v>8.4694727801587941</v>
      </c>
      <c r="AU2157">
        <v>8.4694727801587941</v>
      </c>
      <c r="AV2157" t="str">
        <f>VLOOKUP(Sheet1[[#This Row],[NPDES ID2]],Combined_Sheet__Major_Only___2[[NPDES ID2]:[ECHO BFR]],3,FALSE)</f>
        <v>AR</v>
      </c>
      <c r="AW2157" t="s">
        <v>54</v>
      </c>
      <c r="AX2157" t="str">
        <f>VLOOKUP(Sheet1[[#This Row],[NPDES ID2]],Combined_Sheet__Major_Only___2[[NPDES ID2]:[ECHO BFR]],27,FALSE)</f>
        <v>other</v>
      </c>
      <c r="AY2157" t="str">
        <f>VLOOKUP(Sheet1[[#This Row],[NPDES ID2]],Combined_Sheet__Major_Only___2[[NPDES ID2]:[ECHO BFR]],28,FALSE)</f>
        <v>-</v>
      </c>
      <c r="AZ2157" t="str">
        <f>VLOOKUP(Sheet1[[#This Row],[NPDES ID2]],Combined_Sheet__Major_Only___2[[NPDES ID2]:[ECHO BFR]],29,FALSE)</f>
        <v>thickening</v>
      </c>
      <c r="BA2157">
        <f>VLOOKUP(Sheet1[[#This Row],[NPDES ID2]],Combined_Sheet__Major_Only___2[[NPDES ID2]:[ECHO BFR]],17,FALSE)</f>
        <v>35.340580000000003</v>
      </c>
      <c r="BB2157">
        <f>VLOOKUP(Sheet1[[#This Row],[NPDES ID2]],Combined_Sheet__Major_Only___2[[NPDES ID2]:[ECHO BFR]],18,FALSE)</f>
        <v>-94.305319999999995</v>
      </c>
      <c r="BC2157" t="str">
        <f>IF(ISNUMBER(SEARCH("aerobic",$AW2157)),"aerobic","")</f>
        <v/>
      </c>
      <c r="BD2157" t="str">
        <f>IF(ISNUMBER(SEARCH("anaer",$AW2157)),"anaer","")</f>
        <v/>
      </c>
      <c r="BE2157" t="str">
        <f>IF(ISNUMBER(SEARCH("thickening",$AZ2157)),"thickening","")</f>
        <v>thickening</v>
      </c>
      <c r="BF2157" s="2" t="str">
        <f>IF(ISNUMBER(SEARCH("airDry",$AW2157)),"airDry","")</f>
        <v/>
      </c>
      <c r="BG2157" s="2" t="str">
        <f>IF(ISNUMBER(SEARCH("heatDry",$AY2157)),"heatDry","")</f>
        <v/>
      </c>
      <c r="BH2157" s="2" t="str">
        <f>IF(AND(ISNUMBER(SEARCH("aerobic",$AW2157)),ISNUMBER(SEARCH("anaer",$AW2157))),"Combined Aer and Anaer.","")</f>
        <v/>
      </c>
    </row>
    <row r="2158" spans="1:60" x14ac:dyDescent="0.25">
      <c r="A2158" s="4">
        <v>1743</v>
      </c>
      <c r="B2158" t="s">
        <v>8165</v>
      </c>
      <c r="C2158">
        <v>29.25</v>
      </c>
      <c r="D2158">
        <v>4463.0399119054973</v>
      </c>
      <c r="E2158">
        <v>4468.2926853107929</v>
      </c>
      <c r="F2158">
        <v>3076.5377036191949</v>
      </c>
      <c r="G2158">
        <v>5905.040934111501</v>
      </c>
      <c r="H2158">
        <v>-153.79460230116541</v>
      </c>
      <c r="I2158">
        <v>-155.72422866483311</v>
      </c>
      <c r="J2158">
        <v>-172.7922152926219</v>
      </c>
      <c r="K2158">
        <v>-130.2124490012049</v>
      </c>
      <c r="L2158">
        <v>14.76119850364744</v>
      </c>
      <c r="M2158">
        <v>14.641408837693559</v>
      </c>
      <c r="N2158">
        <v>14.245021938093389</v>
      </c>
      <c r="O2158">
        <v>15.60250534471159</v>
      </c>
      <c r="P2158">
        <v>0.69308705274448201</v>
      </c>
      <c r="Q2158">
        <v>0.69620483621725882</v>
      </c>
      <c r="R2158">
        <v>0.59871944032936708</v>
      </c>
      <c r="S2158">
        <v>0.80000159659460568</v>
      </c>
      <c r="T2158">
        <v>54376.432485658101</v>
      </c>
      <c r="U2158">
        <v>54376.391271435758</v>
      </c>
      <c r="V2158">
        <v>54339.479924746651</v>
      </c>
      <c r="W2158">
        <v>54413.640453090789</v>
      </c>
      <c r="X2158">
        <v>4853.0141236055024</v>
      </c>
      <c r="Y2158">
        <v>4887.937915102616</v>
      </c>
      <c r="Z2158">
        <v>4590.2560962551888</v>
      </c>
      <c r="AA2158">
        <v>5024.3071428527428</v>
      </c>
      <c r="AB2158">
        <v>1291.1958933003571</v>
      </c>
      <c r="AC2158">
        <v>1258.2000108507009</v>
      </c>
      <c r="AD2158">
        <v>1007.96429617257</v>
      </c>
      <c r="AE2158">
        <v>1640.278188569823</v>
      </c>
      <c r="AF2158">
        <v>49.456408402852709</v>
      </c>
      <c r="AG2158">
        <v>49.055028872088258</v>
      </c>
      <c r="AH2158">
        <v>47.727059591111171</v>
      </c>
      <c r="AI2158">
        <v>52.27512555110669</v>
      </c>
      <c r="AJ2158">
        <v>0.3811032609793279</v>
      </c>
      <c r="AK2158">
        <v>0.38110326352324031</v>
      </c>
      <c r="AL2158">
        <v>0.38110267797298308</v>
      </c>
      <c r="AM2158">
        <v>0.38110384061408459</v>
      </c>
      <c r="AN2158">
        <v>0.95538445883528322</v>
      </c>
      <c r="AO2158">
        <v>0.95538445883528345</v>
      </c>
      <c r="AP2158">
        <v>0.95538445883528345</v>
      </c>
      <c r="AQ2158">
        <v>0.95538445883528345</v>
      </c>
      <c r="AR2158">
        <v>8.7405135512830423</v>
      </c>
      <c r="AS2158">
        <v>8.7405135512830423</v>
      </c>
      <c r="AT2158">
        <v>8.7405135512830423</v>
      </c>
      <c r="AU2158">
        <v>8.7405135512830423</v>
      </c>
      <c r="AV2158" t="str">
        <f>VLOOKUP(Sheet1[[#This Row],[NPDES ID2]],Combined_Sheet__Major_Only___2[[NPDES ID2]:[ECHO BFR]],3,FALSE)</f>
        <v>MO</v>
      </c>
      <c r="AW2158" t="s">
        <v>54</v>
      </c>
      <c r="AX2158" t="str">
        <f>VLOOKUP(Sheet1[[#This Row],[NPDES ID2]],Combined_Sheet__Major_Only___2[[NPDES ID2]:[ECHO BFR]],27,FALSE)</f>
        <v>-</v>
      </c>
      <c r="AY2158" t="str">
        <f>VLOOKUP(Sheet1[[#This Row],[NPDES ID2]],Combined_Sheet__Major_Only___2[[NPDES ID2]:[ECHO BFR]],28,FALSE)</f>
        <v>-</v>
      </c>
      <c r="AZ2158" t="str">
        <f>VLOOKUP(Sheet1[[#This Row],[NPDES ID2]],Combined_Sheet__Major_Only___2[[NPDES ID2]:[ECHO BFR]],29,FALSE)</f>
        <v>thickening</v>
      </c>
      <c r="BA2158">
        <f>VLOOKUP(Sheet1[[#This Row],[NPDES ID2]],Combined_Sheet__Major_Only___2[[NPDES ID2]:[ECHO BFR]],17,FALSE)</f>
        <v>36.696998999999998</v>
      </c>
      <c r="BB2158">
        <f>VLOOKUP(Sheet1[[#This Row],[NPDES ID2]],Combined_Sheet__Major_Only___2[[NPDES ID2]:[ECHO BFR]],18,FALSE)</f>
        <v>-93.853911999999994</v>
      </c>
      <c r="BC2158" t="str">
        <f>IF(ISNUMBER(SEARCH("aerobic",$AW2158)),"aerobic","")</f>
        <v/>
      </c>
      <c r="BD2158" t="str">
        <f>IF(ISNUMBER(SEARCH("anaer",$AW2158)),"anaer","")</f>
        <v/>
      </c>
      <c r="BE2158" t="str">
        <f>IF(ISNUMBER(SEARCH("thickening",$AZ2158)),"thickening","")</f>
        <v>thickening</v>
      </c>
      <c r="BF2158" s="3" t="str">
        <f>IF(ISNUMBER(SEARCH("airDry",$AW2158)),"airDry","")</f>
        <v/>
      </c>
      <c r="BG2158" s="3" t="str">
        <f>IF(ISNUMBER(SEARCH("heatDry",$AY2158)),"heatDry","")</f>
        <v/>
      </c>
      <c r="BH2158" s="3" t="str">
        <f>IF(AND(ISNUMBER(SEARCH("aerobic",$AW2158)),ISNUMBER(SEARCH("anaer",$AW2158))),"Combined Aer and Anaer.","")</f>
        <v/>
      </c>
    </row>
    <row r="2159" spans="1:60" x14ac:dyDescent="0.25">
      <c r="A2159" s="4">
        <v>2497</v>
      </c>
      <c r="B2159" t="s">
        <v>11611</v>
      </c>
      <c r="C2159">
        <v>178.46</v>
      </c>
      <c r="D2159">
        <v>846.49936080348039</v>
      </c>
      <c r="E2159">
        <v>840.15503481939209</v>
      </c>
      <c r="F2159">
        <v>614.31917919372609</v>
      </c>
      <c r="G2159">
        <v>1098.5488714499811</v>
      </c>
      <c r="H2159">
        <v>-149.7135974970989</v>
      </c>
      <c r="I2159">
        <v>-151.68014166731959</v>
      </c>
      <c r="J2159">
        <v>-168.370867602771</v>
      </c>
      <c r="K2159">
        <v>-126.298655318622</v>
      </c>
      <c r="L2159">
        <v>92.357194257526785</v>
      </c>
      <c r="M2159">
        <v>91.644541063844628</v>
      </c>
      <c r="N2159">
        <v>89.28569263290764</v>
      </c>
      <c r="O2159">
        <v>97.363155623603873</v>
      </c>
      <c r="P2159">
        <v>4.2246400474855159</v>
      </c>
      <c r="Q2159">
        <v>4.2331117378097138</v>
      </c>
      <c r="R2159">
        <v>3.6304111276616928</v>
      </c>
      <c r="S2159">
        <v>4.8801787113488251</v>
      </c>
      <c r="T2159">
        <v>54555.480365859527</v>
      </c>
      <c r="U2159">
        <v>54555.439020367921</v>
      </c>
      <c r="V2159">
        <v>54518.41010926399</v>
      </c>
      <c r="W2159">
        <v>54592.806842458391</v>
      </c>
      <c r="X2159">
        <v>4747.5404834156789</v>
      </c>
      <c r="Y2159">
        <v>4780.1843184202826</v>
      </c>
      <c r="Z2159">
        <v>4502.7647923091436</v>
      </c>
      <c r="AA2159">
        <v>4906.819954634906</v>
      </c>
      <c r="AB2159">
        <v>1354.7094302997771</v>
      </c>
      <c r="AC2159">
        <v>1314.636170655381</v>
      </c>
      <c r="AD2159">
        <v>1040.356408914761</v>
      </c>
      <c r="AE2159">
        <v>1748.014304572632</v>
      </c>
      <c r="AF2159">
        <v>50.717810918547542</v>
      </c>
      <c r="AG2159">
        <v>50.326255794413917</v>
      </c>
      <c r="AH2159">
        <v>49.03151731741174</v>
      </c>
      <c r="AI2159">
        <v>53.466669297006398</v>
      </c>
      <c r="AJ2159">
        <v>0.39642498123977099</v>
      </c>
      <c r="AK2159">
        <v>0.39642499743215998</v>
      </c>
      <c r="AL2159">
        <v>0.39642126751589019</v>
      </c>
      <c r="AM2159">
        <v>0.3964286735199905</v>
      </c>
      <c r="AN2159">
        <v>0.95552154324860783</v>
      </c>
      <c r="AO2159">
        <v>0.9555215432486075</v>
      </c>
      <c r="AP2159">
        <v>0.9555215432486075</v>
      </c>
      <c r="AQ2159">
        <v>0.9555215432486075</v>
      </c>
      <c r="AR2159">
        <v>8.6795942503025696</v>
      </c>
      <c r="AS2159">
        <v>8.6795942503025696</v>
      </c>
      <c r="AT2159">
        <v>8.6795942503025696</v>
      </c>
      <c r="AU2159">
        <v>8.6795942503025696</v>
      </c>
      <c r="AV2159" t="str">
        <f>VLOOKUP(Sheet1[[#This Row],[NPDES ID2]],Combined_Sheet__Major_Only___2[[NPDES ID2]:[ECHO BFR]],3,FALSE)</f>
        <v>IL</v>
      </c>
      <c r="AW2159" t="s">
        <v>54</v>
      </c>
      <c r="AX2159" t="str">
        <f>VLOOKUP(Sheet1[[#This Row],[NPDES ID2]],Combined_Sheet__Major_Only___2[[NPDES ID2]:[ECHO BFR]],27,FALSE)</f>
        <v>-</v>
      </c>
      <c r="AY2159" t="str">
        <f>VLOOKUP(Sheet1[[#This Row],[NPDES ID2]],Combined_Sheet__Major_Only___2[[NPDES ID2]:[ECHO BFR]],28,FALSE)</f>
        <v>-</v>
      </c>
      <c r="AZ2159" t="str">
        <f>VLOOKUP(Sheet1[[#This Row],[NPDES ID2]],Combined_Sheet__Major_Only___2[[NPDES ID2]:[ECHO BFR]],29,FALSE)</f>
        <v>thickening</v>
      </c>
      <c r="BA2159">
        <f>VLOOKUP(Sheet1[[#This Row],[NPDES ID2]],Combined_Sheet__Major_Only___2[[NPDES ID2]:[ECHO BFR]],17,FALSE)</f>
        <v>39.560130000000001</v>
      </c>
      <c r="BB2159">
        <f>VLOOKUP(Sheet1[[#This Row],[NPDES ID2]],Combined_Sheet__Major_Only___2[[NPDES ID2]:[ECHO BFR]],18,FALSE)</f>
        <v>-89.333730000000003</v>
      </c>
      <c r="BC2159" t="str">
        <f>IF(ISNUMBER(SEARCH("aerobic",$AW2159)),"aerobic","")</f>
        <v/>
      </c>
      <c r="BD2159" t="str">
        <f>IF(ISNUMBER(SEARCH("anaer",$AW2159)),"anaer","")</f>
        <v/>
      </c>
      <c r="BE2159" t="str">
        <f>IF(ISNUMBER(SEARCH("thickening",$AZ2159)),"thickening","")</f>
        <v>thickening</v>
      </c>
      <c r="BF2159" s="3" t="str">
        <f>IF(ISNUMBER(SEARCH("airDry",$AW2159)),"airDry","")</f>
        <v/>
      </c>
      <c r="BG2159" s="3" t="str">
        <f>IF(ISNUMBER(SEARCH("heatDry",$AY2159)),"heatDry","")</f>
        <v/>
      </c>
      <c r="BH2159" s="3" t="str">
        <f>IF(AND(ISNUMBER(SEARCH("aerobic",$AW2159)),ISNUMBER(SEARCH("anaer",$AW2159))),"Combined Aer and Anaer.","")</f>
        <v/>
      </c>
    </row>
    <row r="2160" spans="1:60" x14ac:dyDescent="0.25">
      <c r="A2160" s="4">
        <v>1497</v>
      </c>
      <c r="B2160" t="s">
        <v>7055</v>
      </c>
      <c r="C2160">
        <v>108.29</v>
      </c>
      <c r="D2160">
        <v>1364.572072884404</v>
      </c>
      <c r="E2160">
        <v>1362.1336559186159</v>
      </c>
      <c r="F2160">
        <v>965.12310736176346</v>
      </c>
      <c r="G2160">
        <v>1769.712328222422</v>
      </c>
      <c r="H2160">
        <v>-160.20593525854341</v>
      </c>
      <c r="I2160">
        <v>-162.1732996395227</v>
      </c>
      <c r="J2160">
        <v>-179.8185147782568</v>
      </c>
      <c r="K2160">
        <v>-136.37567336983071</v>
      </c>
      <c r="L2160">
        <v>52.546014782528957</v>
      </c>
      <c r="M2160">
        <v>52.086013525688841</v>
      </c>
      <c r="N2160">
        <v>50.563649127344448</v>
      </c>
      <c r="O2160">
        <v>55.776966126325242</v>
      </c>
      <c r="P2160">
        <v>2.5694424441943928</v>
      </c>
      <c r="Q2160">
        <v>2.5761179875635598</v>
      </c>
      <c r="R2160">
        <v>2.2281109499025948</v>
      </c>
      <c r="S2160">
        <v>2.9525948913241731</v>
      </c>
      <c r="T2160">
        <v>54853.593336927901</v>
      </c>
      <c r="U2160">
        <v>54853.551772874242</v>
      </c>
      <c r="V2160">
        <v>54816.327118168352</v>
      </c>
      <c r="W2160">
        <v>54891.117130130478</v>
      </c>
      <c r="X2160">
        <v>5092.2842501969071</v>
      </c>
      <c r="Y2160">
        <v>5131.4995756112712</v>
      </c>
      <c r="Z2160">
        <v>4795.4919386558404</v>
      </c>
      <c r="AA2160">
        <v>5286.3723804279798</v>
      </c>
      <c r="AB2160">
        <v>1281.17678892597</v>
      </c>
      <c r="AC2160">
        <v>1251.1216906496411</v>
      </c>
      <c r="AD2160">
        <v>1011.873268291075</v>
      </c>
      <c r="AE2160">
        <v>1609.89218967957</v>
      </c>
      <c r="AF2160">
        <v>47.553260219751778</v>
      </c>
      <c r="AG2160">
        <v>47.136851148682403</v>
      </c>
      <c r="AH2160">
        <v>45.759489611008583</v>
      </c>
      <c r="AI2160">
        <v>50.477126259261027</v>
      </c>
      <c r="AJ2160">
        <v>0.35800828222051378</v>
      </c>
      <c r="AK2160">
        <v>0.35800829113268678</v>
      </c>
      <c r="AL2160">
        <v>0.35800623893390071</v>
      </c>
      <c r="AM2160">
        <v>0.35801031370031777</v>
      </c>
      <c r="AN2160">
        <v>0.955747928021495</v>
      </c>
      <c r="AO2160">
        <v>0.95574792802149533</v>
      </c>
      <c r="AP2160">
        <v>0.95574792802149533</v>
      </c>
      <c r="AQ2160">
        <v>0.95574792802149533</v>
      </c>
      <c r="AR2160">
        <v>8.6313234724692744</v>
      </c>
      <c r="AS2160">
        <v>8.6313234724692744</v>
      </c>
      <c r="AT2160">
        <v>8.6313234724692744</v>
      </c>
      <c r="AU2160">
        <v>8.6313234724692744</v>
      </c>
      <c r="AV2160" t="str">
        <f>VLOOKUP(Sheet1[[#This Row],[NPDES ID2]],Combined_Sheet__Major_Only___2[[NPDES ID2]:[ECHO BFR]],3,FALSE)</f>
        <v>NY</v>
      </c>
      <c r="AW2160" t="s">
        <v>54</v>
      </c>
      <c r="AX2160" t="str">
        <f>VLOOKUP(Sheet1[[#This Row],[NPDES ID2]],Combined_Sheet__Major_Only___2[[NPDES ID2]:[ECHO BFR]],27,FALSE)</f>
        <v>tempSludgeStore</v>
      </c>
      <c r="AY2160" t="str">
        <f>VLOOKUP(Sheet1[[#This Row],[NPDES ID2]],Combined_Sheet__Major_Only___2[[NPDES ID2]:[ECHO BFR]],28,FALSE)</f>
        <v>-</v>
      </c>
      <c r="AZ2160" t="str">
        <f>VLOOKUP(Sheet1[[#This Row],[NPDES ID2]],Combined_Sheet__Major_Only___2[[NPDES ID2]:[ECHO BFR]],29,FALSE)</f>
        <v>thickening</v>
      </c>
      <c r="BA2160">
        <f>VLOOKUP(Sheet1[[#This Row],[NPDES ID2]],Combined_Sheet__Major_Only___2[[NPDES ID2]:[ECHO BFR]],17,FALSE)</f>
        <v>43.849890000000002</v>
      </c>
      <c r="BB2160">
        <f>VLOOKUP(Sheet1[[#This Row],[NPDES ID2]],Combined_Sheet__Major_Only___2[[NPDES ID2]:[ECHO BFR]],18,FALSE)</f>
        <v>-73.414929999999998</v>
      </c>
      <c r="BC2160" t="str">
        <f>IF(ISNUMBER(SEARCH("aerobic",$AW2160)),"aerobic","")</f>
        <v/>
      </c>
      <c r="BD2160" t="str">
        <f>IF(ISNUMBER(SEARCH("anaer",$AW2160)),"anaer","")</f>
        <v/>
      </c>
      <c r="BE2160" t="str">
        <f>IF(ISNUMBER(SEARCH("thickening",$AZ2160)),"thickening","")</f>
        <v>thickening</v>
      </c>
      <c r="BF2160" s="3" t="str">
        <f>IF(ISNUMBER(SEARCH("airDry",$AW2160)),"airDry","")</f>
        <v/>
      </c>
      <c r="BG2160" s="3" t="str">
        <f>IF(ISNUMBER(SEARCH("heatDry",$AY2160)),"heatDry","")</f>
        <v/>
      </c>
      <c r="BH2160" s="3" t="str">
        <f>IF(AND(ISNUMBER(SEARCH("aerobic",$AW2160)),ISNUMBER(SEARCH("anaer",$AW2160))),"Combined Aer and Anaer.","")</f>
        <v/>
      </c>
    </row>
    <row r="2161" spans="1:60" x14ac:dyDescent="0.25">
      <c r="A2161" s="4">
        <v>196</v>
      </c>
      <c r="B2161" t="s">
        <v>1045</v>
      </c>
      <c r="C2161">
        <v>3245.25</v>
      </c>
      <c r="D2161">
        <v>984.42155256948115</v>
      </c>
      <c r="E2161">
        <v>983.8557904679933</v>
      </c>
      <c r="F2161">
        <v>816.72865247859318</v>
      </c>
      <c r="G2161">
        <v>1168.012334053295</v>
      </c>
      <c r="H2161">
        <v>-154.06966485567651</v>
      </c>
      <c r="I2161">
        <v>-155.72169616686719</v>
      </c>
      <c r="J2161">
        <v>-174.3617730373914</v>
      </c>
      <c r="K2161">
        <v>-131.25733416429691</v>
      </c>
      <c r="L2161">
        <v>1619.7829823754189</v>
      </c>
      <c r="M2161">
        <v>1606.3978644981789</v>
      </c>
      <c r="N2161">
        <v>1561.848624421481</v>
      </c>
      <c r="O2161">
        <v>1714.1221941556489</v>
      </c>
      <c r="P2161">
        <v>76.912395270438523</v>
      </c>
      <c r="Q2161">
        <v>77.301444526309041</v>
      </c>
      <c r="R2161">
        <v>66.57562532539194</v>
      </c>
      <c r="S2161">
        <v>88.673651127498232</v>
      </c>
      <c r="T2161">
        <v>54976.820506393553</v>
      </c>
      <c r="U2161">
        <v>54976.778851995638</v>
      </c>
      <c r="V2161">
        <v>54939.473285245163</v>
      </c>
      <c r="W2161">
        <v>55014.42586185244</v>
      </c>
      <c r="X2161">
        <v>4961.1697744551866</v>
      </c>
      <c r="Y2161">
        <v>4997.4291265549309</v>
      </c>
      <c r="Z2161">
        <v>4686.8447785111503</v>
      </c>
      <c r="AA2161">
        <v>5140.3366511477234</v>
      </c>
      <c r="AB2161">
        <v>1291.778141804883</v>
      </c>
      <c r="AC2161">
        <v>1259.8642654275291</v>
      </c>
      <c r="AD2161">
        <v>1012.983029479973</v>
      </c>
      <c r="AE2161">
        <v>1633.169512076061</v>
      </c>
      <c r="AF2161">
        <v>48.923571104215313</v>
      </c>
      <c r="AG2161">
        <v>48.515732644480323</v>
      </c>
      <c r="AH2161">
        <v>47.181034436214382</v>
      </c>
      <c r="AI2161">
        <v>51.770194531205867</v>
      </c>
      <c r="AJ2161">
        <v>0.37463445698783449</v>
      </c>
      <c r="AK2161">
        <v>0.37463473117568608</v>
      </c>
      <c r="AL2161">
        <v>0.37457058106227697</v>
      </c>
      <c r="AM2161">
        <v>0.37469797582471831</v>
      </c>
      <c r="AN2161">
        <v>0.95584083406456655</v>
      </c>
      <c r="AO2161">
        <v>0.95584083406456688</v>
      </c>
      <c r="AP2161">
        <v>0.95584083406456688</v>
      </c>
      <c r="AQ2161">
        <v>0.95584083406456688</v>
      </c>
      <c r="AR2161">
        <v>8.7349501614387997</v>
      </c>
      <c r="AS2161">
        <v>8.7349501614387997</v>
      </c>
      <c r="AT2161">
        <v>8.7349501614387997</v>
      </c>
      <c r="AU2161">
        <v>8.7349501614387997</v>
      </c>
      <c r="AV2161" t="str">
        <f>VLOOKUP(Sheet1[[#This Row],[NPDES ID2]],Combined_Sheet__Major_Only___2[[NPDES ID2]:[ECHO BFR]],3,FALSE)</f>
        <v>TX</v>
      </c>
      <c r="AW2161" t="s">
        <v>54</v>
      </c>
      <c r="AX2161" t="str">
        <f>VLOOKUP(Sheet1[[#This Row],[NPDES ID2]],Combined_Sheet__Major_Only___2[[NPDES ID2]:[ECHO BFR]],27,FALSE)</f>
        <v>-</v>
      </c>
      <c r="AY2161" t="str">
        <f>VLOOKUP(Sheet1[[#This Row],[NPDES ID2]],Combined_Sheet__Major_Only___2[[NPDES ID2]:[ECHO BFR]],28,FALSE)</f>
        <v>-</v>
      </c>
      <c r="AZ2161" t="str">
        <f>VLOOKUP(Sheet1[[#This Row],[NPDES ID2]],Combined_Sheet__Major_Only___2[[NPDES ID2]:[ECHO BFR]],29,FALSE)</f>
        <v>preliminaryOps, thickening</v>
      </c>
      <c r="BA2161">
        <f>VLOOKUP(Sheet1[[#This Row],[NPDES ID2]],Combined_Sheet__Major_Only___2[[NPDES ID2]:[ECHO BFR]],17,FALSE)</f>
        <v>32.563831</v>
      </c>
      <c r="BB2161">
        <f>VLOOKUP(Sheet1[[#This Row],[NPDES ID2]],Combined_Sheet__Major_Only___2[[NPDES ID2]:[ECHO BFR]],18,FALSE)</f>
        <v>-96.633251000000001</v>
      </c>
      <c r="BC2161" t="str">
        <f>IF(ISNUMBER(SEARCH("aerobic",$AW2161)),"aerobic","")</f>
        <v/>
      </c>
      <c r="BD2161" t="str">
        <f>IF(ISNUMBER(SEARCH("anaer",$AW2161)),"anaer","")</f>
        <v/>
      </c>
      <c r="BE2161" t="str">
        <f>IF(ISNUMBER(SEARCH("thickening",$AZ2161)),"thickening","")</f>
        <v>thickening</v>
      </c>
      <c r="BF2161" s="2" t="str">
        <f>IF(ISNUMBER(SEARCH("airDry",$AW2161)),"airDry","")</f>
        <v/>
      </c>
      <c r="BG2161" s="2" t="str">
        <f>IF(ISNUMBER(SEARCH("heatDry",$AY2161)),"heatDry","")</f>
        <v/>
      </c>
      <c r="BH2161" s="2" t="str">
        <f>IF(AND(ISNUMBER(SEARCH("aerobic",$AW2161)),ISNUMBER(SEARCH("anaer",$AW2161))),"Combined Aer and Anaer.","")</f>
        <v/>
      </c>
    </row>
    <row r="2162" spans="1:60" x14ac:dyDescent="0.25">
      <c r="A2162" s="4">
        <v>2344</v>
      </c>
      <c r="B2162" t="s">
        <v>10935</v>
      </c>
      <c r="C2162">
        <v>358.7</v>
      </c>
      <c r="D2162">
        <v>585.13268070978961</v>
      </c>
      <c r="E2162">
        <v>585.5033870699765</v>
      </c>
      <c r="F2162">
        <v>437.34929406396873</v>
      </c>
      <c r="G2162">
        <v>732.04478851135286</v>
      </c>
      <c r="H2162">
        <v>-162.00529458352571</v>
      </c>
      <c r="I2162">
        <v>-163.8325909213988</v>
      </c>
      <c r="J2162">
        <v>-181.87594955736901</v>
      </c>
      <c r="K2162">
        <v>-138.1780451147705</v>
      </c>
      <c r="L2162">
        <v>172.07490479478119</v>
      </c>
      <c r="M2162">
        <v>170.53604372061571</v>
      </c>
      <c r="N2162">
        <v>165.44098275010779</v>
      </c>
      <c r="O2162">
        <v>182.88642488432581</v>
      </c>
      <c r="P2162">
        <v>8.5140566548779013</v>
      </c>
      <c r="Q2162">
        <v>8.5254842139139626</v>
      </c>
      <c r="R2162">
        <v>7.3887905929631748</v>
      </c>
      <c r="S2162">
        <v>9.7713289705565529</v>
      </c>
      <c r="T2162">
        <v>54982.720915603211</v>
      </c>
      <c r="U2162">
        <v>54982.679256879397</v>
      </c>
      <c r="V2162">
        <v>54945.369815868267</v>
      </c>
      <c r="W2162">
        <v>55020.330176456417</v>
      </c>
      <c r="X2162">
        <v>5163.1953640552447</v>
      </c>
      <c r="Y2162">
        <v>5203.7138304439723</v>
      </c>
      <c r="Z2162">
        <v>4855.9111986272437</v>
      </c>
      <c r="AA2162">
        <v>5364.3515239208491</v>
      </c>
      <c r="AB2162">
        <v>1321.435219234507</v>
      </c>
      <c r="AC2162">
        <v>1289.1336076106611</v>
      </c>
      <c r="AD2162">
        <v>1039.3762465449031</v>
      </c>
      <c r="AE2162">
        <v>1667.9662464393391</v>
      </c>
      <c r="AF2162">
        <v>47.013388441658797</v>
      </c>
      <c r="AG2162">
        <v>46.592567455688013</v>
      </c>
      <c r="AH2162">
        <v>45.201684927421773</v>
      </c>
      <c r="AI2162">
        <v>49.966954957866392</v>
      </c>
      <c r="AJ2162">
        <v>0.35146194560218968</v>
      </c>
      <c r="AK2162">
        <v>0.35146197476458568</v>
      </c>
      <c r="AL2162">
        <v>0.3514552509695425</v>
      </c>
      <c r="AM2162">
        <v>0.35146860165282467</v>
      </c>
      <c r="AN2162">
        <v>0.95584527284045651</v>
      </c>
      <c r="AO2162">
        <v>0.95584527284045639</v>
      </c>
      <c r="AP2162">
        <v>0.95584527284045639</v>
      </c>
      <c r="AQ2162">
        <v>0.95584527284045639</v>
      </c>
      <c r="AR2162">
        <v>8.4633083994241538</v>
      </c>
      <c r="AS2162">
        <v>8.4633083994241556</v>
      </c>
      <c r="AT2162">
        <v>8.4633083994241556</v>
      </c>
      <c r="AU2162">
        <v>8.4633083994241556</v>
      </c>
      <c r="AV2162" t="str">
        <f>VLOOKUP(Sheet1[[#This Row],[NPDES ID2]],Combined_Sheet__Major_Only___2[[NPDES ID2]:[ECHO BFR]],3,FALSE)</f>
        <v>NJ</v>
      </c>
      <c r="AW2162" t="s">
        <v>54</v>
      </c>
      <c r="AX2162" t="str">
        <f>VLOOKUP(Sheet1[[#This Row],[NPDES ID2]],Combined_Sheet__Major_Only___2[[NPDES ID2]:[ECHO BFR]],27,FALSE)</f>
        <v>-</v>
      </c>
      <c r="AY2162" t="str">
        <f>VLOOKUP(Sheet1[[#This Row],[NPDES ID2]],Combined_Sheet__Major_Only___2[[NPDES ID2]:[ECHO BFR]],28,FALSE)</f>
        <v>-</v>
      </c>
      <c r="AZ2162" t="str">
        <f>VLOOKUP(Sheet1[[#This Row],[NPDES ID2]],Combined_Sheet__Major_Only___2[[NPDES ID2]:[ECHO BFR]],29,FALSE)</f>
        <v>thickening</v>
      </c>
      <c r="BA2162">
        <f>VLOOKUP(Sheet1[[#This Row],[NPDES ID2]],Combined_Sheet__Major_Only___2[[NPDES ID2]:[ECHO BFR]],17,FALSE)</f>
        <v>40.812432999999999</v>
      </c>
      <c r="BB2162">
        <f>VLOOKUP(Sheet1[[#This Row],[NPDES ID2]],Combined_Sheet__Major_Only___2[[NPDES ID2]:[ECHO BFR]],18,FALSE)</f>
        <v>-74.494710999999995</v>
      </c>
      <c r="BC2162" t="str">
        <f>IF(ISNUMBER(SEARCH("aerobic",$AW2162)),"aerobic","")</f>
        <v/>
      </c>
      <c r="BD2162" t="str">
        <f>IF(ISNUMBER(SEARCH("anaer",$AW2162)),"anaer","")</f>
        <v/>
      </c>
      <c r="BE2162" t="str">
        <f>IF(ISNUMBER(SEARCH("thickening",$AZ2162)),"thickening","")</f>
        <v>thickening</v>
      </c>
      <c r="BF2162" s="2" t="str">
        <f>IF(ISNUMBER(SEARCH("airDry",$AW2162)),"airDry","")</f>
        <v/>
      </c>
      <c r="BG2162" s="2" t="str">
        <f>IF(ISNUMBER(SEARCH("heatDry",$AY2162)),"heatDry","")</f>
        <v/>
      </c>
      <c r="BH2162" s="2" t="str">
        <f>IF(AND(ISNUMBER(SEARCH("aerobic",$AW2162)),ISNUMBER(SEARCH("anaer",$AW2162))),"Combined Aer and Anaer.","")</f>
        <v/>
      </c>
    </row>
    <row r="2163" spans="1:60" x14ac:dyDescent="0.25">
      <c r="A2163" s="4">
        <v>82</v>
      </c>
      <c r="B2163" t="s">
        <v>460</v>
      </c>
      <c r="C2163">
        <v>68769.429999999993</v>
      </c>
      <c r="D2163">
        <v>17306.389539420801</v>
      </c>
      <c r="E2163">
        <v>17402.284529404689</v>
      </c>
      <c r="F2163">
        <v>13607.85171816294</v>
      </c>
      <c r="G2163">
        <v>21041.611665999018</v>
      </c>
      <c r="H2163">
        <v>-120.4020940966136</v>
      </c>
      <c r="I2163">
        <v>-125.7431115394315</v>
      </c>
      <c r="J2163">
        <v>-158.4836466430059</v>
      </c>
      <c r="K2163">
        <v>-67.844922417530498</v>
      </c>
      <c r="L2163">
        <v>35224.318150177787</v>
      </c>
      <c r="M2163">
        <v>34967.68338680944</v>
      </c>
      <c r="N2163">
        <v>34033.07889055118</v>
      </c>
      <c r="O2163">
        <v>37175.666002307938</v>
      </c>
      <c r="P2163">
        <v>1621.8479072177399</v>
      </c>
      <c r="Q2163">
        <v>1623.7401568647499</v>
      </c>
      <c r="R2163">
        <v>1392.235432727937</v>
      </c>
      <c r="S2163">
        <v>1872.23323574816</v>
      </c>
      <c r="T2163">
        <v>55032.377436986528</v>
      </c>
      <c r="U2163">
        <v>55032.335741856958</v>
      </c>
      <c r="V2163">
        <v>54994.993695936617</v>
      </c>
      <c r="W2163">
        <v>55070.019564763039</v>
      </c>
      <c r="X2163">
        <v>4838.8356050082002</v>
      </c>
      <c r="Y2163">
        <v>4869.8870119529183</v>
      </c>
      <c r="Z2163">
        <v>4584.0501187003192</v>
      </c>
      <c r="AA2163">
        <v>5005.8241380824857</v>
      </c>
      <c r="AB2163">
        <v>1234.170293746763</v>
      </c>
      <c r="AC2163">
        <v>1204.060463463396</v>
      </c>
      <c r="AD2163">
        <v>973.39472837961557</v>
      </c>
      <c r="AE2163">
        <v>1541.391791201127</v>
      </c>
      <c r="AF2163">
        <v>50.39893806001264</v>
      </c>
      <c r="AG2163">
        <v>49.954648066438892</v>
      </c>
      <c r="AH2163">
        <v>48.738330260082797</v>
      </c>
      <c r="AI2163">
        <v>53.130949590331078</v>
      </c>
      <c r="AJ2163">
        <v>0.39255017835561762</v>
      </c>
      <c r="AK2163">
        <v>0.39255418601798497</v>
      </c>
      <c r="AL2163">
        <v>0.39114852067202649</v>
      </c>
      <c r="AM2163">
        <v>0.39394945932722758</v>
      </c>
      <c r="AN2163">
        <v>0.95588259325790448</v>
      </c>
      <c r="AO2163">
        <v>0.95588259325790415</v>
      </c>
      <c r="AP2163">
        <v>0.95588259325790415</v>
      </c>
      <c r="AQ2163">
        <v>0.95588259325790415</v>
      </c>
      <c r="AR2163">
        <v>9.0873812975243204</v>
      </c>
      <c r="AS2163">
        <v>9.0873812975243222</v>
      </c>
      <c r="AT2163">
        <v>9.0873812975243222</v>
      </c>
      <c r="AU2163">
        <v>9.0873812975243222</v>
      </c>
      <c r="AV2163" t="str">
        <f>VLOOKUP(Sheet1[[#This Row],[NPDES ID2]],Combined_Sheet__Major_Only___2[[NPDES ID2]:[ECHO BFR]],3,FALSE)</f>
        <v>TX</v>
      </c>
      <c r="AW2163" t="s">
        <v>87</v>
      </c>
      <c r="AX2163" t="str">
        <f>VLOOKUP(Sheet1[[#This Row],[NPDES ID2]],Combined_Sheet__Major_Only___2[[NPDES ID2]:[ECHO BFR]],27,FALSE)</f>
        <v>-</v>
      </c>
      <c r="AY2163" t="str">
        <f>VLOOKUP(Sheet1[[#This Row],[NPDES ID2]],Combined_Sheet__Major_Only___2[[NPDES ID2]:[ECHO BFR]],28,FALSE)</f>
        <v>-</v>
      </c>
      <c r="AZ2163" t="str">
        <f>VLOOKUP(Sheet1[[#This Row],[NPDES ID2]],Combined_Sheet__Major_Only___2[[NPDES ID2]:[ECHO BFR]],29,FALSE)</f>
        <v>preliminaryOps, thickening</v>
      </c>
      <c r="BA2163">
        <f>VLOOKUP(Sheet1[[#This Row],[NPDES ID2]],Combined_Sheet__Major_Only___2[[NPDES ID2]:[ECHO BFR]],17,FALSE)</f>
        <v>32.773890000000002</v>
      </c>
      <c r="BB2163">
        <f>VLOOKUP(Sheet1[[#This Row],[NPDES ID2]],Combined_Sheet__Major_Only___2[[NPDES ID2]:[ECHO BFR]],18,FALSE)</f>
        <v>-96.93083</v>
      </c>
      <c r="BC2163" t="str">
        <f>IF(ISNUMBER(SEARCH("aerobic",$AW2163)),"aerobic","")</f>
        <v/>
      </c>
      <c r="BD2163" t="str">
        <f>IF(ISNUMBER(SEARCH("anaer",$AW2163)),"anaer","")</f>
        <v/>
      </c>
      <c r="BE2163" t="str">
        <f>IF(ISNUMBER(SEARCH("thickening",$AZ2163)),"thickening","")</f>
        <v>thickening</v>
      </c>
      <c r="BF2163" s="2" t="str">
        <f>IF(ISNUMBER(SEARCH("airDry",$AW2163)),"airDry","")</f>
        <v/>
      </c>
      <c r="BG2163" s="2" t="str">
        <f>IF(ISNUMBER(SEARCH("heatDry",$AY2163)),"heatDry","")</f>
        <v/>
      </c>
      <c r="BH2163" s="2" t="str">
        <f>IF(AND(ISNUMBER(SEARCH("aerobic",$AW2163)),ISNUMBER(SEARCH("anaer",$AW2163))),"Combined Aer and Anaer.","")</f>
        <v/>
      </c>
    </row>
    <row r="2164" spans="1:60" x14ac:dyDescent="0.25">
      <c r="A2164" s="4">
        <v>2476</v>
      </c>
      <c r="B2164" t="s">
        <v>11525</v>
      </c>
      <c r="C2164">
        <v>204.3</v>
      </c>
      <c r="D2164">
        <v>815.24218205798422</v>
      </c>
      <c r="E2164">
        <v>813.98739269213218</v>
      </c>
      <c r="F2164">
        <v>597.04077817241159</v>
      </c>
      <c r="G2164">
        <v>1057.1955424235171</v>
      </c>
      <c r="H2164">
        <v>-159.95914570808981</v>
      </c>
      <c r="I2164">
        <v>-161.91792927639051</v>
      </c>
      <c r="J2164">
        <v>-179.59139702484859</v>
      </c>
      <c r="K2164">
        <v>-136.16336038245001</v>
      </c>
      <c r="L2164">
        <v>99.251297006465506</v>
      </c>
      <c r="M2164">
        <v>98.384476133175724</v>
      </c>
      <c r="N2164">
        <v>95.515253073761542</v>
      </c>
      <c r="O2164">
        <v>105.3403064505887</v>
      </c>
      <c r="P2164">
        <v>4.8472925564280187</v>
      </c>
      <c r="Q2164">
        <v>4.8605364416872483</v>
      </c>
      <c r="R2164">
        <v>4.2030517580546016</v>
      </c>
      <c r="S2164">
        <v>5.5708741653902027</v>
      </c>
      <c r="T2164">
        <v>55113.580404132153</v>
      </c>
      <c r="U2164">
        <v>55113.538649468494</v>
      </c>
      <c r="V2164">
        <v>55076.143284964863</v>
      </c>
      <c r="W2164">
        <v>55151.276278961777</v>
      </c>
      <c r="X2164">
        <v>5110.3163145381723</v>
      </c>
      <c r="Y2164">
        <v>5149.5870186189422</v>
      </c>
      <c r="Z2164">
        <v>4813.1233025130969</v>
      </c>
      <c r="AA2164">
        <v>5304.6530949126318</v>
      </c>
      <c r="AB2164">
        <v>1371.9483895102151</v>
      </c>
      <c r="AC2164">
        <v>1335.4196860788461</v>
      </c>
      <c r="AD2164">
        <v>1067.1379199715041</v>
      </c>
      <c r="AE2164">
        <v>1750.2240087339301</v>
      </c>
      <c r="AF2164">
        <v>47.610114795896862</v>
      </c>
      <c r="AG2164">
        <v>47.194086160553383</v>
      </c>
      <c r="AH2164">
        <v>45.81841505618933</v>
      </c>
      <c r="AI2164">
        <v>50.530794522485976</v>
      </c>
      <c r="AJ2164">
        <v>0.35869781949620372</v>
      </c>
      <c r="AK2164">
        <v>0.35869783653259552</v>
      </c>
      <c r="AL2164">
        <v>0.35869391162602582</v>
      </c>
      <c r="AM2164">
        <v>0.35870170480849117</v>
      </c>
      <c r="AN2164">
        <v>0.95594348732912238</v>
      </c>
      <c r="AO2164">
        <v>0.95594348732912238</v>
      </c>
      <c r="AP2164">
        <v>0.95594348732912238</v>
      </c>
      <c r="AQ2164">
        <v>0.95594348732912238</v>
      </c>
      <c r="AR2164">
        <v>8.379049279283624</v>
      </c>
      <c r="AS2164">
        <v>8.379049279283624</v>
      </c>
      <c r="AT2164">
        <v>8.379049279283624</v>
      </c>
      <c r="AU2164">
        <v>8.379049279283624</v>
      </c>
      <c r="AV2164" t="str">
        <f>VLOOKUP(Sheet1[[#This Row],[NPDES ID2]],Combined_Sheet__Major_Only___2[[NPDES ID2]:[ECHO BFR]],3,FALSE)</f>
        <v>MA</v>
      </c>
      <c r="AW2164" t="s">
        <v>54</v>
      </c>
      <c r="AX2164" t="str">
        <f>VLOOKUP(Sheet1[[#This Row],[NPDES ID2]],Combined_Sheet__Major_Only___2[[NPDES ID2]:[ECHO BFR]],27,FALSE)</f>
        <v>-</v>
      </c>
      <c r="AY2164" t="str">
        <f>VLOOKUP(Sheet1[[#This Row],[NPDES ID2]],Combined_Sheet__Major_Only___2[[NPDES ID2]:[ECHO BFR]],28,FALSE)</f>
        <v>-</v>
      </c>
      <c r="AZ2164" t="str">
        <f>VLOOKUP(Sheet1[[#This Row],[NPDES ID2]],Combined_Sheet__Major_Only___2[[NPDES ID2]:[ECHO BFR]],29,FALSE)</f>
        <v>thickening, preliminaryOps</v>
      </c>
      <c r="BA2164">
        <f>VLOOKUP(Sheet1[[#This Row],[NPDES ID2]],Combined_Sheet__Major_Only___2[[NPDES ID2]:[ECHO BFR]],17,FALSE)</f>
        <v>42.471494999999997</v>
      </c>
      <c r="BB2164">
        <f>VLOOKUP(Sheet1[[#This Row],[NPDES ID2]],Combined_Sheet__Major_Only___2[[NPDES ID2]:[ECHO BFR]],18,FALSE)</f>
        <v>-71.337823</v>
      </c>
      <c r="BC2164" t="str">
        <f>IF(ISNUMBER(SEARCH("aerobic",$AW2164)),"aerobic","")</f>
        <v/>
      </c>
      <c r="BD2164" t="str">
        <f>IF(ISNUMBER(SEARCH("anaer",$AW2164)),"anaer","")</f>
        <v/>
      </c>
      <c r="BE2164" t="str">
        <f>IF(ISNUMBER(SEARCH("thickening",$AZ2164)),"thickening","")</f>
        <v>thickening</v>
      </c>
      <c r="BF2164" s="2" t="str">
        <f>IF(ISNUMBER(SEARCH("airDry",$AW2164)),"airDry","")</f>
        <v/>
      </c>
      <c r="BG2164" s="2" t="str">
        <f>IF(ISNUMBER(SEARCH("heatDry",$AY2164)),"heatDry","")</f>
        <v/>
      </c>
      <c r="BH2164" s="2" t="str">
        <f>IF(AND(ISNUMBER(SEARCH("aerobic",$AW2164)),ISNUMBER(SEARCH("anaer",$AW2164))),"Combined Aer and Anaer.","")</f>
        <v/>
      </c>
    </row>
    <row r="2165" spans="1:60" x14ac:dyDescent="0.25">
      <c r="A2165" s="4">
        <v>813</v>
      </c>
      <c r="B2165" t="s">
        <v>3978</v>
      </c>
      <c r="C2165">
        <v>1272.2</v>
      </c>
      <c r="D2165">
        <v>549.60967887969764</v>
      </c>
      <c r="E2165">
        <v>547.01898906325141</v>
      </c>
      <c r="F2165">
        <v>465.42300608447158</v>
      </c>
      <c r="G2165">
        <v>653.36047338078367</v>
      </c>
      <c r="H2165">
        <v>-158.03119604893229</v>
      </c>
      <c r="I2165">
        <v>-159.83697447338841</v>
      </c>
      <c r="J2165">
        <v>-177.91779768442379</v>
      </c>
      <c r="K2165">
        <v>-134.579666400267</v>
      </c>
      <c r="L2165">
        <v>623.3331741457647</v>
      </c>
      <c r="M2165">
        <v>617.98301596428723</v>
      </c>
      <c r="N2165">
        <v>600.24018385382669</v>
      </c>
      <c r="O2165">
        <v>660.95884863154481</v>
      </c>
      <c r="P2165">
        <v>30.174098560873141</v>
      </c>
      <c r="Q2165">
        <v>30.285902438699711</v>
      </c>
      <c r="R2165">
        <v>26.149790742485521</v>
      </c>
      <c r="S2165">
        <v>34.712751492588012</v>
      </c>
      <c r="T2165">
        <v>55238.5826601921</v>
      </c>
      <c r="U2165">
        <v>55238.540813882792</v>
      </c>
      <c r="V2165">
        <v>55201.063371797078</v>
      </c>
      <c r="W2165">
        <v>55276.361272181828</v>
      </c>
      <c r="X2165">
        <v>5078.324809492201</v>
      </c>
      <c r="Y2165">
        <v>5116.7402206674578</v>
      </c>
      <c r="Z2165">
        <v>4787.6020104723602</v>
      </c>
      <c r="AA2165">
        <v>5268.361629553312</v>
      </c>
      <c r="AB2165">
        <v>1270.6572021568361</v>
      </c>
      <c r="AC2165">
        <v>1241.3314935446299</v>
      </c>
      <c r="AD2165">
        <v>1005.10197949605</v>
      </c>
      <c r="AE2165">
        <v>1593.720782121509</v>
      </c>
      <c r="AF2165">
        <v>48.020167616543183</v>
      </c>
      <c r="AG2165">
        <v>47.606633222134903</v>
      </c>
      <c r="AH2165">
        <v>46.243945639442977</v>
      </c>
      <c r="AI2165">
        <v>50.91769144288191</v>
      </c>
      <c r="AJ2165">
        <v>0.36367172255073432</v>
      </c>
      <c r="AK2165">
        <v>0.36367182811905008</v>
      </c>
      <c r="AL2165">
        <v>0.36364737550505161</v>
      </c>
      <c r="AM2165">
        <v>0.3636959306115824</v>
      </c>
      <c r="AN2165">
        <v>0.9560368986061758</v>
      </c>
      <c r="AO2165">
        <v>0.95603689860617602</v>
      </c>
      <c r="AP2165">
        <v>0.95603689860617602</v>
      </c>
      <c r="AQ2165">
        <v>0.95603689860617602</v>
      </c>
      <c r="AR2165">
        <v>8.7393176030559552</v>
      </c>
      <c r="AS2165">
        <v>8.739317603055957</v>
      </c>
      <c r="AT2165">
        <v>8.739317603055957</v>
      </c>
      <c r="AU2165">
        <v>8.739317603055957</v>
      </c>
      <c r="AV2165" t="str">
        <f>VLOOKUP(Sheet1[[#This Row],[NPDES ID2]],Combined_Sheet__Major_Only___2[[NPDES ID2]:[ECHO BFR]],3,FALSE)</f>
        <v>LA</v>
      </c>
      <c r="AW2165" t="s">
        <v>54</v>
      </c>
      <c r="AX2165" t="str">
        <f>VLOOKUP(Sheet1[[#This Row],[NPDES ID2]],Combined_Sheet__Major_Only___2[[NPDES ID2]:[ECHO BFR]],27,FALSE)</f>
        <v>-</v>
      </c>
      <c r="AY2165" t="str">
        <f>VLOOKUP(Sheet1[[#This Row],[NPDES ID2]],Combined_Sheet__Major_Only___2[[NPDES ID2]:[ECHO BFR]],28,FALSE)</f>
        <v>-</v>
      </c>
      <c r="AZ2165" t="str">
        <f>VLOOKUP(Sheet1[[#This Row],[NPDES ID2]],Combined_Sheet__Major_Only___2[[NPDES ID2]:[ECHO BFR]],29,FALSE)</f>
        <v>thickening</v>
      </c>
      <c r="BA2165">
        <f>VLOOKUP(Sheet1[[#This Row],[NPDES ID2]],Combined_Sheet__Major_Only___2[[NPDES ID2]:[ECHO BFR]],17,FALSE)</f>
        <v>29.929860000000001</v>
      </c>
      <c r="BB2165">
        <f>VLOOKUP(Sheet1[[#This Row],[NPDES ID2]],Combined_Sheet__Major_Only___2[[NPDES ID2]:[ECHO BFR]],18,FALSE)</f>
        <v>-90.044880000000006</v>
      </c>
      <c r="BC2165" t="str">
        <f>IF(ISNUMBER(SEARCH("aerobic",$AW2165)),"aerobic","")</f>
        <v/>
      </c>
      <c r="BD2165" t="str">
        <f>IF(ISNUMBER(SEARCH("anaer",$AW2165)),"anaer","")</f>
        <v/>
      </c>
      <c r="BE2165" t="str">
        <f>IF(ISNUMBER(SEARCH("thickening",$AZ2165)),"thickening","")</f>
        <v>thickening</v>
      </c>
      <c r="BF2165" s="3" t="str">
        <f>IF(ISNUMBER(SEARCH("airDry",$AW2165)),"airDry","")</f>
        <v/>
      </c>
      <c r="BG2165" s="3" t="str">
        <f>IF(ISNUMBER(SEARCH("heatDry",$AY2165)),"heatDry","")</f>
        <v/>
      </c>
      <c r="BH2165" s="3" t="str">
        <f>IF(AND(ISNUMBER(SEARCH("aerobic",$AW2165)),ISNUMBER(SEARCH("anaer",$AW2165))),"Combined Aer and Anaer.","")</f>
        <v/>
      </c>
    </row>
    <row r="2166" spans="1:60" x14ac:dyDescent="0.25">
      <c r="A2166" s="4">
        <v>1409</v>
      </c>
      <c r="B2166" t="s">
        <v>6676</v>
      </c>
      <c r="C2166">
        <v>137</v>
      </c>
      <c r="D2166">
        <v>1139.2523793016269</v>
      </c>
      <c r="E2166">
        <v>1134.993674600848</v>
      </c>
      <c r="F2166">
        <v>813.94055817159972</v>
      </c>
      <c r="G2166">
        <v>1472.1725566216451</v>
      </c>
      <c r="H2166">
        <v>-163.60823867546981</v>
      </c>
      <c r="I2166">
        <v>-165.4141063835298</v>
      </c>
      <c r="J2166">
        <v>-183.5191568390575</v>
      </c>
      <c r="K2166">
        <v>-139.66709740059909</v>
      </c>
      <c r="L2166">
        <v>65.145614776331684</v>
      </c>
      <c r="M2166">
        <v>64.553208573866044</v>
      </c>
      <c r="N2166">
        <v>62.592549271240422</v>
      </c>
      <c r="O2166">
        <v>69.30668426903118</v>
      </c>
      <c r="P2166">
        <v>3.2527632848839199</v>
      </c>
      <c r="Q2166">
        <v>3.255484655852964</v>
      </c>
      <c r="R2166">
        <v>2.8245706472120009</v>
      </c>
      <c r="S2166">
        <v>3.7341539515838482</v>
      </c>
      <c r="T2166">
        <v>55257.72762181484</v>
      </c>
      <c r="U2166">
        <v>55257.68576146938</v>
      </c>
      <c r="V2166">
        <v>55220.195748633261</v>
      </c>
      <c r="W2166">
        <v>55295.51890557391</v>
      </c>
      <c r="X2166">
        <v>5235.0686343225561</v>
      </c>
      <c r="Y2166">
        <v>5276.7649121681116</v>
      </c>
      <c r="Z2166">
        <v>4918.5040026159832</v>
      </c>
      <c r="AA2166">
        <v>5442.4403331661833</v>
      </c>
      <c r="AB2166">
        <v>1495.7973102842</v>
      </c>
      <c r="AC2166">
        <v>1450.252952984664</v>
      </c>
      <c r="AD2166">
        <v>1145.1785122568001</v>
      </c>
      <c r="AE2166">
        <v>1940.833783911447</v>
      </c>
      <c r="AF2166">
        <v>46.600902681952867</v>
      </c>
      <c r="AG2166">
        <v>46.176986620592729</v>
      </c>
      <c r="AH2166">
        <v>44.774908836261119</v>
      </c>
      <c r="AI2166">
        <v>49.577343192644292</v>
      </c>
      <c r="AJ2166">
        <v>0.34646185641144511</v>
      </c>
      <c r="AK2166">
        <v>0.34646186763676451</v>
      </c>
      <c r="AL2166">
        <v>0.34645928236513918</v>
      </c>
      <c r="AM2166">
        <v>0.34646441558908703</v>
      </c>
      <c r="AN2166">
        <v>0.95605117022233643</v>
      </c>
      <c r="AO2166">
        <v>0.95605117022233643</v>
      </c>
      <c r="AP2166">
        <v>0.95605117022233643</v>
      </c>
      <c r="AQ2166">
        <v>0.95605117022233643</v>
      </c>
      <c r="AR2166">
        <v>7.9709230769314248</v>
      </c>
      <c r="AS2166">
        <v>7.9709230769314257</v>
      </c>
      <c r="AT2166">
        <v>7.9709230769314257</v>
      </c>
      <c r="AU2166">
        <v>7.9709230769314257</v>
      </c>
      <c r="AV2166" t="str">
        <f>VLOOKUP(Sheet1[[#This Row],[NPDES ID2]],Combined_Sheet__Major_Only___2[[NPDES ID2]:[ECHO BFR]],3,FALSE)</f>
        <v>IL</v>
      </c>
      <c r="AW2166" t="s">
        <v>54</v>
      </c>
      <c r="AX2166" t="str">
        <f>VLOOKUP(Sheet1[[#This Row],[NPDES ID2]],Combined_Sheet__Major_Only___2[[NPDES ID2]:[ECHO BFR]],27,FALSE)</f>
        <v>-</v>
      </c>
      <c r="AY2166" t="str">
        <f>VLOOKUP(Sheet1[[#This Row],[NPDES ID2]],Combined_Sheet__Major_Only___2[[NPDES ID2]:[ECHO BFR]],28,FALSE)</f>
        <v>-</v>
      </c>
      <c r="AZ2166" t="str">
        <f>VLOOKUP(Sheet1[[#This Row],[NPDES ID2]],Combined_Sheet__Major_Only___2[[NPDES ID2]:[ECHO BFR]],29,FALSE)</f>
        <v>thickening</v>
      </c>
      <c r="BA2166">
        <f>VLOOKUP(Sheet1[[#This Row],[NPDES ID2]],Combined_Sheet__Major_Only___2[[NPDES ID2]:[ECHO BFR]],17,FALSE)</f>
        <v>39.174242</v>
      </c>
      <c r="BB2166">
        <f>VLOOKUP(Sheet1[[#This Row],[NPDES ID2]],Combined_Sheet__Major_Only___2[[NPDES ID2]:[ECHO BFR]],18,FALSE)</f>
        <v>-89.637479999999996</v>
      </c>
      <c r="BC2166" t="str">
        <f>IF(ISNUMBER(SEARCH("aerobic",$AW2166)),"aerobic","")</f>
        <v/>
      </c>
      <c r="BD2166" t="str">
        <f>IF(ISNUMBER(SEARCH("anaer",$AW2166)),"anaer","")</f>
        <v/>
      </c>
      <c r="BE2166" t="str">
        <f>IF(ISNUMBER(SEARCH("thickening",$AZ2166)),"thickening","")</f>
        <v>thickening</v>
      </c>
      <c r="BF2166" s="3" t="str">
        <f>IF(ISNUMBER(SEARCH("airDry",$AW2166)),"airDry","")</f>
        <v/>
      </c>
      <c r="BG2166" s="3" t="str">
        <f>IF(ISNUMBER(SEARCH("heatDry",$AY2166)),"heatDry","")</f>
        <v/>
      </c>
      <c r="BH2166" s="3" t="str">
        <f>IF(AND(ISNUMBER(SEARCH("aerobic",$AW2166)),ISNUMBER(SEARCH("anaer",$AW2166))),"Combined Aer and Anaer.","")</f>
        <v/>
      </c>
    </row>
    <row r="2167" spans="1:60" x14ac:dyDescent="0.25">
      <c r="A2167" s="4">
        <v>1220</v>
      </c>
      <c r="B2167" t="s">
        <v>5845</v>
      </c>
      <c r="C2167">
        <v>233.07</v>
      </c>
      <c r="D2167">
        <v>715.91610990825632</v>
      </c>
      <c r="E2167">
        <v>714.02616014936825</v>
      </c>
      <c r="F2167">
        <v>529.96071099614096</v>
      </c>
      <c r="G2167">
        <v>929.00481918155344</v>
      </c>
      <c r="H2167">
        <v>-153.86489163353619</v>
      </c>
      <c r="I2167">
        <v>-155.8570801898683</v>
      </c>
      <c r="J2167">
        <v>-172.94899817906361</v>
      </c>
      <c r="K2167">
        <v>-130.30138489941271</v>
      </c>
      <c r="L2167">
        <v>117.4994250153033</v>
      </c>
      <c r="M2167">
        <v>116.54417923212949</v>
      </c>
      <c r="N2167">
        <v>113.3820668303871</v>
      </c>
      <c r="O2167">
        <v>124.2098338436418</v>
      </c>
      <c r="P2167">
        <v>5.5227964498012394</v>
      </c>
      <c r="Q2167">
        <v>5.5479347545894626</v>
      </c>
      <c r="R2167">
        <v>4.7717920669449221</v>
      </c>
      <c r="S2167">
        <v>6.37401978965792</v>
      </c>
      <c r="T2167">
        <v>55350.358303290828</v>
      </c>
      <c r="U2167">
        <v>55350.316375032999</v>
      </c>
      <c r="V2167">
        <v>55312.765540075743</v>
      </c>
      <c r="W2167">
        <v>55388.21089793952</v>
      </c>
      <c r="X2167">
        <v>4945.0330080992144</v>
      </c>
      <c r="Y2167">
        <v>4980.6751353990321</v>
      </c>
      <c r="Z2167">
        <v>4676.7628066830011</v>
      </c>
      <c r="AA2167">
        <v>5119.9435223242481</v>
      </c>
      <c r="AB2167">
        <v>1338.492213840701</v>
      </c>
      <c r="AC2167">
        <v>1303.081136856963</v>
      </c>
      <c r="AD2167">
        <v>1040.4988679877049</v>
      </c>
      <c r="AE2167">
        <v>1707.4246384133339</v>
      </c>
      <c r="AF2167">
        <v>49.406201250202443</v>
      </c>
      <c r="AG2167">
        <v>49.004279737935761</v>
      </c>
      <c r="AH2167">
        <v>47.675465593509891</v>
      </c>
      <c r="AI2167">
        <v>52.227594112925424</v>
      </c>
      <c r="AJ2167">
        <v>0.38049364454285778</v>
      </c>
      <c r="AK2167">
        <v>0.38049366496260029</v>
      </c>
      <c r="AL2167">
        <v>0.38048895994806942</v>
      </c>
      <c r="AM2167">
        <v>0.38049830210374358</v>
      </c>
      <c r="AN2167">
        <v>0.95612009111765095</v>
      </c>
      <c r="AO2167">
        <v>0.95612009111765106</v>
      </c>
      <c r="AP2167">
        <v>0.95612009111765106</v>
      </c>
      <c r="AQ2167">
        <v>0.95612009111765106</v>
      </c>
      <c r="AR2167">
        <v>8.6618663195091727</v>
      </c>
      <c r="AS2167">
        <v>8.6618663195091727</v>
      </c>
      <c r="AT2167">
        <v>8.6618663195091727</v>
      </c>
      <c r="AU2167">
        <v>8.6618663195091727</v>
      </c>
      <c r="AV2167" t="str">
        <f>VLOOKUP(Sheet1[[#This Row],[NPDES ID2]],Combined_Sheet__Major_Only___2[[NPDES ID2]:[ECHO BFR]],3,FALSE)</f>
        <v>MD</v>
      </c>
      <c r="AW2167" t="s">
        <v>87</v>
      </c>
      <c r="AX2167" t="str">
        <f>VLOOKUP(Sheet1[[#This Row],[NPDES ID2]],Combined_Sheet__Major_Only___2[[NPDES ID2]:[ECHO BFR]],27,FALSE)</f>
        <v>-</v>
      </c>
      <c r="AY2167" t="str">
        <f>VLOOKUP(Sheet1[[#This Row],[NPDES ID2]],Combined_Sheet__Major_Only___2[[NPDES ID2]:[ECHO BFR]],28,FALSE)</f>
        <v>-</v>
      </c>
      <c r="AZ2167" t="str">
        <f>VLOOKUP(Sheet1[[#This Row],[NPDES ID2]],Combined_Sheet__Major_Only___2[[NPDES ID2]:[ECHO BFR]],29,FALSE)</f>
        <v>thickening</v>
      </c>
      <c r="BA2167">
        <f>VLOOKUP(Sheet1[[#This Row],[NPDES ID2]],Combined_Sheet__Major_Only___2[[NPDES ID2]:[ECHO BFR]],17,FALSE)</f>
        <v>39.133085000000001</v>
      </c>
      <c r="BB2167">
        <f>VLOOKUP(Sheet1[[#This Row],[NPDES ID2]],Combined_Sheet__Major_Only___2[[NPDES ID2]:[ECHO BFR]],18,FALSE)</f>
        <v>-76.781056000000007</v>
      </c>
      <c r="BC2167" t="str">
        <f>IF(ISNUMBER(SEARCH("aerobic",$AW2167)),"aerobic","")</f>
        <v/>
      </c>
      <c r="BD2167" t="str">
        <f>IF(ISNUMBER(SEARCH("anaer",$AW2167)),"anaer","")</f>
        <v/>
      </c>
      <c r="BE2167" t="str">
        <f>IF(ISNUMBER(SEARCH("thickening",$AZ2167)),"thickening","")</f>
        <v>thickening</v>
      </c>
      <c r="BF2167" s="2" t="str">
        <f>IF(ISNUMBER(SEARCH("airDry",$AW2167)),"airDry","")</f>
        <v/>
      </c>
      <c r="BG2167" s="2" t="str">
        <f>IF(ISNUMBER(SEARCH("heatDry",$AY2167)),"heatDry","")</f>
        <v/>
      </c>
      <c r="BH2167" s="2" t="str">
        <f>IF(AND(ISNUMBER(SEARCH("aerobic",$AW2167)),ISNUMBER(SEARCH("anaer",$AW2167))),"Combined Aer and Anaer.","")</f>
        <v/>
      </c>
    </row>
    <row r="2168" spans="1:60" x14ac:dyDescent="0.25">
      <c r="A2168" s="4">
        <v>650</v>
      </c>
      <c r="B2168" t="s">
        <v>3202</v>
      </c>
      <c r="C2168">
        <v>112</v>
      </c>
      <c r="D2168">
        <v>1246.8580882876699</v>
      </c>
      <c r="E2168">
        <v>1245.263473151608</v>
      </c>
      <c r="F2168">
        <v>883.3514756651773</v>
      </c>
      <c r="G2168">
        <v>1620.8557372333121</v>
      </c>
      <c r="H2168">
        <v>-150.34769171501861</v>
      </c>
      <c r="I2168">
        <v>-152.31863665076531</v>
      </c>
      <c r="J2168">
        <v>-169.0425545360977</v>
      </c>
      <c r="K2168">
        <v>-126.8912109800969</v>
      </c>
      <c r="L2168">
        <v>57.741215505110112</v>
      </c>
      <c r="M2168">
        <v>57.292182350501591</v>
      </c>
      <c r="N2168">
        <v>55.806090863299559</v>
      </c>
      <c r="O2168">
        <v>60.895162469758198</v>
      </c>
      <c r="P2168">
        <v>2.651748508669503</v>
      </c>
      <c r="Q2168">
        <v>2.657210923405791</v>
      </c>
      <c r="R2168">
        <v>2.2805977551188539</v>
      </c>
      <c r="S2168">
        <v>3.0638578533021912</v>
      </c>
      <c r="T2168">
        <v>55390.212560869251</v>
      </c>
      <c r="U2168">
        <v>55390.170603392187</v>
      </c>
      <c r="V2168">
        <v>55352.593599778447</v>
      </c>
      <c r="W2168">
        <v>55428.091534466563</v>
      </c>
      <c r="X2168">
        <v>4838.7216553752833</v>
      </c>
      <c r="Y2168">
        <v>4872.228857325048</v>
      </c>
      <c r="Z2168">
        <v>4587.3592752221266</v>
      </c>
      <c r="AA2168">
        <v>5002.3281688432307</v>
      </c>
      <c r="AB2168">
        <v>1290.7676169444139</v>
      </c>
      <c r="AC2168">
        <v>1257.389934804783</v>
      </c>
      <c r="AD2168">
        <v>1007.770117877987</v>
      </c>
      <c r="AE2168">
        <v>1638.7576842557301</v>
      </c>
      <c r="AF2168">
        <v>50.523896925299553</v>
      </c>
      <c r="AG2168">
        <v>50.130864046529346</v>
      </c>
      <c r="AH2168">
        <v>48.830911257387008</v>
      </c>
      <c r="AI2168">
        <v>53.283520518531027</v>
      </c>
      <c r="AJ2168">
        <v>0.39406888060410589</v>
      </c>
      <c r="AK2168">
        <v>0.39406889067307999</v>
      </c>
      <c r="AL2168">
        <v>0.39406657206518708</v>
      </c>
      <c r="AM2168">
        <v>0.39407117580389461</v>
      </c>
      <c r="AN2168">
        <v>0.95614967779855764</v>
      </c>
      <c r="AO2168">
        <v>0.95614967779855764</v>
      </c>
      <c r="AP2168">
        <v>0.95614967779855764</v>
      </c>
      <c r="AQ2168">
        <v>0.95614967779855764</v>
      </c>
      <c r="AR2168">
        <v>8.918124617556499</v>
      </c>
      <c r="AS2168">
        <v>8.9181246175564972</v>
      </c>
      <c r="AT2168">
        <v>8.9181246175564972</v>
      </c>
      <c r="AU2168">
        <v>8.9181246175564972</v>
      </c>
      <c r="AV2168" t="str">
        <f>VLOOKUP(Sheet1[[#This Row],[NPDES ID2]],Combined_Sheet__Major_Only___2[[NPDES ID2]:[ECHO BFR]],3,FALSE)</f>
        <v>FL</v>
      </c>
      <c r="AW2168" t="s">
        <v>54</v>
      </c>
      <c r="AX2168" t="str">
        <f>VLOOKUP(Sheet1[[#This Row],[NPDES ID2]],Combined_Sheet__Major_Only___2[[NPDES ID2]:[ECHO BFR]],27,FALSE)</f>
        <v>-</v>
      </c>
      <c r="AY2168" t="str">
        <f>VLOOKUP(Sheet1[[#This Row],[NPDES ID2]],Combined_Sheet__Major_Only___2[[NPDES ID2]:[ECHO BFR]],28,FALSE)</f>
        <v>-</v>
      </c>
      <c r="AZ2168" t="str">
        <f>VLOOKUP(Sheet1[[#This Row],[NPDES ID2]],Combined_Sheet__Major_Only___2[[NPDES ID2]:[ECHO BFR]],29,FALSE)</f>
        <v>thickening</v>
      </c>
      <c r="BA2168">
        <f>VLOOKUP(Sheet1[[#This Row],[NPDES ID2]],Combined_Sheet__Major_Only___2[[NPDES ID2]:[ECHO BFR]],17,FALSE)</f>
        <v>28.14357</v>
      </c>
      <c r="BB2168">
        <f>VLOOKUP(Sheet1[[#This Row],[NPDES ID2]],Combined_Sheet__Major_Only___2[[NPDES ID2]:[ECHO BFR]],18,FALSE)</f>
        <v>-81.457329999999999</v>
      </c>
      <c r="BC2168" t="str">
        <f>IF(ISNUMBER(SEARCH("aerobic",$AW2168)),"aerobic","")</f>
        <v/>
      </c>
      <c r="BD2168" t="str">
        <f>IF(ISNUMBER(SEARCH("anaer",$AW2168)),"anaer","")</f>
        <v/>
      </c>
      <c r="BE2168" t="str">
        <f>IF(ISNUMBER(SEARCH("thickening",$AZ2168)),"thickening","")</f>
        <v>thickening</v>
      </c>
      <c r="BF2168" s="2" t="str">
        <f>IF(ISNUMBER(SEARCH("airDry",$AW2168)),"airDry","")</f>
        <v/>
      </c>
      <c r="BG2168" s="2" t="str">
        <f>IF(ISNUMBER(SEARCH("heatDry",$AY2168)),"heatDry","")</f>
        <v/>
      </c>
      <c r="BH2168" s="2" t="str">
        <f>IF(AND(ISNUMBER(SEARCH("aerobic",$AW2168)),ISNUMBER(SEARCH("anaer",$AW2168))),"Combined Aer and Anaer.","")</f>
        <v/>
      </c>
    </row>
    <row r="2169" spans="1:60" x14ac:dyDescent="0.25">
      <c r="A2169" s="4">
        <v>2087</v>
      </c>
      <c r="B2169" t="s">
        <v>9812</v>
      </c>
      <c r="C2169">
        <v>1079</v>
      </c>
      <c r="D2169">
        <v>529.66685602598636</v>
      </c>
      <c r="E2169">
        <v>527.64220916849445</v>
      </c>
      <c r="F2169">
        <v>445.02947346939118</v>
      </c>
      <c r="G2169">
        <v>630.99405212036038</v>
      </c>
      <c r="H2169">
        <v>-161.98689250898781</v>
      </c>
      <c r="I2169">
        <v>-163.6478812986218</v>
      </c>
      <c r="J2169">
        <v>-182.15186873119319</v>
      </c>
      <c r="K2169">
        <v>-138.34864834017759</v>
      </c>
      <c r="L2169">
        <v>516.60708327021553</v>
      </c>
      <c r="M2169">
        <v>511.97356559830922</v>
      </c>
      <c r="N2169">
        <v>496.61337997455581</v>
      </c>
      <c r="O2169">
        <v>549.18509121205852</v>
      </c>
      <c r="P2169">
        <v>25.611485976091021</v>
      </c>
      <c r="Q2169">
        <v>25.64078477838282</v>
      </c>
      <c r="R2169">
        <v>22.229748623182019</v>
      </c>
      <c r="S2169">
        <v>29.3906899678977</v>
      </c>
      <c r="T2169">
        <v>55896.087578679253</v>
      </c>
      <c r="U2169">
        <v>55896.045250319003</v>
      </c>
      <c r="V2169">
        <v>55858.136084713893</v>
      </c>
      <c r="W2169">
        <v>55934.301383532169</v>
      </c>
      <c r="X2169">
        <v>5259.2560914563237</v>
      </c>
      <c r="Y2169">
        <v>5300.6279670229806</v>
      </c>
      <c r="Z2169">
        <v>4945.1397372158162</v>
      </c>
      <c r="AA2169">
        <v>5464.9622949568347</v>
      </c>
      <c r="AB2169">
        <v>1190.755567057769</v>
      </c>
      <c r="AC2169">
        <v>1167.8435303928959</v>
      </c>
      <c r="AD2169">
        <v>962.2056150468095</v>
      </c>
      <c r="AE2169">
        <v>1463.415274019723</v>
      </c>
      <c r="AF2169">
        <v>46.923740826350667</v>
      </c>
      <c r="AG2169">
        <v>46.501745735955893</v>
      </c>
      <c r="AH2169">
        <v>45.110013629973182</v>
      </c>
      <c r="AI2169">
        <v>49.881934729144596</v>
      </c>
      <c r="AJ2169">
        <v>0.3503751262054613</v>
      </c>
      <c r="AK2169">
        <v>0.35037521214205908</v>
      </c>
      <c r="AL2169">
        <v>0.35035532679872838</v>
      </c>
      <c r="AM2169">
        <v>0.35039481235174391</v>
      </c>
      <c r="AN2169">
        <v>0.95652178726902359</v>
      </c>
      <c r="AO2169">
        <v>0.95652178726902326</v>
      </c>
      <c r="AP2169">
        <v>0.95652178726902326</v>
      </c>
      <c r="AQ2169">
        <v>0.95652178726902326</v>
      </c>
      <c r="AR2169">
        <v>8.976805012657211</v>
      </c>
      <c r="AS2169">
        <v>8.976805012657211</v>
      </c>
      <c r="AT2169">
        <v>8.976805012657211</v>
      </c>
      <c r="AU2169">
        <v>8.976805012657211</v>
      </c>
      <c r="AV2169" t="str">
        <f>VLOOKUP(Sheet1[[#This Row],[NPDES ID2]],Combined_Sheet__Major_Only___2[[NPDES ID2]:[ECHO BFR]],3,FALSE)</f>
        <v>NY</v>
      </c>
      <c r="AW2169" t="s">
        <v>54</v>
      </c>
      <c r="AX2169" t="str">
        <f>VLOOKUP(Sheet1[[#This Row],[NPDES ID2]],Combined_Sheet__Major_Only___2[[NPDES ID2]:[ECHO BFR]],27,FALSE)</f>
        <v>-</v>
      </c>
      <c r="AY2169" t="str">
        <f>VLOOKUP(Sheet1[[#This Row],[NPDES ID2]],Combined_Sheet__Major_Only___2[[NPDES ID2]:[ECHO BFR]],28,FALSE)</f>
        <v>-</v>
      </c>
      <c r="AZ2169" t="str">
        <f>VLOOKUP(Sheet1[[#This Row],[NPDES ID2]],Combined_Sheet__Major_Only___2[[NPDES ID2]:[ECHO BFR]],29,FALSE)</f>
        <v>thickening, preliminaryOps</v>
      </c>
      <c r="BA2169">
        <f>VLOOKUP(Sheet1[[#This Row],[NPDES ID2]],Combined_Sheet__Major_Only___2[[NPDES ID2]:[ECHO BFR]],17,FALSE)</f>
        <v>43.070086000000003</v>
      </c>
      <c r="BB2169">
        <f>VLOOKUP(Sheet1[[#This Row],[NPDES ID2]],Combined_Sheet__Major_Only___2[[NPDES ID2]:[ECHO BFR]],18,FALSE)</f>
        <v>-78.922768000000005</v>
      </c>
      <c r="BC2169" t="str">
        <f>IF(ISNUMBER(SEARCH("aerobic",$AW2169)),"aerobic","")</f>
        <v/>
      </c>
      <c r="BD2169" t="str">
        <f>IF(ISNUMBER(SEARCH("anaer",$AW2169)),"anaer","")</f>
        <v/>
      </c>
      <c r="BE2169" t="str">
        <f>IF(ISNUMBER(SEARCH("thickening",$AZ2169)),"thickening","")</f>
        <v>thickening</v>
      </c>
      <c r="BF2169" s="3" t="str">
        <f>IF(ISNUMBER(SEARCH("airDry",$AW2169)),"airDry","")</f>
        <v/>
      </c>
      <c r="BG2169" s="3" t="str">
        <f>IF(ISNUMBER(SEARCH("heatDry",$AY2169)),"heatDry","")</f>
        <v/>
      </c>
      <c r="BH2169" s="3" t="str">
        <f>IF(AND(ISNUMBER(SEARCH("aerobic",$AW2169)),ISNUMBER(SEARCH("anaer",$AW2169))),"Combined Aer and Anaer.","")</f>
        <v/>
      </c>
    </row>
    <row r="2170" spans="1:60" x14ac:dyDescent="0.25">
      <c r="A2170" s="4">
        <v>1037</v>
      </c>
      <c r="B2170" t="s">
        <v>5010</v>
      </c>
      <c r="C2170">
        <v>411.5</v>
      </c>
      <c r="D2170">
        <v>495.05447505004747</v>
      </c>
      <c r="E2170">
        <v>497.68312695908179</v>
      </c>
      <c r="F2170">
        <v>376.30832702340109</v>
      </c>
      <c r="G2170">
        <v>610.3389113913662</v>
      </c>
      <c r="H2170">
        <v>-144.73712764855259</v>
      </c>
      <c r="I2170">
        <v>-146.7483260139322</v>
      </c>
      <c r="J2170">
        <v>-162.96617876873941</v>
      </c>
      <c r="K2170">
        <v>-121.5775349959039</v>
      </c>
      <c r="L2170">
        <v>219.7699883125706</v>
      </c>
      <c r="M2170">
        <v>218.18080728434609</v>
      </c>
      <c r="N2170">
        <v>212.91841023652239</v>
      </c>
      <c r="O2170">
        <v>230.93598130750979</v>
      </c>
      <c r="P2170">
        <v>9.7289978445163801</v>
      </c>
      <c r="Q2170">
        <v>9.7728998519511787</v>
      </c>
      <c r="R2170">
        <v>8.3089465638188038</v>
      </c>
      <c r="S2170">
        <v>11.21483670150303</v>
      </c>
      <c r="T2170">
        <v>56193.06856996406</v>
      </c>
      <c r="U2170">
        <v>56193.026023871651</v>
      </c>
      <c r="V2170">
        <v>56154.921857932473</v>
      </c>
      <c r="W2170">
        <v>56231.478942179849</v>
      </c>
      <c r="X2170">
        <v>4738.0803964217566</v>
      </c>
      <c r="Y2170">
        <v>4768.7883967689231</v>
      </c>
      <c r="Z2170">
        <v>4508.7414286557469</v>
      </c>
      <c r="AA2170">
        <v>4886.9973550703862</v>
      </c>
      <c r="AB2170">
        <v>1098.416747443684</v>
      </c>
      <c r="AC2170">
        <v>1076.573295657349</v>
      </c>
      <c r="AD2170">
        <v>886.02053151084033</v>
      </c>
      <c r="AE2170">
        <v>1351.6929834679711</v>
      </c>
      <c r="AF2170">
        <v>52.340130440704591</v>
      </c>
      <c r="AG2170">
        <v>51.961188200309977</v>
      </c>
      <c r="AH2170">
        <v>50.709325144105328</v>
      </c>
      <c r="AI2170">
        <v>54.99904844877878</v>
      </c>
      <c r="AJ2170">
        <v>0.41614618691599609</v>
      </c>
      <c r="AK2170">
        <v>0.41614622463356349</v>
      </c>
      <c r="AL2170">
        <v>0.41613752685470001</v>
      </c>
      <c r="AM2170">
        <v>0.41615479708567349</v>
      </c>
      <c r="AN2170">
        <v>0.95673731187270239</v>
      </c>
      <c r="AO2170">
        <v>0.9567373118727025</v>
      </c>
      <c r="AP2170">
        <v>0.9567373118727025</v>
      </c>
      <c r="AQ2170">
        <v>0.9567373118727025</v>
      </c>
      <c r="AR2170">
        <v>9.8930966390732067</v>
      </c>
      <c r="AS2170">
        <v>9.8930966390732102</v>
      </c>
      <c r="AT2170">
        <v>9.8930966390732102</v>
      </c>
      <c r="AU2170">
        <v>9.8930966390732102</v>
      </c>
      <c r="AV2170" t="str">
        <f>VLOOKUP(Sheet1[[#This Row],[NPDES ID2]],Combined_Sheet__Major_Only___2[[NPDES ID2]:[ECHO BFR]],3,FALSE)</f>
        <v>PA</v>
      </c>
      <c r="AW2170" t="s">
        <v>87</v>
      </c>
      <c r="AX2170" t="str">
        <f>VLOOKUP(Sheet1[[#This Row],[NPDES ID2]],Combined_Sheet__Major_Only___2[[NPDES ID2]:[ECHO BFR]],27,FALSE)</f>
        <v>-</v>
      </c>
      <c r="AY2170" t="str">
        <f>VLOOKUP(Sheet1[[#This Row],[NPDES ID2]],Combined_Sheet__Major_Only___2[[NPDES ID2]:[ECHO BFR]],28,FALSE)</f>
        <v>-</v>
      </c>
      <c r="AZ2170" t="str">
        <f>VLOOKUP(Sheet1[[#This Row],[NPDES ID2]],Combined_Sheet__Major_Only___2[[NPDES ID2]:[ECHO BFR]],29,FALSE)</f>
        <v>thickening</v>
      </c>
      <c r="BA2170">
        <f>VLOOKUP(Sheet1[[#This Row],[NPDES ID2]],Combined_Sheet__Major_Only___2[[NPDES ID2]:[ECHO BFR]],17,FALSE)</f>
        <v>40.596730000000001</v>
      </c>
      <c r="BB2170">
        <f>VLOOKUP(Sheet1[[#This Row],[NPDES ID2]],Combined_Sheet__Major_Only___2[[NPDES ID2]:[ECHO BFR]],18,FALSE)</f>
        <v>-79.983130000000003</v>
      </c>
      <c r="BC2170" t="str">
        <f>IF(ISNUMBER(SEARCH("aerobic",$AW2170)),"aerobic","")</f>
        <v/>
      </c>
      <c r="BD2170" t="str">
        <f>IF(ISNUMBER(SEARCH("anaer",$AW2170)),"anaer","")</f>
        <v/>
      </c>
      <c r="BE2170" t="str">
        <f>IF(ISNUMBER(SEARCH("thickening",$AZ2170)),"thickening","")</f>
        <v>thickening</v>
      </c>
      <c r="BF2170" s="3" t="str">
        <f>IF(ISNUMBER(SEARCH("airDry",$AW2170)),"airDry","")</f>
        <v/>
      </c>
      <c r="BG2170" s="3" t="str">
        <f>IF(ISNUMBER(SEARCH("heatDry",$AY2170)),"heatDry","")</f>
        <v/>
      </c>
      <c r="BH2170" s="3" t="str">
        <f>IF(AND(ISNUMBER(SEARCH("aerobic",$AW2170)),ISNUMBER(SEARCH("anaer",$AW2170))),"Combined Aer and Anaer.","")</f>
        <v/>
      </c>
    </row>
    <row r="2171" spans="1:60" x14ac:dyDescent="0.25">
      <c r="A2171" s="4">
        <v>105</v>
      </c>
      <c r="B2171" t="s">
        <v>593</v>
      </c>
      <c r="C2171">
        <v>17302</v>
      </c>
      <c r="D2171">
        <v>4461.0498313656917</v>
      </c>
      <c r="E2171">
        <v>4484.1971975843871</v>
      </c>
      <c r="F2171">
        <v>3512.601106476749</v>
      </c>
      <c r="G2171">
        <v>5396.5624989599064</v>
      </c>
      <c r="H2171">
        <v>-144.4264013145021</v>
      </c>
      <c r="I2171">
        <v>-146.9224137041968</v>
      </c>
      <c r="J2171">
        <v>-165.4730763110831</v>
      </c>
      <c r="K2171">
        <v>-118.2717934401084</v>
      </c>
      <c r="L2171">
        <v>8825.9291969745864</v>
      </c>
      <c r="M2171">
        <v>8757.1109319387779</v>
      </c>
      <c r="N2171">
        <v>8522.2417400830582</v>
      </c>
      <c r="O2171">
        <v>9318.4901021092064</v>
      </c>
      <c r="P2171">
        <v>409.3939036303147</v>
      </c>
      <c r="Q2171">
        <v>410.5028939486258</v>
      </c>
      <c r="R2171">
        <v>352.59295090265238</v>
      </c>
      <c r="S2171">
        <v>473.31643581547388</v>
      </c>
      <c r="T2171">
        <v>56312.545632520349</v>
      </c>
      <c r="U2171">
        <v>56312.502998833123</v>
      </c>
      <c r="V2171">
        <v>56274.320383202561</v>
      </c>
      <c r="W2171">
        <v>56351.035084851712</v>
      </c>
      <c r="X2171">
        <v>4971.8775492826162</v>
      </c>
      <c r="Y2171">
        <v>5006.2512070030871</v>
      </c>
      <c r="Z2171">
        <v>4708.1493032631397</v>
      </c>
      <c r="AA2171">
        <v>5143.3009075086866</v>
      </c>
      <c r="AB2171">
        <v>1080.142643861212</v>
      </c>
      <c r="AC2171">
        <v>1061.5817296463049</v>
      </c>
      <c r="AD2171">
        <v>880.72640635135133</v>
      </c>
      <c r="AE2171">
        <v>1311.0827140625729</v>
      </c>
      <c r="AF2171">
        <v>50.040409915409462</v>
      </c>
      <c r="AG2171">
        <v>49.631427850226252</v>
      </c>
      <c r="AH2171">
        <v>48.341752332720013</v>
      </c>
      <c r="AI2171">
        <v>52.818440091447528</v>
      </c>
      <c r="AJ2171">
        <v>0.38819537275643012</v>
      </c>
      <c r="AK2171">
        <v>0.38819673760677997</v>
      </c>
      <c r="AL2171">
        <v>0.3878536705587331</v>
      </c>
      <c r="AM2171">
        <v>0.38853544165420828</v>
      </c>
      <c r="AN2171">
        <v>0.95682341706176699</v>
      </c>
      <c r="AO2171">
        <v>0.95682341706176699</v>
      </c>
      <c r="AP2171">
        <v>0.95682341706176699</v>
      </c>
      <c r="AQ2171">
        <v>0.95682341706176699</v>
      </c>
      <c r="AR2171">
        <v>9.7803203394448719</v>
      </c>
      <c r="AS2171">
        <v>9.7803203394448737</v>
      </c>
      <c r="AT2171">
        <v>9.7803203394448737</v>
      </c>
      <c r="AU2171">
        <v>9.7803203394448737</v>
      </c>
      <c r="AV2171" t="str">
        <f>VLOOKUP(Sheet1[[#This Row],[NPDES ID2]],Combined_Sheet__Major_Only___2[[NPDES ID2]:[ECHO BFR]],3,FALSE)</f>
        <v>KY</v>
      </c>
      <c r="AW2171" t="s">
        <v>54</v>
      </c>
      <c r="AX2171" t="str">
        <f>VLOOKUP(Sheet1[[#This Row],[NPDES ID2]],Combined_Sheet__Major_Only___2[[NPDES ID2]:[ECHO BFR]],27,FALSE)</f>
        <v>-</v>
      </c>
      <c r="AY2171" t="str">
        <f>VLOOKUP(Sheet1[[#This Row],[NPDES ID2]],Combined_Sheet__Major_Only___2[[NPDES ID2]:[ECHO BFR]],28,FALSE)</f>
        <v>-</v>
      </c>
      <c r="AZ2171" t="str">
        <f>VLOOKUP(Sheet1[[#This Row],[NPDES ID2]],Combined_Sheet__Major_Only___2[[NPDES ID2]:[ECHO BFR]],29,FALSE)</f>
        <v>thickening, preliminaryOps</v>
      </c>
      <c r="BA2171">
        <f>VLOOKUP(Sheet1[[#This Row],[NPDES ID2]],Combined_Sheet__Major_Only___2[[NPDES ID2]:[ECHO BFR]],17,FALSE)</f>
        <v>39.00703</v>
      </c>
      <c r="BB2171">
        <f>VLOOKUP(Sheet1[[#This Row],[NPDES ID2]],Combined_Sheet__Major_Only___2[[NPDES ID2]:[ECHO BFR]],18,FALSE)</f>
        <v>-84.841210000000004</v>
      </c>
      <c r="BC2171" t="str">
        <f>IF(ISNUMBER(SEARCH("aerobic",$AW2171)),"aerobic","")</f>
        <v/>
      </c>
      <c r="BD2171" t="str">
        <f>IF(ISNUMBER(SEARCH("anaer",$AW2171)),"anaer","")</f>
        <v/>
      </c>
      <c r="BE2171" t="str">
        <f>IF(ISNUMBER(SEARCH("thickening",$AZ2171)),"thickening","")</f>
        <v>thickening</v>
      </c>
      <c r="BF2171" s="3" t="str">
        <f>IF(ISNUMBER(SEARCH("airDry",$AW2171)),"airDry","")</f>
        <v/>
      </c>
      <c r="BG2171" s="3" t="str">
        <f>IF(ISNUMBER(SEARCH("heatDry",$AY2171)),"heatDry","")</f>
        <v/>
      </c>
      <c r="BH2171" s="3" t="str">
        <f>IF(AND(ISNUMBER(SEARCH("aerobic",$AW2171)),ISNUMBER(SEARCH("anaer",$AW2171))),"Combined Aer and Anaer.","")</f>
        <v/>
      </c>
    </row>
    <row r="2172" spans="1:60" x14ac:dyDescent="0.25">
      <c r="A2172" s="4">
        <v>1398</v>
      </c>
      <c r="B2172" t="s">
        <v>6627</v>
      </c>
      <c r="C2172">
        <v>141</v>
      </c>
      <c r="D2172">
        <v>1004.173448295095</v>
      </c>
      <c r="E2172">
        <v>1001.30454744285</v>
      </c>
      <c r="F2172">
        <v>718.92314561409842</v>
      </c>
      <c r="G2172">
        <v>1301.748401737862</v>
      </c>
      <c r="H2172">
        <v>-147.0413845726155</v>
      </c>
      <c r="I2172">
        <v>-149.0681673976726</v>
      </c>
      <c r="J2172">
        <v>-165.4123986189332</v>
      </c>
      <c r="K2172">
        <v>-123.7249396426852</v>
      </c>
      <c r="L2172">
        <v>74.239196269154178</v>
      </c>
      <c r="M2172">
        <v>73.686105106653613</v>
      </c>
      <c r="N2172">
        <v>71.855533496077371</v>
      </c>
      <c r="O2172">
        <v>78.12415682205858</v>
      </c>
      <c r="P2172">
        <v>3.3356107841773879</v>
      </c>
      <c r="Q2172">
        <v>3.345607313398534</v>
      </c>
      <c r="R2172">
        <v>2.8585525464750221</v>
      </c>
      <c r="S2172">
        <v>3.849156993684931</v>
      </c>
      <c r="T2172">
        <v>56336.88755489765</v>
      </c>
      <c r="U2172">
        <v>56336.844903364108</v>
      </c>
      <c r="V2172">
        <v>56298.646304612957</v>
      </c>
      <c r="W2172">
        <v>56375.393118790467</v>
      </c>
      <c r="X2172">
        <v>4818.5393488702803</v>
      </c>
      <c r="Y2172">
        <v>4850.6325108994997</v>
      </c>
      <c r="Z2172">
        <v>4578.4760849986087</v>
      </c>
      <c r="AA2172">
        <v>4974.5577401784876</v>
      </c>
      <c r="AB2172">
        <v>1114.572780679822</v>
      </c>
      <c r="AC2172">
        <v>1092.513099197774</v>
      </c>
      <c r="AD2172">
        <v>899.09704581511005</v>
      </c>
      <c r="AE2172">
        <v>1370.188847922592</v>
      </c>
      <c r="AF2172">
        <v>51.599291041344713</v>
      </c>
      <c r="AG2172">
        <v>51.21471193374073</v>
      </c>
      <c r="AH2172">
        <v>49.942872680722033</v>
      </c>
      <c r="AI2172">
        <v>54.299375611861272</v>
      </c>
      <c r="AJ2172">
        <v>0.40713831318033922</v>
      </c>
      <c r="AK2172">
        <v>0.40713832592158022</v>
      </c>
      <c r="AL2172">
        <v>0.40713539159362228</v>
      </c>
      <c r="AM2172">
        <v>0.407141217890022</v>
      </c>
      <c r="AN2172">
        <v>0.95684091788024606</v>
      </c>
      <c r="AO2172">
        <v>0.95684091788024617</v>
      </c>
      <c r="AP2172">
        <v>0.95684091788024617</v>
      </c>
      <c r="AQ2172">
        <v>0.95684091788024617</v>
      </c>
      <c r="AR2172">
        <v>9.7641353941685036</v>
      </c>
      <c r="AS2172">
        <v>9.7641353941685001</v>
      </c>
      <c r="AT2172">
        <v>9.7641353941685001</v>
      </c>
      <c r="AU2172">
        <v>9.7641353941685001</v>
      </c>
      <c r="AV2172" t="str">
        <f>VLOOKUP(Sheet1[[#This Row],[NPDES ID2]],Combined_Sheet__Major_Only___2[[NPDES ID2]:[ECHO BFR]],3,FALSE)</f>
        <v>FL</v>
      </c>
      <c r="AW2172" t="s">
        <v>54</v>
      </c>
      <c r="AX2172" t="str">
        <f>VLOOKUP(Sheet1[[#This Row],[NPDES ID2]],Combined_Sheet__Major_Only___2[[NPDES ID2]:[ECHO BFR]],27,FALSE)</f>
        <v>-</v>
      </c>
      <c r="AY2172" t="str">
        <f>VLOOKUP(Sheet1[[#This Row],[NPDES ID2]],Combined_Sheet__Major_Only___2[[NPDES ID2]:[ECHO BFR]],28,FALSE)</f>
        <v>-</v>
      </c>
      <c r="AZ2172" t="str">
        <f>VLOOKUP(Sheet1[[#This Row],[NPDES ID2]],Combined_Sheet__Major_Only___2[[NPDES ID2]:[ECHO BFR]],29,FALSE)</f>
        <v>thickening</v>
      </c>
      <c r="BA2172">
        <f>VLOOKUP(Sheet1[[#This Row],[NPDES ID2]],Combined_Sheet__Major_Only___2[[NPDES ID2]:[ECHO BFR]],17,FALSE)</f>
        <v>28.062977</v>
      </c>
      <c r="BB2172">
        <f>VLOOKUP(Sheet1[[#This Row],[NPDES ID2]],Combined_Sheet__Major_Only___2[[NPDES ID2]:[ECHO BFR]],18,FALSE)</f>
        <v>-81.507829999999998</v>
      </c>
      <c r="BC2172" t="str">
        <f>IF(ISNUMBER(SEARCH("aerobic",$AW2172)),"aerobic","")</f>
        <v/>
      </c>
      <c r="BD2172" t="str">
        <f>IF(ISNUMBER(SEARCH("anaer",$AW2172)),"anaer","")</f>
        <v/>
      </c>
      <c r="BE2172" t="str">
        <f>IF(ISNUMBER(SEARCH("thickening",$AZ2172)),"thickening","")</f>
        <v>thickening</v>
      </c>
      <c r="BF2172" s="2" t="str">
        <f>IF(ISNUMBER(SEARCH("airDry",$AW2172)),"airDry","")</f>
        <v/>
      </c>
      <c r="BG2172" s="2" t="str">
        <f>IF(ISNUMBER(SEARCH("heatDry",$AY2172)),"heatDry","")</f>
        <v/>
      </c>
      <c r="BH2172" s="2" t="str">
        <f>IF(AND(ISNUMBER(SEARCH("aerobic",$AW2172)),ISNUMBER(SEARCH("anaer",$AW2172))),"Combined Aer and Anaer.","")</f>
        <v/>
      </c>
    </row>
    <row r="2173" spans="1:60" x14ac:dyDescent="0.25">
      <c r="A2173" s="4">
        <v>721</v>
      </c>
      <c r="B2173" t="s">
        <v>3557</v>
      </c>
      <c r="C2173">
        <v>3883.38</v>
      </c>
      <c r="D2173">
        <v>1183.2454597763531</v>
      </c>
      <c r="E2173">
        <v>1183.966395821702</v>
      </c>
      <c r="F2173">
        <v>967.19556208259178</v>
      </c>
      <c r="G2173">
        <v>1409.756672525107</v>
      </c>
      <c r="H2173">
        <v>-159.53115084481209</v>
      </c>
      <c r="I2173">
        <v>-161.33042148973519</v>
      </c>
      <c r="J2173">
        <v>-180.683408482006</v>
      </c>
      <c r="K2173">
        <v>-136.7481039702871</v>
      </c>
      <c r="L2173">
        <v>1870.522506363166</v>
      </c>
      <c r="M2173">
        <v>1853.985539556156</v>
      </c>
      <c r="N2173">
        <v>1798.8830346611639</v>
      </c>
      <c r="O2173">
        <v>1987.1577311261881</v>
      </c>
      <c r="P2173">
        <v>92.142801458889565</v>
      </c>
      <c r="Q2173">
        <v>92.315078347531113</v>
      </c>
      <c r="R2173">
        <v>79.945833336766739</v>
      </c>
      <c r="S2173">
        <v>105.8101519545892</v>
      </c>
      <c r="T2173">
        <v>56433.648285339143</v>
      </c>
      <c r="U2173">
        <v>56433.605562865283</v>
      </c>
      <c r="V2173">
        <v>56395.343430166453</v>
      </c>
      <c r="W2173">
        <v>56472.217893740417</v>
      </c>
      <c r="X2173">
        <v>5277.8398489584924</v>
      </c>
      <c r="Y2173">
        <v>5318.8004165916172</v>
      </c>
      <c r="Z2173">
        <v>4966.0378938050308</v>
      </c>
      <c r="AA2173">
        <v>5482.1109827092914</v>
      </c>
      <c r="AB2173">
        <v>1486.165181030804</v>
      </c>
      <c r="AC2173">
        <v>1442.422483580933</v>
      </c>
      <c r="AD2173">
        <v>1142.1990430925971</v>
      </c>
      <c r="AE2173">
        <v>1918.657767460563</v>
      </c>
      <c r="AF2173">
        <v>47.215255779968963</v>
      </c>
      <c r="AG2173">
        <v>46.793587416975839</v>
      </c>
      <c r="AH2173">
        <v>45.415647868139807</v>
      </c>
      <c r="AI2173">
        <v>50.156002356921121</v>
      </c>
      <c r="AJ2173">
        <v>0.35390943083826443</v>
      </c>
      <c r="AK2173">
        <v>0.35390975015214921</v>
      </c>
      <c r="AL2173">
        <v>0.35383474610434168</v>
      </c>
      <c r="AM2173">
        <v>0.35398370151206232</v>
      </c>
      <c r="AN2173">
        <v>0.95691034471670056</v>
      </c>
      <c r="AO2173">
        <v>0.95691034471670067</v>
      </c>
      <c r="AP2173">
        <v>0.95691034471670067</v>
      </c>
      <c r="AQ2173">
        <v>0.95691034471670067</v>
      </c>
      <c r="AR2173">
        <v>8.1292630117671489</v>
      </c>
      <c r="AS2173">
        <v>8.1292630117671454</v>
      </c>
      <c r="AT2173">
        <v>8.1292630117671454</v>
      </c>
      <c r="AU2173">
        <v>8.1292630117671454</v>
      </c>
      <c r="AV2173" t="str">
        <f>VLOOKUP(Sheet1[[#This Row],[NPDES ID2]],Combined_Sheet__Major_Only___2[[NPDES ID2]:[ECHO BFR]],3,FALSE)</f>
        <v>OH</v>
      </c>
      <c r="AW2173" t="s">
        <v>54</v>
      </c>
      <c r="AX2173" t="str">
        <f>VLOOKUP(Sheet1[[#This Row],[NPDES ID2]],Combined_Sheet__Major_Only___2[[NPDES ID2]:[ECHO BFR]],27,FALSE)</f>
        <v>other</v>
      </c>
      <c r="AY2173" t="str">
        <f>VLOOKUP(Sheet1[[#This Row],[NPDES ID2]],Combined_Sheet__Major_Only___2[[NPDES ID2]:[ECHO BFR]],28,FALSE)</f>
        <v>-</v>
      </c>
      <c r="AZ2173" t="str">
        <f>VLOOKUP(Sheet1[[#This Row],[NPDES ID2]],Combined_Sheet__Major_Only___2[[NPDES ID2]:[ECHO BFR]],29,FALSE)</f>
        <v>thickening</v>
      </c>
      <c r="BA2173">
        <f>VLOOKUP(Sheet1[[#This Row],[NPDES ID2]],Combined_Sheet__Major_Only___2[[NPDES ID2]:[ECHO BFR]],17,FALSE)</f>
        <v>41.49288</v>
      </c>
      <c r="BB2173">
        <f>VLOOKUP(Sheet1[[#This Row],[NPDES ID2]],Combined_Sheet__Major_Only___2[[NPDES ID2]:[ECHO BFR]],18,FALSE)</f>
        <v>-81.724620000000002</v>
      </c>
      <c r="BC2173" t="str">
        <f>IF(ISNUMBER(SEARCH("aerobic",$AW2173)),"aerobic","")</f>
        <v/>
      </c>
      <c r="BD2173" t="str">
        <f>IF(ISNUMBER(SEARCH("anaer",$AW2173)),"anaer","")</f>
        <v/>
      </c>
      <c r="BE2173" t="str">
        <f>IF(ISNUMBER(SEARCH("thickening",$AZ2173)),"thickening","")</f>
        <v>thickening</v>
      </c>
      <c r="BF2173" s="3" t="str">
        <f>IF(ISNUMBER(SEARCH("airDry",$AW2173)),"airDry","")</f>
        <v/>
      </c>
      <c r="BG2173" s="3" t="str">
        <f>IF(ISNUMBER(SEARCH("heatDry",$AY2173)),"heatDry","")</f>
        <v/>
      </c>
      <c r="BH2173" s="3" t="str">
        <f>IF(AND(ISNUMBER(SEARCH("aerobic",$AW2173)),ISNUMBER(SEARCH("anaer",$AW2173))),"Combined Aer and Anaer.","")</f>
        <v/>
      </c>
    </row>
    <row r="2174" spans="1:60" x14ac:dyDescent="0.25">
      <c r="A2174" s="4">
        <v>81</v>
      </c>
      <c r="B2174" t="s">
        <v>456</v>
      </c>
      <c r="C2174">
        <v>76275</v>
      </c>
      <c r="D2174">
        <v>19175.195272154961</v>
      </c>
      <c r="E2174">
        <v>19280.214899790921</v>
      </c>
      <c r="F2174">
        <v>15078.571282865631</v>
      </c>
      <c r="G2174">
        <v>23314.941815249578</v>
      </c>
      <c r="H2174">
        <v>-116.10759967211879</v>
      </c>
      <c r="I2174">
        <v>-122.0213962473715</v>
      </c>
      <c r="J2174">
        <v>-157.78444221285241</v>
      </c>
      <c r="K2174">
        <v>-55.959049145399177</v>
      </c>
      <c r="L2174">
        <v>39084.349506844112</v>
      </c>
      <c r="M2174">
        <v>38802.952496377038</v>
      </c>
      <c r="N2174">
        <v>37762.96245055797</v>
      </c>
      <c r="O2174">
        <v>41248.118366843482</v>
      </c>
      <c r="P2174">
        <v>1797.8198990223129</v>
      </c>
      <c r="Q2174">
        <v>1799.769113452566</v>
      </c>
      <c r="R2174">
        <v>1542.500965195967</v>
      </c>
      <c r="S2174">
        <v>2074.849544267177</v>
      </c>
      <c r="T2174">
        <v>56492.911738544331</v>
      </c>
      <c r="U2174">
        <v>56492.868972621363</v>
      </c>
      <c r="V2174">
        <v>56454.567927017299</v>
      </c>
      <c r="W2174">
        <v>56531.52057255619</v>
      </c>
      <c r="X2174">
        <v>4965.2584509174358</v>
      </c>
      <c r="Y2174">
        <v>4996.7025681429877</v>
      </c>
      <c r="Z2174">
        <v>4703.9879680680779</v>
      </c>
      <c r="AA2174">
        <v>5136.9463301080468</v>
      </c>
      <c r="AB2174">
        <v>1366.565404496017</v>
      </c>
      <c r="AC2174">
        <v>1327.812288814813</v>
      </c>
      <c r="AD2174">
        <v>1058.6413942905219</v>
      </c>
      <c r="AE2174">
        <v>1735.4190227165659</v>
      </c>
      <c r="AF2174">
        <v>50.446488258784591</v>
      </c>
      <c r="AG2174">
        <v>49.990244626801363</v>
      </c>
      <c r="AH2174">
        <v>48.800526399162791</v>
      </c>
      <c r="AI2174">
        <v>53.180576043599217</v>
      </c>
      <c r="AJ2174">
        <v>0.39312778724612901</v>
      </c>
      <c r="AK2174">
        <v>0.39313201728827918</v>
      </c>
      <c r="AL2174">
        <v>0.39153472035374298</v>
      </c>
      <c r="AM2174">
        <v>0.39471903568125999</v>
      </c>
      <c r="AN2174">
        <v>0.95695275667612334</v>
      </c>
      <c r="AO2174">
        <v>0.95695275667612345</v>
      </c>
      <c r="AP2174">
        <v>0.95695275667612345</v>
      </c>
      <c r="AQ2174">
        <v>0.95695275667612345</v>
      </c>
      <c r="AR2174">
        <v>8.7760778668832931</v>
      </c>
      <c r="AS2174">
        <v>8.7760778668832931</v>
      </c>
      <c r="AT2174">
        <v>8.7760778668832931</v>
      </c>
      <c r="AU2174">
        <v>8.7760778668832931</v>
      </c>
      <c r="AV2174" t="str">
        <f>VLOOKUP(Sheet1[[#This Row],[NPDES ID2]],Combined_Sheet__Major_Only___2[[NPDES ID2]:[ECHO BFR]],3,FALSE)</f>
        <v>MN</v>
      </c>
      <c r="AW2174" t="s">
        <v>54</v>
      </c>
      <c r="AX2174" t="str">
        <f>VLOOKUP(Sheet1[[#This Row],[NPDES ID2]],Combined_Sheet__Major_Only___2[[NPDES ID2]:[ECHO BFR]],27,FALSE)</f>
        <v>-</v>
      </c>
      <c r="AY2174" t="str">
        <f>VLOOKUP(Sheet1[[#This Row],[NPDES ID2]],Combined_Sheet__Major_Only___2[[NPDES ID2]:[ECHO BFR]],28,FALSE)</f>
        <v>-</v>
      </c>
      <c r="AZ2174" t="str">
        <f>VLOOKUP(Sheet1[[#This Row],[NPDES ID2]],Combined_Sheet__Major_Only___2[[NPDES ID2]:[ECHO BFR]],29,FALSE)</f>
        <v>preliminaryOps, thickening</v>
      </c>
      <c r="BA2174">
        <f>VLOOKUP(Sheet1[[#This Row],[NPDES ID2]],Combined_Sheet__Major_Only___2[[NPDES ID2]:[ECHO BFR]],17,FALSE)</f>
        <v>44.923242999999999</v>
      </c>
      <c r="BB2174">
        <f>VLOOKUP(Sheet1[[#This Row],[NPDES ID2]],Combined_Sheet__Major_Only___2[[NPDES ID2]:[ECHO BFR]],18,FALSE)</f>
        <v>-93.046563000000006</v>
      </c>
      <c r="BC2174" t="str">
        <f>IF(ISNUMBER(SEARCH("aerobic",$AW2174)),"aerobic","")</f>
        <v/>
      </c>
      <c r="BD2174" t="str">
        <f>IF(ISNUMBER(SEARCH("anaer",$AW2174)),"anaer","")</f>
        <v/>
      </c>
      <c r="BE2174" t="str">
        <f>IF(ISNUMBER(SEARCH("thickening",$AZ2174)),"thickening","")</f>
        <v>thickening</v>
      </c>
      <c r="BF2174" s="3" t="str">
        <f>IF(ISNUMBER(SEARCH("airDry",$AW2174)),"airDry","")</f>
        <v/>
      </c>
      <c r="BG2174" s="3" t="str">
        <f>IF(ISNUMBER(SEARCH("heatDry",$AY2174)),"heatDry","")</f>
        <v/>
      </c>
      <c r="BH2174" s="3" t="str">
        <f>IF(AND(ISNUMBER(SEARCH("aerobic",$AW2174)),ISNUMBER(SEARCH("anaer",$AW2174))),"Combined Aer and Anaer.","")</f>
        <v/>
      </c>
    </row>
    <row r="2175" spans="1:60" x14ac:dyDescent="0.25">
      <c r="A2175" s="4">
        <v>828</v>
      </c>
      <c r="B2175" t="s">
        <v>4051</v>
      </c>
      <c r="C2175">
        <v>1111</v>
      </c>
      <c r="D2175">
        <v>507.83286361326128</v>
      </c>
      <c r="E2175">
        <v>505.51141712112178</v>
      </c>
      <c r="F2175">
        <v>428.29512568871422</v>
      </c>
      <c r="G2175">
        <v>603.04693341996347</v>
      </c>
      <c r="H2175">
        <v>-153.50393422661111</v>
      </c>
      <c r="I2175">
        <v>-155.5671179409506</v>
      </c>
      <c r="J2175">
        <v>-172.90464066121021</v>
      </c>
      <c r="K2175">
        <v>-130.17932588447411</v>
      </c>
      <c r="L2175">
        <v>559.88802521240893</v>
      </c>
      <c r="M2175">
        <v>555.3373960987135</v>
      </c>
      <c r="N2175">
        <v>540.24886811764497</v>
      </c>
      <c r="O2175">
        <v>591.88727252316198</v>
      </c>
      <c r="P2175">
        <v>26.325013973797109</v>
      </c>
      <c r="Q2175">
        <v>26.445143998758638</v>
      </c>
      <c r="R2175">
        <v>22.746036655235098</v>
      </c>
      <c r="S2175">
        <v>30.382075235146779</v>
      </c>
      <c r="T2175">
        <v>56494.942131951953</v>
      </c>
      <c r="U2175">
        <v>56494.899364540397</v>
      </c>
      <c r="V2175">
        <v>56456.596985762153</v>
      </c>
      <c r="W2175">
        <v>56533.552309851439</v>
      </c>
      <c r="X2175">
        <v>5049.182412618381</v>
      </c>
      <c r="Y2175">
        <v>5085.559326487939</v>
      </c>
      <c r="Z2175">
        <v>4775.0613085724081</v>
      </c>
      <c r="AA2175">
        <v>5227.9628704462139</v>
      </c>
      <c r="AB2175">
        <v>1453.5592241350409</v>
      </c>
      <c r="AC2175">
        <v>1410.1249519721191</v>
      </c>
      <c r="AD2175">
        <v>1112.535165921124</v>
      </c>
      <c r="AE2175">
        <v>1882.668605236033</v>
      </c>
      <c r="AF2175">
        <v>49.390384631742499</v>
      </c>
      <c r="AG2175">
        <v>48.987693995813217</v>
      </c>
      <c r="AH2175">
        <v>47.66050406595626</v>
      </c>
      <c r="AI2175">
        <v>52.212209298636687</v>
      </c>
      <c r="AJ2175">
        <v>0.38030159567348082</v>
      </c>
      <c r="AK2175">
        <v>0.38030169422305621</v>
      </c>
      <c r="AL2175">
        <v>0.38027888323583198</v>
      </c>
      <c r="AM2175">
        <v>0.38032417827023068</v>
      </c>
      <c r="AN2175">
        <v>0.95695420825038413</v>
      </c>
      <c r="AO2175">
        <v>0.95695420825038446</v>
      </c>
      <c r="AP2175">
        <v>0.95695420825038446</v>
      </c>
      <c r="AQ2175">
        <v>0.95695420825038446</v>
      </c>
      <c r="AR2175">
        <v>8.4191861638941461</v>
      </c>
      <c r="AS2175">
        <v>8.4191861638941461</v>
      </c>
      <c r="AT2175">
        <v>8.4191861638941461</v>
      </c>
      <c r="AU2175">
        <v>8.4191861638941461</v>
      </c>
      <c r="AV2175" t="str">
        <f>VLOOKUP(Sheet1[[#This Row],[NPDES ID2]],Combined_Sheet__Major_Only___2[[NPDES ID2]:[ECHO BFR]],3,FALSE)</f>
        <v>PA</v>
      </c>
      <c r="AW2175" t="s">
        <v>54</v>
      </c>
      <c r="AX2175" t="str">
        <f>VLOOKUP(Sheet1[[#This Row],[NPDES ID2]],Combined_Sheet__Major_Only___2[[NPDES ID2]:[ECHO BFR]],27,FALSE)</f>
        <v>-</v>
      </c>
      <c r="AY2175" t="str">
        <f>VLOOKUP(Sheet1[[#This Row],[NPDES ID2]],Combined_Sheet__Major_Only___2[[NPDES ID2]:[ECHO BFR]],28,FALSE)</f>
        <v>pasteurize</v>
      </c>
      <c r="AZ2175" t="str">
        <f>VLOOKUP(Sheet1[[#This Row],[NPDES ID2]],Combined_Sheet__Major_Only___2[[NPDES ID2]:[ECHO BFR]],29,FALSE)</f>
        <v>thickening</v>
      </c>
      <c r="BA2175">
        <f>VLOOKUP(Sheet1[[#This Row],[NPDES ID2]],Combined_Sheet__Major_Only___2[[NPDES ID2]:[ECHO BFR]],17,FALSE)</f>
        <v>40.091700000000003</v>
      </c>
      <c r="BB2175">
        <f>VLOOKUP(Sheet1[[#This Row],[NPDES ID2]],Combined_Sheet__Major_Only___2[[NPDES ID2]:[ECHO BFR]],18,FALSE)</f>
        <v>-76.084969999999998</v>
      </c>
      <c r="BC2175" t="str">
        <f>IF(ISNUMBER(SEARCH("aerobic",$AW2175)),"aerobic","")</f>
        <v/>
      </c>
      <c r="BD2175" t="str">
        <f>IF(ISNUMBER(SEARCH("anaer",$AW2175)),"anaer","")</f>
        <v/>
      </c>
      <c r="BE2175" t="str">
        <f>IF(ISNUMBER(SEARCH("thickening",$AZ2175)),"thickening","")</f>
        <v>thickening</v>
      </c>
      <c r="BF2175" s="2" t="str">
        <f>IF(ISNUMBER(SEARCH("airDry",$AW2175)),"airDry","")</f>
        <v/>
      </c>
      <c r="BG2175" s="2" t="str">
        <f>IF(ISNUMBER(SEARCH("heatDry",$AY2175)),"heatDry","")</f>
        <v/>
      </c>
      <c r="BH2175" s="2" t="str">
        <f>IF(AND(ISNUMBER(SEARCH("aerobic",$AW2175)),ISNUMBER(SEARCH("anaer",$AW2175))),"Combined Aer and Anaer.","")</f>
        <v/>
      </c>
    </row>
    <row r="2176" spans="1:60" x14ac:dyDescent="0.25">
      <c r="A2176" s="4">
        <v>1533</v>
      </c>
      <c r="B2176" t="s">
        <v>7217</v>
      </c>
      <c r="C2176">
        <v>97.15</v>
      </c>
      <c r="D2176">
        <v>1440.647457400883</v>
      </c>
      <c r="E2176">
        <v>1439.9629155817081</v>
      </c>
      <c r="F2176">
        <v>1015.24083437442</v>
      </c>
      <c r="G2176">
        <v>1877.9945209765449</v>
      </c>
      <c r="H2176">
        <v>-153.43965341943789</v>
      </c>
      <c r="I2176">
        <v>-155.38031253676289</v>
      </c>
      <c r="J2176">
        <v>-172.42940122060111</v>
      </c>
      <c r="K2176">
        <v>-129.85802388471481</v>
      </c>
      <c r="L2176">
        <v>49.126068239259567</v>
      </c>
      <c r="M2176">
        <v>48.72900903617542</v>
      </c>
      <c r="N2176">
        <v>47.414970194009818</v>
      </c>
      <c r="O2176">
        <v>51.914901831139517</v>
      </c>
      <c r="P2176">
        <v>2.3018187913686252</v>
      </c>
      <c r="Q2176">
        <v>2.3119226334650662</v>
      </c>
      <c r="R2176">
        <v>1.9875898711933591</v>
      </c>
      <c r="S2176">
        <v>2.6575197461762521</v>
      </c>
      <c r="T2176">
        <v>56555.325167509924</v>
      </c>
      <c r="U2176">
        <v>56555.282355828429</v>
      </c>
      <c r="V2176">
        <v>56516.9403290173</v>
      </c>
      <c r="W2176">
        <v>56593.97531205511</v>
      </c>
      <c r="X2176">
        <v>5037.3007357699998</v>
      </c>
      <c r="Y2176">
        <v>5073.4191917755161</v>
      </c>
      <c r="Z2176">
        <v>4765.6109994259295</v>
      </c>
      <c r="AA2176">
        <v>5214.3906034739839</v>
      </c>
      <c r="AB2176">
        <v>1173.76063076581</v>
      </c>
      <c r="AC2176">
        <v>1150.7483080725949</v>
      </c>
      <c r="AD2176">
        <v>944.1739266767911</v>
      </c>
      <c r="AE2176">
        <v>1447.586109093636</v>
      </c>
      <c r="AF2176">
        <v>49.556170887929881</v>
      </c>
      <c r="AG2176">
        <v>49.155528932842493</v>
      </c>
      <c r="AH2176">
        <v>47.830310670500367</v>
      </c>
      <c r="AI2176">
        <v>52.369337945658259</v>
      </c>
      <c r="AJ2176">
        <v>0.38231462890027579</v>
      </c>
      <c r="AK2176">
        <v>0.38231463730086268</v>
      </c>
      <c r="AL2176">
        <v>0.38231270302880999</v>
      </c>
      <c r="AM2176">
        <v>0.38231654364192602</v>
      </c>
      <c r="AN2176">
        <v>0.95699733274857623</v>
      </c>
      <c r="AO2176">
        <v>0.95699733274857612</v>
      </c>
      <c r="AP2176">
        <v>0.95699733274857612</v>
      </c>
      <c r="AQ2176">
        <v>0.95699733274857612</v>
      </c>
      <c r="AR2176">
        <v>9.342721767186287</v>
      </c>
      <c r="AS2176">
        <v>9.3427217671862852</v>
      </c>
      <c r="AT2176">
        <v>9.3427217671862852</v>
      </c>
      <c r="AU2176">
        <v>9.3427217671862852</v>
      </c>
      <c r="AV2176" t="str">
        <f>VLOOKUP(Sheet1[[#This Row],[NPDES ID2]],Combined_Sheet__Major_Only___2[[NPDES ID2]:[ECHO BFR]],3,FALSE)</f>
        <v>TX</v>
      </c>
      <c r="AW2176" t="s">
        <v>54</v>
      </c>
      <c r="AX2176" t="str">
        <f>VLOOKUP(Sheet1[[#This Row],[NPDES ID2]],Combined_Sheet__Major_Only___2[[NPDES ID2]:[ECHO BFR]],27,FALSE)</f>
        <v>-</v>
      </c>
      <c r="AY2176" t="str">
        <f>VLOOKUP(Sheet1[[#This Row],[NPDES ID2]],Combined_Sheet__Major_Only___2[[NPDES ID2]:[ECHO BFR]],28,FALSE)</f>
        <v>-</v>
      </c>
      <c r="AZ2176" t="str">
        <f>VLOOKUP(Sheet1[[#This Row],[NPDES ID2]],Combined_Sheet__Major_Only___2[[NPDES ID2]:[ECHO BFR]],29,FALSE)</f>
        <v>thickening</v>
      </c>
      <c r="BA2176">
        <f>VLOOKUP(Sheet1[[#This Row],[NPDES ID2]],Combined_Sheet__Major_Only___2[[NPDES ID2]:[ECHO BFR]],17,FALSE)</f>
        <v>32.634556000000003</v>
      </c>
      <c r="BB2176">
        <f>VLOOKUP(Sheet1[[#This Row],[NPDES ID2]],Combined_Sheet__Major_Only___2[[NPDES ID2]:[ECHO BFR]],18,FALSE)</f>
        <v>-95.482444000000001</v>
      </c>
      <c r="BC2176" t="str">
        <f>IF(ISNUMBER(SEARCH("aerobic",$AW2176)),"aerobic","")</f>
        <v/>
      </c>
      <c r="BD2176" t="str">
        <f>IF(ISNUMBER(SEARCH("anaer",$AW2176)),"anaer","")</f>
        <v/>
      </c>
      <c r="BE2176" t="str">
        <f>IF(ISNUMBER(SEARCH("thickening",$AZ2176)),"thickening","")</f>
        <v>thickening</v>
      </c>
      <c r="BF2176" s="3" t="str">
        <f>IF(ISNUMBER(SEARCH("airDry",$AW2176)),"airDry","")</f>
        <v/>
      </c>
      <c r="BG2176" s="3" t="str">
        <f>IF(ISNUMBER(SEARCH("heatDry",$AY2176)),"heatDry","")</f>
        <v/>
      </c>
      <c r="BH2176" s="3" t="str">
        <f>IF(AND(ISNUMBER(SEARCH("aerobic",$AW2176)),ISNUMBER(SEARCH("anaer",$AW2176))),"Combined Aer and Anaer.","")</f>
        <v/>
      </c>
    </row>
    <row r="2177" spans="1:60" x14ac:dyDescent="0.25">
      <c r="A2177" s="4">
        <v>775</v>
      </c>
      <c r="B2177" t="s">
        <v>3802</v>
      </c>
      <c r="C2177">
        <v>1784</v>
      </c>
      <c r="D2177">
        <v>604.63426408420378</v>
      </c>
      <c r="E2177">
        <v>605.76237726857141</v>
      </c>
      <c r="F2177">
        <v>507.20545249922162</v>
      </c>
      <c r="G2177">
        <v>708.84353200216583</v>
      </c>
      <c r="H2177">
        <v>-145.4277407235534</v>
      </c>
      <c r="I2177">
        <v>-147.79993936223781</v>
      </c>
      <c r="J2177">
        <v>-164.23571372595481</v>
      </c>
      <c r="K2177">
        <v>-122.5049140413137</v>
      </c>
      <c r="L2177">
        <v>945.00429745508893</v>
      </c>
      <c r="M2177">
        <v>938.06364514604502</v>
      </c>
      <c r="N2177">
        <v>915.02352105183843</v>
      </c>
      <c r="O2177">
        <v>993.84464412860154</v>
      </c>
      <c r="P2177">
        <v>42.189470386574293</v>
      </c>
      <c r="Q2177">
        <v>42.343269966878147</v>
      </c>
      <c r="R2177">
        <v>36.107085362417408</v>
      </c>
      <c r="S2177">
        <v>48.661219541996097</v>
      </c>
      <c r="T2177">
        <v>56603.746433188899</v>
      </c>
      <c r="U2177">
        <v>56603.703586007279</v>
      </c>
      <c r="V2177">
        <v>56565.32976536671</v>
      </c>
      <c r="W2177">
        <v>56642.428627059759</v>
      </c>
      <c r="X2177">
        <v>4812.1029174534806</v>
      </c>
      <c r="Y2177">
        <v>4843.7279196485688</v>
      </c>
      <c r="Z2177">
        <v>4575.260294371099</v>
      </c>
      <c r="AA2177">
        <v>4966.0432968722916</v>
      </c>
      <c r="AB2177">
        <v>1001.33032409367</v>
      </c>
      <c r="AC2177">
        <v>985.22323966238446</v>
      </c>
      <c r="AD2177">
        <v>825.0024800361723</v>
      </c>
      <c r="AE2177">
        <v>1205.9665370801581</v>
      </c>
      <c r="AF2177">
        <v>51.916856303389203</v>
      </c>
      <c r="AG2177">
        <v>51.533583960006453</v>
      </c>
      <c r="AH2177">
        <v>50.273810987484147</v>
      </c>
      <c r="AI2177">
        <v>54.598534506020478</v>
      </c>
      <c r="AJ2177">
        <v>0.41099915587242242</v>
      </c>
      <c r="AK2177">
        <v>0.41099931357126018</v>
      </c>
      <c r="AL2177">
        <v>0.41096270937767382</v>
      </c>
      <c r="AM2177">
        <v>0.41103539521621812</v>
      </c>
      <c r="AN2177">
        <v>0.95703185198535934</v>
      </c>
      <c r="AO2177">
        <v>0.95703185198535912</v>
      </c>
      <c r="AP2177">
        <v>0.95703185198535912</v>
      </c>
      <c r="AQ2177">
        <v>0.95703185198535912</v>
      </c>
      <c r="AR2177">
        <v>10.381633821301831</v>
      </c>
      <c r="AS2177">
        <v>10.381633821301831</v>
      </c>
      <c r="AT2177">
        <v>10.381633821301831</v>
      </c>
      <c r="AU2177">
        <v>10.381633821301831</v>
      </c>
      <c r="AV2177" t="str">
        <f>VLOOKUP(Sheet1[[#This Row],[NPDES ID2]],Combined_Sheet__Major_Only___2[[NPDES ID2]:[ECHO BFR]],3,FALSE)</f>
        <v>NY</v>
      </c>
      <c r="AW2177" t="s">
        <v>54</v>
      </c>
      <c r="AX2177" t="str">
        <f>VLOOKUP(Sheet1[[#This Row],[NPDES ID2]],Combined_Sheet__Major_Only___2[[NPDES ID2]:[ECHO BFR]],27,FALSE)</f>
        <v>-</v>
      </c>
      <c r="AY2177" t="str">
        <f>VLOOKUP(Sheet1[[#This Row],[NPDES ID2]],Combined_Sheet__Major_Only___2[[NPDES ID2]:[ECHO BFR]],28,FALSE)</f>
        <v>-</v>
      </c>
      <c r="AZ2177" t="str">
        <f>VLOOKUP(Sheet1[[#This Row],[NPDES ID2]],Combined_Sheet__Major_Only___2[[NPDES ID2]:[ECHO BFR]],29,FALSE)</f>
        <v>thickening, preliminaryOps</v>
      </c>
      <c r="BA2177">
        <f>VLOOKUP(Sheet1[[#This Row],[NPDES ID2]],Combined_Sheet__Major_Only___2[[NPDES ID2]:[ECHO BFR]],17,FALSE)</f>
        <v>40.912999999999997</v>
      </c>
      <c r="BB2177">
        <f>VLOOKUP(Sheet1[[#This Row],[NPDES ID2]],Combined_Sheet__Major_Only___2[[NPDES ID2]:[ECHO BFR]],18,FALSE)</f>
        <v>-73.769361000000004</v>
      </c>
      <c r="BC2177" t="str">
        <f>IF(ISNUMBER(SEARCH("aerobic",$AW2177)),"aerobic","")</f>
        <v/>
      </c>
      <c r="BD2177" t="str">
        <f>IF(ISNUMBER(SEARCH("anaer",$AW2177)),"anaer","")</f>
        <v/>
      </c>
      <c r="BE2177" t="str">
        <f>IF(ISNUMBER(SEARCH("thickening",$AZ2177)),"thickening","")</f>
        <v>thickening</v>
      </c>
      <c r="BF2177" s="3" t="str">
        <f>IF(ISNUMBER(SEARCH("airDry",$AW2177)),"airDry","")</f>
        <v/>
      </c>
      <c r="BG2177" s="3" t="str">
        <f>IF(ISNUMBER(SEARCH("heatDry",$AY2177)),"heatDry","")</f>
        <v/>
      </c>
      <c r="BH2177" s="3" t="str">
        <f>IF(AND(ISNUMBER(SEARCH("aerobic",$AW2177)),ISNUMBER(SEARCH("anaer",$AW2177))),"Combined Aer and Anaer.","")</f>
        <v/>
      </c>
    </row>
    <row r="2178" spans="1:60" x14ac:dyDescent="0.25">
      <c r="A2178" s="4">
        <v>1235</v>
      </c>
      <c r="B2178" t="s">
        <v>5907</v>
      </c>
      <c r="C2178">
        <v>221.11</v>
      </c>
      <c r="D2178">
        <v>776.4823468603945</v>
      </c>
      <c r="E2178">
        <v>776.6523450697581</v>
      </c>
      <c r="F2178">
        <v>572.13513593844016</v>
      </c>
      <c r="G2178">
        <v>1007.435971893292</v>
      </c>
      <c r="H2178">
        <v>-161.23638423557861</v>
      </c>
      <c r="I2178">
        <v>-163.13290784404231</v>
      </c>
      <c r="J2178">
        <v>-180.9826648837965</v>
      </c>
      <c r="K2178">
        <v>-137.3984817045428</v>
      </c>
      <c r="L2178">
        <v>106.5995456320434</v>
      </c>
      <c r="M2178">
        <v>105.6549788568923</v>
      </c>
      <c r="N2178">
        <v>102.5283548777722</v>
      </c>
      <c r="O2178">
        <v>113.2347583389204</v>
      </c>
      <c r="P2178">
        <v>5.2474427873371061</v>
      </c>
      <c r="Q2178">
        <v>5.2573409775982398</v>
      </c>
      <c r="R2178">
        <v>4.5523212124224548</v>
      </c>
      <c r="S2178">
        <v>6.0256240457830961</v>
      </c>
      <c r="T2178">
        <v>56608.067532883302</v>
      </c>
      <c r="U2178">
        <v>56608.024682533658</v>
      </c>
      <c r="V2178">
        <v>56569.648024620983</v>
      </c>
      <c r="W2178">
        <v>56646.752586826668</v>
      </c>
      <c r="X2178">
        <v>5289.3376244657793</v>
      </c>
      <c r="Y2178">
        <v>5330.5100694766952</v>
      </c>
      <c r="Z2178">
        <v>4977.3856764078464</v>
      </c>
      <c r="AA2178">
        <v>5493.4535915596334</v>
      </c>
      <c r="AB2178">
        <v>1155.6974984724579</v>
      </c>
      <c r="AC2178">
        <v>1135.0923115460041</v>
      </c>
      <c r="AD2178">
        <v>940.6582197459951</v>
      </c>
      <c r="AE2178">
        <v>1409.8273644433659</v>
      </c>
      <c r="AF2178">
        <v>47.24748384034973</v>
      </c>
      <c r="AG2178">
        <v>46.828596940150589</v>
      </c>
      <c r="AH2178">
        <v>45.443509674104611</v>
      </c>
      <c r="AI2178">
        <v>50.188187726339073</v>
      </c>
      <c r="AJ2178">
        <v>0.35430023484752549</v>
      </c>
      <c r="AK2178">
        <v>0.35430025265835752</v>
      </c>
      <c r="AL2178">
        <v>0.35429614908277002</v>
      </c>
      <c r="AM2178">
        <v>0.35430429703047778</v>
      </c>
      <c r="AN2178">
        <v>0.95703492977877469</v>
      </c>
      <c r="AO2178">
        <v>0.95703492977877491</v>
      </c>
      <c r="AP2178">
        <v>0.95703492977877491</v>
      </c>
      <c r="AQ2178">
        <v>0.95703492977877491</v>
      </c>
      <c r="AR2178">
        <v>9.2067830053213111</v>
      </c>
      <c r="AS2178">
        <v>9.2067830053213111</v>
      </c>
      <c r="AT2178">
        <v>9.2067830053213111</v>
      </c>
      <c r="AU2178">
        <v>9.2067830053213111</v>
      </c>
      <c r="AV2178" t="str">
        <f>VLOOKUP(Sheet1[[#This Row],[NPDES ID2]],Combined_Sheet__Major_Only___2[[NPDES ID2]:[ECHO BFR]],3,FALSE)</f>
        <v>OR</v>
      </c>
      <c r="AW2178" t="s">
        <v>54</v>
      </c>
      <c r="AX2178" t="str">
        <f>VLOOKUP(Sheet1[[#This Row],[NPDES ID2]],Combined_Sheet__Major_Only___2[[NPDES ID2]:[ECHO BFR]],27,FALSE)</f>
        <v>-</v>
      </c>
      <c r="AY2178" t="str">
        <f>VLOOKUP(Sheet1[[#This Row],[NPDES ID2]],Combined_Sheet__Major_Only___2[[NPDES ID2]:[ECHO BFR]],28,FALSE)</f>
        <v>-</v>
      </c>
      <c r="AZ2178" t="str">
        <f>VLOOKUP(Sheet1[[#This Row],[NPDES ID2]],Combined_Sheet__Major_Only___2[[NPDES ID2]:[ECHO BFR]],29,FALSE)</f>
        <v>thickening, preliminaryOps</v>
      </c>
      <c r="BA2178">
        <f>VLOOKUP(Sheet1[[#This Row],[NPDES ID2]],Combined_Sheet__Major_Only___2[[NPDES ID2]:[ECHO BFR]],17,FALSE)</f>
        <v>44.400019</v>
      </c>
      <c r="BB2178">
        <f>VLOOKUP(Sheet1[[#This Row],[NPDES ID2]],Combined_Sheet__Major_Only___2[[NPDES ID2]:[ECHO BFR]],18,FALSE)</f>
        <v>-122.73797</v>
      </c>
      <c r="BC2178" t="str">
        <f>IF(ISNUMBER(SEARCH("aerobic",$AW2178)),"aerobic","")</f>
        <v/>
      </c>
      <c r="BD2178" t="str">
        <f>IF(ISNUMBER(SEARCH("anaer",$AW2178)),"anaer","")</f>
        <v/>
      </c>
      <c r="BE2178" t="str">
        <f>IF(ISNUMBER(SEARCH("thickening",$AZ2178)),"thickening","")</f>
        <v>thickening</v>
      </c>
      <c r="BF2178" s="3" t="str">
        <f>IF(ISNUMBER(SEARCH("airDry",$AW2178)),"airDry","")</f>
        <v/>
      </c>
      <c r="BG2178" s="3" t="str">
        <f>IF(ISNUMBER(SEARCH("heatDry",$AY2178)),"heatDry","")</f>
        <v/>
      </c>
      <c r="BH2178" s="3" t="str">
        <f>IF(AND(ISNUMBER(SEARCH("aerobic",$AW2178)),ISNUMBER(SEARCH("anaer",$AW2178))),"Combined Aer and Anaer.","")</f>
        <v/>
      </c>
    </row>
    <row r="2179" spans="1:60" x14ac:dyDescent="0.25">
      <c r="A2179" s="4">
        <v>1595</v>
      </c>
      <c r="B2179" t="s">
        <v>7498</v>
      </c>
      <c r="C2179">
        <v>81.06</v>
      </c>
      <c r="D2179">
        <v>1697.2018266487239</v>
      </c>
      <c r="E2179">
        <v>1698.43296844209</v>
      </c>
      <c r="F2179">
        <v>1189.4651425710861</v>
      </c>
      <c r="G2179">
        <v>2221.0607330849771</v>
      </c>
      <c r="H2179">
        <v>-153.5887793010391</v>
      </c>
      <c r="I2179">
        <v>-155.52367938882949</v>
      </c>
      <c r="J2179">
        <v>-172.58603314000749</v>
      </c>
      <c r="K2179">
        <v>-129.99939738089981</v>
      </c>
      <c r="L2179">
        <v>40.953938642919489</v>
      </c>
      <c r="M2179">
        <v>40.622351731275593</v>
      </c>
      <c r="N2179">
        <v>39.525023760168203</v>
      </c>
      <c r="O2179">
        <v>43.282867763989962</v>
      </c>
      <c r="P2179">
        <v>1.9206545205938059</v>
      </c>
      <c r="Q2179">
        <v>1.9291760994998179</v>
      </c>
      <c r="R2179">
        <v>1.6587579476230629</v>
      </c>
      <c r="S2179">
        <v>2.217227453957761</v>
      </c>
      <c r="T2179">
        <v>56634.211093921673</v>
      </c>
      <c r="U2179">
        <v>56634.168224404828</v>
      </c>
      <c r="V2179">
        <v>56595.774400399758</v>
      </c>
      <c r="W2179">
        <v>56672.9134519047</v>
      </c>
      <c r="X2179">
        <v>5048.7593145567907</v>
      </c>
      <c r="Y2179">
        <v>5085.017039613731</v>
      </c>
      <c r="Z2179">
        <v>4775.9935648040164</v>
      </c>
      <c r="AA2179">
        <v>5226.5613088972796</v>
      </c>
      <c r="AB2179">
        <v>1064.0231468719451</v>
      </c>
      <c r="AC2179">
        <v>1046.971308767791</v>
      </c>
      <c r="AD2179">
        <v>873.42663196433614</v>
      </c>
      <c r="AE2179">
        <v>1286.3854009571039</v>
      </c>
      <c r="AF2179">
        <v>49.512763657829971</v>
      </c>
      <c r="AG2179">
        <v>49.111792466518978</v>
      </c>
      <c r="AH2179">
        <v>47.78540344444</v>
      </c>
      <c r="AI2179">
        <v>52.328339924499303</v>
      </c>
      <c r="AJ2179">
        <v>0.38178754695996359</v>
      </c>
      <c r="AK2179">
        <v>0.38178755382601393</v>
      </c>
      <c r="AL2179">
        <v>0.38178597302625622</v>
      </c>
      <c r="AM2179">
        <v>0.38178911179609848</v>
      </c>
      <c r="AN2179">
        <v>0.95705354167584555</v>
      </c>
      <c r="AO2179">
        <v>0.95705354167584533</v>
      </c>
      <c r="AP2179">
        <v>0.95705354167584533</v>
      </c>
      <c r="AQ2179">
        <v>0.95705354167584533</v>
      </c>
      <c r="AR2179">
        <v>9.8337291587372189</v>
      </c>
      <c r="AS2179">
        <v>9.8337291587372206</v>
      </c>
      <c r="AT2179">
        <v>9.8337291587372206</v>
      </c>
      <c r="AU2179">
        <v>9.8337291587372206</v>
      </c>
      <c r="AV2179" t="str">
        <f>VLOOKUP(Sheet1[[#This Row],[NPDES ID2]],Combined_Sheet__Major_Only___2[[NPDES ID2]:[ECHO BFR]],3,FALSE)</f>
        <v>LA</v>
      </c>
      <c r="AW2179" t="s">
        <v>87</v>
      </c>
      <c r="AX2179" t="str">
        <f>VLOOKUP(Sheet1[[#This Row],[NPDES ID2]],Combined_Sheet__Major_Only___2[[NPDES ID2]:[ECHO BFR]],27,FALSE)</f>
        <v>other</v>
      </c>
      <c r="AY2179" t="str">
        <f>VLOOKUP(Sheet1[[#This Row],[NPDES ID2]],Combined_Sheet__Major_Only___2[[NPDES ID2]:[ECHO BFR]],28,FALSE)</f>
        <v>-</v>
      </c>
      <c r="AZ2179" t="str">
        <f>VLOOKUP(Sheet1[[#This Row],[NPDES ID2]],Combined_Sheet__Major_Only___2[[NPDES ID2]:[ECHO BFR]],29,FALSE)</f>
        <v>thickening</v>
      </c>
      <c r="BA2179">
        <f>VLOOKUP(Sheet1[[#This Row],[NPDES ID2]],Combined_Sheet__Major_Only___2[[NPDES ID2]:[ECHO BFR]],17,FALSE)</f>
        <v>31.349989999999998</v>
      </c>
      <c r="BB2179">
        <f>VLOOKUP(Sheet1[[#This Row],[NPDES ID2]],Combined_Sheet__Major_Only___2[[NPDES ID2]:[ECHO BFR]],18,FALSE)</f>
        <v>-92.576329999999999</v>
      </c>
      <c r="BC2179" t="str">
        <f>IF(ISNUMBER(SEARCH("aerobic",$AW2179)),"aerobic","")</f>
        <v/>
      </c>
      <c r="BD2179" t="str">
        <f>IF(ISNUMBER(SEARCH("anaer",$AW2179)),"anaer","")</f>
        <v/>
      </c>
      <c r="BE2179" t="str">
        <f>IF(ISNUMBER(SEARCH("thickening",$AZ2179)),"thickening","")</f>
        <v>thickening</v>
      </c>
      <c r="BF2179" s="3" t="str">
        <f>IF(ISNUMBER(SEARCH("airDry",$AW2179)),"airDry","")</f>
        <v/>
      </c>
      <c r="BG2179" s="3" t="str">
        <f>IF(ISNUMBER(SEARCH("heatDry",$AY2179)),"heatDry","")</f>
        <v/>
      </c>
      <c r="BH2179" s="3" t="str">
        <f>IF(AND(ISNUMBER(SEARCH("aerobic",$AW2179)),ISNUMBER(SEARCH("anaer",$AW2179))),"Combined Aer and Anaer.","")</f>
        <v/>
      </c>
    </row>
    <row r="2180" spans="1:60" x14ac:dyDescent="0.25">
      <c r="A2180" s="4">
        <v>730</v>
      </c>
      <c r="B2180" t="s">
        <v>3597</v>
      </c>
      <c r="C2180">
        <v>3318.1</v>
      </c>
      <c r="D2180">
        <v>965.71360962225765</v>
      </c>
      <c r="E2180">
        <v>965.71971678059265</v>
      </c>
      <c r="F2180">
        <v>799.54324616183806</v>
      </c>
      <c r="G2180">
        <v>1144.0048656721001</v>
      </c>
      <c r="H2180">
        <v>-148.21195948000991</v>
      </c>
      <c r="I2180">
        <v>-149.95289677140991</v>
      </c>
      <c r="J2180">
        <v>-167.93949531445409</v>
      </c>
      <c r="K2180">
        <v>-125.46623417193329</v>
      </c>
      <c r="L2180">
        <v>1718.5202992989821</v>
      </c>
      <c r="M2180">
        <v>1705.326015512959</v>
      </c>
      <c r="N2180">
        <v>1661.402141422145</v>
      </c>
      <c r="O2180">
        <v>1811.527094242336</v>
      </c>
      <c r="P2180">
        <v>78.531475057141492</v>
      </c>
      <c r="Q2180">
        <v>78.684614112921821</v>
      </c>
      <c r="R2180">
        <v>67.464580799410186</v>
      </c>
      <c r="S2180">
        <v>90.725372117090672</v>
      </c>
      <c r="T2180">
        <v>56654.610332283562</v>
      </c>
      <c r="U2180">
        <v>56654.56744781098</v>
      </c>
      <c r="V2180">
        <v>56616.160229486362</v>
      </c>
      <c r="W2180">
        <v>56693.3261922233</v>
      </c>
      <c r="X2180">
        <v>4926.3911223752484</v>
      </c>
      <c r="Y2180">
        <v>4960.0874198918946</v>
      </c>
      <c r="Z2180">
        <v>4672.7675173577427</v>
      </c>
      <c r="AA2180">
        <v>5091.5814363431864</v>
      </c>
      <c r="AB2180">
        <v>1137.785526781531</v>
      </c>
      <c r="AC2180">
        <v>1115.6257573620039</v>
      </c>
      <c r="AD2180">
        <v>917.46005465302596</v>
      </c>
      <c r="AE2180">
        <v>1398.6471450081019</v>
      </c>
      <c r="AF2180">
        <v>50.766191311406473</v>
      </c>
      <c r="AG2180">
        <v>50.372734147344133</v>
      </c>
      <c r="AH2180">
        <v>49.086470382533797</v>
      </c>
      <c r="AI2180">
        <v>53.510803615138279</v>
      </c>
      <c r="AJ2180">
        <v>0.39701282773006991</v>
      </c>
      <c r="AK2180">
        <v>0.39701311797749378</v>
      </c>
      <c r="AL2180">
        <v>0.39694521175862701</v>
      </c>
      <c r="AM2180">
        <v>0.39708006569000609</v>
      </c>
      <c r="AN2180">
        <v>0.95706805292875041</v>
      </c>
      <c r="AO2180">
        <v>0.95706805292875063</v>
      </c>
      <c r="AP2180">
        <v>0.95706805292875063</v>
      </c>
      <c r="AQ2180">
        <v>0.95706805292875063</v>
      </c>
      <c r="AR2180">
        <v>9.6139075048556712</v>
      </c>
      <c r="AS2180">
        <v>9.6139075048556695</v>
      </c>
      <c r="AT2180">
        <v>9.6139075048556695</v>
      </c>
      <c r="AU2180">
        <v>9.6139075048556695</v>
      </c>
      <c r="AV2180" t="str">
        <f>VLOOKUP(Sheet1[[#This Row],[NPDES ID2]],Combined_Sheet__Major_Only___2[[NPDES ID2]:[ECHO BFR]],3,FALSE)</f>
        <v>IN</v>
      </c>
      <c r="AW2180" t="s">
        <v>54</v>
      </c>
      <c r="AX2180" t="str">
        <f>VLOOKUP(Sheet1[[#This Row],[NPDES ID2]],Combined_Sheet__Major_Only___2[[NPDES ID2]:[ECHO BFR]],27,FALSE)</f>
        <v>-</v>
      </c>
      <c r="AY2180" t="str">
        <f>VLOOKUP(Sheet1[[#This Row],[NPDES ID2]],Combined_Sheet__Major_Only___2[[NPDES ID2]:[ECHO BFR]],28,FALSE)</f>
        <v>-</v>
      </c>
      <c r="AZ2180" t="str">
        <f>VLOOKUP(Sheet1[[#This Row],[NPDES ID2]],Combined_Sheet__Major_Only___2[[NPDES ID2]:[ECHO BFR]],29,FALSE)</f>
        <v>thickening, preliminaryOps</v>
      </c>
      <c r="BA2180">
        <f>VLOOKUP(Sheet1[[#This Row],[NPDES ID2]],Combined_Sheet__Major_Only___2[[NPDES ID2]:[ECHO BFR]],17,FALSE)</f>
        <v>41.264305999999998</v>
      </c>
      <c r="BB2180">
        <f>VLOOKUP(Sheet1[[#This Row],[NPDES ID2]],Combined_Sheet__Major_Only___2[[NPDES ID2]:[ECHO BFR]],18,FALSE)</f>
        <v>-87.417500000000004</v>
      </c>
      <c r="BC2180" t="str">
        <f>IF(ISNUMBER(SEARCH("aerobic",$AW2180)),"aerobic","")</f>
        <v/>
      </c>
      <c r="BD2180" t="str">
        <f>IF(ISNUMBER(SEARCH("anaer",$AW2180)),"anaer","")</f>
        <v/>
      </c>
      <c r="BE2180" t="str">
        <f>IF(ISNUMBER(SEARCH("thickening",$AZ2180)),"thickening","")</f>
        <v>thickening</v>
      </c>
      <c r="BF2180" s="2" t="str">
        <f>IF(ISNUMBER(SEARCH("airDry",$AW2180)),"airDry","")</f>
        <v/>
      </c>
      <c r="BG2180" s="2" t="str">
        <f>IF(ISNUMBER(SEARCH("heatDry",$AY2180)),"heatDry","")</f>
        <v/>
      </c>
      <c r="BH2180" s="2" t="str">
        <f>IF(AND(ISNUMBER(SEARCH("aerobic",$AW2180)),ISNUMBER(SEARCH("anaer",$AW2180))),"Combined Aer and Anaer.","")</f>
        <v/>
      </c>
    </row>
    <row r="2181" spans="1:60" x14ac:dyDescent="0.25">
      <c r="A2181" s="4">
        <v>1806</v>
      </c>
      <c r="B2181" t="s">
        <v>8545</v>
      </c>
      <c r="C2181">
        <v>1993.4</v>
      </c>
      <c r="D2181">
        <v>687.90850474505385</v>
      </c>
      <c r="E2181">
        <v>689.4917977870241</v>
      </c>
      <c r="F2181">
        <v>573.9807483528034</v>
      </c>
      <c r="G2181">
        <v>808.3351233339755</v>
      </c>
      <c r="H2181">
        <v>-154.65573437843841</v>
      </c>
      <c r="I2181">
        <v>-156.47838210238999</v>
      </c>
      <c r="J2181">
        <v>-174.4910390721507</v>
      </c>
      <c r="K2181">
        <v>-131.49592967657571</v>
      </c>
      <c r="L2181">
        <v>995.11406742781708</v>
      </c>
      <c r="M2181">
        <v>986.88196250173394</v>
      </c>
      <c r="N2181">
        <v>959.54708194579371</v>
      </c>
      <c r="O2181">
        <v>1053.0521018147749</v>
      </c>
      <c r="P2181">
        <v>47.24702667614136</v>
      </c>
      <c r="Q2181">
        <v>47.486185398289422</v>
      </c>
      <c r="R2181">
        <v>40.896089690475762</v>
      </c>
      <c r="S2181">
        <v>54.470556557101702</v>
      </c>
      <c r="T2181">
        <v>56662.769419627453</v>
      </c>
      <c r="U2181">
        <v>56662.726529173029</v>
      </c>
      <c r="V2181">
        <v>56624.313953519813</v>
      </c>
      <c r="W2181">
        <v>56701.490679947463</v>
      </c>
      <c r="X2181">
        <v>5112.4890266335969</v>
      </c>
      <c r="Y2181">
        <v>5149.9031505365701</v>
      </c>
      <c r="Z2181">
        <v>4829.8839354497613</v>
      </c>
      <c r="AA2181">
        <v>5296.9844234432194</v>
      </c>
      <c r="AB2181">
        <v>1115.3333848291761</v>
      </c>
      <c r="AC2181">
        <v>1095.97060445447</v>
      </c>
      <c r="AD2181">
        <v>908.92490436870708</v>
      </c>
      <c r="AE2181">
        <v>1357.8883172908461</v>
      </c>
      <c r="AF2181">
        <v>48.927686669823288</v>
      </c>
      <c r="AG2181">
        <v>48.520790157956199</v>
      </c>
      <c r="AH2181">
        <v>47.183325754213179</v>
      </c>
      <c r="AI2181">
        <v>51.774707516921289</v>
      </c>
      <c r="AJ2181">
        <v>0.37468442345713621</v>
      </c>
      <c r="AK2181">
        <v>0.37468458959796203</v>
      </c>
      <c r="AL2181">
        <v>0.37464597389186582</v>
      </c>
      <c r="AM2181">
        <v>0.37472265509808561</v>
      </c>
      <c r="AN2181">
        <v>0.95707385425222768</v>
      </c>
      <c r="AO2181">
        <v>0.95707385425222757</v>
      </c>
      <c r="AP2181">
        <v>0.95707385425222757</v>
      </c>
      <c r="AQ2181">
        <v>0.95707385425222757</v>
      </c>
      <c r="AR2181">
        <v>9.5419569581863151</v>
      </c>
      <c r="AS2181">
        <v>9.5419569581863115</v>
      </c>
      <c r="AT2181">
        <v>9.5419569581863115</v>
      </c>
      <c r="AU2181">
        <v>9.5419569581863115</v>
      </c>
      <c r="AV2181" t="str">
        <f>VLOOKUP(Sheet1[[#This Row],[NPDES ID2]],Combined_Sheet__Major_Only___2[[NPDES ID2]:[ECHO BFR]],3,FALSE)</f>
        <v>VA</v>
      </c>
      <c r="AW2181" t="s">
        <v>54</v>
      </c>
      <c r="AX2181" t="str">
        <f>VLOOKUP(Sheet1[[#This Row],[NPDES ID2]],Combined_Sheet__Major_Only___2[[NPDES ID2]:[ECHO BFR]],27,FALSE)</f>
        <v>-</v>
      </c>
      <c r="AY2181" t="str">
        <f>VLOOKUP(Sheet1[[#This Row],[NPDES ID2]],Combined_Sheet__Major_Only___2[[NPDES ID2]:[ECHO BFR]],28,FALSE)</f>
        <v>-</v>
      </c>
      <c r="AZ2181" t="str">
        <f>VLOOKUP(Sheet1[[#This Row],[NPDES ID2]],Combined_Sheet__Major_Only___2[[NPDES ID2]:[ECHO BFR]],29,FALSE)</f>
        <v>preliminaryOps, thickening</v>
      </c>
      <c r="BA2181">
        <f>VLOOKUP(Sheet1[[#This Row],[NPDES ID2]],Combined_Sheet__Major_Only___2[[NPDES ID2]:[ECHO BFR]],17,FALSE)</f>
        <v>36.922240000000002</v>
      </c>
      <c r="BB2181">
        <f>VLOOKUP(Sheet1[[#This Row],[NPDES ID2]],Combined_Sheet__Major_Only___2[[NPDES ID2]:[ECHO BFR]],18,FALSE)</f>
        <v>-76.322370000000006</v>
      </c>
      <c r="BC2181" t="str">
        <f>IF(ISNUMBER(SEARCH("aerobic",$AW2181)),"aerobic","")</f>
        <v/>
      </c>
      <c r="BD2181" t="str">
        <f>IF(ISNUMBER(SEARCH("anaer",$AW2181)),"anaer","")</f>
        <v/>
      </c>
      <c r="BE2181" t="str">
        <f>IF(ISNUMBER(SEARCH("thickening",$AZ2181)),"thickening","")</f>
        <v>thickening</v>
      </c>
      <c r="BF2181" s="2" t="str">
        <f>IF(ISNUMBER(SEARCH("airDry",$AW2181)),"airDry","")</f>
        <v/>
      </c>
      <c r="BG2181" s="2" t="str">
        <f>IF(ISNUMBER(SEARCH("heatDry",$AY2181)),"heatDry","")</f>
        <v/>
      </c>
      <c r="BH2181" s="2" t="str">
        <f>IF(AND(ISNUMBER(SEARCH("aerobic",$AW2181)),ISNUMBER(SEARCH("anaer",$AW2181))),"Combined Aer and Anaer.","")</f>
        <v/>
      </c>
    </row>
    <row r="2182" spans="1:60" x14ac:dyDescent="0.25">
      <c r="A2182" s="4">
        <v>2232</v>
      </c>
      <c r="B2182" t="s">
        <v>10455</v>
      </c>
      <c r="C2182">
        <v>565</v>
      </c>
      <c r="D2182">
        <v>458.78921884539602</v>
      </c>
      <c r="E2182">
        <v>456.1181187674033</v>
      </c>
      <c r="F2182">
        <v>361.8268203308354</v>
      </c>
      <c r="G2182">
        <v>552.07042446273306</v>
      </c>
      <c r="H2182">
        <v>-146.76075720755409</v>
      </c>
      <c r="I2182">
        <v>-148.8231981559571</v>
      </c>
      <c r="J2182">
        <v>-165.2512092137149</v>
      </c>
      <c r="K2182">
        <v>-123.54963391518569</v>
      </c>
      <c r="L2182">
        <v>297.69027302046578</v>
      </c>
      <c r="M2182">
        <v>295.47661549552902</v>
      </c>
      <c r="N2182">
        <v>288.14454529116432</v>
      </c>
      <c r="O2182">
        <v>313.24630885360642</v>
      </c>
      <c r="P2182">
        <v>13.36540496930435</v>
      </c>
      <c r="Q2182">
        <v>13.406470324709501</v>
      </c>
      <c r="R2182">
        <v>11.452855372175691</v>
      </c>
      <c r="S2182">
        <v>15.422186115458739</v>
      </c>
      <c r="T2182">
        <v>56687.552267288593</v>
      </c>
      <c r="U2182">
        <v>56687.509358664567</v>
      </c>
      <c r="V2182">
        <v>56649.080510375352</v>
      </c>
      <c r="W2182">
        <v>56726.289931012019</v>
      </c>
      <c r="X2182">
        <v>4845.1504631366888</v>
      </c>
      <c r="Y2182">
        <v>4877.3627476034653</v>
      </c>
      <c r="Z2182">
        <v>4604.0969985347756</v>
      </c>
      <c r="AA2182">
        <v>5001.8248935667798</v>
      </c>
      <c r="AB2182">
        <v>960.84138346044563</v>
      </c>
      <c r="AC2182">
        <v>946.76061148105521</v>
      </c>
      <c r="AD2182">
        <v>798.662657165582</v>
      </c>
      <c r="AE2182">
        <v>1147.05544212924</v>
      </c>
      <c r="AF2182">
        <v>51.636392483936682</v>
      </c>
      <c r="AG2182">
        <v>51.251804915666973</v>
      </c>
      <c r="AH2182">
        <v>49.981884271893477</v>
      </c>
      <c r="AI2182">
        <v>54.33421610052735</v>
      </c>
      <c r="AJ2182">
        <v>0.40758934396778579</v>
      </c>
      <c r="AK2182">
        <v>0.40758939336622468</v>
      </c>
      <c r="AL2182">
        <v>0.40757799424942232</v>
      </c>
      <c r="AM2182">
        <v>0.40760062839018663</v>
      </c>
      <c r="AN2182">
        <v>0.95709146589223626</v>
      </c>
      <c r="AO2182">
        <v>0.95709146589223615</v>
      </c>
      <c r="AP2182">
        <v>0.95709146589223615</v>
      </c>
      <c r="AQ2182">
        <v>0.95709146589223615</v>
      </c>
      <c r="AR2182">
        <v>10.59843264990907</v>
      </c>
      <c r="AS2182">
        <v>10.59843264990907</v>
      </c>
      <c r="AT2182">
        <v>10.59843264990907</v>
      </c>
      <c r="AU2182">
        <v>10.59843264990907</v>
      </c>
      <c r="AV2182" t="str">
        <f>VLOOKUP(Sheet1[[#This Row],[NPDES ID2]],Combined_Sheet__Major_Only___2[[NPDES ID2]:[ECHO BFR]],3,FALSE)</f>
        <v>FL</v>
      </c>
      <c r="AW2182" t="s">
        <v>54</v>
      </c>
      <c r="AX2182" t="str">
        <f>VLOOKUP(Sheet1[[#This Row],[NPDES ID2]],Combined_Sheet__Major_Only___2[[NPDES ID2]:[ECHO BFR]],27,FALSE)</f>
        <v>-</v>
      </c>
      <c r="AY2182" t="str">
        <f>VLOOKUP(Sheet1[[#This Row],[NPDES ID2]],Combined_Sheet__Major_Only___2[[NPDES ID2]:[ECHO BFR]],28,FALSE)</f>
        <v>-</v>
      </c>
      <c r="AZ2182" t="str">
        <f>VLOOKUP(Sheet1[[#This Row],[NPDES ID2]],Combined_Sheet__Major_Only___2[[NPDES ID2]:[ECHO BFR]],29,FALSE)</f>
        <v>thickening</v>
      </c>
      <c r="BA2182">
        <f>VLOOKUP(Sheet1[[#This Row],[NPDES ID2]],Combined_Sheet__Major_Only___2[[NPDES ID2]:[ECHO BFR]],17,FALSE)</f>
        <v>28.149699999999999</v>
      </c>
      <c r="BB2182">
        <f>VLOOKUP(Sheet1[[#This Row],[NPDES ID2]],Combined_Sheet__Major_Only___2[[NPDES ID2]:[ECHO BFR]],18,FALSE)</f>
        <v>-81.500799999999998</v>
      </c>
      <c r="BC2182" t="str">
        <f>IF(ISNUMBER(SEARCH("aerobic",$AW2182)),"aerobic","")</f>
        <v/>
      </c>
      <c r="BD2182" t="str">
        <f>IF(ISNUMBER(SEARCH("anaer",$AW2182)),"anaer","")</f>
        <v/>
      </c>
      <c r="BE2182" t="str">
        <f>IF(ISNUMBER(SEARCH("thickening",$AZ2182)),"thickening","")</f>
        <v>thickening</v>
      </c>
      <c r="BF2182" s="2" t="str">
        <f>IF(ISNUMBER(SEARCH("airDry",$AW2182)),"airDry","")</f>
        <v/>
      </c>
      <c r="BG2182" s="2" t="str">
        <f>IF(ISNUMBER(SEARCH("heatDry",$AY2182)),"heatDry","")</f>
        <v/>
      </c>
      <c r="BH2182" s="2" t="str">
        <f>IF(AND(ISNUMBER(SEARCH("aerobic",$AW2182)),ISNUMBER(SEARCH("anaer",$AW2182))),"Combined Aer and Anaer.","")</f>
        <v/>
      </c>
    </row>
    <row r="2183" spans="1:60" x14ac:dyDescent="0.25">
      <c r="A2183" s="4">
        <v>1020</v>
      </c>
      <c r="B2183" t="s">
        <v>4928</v>
      </c>
      <c r="C2183">
        <v>442.83</v>
      </c>
      <c r="D2183">
        <v>528.96873199198546</v>
      </c>
      <c r="E2183">
        <v>529.02484625788611</v>
      </c>
      <c r="F2183">
        <v>404.85405879930931</v>
      </c>
      <c r="G2183">
        <v>655.54494308164033</v>
      </c>
      <c r="H2183">
        <v>-159.51282395692201</v>
      </c>
      <c r="I2183">
        <v>-161.4354033392874</v>
      </c>
      <c r="J2183">
        <v>-179.20671552997729</v>
      </c>
      <c r="K2183">
        <v>-135.7972206336664</v>
      </c>
      <c r="L2183">
        <v>215.55308873505351</v>
      </c>
      <c r="M2183">
        <v>213.67801649594821</v>
      </c>
      <c r="N2183">
        <v>207.46871950758239</v>
      </c>
      <c r="O2183">
        <v>228.7280907884506</v>
      </c>
      <c r="P2183">
        <v>10.50589756684721</v>
      </c>
      <c r="Q2183">
        <v>10.5369438866705</v>
      </c>
      <c r="R2183">
        <v>9.1084757636716542</v>
      </c>
      <c r="S2183">
        <v>12.076913413752971</v>
      </c>
      <c r="T2183">
        <v>56807.054018747818</v>
      </c>
      <c r="U2183">
        <v>56807.011022510873</v>
      </c>
      <c r="V2183">
        <v>56768.503708319317</v>
      </c>
      <c r="W2183">
        <v>56845.870778928038</v>
      </c>
      <c r="X2183">
        <v>5257.0092906125938</v>
      </c>
      <c r="Y2183">
        <v>5297.2623808133894</v>
      </c>
      <c r="Z2183">
        <v>4952.3815540576506</v>
      </c>
      <c r="AA2183">
        <v>5456.1890769707297</v>
      </c>
      <c r="AB2183">
        <v>1424.0251161719079</v>
      </c>
      <c r="AC2183">
        <v>1385.4804839265371</v>
      </c>
      <c r="AD2183">
        <v>1105.2925975292781</v>
      </c>
      <c r="AE2183">
        <v>1820.364701997501</v>
      </c>
      <c r="AF2183">
        <v>47.704020794358676</v>
      </c>
      <c r="AG2183">
        <v>47.288562734438372</v>
      </c>
      <c r="AH2183">
        <v>45.915866478972838</v>
      </c>
      <c r="AI2183">
        <v>50.61939774702735</v>
      </c>
      <c r="AJ2183">
        <v>0.35983677474144588</v>
      </c>
      <c r="AK2183">
        <v>0.35983681220098418</v>
      </c>
      <c r="AL2183">
        <v>0.35982817135498962</v>
      </c>
      <c r="AM2183">
        <v>0.35984532859320417</v>
      </c>
      <c r="AN2183">
        <v>0.95717618596332277</v>
      </c>
      <c r="AO2183">
        <v>0.95717618596332255</v>
      </c>
      <c r="AP2183">
        <v>0.95717618596332255</v>
      </c>
      <c r="AQ2183">
        <v>0.95717618596332255</v>
      </c>
      <c r="AR2183">
        <v>8.3606622700212245</v>
      </c>
      <c r="AS2183">
        <v>8.3606622700212281</v>
      </c>
      <c r="AT2183">
        <v>8.3606622700212281</v>
      </c>
      <c r="AU2183">
        <v>8.3606622700212281</v>
      </c>
      <c r="AV2183" t="str">
        <f>VLOOKUP(Sheet1[[#This Row],[NPDES ID2]],Combined_Sheet__Major_Only___2[[NPDES ID2]:[ECHO BFR]],3,FALSE)</f>
        <v>MD</v>
      </c>
      <c r="AW2183" t="s">
        <v>54</v>
      </c>
      <c r="AX2183" t="str">
        <f>VLOOKUP(Sheet1[[#This Row],[NPDES ID2]],Combined_Sheet__Major_Only___2[[NPDES ID2]:[ECHO BFR]],27,FALSE)</f>
        <v>-</v>
      </c>
      <c r="AY2183" t="str">
        <f>VLOOKUP(Sheet1[[#This Row],[NPDES ID2]],Combined_Sheet__Major_Only___2[[NPDES ID2]:[ECHO BFR]],28,FALSE)</f>
        <v>-</v>
      </c>
      <c r="AZ2183" t="str">
        <f>VLOOKUP(Sheet1[[#This Row],[NPDES ID2]],Combined_Sheet__Major_Only___2[[NPDES ID2]:[ECHO BFR]],29,FALSE)</f>
        <v>thickening</v>
      </c>
      <c r="BA2183">
        <f>VLOOKUP(Sheet1[[#This Row],[NPDES ID2]],Combined_Sheet__Major_Only___2[[NPDES ID2]:[ECHO BFR]],17,FALSE)</f>
        <v>38.812055999999998</v>
      </c>
      <c r="BB2183">
        <f>VLOOKUP(Sheet1[[#This Row],[NPDES ID2]],Combined_Sheet__Major_Only___2[[NPDES ID2]:[ECHO BFR]],18,FALSE)</f>
        <v>-76.524028000000001</v>
      </c>
      <c r="BC2183" t="str">
        <f>IF(ISNUMBER(SEARCH("aerobic",$AW2183)),"aerobic","")</f>
        <v/>
      </c>
      <c r="BD2183" t="str">
        <f>IF(ISNUMBER(SEARCH("anaer",$AW2183)),"anaer","")</f>
        <v/>
      </c>
      <c r="BE2183" t="str">
        <f>IF(ISNUMBER(SEARCH("thickening",$AZ2183)),"thickening","")</f>
        <v>thickening</v>
      </c>
      <c r="BF2183" s="2" t="str">
        <f>IF(ISNUMBER(SEARCH("airDry",$AW2183)),"airDry","")</f>
        <v/>
      </c>
      <c r="BG2183" s="2" t="str">
        <f>IF(ISNUMBER(SEARCH("heatDry",$AY2183)),"heatDry","")</f>
        <v/>
      </c>
      <c r="BH2183" s="2" t="str">
        <f>IF(AND(ISNUMBER(SEARCH("aerobic",$AW2183)),ISNUMBER(SEARCH("anaer",$AW2183))),"Combined Aer and Anaer.","")</f>
        <v/>
      </c>
    </row>
    <row r="2184" spans="1:60" x14ac:dyDescent="0.25">
      <c r="A2184" s="4">
        <v>801</v>
      </c>
      <c r="B2184" t="s">
        <v>3922</v>
      </c>
      <c r="C2184">
        <v>1389</v>
      </c>
      <c r="D2184">
        <v>545.01606928884223</v>
      </c>
      <c r="E2184">
        <v>542.8770213480791</v>
      </c>
      <c r="F2184">
        <v>461.26451618908641</v>
      </c>
      <c r="G2184">
        <v>646.03594441667326</v>
      </c>
      <c r="H2184">
        <v>-150.35435320503271</v>
      </c>
      <c r="I2184">
        <v>-152.5291902945666</v>
      </c>
      <c r="J2184">
        <v>-169.53368645611789</v>
      </c>
      <c r="K2184">
        <v>-127.2057929960238</v>
      </c>
      <c r="L2184">
        <v>713.47568257131093</v>
      </c>
      <c r="M2184">
        <v>707.89409013798308</v>
      </c>
      <c r="N2184">
        <v>689.37834097739176</v>
      </c>
      <c r="O2184">
        <v>752.73592613364985</v>
      </c>
      <c r="P2184">
        <v>32.888455055423179</v>
      </c>
      <c r="Q2184">
        <v>32.957287336839173</v>
      </c>
      <c r="R2184">
        <v>28.305206944513952</v>
      </c>
      <c r="S2184">
        <v>38.009953631583763</v>
      </c>
      <c r="T2184">
        <v>57097.668176883933</v>
      </c>
      <c r="U2184">
        <v>57097.624967582662</v>
      </c>
      <c r="V2184">
        <v>57058.926833575759</v>
      </c>
      <c r="W2184">
        <v>57136.677290313521</v>
      </c>
      <c r="X2184">
        <v>5006.2444083694591</v>
      </c>
      <c r="Y2184">
        <v>5041.0889641518224</v>
      </c>
      <c r="Z2184">
        <v>4744.3005690625114</v>
      </c>
      <c r="AA2184">
        <v>5176.8516463170254</v>
      </c>
      <c r="AB2184">
        <v>1184.0716905388199</v>
      </c>
      <c r="AC2184">
        <v>1160.0403654634199</v>
      </c>
      <c r="AD2184">
        <v>949.84709781528886</v>
      </c>
      <c r="AE2184">
        <v>1463.6035786993041</v>
      </c>
      <c r="AF2184">
        <v>50.342903931870723</v>
      </c>
      <c r="AG2184">
        <v>49.947518169855933</v>
      </c>
      <c r="AH2184">
        <v>48.645775180707481</v>
      </c>
      <c r="AI2184">
        <v>53.111905428024002</v>
      </c>
      <c r="AJ2184">
        <v>0.39186999132708272</v>
      </c>
      <c r="AK2184">
        <v>0.3918701137399847</v>
      </c>
      <c r="AL2184">
        <v>0.3918417454090638</v>
      </c>
      <c r="AM2184">
        <v>0.39189807616895428</v>
      </c>
      <c r="AN2184">
        <v>0.95738082579130723</v>
      </c>
      <c r="AO2184">
        <v>0.95738082579130701</v>
      </c>
      <c r="AP2184">
        <v>0.95738082579130701</v>
      </c>
      <c r="AQ2184">
        <v>0.95738082579130701</v>
      </c>
      <c r="AR2184">
        <v>9.4199900403609309</v>
      </c>
      <c r="AS2184">
        <v>9.4199900403609291</v>
      </c>
      <c r="AT2184">
        <v>9.4199900403609291</v>
      </c>
      <c r="AU2184">
        <v>9.4199900403609291</v>
      </c>
      <c r="AV2184" t="str">
        <f>VLOOKUP(Sheet1[[#This Row],[NPDES ID2]],Combined_Sheet__Major_Only___2[[NPDES ID2]:[ECHO BFR]],3,FALSE)</f>
        <v>MA</v>
      </c>
      <c r="AW2184" t="s">
        <v>54</v>
      </c>
      <c r="AX2184" t="str">
        <f>VLOOKUP(Sheet1[[#This Row],[NPDES ID2]],Combined_Sheet__Major_Only___2[[NPDES ID2]:[ECHO BFR]],27,FALSE)</f>
        <v>-</v>
      </c>
      <c r="AY2184" t="str">
        <f>VLOOKUP(Sheet1[[#This Row],[NPDES ID2]],Combined_Sheet__Major_Only___2[[NPDES ID2]:[ECHO BFR]],28,FALSE)</f>
        <v>-</v>
      </c>
      <c r="AZ2184" t="str">
        <f>VLOOKUP(Sheet1[[#This Row],[NPDES ID2]],Combined_Sheet__Major_Only___2[[NPDES ID2]:[ECHO BFR]],29,FALSE)</f>
        <v>preliminaryOps, thickening</v>
      </c>
      <c r="BA2184">
        <f>VLOOKUP(Sheet1[[#This Row],[NPDES ID2]],Combined_Sheet__Major_Only___2[[NPDES ID2]:[ECHO BFR]],17,FALSE)</f>
        <v>42.600475000000003</v>
      </c>
      <c r="BB2184">
        <f>VLOOKUP(Sheet1[[#This Row],[NPDES ID2]],Combined_Sheet__Major_Only___2[[NPDES ID2]:[ECHO BFR]],18,FALSE)</f>
        <v>-71.284156999999993</v>
      </c>
      <c r="BC2184" t="str">
        <f>IF(ISNUMBER(SEARCH("aerobic",$AW2184)),"aerobic","")</f>
        <v/>
      </c>
      <c r="BD2184" t="str">
        <f>IF(ISNUMBER(SEARCH("anaer",$AW2184)),"anaer","")</f>
        <v/>
      </c>
      <c r="BE2184" t="str">
        <f>IF(ISNUMBER(SEARCH("thickening",$AZ2184)),"thickening","")</f>
        <v>thickening</v>
      </c>
      <c r="BF2184" s="3" t="str">
        <f>IF(ISNUMBER(SEARCH("airDry",$AW2184)),"airDry","")</f>
        <v/>
      </c>
      <c r="BG2184" s="3" t="str">
        <f>IF(ISNUMBER(SEARCH("heatDry",$AY2184)),"heatDry","")</f>
        <v/>
      </c>
      <c r="BH2184" s="3" t="str">
        <f>IF(AND(ISNUMBER(SEARCH("aerobic",$AW2184)),ISNUMBER(SEARCH("anaer",$AW2184))),"Combined Aer and Anaer.","")</f>
        <v/>
      </c>
    </row>
    <row r="2185" spans="1:60" x14ac:dyDescent="0.25">
      <c r="A2185" s="4">
        <v>778</v>
      </c>
      <c r="B2185" t="s">
        <v>3815</v>
      </c>
      <c r="C2185">
        <v>1736.81</v>
      </c>
      <c r="D2185">
        <v>654.48720821436791</v>
      </c>
      <c r="E2185">
        <v>651.15723913944316</v>
      </c>
      <c r="F2185">
        <v>550.2904634011237</v>
      </c>
      <c r="G2185">
        <v>772.54016875816899</v>
      </c>
      <c r="H2185">
        <v>-160.5673825639054</v>
      </c>
      <c r="I2185">
        <v>-162.2678180160126</v>
      </c>
      <c r="J2185">
        <v>-180.89631675925571</v>
      </c>
      <c r="K2185">
        <v>-137.1656731260496</v>
      </c>
      <c r="L2185">
        <v>836.8315583784788</v>
      </c>
      <c r="M2185">
        <v>829.42029673058482</v>
      </c>
      <c r="N2185">
        <v>804.82076978973896</v>
      </c>
      <c r="O2185">
        <v>888.97989364817022</v>
      </c>
      <c r="P2185">
        <v>41.215292059563708</v>
      </c>
      <c r="Q2185">
        <v>41.291728626689427</v>
      </c>
      <c r="R2185">
        <v>35.757804091425527</v>
      </c>
      <c r="S2185">
        <v>47.326747603312171</v>
      </c>
      <c r="T2185">
        <v>57103.481809797639</v>
      </c>
      <c r="U2185">
        <v>57103.438596234118</v>
      </c>
      <c r="V2185">
        <v>57064.736644944649</v>
      </c>
      <c r="W2185">
        <v>57142.494771185622</v>
      </c>
      <c r="X2185">
        <v>5338.8493134239989</v>
      </c>
      <c r="Y2185">
        <v>5380.3716459580537</v>
      </c>
      <c r="Z2185">
        <v>5023.6250555186416</v>
      </c>
      <c r="AA2185">
        <v>5545.2159277994733</v>
      </c>
      <c r="AB2185">
        <v>1448.785414565986</v>
      </c>
      <c r="AC2185">
        <v>1409.1549499875209</v>
      </c>
      <c r="AD2185">
        <v>1123.7370835020211</v>
      </c>
      <c r="AE2185">
        <v>1853.653739563483</v>
      </c>
      <c r="AF2185">
        <v>47.223474537222963</v>
      </c>
      <c r="AG2185">
        <v>46.803349917815751</v>
      </c>
      <c r="AH2185">
        <v>45.420951550645633</v>
      </c>
      <c r="AI2185">
        <v>50.164783616149897</v>
      </c>
      <c r="AJ2185">
        <v>0.35400910186055279</v>
      </c>
      <c r="AK2185">
        <v>0.35400924622074098</v>
      </c>
      <c r="AL2185">
        <v>0.35397571992331922</v>
      </c>
      <c r="AM2185">
        <v>0.35404229427884221</v>
      </c>
      <c r="AN2185">
        <v>0.95738489958631134</v>
      </c>
      <c r="AO2185">
        <v>0.95738489958631123</v>
      </c>
      <c r="AP2185">
        <v>0.95738489958631123</v>
      </c>
      <c r="AQ2185">
        <v>0.95738489958631123</v>
      </c>
      <c r="AR2185">
        <v>8.269629841009138</v>
      </c>
      <c r="AS2185">
        <v>8.269629841009138</v>
      </c>
      <c r="AT2185">
        <v>8.269629841009138</v>
      </c>
      <c r="AU2185">
        <v>8.269629841009138</v>
      </c>
      <c r="AV2185" t="str">
        <f>VLOOKUP(Sheet1[[#This Row],[NPDES ID2]],Combined_Sheet__Major_Only___2[[NPDES ID2]:[ECHO BFR]],3,FALSE)</f>
        <v>MO</v>
      </c>
      <c r="AW2185" t="s">
        <v>54</v>
      </c>
      <c r="AX2185" t="str">
        <f>VLOOKUP(Sheet1[[#This Row],[NPDES ID2]],Combined_Sheet__Major_Only___2[[NPDES ID2]:[ECHO BFR]],27,FALSE)</f>
        <v>-</v>
      </c>
      <c r="AY2185" t="str">
        <f>VLOOKUP(Sheet1[[#This Row],[NPDES ID2]],Combined_Sheet__Major_Only___2[[NPDES ID2]:[ECHO BFR]],28,FALSE)</f>
        <v>-</v>
      </c>
      <c r="AZ2185" t="str">
        <f>VLOOKUP(Sheet1[[#This Row],[NPDES ID2]],Combined_Sheet__Major_Only___2[[NPDES ID2]:[ECHO BFR]],29,FALSE)</f>
        <v>thickening, preliminaryOps</v>
      </c>
      <c r="BA2185">
        <f>VLOOKUP(Sheet1[[#This Row],[NPDES ID2]],Combined_Sheet__Major_Only___2[[NPDES ID2]:[ECHO BFR]],17,FALSE)</f>
        <v>38.843583000000002</v>
      </c>
      <c r="BB2185">
        <f>VLOOKUP(Sheet1[[#This Row],[NPDES ID2]],Combined_Sheet__Major_Only___2[[NPDES ID2]:[ECHO BFR]],18,FALSE)</f>
        <v>-90.696250000000006</v>
      </c>
      <c r="BC2185" t="str">
        <f>IF(ISNUMBER(SEARCH("aerobic",$AW2185)),"aerobic","")</f>
        <v/>
      </c>
      <c r="BD2185" t="str">
        <f>IF(ISNUMBER(SEARCH("anaer",$AW2185)),"anaer","")</f>
        <v/>
      </c>
      <c r="BE2185" t="str">
        <f>IF(ISNUMBER(SEARCH("thickening",$AZ2185)),"thickening","")</f>
        <v>thickening</v>
      </c>
      <c r="BF2185" s="2" t="str">
        <f>IF(ISNUMBER(SEARCH("airDry",$AW2185)),"airDry","")</f>
        <v/>
      </c>
      <c r="BG2185" s="2" t="str">
        <f>IF(ISNUMBER(SEARCH("heatDry",$AY2185)),"heatDry","")</f>
        <v/>
      </c>
      <c r="BH2185" s="2" t="str">
        <f>IF(AND(ISNUMBER(SEARCH("aerobic",$AW2185)),ISNUMBER(SEARCH("anaer",$AW2185))),"Combined Aer and Anaer.","")</f>
        <v/>
      </c>
    </row>
    <row r="2186" spans="1:60" x14ac:dyDescent="0.25">
      <c r="A2186" s="4">
        <v>847</v>
      </c>
      <c r="B2186" t="s">
        <v>4141</v>
      </c>
      <c r="C2186">
        <v>975.5</v>
      </c>
      <c r="D2186">
        <v>462.96095976581188</v>
      </c>
      <c r="E2186">
        <v>461.67366832765617</v>
      </c>
      <c r="F2186">
        <v>391.08662892359632</v>
      </c>
      <c r="G2186">
        <v>553.2841523462447</v>
      </c>
      <c r="H2186">
        <v>-144.950842098902</v>
      </c>
      <c r="I2186">
        <v>-147.14106584453029</v>
      </c>
      <c r="J2186">
        <v>-163.40348738420451</v>
      </c>
      <c r="K2186">
        <v>-121.9090615146968</v>
      </c>
      <c r="L2186">
        <v>519.46065797259701</v>
      </c>
      <c r="M2186">
        <v>515.68368236116225</v>
      </c>
      <c r="N2186">
        <v>503.16367617217571</v>
      </c>
      <c r="O2186">
        <v>546.01541295145853</v>
      </c>
      <c r="P2186">
        <v>23.065532481731129</v>
      </c>
      <c r="Q2186">
        <v>23.16245394883342</v>
      </c>
      <c r="R2186">
        <v>19.713456430543278</v>
      </c>
      <c r="S2186">
        <v>26.593695678658989</v>
      </c>
      <c r="T2186">
        <v>57152.992924930397</v>
      </c>
      <c r="U2186">
        <v>57152.949675067714</v>
      </c>
      <c r="V2186">
        <v>57114.215214344062</v>
      </c>
      <c r="W2186">
        <v>57192.038656999401</v>
      </c>
      <c r="X2186">
        <v>4833.20830461879</v>
      </c>
      <c r="Y2186">
        <v>4864.6868890659744</v>
      </c>
      <c r="Z2186">
        <v>4597.8579047487674</v>
      </c>
      <c r="AA2186">
        <v>4986.0853242740432</v>
      </c>
      <c r="AB2186">
        <v>1051.429088941803</v>
      </c>
      <c r="AC2186">
        <v>1032.96466971318</v>
      </c>
      <c r="AD2186">
        <v>859.04449078061475</v>
      </c>
      <c r="AE2186">
        <v>1277.323563494672</v>
      </c>
      <c r="AF2186">
        <v>52.188578304510159</v>
      </c>
      <c r="AG2186">
        <v>51.808024227792338</v>
      </c>
      <c r="AH2186">
        <v>50.553522653746427</v>
      </c>
      <c r="AI2186">
        <v>54.855603970988831</v>
      </c>
      <c r="AJ2186">
        <v>0.41430317732679028</v>
      </c>
      <c r="AK2186">
        <v>0.41430326562886738</v>
      </c>
      <c r="AL2186">
        <v>0.41428284755052802</v>
      </c>
      <c r="AM2186">
        <v>0.41432339063616092</v>
      </c>
      <c r="AN2186">
        <v>0.95741956204514123</v>
      </c>
      <c r="AO2186">
        <v>0.95741956204514134</v>
      </c>
      <c r="AP2186">
        <v>0.95741956204514134</v>
      </c>
      <c r="AQ2186">
        <v>0.95741956204514134</v>
      </c>
      <c r="AR2186">
        <v>10.193111149986301</v>
      </c>
      <c r="AS2186">
        <v>10.193111149986301</v>
      </c>
      <c r="AT2186">
        <v>10.193111149986301</v>
      </c>
      <c r="AU2186">
        <v>10.193111149986301</v>
      </c>
      <c r="AV2186" t="str">
        <f>VLOOKUP(Sheet1[[#This Row],[NPDES ID2]],Combined_Sheet__Major_Only___2[[NPDES ID2]:[ECHO BFR]],3,FALSE)</f>
        <v>KS</v>
      </c>
      <c r="AW2186" t="s">
        <v>54</v>
      </c>
      <c r="AX2186" t="str">
        <f>VLOOKUP(Sheet1[[#This Row],[NPDES ID2]],Combined_Sheet__Major_Only___2[[NPDES ID2]:[ECHO BFR]],27,FALSE)</f>
        <v>-</v>
      </c>
      <c r="AY2186" t="str">
        <f>VLOOKUP(Sheet1[[#This Row],[NPDES ID2]],Combined_Sheet__Major_Only___2[[NPDES ID2]:[ECHO BFR]],28,FALSE)</f>
        <v>-</v>
      </c>
      <c r="AZ2186" t="str">
        <f>VLOOKUP(Sheet1[[#This Row],[NPDES ID2]],Combined_Sheet__Major_Only___2[[NPDES ID2]:[ECHO BFR]],29,FALSE)</f>
        <v>thickening</v>
      </c>
      <c r="BA2186">
        <f>VLOOKUP(Sheet1[[#This Row],[NPDES ID2]],Combined_Sheet__Major_Only___2[[NPDES ID2]:[ECHO BFR]],17,FALSE)</f>
        <v>39.064853999999997</v>
      </c>
      <c r="BB2186">
        <f>VLOOKUP(Sheet1[[#This Row],[NPDES ID2]],Combined_Sheet__Major_Only___2[[NPDES ID2]:[ECHO BFR]],18,FALSE)</f>
        <v>-94.861221999999998</v>
      </c>
      <c r="BC2186" t="str">
        <f>IF(ISNUMBER(SEARCH("aerobic",$AW2186)),"aerobic","")</f>
        <v/>
      </c>
      <c r="BD2186" t="str">
        <f>IF(ISNUMBER(SEARCH("anaer",$AW2186)),"anaer","")</f>
        <v/>
      </c>
      <c r="BE2186" t="str">
        <f>IF(ISNUMBER(SEARCH("thickening",$AZ2186)),"thickening","")</f>
        <v>thickening</v>
      </c>
      <c r="BF2186" s="3" t="str">
        <f>IF(ISNUMBER(SEARCH("airDry",$AW2186)),"airDry","")</f>
        <v/>
      </c>
      <c r="BG2186" s="3" t="str">
        <f>IF(ISNUMBER(SEARCH("heatDry",$AY2186)),"heatDry","")</f>
        <v/>
      </c>
      <c r="BH2186" s="3" t="str">
        <f>IF(AND(ISNUMBER(SEARCH("aerobic",$AW2186)),ISNUMBER(SEARCH("anaer",$AW2186))),"Combined Aer and Anaer.","")</f>
        <v/>
      </c>
    </row>
    <row r="2187" spans="1:60" x14ac:dyDescent="0.25">
      <c r="A2187" s="4">
        <v>2027</v>
      </c>
      <c r="B2187" t="s">
        <v>9538</v>
      </c>
      <c r="C2187">
        <v>1422.23</v>
      </c>
      <c r="D2187">
        <v>595.10110117959721</v>
      </c>
      <c r="E2187">
        <v>592.3848302583649</v>
      </c>
      <c r="F2187">
        <v>501.91749358668238</v>
      </c>
      <c r="G2187">
        <v>709.13526198963041</v>
      </c>
      <c r="H2187">
        <v>-162.80568513474969</v>
      </c>
      <c r="I2187">
        <v>-164.40997170709039</v>
      </c>
      <c r="J2187">
        <v>-183.199598946246</v>
      </c>
      <c r="K2187">
        <v>-139.24263848581009</v>
      </c>
      <c r="L2187">
        <v>676.89065681553564</v>
      </c>
      <c r="M2187">
        <v>670.75383350350876</v>
      </c>
      <c r="N2187">
        <v>650.39686448467137</v>
      </c>
      <c r="O2187">
        <v>720.05551681489362</v>
      </c>
      <c r="P2187">
        <v>33.764070139215377</v>
      </c>
      <c r="Q2187">
        <v>33.789808277217027</v>
      </c>
      <c r="R2187">
        <v>29.318104225170689</v>
      </c>
      <c r="S2187">
        <v>38.758542018842768</v>
      </c>
      <c r="T2187">
        <v>57329.745392829704</v>
      </c>
      <c r="U2187">
        <v>57329.702013380607</v>
      </c>
      <c r="V2187">
        <v>57290.85149543007</v>
      </c>
      <c r="W2187">
        <v>57368.908114765109</v>
      </c>
      <c r="X2187">
        <v>5426.5474954502079</v>
      </c>
      <c r="Y2187">
        <v>5469.6397591800614</v>
      </c>
      <c r="Z2187">
        <v>5098.9188000241847</v>
      </c>
      <c r="AA2187">
        <v>5641.2344320574794</v>
      </c>
      <c r="AB2187">
        <v>1366.3474289463979</v>
      </c>
      <c r="AC2187">
        <v>1333.8068146033429</v>
      </c>
      <c r="AD2187">
        <v>1078.7997675108811</v>
      </c>
      <c r="AE2187">
        <v>1719.074384252908</v>
      </c>
      <c r="AF2187">
        <v>46.645774187440203</v>
      </c>
      <c r="AG2187">
        <v>46.221348972102618</v>
      </c>
      <c r="AH2187">
        <v>44.823160791088391</v>
      </c>
      <c r="AI2187">
        <v>49.619145555056598</v>
      </c>
      <c r="AJ2187">
        <v>0.34700570408901038</v>
      </c>
      <c r="AK2187">
        <v>0.34700581947500081</v>
      </c>
      <c r="AL2187">
        <v>0.34697906750351543</v>
      </c>
      <c r="AM2187">
        <v>0.34703218891804022</v>
      </c>
      <c r="AN2187">
        <v>0.95754284683507196</v>
      </c>
      <c r="AO2187">
        <v>0.95754284683507218</v>
      </c>
      <c r="AP2187">
        <v>0.95754284683507218</v>
      </c>
      <c r="AQ2187">
        <v>0.95754284683507218</v>
      </c>
      <c r="AR2187">
        <v>8.4634487284825894</v>
      </c>
      <c r="AS2187">
        <v>8.4634487284825894</v>
      </c>
      <c r="AT2187">
        <v>8.4634487284825894</v>
      </c>
      <c r="AU2187">
        <v>8.4634487284825894</v>
      </c>
      <c r="AV2187" t="str">
        <f>VLOOKUP(Sheet1[[#This Row],[NPDES ID2]],Combined_Sheet__Major_Only___2[[NPDES ID2]:[ECHO BFR]],3,FALSE)</f>
        <v>NY</v>
      </c>
      <c r="AW2187" t="s">
        <v>54</v>
      </c>
      <c r="AX2187" t="str">
        <f>VLOOKUP(Sheet1[[#This Row],[NPDES ID2]],Combined_Sheet__Major_Only___2[[NPDES ID2]:[ECHO BFR]],27,FALSE)</f>
        <v>other</v>
      </c>
      <c r="AY2187" t="str">
        <f>VLOOKUP(Sheet1[[#This Row],[NPDES ID2]],Combined_Sheet__Major_Only___2[[NPDES ID2]:[ECHO BFR]],28,FALSE)</f>
        <v>-</v>
      </c>
      <c r="AZ2187" t="str">
        <f>VLOOKUP(Sheet1[[#This Row],[NPDES ID2]],Combined_Sheet__Major_Only___2[[NPDES ID2]:[ECHO BFR]],29,FALSE)</f>
        <v>preliminaryOps, thickening</v>
      </c>
      <c r="BA2187">
        <f>VLOOKUP(Sheet1[[#This Row],[NPDES ID2]],Combined_Sheet__Major_Only___2[[NPDES ID2]:[ECHO BFR]],17,FALSE)</f>
        <v>43.304943999999999</v>
      </c>
      <c r="BB2187">
        <f>VLOOKUP(Sheet1[[#This Row],[NPDES ID2]],Combined_Sheet__Major_Only___2[[NPDES ID2]:[ECHO BFR]],18,FALSE)</f>
        <v>-73.623694</v>
      </c>
      <c r="BC2187" t="str">
        <f>IF(ISNUMBER(SEARCH("aerobic",$AW2187)),"aerobic","")</f>
        <v/>
      </c>
      <c r="BD2187" t="str">
        <f>IF(ISNUMBER(SEARCH("anaer",$AW2187)),"anaer","")</f>
        <v/>
      </c>
      <c r="BE2187" t="str">
        <f>IF(ISNUMBER(SEARCH("thickening",$AZ2187)),"thickening","")</f>
        <v>thickening</v>
      </c>
      <c r="BF2187" s="3" t="str">
        <f>IF(ISNUMBER(SEARCH("airDry",$AW2187)),"airDry","")</f>
        <v/>
      </c>
      <c r="BG2187" s="3" t="str">
        <f>IF(ISNUMBER(SEARCH("heatDry",$AY2187)),"heatDry","")</f>
        <v/>
      </c>
      <c r="BH2187" s="3" t="str">
        <f>IF(AND(ISNUMBER(SEARCH("aerobic",$AW2187)),ISNUMBER(SEARCH("anaer",$AW2187))),"Combined Aer and Anaer.","")</f>
        <v/>
      </c>
    </row>
    <row r="2188" spans="1:60" x14ac:dyDescent="0.25">
      <c r="A2188" s="4">
        <v>643</v>
      </c>
      <c r="B2188" t="s">
        <v>3170</v>
      </c>
      <c r="C2188">
        <v>180</v>
      </c>
      <c r="D2188">
        <v>823.34361624612472</v>
      </c>
      <c r="E2188">
        <v>816.33754157043234</v>
      </c>
      <c r="F2188">
        <v>597.92289873161144</v>
      </c>
      <c r="G2188">
        <v>1069.2004276407299</v>
      </c>
      <c r="H2188">
        <v>-146.4306992280228</v>
      </c>
      <c r="I2188">
        <v>-148.45934746818401</v>
      </c>
      <c r="J2188">
        <v>-164.75445893849241</v>
      </c>
      <c r="K2188">
        <v>-123.1493991259794</v>
      </c>
      <c r="L2188">
        <v>95.136986163534587</v>
      </c>
      <c r="M2188">
        <v>94.43381244909483</v>
      </c>
      <c r="N2188">
        <v>92.106321653807854</v>
      </c>
      <c r="O2188">
        <v>100.0763843374237</v>
      </c>
      <c r="P2188">
        <v>4.2575611163097236</v>
      </c>
      <c r="Q2188">
        <v>4.2720460382634506</v>
      </c>
      <c r="R2188">
        <v>3.6455988202200191</v>
      </c>
      <c r="S2188">
        <v>4.9116453607922486</v>
      </c>
      <c r="T2188">
        <v>57462.29843833395</v>
      </c>
      <c r="U2188">
        <v>57462.254961703351</v>
      </c>
      <c r="V2188">
        <v>57423.317408255891</v>
      </c>
      <c r="W2188">
        <v>57501.548895186279</v>
      </c>
      <c r="X2188">
        <v>4895.9589957159387</v>
      </c>
      <c r="Y2188">
        <v>4928.3326307521838</v>
      </c>
      <c r="Z2188">
        <v>4653.9107080037957</v>
      </c>
      <c r="AA2188">
        <v>5053.2268790095341</v>
      </c>
      <c r="AB2188">
        <v>1236.1364256044239</v>
      </c>
      <c r="AC2188">
        <v>1207.1374950387551</v>
      </c>
      <c r="AD2188">
        <v>978.41669148437677</v>
      </c>
      <c r="AE2188">
        <v>1548.6614925677441</v>
      </c>
      <c r="AF2188">
        <v>51.797350672394131</v>
      </c>
      <c r="AG2188">
        <v>51.414300281019393</v>
      </c>
      <c r="AH2188">
        <v>50.147731493134273</v>
      </c>
      <c r="AI2188">
        <v>54.486446196234397</v>
      </c>
      <c r="AJ2188">
        <v>0.40954618289162859</v>
      </c>
      <c r="AK2188">
        <v>0.4095461996372744</v>
      </c>
      <c r="AL2188">
        <v>0.40954234227471192</v>
      </c>
      <c r="AM2188">
        <v>0.40955000133222469</v>
      </c>
      <c r="AN2188">
        <v>0.95763483511552105</v>
      </c>
      <c r="AO2188">
        <v>0.95763483511552094</v>
      </c>
      <c r="AP2188">
        <v>0.95763483511552094</v>
      </c>
      <c r="AQ2188">
        <v>0.95763483511552094</v>
      </c>
      <c r="AR2188">
        <v>9.3853764340750967</v>
      </c>
      <c r="AS2188">
        <v>9.3853764340750985</v>
      </c>
      <c r="AT2188">
        <v>9.3853764340750985</v>
      </c>
      <c r="AU2188">
        <v>9.3853764340750985</v>
      </c>
      <c r="AV2188" t="str">
        <f>VLOOKUP(Sheet1[[#This Row],[NPDES ID2]],Combined_Sheet__Major_Only___2[[NPDES ID2]:[ECHO BFR]],3,FALSE)</f>
        <v>LA</v>
      </c>
      <c r="AW2188" t="s">
        <v>87</v>
      </c>
      <c r="AX2188" t="str">
        <f>VLOOKUP(Sheet1[[#This Row],[NPDES ID2]],Combined_Sheet__Major_Only___2[[NPDES ID2]:[ECHO BFR]],27,FALSE)</f>
        <v>-</v>
      </c>
      <c r="AY2188" t="str">
        <f>VLOOKUP(Sheet1[[#This Row],[NPDES ID2]],Combined_Sheet__Major_Only___2[[NPDES ID2]:[ECHO BFR]],28,FALSE)</f>
        <v>-</v>
      </c>
      <c r="AZ2188" t="str">
        <f>VLOOKUP(Sheet1[[#This Row],[NPDES ID2]],Combined_Sheet__Major_Only___2[[NPDES ID2]:[ECHO BFR]],29,FALSE)</f>
        <v>thickening</v>
      </c>
      <c r="BA2188">
        <f>VLOOKUP(Sheet1[[#This Row],[NPDES ID2]],Combined_Sheet__Major_Only___2[[NPDES ID2]:[ECHO BFR]],17,FALSE)</f>
        <v>29.969881999999998</v>
      </c>
      <c r="BB2188">
        <f>VLOOKUP(Sheet1[[#This Row],[NPDES ID2]],Combined_Sheet__Major_Only___2[[NPDES ID2]:[ECHO BFR]],18,FALSE)</f>
        <v>-92.117075999999997</v>
      </c>
      <c r="BC2188" t="str">
        <f>IF(ISNUMBER(SEARCH("aerobic",$AW2188)),"aerobic","")</f>
        <v/>
      </c>
      <c r="BD2188" t="str">
        <f>IF(ISNUMBER(SEARCH("anaer",$AW2188)),"anaer","")</f>
        <v/>
      </c>
      <c r="BE2188" t="str">
        <f>IF(ISNUMBER(SEARCH("thickening",$AZ2188)),"thickening","")</f>
        <v>thickening</v>
      </c>
      <c r="BF2188" s="3" t="str">
        <f>IF(ISNUMBER(SEARCH("airDry",$AW2188)),"airDry","")</f>
        <v/>
      </c>
      <c r="BG2188" s="3" t="str">
        <f>IF(ISNUMBER(SEARCH("heatDry",$AY2188)),"heatDry","")</f>
        <v/>
      </c>
      <c r="BH2188" s="3" t="str">
        <f>IF(AND(ISNUMBER(SEARCH("aerobic",$AW2188)),ISNUMBER(SEARCH("anaer",$AW2188))),"Combined Aer and Anaer.","")</f>
        <v/>
      </c>
    </row>
    <row r="2189" spans="1:60" x14ac:dyDescent="0.25">
      <c r="A2189" s="4">
        <v>2062</v>
      </c>
      <c r="B2189" t="s">
        <v>9700</v>
      </c>
      <c r="C2189">
        <v>1178.8800000000001</v>
      </c>
      <c r="D2189">
        <v>513.61187481198328</v>
      </c>
      <c r="E2189">
        <v>511.48482070938019</v>
      </c>
      <c r="F2189">
        <v>433.71513454067201</v>
      </c>
      <c r="G2189">
        <v>608.92075153665019</v>
      </c>
      <c r="H2189">
        <v>-151.9719011782758</v>
      </c>
      <c r="I2189">
        <v>-154.10190947718391</v>
      </c>
      <c r="J2189">
        <v>-171.24325095396901</v>
      </c>
      <c r="K2189">
        <v>-128.7177722041915</v>
      </c>
      <c r="L2189">
        <v>599.7142072723542</v>
      </c>
      <c r="M2189">
        <v>594.93007466255881</v>
      </c>
      <c r="N2189">
        <v>579.06542006129678</v>
      </c>
      <c r="O2189">
        <v>633.35786344413793</v>
      </c>
      <c r="P2189">
        <v>27.92370221514005</v>
      </c>
      <c r="Q2189">
        <v>28.032135519326069</v>
      </c>
      <c r="R2189">
        <v>24.080803000435591</v>
      </c>
      <c r="S2189">
        <v>32.262486555907863</v>
      </c>
      <c r="T2189">
        <v>57484.049593639538</v>
      </c>
      <c r="U2189">
        <v>57484.006101062063</v>
      </c>
      <c r="V2189">
        <v>57445.054265614468</v>
      </c>
      <c r="W2189">
        <v>57523.314447262594</v>
      </c>
      <c r="X2189">
        <v>5089.2903694111701</v>
      </c>
      <c r="Y2189">
        <v>5125.3446042974138</v>
      </c>
      <c r="Z2189">
        <v>4817.9463161952708</v>
      </c>
      <c r="AA2189">
        <v>5266.1358994081638</v>
      </c>
      <c r="AB2189">
        <v>1318.618347417038</v>
      </c>
      <c r="AC2189">
        <v>1286.774859314279</v>
      </c>
      <c r="AD2189">
        <v>1036.0753493879181</v>
      </c>
      <c r="AE2189">
        <v>1663.873982694457</v>
      </c>
      <c r="AF2189">
        <v>49.857605526370442</v>
      </c>
      <c r="AG2189">
        <v>49.458543146353847</v>
      </c>
      <c r="AH2189">
        <v>48.143689293266597</v>
      </c>
      <c r="AI2189">
        <v>52.653554835410141</v>
      </c>
      <c r="AJ2189">
        <v>0.38597522535373391</v>
      </c>
      <c r="AK2189">
        <v>0.3859753301075749</v>
      </c>
      <c r="AL2189">
        <v>0.38595107639289838</v>
      </c>
      <c r="AM2189">
        <v>0.38599923633979472</v>
      </c>
      <c r="AN2189">
        <v>0.9576498917800238</v>
      </c>
      <c r="AO2189">
        <v>0.95764989178002391</v>
      </c>
      <c r="AP2189">
        <v>0.95764989178002391</v>
      </c>
      <c r="AQ2189">
        <v>0.95764989178002391</v>
      </c>
      <c r="AR2189">
        <v>8.9225545239082766</v>
      </c>
      <c r="AS2189">
        <v>8.9225545239082784</v>
      </c>
      <c r="AT2189">
        <v>8.9225545239082784</v>
      </c>
      <c r="AU2189">
        <v>8.9225545239082784</v>
      </c>
      <c r="AV2189" t="str">
        <f>VLOOKUP(Sheet1[[#This Row],[NPDES ID2]],Combined_Sheet__Major_Only___2[[NPDES ID2]:[ECHO BFR]],3,FALSE)</f>
        <v>CA</v>
      </c>
      <c r="AW2189" t="s">
        <v>54</v>
      </c>
      <c r="AX2189" t="str">
        <f>VLOOKUP(Sheet1[[#This Row],[NPDES ID2]],Combined_Sheet__Major_Only___2[[NPDES ID2]:[ECHO BFR]],27,FALSE)</f>
        <v>-</v>
      </c>
      <c r="AY2189" t="str">
        <f>VLOOKUP(Sheet1[[#This Row],[NPDES ID2]],Combined_Sheet__Major_Only___2[[NPDES ID2]:[ECHO BFR]],28,FALSE)</f>
        <v>-</v>
      </c>
      <c r="AZ2189" t="str">
        <f>VLOOKUP(Sheet1[[#This Row],[NPDES ID2]],Combined_Sheet__Major_Only___2[[NPDES ID2]:[ECHO BFR]],29,FALSE)</f>
        <v>thickening</v>
      </c>
      <c r="BA2189">
        <f>VLOOKUP(Sheet1[[#This Row],[NPDES ID2]],Combined_Sheet__Major_Only___2[[NPDES ID2]:[ECHO BFR]],17,FALSE)</f>
        <v>37.958109999999998</v>
      </c>
      <c r="BB2189">
        <f>VLOOKUP(Sheet1[[#This Row],[NPDES ID2]],Combined_Sheet__Major_Only___2[[NPDES ID2]:[ECHO BFR]],18,FALSE)</f>
        <v>-121.686655</v>
      </c>
      <c r="BC2189" t="str">
        <f>IF(ISNUMBER(SEARCH("aerobic",$AW2189)),"aerobic","")</f>
        <v/>
      </c>
      <c r="BD2189" t="str">
        <f>IF(ISNUMBER(SEARCH("anaer",$AW2189)),"anaer","")</f>
        <v/>
      </c>
      <c r="BE2189" t="str">
        <f>IF(ISNUMBER(SEARCH("thickening",$AZ2189)),"thickening","")</f>
        <v>thickening</v>
      </c>
      <c r="BF2189" s="2" t="str">
        <f>IF(ISNUMBER(SEARCH("airDry",$AW2189)),"airDry","")</f>
        <v/>
      </c>
      <c r="BG2189" s="2" t="str">
        <f>IF(ISNUMBER(SEARCH("heatDry",$AY2189)),"heatDry","")</f>
        <v/>
      </c>
      <c r="BH2189" s="2" t="str">
        <f>IF(AND(ISNUMBER(SEARCH("aerobic",$AW2189)),ISNUMBER(SEARCH("anaer",$AW2189))),"Combined Aer and Anaer.","")</f>
        <v/>
      </c>
    </row>
    <row r="2190" spans="1:60" x14ac:dyDescent="0.25">
      <c r="A2190" s="4">
        <v>1288</v>
      </c>
      <c r="B2190" t="s">
        <v>6136</v>
      </c>
      <c r="C2190">
        <v>188</v>
      </c>
      <c r="D2190">
        <v>873.08034265431638</v>
      </c>
      <c r="E2190">
        <v>870.71758823807477</v>
      </c>
      <c r="F2190">
        <v>635.55649014085566</v>
      </c>
      <c r="G2190">
        <v>1131.1563374603529</v>
      </c>
      <c r="H2190">
        <v>-161.1332838705836</v>
      </c>
      <c r="I2190">
        <v>-163.0393182190594</v>
      </c>
      <c r="J2190">
        <v>-180.8617746867252</v>
      </c>
      <c r="K2190">
        <v>-137.29336418551</v>
      </c>
      <c r="L2190">
        <v>90.697514278924899</v>
      </c>
      <c r="M2190">
        <v>89.894850305752001</v>
      </c>
      <c r="N2190">
        <v>87.238038644994333</v>
      </c>
      <c r="O2190">
        <v>96.335788781918097</v>
      </c>
      <c r="P2190">
        <v>4.4615761319811478</v>
      </c>
      <c r="Q2190">
        <v>4.4703190825858972</v>
      </c>
      <c r="R2190">
        <v>3.8703747682064522</v>
      </c>
      <c r="S2190">
        <v>5.1235925197376284</v>
      </c>
      <c r="T2190">
        <v>57560.255632862347</v>
      </c>
      <c r="U2190">
        <v>57560.21208441427</v>
      </c>
      <c r="V2190">
        <v>57521.210211410267</v>
      </c>
      <c r="W2190">
        <v>57599.570926145192</v>
      </c>
      <c r="X2190">
        <v>5374.6967536901884</v>
      </c>
      <c r="Y2190">
        <v>5416.4880880785622</v>
      </c>
      <c r="Z2190">
        <v>5058.0963296343234</v>
      </c>
      <c r="AA2190">
        <v>5581.8403465263273</v>
      </c>
      <c r="AB2190">
        <v>1658.5046654575169</v>
      </c>
      <c r="AC2190">
        <v>1600.4121648580569</v>
      </c>
      <c r="AD2190">
        <v>1243.9288128811841</v>
      </c>
      <c r="AE2190">
        <v>2194.2630855039529</v>
      </c>
      <c r="AF2190">
        <v>47.279046062576818</v>
      </c>
      <c r="AG2190">
        <v>46.860421377598939</v>
      </c>
      <c r="AH2190">
        <v>45.476111028161867</v>
      </c>
      <c r="AI2190">
        <v>50.218016554018909</v>
      </c>
      <c r="AJ2190">
        <v>0.35468294480649393</v>
      </c>
      <c r="AK2190">
        <v>0.35468296091159968</v>
      </c>
      <c r="AL2190">
        <v>0.35467925072869161</v>
      </c>
      <c r="AM2190">
        <v>0.35468661755848668</v>
      </c>
      <c r="AN2190">
        <v>0.95770255907648572</v>
      </c>
      <c r="AO2190">
        <v>0.95770255907648605</v>
      </c>
      <c r="AP2190">
        <v>0.95770255907648605</v>
      </c>
      <c r="AQ2190">
        <v>0.95770255907648605</v>
      </c>
      <c r="AR2190">
        <v>7.8184141277002119</v>
      </c>
      <c r="AS2190">
        <v>7.8184141277002146</v>
      </c>
      <c r="AT2190">
        <v>7.8184141277002146</v>
      </c>
      <c r="AU2190">
        <v>7.8184141277002146</v>
      </c>
      <c r="AV2190" t="str">
        <f>VLOOKUP(Sheet1[[#This Row],[NPDES ID2]],Combined_Sheet__Major_Only___2[[NPDES ID2]:[ECHO BFR]],3,FALSE)</f>
        <v>IL</v>
      </c>
      <c r="AW2190" t="s">
        <v>87</v>
      </c>
      <c r="AX2190" t="str">
        <f>VLOOKUP(Sheet1[[#This Row],[NPDES ID2]],Combined_Sheet__Major_Only___2[[NPDES ID2]:[ECHO BFR]],27,FALSE)</f>
        <v>-</v>
      </c>
      <c r="AY2190" t="str">
        <f>VLOOKUP(Sheet1[[#This Row],[NPDES ID2]],Combined_Sheet__Major_Only___2[[NPDES ID2]:[ECHO BFR]],28,FALSE)</f>
        <v>-</v>
      </c>
      <c r="AZ2190" t="str">
        <f>VLOOKUP(Sheet1[[#This Row],[NPDES ID2]],Combined_Sheet__Major_Only___2[[NPDES ID2]:[ECHO BFR]],29,FALSE)</f>
        <v>thickening</v>
      </c>
      <c r="BA2190">
        <f>VLOOKUP(Sheet1[[#This Row],[NPDES ID2]],Combined_Sheet__Major_Only___2[[NPDES ID2]:[ECHO BFR]],17,FALSE)</f>
        <v>40.010672999999997</v>
      </c>
      <c r="BB2190">
        <f>VLOOKUP(Sheet1[[#This Row],[NPDES ID2]],Combined_Sheet__Major_Only___2[[NPDES ID2]:[ECHO BFR]],18,FALSE)</f>
        <v>-90.440742999999998</v>
      </c>
      <c r="BC2190" t="str">
        <f>IF(ISNUMBER(SEARCH("aerobic",$AW2190)),"aerobic","")</f>
        <v/>
      </c>
      <c r="BD2190" t="str">
        <f>IF(ISNUMBER(SEARCH("anaer",$AW2190)),"anaer","")</f>
        <v/>
      </c>
      <c r="BE2190" t="str">
        <f>IF(ISNUMBER(SEARCH("thickening",$AZ2190)),"thickening","")</f>
        <v>thickening</v>
      </c>
      <c r="BF2190" s="2" t="str">
        <f>IF(ISNUMBER(SEARCH("airDry",$AW2190)),"airDry","")</f>
        <v/>
      </c>
      <c r="BG2190" s="2" t="str">
        <f>IF(ISNUMBER(SEARCH("heatDry",$AY2190)),"heatDry","")</f>
        <v/>
      </c>
      <c r="BH2190" s="2" t="str">
        <f>IF(AND(ISNUMBER(SEARCH("aerobic",$AW2190)),ISNUMBER(SEARCH("anaer",$AW2190))),"Combined Aer and Anaer.","")</f>
        <v/>
      </c>
    </row>
    <row r="2191" spans="1:60" x14ac:dyDescent="0.25">
      <c r="A2191" s="4">
        <v>2542</v>
      </c>
      <c r="B2191" t="s">
        <v>11797</v>
      </c>
      <c r="C2191">
        <v>131.54</v>
      </c>
      <c r="D2191">
        <v>1158.539915068334</v>
      </c>
      <c r="E2191">
        <v>1154.682791237406</v>
      </c>
      <c r="F2191">
        <v>826.18958909031608</v>
      </c>
      <c r="G2191">
        <v>1497.5597041261319</v>
      </c>
      <c r="H2191">
        <v>-160.71454958387099</v>
      </c>
      <c r="I2191">
        <v>-162.65550296103169</v>
      </c>
      <c r="J2191">
        <v>-180.38034930435299</v>
      </c>
      <c r="K2191">
        <v>-136.87233478601701</v>
      </c>
      <c r="L2191">
        <v>63.62999939212088</v>
      </c>
      <c r="M2191">
        <v>63.069694333945208</v>
      </c>
      <c r="N2191">
        <v>61.215300600673032</v>
      </c>
      <c r="O2191">
        <v>67.565561652763677</v>
      </c>
      <c r="P2191">
        <v>3.121418554260631</v>
      </c>
      <c r="Q2191">
        <v>3.1284570107320122</v>
      </c>
      <c r="R2191">
        <v>2.7072963200180271</v>
      </c>
      <c r="S2191">
        <v>3.5856431409490419</v>
      </c>
      <c r="T2191">
        <v>57580.872396019156</v>
      </c>
      <c r="U2191">
        <v>57580.828832455853</v>
      </c>
      <c r="V2191">
        <v>57541.813422303618</v>
      </c>
      <c r="W2191">
        <v>57620.201335235193</v>
      </c>
      <c r="X2191">
        <v>5362.142860928695</v>
      </c>
      <c r="Y2191">
        <v>5403.6522795058454</v>
      </c>
      <c r="Z2191">
        <v>5047.8317694926482</v>
      </c>
      <c r="AA2191">
        <v>5567.7385275113793</v>
      </c>
      <c r="AB2191">
        <v>1224.771036104268</v>
      </c>
      <c r="AC2191">
        <v>1200.9810317280819</v>
      </c>
      <c r="AD2191">
        <v>987.89835978098336</v>
      </c>
      <c r="AE2191">
        <v>1507.348554344082</v>
      </c>
      <c r="AF2191">
        <v>47.406027038776891</v>
      </c>
      <c r="AG2191">
        <v>46.988444460691547</v>
      </c>
      <c r="AH2191">
        <v>45.607300685738117</v>
      </c>
      <c r="AI2191">
        <v>50.338014523208059</v>
      </c>
      <c r="AJ2191">
        <v>0.35622274211656829</v>
      </c>
      <c r="AK2191">
        <v>0.35622275292403532</v>
      </c>
      <c r="AL2191">
        <v>0.35622026399960183</v>
      </c>
      <c r="AM2191">
        <v>0.35622520591765833</v>
      </c>
      <c r="AN2191">
        <v>0.95771678516782288</v>
      </c>
      <c r="AO2191">
        <v>0.95771678516782288</v>
      </c>
      <c r="AP2191">
        <v>0.95771678516782288</v>
      </c>
      <c r="AQ2191">
        <v>0.95771678516782288</v>
      </c>
      <c r="AR2191">
        <v>9.0283747691928511</v>
      </c>
      <c r="AS2191">
        <v>9.0283747691928511</v>
      </c>
      <c r="AT2191">
        <v>9.0283747691928511</v>
      </c>
      <c r="AU2191">
        <v>9.0283747691928511</v>
      </c>
      <c r="AV2191" t="str">
        <f>VLOOKUP(Sheet1[[#This Row],[NPDES ID2]],Combined_Sheet__Major_Only___2[[NPDES ID2]:[ECHO BFR]],3,FALSE)</f>
        <v>CA</v>
      </c>
      <c r="AW2191" t="s">
        <v>54</v>
      </c>
      <c r="AX2191" t="str">
        <f>VLOOKUP(Sheet1[[#This Row],[NPDES ID2]],Combined_Sheet__Major_Only___2[[NPDES ID2]:[ECHO BFR]],27,FALSE)</f>
        <v>-</v>
      </c>
      <c r="AY2191" t="str">
        <f>VLOOKUP(Sheet1[[#This Row],[NPDES ID2]],Combined_Sheet__Major_Only___2[[NPDES ID2]:[ECHO BFR]],28,FALSE)</f>
        <v>highTempCompost</v>
      </c>
      <c r="AZ2191" t="str">
        <f>VLOOKUP(Sheet1[[#This Row],[NPDES ID2]],Combined_Sheet__Major_Only___2[[NPDES ID2]:[ECHO BFR]],29,FALSE)</f>
        <v>thickening</v>
      </c>
      <c r="BA2191">
        <f>VLOOKUP(Sheet1[[#This Row],[NPDES ID2]],Combined_Sheet__Major_Only___2[[NPDES ID2]:[ECHO BFR]],17,FALSE)</f>
        <v>35.131169999999997</v>
      </c>
      <c r="BB2191">
        <f>VLOOKUP(Sheet1[[#This Row],[NPDES ID2]],Combined_Sheet__Major_Only___2[[NPDES ID2]:[ECHO BFR]],18,FALSE)</f>
        <v>-118.4461</v>
      </c>
      <c r="BC2191" t="str">
        <f>IF(ISNUMBER(SEARCH("aerobic",$AW2191)),"aerobic","")</f>
        <v/>
      </c>
      <c r="BD2191" t="str">
        <f>IF(ISNUMBER(SEARCH("anaer",$AW2191)),"anaer","")</f>
        <v/>
      </c>
      <c r="BE2191" t="str">
        <f>IF(ISNUMBER(SEARCH("thickening",$AZ2191)),"thickening","")</f>
        <v>thickening</v>
      </c>
      <c r="BF2191" s="2" t="str">
        <f>IF(ISNUMBER(SEARCH("airDry",$AW2191)),"airDry","")</f>
        <v/>
      </c>
      <c r="BG2191" s="2" t="str">
        <f>IF(ISNUMBER(SEARCH("heatDry",$AY2191)),"heatDry","")</f>
        <v/>
      </c>
      <c r="BH2191" s="2" t="str">
        <f>IF(AND(ISNUMBER(SEARCH("aerobic",$AW2191)),ISNUMBER(SEARCH("anaer",$AW2191))),"Combined Aer and Anaer.","")</f>
        <v/>
      </c>
    </row>
    <row r="2192" spans="1:60" x14ac:dyDescent="0.25">
      <c r="A2192" s="4">
        <v>1800</v>
      </c>
      <c r="B2192" t="s">
        <v>8517</v>
      </c>
      <c r="C2192">
        <v>5446.8</v>
      </c>
      <c r="D2192">
        <v>1485.897097300732</v>
      </c>
      <c r="E2192">
        <v>1485.696463015104</v>
      </c>
      <c r="F2192">
        <v>1203.467413771459</v>
      </c>
      <c r="G2192">
        <v>1779.6551846277459</v>
      </c>
      <c r="H2192">
        <v>-148.04778680891349</v>
      </c>
      <c r="I2192">
        <v>-149.67701189758631</v>
      </c>
      <c r="J2192">
        <v>-168.59456496100839</v>
      </c>
      <c r="K2192">
        <v>-125.3813804492183</v>
      </c>
      <c r="L2192">
        <v>2805.1718440622608</v>
      </c>
      <c r="M2192">
        <v>2783.4436652197091</v>
      </c>
      <c r="N2192">
        <v>2710.8048215190961</v>
      </c>
      <c r="O2192">
        <v>2958.729100057667</v>
      </c>
      <c r="P2192">
        <v>128.92252017104829</v>
      </c>
      <c r="Q2192">
        <v>129.17984841986481</v>
      </c>
      <c r="R2192">
        <v>110.87344909045279</v>
      </c>
      <c r="S2192">
        <v>148.99400382330731</v>
      </c>
      <c r="T2192">
        <v>57675.862108706453</v>
      </c>
      <c r="U2192">
        <v>57675.818475501263</v>
      </c>
      <c r="V2192">
        <v>57636.740694267217</v>
      </c>
      <c r="W2192">
        <v>57715.253920220282</v>
      </c>
      <c r="X2192">
        <v>5043.6229090860834</v>
      </c>
      <c r="Y2192">
        <v>5078.3792719388384</v>
      </c>
      <c r="Z2192">
        <v>4781.0627238272864</v>
      </c>
      <c r="AA2192">
        <v>5214.708898798709</v>
      </c>
      <c r="AB2192">
        <v>1360.6686595532531</v>
      </c>
      <c r="AC2192">
        <v>1324.9638533693451</v>
      </c>
      <c r="AD2192">
        <v>1059.0435589565041</v>
      </c>
      <c r="AE2192">
        <v>1731.4003644416341</v>
      </c>
      <c r="AF2192">
        <v>50.487754288834822</v>
      </c>
      <c r="AG2192">
        <v>50.090437151456527</v>
      </c>
      <c r="AH2192">
        <v>48.802177237074012</v>
      </c>
      <c r="AI2192">
        <v>53.246629931598022</v>
      </c>
      <c r="AJ2192">
        <v>0.39362972125655182</v>
      </c>
      <c r="AK2192">
        <v>0.39363020577477248</v>
      </c>
      <c r="AL2192">
        <v>0.39351550905479238</v>
      </c>
      <c r="AM2192">
        <v>0.39374331056658002</v>
      </c>
      <c r="AN2192">
        <v>0.95778220706256245</v>
      </c>
      <c r="AO2192">
        <v>0.95778220706256245</v>
      </c>
      <c r="AP2192">
        <v>0.95778220706256245</v>
      </c>
      <c r="AQ2192">
        <v>0.95778220706256245</v>
      </c>
      <c r="AR2192">
        <v>8.8649837238653113</v>
      </c>
      <c r="AS2192">
        <v>8.8649837238653131</v>
      </c>
      <c r="AT2192">
        <v>8.8649837238653131</v>
      </c>
      <c r="AU2192">
        <v>8.8649837238653131</v>
      </c>
      <c r="AV2192" t="str">
        <f>VLOOKUP(Sheet1[[#This Row],[NPDES ID2]],Combined_Sheet__Major_Only___2[[NPDES ID2]:[ECHO BFR]],3,FALSE)</f>
        <v>NC</v>
      </c>
      <c r="AW2192" t="s">
        <v>54</v>
      </c>
      <c r="AX2192" t="str">
        <f>VLOOKUP(Sheet1[[#This Row],[NPDES ID2]],Combined_Sheet__Major_Only___2[[NPDES ID2]:[ECHO BFR]],27,FALSE)</f>
        <v>other</v>
      </c>
      <c r="AY2192" t="str">
        <f>VLOOKUP(Sheet1[[#This Row],[NPDES ID2]],Combined_Sheet__Major_Only___2[[NPDES ID2]:[ECHO BFR]],28,FALSE)</f>
        <v>-</v>
      </c>
      <c r="AZ2192" t="str">
        <f>VLOOKUP(Sheet1[[#This Row],[NPDES ID2]],Combined_Sheet__Major_Only___2[[NPDES ID2]:[ECHO BFR]],29,FALSE)</f>
        <v>thickening, preliminaryOps</v>
      </c>
      <c r="BA2192">
        <f>VLOOKUP(Sheet1[[#This Row],[NPDES ID2]],Combined_Sheet__Major_Only___2[[NPDES ID2]:[ECHO BFR]],17,FALSE)</f>
        <v>35.942625999999997</v>
      </c>
      <c r="BB2192">
        <f>VLOOKUP(Sheet1[[#This Row],[NPDES ID2]],Combined_Sheet__Major_Only___2[[NPDES ID2]:[ECHO BFR]],18,FALSE)</f>
        <v>-79.908074999999997</v>
      </c>
      <c r="BC2192" t="str">
        <f>IF(ISNUMBER(SEARCH("aerobic",$AW2192)),"aerobic","")</f>
        <v/>
      </c>
      <c r="BD2192" t="str">
        <f>IF(ISNUMBER(SEARCH("anaer",$AW2192)),"anaer","")</f>
        <v/>
      </c>
      <c r="BE2192" t="str">
        <f>IF(ISNUMBER(SEARCH("thickening",$AZ2192)),"thickening","")</f>
        <v>thickening</v>
      </c>
      <c r="BF2192" s="2" t="str">
        <f>IF(ISNUMBER(SEARCH("airDry",$AW2192)),"airDry","")</f>
        <v/>
      </c>
      <c r="BG2192" s="2" t="str">
        <f>IF(ISNUMBER(SEARCH("heatDry",$AY2192)),"heatDry","")</f>
        <v/>
      </c>
      <c r="BH2192" s="2" t="str">
        <f>IF(AND(ISNUMBER(SEARCH("aerobic",$AW2192)),ISNUMBER(SEARCH("anaer",$AW2192))),"Combined Aer and Anaer.","")</f>
        <v/>
      </c>
    </row>
    <row r="2193" spans="1:60" x14ac:dyDescent="0.25">
      <c r="A2193" s="4">
        <v>790</v>
      </c>
      <c r="B2193" t="s">
        <v>3869</v>
      </c>
      <c r="C2193">
        <v>1525.76</v>
      </c>
      <c r="D2193">
        <v>582.40798402808912</v>
      </c>
      <c r="E2193">
        <v>580.38087649191277</v>
      </c>
      <c r="F2193">
        <v>492.84363204975551</v>
      </c>
      <c r="G2193">
        <v>689.73451227263706</v>
      </c>
      <c r="H2193">
        <v>-153.38867482242171</v>
      </c>
      <c r="I2193">
        <v>-155.36343879201729</v>
      </c>
      <c r="J2193">
        <v>-172.94387778628411</v>
      </c>
      <c r="K2193">
        <v>-130.1744962775881</v>
      </c>
      <c r="L2193">
        <v>768.51669432785957</v>
      </c>
      <c r="M2193">
        <v>762.2670489321041</v>
      </c>
      <c r="N2193">
        <v>741.52912252646092</v>
      </c>
      <c r="O2193">
        <v>812.4837683324846</v>
      </c>
      <c r="P2193">
        <v>36.152428344200644</v>
      </c>
      <c r="Q2193">
        <v>36.318244292074837</v>
      </c>
      <c r="R2193">
        <v>31.239983008937191</v>
      </c>
      <c r="S2193">
        <v>41.722185844414433</v>
      </c>
      <c r="T2193">
        <v>57774.187491865006</v>
      </c>
      <c r="U2193">
        <v>57774.143786572393</v>
      </c>
      <c r="V2193">
        <v>57735.001444025896</v>
      </c>
      <c r="W2193">
        <v>57813.644383507999</v>
      </c>
      <c r="X2193">
        <v>5166.1392507459886</v>
      </c>
      <c r="Y2193">
        <v>5203.3731420909426</v>
      </c>
      <c r="Z2193">
        <v>4885.393011918618</v>
      </c>
      <c r="AA2193">
        <v>5349.270988132911</v>
      </c>
      <c r="AB2193">
        <v>1398.5620367382851</v>
      </c>
      <c r="AC2193">
        <v>1361.4997835439131</v>
      </c>
      <c r="AD2193">
        <v>1087.0219948257541</v>
      </c>
      <c r="AE2193">
        <v>1783.975003897162</v>
      </c>
      <c r="AF2193">
        <v>49.36660521456394</v>
      </c>
      <c r="AG2193">
        <v>48.963425316120727</v>
      </c>
      <c r="AH2193">
        <v>47.636569977911428</v>
      </c>
      <c r="AI2193">
        <v>52.189537340082197</v>
      </c>
      <c r="AJ2193">
        <v>0.38001287175529991</v>
      </c>
      <c r="AK2193">
        <v>0.38001300666135601</v>
      </c>
      <c r="AL2193">
        <v>0.37998171321038382</v>
      </c>
      <c r="AM2193">
        <v>0.38004385296679027</v>
      </c>
      <c r="AN2193">
        <v>0.95784971342756686</v>
      </c>
      <c r="AO2193">
        <v>0.95784971342756686</v>
      </c>
      <c r="AP2193">
        <v>0.95784971342756686</v>
      </c>
      <c r="AQ2193">
        <v>0.95784971342756686</v>
      </c>
      <c r="AR2193">
        <v>8.6542867753141817</v>
      </c>
      <c r="AS2193">
        <v>8.6542867753141834</v>
      </c>
      <c r="AT2193">
        <v>8.6542867753141834</v>
      </c>
      <c r="AU2193">
        <v>8.6542867753141834</v>
      </c>
      <c r="AV2193" t="str">
        <f>VLOOKUP(Sheet1[[#This Row],[NPDES ID2]],Combined_Sheet__Major_Only___2[[NPDES ID2]:[ECHO BFR]],3,FALSE)</f>
        <v>CT</v>
      </c>
      <c r="AW2193" t="s">
        <v>54</v>
      </c>
      <c r="AX2193" t="str">
        <f>VLOOKUP(Sheet1[[#This Row],[NPDES ID2]],Combined_Sheet__Major_Only___2[[NPDES ID2]:[ECHO BFR]],27,FALSE)</f>
        <v>-</v>
      </c>
      <c r="AY2193" t="str">
        <f>VLOOKUP(Sheet1[[#This Row],[NPDES ID2]],Combined_Sheet__Major_Only___2[[NPDES ID2]:[ECHO BFR]],28,FALSE)</f>
        <v>-</v>
      </c>
      <c r="AZ2193" t="str">
        <f>VLOOKUP(Sheet1[[#This Row],[NPDES ID2]],Combined_Sheet__Major_Only___2[[NPDES ID2]:[ECHO BFR]],29,FALSE)</f>
        <v>thickening</v>
      </c>
      <c r="BA2193">
        <f>VLOOKUP(Sheet1[[#This Row],[NPDES ID2]],Combined_Sheet__Major_Only___2[[NPDES ID2]:[ECHO BFR]],17,FALSE)</f>
        <v>41.513430999999997</v>
      </c>
      <c r="BB2193">
        <f>VLOOKUP(Sheet1[[#This Row],[NPDES ID2]],Combined_Sheet__Major_Only___2[[NPDES ID2]:[ECHO BFR]],18,FALSE)</f>
        <v>-72.827877999999998</v>
      </c>
      <c r="BC2193" t="str">
        <f>IF(ISNUMBER(SEARCH("aerobic",$AW2193)),"aerobic","")</f>
        <v/>
      </c>
      <c r="BD2193" t="str">
        <f>IF(ISNUMBER(SEARCH("anaer",$AW2193)),"anaer","")</f>
        <v/>
      </c>
      <c r="BE2193" t="str">
        <f>IF(ISNUMBER(SEARCH("thickening",$AZ2193)),"thickening","")</f>
        <v>thickening</v>
      </c>
      <c r="BF2193" s="2" t="str">
        <f>IF(ISNUMBER(SEARCH("airDry",$AW2193)),"airDry","")</f>
        <v/>
      </c>
      <c r="BG2193" s="2" t="str">
        <f>IF(ISNUMBER(SEARCH("heatDry",$AY2193)),"heatDry","")</f>
        <v/>
      </c>
      <c r="BH2193" s="2" t="str">
        <f>IF(AND(ISNUMBER(SEARCH("aerobic",$AW2193)),ISNUMBER(SEARCH("anaer",$AW2193))),"Combined Aer and Anaer.","")</f>
        <v/>
      </c>
    </row>
    <row r="2194" spans="1:60" x14ac:dyDescent="0.25">
      <c r="A2194" s="4">
        <v>2448</v>
      </c>
      <c r="B2194" t="s">
        <v>11407</v>
      </c>
      <c r="C2194">
        <v>227.77</v>
      </c>
      <c r="D2194">
        <v>765.82938642077045</v>
      </c>
      <c r="E2194">
        <v>765.74157362774201</v>
      </c>
      <c r="F2194">
        <v>565.63239489368368</v>
      </c>
      <c r="G2194">
        <v>993.69706431752059</v>
      </c>
      <c r="H2194">
        <v>-162.36795733890111</v>
      </c>
      <c r="I2194">
        <v>-164.20874572421559</v>
      </c>
      <c r="J2194">
        <v>-182.21517987038479</v>
      </c>
      <c r="K2194">
        <v>-138.49420079318901</v>
      </c>
      <c r="L2194">
        <v>109.0722433941927</v>
      </c>
      <c r="M2194">
        <v>108.0934362347879</v>
      </c>
      <c r="N2194">
        <v>104.8533999456712</v>
      </c>
      <c r="O2194">
        <v>115.9480754625874</v>
      </c>
      <c r="P2194">
        <v>5.4066670439440987</v>
      </c>
      <c r="Q2194">
        <v>5.4128598973533482</v>
      </c>
      <c r="R2194">
        <v>4.6926603319457332</v>
      </c>
      <c r="S2194">
        <v>6.20446773754521</v>
      </c>
      <c r="T2194">
        <v>57930.056479140687</v>
      </c>
      <c r="U2194">
        <v>57930.012659572429</v>
      </c>
      <c r="V2194">
        <v>57890.767972076341</v>
      </c>
      <c r="W2194">
        <v>57969.616538180533</v>
      </c>
      <c r="X2194">
        <v>5449.6399747284067</v>
      </c>
      <c r="Y2194">
        <v>5492.5396620784577</v>
      </c>
      <c r="Z2194">
        <v>5124.2589525868652</v>
      </c>
      <c r="AA2194">
        <v>5662.6627674251095</v>
      </c>
      <c r="AB2194">
        <v>1349.4596807584951</v>
      </c>
      <c r="AC2194">
        <v>1318.5056605590189</v>
      </c>
      <c r="AD2194">
        <v>1069.4790576939531</v>
      </c>
      <c r="AE2194">
        <v>1690.7625348831441</v>
      </c>
      <c r="AF2194">
        <v>46.929919471740838</v>
      </c>
      <c r="AG2194">
        <v>46.508527786539233</v>
      </c>
      <c r="AH2194">
        <v>45.11520369157838</v>
      </c>
      <c r="AI2194">
        <v>49.888153449019519</v>
      </c>
      <c r="AJ2194">
        <v>0.3504500352489025</v>
      </c>
      <c r="AK2194">
        <v>0.35045005401693691</v>
      </c>
      <c r="AL2194">
        <v>0.35044572959141251</v>
      </c>
      <c r="AM2194">
        <v>0.35045431605913813</v>
      </c>
      <c r="AN2194">
        <v>0.95795628572789193</v>
      </c>
      <c r="AO2194">
        <v>0.95795628572789215</v>
      </c>
      <c r="AP2194">
        <v>0.95795628572789215</v>
      </c>
      <c r="AQ2194">
        <v>0.95795628572789215</v>
      </c>
      <c r="AR2194">
        <v>8.5843366342432894</v>
      </c>
      <c r="AS2194">
        <v>8.5843366342432912</v>
      </c>
      <c r="AT2194">
        <v>8.5843366342432912</v>
      </c>
      <c r="AU2194">
        <v>8.5843366342432912</v>
      </c>
      <c r="AV2194" t="str">
        <f>VLOOKUP(Sheet1[[#This Row],[NPDES ID2]],Combined_Sheet__Major_Only___2[[NPDES ID2]:[ECHO BFR]],3,FALSE)</f>
        <v>NJ</v>
      </c>
      <c r="AW2194" t="s">
        <v>54</v>
      </c>
      <c r="AX2194" t="str">
        <f>VLOOKUP(Sheet1[[#This Row],[NPDES ID2]],Combined_Sheet__Major_Only___2[[NPDES ID2]:[ECHO BFR]],27,FALSE)</f>
        <v>tempSludgeStore</v>
      </c>
      <c r="AY2194" t="str">
        <f>VLOOKUP(Sheet1[[#This Row],[NPDES ID2]],Combined_Sheet__Major_Only___2[[NPDES ID2]:[ECHO BFR]],28,FALSE)</f>
        <v>-</v>
      </c>
      <c r="AZ2194" t="str">
        <f>VLOOKUP(Sheet1[[#This Row],[NPDES ID2]],Combined_Sheet__Major_Only___2[[NPDES ID2]:[ECHO BFR]],29,FALSE)</f>
        <v>thickening, preliminaryOps</v>
      </c>
      <c r="BA2194">
        <f>VLOOKUP(Sheet1[[#This Row],[NPDES ID2]],Combined_Sheet__Major_Only___2[[NPDES ID2]:[ECHO BFR]],17,FALSE)</f>
        <v>40.981746999999999</v>
      </c>
      <c r="BB2194">
        <f>VLOOKUP(Sheet1[[#This Row],[NPDES ID2]],Combined_Sheet__Major_Only___2[[NPDES ID2]:[ECHO BFR]],18,FALSE)</f>
        <v>-74.283051</v>
      </c>
      <c r="BC2194" t="str">
        <f>IF(ISNUMBER(SEARCH("aerobic",$AW2194)),"aerobic","")</f>
        <v/>
      </c>
      <c r="BD2194" t="str">
        <f>IF(ISNUMBER(SEARCH("anaer",$AW2194)),"anaer","")</f>
        <v/>
      </c>
      <c r="BE2194" t="str">
        <f>IF(ISNUMBER(SEARCH("thickening",$AZ2194)),"thickening","")</f>
        <v>thickening</v>
      </c>
      <c r="BF2194" s="2" t="str">
        <f>IF(ISNUMBER(SEARCH("airDry",$AW2194)),"airDry","")</f>
        <v/>
      </c>
      <c r="BG2194" s="2" t="str">
        <f>IF(ISNUMBER(SEARCH("heatDry",$AY2194)),"heatDry","")</f>
        <v/>
      </c>
      <c r="BH2194" s="2" t="str">
        <f>IF(AND(ISNUMBER(SEARCH("aerobic",$AW2194)),ISNUMBER(SEARCH("anaer",$AW2194))),"Combined Aer and Anaer.","")</f>
        <v/>
      </c>
    </row>
    <row r="2195" spans="1:60" x14ac:dyDescent="0.25">
      <c r="A2195" s="4">
        <v>1899</v>
      </c>
      <c r="B2195" t="s">
        <v>8966</v>
      </c>
      <c r="C2195">
        <v>4157</v>
      </c>
      <c r="D2195">
        <v>1197.775774722629</v>
      </c>
      <c r="E2195">
        <v>1198.975642233283</v>
      </c>
      <c r="F2195">
        <v>974.21548967259241</v>
      </c>
      <c r="G2195">
        <v>1425.370014080687</v>
      </c>
      <c r="H2195">
        <v>-152.0973574135532</v>
      </c>
      <c r="I2195">
        <v>-153.63048744144729</v>
      </c>
      <c r="J2195">
        <v>-172.56956624226581</v>
      </c>
      <c r="K2195">
        <v>-129.52839127358081</v>
      </c>
      <c r="L2195">
        <v>2095.4625365027318</v>
      </c>
      <c r="M2195">
        <v>2078.4949224097782</v>
      </c>
      <c r="N2195">
        <v>2021.9314245938031</v>
      </c>
      <c r="O2195">
        <v>2215.1686863228888</v>
      </c>
      <c r="P2195">
        <v>98.480869029196185</v>
      </c>
      <c r="Q2195">
        <v>98.926164125332377</v>
      </c>
      <c r="R2195">
        <v>85.075709351764644</v>
      </c>
      <c r="S2195">
        <v>113.6729498009682</v>
      </c>
      <c r="T2195">
        <v>58155.185114929081</v>
      </c>
      <c r="U2195">
        <v>58155.141130307347</v>
      </c>
      <c r="V2195">
        <v>58115.74862136654</v>
      </c>
      <c r="W2195">
        <v>58194.894183311422</v>
      </c>
      <c r="X2195">
        <v>5196.2082273228853</v>
      </c>
      <c r="Y2195">
        <v>5233.4918772775154</v>
      </c>
      <c r="Z2195">
        <v>4914.2328151646407</v>
      </c>
      <c r="AA2195">
        <v>5380.2788621747241</v>
      </c>
      <c r="AB2195">
        <v>1123.5131452866431</v>
      </c>
      <c r="AC2195">
        <v>1104.450230965004</v>
      </c>
      <c r="AD2195">
        <v>917.36581356106171</v>
      </c>
      <c r="AE2195">
        <v>1364.6463113802581</v>
      </c>
      <c r="AF2195">
        <v>49.411856218096233</v>
      </c>
      <c r="AG2195">
        <v>49.007219523729972</v>
      </c>
      <c r="AH2195">
        <v>47.687271009762149</v>
      </c>
      <c r="AI2195">
        <v>52.231040274503883</v>
      </c>
      <c r="AJ2195">
        <v>0.38056227466790971</v>
      </c>
      <c r="AK2195">
        <v>0.38056262451099432</v>
      </c>
      <c r="AL2195">
        <v>0.38048041670264521</v>
      </c>
      <c r="AM2195">
        <v>0.38064367918402531</v>
      </c>
      <c r="AN2195">
        <v>0.95810926507880079</v>
      </c>
      <c r="AO2195">
        <v>0.9581092650788009</v>
      </c>
      <c r="AP2195">
        <v>0.9581092650788009</v>
      </c>
      <c r="AQ2195">
        <v>0.9581092650788009</v>
      </c>
      <c r="AR2195">
        <v>9.6816368744440666</v>
      </c>
      <c r="AS2195">
        <v>9.6816368744440702</v>
      </c>
      <c r="AT2195">
        <v>9.6816368744440702</v>
      </c>
      <c r="AU2195">
        <v>9.6816368744440702</v>
      </c>
      <c r="AV2195" t="str">
        <f>VLOOKUP(Sheet1[[#This Row],[NPDES ID2]],Combined_Sheet__Major_Only___2[[NPDES ID2]:[ECHO BFR]],3,FALSE)</f>
        <v>UT</v>
      </c>
      <c r="AW2195" t="s">
        <v>54</v>
      </c>
      <c r="AX2195" t="str">
        <f>VLOOKUP(Sheet1[[#This Row],[NPDES ID2]],Combined_Sheet__Major_Only___2[[NPDES ID2]:[ECHO BFR]],27,FALSE)</f>
        <v>-</v>
      </c>
      <c r="AY2195" t="str">
        <f>VLOOKUP(Sheet1[[#This Row],[NPDES ID2]],Combined_Sheet__Major_Only___2[[NPDES ID2]:[ECHO BFR]],28,FALSE)</f>
        <v>-</v>
      </c>
      <c r="AZ2195" t="str">
        <f>VLOOKUP(Sheet1[[#This Row],[NPDES ID2]],Combined_Sheet__Major_Only___2[[NPDES ID2]:[ECHO BFR]],29,FALSE)</f>
        <v>thickening</v>
      </c>
      <c r="BA2195">
        <f>VLOOKUP(Sheet1[[#This Row],[NPDES ID2]],Combined_Sheet__Major_Only___2[[NPDES ID2]:[ECHO BFR]],17,FALSE)</f>
        <v>37.11157</v>
      </c>
      <c r="BB2195">
        <f>VLOOKUP(Sheet1[[#This Row],[NPDES ID2]],Combined_Sheet__Major_Only___2[[NPDES ID2]:[ECHO BFR]],18,FALSE)</f>
        <v>-113.57966999999999</v>
      </c>
      <c r="BC2195" t="str">
        <f>IF(ISNUMBER(SEARCH("aerobic",$AW2195)),"aerobic","")</f>
        <v/>
      </c>
      <c r="BD2195" t="str">
        <f>IF(ISNUMBER(SEARCH("anaer",$AW2195)),"anaer","")</f>
        <v/>
      </c>
      <c r="BE2195" t="str">
        <f>IF(ISNUMBER(SEARCH("thickening",$AZ2195)),"thickening","")</f>
        <v>thickening</v>
      </c>
      <c r="BF2195" s="3" t="str">
        <f>IF(ISNUMBER(SEARCH("airDry",$AW2195)),"airDry","")</f>
        <v/>
      </c>
      <c r="BG2195" s="3" t="str">
        <f>IF(ISNUMBER(SEARCH("heatDry",$AY2195)),"heatDry","")</f>
        <v/>
      </c>
      <c r="BH2195" s="3" t="str">
        <f>IF(AND(ISNUMBER(SEARCH("aerobic",$AW2195)),ISNUMBER(SEARCH("anaer",$AW2195))),"Combined Aer and Anaer.","")</f>
        <v/>
      </c>
    </row>
    <row r="2196" spans="1:60" x14ac:dyDescent="0.25">
      <c r="A2196" s="4">
        <v>176</v>
      </c>
      <c r="B2196" t="s">
        <v>949</v>
      </c>
      <c r="C2196">
        <v>3817</v>
      </c>
      <c r="D2196">
        <v>1160.3730567487869</v>
      </c>
      <c r="E2196">
        <v>1161.5870732823421</v>
      </c>
      <c r="F2196">
        <v>949.72994494672719</v>
      </c>
      <c r="G2196">
        <v>1381.8652454312339</v>
      </c>
      <c r="H2196">
        <v>-158.68608829279569</v>
      </c>
      <c r="I2196">
        <v>-160.45415501352721</v>
      </c>
      <c r="J2196">
        <v>-179.77180450278539</v>
      </c>
      <c r="K2196">
        <v>-135.93545907141871</v>
      </c>
      <c r="L2196">
        <v>1847.713688221183</v>
      </c>
      <c r="M2196">
        <v>1831.531986914599</v>
      </c>
      <c r="N2196">
        <v>1777.6086708620101</v>
      </c>
      <c r="O2196">
        <v>1961.849141888126</v>
      </c>
      <c r="P2196">
        <v>90.552934410275924</v>
      </c>
      <c r="Q2196">
        <v>90.77202966264953</v>
      </c>
      <c r="R2196">
        <v>78.539489781230287</v>
      </c>
      <c r="S2196">
        <v>104.04207471492779</v>
      </c>
      <c r="T2196">
        <v>58197.045256838341</v>
      </c>
      <c r="U2196">
        <v>58197.001241526777</v>
      </c>
      <c r="V2196">
        <v>58157.581246848167</v>
      </c>
      <c r="W2196">
        <v>58236.782031834729</v>
      </c>
      <c r="X2196">
        <v>5415.6560926141929</v>
      </c>
      <c r="Y2196">
        <v>5457.3354022725043</v>
      </c>
      <c r="Z2196">
        <v>5098.6073463647899</v>
      </c>
      <c r="AA2196">
        <v>5623.27959070416</v>
      </c>
      <c r="AB2196">
        <v>1698.558279599464</v>
      </c>
      <c r="AC2196">
        <v>1637.180686179835</v>
      </c>
      <c r="AD2196">
        <v>1268.3577802988309</v>
      </c>
      <c r="AE2196">
        <v>2256.0203506646781</v>
      </c>
      <c r="AF2196">
        <v>47.450695100173128</v>
      </c>
      <c r="AG2196">
        <v>47.030837094367939</v>
      </c>
      <c r="AH2196">
        <v>45.659153646271832</v>
      </c>
      <c r="AI2196">
        <v>50.378410660614357</v>
      </c>
      <c r="AJ2196">
        <v>0.35676439664926463</v>
      </c>
      <c r="AK2196">
        <v>0.3567647208711161</v>
      </c>
      <c r="AL2196">
        <v>0.35668855235338059</v>
      </c>
      <c r="AM2196">
        <v>0.35683982059142932</v>
      </c>
      <c r="AN2196">
        <v>0.95813758721130815</v>
      </c>
      <c r="AO2196">
        <v>0.95813758721130793</v>
      </c>
      <c r="AP2196">
        <v>0.95813758721130793</v>
      </c>
      <c r="AQ2196">
        <v>0.95813758721130793</v>
      </c>
      <c r="AR2196">
        <v>7.7925587269821941</v>
      </c>
      <c r="AS2196">
        <v>7.7925587269821968</v>
      </c>
      <c r="AT2196">
        <v>7.7925587269821968</v>
      </c>
      <c r="AU2196">
        <v>7.7925587269821968</v>
      </c>
      <c r="AV2196" t="str">
        <f>VLOOKUP(Sheet1[[#This Row],[NPDES ID2]],Combined_Sheet__Major_Only___2[[NPDES ID2]:[ECHO BFR]],3,FALSE)</f>
        <v>NH</v>
      </c>
      <c r="AW2196" t="s">
        <v>952</v>
      </c>
      <c r="AX2196" t="str">
        <f>VLOOKUP(Sheet1[[#This Row],[NPDES ID2]],Combined_Sheet__Major_Only___2[[NPDES ID2]:[ECHO BFR]],27,FALSE)</f>
        <v>-</v>
      </c>
      <c r="AY2196" t="str">
        <f>VLOOKUP(Sheet1[[#This Row],[NPDES ID2]],Combined_Sheet__Major_Only___2[[NPDES ID2]:[ECHO BFR]],28,FALSE)</f>
        <v>highTempCompost</v>
      </c>
      <c r="AZ2196" t="str">
        <f>VLOOKUP(Sheet1[[#This Row],[NPDES ID2]],Combined_Sheet__Major_Only___2[[NPDES ID2]:[ECHO BFR]],29,FALSE)</f>
        <v>thickening, preliminaryOps</v>
      </c>
      <c r="BA2196">
        <f>VLOOKUP(Sheet1[[#This Row],[NPDES ID2]],Combined_Sheet__Major_Only___2[[NPDES ID2]:[ECHO BFR]],17,FALSE)</f>
        <v>42.809522999999999</v>
      </c>
      <c r="BB2196">
        <f>VLOOKUP(Sheet1[[#This Row],[NPDES ID2]],Combined_Sheet__Major_Only___2[[NPDES ID2]:[ECHO BFR]],18,FALSE)</f>
        <v>-71.475870999999998</v>
      </c>
      <c r="BC2196" t="str">
        <f>IF(ISNUMBER(SEARCH("aerobic",$AW2196)),"aerobic","")</f>
        <v/>
      </c>
      <c r="BD2196" t="str">
        <f>IF(ISNUMBER(SEARCH("anaer",$AW2196)),"anaer","")</f>
        <v/>
      </c>
      <c r="BE2196" t="str">
        <f>IF(ISNUMBER(SEARCH("thickening",$AZ2196)),"thickening","")</f>
        <v>thickening</v>
      </c>
      <c r="BF2196" s="2" t="str">
        <f>IF(ISNUMBER(SEARCH("airDry",$AW2196)),"airDry","")</f>
        <v/>
      </c>
      <c r="BG2196" s="2" t="str">
        <f>IF(ISNUMBER(SEARCH("heatDry",$AY2196)),"heatDry","")</f>
        <v/>
      </c>
      <c r="BH2196" s="2" t="str">
        <f>IF(AND(ISNUMBER(SEARCH("aerobic",$AW2196)),ISNUMBER(SEARCH("anaer",$AW2196))),"Combined Aer and Anaer.","")</f>
        <v/>
      </c>
    </row>
    <row r="2197" spans="1:60" x14ac:dyDescent="0.25">
      <c r="A2197" s="4">
        <v>1889</v>
      </c>
      <c r="B2197" t="s">
        <v>8916</v>
      </c>
      <c r="C2197">
        <v>4835.1499999999996</v>
      </c>
      <c r="D2197">
        <v>1355.1654249109399</v>
      </c>
      <c r="E2197">
        <v>1355.056753982908</v>
      </c>
      <c r="F2197">
        <v>1099.6400366675291</v>
      </c>
      <c r="G2197">
        <v>1622.75262082377</v>
      </c>
      <c r="H2197">
        <v>-150.48817355506631</v>
      </c>
      <c r="I2197">
        <v>-152.1777644200711</v>
      </c>
      <c r="J2197">
        <v>-171.05439216283091</v>
      </c>
      <c r="K2197">
        <v>-127.9064790570724</v>
      </c>
      <c r="L2197">
        <v>2456.3475705547448</v>
      </c>
      <c r="M2197">
        <v>2436.7790723403232</v>
      </c>
      <c r="N2197">
        <v>2371.4464925336001</v>
      </c>
      <c r="O2197">
        <v>2594.5304706406191</v>
      </c>
      <c r="P2197">
        <v>114.50833231399</v>
      </c>
      <c r="Q2197">
        <v>114.9681178578094</v>
      </c>
      <c r="R2197">
        <v>98.760172231043455</v>
      </c>
      <c r="S2197">
        <v>132.2960124099404</v>
      </c>
      <c r="T2197">
        <v>58228.567819779943</v>
      </c>
      <c r="U2197">
        <v>58228.523781357537</v>
      </c>
      <c r="V2197">
        <v>58189.08308868653</v>
      </c>
      <c r="W2197">
        <v>58268.325459098451</v>
      </c>
      <c r="X2197">
        <v>5162.2920610210822</v>
      </c>
      <c r="Y2197">
        <v>5198.7862406700951</v>
      </c>
      <c r="Z2197">
        <v>4886.3135481687477</v>
      </c>
      <c r="AA2197">
        <v>5342.3885526574704</v>
      </c>
      <c r="AB2197">
        <v>1293.583658880902</v>
      </c>
      <c r="AC2197">
        <v>1264.248600629302</v>
      </c>
      <c r="AD2197">
        <v>1023.953546922836</v>
      </c>
      <c r="AE2197">
        <v>1619.508665387428</v>
      </c>
      <c r="AF2197">
        <v>49.800244405125632</v>
      </c>
      <c r="AG2197">
        <v>49.398058533455533</v>
      </c>
      <c r="AH2197">
        <v>48.09015023094387</v>
      </c>
      <c r="AI2197">
        <v>52.597530838059363</v>
      </c>
      <c r="AJ2197">
        <v>0.38527855530641991</v>
      </c>
      <c r="AK2197">
        <v>0.38527897613460971</v>
      </c>
      <c r="AL2197">
        <v>0.38517968450748752</v>
      </c>
      <c r="AM2197">
        <v>0.385376883099319</v>
      </c>
      <c r="AN2197">
        <v>0.95815888978099328</v>
      </c>
      <c r="AO2197">
        <v>0.95815888978099351</v>
      </c>
      <c r="AP2197">
        <v>0.95815888978099351</v>
      </c>
      <c r="AQ2197">
        <v>0.95815888978099351</v>
      </c>
      <c r="AR2197">
        <v>9.0566452155442985</v>
      </c>
      <c r="AS2197">
        <v>9.0566452155442985</v>
      </c>
      <c r="AT2197">
        <v>9.0566452155442985</v>
      </c>
      <c r="AU2197">
        <v>9.0566452155442985</v>
      </c>
      <c r="AV2197" t="str">
        <f>VLOOKUP(Sheet1[[#This Row],[NPDES ID2]],Combined_Sheet__Major_Only___2[[NPDES ID2]:[ECHO BFR]],3,FALSE)</f>
        <v>TX</v>
      </c>
      <c r="AW2197" t="s">
        <v>54</v>
      </c>
      <c r="AX2197" t="str">
        <f>VLOOKUP(Sheet1[[#This Row],[NPDES ID2]],Combined_Sheet__Major_Only___2[[NPDES ID2]:[ECHO BFR]],27,FALSE)</f>
        <v>-</v>
      </c>
      <c r="AY2197" t="str">
        <f>VLOOKUP(Sheet1[[#This Row],[NPDES ID2]],Combined_Sheet__Major_Only___2[[NPDES ID2]:[ECHO BFR]],28,FALSE)</f>
        <v>-</v>
      </c>
      <c r="AZ2197" t="str">
        <f>VLOOKUP(Sheet1[[#This Row],[NPDES ID2]],Combined_Sheet__Major_Only___2[[NPDES ID2]:[ECHO BFR]],29,FALSE)</f>
        <v>thickening</v>
      </c>
      <c r="BA2197">
        <f>VLOOKUP(Sheet1[[#This Row],[NPDES ID2]],Combined_Sheet__Major_Only___2[[NPDES ID2]:[ECHO BFR]],17,FALSE)</f>
        <v>30.526199999999999</v>
      </c>
      <c r="BB2197">
        <f>VLOOKUP(Sheet1[[#This Row],[NPDES ID2]],Combined_Sheet__Major_Only___2[[NPDES ID2]:[ECHO BFR]],18,FALSE)</f>
        <v>-97.619500000000002</v>
      </c>
      <c r="BC2197" t="str">
        <f>IF(ISNUMBER(SEARCH("aerobic",$AW2197)),"aerobic","")</f>
        <v/>
      </c>
      <c r="BD2197" t="str">
        <f>IF(ISNUMBER(SEARCH("anaer",$AW2197)),"anaer","")</f>
        <v/>
      </c>
      <c r="BE2197" t="str">
        <f>IF(ISNUMBER(SEARCH("thickening",$AZ2197)),"thickening","")</f>
        <v>thickening</v>
      </c>
      <c r="BF2197" s="3" t="str">
        <f>IF(ISNUMBER(SEARCH("airDry",$AW2197)),"airDry","")</f>
        <v/>
      </c>
      <c r="BG2197" s="3" t="str">
        <f>IF(ISNUMBER(SEARCH("heatDry",$AY2197)),"heatDry","")</f>
        <v/>
      </c>
      <c r="BH2197" s="3" t="str">
        <f>IF(AND(ISNUMBER(SEARCH("aerobic",$AW2197)),ISNUMBER(SEARCH("anaer",$AW2197))),"Combined Aer and Anaer.","")</f>
        <v/>
      </c>
    </row>
    <row r="2198" spans="1:60" x14ac:dyDescent="0.25">
      <c r="A2198" s="4">
        <v>679</v>
      </c>
      <c r="B2198" t="s">
        <v>3360</v>
      </c>
      <c r="C2198">
        <v>38533.64</v>
      </c>
      <c r="D2198">
        <v>10020.048104809901</v>
      </c>
      <c r="E2198">
        <v>10070.391967196811</v>
      </c>
      <c r="F2198">
        <v>7879.07098682171</v>
      </c>
      <c r="G2198">
        <v>12171.647522223049</v>
      </c>
      <c r="H2198">
        <v>-136.82099047078529</v>
      </c>
      <c r="I2198">
        <v>-138.294557867436</v>
      </c>
      <c r="J2198">
        <v>-166.09052875779369</v>
      </c>
      <c r="K2198">
        <v>-102.6642507724582</v>
      </c>
      <c r="L2198">
        <v>19202.97804454833</v>
      </c>
      <c r="M2198">
        <v>19050.195802361839</v>
      </c>
      <c r="N2198">
        <v>18511.798667949341</v>
      </c>
      <c r="O2198">
        <v>20325.44622721964</v>
      </c>
      <c r="P2198">
        <v>911.22964498930321</v>
      </c>
      <c r="Q2198">
        <v>915.5986963716465</v>
      </c>
      <c r="R2198">
        <v>787.68310991588373</v>
      </c>
      <c r="S2198">
        <v>1051.5659450198241</v>
      </c>
      <c r="T2198">
        <v>58291.925230488079</v>
      </c>
      <c r="U2198">
        <v>58291.881145615072</v>
      </c>
      <c r="V2198">
        <v>58252.398851910279</v>
      </c>
      <c r="W2198">
        <v>58331.724805147598</v>
      </c>
      <c r="X2198">
        <v>5268.5656605792828</v>
      </c>
      <c r="Y2198">
        <v>5305.4359972100428</v>
      </c>
      <c r="Z2198">
        <v>4976.251317618533</v>
      </c>
      <c r="AA2198">
        <v>5458.8033807634056</v>
      </c>
      <c r="AB2198">
        <v>1581.3855183749679</v>
      </c>
      <c r="AC2198">
        <v>1528.77413206043</v>
      </c>
      <c r="AD2198">
        <v>1196.5321260782951</v>
      </c>
      <c r="AE2198">
        <v>2063.625523759013</v>
      </c>
      <c r="AF2198">
        <v>48.954313485005081</v>
      </c>
      <c r="AG2198">
        <v>48.520542977584029</v>
      </c>
      <c r="AH2198">
        <v>47.221030994116873</v>
      </c>
      <c r="AI2198">
        <v>51.781237367348993</v>
      </c>
      <c r="AJ2198">
        <v>0.37500732786696162</v>
      </c>
      <c r="AK2198">
        <v>0.37501008594452651</v>
      </c>
      <c r="AL2198">
        <v>0.37421320766077099</v>
      </c>
      <c r="AM2198">
        <v>0.37579877685507451</v>
      </c>
      <c r="AN2198">
        <v>0.95820164044612111</v>
      </c>
      <c r="AO2198">
        <v>0.95820164044612099</v>
      </c>
      <c r="AP2198">
        <v>0.95820164044612099</v>
      </c>
      <c r="AQ2198">
        <v>0.95820164044612099</v>
      </c>
      <c r="AR2198">
        <v>8.1923279254763948</v>
      </c>
      <c r="AS2198">
        <v>8.192327925476393</v>
      </c>
      <c r="AT2198">
        <v>8.192327925476393</v>
      </c>
      <c r="AU2198">
        <v>8.192327925476393</v>
      </c>
      <c r="AV2198" t="str">
        <f>VLOOKUP(Sheet1[[#This Row],[NPDES ID2]],Combined_Sheet__Major_Only___2[[NPDES ID2]:[ECHO BFR]],3,FALSE)</f>
        <v>OH</v>
      </c>
      <c r="AW2198" t="s">
        <v>54</v>
      </c>
      <c r="AX2198" t="str">
        <f>VLOOKUP(Sheet1[[#This Row],[NPDES ID2]],Combined_Sheet__Major_Only___2[[NPDES ID2]:[ECHO BFR]],27,FALSE)</f>
        <v>other</v>
      </c>
      <c r="AY2198" t="str">
        <f>VLOOKUP(Sheet1[[#This Row],[NPDES ID2]],Combined_Sheet__Major_Only___2[[NPDES ID2]:[ECHO BFR]],28,FALSE)</f>
        <v>-</v>
      </c>
      <c r="AZ2198" t="str">
        <f>VLOOKUP(Sheet1[[#This Row],[NPDES ID2]],Combined_Sheet__Major_Only___2[[NPDES ID2]:[ECHO BFR]],29,FALSE)</f>
        <v>thickening</v>
      </c>
      <c r="BA2198">
        <f>VLOOKUP(Sheet1[[#This Row],[NPDES ID2]],Combined_Sheet__Major_Only___2[[NPDES ID2]:[ECHO BFR]],17,FALSE)</f>
        <v>41.399189999999997</v>
      </c>
      <c r="BB2198">
        <f>VLOOKUP(Sheet1[[#This Row],[NPDES ID2]],Combined_Sheet__Major_Only___2[[NPDES ID2]:[ECHO BFR]],18,FALSE)</f>
        <v>-81.626660000000001</v>
      </c>
      <c r="BC2198" t="str">
        <f>IF(ISNUMBER(SEARCH("aerobic",$AW2198)),"aerobic","")</f>
        <v/>
      </c>
      <c r="BD2198" t="str">
        <f>IF(ISNUMBER(SEARCH("anaer",$AW2198)),"anaer","")</f>
        <v/>
      </c>
      <c r="BE2198" t="str">
        <f>IF(ISNUMBER(SEARCH("thickening",$AZ2198)),"thickening","")</f>
        <v>thickening</v>
      </c>
      <c r="BF2198" s="3" t="str">
        <f>IF(ISNUMBER(SEARCH("airDry",$AW2198)),"airDry","")</f>
        <v/>
      </c>
      <c r="BG2198" s="3" t="str">
        <f>IF(ISNUMBER(SEARCH("heatDry",$AY2198)),"heatDry","")</f>
        <v/>
      </c>
      <c r="BH2198" s="3" t="str">
        <f>IF(AND(ISNUMBER(SEARCH("aerobic",$AW2198)),ISNUMBER(SEARCH("anaer",$AW2198))),"Combined Aer and Anaer.","")</f>
        <v/>
      </c>
    </row>
    <row r="2199" spans="1:60" x14ac:dyDescent="0.25">
      <c r="A2199" s="4">
        <v>2134</v>
      </c>
      <c r="B2199" t="s">
        <v>10025</v>
      </c>
      <c r="C2199">
        <v>870.97</v>
      </c>
      <c r="D2199">
        <v>459.11908346640018</v>
      </c>
      <c r="E2199">
        <v>457.45790493314621</v>
      </c>
      <c r="F2199">
        <v>384.94761594756898</v>
      </c>
      <c r="G2199">
        <v>551.55639132298779</v>
      </c>
      <c r="H2199">
        <v>-147.16892885281521</v>
      </c>
      <c r="I2199">
        <v>-149.34353897127099</v>
      </c>
      <c r="J2199">
        <v>-165.82141621511241</v>
      </c>
      <c r="K2199">
        <v>-124.01715447154351</v>
      </c>
      <c r="L2199">
        <v>457.27543899473778</v>
      </c>
      <c r="M2199">
        <v>453.85142098753482</v>
      </c>
      <c r="N2199">
        <v>442.50359295322562</v>
      </c>
      <c r="O2199">
        <v>481.34583422435918</v>
      </c>
      <c r="P2199">
        <v>20.605819458797331</v>
      </c>
      <c r="Q2199">
        <v>20.661451468823351</v>
      </c>
      <c r="R2199">
        <v>17.66383164696256</v>
      </c>
      <c r="S2199">
        <v>23.782900275146581</v>
      </c>
      <c r="T2199">
        <v>58586.516444739384</v>
      </c>
      <c r="U2199">
        <v>58586.472143886313</v>
      </c>
      <c r="V2199">
        <v>58546.796418996077</v>
      </c>
      <c r="W2199">
        <v>58626.51100500342</v>
      </c>
      <c r="X2199">
        <v>5025.3168752221663</v>
      </c>
      <c r="Y2199">
        <v>5058.9365664562656</v>
      </c>
      <c r="Z2199">
        <v>4773.5078683609909</v>
      </c>
      <c r="AA2199">
        <v>5189.037557620698</v>
      </c>
      <c r="AB2199">
        <v>1093.1328896036241</v>
      </c>
      <c r="AC2199">
        <v>1073.9526200764719</v>
      </c>
      <c r="AD2199">
        <v>892.76936551356459</v>
      </c>
      <c r="AE2199">
        <v>1327.279432651811</v>
      </c>
      <c r="AF2199">
        <v>51.454402359044927</v>
      </c>
      <c r="AG2199">
        <v>51.068140652870447</v>
      </c>
      <c r="AH2199">
        <v>49.794229152615507</v>
      </c>
      <c r="AI2199">
        <v>54.162137432937513</v>
      </c>
      <c r="AJ2199">
        <v>0.4053770111941431</v>
      </c>
      <c r="AK2199">
        <v>0.40537708963999852</v>
      </c>
      <c r="AL2199">
        <v>0.40535895852929871</v>
      </c>
      <c r="AM2199">
        <v>0.4053949603439766</v>
      </c>
      <c r="AN2199">
        <v>0.95839927503094313</v>
      </c>
      <c r="AO2199">
        <v>0.95839927503094302</v>
      </c>
      <c r="AP2199">
        <v>0.95839927503094302</v>
      </c>
      <c r="AQ2199">
        <v>0.95839927503094302</v>
      </c>
      <c r="AR2199">
        <v>10.0501120580261</v>
      </c>
      <c r="AS2199">
        <v>10.0501120580261</v>
      </c>
      <c r="AT2199">
        <v>10.0501120580261</v>
      </c>
      <c r="AU2199">
        <v>10.0501120580261</v>
      </c>
      <c r="AV2199" t="str">
        <f>VLOOKUP(Sheet1[[#This Row],[NPDES ID2]],Combined_Sheet__Major_Only___2[[NPDES ID2]:[ECHO BFR]],3,FALSE)</f>
        <v>KY</v>
      </c>
      <c r="AW2199" t="s">
        <v>54</v>
      </c>
      <c r="AX2199" t="str">
        <f>VLOOKUP(Sheet1[[#This Row],[NPDES ID2]],Combined_Sheet__Major_Only___2[[NPDES ID2]:[ECHO BFR]],27,FALSE)</f>
        <v>other</v>
      </c>
      <c r="AY2199" t="str">
        <f>VLOOKUP(Sheet1[[#This Row],[NPDES ID2]],Combined_Sheet__Major_Only___2[[NPDES ID2]:[ECHO BFR]],28,FALSE)</f>
        <v>-</v>
      </c>
      <c r="AZ2199" t="str">
        <f>VLOOKUP(Sheet1[[#This Row],[NPDES ID2]],Combined_Sheet__Major_Only___2[[NPDES ID2]:[ECHO BFR]],29,FALSE)</f>
        <v>thickening</v>
      </c>
      <c r="BA2199">
        <f>VLOOKUP(Sheet1[[#This Row],[NPDES ID2]],Combined_Sheet__Major_Only___2[[NPDES ID2]:[ECHO BFR]],17,FALSE)</f>
        <v>37.648448999999999</v>
      </c>
      <c r="BB2199">
        <f>VLOOKUP(Sheet1[[#This Row],[NPDES ID2]],Combined_Sheet__Major_Only___2[[NPDES ID2]:[ECHO BFR]],18,FALSE)</f>
        <v>-87.513176999999999</v>
      </c>
      <c r="BC2199" t="str">
        <f>IF(ISNUMBER(SEARCH("aerobic",$AW2199)),"aerobic","")</f>
        <v/>
      </c>
      <c r="BD2199" t="str">
        <f>IF(ISNUMBER(SEARCH("anaer",$AW2199)),"anaer","")</f>
        <v/>
      </c>
      <c r="BE2199" t="str">
        <f>IF(ISNUMBER(SEARCH("thickening",$AZ2199)),"thickening","")</f>
        <v>thickening</v>
      </c>
      <c r="BF2199" s="2" t="str">
        <f>IF(ISNUMBER(SEARCH("airDry",$AW2199)),"airDry","")</f>
        <v/>
      </c>
      <c r="BG2199" s="2" t="str">
        <f>IF(ISNUMBER(SEARCH("heatDry",$AY2199)),"heatDry","")</f>
        <v/>
      </c>
      <c r="BH2199" s="2" t="str">
        <f>IF(AND(ISNUMBER(SEARCH("aerobic",$AW2199)),ISNUMBER(SEARCH("anaer",$AW2199))),"Combined Aer and Anaer.","")</f>
        <v/>
      </c>
    </row>
    <row r="2200" spans="1:60" x14ac:dyDescent="0.25">
      <c r="A2200" s="4">
        <v>2335</v>
      </c>
      <c r="B2200" t="s">
        <v>10898</v>
      </c>
      <c r="C2200">
        <v>374.8</v>
      </c>
      <c r="D2200">
        <v>545.24107796942872</v>
      </c>
      <c r="E2200">
        <v>546.68213974078731</v>
      </c>
      <c r="F2200">
        <v>409.82766336356678</v>
      </c>
      <c r="G2200">
        <v>677.76782534297467</v>
      </c>
      <c r="H2200">
        <v>-153.71509683033949</v>
      </c>
      <c r="I2200">
        <v>-155.7597236340149</v>
      </c>
      <c r="J2200">
        <v>-172.84233695847439</v>
      </c>
      <c r="K2200">
        <v>-130.19410787749749</v>
      </c>
      <c r="L2200">
        <v>189.04627925653631</v>
      </c>
      <c r="M2200">
        <v>187.51114667449909</v>
      </c>
      <c r="N2200">
        <v>182.42809168567871</v>
      </c>
      <c r="O2200">
        <v>199.83204128464669</v>
      </c>
      <c r="P2200">
        <v>8.8809693818251159</v>
      </c>
      <c r="Q2200">
        <v>8.9211399888222829</v>
      </c>
      <c r="R2200">
        <v>7.6724685665441372</v>
      </c>
      <c r="S2200">
        <v>10.25043485488229</v>
      </c>
      <c r="T2200">
        <v>58650.754758276118</v>
      </c>
      <c r="U2200">
        <v>58650.71041032661</v>
      </c>
      <c r="V2200">
        <v>58610.992505994043</v>
      </c>
      <c r="W2200">
        <v>58690.791836937839</v>
      </c>
      <c r="X2200">
        <v>5237.2391579107989</v>
      </c>
      <c r="Y2200">
        <v>5274.9477478007102</v>
      </c>
      <c r="Z2200">
        <v>4953.3847701255654</v>
      </c>
      <c r="AA2200">
        <v>5422.3084261380336</v>
      </c>
      <c r="AB2200">
        <v>1335.185244887319</v>
      </c>
      <c r="AC2200">
        <v>1303.810568397224</v>
      </c>
      <c r="AD2200">
        <v>1052.7761384094811</v>
      </c>
      <c r="AE2200">
        <v>1679.4138071585</v>
      </c>
      <c r="AF2200">
        <v>49.431573952984451</v>
      </c>
      <c r="AG2200">
        <v>49.029746624679291</v>
      </c>
      <c r="AH2200">
        <v>47.701927156225203</v>
      </c>
      <c r="AI2200">
        <v>52.251491165129018</v>
      </c>
      <c r="AJ2200">
        <v>0.38080171619139541</v>
      </c>
      <c r="AK2200">
        <v>0.38080174946166218</v>
      </c>
      <c r="AL2200">
        <v>0.38079407779612418</v>
      </c>
      <c r="AM2200">
        <v>0.38080931057443779</v>
      </c>
      <c r="AN2200">
        <v>0.95844212311434485</v>
      </c>
      <c r="AO2200">
        <v>0.95844212311434518</v>
      </c>
      <c r="AP2200">
        <v>0.95844212311434518</v>
      </c>
      <c r="AQ2200">
        <v>0.95844212311434518</v>
      </c>
      <c r="AR2200">
        <v>8.9150670308636979</v>
      </c>
      <c r="AS2200">
        <v>8.9150670308636961</v>
      </c>
      <c r="AT2200">
        <v>8.9150670308636961</v>
      </c>
      <c r="AU2200">
        <v>8.9150670308636961</v>
      </c>
      <c r="AV2200" t="str">
        <f>VLOOKUP(Sheet1[[#This Row],[NPDES ID2]],Combined_Sheet__Major_Only___2[[NPDES ID2]:[ECHO BFR]],3,FALSE)</f>
        <v>TX</v>
      </c>
      <c r="AW2200" t="s">
        <v>54</v>
      </c>
      <c r="AX2200" t="str">
        <f>VLOOKUP(Sheet1[[#This Row],[NPDES ID2]],Combined_Sheet__Major_Only___2[[NPDES ID2]:[ECHO BFR]],27,FALSE)</f>
        <v>other</v>
      </c>
      <c r="AY2200" t="str">
        <f>VLOOKUP(Sheet1[[#This Row],[NPDES ID2]],Combined_Sheet__Major_Only___2[[NPDES ID2]:[ECHO BFR]],28,FALSE)</f>
        <v>-</v>
      </c>
      <c r="AZ2200" t="str">
        <f>VLOOKUP(Sheet1[[#This Row],[NPDES ID2]],Combined_Sheet__Major_Only___2[[NPDES ID2]:[ECHO BFR]],29,FALSE)</f>
        <v>thickening</v>
      </c>
      <c r="BA2200">
        <f>VLOOKUP(Sheet1[[#This Row],[NPDES ID2]],Combined_Sheet__Major_Only___2[[NPDES ID2]:[ECHO BFR]],17,FALSE)</f>
        <v>27.596667</v>
      </c>
      <c r="BB2200">
        <f>VLOOKUP(Sheet1[[#This Row],[NPDES ID2]],Combined_Sheet__Major_Only___2[[NPDES ID2]:[ECHO BFR]],18,FALSE)</f>
        <v>-99.468638999999996</v>
      </c>
      <c r="BC2200" t="str">
        <f>IF(ISNUMBER(SEARCH("aerobic",$AW2200)),"aerobic","")</f>
        <v/>
      </c>
      <c r="BD2200" t="str">
        <f>IF(ISNUMBER(SEARCH("anaer",$AW2200)),"anaer","")</f>
        <v/>
      </c>
      <c r="BE2200" t="str">
        <f>IF(ISNUMBER(SEARCH("thickening",$AZ2200)),"thickening","")</f>
        <v>thickening</v>
      </c>
      <c r="BF2200" s="3" t="str">
        <f>IF(ISNUMBER(SEARCH("airDry",$AW2200)),"airDry","")</f>
        <v/>
      </c>
      <c r="BG2200" s="3" t="str">
        <f>IF(ISNUMBER(SEARCH("heatDry",$AY2200)),"heatDry","")</f>
        <v/>
      </c>
      <c r="BH2200" s="3" t="str">
        <f>IF(AND(ISNUMBER(SEARCH("aerobic",$AW2200)),ISNUMBER(SEARCH("anaer",$AW2200))),"Combined Aer and Anaer.","")</f>
        <v/>
      </c>
    </row>
    <row r="2201" spans="1:60" x14ac:dyDescent="0.25">
      <c r="A2201" s="4">
        <v>113</v>
      </c>
      <c r="B2201" t="s">
        <v>634</v>
      </c>
      <c r="C2201">
        <v>11433.47</v>
      </c>
      <c r="D2201">
        <v>3103.202242619901</v>
      </c>
      <c r="E2201">
        <v>3111.349196222543</v>
      </c>
      <c r="F2201">
        <v>2464.048765149862</v>
      </c>
      <c r="G2201">
        <v>3742.6463021123868</v>
      </c>
      <c r="H2201">
        <v>-152.36018444505339</v>
      </c>
      <c r="I2201">
        <v>-155.07075215020211</v>
      </c>
      <c r="J2201">
        <v>-173.20748118355971</v>
      </c>
      <c r="K2201">
        <v>-127.4802954938399</v>
      </c>
      <c r="L2201">
        <v>5622.9678310890649</v>
      </c>
      <c r="M2201">
        <v>5575.5909489899059</v>
      </c>
      <c r="N2201">
        <v>5415.4881526206782</v>
      </c>
      <c r="O2201">
        <v>5960.0107303716559</v>
      </c>
      <c r="P2201">
        <v>270.97004916574889</v>
      </c>
      <c r="Q2201">
        <v>272.12448845884711</v>
      </c>
      <c r="R2201">
        <v>234.8051876458741</v>
      </c>
      <c r="S2201">
        <v>311.97070063039638</v>
      </c>
      <c r="T2201">
        <v>58655.015190724822</v>
      </c>
      <c r="U2201">
        <v>58654.970839651753</v>
      </c>
      <c r="V2201">
        <v>58615.250137881732</v>
      </c>
      <c r="W2201">
        <v>58695.055089304282</v>
      </c>
      <c r="X2201">
        <v>5372.215304910671</v>
      </c>
      <c r="Y2201">
        <v>5412.0820941030579</v>
      </c>
      <c r="Z2201">
        <v>5066.7578404570258</v>
      </c>
      <c r="AA2201">
        <v>5571.8464513007484</v>
      </c>
      <c r="AB2201">
        <v>1445.5612908319879</v>
      </c>
      <c r="AC2201">
        <v>1406.91878679262</v>
      </c>
      <c r="AD2201">
        <v>1123.884965251463</v>
      </c>
      <c r="AE2201">
        <v>1841.8180129377361</v>
      </c>
      <c r="AF2201">
        <v>48.23009885423464</v>
      </c>
      <c r="AG2201">
        <v>47.810926006705529</v>
      </c>
      <c r="AH2201">
        <v>46.473096019124</v>
      </c>
      <c r="AI2201">
        <v>51.11101266155169</v>
      </c>
      <c r="AJ2201">
        <v>0.36621859382989042</v>
      </c>
      <c r="AK2201">
        <v>0.3662195291297381</v>
      </c>
      <c r="AL2201">
        <v>0.36599061774031078</v>
      </c>
      <c r="AM2201">
        <v>0.36644541309135131</v>
      </c>
      <c r="AN2201">
        <v>0.95844496177671534</v>
      </c>
      <c r="AO2201">
        <v>0.95844496177671501</v>
      </c>
      <c r="AP2201">
        <v>0.95844496177671501</v>
      </c>
      <c r="AQ2201">
        <v>0.95844496177671501</v>
      </c>
      <c r="AR2201">
        <v>8.4790179572906919</v>
      </c>
      <c r="AS2201">
        <v>8.4790179572906901</v>
      </c>
      <c r="AT2201">
        <v>8.4790179572906901</v>
      </c>
      <c r="AU2201">
        <v>8.4790179572906901</v>
      </c>
      <c r="AV2201" t="str">
        <f>VLOOKUP(Sheet1[[#This Row],[NPDES ID2]],Combined_Sheet__Major_Only___2[[NPDES ID2]:[ECHO BFR]],3,FALSE)</f>
        <v>NY</v>
      </c>
      <c r="AW2201" t="s">
        <v>54</v>
      </c>
      <c r="AX2201" t="str">
        <f>VLOOKUP(Sheet1[[#This Row],[NPDES ID2]],Combined_Sheet__Major_Only___2[[NPDES ID2]:[ECHO BFR]],27,FALSE)</f>
        <v>-</v>
      </c>
      <c r="AY2201" t="str">
        <f>VLOOKUP(Sheet1[[#This Row],[NPDES ID2]],Combined_Sheet__Major_Only___2[[NPDES ID2]:[ECHO BFR]],28,FALSE)</f>
        <v>-</v>
      </c>
      <c r="AZ2201" t="str">
        <f>VLOOKUP(Sheet1[[#This Row],[NPDES ID2]],Combined_Sheet__Major_Only___2[[NPDES ID2]:[ECHO BFR]],29,FALSE)</f>
        <v>preliminaryOps, thickening</v>
      </c>
      <c r="BA2201">
        <f>VLOOKUP(Sheet1[[#This Row],[NPDES ID2]],Combined_Sheet__Major_Only___2[[NPDES ID2]:[ECHO BFR]],17,FALSE)</f>
        <v>40.674306000000001</v>
      </c>
      <c r="BB2201">
        <f>VLOOKUP(Sheet1[[#This Row],[NPDES ID2]],Combined_Sheet__Major_Only___2[[NPDES ID2]:[ECHO BFR]],18,FALSE)</f>
        <v>-73.342388999999997</v>
      </c>
      <c r="BC2201" t="str">
        <f>IF(ISNUMBER(SEARCH("aerobic",$AW2201)),"aerobic","")</f>
        <v/>
      </c>
      <c r="BD2201" t="str">
        <f>IF(ISNUMBER(SEARCH("anaer",$AW2201)),"anaer","")</f>
        <v/>
      </c>
      <c r="BE2201" t="str">
        <f>IF(ISNUMBER(SEARCH("thickening",$AZ2201)),"thickening","")</f>
        <v>thickening</v>
      </c>
      <c r="BF2201" s="3" t="str">
        <f>IF(ISNUMBER(SEARCH("airDry",$AW2201)),"airDry","")</f>
        <v/>
      </c>
      <c r="BG2201" s="3" t="str">
        <f>IF(ISNUMBER(SEARCH("heatDry",$AY2201)),"heatDry","")</f>
        <v/>
      </c>
      <c r="BH2201" s="3" t="str">
        <f>IF(AND(ISNUMBER(SEARCH("aerobic",$AW2201)),ISNUMBER(SEARCH("anaer",$AW2201))),"Combined Aer and Anaer.","")</f>
        <v/>
      </c>
    </row>
    <row r="2202" spans="1:60" x14ac:dyDescent="0.25">
      <c r="A2202" s="4">
        <v>402</v>
      </c>
      <c r="B2202" t="s">
        <v>2021</v>
      </c>
      <c r="C2202">
        <v>677</v>
      </c>
      <c r="D2202">
        <v>449.66514155274979</v>
      </c>
      <c r="E2202">
        <v>444.12659694031049</v>
      </c>
      <c r="F2202">
        <v>362.3787784190294</v>
      </c>
      <c r="G2202">
        <v>534.85504026098192</v>
      </c>
      <c r="H2202">
        <v>-146.44635169010641</v>
      </c>
      <c r="I2202">
        <v>-148.56174713836359</v>
      </c>
      <c r="J2202">
        <v>-164.9618795769716</v>
      </c>
      <c r="K2202">
        <v>-123.284770243385</v>
      </c>
      <c r="L2202">
        <v>357.26314661004619</v>
      </c>
      <c r="M2202">
        <v>354.61557719252329</v>
      </c>
      <c r="N2202">
        <v>345.84368013856562</v>
      </c>
      <c r="O2202">
        <v>375.87180322336638</v>
      </c>
      <c r="P2202">
        <v>16.013666548764551</v>
      </c>
      <c r="Q2202">
        <v>16.065546806589069</v>
      </c>
      <c r="R2202">
        <v>13.717618327601571</v>
      </c>
      <c r="S2202">
        <v>18.475754840026958</v>
      </c>
      <c r="T2202">
        <v>58669.538234123713</v>
      </c>
      <c r="U2202">
        <v>58669.493872403051</v>
      </c>
      <c r="V2202">
        <v>58629.763634674833</v>
      </c>
      <c r="W2202">
        <v>58709.587745292622</v>
      </c>
      <c r="X2202">
        <v>5006.6449478476397</v>
      </c>
      <c r="Y2202">
        <v>5039.8265821081877</v>
      </c>
      <c r="Z2202">
        <v>4758.3410388541761</v>
      </c>
      <c r="AA2202">
        <v>5168.0206316698268</v>
      </c>
      <c r="AB2202">
        <v>1354.881404924306</v>
      </c>
      <c r="AC2202">
        <v>1318.5535624989141</v>
      </c>
      <c r="AD2202">
        <v>1055.0045941925509</v>
      </c>
      <c r="AE2202">
        <v>1724.6629333607759</v>
      </c>
      <c r="AF2202">
        <v>51.718181512332549</v>
      </c>
      <c r="AG2202">
        <v>51.334118517045852</v>
      </c>
      <c r="AH2202">
        <v>50.066711397085349</v>
      </c>
      <c r="AI2202">
        <v>54.411393933653642</v>
      </c>
      <c r="AJ2202">
        <v>0.40858366528134388</v>
      </c>
      <c r="AK2202">
        <v>0.40858372928844588</v>
      </c>
      <c r="AL2202">
        <v>0.40856894749256661</v>
      </c>
      <c r="AM2202">
        <v>0.40859829853458962</v>
      </c>
      <c r="AN2202">
        <v>0.95845463534975484</v>
      </c>
      <c r="AO2202">
        <v>0.95845463534975484</v>
      </c>
      <c r="AP2202">
        <v>0.95845463534975484</v>
      </c>
      <c r="AQ2202">
        <v>0.95845463534975484</v>
      </c>
      <c r="AR2202">
        <v>9.0678655474945629</v>
      </c>
      <c r="AS2202">
        <v>9.0678655474945646</v>
      </c>
      <c r="AT2202">
        <v>9.0678655474945646</v>
      </c>
      <c r="AU2202">
        <v>9.0678655474945646</v>
      </c>
      <c r="AV2202" t="str">
        <f>VLOOKUP(Sheet1[[#This Row],[NPDES ID2]],Combined_Sheet__Major_Only___2[[NPDES ID2]:[ECHO BFR]],3,FALSE)</f>
        <v>MA</v>
      </c>
      <c r="AW2202" t="s">
        <v>952</v>
      </c>
      <c r="AX2202" t="str">
        <f>VLOOKUP(Sheet1[[#This Row],[NPDES ID2]],Combined_Sheet__Major_Only___2[[NPDES ID2]:[ECHO BFR]],27,FALSE)</f>
        <v>-</v>
      </c>
      <c r="AY2202" t="str">
        <f>VLOOKUP(Sheet1[[#This Row],[NPDES ID2]],Combined_Sheet__Major_Only___2[[NPDES ID2]:[ECHO BFR]],28,FALSE)</f>
        <v>highTempCompost</v>
      </c>
      <c r="AZ2202" t="str">
        <f>VLOOKUP(Sheet1[[#This Row],[NPDES ID2]],Combined_Sheet__Major_Only___2[[NPDES ID2]:[ECHO BFR]],29,FALSE)</f>
        <v>thickening, preliminaryOps</v>
      </c>
      <c r="BA2202">
        <f>VLOOKUP(Sheet1[[#This Row],[NPDES ID2]],Combined_Sheet__Major_Only___2[[NPDES ID2]:[ECHO BFR]],17,FALSE)</f>
        <v>42.729593999999999</v>
      </c>
      <c r="BB2202">
        <f>VLOOKUP(Sheet1[[#This Row],[NPDES ID2]],Combined_Sheet__Major_Only___2[[NPDES ID2]:[ECHO BFR]],18,FALSE)</f>
        <v>-73.211578000000003</v>
      </c>
      <c r="BC2202" t="str">
        <f>IF(ISNUMBER(SEARCH("aerobic",$AW2202)),"aerobic","")</f>
        <v/>
      </c>
      <c r="BD2202" t="str">
        <f>IF(ISNUMBER(SEARCH("anaer",$AW2202)),"anaer","")</f>
        <v/>
      </c>
      <c r="BE2202" t="str">
        <f>IF(ISNUMBER(SEARCH("thickening",$AZ2202)),"thickening","")</f>
        <v>thickening</v>
      </c>
      <c r="BF2202" s="2" t="str">
        <f>IF(ISNUMBER(SEARCH("airDry",$AW2202)),"airDry","")</f>
        <v/>
      </c>
      <c r="BG2202" s="2" t="str">
        <f>IF(ISNUMBER(SEARCH("heatDry",$AY2202)),"heatDry","")</f>
        <v/>
      </c>
      <c r="BH2202" s="2" t="str">
        <f>IF(AND(ISNUMBER(SEARCH("aerobic",$AW2202)),ISNUMBER(SEARCH("anaer",$AW2202))),"Combined Aer and Anaer.","")</f>
        <v/>
      </c>
    </row>
    <row r="2203" spans="1:60" x14ac:dyDescent="0.25">
      <c r="A2203" s="4">
        <v>544</v>
      </c>
      <c r="B2203" t="s">
        <v>2677</v>
      </c>
      <c r="C2203">
        <v>261.01</v>
      </c>
      <c r="D2203">
        <v>663.49546384825237</v>
      </c>
      <c r="E2203">
        <v>662.38089745770014</v>
      </c>
      <c r="F2203">
        <v>496.13706766854892</v>
      </c>
      <c r="G2203">
        <v>857.65969424769673</v>
      </c>
      <c r="H2203">
        <v>-153.5917117275232</v>
      </c>
      <c r="I2203">
        <v>-155.59062134407961</v>
      </c>
      <c r="J2203">
        <v>-172.65876973805251</v>
      </c>
      <c r="K2203">
        <v>-130.04438957711861</v>
      </c>
      <c r="L2203">
        <v>131.80020501068239</v>
      </c>
      <c r="M2203">
        <v>130.73216694372829</v>
      </c>
      <c r="N2203">
        <v>127.19653396707869</v>
      </c>
      <c r="O2203">
        <v>139.30314905278229</v>
      </c>
      <c r="P2203">
        <v>6.1844834646181059</v>
      </c>
      <c r="Q2203">
        <v>6.2120888811834831</v>
      </c>
      <c r="R2203">
        <v>5.3417134496460292</v>
      </c>
      <c r="S2203">
        <v>7.1390488562310797</v>
      </c>
      <c r="T2203">
        <v>58736.933278798089</v>
      </c>
      <c r="U2203">
        <v>58736.888867666617</v>
      </c>
      <c r="V2203">
        <v>58697.114377758597</v>
      </c>
      <c r="W2203">
        <v>58777.027397758713</v>
      </c>
      <c r="X2203">
        <v>5238.9951519487531</v>
      </c>
      <c r="Y2203">
        <v>5276.6467438647378</v>
      </c>
      <c r="Z2203">
        <v>4955.6596210915104</v>
      </c>
      <c r="AA2203">
        <v>5423.7027837271753</v>
      </c>
      <c r="AB2203">
        <v>1113.089671919905</v>
      </c>
      <c r="AC2203">
        <v>1094.946320501296</v>
      </c>
      <c r="AD2203">
        <v>912.24991181781661</v>
      </c>
      <c r="AE2203">
        <v>1347.784755449368</v>
      </c>
      <c r="AF2203">
        <v>49.487056167329463</v>
      </c>
      <c r="AG2203">
        <v>49.085754653589589</v>
      </c>
      <c r="AH2203">
        <v>47.759099823785149</v>
      </c>
      <c r="AI2203">
        <v>52.303966256963577</v>
      </c>
      <c r="AJ2203">
        <v>0.38147539281310239</v>
      </c>
      <c r="AK2203">
        <v>0.38147541526393791</v>
      </c>
      <c r="AL2203">
        <v>0.38147024166426419</v>
      </c>
      <c r="AM2203">
        <v>0.38148051424264301</v>
      </c>
      <c r="AN2203">
        <v>0.95849946725865987</v>
      </c>
      <c r="AO2203">
        <v>0.95849946725865987</v>
      </c>
      <c r="AP2203">
        <v>0.95849946725865987</v>
      </c>
      <c r="AQ2203">
        <v>0.95849946725865987</v>
      </c>
      <c r="AR2203">
        <v>9.786452147680091</v>
      </c>
      <c r="AS2203">
        <v>9.786452147680091</v>
      </c>
      <c r="AT2203">
        <v>9.786452147680091</v>
      </c>
      <c r="AU2203">
        <v>9.786452147680091</v>
      </c>
      <c r="AV2203" t="str">
        <f>VLOOKUP(Sheet1[[#This Row],[NPDES ID2]],Combined_Sheet__Major_Only___2[[NPDES ID2]:[ECHO BFR]],3,FALSE)</f>
        <v>NJ</v>
      </c>
      <c r="AW2203" t="s">
        <v>54</v>
      </c>
      <c r="AX2203" t="str">
        <f>VLOOKUP(Sheet1[[#This Row],[NPDES ID2]],Combined_Sheet__Major_Only___2[[NPDES ID2]:[ECHO BFR]],27,FALSE)</f>
        <v>-</v>
      </c>
      <c r="AY2203" t="str">
        <f>VLOOKUP(Sheet1[[#This Row],[NPDES ID2]],Combined_Sheet__Major_Only___2[[NPDES ID2]:[ECHO BFR]],28,FALSE)</f>
        <v>-</v>
      </c>
      <c r="AZ2203" t="str">
        <f>VLOOKUP(Sheet1[[#This Row],[NPDES ID2]],Combined_Sheet__Major_Only___2[[NPDES ID2]:[ECHO BFR]],29,FALSE)</f>
        <v>thickening</v>
      </c>
      <c r="BA2203">
        <f>VLOOKUP(Sheet1[[#This Row],[NPDES ID2]],Combined_Sheet__Major_Only___2[[NPDES ID2]:[ECHO BFR]],17,FALSE)</f>
        <v>40.720489999999998</v>
      </c>
      <c r="BB2203">
        <f>VLOOKUP(Sheet1[[#This Row],[NPDES ID2]],Combined_Sheet__Major_Only___2[[NPDES ID2]:[ECHO BFR]],18,FALSE)</f>
        <v>-74.418235999999993</v>
      </c>
      <c r="BC2203" t="str">
        <f>IF(ISNUMBER(SEARCH("aerobic",$AW2203)),"aerobic","")</f>
        <v/>
      </c>
      <c r="BD2203" t="str">
        <f>IF(ISNUMBER(SEARCH("anaer",$AW2203)),"anaer","")</f>
        <v/>
      </c>
      <c r="BE2203" t="str">
        <f>IF(ISNUMBER(SEARCH("thickening",$AZ2203)),"thickening","")</f>
        <v>thickening</v>
      </c>
      <c r="BF2203" s="2" t="str">
        <f>IF(ISNUMBER(SEARCH("airDry",$AW2203)),"airDry","")</f>
        <v/>
      </c>
      <c r="BG2203" s="2" t="str">
        <f>IF(ISNUMBER(SEARCH("heatDry",$AY2203)),"heatDry","")</f>
        <v/>
      </c>
      <c r="BH2203" s="2" t="str">
        <f>IF(AND(ISNUMBER(SEARCH("aerobic",$AW2203)),ISNUMBER(SEARCH("anaer",$AW2203))),"Combined Aer and Anaer.","")</f>
        <v/>
      </c>
    </row>
    <row r="2204" spans="1:60" x14ac:dyDescent="0.25">
      <c r="A2204" s="4">
        <v>1057</v>
      </c>
      <c r="B2204" t="s">
        <v>5104</v>
      </c>
      <c r="C2204">
        <v>391.50299999999999</v>
      </c>
      <c r="D2204">
        <v>545.56798585003185</v>
      </c>
      <c r="E2204">
        <v>546.19948171051135</v>
      </c>
      <c r="F2204">
        <v>411.93633586700548</v>
      </c>
      <c r="G2204">
        <v>676.17997762741061</v>
      </c>
      <c r="H2204">
        <v>-156.86405633504711</v>
      </c>
      <c r="I2204">
        <v>-158.9224724855832</v>
      </c>
      <c r="J2204">
        <v>-176.30079876331681</v>
      </c>
      <c r="K2204">
        <v>-133.23388328040701</v>
      </c>
      <c r="L2204">
        <v>193.66582181500519</v>
      </c>
      <c r="M2204">
        <v>192.03237947609071</v>
      </c>
      <c r="N2204">
        <v>186.6235515055584</v>
      </c>
      <c r="O2204">
        <v>205.14263244563509</v>
      </c>
      <c r="P2204">
        <v>9.2831348319968559</v>
      </c>
      <c r="Q2204">
        <v>9.3273453712145322</v>
      </c>
      <c r="R2204">
        <v>8.0399634675818525</v>
      </c>
      <c r="S2204">
        <v>10.69072304350818</v>
      </c>
      <c r="T2204">
        <v>58803.474167076303</v>
      </c>
      <c r="U2204">
        <v>58803.42970716027</v>
      </c>
      <c r="V2204">
        <v>58763.611525919063</v>
      </c>
      <c r="W2204">
        <v>58843.612328475057</v>
      </c>
      <c r="X2204">
        <v>5354.4214212414308</v>
      </c>
      <c r="Y2204">
        <v>5394.3073129567019</v>
      </c>
      <c r="Z2204">
        <v>5053.3123825418515</v>
      </c>
      <c r="AA2204">
        <v>5551.0402401065194</v>
      </c>
      <c r="AB2204">
        <v>1733.948137720429</v>
      </c>
      <c r="AC2204">
        <v>1668.201149168867</v>
      </c>
      <c r="AD2204">
        <v>1284.284861101434</v>
      </c>
      <c r="AE2204">
        <v>2321.5392122438211</v>
      </c>
      <c r="AF2204">
        <v>48.479110950605772</v>
      </c>
      <c r="AG2204">
        <v>48.069770529746428</v>
      </c>
      <c r="AH2204">
        <v>46.717190850209462</v>
      </c>
      <c r="AI2204">
        <v>51.35167381907582</v>
      </c>
      <c r="AJ2204">
        <v>0.36924021405052471</v>
      </c>
      <c r="AK2204">
        <v>0.36924024916852832</v>
      </c>
      <c r="AL2204">
        <v>0.36923215005661519</v>
      </c>
      <c r="AM2204">
        <v>0.36924823159629572</v>
      </c>
      <c r="AN2204">
        <v>0.95854363614933835</v>
      </c>
      <c r="AO2204">
        <v>0.95854363614933802</v>
      </c>
      <c r="AP2204">
        <v>0.95854363614933802</v>
      </c>
      <c r="AQ2204">
        <v>0.95854363614933802</v>
      </c>
      <c r="AR2204">
        <v>7.8551230437787174</v>
      </c>
      <c r="AS2204">
        <v>7.8551230437787183</v>
      </c>
      <c r="AT2204">
        <v>7.8551230437787183</v>
      </c>
      <c r="AU2204">
        <v>7.8551230437787183</v>
      </c>
      <c r="AV2204" t="str">
        <f>VLOOKUP(Sheet1[[#This Row],[NPDES ID2]],Combined_Sheet__Major_Only___2[[NPDES ID2]:[ECHO BFR]],3,FALSE)</f>
        <v>CT</v>
      </c>
      <c r="AW2204" t="s">
        <v>54</v>
      </c>
      <c r="AX2204" t="str">
        <f>VLOOKUP(Sheet1[[#This Row],[NPDES ID2]],Combined_Sheet__Major_Only___2[[NPDES ID2]:[ECHO BFR]],27,FALSE)</f>
        <v>-</v>
      </c>
      <c r="AY2204" t="str">
        <f>VLOOKUP(Sheet1[[#This Row],[NPDES ID2]],Combined_Sheet__Major_Only___2[[NPDES ID2]:[ECHO BFR]],28,FALSE)</f>
        <v>-</v>
      </c>
      <c r="AZ2204" t="str">
        <f>VLOOKUP(Sheet1[[#This Row],[NPDES ID2]],Combined_Sheet__Major_Only___2[[NPDES ID2]:[ECHO BFR]],29,FALSE)</f>
        <v>thickening</v>
      </c>
      <c r="BA2204">
        <f>VLOOKUP(Sheet1[[#This Row],[NPDES ID2]],Combined_Sheet__Major_Only___2[[NPDES ID2]:[ECHO BFR]],17,FALSE)</f>
        <v>41.331139999999998</v>
      </c>
      <c r="BB2204">
        <f>VLOOKUP(Sheet1[[#This Row],[NPDES ID2]],Combined_Sheet__Major_Only___2[[NPDES ID2]:[ECHO BFR]],18,FALSE)</f>
        <v>-73.080290000000005</v>
      </c>
      <c r="BC2204" t="str">
        <f>IF(ISNUMBER(SEARCH("aerobic",$AW2204)),"aerobic","")</f>
        <v/>
      </c>
      <c r="BD2204" t="str">
        <f>IF(ISNUMBER(SEARCH("anaer",$AW2204)),"anaer","")</f>
        <v/>
      </c>
      <c r="BE2204" t="str">
        <f>IF(ISNUMBER(SEARCH("thickening",$AZ2204)),"thickening","")</f>
        <v>thickening</v>
      </c>
      <c r="BF2204" s="3" t="str">
        <f>IF(ISNUMBER(SEARCH("airDry",$AW2204)),"airDry","")</f>
        <v/>
      </c>
      <c r="BG2204" s="3" t="str">
        <f>IF(ISNUMBER(SEARCH("heatDry",$AY2204)),"heatDry","")</f>
        <v/>
      </c>
      <c r="BH2204" s="3" t="str">
        <f>IF(AND(ISNUMBER(SEARCH("aerobic",$AW2204)),ISNUMBER(SEARCH("anaer",$AW2204))),"Combined Aer and Anaer.","")</f>
        <v/>
      </c>
    </row>
    <row r="2205" spans="1:60" x14ac:dyDescent="0.25">
      <c r="A2205" s="4">
        <v>2006</v>
      </c>
      <c r="B2205" t="s">
        <v>9446</v>
      </c>
      <c r="C2205">
        <v>1679.9</v>
      </c>
      <c r="D2205">
        <v>586.39637946740015</v>
      </c>
      <c r="E2205">
        <v>587.12162336228539</v>
      </c>
      <c r="F2205">
        <v>494.7797231677867</v>
      </c>
      <c r="G2205">
        <v>689.45339857017314</v>
      </c>
      <c r="H2205">
        <v>-146.17329756613631</v>
      </c>
      <c r="I2205">
        <v>-148.52048672418309</v>
      </c>
      <c r="J2205">
        <v>-165.0249531366959</v>
      </c>
      <c r="K2205">
        <v>-123.24424091990259</v>
      </c>
      <c r="L2205">
        <v>885.74385130387566</v>
      </c>
      <c r="M2205">
        <v>879.17517379071057</v>
      </c>
      <c r="N2205">
        <v>857.37330693390732</v>
      </c>
      <c r="O2205">
        <v>931.96220599328694</v>
      </c>
      <c r="P2205">
        <v>39.735238475409503</v>
      </c>
      <c r="Q2205">
        <v>39.860543262673787</v>
      </c>
      <c r="R2205">
        <v>34.045274130382637</v>
      </c>
      <c r="S2205">
        <v>45.846446496774163</v>
      </c>
      <c r="T2205">
        <v>58875.96521922273</v>
      </c>
      <c r="U2205">
        <v>58875.920706159734</v>
      </c>
      <c r="V2205">
        <v>58836.054926655328</v>
      </c>
      <c r="W2205">
        <v>58916.15136138579</v>
      </c>
      <c r="X2205">
        <v>5028.6113196697579</v>
      </c>
      <c r="Y2205">
        <v>5061.9531570765812</v>
      </c>
      <c r="Z2205">
        <v>4778.7808172728064</v>
      </c>
      <c r="AA2205">
        <v>5191.0385804939197</v>
      </c>
      <c r="AB2205">
        <v>1030.5274628421259</v>
      </c>
      <c r="AC2205">
        <v>1014.441808229051</v>
      </c>
      <c r="AD2205">
        <v>851.39167994081458</v>
      </c>
      <c r="AE2205">
        <v>1237.459879376001</v>
      </c>
      <c r="AF2205">
        <v>51.676401691825824</v>
      </c>
      <c r="AG2205">
        <v>51.29129930733842</v>
      </c>
      <c r="AH2205">
        <v>50.025045257436517</v>
      </c>
      <c r="AI2205">
        <v>54.371439703981871</v>
      </c>
      <c r="AJ2205">
        <v>0.40807572763705757</v>
      </c>
      <c r="AK2205">
        <v>0.4080758773979849</v>
      </c>
      <c r="AL2205">
        <v>0.40804112877454352</v>
      </c>
      <c r="AM2205">
        <v>0.40811012969637622</v>
      </c>
      <c r="AN2205">
        <v>0.95859164779340977</v>
      </c>
      <c r="AO2205">
        <v>0.95859164779340944</v>
      </c>
      <c r="AP2205">
        <v>0.95859164779340944</v>
      </c>
      <c r="AQ2205">
        <v>0.95859164779340944</v>
      </c>
      <c r="AR2205">
        <v>10.418730552223661</v>
      </c>
      <c r="AS2205">
        <v>10.418730552223661</v>
      </c>
      <c r="AT2205">
        <v>10.418730552223661</v>
      </c>
      <c r="AU2205">
        <v>10.418730552223661</v>
      </c>
      <c r="AV2205" t="str">
        <f>VLOOKUP(Sheet1[[#This Row],[NPDES ID2]],Combined_Sheet__Major_Only___2[[NPDES ID2]:[ECHO BFR]],3,FALSE)</f>
        <v>NY</v>
      </c>
      <c r="AW2205" t="s">
        <v>54</v>
      </c>
      <c r="AX2205" t="str">
        <f>VLOOKUP(Sheet1[[#This Row],[NPDES ID2]],Combined_Sheet__Major_Only___2[[NPDES ID2]:[ECHO BFR]],27,FALSE)</f>
        <v>-</v>
      </c>
      <c r="AY2205" t="str">
        <f>VLOOKUP(Sheet1[[#This Row],[NPDES ID2]],Combined_Sheet__Major_Only___2[[NPDES ID2]:[ECHO BFR]],28,FALSE)</f>
        <v>-</v>
      </c>
      <c r="AZ2205" t="str">
        <f>VLOOKUP(Sheet1[[#This Row],[NPDES ID2]],Combined_Sheet__Major_Only___2[[NPDES ID2]:[ECHO BFR]],29,FALSE)</f>
        <v>preliminaryOps, thickening</v>
      </c>
      <c r="BA2205">
        <f>VLOOKUP(Sheet1[[#This Row],[NPDES ID2]],Combined_Sheet__Major_Only___2[[NPDES ID2]:[ECHO BFR]],17,FALSE)</f>
        <v>42.941249999999997</v>
      </c>
      <c r="BB2205">
        <f>VLOOKUP(Sheet1[[#This Row],[NPDES ID2]],Combined_Sheet__Major_Only___2[[NPDES ID2]:[ECHO BFR]],18,FALSE)</f>
        <v>-76.594539999999995</v>
      </c>
      <c r="BC2205" t="str">
        <f>IF(ISNUMBER(SEARCH("aerobic",$AW2205)),"aerobic","")</f>
        <v/>
      </c>
      <c r="BD2205" t="str">
        <f>IF(ISNUMBER(SEARCH("anaer",$AW2205)),"anaer","")</f>
        <v/>
      </c>
      <c r="BE2205" t="str">
        <f>IF(ISNUMBER(SEARCH("thickening",$AZ2205)),"thickening","")</f>
        <v>thickening</v>
      </c>
      <c r="BF2205" s="2" t="str">
        <f>IF(ISNUMBER(SEARCH("airDry",$AW2205)),"airDry","")</f>
        <v/>
      </c>
      <c r="BG2205" s="2" t="str">
        <f>IF(ISNUMBER(SEARCH("heatDry",$AY2205)),"heatDry","")</f>
        <v/>
      </c>
      <c r="BH2205" s="2" t="str">
        <f>IF(AND(ISNUMBER(SEARCH("aerobic",$AW2205)),ISNUMBER(SEARCH("anaer",$AW2205))),"Combined Aer and Anaer.","")</f>
        <v/>
      </c>
    </row>
    <row r="2206" spans="1:60" x14ac:dyDescent="0.25">
      <c r="A2206" s="4">
        <v>776</v>
      </c>
      <c r="B2206" t="s">
        <v>3806</v>
      </c>
      <c r="C2206">
        <v>1777.62</v>
      </c>
      <c r="D2206">
        <v>614.88165565973668</v>
      </c>
      <c r="E2206">
        <v>616.22501444414888</v>
      </c>
      <c r="F2206">
        <v>515.93739404738869</v>
      </c>
      <c r="G2206">
        <v>721.75203493118795</v>
      </c>
      <c r="H2206">
        <v>-148.30975683715809</v>
      </c>
      <c r="I2206">
        <v>-150.50771242158379</v>
      </c>
      <c r="J2206">
        <v>-167.43231942196209</v>
      </c>
      <c r="K2206">
        <v>-125.33507764357731</v>
      </c>
      <c r="L2206">
        <v>924.01228319655934</v>
      </c>
      <c r="M2206">
        <v>916.95823616317523</v>
      </c>
      <c r="N2206">
        <v>893.53975262436563</v>
      </c>
      <c r="O2206">
        <v>973.653079053326</v>
      </c>
      <c r="P2206">
        <v>42.069906594382573</v>
      </c>
      <c r="Q2206">
        <v>42.150699702321297</v>
      </c>
      <c r="R2206">
        <v>36.116193687899518</v>
      </c>
      <c r="S2206">
        <v>48.590284857536993</v>
      </c>
      <c r="T2206">
        <v>59000.283404344533</v>
      </c>
      <c r="U2206">
        <v>59000.238800137449</v>
      </c>
      <c r="V2206">
        <v>58960.29139221795</v>
      </c>
      <c r="W2206">
        <v>59040.551830891207</v>
      </c>
      <c r="X2206">
        <v>5111.7453153505021</v>
      </c>
      <c r="Y2206">
        <v>5146.542230182612</v>
      </c>
      <c r="Z2206">
        <v>4850.4576283496363</v>
      </c>
      <c r="AA2206">
        <v>5281.7992742534361</v>
      </c>
      <c r="AB2206">
        <v>1193.8585996168661</v>
      </c>
      <c r="AC2206">
        <v>1169.942127016868</v>
      </c>
      <c r="AD2206">
        <v>960.61572668054578</v>
      </c>
      <c r="AE2206">
        <v>1470.8727088883661</v>
      </c>
      <c r="AF2206">
        <v>50.946026055501903</v>
      </c>
      <c r="AG2206">
        <v>50.555077813299292</v>
      </c>
      <c r="AH2206">
        <v>49.270054362041442</v>
      </c>
      <c r="AI2206">
        <v>53.681435512638743</v>
      </c>
      <c r="AJ2206">
        <v>0.39919815820169807</v>
      </c>
      <c r="AK2206">
        <v>0.39919831852445947</v>
      </c>
      <c r="AL2206">
        <v>0.39916109025392249</v>
      </c>
      <c r="AM2206">
        <v>0.39923501564305042</v>
      </c>
      <c r="AN2206">
        <v>0.95867372675842732</v>
      </c>
      <c r="AO2206">
        <v>0.95867372675842732</v>
      </c>
      <c r="AP2206">
        <v>0.95867372675842732</v>
      </c>
      <c r="AQ2206">
        <v>0.95867372675842732</v>
      </c>
      <c r="AR2206">
        <v>9.5935566722872139</v>
      </c>
      <c r="AS2206">
        <v>9.5935566722872139</v>
      </c>
      <c r="AT2206">
        <v>9.5935566722872139</v>
      </c>
      <c r="AU2206">
        <v>9.5935566722872139</v>
      </c>
      <c r="AV2206" t="str">
        <f>VLOOKUP(Sheet1[[#This Row],[NPDES ID2]],Combined_Sheet__Major_Only___2[[NPDES ID2]:[ECHO BFR]],3,FALSE)</f>
        <v>MD</v>
      </c>
      <c r="AW2206" t="s">
        <v>87</v>
      </c>
      <c r="AX2206" t="str">
        <f>VLOOKUP(Sheet1[[#This Row],[NPDES ID2]],Combined_Sheet__Major_Only___2[[NPDES ID2]:[ECHO BFR]],27,FALSE)</f>
        <v>-</v>
      </c>
      <c r="AY2206" t="str">
        <f>VLOOKUP(Sheet1[[#This Row],[NPDES ID2]],Combined_Sheet__Major_Only___2[[NPDES ID2]:[ECHO BFR]],28,FALSE)</f>
        <v>-</v>
      </c>
      <c r="AZ2206" t="str">
        <f>VLOOKUP(Sheet1[[#This Row],[NPDES ID2]],Combined_Sheet__Major_Only___2[[NPDES ID2]:[ECHO BFR]],29,FALSE)</f>
        <v>thickening</v>
      </c>
      <c r="BA2206">
        <f>VLOOKUP(Sheet1[[#This Row],[NPDES ID2]],Combined_Sheet__Major_Only___2[[NPDES ID2]:[ECHO BFR]],17,FALSE)</f>
        <v>39.025556000000002</v>
      </c>
      <c r="BB2206">
        <f>VLOOKUP(Sheet1[[#This Row],[NPDES ID2]],Combined_Sheet__Major_Only___2[[NPDES ID2]:[ECHO BFR]],18,FALSE)</f>
        <v>-76.406943999999996</v>
      </c>
      <c r="BC2206" t="str">
        <f>IF(ISNUMBER(SEARCH("aerobic",$AW2206)),"aerobic","")</f>
        <v/>
      </c>
      <c r="BD2206" t="str">
        <f>IF(ISNUMBER(SEARCH("anaer",$AW2206)),"anaer","")</f>
        <v/>
      </c>
      <c r="BE2206" t="str">
        <f>IF(ISNUMBER(SEARCH("thickening",$AZ2206)),"thickening","")</f>
        <v>thickening</v>
      </c>
      <c r="BF2206" s="2" t="str">
        <f>IF(ISNUMBER(SEARCH("airDry",$AW2206)),"airDry","")</f>
        <v/>
      </c>
      <c r="BG2206" s="2" t="str">
        <f>IF(ISNUMBER(SEARCH("heatDry",$AY2206)),"heatDry","")</f>
        <v/>
      </c>
      <c r="BH2206" s="2" t="str">
        <f>IF(AND(ISNUMBER(SEARCH("aerobic",$AW2206)),ISNUMBER(SEARCH("anaer",$AW2206))),"Combined Aer and Anaer.","")</f>
        <v/>
      </c>
    </row>
    <row r="2207" spans="1:60" x14ac:dyDescent="0.25">
      <c r="A2207" s="4">
        <v>1360</v>
      </c>
      <c r="B2207" t="s">
        <v>6456</v>
      </c>
      <c r="C2207">
        <v>159</v>
      </c>
      <c r="D2207">
        <v>946.81748396451371</v>
      </c>
      <c r="E2207">
        <v>942.73667824779614</v>
      </c>
      <c r="F2207">
        <v>682.15840333631002</v>
      </c>
      <c r="G2207">
        <v>1226.965182157423</v>
      </c>
      <c r="H2207">
        <v>-153.12995410414121</v>
      </c>
      <c r="I2207">
        <v>-155.09229142774419</v>
      </c>
      <c r="J2207">
        <v>-172.11478290278089</v>
      </c>
      <c r="K2207">
        <v>-129.57613116791649</v>
      </c>
      <c r="L2207">
        <v>80.542135329857473</v>
      </c>
      <c r="M2207">
        <v>79.893440374781278</v>
      </c>
      <c r="N2207">
        <v>77.746380065669356</v>
      </c>
      <c r="O2207">
        <v>85.098713002423565</v>
      </c>
      <c r="P2207">
        <v>3.7670038804221262</v>
      </c>
      <c r="Q2207">
        <v>3.7831829326964672</v>
      </c>
      <c r="R2207">
        <v>3.2515867159518548</v>
      </c>
      <c r="S2207">
        <v>4.3500106349939669</v>
      </c>
      <c r="T2207">
        <v>59197.009175375111</v>
      </c>
      <c r="U2207">
        <v>59196.964426938182</v>
      </c>
      <c r="V2207">
        <v>59156.887847145073</v>
      </c>
      <c r="W2207">
        <v>59237.407811824647</v>
      </c>
      <c r="X2207">
        <v>5263.380041069443</v>
      </c>
      <c r="Y2207">
        <v>5301.0004571774516</v>
      </c>
      <c r="Z2207">
        <v>4980.4412181638181</v>
      </c>
      <c r="AA2207">
        <v>5447.7787335186567</v>
      </c>
      <c r="AB2207">
        <v>1220.3432036723971</v>
      </c>
      <c r="AC2207">
        <v>1196.681035734229</v>
      </c>
      <c r="AD2207">
        <v>982.73096045839293</v>
      </c>
      <c r="AE2207">
        <v>1503.349106589468</v>
      </c>
      <c r="AF2207">
        <v>49.642791310137447</v>
      </c>
      <c r="AG2207">
        <v>49.242785400893183</v>
      </c>
      <c r="AH2207">
        <v>47.919969790453862</v>
      </c>
      <c r="AI2207">
        <v>52.451136124043387</v>
      </c>
      <c r="AJ2207">
        <v>0.3833664763520398</v>
      </c>
      <c r="AK2207">
        <v>0.38336649037185178</v>
      </c>
      <c r="AL2207">
        <v>0.38336326121238462</v>
      </c>
      <c r="AM2207">
        <v>0.38336967292334317</v>
      </c>
      <c r="AN2207">
        <v>0.95880294881503969</v>
      </c>
      <c r="AO2207">
        <v>0.95880294881504013</v>
      </c>
      <c r="AP2207">
        <v>0.95880294881504013</v>
      </c>
      <c r="AQ2207">
        <v>0.95880294881504013</v>
      </c>
      <c r="AR2207">
        <v>9.382678218190021</v>
      </c>
      <c r="AS2207">
        <v>9.3826782181900228</v>
      </c>
      <c r="AT2207">
        <v>9.3826782181900228</v>
      </c>
      <c r="AU2207">
        <v>9.3826782181900228</v>
      </c>
      <c r="AV2207" t="str">
        <f>VLOOKUP(Sheet1[[#This Row],[NPDES ID2]],Combined_Sheet__Major_Only___2[[NPDES ID2]:[ECHO BFR]],3,FALSE)</f>
        <v>GA</v>
      </c>
      <c r="AW2207" t="s">
        <v>54</v>
      </c>
      <c r="AX2207" t="str">
        <f>VLOOKUP(Sheet1[[#This Row],[NPDES ID2]],Combined_Sheet__Major_Only___2[[NPDES ID2]:[ECHO BFR]],27,FALSE)</f>
        <v>other</v>
      </c>
      <c r="AY2207" t="str">
        <f>VLOOKUP(Sheet1[[#This Row],[NPDES ID2]],Combined_Sheet__Major_Only___2[[NPDES ID2]:[ECHO BFR]],28,FALSE)</f>
        <v>-</v>
      </c>
      <c r="AZ2207" t="str">
        <f>VLOOKUP(Sheet1[[#This Row],[NPDES ID2]],Combined_Sheet__Major_Only___2[[NPDES ID2]:[ECHO BFR]],29,FALSE)</f>
        <v>thickening</v>
      </c>
      <c r="BA2207">
        <f>VLOOKUP(Sheet1[[#This Row],[NPDES ID2]],Combined_Sheet__Major_Only___2[[NPDES ID2]:[ECHO BFR]],17,FALSE)</f>
        <v>34.221730000000001</v>
      </c>
      <c r="BB2207">
        <f>VLOOKUP(Sheet1[[#This Row],[NPDES ID2]],Combined_Sheet__Major_Only___2[[NPDES ID2]:[ECHO BFR]],18,FALSE)</f>
        <v>-85.307569000000001</v>
      </c>
      <c r="BC2207" t="str">
        <f>IF(ISNUMBER(SEARCH("aerobic",$AW2207)),"aerobic","")</f>
        <v/>
      </c>
      <c r="BD2207" t="str">
        <f>IF(ISNUMBER(SEARCH("anaer",$AW2207)),"anaer","")</f>
        <v/>
      </c>
      <c r="BE2207" t="str">
        <f>IF(ISNUMBER(SEARCH("thickening",$AZ2207)),"thickening","")</f>
        <v>thickening</v>
      </c>
      <c r="BF2207" s="2" t="str">
        <f>IF(ISNUMBER(SEARCH("airDry",$AW2207)),"airDry","")</f>
        <v/>
      </c>
      <c r="BG2207" s="2" t="str">
        <f>IF(ISNUMBER(SEARCH("heatDry",$AY2207)),"heatDry","")</f>
        <v/>
      </c>
      <c r="BH2207" s="2" t="str">
        <f>IF(AND(ISNUMBER(SEARCH("aerobic",$AW2207)),ISNUMBER(SEARCH("anaer",$AW2207))),"Combined Aer and Anaer.","")</f>
        <v/>
      </c>
    </row>
    <row r="2208" spans="1:60" x14ac:dyDescent="0.25">
      <c r="A2208" s="4">
        <v>897</v>
      </c>
      <c r="B2208" t="s">
        <v>4371</v>
      </c>
      <c r="C2208">
        <v>767.8</v>
      </c>
      <c r="D2208">
        <v>468.37724924620449</v>
      </c>
      <c r="E2208">
        <v>462.82480024559021</v>
      </c>
      <c r="F2208">
        <v>388.42091833779853</v>
      </c>
      <c r="G2208">
        <v>559.45998643974838</v>
      </c>
      <c r="H2208">
        <v>-152.5205132731636</v>
      </c>
      <c r="I2208">
        <v>-154.69119151631469</v>
      </c>
      <c r="J2208">
        <v>-171.67626479429629</v>
      </c>
      <c r="K2208">
        <v>-129.137011606052</v>
      </c>
      <c r="L2208">
        <v>389.75311999479447</v>
      </c>
      <c r="M2208">
        <v>386.62911631251939</v>
      </c>
      <c r="N2208">
        <v>376.27801221123423</v>
      </c>
      <c r="O2208">
        <v>411.71132810222298</v>
      </c>
      <c r="P2208">
        <v>18.1885329456256</v>
      </c>
      <c r="Q2208">
        <v>18.26447955393558</v>
      </c>
      <c r="R2208">
        <v>15.692668903630191</v>
      </c>
      <c r="S2208">
        <v>21.009087332732229</v>
      </c>
      <c r="T2208">
        <v>59234.642263499933</v>
      </c>
      <c r="U2208">
        <v>59234.597487472223</v>
      </c>
      <c r="V2208">
        <v>59194.496197462067</v>
      </c>
      <c r="W2208">
        <v>59275.065808738596</v>
      </c>
      <c r="X2208">
        <v>5255.5973792262466</v>
      </c>
      <c r="Y2208">
        <v>5292.9939437672947</v>
      </c>
      <c r="Z2208">
        <v>4974.2198236982522</v>
      </c>
      <c r="AA2208">
        <v>5438.9840349587867</v>
      </c>
      <c r="AB2208">
        <v>1076.442335411308</v>
      </c>
      <c r="AC2208">
        <v>1060.206924476704</v>
      </c>
      <c r="AD2208">
        <v>888.51299965923693</v>
      </c>
      <c r="AE2208">
        <v>1294.1762534424699</v>
      </c>
      <c r="AF2208">
        <v>49.749288538753</v>
      </c>
      <c r="AG2208">
        <v>49.349693562451513</v>
      </c>
      <c r="AH2208">
        <v>48.031004481823587</v>
      </c>
      <c r="AI2208">
        <v>52.551449262016703</v>
      </c>
      <c r="AJ2208">
        <v>0.38465975988227691</v>
      </c>
      <c r="AK2208">
        <v>0.38465982588708342</v>
      </c>
      <c r="AL2208">
        <v>0.38464457768958538</v>
      </c>
      <c r="AM2208">
        <v>0.38467485493171399</v>
      </c>
      <c r="AN2208">
        <v>0.95882757660479301</v>
      </c>
      <c r="AO2208">
        <v>0.95882757660479301</v>
      </c>
      <c r="AP2208">
        <v>0.95882757660479301</v>
      </c>
      <c r="AQ2208">
        <v>0.95882757660479301</v>
      </c>
      <c r="AR2208">
        <v>10.03307694604371</v>
      </c>
      <c r="AS2208">
        <v>10.03307694604371</v>
      </c>
      <c r="AT2208">
        <v>10.03307694604371</v>
      </c>
      <c r="AU2208">
        <v>10.03307694604371</v>
      </c>
      <c r="AV2208" t="str">
        <f>VLOOKUP(Sheet1[[#This Row],[NPDES ID2]],Combined_Sheet__Major_Only___2[[NPDES ID2]:[ECHO BFR]],3,FALSE)</f>
        <v>NE</v>
      </c>
      <c r="AW2208" t="s">
        <v>87</v>
      </c>
      <c r="AX2208" t="str">
        <f>VLOOKUP(Sheet1[[#This Row],[NPDES ID2]],Combined_Sheet__Major_Only___2[[NPDES ID2]:[ECHO BFR]],27,FALSE)</f>
        <v>tempSludgeStore</v>
      </c>
      <c r="AY2208" t="str">
        <f>VLOOKUP(Sheet1[[#This Row],[NPDES ID2]],Combined_Sheet__Major_Only___2[[NPDES ID2]:[ECHO BFR]],28,FALSE)</f>
        <v>-</v>
      </c>
      <c r="AZ2208" t="str">
        <f>VLOOKUP(Sheet1[[#This Row],[NPDES ID2]],Combined_Sheet__Major_Only___2[[NPDES ID2]:[ECHO BFR]],29,FALSE)</f>
        <v>thickening</v>
      </c>
      <c r="BA2208">
        <f>VLOOKUP(Sheet1[[#This Row],[NPDES ID2]],Combined_Sheet__Major_Only___2[[NPDES ID2]:[ECHO BFR]],17,FALSE)</f>
        <v>40.676450000000003</v>
      </c>
      <c r="BB2208">
        <f>VLOOKUP(Sheet1[[#This Row],[NPDES ID2]],Combined_Sheet__Major_Only___2[[NPDES ID2]:[ECHO BFR]],18,FALSE)</f>
        <v>-95.846090000000004</v>
      </c>
      <c r="BC2208" t="str">
        <f>IF(ISNUMBER(SEARCH("aerobic",$AW2208)),"aerobic","")</f>
        <v/>
      </c>
      <c r="BD2208" t="str">
        <f>IF(ISNUMBER(SEARCH("anaer",$AW2208)),"anaer","")</f>
        <v/>
      </c>
      <c r="BE2208" t="str">
        <f>IF(ISNUMBER(SEARCH("thickening",$AZ2208)),"thickening","")</f>
        <v>thickening</v>
      </c>
      <c r="BF2208" s="3" t="str">
        <f>IF(ISNUMBER(SEARCH("airDry",$AW2208)),"airDry","")</f>
        <v/>
      </c>
      <c r="BG2208" s="3" t="str">
        <f>IF(ISNUMBER(SEARCH("heatDry",$AY2208)),"heatDry","")</f>
        <v/>
      </c>
      <c r="BH2208" s="3" t="str">
        <f>IF(AND(ISNUMBER(SEARCH("aerobic",$AW2208)),ISNUMBER(SEARCH("anaer",$AW2208))),"Combined Aer and Anaer.","")</f>
        <v/>
      </c>
    </row>
    <row r="2209" spans="1:60" x14ac:dyDescent="0.25">
      <c r="A2209" s="4">
        <v>982</v>
      </c>
      <c r="B2209" t="s">
        <v>4761</v>
      </c>
      <c r="C2209">
        <v>540</v>
      </c>
      <c r="D2209">
        <v>473.86605540717937</v>
      </c>
      <c r="E2209">
        <v>472.97589496654308</v>
      </c>
      <c r="F2209">
        <v>371.63894519285242</v>
      </c>
      <c r="G2209">
        <v>574.6545723834962</v>
      </c>
      <c r="H2209">
        <v>-150.48134722525549</v>
      </c>
      <c r="I2209">
        <v>-152.5618809308551</v>
      </c>
      <c r="J2209">
        <v>-169.34869612322629</v>
      </c>
      <c r="K2209">
        <v>-127.1208877366364</v>
      </c>
      <c r="L2209">
        <v>277.83122189064488</v>
      </c>
      <c r="M2209">
        <v>275.6628017116924</v>
      </c>
      <c r="N2209">
        <v>268.48080362823202</v>
      </c>
      <c r="O2209">
        <v>293.06905571733188</v>
      </c>
      <c r="P2209">
        <v>12.78587823535972</v>
      </c>
      <c r="Q2209">
        <v>12.812502204540269</v>
      </c>
      <c r="R2209">
        <v>11.00075727309687</v>
      </c>
      <c r="S2209">
        <v>14.774923299687609</v>
      </c>
      <c r="T2209">
        <v>59331.535649888872</v>
      </c>
      <c r="U2209">
        <v>59331.490802823602</v>
      </c>
      <c r="V2209">
        <v>59291.32589176271</v>
      </c>
      <c r="W2209">
        <v>59372.023327439041</v>
      </c>
      <c r="X2209">
        <v>5193.5778483387794</v>
      </c>
      <c r="Y2209">
        <v>5229.6576642549644</v>
      </c>
      <c r="Z2209">
        <v>4922.6989411960949</v>
      </c>
      <c r="AA2209">
        <v>5369.9328818311014</v>
      </c>
      <c r="AB2209">
        <v>1066.9112622780849</v>
      </c>
      <c r="AC2209">
        <v>1050.5070162918221</v>
      </c>
      <c r="AD2209">
        <v>880.50723531686037</v>
      </c>
      <c r="AE2209">
        <v>1282.7081988864841</v>
      </c>
      <c r="AF2209">
        <v>50.422791634974693</v>
      </c>
      <c r="AG2209">
        <v>50.028656608864416</v>
      </c>
      <c r="AH2209">
        <v>48.727033281996789</v>
      </c>
      <c r="AI2209">
        <v>53.18779978617264</v>
      </c>
      <c r="AJ2209">
        <v>0.39284052441317407</v>
      </c>
      <c r="AK2209">
        <v>0.39284057167906361</v>
      </c>
      <c r="AL2209">
        <v>0.39282966487835069</v>
      </c>
      <c r="AM2209">
        <v>0.39285132146959889</v>
      </c>
      <c r="AN2209">
        <v>0.95889085013696229</v>
      </c>
      <c r="AO2209">
        <v>0.95889085013696218</v>
      </c>
      <c r="AP2209">
        <v>0.95889085013696218</v>
      </c>
      <c r="AQ2209">
        <v>0.95889085013696218</v>
      </c>
      <c r="AR2209">
        <v>10.152639881549961</v>
      </c>
      <c r="AS2209">
        <v>10.152639881549961</v>
      </c>
      <c r="AT2209">
        <v>10.152639881549961</v>
      </c>
      <c r="AU2209">
        <v>10.152639881549961</v>
      </c>
      <c r="AV2209" t="str">
        <f>VLOOKUP(Sheet1[[#This Row],[NPDES ID2]],Combined_Sheet__Major_Only___2[[NPDES ID2]:[ECHO BFR]],3,FALSE)</f>
        <v>IL</v>
      </c>
      <c r="AW2209" t="s">
        <v>54</v>
      </c>
      <c r="AX2209" t="str">
        <f>VLOOKUP(Sheet1[[#This Row],[NPDES ID2]],Combined_Sheet__Major_Only___2[[NPDES ID2]:[ECHO BFR]],27,FALSE)</f>
        <v>-</v>
      </c>
      <c r="AY2209" t="str">
        <f>VLOOKUP(Sheet1[[#This Row],[NPDES ID2]],Combined_Sheet__Major_Only___2[[NPDES ID2]:[ECHO BFR]],28,FALSE)</f>
        <v>-</v>
      </c>
      <c r="AZ2209" t="str">
        <f>VLOOKUP(Sheet1[[#This Row],[NPDES ID2]],Combined_Sheet__Major_Only___2[[NPDES ID2]:[ECHO BFR]],29,FALSE)</f>
        <v>preliminaryOps, thickening</v>
      </c>
      <c r="BA2209">
        <f>VLOOKUP(Sheet1[[#This Row],[NPDES ID2]],Combined_Sheet__Major_Only___2[[NPDES ID2]:[ECHO BFR]],17,FALSE)</f>
        <v>40.082360000000001</v>
      </c>
      <c r="BB2209">
        <f>VLOOKUP(Sheet1[[#This Row],[NPDES ID2]],Combined_Sheet__Major_Only___2[[NPDES ID2]:[ECHO BFR]],18,FALSE)</f>
        <v>-88.332920000000001</v>
      </c>
      <c r="BC2209" t="str">
        <f>IF(ISNUMBER(SEARCH("aerobic",$AW2209)),"aerobic","")</f>
        <v/>
      </c>
      <c r="BD2209" t="str">
        <f>IF(ISNUMBER(SEARCH("anaer",$AW2209)),"anaer","")</f>
        <v/>
      </c>
      <c r="BE2209" t="str">
        <f>IF(ISNUMBER(SEARCH("thickening",$AZ2209)),"thickening","")</f>
        <v>thickening</v>
      </c>
      <c r="BF2209" s="2" t="str">
        <f>IF(ISNUMBER(SEARCH("airDry",$AW2209)),"airDry","")</f>
        <v/>
      </c>
      <c r="BG2209" s="2" t="str">
        <f>IF(ISNUMBER(SEARCH("heatDry",$AY2209)),"heatDry","")</f>
        <v/>
      </c>
      <c r="BH2209" s="2" t="str">
        <f>IF(AND(ISNUMBER(SEARCH("aerobic",$AW2209)),ISNUMBER(SEARCH("anaer",$AW2209))),"Combined Aer and Anaer.","")</f>
        <v/>
      </c>
    </row>
    <row r="2210" spans="1:60" x14ac:dyDescent="0.25">
      <c r="A2210" s="4">
        <v>2111</v>
      </c>
      <c r="B2210" t="s">
        <v>9919</v>
      </c>
      <c r="C2210">
        <v>947.69</v>
      </c>
      <c r="D2210">
        <v>485.25149620267001</v>
      </c>
      <c r="E2210">
        <v>485.46864103605532</v>
      </c>
      <c r="F2210">
        <v>408.86701011330388</v>
      </c>
      <c r="G2210">
        <v>581.73209629105634</v>
      </c>
      <c r="H2210">
        <v>-153.30120222428951</v>
      </c>
      <c r="I2210">
        <v>-155.40610720120461</v>
      </c>
      <c r="J2210">
        <v>-172.6267500038623</v>
      </c>
      <c r="K2210">
        <v>-129.94863412411109</v>
      </c>
      <c r="L2210">
        <v>478.38505558166099</v>
      </c>
      <c r="M2210">
        <v>474.50901490226892</v>
      </c>
      <c r="N2210">
        <v>461.66049639769852</v>
      </c>
      <c r="O2210">
        <v>505.63647912458009</v>
      </c>
      <c r="P2210">
        <v>22.45423862826674</v>
      </c>
      <c r="Q2210">
        <v>22.55472183879969</v>
      </c>
      <c r="R2210">
        <v>19.395034832743519</v>
      </c>
      <c r="S2210">
        <v>25.91964000809709</v>
      </c>
      <c r="T2210">
        <v>59334.866762538848</v>
      </c>
      <c r="U2210">
        <v>59334.821913031352</v>
      </c>
      <c r="V2210">
        <v>59294.654814732559</v>
      </c>
      <c r="W2210">
        <v>59375.356644903608</v>
      </c>
      <c r="X2210">
        <v>5294.13221218331</v>
      </c>
      <c r="Y2210">
        <v>5332.1686882223476</v>
      </c>
      <c r="Z2210">
        <v>5007.6246875896404</v>
      </c>
      <c r="AA2210">
        <v>5480.9558421724087</v>
      </c>
      <c r="AB2210">
        <v>1602.643169688037</v>
      </c>
      <c r="AC2210">
        <v>1549.870748279521</v>
      </c>
      <c r="AD2210">
        <v>1210.563228272056</v>
      </c>
      <c r="AE2210">
        <v>2103.078588121522</v>
      </c>
      <c r="AF2210">
        <v>49.472396902705412</v>
      </c>
      <c r="AG2210">
        <v>49.070451472066551</v>
      </c>
      <c r="AH2210">
        <v>47.745084224087677</v>
      </c>
      <c r="AI2210">
        <v>52.289754598955057</v>
      </c>
      <c r="AJ2210">
        <v>0.38129738904854421</v>
      </c>
      <c r="AK2210">
        <v>0.38129747559907551</v>
      </c>
      <c r="AL2210">
        <v>0.38127745635448768</v>
      </c>
      <c r="AM2210">
        <v>0.38131720762344401</v>
      </c>
      <c r="AN2210">
        <v>0.95889302196974813</v>
      </c>
      <c r="AO2210">
        <v>0.95889302196974802</v>
      </c>
      <c r="AP2210">
        <v>0.95889302196974802</v>
      </c>
      <c r="AQ2210">
        <v>0.95889302196974802</v>
      </c>
      <c r="AR2210">
        <v>8.2484646695254877</v>
      </c>
      <c r="AS2210">
        <v>8.2484646695254895</v>
      </c>
      <c r="AT2210">
        <v>8.2484646695254895</v>
      </c>
      <c r="AU2210">
        <v>8.2484646695254895</v>
      </c>
      <c r="AV2210" t="str">
        <f>VLOOKUP(Sheet1[[#This Row],[NPDES ID2]],Combined_Sheet__Major_Only___2[[NPDES ID2]:[ECHO BFR]],3,FALSE)</f>
        <v>TX</v>
      </c>
      <c r="AW2210" t="s">
        <v>54</v>
      </c>
      <c r="AX2210" t="str">
        <f>VLOOKUP(Sheet1[[#This Row],[NPDES ID2]],Combined_Sheet__Major_Only___2[[NPDES ID2]:[ECHO BFR]],27,FALSE)</f>
        <v>-</v>
      </c>
      <c r="AY2210" t="str">
        <f>VLOOKUP(Sheet1[[#This Row],[NPDES ID2]],Combined_Sheet__Major_Only___2[[NPDES ID2]:[ECHO BFR]],28,FALSE)</f>
        <v>-</v>
      </c>
      <c r="AZ2210" t="str">
        <f>VLOOKUP(Sheet1[[#This Row],[NPDES ID2]],Combined_Sheet__Major_Only___2[[NPDES ID2]:[ECHO BFR]],29,FALSE)</f>
        <v>thickening</v>
      </c>
      <c r="BA2210">
        <f>VLOOKUP(Sheet1[[#This Row],[NPDES ID2]],Combined_Sheet__Major_Only___2[[NPDES ID2]:[ECHO BFR]],17,FALSE)</f>
        <v>33.104166999999997</v>
      </c>
      <c r="BB2210">
        <f>VLOOKUP(Sheet1[[#This Row],[NPDES ID2]],Combined_Sheet__Major_Only___2[[NPDES ID2]:[ECHO BFR]],18,FALSE)</f>
        <v>-96.889443999999997</v>
      </c>
      <c r="BC2210" t="str">
        <f>IF(ISNUMBER(SEARCH("aerobic",$AW2210)),"aerobic","")</f>
        <v/>
      </c>
      <c r="BD2210" t="str">
        <f>IF(ISNUMBER(SEARCH("anaer",$AW2210)),"anaer","")</f>
        <v/>
      </c>
      <c r="BE2210" t="str">
        <f>IF(ISNUMBER(SEARCH("thickening",$AZ2210)),"thickening","")</f>
        <v>thickening</v>
      </c>
      <c r="BF2210" s="3" t="str">
        <f>IF(ISNUMBER(SEARCH("airDry",$AW2210)),"airDry","")</f>
        <v/>
      </c>
      <c r="BG2210" s="3" t="str">
        <f>IF(ISNUMBER(SEARCH("heatDry",$AY2210)),"heatDry","")</f>
        <v/>
      </c>
      <c r="BH2210" s="3" t="str">
        <f>IF(AND(ISNUMBER(SEARCH("aerobic",$AW2210)),ISNUMBER(SEARCH("anaer",$AW2210))),"Combined Aer and Anaer.","")</f>
        <v/>
      </c>
    </row>
    <row r="2211" spans="1:60" x14ac:dyDescent="0.25">
      <c r="A2211" s="4">
        <v>2437</v>
      </c>
      <c r="B2211" t="s">
        <v>11358</v>
      </c>
      <c r="C2211">
        <v>244.7</v>
      </c>
      <c r="D2211">
        <v>674.13563765107074</v>
      </c>
      <c r="E2211">
        <v>673.14910153254209</v>
      </c>
      <c r="F2211">
        <v>501.22044140342751</v>
      </c>
      <c r="G2211">
        <v>872.86970623193588</v>
      </c>
      <c r="H2211">
        <v>-149.49662218326279</v>
      </c>
      <c r="I2211">
        <v>-151.4759440518732</v>
      </c>
      <c r="J2211">
        <v>-168.15936266583779</v>
      </c>
      <c r="K2211">
        <v>-126.1076339302267</v>
      </c>
      <c r="L2211">
        <v>126.7868527873505</v>
      </c>
      <c r="M2211">
        <v>125.8109318006122</v>
      </c>
      <c r="N2211">
        <v>122.58024697294501</v>
      </c>
      <c r="O2211">
        <v>133.6426712857525</v>
      </c>
      <c r="P2211">
        <v>5.7924356697629822</v>
      </c>
      <c r="Q2211">
        <v>5.8039496727590887</v>
      </c>
      <c r="R2211">
        <v>4.9764354542971203</v>
      </c>
      <c r="S2211">
        <v>6.6908399953260274</v>
      </c>
      <c r="T2211">
        <v>59338.700356601214</v>
      </c>
      <c r="U2211">
        <v>59338.655504283117</v>
      </c>
      <c r="V2211">
        <v>59298.485888812713</v>
      </c>
      <c r="W2211">
        <v>59379.192776365671</v>
      </c>
      <c r="X2211">
        <v>5157.7023175411587</v>
      </c>
      <c r="Y2211">
        <v>5193.0881898061016</v>
      </c>
      <c r="Z2211">
        <v>4892.3862849685147</v>
      </c>
      <c r="AA2211">
        <v>5330.3319412548108</v>
      </c>
      <c r="AB2211">
        <v>1360.485952297525</v>
      </c>
      <c r="AC2211">
        <v>1325.91799362348</v>
      </c>
      <c r="AD2211">
        <v>1065.231721093493</v>
      </c>
      <c r="AE2211">
        <v>1722.195351857305</v>
      </c>
      <c r="AF2211">
        <v>50.777666674907671</v>
      </c>
      <c r="AG2211">
        <v>50.386529892285779</v>
      </c>
      <c r="AH2211">
        <v>49.093520552760488</v>
      </c>
      <c r="AI2211">
        <v>53.523175914888952</v>
      </c>
      <c r="AJ2211">
        <v>0.3971522932922385</v>
      </c>
      <c r="AK2211">
        <v>0.39715231598523248</v>
      </c>
      <c r="AL2211">
        <v>0.39714708677960758</v>
      </c>
      <c r="AM2211">
        <v>0.39715746976381588</v>
      </c>
      <c r="AN2211">
        <v>0.95889552112847365</v>
      </c>
      <c r="AO2211">
        <v>0.95889552112847398</v>
      </c>
      <c r="AP2211">
        <v>0.95889552112847398</v>
      </c>
      <c r="AQ2211">
        <v>0.95889552112847398</v>
      </c>
      <c r="AR2211">
        <v>9.0103530319585481</v>
      </c>
      <c r="AS2211">
        <v>9.0103530319585516</v>
      </c>
      <c r="AT2211">
        <v>9.0103530319585516</v>
      </c>
      <c r="AU2211">
        <v>9.0103530319585516</v>
      </c>
      <c r="AV2211" t="str">
        <f>VLOOKUP(Sheet1[[#This Row],[NPDES ID2]],Combined_Sheet__Major_Only___2[[NPDES ID2]:[ECHO BFR]],3,FALSE)</f>
        <v>WA</v>
      </c>
      <c r="AW2211" t="s">
        <v>54</v>
      </c>
      <c r="AX2211" t="str">
        <f>VLOOKUP(Sheet1[[#This Row],[NPDES ID2]],Combined_Sheet__Major_Only___2[[NPDES ID2]:[ECHO BFR]],27,FALSE)</f>
        <v>-</v>
      </c>
      <c r="AY2211" t="str">
        <f>VLOOKUP(Sheet1[[#This Row],[NPDES ID2]],Combined_Sheet__Major_Only___2[[NPDES ID2]:[ECHO BFR]],28,FALSE)</f>
        <v>thermoAerobicDigest</v>
      </c>
      <c r="AZ2211" t="str">
        <f>VLOOKUP(Sheet1[[#This Row],[NPDES ID2]],Combined_Sheet__Major_Only___2[[NPDES ID2]:[ECHO BFR]],29,FALSE)</f>
        <v>preliminaryOps, thickening</v>
      </c>
      <c r="BA2211">
        <f>VLOOKUP(Sheet1[[#This Row],[NPDES ID2]],Combined_Sheet__Major_Only___2[[NPDES ID2]:[ECHO BFR]],17,FALSE)</f>
        <v>47.418545000000002</v>
      </c>
      <c r="BB2211">
        <f>VLOOKUP(Sheet1[[#This Row],[NPDES ID2]],Combined_Sheet__Major_Only___2[[NPDES ID2]:[ECHO BFR]],18,FALSE)</f>
        <v>-120.29716000000001</v>
      </c>
      <c r="BC2211" t="str">
        <f>IF(ISNUMBER(SEARCH("aerobic",$AW2211)),"aerobic","")</f>
        <v/>
      </c>
      <c r="BD2211" t="str">
        <f>IF(ISNUMBER(SEARCH("anaer",$AW2211)),"anaer","")</f>
        <v/>
      </c>
      <c r="BE2211" t="str">
        <f>IF(ISNUMBER(SEARCH("thickening",$AZ2211)),"thickening","")</f>
        <v>thickening</v>
      </c>
      <c r="BF2211" s="3" t="str">
        <f>IF(ISNUMBER(SEARCH("airDry",$AW2211)),"airDry","")</f>
        <v/>
      </c>
      <c r="BG2211" s="3" t="str">
        <f>IF(ISNUMBER(SEARCH("heatDry",$AY2211)),"heatDry","")</f>
        <v/>
      </c>
      <c r="BH2211" s="3" t="str">
        <f>IF(AND(ISNUMBER(SEARCH("aerobic",$AW2211)),ISNUMBER(SEARCH("anaer",$AW2211))),"Combined Aer and Anaer.","")</f>
        <v/>
      </c>
    </row>
    <row r="2212" spans="1:60" x14ac:dyDescent="0.25">
      <c r="A2212" s="4">
        <v>772</v>
      </c>
      <c r="B2212" t="s">
        <v>3788</v>
      </c>
      <c r="C2212">
        <v>1871.27</v>
      </c>
      <c r="D2212">
        <v>641.84531899652916</v>
      </c>
      <c r="E2212">
        <v>642.02145817357905</v>
      </c>
      <c r="F2212">
        <v>536.19622394979172</v>
      </c>
      <c r="G2212">
        <v>752.30977207596334</v>
      </c>
      <c r="H2212">
        <v>-150.03752000656391</v>
      </c>
      <c r="I2212">
        <v>-152.10785387293939</v>
      </c>
      <c r="J2212">
        <v>-169.39640367095379</v>
      </c>
      <c r="K2212">
        <v>-127.03611319209639</v>
      </c>
      <c r="L2212">
        <v>961.57872540173707</v>
      </c>
      <c r="M2212">
        <v>954.06679350943921</v>
      </c>
      <c r="N2212">
        <v>929.12193263079041</v>
      </c>
      <c r="O2212">
        <v>1014.449847349495</v>
      </c>
      <c r="P2212">
        <v>44.305381212006047</v>
      </c>
      <c r="Q2212">
        <v>44.397508875917786</v>
      </c>
      <c r="R2212">
        <v>38.126959700855103</v>
      </c>
      <c r="S2212">
        <v>51.20520094079216</v>
      </c>
      <c r="T2212">
        <v>59529.914868821928</v>
      </c>
      <c r="U2212">
        <v>59529.869876314573</v>
      </c>
      <c r="V2212">
        <v>59489.574707711618</v>
      </c>
      <c r="W2212">
        <v>59570.533850667853</v>
      </c>
      <c r="X2212">
        <v>5217.4328919313457</v>
      </c>
      <c r="Y2212">
        <v>5253.6969584810231</v>
      </c>
      <c r="Z2212">
        <v>4944.6436279459731</v>
      </c>
      <c r="AA2212">
        <v>5395.1279994622819</v>
      </c>
      <c r="AB2212">
        <v>1413.3370626893709</v>
      </c>
      <c r="AC2212">
        <v>1375.8648465513941</v>
      </c>
      <c r="AD2212">
        <v>1099.118495806985</v>
      </c>
      <c r="AE2212">
        <v>1801.006752880998</v>
      </c>
      <c r="AF2212">
        <v>50.364429975556227</v>
      </c>
      <c r="AG2212">
        <v>49.968806365037409</v>
      </c>
      <c r="AH2212">
        <v>48.668911679335629</v>
      </c>
      <c r="AI2212">
        <v>53.131960531930559</v>
      </c>
      <c r="AJ2212">
        <v>0.39213149427709199</v>
      </c>
      <c r="AK2212">
        <v>0.39213166561625917</v>
      </c>
      <c r="AL2212">
        <v>0.39209184749900372</v>
      </c>
      <c r="AM2212">
        <v>0.39217091627688122</v>
      </c>
      <c r="AN2212">
        <v>0.95901979138078108</v>
      </c>
      <c r="AO2212">
        <v>0.95901979138078097</v>
      </c>
      <c r="AP2212">
        <v>0.95901979138078097</v>
      </c>
      <c r="AQ2212">
        <v>0.95901979138078097</v>
      </c>
      <c r="AR2212">
        <v>8.8265289052723563</v>
      </c>
      <c r="AS2212">
        <v>8.8265289052723599</v>
      </c>
      <c r="AT2212">
        <v>8.8265289052723599</v>
      </c>
      <c r="AU2212">
        <v>8.8265289052723599</v>
      </c>
      <c r="AV2212" t="str">
        <f>VLOOKUP(Sheet1[[#This Row],[NPDES ID2]],Combined_Sheet__Major_Only___2[[NPDES ID2]:[ECHO BFR]],3,FALSE)</f>
        <v>NC</v>
      </c>
      <c r="AW2212" t="s">
        <v>54</v>
      </c>
      <c r="AX2212" t="str">
        <f>VLOOKUP(Sheet1[[#This Row],[NPDES ID2]],Combined_Sheet__Major_Only___2[[NPDES ID2]:[ECHO BFR]],27,FALSE)</f>
        <v>other</v>
      </c>
      <c r="AY2212" t="str">
        <f>VLOOKUP(Sheet1[[#This Row],[NPDES ID2]],Combined_Sheet__Major_Only___2[[NPDES ID2]:[ECHO BFR]],28,FALSE)</f>
        <v>-</v>
      </c>
      <c r="AZ2212" t="str">
        <f>VLOOKUP(Sheet1[[#This Row],[NPDES ID2]],Combined_Sheet__Major_Only___2[[NPDES ID2]:[ECHO BFR]],29,FALSE)</f>
        <v>thickening</v>
      </c>
      <c r="BA2212">
        <f>VLOOKUP(Sheet1[[#This Row],[NPDES ID2]],Combined_Sheet__Major_Only___2[[NPDES ID2]:[ECHO BFR]],17,FALSE)</f>
        <v>35.879584999999999</v>
      </c>
      <c r="BB2212">
        <f>VLOOKUP(Sheet1[[#This Row],[NPDES ID2]],Combined_Sheet__Major_Only___2[[NPDES ID2]:[ECHO BFR]],18,FALSE)</f>
        <v>-78.895782999999994</v>
      </c>
      <c r="BC2212" t="str">
        <f>IF(ISNUMBER(SEARCH("aerobic",$AW2212)),"aerobic","")</f>
        <v/>
      </c>
      <c r="BD2212" t="str">
        <f>IF(ISNUMBER(SEARCH("anaer",$AW2212)),"anaer","")</f>
        <v/>
      </c>
      <c r="BE2212" t="str">
        <f>IF(ISNUMBER(SEARCH("thickening",$AZ2212)),"thickening","")</f>
        <v>thickening</v>
      </c>
      <c r="BF2212" s="2" t="str">
        <f>IF(ISNUMBER(SEARCH("airDry",$AW2212)),"airDry","")</f>
        <v/>
      </c>
      <c r="BG2212" s="2" t="str">
        <f>IF(ISNUMBER(SEARCH("heatDry",$AY2212)),"heatDry","")</f>
        <v/>
      </c>
      <c r="BH2212" s="2" t="str">
        <f>IF(AND(ISNUMBER(SEARCH("aerobic",$AW2212)),ISNUMBER(SEARCH("anaer",$AW2212))),"Combined Aer and Anaer.","")</f>
        <v/>
      </c>
    </row>
    <row r="2213" spans="1:60" x14ac:dyDescent="0.25">
      <c r="A2213" s="4">
        <v>149</v>
      </c>
      <c r="B2213" t="s">
        <v>820</v>
      </c>
      <c r="C2213">
        <v>6160.7</v>
      </c>
      <c r="D2213">
        <v>1808.367358703199</v>
      </c>
      <c r="E2213">
        <v>1808.3597883011951</v>
      </c>
      <c r="F2213">
        <v>1465.165966718592</v>
      </c>
      <c r="G2213">
        <v>2179.8476245924089</v>
      </c>
      <c r="H2213">
        <v>-161.2536559598272</v>
      </c>
      <c r="I2213">
        <v>-162.7948290409941</v>
      </c>
      <c r="J2213">
        <v>-182.97578118111019</v>
      </c>
      <c r="K2213">
        <v>-138.14265962260151</v>
      </c>
      <c r="L2213">
        <v>2915.0744688335781</v>
      </c>
      <c r="M2213">
        <v>2888.4978886928111</v>
      </c>
      <c r="N2213">
        <v>2799.5659085725329</v>
      </c>
      <c r="O2213">
        <v>3103.0060026835358</v>
      </c>
      <c r="P2213">
        <v>146.2375313792798</v>
      </c>
      <c r="Q2213">
        <v>146.35313809720199</v>
      </c>
      <c r="R2213">
        <v>127.0406563999592</v>
      </c>
      <c r="S2213">
        <v>167.9120355883102</v>
      </c>
      <c r="T2213">
        <v>59564.825288059546</v>
      </c>
      <c r="U2213">
        <v>59564.78026995754</v>
      </c>
      <c r="V2213">
        <v>59524.462178865913</v>
      </c>
      <c r="W2213">
        <v>59605.467376599998</v>
      </c>
      <c r="X2213">
        <v>5671.1675763545582</v>
      </c>
      <c r="Y2213">
        <v>5716.3652250905943</v>
      </c>
      <c r="Z2213">
        <v>5325.1421579235703</v>
      </c>
      <c r="AA2213">
        <v>5898.3696365536543</v>
      </c>
      <c r="AB2213">
        <v>1624.5738795284069</v>
      </c>
      <c r="AC2213">
        <v>1574.547067353303</v>
      </c>
      <c r="AD2213">
        <v>1243.1770361319559</v>
      </c>
      <c r="AE2213">
        <v>2110.9445935277358</v>
      </c>
      <c r="AF2213">
        <v>46.388914423377237</v>
      </c>
      <c r="AG2213">
        <v>45.95917858915076</v>
      </c>
      <c r="AH2213">
        <v>44.564709641940901</v>
      </c>
      <c r="AI2213">
        <v>49.374201596387877</v>
      </c>
      <c r="AJ2213">
        <v>0.34389266910419503</v>
      </c>
      <c r="AK2213">
        <v>0.34389316906657719</v>
      </c>
      <c r="AL2213">
        <v>0.34377417809123678</v>
      </c>
      <c r="AM2213">
        <v>0.34401052124771342</v>
      </c>
      <c r="AN2213">
        <v>0.95904239858009344</v>
      </c>
      <c r="AO2213">
        <v>0.95904239858009332</v>
      </c>
      <c r="AP2213">
        <v>0.95904239858009332</v>
      </c>
      <c r="AQ2213">
        <v>0.95904239858009332</v>
      </c>
      <c r="AR2213">
        <v>7.9255324106644682</v>
      </c>
      <c r="AS2213">
        <v>7.9255324106644673</v>
      </c>
      <c r="AT2213">
        <v>7.9255324106644673</v>
      </c>
      <c r="AU2213">
        <v>7.9255324106644673</v>
      </c>
      <c r="AV2213" t="str">
        <f>VLOOKUP(Sheet1[[#This Row],[NPDES ID2]],Combined_Sheet__Major_Only___2[[NPDES ID2]:[ECHO BFR]],3,FALSE)</f>
        <v>FL</v>
      </c>
      <c r="AW2213" t="s">
        <v>54</v>
      </c>
      <c r="AX2213" t="str">
        <f>VLOOKUP(Sheet1[[#This Row],[NPDES ID2]],Combined_Sheet__Major_Only___2[[NPDES ID2]:[ECHO BFR]],27,FALSE)</f>
        <v>other</v>
      </c>
      <c r="AY2213" t="str">
        <f>VLOOKUP(Sheet1[[#This Row],[NPDES ID2]],Combined_Sheet__Major_Only___2[[NPDES ID2]:[ECHO BFR]],28,FALSE)</f>
        <v>-</v>
      </c>
      <c r="AZ2213" t="str">
        <f>VLOOKUP(Sheet1[[#This Row],[NPDES ID2]],Combined_Sheet__Major_Only___2[[NPDES ID2]:[ECHO BFR]],29,FALSE)</f>
        <v>thickening</v>
      </c>
      <c r="BA2213">
        <f>VLOOKUP(Sheet1[[#This Row],[NPDES ID2]],Combined_Sheet__Major_Only___2[[NPDES ID2]:[ECHO BFR]],17,FALSE)</f>
        <v>28.623656</v>
      </c>
      <c r="BB2213">
        <f>VLOOKUP(Sheet1[[#This Row],[NPDES ID2]],Combined_Sheet__Major_Only___2[[NPDES ID2]:[ECHO BFR]],18,FALSE)</f>
        <v>-81.225020000000001</v>
      </c>
      <c r="BC2213" t="str">
        <f>IF(ISNUMBER(SEARCH("aerobic",$AW2213)),"aerobic","")</f>
        <v/>
      </c>
      <c r="BD2213" t="str">
        <f>IF(ISNUMBER(SEARCH("anaer",$AW2213)),"anaer","")</f>
        <v/>
      </c>
      <c r="BE2213" t="str">
        <f>IF(ISNUMBER(SEARCH("thickening",$AZ2213)),"thickening","")</f>
        <v>thickening</v>
      </c>
      <c r="BF2213" s="3" t="str">
        <f>IF(ISNUMBER(SEARCH("airDry",$AW2213)),"airDry","")</f>
        <v/>
      </c>
      <c r="BG2213" s="3" t="str">
        <f>IF(ISNUMBER(SEARCH("heatDry",$AY2213)),"heatDry","")</f>
        <v/>
      </c>
      <c r="BH2213" s="3" t="str">
        <f>IF(AND(ISNUMBER(SEARCH("aerobic",$AW2213)),ISNUMBER(SEARCH("anaer",$AW2213))),"Combined Aer and Anaer.","")</f>
        <v/>
      </c>
    </row>
    <row r="2214" spans="1:60" x14ac:dyDescent="0.25">
      <c r="A2214" s="4">
        <v>965</v>
      </c>
      <c r="B2214" t="s">
        <v>4685</v>
      </c>
      <c r="C2214">
        <v>598.4</v>
      </c>
      <c r="D2214">
        <v>490.96283875588853</v>
      </c>
      <c r="E2214">
        <v>484.37222311779652</v>
      </c>
      <c r="F2214">
        <v>389.57752998876452</v>
      </c>
      <c r="G2214">
        <v>589.4801004996724</v>
      </c>
      <c r="H2214">
        <v>-158.8953382415757</v>
      </c>
      <c r="I2214">
        <v>-160.80714553601899</v>
      </c>
      <c r="J2214">
        <v>-178.60317907629471</v>
      </c>
      <c r="K2214">
        <v>-135.2467447331623</v>
      </c>
      <c r="L2214">
        <v>292.2136339022714</v>
      </c>
      <c r="M2214">
        <v>289.68765311549259</v>
      </c>
      <c r="N2214">
        <v>281.32028232139578</v>
      </c>
      <c r="O2214">
        <v>309.96552737688472</v>
      </c>
      <c r="P2214">
        <v>14.1950401712245</v>
      </c>
      <c r="Q2214">
        <v>14.242113238481391</v>
      </c>
      <c r="R2214">
        <v>12.30441118077969</v>
      </c>
      <c r="S2214">
        <v>16.32368067930523</v>
      </c>
      <c r="T2214">
        <v>59737.805052646538</v>
      </c>
      <c r="U2214">
        <v>59737.759907724103</v>
      </c>
      <c r="V2214">
        <v>59697.328236595793</v>
      </c>
      <c r="W2214">
        <v>59778.561633956408</v>
      </c>
      <c r="X2214">
        <v>5510.4711785054606</v>
      </c>
      <c r="Y2214">
        <v>5552.4281677416266</v>
      </c>
      <c r="Z2214">
        <v>5193.035763486846</v>
      </c>
      <c r="AA2214">
        <v>5717.9789497609636</v>
      </c>
      <c r="AB2214">
        <v>1536.5060740393019</v>
      </c>
      <c r="AC2214">
        <v>1492.580177548575</v>
      </c>
      <c r="AD2214">
        <v>1184.196005331622</v>
      </c>
      <c r="AE2214">
        <v>1977.8281256963901</v>
      </c>
      <c r="AF2214">
        <v>47.857624471676928</v>
      </c>
      <c r="AG2214">
        <v>47.443254637444952</v>
      </c>
      <c r="AH2214">
        <v>46.074935606158789</v>
      </c>
      <c r="AI2214">
        <v>50.7644332825272</v>
      </c>
      <c r="AJ2214">
        <v>0.36169993428597991</v>
      </c>
      <c r="AK2214">
        <v>0.3616999863085214</v>
      </c>
      <c r="AL2214">
        <v>0.36168797564158589</v>
      </c>
      <c r="AM2214">
        <v>0.36171182420235692</v>
      </c>
      <c r="AN2214">
        <v>0.95915404938123972</v>
      </c>
      <c r="AO2214">
        <v>0.9591540493812396</v>
      </c>
      <c r="AP2214">
        <v>0.9591540493812396</v>
      </c>
      <c r="AQ2214">
        <v>0.9591540493812396</v>
      </c>
      <c r="AR2214">
        <v>8.2766516484518267</v>
      </c>
      <c r="AS2214">
        <v>8.2766516484518267</v>
      </c>
      <c r="AT2214">
        <v>8.2766516484518267</v>
      </c>
      <c r="AU2214">
        <v>8.2766516484518267</v>
      </c>
      <c r="AV2214" t="str">
        <f>VLOOKUP(Sheet1[[#This Row],[NPDES ID2]],Combined_Sheet__Major_Only___2[[NPDES ID2]:[ECHO BFR]],3,FALSE)</f>
        <v>NY</v>
      </c>
      <c r="AW2214" t="s">
        <v>952</v>
      </c>
      <c r="AX2214" t="str">
        <f>VLOOKUP(Sheet1[[#This Row],[NPDES ID2]],Combined_Sheet__Major_Only___2[[NPDES ID2]:[ECHO BFR]],27,FALSE)</f>
        <v>-</v>
      </c>
      <c r="AY2214" t="str">
        <f>VLOOKUP(Sheet1[[#This Row],[NPDES ID2]],Combined_Sheet__Major_Only___2[[NPDES ID2]:[ECHO BFR]],28,FALSE)</f>
        <v>highTempCompost</v>
      </c>
      <c r="AZ2214" t="str">
        <f>VLOOKUP(Sheet1[[#This Row],[NPDES ID2]],Combined_Sheet__Major_Only___2[[NPDES ID2]:[ECHO BFR]],29,FALSE)</f>
        <v>thickening</v>
      </c>
      <c r="BA2214">
        <f>VLOOKUP(Sheet1[[#This Row],[NPDES ID2]],Combined_Sheet__Major_Only___2[[NPDES ID2]:[ECHO BFR]],17,FALSE)</f>
        <v>43.184330000000003</v>
      </c>
      <c r="BB2214">
        <f>VLOOKUP(Sheet1[[#This Row],[NPDES ID2]],Combined_Sheet__Major_Only___2[[NPDES ID2]:[ECHO BFR]],18,FALSE)</f>
        <v>-78.704120000000003</v>
      </c>
      <c r="BC2214" t="str">
        <f>IF(ISNUMBER(SEARCH("aerobic",$AW2214)),"aerobic","")</f>
        <v/>
      </c>
      <c r="BD2214" t="str">
        <f>IF(ISNUMBER(SEARCH("anaer",$AW2214)),"anaer","")</f>
        <v/>
      </c>
      <c r="BE2214" t="str">
        <f>IF(ISNUMBER(SEARCH("thickening",$AZ2214)),"thickening","")</f>
        <v>thickening</v>
      </c>
      <c r="BF2214" s="3" t="str">
        <f>IF(ISNUMBER(SEARCH("airDry",$AW2214)),"airDry","")</f>
        <v/>
      </c>
      <c r="BG2214" s="3" t="str">
        <f>IF(ISNUMBER(SEARCH("heatDry",$AY2214)),"heatDry","")</f>
        <v/>
      </c>
      <c r="BH2214" s="3" t="str">
        <f>IF(AND(ISNUMBER(SEARCH("aerobic",$AW2214)),ISNUMBER(SEARCH("anaer",$AW2214))),"Combined Aer and Anaer.","")</f>
        <v/>
      </c>
    </row>
    <row r="2215" spans="1:60" x14ac:dyDescent="0.25">
      <c r="A2215" s="4">
        <v>2014</v>
      </c>
      <c r="B2215" t="s">
        <v>9480</v>
      </c>
      <c r="C2215">
        <v>1570.6</v>
      </c>
      <c r="D2215">
        <v>593.41987754377533</v>
      </c>
      <c r="E2215">
        <v>591.78036222587048</v>
      </c>
      <c r="F2215">
        <v>500.84916971358621</v>
      </c>
      <c r="G2215">
        <v>701.92403344430727</v>
      </c>
      <c r="H2215">
        <v>-153.90077650884089</v>
      </c>
      <c r="I2215">
        <v>-155.83598723383571</v>
      </c>
      <c r="J2215">
        <v>-173.52996529577709</v>
      </c>
      <c r="K2215">
        <v>-130.68325501635599</v>
      </c>
      <c r="L2215">
        <v>788.45861701622096</v>
      </c>
      <c r="M2215">
        <v>782.004906915314</v>
      </c>
      <c r="N2215">
        <v>760.58772457233704</v>
      </c>
      <c r="O2215">
        <v>833.8640494885625</v>
      </c>
      <c r="P2215">
        <v>37.219252221691782</v>
      </c>
      <c r="Q2215">
        <v>37.396621230662269</v>
      </c>
      <c r="R2215">
        <v>32.183656068691221</v>
      </c>
      <c r="S2215">
        <v>42.936849470333918</v>
      </c>
      <c r="T2215">
        <v>59847.452527321977</v>
      </c>
      <c r="U2215">
        <v>59847.407302011328</v>
      </c>
      <c r="V2215">
        <v>59806.903635385599</v>
      </c>
      <c r="W2215">
        <v>59888.281682687382</v>
      </c>
      <c r="X2215">
        <v>5369.5361997617492</v>
      </c>
      <c r="Y2215">
        <v>5408.4631286129397</v>
      </c>
      <c r="Z2215">
        <v>5075.8624111363506</v>
      </c>
      <c r="AA2215">
        <v>5561.1511658994032</v>
      </c>
      <c r="AB2215">
        <v>1393.5650442715789</v>
      </c>
      <c r="AC2215">
        <v>1359.5126938753069</v>
      </c>
      <c r="AD2215">
        <v>1093.9839968036069</v>
      </c>
      <c r="AE2215">
        <v>1760.266430283456</v>
      </c>
      <c r="AF2215">
        <v>49.201804447666888</v>
      </c>
      <c r="AG2215">
        <v>48.797290257181707</v>
      </c>
      <c r="AH2215">
        <v>47.466257556164642</v>
      </c>
      <c r="AI2215">
        <v>52.033824023463517</v>
      </c>
      <c r="AJ2215">
        <v>0.37801203602679662</v>
      </c>
      <c r="AK2215">
        <v>0.37801217532493109</v>
      </c>
      <c r="AL2215">
        <v>0.37797985325795552</v>
      </c>
      <c r="AM2215">
        <v>0.37804403574842699</v>
      </c>
      <c r="AN2215">
        <v>0.95922450731089792</v>
      </c>
      <c r="AO2215">
        <v>0.95922450731089837</v>
      </c>
      <c r="AP2215">
        <v>0.95922450731089837</v>
      </c>
      <c r="AQ2215">
        <v>0.95922450731089837</v>
      </c>
      <c r="AR2215">
        <v>8.798209847591199</v>
      </c>
      <c r="AS2215">
        <v>8.798209847591199</v>
      </c>
      <c r="AT2215">
        <v>8.798209847591199</v>
      </c>
      <c r="AU2215">
        <v>8.798209847591199</v>
      </c>
      <c r="AV2215" t="str">
        <f>VLOOKUP(Sheet1[[#This Row],[NPDES ID2]],Combined_Sheet__Major_Only___2[[NPDES ID2]:[ECHO BFR]],3,FALSE)</f>
        <v>FL</v>
      </c>
      <c r="AW2215" t="s">
        <v>54</v>
      </c>
      <c r="AX2215" t="str">
        <f>VLOOKUP(Sheet1[[#This Row],[NPDES ID2]],Combined_Sheet__Major_Only___2[[NPDES ID2]:[ECHO BFR]],27,FALSE)</f>
        <v>-</v>
      </c>
      <c r="AY2215" t="str">
        <f>VLOOKUP(Sheet1[[#This Row],[NPDES ID2]],Combined_Sheet__Major_Only___2[[NPDES ID2]:[ECHO BFR]],28,FALSE)</f>
        <v>-</v>
      </c>
      <c r="AZ2215" t="str">
        <f>VLOOKUP(Sheet1[[#This Row],[NPDES ID2]],Combined_Sheet__Major_Only___2[[NPDES ID2]:[ECHO BFR]],29,FALSE)</f>
        <v>thickening</v>
      </c>
      <c r="BA2215">
        <f>VLOOKUP(Sheet1[[#This Row],[NPDES ID2]],Combined_Sheet__Major_Only___2[[NPDES ID2]:[ECHO BFR]],17,FALSE)</f>
        <v>26.924068999999999</v>
      </c>
      <c r="BB2215">
        <f>VLOOKUP(Sheet1[[#This Row],[NPDES ID2]],Combined_Sheet__Major_Only___2[[NPDES ID2]:[ECHO BFR]],18,FALSE)</f>
        <v>-80.140161000000006</v>
      </c>
      <c r="BC2215" t="str">
        <f>IF(ISNUMBER(SEARCH("aerobic",$AW2215)),"aerobic","")</f>
        <v/>
      </c>
      <c r="BD2215" t="str">
        <f>IF(ISNUMBER(SEARCH("anaer",$AW2215)),"anaer","")</f>
        <v/>
      </c>
      <c r="BE2215" t="str">
        <f>IF(ISNUMBER(SEARCH("thickening",$AZ2215)),"thickening","")</f>
        <v>thickening</v>
      </c>
      <c r="BF2215" s="2" t="str">
        <f>IF(ISNUMBER(SEARCH("airDry",$AW2215)),"airDry","")</f>
        <v/>
      </c>
      <c r="BG2215" s="2" t="str">
        <f>IF(ISNUMBER(SEARCH("heatDry",$AY2215)),"heatDry","")</f>
        <v/>
      </c>
      <c r="BH2215" s="2" t="str">
        <f>IF(AND(ISNUMBER(SEARCH("aerobic",$AW2215)),ISNUMBER(SEARCH("anaer",$AW2215))),"Combined Aer and Anaer.","")</f>
        <v/>
      </c>
    </row>
    <row r="2216" spans="1:60" x14ac:dyDescent="0.25">
      <c r="A2216" s="4">
        <v>752</v>
      </c>
      <c r="B2216" t="s">
        <v>3700</v>
      </c>
      <c r="C2216">
        <v>2348</v>
      </c>
      <c r="D2216">
        <v>771.05874391815041</v>
      </c>
      <c r="E2216">
        <v>770.58818835196257</v>
      </c>
      <c r="F2216">
        <v>650.74706688479819</v>
      </c>
      <c r="G2216">
        <v>909.72247261736948</v>
      </c>
      <c r="H2216">
        <v>-154.79300527146509</v>
      </c>
      <c r="I2216">
        <v>-156.53153714059081</v>
      </c>
      <c r="J2216">
        <v>-174.8499042379373</v>
      </c>
      <c r="K2216">
        <v>-131.76300711084119</v>
      </c>
      <c r="L2216">
        <v>1169.2628512470419</v>
      </c>
      <c r="M2216">
        <v>1159.5493825965291</v>
      </c>
      <c r="N2216">
        <v>1127.264911671956</v>
      </c>
      <c r="O2216">
        <v>1237.6664725144731</v>
      </c>
      <c r="P2216">
        <v>55.654660850034169</v>
      </c>
      <c r="Q2216">
        <v>55.943360599044809</v>
      </c>
      <c r="R2216">
        <v>48.181690622753912</v>
      </c>
      <c r="S2216">
        <v>64.146758339259407</v>
      </c>
      <c r="T2216">
        <v>59877.778674494468</v>
      </c>
      <c r="U2216">
        <v>59877.733426950101</v>
      </c>
      <c r="V2216">
        <v>59837.209847909093</v>
      </c>
      <c r="W2216">
        <v>59918.627902291897</v>
      </c>
      <c r="X2216">
        <v>5415.8719925664027</v>
      </c>
      <c r="Y2216">
        <v>5455.6514336627661</v>
      </c>
      <c r="Z2216">
        <v>5115.098183531959</v>
      </c>
      <c r="AA2216">
        <v>5612.2955651165521</v>
      </c>
      <c r="AB2216">
        <v>1649.646557882591</v>
      </c>
      <c r="AC2216">
        <v>1594.2191814300911</v>
      </c>
      <c r="AD2216">
        <v>1243.1615910791511</v>
      </c>
      <c r="AE2216">
        <v>2169.8581200051231</v>
      </c>
      <c r="AF2216">
        <v>48.809463974228457</v>
      </c>
      <c r="AG2216">
        <v>48.401267855137561</v>
      </c>
      <c r="AH2216">
        <v>47.061890022954692</v>
      </c>
      <c r="AI2216">
        <v>51.662766794819859</v>
      </c>
      <c r="AJ2216">
        <v>0.37324944298964369</v>
      </c>
      <c r="AK2216">
        <v>0.37324965311829073</v>
      </c>
      <c r="AL2216">
        <v>0.37320068066376988</v>
      </c>
      <c r="AM2216">
        <v>0.37329793049956561</v>
      </c>
      <c r="AN2216">
        <v>0.95924395157645748</v>
      </c>
      <c r="AO2216">
        <v>0.95924395157645759</v>
      </c>
      <c r="AP2216">
        <v>0.95924395157645759</v>
      </c>
      <c r="AQ2216">
        <v>0.95924395157645759</v>
      </c>
      <c r="AR2216">
        <v>8.1163495889782631</v>
      </c>
      <c r="AS2216">
        <v>8.1163495889782631</v>
      </c>
      <c r="AT2216">
        <v>8.1163495889782631</v>
      </c>
      <c r="AU2216">
        <v>8.1163495889782631</v>
      </c>
      <c r="AV2216" t="str">
        <f>VLOOKUP(Sheet1[[#This Row],[NPDES ID2]],Combined_Sheet__Major_Only___2[[NPDES ID2]:[ECHO BFR]],3,FALSE)</f>
        <v>FL</v>
      </c>
      <c r="AW2216" t="s">
        <v>54</v>
      </c>
      <c r="AX2216" t="str">
        <f>VLOOKUP(Sheet1[[#This Row],[NPDES ID2]],Combined_Sheet__Major_Only___2[[NPDES ID2]:[ECHO BFR]],27,FALSE)</f>
        <v>-</v>
      </c>
      <c r="AY2216" t="str">
        <f>VLOOKUP(Sheet1[[#This Row],[NPDES ID2]],Combined_Sheet__Major_Only___2[[NPDES ID2]:[ECHO BFR]],28,FALSE)</f>
        <v>-</v>
      </c>
      <c r="AZ2216" t="str">
        <f>VLOOKUP(Sheet1[[#This Row],[NPDES ID2]],Combined_Sheet__Major_Only___2[[NPDES ID2]:[ECHO BFR]],29,FALSE)</f>
        <v>thickening</v>
      </c>
      <c r="BA2216">
        <f>VLOOKUP(Sheet1[[#This Row],[NPDES ID2]],Combined_Sheet__Major_Only___2[[NPDES ID2]:[ECHO BFR]],17,FALSE)</f>
        <v>27.958611000000001</v>
      </c>
      <c r="BB2216">
        <f>VLOOKUP(Sheet1[[#This Row],[NPDES ID2]],Combined_Sheet__Major_Only___2[[NPDES ID2]:[ECHO BFR]],18,FALSE)</f>
        <v>-82.229167000000004</v>
      </c>
      <c r="BC2216" t="str">
        <f>IF(ISNUMBER(SEARCH("aerobic",$AW2216)),"aerobic","")</f>
        <v/>
      </c>
      <c r="BD2216" t="str">
        <f>IF(ISNUMBER(SEARCH("anaer",$AW2216)),"anaer","")</f>
        <v/>
      </c>
      <c r="BE2216" t="str">
        <f>IF(ISNUMBER(SEARCH("thickening",$AZ2216)),"thickening","")</f>
        <v>thickening</v>
      </c>
      <c r="BF2216" s="2" t="str">
        <f>IF(ISNUMBER(SEARCH("airDry",$AW2216)),"airDry","")</f>
        <v/>
      </c>
      <c r="BG2216" s="2" t="str">
        <f>IF(ISNUMBER(SEARCH("heatDry",$AY2216)),"heatDry","")</f>
        <v/>
      </c>
      <c r="BH2216" s="2" t="str">
        <f>IF(AND(ISNUMBER(SEARCH("aerobic",$AW2216)),ISNUMBER(SEARCH("anaer",$AW2216))),"Combined Aer and Anaer.","")</f>
        <v/>
      </c>
    </row>
    <row r="2217" spans="1:60" x14ac:dyDescent="0.25">
      <c r="A2217" s="4">
        <v>1978</v>
      </c>
      <c r="B2217" t="s">
        <v>9320</v>
      </c>
      <c r="C2217">
        <v>1948</v>
      </c>
      <c r="D2217">
        <v>674.48997988233941</v>
      </c>
      <c r="E2217">
        <v>675.22963338396823</v>
      </c>
      <c r="F2217">
        <v>562.04789299550703</v>
      </c>
      <c r="G2217">
        <v>791.8791218374364</v>
      </c>
      <c r="H2217">
        <v>-153.86303350878421</v>
      </c>
      <c r="I2217">
        <v>-155.7204574570564</v>
      </c>
      <c r="J2217">
        <v>-173.62996018448669</v>
      </c>
      <c r="K2217">
        <v>-130.73740275239251</v>
      </c>
      <c r="L2217">
        <v>977.14545267913434</v>
      </c>
      <c r="M2217">
        <v>969.13802709650633</v>
      </c>
      <c r="N2217">
        <v>942.5474990932355</v>
      </c>
      <c r="O2217">
        <v>1033.504375567758</v>
      </c>
      <c r="P2217">
        <v>46.162973711496072</v>
      </c>
      <c r="Q2217">
        <v>46.384760891575013</v>
      </c>
      <c r="R2217">
        <v>39.923057729826702</v>
      </c>
      <c r="S2217">
        <v>53.250294645956131</v>
      </c>
      <c r="T2217">
        <v>60015.144499746741</v>
      </c>
      <c r="U2217">
        <v>60015.099151492381</v>
      </c>
      <c r="V2217">
        <v>59974.485376840887</v>
      </c>
      <c r="W2217">
        <v>60056.084647969437</v>
      </c>
      <c r="X2217">
        <v>5388.851122672746</v>
      </c>
      <c r="Y2217">
        <v>5427.9553545567123</v>
      </c>
      <c r="Z2217">
        <v>5093.6757416602004</v>
      </c>
      <c r="AA2217">
        <v>5581.4792459504306</v>
      </c>
      <c r="AB2217">
        <v>1266.8929381694991</v>
      </c>
      <c r="AC2217">
        <v>1241.433602448004</v>
      </c>
      <c r="AD2217">
        <v>1016.7706298402341</v>
      </c>
      <c r="AE2217">
        <v>1565.6807175962181</v>
      </c>
      <c r="AF2217">
        <v>49.163998531356668</v>
      </c>
      <c r="AG2217">
        <v>48.758933707074732</v>
      </c>
      <c r="AH2217">
        <v>47.427715356694861</v>
      </c>
      <c r="AI2217">
        <v>51.997934649842357</v>
      </c>
      <c r="AJ2217">
        <v>0.37755306162444602</v>
      </c>
      <c r="AK2217">
        <v>0.37755323122713907</v>
      </c>
      <c r="AL2217">
        <v>0.37751380571604343</v>
      </c>
      <c r="AM2217">
        <v>0.37759209509906588</v>
      </c>
      <c r="AN2217">
        <v>0.95933179490687692</v>
      </c>
      <c r="AO2217">
        <v>0.95933179490687714</v>
      </c>
      <c r="AP2217">
        <v>0.95933179490687714</v>
      </c>
      <c r="AQ2217">
        <v>0.95933179490687714</v>
      </c>
      <c r="AR2217">
        <v>9.2273355967205237</v>
      </c>
      <c r="AS2217">
        <v>9.2273355967205237</v>
      </c>
      <c r="AT2217">
        <v>9.2273355967205237</v>
      </c>
      <c r="AU2217">
        <v>9.2273355967205237</v>
      </c>
      <c r="AV2217" t="str">
        <f>VLOOKUP(Sheet1[[#This Row],[NPDES ID2]],Combined_Sheet__Major_Only___2[[NPDES ID2]:[ECHO BFR]],3,FALSE)</f>
        <v>IN</v>
      </c>
      <c r="AW2217" t="s">
        <v>87</v>
      </c>
      <c r="AX2217" t="str">
        <f>VLOOKUP(Sheet1[[#This Row],[NPDES ID2]],Combined_Sheet__Major_Only___2[[NPDES ID2]:[ECHO BFR]],27,FALSE)</f>
        <v>other</v>
      </c>
      <c r="AY2217" t="str">
        <f>VLOOKUP(Sheet1[[#This Row],[NPDES ID2]],Combined_Sheet__Major_Only___2[[NPDES ID2]:[ECHO BFR]],28,FALSE)</f>
        <v>-</v>
      </c>
      <c r="AZ2217" t="str">
        <f>VLOOKUP(Sheet1[[#This Row],[NPDES ID2]],Combined_Sheet__Major_Only___2[[NPDES ID2]:[ECHO BFR]],29,FALSE)</f>
        <v>thickening</v>
      </c>
      <c r="BA2217">
        <f>VLOOKUP(Sheet1[[#This Row],[NPDES ID2]],Combined_Sheet__Major_Only___2[[NPDES ID2]:[ECHO BFR]],17,FALSE)</f>
        <v>39.777250000000002</v>
      </c>
      <c r="BB2217">
        <f>VLOOKUP(Sheet1[[#This Row],[NPDES ID2]],Combined_Sheet__Major_Only___2[[NPDES ID2]:[ECHO BFR]],18,FALSE)</f>
        <v>-85.762972000000005</v>
      </c>
      <c r="BC2217" t="str">
        <f>IF(ISNUMBER(SEARCH("aerobic",$AW2217)),"aerobic","")</f>
        <v/>
      </c>
      <c r="BD2217" t="str">
        <f>IF(ISNUMBER(SEARCH("anaer",$AW2217)),"anaer","")</f>
        <v/>
      </c>
      <c r="BE2217" t="str">
        <f>IF(ISNUMBER(SEARCH("thickening",$AZ2217)),"thickening","")</f>
        <v>thickening</v>
      </c>
      <c r="BF2217" s="2" t="str">
        <f>IF(ISNUMBER(SEARCH("airDry",$AW2217)),"airDry","")</f>
        <v/>
      </c>
      <c r="BG2217" s="2" t="str">
        <f>IF(ISNUMBER(SEARCH("heatDry",$AY2217)),"heatDry","")</f>
        <v/>
      </c>
      <c r="BH2217" s="2" t="str">
        <f>IF(AND(ISNUMBER(SEARCH("aerobic",$AW2217)),ISNUMBER(SEARCH("anaer",$AW2217))),"Combined Aer and Anaer.","")</f>
        <v/>
      </c>
    </row>
    <row r="2218" spans="1:60" x14ac:dyDescent="0.25">
      <c r="A2218" s="4">
        <v>2602</v>
      </c>
      <c r="B2218" t="s">
        <v>12044</v>
      </c>
      <c r="C2218">
        <v>46.7</v>
      </c>
      <c r="D2218">
        <v>2991.070132650274</v>
      </c>
      <c r="E2218">
        <v>2995.379925269855</v>
      </c>
      <c r="F2218">
        <v>2072.211361155596</v>
      </c>
      <c r="G2218">
        <v>3932.9671909550129</v>
      </c>
      <c r="H2218">
        <v>-162.07643258609119</v>
      </c>
      <c r="I2218">
        <v>-163.9736084870313</v>
      </c>
      <c r="J2218">
        <v>-181.82255074420721</v>
      </c>
      <c r="K2218">
        <v>-138.18628734330389</v>
      </c>
      <c r="L2218">
        <v>22.413678422814399</v>
      </c>
      <c r="M2218">
        <v>22.213350504698418</v>
      </c>
      <c r="N2218">
        <v>21.550437981604631</v>
      </c>
      <c r="O2218">
        <v>23.82065077518806</v>
      </c>
      <c r="P2218">
        <v>1.108469071116529</v>
      </c>
      <c r="Q2218">
        <v>1.1100081181864001</v>
      </c>
      <c r="R2218">
        <v>0.96193116662057054</v>
      </c>
      <c r="S2218">
        <v>1.2722115965593921</v>
      </c>
      <c r="T2218">
        <v>60075.300935856903</v>
      </c>
      <c r="U2218">
        <v>60075.255543498759</v>
      </c>
      <c r="V2218">
        <v>60034.602269601579</v>
      </c>
      <c r="W2218">
        <v>60116.280900742488</v>
      </c>
      <c r="X2218">
        <v>5638.6791435634996</v>
      </c>
      <c r="Y2218">
        <v>5682.9110895915737</v>
      </c>
      <c r="Z2218">
        <v>5303.3836187246834</v>
      </c>
      <c r="AA2218">
        <v>5858.1365079124844</v>
      </c>
      <c r="AB2218">
        <v>1765.474771836014</v>
      </c>
      <c r="AC2218">
        <v>1701.69997756885</v>
      </c>
      <c r="AD2218">
        <v>1318.793332439795</v>
      </c>
      <c r="AE2218">
        <v>2346.1094543938179</v>
      </c>
      <c r="AF2218">
        <v>47.035267972962593</v>
      </c>
      <c r="AG2218">
        <v>46.614825480473542</v>
      </c>
      <c r="AH2218">
        <v>45.223859906140177</v>
      </c>
      <c r="AI2218">
        <v>49.987768238918328</v>
      </c>
      <c r="AJ2218">
        <v>0.35172720737526292</v>
      </c>
      <c r="AK2218">
        <v>0.35172721142532382</v>
      </c>
      <c r="AL2218">
        <v>0.35172627909519799</v>
      </c>
      <c r="AM2218">
        <v>0.35172813028815991</v>
      </c>
      <c r="AN2218">
        <v>0.95937014490934625</v>
      </c>
      <c r="AO2218">
        <v>0.95937014490934636</v>
      </c>
      <c r="AP2218">
        <v>0.95937014490934636</v>
      </c>
      <c r="AQ2218">
        <v>0.95937014490934636</v>
      </c>
      <c r="AR2218">
        <v>7.7300714482403547</v>
      </c>
      <c r="AS2218">
        <v>7.7300714482403574</v>
      </c>
      <c r="AT2218">
        <v>7.7300714482403574</v>
      </c>
      <c r="AU2218">
        <v>7.7300714482403574</v>
      </c>
      <c r="AV2218" t="str">
        <f>VLOOKUP(Sheet1[[#This Row],[NPDES ID2]],Combined_Sheet__Major_Only___2[[NPDES ID2]:[ECHO BFR]],3,FALSE)</f>
        <v>NC</v>
      </c>
      <c r="AW2218" t="s">
        <v>87</v>
      </c>
      <c r="AX2218" t="str">
        <f>VLOOKUP(Sheet1[[#This Row],[NPDES ID2]],Combined_Sheet__Major_Only___2[[NPDES ID2]:[ECHO BFR]],27,FALSE)</f>
        <v>-</v>
      </c>
      <c r="AY2218" t="str">
        <f>VLOOKUP(Sheet1[[#This Row],[NPDES ID2]],Combined_Sheet__Major_Only___2[[NPDES ID2]:[ECHO BFR]],28,FALSE)</f>
        <v>-</v>
      </c>
      <c r="AZ2218" t="str">
        <f>VLOOKUP(Sheet1[[#This Row],[NPDES ID2]],Combined_Sheet__Major_Only___2[[NPDES ID2]:[ECHO BFR]],29,FALSE)</f>
        <v>thickening</v>
      </c>
      <c r="BA2218">
        <f>VLOOKUP(Sheet1[[#This Row],[NPDES ID2]],Combined_Sheet__Major_Only___2[[NPDES ID2]:[ECHO BFR]],17,FALSE)</f>
        <v>35.196072000000001</v>
      </c>
      <c r="BB2218">
        <f>VLOOKUP(Sheet1[[#This Row],[NPDES ID2]],Combined_Sheet__Major_Only___2[[NPDES ID2]:[ECHO BFR]],18,FALSE)</f>
        <v>-78.965508</v>
      </c>
      <c r="BC2218" t="str">
        <f>IF(ISNUMBER(SEARCH("aerobic",$AW2218)),"aerobic","")</f>
        <v/>
      </c>
      <c r="BD2218" t="str">
        <f>IF(ISNUMBER(SEARCH("anaer",$AW2218)),"anaer","")</f>
        <v/>
      </c>
      <c r="BE2218" t="str">
        <f>IF(ISNUMBER(SEARCH("thickening",$AZ2218)),"thickening","")</f>
        <v>thickening</v>
      </c>
      <c r="BF2218" s="2" t="str">
        <f>IF(ISNUMBER(SEARCH("airDry",$AW2218)),"airDry","")</f>
        <v/>
      </c>
      <c r="BG2218" s="2" t="str">
        <f>IF(ISNUMBER(SEARCH("heatDry",$AY2218)),"heatDry","")</f>
        <v/>
      </c>
      <c r="BH2218" s="2" t="str">
        <f>IF(AND(ISNUMBER(SEARCH("aerobic",$AW2218)),ISNUMBER(SEARCH("anaer",$AW2218))),"Combined Aer and Anaer.","")</f>
        <v/>
      </c>
    </row>
    <row r="2219" spans="1:60" x14ac:dyDescent="0.25">
      <c r="A2219" s="4">
        <v>428</v>
      </c>
      <c r="B2219" t="s">
        <v>2147</v>
      </c>
      <c r="C2219">
        <v>594.78</v>
      </c>
      <c r="D2219">
        <v>482.15143006521282</v>
      </c>
      <c r="E2219">
        <v>475.9850821585211</v>
      </c>
      <c r="F2219">
        <v>382.37725838989797</v>
      </c>
      <c r="G2219">
        <v>578.75659331703014</v>
      </c>
      <c r="H2219">
        <v>-155.81054378022191</v>
      </c>
      <c r="I2219">
        <v>-157.87776615271801</v>
      </c>
      <c r="J2219">
        <v>-175.22475618819601</v>
      </c>
      <c r="K2219">
        <v>-132.26765214863059</v>
      </c>
      <c r="L2219">
        <v>295.96121334947912</v>
      </c>
      <c r="M2219">
        <v>293.49385232303518</v>
      </c>
      <c r="N2219">
        <v>285.3208311483445</v>
      </c>
      <c r="O2219">
        <v>313.30092253940029</v>
      </c>
      <c r="P2219">
        <v>14.100078992373231</v>
      </c>
      <c r="Q2219">
        <v>14.1740480423158</v>
      </c>
      <c r="R2219">
        <v>12.207141062148439</v>
      </c>
      <c r="S2219">
        <v>16.249080493223481</v>
      </c>
      <c r="T2219">
        <v>60091.160476924393</v>
      </c>
      <c r="U2219">
        <v>60091.115072938766</v>
      </c>
      <c r="V2219">
        <v>60050.451385527267</v>
      </c>
      <c r="W2219">
        <v>60132.150939007603</v>
      </c>
      <c r="X2219">
        <v>5439.3910880512603</v>
      </c>
      <c r="Y2219">
        <v>5479.4886699402523</v>
      </c>
      <c r="Z2219">
        <v>5136.8759466466327</v>
      </c>
      <c r="AA2219">
        <v>5636.8466399762838</v>
      </c>
      <c r="AB2219">
        <v>1277.473746544867</v>
      </c>
      <c r="AC2219">
        <v>1251.742837759512</v>
      </c>
      <c r="AD2219">
        <v>1025.302689027113</v>
      </c>
      <c r="AE2219">
        <v>1579.20901602804</v>
      </c>
      <c r="AF2219">
        <v>48.766332608571531</v>
      </c>
      <c r="AG2219">
        <v>48.359116609469467</v>
      </c>
      <c r="AH2219">
        <v>47.014446660041258</v>
      </c>
      <c r="AI2219">
        <v>51.622926326173562</v>
      </c>
      <c r="AJ2219">
        <v>0.37272595916150869</v>
      </c>
      <c r="AK2219">
        <v>0.37272601080787021</v>
      </c>
      <c r="AL2219">
        <v>0.37271408838145997</v>
      </c>
      <c r="AM2219">
        <v>0.37273776170207462</v>
      </c>
      <c r="AN2219">
        <v>0.95938024339434491</v>
      </c>
      <c r="AO2219">
        <v>0.95938024339434491</v>
      </c>
      <c r="AP2219">
        <v>0.95938024339434491</v>
      </c>
      <c r="AQ2219">
        <v>0.95938024339434491</v>
      </c>
      <c r="AR2219">
        <v>9.1573929264599254</v>
      </c>
      <c r="AS2219">
        <v>9.1573929264599272</v>
      </c>
      <c r="AT2219">
        <v>9.1573929264599272</v>
      </c>
      <c r="AU2219">
        <v>9.1573929264599272</v>
      </c>
      <c r="AV2219" t="str">
        <f>VLOOKUP(Sheet1[[#This Row],[NPDES ID2]],Combined_Sheet__Major_Only___2[[NPDES ID2]:[ECHO BFR]],3,FALSE)</f>
        <v>SC</v>
      </c>
      <c r="AW2219" t="s">
        <v>54</v>
      </c>
      <c r="AX2219" t="str">
        <f>VLOOKUP(Sheet1[[#This Row],[NPDES ID2]],Combined_Sheet__Major_Only___2[[NPDES ID2]:[ECHO BFR]],27,FALSE)</f>
        <v>-</v>
      </c>
      <c r="AY2219" t="str">
        <f>VLOOKUP(Sheet1[[#This Row],[NPDES ID2]],Combined_Sheet__Major_Only___2[[NPDES ID2]:[ECHO BFR]],28,FALSE)</f>
        <v>-</v>
      </c>
      <c r="AZ2219" t="str">
        <f>VLOOKUP(Sheet1[[#This Row],[NPDES ID2]],Combined_Sheet__Major_Only___2[[NPDES ID2]:[ECHO BFR]],29,FALSE)</f>
        <v>thickening</v>
      </c>
      <c r="BA2219">
        <f>VLOOKUP(Sheet1[[#This Row],[NPDES ID2]],Combined_Sheet__Major_Only___2[[NPDES ID2]:[ECHO BFR]],17,FALSE)</f>
        <v>34.708333000000003</v>
      </c>
      <c r="BB2219">
        <f>VLOOKUP(Sheet1[[#This Row],[NPDES ID2]],Combined_Sheet__Major_Only___2[[NPDES ID2]:[ECHO BFR]],18,FALSE)</f>
        <v>-82.167221999999995</v>
      </c>
      <c r="BC2219" t="str">
        <f>IF(ISNUMBER(SEARCH("aerobic",$AW2219)),"aerobic","")</f>
        <v/>
      </c>
      <c r="BD2219" t="str">
        <f>IF(ISNUMBER(SEARCH("anaer",$AW2219)),"anaer","")</f>
        <v/>
      </c>
      <c r="BE2219" t="str">
        <f>IF(ISNUMBER(SEARCH("thickening",$AZ2219)),"thickening","")</f>
        <v>thickening</v>
      </c>
      <c r="BF2219" s="2" t="str">
        <f>IF(ISNUMBER(SEARCH("airDry",$AW2219)),"airDry","")</f>
        <v/>
      </c>
      <c r="BG2219" s="2" t="str">
        <f>IF(ISNUMBER(SEARCH("heatDry",$AY2219)),"heatDry","")</f>
        <v/>
      </c>
      <c r="BH2219" s="2" t="str">
        <f>IF(AND(ISNUMBER(SEARCH("aerobic",$AW2219)),ISNUMBER(SEARCH("anaer",$AW2219))),"Combined Aer and Anaer.","")</f>
        <v/>
      </c>
    </row>
    <row r="2220" spans="1:60" x14ac:dyDescent="0.25">
      <c r="A2220" s="4">
        <v>2278</v>
      </c>
      <c r="B2220" t="s">
        <v>10652</v>
      </c>
      <c r="C2220">
        <v>463.9</v>
      </c>
      <c r="D2220">
        <v>484.69661786783507</v>
      </c>
      <c r="E2220">
        <v>486.09582554977408</v>
      </c>
      <c r="F2220">
        <v>373.32084775669267</v>
      </c>
      <c r="G2220">
        <v>597.67893375530241</v>
      </c>
      <c r="H2220">
        <v>-147.92399922971961</v>
      </c>
      <c r="I2220">
        <v>-149.96790537728</v>
      </c>
      <c r="J2220">
        <v>-166.50673699961521</v>
      </c>
      <c r="K2220">
        <v>-124.64839187914581</v>
      </c>
      <c r="L2220">
        <v>242.64575919116999</v>
      </c>
      <c r="M2220">
        <v>240.8140545824364</v>
      </c>
      <c r="N2220">
        <v>234.74796921957841</v>
      </c>
      <c r="O2220">
        <v>255.51655851504449</v>
      </c>
      <c r="P2220">
        <v>10.977054851688679</v>
      </c>
      <c r="Q2220">
        <v>11.002347115767799</v>
      </c>
      <c r="R2220">
        <v>9.4137725264169063</v>
      </c>
      <c r="S2220">
        <v>12.67305324502038</v>
      </c>
      <c r="T2220">
        <v>60166.221862504157</v>
      </c>
      <c r="U2220">
        <v>60166.176403487159</v>
      </c>
      <c r="V2220">
        <v>60125.463430108903</v>
      </c>
      <c r="W2220">
        <v>60207.262006617711</v>
      </c>
      <c r="X2220">
        <v>5180.2405120072499</v>
      </c>
      <c r="Y2220">
        <v>5215.1568800008681</v>
      </c>
      <c r="Z2220">
        <v>4918.7169388606007</v>
      </c>
      <c r="AA2220">
        <v>5350.2986035461463</v>
      </c>
      <c r="AB2220">
        <v>1129.648643335594</v>
      </c>
      <c r="AC2220">
        <v>1109.7275137286349</v>
      </c>
      <c r="AD2220">
        <v>922.05849004303968</v>
      </c>
      <c r="AE2220">
        <v>1372.4937965608019</v>
      </c>
      <c r="AF2220">
        <v>51.260892977333803</v>
      </c>
      <c r="AG2220">
        <v>50.873404581955043</v>
      </c>
      <c r="AH2220">
        <v>49.593502282292718</v>
      </c>
      <c r="AI2220">
        <v>53.979545866691232</v>
      </c>
      <c r="AJ2220">
        <v>0.40302488751280591</v>
      </c>
      <c r="AK2220">
        <v>0.40302492969634662</v>
      </c>
      <c r="AL2220">
        <v>0.4030151990361977</v>
      </c>
      <c r="AM2220">
        <v>0.40303452020866071</v>
      </c>
      <c r="AN2220">
        <v>0.95942797034050553</v>
      </c>
      <c r="AO2220">
        <v>0.95942797034050575</v>
      </c>
      <c r="AP2220">
        <v>0.95942797034050575</v>
      </c>
      <c r="AQ2220">
        <v>0.95942797034050575</v>
      </c>
      <c r="AR2220">
        <v>9.9992344020341477</v>
      </c>
      <c r="AS2220">
        <v>9.9992344020341442</v>
      </c>
      <c r="AT2220">
        <v>9.9992344020341442</v>
      </c>
      <c r="AU2220">
        <v>9.9992344020341442</v>
      </c>
      <c r="AV2220" t="str">
        <f>VLOOKUP(Sheet1[[#This Row],[NPDES ID2]],Combined_Sheet__Major_Only___2[[NPDES ID2]:[ECHO BFR]],3,FALSE)</f>
        <v>UT</v>
      </c>
      <c r="AW2220" t="s">
        <v>54</v>
      </c>
      <c r="AX2220" t="str">
        <f>VLOOKUP(Sheet1[[#This Row],[NPDES ID2]],Combined_Sheet__Major_Only___2[[NPDES ID2]:[ECHO BFR]],27,FALSE)</f>
        <v>-</v>
      </c>
      <c r="AY2220" t="str">
        <f>VLOOKUP(Sheet1[[#This Row],[NPDES ID2]],Combined_Sheet__Major_Only___2[[NPDES ID2]:[ECHO BFR]],28,FALSE)</f>
        <v>-</v>
      </c>
      <c r="AZ2220" t="str">
        <f>VLOOKUP(Sheet1[[#This Row],[NPDES ID2]],Combined_Sheet__Major_Only___2[[NPDES ID2]:[ECHO BFR]],29,FALSE)</f>
        <v>thickening</v>
      </c>
      <c r="BA2220">
        <f>VLOOKUP(Sheet1[[#This Row],[NPDES ID2]],Combined_Sheet__Major_Only___2[[NPDES ID2]:[ECHO BFR]],17,FALSE)</f>
        <v>40.756883999999999</v>
      </c>
      <c r="BB2220">
        <f>VLOOKUP(Sheet1[[#This Row],[NPDES ID2]],Combined_Sheet__Major_Only___2[[NPDES ID2]:[ECHO BFR]],18,FALSE)</f>
        <v>-111.564117</v>
      </c>
      <c r="BC2220" t="str">
        <f>IF(ISNUMBER(SEARCH("aerobic",$AW2220)),"aerobic","")</f>
        <v/>
      </c>
      <c r="BD2220" t="str">
        <f>IF(ISNUMBER(SEARCH("anaer",$AW2220)),"anaer","")</f>
        <v/>
      </c>
      <c r="BE2220" t="str">
        <f>IF(ISNUMBER(SEARCH("thickening",$AZ2220)),"thickening","")</f>
        <v>thickening</v>
      </c>
      <c r="BF2220" s="2" t="str">
        <f>IF(ISNUMBER(SEARCH("airDry",$AW2220)),"airDry","")</f>
        <v/>
      </c>
      <c r="BG2220" s="2" t="str">
        <f>IF(ISNUMBER(SEARCH("heatDry",$AY2220)),"heatDry","")</f>
        <v/>
      </c>
      <c r="BH2220" s="2" t="str">
        <f>IF(AND(ISNUMBER(SEARCH("aerobic",$AW2220)),ISNUMBER(SEARCH("anaer",$AW2220))),"Combined Aer and Anaer.","")</f>
        <v/>
      </c>
    </row>
    <row r="2221" spans="1:60" x14ac:dyDescent="0.25">
      <c r="A2221" s="4">
        <v>98</v>
      </c>
      <c r="B2221" t="s">
        <v>554</v>
      </c>
      <c r="C2221">
        <v>23179.138029999998</v>
      </c>
      <c r="D2221">
        <v>5711.6499203791582</v>
      </c>
      <c r="E2221">
        <v>5742.4395922393724</v>
      </c>
      <c r="F2221">
        <v>4493.9907313630056</v>
      </c>
      <c r="G2221">
        <v>6920.1226045690228</v>
      </c>
      <c r="H2221">
        <v>-136.33877102404841</v>
      </c>
      <c r="I2221">
        <v>-138.47544163040621</v>
      </c>
      <c r="J2221">
        <v>-158.3663649744588</v>
      </c>
      <c r="K2221">
        <v>-108.7373600933724</v>
      </c>
      <c r="L2221">
        <v>12283.970420926809</v>
      </c>
      <c r="M2221">
        <v>12195.98220298484</v>
      </c>
      <c r="N2221">
        <v>11892.047310710979</v>
      </c>
      <c r="O2221">
        <v>12918.44094182807</v>
      </c>
      <c r="P2221">
        <v>547.45433893690119</v>
      </c>
      <c r="Q2221">
        <v>549.53892812362756</v>
      </c>
      <c r="R2221">
        <v>468.44898938156967</v>
      </c>
      <c r="S2221">
        <v>631.10462795892443</v>
      </c>
      <c r="T2221">
        <v>60264.846850636823</v>
      </c>
      <c r="U2221">
        <v>60264.801319312741</v>
      </c>
      <c r="V2221">
        <v>60224.023587898802</v>
      </c>
      <c r="W2221">
        <v>60305.952273183677</v>
      </c>
      <c r="X2221">
        <v>5120.9343349662886</v>
      </c>
      <c r="Y2221">
        <v>5153.6706764072969</v>
      </c>
      <c r="Z2221">
        <v>4869.0577931511689</v>
      </c>
      <c r="AA2221">
        <v>5283.7005328697596</v>
      </c>
      <c r="AB2221">
        <v>1021.85944256518</v>
      </c>
      <c r="AC2221">
        <v>1007.114572347527</v>
      </c>
      <c r="AD2221">
        <v>847.38651281407238</v>
      </c>
      <c r="AE2221">
        <v>1219.6695385937369</v>
      </c>
      <c r="AF2221">
        <v>52.004504625376001</v>
      </c>
      <c r="AG2221">
        <v>51.605964718070027</v>
      </c>
      <c r="AH2221">
        <v>50.36884362620296</v>
      </c>
      <c r="AI2221">
        <v>54.670360484086743</v>
      </c>
      <c r="AJ2221">
        <v>0.41206468730947321</v>
      </c>
      <c r="AK2221">
        <v>0.41206655687376942</v>
      </c>
      <c r="AL2221">
        <v>0.41158179107646647</v>
      </c>
      <c r="AM2221">
        <v>0.41254543636558261</v>
      </c>
      <c r="AN2221">
        <v>0.95949050970958849</v>
      </c>
      <c r="AO2221">
        <v>0.95949050970958882</v>
      </c>
      <c r="AP2221">
        <v>0.95949050970958882</v>
      </c>
      <c r="AQ2221">
        <v>0.95949050970958882</v>
      </c>
      <c r="AR2221">
        <v>10.637743593428199</v>
      </c>
      <c r="AS2221">
        <v>10.637743593428199</v>
      </c>
      <c r="AT2221">
        <v>10.637743593428199</v>
      </c>
      <c r="AU2221">
        <v>10.637743593428199</v>
      </c>
      <c r="AV2221" t="str">
        <f>VLOOKUP(Sheet1[[#This Row],[NPDES ID2]],Combined_Sheet__Major_Only___2[[NPDES ID2]:[ECHO BFR]],3,FALSE)</f>
        <v>MO</v>
      </c>
      <c r="AW2221" t="s">
        <v>54</v>
      </c>
      <c r="AX2221" t="str">
        <f>VLOOKUP(Sheet1[[#This Row],[NPDES ID2]],Combined_Sheet__Major_Only___2[[NPDES ID2]:[ECHO BFR]],27,FALSE)</f>
        <v>other</v>
      </c>
      <c r="AY2221" t="str">
        <f>VLOOKUP(Sheet1[[#This Row],[NPDES ID2]],Combined_Sheet__Major_Only___2[[NPDES ID2]:[ECHO BFR]],28,FALSE)</f>
        <v>-</v>
      </c>
      <c r="AZ2221" t="str">
        <f>VLOOKUP(Sheet1[[#This Row],[NPDES ID2]],Combined_Sheet__Major_Only___2[[NPDES ID2]:[ECHO BFR]],29,FALSE)</f>
        <v>preliminaryOps, thickening</v>
      </c>
      <c r="BA2221">
        <f>VLOOKUP(Sheet1[[#This Row],[NPDES ID2]],Combined_Sheet__Major_Only___2[[NPDES ID2]:[ECHO BFR]],17,FALSE)</f>
        <v>38.673609999999996</v>
      </c>
      <c r="BB2221">
        <f>VLOOKUP(Sheet1[[#This Row],[NPDES ID2]],Combined_Sheet__Major_Only___2[[NPDES ID2]:[ECHO BFR]],18,FALSE)</f>
        <v>-90.194969999999998</v>
      </c>
      <c r="BC2221" t="str">
        <f>IF(ISNUMBER(SEARCH("aerobic",$AW2221)),"aerobic","")</f>
        <v/>
      </c>
      <c r="BD2221" t="str">
        <f>IF(ISNUMBER(SEARCH("anaer",$AW2221)),"anaer","")</f>
        <v/>
      </c>
      <c r="BE2221" t="str">
        <f>IF(ISNUMBER(SEARCH("thickening",$AZ2221)),"thickening","")</f>
        <v>thickening</v>
      </c>
      <c r="BF2221" s="2" t="str">
        <f>IF(ISNUMBER(SEARCH("airDry",$AW2221)),"airDry","")</f>
        <v/>
      </c>
      <c r="BG2221" s="2" t="str">
        <f>IF(ISNUMBER(SEARCH("heatDry",$AY2221)),"heatDry","")</f>
        <v/>
      </c>
      <c r="BH2221" s="2" t="str">
        <f>IF(AND(ISNUMBER(SEARCH("aerobic",$AW2221)),ISNUMBER(SEARCH("anaer",$AW2221))),"Combined Aer and Anaer.","")</f>
        <v/>
      </c>
    </row>
    <row r="2222" spans="1:60" x14ac:dyDescent="0.25">
      <c r="A2222" s="4">
        <v>321</v>
      </c>
      <c r="B2222" t="s">
        <v>1629</v>
      </c>
      <c r="C2222">
        <v>1137</v>
      </c>
      <c r="D2222">
        <v>537.65911390836231</v>
      </c>
      <c r="E2222">
        <v>535.45224171805296</v>
      </c>
      <c r="F2222">
        <v>452.32318413588689</v>
      </c>
      <c r="G2222">
        <v>639.9340001922003</v>
      </c>
      <c r="H2222">
        <v>-161.55386903133291</v>
      </c>
      <c r="I2222">
        <v>-163.20681816974599</v>
      </c>
      <c r="J2222">
        <v>-181.72860357778421</v>
      </c>
      <c r="K2222">
        <v>-137.9615528291321</v>
      </c>
      <c r="L2222">
        <v>545.57912519036609</v>
      </c>
      <c r="M2222">
        <v>540.7066036013274</v>
      </c>
      <c r="N2222">
        <v>524.55069914257137</v>
      </c>
      <c r="O2222">
        <v>579.84197261783038</v>
      </c>
      <c r="P2222">
        <v>26.986093398278769</v>
      </c>
      <c r="Q2222">
        <v>27.0235643269198</v>
      </c>
      <c r="R2222">
        <v>23.419297561209799</v>
      </c>
      <c r="S2222">
        <v>30.97287503872893</v>
      </c>
      <c r="T2222">
        <v>60538.217410005716</v>
      </c>
      <c r="U2222">
        <v>60538.171678259503</v>
      </c>
      <c r="V2222">
        <v>60497.214449329003</v>
      </c>
      <c r="W2222">
        <v>60579.503772516822</v>
      </c>
      <c r="X2222">
        <v>5683.4274324016924</v>
      </c>
      <c r="Y2222">
        <v>5727.9672327087537</v>
      </c>
      <c r="Z2222">
        <v>5345.3261130987612</v>
      </c>
      <c r="AA2222">
        <v>5904.8025225760412</v>
      </c>
      <c r="AB2222">
        <v>1467.9233857711929</v>
      </c>
      <c r="AC2222">
        <v>1431.378701514564</v>
      </c>
      <c r="AD2222">
        <v>1152.16212900761</v>
      </c>
      <c r="AE2222">
        <v>1856.634837832326</v>
      </c>
      <c r="AF2222">
        <v>47.027736024540957</v>
      </c>
      <c r="AG2222">
        <v>46.606476862109659</v>
      </c>
      <c r="AH2222">
        <v>45.217708144285332</v>
      </c>
      <c r="AI2222">
        <v>49.980131750414692</v>
      </c>
      <c r="AJ2222">
        <v>0.35163588371077881</v>
      </c>
      <c r="AK2222">
        <v>0.3516359794956273</v>
      </c>
      <c r="AL2222">
        <v>0.35161380188242169</v>
      </c>
      <c r="AM2222">
        <v>0.35165783938072293</v>
      </c>
      <c r="AN2222">
        <v>0.95966285392317918</v>
      </c>
      <c r="AO2222">
        <v>0.9596628539231794</v>
      </c>
      <c r="AP2222">
        <v>0.9596628539231794</v>
      </c>
      <c r="AQ2222">
        <v>0.9596628539231794</v>
      </c>
      <c r="AR2222">
        <v>8.4289984118858534</v>
      </c>
      <c r="AS2222">
        <v>8.4289984118858552</v>
      </c>
      <c r="AT2222">
        <v>8.4289984118858552</v>
      </c>
      <c r="AU2222">
        <v>8.4289984118858552</v>
      </c>
      <c r="AV2222" t="str">
        <f>VLOOKUP(Sheet1[[#This Row],[NPDES ID2]],Combined_Sheet__Major_Only___2[[NPDES ID2]:[ECHO BFR]],3,FALSE)</f>
        <v>PA</v>
      </c>
      <c r="AW2222" t="s">
        <v>87</v>
      </c>
      <c r="AX2222" t="str">
        <f>VLOOKUP(Sheet1[[#This Row],[NPDES ID2]],Combined_Sheet__Major_Only___2[[NPDES ID2]:[ECHO BFR]],27,FALSE)</f>
        <v>-</v>
      </c>
      <c r="AY2222" t="str">
        <f>VLOOKUP(Sheet1[[#This Row],[NPDES ID2]],Combined_Sheet__Major_Only___2[[NPDES ID2]:[ECHO BFR]],28,FALSE)</f>
        <v>-</v>
      </c>
      <c r="AZ2222" t="str">
        <f>VLOOKUP(Sheet1[[#This Row],[NPDES ID2]],Combined_Sheet__Major_Only___2[[NPDES ID2]:[ECHO BFR]],29,FALSE)</f>
        <v>thickening</v>
      </c>
      <c r="BA2222">
        <f>VLOOKUP(Sheet1[[#This Row],[NPDES ID2]],Combined_Sheet__Major_Only___2[[NPDES ID2]:[ECHO BFR]],17,FALSE)</f>
        <v>39.793849999999999</v>
      </c>
      <c r="BB2222">
        <f>VLOOKUP(Sheet1[[#This Row],[NPDES ID2]],Combined_Sheet__Major_Only___2[[NPDES ID2]:[ECHO BFR]],18,FALSE)</f>
        <v>-76.968819999999994</v>
      </c>
      <c r="BC2222" t="str">
        <f>IF(ISNUMBER(SEARCH("aerobic",$AW2222)),"aerobic","")</f>
        <v/>
      </c>
      <c r="BD2222" t="str">
        <f>IF(ISNUMBER(SEARCH("anaer",$AW2222)),"anaer","")</f>
        <v/>
      </c>
      <c r="BE2222" t="str">
        <f>IF(ISNUMBER(SEARCH("thickening",$AZ2222)),"thickening","")</f>
        <v>thickening</v>
      </c>
      <c r="BF2222" s="3" t="str">
        <f>IF(ISNUMBER(SEARCH("airDry",$AW2222)),"airDry","")</f>
        <v/>
      </c>
      <c r="BG2222" s="3" t="str">
        <f>IF(ISNUMBER(SEARCH("heatDry",$AY2222)),"heatDry","")</f>
        <v/>
      </c>
      <c r="BH2222" s="3" t="str">
        <f>IF(AND(ISNUMBER(SEARCH("aerobic",$AW2222)),ISNUMBER(SEARCH("anaer",$AW2222))),"Combined Aer and Anaer.","")</f>
        <v/>
      </c>
    </row>
    <row r="2223" spans="1:60" x14ac:dyDescent="0.25">
      <c r="A2223" s="4">
        <v>945</v>
      </c>
      <c r="B2223" t="s">
        <v>4588</v>
      </c>
      <c r="C2223">
        <v>634</v>
      </c>
      <c r="D2223">
        <v>454.39311120127599</v>
      </c>
      <c r="E2223">
        <v>449.18870787384009</v>
      </c>
      <c r="F2223">
        <v>363.21003535608759</v>
      </c>
      <c r="G2223">
        <v>543.00480910715146</v>
      </c>
      <c r="H2223">
        <v>-147.4915568531049</v>
      </c>
      <c r="I2223">
        <v>-149.59225962130489</v>
      </c>
      <c r="J2223">
        <v>-166.09441473635121</v>
      </c>
      <c r="K2223">
        <v>-124.27426933746661</v>
      </c>
      <c r="L2223">
        <v>332.37858628986032</v>
      </c>
      <c r="M2223">
        <v>329.88172756126022</v>
      </c>
      <c r="N2223">
        <v>321.61014435350319</v>
      </c>
      <c r="O2223">
        <v>349.92669352694207</v>
      </c>
      <c r="P2223">
        <v>15.00053803350899</v>
      </c>
      <c r="Q2223">
        <v>15.03872596224442</v>
      </c>
      <c r="R2223">
        <v>12.86097657868628</v>
      </c>
      <c r="S2223">
        <v>17.31532546126984</v>
      </c>
      <c r="T2223">
        <v>60559.32912388727</v>
      </c>
      <c r="U2223">
        <v>60559.283376662963</v>
      </c>
      <c r="V2223">
        <v>60518.312285595217</v>
      </c>
      <c r="W2223">
        <v>60600.629459932192</v>
      </c>
      <c r="X2223">
        <v>5202.1119499182441</v>
      </c>
      <c r="Y2223">
        <v>5237.019061443355</v>
      </c>
      <c r="Z2223">
        <v>4940.6825584823373</v>
      </c>
      <c r="AA2223">
        <v>5372.090590208777</v>
      </c>
      <c r="AB2223">
        <v>1148.912758881329</v>
      </c>
      <c r="AC2223">
        <v>1128.144971581349</v>
      </c>
      <c r="AD2223">
        <v>935.46659320839967</v>
      </c>
      <c r="AE2223">
        <v>1399.186934571185</v>
      </c>
      <c r="AF2223">
        <v>51.379041463542642</v>
      </c>
      <c r="AG2223">
        <v>50.992353677868451</v>
      </c>
      <c r="AH2223">
        <v>49.715945822234751</v>
      </c>
      <c r="AI2223">
        <v>54.09106402897914</v>
      </c>
      <c r="AJ2223">
        <v>0.40446096454782532</v>
      </c>
      <c r="AK2223">
        <v>0.40446102261706179</v>
      </c>
      <c r="AL2223">
        <v>0.40444761599978962</v>
      </c>
      <c r="AM2223">
        <v>0.40447423637897312</v>
      </c>
      <c r="AN2223">
        <v>0.95967610265101089</v>
      </c>
      <c r="AO2223">
        <v>0.95967610265101055</v>
      </c>
      <c r="AP2223">
        <v>0.95967610265101055</v>
      </c>
      <c r="AQ2223">
        <v>0.95967610265101055</v>
      </c>
      <c r="AR2223">
        <v>9.9561468818967711</v>
      </c>
      <c r="AS2223">
        <v>9.9561468818967747</v>
      </c>
      <c r="AT2223">
        <v>9.9561468818967747</v>
      </c>
      <c r="AU2223">
        <v>9.9561468818967747</v>
      </c>
      <c r="AV2223" t="str">
        <f>VLOOKUP(Sheet1[[#This Row],[NPDES ID2]],Combined_Sheet__Major_Only___2[[NPDES ID2]:[ECHO BFR]],3,FALSE)</f>
        <v>NY</v>
      </c>
      <c r="AW2223" t="s">
        <v>54</v>
      </c>
      <c r="AX2223" t="str">
        <f>VLOOKUP(Sheet1[[#This Row],[NPDES ID2]],Combined_Sheet__Major_Only___2[[NPDES ID2]:[ECHO BFR]],27,FALSE)</f>
        <v>-</v>
      </c>
      <c r="AY2223" t="str">
        <f>VLOOKUP(Sheet1[[#This Row],[NPDES ID2]],Combined_Sheet__Major_Only___2[[NPDES ID2]:[ECHO BFR]],28,FALSE)</f>
        <v>-</v>
      </c>
      <c r="AZ2223" t="str">
        <f>VLOOKUP(Sheet1[[#This Row],[NPDES ID2]],Combined_Sheet__Major_Only___2[[NPDES ID2]:[ECHO BFR]],29,FALSE)</f>
        <v>thickening</v>
      </c>
      <c r="BA2223">
        <f>VLOOKUP(Sheet1[[#This Row],[NPDES ID2]],Combined_Sheet__Major_Only___2[[NPDES ID2]:[ECHO BFR]],17,FALSE)</f>
        <v>42.543219999999998</v>
      </c>
      <c r="BB2223">
        <f>VLOOKUP(Sheet1[[#This Row],[NPDES ID2]],Combined_Sheet__Major_Only___2[[NPDES ID2]:[ECHO BFR]],18,FALSE)</f>
        <v>-73.766249999999999</v>
      </c>
      <c r="BC2223" t="str">
        <f>IF(ISNUMBER(SEARCH("aerobic",$AW2223)),"aerobic","")</f>
        <v/>
      </c>
      <c r="BD2223" t="str">
        <f>IF(ISNUMBER(SEARCH("anaer",$AW2223)),"anaer","")</f>
        <v/>
      </c>
      <c r="BE2223" t="str">
        <f>IF(ISNUMBER(SEARCH("thickening",$AZ2223)),"thickening","")</f>
        <v>thickening</v>
      </c>
      <c r="BF2223" s="3" t="str">
        <f>IF(ISNUMBER(SEARCH("airDry",$AW2223)),"airDry","")</f>
        <v/>
      </c>
      <c r="BG2223" s="3" t="str">
        <f>IF(ISNUMBER(SEARCH("heatDry",$AY2223)),"heatDry","")</f>
        <v/>
      </c>
      <c r="BH2223" s="3" t="str">
        <f>IF(AND(ISNUMBER(SEARCH("aerobic",$AW2223)),ISNUMBER(SEARCH("anaer",$AW2223))),"Combined Aer and Anaer.","")</f>
        <v/>
      </c>
    </row>
    <row r="2224" spans="1:60" x14ac:dyDescent="0.25">
      <c r="A2224" s="4">
        <v>1830</v>
      </c>
      <c r="B2224" t="s">
        <v>8652</v>
      </c>
      <c r="C2224">
        <v>16671.400000000001</v>
      </c>
      <c r="D2224">
        <v>4256.4205238172262</v>
      </c>
      <c r="E2224">
        <v>4278.8163069152924</v>
      </c>
      <c r="F2224">
        <v>3351.930199454775</v>
      </c>
      <c r="G2224">
        <v>5147.0570866753569</v>
      </c>
      <c r="H2224">
        <v>-142.99988610093169</v>
      </c>
      <c r="I2224">
        <v>-145.67676304291689</v>
      </c>
      <c r="J2224">
        <v>-164.00790358207669</v>
      </c>
      <c r="K2224">
        <v>-117.02720255428549</v>
      </c>
      <c r="L2224">
        <v>8596.8962919983114</v>
      </c>
      <c r="M2224">
        <v>8531.285348434365</v>
      </c>
      <c r="N2224">
        <v>8307.458462753717</v>
      </c>
      <c r="O2224">
        <v>9066.3765932823881</v>
      </c>
      <c r="P2224">
        <v>394.32145878859609</v>
      </c>
      <c r="Q2224">
        <v>395.03966717940989</v>
      </c>
      <c r="R2224">
        <v>338.85197402701613</v>
      </c>
      <c r="S2224">
        <v>455.55522207743093</v>
      </c>
      <c r="T2224">
        <v>60712.943435614477</v>
      </c>
      <c r="U2224">
        <v>60712.897575767573</v>
      </c>
      <c r="V2224">
        <v>60671.825620190029</v>
      </c>
      <c r="W2224">
        <v>60754.34544671957</v>
      </c>
      <c r="X2224">
        <v>5302.4382866462101</v>
      </c>
      <c r="Y2224">
        <v>5338.3986906671107</v>
      </c>
      <c r="Z2224">
        <v>5027.0506792762162</v>
      </c>
      <c r="AA2224">
        <v>5481.2566705969257</v>
      </c>
      <c r="AB2224">
        <v>1072.161884935744</v>
      </c>
      <c r="AC2224">
        <v>1056.3363065343001</v>
      </c>
      <c r="AD2224">
        <v>886.62159858245434</v>
      </c>
      <c r="AE2224">
        <v>1283.5536916394981</v>
      </c>
      <c r="AF2224">
        <v>50.584277841639413</v>
      </c>
      <c r="AG2224">
        <v>50.17968782633087</v>
      </c>
      <c r="AH2224">
        <v>48.903949809559798</v>
      </c>
      <c r="AI2224">
        <v>53.332290905285639</v>
      </c>
      <c r="AJ2224">
        <v>0.39480235906003869</v>
      </c>
      <c r="AK2224">
        <v>0.39480371550283289</v>
      </c>
      <c r="AL2224">
        <v>0.39446354853044369</v>
      </c>
      <c r="AM2224">
        <v>0.39513954157190651</v>
      </c>
      <c r="AN2224">
        <v>0.95977224240864245</v>
      </c>
      <c r="AO2224">
        <v>0.95977224240864234</v>
      </c>
      <c r="AP2224">
        <v>0.95977224240864234</v>
      </c>
      <c r="AQ2224">
        <v>0.95977224240864234</v>
      </c>
      <c r="AR2224">
        <v>10.272802239126801</v>
      </c>
      <c r="AS2224">
        <v>10.272802239126801</v>
      </c>
      <c r="AT2224">
        <v>10.272802239126801</v>
      </c>
      <c r="AU2224">
        <v>10.272802239126801</v>
      </c>
      <c r="AV2224" t="str">
        <f>VLOOKUP(Sheet1[[#This Row],[NPDES ID2]],Combined_Sheet__Major_Only___2[[NPDES ID2]:[ECHO BFR]],3,FALSE)</f>
        <v>MA</v>
      </c>
      <c r="AW2224" t="s">
        <v>54</v>
      </c>
      <c r="AX2224" t="str">
        <f>VLOOKUP(Sheet1[[#This Row],[NPDES ID2]],Combined_Sheet__Major_Only___2[[NPDES ID2]:[ECHO BFR]],27,FALSE)</f>
        <v>other</v>
      </c>
      <c r="AY2224" t="str">
        <f>VLOOKUP(Sheet1[[#This Row],[NPDES ID2]],Combined_Sheet__Major_Only___2[[NPDES ID2]:[ECHO BFR]],28,FALSE)</f>
        <v>-</v>
      </c>
      <c r="AZ2224" t="str">
        <f>VLOOKUP(Sheet1[[#This Row],[NPDES ID2]],Combined_Sheet__Major_Only___2[[NPDES ID2]:[ECHO BFR]],29,FALSE)</f>
        <v>preliminaryOps, thickening</v>
      </c>
      <c r="BA2224">
        <f>VLOOKUP(Sheet1[[#This Row],[NPDES ID2]],Combined_Sheet__Major_Only___2[[NPDES ID2]:[ECHO BFR]],17,FALSE)</f>
        <v>42.212198999999998</v>
      </c>
      <c r="BB2224">
        <f>VLOOKUP(Sheet1[[#This Row],[NPDES ID2]],Combined_Sheet__Major_Only___2[[NPDES ID2]:[ECHO BFR]],18,FALSE)</f>
        <v>-71.788652999999996</v>
      </c>
      <c r="BC2224" t="str">
        <f>IF(ISNUMBER(SEARCH("aerobic",$AW2224)),"aerobic","")</f>
        <v/>
      </c>
      <c r="BD2224" t="str">
        <f>IF(ISNUMBER(SEARCH("anaer",$AW2224)),"anaer","")</f>
        <v/>
      </c>
      <c r="BE2224" t="str">
        <f>IF(ISNUMBER(SEARCH("thickening",$AZ2224)),"thickening","")</f>
        <v>thickening</v>
      </c>
      <c r="BF2224" s="2" t="str">
        <f>IF(ISNUMBER(SEARCH("airDry",$AW2224)),"airDry","")</f>
        <v/>
      </c>
      <c r="BG2224" s="2" t="str">
        <f>IF(ISNUMBER(SEARCH("heatDry",$AY2224)),"heatDry","")</f>
        <v/>
      </c>
      <c r="BH2224" s="2" t="str">
        <f>IF(AND(ISNUMBER(SEARCH("aerobic",$AW2224)),ISNUMBER(SEARCH("anaer",$AW2224))),"Combined Aer and Anaer.","")</f>
        <v/>
      </c>
    </row>
    <row r="2225" spans="1:60" x14ac:dyDescent="0.25">
      <c r="A2225" s="4">
        <v>626</v>
      </c>
      <c r="B2225" t="s">
        <v>3091</v>
      </c>
      <c r="C2225">
        <v>412.3</v>
      </c>
      <c r="D2225">
        <v>515.33933323394081</v>
      </c>
      <c r="E2225">
        <v>516.84152741181617</v>
      </c>
      <c r="F2225">
        <v>391.5818743990626</v>
      </c>
      <c r="G2225">
        <v>636.93455639897775</v>
      </c>
      <c r="H2225">
        <v>-151.06382635460889</v>
      </c>
      <c r="I2225">
        <v>-153.11559526425489</v>
      </c>
      <c r="J2225">
        <v>-169.9528956811734</v>
      </c>
      <c r="K2225">
        <v>-127.657790585946</v>
      </c>
      <c r="L2225">
        <v>211.4038165646798</v>
      </c>
      <c r="M2225">
        <v>209.7423014747886</v>
      </c>
      <c r="N2225">
        <v>204.2401777774684</v>
      </c>
      <c r="O2225">
        <v>223.07830695534341</v>
      </c>
      <c r="P2225">
        <v>9.7635759307348007</v>
      </c>
      <c r="Q2225">
        <v>9.7860732948389604</v>
      </c>
      <c r="R2225">
        <v>8.4064583685580896</v>
      </c>
      <c r="S2225">
        <v>11.284520729460789</v>
      </c>
      <c r="T2225">
        <v>60720.986776736841</v>
      </c>
      <c r="U2225">
        <v>60720.940910992933</v>
      </c>
      <c r="V2225">
        <v>60679.863674086781</v>
      </c>
      <c r="W2225">
        <v>60762.394111611473</v>
      </c>
      <c r="X2225">
        <v>5333.5033346504651</v>
      </c>
      <c r="Y2225">
        <v>5370.7907439621413</v>
      </c>
      <c r="Z2225">
        <v>5053.4563268020029</v>
      </c>
      <c r="AA2225">
        <v>5515.8662930748924</v>
      </c>
      <c r="AB2225">
        <v>1591.0400685198049</v>
      </c>
      <c r="AC2225">
        <v>1540.1347126737389</v>
      </c>
      <c r="AD2225">
        <v>1207.339812530166</v>
      </c>
      <c r="AE2225">
        <v>2077.7804447363819</v>
      </c>
      <c r="AF2225">
        <v>50.250075112889583</v>
      </c>
      <c r="AG2225">
        <v>49.85464909761312</v>
      </c>
      <c r="AH2225">
        <v>48.548303156131759</v>
      </c>
      <c r="AI2225">
        <v>53.0246873582402</v>
      </c>
      <c r="AJ2225">
        <v>0.39074231117696562</v>
      </c>
      <c r="AK2225">
        <v>0.39074234996536272</v>
      </c>
      <c r="AL2225">
        <v>0.39073340354482788</v>
      </c>
      <c r="AM2225">
        <v>0.39075116751138361</v>
      </c>
      <c r="AN2225">
        <v>0.95977726371758143</v>
      </c>
      <c r="AO2225">
        <v>0.95977726371758121</v>
      </c>
      <c r="AP2225">
        <v>0.95977726371758121</v>
      </c>
      <c r="AQ2225">
        <v>0.95977726371758121</v>
      </c>
      <c r="AR2225">
        <v>8.431729994671386</v>
      </c>
      <c r="AS2225">
        <v>8.4317299946713842</v>
      </c>
      <c r="AT2225">
        <v>8.4317299946713842</v>
      </c>
      <c r="AU2225">
        <v>8.4317299946713842</v>
      </c>
      <c r="AV2225" t="str">
        <f>VLOOKUP(Sheet1[[#This Row],[NPDES ID2]],Combined_Sheet__Major_Only___2[[NPDES ID2]:[ECHO BFR]],3,FALSE)</f>
        <v>NY</v>
      </c>
      <c r="AW2225" t="s">
        <v>54</v>
      </c>
      <c r="AX2225" t="str">
        <f>VLOOKUP(Sheet1[[#This Row],[NPDES ID2]],Combined_Sheet__Major_Only___2[[NPDES ID2]:[ECHO BFR]],27,FALSE)</f>
        <v>-</v>
      </c>
      <c r="AY2225" t="str">
        <f>VLOOKUP(Sheet1[[#This Row],[NPDES ID2]],Combined_Sheet__Major_Only___2[[NPDES ID2]:[ECHO BFR]],28,FALSE)</f>
        <v>-</v>
      </c>
      <c r="AZ2225" t="str">
        <f>VLOOKUP(Sheet1[[#This Row],[NPDES ID2]],Combined_Sheet__Major_Only___2[[NPDES ID2]:[ECHO BFR]],29,FALSE)</f>
        <v>preliminaryOps, thickening</v>
      </c>
      <c r="BA2225">
        <f>VLOOKUP(Sheet1[[#This Row],[NPDES ID2]],Combined_Sheet__Major_Only___2[[NPDES ID2]:[ECHO BFR]],17,FALSE)</f>
        <v>41.46067</v>
      </c>
      <c r="BB2225">
        <f>VLOOKUP(Sheet1[[#This Row],[NPDES ID2]],Combined_Sheet__Major_Only___2[[NPDES ID2]:[ECHO BFR]],18,FALSE)</f>
        <v>-74.026615000000007</v>
      </c>
      <c r="BC2225" t="str">
        <f>IF(ISNUMBER(SEARCH("aerobic",$AW2225)),"aerobic","")</f>
        <v/>
      </c>
      <c r="BD2225" t="str">
        <f>IF(ISNUMBER(SEARCH("anaer",$AW2225)),"anaer","")</f>
        <v/>
      </c>
      <c r="BE2225" t="str">
        <f>IF(ISNUMBER(SEARCH("thickening",$AZ2225)),"thickening","")</f>
        <v>thickening</v>
      </c>
      <c r="BF2225" s="2" t="str">
        <f>IF(ISNUMBER(SEARCH("airDry",$AW2225)),"airDry","")</f>
        <v/>
      </c>
      <c r="BG2225" s="2" t="str">
        <f>IF(ISNUMBER(SEARCH("heatDry",$AY2225)),"heatDry","")</f>
        <v/>
      </c>
      <c r="BH2225" s="2" t="str">
        <f>IF(AND(ISNUMBER(SEARCH("aerobic",$AW2225)),ISNUMBER(SEARCH("anaer",$AW2225))),"Combined Aer and Anaer.","")</f>
        <v/>
      </c>
    </row>
    <row r="2226" spans="1:60" x14ac:dyDescent="0.25">
      <c r="A2226" s="4">
        <v>2108</v>
      </c>
      <c r="B2226" t="s">
        <v>9907</v>
      </c>
      <c r="C2226">
        <v>953.32</v>
      </c>
      <c r="D2226">
        <v>489.25387377393628</v>
      </c>
      <c r="E2226">
        <v>489.33927205660541</v>
      </c>
      <c r="F2226">
        <v>412.04105681125998</v>
      </c>
      <c r="G2226">
        <v>586.43836112966426</v>
      </c>
      <c r="H2226">
        <v>-154.40731327996181</v>
      </c>
      <c r="I2226">
        <v>-156.45490356138231</v>
      </c>
      <c r="J2226">
        <v>-173.84318031064689</v>
      </c>
      <c r="K2226">
        <v>-131.01583528120199</v>
      </c>
      <c r="L2226">
        <v>477.9309675293394</v>
      </c>
      <c r="M2226">
        <v>474.00597874345812</v>
      </c>
      <c r="N2226">
        <v>460.99519448488621</v>
      </c>
      <c r="O2226">
        <v>505.52654576143368</v>
      </c>
      <c r="P2226">
        <v>22.59322400911638</v>
      </c>
      <c r="Q2226">
        <v>22.702656990993329</v>
      </c>
      <c r="R2226">
        <v>19.542384139253269</v>
      </c>
      <c r="S2226">
        <v>26.059377933071389</v>
      </c>
      <c r="T2226">
        <v>60901.742976762347</v>
      </c>
      <c r="U2226">
        <v>60901.696978496708</v>
      </c>
      <c r="V2226">
        <v>60860.501055477893</v>
      </c>
      <c r="W2226">
        <v>60943.269951514972</v>
      </c>
      <c r="X2226">
        <v>5471.5426278049181</v>
      </c>
      <c r="Y2226">
        <v>5511.3338205001746</v>
      </c>
      <c r="Z2226">
        <v>5171.5192774080369</v>
      </c>
      <c r="AA2226">
        <v>5667.281483025341</v>
      </c>
      <c r="AB2226">
        <v>1529.628689517506</v>
      </c>
      <c r="AC2226">
        <v>1486.344178956846</v>
      </c>
      <c r="AD2226">
        <v>1179.3052544229661</v>
      </c>
      <c r="AE2226">
        <v>1967.2110852909441</v>
      </c>
      <c r="AF2226">
        <v>49.133568048004399</v>
      </c>
      <c r="AG2226">
        <v>48.728957124611313</v>
      </c>
      <c r="AH2226">
        <v>47.394755294174367</v>
      </c>
      <c r="AI2226">
        <v>51.969663140517753</v>
      </c>
      <c r="AJ2226">
        <v>0.37718364482075628</v>
      </c>
      <c r="AK2226">
        <v>0.37718373107174441</v>
      </c>
      <c r="AL2226">
        <v>0.37716378036443537</v>
      </c>
      <c r="AM2226">
        <v>0.3772033955574165</v>
      </c>
      <c r="AN2226">
        <v>0.95988977677127696</v>
      </c>
      <c r="AO2226">
        <v>0.95988977677127685</v>
      </c>
      <c r="AP2226">
        <v>0.95988977677127685</v>
      </c>
      <c r="AQ2226">
        <v>0.95988977677127685</v>
      </c>
      <c r="AR2226">
        <v>8.4870617505826491</v>
      </c>
      <c r="AS2226">
        <v>8.4870617505826491</v>
      </c>
      <c r="AT2226">
        <v>8.4870617505826491</v>
      </c>
      <c r="AU2226">
        <v>8.4870617505826491</v>
      </c>
      <c r="AV2226" t="str">
        <f>VLOOKUP(Sheet1[[#This Row],[NPDES ID2]],Combined_Sheet__Major_Only___2[[NPDES ID2]:[ECHO BFR]],3,FALSE)</f>
        <v>KY</v>
      </c>
      <c r="AW2226" t="s">
        <v>54</v>
      </c>
      <c r="AX2226" t="str">
        <f>VLOOKUP(Sheet1[[#This Row],[NPDES ID2]],Combined_Sheet__Major_Only___2[[NPDES ID2]:[ECHO BFR]],27,FALSE)</f>
        <v>-</v>
      </c>
      <c r="AY2226" t="str">
        <f>VLOOKUP(Sheet1[[#This Row],[NPDES ID2]],Combined_Sheet__Major_Only___2[[NPDES ID2]:[ECHO BFR]],28,FALSE)</f>
        <v>-</v>
      </c>
      <c r="AZ2226" t="str">
        <f>VLOOKUP(Sheet1[[#This Row],[NPDES ID2]],Combined_Sheet__Major_Only___2[[NPDES ID2]:[ECHO BFR]],29,FALSE)</f>
        <v>thickening</v>
      </c>
      <c r="BA2226">
        <f>VLOOKUP(Sheet1[[#This Row],[NPDES ID2]],Combined_Sheet__Major_Only___2[[NPDES ID2]:[ECHO BFR]],17,FALSE)</f>
        <v>38.122354000000001</v>
      </c>
      <c r="BB2226">
        <f>VLOOKUP(Sheet1[[#This Row],[NPDES ID2]],Combined_Sheet__Major_Only___2[[NPDES ID2]:[ECHO BFR]],18,FALSE)</f>
        <v>-85.587648000000002</v>
      </c>
      <c r="BC2226" t="str">
        <f>IF(ISNUMBER(SEARCH("aerobic",$AW2226)),"aerobic","")</f>
        <v/>
      </c>
      <c r="BD2226" t="str">
        <f>IF(ISNUMBER(SEARCH("anaer",$AW2226)),"anaer","")</f>
        <v/>
      </c>
      <c r="BE2226" t="str">
        <f>IF(ISNUMBER(SEARCH("thickening",$AZ2226)),"thickening","")</f>
        <v>thickening</v>
      </c>
      <c r="BF2226" s="2" t="str">
        <f>IF(ISNUMBER(SEARCH("airDry",$AW2226)),"airDry","")</f>
        <v/>
      </c>
      <c r="BG2226" s="2" t="str">
        <f>IF(ISNUMBER(SEARCH("heatDry",$AY2226)),"heatDry","")</f>
        <v/>
      </c>
      <c r="BH2226" s="2" t="str">
        <f>IF(AND(ISNUMBER(SEARCH("aerobic",$AW2226)),ISNUMBER(SEARCH("anaer",$AW2226))),"Combined Aer and Anaer.","")</f>
        <v/>
      </c>
    </row>
    <row r="2227" spans="1:60" x14ac:dyDescent="0.25">
      <c r="A2227" s="4">
        <v>313</v>
      </c>
      <c r="B2227" t="s">
        <v>1593</v>
      </c>
      <c r="C2227">
        <v>1208.8599999999999</v>
      </c>
      <c r="D2227">
        <v>501.35567739090789</v>
      </c>
      <c r="E2227">
        <v>500.20333312931513</v>
      </c>
      <c r="F2227">
        <v>424.41151015745481</v>
      </c>
      <c r="G2227">
        <v>593.12473748138632</v>
      </c>
      <c r="H2227">
        <v>-146.69953579383551</v>
      </c>
      <c r="I2227">
        <v>-149.0002961378417</v>
      </c>
      <c r="J2227">
        <v>-165.44305181673201</v>
      </c>
      <c r="K2227">
        <v>-123.6552573077912</v>
      </c>
      <c r="L2227">
        <v>635.91769499114707</v>
      </c>
      <c r="M2227">
        <v>631.17716400472818</v>
      </c>
      <c r="N2227">
        <v>615.45497387829209</v>
      </c>
      <c r="O2227">
        <v>669.25746716846447</v>
      </c>
      <c r="P2227">
        <v>28.59689758762369</v>
      </c>
      <c r="Q2227">
        <v>28.680062673597959</v>
      </c>
      <c r="R2227">
        <v>24.508425873568839</v>
      </c>
      <c r="S2227">
        <v>33.000996500781987</v>
      </c>
      <c r="T2227">
        <v>60948.462764352487</v>
      </c>
      <c r="U2227">
        <v>60948.416731834142</v>
      </c>
      <c r="V2227">
        <v>60907.190132191412</v>
      </c>
      <c r="W2227">
        <v>60990.020662247363</v>
      </c>
      <c r="X2227">
        <v>5217.6587898743719</v>
      </c>
      <c r="Y2227">
        <v>5252.4218025425471</v>
      </c>
      <c r="Z2227">
        <v>4957.2314136226587</v>
      </c>
      <c r="AA2227">
        <v>5386.9783840541813</v>
      </c>
      <c r="AB2227">
        <v>1254.0207796929769</v>
      </c>
      <c r="AC2227">
        <v>1227.3088334455911</v>
      </c>
      <c r="AD2227">
        <v>1003.264993401187</v>
      </c>
      <c r="AE2227">
        <v>1553.828296134961</v>
      </c>
      <c r="AF2227">
        <v>51.556368715659957</v>
      </c>
      <c r="AG2227">
        <v>51.170625115861178</v>
      </c>
      <c r="AH2227">
        <v>49.900276017922607</v>
      </c>
      <c r="AI2227">
        <v>54.258262229388542</v>
      </c>
      <c r="AJ2227">
        <v>0.40661651725482861</v>
      </c>
      <c r="AK2227">
        <v>0.40661663025644418</v>
      </c>
      <c r="AL2227">
        <v>0.40659046312459851</v>
      </c>
      <c r="AM2227">
        <v>0.40664242256998168</v>
      </c>
      <c r="AN2227">
        <v>0.95991875555504791</v>
      </c>
      <c r="AO2227">
        <v>0.95991875555504746</v>
      </c>
      <c r="AP2227">
        <v>0.95991875555504746</v>
      </c>
      <c r="AQ2227">
        <v>0.95991875555504746</v>
      </c>
      <c r="AR2227">
        <v>9.5701418519097246</v>
      </c>
      <c r="AS2227">
        <v>9.570141851909721</v>
      </c>
      <c r="AT2227">
        <v>9.570141851909721</v>
      </c>
      <c r="AU2227">
        <v>9.570141851909721</v>
      </c>
      <c r="AV2227" t="str">
        <f>VLOOKUP(Sheet1[[#This Row],[NPDES ID2]],Combined_Sheet__Major_Only___2[[NPDES ID2]:[ECHO BFR]],3,FALSE)</f>
        <v>TX</v>
      </c>
      <c r="AW2227" t="s">
        <v>54</v>
      </c>
      <c r="AX2227" t="str">
        <f>VLOOKUP(Sheet1[[#This Row],[NPDES ID2]],Combined_Sheet__Major_Only___2[[NPDES ID2]:[ECHO BFR]],27,FALSE)</f>
        <v>-</v>
      </c>
      <c r="AY2227" t="str">
        <f>VLOOKUP(Sheet1[[#This Row],[NPDES ID2]],Combined_Sheet__Major_Only___2[[NPDES ID2]:[ECHO BFR]],28,FALSE)</f>
        <v>-</v>
      </c>
      <c r="AZ2227" t="str">
        <f>VLOOKUP(Sheet1[[#This Row],[NPDES ID2]],Combined_Sheet__Major_Only___2[[NPDES ID2]:[ECHO BFR]],29,FALSE)</f>
        <v>thickening</v>
      </c>
      <c r="BA2227">
        <f>VLOOKUP(Sheet1[[#This Row],[NPDES ID2]],Combined_Sheet__Major_Only___2[[NPDES ID2]:[ECHO BFR]],17,FALSE)</f>
        <v>29.716760000000001</v>
      </c>
      <c r="BB2227">
        <f>VLOOKUP(Sheet1[[#This Row],[NPDES ID2]],Combined_Sheet__Major_Only___2[[NPDES ID2]:[ECHO BFR]],18,FALSE)</f>
        <v>-95.592200000000005</v>
      </c>
      <c r="BC2227" t="str">
        <f>IF(ISNUMBER(SEARCH("aerobic",$AW2227)),"aerobic","")</f>
        <v/>
      </c>
      <c r="BD2227" t="str">
        <f>IF(ISNUMBER(SEARCH("anaer",$AW2227)),"anaer","")</f>
        <v/>
      </c>
      <c r="BE2227" t="str">
        <f>IF(ISNUMBER(SEARCH("thickening",$AZ2227)),"thickening","")</f>
        <v>thickening</v>
      </c>
      <c r="BF2227" s="3" t="str">
        <f>IF(ISNUMBER(SEARCH("airDry",$AW2227)),"airDry","")</f>
        <v/>
      </c>
      <c r="BG2227" s="3" t="str">
        <f>IF(ISNUMBER(SEARCH("heatDry",$AY2227)),"heatDry","")</f>
        <v/>
      </c>
      <c r="BH2227" s="3" t="str">
        <f>IF(AND(ISNUMBER(SEARCH("aerobic",$AW2227)),ISNUMBER(SEARCH("anaer",$AW2227))),"Combined Aer and Anaer.","")</f>
        <v/>
      </c>
    </row>
    <row r="2228" spans="1:60" x14ac:dyDescent="0.25">
      <c r="A2228" s="4">
        <v>2530</v>
      </c>
      <c r="B2228" t="s">
        <v>11744</v>
      </c>
      <c r="C2228">
        <v>147.63999999999999</v>
      </c>
      <c r="D2228">
        <v>998.03980137291876</v>
      </c>
      <c r="E2228">
        <v>994.43871902027445</v>
      </c>
      <c r="F2228">
        <v>716.12444047449026</v>
      </c>
      <c r="G2228">
        <v>1292.9963096411641</v>
      </c>
      <c r="H2228">
        <v>-151.99264663882491</v>
      </c>
      <c r="I2228">
        <v>-153.94687832317879</v>
      </c>
      <c r="J2228">
        <v>-170.86354201558871</v>
      </c>
      <c r="K2228">
        <v>-128.4804882037435</v>
      </c>
      <c r="L2228">
        <v>75.322964539357542</v>
      </c>
      <c r="M2228">
        <v>74.724825674423926</v>
      </c>
      <c r="N2228">
        <v>72.745130086006967</v>
      </c>
      <c r="O2228">
        <v>79.524381791985846</v>
      </c>
      <c r="P2228">
        <v>3.4969446664049162</v>
      </c>
      <c r="Q2228">
        <v>3.5086217286592678</v>
      </c>
      <c r="R2228">
        <v>3.0140486667271951</v>
      </c>
      <c r="S2228">
        <v>4.0415159447705982</v>
      </c>
      <c r="T2228">
        <v>61075.246446447352</v>
      </c>
      <c r="U2228">
        <v>61075.200320977332</v>
      </c>
      <c r="V2228">
        <v>61033.890474052467</v>
      </c>
      <c r="W2228">
        <v>61116.888260602122</v>
      </c>
      <c r="X2228">
        <v>5391.6582548153374</v>
      </c>
      <c r="Y2228">
        <v>5429.7078981377126</v>
      </c>
      <c r="Z2228">
        <v>5105.7861348743136</v>
      </c>
      <c r="AA2228">
        <v>5577.8662485559616</v>
      </c>
      <c r="AB2228">
        <v>1228.5854708974971</v>
      </c>
      <c r="AC2228">
        <v>1205.559424438298</v>
      </c>
      <c r="AD2228">
        <v>993.18834766956604</v>
      </c>
      <c r="AE2228">
        <v>1507.628967803257</v>
      </c>
      <c r="AF2228">
        <v>49.998074607791082</v>
      </c>
      <c r="AG2228">
        <v>49.600873145221058</v>
      </c>
      <c r="AH2228">
        <v>48.287296572234673</v>
      </c>
      <c r="AI2228">
        <v>52.786772089001722</v>
      </c>
      <c r="AJ2228">
        <v>0.3876813003502988</v>
      </c>
      <c r="AK2228">
        <v>0.38768131361057362</v>
      </c>
      <c r="AL2228">
        <v>0.38767825955293772</v>
      </c>
      <c r="AM2228">
        <v>0.38768432358430133</v>
      </c>
      <c r="AN2228">
        <v>0.95999718481768925</v>
      </c>
      <c r="AO2228">
        <v>0.95999718481768892</v>
      </c>
      <c r="AP2228">
        <v>0.95999718481768892</v>
      </c>
      <c r="AQ2228">
        <v>0.95999718481768892</v>
      </c>
      <c r="AR2228">
        <v>9.5336330889326142</v>
      </c>
      <c r="AS2228">
        <v>9.533633088932616</v>
      </c>
      <c r="AT2228">
        <v>9.533633088932616</v>
      </c>
      <c r="AU2228">
        <v>9.533633088932616</v>
      </c>
      <c r="AV2228" t="str">
        <f>VLOOKUP(Sheet1[[#This Row],[NPDES ID2]],Combined_Sheet__Major_Only___2[[NPDES ID2]:[ECHO BFR]],3,FALSE)</f>
        <v>TX</v>
      </c>
      <c r="AW2228" t="s">
        <v>54</v>
      </c>
      <c r="AX2228" t="str">
        <f>VLOOKUP(Sheet1[[#This Row],[NPDES ID2]],Combined_Sheet__Major_Only___2[[NPDES ID2]:[ECHO BFR]],27,FALSE)</f>
        <v>-</v>
      </c>
      <c r="AY2228" t="str">
        <f>VLOOKUP(Sheet1[[#This Row],[NPDES ID2]],Combined_Sheet__Major_Only___2[[NPDES ID2]:[ECHO BFR]],28,FALSE)</f>
        <v>-</v>
      </c>
      <c r="AZ2228" t="str">
        <f>VLOOKUP(Sheet1[[#This Row],[NPDES ID2]],Combined_Sheet__Major_Only___2[[NPDES ID2]:[ECHO BFR]],29,FALSE)</f>
        <v>preliminaryOps, thickening</v>
      </c>
      <c r="BA2228">
        <f>VLOOKUP(Sheet1[[#This Row],[NPDES ID2]],Combined_Sheet__Major_Only___2[[NPDES ID2]:[ECHO BFR]],17,FALSE)</f>
        <v>35.572777000000002</v>
      </c>
      <c r="BB2228">
        <f>VLOOKUP(Sheet1[[#This Row],[NPDES ID2]],Combined_Sheet__Major_Only___2[[NPDES ID2]:[ECHO BFR]],18,FALSE)</f>
        <v>-100.929166</v>
      </c>
      <c r="BC2228" t="str">
        <f>IF(ISNUMBER(SEARCH("aerobic",$AW2228)),"aerobic","")</f>
        <v/>
      </c>
      <c r="BD2228" t="str">
        <f>IF(ISNUMBER(SEARCH("anaer",$AW2228)),"anaer","")</f>
        <v/>
      </c>
      <c r="BE2228" t="str">
        <f>IF(ISNUMBER(SEARCH("thickening",$AZ2228)),"thickening","")</f>
        <v>thickening</v>
      </c>
      <c r="BF2228" s="2" t="str">
        <f>IF(ISNUMBER(SEARCH("airDry",$AW2228)),"airDry","")</f>
        <v/>
      </c>
      <c r="BG2228" s="2" t="str">
        <f>IF(ISNUMBER(SEARCH("heatDry",$AY2228)),"heatDry","")</f>
        <v/>
      </c>
      <c r="BH2228" s="2" t="str">
        <f>IF(AND(ISNUMBER(SEARCH("aerobic",$AW2228)),ISNUMBER(SEARCH("anaer",$AW2228))),"Combined Aer and Anaer.","")</f>
        <v/>
      </c>
    </row>
    <row r="2229" spans="1:60" x14ac:dyDescent="0.25">
      <c r="A2229" s="4">
        <v>276</v>
      </c>
      <c r="B2229" t="s">
        <v>1413</v>
      </c>
      <c r="C2229">
        <v>1606</v>
      </c>
      <c r="D2229">
        <v>635.45038921937135</v>
      </c>
      <c r="E2229">
        <v>632.0042181027095</v>
      </c>
      <c r="F2229">
        <v>535.28311089810063</v>
      </c>
      <c r="G2229">
        <v>753.44714553878623</v>
      </c>
      <c r="H2229">
        <v>-163.11494781986539</v>
      </c>
      <c r="I2229">
        <v>-164.853758947123</v>
      </c>
      <c r="J2229">
        <v>-183.65180060301091</v>
      </c>
      <c r="K2229">
        <v>-139.61953742057591</v>
      </c>
      <c r="L2229">
        <v>762.29144362371358</v>
      </c>
      <c r="M2229">
        <v>755.34755483778315</v>
      </c>
      <c r="N2229">
        <v>732.30197039883706</v>
      </c>
      <c r="O2229">
        <v>811.14777341058584</v>
      </c>
      <c r="P2229">
        <v>38.129349299265627</v>
      </c>
      <c r="Q2229">
        <v>38.161559974323097</v>
      </c>
      <c r="R2229">
        <v>33.114853661276591</v>
      </c>
      <c r="S2229">
        <v>43.775741579353863</v>
      </c>
      <c r="T2229">
        <v>61095.57219050885</v>
      </c>
      <c r="U2229">
        <v>61095.526050136963</v>
      </c>
      <c r="V2229">
        <v>61054.202857149583</v>
      </c>
      <c r="W2229">
        <v>61137.227457975518</v>
      </c>
      <c r="X2229">
        <v>5798.7087627704886</v>
      </c>
      <c r="Y2229">
        <v>5844.9468545545351</v>
      </c>
      <c r="Z2229">
        <v>5446.8948117841983</v>
      </c>
      <c r="AA2229">
        <v>6029.3130291608632</v>
      </c>
      <c r="AB2229">
        <v>1897.779593703895</v>
      </c>
      <c r="AC2229">
        <v>1822.6537571094291</v>
      </c>
      <c r="AD2229">
        <v>1399.8374042461221</v>
      </c>
      <c r="AE2229">
        <v>2556.9501906720502</v>
      </c>
      <c r="AF2229">
        <v>46.520742698775663</v>
      </c>
      <c r="AG2229">
        <v>46.095148697538328</v>
      </c>
      <c r="AH2229">
        <v>44.694296531343973</v>
      </c>
      <c r="AI2229">
        <v>49.500887943177879</v>
      </c>
      <c r="AJ2229">
        <v>0.34549032075079023</v>
      </c>
      <c r="AK2229">
        <v>0.34549045841951032</v>
      </c>
      <c r="AL2229">
        <v>0.34545849286651442</v>
      </c>
      <c r="AM2229">
        <v>0.34552196786003109</v>
      </c>
      <c r="AN2229">
        <v>0.96000972992452605</v>
      </c>
      <c r="AO2229">
        <v>0.96000972992452649</v>
      </c>
      <c r="AP2229">
        <v>0.96000972992452649</v>
      </c>
      <c r="AQ2229">
        <v>0.96000972992452649</v>
      </c>
      <c r="AR2229">
        <v>7.5054632012022617</v>
      </c>
      <c r="AS2229">
        <v>7.5054632012022626</v>
      </c>
      <c r="AT2229">
        <v>7.5054632012022626</v>
      </c>
      <c r="AU2229">
        <v>7.5054632012022626</v>
      </c>
      <c r="AV2229" t="str">
        <f>VLOOKUP(Sheet1[[#This Row],[NPDES ID2]],Combined_Sheet__Major_Only___2[[NPDES ID2]:[ECHO BFR]],3,FALSE)</f>
        <v>MA</v>
      </c>
      <c r="AW2229" t="s">
        <v>54</v>
      </c>
      <c r="AX2229" t="str">
        <f>VLOOKUP(Sheet1[[#This Row],[NPDES ID2]],Combined_Sheet__Major_Only___2[[NPDES ID2]:[ECHO BFR]],27,FALSE)</f>
        <v>-</v>
      </c>
      <c r="AY2229" t="str">
        <f>VLOOKUP(Sheet1[[#This Row],[NPDES ID2]],Combined_Sheet__Major_Only___2[[NPDES ID2]:[ECHO BFR]],28,FALSE)</f>
        <v>-</v>
      </c>
      <c r="AZ2229" t="str">
        <f>VLOOKUP(Sheet1[[#This Row],[NPDES ID2]],Combined_Sheet__Major_Only___2[[NPDES ID2]:[ECHO BFR]],29,FALSE)</f>
        <v>thickening</v>
      </c>
      <c r="BA2229">
        <f>VLOOKUP(Sheet1[[#This Row],[NPDES ID2]],Combined_Sheet__Major_Only___2[[NPDES ID2]:[ECHO BFR]],17,FALSE)</f>
        <v>41.87435</v>
      </c>
      <c r="BB2229">
        <f>VLOOKUP(Sheet1[[#This Row],[NPDES ID2]],Combined_Sheet__Major_Only___2[[NPDES ID2]:[ECHO BFR]],18,FALSE)</f>
        <v>-71.097229999999996</v>
      </c>
      <c r="BC2229" t="str">
        <f>IF(ISNUMBER(SEARCH("aerobic",$AW2229)),"aerobic","")</f>
        <v/>
      </c>
      <c r="BD2229" t="str">
        <f>IF(ISNUMBER(SEARCH("anaer",$AW2229)),"anaer","")</f>
        <v/>
      </c>
      <c r="BE2229" t="str">
        <f>IF(ISNUMBER(SEARCH("thickening",$AZ2229)),"thickening","")</f>
        <v>thickening</v>
      </c>
      <c r="BF2229" s="2" t="str">
        <f>IF(ISNUMBER(SEARCH("airDry",$AW2229)),"airDry","")</f>
        <v/>
      </c>
      <c r="BG2229" s="2" t="str">
        <f>IF(ISNUMBER(SEARCH("heatDry",$AY2229)),"heatDry","")</f>
        <v/>
      </c>
      <c r="BH2229" s="2" t="str">
        <f>IF(AND(ISNUMBER(SEARCH("aerobic",$AW2229)),ISNUMBER(SEARCH("anaer",$AW2229))),"Combined Aer and Anaer.","")</f>
        <v/>
      </c>
    </row>
    <row r="2230" spans="1:60" x14ac:dyDescent="0.25">
      <c r="A2230" s="4">
        <v>2263</v>
      </c>
      <c r="B2230" t="s">
        <v>10590</v>
      </c>
      <c r="C2230">
        <v>497</v>
      </c>
      <c r="D2230">
        <v>510.98497402168852</v>
      </c>
      <c r="E2230">
        <v>510.99252424749812</v>
      </c>
      <c r="F2230">
        <v>396.56516349685768</v>
      </c>
      <c r="G2230">
        <v>628.64537552210186</v>
      </c>
      <c r="H2230">
        <v>-159.53853505408091</v>
      </c>
      <c r="I2230">
        <v>-161.4420127331785</v>
      </c>
      <c r="J2230">
        <v>-179.26536633436589</v>
      </c>
      <c r="K2230">
        <v>-135.84189826737301</v>
      </c>
      <c r="L2230">
        <v>241.82912570340801</v>
      </c>
      <c r="M2230">
        <v>239.72412973874421</v>
      </c>
      <c r="N2230">
        <v>232.75250137175459</v>
      </c>
      <c r="O2230">
        <v>256.62087742822791</v>
      </c>
      <c r="P2230">
        <v>11.791144542558239</v>
      </c>
      <c r="Q2230">
        <v>11.825510422739301</v>
      </c>
      <c r="R2230">
        <v>10.223026534240519</v>
      </c>
      <c r="S2230">
        <v>13.553810048832069</v>
      </c>
      <c r="T2230">
        <v>61121.163951829098</v>
      </c>
      <c r="U2230">
        <v>61121.117792694553</v>
      </c>
      <c r="V2230">
        <v>61079.777795931317</v>
      </c>
      <c r="W2230">
        <v>61162.83615810729</v>
      </c>
      <c r="X2230">
        <v>5658.4009652629557</v>
      </c>
      <c r="Y2230">
        <v>5701.7526036658401</v>
      </c>
      <c r="Z2230">
        <v>5330.2759825616477</v>
      </c>
      <c r="AA2230">
        <v>5872.9513757820232</v>
      </c>
      <c r="AB2230">
        <v>1663.740733753154</v>
      </c>
      <c r="AC2230">
        <v>1610.9010263656271</v>
      </c>
      <c r="AD2230">
        <v>1264.6534260891201</v>
      </c>
      <c r="AE2230">
        <v>2171.4550180351121</v>
      </c>
      <c r="AF2230">
        <v>47.68611718189316</v>
      </c>
      <c r="AG2230">
        <v>47.270466522180712</v>
      </c>
      <c r="AH2230">
        <v>45.897467856004567</v>
      </c>
      <c r="AI2230">
        <v>50.602447572804863</v>
      </c>
      <c r="AJ2230">
        <v>0.35961962136038189</v>
      </c>
      <c r="AK2230">
        <v>0.35961966510089011</v>
      </c>
      <c r="AL2230">
        <v>0.35960957150376499</v>
      </c>
      <c r="AM2230">
        <v>0.35962961340040328</v>
      </c>
      <c r="AN2230">
        <v>0.96002551404620495</v>
      </c>
      <c r="AO2230">
        <v>0.96002551404620506</v>
      </c>
      <c r="AP2230">
        <v>0.96002551404620506</v>
      </c>
      <c r="AQ2230">
        <v>0.96002551404620506</v>
      </c>
      <c r="AR2230">
        <v>8.052945231469181</v>
      </c>
      <c r="AS2230">
        <v>8.0529452314691845</v>
      </c>
      <c r="AT2230">
        <v>8.0529452314691845</v>
      </c>
      <c r="AU2230">
        <v>8.0529452314691845</v>
      </c>
      <c r="AV2230" t="str">
        <f>VLOOKUP(Sheet1[[#This Row],[NPDES ID2]],Combined_Sheet__Major_Only___2[[NPDES ID2]:[ECHO BFR]],3,FALSE)</f>
        <v>MA</v>
      </c>
      <c r="AW2230" t="s">
        <v>54</v>
      </c>
      <c r="AX2230" t="str">
        <f>VLOOKUP(Sheet1[[#This Row],[NPDES ID2]],Combined_Sheet__Major_Only___2[[NPDES ID2]:[ECHO BFR]],27,FALSE)</f>
        <v>-</v>
      </c>
      <c r="AY2230" t="str">
        <f>VLOOKUP(Sheet1[[#This Row],[NPDES ID2]],Combined_Sheet__Major_Only___2[[NPDES ID2]:[ECHO BFR]],28,FALSE)</f>
        <v>-</v>
      </c>
      <c r="AZ2230" t="str">
        <f>VLOOKUP(Sheet1[[#This Row],[NPDES ID2]],Combined_Sheet__Major_Only___2[[NPDES ID2]:[ECHO BFR]],29,FALSE)</f>
        <v>thickening</v>
      </c>
      <c r="BA2230">
        <f>VLOOKUP(Sheet1[[#This Row],[NPDES ID2]],Combined_Sheet__Major_Only___2[[NPDES ID2]:[ECHO BFR]],17,FALSE)</f>
        <v>42.571367000000002</v>
      </c>
      <c r="BB2230">
        <f>VLOOKUP(Sheet1[[#This Row],[NPDES ID2]],Combined_Sheet__Major_Only___2[[NPDES ID2]:[ECHO BFR]],18,FALSE)</f>
        <v>-72.598121000000006</v>
      </c>
      <c r="BC2230" t="str">
        <f>IF(ISNUMBER(SEARCH("aerobic",$AW2230)),"aerobic","")</f>
        <v/>
      </c>
      <c r="BD2230" t="str">
        <f>IF(ISNUMBER(SEARCH("anaer",$AW2230)),"anaer","")</f>
        <v/>
      </c>
      <c r="BE2230" t="str">
        <f>IF(ISNUMBER(SEARCH("thickening",$AZ2230)),"thickening","")</f>
        <v>thickening</v>
      </c>
      <c r="BF2230" s="3" t="str">
        <f>IF(ISNUMBER(SEARCH("airDry",$AW2230)),"airDry","")</f>
        <v/>
      </c>
      <c r="BG2230" s="3" t="str">
        <f>IF(ISNUMBER(SEARCH("heatDry",$AY2230)),"heatDry","")</f>
        <v/>
      </c>
      <c r="BH2230" s="3" t="str">
        <f>IF(AND(ISNUMBER(SEARCH("aerobic",$AW2230)),ISNUMBER(SEARCH("anaer",$AW2230))),"Combined Aer and Anaer.","")</f>
        <v/>
      </c>
    </row>
    <row r="2231" spans="1:60" x14ac:dyDescent="0.25">
      <c r="A2231" s="4">
        <v>1907</v>
      </c>
      <c r="B2231" t="s">
        <v>9002</v>
      </c>
      <c r="C2231">
        <v>3701</v>
      </c>
      <c r="D2231">
        <v>1082.489197272075</v>
      </c>
      <c r="E2231">
        <v>1081.9917361594401</v>
      </c>
      <c r="F2231">
        <v>888.04936394299057</v>
      </c>
      <c r="G2231">
        <v>1285.719382320284</v>
      </c>
      <c r="H2231">
        <v>-151.78378476680621</v>
      </c>
      <c r="I2231">
        <v>-153.35470643339559</v>
      </c>
      <c r="J2231">
        <v>-172.08055785982279</v>
      </c>
      <c r="K2231">
        <v>-129.17714159631359</v>
      </c>
      <c r="L2231">
        <v>1871.0715920066559</v>
      </c>
      <c r="M2231">
        <v>1856.002728730856</v>
      </c>
      <c r="N2231">
        <v>1805.798721046265</v>
      </c>
      <c r="O2231">
        <v>1977.3436012928939</v>
      </c>
      <c r="P2231">
        <v>87.670528543070063</v>
      </c>
      <c r="Q2231">
        <v>88.053408746195316</v>
      </c>
      <c r="R2231">
        <v>75.692767735623164</v>
      </c>
      <c r="S2231">
        <v>101.22816444421591</v>
      </c>
      <c r="T2231">
        <v>61222.674716920257</v>
      </c>
      <c r="U2231">
        <v>61222.628483362918</v>
      </c>
      <c r="V2231">
        <v>61181.221833737443</v>
      </c>
      <c r="W2231">
        <v>61264.414111685197</v>
      </c>
      <c r="X2231">
        <v>5454.2444477889812</v>
      </c>
      <c r="Y2231">
        <v>5493.1934205939961</v>
      </c>
      <c r="Z2231">
        <v>5159.9188687888327</v>
      </c>
      <c r="AA2231">
        <v>5646.3110499730719</v>
      </c>
      <c r="AB2231">
        <v>1239.9556815533119</v>
      </c>
      <c r="AC2231">
        <v>1216.742877122791</v>
      </c>
      <c r="AD2231">
        <v>1002.34125816117</v>
      </c>
      <c r="AE2231">
        <v>1521.0000468433959</v>
      </c>
      <c r="AF2231">
        <v>49.55573918607449</v>
      </c>
      <c r="AG2231">
        <v>49.152464181783003</v>
      </c>
      <c r="AH2231">
        <v>47.835542083301917</v>
      </c>
      <c r="AI2231">
        <v>52.367123417438322</v>
      </c>
      <c r="AJ2231">
        <v>0.38230935673216571</v>
      </c>
      <c r="AK2231">
        <v>0.38230967983585812</v>
      </c>
      <c r="AL2231">
        <v>0.38223388655967638</v>
      </c>
      <c r="AM2231">
        <v>0.38238440731690149</v>
      </c>
      <c r="AN2231">
        <v>0.96008799986999749</v>
      </c>
      <c r="AO2231">
        <v>0.96008799986999727</v>
      </c>
      <c r="AP2231">
        <v>0.96008799986999727</v>
      </c>
      <c r="AQ2231">
        <v>0.96008799986999727</v>
      </c>
      <c r="AR2231">
        <v>9.4605415323299251</v>
      </c>
      <c r="AS2231">
        <v>9.4605415323299233</v>
      </c>
      <c r="AT2231">
        <v>9.4605415323299233</v>
      </c>
      <c r="AU2231">
        <v>9.4605415323299233</v>
      </c>
      <c r="AV2231" t="str">
        <f>VLOOKUP(Sheet1[[#This Row],[NPDES ID2]],Combined_Sheet__Major_Only___2[[NPDES ID2]:[ECHO BFR]],3,FALSE)</f>
        <v>MA</v>
      </c>
      <c r="AW2231" t="s">
        <v>54</v>
      </c>
      <c r="AX2231" t="str">
        <f>VLOOKUP(Sheet1[[#This Row],[NPDES ID2]],Combined_Sheet__Major_Only___2[[NPDES ID2]:[ECHO BFR]],27,FALSE)</f>
        <v>-</v>
      </c>
      <c r="AY2231" t="str">
        <f>VLOOKUP(Sheet1[[#This Row],[NPDES ID2]],Combined_Sheet__Major_Only___2[[NPDES ID2]:[ECHO BFR]],28,FALSE)</f>
        <v>-</v>
      </c>
      <c r="AZ2231" t="str">
        <f>VLOOKUP(Sheet1[[#This Row],[NPDES ID2]],Combined_Sheet__Major_Only___2[[NPDES ID2]:[ECHO BFR]],29,FALSE)</f>
        <v>thickening, preliminaryOps</v>
      </c>
      <c r="BA2231">
        <f>VLOOKUP(Sheet1[[#This Row],[NPDES ID2]],Combined_Sheet__Major_Only___2[[NPDES ID2]:[ECHO BFR]],17,FALSE)</f>
        <v>41.676769999999998</v>
      </c>
      <c r="BB2231">
        <f>VLOOKUP(Sheet1[[#This Row],[NPDES ID2]],Combined_Sheet__Major_Only___2[[NPDES ID2]:[ECHO BFR]],18,FALSE)</f>
        <v>-71.193933999999999</v>
      </c>
      <c r="BC2231" t="str">
        <f>IF(ISNUMBER(SEARCH("aerobic",$AW2231)),"aerobic","")</f>
        <v/>
      </c>
      <c r="BD2231" t="str">
        <f>IF(ISNUMBER(SEARCH("anaer",$AW2231)),"anaer","")</f>
        <v/>
      </c>
      <c r="BE2231" t="str">
        <f>IF(ISNUMBER(SEARCH("thickening",$AZ2231)),"thickening","")</f>
        <v>thickening</v>
      </c>
      <c r="BF2231" s="3" t="str">
        <f>IF(ISNUMBER(SEARCH("airDry",$AW2231)),"airDry","")</f>
        <v/>
      </c>
      <c r="BG2231" s="3" t="str">
        <f>IF(ISNUMBER(SEARCH("heatDry",$AY2231)),"heatDry","")</f>
        <v/>
      </c>
      <c r="BH2231" s="3" t="str">
        <f>IF(AND(ISNUMBER(SEARCH("aerobic",$AW2231)),ISNUMBER(SEARCH("anaer",$AW2231))),"Combined Aer and Anaer.","")</f>
        <v/>
      </c>
    </row>
    <row r="2232" spans="1:60" x14ac:dyDescent="0.25">
      <c r="A2232" s="4">
        <v>700</v>
      </c>
      <c r="B2232" t="s">
        <v>3457</v>
      </c>
      <c r="C2232">
        <v>5849</v>
      </c>
      <c r="D2232">
        <v>1612.627173443595</v>
      </c>
      <c r="E2232">
        <v>1611.85202833829</v>
      </c>
      <c r="F2232">
        <v>1305.4608419763631</v>
      </c>
      <c r="G2232">
        <v>1934.5781295087349</v>
      </c>
      <c r="H2232">
        <v>-150.59065583549599</v>
      </c>
      <c r="I2232">
        <v>-152.26216193165601</v>
      </c>
      <c r="J2232">
        <v>-171.51275595009631</v>
      </c>
      <c r="K2232">
        <v>-127.81639508897889</v>
      </c>
      <c r="L2232">
        <v>2959.7088618740981</v>
      </c>
      <c r="M2232">
        <v>2935.974687161523</v>
      </c>
      <c r="N2232">
        <v>2856.5730496098572</v>
      </c>
      <c r="O2232">
        <v>3127.5160947720478</v>
      </c>
      <c r="P2232">
        <v>138.52930259098471</v>
      </c>
      <c r="Q2232">
        <v>139.12454881449361</v>
      </c>
      <c r="R2232">
        <v>119.5680260263231</v>
      </c>
      <c r="S2232">
        <v>159.98104461968299</v>
      </c>
      <c r="T2232">
        <v>61245.097652569333</v>
      </c>
      <c r="U2232">
        <v>61245.051402572593</v>
      </c>
      <c r="V2232">
        <v>61203.630029850101</v>
      </c>
      <c r="W2232">
        <v>61286.851888746547</v>
      </c>
      <c r="X2232">
        <v>5451.2492148678666</v>
      </c>
      <c r="Y2232">
        <v>5490.0053112530204</v>
      </c>
      <c r="Z2232">
        <v>5157.5924477548142</v>
      </c>
      <c r="AA2232">
        <v>5642.9210485698404</v>
      </c>
      <c r="AB2232">
        <v>1331.7384017057091</v>
      </c>
      <c r="AC2232">
        <v>1302.926654868272</v>
      </c>
      <c r="AD2232">
        <v>1059.949807358282</v>
      </c>
      <c r="AE2232">
        <v>1658.114977272737</v>
      </c>
      <c r="AF2232">
        <v>49.607579504575739</v>
      </c>
      <c r="AG2232">
        <v>49.203083782988067</v>
      </c>
      <c r="AH2232">
        <v>47.892658689834988</v>
      </c>
      <c r="AI2232">
        <v>52.414977391235652</v>
      </c>
      <c r="AJ2232">
        <v>0.38293883829144049</v>
      </c>
      <c r="AK2232">
        <v>0.38293935036339138</v>
      </c>
      <c r="AL2232">
        <v>0.38281782107447782</v>
      </c>
      <c r="AM2232">
        <v>0.38305919907674202</v>
      </c>
      <c r="AN2232">
        <v>0.96010177616848569</v>
      </c>
      <c r="AO2232">
        <v>0.96010177616848535</v>
      </c>
      <c r="AP2232">
        <v>0.96010177616848535</v>
      </c>
      <c r="AQ2232">
        <v>0.96010177616848535</v>
      </c>
      <c r="AR2232">
        <v>9.1343324080752772</v>
      </c>
      <c r="AS2232">
        <v>9.1343324080752772</v>
      </c>
      <c r="AT2232">
        <v>9.1343324080752772</v>
      </c>
      <c r="AU2232">
        <v>9.1343324080752772</v>
      </c>
      <c r="AV2232" t="str">
        <f>VLOOKUP(Sheet1[[#This Row],[NPDES ID2]],Combined_Sheet__Major_Only___2[[NPDES ID2]:[ECHO BFR]],3,FALSE)</f>
        <v>PA</v>
      </c>
      <c r="AW2232" t="s">
        <v>87</v>
      </c>
      <c r="AX2232" t="str">
        <f>VLOOKUP(Sheet1[[#This Row],[NPDES ID2]],Combined_Sheet__Major_Only___2[[NPDES ID2]:[ECHO BFR]],27,FALSE)</f>
        <v>-</v>
      </c>
      <c r="AY2232" t="str">
        <f>VLOOKUP(Sheet1[[#This Row],[NPDES ID2]],Combined_Sheet__Major_Only___2[[NPDES ID2]:[ECHO BFR]],28,FALSE)</f>
        <v>-</v>
      </c>
      <c r="AZ2232" t="str">
        <f>VLOOKUP(Sheet1[[#This Row],[NPDES ID2]],Combined_Sheet__Major_Only___2[[NPDES ID2]:[ECHO BFR]],29,FALSE)</f>
        <v>preliminaryOps, thickening</v>
      </c>
      <c r="BA2232">
        <f>VLOOKUP(Sheet1[[#This Row],[NPDES ID2]],Combined_Sheet__Major_Only___2[[NPDES ID2]:[ECHO BFR]],17,FALSE)</f>
        <v>40.016666999999998</v>
      </c>
      <c r="BB2232">
        <f>VLOOKUP(Sheet1[[#This Row],[NPDES ID2]],Combined_Sheet__Major_Only___2[[NPDES ID2]:[ECHO BFR]],18,FALSE)</f>
        <v>-76.305555999999996</v>
      </c>
      <c r="BC2232" t="str">
        <f>IF(ISNUMBER(SEARCH("aerobic",$AW2232)),"aerobic","")</f>
        <v/>
      </c>
      <c r="BD2232" t="str">
        <f>IF(ISNUMBER(SEARCH("anaer",$AW2232)),"anaer","")</f>
        <v/>
      </c>
      <c r="BE2232" t="str">
        <f>IF(ISNUMBER(SEARCH("thickening",$AZ2232)),"thickening","")</f>
        <v>thickening</v>
      </c>
      <c r="BF2232" s="2" t="str">
        <f>IF(ISNUMBER(SEARCH("airDry",$AW2232)),"airDry","")</f>
        <v/>
      </c>
      <c r="BG2232" s="2" t="str">
        <f>IF(ISNUMBER(SEARCH("heatDry",$AY2232)),"heatDry","")</f>
        <v/>
      </c>
      <c r="BH2232" s="2" t="str">
        <f>IF(AND(ISNUMBER(SEARCH("aerobic",$AW2232)),ISNUMBER(SEARCH("anaer",$AW2232))),"Combined Aer and Anaer.","")</f>
        <v/>
      </c>
    </row>
    <row r="2233" spans="1:60" x14ac:dyDescent="0.25">
      <c r="A2233" s="4">
        <v>2113</v>
      </c>
      <c r="B2233" t="s">
        <v>9929</v>
      </c>
      <c r="C2233">
        <v>936.35</v>
      </c>
      <c r="D2233">
        <v>486.27737198665022</v>
      </c>
      <c r="E2233">
        <v>486.80156639482578</v>
      </c>
      <c r="F2233">
        <v>409.24489838309688</v>
      </c>
      <c r="G2233">
        <v>583.44738562476869</v>
      </c>
      <c r="H2233">
        <v>-154.07769010509261</v>
      </c>
      <c r="I2233">
        <v>-156.1533698549722</v>
      </c>
      <c r="J2233">
        <v>-173.4634866536633</v>
      </c>
      <c r="K2233">
        <v>-130.68639746473019</v>
      </c>
      <c r="L2233">
        <v>470.45446956529668</v>
      </c>
      <c r="M2233">
        <v>466.60726417522648</v>
      </c>
      <c r="N2233">
        <v>453.85539293403008</v>
      </c>
      <c r="O2233">
        <v>497.50178733556999</v>
      </c>
      <c r="P2233">
        <v>22.189362628762069</v>
      </c>
      <c r="Q2233">
        <v>22.294243230568469</v>
      </c>
      <c r="R2233">
        <v>19.184559166893379</v>
      </c>
      <c r="S2233">
        <v>25.599991515318219</v>
      </c>
      <c r="T2233">
        <v>61310.129447719533</v>
      </c>
      <c r="U2233">
        <v>61310.083150044607</v>
      </c>
      <c r="V2233">
        <v>61268.619076872747</v>
      </c>
      <c r="W2233">
        <v>61351.926727488259</v>
      </c>
      <c r="X2233">
        <v>5496.1178669076562</v>
      </c>
      <c r="Y2233">
        <v>5535.9361208264536</v>
      </c>
      <c r="Z2233">
        <v>5196.0034879321292</v>
      </c>
      <c r="AA2233">
        <v>5691.8796018313242</v>
      </c>
      <c r="AB2233">
        <v>1253.1392882704081</v>
      </c>
      <c r="AC2233">
        <v>1229.4966699102531</v>
      </c>
      <c r="AD2233">
        <v>1012.36570618269</v>
      </c>
      <c r="AE2233">
        <v>1538.9000567326641</v>
      </c>
      <c r="AF2233">
        <v>49.241352450698251</v>
      </c>
      <c r="AG2233">
        <v>48.837622222072078</v>
      </c>
      <c r="AH2233">
        <v>47.506126822876617</v>
      </c>
      <c r="AI2233">
        <v>52.071509982742988</v>
      </c>
      <c r="AJ2233">
        <v>0.3784921732926827</v>
      </c>
      <c r="AK2233">
        <v>0.3784922556711352</v>
      </c>
      <c r="AL2233">
        <v>0.37847320539706331</v>
      </c>
      <c r="AM2233">
        <v>0.37851103254606422</v>
      </c>
      <c r="AN2233">
        <v>0.96014167694488928</v>
      </c>
      <c r="AO2233">
        <v>0.96014167694488928</v>
      </c>
      <c r="AP2233">
        <v>0.96014167694488928</v>
      </c>
      <c r="AQ2233">
        <v>0.96014167694488928</v>
      </c>
      <c r="AR2233">
        <v>9.386455236232182</v>
      </c>
      <c r="AS2233">
        <v>9.3864552362321803</v>
      </c>
      <c r="AT2233">
        <v>9.3864552362321803</v>
      </c>
      <c r="AU2233">
        <v>9.3864552362321803</v>
      </c>
      <c r="AV2233" t="str">
        <f>VLOOKUP(Sheet1[[#This Row],[NPDES ID2]],Combined_Sheet__Major_Only___2[[NPDES ID2]:[ECHO BFR]],3,FALSE)</f>
        <v>NJ</v>
      </c>
      <c r="AW2233" t="s">
        <v>54</v>
      </c>
      <c r="AX2233" t="str">
        <f>VLOOKUP(Sheet1[[#This Row],[NPDES ID2]],Combined_Sheet__Major_Only___2[[NPDES ID2]:[ECHO BFR]],27,FALSE)</f>
        <v>-</v>
      </c>
      <c r="AY2233" t="str">
        <f>VLOOKUP(Sheet1[[#This Row],[NPDES ID2]],Combined_Sheet__Major_Only___2[[NPDES ID2]:[ECHO BFR]],28,FALSE)</f>
        <v>-</v>
      </c>
      <c r="AZ2233" t="str">
        <f>VLOOKUP(Sheet1[[#This Row],[NPDES ID2]],Combined_Sheet__Major_Only___2[[NPDES ID2]:[ECHO BFR]],29,FALSE)</f>
        <v>preliminaryOps, thickening</v>
      </c>
      <c r="BA2233">
        <f>VLOOKUP(Sheet1[[#This Row],[NPDES ID2]],Combined_Sheet__Major_Only___2[[NPDES ID2]:[ECHO BFR]],17,FALSE)</f>
        <v>39.013370999999999</v>
      </c>
      <c r="BB2233">
        <f>VLOOKUP(Sheet1[[#This Row],[NPDES ID2]],Combined_Sheet__Major_Only___2[[NPDES ID2]:[ECHO BFR]],18,FALSE)</f>
        <v>-74.874009999999998</v>
      </c>
      <c r="BC2233" t="str">
        <f>IF(ISNUMBER(SEARCH("aerobic",$AW2233)),"aerobic","")</f>
        <v/>
      </c>
      <c r="BD2233" t="str">
        <f>IF(ISNUMBER(SEARCH("anaer",$AW2233)),"anaer","")</f>
        <v/>
      </c>
      <c r="BE2233" t="str">
        <f>IF(ISNUMBER(SEARCH("thickening",$AZ2233)),"thickening","")</f>
        <v>thickening</v>
      </c>
      <c r="BF2233" s="3" t="str">
        <f>IF(ISNUMBER(SEARCH("airDry",$AW2233)),"airDry","")</f>
        <v/>
      </c>
      <c r="BG2233" s="3" t="str">
        <f>IF(ISNUMBER(SEARCH("heatDry",$AY2233)),"heatDry","")</f>
        <v/>
      </c>
      <c r="BH2233" s="3" t="str">
        <f>IF(AND(ISNUMBER(SEARCH("aerobic",$AW2233)),ISNUMBER(SEARCH("anaer",$AW2233))),"Combined Aer and Anaer.","")</f>
        <v/>
      </c>
    </row>
    <row r="2234" spans="1:60" x14ac:dyDescent="0.25">
      <c r="A2234" s="4">
        <v>124</v>
      </c>
      <c r="B2234" t="s">
        <v>693</v>
      </c>
      <c r="C2234">
        <v>8917</v>
      </c>
      <c r="D2234">
        <v>2481.8612161605279</v>
      </c>
      <c r="E2234">
        <v>2483.1952053568539</v>
      </c>
      <c r="F2234">
        <v>1983.4234658515211</v>
      </c>
      <c r="G2234">
        <v>2992.5779704792299</v>
      </c>
      <c r="H2234">
        <v>-155.62984492468431</v>
      </c>
      <c r="I2234">
        <v>-157.91174378829999</v>
      </c>
      <c r="J2234">
        <v>-176.7362062660622</v>
      </c>
      <c r="K2234">
        <v>-130.42335874349851</v>
      </c>
      <c r="L2234">
        <v>4331.0056090468379</v>
      </c>
      <c r="M2234">
        <v>4293.5248889289714</v>
      </c>
      <c r="N2234">
        <v>4167.4735006672172</v>
      </c>
      <c r="O2234">
        <v>4596.8596667616584</v>
      </c>
      <c r="P2234">
        <v>211.45262128867441</v>
      </c>
      <c r="Q2234">
        <v>212.06718511976871</v>
      </c>
      <c r="R2234">
        <v>183.3724853625246</v>
      </c>
      <c r="S2234">
        <v>243.08504100888601</v>
      </c>
      <c r="T2234">
        <v>61310.802287778119</v>
      </c>
      <c r="U2234">
        <v>61310.75598960989</v>
      </c>
      <c r="V2234">
        <v>61269.291474645332</v>
      </c>
      <c r="W2234">
        <v>61352.600012889809</v>
      </c>
      <c r="X2234">
        <v>5686.218703319264</v>
      </c>
      <c r="Y2234">
        <v>5729.4628173070632</v>
      </c>
      <c r="Z2234">
        <v>5355.3535264462034</v>
      </c>
      <c r="AA2234">
        <v>5902.9158269851687</v>
      </c>
      <c r="AB2234">
        <v>1345.9044172944909</v>
      </c>
      <c r="AC2234">
        <v>1317.7370004847</v>
      </c>
      <c r="AD2234">
        <v>1077.622596801069</v>
      </c>
      <c r="AE2234">
        <v>1667.1970485071031</v>
      </c>
      <c r="AF2234">
        <v>47.624882806163903</v>
      </c>
      <c r="AG2234">
        <v>47.202861469791273</v>
      </c>
      <c r="AH2234">
        <v>45.846912015261957</v>
      </c>
      <c r="AI2234">
        <v>50.540548808499373</v>
      </c>
      <c r="AJ2234">
        <v>0.35887686211105002</v>
      </c>
      <c r="AK2234">
        <v>0.35887758803185071</v>
      </c>
      <c r="AL2234">
        <v>0.35870235709130532</v>
      </c>
      <c r="AM2234">
        <v>0.35905045447851353</v>
      </c>
      <c r="AN2234">
        <v>0.96014208935415168</v>
      </c>
      <c r="AO2234">
        <v>0.96014208935415157</v>
      </c>
      <c r="AP2234">
        <v>0.96014208935415157</v>
      </c>
      <c r="AQ2234">
        <v>0.96014208935415157</v>
      </c>
      <c r="AR2234">
        <v>8.9080914821619945</v>
      </c>
      <c r="AS2234">
        <v>8.9080914821619928</v>
      </c>
      <c r="AT2234">
        <v>8.9080914821619928</v>
      </c>
      <c r="AU2234">
        <v>8.9080914821619928</v>
      </c>
      <c r="AV2234" t="str">
        <f>VLOOKUP(Sheet1[[#This Row],[NPDES ID2]],Combined_Sheet__Major_Only___2[[NPDES ID2]:[ECHO BFR]],3,FALSE)</f>
        <v>MN</v>
      </c>
      <c r="AW2234" t="s">
        <v>54</v>
      </c>
      <c r="AX2234" t="str">
        <f>VLOOKUP(Sheet1[[#This Row],[NPDES ID2]],Combined_Sheet__Major_Only___2[[NPDES ID2]:[ECHO BFR]],27,FALSE)</f>
        <v>-</v>
      </c>
      <c r="AY2234" t="str">
        <f>VLOOKUP(Sheet1[[#This Row],[NPDES ID2]],Combined_Sheet__Major_Only___2[[NPDES ID2]:[ECHO BFR]],28,FALSE)</f>
        <v>-</v>
      </c>
      <c r="AZ2234" t="str">
        <f>VLOOKUP(Sheet1[[#This Row],[NPDES ID2]],Combined_Sheet__Major_Only___2[[NPDES ID2]:[ECHO BFR]],29,FALSE)</f>
        <v>thickening, preliminaryOps</v>
      </c>
      <c r="BA2234">
        <f>VLOOKUP(Sheet1[[#This Row],[NPDES ID2]],Combined_Sheet__Major_Only___2[[NPDES ID2]:[ECHO BFR]],17,FALSE)</f>
        <v>44.826721999999997</v>
      </c>
      <c r="BB2234">
        <f>VLOOKUP(Sheet1[[#This Row],[NPDES ID2]],Combined_Sheet__Major_Only___2[[NPDES ID2]:[ECHO BFR]],18,FALSE)</f>
        <v>-93.212000000000003</v>
      </c>
      <c r="BC2234" t="str">
        <f>IF(ISNUMBER(SEARCH("aerobic",$AW2234)),"aerobic","")</f>
        <v/>
      </c>
      <c r="BD2234" t="str">
        <f>IF(ISNUMBER(SEARCH("anaer",$AW2234)),"anaer","")</f>
        <v/>
      </c>
      <c r="BE2234" t="str">
        <f>IF(ISNUMBER(SEARCH("thickening",$AZ2234)),"thickening","")</f>
        <v>thickening</v>
      </c>
      <c r="BF2234" s="2" t="str">
        <f>IF(ISNUMBER(SEARCH("airDry",$AW2234)),"airDry","")</f>
        <v/>
      </c>
      <c r="BG2234" s="2" t="str">
        <f>IF(ISNUMBER(SEARCH("heatDry",$AY2234)),"heatDry","")</f>
        <v/>
      </c>
      <c r="BH2234" s="2" t="str">
        <f>IF(AND(ISNUMBER(SEARCH("aerobic",$AW2234)),ISNUMBER(SEARCH("anaer",$AW2234))),"Combined Aer and Anaer.","")</f>
        <v/>
      </c>
    </row>
    <row r="2235" spans="1:60" x14ac:dyDescent="0.25">
      <c r="A2235" s="4">
        <v>1456</v>
      </c>
      <c r="B2235" t="s">
        <v>6882</v>
      </c>
      <c r="C2235">
        <v>116.95</v>
      </c>
      <c r="D2235">
        <v>1235.1435530212379</v>
      </c>
      <c r="E2235">
        <v>1232.7335776631</v>
      </c>
      <c r="F2235">
        <v>876.43998977124511</v>
      </c>
      <c r="G2235">
        <v>1601.120403710881</v>
      </c>
      <c r="H2235">
        <v>-154.80351858299261</v>
      </c>
      <c r="I2235">
        <v>-156.7575685869659</v>
      </c>
      <c r="J2235">
        <v>-173.93189445794059</v>
      </c>
      <c r="K2235">
        <v>-131.17554206909909</v>
      </c>
      <c r="L2235">
        <v>58.637442297597133</v>
      </c>
      <c r="M2235">
        <v>58.155527136510401</v>
      </c>
      <c r="N2235">
        <v>56.560597726200797</v>
      </c>
      <c r="O2235">
        <v>62.022365729342518</v>
      </c>
      <c r="P2235">
        <v>2.7717972570127372</v>
      </c>
      <c r="Q2235">
        <v>2.7852292202161228</v>
      </c>
      <c r="R2235">
        <v>2.397557290684178</v>
      </c>
      <c r="S2235">
        <v>3.1969800334107839</v>
      </c>
      <c r="T2235">
        <v>61464.984829287612</v>
      </c>
      <c r="U2235">
        <v>61464.938418080172</v>
      </c>
      <c r="V2235">
        <v>61423.372665501149</v>
      </c>
      <c r="W2235">
        <v>61506.884605562438</v>
      </c>
      <c r="X2235">
        <v>5521.5298213230899</v>
      </c>
      <c r="Y2235">
        <v>5561.7201017714042</v>
      </c>
      <c r="Z2235">
        <v>5218.831700349494</v>
      </c>
      <c r="AA2235">
        <v>5718.9562345185759</v>
      </c>
      <c r="AB2235">
        <v>1269.21309582357</v>
      </c>
      <c r="AC2235">
        <v>1244.85612314997</v>
      </c>
      <c r="AD2235">
        <v>1023.599985882707</v>
      </c>
      <c r="AE2235">
        <v>1561.50620722689</v>
      </c>
      <c r="AF2235">
        <v>49.136468497980268</v>
      </c>
      <c r="AG2235">
        <v>48.732506042704372</v>
      </c>
      <c r="AH2235">
        <v>47.396403340902943</v>
      </c>
      <c r="AI2235">
        <v>51.972833044873532</v>
      </c>
      <c r="AJ2235">
        <v>0.37721886302525243</v>
      </c>
      <c r="AK2235">
        <v>0.3772188733574684</v>
      </c>
      <c r="AL2235">
        <v>0.37721649403601237</v>
      </c>
      <c r="AM2235">
        <v>0.37722121832720978</v>
      </c>
      <c r="AN2235">
        <v>0.96023636918204369</v>
      </c>
      <c r="AO2235">
        <v>0.96023636918204403</v>
      </c>
      <c r="AP2235">
        <v>0.96023636918204403</v>
      </c>
      <c r="AQ2235">
        <v>0.96023636918204403</v>
      </c>
      <c r="AR2235">
        <v>9.3276982918434506</v>
      </c>
      <c r="AS2235">
        <v>9.3276982918434488</v>
      </c>
      <c r="AT2235">
        <v>9.3276982918434488</v>
      </c>
      <c r="AU2235">
        <v>9.3276982918434488</v>
      </c>
      <c r="AV2235" t="str">
        <f>VLOOKUP(Sheet1[[#This Row],[NPDES ID2]],Combined_Sheet__Major_Only___2[[NPDES ID2]:[ECHO BFR]],3,FALSE)</f>
        <v>PA</v>
      </c>
      <c r="AW2235" t="s">
        <v>54</v>
      </c>
      <c r="AX2235" t="str">
        <f>VLOOKUP(Sheet1[[#This Row],[NPDES ID2]],Combined_Sheet__Major_Only___2[[NPDES ID2]:[ECHO BFR]],27,FALSE)</f>
        <v>-</v>
      </c>
      <c r="AY2235" t="str">
        <f>VLOOKUP(Sheet1[[#This Row],[NPDES ID2]],Combined_Sheet__Major_Only___2[[NPDES ID2]:[ECHO BFR]],28,FALSE)</f>
        <v>thermoAerobicDigest</v>
      </c>
      <c r="AZ2235" t="str">
        <f>VLOOKUP(Sheet1[[#This Row],[NPDES ID2]],Combined_Sheet__Major_Only___2[[NPDES ID2]:[ECHO BFR]],29,FALSE)</f>
        <v>thickening</v>
      </c>
      <c r="BA2235">
        <f>VLOOKUP(Sheet1[[#This Row],[NPDES ID2]],Combined_Sheet__Major_Only___2[[NPDES ID2]:[ECHO BFR]],17,FALSE)</f>
        <v>41.966230000000003</v>
      </c>
      <c r="BB2235">
        <f>VLOOKUP(Sheet1[[#This Row],[NPDES ID2]],Combined_Sheet__Major_Only___2[[NPDES ID2]:[ECHO BFR]],18,FALSE)</f>
        <v>-76.516589999999994</v>
      </c>
      <c r="BC2235" t="str">
        <f>IF(ISNUMBER(SEARCH("aerobic",$AW2235)),"aerobic","")</f>
        <v/>
      </c>
      <c r="BD2235" t="str">
        <f>IF(ISNUMBER(SEARCH("anaer",$AW2235)),"anaer","")</f>
        <v/>
      </c>
      <c r="BE2235" t="str">
        <f>IF(ISNUMBER(SEARCH("thickening",$AZ2235)),"thickening","")</f>
        <v>thickening</v>
      </c>
      <c r="BF2235" s="2" t="str">
        <f>IF(ISNUMBER(SEARCH("airDry",$AW2235)),"airDry","")</f>
        <v/>
      </c>
      <c r="BG2235" s="2" t="str">
        <f>IF(ISNUMBER(SEARCH("heatDry",$AY2235)),"heatDry","")</f>
        <v/>
      </c>
      <c r="BH2235" s="2" t="str">
        <f>IF(AND(ISNUMBER(SEARCH("aerobic",$AW2235)),ISNUMBER(SEARCH("anaer",$AW2235))),"Combined Aer and Anaer.","")</f>
        <v/>
      </c>
    </row>
    <row r="2236" spans="1:60" x14ac:dyDescent="0.25">
      <c r="A2236" s="4">
        <v>1913</v>
      </c>
      <c r="B2236" t="s">
        <v>9030</v>
      </c>
      <c r="C2236">
        <v>3355</v>
      </c>
      <c r="D2236">
        <v>983.95328805638314</v>
      </c>
      <c r="E2236">
        <v>983.94855997994227</v>
      </c>
      <c r="F2236">
        <v>813.85729432799042</v>
      </c>
      <c r="G2236">
        <v>1166.35462880463</v>
      </c>
      <c r="H2236">
        <v>-149.57516911236331</v>
      </c>
      <c r="I2236">
        <v>-151.23202527951969</v>
      </c>
      <c r="J2236">
        <v>-169.56550938992649</v>
      </c>
      <c r="K2236">
        <v>-126.8829413396646</v>
      </c>
      <c r="L2236">
        <v>1720.880391932254</v>
      </c>
      <c r="M2236">
        <v>1707.4120717804601</v>
      </c>
      <c r="N2236">
        <v>1662.552721124885</v>
      </c>
      <c r="O2236">
        <v>1815.848874997552</v>
      </c>
      <c r="P2236">
        <v>79.432648676924984</v>
      </c>
      <c r="Q2236">
        <v>79.599896664101607</v>
      </c>
      <c r="R2236">
        <v>68.37634355321056</v>
      </c>
      <c r="S2236">
        <v>91.820324978369328</v>
      </c>
      <c r="T2236">
        <v>61488.682051169948</v>
      </c>
      <c r="U2236">
        <v>61488.635622588852</v>
      </c>
      <c r="V2236">
        <v>61447.054310205262</v>
      </c>
      <c r="W2236">
        <v>61530.597512288419</v>
      </c>
      <c r="X2236">
        <v>5398.9523649334678</v>
      </c>
      <c r="Y2236">
        <v>5436.526169655077</v>
      </c>
      <c r="Z2236">
        <v>5115.6591092063954</v>
      </c>
      <c r="AA2236">
        <v>5583.6095329368582</v>
      </c>
      <c r="AB2236">
        <v>1629.067603333036</v>
      </c>
      <c r="AC2236">
        <v>1575.928114248379</v>
      </c>
      <c r="AD2236">
        <v>1232.1827458307071</v>
      </c>
      <c r="AE2236">
        <v>2133.1874699935938</v>
      </c>
      <c r="AF2236">
        <v>50.277720629519457</v>
      </c>
      <c r="AG2236">
        <v>49.880220669472862</v>
      </c>
      <c r="AH2236">
        <v>48.581835307795728</v>
      </c>
      <c r="AI2236">
        <v>53.049228844858128</v>
      </c>
      <c r="AJ2236">
        <v>0.39107811759152411</v>
      </c>
      <c r="AK2236">
        <v>0.39107843056432012</v>
      </c>
      <c r="AL2236">
        <v>0.39100509022161462</v>
      </c>
      <c r="AM2236">
        <v>0.39115073806548689</v>
      </c>
      <c r="AN2236">
        <v>0.9602508200741886</v>
      </c>
      <c r="AO2236">
        <v>0.96025082007418838</v>
      </c>
      <c r="AP2236">
        <v>0.96025082007418838</v>
      </c>
      <c r="AQ2236">
        <v>0.96025082007418838</v>
      </c>
      <c r="AR2236">
        <v>8.3944259852990708</v>
      </c>
      <c r="AS2236">
        <v>8.3944259852990708</v>
      </c>
      <c r="AT2236">
        <v>8.3944259852990708</v>
      </c>
      <c r="AU2236">
        <v>8.3944259852990708</v>
      </c>
      <c r="AV2236" t="str">
        <f>VLOOKUP(Sheet1[[#This Row],[NPDES ID2]],Combined_Sheet__Major_Only___2[[NPDES ID2]:[ECHO BFR]],3,FALSE)</f>
        <v>CA</v>
      </c>
      <c r="AW2236" t="s">
        <v>87</v>
      </c>
      <c r="AX2236" t="str">
        <f>VLOOKUP(Sheet1[[#This Row],[NPDES ID2]],Combined_Sheet__Major_Only___2[[NPDES ID2]:[ECHO BFR]],27,FALSE)</f>
        <v>tempSludgeStore</v>
      </c>
      <c r="AY2236" t="str">
        <f>VLOOKUP(Sheet1[[#This Row],[NPDES ID2]],Combined_Sheet__Major_Only___2[[NPDES ID2]:[ECHO BFR]],28,FALSE)</f>
        <v>-</v>
      </c>
      <c r="AZ2236" t="str">
        <f>VLOOKUP(Sheet1[[#This Row],[NPDES ID2]],Combined_Sheet__Major_Only___2[[NPDES ID2]:[ECHO BFR]],29,FALSE)</f>
        <v>thickening</v>
      </c>
      <c r="BA2236">
        <f>VLOOKUP(Sheet1[[#This Row],[NPDES ID2]],Combined_Sheet__Major_Only___2[[NPDES ID2]:[ECHO BFR]],17,FALSE)</f>
        <v>38.091697000000003</v>
      </c>
      <c r="BB2236">
        <f>VLOOKUP(Sheet1[[#This Row],[NPDES ID2]],Combined_Sheet__Major_Only___2[[NPDES ID2]:[ECHO BFR]],18,FALSE)</f>
        <v>-122.250298</v>
      </c>
      <c r="BC2236" t="str">
        <f>IF(ISNUMBER(SEARCH("aerobic",$AW2236)),"aerobic","")</f>
        <v/>
      </c>
      <c r="BD2236" t="str">
        <f>IF(ISNUMBER(SEARCH("anaer",$AW2236)),"anaer","")</f>
        <v/>
      </c>
      <c r="BE2236" t="str">
        <f>IF(ISNUMBER(SEARCH("thickening",$AZ2236)),"thickening","")</f>
        <v>thickening</v>
      </c>
      <c r="BF2236" s="3" t="str">
        <f>IF(ISNUMBER(SEARCH("airDry",$AW2236)),"airDry","")</f>
        <v/>
      </c>
      <c r="BG2236" s="3" t="str">
        <f>IF(ISNUMBER(SEARCH("heatDry",$AY2236)),"heatDry","")</f>
        <v/>
      </c>
      <c r="BH2236" s="3" t="str">
        <f>IF(AND(ISNUMBER(SEARCH("aerobic",$AW2236)),ISNUMBER(SEARCH("anaer",$AW2236))),"Combined Aer and Anaer.","")</f>
        <v/>
      </c>
    </row>
    <row r="2237" spans="1:60" x14ac:dyDescent="0.25">
      <c r="A2237" s="4">
        <v>1229</v>
      </c>
      <c r="B2237" t="s">
        <v>5882</v>
      </c>
      <c r="C2237">
        <v>226.21100000000001</v>
      </c>
      <c r="D2237">
        <v>772.88807285072869</v>
      </c>
      <c r="E2237">
        <v>773.10254771983864</v>
      </c>
      <c r="F2237">
        <v>570.50466963774636</v>
      </c>
      <c r="G2237">
        <v>1002.6490379254381</v>
      </c>
      <c r="H2237">
        <v>-163.10868928699639</v>
      </c>
      <c r="I2237">
        <v>-164.9114997164335</v>
      </c>
      <c r="J2237">
        <v>-183.02387669054039</v>
      </c>
      <c r="K2237">
        <v>-139.21344334131479</v>
      </c>
      <c r="L2237">
        <v>107.8484013187236</v>
      </c>
      <c r="M2237">
        <v>106.872557794375</v>
      </c>
      <c r="N2237">
        <v>103.6422480791053</v>
      </c>
      <c r="O2237">
        <v>114.70352282574849</v>
      </c>
      <c r="P2237">
        <v>5.3704061312735458</v>
      </c>
      <c r="Q2237">
        <v>5.3743995302974756</v>
      </c>
      <c r="R2237">
        <v>4.6626141753901553</v>
      </c>
      <c r="S2237">
        <v>6.1643225878774519</v>
      </c>
      <c r="T2237">
        <v>61514.58988587778</v>
      </c>
      <c r="U2237">
        <v>61514.543438302309</v>
      </c>
      <c r="V2237">
        <v>61472.945114606307</v>
      </c>
      <c r="W2237">
        <v>61556.522495012097</v>
      </c>
      <c r="X2237">
        <v>5812.5603644587136</v>
      </c>
      <c r="Y2237">
        <v>5858.6529560515328</v>
      </c>
      <c r="Z2237">
        <v>5462.7173983611347</v>
      </c>
      <c r="AA2237">
        <v>6041.6809571014701</v>
      </c>
      <c r="AB2237">
        <v>2088.684064583259</v>
      </c>
      <c r="AC2237">
        <v>1990.2595588807019</v>
      </c>
      <c r="AD2237">
        <v>1497.365490972933</v>
      </c>
      <c r="AE2237">
        <v>2893.8794741991542</v>
      </c>
      <c r="AF2237">
        <v>46.723190129839033</v>
      </c>
      <c r="AG2237">
        <v>46.300163928005297</v>
      </c>
      <c r="AH2237">
        <v>44.901492096646841</v>
      </c>
      <c r="AI2237">
        <v>49.692830995486972</v>
      </c>
      <c r="AJ2237">
        <v>0.34794405931343858</v>
      </c>
      <c r="AK2237">
        <v>0.34794407921824638</v>
      </c>
      <c r="AL2237">
        <v>0.34793949249480172</v>
      </c>
      <c r="AM2237">
        <v>0.34794859978207299</v>
      </c>
      <c r="AN2237">
        <v>0.96026660701431976</v>
      </c>
      <c r="AO2237">
        <v>0.96026660701431976</v>
      </c>
      <c r="AP2237">
        <v>0.96026660701431976</v>
      </c>
      <c r="AQ2237">
        <v>0.96026660701431976</v>
      </c>
      <c r="AR2237">
        <v>7.2621723848853934</v>
      </c>
      <c r="AS2237">
        <v>7.2621723848853943</v>
      </c>
      <c r="AT2237">
        <v>7.2621723848853943</v>
      </c>
      <c r="AU2237">
        <v>7.2621723848853943</v>
      </c>
      <c r="AV2237" t="str">
        <f>VLOOKUP(Sheet1[[#This Row],[NPDES ID2]],Combined_Sheet__Major_Only___2[[NPDES ID2]:[ECHO BFR]],3,FALSE)</f>
        <v>CT</v>
      </c>
      <c r="AW2237" t="s">
        <v>54</v>
      </c>
      <c r="AX2237" t="str">
        <f>VLOOKUP(Sheet1[[#This Row],[NPDES ID2]],Combined_Sheet__Major_Only___2[[NPDES ID2]:[ECHO BFR]],27,FALSE)</f>
        <v>-</v>
      </c>
      <c r="AY2237" t="str">
        <f>VLOOKUP(Sheet1[[#This Row],[NPDES ID2]],Combined_Sheet__Major_Only___2[[NPDES ID2]:[ECHO BFR]],28,FALSE)</f>
        <v>-</v>
      </c>
      <c r="AZ2237" t="str">
        <f>VLOOKUP(Sheet1[[#This Row],[NPDES ID2]],Combined_Sheet__Major_Only___2[[NPDES ID2]:[ECHO BFR]],29,FALSE)</f>
        <v>thickening</v>
      </c>
      <c r="BA2237">
        <f>VLOOKUP(Sheet1[[#This Row],[NPDES ID2]],Combined_Sheet__Major_Only___2[[NPDES ID2]:[ECHO BFR]],17,FALSE)</f>
        <v>41.719369999999998</v>
      </c>
      <c r="BB2237">
        <f>VLOOKUP(Sheet1[[#This Row],[NPDES ID2]],Combined_Sheet__Major_Only___2[[NPDES ID2]:[ECHO BFR]],18,FALSE)</f>
        <v>-71.917209999999997</v>
      </c>
      <c r="BC2237" t="str">
        <f>IF(ISNUMBER(SEARCH("aerobic",$AW2237)),"aerobic","")</f>
        <v/>
      </c>
      <c r="BD2237" t="str">
        <f>IF(ISNUMBER(SEARCH("anaer",$AW2237)),"anaer","")</f>
        <v/>
      </c>
      <c r="BE2237" t="str">
        <f>IF(ISNUMBER(SEARCH("thickening",$AZ2237)),"thickening","")</f>
        <v>thickening</v>
      </c>
      <c r="BF2237" s="3" t="str">
        <f>IF(ISNUMBER(SEARCH("airDry",$AW2237)),"airDry","")</f>
        <v/>
      </c>
      <c r="BG2237" s="3" t="str">
        <f>IF(ISNUMBER(SEARCH("heatDry",$AY2237)),"heatDry","")</f>
        <v/>
      </c>
      <c r="BH2237" s="3" t="str">
        <f>IF(AND(ISNUMBER(SEARCH("aerobic",$AW2237)),ISNUMBER(SEARCH("anaer",$AW2237))),"Combined Aer and Anaer.","")</f>
        <v/>
      </c>
    </row>
    <row r="2238" spans="1:60" x14ac:dyDescent="0.25">
      <c r="A2238" s="4">
        <v>2168</v>
      </c>
      <c r="B2238" t="s">
        <v>10180</v>
      </c>
      <c r="C2238">
        <v>744.84</v>
      </c>
      <c r="D2238">
        <v>483.91313202271289</v>
      </c>
      <c r="E2238">
        <v>476.66666848948262</v>
      </c>
      <c r="F2238">
        <v>396.8203901785584</v>
      </c>
      <c r="G2238">
        <v>577.6730763121069</v>
      </c>
      <c r="H2238">
        <v>-158.04754709374981</v>
      </c>
      <c r="I2238">
        <v>-159.96977323540921</v>
      </c>
      <c r="J2238">
        <v>-177.73247877910279</v>
      </c>
      <c r="K2238">
        <v>-134.46411721593009</v>
      </c>
      <c r="L2238">
        <v>365.45108572827093</v>
      </c>
      <c r="M2238">
        <v>362.32098695148068</v>
      </c>
      <c r="N2238">
        <v>351.94992692259848</v>
      </c>
      <c r="O2238">
        <v>387.45182799643658</v>
      </c>
      <c r="P2238">
        <v>17.665871117743581</v>
      </c>
      <c r="Q2238">
        <v>17.73387152246967</v>
      </c>
      <c r="R2238">
        <v>15.30831279938762</v>
      </c>
      <c r="S2238">
        <v>20.32591842927275</v>
      </c>
      <c r="T2238">
        <v>61567.39746910549</v>
      </c>
      <c r="U2238">
        <v>61567.350982814023</v>
      </c>
      <c r="V2238">
        <v>61525.717985193864</v>
      </c>
      <c r="W2238">
        <v>61609.3650308047</v>
      </c>
      <c r="X2238">
        <v>5652.2988613157268</v>
      </c>
      <c r="Y2238">
        <v>5694.9828464117927</v>
      </c>
      <c r="Z2238">
        <v>5329.5394887665498</v>
      </c>
      <c r="AA2238">
        <v>5863.2129385220996</v>
      </c>
      <c r="AB2238">
        <v>1267.5643774299169</v>
      </c>
      <c r="AC2238">
        <v>1244.04751436472</v>
      </c>
      <c r="AD2238">
        <v>1026.7518438226059</v>
      </c>
      <c r="AE2238">
        <v>1553.0708265159431</v>
      </c>
      <c r="AF2238">
        <v>48.085261484814147</v>
      </c>
      <c r="AG2238">
        <v>47.672586785422453</v>
      </c>
      <c r="AH2238">
        <v>46.310495774497838</v>
      </c>
      <c r="AI2238">
        <v>50.979427449226073</v>
      </c>
      <c r="AJ2238">
        <v>0.36446143038228712</v>
      </c>
      <c r="AK2238">
        <v>0.36446149400490729</v>
      </c>
      <c r="AL2238">
        <v>0.36444679516149509</v>
      </c>
      <c r="AM2238">
        <v>0.36447598161081401</v>
      </c>
      <c r="AN2238">
        <v>0.96029874651922864</v>
      </c>
      <c r="AO2238">
        <v>0.96029874651922875</v>
      </c>
      <c r="AP2238">
        <v>0.96029874651922875</v>
      </c>
      <c r="AQ2238">
        <v>0.96029874651922875</v>
      </c>
      <c r="AR2238">
        <v>9.2443734950169674</v>
      </c>
      <c r="AS2238">
        <v>9.2443734950169674</v>
      </c>
      <c r="AT2238">
        <v>9.2443734950169674</v>
      </c>
      <c r="AU2238">
        <v>9.2443734950169674</v>
      </c>
      <c r="AV2238" t="str">
        <f>VLOOKUP(Sheet1[[#This Row],[NPDES ID2]],Combined_Sheet__Major_Only___2[[NPDES ID2]:[ECHO BFR]],3,FALSE)</f>
        <v>CO</v>
      </c>
      <c r="AW2238" t="s">
        <v>87</v>
      </c>
      <c r="AX2238" t="str">
        <f>VLOOKUP(Sheet1[[#This Row],[NPDES ID2]],Combined_Sheet__Major_Only___2[[NPDES ID2]:[ECHO BFR]],27,FALSE)</f>
        <v>-</v>
      </c>
      <c r="AY2238" t="str">
        <f>VLOOKUP(Sheet1[[#This Row],[NPDES ID2]],Combined_Sheet__Major_Only___2[[NPDES ID2]:[ECHO BFR]],28,FALSE)</f>
        <v>pasteurize</v>
      </c>
      <c r="AZ2238" t="str">
        <f>VLOOKUP(Sheet1[[#This Row],[NPDES ID2]],Combined_Sheet__Major_Only___2[[NPDES ID2]:[ECHO BFR]],29,FALSE)</f>
        <v>thickening</v>
      </c>
      <c r="BA2238">
        <f>VLOOKUP(Sheet1[[#This Row],[NPDES ID2]],Combined_Sheet__Major_Only___2[[NPDES ID2]:[ECHO BFR]],17,FALSE)</f>
        <v>40.061964345878799</v>
      </c>
      <c r="BB2238">
        <f>VLOOKUP(Sheet1[[#This Row],[NPDES ID2]],Combined_Sheet__Major_Only___2[[NPDES ID2]:[ECHO BFR]],18,FALSE)</f>
        <v>-105.01802588568501</v>
      </c>
      <c r="BC2238" t="str">
        <f>IF(ISNUMBER(SEARCH("aerobic",$AW2238)),"aerobic","")</f>
        <v/>
      </c>
      <c r="BD2238" t="str">
        <f>IF(ISNUMBER(SEARCH("anaer",$AW2238)),"anaer","")</f>
        <v/>
      </c>
      <c r="BE2238" t="str">
        <f>IF(ISNUMBER(SEARCH("thickening",$AZ2238)),"thickening","")</f>
        <v>thickening</v>
      </c>
      <c r="BF2238" s="2" t="str">
        <f>IF(ISNUMBER(SEARCH("airDry",$AW2238)),"airDry","")</f>
        <v/>
      </c>
      <c r="BG2238" s="2" t="str">
        <f>IF(ISNUMBER(SEARCH("heatDry",$AY2238)),"heatDry","")</f>
        <v/>
      </c>
      <c r="BH2238" s="2" t="str">
        <f>IF(AND(ISNUMBER(SEARCH("aerobic",$AW2238)),ISNUMBER(SEARCH("anaer",$AW2238))),"Combined Aer and Anaer.","")</f>
        <v/>
      </c>
    </row>
    <row r="2239" spans="1:60" x14ac:dyDescent="0.25">
      <c r="A2239" s="4">
        <v>1686</v>
      </c>
      <c r="B2239" t="s">
        <v>7910</v>
      </c>
      <c r="C2239">
        <v>50.86</v>
      </c>
      <c r="D2239">
        <v>2740.0047152249699</v>
      </c>
      <c r="E2239">
        <v>2744.5128216463718</v>
      </c>
      <c r="F2239">
        <v>1900.8465764845951</v>
      </c>
      <c r="G2239">
        <v>3601.0855530236872</v>
      </c>
      <c r="H2239">
        <v>-160.97214149010779</v>
      </c>
      <c r="I2239">
        <v>-162.91949386423511</v>
      </c>
      <c r="J2239">
        <v>-180.62687128828071</v>
      </c>
      <c r="K2239">
        <v>-137.11950660995251</v>
      </c>
      <c r="L2239">
        <v>24.57047251486533</v>
      </c>
      <c r="M2239">
        <v>24.35355991177919</v>
      </c>
      <c r="N2239">
        <v>23.63576221529258</v>
      </c>
      <c r="O2239">
        <v>26.093930253071019</v>
      </c>
      <c r="P2239">
        <v>1.206955170044304</v>
      </c>
      <c r="Q2239">
        <v>1.209500456287673</v>
      </c>
      <c r="R2239">
        <v>1.046918727150562</v>
      </c>
      <c r="S2239">
        <v>1.3862512438584389</v>
      </c>
      <c r="T2239">
        <v>61805.808449884164</v>
      </c>
      <c r="U2239">
        <v>61805.761788801246</v>
      </c>
      <c r="V2239">
        <v>61763.972248431681</v>
      </c>
      <c r="W2239">
        <v>61847.933812315241</v>
      </c>
      <c r="X2239">
        <v>5763.1322652347117</v>
      </c>
      <c r="Y2239">
        <v>5807.8490779092026</v>
      </c>
      <c r="Z2239">
        <v>5424.5003531604398</v>
      </c>
      <c r="AA2239">
        <v>5984.6505444227496</v>
      </c>
      <c r="AB2239">
        <v>1395.734959499327</v>
      </c>
      <c r="AC2239">
        <v>1365.2700785389191</v>
      </c>
      <c r="AD2239">
        <v>1111.6694446170111</v>
      </c>
      <c r="AE2239">
        <v>1739.410058021414</v>
      </c>
      <c r="AF2239">
        <v>47.343961756220708</v>
      </c>
      <c r="AG2239">
        <v>46.925944191042618</v>
      </c>
      <c r="AH2239">
        <v>45.543017666543513</v>
      </c>
      <c r="AI2239">
        <v>50.279413545236451</v>
      </c>
      <c r="AJ2239">
        <v>0.35547011053474981</v>
      </c>
      <c r="AK2239">
        <v>0.35547011487448471</v>
      </c>
      <c r="AL2239">
        <v>0.35546911584574759</v>
      </c>
      <c r="AM2239">
        <v>0.35547109947279831</v>
      </c>
      <c r="AN2239">
        <v>0.96044320219799328</v>
      </c>
      <c r="AO2239">
        <v>0.96044320219799328</v>
      </c>
      <c r="AP2239">
        <v>0.96044320219799328</v>
      </c>
      <c r="AQ2239">
        <v>0.96044320219799328</v>
      </c>
      <c r="AR2239">
        <v>8.7551316285558052</v>
      </c>
      <c r="AS2239">
        <v>8.7551316285558087</v>
      </c>
      <c r="AT2239">
        <v>8.7551316285558087</v>
      </c>
      <c r="AU2239">
        <v>8.7551316285558087</v>
      </c>
      <c r="AV2239" t="str">
        <f>VLOOKUP(Sheet1[[#This Row],[NPDES ID2]],Combined_Sheet__Major_Only___2[[NPDES ID2]:[ECHO BFR]],3,FALSE)</f>
        <v>MO</v>
      </c>
      <c r="AW2239" t="s">
        <v>54</v>
      </c>
      <c r="AX2239" t="str">
        <f>VLOOKUP(Sheet1[[#This Row],[NPDES ID2]],Combined_Sheet__Major_Only___2[[NPDES ID2]:[ECHO BFR]],27,FALSE)</f>
        <v>-</v>
      </c>
      <c r="AY2239" t="str">
        <f>VLOOKUP(Sheet1[[#This Row],[NPDES ID2]],Combined_Sheet__Major_Only___2[[NPDES ID2]:[ECHO BFR]],28,FALSE)</f>
        <v>-</v>
      </c>
      <c r="AZ2239" t="str">
        <f>VLOOKUP(Sheet1[[#This Row],[NPDES ID2]],Combined_Sheet__Major_Only___2[[NPDES ID2]:[ECHO BFR]],29,FALSE)</f>
        <v>thickening</v>
      </c>
      <c r="BA2239">
        <f>VLOOKUP(Sheet1[[#This Row],[NPDES ID2]],Combined_Sheet__Major_Only___2[[NPDES ID2]:[ECHO BFR]],17,FALSE)</f>
        <v>37.008560000000003</v>
      </c>
      <c r="BB2239">
        <f>VLOOKUP(Sheet1[[#This Row],[NPDES ID2]],Combined_Sheet__Major_Only___2[[NPDES ID2]:[ECHO BFR]],18,FALSE)</f>
        <v>-93.271889999999999</v>
      </c>
      <c r="BC2239" t="str">
        <f>IF(ISNUMBER(SEARCH("aerobic",$AW2239)),"aerobic","")</f>
        <v/>
      </c>
      <c r="BD2239" t="str">
        <f>IF(ISNUMBER(SEARCH("anaer",$AW2239)),"anaer","")</f>
        <v/>
      </c>
      <c r="BE2239" t="str">
        <f>IF(ISNUMBER(SEARCH("thickening",$AZ2239)),"thickening","")</f>
        <v>thickening</v>
      </c>
      <c r="BF2239" s="2" t="str">
        <f>IF(ISNUMBER(SEARCH("airDry",$AW2239)),"airDry","")</f>
        <v/>
      </c>
      <c r="BG2239" s="2" t="str">
        <f>IF(ISNUMBER(SEARCH("heatDry",$AY2239)),"heatDry","")</f>
        <v/>
      </c>
      <c r="BH2239" s="2" t="str">
        <f>IF(AND(ISNUMBER(SEARCH("aerobic",$AW2239)),ISNUMBER(SEARCH("anaer",$AW2239))),"Combined Aer and Anaer.","")</f>
        <v/>
      </c>
    </row>
    <row r="2240" spans="1:60" x14ac:dyDescent="0.25">
      <c r="A2240" s="4">
        <v>1096</v>
      </c>
      <c r="B2240" t="s">
        <v>5281</v>
      </c>
      <c r="C2240">
        <v>345.4</v>
      </c>
      <c r="D2240">
        <v>586.61590854410542</v>
      </c>
      <c r="E2240">
        <v>586.81835107186862</v>
      </c>
      <c r="F2240">
        <v>439.53812329119148</v>
      </c>
      <c r="G2240">
        <v>737.83192865698004</v>
      </c>
      <c r="H2240">
        <v>-159.3702576180043</v>
      </c>
      <c r="I2240">
        <v>-161.31984619122929</v>
      </c>
      <c r="J2240">
        <v>-179.0162371467402</v>
      </c>
      <c r="K2240">
        <v>-135.63699613055621</v>
      </c>
      <c r="L2240">
        <v>168.3145058360854</v>
      </c>
      <c r="M2240">
        <v>166.85331384021501</v>
      </c>
      <c r="N2240">
        <v>162.01532354656541</v>
      </c>
      <c r="O2240">
        <v>178.58046028687761</v>
      </c>
      <c r="P2240">
        <v>8.1941655944059519</v>
      </c>
      <c r="Q2240">
        <v>8.2193772604206536</v>
      </c>
      <c r="R2240">
        <v>7.1037214257278363</v>
      </c>
      <c r="S2240">
        <v>9.4206369600772248</v>
      </c>
      <c r="T2240">
        <v>61816.237115914599</v>
      </c>
      <c r="U2240">
        <v>61816.190447185902</v>
      </c>
      <c r="V2240">
        <v>61774.394059262391</v>
      </c>
      <c r="W2240">
        <v>61858.369380926801</v>
      </c>
      <c r="X2240">
        <v>5714.1969924223968</v>
      </c>
      <c r="Y2240">
        <v>5757.8744436095194</v>
      </c>
      <c r="Z2240">
        <v>5383.7457791425386</v>
      </c>
      <c r="AA2240">
        <v>5930.2303964893599</v>
      </c>
      <c r="AB2240">
        <v>1557.120152054501</v>
      </c>
      <c r="AC2240">
        <v>1514.508603330863</v>
      </c>
      <c r="AD2240">
        <v>1206.8892839305699</v>
      </c>
      <c r="AE2240">
        <v>1993.293782751492</v>
      </c>
      <c r="AF2240">
        <v>47.756746071147923</v>
      </c>
      <c r="AG2240">
        <v>47.341761687167498</v>
      </c>
      <c r="AH2240">
        <v>45.970251514454887</v>
      </c>
      <c r="AI2240">
        <v>50.669250866619521</v>
      </c>
      <c r="AJ2240">
        <v>0.36047629451205448</v>
      </c>
      <c r="AK2240">
        <v>0.3604763248154218</v>
      </c>
      <c r="AL2240">
        <v>0.36046933778557849</v>
      </c>
      <c r="AM2240">
        <v>0.36048321114802839</v>
      </c>
      <c r="AN2240">
        <v>0.96044949704119231</v>
      </c>
      <c r="AO2240">
        <v>0.96044949704119209</v>
      </c>
      <c r="AP2240">
        <v>0.96044949704119209</v>
      </c>
      <c r="AQ2240">
        <v>0.96044949704119209</v>
      </c>
      <c r="AR2240">
        <v>8.3468261756536588</v>
      </c>
      <c r="AS2240">
        <v>8.3468261756536606</v>
      </c>
      <c r="AT2240">
        <v>8.3468261756536606</v>
      </c>
      <c r="AU2240">
        <v>8.3468261756536606</v>
      </c>
      <c r="AV2240" t="str">
        <f>VLOOKUP(Sheet1[[#This Row],[NPDES ID2]],Combined_Sheet__Major_Only___2[[NPDES ID2]:[ECHO BFR]],3,FALSE)</f>
        <v>NJ</v>
      </c>
      <c r="AW2240" t="s">
        <v>54</v>
      </c>
      <c r="AX2240" t="str">
        <f>VLOOKUP(Sheet1[[#This Row],[NPDES ID2]],Combined_Sheet__Major_Only___2[[NPDES ID2]:[ECHO BFR]],27,FALSE)</f>
        <v>-</v>
      </c>
      <c r="AY2240" t="str">
        <f>VLOOKUP(Sheet1[[#This Row],[NPDES ID2]],Combined_Sheet__Major_Only___2[[NPDES ID2]:[ECHO BFR]],28,FALSE)</f>
        <v>-</v>
      </c>
      <c r="AZ2240" t="str">
        <f>VLOOKUP(Sheet1[[#This Row],[NPDES ID2]],Combined_Sheet__Major_Only___2[[NPDES ID2]:[ECHO BFR]],29,FALSE)</f>
        <v>thickening</v>
      </c>
      <c r="BA2240">
        <f>VLOOKUP(Sheet1[[#This Row],[NPDES ID2]],Combined_Sheet__Major_Only___2[[NPDES ID2]:[ECHO BFR]],17,FALSE)</f>
        <v>40.136420000000001</v>
      </c>
      <c r="BB2240">
        <f>VLOOKUP(Sheet1[[#This Row],[NPDES ID2]],Combined_Sheet__Major_Only___2[[NPDES ID2]:[ECHO BFR]],18,FALSE)</f>
        <v>-74.704239999999999</v>
      </c>
      <c r="BC2240" t="str">
        <f>IF(ISNUMBER(SEARCH("aerobic",$AW2240)),"aerobic","")</f>
        <v/>
      </c>
      <c r="BD2240" t="str">
        <f>IF(ISNUMBER(SEARCH("anaer",$AW2240)),"anaer","")</f>
        <v/>
      </c>
      <c r="BE2240" t="str">
        <f>IF(ISNUMBER(SEARCH("thickening",$AZ2240)),"thickening","")</f>
        <v>thickening</v>
      </c>
      <c r="BF2240" s="2" t="str">
        <f>IF(ISNUMBER(SEARCH("airDry",$AW2240)),"airDry","")</f>
        <v/>
      </c>
      <c r="BG2240" s="2" t="str">
        <f>IF(ISNUMBER(SEARCH("heatDry",$AY2240)),"heatDry","")</f>
        <v/>
      </c>
      <c r="BH2240" s="2" t="str">
        <f>IF(AND(ISNUMBER(SEARCH("aerobic",$AW2240)),ISNUMBER(SEARCH("anaer",$AW2240))),"Combined Aer and Anaer.","")</f>
        <v/>
      </c>
    </row>
    <row r="2241" spans="1:60" x14ac:dyDescent="0.25">
      <c r="A2241" s="4">
        <v>851</v>
      </c>
      <c r="B2241" t="s">
        <v>4160</v>
      </c>
      <c r="C2241">
        <v>968.93</v>
      </c>
      <c r="D2241">
        <v>517.40032160899045</v>
      </c>
      <c r="E2241">
        <v>518.11297424948282</v>
      </c>
      <c r="F2241">
        <v>434.21097414402072</v>
      </c>
      <c r="G2241">
        <v>620.49648321175096</v>
      </c>
      <c r="H2241">
        <v>-163.0264982996168</v>
      </c>
      <c r="I2241">
        <v>-164.6540066068018</v>
      </c>
      <c r="J2241">
        <v>-183.2550717603217</v>
      </c>
      <c r="K2241">
        <v>-139.33608041321639</v>
      </c>
      <c r="L2241">
        <v>461.15866541219839</v>
      </c>
      <c r="M2241">
        <v>456.97592298997512</v>
      </c>
      <c r="N2241">
        <v>443.11178320660628</v>
      </c>
      <c r="O2241">
        <v>490.56507671187308</v>
      </c>
      <c r="P2241">
        <v>23.003240314878699</v>
      </c>
      <c r="Q2241">
        <v>23.021105960596099</v>
      </c>
      <c r="R2241">
        <v>19.97408455931884</v>
      </c>
      <c r="S2241">
        <v>26.406046400402161</v>
      </c>
      <c r="T2241">
        <v>61943.106669100947</v>
      </c>
      <c r="U2241">
        <v>61943.059907357623</v>
      </c>
      <c r="V2241">
        <v>61901.180215768283</v>
      </c>
      <c r="W2241">
        <v>61985.322907209869</v>
      </c>
      <c r="X2241">
        <v>5863.0999685970064</v>
      </c>
      <c r="Y2241">
        <v>5909.6831888031729</v>
      </c>
      <c r="Z2241">
        <v>5509.121339937401</v>
      </c>
      <c r="AA2241">
        <v>6095.01597549091</v>
      </c>
      <c r="AB2241">
        <v>1330.3098247581299</v>
      </c>
      <c r="AC2241">
        <v>1304.494984948893</v>
      </c>
      <c r="AD2241">
        <v>1074.499894103162</v>
      </c>
      <c r="AE2241">
        <v>1636.379149593962</v>
      </c>
      <c r="AF2241">
        <v>46.645525392012033</v>
      </c>
      <c r="AG2241">
        <v>46.221393074620089</v>
      </c>
      <c r="AH2241">
        <v>44.822266974798723</v>
      </c>
      <c r="AI2241">
        <v>49.619113090720887</v>
      </c>
      <c r="AJ2241">
        <v>0.34700269192051009</v>
      </c>
      <c r="AK2241">
        <v>0.34700277183069228</v>
      </c>
      <c r="AL2241">
        <v>0.34698428714899238</v>
      </c>
      <c r="AM2241">
        <v>0.34702099133659581</v>
      </c>
      <c r="AN2241">
        <v>0.96052591659438802</v>
      </c>
      <c r="AO2241">
        <v>0.96052591659438769</v>
      </c>
      <c r="AP2241">
        <v>0.96052591659438769</v>
      </c>
      <c r="AQ2241">
        <v>0.96052591659438769</v>
      </c>
      <c r="AR2241">
        <v>8.9138191384563079</v>
      </c>
      <c r="AS2241">
        <v>8.9138191384563079</v>
      </c>
      <c r="AT2241">
        <v>8.9138191384563079</v>
      </c>
      <c r="AU2241">
        <v>8.9138191384563079</v>
      </c>
      <c r="AV2241" t="str">
        <f>VLOOKUP(Sheet1[[#This Row],[NPDES ID2]],Combined_Sheet__Major_Only___2[[NPDES ID2]:[ECHO BFR]],3,FALSE)</f>
        <v>NY</v>
      </c>
      <c r="AW2241" t="s">
        <v>87</v>
      </c>
      <c r="AX2241" t="str">
        <f>VLOOKUP(Sheet1[[#This Row],[NPDES ID2]],Combined_Sheet__Major_Only___2[[NPDES ID2]:[ECHO BFR]],27,FALSE)</f>
        <v>-</v>
      </c>
      <c r="AY2241" t="str">
        <f>VLOOKUP(Sheet1[[#This Row],[NPDES ID2]],Combined_Sheet__Major_Only___2[[NPDES ID2]:[ECHO BFR]],28,FALSE)</f>
        <v>-</v>
      </c>
      <c r="AZ2241" t="str">
        <f>VLOOKUP(Sheet1[[#This Row],[NPDES ID2]],Combined_Sheet__Major_Only___2[[NPDES ID2]:[ECHO BFR]],29,FALSE)</f>
        <v>thickening</v>
      </c>
      <c r="BA2241">
        <f>VLOOKUP(Sheet1[[#This Row],[NPDES ID2]],Combined_Sheet__Major_Only___2[[NPDES ID2]:[ECHO BFR]],17,FALSE)</f>
        <v>42.790944000000003</v>
      </c>
      <c r="BB2241">
        <f>VLOOKUP(Sheet1[[#This Row],[NPDES ID2]],Combined_Sheet__Major_Only___2[[NPDES ID2]:[ECHO BFR]],18,FALSE)</f>
        <v>-73.778971999999996</v>
      </c>
      <c r="BC2241" t="str">
        <f>IF(ISNUMBER(SEARCH("aerobic",$AW2241)),"aerobic","")</f>
        <v/>
      </c>
      <c r="BD2241" t="str">
        <f>IF(ISNUMBER(SEARCH("anaer",$AW2241)),"anaer","")</f>
        <v/>
      </c>
      <c r="BE2241" t="str">
        <f>IF(ISNUMBER(SEARCH("thickening",$AZ2241)),"thickening","")</f>
        <v>thickening</v>
      </c>
      <c r="BF2241" s="3" t="str">
        <f>IF(ISNUMBER(SEARCH("airDry",$AW2241)),"airDry","")</f>
        <v/>
      </c>
      <c r="BG2241" s="3" t="str">
        <f>IF(ISNUMBER(SEARCH("heatDry",$AY2241)),"heatDry","")</f>
        <v/>
      </c>
      <c r="BH2241" s="3" t="str">
        <f>IF(AND(ISNUMBER(SEARCH("aerobic",$AW2241)),ISNUMBER(SEARCH("anaer",$AW2241))),"Combined Aer and Anaer.","")</f>
        <v/>
      </c>
    </row>
    <row r="2242" spans="1:60" x14ac:dyDescent="0.25">
      <c r="A2242" s="4">
        <v>2193</v>
      </c>
      <c r="B2242" t="s">
        <v>10286</v>
      </c>
      <c r="C2242">
        <v>673.03</v>
      </c>
      <c r="D2242">
        <v>493.64143375160188</v>
      </c>
      <c r="E2242">
        <v>485.04997009387392</v>
      </c>
      <c r="F2242">
        <v>396.88994367682187</v>
      </c>
      <c r="G2242">
        <v>589.6154734093343</v>
      </c>
      <c r="H2242">
        <v>-161.38270238065911</v>
      </c>
      <c r="I2242">
        <v>-163.15633053600851</v>
      </c>
      <c r="J2242">
        <v>-181.34775203246289</v>
      </c>
      <c r="K2242">
        <v>-137.66979751993441</v>
      </c>
      <c r="L2242">
        <v>323.7261420600135</v>
      </c>
      <c r="M2242">
        <v>320.84660692560777</v>
      </c>
      <c r="N2242">
        <v>311.30680019265441</v>
      </c>
      <c r="O2242">
        <v>343.96437117879162</v>
      </c>
      <c r="P2242">
        <v>15.97324178191923</v>
      </c>
      <c r="Q2242">
        <v>15.99948057554405</v>
      </c>
      <c r="R2242">
        <v>13.859617710239689</v>
      </c>
      <c r="S2242">
        <v>18.337634861934081</v>
      </c>
      <c r="T2242">
        <v>62010.098276213743</v>
      </c>
      <c r="U2242">
        <v>62010.051465355398</v>
      </c>
      <c r="V2242">
        <v>61968.127786486897</v>
      </c>
      <c r="W2242">
        <v>62052.358855084967</v>
      </c>
      <c r="X2242">
        <v>5807.5495523984437</v>
      </c>
      <c r="Y2242">
        <v>5852.9056729497443</v>
      </c>
      <c r="Z2242">
        <v>5463.5754985247277</v>
      </c>
      <c r="AA2242">
        <v>6032.6898328254756</v>
      </c>
      <c r="AB2242">
        <v>1522.048690550517</v>
      </c>
      <c r="AC2242">
        <v>1483.130085025989</v>
      </c>
      <c r="AD2242">
        <v>1190.5105007271029</v>
      </c>
      <c r="AE2242">
        <v>1931.542965110639</v>
      </c>
      <c r="AF2242">
        <v>47.139808195409842</v>
      </c>
      <c r="AG2242">
        <v>46.719745794266672</v>
      </c>
      <c r="AH2242">
        <v>45.332895810380549</v>
      </c>
      <c r="AI2242">
        <v>50.086232287477578</v>
      </c>
      <c r="AJ2242">
        <v>0.3529946633451535</v>
      </c>
      <c r="AK2242">
        <v>0.35299472104570412</v>
      </c>
      <c r="AL2242">
        <v>0.35298139367338971</v>
      </c>
      <c r="AM2242">
        <v>0.35300785682279728</v>
      </c>
      <c r="AN2242">
        <v>0.96056614980140875</v>
      </c>
      <c r="AO2242">
        <v>0.96056614980140875</v>
      </c>
      <c r="AP2242">
        <v>0.96056614980140875</v>
      </c>
      <c r="AQ2242">
        <v>0.96056614980140875</v>
      </c>
      <c r="AR2242">
        <v>8.390668489117532</v>
      </c>
      <c r="AS2242">
        <v>8.3906684891175356</v>
      </c>
      <c r="AT2242">
        <v>8.3906684891175356</v>
      </c>
      <c r="AU2242">
        <v>8.3906684891175356</v>
      </c>
      <c r="AV2242" t="str">
        <f>VLOOKUP(Sheet1[[#This Row],[NPDES ID2]],Combined_Sheet__Major_Only___2[[NPDES ID2]:[ECHO BFR]],3,FALSE)</f>
        <v>FL</v>
      </c>
      <c r="AW2242" t="s">
        <v>54</v>
      </c>
      <c r="AX2242" t="str">
        <f>VLOOKUP(Sheet1[[#This Row],[NPDES ID2]],Combined_Sheet__Major_Only___2[[NPDES ID2]:[ECHO BFR]],27,FALSE)</f>
        <v>other</v>
      </c>
      <c r="AY2242" t="str">
        <f>VLOOKUP(Sheet1[[#This Row],[NPDES ID2]],Combined_Sheet__Major_Only___2[[NPDES ID2]:[ECHO BFR]],28,FALSE)</f>
        <v>-</v>
      </c>
      <c r="AZ2242" t="str">
        <f>VLOOKUP(Sheet1[[#This Row],[NPDES ID2]],Combined_Sheet__Major_Only___2[[NPDES ID2]:[ECHO BFR]],29,FALSE)</f>
        <v>thickening, preliminaryOps</v>
      </c>
      <c r="BA2242">
        <f>VLOOKUP(Sheet1[[#This Row],[NPDES ID2]],Combined_Sheet__Major_Only___2[[NPDES ID2]:[ECHO BFR]],17,FALSE)</f>
        <v>26.177320000000002</v>
      </c>
      <c r="BB2242">
        <f>VLOOKUP(Sheet1[[#This Row],[NPDES ID2]],Combined_Sheet__Major_Only___2[[NPDES ID2]:[ECHO BFR]],18,FALSE)</f>
        <v>-80.263710000000003</v>
      </c>
      <c r="BC2242" t="str">
        <f>IF(ISNUMBER(SEARCH("aerobic",$AW2242)),"aerobic","")</f>
        <v/>
      </c>
      <c r="BD2242" t="str">
        <f>IF(ISNUMBER(SEARCH("anaer",$AW2242)),"anaer","")</f>
        <v/>
      </c>
      <c r="BE2242" t="str">
        <f>IF(ISNUMBER(SEARCH("thickening",$AZ2242)),"thickening","")</f>
        <v>thickening</v>
      </c>
      <c r="BF2242" s="3" t="str">
        <f>IF(ISNUMBER(SEARCH("airDry",$AW2242)),"airDry","")</f>
        <v/>
      </c>
      <c r="BG2242" s="3" t="str">
        <f>IF(ISNUMBER(SEARCH("heatDry",$AY2242)),"heatDry","")</f>
        <v/>
      </c>
      <c r="BH2242" s="3" t="str">
        <f>IF(AND(ISNUMBER(SEARCH("aerobic",$AW2242)),ISNUMBER(SEARCH("anaer",$AW2242))),"Combined Aer and Anaer.","")</f>
        <v/>
      </c>
    </row>
    <row r="2243" spans="1:60" x14ac:dyDescent="0.25">
      <c r="A2243" s="4">
        <v>712</v>
      </c>
      <c r="B2243" t="s">
        <v>3515</v>
      </c>
      <c r="C2243">
        <v>4253</v>
      </c>
      <c r="D2243">
        <v>1275.2129607870511</v>
      </c>
      <c r="E2243">
        <v>1275.5092828056479</v>
      </c>
      <c r="F2243">
        <v>1039.7303460177509</v>
      </c>
      <c r="G2243">
        <v>1520.5610876874771</v>
      </c>
      <c r="H2243">
        <v>-158.87357530656669</v>
      </c>
      <c r="I2243">
        <v>-160.41646576727251</v>
      </c>
      <c r="J2243">
        <v>-180.17291075102511</v>
      </c>
      <c r="K2243">
        <v>-136.2343710354121</v>
      </c>
      <c r="L2243">
        <v>2053.934569263407</v>
      </c>
      <c r="M2243">
        <v>2035.874805801692</v>
      </c>
      <c r="N2243">
        <v>1975.6478798540779</v>
      </c>
      <c r="O2243">
        <v>2181.3751351670649</v>
      </c>
      <c r="P2243">
        <v>100.901475743101</v>
      </c>
      <c r="Q2243">
        <v>101.12034108979449</v>
      </c>
      <c r="R2243">
        <v>87.529584725109402</v>
      </c>
      <c r="S2243">
        <v>115.90353700980489</v>
      </c>
      <c r="T2243">
        <v>62317.085766482611</v>
      </c>
      <c r="U2243">
        <v>62317.038730555811</v>
      </c>
      <c r="V2243">
        <v>62274.913480997908</v>
      </c>
      <c r="W2243">
        <v>62359.549535871643</v>
      </c>
      <c r="X2243">
        <v>5812.7617595365127</v>
      </c>
      <c r="Y2243">
        <v>5857.6523241932437</v>
      </c>
      <c r="Z2243">
        <v>5470.9868505455524</v>
      </c>
      <c r="AA2243">
        <v>6036.6463927615387</v>
      </c>
      <c r="AB2243">
        <v>1438.303489366546</v>
      </c>
      <c r="AC2243">
        <v>1405.4467673900119</v>
      </c>
      <c r="AD2243">
        <v>1140.216130805162</v>
      </c>
      <c r="AE2243">
        <v>1800.29072447663</v>
      </c>
      <c r="AF2243">
        <v>47.340469834316522</v>
      </c>
      <c r="AG2243">
        <v>46.919461456358619</v>
      </c>
      <c r="AH2243">
        <v>45.545805514490283</v>
      </c>
      <c r="AI2243">
        <v>50.274078287870097</v>
      </c>
      <c r="AJ2243">
        <v>0.35542773302406072</v>
      </c>
      <c r="AK2243">
        <v>0.35542809025558858</v>
      </c>
      <c r="AL2243">
        <v>0.3553439771552841</v>
      </c>
      <c r="AM2243">
        <v>0.35551102689448882</v>
      </c>
      <c r="AN2243">
        <v>0.9607494733972084</v>
      </c>
      <c r="AO2243">
        <v>0.96074947339720818</v>
      </c>
      <c r="AP2243">
        <v>0.96074947339720818</v>
      </c>
      <c r="AQ2243">
        <v>0.96074947339720818</v>
      </c>
      <c r="AR2243">
        <v>8.6625591215307605</v>
      </c>
      <c r="AS2243">
        <v>8.6625591215307587</v>
      </c>
      <c r="AT2243">
        <v>8.6625591215307587</v>
      </c>
      <c r="AU2243">
        <v>8.6625591215307587</v>
      </c>
      <c r="AV2243" t="str">
        <f>VLOOKUP(Sheet1[[#This Row],[NPDES ID2]],Combined_Sheet__Major_Only___2[[NPDES ID2]:[ECHO BFR]],3,FALSE)</f>
        <v>FL</v>
      </c>
      <c r="AW2243" t="s">
        <v>54</v>
      </c>
      <c r="AX2243" t="str">
        <f>VLOOKUP(Sheet1[[#This Row],[NPDES ID2]],Combined_Sheet__Major_Only___2[[NPDES ID2]:[ECHO BFR]],27,FALSE)</f>
        <v>-</v>
      </c>
      <c r="AY2243" t="str">
        <f>VLOOKUP(Sheet1[[#This Row],[NPDES ID2]],Combined_Sheet__Major_Only___2[[NPDES ID2]:[ECHO BFR]],28,FALSE)</f>
        <v>-</v>
      </c>
      <c r="AZ2243" t="str">
        <f>VLOOKUP(Sheet1[[#This Row],[NPDES ID2]],Combined_Sheet__Major_Only___2[[NPDES ID2]:[ECHO BFR]],29,FALSE)</f>
        <v>thickening</v>
      </c>
      <c r="BA2243">
        <f>VLOOKUP(Sheet1[[#This Row],[NPDES ID2]],Combined_Sheet__Major_Only___2[[NPDES ID2]:[ECHO BFR]],17,FALSE)</f>
        <v>28.072785</v>
      </c>
      <c r="BB2243">
        <f>VLOOKUP(Sheet1[[#This Row],[NPDES ID2]],Combined_Sheet__Major_Only___2[[NPDES ID2]:[ECHO BFR]],18,FALSE)</f>
        <v>-82.609341999999998</v>
      </c>
      <c r="BC2243" t="str">
        <f>IF(ISNUMBER(SEARCH("aerobic",$AW2243)),"aerobic","")</f>
        <v/>
      </c>
      <c r="BD2243" t="str">
        <f>IF(ISNUMBER(SEARCH("anaer",$AW2243)),"anaer","")</f>
        <v/>
      </c>
      <c r="BE2243" t="str">
        <f>IF(ISNUMBER(SEARCH("thickening",$AZ2243)),"thickening","")</f>
        <v>thickening</v>
      </c>
      <c r="BF2243" s="2" t="str">
        <f>IF(ISNUMBER(SEARCH("airDry",$AW2243)),"airDry","")</f>
        <v/>
      </c>
      <c r="BG2243" s="2" t="str">
        <f>IF(ISNUMBER(SEARCH("heatDry",$AY2243)),"heatDry","")</f>
        <v/>
      </c>
      <c r="BH2243" s="2" t="str">
        <f>IF(AND(ISNUMBER(SEARCH("aerobic",$AW2243)),ISNUMBER(SEARCH("anaer",$AW2243))),"Combined Aer and Anaer.","")</f>
        <v/>
      </c>
    </row>
    <row r="2244" spans="1:60" x14ac:dyDescent="0.25">
      <c r="A2244" s="4">
        <v>867</v>
      </c>
      <c r="B2244" t="s">
        <v>4234</v>
      </c>
      <c r="C2244">
        <v>905.58</v>
      </c>
      <c r="D2244">
        <v>476.41277512251872</v>
      </c>
      <c r="E2244">
        <v>475.89770564454358</v>
      </c>
      <c r="F2244">
        <v>398.9918671870131</v>
      </c>
      <c r="G2244">
        <v>572.52239761434919</v>
      </c>
      <c r="H2244">
        <v>-151.8771265749977</v>
      </c>
      <c r="I2244">
        <v>-154.07185538109539</v>
      </c>
      <c r="J2244">
        <v>-171.03513171888719</v>
      </c>
      <c r="K2244">
        <v>-128.55997127636931</v>
      </c>
      <c r="L2244">
        <v>461.32060625086291</v>
      </c>
      <c r="M2244">
        <v>457.64951224045308</v>
      </c>
      <c r="N2244">
        <v>445.48181037363031</v>
      </c>
      <c r="O2244">
        <v>487.12923178738981</v>
      </c>
      <c r="P2244">
        <v>21.449397562958652</v>
      </c>
      <c r="Q2244">
        <v>21.5268781672677</v>
      </c>
      <c r="R2244">
        <v>18.492453540994919</v>
      </c>
      <c r="S2244">
        <v>24.785987914842352</v>
      </c>
      <c r="T2244">
        <v>62384.941330698362</v>
      </c>
      <c r="U2244">
        <v>62384.894245023119</v>
      </c>
      <c r="V2244">
        <v>62342.724440904232</v>
      </c>
      <c r="W2244">
        <v>62427.45001269022</v>
      </c>
      <c r="X2244">
        <v>5515.5185324769909</v>
      </c>
      <c r="Y2244">
        <v>5554.5096701237117</v>
      </c>
      <c r="Z2244">
        <v>5222.2286704000444</v>
      </c>
      <c r="AA2244">
        <v>5706.625591070173</v>
      </c>
      <c r="AB2244">
        <v>1231.706829902163</v>
      </c>
      <c r="AC2244">
        <v>1209.5998671679149</v>
      </c>
      <c r="AD2244">
        <v>999.74646773317193</v>
      </c>
      <c r="AE2244">
        <v>1505.328127550358</v>
      </c>
      <c r="AF2244">
        <v>49.925885490487254</v>
      </c>
      <c r="AG2244">
        <v>49.527555104710672</v>
      </c>
      <c r="AH2244">
        <v>48.213867214377593</v>
      </c>
      <c r="AI2244">
        <v>52.718191325208203</v>
      </c>
      <c r="AJ2244">
        <v>0.38680450428535218</v>
      </c>
      <c r="AK2244">
        <v>0.38680458558736619</v>
      </c>
      <c r="AL2244">
        <v>0.38678578736489161</v>
      </c>
      <c r="AM2244">
        <v>0.38682311396423741</v>
      </c>
      <c r="AN2244">
        <v>0.96078976489561962</v>
      </c>
      <c r="AO2244">
        <v>0.96078976489561974</v>
      </c>
      <c r="AP2244">
        <v>0.96078976489561974</v>
      </c>
      <c r="AQ2244">
        <v>0.96078976489561974</v>
      </c>
      <c r="AR2244">
        <v>9.61910202708345</v>
      </c>
      <c r="AS2244">
        <v>9.61910202708345</v>
      </c>
      <c r="AT2244">
        <v>9.61910202708345</v>
      </c>
      <c r="AU2244">
        <v>9.61910202708345</v>
      </c>
      <c r="AV2244" t="str">
        <f>VLOOKUP(Sheet1[[#This Row],[NPDES ID2]],Combined_Sheet__Major_Only___2[[NPDES ID2]:[ECHO BFR]],3,FALSE)</f>
        <v>FL</v>
      </c>
      <c r="AW2244" t="s">
        <v>87</v>
      </c>
      <c r="AX2244" t="str">
        <f>VLOOKUP(Sheet1[[#This Row],[NPDES ID2]],Combined_Sheet__Major_Only___2[[NPDES ID2]:[ECHO BFR]],27,FALSE)</f>
        <v>-</v>
      </c>
      <c r="AY2244" t="str">
        <f>VLOOKUP(Sheet1[[#This Row],[NPDES ID2]],Combined_Sheet__Major_Only___2[[NPDES ID2]:[ECHO BFR]],28,FALSE)</f>
        <v>-</v>
      </c>
      <c r="AZ2244" t="str">
        <f>VLOOKUP(Sheet1[[#This Row],[NPDES ID2]],Combined_Sheet__Major_Only___2[[NPDES ID2]:[ECHO BFR]],29,FALSE)</f>
        <v>thickening</v>
      </c>
      <c r="BA2244">
        <f>VLOOKUP(Sheet1[[#This Row],[NPDES ID2]],Combined_Sheet__Major_Only___2[[NPDES ID2]:[ECHO BFR]],17,FALSE)</f>
        <v>28.073499999999999</v>
      </c>
      <c r="BB2244">
        <f>VLOOKUP(Sheet1[[#This Row],[NPDES ID2]],Combined_Sheet__Major_Only___2[[NPDES ID2]:[ECHO BFR]],18,FALSE)</f>
        <v>-80.609826999999996</v>
      </c>
      <c r="BC2244" t="str">
        <f>IF(ISNUMBER(SEARCH("aerobic",$AW2244)),"aerobic","")</f>
        <v/>
      </c>
      <c r="BD2244" t="str">
        <f>IF(ISNUMBER(SEARCH("anaer",$AW2244)),"anaer","")</f>
        <v/>
      </c>
      <c r="BE2244" t="str">
        <f>IF(ISNUMBER(SEARCH("thickening",$AZ2244)),"thickening","")</f>
        <v>thickening</v>
      </c>
      <c r="BF2244" s="3" t="str">
        <f>IF(ISNUMBER(SEARCH("airDry",$AW2244)),"airDry","")</f>
        <v/>
      </c>
      <c r="BG2244" s="3" t="str">
        <f>IF(ISNUMBER(SEARCH("heatDry",$AY2244)),"heatDry","")</f>
        <v/>
      </c>
      <c r="BH2244" s="3" t="str">
        <f>IF(AND(ISNUMBER(SEARCH("aerobic",$AW2244)),ISNUMBER(SEARCH("anaer",$AW2244))),"Combined Aer and Anaer.","")</f>
        <v/>
      </c>
    </row>
    <row r="2245" spans="1:60" x14ac:dyDescent="0.25">
      <c r="A2245" s="4">
        <v>452</v>
      </c>
      <c r="B2245" t="s">
        <v>2259</v>
      </c>
      <c r="C2245">
        <v>509.54</v>
      </c>
      <c r="D2245">
        <v>492.91619169344358</v>
      </c>
      <c r="E2245">
        <v>493.2182967928353</v>
      </c>
      <c r="F2245">
        <v>383.79922445345272</v>
      </c>
      <c r="G2245">
        <v>603.62830770178834</v>
      </c>
      <c r="H2245">
        <v>-154.68700019774019</v>
      </c>
      <c r="I2245">
        <v>-156.78789471252409</v>
      </c>
      <c r="J2245">
        <v>-173.9636576322757</v>
      </c>
      <c r="K2245">
        <v>-131.16564431452011</v>
      </c>
      <c r="L2245">
        <v>255.36205360821339</v>
      </c>
      <c r="M2245">
        <v>253.26241304483369</v>
      </c>
      <c r="N2245">
        <v>246.3083985109071</v>
      </c>
      <c r="O2245">
        <v>270.11633107938388</v>
      </c>
      <c r="P2245">
        <v>12.076351363021869</v>
      </c>
      <c r="Q2245">
        <v>12.135119102110529</v>
      </c>
      <c r="R2245">
        <v>10.446596819668359</v>
      </c>
      <c r="S2245">
        <v>13.928280768324999</v>
      </c>
      <c r="T2245">
        <v>62460.458237881663</v>
      </c>
      <c r="U2245">
        <v>62460.41109684106</v>
      </c>
      <c r="V2245">
        <v>62418.191707655911</v>
      </c>
      <c r="W2245">
        <v>62503.016903406933</v>
      </c>
      <c r="X2245">
        <v>5613.5058839292778</v>
      </c>
      <c r="Y2245">
        <v>5654.3781272488577</v>
      </c>
      <c r="Z2245">
        <v>5305.4972048674163</v>
      </c>
      <c r="AA2245">
        <v>5814.4279227157595</v>
      </c>
      <c r="AB2245">
        <v>1317.5814335077091</v>
      </c>
      <c r="AC2245">
        <v>1291.201796053818</v>
      </c>
      <c r="AD2245">
        <v>1057.8842674694531</v>
      </c>
      <c r="AE2245">
        <v>1628.0526682979601</v>
      </c>
      <c r="AF2245">
        <v>49.115399829598658</v>
      </c>
      <c r="AG2245">
        <v>48.710983387575041</v>
      </c>
      <c r="AH2245">
        <v>47.375242041976307</v>
      </c>
      <c r="AI2245">
        <v>51.952731322881569</v>
      </c>
      <c r="AJ2245">
        <v>0.37696309051211219</v>
      </c>
      <c r="AK2245">
        <v>0.37696313589160502</v>
      </c>
      <c r="AL2245">
        <v>0.37695266437010022</v>
      </c>
      <c r="AM2245">
        <v>0.37697345666934801</v>
      </c>
      <c r="AN2245">
        <v>0.96083450842535645</v>
      </c>
      <c r="AO2245">
        <v>0.96083450842535656</v>
      </c>
      <c r="AP2245">
        <v>0.96083450842535656</v>
      </c>
      <c r="AQ2245">
        <v>0.96083450842535656</v>
      </c>
      <c r="AR2245">
        <v>9.2256991813877089</v>
      </c>
      <c r="AS2245">
        <v>9.2256991813877107</v>
      </c>
      <c r="AT2245">
        <v>9.2256991813877107</v>
      </c>
      <c r="AU2245">
        <v>9.2256991813877107</v>
      </c>
      <c r="AV2245" t="str">
        <f>VLOOKUP(Sheet1[[#This Row],[NPDES ID2]],Combined_Sheet__Major_Only___2[[NPDES ID2]:[ECHO BFR]],3,FALSE)</f>
        <v>FL</v>
      </c>
      <c r="AW2245" t="s">
        <v>54</v>
      </c>
      <c r="AX2245" t="str">
        <f>VLOOKUP(Sheet1[[#This Row],[NPDES ID2]],Combined_Sheet__Major_Only___2[[NPDES ID2]:[ECHO BFR]],27,FALSE)</f>
        <v>other</v>
      </c>
      <c r="AY2245" t="str">
        <f>VLOOKUP(Sheet1[[#This Row],[NPDES ID2]],Combined_Sheet__Major_Only___2[[NPDES ID2]:[ECHO BFR]],28,FALSE)</f>
        <v>-</v>
      </c>
      <c r="AZ2245" t="str">
        <f>VLOOKUP(Sheet1[[#This Row],[NPDES ID2]],Combined_Sheet__Major_Only___2[[NPDES ID2]:[ECHO BFR]],29,FALSE)</f>
        <v>preliminaryOps, thickening</v>
      </c>
      <c r="BA2245">
        <f>VLOOKUP(Sheet1[[#This Row],[NPDES ID2]],Combined_Sheet__Major_Only___2[[NPDES ID2]:[ECHO BFR]],17,FALSE)</f>
        <v>27.631388999999999</v>
      </c>
      <c r="BB2245">
        <f>VLOOKUP(Sheet1[[#This Row],[NPDES ID2]],Combined_Sheet__Major_Only___2[[NPDES ID2]:[ECHO BFR]],18,FALSE)</f>
        <v>-80.377499999999998</v>
      </c>
      <c r="BC2245" t="str">
        <f>IF(ISNUMBER(SEARCH("aerobic",$AW2245)),"aerobic","")</f>
        <v/>
      </c>
      <c r="BD2245" t="str">
        <f>IF(ISNUMBER(SEARCH("anaer",$AW2245)),"anaer","")</f>
        <v/>
      </c>
      <c r="BE2245" t="str">
        <f>IF(ISNUMBER(SEARCH("thickening",$AZ2245)),"thickening","")</f>
        <v>thickening</v>
      </c>
      <c r="BF2245" s="2" t="str">
        <f>IF(ISNUMBER(SEARCH("airDry",$AW2245)),"airDry","")</f>
        <v/>
      </c>
      <c r="BG2245" s="2" t="str">
        <f>IF(ISNUMBER(SEARCH("heatDry",$AY2245)),"heatDry","")</f>
        <v/>
      </c>
      <c r="BH2245" s="2" t="str">
        <f>IF(AND(ISNUMBER(SEARCH("aerobic",$AW2245)),ISNUMBER(SEARCH("anaer",$AW2245))),"Combined Aer and Anaer.","")</f>
        <v/>
      </c>
    </row>
    <row r="2246" spans="1:60" x14ac:dyDescent="0.25">
      <c r="A2246" s="4">
        <v>1090</v>
      </c>
      <c r="B2246" t="s">
        <v>5253</v>
      </c>
      <c r="C2246">
        <v>349.64</v>
      </c>
      <c r="D2246">
        <v>534.66312385043125</v>
      </c>
      <c r="E2246">
        <v>537.03402337882358</v>
      </c>
      <c r="F2246">
        <v>404.14567486412727</v>
      </c>
      <c r="G2246">
        <v>671.3619947729469</v>
      </c>
      <c r="H2246">
        <v>-145.56189168991901</v>
      </c>
      <c r="I2246">
        <v>-147.566203124342</v>
      </c>
      <c r="J2246">
        <v>-163.861335336286</v>
      </c>
      <c r="K2246">
        <v>-122.3583400687066</v>
      </c>
      <c r="L2246">
        <v>185.7507177840306</v>
      </c>
      <c r="M2246">
        <v>184.3926290542976</v>
      </c>
      <c r="N2246">
        <v>179.89584467913949</v>
      </c>
      <c r="O2246">
        <v>195.29251123845819</v>
      </c>
      <c r="P2246">
        <v>8.2682631972089879</v>
      </c>
      <c r="Q2246">
        <v>8.3009173480295431</v>
      </c>
      <c r="R2246">
        <v>7.0706142321150187</v>
      </c>
      <c r="S2246">
        <v>9.5348021009870489</v>
      </c>
      <c r="T2246">
        <v>62482.329793305857</v>
      </c>
      <c r="U2246">
        <v>62482.282636230077</v>
      </c>
      <c r="V2246">
        <v>62440.048885989047</v>
      </c>
      <c r="W2246">
        <v>62524.902935292906</v>
      </c>
      <c r="X2246">
        <v>5296.3026770164834</v>
      </c>
      <c r="Y2246">
        <v>5330.9782130922504</v>
      </c>
      <c r="Z2246">
        <v>5037.1651099722349</v>
      </c>
      <c r="AA2246">
        <v>5464.6198645595559</v>
      </c>
      <c r="AB2246">
        <v>1270.2192173929859</v>
      </c>
      <c r="AC2246">
        <v>1243.244745656684</v>
      </c>
      <c r="AD2246">
        <v>1017.067946014392</v>
      </c>
      <c r="AE2246">
        <v>1573.941740029461</v>
      </c>
      <c r="AF2246">
        <v>52.064846177951289</v>
      </c>
      <c r="AG2246">
        <v>51.683767218965343</v>
      </c>
      <c r="AH2246">
        <v>50.424612780785189</v>
      </c>
      <c r="AI2246">
        <v>54.739034095210428</v>
      </c>
      <c r="AJ2246">
        <v>0.41279859917380218</v>
      </c>
      <c r="AK2246">
        <v>0.41279863271907058</v>
      </c>
      <c r="AL2246">
        <v>0.41279089868405522</v>
      </c>
      <c r="AM2246">
        <v>0.4128062552811988</v>
      </c>
      <c r="AN2246">
        <v>0.96084744818898116</v>
      </c>
      <c r="AO2246">
        <v>0.96084744818898116</v>
      </c>
      <c r="AP2246">
        <v>0.96084744818898116</v>
      </c>
      <c r="AQ2246">
        <v>0.96084744818898116</v>
      </c>
      <c r="AR2246">
        <v>9.6747422158454004</v>
      </c>
      <c r="AS2246">
        <v>9.6747422158454004</v>
      </c>
      <c r="AT2246">
        <v>9.6747422158454004</v>
      </c>
      <c r="AU2246">
        <v>9.6747422158454004</v>
      </c>
      <c r="AV2246" t="str">
        <f>VLOOKUP(Sheet1[[#This Row],[NPDES ID2]],Combined_Sheet__Major_Only___2[[NPDES ID2]:[ECHO BFR]],3,FALSE)</f>
        <v>CT</v>
      </c>
      <c r="AW2246" t="s">
        <v>54</v>
      </c>
      <c r="AX2246" t="str">
        <f>VLOOKUP(Sheet1[[#This Row],[NPDES ID2]],Combined_Sheet__Major_Only___2[[NPDES ID2]:[ECHO BFR]],27,FALSE)</f>
        <v>-</v>
      </c>
      <c r="AY2246" t="str">
        <f>VLOOKUP(Sheet1[[#This Row],[NPDES ID2]],Combined_Sheet__Major_Only___2[[NPDES ID2]:[ECHO BFR]],28,FALSE)</f>
        <v>-</v>
      </c>
      <c r="AZ2246" t="str">
        <f>VLOOKUP(Sheet1[[#This Row],[NPDES ID2]],Combined_Sheet__Major_Only___2[[NPDES ID2]:[ECHO BFR]],29,FALSE)</f>
        <v>thickening</v>
      </c>
      <c r="BA2246">
        <f>VLOOKUP(Sheet1[[#This Row],[NPDES ID2]],Combined_Sheet__Major_Only___2[[NPDES ID2]:[ECHO BFR]],17,FALSE)</f>
        <v>41.366379000000002</v>
      </c>
      <c r="BB2246">
        <f>VLOOKUP(Sheet1[[#This Row],[NPDES ID2]],Combined_Sheet__Major_Only___2[[NPDES ID2]:[ECHO BFR]],18,FALSE)</f>
        <v>-73.087312999999995</v>
      </c>
      <c r="BC2246" t="str">
        <f>IF(ISNUMBER(SEARCH("aerobic",$AW2246)),"aerobic","")</f>
        <v/>
      </c>
      <c r="BD2246" t="str">
        <f>IF(ISNUMBER(SEARCH("anaer",$AW2246)),"anaer","")</f>
        <v/>
      </c>
      <c r="BE2246" t="str">
        <f>IF(ISNUMBER(SEARCH("thickening",$AZ2246)),"thickening","")</f>
        <v>thickening</v>
      </c>
      <c r="BF2246" s="2" t="str">
        <f>IF(ISNUMBER(SEARCH("airDry",$AW2246)),"airDry","")</f>
        <v/>
      </c>
      <c r="BG2246" s="2" t="str">
        <f>IF(ISNUMBER(SEARCH("heatDry",$AY2246)),"heatDry","")</f>
        <v/>
      </c>
      <c r="BH2246" s="2" t="str">
        <f>IF(AND(ISNUMBER(SEARCH("aerobic",$AW2246)),ISNUMBER(SEARCH("anaer",$AW2246))),"Combined Aer and Anaer.","")</f>
        <v/>
      </c>
    </row>
    <row r="2247" spans="1:60" x14ac:dyDescent="0.25">
      <c r="A2247" s="4">
        <v>5</v>
      </c>
      <c r="B2247" t="s">
        <v>83</v>
      </c>
      <c r="C2247">
        <v>1730.2</v>
      </c>
      <c r="D2247">
        <v>650.30462706071876</v>
      </c>
      <c r="E2247">
        <v>647.24741560849884</v>
      </c>
      <c r="F2247">
        <v>546.98434707077638</v>
      </c>
      <c r="G2247">
        <v>767.53088146544133</v>
      </c>
      <c r="H2247">
        <v>-159.83314425092021</v>
      </c>
      <c r="I2247">
        <v>-161.55071498658319</v>
      </c>
      <c r="J2247">
        <v>-180.12605017997501</v>
      </c>
      <c r="K2247">
        <v>-136.47601552839171</v>
      </c>
      <c r="L2247">
        <v>837.11381907440432</v>
      </c>
      <c r="M2247">
        <v>829.75863746104119</v>
      </c>
      <c r="N2247">
        <v>805.34160250140781</v>
      </c>
      <c r="O2247">
        <v>888.87226993681782</v>
      </c>
      <c r="P2247">
        <v>41.052688432045763</v>
      </c>
      <c r="Q2247">
        <v>41.147708263503191</v>
      </c>
      <c r="R2247">
        <v>35.606521294921961</v>
      </c>
      <c r="S2247">
        <v>47.161912132758687</v>
      </c>
      <c r="T2247">
        <v>62491.927649485049</v>
      </c>
      <c r="U2247">
        <v>62491.880485372618</v>
      </c>
      <c r="V2247">
        <v>62449.640433094697</v>
      </c>
      <c r="W2247">
        <v>62534.507144152383</v>
      </c>
      <c r="X2247">
        <v>5818.3447657505967</v>
      </c>
      <c r="Y2247">
        <v>5863.2793924763937</v>
      </c>
      <c r="Z2247">
        <v>5477.3988587842414</v>
      </c>
      <c r="AA2247">
        <v>6041.4732605081617</v>
      </c>
      <c r="AB2247">
        <v>1722.5342672125739</v>
      </c>
      <c r="AC2247">
        <v>1666.8771616762201</v>
      </c>
      <c r="AD2247">
        <v>1306.63129642593</v>
      </c>
      <c r="AE2247">
        <v>2252.7498318244789</v>
      </c>
      <c r="AF2247">
        <v>47.420094841995137</v>
      </c>
      <c r="AG2247">
        <v>47.001455936149988</v>
      </c>
      <c r="AH2247">
        <v>45.624364705842183</v>
      </c>
      <c r="AI2247">
        <v>50.350503556550443</v>
      </c>
      <c r="AJ2247">
        <v>0.35639332572790311</v>
      </c>
      <c r="AK2247">
        <v>0.3563934773503552</v>
      </c>
      <c r="AL2247">
        <v>0.3563582504304163</v>
      </c>
      <c r="AM2247">
        <v>0.35642820205762682</v>
      </c>
      <c r="AN2247">
        <v>0.96085312382376442</v>
      </c>
      <c r="AO2247">
        <v>0.96085312382376442</v>
      </c>
      <c r="AP2247">
        <v>0.96085312382376442</v>
      </c>
      <c r="AQ2247">
        <v>0.96085312382376442</v>
      </c>
      <c r="AR2247">
        <v>7.9839285488904634</v>
      </c>
      <c r="AS2247">
        <v>7.9839285488904634</v>
      </c>
      <c r="AT2247">
        <v>7.9839285488904634</v>
      </c>
      <c r="AU2247">
        <v>7.9839285488904634</v>
      </c>
      <c r="AV2247" t="str">
        <f>VLOOKUP(Sheet1[[#This Row],[NPDES ID2]],Combined_Sheet__Major_Only___2[[NPDES ID2]:[ECHO BFR]],3,FALSE)</f>
        <v>NY</v>
      </c>
      <c r="AW2247" t="s">
        <v>87</v>
      </c>
      <c r="AX2247" t="str">
        <f>VLOOKUP(Sheet1[[#This Row],[NPDES ID2]],Combined_Sheet__Major_Only___2[[NPDES ID2]:[ECHO BFR]],27,FALSE)</f>
        <v>-</v>
      </c>
      <c r="AY2247" t="str">
        <f>VLOOKUP(Sheet1[[#This Row],[NPDES ID2]],Combined_Sheet__Major_Only___2[[NPDES ID2]:[ECHO BFR]],28,FALSE)</f>
        <v>-</v>
      </c>
      <c r="AZ2247" t="str">
        <f>VLOOKUP(Sheet1[[#This Row],[NPDES ID2]],Combined_Sheet__Major_Only___2[[NPDES ID2]:[ECHO BFR]],29,FALSE)</f>
        <v>thickening</v>
      </c>
      <c r="BA2247">
        <f>VLOOKUP(Sheet1[[#This Row],[NPDES ID2]],Combined_Sheet__Major_Only___2[[NPDES ID2]:[ECHO BFR]],17,FALSE)</f>
        <v>42.5045</v>
      </c>
      <c r="BB2247">
        <f>VLOOKUP(Sheet1[[#This Row],[NPDES ID2]],Combined_Sheet__Major_Only___2[[NPDES ID2]:[ECHO BFR]],18,FALSE)</f>
        <v>-79.326832999999993</v>
      </c>
      <c r="BC2247" t="str">
        <f>IF(ISNUMBER(SEARCH("aerobic",$AW2247)),"aerobic","")</f>
        <v/>
      </c>
      <c r="BD2247" t="str">
        <f>IF(ISNUMBER(SEARCH("anaer",$AW2247)),"anaer","")</f>
        <v/>
      </c>
      <c r="BE2247" t="str">
        <f>IF(ISNUMBER(SEARCH("thickening",$AZ2247)),"thickening","")</f>
        <v>thickening</v>
      </c>
      <c r="BF2247" s="3" t="str">
        <f>IF(ISNUMBER(SEARCH("airDry",$AW2247)),"airDry","")</f>
        <v/>
      </c>
      <c r="BG2247" s="3" t="str">
        <f>IF(ISNUMBER(SEARCH("heatDry",$AY2247)),"heatDry","")</f>
        <v/>
      </c>
      <c r="BH2247" s="3" t="str">
        <f>IF(AND(ISNUMBER(SEARCH("aerobic",$AW2247)),ISNUMBER(SEARCH("anaer",$AW2247))),"Combined Aer and Anaer.","")</f>
        <v/>
      </c>
    </row>
    <row r="2248" spans="1:60" x14ac:dyDescent="0.25">
      <c r="A2248" s="4">
        <v>2004</v>
      </c>
      <c r="B2248" t="s">
        <v>9437</v>
      </c>
      <c r="C2248">
        <v>1700.28</v>
      </c>
      <c r="D2248">
        <v>633.67741888480577</v>
      </c>
      <c r="E2248">
        <v>631.92831412191606</v>
      </c>
      <c r="F2248">
        <v>533.93944241785357</v>
      </c>
      <c r="G2248">
        <v>747.75781010198966</v>
      </c>
      <c r="H2248">
        <v>-157.28936479162789</v>
      </c>
      <c r="I2248">
        <v>-159.01758129877069</v>
      </c>
      <c r="J2248">
        <v>-177.30664755076211</v>
      </c>
      <c r="K2248">
        <v>-133.99258238395481</v>
      </c>
      <c r="L2248">
        <v>835.626289452577</v>
      </c>
      <c r="M2248">
        <v>828.49973082261477</v>
      </c>
      <c r="N2248">
        <v>804.84462022332275</v>
      </c>
      <c r="O2248">
        <v>885.77208378209684</v>
      </c>
      <c r="P2248">
        <v>40.321905143099762</v>
      </c>
      <c r="Q2248">
        <v>40.485574719184299</v>
      </c>
      <c r="R2248">
        <v>34.937500858365368</v>
      </c>
      <c r="S2248">
        <v>46.403726809366773</v>
      </c>
      <c r="T2248">
        <v>62717.474003115029</v>
      </c>
      <c r="U2248">
        <v>62717.426673642847</v>
      </c>
      <c r="V2248">
        <v>62675.038525643002</v>
      </c>
      <c r="W2248">
        <v>62760.202783606153</v>
      </c>
      <c r="X2248">
        <v>5748.2373711426008</v>
      </c>
      <c r="Y2248">
        <v>5791.4695704062997</v>
      </c>
      <c r="Z2248">
        <v>5421.0133144434076</v>
      </c>
      <c r="AA2248">
        <v>5962.1064149894364</v>
      </c>
      <c r="AB2248">
        <v>1361.992312972126</v>
      </c>
      <c r="AC2248">
        <v>1333.8130784108189</v>
      </c>
      <c r="AD2248">
        <v>1090.524440693408</v>
      </c>
      <c r="AE2248">
        <v>1687.668565736207</v>
      </c>
      <c r="AF2248">
        <v>48.168523112150943</v>
      </c>
      <c r="AG2248">
        <v>47.75580786879334</v>
      </c>
      <c r="AH2248">
        <v>46.398082039130948</v>
      </c>
      <c r="AI2248">
        <v>51.057610416606352</v>
      </c>
      <c r="AJ2248">
        <v>0.36547158077743708</v>
      </c>
      <c r="AK2248">
        <v>0.36547172815529971</v>
      </c>
      <c r="AL2248">
        <v>0.36543750453016188</v>
      </c>
      <c r="AM2248">
        <v>0.36550546352285079</v>
      </c>
      <c r="AN2248">
        <v>0.96098602723178472</v>
      </c>
      <c r="AO2248">
        <v>0.96098602723178461</v>
      </c>
      <c r="AP2248">
        <v>0.96098602723178461</v>
      </c>
      <c r="AQ2248">
        <v>0.96098602723178461</v>
      </c>
      <c r="AR2248">
        <v>9.0051159647193852</v>
      </c>
      <c r="AS2248">
        <v>9.005115964719387</v>
      </c>
      <c r="AT2248">
        <v>9.005115964719387</v>
      </c>
      <c r="AU2248">
        <v>9.005115964719387</v>
      </c>
      <c r="AV2248" t="str">
        <f>VLOOKUP(Sheet1[[#This Row],[NPDES ID2]],Combined_Sheet__Major_Only___2[[NPDES ID2]:[ECHO BFR]],3,FALSE)</f>
        <v>TX</v>
      </c>
      <c r="AW2248" t="s">
        <v>54</v>
      </c>
      <c r="AX2248" t="str">
        <f>VLOOKUP(Sheet1[[#This Row],[NPDES ID2]],Combined_Sheet__Major_Only___2[[NPDES ID2]:[ECHO BFR]],27,FALSE)</f>
        <v>-</v>
      </c>
      <c r="AY2248" t="str">
        <f>VLOOKUP(Sheet1[[#This Row],[NPDES ID2]],Combined_Sheet__Major_Only___2[[NPDES ID2]:[ECHO BFR]],28,FALSE)</f>
        <v>-</v>
      </c>
      <c r="AZ2248" t="str">
        <f>VLOOKUP(Sheet1[[#This Row],[NPDES ID2]],Combined_Sheet__Major_Only___2[[NPDES ID2]:[ECHO BFR]],29,FALSE)</f>
        <v>thickening</v>
      </c>
      <c r="BA2248">
        <f>VLOOKUP(Sheet1[[#This Row],[NPDES ID2]],Combined_Sheet__Major_Only___2[[NPDES ID2]:[ECHO BFR]],17,FALSE)</f>
        <v>32.982999999999997</v>
      </c>
      <c r="BB2248">
        <f>VLOOKUP(Sheet1[[#This Row],[NPDES ID2]],Combined_Sheet__Major_Only___2[[NPDES ID2]:[ECHO BFR]],18,FALSE)</f>
        <v>-96.516000000000005</v>
      </c>
      <c r="BC2248" t="str">
        <f>IF(ISNUMBER(SEARCH("aerobic",$AW2248)),"aerobic","")</f>
        <v/>
      </c>
      <c r="BD2248" t="str">
        <f>IF(ISNUMBER(SEARCH("anaer",$AW2248)),"anaer","")</f>
        <v/>
      </c>
      <c r="BE2248" t="str">
        <f>IF(ISNUMBER(SEARCH("thickening",$AZ2248)),"thickening","")</f>
        <v>thickening</v>
      </c>
      <c r="BF2248" s="2" t="str">
        <f>IF(ISNUMBER(SEARCH("airDry",$AW2248)),"airDry","")</f>
        <v/>
      </c>
      <c r="BG2248" s="2" t="str">
        <f>IF(ISNUMBER(SEARCH("heatDry",$AY2248)),"heatDry","")</f>
        <v/>
      </c>
      <c r="BH2248" s="2" t="str">
        <f>IF(AND(ISNUMBER(SEARCH("aerobic",$AW2248)),ISNUMBER(SEARCH("anaer",$AW2248))),"Combined Aer and Anaer.","")</f>
        <v/>
      </c>
    </row>
    <row r="2249" spans="1:60" x14ac:dyDescent="0.25">
      <c r="A2249" s="4">
        <v>1957</v>
      </c>
      <c r="B2249" t="s">
        <v>9225</v>
      </c>
      <c r="C2249">
        <v>2309.4</v>
      </c>
      <c r="D2249">
        <v>709.04652325296786</v>
      </c>
      <c r="E2249">
        <v>710.90884790528548</v>
      </c>
      <c r="F2249">
        <v>601.35939563658326</v>
      </c>
      <c r="G2249">
        <v>833.22321186011004</v>
      </c>
      <c r="H2249">
        <v>-143.58220839282609</v>
      </c>
      <c r="I2249">
        <v>-145.70223062814091</v>
      </c>
      <c r="J2249">
        <v>-162.49002758255631</v>
      </c>
      <c r="K2249">
        <v>-120.631655407051</v>
      </c>
      <c r="L2249">
        <v>1235.633418114817</v>
      </c>
      <c r="M2249">
        <v>1226.7532263012729</v>
      </c>
      <c r="N2249">
        <v>1197.232798543165</v>
      </c>
      <c r="O2249">
        <v>1298.1760528631301</v>
      </c>
      <c r="P2249">
        <v>54.589766689196892</v>
      </c>
      <c r="Q2249">
        <v>54.847374468465283</v>
      </c>
      <c r="R2249">
        <v>46.610484567165663</v>
      </c>
      <c r="S2249">
        <v>62.915237679816698</v>
      </c>
      <c r="T2249">
        <v>62853.763237938707</v>
      </c>
      <c r="U2249">
        <v>62853.71580854585</v>
      </c>
      <c r="V2249">
        <v>62811.238171834259</v>
      </c>
      <c r="W2249">
        <v>62896.582226275677</v>
      </c>
      <c r="X2249">
        <v>5290.0110642049267</v>
      </c>
      <c r="Y2249">
        <v>5324.0899346148954</v>
      </c>
      <c r="Z2249">
        <v>5034.8930209431464</v>
      </c>
      <c r="AA2249">
        <v>5455.7517906534122</v>
      </c>
      <c r="AB2249">
        <v>1442.931709742732</v>
      </c>
      <c r="AC2249">
        <v>1403.6852772516179</v>
      </c>
      <c r="AD2249">
        <v>1121.8224651675</v>
      </c>
      <c r="AE2249">
        <v>1841.232496618898</v>
      </c>
      <c r="AF2249">
        <v>52.441873680156803</v>
      </c>
      <c r="AG2249">
        <v>52.062165504474692</v>
      </c>
      <c r="AH2249">
        <v>50.817912408876808</v>
      </c>
      <c r="AI2249">
        <v>55.094078760638283</v>
      </c>
      <c r="AJ2249">
        <v>0.41738353437516551</v>
      </c>
      <c r="AK2249">
        <v>0.41738376112010911</v>
      </c>
      <c r="AL2249">
        <v>0.41733093981898389</v>
      </c>
      <c r="AM2249">
        <v>0.41743583223964009</v>
      </c>
      <c r="AN2249">
        <v>0.96106589929375563</v>
      </c>
      <c r="AO2249">
        <v>0.96106589929375552</v>
      </c>
      <c r="AP2249">
        <v>0.96106589929375552</v>
      </c>
      <c r="AQ2249">
        <v>0.96106589929375552</v>
      </c>
      <c r="AR2249">
        <v>9.161037542154947</v>
      </c>
      <c r="AS2249">
        <v>9.161037542154947</v>
      </c>
      <c r="AT2249">
        <v>9.161037542154947</v>
      </c>
      <c r="AU2249">
        <v>9.161037542154947</v>
      </c>
      <c r="AV2249" t="str">
        <f>VLOOKUP(Sheet1[[#This Row],[NPDES ID2]],Combined_Sheet__Major_Only___2[[NPDES ID2]:[ECHO BFR]],3,FALSE)</f>
        <v>NH</v>
      </c>
      <c r="AW2249" t="s">
        <v>54</v>
      </c>
      <c r="AX2249" t="str">
        <f>VLOOKUP(Sheet1[[#This Row],[NPDES ID2]],Combined_Sheet__Major_Only___2[[NPDES ID2]:[ECHO BFR]],27,FALSE)</f>
        <v>-</v>
      </c>
      <c r="AY2249" t="str">
        <f>VLOOKUP(Sheet1[[#This Row],[NPDES ID2]],Combined_Sheet__Major_Only___2[[NPDES ID2]:[ECHO BFR]],28,FALSE)</f>
        <v>-</v>
      </c>
      <c r="AZ2249" t="str">
        <f>VLOOKUP(Sheet1[[#This Row],[NPDES ID2]],Combined_Sheet__Major_Only___2[[NPDES ID2]:[ECHO BFR]],29,FALSE)</f>
        <v>preliminaryOps, thickening</v>
      </c>
      <c r="BA2249">
        <f>VLOOKUP(Sheet1[[#This Row],[NPDES ID2]],Combined_Sheet__Major_Only___2[[NPDES ID2]:[ECHO BFR]],17,FALSE)</f>
        <v>43.636805000000003</v>
      </c>
      <c r="BB2249">
        <f>VLOOKUP(Sheet1[[#This Row],[NPDES ID2]],Combined_Sheet__Major_Only___2[[NPDES ID2]:[ECHO BFR]],18,FALSE)</f>
        <v>-72.320541000000006</v>
      </c>
      <c r="BC2249" t="str">
        <f>IF(ISNUMBER(SEARCH("aerobic",$AW2249)),"aerobic","")</f>
        <v/>
      </c>
      <c r="BD2249" t="str">
        <f>IF(ISNUMBER(SEARCH("anaer",$AW2249)),"anaer","")</f>
        <v/>
      </c>
      <c r="BE2249" t="str">
        <f>IF(ISNUMBER(SEARCH("thickening",$AZ2249)),"thickening","")</f>
        <v>thickening</v>
      </c>
      <c r="BF2249" s="3" t="str">
        <f>IF(ISNUMBER(SEARCH("airDry",$AW2249)),"airDry","")</f>
        <v/>
      </c>
      <c r="BG2249" s="3" t="str">
        <f>IF(ISNUMBER(SEARCH("heatDry",$AY2249)),"heatDry","")</f>
        <v/>
      </c>
      <c r="BH2249" s="3" t="str">
        <f>IF(AND(ISNUMBER(SEARCH("aerobic",$AW2249)),ISNUMBER(SEARCH("anaer",$AW2249))),"Combined Aer and Anaer.","")</f>
        <v/>
      </c>
    </row>
    <row r="2250" spans="1:60" x14ac:dyDescent="0.25">
      <c r="A2250" s="4">
        <v>596</v>
      </c>
      <c r="B2250" t="s">
        <v>2946</v>
      </c>
      <c r="C2250">
        <v>4404</v>
      </c>
      <c r="D2250">
        <v>1304.225303025662</v>
      </c>
      <c r="E2250">
        <v>1304.5152950898739</v>
      </c>
      <c r="F2250">
        <v>1062.3980134216361</v>
      </c>
      <c r="G2250">
        <v>1557.22217846679</v>
      </c>
      <c r="H2250">
        <v>-157.49391861403089</v>
      </c>
      <c r="I2250">
        <v>-158.9138917885295</v>
      </c>
      <c r="J2250">
        <v>-178.75577935488079</v>
      </c>
      <c r="K2250">
        <v>-134.95973451884629</v>
      </c>
      <c r="L2250">
        <v>2143.0426852135511</v>
      </c>
      <c r="M2250">
        <v>2124.473948449127</v>
      </c>
      <c r="N2250">
        <v>2062.518982478533</v>
      </c>
      <c r="O2250">
        <v>2274.1145091173389</v>
      </c>
      <c r="P2250">
        <v>104.45625478937841</v>
      </c>
      <c r="Q2250">
        <v>104.771204185646</v>
      </c>
      <c r="R2250">
        <v>90.568855543556779</v>
      </c>
      <c r="S2250">
        <v>120.0894075821501</v>
      </c>
      <c r="T2250">
        <v>62953.427613149099</v>
      </c>
      <c r="U2250">
        <v>62953.380110687111</v>
      </c>
      <c r="V2250">
        <v>62910.837033469121</v>
      </c>
      <c r="W2250">
        <v>62996.312567874433</v>
      </c>
      <c r="X2250">
        <v>5827.5993969961637</v>
      </c>
      <c r="Y2250">
        <v>5872.0187482243846</v>
      </c>
      <c r="Z2250">
        <v>5489.6895724160413</v>
      </c>
      <c r="AA2250">
        <v>6048.8317021206049</v>
      </c>
      <c r="AB2250">
        <v>1620.036941359105</v>
      </c>
      <c r="AC2250">
        <v>1573.7898921933181</v>
      </c>
      <c r="AD2250">
        <v>1249.1615435342931</v>
      </c>
      <c r="AE2250">
        <v>2083.3609948291351</v>
      </c>
      <c r="AF2250">
        <v>47.701414491220802</v>
      </c>
      <c r="AG2250">
        <v>47.283040013464458</v>
      </c>
      <c r="AH2250">
        <v>45.919424396897007</v>
      </c>
      <c r="AI2250">
        <v>50.614945567961293</v>
      </c>
      <c r="AJ2250">
        <v>0.35980512974344198</v>
      </c>
      <c r="AK2250">
        <v>0.35980551097129188</v>
      </c>
      <c r="AL2250">
        <v>0.35971563239211157</v>
      </c>
      <c r="AM2250">
        <v>0.35989413476328441</v>
      </c>
      <c r="AN2250">
        <v>0.96112410071144272</v>
      </c>
      <c r="AO2250">
        <v>0.96112410071144261</v>
      </c>
      <c r="AP2250">
        <v>0.96112410071144261</v>
      </c>
      <c r="AQ2250">
        <v>0.96112410071144261</v>
      </c>
      <c r="AR2250">
        <v>8.2610169607118582</v>
      </c>
      <c r="AS2250">
        <v>8.2610169607118564</v>
      </c>
      <c r="AT2250">
        <v>8.2610169607118564</v>
      </c>
      <c r="AU2250">
        <v>8.2610169607118564</v>
      </c>
      <c r="AV2250" t="str">
        <f>VLOOKUP(Sheet1[[#This Row],[NPDES ID2]],Combined_Sheet__Major_Only___2[[NPDES ID2]:[ECHO BFR]],3,FALSE)</f>
        <v>WA</v>
      </c>
      <c r="AW2250" t="s">
        <v>54</v>
      </c>
      <c r="AX2250" t="str">
        <f>VLOOKUP(Sheet1[[#This Row],[NPDES ID2]],Combined_Sheet__Major_Only___2[[NPDES ID2]:[ECHO BFR]],27,FALSE)</f>
        <v>other</v>
      </c>
      <c r="AY2250" t="str">
        <f>VLOOKUP(Sheet1[[#This Row],[NPDES ID2]],Combined_Sheet__Major_Only___2[[NPDES ID2]:[ECHO BFR]],28,FALSE)</f>
        <v>-</v>
      </c>
      <c r="AZ2250" t="str">
        <f>VLOOKUP(Sheet1[[#This Row],[NPDES ID2]],Combined_Sheet__Major_Only___2[[NPDES ID2]:[ECHO BFR]],29,FALSE)</f>
        <v>thickening, preliminaryOps</v>
      </c>
      <c r="BA2250">
        <f>VLOOKUP(Sheet1[[#This Row],[NPDES ID2]],Combined_Sheet__Major_Only___2[[NPDES ID2]:[ECHO BFR]],17,FALSE)</f>
        <v>48.717830999999997</v>
      </c>
      <c r="BB2250">
        <f>VLOOKUP(Sheet1[[#This Row],[NPDES ID2]],Combined_Sheet__Major_Only___2[[NPDES ID2]:[ECHO BFR]],18,FALSE)</f>
        <v>-122.513963</v>
      </c>
      <c r="BC2250" t="str">
        <f>IF(ISNUMBER(SEARCH("aerobic",$AW2250)),"aerobic","")</f>
        <v/>
      </c>
      <c r="BD2250" t="str">
        <f>IF(ISNUMBER(SEARCH("anaer",$AW2250)),"anaer","")</f>
        <v/>
      </c>
      <c r="BE2250" t="str">
        <f>IF(ISNUMBER(SEARCH("thickening",$AZ2250)),"thickening","")</f>
        <v>thickening</v>
      </c>
      <c r="BF2250" s="2" t="str">
        <f>IF(ISNUMBER(SEARCH("airDry",$AW2250)),"airDry","")</f>
        <v/>
      </c>
      <c r="BG2250" s="2" t="str">
        <f>IF(ISNUMBER(SEARCH("heatDry",$AY2250)),"heatDry","")</f>
        <v/>
      </c>
      <c r="BH2250" s="2" t="str">
        <f>IF(AND(ISNUMBER(SEARCH("aerobic",$AW2250)),ISNUMBER(SEARCH("anaer",$AW2250))),"Combined Aer and Anaer.","")</f>
        <v/>
      </c>
    </row>
    <row r="2251" spans="1:60" x14ac:dyDescent="0.25">
      <c r="A2251" s="4">
        <v>2176</v>
      </c>
      <c r="B2251" t="s">
        <v>10212</v>
      </c>
      <c r="C2251">
        <v>714</v>
      </c>
      <c r="D2251">
        <v>446.62099781621669</v>
      </c>
      <c r="E2251">
        <v>441.27117215189259</v>
      </c>
      <c r="F2251">
        <v>365.13453708133659</v>
      </c>
      <c r="G2251">
        <v>529.59875378993274</v>
      </c>
      <c r="H2251">
        <v>-145.50818151226829</v>
      </c>
      <c r="I2251">
        <v>-147.62413322557569</v>
      </c>
      <c r="J2251">
        <v>-163.93386482203809</v>
      </c>
      <c r="K2251">
        <v>-122.3900291843905</v>
      </c>
      <c r="L2251">
        <v>379.07624939120052</v>
      </c>
      <c r="M2251">
        <v>376.30208845424471</v>
      </c>
      <c r="N2251">
        <v>367.11031505293198</v>
      </c>
      <c r="O2251">
        <v>398.57525199759152</v>
      </c>
      <c r="P2251">
        <v>16.884703997578249</v>
      </c>
      <c r="Q2251">
        <v>16.95025640549979</v>
      </c>
      <c r="R2251">
        <v>14.441548273415449</v>
      </c>
      <c r="S2251">
        <v>19.47189954686273</v>
      </c>
      <c r="T2251">
        <v>63096.284699740529</v>
      </c>
      <c r="U2251">
        <v>63096.2370925426</v>
      </c>
      <c r="V2251">
        <v>63053.600214103579</v>
      </c>
      <c r="W2251">
        <v>63139.264209476481</v>
      </c>
      <c r="X2251">
        <v>5351.8163948683141</v>
      </c>
      <c r="Y2251">
        <v>5386.8827105798146</v>
      </c>
      <c r="Z2251">
        <v>5089.6162846502448</v>
      </c>
      <c r="AA2251">
        <v>5522.1497082439018</v>
      </c>
      <c r="AB2251">
        <v>1107.8626581301371</v>
      </c>
      <c r="AC2251">
        <v>1090.2016754746619</v>
      </c>
      <c r="AD2251">
        <v>913.78671749144723</v>
      </c>
      <c r="AE2251">
        <v>1333.1858386718579</v>
      </c>
      <c r="AF2251">
        <v>52.03224925785679</v>
      </c>
      <c r="AG2251">
        <v>51.650641520613938</v>
      </c>
      <c r="AH2251">
        <v>50.391495016036373</v>
      </c>
      <c r="AI2251">
        <v>54.708055721245572</v>
      </c>
      <c r="AJ2251">
        <v>0.41240223328666659</v>
      </c>
      <c r="AK2251">
        <v>0.41240229986832883</v>
      </c>
      <c r="AL2251">
        <v>0.41238692186944048</v>
      </c>
      <c r="AM2251">
        <v>0.41241745677801273</v>
      </c>
      <c r="AN2251">
        <v>0.96120722273910686</v>
      </c>
      <c r="AO2251">
        <v>0.96120722273910697</v>
      </c>
      <c r="AP2251">
        <v>0.96120722273910697</v>
      </c>
      <c r="AQ2251">
        <v>0.96120722273910697</v>
      </c>
      <c r="AR2251">
        <v>10.43377447872505</v>
      </c>
      <c r="AS2251">
        <v>10.43377447872505</v>
      </c>
      <c r="AT2251">
        <v>10.43377447872505</v>
      </c>
      <c r="AU2251">
        <v>10.43377447872505</v>
      </c>
      <c r="AV2251" t="str">
        <f>VLOOKUP(Sheet1[[#This Row],[NPDES ID2]],Combined_Sheet__Major_Only___2[[NPDES ID2]:[ECHO BFR]],3,FALSE)</f>
        <v>TX</v>
      </c>
      <c r="AW2251" t="s">
        <v>54</v>
      </c>
      <c r="AX2251" t="str">
        <f>VLOOKUP(Sheet1[[#This Row],[NPDES ID2]],Combined_Sheet__Major_Only___2[[NPDES ID2]:[ECHO BFR]],27,FALSE)</f>
        <v>-</v>
      </c>
      <c r="AY2251" t="str">
        <f>VLOOKUP(Sheet1[[#This Row],[NPDES ID2]],Combined_Sheet__Major_Only___2[[NPDES ID2]:[ECHO BFR]],28,FALSE)</f>
        <v>-</v>
      </c>
      <c r="AZ2251" t="str">
        <f>VLOOKUP(Sheet1[[#This Row],[NPDES ID2]],Combined_Sheet__Major_Only___2[[NPDES ID2]:[ECHO BFR]],29,FALSE)</f>
        <v>thickening, preliminaryOps</v>
      </c>
      <c r="BA2251">
        <f>VLOOKUP(Sheet1[[#This Row],[NPDES ID2]],Combined_Sheet__Major_Only___2[[NPDES ID2]:[ECHO BFR]],17,FALSE)</f>
        <v>32.531880999999998</v>
      </c>
      <c r="BB2251">
        <f>VLOOKUP(Sheet1[[#This Row],[NPDES ID2]],Combined_Sheet__Major_Only___2[[NPDES ID2]:[ECHO BFR]],18,FALSE)</f>
        <v>-96.826359999999994</v>
      </c>
      <c r="BC2251" t="str">
        <f>IF(ISNUMBER(SEARCH("aerobic",$AW2251)),"aerobic","")</f>
        <v/>
      </c>
      <c r="BD2251" t="str">
        <f>IF(ISNUMBER(SEARCH("anaer",$AW2251)),"anaer","")</f>
        <v/>
      </c>
      <c r="BE2251" t="str">
        <f>IF(ISNUMBER(SEARCH("thickening",$AZ2251)),"thickening","")</f>
        <v>thickening</v>
      </c>
      <c r="BF2251" s="2" t="str">
        <f>IF(ISNUMBER(SEARCH("airDry",$AW2251)),"airDry","")</f>
        <v/>
      </c>
      <c r="BG2251" s="2" t="str">
        <f>IF(ISNUMBER(SEARCH("heatDry",$AY2251)),"heatDry","")</f>
        <v/>
      </c>
      <c r="BH2251" s="2" t="str">
        <f>IF(AND(ISNUMBER(SEARCH("aerobic",$AW2251)),ISNUMBER(SEARCH("anaer",$AW2251))),"Combined Aer and Anaer.","")</f>
        <v/>
      </c>
    </row>
    <row r="2252" spans="1:60" x14ac:dyDescent="0.25">
      <c r="A2252" s="4">
        <v>719</v>
      </c>
      <c r="B2252" t="s">
        <v>3547</v>
      </c>
      <c r="C2252">
        <v>3922</v>
      </c>
      <c r="D2252">
        <v>1169.3235498435361</v>
      </c>
      <c r="E2252">
        <v>1170.6716371459941</v>
      </c>
      <c r="F2252">
        <v>955.08216158337575</v>
      </c>
      <c r="G2252">
        <v>1391.8306883822279</v>
      </c>
      <c r="H2252">
        <v>-156.22132440658299</v>
      </c>
      <c r="I2252">
        <v>-157.9075137989519</v>
      </c>
      <c r="J2252">
        <v>-177.05670027262931</v>
      </c>
      <c r="K2252">
        <v>-133.5438489123068</v>
      </c>
      <c r="L2252">
        <v>1927.476551911996</v>
      </c>
      <c r="M2252">
        <v>1911.077163554826</v>
      </c>
      <c r="N2252">
        <v>1856.4239474232941</v>
      </c>
      <c r="O2252">
        <v>2043.1532047430831</v>
      </c>
      <c r="P2252">
        <v>92.996926017795104</v>
      </c>
      <c r="Q2252">
        <v>93.378807560646322</v>
      </c>
      <c r="R2252">
        <v>80.580940431373222</v>
      </c>
      <c r="S2252">
        <v>107.0316647717832</v>
      </c>
      <c r="T2252">
        <v>63104.224692371907</v>
      </c>
      <c r="U2252">
        <v>63104.177079352768</v>
      </c>
      <c r="V2252">
        <v>63061.534987444662</v>
      </c>
      <c r="W2252">
        <v>63147.209457472527</v>
      </c>
      <c r="X2252">
        <v>5783.8170072325393</v>
      </c>
      <c r="Y2252">
        <v>5827.2004225471683</v>
      </c>
      <c r="Z2252">
        <v>5454.5445542435282</v>
      </c>
      <c r="AA2252">
        <v>5999.1763352066273</v>
      </c>
      <c r="AB2252">
        <v>1245.7452259953029</v>
      </c>
      <c r="AC2252">
        <v>1224.3858503296501</v>
      </c>
      <c r="AD2252">
        <v>1017.152118823591</v>
      </c>
      <c r="AE2252">
        <v>1513.6353183324229</v>
      </c>
      <c r="AF2252">
        <v>48.173839655917661</v>
      </c>
      <c r="AG2252">
        <v>47.759613084816337</v>
      </c>
      <c r="AH2252">
        <v>46.406932279604582</v>
      </c>
      <c r="AI2252">
        <v>51.061565975516743</v>
      </c>
      <c r="AJ2252">
        <v>0.36553606698447799</v>
      </c>
      <c r="AK2252">
        <v>0.36553639819211242</v>
      </c>
      <c r="AL2252">
        <v>0.36545859342711801</v>
      </c>
      <c r="AM2252">
        <v>0.36561311110126599</v>
      </c>
      <c r="AN2252">
        <v>0.96121183223313056</v>
      </c>
      <c r="AO2252">
        <v>0.96121183223313034</v>
      </c>
      <c r="AP2252">
        <v>0.96121183223313034</v>
      </c>
      <c r="AQ2252">
        <v>0.96121183223313034</v>
      </c>
      <c r="AR2252">
        <v>9.4581877615016374</v>
      </c>
      <c r="AS2252">
        <v>9.4581877615016356</v>
      </c>
      <c r="AT2252">
        <v>9.4581877615016356</v>
      </c>
      <c r="AU2252">
        <v>9.4581877615016356</v>
      </c>
      <c r="AV2252" t="str">
        <f>VLOOKUP(Sheet1[[#This Row],[NPDES ID2]],Combined_Sheet__Major_Only___2[[NPDES ID2]:[ECHO BFR]],3,FALSE)</f>
        <v>PA</v>
      </c>
      <c r="AW2252" t="s">
        <v>54</v>
      </c>
      <c r="AX2252" t="str">
        <f>VLOOKUP(Sheet1[[#This Row],[NPDES ID2]],Combined_Sheet__Major_Only___2[[NPDES ID2]:[ECHO BFR]],27,FALSE)</f>
        <v>-</v>
      </c>
      <c r="AY2252" t="str">
        <f>VLOOKUP(Sheet1[[#This Row],[NPDES ID2]],Combined_Sheet__Major_Only___2[[NPDES ID2]:[ECHO BFR]],28,FALSE)</f>
        <v>-</v>
      </c>
      <c r="AZ2252" t="str">
        <f>VLOOKUP(Sheet1[[#This Row],[NPDES ID2]],Combined_Sheet__Major_Only___2[[NPDES ID2]:[ECHO BFR]],29,FALSE)</f>
        <v>thickening, preliminaryOps</v>
      </c>
      <c r="BA2252">
        <f>VLOOKUP(Sheet1[[#This Row],[NPDES ID2]],Combined_Sheet__Major_Only___2[[NPDES ID2]:[ECHO BFR]],17,FALSE)</f>
        <v>40.970672</v>
      </c>
      <c r="BB2252">
        <f>VLOOKUP(Sheet1[[#This Row],[NPDES ID2]],Combined_Sheet__Major_Only___2[[NPDES ID2]:[ECHO BFR]],18,FALSE)</f>
        <v>-76.023133000000001</v>
      </c>
      <c r="BC2252" t="str">
        <f>IF(ISNUMBER(SEARCH("aerobic",$AW2252)),"aerobic","")</f>
        <v/>
      </c>
      <c r="BD2252" t="str">
        <f>IF(ISNUMBER(SEARCH("anaer",$AW2252)),"anaer","")</f>
        <v/>
      </c>
      <c r="BE2252" t="str">
        <f>IF(ISNUMBER(SEARCH("thickening",$AZ2252)),"thickening","")</f>
        <v>thickening</v>
      </c>
      <c r="BF2252" s="3" t="str">
        <f>IF(ISNUMBER(SEARCH("airDry",$AW2252)),"airDry","")</f>
        <v/>
      </c>
      <c r="BG2252" s="3" t="str">
        <f>IF(ISNUMBER(SEARCH("heatDry",$AY2252)),"heatDry","")</f>
        <v/>
      </c>
      <c r="BH2252" s="3" t="str">
        <f>IF(AND(ISNUMBER(SEARCH("aerobic",$AW2252)),ISNUMBER(SEARCH("anaer",$AW2252))),"Combined Aer and Anaer.","")</f>
        <v/>
      </c>
    </row>
    <row r="2253" spans="1:60" x14ac:dyDescent="0.25">
      <c r="A2253" s="4">
        <v>2381</v>
      </c>
      <c r="B2253" t="s">
        <v>11105</v>
      </c>
      <c r="C2253">
        <v>308</v>
      </c>
      <c r="D2253">
        <v>593.40772381522459</v>
      </c>
      <c r="E2253">
        <v>594.12501084399935</v>
      </c>
      <c r="F2253">
        <v>447.99933239489178</v>
      </c>
      <c r="G2253">
        <v>757.67460046024075</v>
      </c>
      <c r="H2253">
        <v>-151.49296726566499</v>
      </c>
      <c r="I2253">
        <v>-153.50285254930731</v>
      </c>
      <c r="J2253">
        <v>-170.3779687238663</v>
      </c>
      <c r="K2253">
        <v>-128.0404840082509</v>
      </c>
      <c r="L2253">
        <v>157.55545622961421</v>
      </c>
      <c r="M2253">
        <v>156.3111793150097</v>
      </c>
      <c r="N2253">
        <v>152.1916783182742</v>
      </c>
      <c r="O2253">
        <v>166.29705178229401</v>
      </c>
      <c r="P2253">
        <v>7.2943694967405008</v>
      </c>
      <c r="Q2253">
        <v>7.3147059065113504</v>
      </c>
      <c r="R2253">
        <v>6.2835591502953694</v>
      </c>
      <c r="S2253">
        <v>8.4315792079030594</v>
      </c>
      <c r="T2253">
        <v>63197.620614452193</v>
      </c>
      <c r="U2253">
        <v>63197.572932959672</v>
      </c>
      <c r="V2253">
        <v>63154.869516466679</v>
      </c>
      <c r="W2253">
        <v>63240.667196943999</v>
      </c>
      <c r="X2253">
        <v>5564.0959805083703</v>
      </c>
      <c r="Y2253">
        <v>5603.1668668411894</v>
      </c>
      <c r="Z2253">
        <v>5270.6026146857812</v>
      </c>
      <c r="AA2253">
        <v>5755.2382049506987</v>
      </c>
      <c r="AB2253">
        <v>1198.6696738838691</v>
      </c>
      <c r="AC2253">
        <v>1178.5324406935399</v>
      </c>
      <c r="AD2253">
        <v>980.1093374238817</v>
      </c>
      <c r="AE2253">
        <v>1454.4565997627419</v>
      </c>
      <c r="AF2253">
        <v>50.132207916007317</v>
      </c>
      <c r="AG2253">
        <v>49.73594343479553</v>
      </c>
      <c r="AH2253">
        <v>48.426240718164252</v>
      </c>
      <c r="AI2253">
        <v>52.913402939959873</v>
      </c>
      <c r="AJ2253">
        <v>0.389310542109433</v>
      </c>
      <c r="AK2253">
        <v>0.38931056994075608</v>
      </c>
      <c r="AL2253">
        <v>0.38930415466839691</v>
      </c>
      <c r="AM2253">
        <v>0.38931689271960079</v>
      </c>
      <c r="AN2253">
        <v>0.96126597031683236</v>
      </c>
      <c r="AO2253">
        <v>0.96126597031683247</v>
      </c>
      <c r="AP2253">
        <v>0.96126597031683247</v>
      </c>
      <c r="AQ2253">
        <v>0.96126597031683247</v>
      </c>
      <c r="AR2253">
        <v>9.8417122014852261</v>
      </c>
      <c r="AS2253">
        <v>9.8417122014852261</v>
      </c>
      <c r="AT2253">
        <v>9.8417122014852261</v>
      </c>
      <c r="AU2253">
        <v>9.8417122014852261</v>
      </c>
      <c r="AV2253" t="str">
        <f>VLOOKUP(Sheet1[[#This Row],[NPDES ID2]],Combined_Sheet__Major_Only___2[[NPDES ID2]:[ECHO BFR]],3,FALSE)</f>
        <v>UT</v>
      </c>
      <c r="AW2253" t="s">
        <v>54</v>
      </c>
      <c r="AX2253" t="str">
        <f>VLOOKUP(Sheet1[[#This Row],[NPDES ID2]],Combined_Sheet__Major_Only___2[[NPDES ID2]:[ECHO BFR]],27,FALSE)</f>
        <v>-</v>
      </c>
      <c r="AY2253" t="str">
        <f>VLOOKUP(Sheet1[[#This Row],[NPDES ID2]],Combined_Sheet__Major_Only___2[[NPDES ID2]:[ECHO BFR]],28,FALSE)</f>
        <v>-</v>
      </c>
      <c r="AZ2253" t="str">
        <f>VLOOKUP(Sheet1[[#This Row],[NPDES ID2]],Combined_Sheet__Major_Only___2[[NPDES ID2]:[ECHO BFR]],29,FALSE)</f>
        <v>preliminaryOps, thickening</v>
      </c>
      <c r="BA2253">
        <f>VLOOKUP(Sheet1[[#This Row],[NPDES ID2]],Combined_Sheet__Major_Only___2[[NPDES ID2]:[ECHO BFR]],17,FALSE)</f>
        <v>40.35472</v>
      </c>
      <c r="BB2253">
        <f>VLOOKUP(Sheet1[[#This Row],[NPDES ID2]],Combined_Sheet__Major_Only___2[[NPDES ID2]:[ECHO BFR]],18,FALSE)</f>
        <v>-111.99935000000001</v>
      </c>
      <c r="BC2253" t="str">
        <f>IF(ISNUMBER(SEARCH("aerobic",$AW2253)),"aerobic","")</f>
        <v/>
      </c>
      <c r="BD2253" t="str">
        <f>IF(ISNUMBER(SEARCH("anaer",$AW2253)),"anaer","")</f>
        <v/>
      </c>
      <c r="BE2253" t="str">
        <f>IF(ISNUMBER(SEARCH("thickening",$AZ2253)),"thickening","")</f>
        <v>thickening</v>
      </c>
      <c r="BF2253" s="3" t="str">
        <f>IF(ISNUMBER(SEARCH("airDry",$AW2253)),"airDry","")</f>
        <v/>
      </c>
      <c r="BG2253" s="3" t="str">
        <f>IF(ISNUMBER(SEARCH("heatDry",$AY2253)),"heatDry","")</f>
        <v/>
      </c>
      <c r="BH2253" s="3" t="str">
        <f>IF(AND(ISNUMBER(SEARCH("aerobic",$AW2253)),ISNUMBER(SEARCH("anaer",$AW2253))),"Combined Aer and Anaer.","")</f>
        <v/>
      </c>
    </row>
    <row r="2254" spans="1:60" x14ac:dyDescent="0.25">
      <c r="A2254" s="4">
        <v>2231</v>
      </c>
      <c r="B2254" t="s">
        <v>10450</v>
      </c>
      <c r="C2254">
        <v>567.29</v>
      </c>
      <c r="D2254">
        <v>467.55495437185982</v>
      </c>
      <c r="E2254">
        <v>464.99218371311048</v>
      </c>
      <c r="F2254">
        <v>368.8607454934189</v>
      </c>
      <c r="G2254">
        <v>562.5134842138765</v>
      </c>
      <c r="H2254">
        <v>-149.77953324729211</v>
      </c>
      <c r="I2254">
        <v>-151.87992281630031</v>
      </c>
      <c r="J2254">
        <v>-168.60084319853451</v>
      </c>
      <c r="K2254">
        <v>-126.4621446711124</v>
      </c>
      <c r="L2254">
        <v>293.11568866200099</v>
      </c>
      <c r="M2254">
        <v>290.84764649767311</v>
      </c>
      <c r="N2254">
        <v>283.3347534913724</v>
      </c>
      <c r="O2254">
        <v>309.0547941257143</v>
      </c>
      <c r="P2254">
        <v>13.42980513792126</v>
      </c>
      <c r="Q2254">
        <v>13.45695767104125</v>
      </c>
      <c r="R2254">
        <v>11.544458416083669</v>
      </c>
      <c r="S2254">
        <v>15.515438435575479</v>
      </c>
      <c r="T2254">
        <v>63259.429129431257</v>
      </c>
      <c r="U2254">
        <v>63259.38140262368</v>
      </c>
      <c r="V2254">
        <v>63216.637402115492</v>
      </c>
      <c r="W2254">
        <v>63302.516622072682</v>
      </c>
      <c r="X2254">
        <v>5513.8338921094883</v>
      </c>
      <c r="Y2254">
        <v>5551.8406890455981</v>
      </c>
      <c r="Z2254">
        <v>5228.6344106235711</v>
      </c>
      <c r="AA2254">
        <v>5699.4548087355652</v>
      </c>
      <c r="AB2254">
        <v>1394.768073948554</v>
      </c>
      <c r="AC2254">
        <v>1362.217346161706</v>
      </c>
      <c r="AD2254">
        <v>1102.632994007472</v>
      </c>
      <c r="AE2254">
        <v>1748.9741522514801</v>
      </c>
      <c r="AF2254">
        <v>50.637842083529392</v>
      </c>
      <c r="AG2254">
        <v>50.245351081556556</v>
      </c>
      <c r="AH2254">
        <v>48.949493460461461</v>
      </c>
      <c r="AI2254">
        <v>53.390915847608809</v>
      </c>
      <c r="AJ2254">
        <v>0.39545330669479128</v>
      </c>
      <c r="AK2254">
        <v>0.39545336008646748</v>
      </c>
      <c r="AL2254">
        <v>0.39544103572761441</v>
      </c>
      <c r="AM2254">
        <v>0.39546550711054429</v>
      </c>
      <c r="AN2254">
        <v>0.96130171535159492</v>
      </c>
      <c r="AO2254">
        <v>0.96130171535159481</v>
      </c>
      <c r="AP2254">
        <v>0.96130171535159481</v>
      </c>
      <c r="AQ2254">
        <v>0.96130171535159481</v>
      </c>
      <c r="AR2254">
        <v>9.1669708147153699</v>
      </c>
      <c r="AS2254">
        <v>9.1669708147153717</v>
      </c>
      <c r="AT2254">
        <v>9.1669708147153717</v>
      </c>
      <c r="AU2254">
        <v>9.1669708147153717</v>
      </c>
      <c r="AV2254" t="str">
        <f>VLOOKUP(Sheet1[[#This Row],[NPDES ID2]],Combined_Sheet__Major_Only___2[[NPDES ID2]:[ECHO BFR]],3,FALSE)</f>
        <v>CA</v>
      </c>
      <c r="AW2254" t="s">
        <v>54</v>
      </c>
      <c r="AX2254" t="str">
        <f>VLOOKUP(Sheet1[[#This Row],[NPDES ID2]],Combined_Sheet__Major_Only___2[[NPDES ID2]:[ECHO BFR]],27,FALSE)</f>
        <v>tempSludgeStore</v>
      </c>
      <c r="AY2254" t="str">
        <f>VLOOKUP(Sheet1[[#This Row],[NPDES ID2]],Combined_Sheet__Major_Only___2[[NPDES ID2]:[ECHO BFR]],28,FALSE)</f>
        <v>-</v>
      </c>
      <c r="AZ2254" t="str">
        <f>VLOOKUP(Sheet1[[#This Row],[NPDES ID2]],Combined_Sheet__Major_Only___2[[NPDES ID2]:[ECHO BFR]],29,FALSE)</f>
        <v>thickening</v>
      </c>
      <c r="BA2254">
        <f>VLOOKUP(Sheet1[[#This Row],[NPDES ID2]],Combined_Sheet__Major_Only___2[[NPDES ID2]:[ECHO BFR]],17,FALSE)</f>
        <v>34.58278</v>
      </c>
      <c r="BB2254">
        <f>VLOOKUP(Sheet1[[#This Row],[NPDES ID2]],Combined_Sheet__Major_Only___2[[NPDES ID2]:[ECHO BFR]],18,FALSE)</f>
        <v>-117.40806000000001</v>
      </c>
      <c r="BC2254" t="str">
        <f>IF(ISNUMBER(SEARCH("aerobic",$AW2254)),"aerobic","")</f>
        <v/>
      </c>
      <c r="BD2254" t="str">
        <f>IF(ISNUMBER(SEARCH("anaer",$AW2254)),"anaer","")</f>
        <v/>
      </c>
      <c r="BE2254" t="str">
        <f>IF(ISNUMBER(SEARCH("thickening",$AZ2254)),"thickening","")</f>
        <v>thickening</v>
      </c>
      <c r="BF2254" s="3" t="str">
        <f>IF(ISNUMBER(SEARCH("airDry",$AW2254)),"airDry","")</f>
        <v/>
      </c>
      <c r="BG2254" s="3" t="str">
        <f>IF(ISNUMBER(SEARCH("heatDry",$AY2254)),"heatDry","")</f>
        <v/>
      </c>
      <c r="BH2254" s="3" t="str">
        <f>IF(AND(ISNUMBER(SEARCH("aerobic",$AW2254)),ISNUMBER(SEARCH("anaer",$AW2254))),"Combined Aer and Anaer.","")</f>
        <v/>
      </c>
    </row>
    <row r="2255" spans="1:60" x14ac:dyDescent="0.25">
      <c r="A2255" s="4">
        <v>51</v>
      </c>
      <c r="B2255" t="s">
        <v>305</v>
      </c>
      <c r="C2255">
        <v>125</v>
      </c>
      <c r="D2255">
        <v>1183.463280716325</v>
      </c>
      <c r="E2255">
        <v>1180.329995656974</v>
      </c>
      <c r="F2255">
        <v>842.1049943733484</v>
      </c>
      <c r="G2255">
        <v>1530.3799340713099</v>
      </c>
      <c r="H2255">
        <v>-157.10735471552479</v>
      </c>
      <c r="I2255">
        <v>-159.0749887008356</v>
      </c>
      <c r="J2255">
        <v>-176.45568659709789</v>
      </c>
      <c r="K2255">
        <v>-133.39672632245291</v>
      </c>
      <c r="L2255">
        <v>61.793037886212353</v>
      </c>
      <c r="M2255">
        <v>61.271028420744287</v>
      </c>
      <c r="N2255">
        <v>59.543362490086089</v>
      </c>
      <c r="O2255">
        <v>65.459633740493814</v>
      </c>
      <c r="P2255">
        <v>2.964060128096321</v>
      </c>
      <c r="Q2255">
        <v>2.977935472248443</v>
      </c>
      <c r="R2255">
        <v>2.5672238780040382</v>
      </c>
      <c r="S2255">
        <v>3.4132062815855861</v>
      </c>
      <c r="T2255">
        <v>63268.145351667823</v>
      </c>
      <c r="U2255">
        <v>63268.097618469939</v>
      </c>
      <c r="V2255">
        <v>63225.34789481348</v>
      </c>
      <c r="W2255">
        <v>63311.238613448921</v>
      </c>
      <c r="X2255">
        <v>5764.7981584933259</v>
      </c>
      <c r="Y2255">
        <v>5807.8060044158237</v>
      </c>
      <c r="Z2255">
        <v>5440.2008713600089</v>
      </c>
      <c r="AA2255">
        <v>5976.7422547324331</v>
      </c>
      <c r="AB2255">
        <v>1673.1744039692639</v>
      </c>
      <c r="AC2255">
        <v>1621.837713596713</v>
      </c>
      <c r="AD2255">
        <v>1277.026166812667</v>
      </c>
      <c r="AE2255">
        <v>2174.3751292109519</v>
      </c>
      <c r="AF2255">
        <v>48.446128122560928</v>
      </c>
      <c r="AG2255">
        <v>48.036723166331633</v>
      </c>
      <c r="AH2255">
        <v>46.682668547238123</v>
      </c>
      <c r="AI2255">
        <v>51.320647862708753</v>
      </c>
      <c r="AJ2255">
        <v>0.36883997335742252</v>
      </c>
      <c r="AK2255">
        <v>0.36883998474940599</v>
      </c>
      <c r="AL2255">
        <v>0.36883736118116062</v>
      </c>
      <c r="AM2255">
        <v>0.36884257044373259</v>
      </c>
      <c r="AN2255">
        <v>0.96130675080090766</v>
      </c>
      <c r="AO2255">
        <v>0.96130675080090777</v>
      </c>
      <c r="AP2255">
        <v>0.96130675080090777</v>
      </c>
      <c r="AQ2255">
        <v>0.96130675080090777</v>
      </c>
      <c r="AR2255">
        <v>8.2283451924054525</v>
      </c>
      <c r="AS2255">
        <v>8.2283451924054543</v>
      </c>
      <c r="AT2255">
        <v>8.2283451924054543</v>
      </c>
      <c r="AU2255">
        <v>8.2283451924054543</v>
      </c>
      <c r="AV2255" t="str">
        <f>VLOOKUP(Sheet1[[#This Row],[NPDES ID2]],Combined_Sheet__Major_Only___2[[NPDES ID2]:[ECHO BFR]],3,FALSE)</f>
        <v>SC</v>
      </c>
      <c r="AW2255" t="s">
        <v>54</v>
      </c>
      <c r="AX2255" t="str">
        <f>VLOOKUP(Sheet1[[#This Row],[NPDES ID2]],Combined_Sheet__Major_Only___2[[NPDES ID2]:[ECHO BFR]],27,FALSE)</f>
        <v>other</v>
      </c>
      <c r="AY2255" t="str">
        <f>VLOOKUP(Sheet1[[#This Row],[NPDES ID2]],Combined_Sheet__Major_Only___2[[NPDES ID2]:[ECHO BFR]],28,FALSE)</f>
        <v>-</v>
      </c>
      <c r="AZ2255" t="str">
        <f>VLOOKUP(Sheet1[[#This Row],[NPDES ID2]],Combined_Sheet__Major_Only___2[[NPDES ID2]:[ECHO BFR]],29,FALSE)</f>
        <v>thickening</v>
      </c>
      <c r="BA2255">
        <f>VLOOKUP(Sheet1[[#This Row],[NPDES ID2]],Combined_Sheet__Major_Only___2[[NPDES ID2]:[ECHO BFR]],17,FALSE)</f>
        <v>34.164538</v>
      </c>
      <c r="BB2255">
        <f>VLOOKUP(Sheet1[[#This Row],[NPDES ID2]],Combined_Sheet__Major_Only___2[[NPDES ID2]:[ECHO BFR]],18,FALSE)</f>
        <v>-79.387549000000007</v>
      </c>
      <c r="BC2255" t="str">
        <f>IF(ISNUMBER(SEARCH("aerobic",$AW2255)),"aerobic","")</f>
        <v/>
      </c>
      <c r="BD2255" t="str">
        <f>IF(ISNUMBER(SEARCH("anaer",$AW2255)),"anaer","")</f>
        <v/>
      </c>
      <c r="BE2255" t="str">
        <f>IF(ISNUMBER(SEARCH("thickening",$AZ2255)),"thickening","")</f>
        <v>thickening</v>
      </c>
      <c r="BF2255" s="3" t="str">
        <f>IF(ISNUMBER(SEARCH("airDry",$AW2255)),"airDry","")</f>
        <v/>
      </c>
      <c r="BG2255" s="3" t="str">
        <f>IF(ISNUMBER(SEARCH("heatDry",$AY2255)),"heatDry","")</f>
        <v/>
      </c>
      <c r="BH2255" s="3" t="str">
        <f>IF(AND(ISNUMBER(SEARCH("aerobic",$AW2255)),ISNUMBER(SEARCH("anaer",$AW2255))),"Combined Aer and Anaer.","")</f>
        <v/>
      </c>
    </row>
    <row r="2256" spans="1:60" x14ac:dyDescent="0.25">
      <c r="A2256" s="4">
        <v>2035</v>
      </c>
      <c r="B2256" t="s">
        <v>9574</v>
      </c>
      <c r="C2256">
        <v>1363.34</v>
      </c>
      <c r="D2256">
        <v>526.35313234365549</v>
      </c>
      <c r="E2256">
        <v>525.02027718390514</v>
      </c>
      <c r="F2256">
        <v>446.08880879597592</v>
      </c>
      <c r="G2256">
        <v>622.82070149125173</v>
      </c>
      <c r="H2256">
        <v>-146.30541884771119</v>
      </c>
      <c r="I2256">
        <v>-148.6425631908007</v>
      </c>
      <c r="J2256">
        <v>-165.05720066508289</v>
      </c>
      <c r="K2256">
        <v>-123.3054778254064</v>
      </c>
      <c r="L2256">
        <v>718.78845991995991</v>
      </c>
      <c r="M2256">
        <v>713.45553388203007</v>
      </c>
      <c r="N2256">
        <v>695.76452244179268</v>
      </c>
      <c r="O2256">
        <v>756.29981603348142</v>
      </c>
      <c r="P2256">
        <v>32.248167038223798</v>
      </c>
      <c r="Q2256">
        <v>32.349594860564579</v>
      </c>
      <c r="R2256">
        <v>27.63079483485005</v>
      </c>
      <c r="S2256">
        <v>37.208294186126629</v>
      </c>
      <c r="T2256">
        <v>63297.503904236088</v>
      </c>
      <c r="U2256">
        <v>63297.456149513942</v>
      </c>
      <c r="V2256">
        <v>63254.687148773322</v>
      </c>
      <c r="W2256">
        <v>63340.616598012602</v>
      </c>
      <c r="X2256">
        <v>5406.6034280862659</v>
      </c>
      <c r="Y2256">
        <v>5442.4694952405443</v>
      </c>
      <c r="Z2256">
        <v>5137.9528497717392</v>
      </c>
      <c r="AA2256">
        <v>5581.2470503548047</v>
      </c>
      <c r="AB2256">
        <v>1059.868264559165</v>
      </c>
      <c r="AC2256">
        <v>1044.6968040166921</v>
      </c>
      <c r="AD2256">
        <v>882.77781212161892</v>
      </c>
      <c r="AE2256">
        <v>1262.6691085915411</v>
      </c>
      <c r="AF2256">
        <v>51.672252007698397</v>
      </c>
      <c r="AG2256">
        <v>51.287327921655823</v>
      </c>
      <c r="AH2256">
        <v>50.02029898620718</v>
      </c>
      <c r="AI2256">
        <v>54.367664747192769</v>
      </c>
      <c r="AJ2256">
        <v>0.40802528174100472</v>
      </c>
      <c r="AK2256">
        <v>0.40802540610028898</v>
      </c>
      <c r="AL2256">
        <v>0.40799659161440038</v>
      </c>
      <c r="AM2256">
        <v>0.4080538082005305</v>
      </c>
      <c r="AN2256">
        <v>0.96132370189592431</v>
      </c>
      <c r="AO2256">
        <v>0.96132370189592431</v>
      </c>
      <c r="AP2256">
        <v>0.96132370189592431</v>
      </c>
      <c r="AQ2256">
        <v>0.96132370189592431</v>
      </c>
      <c r="AR2256">
        <v>10.67339633454098</v>
      </c>
      <c r="AS2256">
        <v>10.67339633454098</v>
      </c>
      <c r="AT2256">
        <v>10.67339633454098</v>
      </c>
      <c r="AU2256">
        <v>10.67339633454098</v>
      </c>
      <c r="AV2256" t="str">
        <f>VLOOKUP(Sheet1[[#This Row],[NPDES ID2]],Combined_Sheet__Major_Only___2[[NPDES ID2]:[ECHO BFR]],3,FALSE)</f>
        <v>NJ</v>
      </c>
      <c r="AW2256" t="s">
        <v>54</v>
      </c>
      <c r="AX2256" t="str">
        <f>VLOOKUP(Sheet1[[#This Row],[NPDES ID2]],Combined_Sheet__Major_Only___2[[NPDES ID2]:[ECHO BFR]],27,FALSE)</f>
        <v>-</v>
      </c>
      <c r="AY2256" t="str">
        <f>VLOOKUP(Sheet1[[#This Row],[NPDES ID2]],Combined_Sheet__Major_Only___2[[NPDES ID2]:[ECHO BFR]],28,FALSE)</f>
        <v>-</v>
      </c>
      <c r="AZ2256" t="str">
        <f>VLOOKUP(Sheet1[[#This Row],[NPDES ID2]],Combined_Sheet__Major_Only___2[[NPDES ID2]:[ECHO BFR]],29,FALSE)</f>
        <v>preliminaryOps, thickening</v>
      </c>
      <c r="BA2256">
        <f>VLOOKUP(Sheet1[[#This Row],[NPDES ID2]],Combined_Sheet__Major_Only___2[[NPDES ID2]:[ECHO BFR]],17,FALSE)</f>
        <v>39.920290000000001</v>
      </c>
      <c r="BB2256">
        <f>VLOOKUP(Sheet1[[#This Row],[NPDES ID2]],Combined_Sheet__Major_Only___2[[NPDES ID2]:[ECHO BFR]],18,FALSE)</f>
        <v>-74.927520000000001</v>
      </c>
      <c r="BC2256" t="str">
        <f>IF(ISNUMBER(SEARCH("aerobic",$AW2256)),"aerobic","")</f>
        <v/>
      </c>
      <c r="BD2256" t="str">
        <f>IF(ISNUMBER(SEARCH("anaer",$AW2256)),"anaer","")</f>
        <v/>
      </c>
      <c r="BE2256" t="str">
        <f>IF(ISNUMBER(SEARCH("thickening",$AZ2256)),"thickening","")</f>
        <v>thickening</v>
      </c>
      <c r="BF2256" s="3" t="str">
        <f>IF(ISNUMBER(SEARCH("airDry",$AW2256)),"airDry","")</f>
        <v/>
      </c>
      <c r="BG2256" s="3" t="str">
        <f>IF(ISNUMBER(SEARCH("heatDry",$AY2256)),"heatDry","")</f>
        <v/>
      </c>
      <c r="BH2256" s="3" t="str">
        <f>IF(AND(ISNUMBER(SEARCH("aerobic",$AW2256)),ISNUMBER(SEARCH("anaer",$AW2256))),"Combined Aer and Anaer.","")</f>
        <v/>
      </c>
    </row>
    <row r="2257" spans="1:60" x14ac:dyDescent="0.25">
      <c r="A2257" s="4">
        <v>356</v>
      </c>
      <c r="B2257" t="s">
        <v>1802</v>
      </c>
      <c r="C2257">
        <v>908</v>
      </c>
      <c r="D2257">
        <v>505.26905560256972</v>
      </c>
      <c r="E2257">
        <v>504.06871628154988</v>
      </c>
      <c r="F2257">
        <v>424.04898798675077</v>
      </c>
      <c r="G2257">
        <v>608.08500145153118</v>
      </c>
      <c r="H2257">
        <v>-161.37826301748819</v>
      </c>
      <c r="I2257">
        <v>-163.0983275295597</v>
      </c>
      <c r="J2257">
        <v>-181.43740700795621</v>
      </c>
      <c r="K2257">
        <v>-137.72669645448391</v>
      </c>
      <c r="L2257">
        <v>436.46928488972571</v>
      </c>
      <c r="M2257">
        <v>432.58320175614699</v>
      </c>
      <c r="N2257">
        <v>419.7035561195342</v>
      </c>
      <c r="O2257">
        <v>463.78852500734678</v>
      </c>
      <c r="P2257">
        <v>21.549997647552349</v>
      </c>
      <c r="Q2257">
        <v>21.58400332366244</v>
      </c>
      <c r="R2257">
        <v>18.699326432563591</v>
      </c>
      <c r="S2257">
        <v>24.738328344137521</v>
      </c>
      <c r="T2257">
        <v>63343.697272926402</v>
      </c>
      <c r="U2257">
        <v>63343.649484337511</v>
      </c>
      <c r="V2257">
        <v>63300.85015262424</v>
      </c>
      <c r="W2257">
        <v>63386.840541416233</v>
      </c>
      <c r="X2257">
        <v>5936.2269441063263</v>
      </c>
      <c r="Y2257">
        <v>5982.6247639687381</v>
      </c>
      <c r="Z2257">
        <v>5584.2217137012994</v>
      </c>
      <c r="AA2257">
        <v>6166.6510790058273</v>
      </c>
      <c r="AB2257">
        <v>1311.3768058184021</v>
      </c>
      <c r="AC2257">
        <v>1287.411984695859</v>
      </c>
      <c r="AD2257">
        <v>1065.030031010944</v>
      </c>
      <c r="AE2257">
        <v>1603.360309324343</v>
      </c>
      <c r="AF2257">
        <v>47.110559023225093</v>
      </c>
      <c r="AG2257">
        <v>46.69011334211482</v>
      </c>
      <c r="AH2257">
        <v>45.302986666708136</v>
      </c>
      <c r="AI2257">
        <v>50.058492928880348</v>
      </c>
      <c r="AJ2257">
        <v>0.35264003140686268</v>
      </c>
      <c r="AK2257">
        <v>0.35264010763335979</v>
      </c>
      <c r="AL2257">
        <v>0.35262248060268592</v>
      </c>
      <c r="AM2257">
        <v>0.35265748167856348</v>
      </c>
      <c r="AN2257">
        <v>0.96135034305990685</v>
      </c>
      <c r="AO2257">
        <v>0.96135034305990674</v>
      </c>
      <c r="AP2257">
        <v>0.96135034305990674</v>
      </c>
      <c r="AQ2257">
        <v>0.96135034305990674</v>
      </c>
      <c r="AR2257">
        <v>9.1276778892688135</v>
      </c>
      <c r="AS2257">
        <v>9.1276778892688117</v>
      </c>
      <c r="AT2257">
        <v>9.1276778892688117</v>
      </c>
      <c r="AU2257">
        <v>9.1276778892688117</v>
      </c>
      <c r="AV2257" t="str">
        <f>VLOOKUP(Sheet1[[#This Row],[NPDES ID2]],Combined_Sheet__Major_Only___2[[NPDES ID2]:[ECHO BFR]],3,FALSE)</f>
        <v>MA</v>
      </c>
      <c r="AW2257" t="s">
        <v>54</v>
      </c>
      <c r="AX2257" t="str">
        <f>VLOOKUP(Sheet1[[#This Row],[NPDES ID2]],Combined_Sheet__Major_Only___2[[NPDES ID2]:[ECHO BFR]],27,FALSE)</f>
        <v>-</v>
      </c>
      <c r="AY2257" t="str">
        <f>VLOOKUP(Sheet1[[#This Row],[NPDES ID2]],Combined_Sheet__Major_Only___2[[NPDES ID2]:[ECHO BFR]],28,FALSE)</f>
        <v>highTempCompost</v>
      </c>
      <c r="AZ2257" t="str">
        <f>VLOOKUP(Sheet1[[#This Row],[NPDES ID2]],Combined_Sheet__Major_Only___2[[NPDES ID2]:[ECHO BFR]],29,FALSE)</f>
        <v>thickening, preliminaryOps</v>
      </c>
      <c r="BA2257">
        <f>VLOOKUP(Sheet1[[#This Row],[NPDES ID2]],Combined_Sheet__Major_Only___2[[NPDES ID2]:[ECHO BFR]],17,FALSE)</f>
        <v>41.590099000000002</v>
      </c>
      <c r="BB2257">
        <f>VLOOKUP(Sheet1[[#This Row],[NPDES ID2]],Combined_Sheet__Major_Only___2[[NPDES ID2]:[ECHO BFR]],18,FALSE)</f>
        <v>-70.992129000000006</v>
      </c>
      <c r="BC2257" t="str">
        <f>IF(ISNUMBER(SEARCH("aerobic",$AW2257)),"aerobic","")</f>
        <v/>
      </c>
      <c r="BD2257" t="str">
        <f>IF(ISNUMBER(SEARCH("anaer",$AW2257)),"anaer","")</f>
        <v/>
      </c>
      <c r="BE2257" t="str">
        <f>IF(ISNUMBER(SEARCH("thickening",$AZ2257)),"thickening","")</f>
        <v>thickening</v>
      </c>
      <c r="BF2257" s="2" t="str">
        <f>IF(ISNUMBER(SEARCH("airDry",$AW2257)),"airDry","")</f>
        <v/>
      </c>
      <c r="BG2257" s="2" t="str">
        <f>IF(ISNUMBER(SEARCH("heatDry",$AY2257)),"heatDry","")</f>
        <v/>
      </c>
      <c r="BH2257" s="2" t="str">
        <f>IF(AND(ISNUMBER(SEARCH("aerobic",$AW2257)),ISNUMBER(SEARCH("anaer",$AW2257))),"Combined Aer and Anaer.","")</f>
        <v/>
      </c>
    </row>
    <row r="2258" spans="1:60" x14ac:dyDescent="0.25">
      <c r="A2258" s="4">
        <v>2328</v>
      </c>
      <c r="B2258" t="s">
        <v>10868</v>
      </c>
      <c r="C2258">
        <v>380.63</v>
      </c>
      <c r="D2258">
        <v>549.29435646927868</v>
      </c>
      <c r="E2258">
        <v>550.21713128269789</v>
      </c>
      <c r="F2258">
        <v>413.48905342732621</v>
      </c>
      <c r="G2258">
        <v>681.1985799060127</v>
      </c>
      <c r="H2258">
        <v>-156.006067138682</v>
      </c>
      <c r="I2258">
        <v>-158.06850615231599</v>
      </c>
      <c r="J2258">
        <v>-175.3589341373515</v>
      </c>
      <c r="K2258">
        <v>-132.40478055306829</v>
      </c>
      <c r="L2258">
        <v>189.2832783935323</v>
      </c>
      <c r="M2258">
        <v>187.70302095876011</v>
      </c>
      <c r="N2258">
        <v>182.47038890998809</v>
      </c>
      <c r="O2258">
        <v>200.38629473840871</v>
      </c>
      <c r="P2258">
        <v>9.0236659659579033</v>
      </c>
      <c r="Q2258">
        <v>9.071318274982751</v>
      </c>
      <c r="R2258">
        <v>7.8125365306029773</v>
      </c>
      <c r="S2258">
        <v>10.39816064593894</v>
      </c>
      <c r="T2258">
        <v>63344.500330993251</v>
      </c>
      <c r="U2258">
        <v>63344.45254181559</v>
      </c>
      <c r="V2258">
        <v>63301.652682807333</v>
      </c>
      <c r="W2258">
        <v>63387.644131015433</v>
      </c>
      <c r="X2258">
        <v>5737.4485718668429</v>
      </c>
      <c r="Y2258">
        <v>5779.8001664786962</v>
      </c>
      <c r="Z2258">
        <v>5417.9786691519812</v>
      </c>
      <c r="AA2258">
        <v>5945.964322423768</v>
      </c>
      <c r="AB2258">
        <v>1518.124732637277</v>
      </c>
      <c r="AC2258">
        <v>1479.391136902615</v>
      </c>
      <c r="AD2258">
        <v>1186.0081876099121</v>
      </c>
      <c r="AE2258">
        <v>1927.496392500763</v>
      </c>
      <c r="AF2258">
        <v>48.73553139125525</v>
      </c>
      <c r="AG2258">
        <v>48.328214484508543</v>
      </c>
      <c r="AH2258">
        <v>46.982295260054038</v>
      </c>
      <c r="AI2258">
        <v>51.593924955366298</v>
      </c>
      <c r="AJ2258">
        <v>0.37235212517402982</v>
      </c>
      <c r="AK2258">
        <v>0.37235215963969492</v>
      </c>
      <c r="AL2258">
        <v>0.37234421142071178</v>
      </c>
      <c r="AM2258">
        <v>0.37235999333929692</v>
      </c>
      <c r="AN2258">
        <v>0.96135080588410116</v>
      </c>
      <c r="AO2258">
        <v>0.96135080588410116</v>
      </c>
      <c r="AP2258">
        <v>0.96135080588410116</v>
      </c>
      <c r="AQ2258">
        <v>0.96135080588410116</v>
      </c>
      <c r="AR2258">
        <v>8.6354940058641869</v>
      </c>
      <c r="AS2258">
        <v>8.6354940058641869</v>
      </c>
      <c r="AT2258">
        <v>8.6354940058641869</v>
      </c>
      <c r="AU2258">
        <v>8.6354940058641869</v>
      </c>
      <c r="AV2258" t="str">
        <f>VLOOKUP(Sheet1[[#This Row],[NPDES ID2]],Combined_Sheet__Major_Only___2[[NPDES ID2]:[ECHO BFR]],3,FALSE)</f>
        <v>FL</v>
      </c>
      <c r="AW2258" t="s">
        <v>54</v>
      </c>
      <c r="AX2258" t="str">
        <f>VLOOKUP(Sheet1[[#This Row],[NPDES ID2]],Combined_Sheet__Major_Only___2[[NPDES ID2]:[ECHO BFR]],27,FALSE)</f>
        <v>other</v>
      </c>
      <c r="AY2258" t="str">
        <f>VLOOKUP(Sheet1[[#This Row],[NPDES ID2]],Combined_Sheet__Major_Only___2[[NPDES ID2]:[ECHO BFR]],28,FALSE)</f>
        <v>-</v>
      </c>
      <c r="AZ2258" t="str">
        <f>VLOOKUP(Sheet1[[#This Row],[NPDES ID2]],Combined_Sheet__Major_Only___2[[NPDES ID2]:[ECHO BFR]],29,FALSE)</f>
        <v>thickening</v>
      </c>
      <c r="BA2258">
        <f>VLOOKUP(Sheet1[[#This Row],[NPDES ID2]],Combined_Sheet__Major_Only___2[[NPDES ID2]:[ECHO BFR]],17,FALSE)</f>
        <v>28.029250000000001</v>
      </c>
      <c r="BB2258">
        <f>VLOOKUP(Sheet1[[#This Row],[NPDES ID2]],Combined_Sheet__Major_Only___2[[NPDES ID2]:[ECHO BFR]],18,FALSE)</f>
        <v>-82.654111</v>
      </c>
      <c r="BC2258" t="str">
        <f>IF(ISNUMBER(SEARCH("aerobic",$AW2258)),"aerobic","")</f>
        <v/>
      </c>
      <c r="BD2258" t="str">
        <f>IF(ISNUMBER(SEARCH("anaer",$AW2258)),"anaer","")</f>
        <v/>
      </c>
      <c r="BE2258" t="str">
        <f>IF(ISNUMBER(SEARCH("thickening",$AZ2258)),"thickening","")</f>
        <v>thickening</v>
      </c>
      <c r="BF2258" s="2" t="str">
        <f>IF(ISNUMBER(SEARCH("airDry",$AW2258)),"airDry","")</f>
        <v/>
      </c>
      <c r="BG2258" s="2" t="str">
        <f>IF(ISNUMBER(SEARCH("heatDry",$AY2258)),"heatDry","")</f>
        <v/>
      </c>
      <c r="BH2258" s="2" t="str">
        <f>IF(AND(ISNUMBER(SEARCH("aerobic",$AW2258)),ISNUMBER(SEARCH("anaer",$AW2258))),"Combined Aer and Anaer.","")</f>
        <v/>
      </c>
    </row>
    <row r="2259" spans="1:60" x14ac:dyDescent="0.25">
      <c r="A2259" s="4">
        <v>1948</v>
      </c>
      <c r="B2259" t="s">
        <v>9183</v>
      </c>
      <c r="C2259">
        <v>2407.4</v>
      </c>
      <c r="D2259">
        <v>813.22628525262951</v>
      </c>
      <c r="E2259">
        <v>811.29078042878643</v>
      </c>
      <c r="F2259">
        <v>685.17044913137636</v>
      </c>
      <c r="G2259">
        <v>961.78038084474485</v>
      </c>
      <c r="H2259">
        <v>-160.54597098697411</v>
      </c>
      <c r="I2259">
        <v>-162.46563141399261</v>
      </c>
      <c r="J2259">
        <v>-181.13137411610469</v>
      </c>
      <c r="K2259">
        <v>-137.35434485042649</v>
      </c>
      <c r="L2259">
        <v>1157.4040056546189</v>
      </c>
      <c r="M2259">
        <v>1147.119853144733</v>
      </c>
      <c r="N2259">
        <v>1112.9376737803491</v>
      </c>
      <c r="O2259">
        <v>1229.8276995982351</v>
      </c>
      <c r="P2259">
        <v>57.129964898812823</v>
      </c>
      <c r="Q2259">
        <v>57.223168364762593</v>
      </c>
      <c r="R2259">
        <v>49.573234628752097</v>
      </c>
      <c r="S2259">
        <v>65.587127121536739</v>
      </c>
      <c r="T2259">
        <v>63378.111500360414</v>
      </c>
      <c r="U2259">
        <v>63378.06368654067</v>
      </c>
      <c r="V2259">
        <v>63335.241758142613</v>
      </c>
      <c r="W2259">
        <v>63421.277547122692</v>
      </c>
      <c r="X2259">
        <v>5938.5041872610655</v>
      </c>
      <c r="Y2259">
        <v>5984.8175250511686</v>
      </c>
      <c r="Z2259">
        <v>5586.4596338421643</v>
      </c>
      <c r="AA2259">
        <v>6169.066808863402</v>
      </c>
      <c r="AB2259">
        <v>1579.5587689200961</v>
      </c>
      <c r="AC2259">
        <v>1537.9265302938149</v>
      </c>
      <c r="AD2259">
        <v>1231.1892908677439</v>
      </c>
      <c r="AE2259">
        <v>2011.2925431735291</v>
      </c>
      <c r="AF2259">
        <v>47.122608291833288</v>
      </c>
      <c r="AG2259">
        <v>46.701167782837388</v>
      </c>
      <c r="AH2259">
        <v>45.317796590172527</v>
      </c>
      <c r="AI2259">
        <v>50.069128182169607</v>
      </c>
      <c r="AJ2259">
        <v>0.3527861089287001</v>
      </c>
      <c r="AK2259">
        <v>0.35278631556915152</v>
      </c>
      <c r="AL2259">
        <v>0.35273813104369739</v>
      </c>
      <c r="AM2259">
        <v>0.35283381671180852</v>
      </c>
      <c r="AN2259">
        <v>0.96137016697904087</v>
      </c>
      <c r="AO2259">
        <v>0.96137016697904132</v>
      </c>
      <c r="AP2259">
        <v>0.96137016697904132</v>
      </c>
      <c r="AQ2259">
        <v>0.96137016697904132</v>
      </c>
      <c r="AR2259">
        <v>8.329383326268017</v>
      </c>
      <c r="AS2259">
        <v>8.329383326268017</v>
      </c>
      <c r="AT2259">
        <v>8.329383326268017</v>
      </c>
      <c r="AU2259">
        <v>8.329383326268017</v>
      </c>
      <c r="AV2259" t="str">
        <f>VLOOKUP(Sheet1[[#This Row],[NPDES ID2]],Combined_Sheet__Major_Only___2[[NPDES ID2]:[ECHO BFR]],3,FALSE)</f>
        <v>TX</v>
      </c>
      <c r="AW2259" t="s">
        <v>54</v>
      </c>
      <c r="AX2259" t="str">
        <f>VLOOKUP(Sheet1[[#This Row],[NPDES ID2]],Combined_Sheet__Major_Only___2[[NPDES ID2]:[ECHO BFR]],27,FALSE)</f>
        <v>-</v>
      </c>
      <c r="AY2259" t="str">
        <f>VLOOKUP(Sheet1[[#This Row],[NPDES ID2]],Combined_Sheet__Major_Only___2[[NPDES ID2]:[ECHO BFR]],28,FALSE)</f>
        <v>-</v>
      </c>
      <c r="AZ2259" t="str">
        <f>VLOOKUP(Sheet1[[#This Row],[NPDES ID2]],Combined_Sheet__Major_Only___2[[NPDES ID2]:[ECHO BFR]],29,FALSE)</f>
        <v>thickening</v>
      </c>
      <c r="BA2259">
        <f>VLOOKUP(Sheet1[[#This Row],[NPDES ID2]],Combined_Sheet__Major_Only___2[[NPDES ID2]:[ECHO BFR]],17,FALSE)</f>
        <v>28.752361000000001</v>
      </c>
      <c r="BB2259">
        <f>VLOOKUP(Sheet1[[#This Row],[NPDES ID2]],Combined_Sheet__Major_Only___2[[NPDES ID2]:[ECHO BFR]],18,FALSE)</f>
        <v>-97.006583000000006</v>
      </c>
      <c r="BC2259" t="str">
        <f>IF(ISNUMBER(SEARCH("aerobic",$AW2259)),"aerobic","")</f>
        <v/>
      </c>
      <c r="BD2259" t="str">
        <f>IF(ISNUMBER(SEARCH("anaer",$AW2259)),"anaer","")</f>
        <v/>
      </c>
      <c r="BE2259" t="str">
        <f>IF(ISNUMBER(SEARCH("thickening",$AZ2259)),"thickening","")</f>
        <v>thickening</v>
      </c>
      <c r="BF2259" s="2" t="str">
        <f>IF(ISNUMBER(SEARCH("airDry",$AW2259)),"airDry","")</f>
        <v/>
      </c>
      <c r="BG2259" s="2" t="str">
        <f>IF(ISNUMBER(SEARCH("heatDry",$AY2259)),"heatDry","")</f>
        <v/>
      </c>
      <c r="BH2259" s="2" t="str">
        <f>IF(AND(ISNUMBER(SEARCH("aerobic",$AW2259)),ISNUMBER(SEARCH("anaer",$AW2259))),"Combined Aer and Anaer.","")</f>
        <v/>
      </c>
    </row>
    <row r="2260" spans="1:60" x14ac:dyDescent="0.25">
      <c r="A2260" s="4">
        <v>960</v>
      </c>
      <c r="B2260" t="s">
        <v>4660</v>
      </c>
      <c r="C2260">
        <v>602.5</v>
      </c>
      <c r="D2260">
        <v>483.87243157872348</v>
      </c>
      <c r="E2260">
        <v>477.07542978470622</v>
      </c>
      <c r="F2260">
        <v>384.29990508193032</v>
      </c>
      <c r="G2260">
        <v>580.55570634646153</v>
      </c>
      <c r="H2260">
        <v>-156.6436366851749</v>
      </c>
      <c r="I2260">
        <v>-158.66340406121819</v>
      </c>
      <c r="J2260">
        <v>-176.14705637999921</v>
      </c>
      <c r="K2260">
        <v>-133.07753898348071</v>
      </c>
      <c r="L2260">
        <v>298.25409912462612</v>
      </c>
      <c r="M2260">
        <v>295.74260222511299</v>
      </c>
      <c r="N2260">
        <v>287.42300075246601</v>
      </c>
      <c r="O2260">
        <v>315.90447323572511</v>
      </c>
      <c r="P2260">
        <v>14.28564972502331</v>
      </c>
      <c r="Q2260">
        <v>14.35491274700026</v>
      </c>
      <c r="R2260">
        <v>12.372009168180069</v>
      </c>
      <c r="S2260">
        <v>16.453226042631531</v>
      </c>
      <c r="T2260">
        <v>63406.961238150128</v>
      </c>
      <c r="U2260">
        <v>63406.913403179118</v>
      </c>
      <c r="V2260">
        <v>63364.072531789177</v>
      </c>
      <c r="W2260">
        <v>63450.14638013074</v>
      </c>
      <c r="X2260">
        <v>5769.4427184954557</v>
      </c>
      <c r="Y2260">
        <v>5812.3567013862894</v>
      </c>
      <c r="Z2260">
        <v>5445.4225589780899</v>
      </c>
      <c r="AA2260">
        <v>5981.0197919777966</v>
      </c>
      <c r="AB2260">
        <v>1430.328605473233</v>
      </c>
      <c r="AC2260">
        <v>1398.139879364481</v>
      </c>
      <c r="AD2260">
        <v>1134.230354266987</v>
      </c>
      <c r="AE2260">
        <v>1789.4636831134239</v>
      </c>
      <c r="AF2260">
        <v>48.514522871636828</v>
      </c>
      <c r="AG2260">
        <v>48.105308412707231</v>
      </c>
      <c r="AH2260">
        <v>46.754133302219728</v>
      </c>
      <c r="AI2260">
        <v>51.385023640244547</v>
      </c>
      <c r="AJ2260">
        <v>0.36966994109943169</v>
      </c>
      <c r="AK2260">
        <v>0.36966999475032669</v>
      </c>
      <c r="AL2260">
        <v>0.36965760778059442</v>
      </c>
      <c r="AM2260">
        <v>0.36968220354117581</v>
      </c>
      <c r="AN2260">
        <v>0.9613867698752574</v>
      </c>
      <c r="AO2260">
        <v>0.96138676987525695</v>
      </c>
      <c r="AP2260">
        <v>0.96138676987525695</v>
      </c>
      <c r="AQ2260">
        <v>0.96138676987525695</v>
      </c>
      <c r="AR2260">
        <v>8.8690143548851932</v>
      </c>
      <c r="AS2260">
        <v>8.869014354885195</v>
      </c>
      <c r="AT2260">
        <v>8.869014354885195</v>
      </c>
      <c r="AU2260">
        <v>8.869014354885195</v>
      </c>
      <c r="AV2260" t="str">
        <f>VLOOKUP(Sheet1[[#This Row],[NPDES ID2]],Combined_Sheet__Major_Only___2[[NPDES ID2]:[ECHO BFR]],3,FALSE)</f>
        <v>FL</v>
      </c>
      <c r="AW2260" t="s">
        <v>87</v>
      </c>
      <c r="AX2260" t="str">
        <f>VLOOKUP(Sheet1[[#This Row],[NPDES ID2]],Combined_Sheet__Major_Only___2[[NPDES ID2]:[ECHO BFR]],27,FALSE)</f>
        <v>other</v>
      </c>
      <c r="AY2260" t="str">
        <f>VLOOKUP(Sheet1[[#This Row],[NPDES ID2]],Combined_Sheet__Major_Only___2[[NPDES ID2]:[ECHO BFR]],28,FALSE)</f>
        <v>-</v>
      </c>
      <c r="AZ2260" t="str">
        <f>VLOOKUP(Sheet1[[#This Row],[NPDES ID2]],Combined_Sheet__Major_Only___2[[NPDES ID2]:[ECHO BFR]],29,FALSE)</f>
        <v>thickening</v>
      </c>
      <c r="BA2260">
        <f>VLOOKUP(Sheet1[[#This Row],[NPDES ID2]],Combined_Sheet__Major_Only___2[[NPDES ID2]:[ECHO BFR]],17,FALSE)</f>
        <v>28.114090000000001</v>
      </c>
      <c r="BB2260">
        <f>VLOOKUP(Sheet1[[#This Row],[NPDES ID2]],Combined_Sheet__Major_Only___2[[NPDES ID2]:[ECHO BFR]],18,FALSE)</f>
        <v>-81.597329999999999</v>
      </c>
      <c r="BC2260" t="str">
        <f>IF(ISNUMBER(SEARCH("aerobic",$AW2260)),"aerobic","")</f>
        <v/>
      </c>
      <c r="BD2260" t="str">
        <f>IF(ISNUMBER(SEARCH("anaer",$AW2260)),"anaer","")</f>
        <v/>
      </c>
      <c r="BE2260" t="str">
        <f>IF(ISNUMBER(SEARCH("thickening",$AZ2260)),"thickening","")</f>
        <v>thickening</v>
      </c>
      <c r="BF2260" s="2" t="str">
        <f>IF(ISNUMBER(SEARCH("airDry",$AW2260)),"airDry","")</f>
        <v/>
      </c>
      <c r="BG2260" s="2" t="str">
        <f>IF(ISNUMBER(SEARCH("heatDry",$AY2260)),"heatDry","")</f>
        <v/>
      </c>
      <c r="BH2260" s="2" t="str">
        <f>IF(AND(ISNUMBER(SEARCH("aerobic",$AW2260)),ISNUMBER(SEARCH("anaer",$AW2260))),"Combined Aer and Anaer.","")</f>
        <v/>
      </c>
    </row>
    <row r="2261" spans="1:60" x14ac:dyDescent="0.25">
      <c r="A2261" s="4">
        <v>646</v>
      </c>
      <c r="B2261" t="s">
        <v>3184</v>
      </c>
      <c r="C2261">
        <v>157</v>
      </c>
      <c r="D2261">
        <v>983.74941181583097</v>
      </c>
      <c r="E2261">
        <v>979.88821226574998</v>
      </c>
      <c r="F2261">
        <v>708.12724336166502</v>
      </c>
      <c r="G2261">
        <v>1273.6607241718821</v>
      </c>
      <c r="H2261">
        <v>-157.6866292872399</v>
      </c>
      <c r="I2261">
        <v>-159.6682088237805</v>
      </c>
      <c r="J2261">
        <v>-177.10096322171199</v>
      </c>
      <c r="K2261">
        <v>-133.96303113398551</v>
      </c>
      <c r="L2261">
        <v>77.33230386580594</v>
      </c>
      <c r="M2261">
        <v>76.674481682950926</v>
      </c>
      <c r="N2261">
        <v>74.497198422950206</v>
      </c>
      <c r="O2261">
        <v>81.95301076475883</v>
      </c>
      <c r="P2261">
        <v>3.723314745411741</v>
      </c>
      <c r="Q2261">
        <v>3.7392306358419058</v>
      </c>
      <c r="R2261">
        <v>3.2255877090063909</v>
      </c>
      <c r="S2261">
        <v>4.2857596386496661</v>
      </c>
      <c r="T2261">
        <v>63775.652486609099</v>
      </c>
      <c r="U2261">
        <v>63775.604381331432</v>
      </c>
      <c r="V2261">
        <v>63732.521424021099</v>
      </c>
      <c r="W2261">
        <v>63819.081659920193</v>
      </c>
      <c r="X2261">
        <v>5832.1398975047468</v>
      </c>
      <c r="Y2261">
        <v>5875.9200499182662</v>
      </c>
      <c r="Z2261">
        <v>5501.5235799963384</v>
      </c>
      <c r="AA2261">
        <v>6048.0781093907308</v>
      </c>
      <c r="AB2261">
        <v>1532.9347232254861</v>
      </c>
      <c r="AC2261">
        <v>1494.1097911527679</v>
      </c>
      <c r="AD2261">
        <v>1199.075065696451</v>
      </c>
      <c r="AE2261">
        <v>1944.283362678525</v>
      </c>
      <c r="AF2261">
        <v>48.271598548453973</v>
      </c>
      <c r="AG2261">
        <v>47.860798073249143</v>
      </c>
      <c r="AH2261">
        <v>46.502269074361458</v>
      </c>
      <c r="AI2261">
        <v>51.15574830239936</v>
      </c>
      <c r="AJ2261">
        <v>0.36672221295032797</v>
      </c>
      <c r="AK2261">
        <v>0.36672222703721741</v>
      </c>
      <c r="AL2261">
        <v>0.36671898229639288</v>
      </c>
      <c r="AM2261">
        <v>0.36672542494787019</v>
      </c>
      <c r="AN2261">
        <v>0.96159770029342839</v>
      </c>
      <c r="AO2261">
        <v>0.96159770029342873</v>
      </c>
      <c r="AP2261">
        <v>0.96159770029342873</v>
      </c>
      <c r="AQ2261">
        <v>0.96159770029342873</v>
      </c>
      <c r="AR2261">
        <v>8.5802353676704506</v>
      </c>
      <c r="AS2261">
        <v>8.5802353676704524</v>
      </c>
      <c r="AT2261">
        <v>8.5802353676704524</v>
      </c>
      <c r="AU2261">
        <v>8.5802353676704524</v>
      </c>
      <c r="AV2261" t="str">
        <f>VLOOKUP(Sheet1[[#This Row],[NPDES ID2]],Combined_Sheet__Major_Only___2[[NPDES ID2]:[ECHO BFR]],3,FALSE)</f>
        <v>CT</v>
      </c>
      <c r="AW2261" t="s">
        <v>54</v>
      </c>
      <c r="AX2261" t="str">
        <f>VLOOKUP(Sheet1[[#This Row],[NPDES ID2]],Combined_Sheet__Major_Only___2[[NPDES ID2]:[ECHO BFR]],27,FALSE)</f>
        <v>-</v>
      </c>
      <c r="AY2261" t="str">
        <f>VLOOKUP(Sheet1[[#This Row],[NPDES ID2]],Combined_Sheet__Major_Only___2[[NPDES ID2]:[ECHO BFR]],28,FALSE)</f>
        <v>-</v>
      </c>
      <c r="AZ2261" t="str">
        <f>VLOOKUP(Sheet1[[#This Row],[NPDES ID2]],Combined_Sheet__Major_Only___2[[NPDES ID2]:[ECHO BFR]],29,FALSE)</f>
        <v>thickening</v>
      </c>
      <c r="BA2261">
        <f>VLOOKUP(Sheet1[[#This Row],[NPDES ID2]],Combined_Sheet__Major_Only___2[[NPDES ID2]:[ECHO BFR]],17,FALSE)</f>
        <v>41.811635000000003</v>
      </c>
      <c r="BB2261">
        <f>VLOOKUP(Sheet1[[#This Row],[NPDES ID2]],Combined_Sheet__Major_Only___2[[NPDES ID2]:[ECHO BFR]],18,FALSE)</f>
        <v>-72.263126</v>
      </c>
      <c r="BC2261" t="str">
        <f>IF(ISNUMBER(SEARCH("aerobic",$AW2261)),"aerobic","")</f>
        <v/>
      </c>
      <c r="BD2261" t="str">
        <f>IF(ISNUMBER(SEARCH("anaer",$AW2261)),"anaer","")</f>
        <v/>
      </c>
      <c r="BE2261" t="str">
        <f>IF(ISNUMBER(SEARCH("thickening",$AZ2261)),"thickening","")</f>
        <v>thickening</v>
      </c>
      <c r="BF2261" s="2" t="str">
        <f>IF(ISNUMBER(SEARCH("airDry",$AW2261)),"airDry","")</f>
        <v/>
      </c>
      <c r="BG2261" s="2" t="str">
        <f>IF(ISNUMBER(SEARCH("heatDry",$AY2261)),"heatDry","")</f>
        <v/>
      </c>
      <c r="BH2261" s="2" t="str">
        <f>IF(AND(ISNUMBER(SEARCH("aerobic",$AW2261)),ISNUMBER(SEARCH("anaer",$AW2261))),"Combined Aer and Anaer.","")</f>
        <v/>
      </c>
    </row>
    <row r="2262" spans="1:60" x14ac:dyDescent="0.25">
      <c r="A2262" s="4">
        <v>773</v>
      </c>
      <c r="B2262" t="s">
        <v>3793</v>
      </c>
      <c r="C2262">
        <v>1834</v>
      </c>
      <c r="D2262">
        <v>649.56180029006759</v>
      </c>
      <c r="E2262">
        <v>648.29210884387862</v>
      </c>
      <c r="F2262">
        <v>543.42416245820345</v>
      </c>
      <c r="G2262">
        <v>763.08017109392858</v>
      </c>
      <c r="H2262">
        <v>-153.9333396222722</v>
      </c>
      <c r="I2262">
        <v>-155.80831817699399</v>
      </c>
      <c r="J2262">
        <v>-173.6714353069016</v>
      </c>
      <c r="K2262">
        <v>-130.7821150584594</v>
      </c>
      <c r="L2262">
        <v>919.81703818853987</v>
      </c>
      <c r="M2262">
        <v>912.27632425350362</v>
      </c>
      <c r="N2262">
        <v>887.23982736987</v>
      </c>
      <c r="O2262">
        <v>972.88565410993692</v>
      </c>
      <c r="P2262">
        <v>43.461934429224378</v>
      </c>
      <c r="Q2262">
        <v>43.671147142316258</v>
      </c>
      <c r="R2262">
        <v>37.588480633601797</v>
      </c>
      <c r="S2262">
        <v>50.133506687981154</v>
      </c>
      <c r="T2262">
        <v>63790.607475370263</v>
      </c>
      <c r="U2262">
        <v>63790.559359128332</v>
      </c>
      <c r="V2262">
        <v>63747.466582240682</v>
      </c>
      <c r="W2262">
        <v>63834.046547169091</v>
      </c>
      <c r="X2262">
        <v>5728.7577811046722</v>
      </c>
      <c r="Y2262">
        <v>5770.3456598051307</v>
      </c>
      <c r="Z2262">
        <v>5414.864349945442</v>
      </c>
      <c r="AA2262">
        <v>5933.5937539574606</v>
      </c>
      <c r="AB2262">
        <v>1252.5116937648399</v>
      </c>
      <c r="AC2262">
        <v>1230.7430870958669</v>
      </c>
      <c r="AD2262">
        <v>1020.424406131386</v>
      </c>
      <c r="AE2262">
        <v>1525.2554710201309</v>
      </c>
      <c r="AF2262">
        <v>49.156016178194342</v>
      </c>
      <c r="AG2262">
        <v>48.750954390518068</v>
      </c>
      <c r="AH2262">
        <v>47.419319972213358</v>
      </c>
      <c r="AI2262">
        <v>51.990438913923128</v>
      </c>
      <c r="AJ2262">
        <v>0.37745615631068707</v>
      </c>
      <c r="AK2262">
        <v>0.37745631803022572</v>
      </c>
      <c r="AL2262">
        <v>0.37741874266786579</v>
      </c>
      <c r="AM2262">
        <v>0.37749335775128268</v>
      </c>
      <c r="AN2262">
        <v>0.96160620750738912</v>
      </c>
      <c r="AO2262">
        <v>0.96160620750738934</v>
      </c>
      <c r="AP2262">
        <v>0.96160620750738934</v>
      </c>
      <c r="AQ2262">
        <v>0.96160620750738934</v>
      </c>
      <c r="AR2262">
        <v>9.5755530387097121</v>
      </c>
      <c r="AS2262">
        <v>9.5755530387097121</v>
      </c>
      <c r="AT2262">
        <v>9.5755530387097121</v>
      </c>
      <c r="AU2262">
        <v>9.5755530387097121</v>
      </c>
      <c r="AV2262" t="str">
        <f>VLOOKUP(Sheet1[[#This Row],[NPDES ID2]],Combined_Sheet__Major_Only___2[[NPDES ID2]:[ECHO BFR]],3,FALSE)</f>
        <v>CT</v>
      </c>
      <c r="AW2262" t="s">
        <v>54</v>
      </c>
      <c r="AX2262" t="str">
        <f>VLOOKUP(Sheet1[[#This Row],[NPDES ID2]],Combined_Sheet__Major_Only___2[[NPDES ID2]:[ECHO BFR]],27,FALSE)</f>
        <v>-</v>
      </c>
      <c r="AY2262" t="str">
        <f>VLOOKUP(Sheet1[[#This Row],[NPDES ID2]],Combined_Sheet__Major_Only___2[[NPDES ID2]:[ECHO BFR]],28,FALSE)</f>
        <v>-</v>
      </c>
      <c r="AZ2262" t="str">
        <f>VLOOKUP(Sheet1[[#This Row],[NPDES ID2]],Combined_Sheet__Major_Only___2[[NPDES ID2]:[ECHO BFR]],29,FALSE)</f>
        <v>thickening</v>
      </c>
      <c r="BA2262">
        <f>VLOOKUP(Sheet1[[#This Row],[NPDES ID2]],Combined_Sheet__Major_Only___2[[NPDES ID2]:[ECHO BFR]],17,FALSE)</f>
        <v>41.439320000000002</v>
      </c>
      <c r="BB2262">
        <f>VLOOKUP(Sheet1[[#This Row],[NPDES ID2]],Combined_Sheet__Major_Only___2[[NPDES ID2]:[ECHO BFR]],18,FALSE)</f>
        <v>-72.105469999999997</v>
      </c>
      <c r="BC2262" t="str">
        <f>IF(ISNUMBER(SEARCH("aerobic",$AW2262)),"aerobic","")</f>
        <v/>
      </c>
      <c r="BD2262" t="str">
        <f>IF(ISNUMBER(SEARCH("anaer",$AW2262)),"anaer","")</f>
        <v/>
      </c>
      <c r="BE2262" t="str">
        <f>IF(ISNUMBER(SEARCH("thickening",$AZ2262)),"thickening","")</f>
        <v>thickening</v>
      </c>
      <c r="BF2262" s="3" t="str">
        <f>IF(ISNUMBER(SEARCH("airDry",$AW2262)),"airDry","")</f>
        <v/>
      </c>
      <c r="BG2262" s="3" t="str">
        <f>IF(ISNUMBER(SEARCH("heatDry",$AY2262)),"heatDry","")</f>
        <v/>
      </c>
      <c r="BH2262" s="3" t="str">
        <f>IF(AND(ISNUMBER(SEARCH("aerobic",$AW2262)),ISNUMBER(SEARCH("anaer",$AW2262))),"Combined Aer and Anaer.","")</f>
        <v/>
      </c>
    </row>
    <row r="2263" spans="1:60" x14ac:dyDescent="0.25">
      <c r="A2263" s="4">
        <v>2269</v>
      </c>
      <c r="B2263" t="s">
        <v>10612</v>
      </c>
      <c r="C2263">
        <v>479.84</v>
      </c>
      <c r="D2263">
        <v>480.77680868917059</v>
      </c>
      <c r="E2263">
        <v>481.52481097856389</v>
      </c>
      <c r="F2263">
        <v>371.7388909924033</v>
      </c>
      <c r="G2263">
        <v>592.70270592598479</v>
      </c>
      <c r="H2263">
        <v>-148.21614761490619</v>
      </c>
      <c r="I2263">
        <v>-150.2746319685925</v>
      </c>
      <c r="J2263">
        <v>-166.84260119079769</v>
      </c>
      <c r="K2263">
        <v>-124.93762836807041</v>
      </c>
      <c r="L2263">
        <v>250.48590269538951</v>
      </c>
      <c r="M2263">
        <v>248.58741837009049</v>
      </c>
      <c r="N2263">
        <v>242.29975024466401</v>
      </c>
      <c r="O2263">
        <v>263.82649378777359</v>
      </c>
      <c r="P2263">
        <v>11.35509589318602</v>
      </c>
      <c r="Q2263">
        <v>11.37890055868783</v>
      </c>
      <c r="R2263">
        <v>9.7400550408265332</v>
      </c>
      <c r="S2263">
        <v>13.11098492691602</v>
      </c>
      <c r="T2263">
        <v>64037.308760858672</v>
      </c>
      <c r="U2263">
        <v>64037.26046374724</v>
      </c>
      <c r="V2263">
        <v>63994.005700623107</v>
      </c>
      <c r="W2263">
        <v>64080.911120620498</v>
      </c>
      <c r="X2263">
        <v>5524.5185243201377</v>
      </c>
      <c r="Y2263">
        <v>5561.8918854761177</v>
      </c>
      <c r="Z2263">
        <v>5244.5034848749847</v>
      </c>
      <c r="AA2263">
        <v>5706.6248456824478</v>
      </c>
      <c r="AB2263">
        <v>1307.4192528113231</v>
      </c>
      <c r="AC2263">
        <v>1280.384720886613</v>
      </c>
      <c r="AD2263">
        <v>1049.2666909812051</v>
      </c>
      <c r="AE2263">
        <v>1615.048845001714</v>
      </c>
      <c r="AF2263">
        <v>51.159421524409048</v>
      </c>
      <c r="AG2263">
        <v>50.771106490151269</v>
      </c>
      <c r="AH2263">
        <v>49.488642543371682</v>
      </c>
      <c r="AI2263">
        <v>53.883672969895692</v>
      </c>
      <c r="AJ2263">
        <v>0.40179158832855733</v>
      </c>
      <c r="AK2263">
        <v>0.40179163377255778</v>
      </c>
      <c r="AL2263">
        <v>0.40178114905327877</v>
      </c>
      <c r="AM2263">
        <v>0.40180196752353831</v>
      </c>
      <c r="AN2263">
        <v>0.96174600270979271</v>
      </c>
      <c r="AO2263">
        <v>0.9617460027097926</v>
      </c>
      <c r="AP2263">
        <v>0.9617460027097926</v>
      </c>
      <c r="AQ2263">
        <v>0.9617460027097926</v>
      </c>
      <c r="AR2263">
        <v>9.5699557339686088</v>
      </c>
      <c r="AS2263">
        <v>9.5699557339686052</v>
      </c>
      <c r="AT2263">
        <v>9.5699557339686052</v>
      </c>
      <c r="AU2263">
        <v>9.5699557339686052</v>
      </c>
      <c r="AV2263" t="str">
        <f>VLOOKUP(Sheet1[[#This Row],[NPDES ID2]],Combined_Sheet__Major_Only___2[[NPDES ID2]:[ECHO BFR]],3,FALSE)</f>
        <v>TX</v>
      </c>
      <c r="AW2263" t="s">
        <v>54</v>
      </c>
      <c r="AX2263" t="str">
        <f>VLOOKUP(Sheet1[[#This Row],[NPDES ID2]],Combined_Sheet__Major_Only___2[[NPDES ID2]:[ECHO BFR]],27,FALSE)</f>
        <v>-</v>
      </c>
      <c r="AY2263" t="str">
        <f>VLOOKUP(Sheet1[[#This Row],[NPDES ID2]],Combined_Sheet__Major_Only___2[[NPDES ID2]:[ECHO BFR]],28,FALSE)</f>
        <v>-</v>
      </c>
      <c r="AZ2263" t="str">
        <f>VLOOKUP(Sheet1[[#This Row],[NPDES ID2]],Combined_Sheet__Major_Only___2[[NPDES ID2]:[ECHO BFR]],29,FALSE)</f>
        <v>thickening</v>
      </c>
      <c r="BA2263">
        <f>VLOOKUP(Sheet1[[#This Row],[NPDES ID2]],Combined_Sheet__Major_Only___2[[NPDES ID2]:[ECHO BFR]],17,FALSE)</f>
        <v>30.495215000000002</v>
      </c>
      <c r="BB2263">
        <f>VLOOKUP(Sheet1[[#This Row],[NPDES ID2]],Combined_Sheet__Major_Only___2[[NPDES ID2]:[ECHO BFR]],18,FALSE)</f>
        <v>-97.806697</v>
      </c>
      <c r="BC2263" t="str">
        <f>IF(ISNUMBER(SEARCH("aerobic",$AW2263)),"aerobic","")</f>
        <v/>
      </c>
      <c r="BD2263" t="str">
        <f>IF(ISNUMBER(SEARCH("anaer",$AW2263)),"anaer","")</f>
        <v/>
      </c>
      <c r="BE2263" t="str">
        <f>IF(ISNUMBER(SEARCH("thickening",$AZ2263)),"thickening","")</f>
        <v>thickening</v>
      </c>
      <c r="BF2263" s="3" t="str">
        <f>IF(ISNUMBER(SEARCH("airDry",$AW2263)),"airDry","")</f>
        <v/>
      </c>
      <c r="BG2263" s="3" t="str">
        <f>IF(ISNUMBER(SEARCH("heatDry",$AY2263)),"heatDry","")</f>
        <v/>
      </c>
      <c r="BH2263" s="3" t="str">
        <f>IF(AND(ISNUMBER(SEARCH("aerobic",$AW2263)),ISNUMBER(SEARCH("anaer",$AW2263))),"Combined Aer and Anaer.","")</f>
        <v/>
      </c>
    </row>
    <row r="2264" spans="1:60" x14ac:dyDescent="0.25">
      <c r="A2264" s="4">
        <v>430</v>
      </c>
      <c r="B2264" t="s">
        <v>2157</v>
      </c>
      <c r="C2264">
        <v>582</v>
      </c>
      <c r="D2264">
        <v>482.05857037492609</v>
      </c>
      <c r="E2264">
        <v>477.69364778957822</v>
      </c>
      <c r="F2264">
        <v>381.34493022978393</v>
      </c>
      <c r="G2264">
        <v>579.17881691188268</v>
      </c>
      <c r="H2264">
        <v>-155.26855388622749</v>
      </c>
      <c r="I2264">
        <v>-157.3547021972521</v>
      </c>
      <c r="J2264">
        <v>-174.64356718710809</v>
      </c>
      <c r="K2264">
        <v>-131.7535114763923</v>
      </c>
      <c r="L2264">
        <v>290.53601070521728</v>
      </c>
      <c r="M2264">
        <v>288.12910200419748</v>
      </c>
      <c r="N2264">
        <v>280.15583840298348</v>
      </c>
      <c r="O2264">
        <v>307.4515136209435</v>
      </c>
      <c r="P2264">
        <v>13.79551742254935</v>
      </c>
      <c r="Q2264">
        <v>13.86552084829275</v>
      </c>
      <c r="R2264">
        <v>11.94093305851562</v>
      </c>
      <c r="S2264">
        <v>15.90398289962233</v>
      </c>
      <c r="T2264">
        <v>64291.041140593719</v>
      </c>
      <c r="U2264">
        <v>64290.992657457908</v>
      </c>
      <c r="V2264">
        <v>64247.571291418921</v>
      </c>
      <c r="W2264">
        <v>64334.811442096659</v>
      </c>
      <c r="X2264">
        <v>5800.782695695546</v>
      </c>
      <c r="Y2264">
        <v>5843.3041233617478</v>
      </c>
      <c r="Z2264">
        <v>5480.1199529440664</v>
      </c>
      <c r="AA2264">
        <v>6010.028574613526</v>
      </c>
      <c r="AB2264">
        <v>1864.1411160714731</v>
      </c>
      <c r="AC2264">
        <v>1794.8205129112409</v>
      </c>
      <c r="AD2264">
        <v>1384.289887124437</v>
      </c>
      <c r="AE2264">
        <v>2488.799958821945</v>
      </c>
      <c r="AF2264">
        <v>48.923718724476167</v>
      </c>
      <c r="AG2264">
        <v>48.517716912586579</v>
      </c>
      <c r="AH2264">
        <v>47.177224040450668</v>
      </c>
      <c r="AI2264">
        <v>51.771595093278769</v>
      </c>
      <c r="AJ2264">
        <v>0.37463626981752562</v>
      </c>
      <c r="AK2264">
        <v>0.37463632446006562</v>
      </c>
      <c r="AL2264">
        <v>0.3746237083362719</v>
      </c>
      <c r="AM2264">
        <v>0.37464875911287188</v>
      </c>
      <c r="AN2264">
        <v>0.96188872415080551</v>
      </c>
      <c r="AO2264">
        <v>0.9618887241508054</v>
      </c>
      <c r="AP2264">
        <v>0.9618887241508054</v>
      </c>
      <c r="AQ2264">
        <v>0.9618887241508054</v>
      </c>
      <c r="AR2264">
        <v>7.9523911034345076</v>
      </c>
      <c r="AS2264">
        <v>7.9523911034345112</v>
      </c>
      <c r="AT2264">
        <v>7.9523911034345112</v>
      </c>
      <c r="AU2264">
        <v>7.9523911034345112</v>
      </c>
      <c r="AV2264" t="str">
        <f>VLOOKUP(Sheet1[[#This Row],[NPDES ID2]],Combined_Sheet__Major_Only___2[[NPDES ID2]:[ECHO BFR]],3,FALSE)</f>
        <v>NM</v>
      </c>
      <c r="AW2264" t="s">
        <v>54</v>
      </c>
      <c r="AX2264" t="str">
        <f>VLOOKUP(Sheet1[[#This Row],[NPDES ID2]],Combined_Sheet__Major_Only___2[[NPDES ID2]:[ECHO BFR]],27,FALSE)</f>
        <v>-</v>
      </c>
      <c r="AY2264" t="str">
        <f>VLOOKUP(Sheet1[[#This Row],[NPDES ID2]],Combined_Sheet__Major_Only___2[[NPDES ID2]:[ECHO BFR]],28,FALSE)</f>
        <v>highTempCompost</v>
      </c>
      <c r="AZ2264" t="str">
        <f>VLOOKUP(Sheet1[[#This Row],[NPDES ID2]],Combined_Sheet__Major_Only___2[[NPDES ID2]:[ECHO BFR]],29,FALSE)</f>
        <v>preliminaryOps, thickening</v>
      </c>
      <c r="BA2264">
        <f>VLOOKUP(Sheet1[[#This Row],[NPDES ID2]],Combined_Sheet__Major_Only___2[[NPDES ID2]:[ECHO BFR]],17,FALSE)</f>
        <v>36.717269999999999</v>
      </c>
      <c r="BB2264">
        <f>VLOOKUP(Sheet1[[#This Row],[NPDES ID2]],Combined_Sheet__Major_Only___2[[NPDES ID2]:[ECHO BFR]],18,FALSE)</f>
        <v>-108.21725000000001</v>
      </c>
      <c r="BC2264" t="str">
        <f>IF(ISNUMBER(SEARCH("aerobic",$AW2264)),"aerobic","")</f>
        <v/>
      </c>
      <c r="BD2264" t="str">
        <f>IF(ISNUMBER(SEARCH("anaer",$AW2264)),"anaer","")</f>
        <v/>
      </c>
      <c r="BE2264" t="str">
        <f>IF(ISNUMBER(SEARCH("thickening",$AZ2264)),"thickening","")</f>
        <v>thickening</v>
      </c>
      <c r="BF2264" s="2" t="str">
        <f>IF(ISNUMBER(SEARCH("airDry",$AW2264)),"airDry","")</f>
        <v/>
      </c>
      <c r="BG2264" s="2" t="str">
        <f>IF(ISNUMBER(SEARCH("heatDry",$AY2264)),"heatDry","")</f>
        <v/>
      </c>
      <c r="BH2264" s="2" t="str">
        <f>IF(AND(ISNUMBER(SEARCH("aerobic",$AW2264)),ISNUMBER(SEARCH("anaer",$AW2264))),"Combined Aer and Anaer.","")</f>
        <v/>
      </c>
    </row>
    <row r="2265" spans="1:60" x14ac:dyDescent="0.25">
      <c r="A2265" s="4">
        <v>441</v>
      </c>
      <c r="B2265" t="s">
        <v>2206</v>
      </c>
      <c r="C2265">
        <v>545.4</v>
      </c>
      <c r="D2265">
        <v>493.58999380077398</v>
      </c>
      <c r="E2265">
        <v>491.18174120626708</v>
      </c>
      <c r="F2265">
        <v>387.43395995855047</v>
      </c>
      <c r="G2265">
        <v>598.24407742907567</v>
      </c>
      <c r="H2265">
        <v>-157.32814265395351</v>
      </c>
      <c r="I2265">
        <v>-159.3277626475587</v>
      </c>
      <c r="J2265">
        <v>-176.87215140175891</v>
      </c>
      <c r="K2265">
        <v>-133.72243330592181</v>
      </c>
      <c r="L2265">
        <v>268.91078133991078</v>
      </c>
      <c r="M2265">
        <v>266.62868475259808</v>
      </c>
      <c r="N2265">
        <v>259.06980889222638</v>
      </c>
      <c r="O2265">
        <v>284.9479189705059</v>
      </c>
      <c r="P2265">
        <v>12.93360381372608</v>
      </c>
      <c r="Q2265">
        <v>12.99045611994535</v>
      </c>
      <c r="R2265">
        <v>11.203992121632361</v>
      </c>
      <c r="S2265">
        <v>14.88924011010892</v>
      </c>
      <c r="T2265">
        <v>64386.811809628671</v>
      </c>
      <c r="U2265">
        <v>64386.763256278427</v>
      </c>
      <c r="V2265">
        <v>64343.279006374803</v>
      </c>
      <c r="W2265">
        <v>64430.645500332968</v>
      </c>
      <c r="X2265">
        <v>5882.1558108607433</v>
      </c>
      <c r="Y2265">
        <v>5926.2143941114946</v>
      </c>
      <c r="Z2265">
        <v>5549.3206194241566</v>
      </c>
      <c r="AA2265">
        <v>6099.5531700242718</v>
      </c>
      <c r="AB2265">
        <v>1424.5738750850819</v>
      </c>
      <c r="AC2265">
        <v>1393.8857234442139</v>
      </c>
      <c r="AD2265">
        <v>1135.4108220971141</v>
      </c>
      <c r="AE2265">
        <v>1773.477310919385</v>
      </c>
      <c r="AF2265">
        <v>48.320785835826143</v>
      </c>
      <c r="AG2265">
        <v>47.910089499364403</v>
      </c>
      <c r="AH2265">
        <v>46.553734870060943</v>
      </c>
      <c r="AI2265">
        <v>51.202023039987772</v>
      </c>
      <c r="AJ2265">
        <v>0.36731903008610872</v>
      </c>
      <c r="AK2265">
        <v>0.36731907855251422</v>
      </c>
      <c r="AL2265">
        <v>0.36730789184975993</v>
      </c>
      <c r="AM2265">
        <v>0.36733010427464008</v>
      </c>
      <c r="AN2265">
        <v>0.96194231755771586</v>
      </c>
      <c r="AO2265">
        <v>0.96194231755771598</v>
      </c>
      <c r="AP2265">
        <v>0.96194231755771598</v>
      </c>
      <c r="AQ2265">
        <v>0.96194231755771598</v>
      </c>
      <c r="AR2265">
        <v>8.9356932416128512</v>
      </c>
      <c r="AS2265">
        <v>8.9356932416128494</v>
      </c>
      <c r="AT2265">
        <v>8.9356932416128494</v>
      </c>
      <c r="AU2265">
        <v>8.9356932416128494</v>
      </c>
      <c r="AV2265" t="str">
        <f>VLOOKUP(Sheet1[[#This Row],[NPDES ID2]],Combined_Sheet__Major_Only___2[[NPDES ID2]:[ECHO BFR]],3,FALSE)</f>
        <v>RI</v>
      </c>
      <c r="AW2265" t="s">
        <v>54</v>
      </c>
      <c r="AX2265" t="str">
        <f>VLOOKUP(Sheet1[[#This Row],[NPDES ID2]],Combined_Sheet__Major_Only___2[[NPDES ID2]:[ECHO BFR]],27,FALSE)</f>
        <v>-</v>
      </c>
      <c r="AY2265" t="str">
        <f>VLOOKUP(Sheet1[[#This Row],[NPDES ID2]],Combined_Sheet__Major_Only___2[[NPDES ID2]:[ECHO BFR]],28,FALSE)</f>
        <v>-</v>
      </c>
      <c r="AZ2265" t="str">
        <f>VLOOKUP(Sheet1[[#This Row],[NPDES ID2]],Combined_Sheet__Major_Only___2[[NPDES ID2]:[ECHO BFR]],29,FALSE)</f>
        <v>preliminaryOps, thickening</v>
      </c>
      <c r="BA2265">
        <f>VLOOKUP(Sheet1[[#This Row],[NPDES ID2]],Combined_Sheet__Major_Only___2[[NPDES ID2]:[ECHO BFR]],17,FALSE)</f>
        <v>41.360945000000001</v>
      </c>
      <c r="BB2265">
        <f>VLOOKUP(Sheet1[[#This Row],[NPDES ID2]],Combined_Sheet__Major_Only___2[[NPDES ID2]:[ECHO BFR]],18,FALSE)</f>
        <v>-71.835385000000002</v>
      </c>
      <c r="BC2265" t="str">
        <f>IF(ISNUMBER(SEARCH("aerobic",$AW2265)),"aerobic","")</f>
        <v/>
      </c>
      <c r="BD2265" t="str">
        <f>IF(ISNUMBER(SEARCH("anaer",$AW2265)),"anaer","")</f>
        <v/>
      </c>
      <c r="BE2265" t="str">
        <f>IF(ISNUMBER(SEARCH("thickening",$AZ2265)),"thickening","")</f>
        <v>thickening</v>
      </c>
      <c r="BF2265" s="3" t="str">
        <f>IF(ISNUMBER(SEARCH("airDry",$AW2265)),"airDry","")</f>
        <v/>
      </c>
      <c r="BG2265" s="3" t="str">
        <f>IF(ISNUMBER(SEARCH("heatDry",$AY2265)),"heatDry","")</f>
        <v/>
      </c>
      <c r="BH2265" s="3" t="str">
        <f>IF(AND(ISNUMBER(SEARCH("aerobic",$AW2265)),ISNUMBER(SEARCH("anaer",$AW2265))),"Combined Aer and Anaer.","")</f>
        <v/>
      </c>
    </row>
    <row r="2266" spans="1:60" x14ac:dyDescent="0.25">
      <c r="A2266" s="4">
        <v>92</v>
      </c>
      <c r="B2266" t="s">
        <v>518</v>
      </c>
      <c r="C2266">
        <v>29306</v>
      </c>
      <c r="D2266">
        <v>7793.767032891139</v>
      </c>
      <c r="E2266">
        <v>7826.8110697461834</v>
      </c>
      <c r="F2266">
        <v>6130.0145472860931</v>
      </c>
      <c r="G2266">
        <v>9459.5027923218295</v>
      </c>
      <c r="H2266">
        <v>-143.39151551498071</v>
      </c>
      <c r="I2266">
        <v>-144.8682636995824</v>
      </c>
      <c r="J2266">
        <v>-170.43357906042249</v>
      </c>
      <c r="K2266">
        <v>-111.7696526699761</v>
      </c>
      <c r="L2266">
        <v>14334.97755527699</v>
      </c>
      <c r="M2266">
        <v>14215.598442264431</v>
      </c>
      <c r="N2266">
        <v>13798.86063671961</v>
      </c>
      <c r="O2266">
        <v>15203.433747151559</v>
      </c>
      <c r="P2266">
        <v>693.80788094922138</v>
      </c>
      <c r="Q2266">
        <v>696.4259492418671</v>
      </c>
      <c r="R2266">
        <v>601.57319930296842</v>
      </c>
      <c r="S2266">
        <v>798.78994112909902</v>
      </c>
      <c r="T2266">
        <v>64402.467872392357</v>
      </c>
      <c r="U2266">
        <v>64402.419307563847</v>
      </c>
      <c r="V2266">
        <v>64358.924777751527</v>
      </c>
      <c r="W2266">
        <v>64446.311925615002</v>
      </c>
      <c r="X2266">
        <v>5930.6852703797294</v>
      </c>
      <c r="Y2266">
        <v>5974.0122341430906</v>
      </c>
      <c r="Z2266">
        <v>5589.9836442914357</v>
      </c>
      <c r="AA2266">
        <v>6152.1414535641643</v>
      </c>
      <c r="AB2266">
        <v>1838.8985375677639</v>
      </c>
      <c r="AC2266">
        <v>1773.4143738311591</v>
      </c>
      <c r="AD2266">
        <v>1378.7338429613851</v>
      </c>
      <c r="AE2266">
        <v>2425.7060776795952</v>
      </c>
      <c r="AF2266">
        <v>48.028038935996967</v>
      </c>
      <c r="AG2266">
        <v>47.593367499262477</v>
      </c>
      <c r="AH2266">
        <v>46.255993079646849</v>
      </c>
      <c r="AI2266">
        <v>50.910552117499151</v>
      </c>
      <c r="AJ2266">
        <v>0.36376697553757842</v>
      </c>
      <c r="AK2266">
        <v>0.36376922444799209</v>
      </c>
      <c r="AL2266">
        <v>0.36315121293329572</v>
      </c>
      <c r="AM2266">
        <v>0.36438036717591499</v>
      </c>
      <c r="AN2266">
        <v>0.96195106438241562</v>
      </c>
      <c r="AO2266">
        <v>0.96195106438241562</v>
      </c>
      <c r="AP2266">
        <v>0.96195106438241562</v>
      </c>
      <c r="AQ2266">
        <v>0.96195106438241562</v>
      </c>
      <c r="AR2266">
        <v>7.9256771400504098</v>
      </c>
      <c r="AS2266">
        <v>7.9256771400504098</v>
      </c>
      <c r="AT2266">
        <v>7.9256771400504098</v>
      </c>
      <c r="AU2266">
        <v>7.9256771400504098</v>
      </c>
      <c r="AV2266" t="str">
        <f>VLOOKUP(Sheet1[[#This Row],[NPDES ID2]],Combined_Sheet__Major_Only___2[[NPDES ID2]:[ECHO BFR]],3,FALSE)</f>
        <v>IL</v>
      </c>
      <c r="AW2266" t="s">
        <v>54</v>
      </c>
      <c r="AX2266" t="str">
        <f>VLOOKUP(Sheet1[[#This Row],[NPDES ID2]],Combined_Sheet__Major_Only___2[[NPDES ID2]:[ECHO BFR]],27,FALSE)</f>
        <v>-</v>
      </c>
      <c r="AY2266" t="str">
        <f>VLOOKUP(Sheet1[[#This Row],[NPDES ID2]],Combined_Sheet__Major_Only___2[[NPDES ID2]:[ECHO BFR]],28,FALSE)</f>
        <v>-</v>
      </c>
      <c r="AZ2266" t="str">
        <f>VLOOKUP(Sheet1[[#This Row],[NPDES ID2]],Combined_Sheet__Major_Only___2[[NPDES ID2]:[ECHO BFR]],29,FALSE)</f>
        <v>thickening, preliminaryOps</v>
      </c>
      <c r="BA2266">
        <f>VLOOKUP(Sheet1[[#This Row],[NPDES ID2]],Combined_Sheet__Major_Only___2[[NPDES ID2]:[ECHO BFR]],17,FALSE)</f>
        <v>42.019069999999999</v>
      </c>
      <c r="BB2266">
        <f>VLOOKUP(Sheet1[[#This Row],[NPDES ID2]],Combined_Sheet__Major_Only___2[[NPDES ID2]:[ECHO BFR]],18,FALSE)</f>
        <v>-87.716279999999998</v>
      </c>
      <c r="BC2266" t="str">
        <f>IF(ISNUMBER(SEARCH("aerobic",$AW2266)),"aerobic","")</f>
        <v/>
      </c>
      <c r="BD2266" t="str">
        <f>IF(ISNUMBER(SEARCH("anaer",$AW2266)),"anaer","")</f>
        <v/>
      </c>
      <c r="BE2266" t="str">
        <f>IF(ISNUMBER(SEARCH("thickening",$AZ2266)),"thickening","")</f>
        <v>thickening</v>
      </c>
      <c r="BF2266" s="2" t="str">
        <f>IF(ISNUMBER(SEARCH("airDry",$AW2266)),"airDry","")</f>
        <v/>
      </c>
      <c r="BG2266" s="2" t="str">
        <f>IF(ISNUMBER(SEARCH("heatDry",$AY2266)),"heatDry","")</f>
        <v/>
      </c>
      <c r="BH2266" s="2" t="str">
        <f>IF(AND(ISNUMBER(SEARCH("aerobic",$AW2266)),ISNUMBER(SEARCH("anaer",$AW2266))),"Combined Aer and Anaer.","")</f>
        <v/>
      </c>
    </row>
    <row r="2267" spans="1:60" x14ac:dyDescent="0.25">
      <c r="A2267" s="4">
        <v>151</v>
      </c>
      <c r="B2267" t="s">
        <v>831</v>
      </c>
      <c r="C2267">
        <v>6120</v>
      </c>
      <c r="D2267">
        <v>1676.8992318484379</v>
      </c>
      <c r="E2267">
        <v>1676.1280597795439</v>
      </c>
      <c r="F2267">
        <v>1354.6791921404231</v>
      </c>
      <c r="G2267">
        <v>2012.0311351879029</v>
      </c>
      <c r="H2267">
        <v>-150.19152674346401</v>
      </c>
      <c r="I2267">
        <v>-151.90829005901821</v>
      </c>
      <c r="J2267">
        <v>-171.062331783942</v>
      </c>
      <c r="K2267">
        <v>-127.35086417386481</v>
      </c>
      <c r="L2267">
        <v>3103.025714889523</v>
      </c>
      <c r="M2267">
        <v>3078.246474949427</v>
      </c>
      <c r="N2267">
        <v>2995.3141345437421</v>
      </c>
      <c r="O2267">
        <v>3278.266401798568</v>
      </c>
      <c r="P2267">
        <v>144.93522847551321</v>
      </c>
      <c r="Q2267">
        <v>145.54209873678721</v>
      </c>
      <c r="R2267">
        <v>125.0446546067372</v>
      </c>
      <c r="S2267">
        <v>167.41901878810441</v>
      </c>
      <c r="T2267">
        <v>64531.28160430288</v>
      </c>
      <c r="U2267">
        <v>64531.232945034353</v>
      </c>
      <c r="V2267">
        <v>64487.653834991354</v>
      </c>
      <c r="W2267">
        <v>64575.210917445627</v>
      </c>
      <c r="X2267">
        <v>5732.2541499042491</v>
      </c>
      <c r="Y2267">
        <v>5772.8530224183396</v>
      </c>
      <c r="Z2267">
        <v>5424.6368894293901</v>
      </c>
      <c r="AA2267">
        <v>5932.983637108</v>
      </c>
      <c r="AB2267">
        <v>1183.1045710219539</v>
      </c>
      <c r="AC2267">
        <v>1164.864212216123</v>
      </c>
      <c r="AD2267">
        <v>974.77600416100586</v>
      </c>
      <c r="AE2267">
        <v>1423.8363663401281</v>
      </c>
      <c r="AF2267">
        <v>49.707294531094639</v>
      </c>
      <c r="AG2267">
        <v>49.303415958157643</v>
      </c>
      <c r="AH2267">
        <v>47.996120394273383</v>
      </c>
      <c r="AI2267">
        <v>52.509061922417551</v>
      </c>
      <c r="AJ2267">
        <v>0.38414973546000553</v>
      </c>
      <c r="AK2267">
        <v>0.38415026685680431</v>
      </c>
      <c r="AL2267">
        <v>0.38402401073195652</v>
      </c>
      <c r="AM2267">
        <v>0.38427477983707981</v>
      </c>
      <c r="AN2267">
        <v>0.96202287848498869</v>
      </c>
      <c r="AO2267">
        <v>0.9620228784849888</v>
      </c>
      <c r="AP2267">
        <v>0.9620228784849888</v>
      </c>
      <c r="AQ2267">
        <v>0.9620228784849888</v>
      </c>
      <c r="AR2267">
        <v>9.9832782219704779</v>
      </c>
      <c r="AS2267">
        <v>9.9832782219704743</v>
      </c>
      <c r="AT2267">
        <v>9.9832782219704743</v>
      </c>
      <c r="AU2267">
        <v>9.9832782219704743</v>
      </c>
      <c r="AV2267" t="str">
        <f>VLOOKUP(Sheet1[[#This Row],[NPDES ID2]],Combined_Sheet__Major_Only___2[[NPDES ID2]:[ECHO BFR]],3,FALSE)</f>
        <v>NJ</v>
      </c>
      <c r="AW2267" t="s">
        <v>54</v>
      </c>
      <c r="AX2267" t="str">
        <f>VLOOKUP(Sheet1[[#This Row],[NPDES ID2]],Combined_Sheet__Major_Only___2[[NPDES ID2]:[ECHO BFR]],27,FALSE)</f>
        <v>methaneBioCaptureRecover</v>
      </c>
      <c r="AY2267" t="str">
        <f>VLOOKUP(Sheet1[[#This Row],[NPDES ID2]],Combined_Sheet__Major_Only___2[[NPDES ID2]:[ECHO BFR]],28,FALSE)</f>
        <v>-</v>
      </c>
      <c r="AZ2267" t="str">
        <f>VLOOKUP(Sheet1[[#This Row],[NPDES ID2]],Combined_Sheet__Major_Only___2[[NPDES ID2]:[ECHO BFR]],29,FALSE)</f>
        <v>preliminaryOps, thickening</v>
      </c>
      <c r="BA2267">
        <f>VLOOKUP(Sheet1[[#This Row],[NPDES ID2]],Combined_Sheet__Major_Only___2[[NPDES ID2]:[ECHO BFR]],17,FALSE)</f>
        <v>40.639536999999997</v>
      </c>
      <c r="BB2267">
        <f>VLOOKUP(Sheet1[[#This Row],[NPDES ID2]],Combined_Sheet__Major_Only___2[[NPDES ID2]:[ECHO BFR]],18,FALSE)</f>
        <v>-74.200356999999997</v>
      </c>
      <c r="BC2267" t="str">
        <f>IF(ISNUMBER(SEARCH("aerobic",$AW2267)),"aerobic","")</f>
        <v/>
      </c>
      <c r="BD2267" t="str">
        <f>IF(ISNUMBER(SEARCH("anaer",$AW2267)),"anaer","")</f>
        <v/>
      </c>
      <c r="BE2267" t="str">
        <f>IF(ISNUMBER(SEARCH("thickening",$AZ2267)),"thickening","")</f>
        <v>thickening</v>
      </c>
      <c r="BF2267" s="3" t="str">
        <f>IF(ISNUMBER(SEARCH("airDry",$AW2267)),"airDry","")</f>
        <v/>
      </c>
      <c r="BG2267" s="3" t="str">
        <f>IF(ISNUMBER(SEARCH("heatDry",$AY2267)),"heatDry","")</f>
        <v/>
      </c>
      <c r="BH2267" s="3" t="str">
        <f>IF(AND(ISNUMBER(SEARCH("aerobic",$AW2267)),ISNUMBER(SEARCH("anaer",$AW2267))),"Combined Aer and Anaer.","")</f>
        <v/>
      </c>
    </row>
    <row r="2268" spans="1:60" x14ac:dyDescent="0.25">
      <c r="A2268" s="4">
        <v>1207</v>
      </c>
      <c r="B2268" t="s">
        <v>5789</v>
      </c>
      <c r="C2268">
        <v>244.9</v>
      </c>
      <c r="D2268">
        <v>701.4616927548384</v>
      </c>
      <c r="E2268">
        <v>699.95101064127925</v>
      </c>
      <c r="F2268">
        <v>521.45110836117772</v>
      </c>
      <c r="G2268">
        <v>909.04845511297356</v>
      </c>
      <c r="H2268">
        <v>-155.92337532098071</v>
      </c>
      <c r="I2268">
        <v>-157.92898527992261</v>
      </c>
      <c r="J2268">
        <v>-175.20837015501209</v>
      </c>
      <c r="K2268">
        <v>-132.28638348236001</v>
      </c>
      <c r="L2268">
        <v>121.9025735294104</v>
      </c>
      <c r="M2268">
        <v>120.88657261014789</v>
      </c>
      <c r="N2268">
        <v>117.5232626319587</v>
      </c>
      <c r="O2268">
        <v>129.03988129986271</v>
      </c>
      <c r="P2268">
        <v>5.8057494270928132</v>
      </c>
      <c r="Q2268">
        <v>5.8361222194843823</v>
      </c>
      <c r="R2268">
        <v>5.0261932517589107</v>
      </c>
      <c r="S2268">
        <v>6.6907837332655786</v>
      </c>
      <c r="T2268">
        <v>64687.056579170378</v>
      </c>
      <c r="U2268">
        <v>64687.007805695153</v>
      </c>
      <c r="V2268">
        <v>64643.32641243191</v>
      </c>
      <c r="W2268">
        <v>64731.088997484527</v>
      </c>
      <c r="X2268">
        <v>5853.4369557726732</v>
      </c>
      <c r="Y2268">
        <v>5896.581289513002</v>
      </c>
      <c r="Z2268">
        <v>5528.0941646185993</v>
      </c>
      <c r="AA2268">
        <v>6065.7584002105741</v>
      </c>
      <c r="AB2268">
        <v>1200.426981902511</v>
      </c>
      <c r="AC2268">
        <v>1182.0138921775469</v>
      </c>
      <c r="AD2268">
        <v>990.0775572811749</v>
      </c>
      <c r="AE2268">
        <v>1444.777903509095</v>
      </c>
      <c r="AF2268">
        <v>48.781664452333771</v>
      </c>
      <c r="AG2268">
        <v>48.374817840255233</v>
      </c>
      <c r="AH2268">
        <v>47.029761507032283</v>
      </c>
      <c r="AI2268">
        <v>51.637581521224199</v>
      </c>
      <c r="AJ2268">
        <v>0.37291204782537379</v>
      </c>
      <c r="AK2268">
        <v>0.37291206925745679</v>
      </c>
      <c r="AL2268">
        <v>0.37290713057059383</v>
      </c>
      <c r="AM2268">
        <v>0.37291693670851778</v>
      </c>
      <c r="AN2268">
        <v>0.96210936226584065</v>
      </c>
      <c r="AO2268">
        <v>0.96210936226584109</v>
      </c>
      <c r="AP2268">
        <v>0.96210936226584109</v>
      </c>
      <c r="AQ2268">
        <v>0.96210936226584109</v>
      </c>
      <c r="AR2268">
        <v>9.8310588142179558</v>
      </c>
      <c r="AS2268">
        <v>9.8310588142179558</v>
      </c>
      <c r="AT2268">
        <v>9.8310588142179558</v>
      </c>
      <c r="AU2268">
        <v>9.8310588142179558</v>
      </c>
      <c r="AV2268" t="str">
        <f>VLOOKUP(Sheet1[[#This Row],[NPDES ID2]],Combined_Sheet__Major_Only___2[[NPDES ID2]:[ECHO BFR]],3,FALSE)</f>
        <v>NE</v>
      </c>
      <c r="AW2268" t="s">
        <v>87</v>
      </c>
      <c r="AX2268" t="str">
        <f>VLOOKUP(Sheet1[[#This Row],[NPDES ID2]],Combined_Sheet__Major_Only___2[[NPDES ID2]:[ECHO BFR]],27,FALSE)</f>
        <v>-</v>
      </c>
      <c r="AY2268" t="str">
        <f>VLOOKUP(Sheet1[[#This Row],[NPDES ID2]],Combined_Sheet__Major_Only___2[[NPDES ID2]:[ECHO BFR]],28,FALSE)</f>
        <v>-</v>
      </c>
      <c r="AZ2268" t="str">
        <f>VLOOKUP(Sheet1[[#This Row],[NPDES ID2]],Combined_Sheet__Major_Only___2[[NPDES ID2]:[ECHO BFR]],29,FALSE)</f>
        <v>thickening</v>
      </c>
      <c r="BA2268">
        <f>VLOOKUP(Sheet1[[#This Row],[NPDES ID2]],Combined_Sheet__Major_Only___2[[NPDES ID2]:[ECHO BFR]],17,FALSE)</f>
        <v>41.551974000000001</v>
      </c>
      <c r="BB2268">
        <f>VLOOKUP(Sheet1[[#This Row],[NPDES ID2]],Combined_Sheet__Major_Only___2[[NPDES ID2]:[ECHO BFR]],18,FALSE)</f>
        <v>-96.101399999999998</v>
      </c>
      <c r="BC2268" t="str">
        <f>IF(ISNUMBER(SEARCH("aerobic",$AW2268)),"aerobic","")</f>
        <v/>
      </c>
      <c r="BD2268" t="str">
        <f>IF(ISNUMBER(SEARCH("anaer",$AW2268)),"anaer","")</f>
        <v/>
      </c>
      <c r="BE2268" t="str">
        <f>IF(ISNUMBER(SEARCH("thickening",$AZ2268)),"thickening","")</f>
        <v>thickening</v>
      </c>
      <c r="BF2268" s="3" t="str">
        <f>IF(ISNUMBER(SEARCH("airDry",$AW2268)),"airDry","")</f>
        <v/>
      </c>
      <c r="BG2268" s="3" t="str">
        <f>IF(ISNUMBER(SEARCH("heatDry",$AY2268)),"heatDry","")</f>
        <v/>
      </c>
      <c r="BH2268" s="3" t="str">
        <f>IF(AND(ISNUMBER(SEARCH("aerobic",$AW2268)),ISNUMBER(SEARCH("anaer",$AW2268))),"Combined Aer and Anaer.","")</f>
        <v/>
      </c>
    </row>
    <row r="2269" spans="1:60" x14ac:dyDescent="0.25">
      <c r="A2269" s="4">
        <v>720</v>
      </c>
      <c r="B2269" t="s">
        <v>3552</v>
      </c>
      <c r="C2269">
        <v>3916.43</v>
      </c>
      <c r="D2269">
        <v>1102.955084930335</v>
      </c>
      <c r="E2269">
        <v>1103.2282817176181</v>
      </c>
      <c r="F2269">
        <v>900.87931222811096</v>
      </c>
      <c r="G2269">
        <v>1308.970223253272</v>
      </c>
      <c r="H2269">
        <v>-147.20031889301609</v>
      </c>
      <c r="I2269">
        <v>-148.85783202680659</v>
      </c>
      <c r="J2269">
        <v>-167.12319638211389</v>
      </c>
      <c r="K2269">
        <v>-124.4670242135423</v>
      </c>
      <c r="L2269">
        <v>2037.588224142333</v>
      </c>
      <c r="M2269">
        <v>2022.0994633420919</v>
      </c>
      <c r="N2269">
        <v>1970.4670701786411</v>
      </c>
      <c r="O2269">
        <v>2146.8595203184691</v>
      </c>
      <c r="P2269">
        <v>92.672269947415046</v>
      </c>
      <c r="Q2269">
        <v>92.846146230699034</v>
      </c>
      <c r="R2269">
        <v>79.534032681883957</v>
      </c>
      <c r="S2269">
        <v>107.0247462547881</v>
      </c>
      <c r="T2269">
        <v>65051.516003175733</v>
      </c>
      <c r="U2269">
        <v>65051.466962496394</v>
      </c>
      <c r="V2269">
        <v>65007.546261965952</v>
      </c>
      <c r="W2269">
        <v>65095.789651837797</v>
      </c>
      <c r="X2269">
        <v>5630.9790147710773</v>
      </c>
      <c r="Y2269">
        <v>5669.1436572962048</v>
      </c>
      <c r="Z2269">
        <v>5343.6412979146544</v>
      </c>
      <c r="AA2269">
        <v>5818.1026812756554</v>
      </c>
      <c r="AB2269">
        <v>1145.6261220650899</v>
      </c>
      <c r="AC2269">
        <v>1128.2198627951509</v>
      </c>
      <c r="AD2269">
        <v>947.27095661105159</v>
      </c>
      <c r="AE2269">
        <v>1373.888031879965</v>
      </c>
      <c r="AF2269">
        <v>50.998052217785506</v>
      </c>
      <c r="AG2269">
        <v>50.605875356396879</v>
      </c>
      <c r="AH2269">
        <v>49.327385388818293</v>
      </c>
      <c r="AI2269">
        <v>53.729456302483662</v>
      </c>
      <c r="AJ2269">
        <v>0.3998303916041025</v>
      </c>
      <c r="AK2269">
        <v>0.39983074629582482</v>
      </c>
      <c r="AL2269">
        <v>0.39974746174725873</v>
      </c>
      <c r="AM2269">
        <v>0.39991286134686982</v>
      </c>
      <c r="AN2269">
        <v>0.96231017361544735</v>
      </c>
      <c r="AO2269">
        <v>0.96231017361544713</v>
      </c>
      <c r="AP2269">
        <v>0.96231017361544713</v>
      </c>
      <c r="AQ2269">
        <v>0.96231017361544713</v>
      </c>
      <c r="AR2269">
        <v>10.322346294339701</v>
      </c>
      <c r="AS2269">
        <v>10.322346294339701</v>
      </c>
      <c r="AT2269">
        <v>10.322346294339701</v>
      </c>
      <c r="AU2269">
        <v>10.322346294339701</v>
      </c>
      <c r="AV2269" t="str">
        <f>VLOOKUP(Sheet1[[#This Row],[NPDES ID2]],Combined_Sheet__Major_Only___2[[NPDES ID2]:[ECHO BFR]],3,FALSE)</f>
        <v>MD</v>
      </c>
      <c r="AW2269" t="s">
        <v>87</v>
      </c>
      <c r="AX2269" t="str">
        <f>VLOOKUP(Sheet1[[#This Row],[NPDES ID2]],Combined_Sheet__Major_Only___2[[NPDES ID2]:[ECHO BFR]],27,FALSE)</f>
        <v>-</v>
      </c>
      <c r="AY2269" t="str">
        <f>VLOOKUP(Sheet1[[#This Row],[NPDES ID2]],Combined_Sheet__Major_Only___2[[NPDES ID2]:[ECHO BFR]],28,FALSE)</f>
        <v>-</v>
      </c>
      <c r="AZ2269" t="str">
        <f>VLOOKUP(Sheet1[[#This Row],[NPDES ID2]],Combined_Sheet__Major_Only___2[[NPDES ID2]:[ECHO BFR]],29,FALSE)</f>
        <v>thickening</v>
      </c>
      <c r="BA2269">
        <f>VLOOKUP(Sheet1[[#This Row],[NPDES ID2]],Combined_Sheet__Major_Only___2[[NPDES ID2]:[ECHO BFR]],17,FALSE)</f>
        <v>38.961474000000003</v>
      </c>
      <c r="BB2269">
        <f>VLOOKUP(Sheet1[[#This Row],[NPDES ID2]],Combined_Sheet__Major_Only___2[[NPDES ID2]:[ECHO BFR]],18,FALSE)</f>
        <v>-76.476856999999995</v>
      </c>
      <c r="BC2269" t="str">
        <f>IF(ISNUMBER(SEARCH("aerobic",$AW2269)),"aerobic","")</f>
        <v/>
      </c>
      <c r="BD2269" t="str">
        <f>IF(ISNUMBER(SEARCH("anaer",$AW2269)),"anaer","")</f>
        <v/>
      </c>
      <c r="BE2269" t="str">
        <f>IF(ISNUMBER(SEARCH("thickening",$AZ2269)),"thickening","")</f>
        <v>thickening</v>
      </c>
      <c r="BF2269" s="2" t="str">
        <f>IF(ISNUMBER(SEARCH("airDry",$AW2269)),"airDry","")</f>
        <v/>
      </c>
      <c r="BG2269" s="2" t="str">
        <f>IF(ISNUMBER(SEARCH("heatDry",$AY2269)),"heatDry","")</f>
        <v/>
      </c>
      <c r="BH2269" s="2" t="str">
        <f>IF(AND(ISNUMBER(SEARCH("aerobic",$AW2269)),ISNUMBER(SEARCH("anaer",$AW2269))),"Combined Aer and Anaer.","")</f>
        <v/>
      </c>
    </row>
    <row r="2270" spans="1:60" x14ac:dyDescent="0.25">
      <c r="A2270" s="4">
        <v>487</v>
      </c>
      <c r="B2270" t="s">
        <v>2422</v>
      </c>
      <c r="C2270">
        <v>396.28</v>
      </c>
      <c r="D2270">
        <v>517.50154559835732</v>
      </c>
      <c r="E2270">
        <v>519.53008358158752</v>
      </c>
      <c r="F2270">
        <v>391.55434561769829</v>
      </c>
      <c r="G2270">
        <v>639.38238728664214</v>
      </c>
      <c r="H2270">
        <v>-149.23619297734459</v>
      </c>
      <c r="I2270">
        <v>-151.26861206302979</v>
      </c>
      <c r="J2270">
        <v>-167.93253338614369</v>
      </c>
      <c r="K2270">
        <v>-125.89553270127701</v>
      </c>
      <c r="L2270">
        <v>205.57482889422289</v>
      </c>
      <c r="M2270">
        <v>203.9966157364554</v>
      </c>
      <c r="N2270">
        <v>198.77057034413011</v>
      </c>
      <c r="O2270">
        <v>216.6637170134571</v>
      </c>
      <c r="P2270">
        <v>9.3800434645682298</v>
      </c>
      <c r="Q2270">
        <v>9.3985073779021562</v>
      </c>
      <c r="R2270">
        <v>8.0565209012928225</v>
      </c>
      <c r="S2270">
        <v>10.83424683720496</v>
      </c>
      <c r="T2270">
        <v>65057.751046924997</v>
      </c>
      <c r="U2270">
        <v>65057.70200167445</v>
      </c>
      <c r="V2270">
        <v>65013.777207159379</v>
      </c>
      <c r="W2270">
        <v>65102.028822471118</v>
      </c>
      <c r="X2270">
        <v>5647.9138366441921</v>
      </c>
      <c r="Y2270">
        <v>5686.5704276368851</v>
      </c>
      <c r="Z2270">
        <v>5358.0671925560009</v>
      </c>
      <c r="AA2270">
        <v>5836.4919407579118</v>
      </c>
      <c r="AB2270">
        <v>1231.1892989321509</v>
      </c>
      <c r="AC2270">
        <v>1209.6675245560159</v>
      </c>
      <c r="AD2270">
        <v>1004.769702623931</v>
      </c>
      <c r="AE2270">
        <v>1496.3401372259129</v>
      </c>
      <c r="AF2270">
        <v>50.839853073873392</v>
      </c>
      <c r="AG2270">
        <v>50.449089301176208</v>
      </c>
      <c r="AH2270">
        <v>49.158071202209733</v>
      </c>
      <c r="AI2270">
        <v>53.58184030968286</v>
      </c>
      <c r="AJ2270">
        <v>0.39790794979318089</v>
      </c>
      <c r="AK2270">
        <v>0.39790798673721578</v>
      </c>
      <c r="AL2270">
        <v>0.39789946692146122</v>
      </c>
      <c r="AM2270">
        <v>0.39791638379901212</v>
      </c>
      <c r="AN2270">
        <v>0.96231359050879628</v>
      </c>
      <c r="AO2270">
        <v>0.96231359050879628</v>
      </c>
      <c r="AP2270">
        <v>0.96231359050879628</v>
      </c>
      <c r="AQ2270">
        <v>0.96231359050879628</v>
      </c>
      <c r="AR2270">
        <v>9.9189599232955885</v>
      </c>
      <c r="AS2270">
        <v>9.9189599232955885</v>
      </c>
      <c r="AT2270">
        <v>9.9189599232955885</v>
      </c>
      <c r="AU2270">
        <v>9.9189599232955885</v>
      </c>
      <c r="AV2270" t="str">
        <f>VLOOKUP(Sheet1[[#This Row],[NPDES ID2]],Combined_Sheet__Major_Only___2[[NPDES ID2]:[ECHO BFR]],3,FALSE)</f>
        <v>CO</v>
      </c>
      <c r="AW2270" t="s">
        <v>54</v>
      </c>
      <c r="AX2270" t="str">
        <f>VLOOKUP(Sheet1[[#This Row],[NPDES ID2]],Combined_Sheet__Major_Only___2[[NPDES ID2]:[ECHO BFR]],27,FALSE)</f>
        <v>other</v>
      </c>
      <c r="AY2270" t="str">
        <f>VLOOKUP(Sheet1[[#This Row],[NPDES ID2]],Combined_Sheet__Major_Only___2[[NPDES ID2]:[ECHO BFR]],28,FALSE)</f>
        <v>highTempCompost, thermoAerobicDigest</v>
      </c>
      <c r="AZ2270" t="str">
        <f>VLOOKUP(Sheet1[[#This Row],[NPDES ID2]],Combined_Sheet__Major_Only___2[[NPDES ID2]:[ECHO BFR]],29,FALSE)</f>
        <v>thickening</v>
      </c>
      <c r="BA2270">
        <f>VLOOKUP(Sheet1[[#This Row],[NPDES ID2]],Combined_Sheet__Major_Only___2[[NPDES ID2]:[ECHO BFR]],17,FALSE)</f>
        <v>40.483499999999999</v>
      </c>
      <c r="BB2270">
        <f>VLOOKUP(Sheet1[[#This Row],[NPDES ID2]],Combined_Sheet__Major_Only___2[[NPDES ID2]:[ECHO BFR]],18,FALSE)</f>
        <v>-105.02997000000001</v>
      </c>
      <c r="BC2270" t="str">
        <f>IF(ISNUMBER(SEARCH("aerobic",$AW2270)),"aerobic","")</f>
        <v/>
      </c>
      <c r="BD2270" t="str">
        <f>IF(ISNUMBER(SEARCH("anaer",$AW2270)),"anaer","")</f>
        <v/>
      </c>
      <c r="BE2270" t="str">
        <f>IF(ISNUMBER(SEARCH("thickening",$AZ2270)),"thickening","")</f>
        <v>thickening</v>
      </c>
      <c r="BF2270" s="3" t="str">
        <f>IF(ISNUMBER(SEARCH("airDry",$AW2270)),"airDry","")</f>
        <v/>
      </c>
      <c r="BG2270" s="3" t="str">
        <f>IF(ISNUMBER(SEARCH("heatDry",$AY2270)),"heatDry","")</f>
        <v/>
      </c>
      <c r="BH2270" s="3" t="str">
        <f>IF(AND(ISNUMBER(SEARCH("aerobic",$AW2270)),ISNUMBER(SEARCH("anaer",$AW2270))),"Combined Aer and Anaer.","")</f>
        <v/>
      </c>
    </row>
    <row r="2271" spans="1:60" x14ac:dyDescent="0.25">
      <c r="A2271" s="4">
        <v>1015</v>
      </c>
      <c r="B2271" t="s">
        <v>4906</v>
      </c>
      <c r="C2271">
        <v>446</v>
      </c>
      <c r="D2271">
        <v>544.64681593862474</v>
      </c>
      <c r="E2271">
        <v>544.31603149149873</v>
      </c>
      <c r="F2271">
        <v>417.00981960777699</v>
      </c>
      <c r="G2271">
        <v>676.35540889126128</v>
      </c>
      <c r="H2271">
        <v>-164.81761656711299</v>
      </c>
      <c r="I2271">
        <v>-166.48403678874041</v>
      </c>
      <c r="J2271">
        <v>-184.97687396312949</v>
      </c>
      <c r="K2271">
        <v>-140.9301734450209</v>
      </c>
      <c r="L2271">
        <v>210.3687467023874</v>
      </c>
      <c r="M2271">
        <v>208.42744189533329</v>
      </c>
      <c r="N2271">
        <v>201.99851499651049</v>
      </c>
      <c r="O2271">
        <v>224.00951478990169</v>
      </c>
      <c r="P2271">
        <v>10.591711022034721</v>
      </c>
      <c r="Q2271">
        <v>10.603367214141469</v>
      </c>
      <c r="R2271">
        <v>9.2049396873065596</v>
      </c>
      <c r="S2271">
        <v>12.16444011268711</v>
      </c>
      <c r="T2271">
        <v>65077.502841441819</v>
      </c>
      <c r="U2271">
        <v>65077.453781710188</v>
      </c>
      <c r="V2271">
        <v>65033.516017992908</v>
      </c>
      <c r="W2271">
        <v>65121.793690411032</v>
      </c>
      <c r="X2271">
        <v>6215.7429300508547</v>
      </c>
      <c r="Y2271">
        <v>6265.893787770231</v>
      </c>
      <c r="Z2271">
        <v>5834.3498898650296</v>
      </c>
      <c r="AA2271">
        <v>6465.7712717838222</v>
      </c>
      <c r="AB2271">
        <v>1887.4722468296479</v>
      </c>
      <c r="AC2271">
        <v>1822.5268786440979</v>
      </c>
      <c r="AD2271">
        <v>1421.9102555792431</v>
      </c>
      <c r="AE2271">
        <v>2492.539050736706</v>
      </c>
      <c r="AF2271">
        <v>46.225879558287758</v>
      </c>
      <c r="AG2271">
        <v>45.798789158828278</v>
      </c>
      <c r="AH2271">
        <v>44.387676433818108</v>
      </c>
      <c r="AI2271">
        <v>49.222862855900402</v>
      </c>
      <c r="AJ2271">
        <v>0.34191711025752319</v>
      </c>
      <c r="AK2271">
        <v>0.34191714904735082</v>
      </c>
      <c r="AL2271">
        <v>0.34190819949300488</v>
      </c>
      <c r="AM2271">
        <v>0.3419259697394621</v>
      </c>
      <c r="AN2271">
        <v>0.96232441068652563</v>
      </c>
      <c r="AO2271">
        <v>0.96232441068652597</v>
      </c>
      <c r="AP2271">
        <v>0.96232441068652597</v>
      </c>
      <c r="AQ2271">
        <v>0.96232441068652597</v>
      </c>
      <c r="AR2271">
        <v>7.6975074864755006</v>
      </c>
      <c r="AS2271">
        <v>7.6975074864755006</v>
      </c>
      <c r="AT2271">
        <v>7.6975074864755006</v>
      </c>
      <c r="AU2271">
        <v>7.6975074864755006</v>
      </c>
      <c r="AV2271" t="str">
        <f>VLOOKUP(Sheet1[[#This Row],[NPDES ID2]],Combined_Sheet__Major_Only___2[[NPDES ID2]:[ECHO BFR]],3,FALSE)</f>
        <v>GA</v>
      </c>
      <c r="AW2271" t="s">
        <v>54</v>
      </c>
      <c r="AX2271" t="str">
        <f>VLOOKUP(Sheet1[[#This Row],[NPDES ID2]],Combined_Sheet__Major_Only___2[[NPDES ID2]:[ECHO BFR]],27,FALSE)</f>
        <v>-</v>
      </c>
      <c r="AY2271" t="str">
        <f>VLOOKUP(Sheet1[[#This Row],[NPDES ID2]],Combined_Sheet__Major_Only___2[[NPDES ID2]:[ECHO BFR]],28,FALSE)</f>
        <v>highTempCompost</v>
      </c>
      <c r="AZ2271" t="str">
        <f>VLOOKUP(Sheet1[[#This Row],[NPDES ID2]],Combined_Sheet__Major_Only___2[[NPDES ID2]:[ECHO BFR]],29,FALSE)</f>
        <v>thickening</v>
      </c>
      <c r="BA2271">
        <f>VLOOKUP(Sheet1[[#This Row],[NPDES ID2]],Combined_Sheet__Major_Only___2[[NPDES ID2]:[ECHO BFR]],17,FALSE)</f>
        <v>31.500861</v>
      </c>
      <c r="BB2271">
        <f>VLOOKUP(Sheet1[[#This Row],[NPDES ID2]],Combined_Sheet__Major_Only___2[[NPDES ID2]:[ECHO BFR]],18,FALSE)</f>
        <v>-82.823888999999994</v>
      </c>
      <c r="BC2271" t="str">
        <f>IF(ISNUMBER(SEARCH("aerobic",$AW2271)),"aerobic","")</f>
        <v/>
      </c>
      <c r="BD2271" t="str">
        <f>IF(ISNUMBER(SEARCH("anaer",$AW2271)),"anaer","")</f>
        <v/>
      </c>
      <c r="BE2271" t="str">
        <f>IF(ISNUMBER(SEARCH("thickening",$AZ2271)),"thickening","")</f>
        <v>thickening</v>
      </c>
      <c r="BF2271" s="3" t="str">
        <f>IF(ISNUMBER(SEARCH("airDry",$AW2271)),"airDry","")</f>
        <v/>
      </c>
      <c r="BG2271" s="3" t="str">
        <f>IF(ISNUMBER(SEARCH("heatDry",$AY2271)),"heatDry","")</f>
        <v/>
      </c>
      <c r="BH2271" s="3" t="str">
        <f>IF(AND(ISNUMBER(SEARCH("aerobic",$AW2271)),ISNUMBER(SEARCH("anaer",$AW2271))),"Combined Aer and Anaer.","")</f>
        <v/>
      </c>
    </row>
    <row r="2272" spans="1:60" x14ac:dyDescent="0.25">
      <c r="A2272" s="4">
        <v>1018</v>
      </c>
      <c r="B2272" t="s">
        <v>4918</v>
      </c>
      <c r="C2272">
        <v>443.6</v>
      </c>
      <c r="D2272">
        <v>530.34220365252406</v>
      </c>
      <c r="E2272">
        <v>530.36090431323191</v>
      </c>
      <c r="F2272">
        <v>405.96400033760921</v>
      </c>
      <c r="G2272">
        <v>657.37502780827504</v>
      </c>
      <c r="H2272">
        <v>-160.03185188699331</v>
      </c>
      <c r="I2272">
        <v>-161.92476052552561</v>
      </c>
      <c r="J2272">
        <v>-179.78124467713511</v>
      </c>
      <c r="K2272">
        <v>-136.30372550502631</v>
      </c>
      <c r="L2272">
        <v>215.24411406131611</v>
      </c>
      <c r="M2272">
        <v>213.3604474830384</v>
      </c>
      <c r="N2272">
        <v>207.1224606136978</v>
      </c>
      <c r="O2272">
        <v>228.47980035945429</v>
      </c>
      <c r="P2272">
        <v>10.52525650950486</v>
      </c>
      <c r="Q2272">
        <v>10.55265566310009</v>
      </c>
      <c r="R2272">
        <v>9.1271116719263752</v>
      </c>
      <c r="S2272">
        <v>12.09488470393204</v>
      </c>
      <c r="T2272">
        <v>65098.819402997608</v>
      </c>
      <c r="U2272">
        <v>65098.770327637707</v>
      </c>
      <c r="V2272">
        <v>65054.818567278402</v>
      </c>
      <c r="W2272">
        <v>65143.124361086317</v>
      </c>
      <c r="X2272">
        <v>6043.5534289610068</v>
      </c>
      <c r="Y2272">
        <v>6090.0789696114152</v>
      </c>
      <c r="Z2272">
        <v>5691.2808375863806</v>
      </c>
      <c r="AA2272">
        <v>6273.9380778524146</v>
      </c>
      <c r="AB2272">
        <v>1530.055112372627</v>
      </c>
      <c r="AC2272">
        <v>1493.703835588876</v>
      </c>
      <c r="AD2272">
        <v>1206.673776408076</v>
      </c>
      <c r="AE2272">
        <v>1925.305303667433</v>
      </c>
      <c r="AF2272">
        <v>47.553018800722278</v>
      </c>
      <c r="AG2272">
        <v>47.136359514144743</v>
      </c>
      <c r="AH2272">
        <v>45.759776132361402</v>
      </c>
      <c r="AI2272">
        <v>50.476727568374613</v>
      </c>
      <c r="AJ2272">
        <v>0.35800535148410167</v>
      </c>
      <c r="AK2272">
        <v>0.35800539058214698</v>
      </c>
      <c r="AL2272">
        <v>0.35799637076099489</v>
      </c>
      <c r="AM2272">
        <v>0.35801428051201339</v>
      </c>
      <c r="AN2272">
        <v>0.96233608108625712</v>
      </c>
      <c r="AO2272">
        <v>0.96233608108625701</v>
      </c>
      <c r="AP2272">
        <v>0.96233608108625701</v>
      </c>
      <c r="AQ2272">
        <v>0.96233608108625701</v>
      </c>
      <c r="AR2272">
        <v>8.6052056790674936</v>
      </c>
      <c r="AS2272">
        <v>8.6052056790674918</v>
      </c>
      <c r="AT2272">
        <v>8.6052056790674918</v>
      </c>
      <c r="AU2272">
        <v>8.6052056790674918</v>
      </c>
      <c r="AV2272" t="str">
        <f>VLOOKUP(Sheet1[[#This Row],[NPDES ID2]],Combined_Sheet__Major_Only___2[[NPDES ID2]:[ECHO BFR]],3,FALSE)</f>
        <v>MA</v>
      </c>
      <c r="AW2272" t="s">
        <v>54</v>
      </c>
      <c r="AX2272" t="str">
        <f>VLOOKUP(Sheet1[[#This Row],[NPDES ID2]],Combined_Sheet__Major_Only___2[[NPDES ID2]:[ECHO BFR]],27,FALSE)</f>
        <v>-</v>
      </c>
      <c r="AY2272" t="str">
        <f>VLOOKUP(Sheet1[[#This Row],[NPDES ID2]],Combined_Sheet__Major_Only___2[[NPDES ID2]:[ECHO BFR]],28,FALSE)</f>
        <v>thermoAerobicDigest</v>
      </c>
      <c r="AZ2272" t="str">
        <f>VLOOKUP(Sheet1[[#This Row],[NPDES ID2]],Combined_Sheet__Major_Only___2[[NPDES ID2]:[ECHO BFR]],29,FALSE)</f>
        <v>thickening</v>
      </c>
      <c r="BA2272">
        <f>VLOOKUP(Sheet1[[#This Row],[NPDES ID2]],Combined_Sheet__Major_Only___2[[NPDES ID2]:[ECHO BFR]],17,FALSE)</f>
        <v>42.840133000000002</v>
      </c>
      <c r="BB2272">
        <f>VLOOKUP(Sheet1[[#This Row],[NPDES ID2]],Combined_Sheet__Major_Only___2[[NPDES ID2]:[ECHO BFR]],18,FALSE)</f>
        <v>-70.926485999999997</v>
      </c>
      <c r="BC2272" t="str">
        <f>IF(ISNUMBER(SEARCH("aerobic",$AW2272)),"aerobic","")</f>
        <v/>
      </c>
      <c r="BD2272" t="str">
        <f>IF(ISNUMBER(SEARCH("anaer",$AW2272)),"anaer","")</f>
        <v/>
      </c>
      <c r="BE2272" t="str">
        <f>IF(ISNUMBER(SEARCH("thickening",$AZ2272)),"thickening","")</f>
        <v>thickening</v>
      </c>
      <c r="BF2272" s="2" t="str">
        <f>IF(ISNUMBER(SEARCH("airDry",$AW2272)),"airDry","")</f>
        <v/>
      </c>
      <c r="BG2272" s="2" t="str">
        <f>IF(ISNUMBER(SEARCH("heatDry",$AY2272)),"heatDry","")</f>
        <v/>
      </c>
      <c r="BH2272" s="2" t="str">
        <f>IF(AND(ISNUMBER(SEARCH("aerobic",$AW2272)),ISNUMBER(SEARCH("anaer",$AW2272))),"Combined Aer and Anaer.","")</f>
        <v/>
      </c>
    </row>
    <row r="2273" spans="1:60" x14ac:dyDescent="0.25">
      <c r="A2273" s="4">
        <v>735</v>
      </c>
      <c r="B2273" t="s">
        <v>3620</v>
      </c>
      <c r="C2273">
        <v>2968</v>
      </c>
      <c r="D2273">
        <v>893.0615864750107</v>
      </c>
      <c r="E2273">
        <v>893.12681463526167</v>
      </c>
      <c r="F2273">
        <v>747.31975969522136</v>
      </c>
      <c r="G2273">
        <v>1056.7484846327111</v>
      </c>
      <c r="H2273">
        <v>-149.95849582724921</v>
      </c>
      <c r="I2273">
        <v>-151.68152770811429</v>
      </c>
      <c r="J2273">
        <v>-169.7902058143201</v>
      </c>
      <c r="K2273">
        <v>-127.2449471025564</v>
      </c>
      <c r="L2273">
        <v>1520.879837789857</v>
      </c>
      <c r="M2273">
        <v>1508.946974840715</v>
      </c>
      <c r="N2273">
        <v>1469.237089377405</v>
      </c>
      <c r="O2273">
        <v>1604.9758550821191</v>
      </c>
      <c r="P2273">
        <v>70.274728302188691</v>
      </c>
      <c r="Q2273">
        <v>70.438175539870144</v>
      </c>
      <c r="R2273">
        <v>60.506872067506251</v>
      </c>
      <c r="S2273">
        <v>81.236473138054293</v>
      </c>
      <c r="T2273">
        <v>65200.893203946333</v>
      </c>
      <c r="U2273">
        <v>65200.844053750829</v>
      </c>
      <c r="V2273">
        <v>65156.825270834961</v>
      </c>
      <c r="W2273">
        <v>65245.26572318696</v>
      </c>
      <c r="X2273">
        <v>5730.552028939469</v>
      </c>
      <c r="Y2273">
        <v>5770.5293120296537</v>
      </c>
      <c r="Z2273">
        <v>5429.2778171819018</v>
      </c>
      <c r="AA2273">
        <v>5926.9099954403146</v>
      </c>
      <c r="AB2273">
        <v>1297.6961491343061</v>
      </c>
      <c r="AC2273">
        <v>1273.6688470272099</v>
      </c>
      <c r="AD2273">
        <v>1050.354932472872</v>
      </c>
      <c r="AE2273">
        <v>1589.7027835973361</v>
      </c>
      <c r="AF2273">
        <v>50.226880933243592</v>
      </c>
      <c r="AG2273">
        <v>49.829333049213503</v>
      </c>
      <c r="AH2273">
        <v>48.528508573859568</v>
      </c>
      <c r="AI2273">
        <v>53.001444165858118</v>
      </c>
      <c r="AJ2273">
        <v>0.3904605344099179</v>
      </c>
      <c r="AK2273">
        <v>0.39046080576524778</v>
      </c>
      <c r="AL2273">
        <v>0.3903973723503385</v>
      </c>
      <c r="AM2273">
        <v>0.39052334274179101</v>
      </c>
      <c r="AN2273">
        <v>0.96239186443930524</v>
      </c>
      <c r="AO2273">
        <v>0.96239186443930502</v>
      </c>
      <c r="AP2273">
        <v>0.96239186443930502</v>
      </c>
      <c r="AQ2273">
        <v>0.96239186443930502</v>
      </c>
      <c r="AR2273">
        <v>9.6078746531780297</v>
      </c>
      <c r="AS2273">
        <v>9.6078746531780315</v>
      </c>
      <c r="AT2273">
        <v>9.6078746531780315</v>
      </c>
      <c r="AU2273">
        <v>9.6078746531780315</v>
      </c>
      <c r="AV2273" t="str">
        <f>VLOOKUP(Sheet1[[#This Row],[NPDES ID2]],Combined_Sheet__Major_Only___2[[NPDES ID2]:[ECHO BFR]],3,FALSE)</f>
        <v>TN</v>
      </c>
      <c r="AW2273" t="s">
        <v>87</v>
      </c>
      <c r="AX2273" t="str">
        <f>VLOOKUP(Sheet1[[#This Row],[NPDES ID2]],Combined_Sheet__Major_Only___2[[NPDES ID2]:[ECHO BFR]],27,FALSE)</f>
        <v>tempSludgeStore</v>
      </c>
      <c r="AY2273" t="str">
        <f>VLOOKUP(Sheet1[[#This Row],[NPDES ID2]],Combined_Sheet__Major_Only___2[[NPDES ID2]:[ECHO BFR]],28,FALSE)</f>
        <v>-</v>
      </c>
      <c r="AZ2273" t="str">
        <f>VLOOKUP(Sheet1[[#This Row],[NPDES ID2]],Combined_Sheet__Major_Only___2[[NPDES ID2]:[ECHO BFR]],29,FALSE)</f>
        <v>thickening</v>
      </c>
      <c r="BA2273">
        <f>VLOOKUP(Sheet1[[#This Row],[NPDES ID2]],Combined_Sheet__Major_Only___2[[NPDES ID2]:[ECHO BFR]],17,FALSE)</f>
        <v>35.947090000000003</v>
      </c>
      <c r="BB2273">
        <f>VLOOKUP(Sheet1[[#This Row],[NPDES ID2]],Combined_Sheet__Major_Only___2[[NPDES ID2]:[ECHO BFR]],18,FALSE)</f>
        <v>-85.028459999999995</v>
      </c>
      <c r="BC2273" t="str">
        <f>IF(ISNUMBER(SEARCH("aerobic",$AW2273)),"aerobic","")</f>
        <v/>
      </c>
      <c r="BD2273" t="str">
        <f>IF(ISNUMBER(SEARCH("anaer",$AW2273)),"anaer","")</f>
        <v/>
      </c>
      <c r="BE2273" t="str">
        <f>IF(ISNUMBER(SEARCH("thickening",$AZ2273)),"thickening","")</f>
        <v>thickening</v>
      </c>
      <c r="BF2273" s="3" t="str">
        <f>IF(ISNUMBER(SEARCH("airDry",$AW2273)),"airDry","")</f>
        <v/>
      </c>
      <c r="BG2273" s="3" t="str">
        <f>IF(ISNUMBER(SEARCH("heatDry",$AY2273)),"heatDry","")</f>
        <v/>
      </c>
      <c r="BH2273" s="3" t="str">
        <f>IF(AND(ISNUMBER(SEARCH("aerobic",$AW2273)),ISNUMBER(SEARCH("anaer",$AW2273))),"Combined Aer and Anaer.","")</f>
        <v/>
      </c>
    </row>
    <row r="2274" spans="1:60" x14ac:dyDescent="0.25">
      <c r="A2274" s="4">
        <v>1179</v>
      </c>
      <c r="B2274" t="s">
        <v>5656</v>
      </c>
      <c r="C2274">
        <v>266.57</v>
      </c>
      <c r="D2274">
        <v>701.36992258160603</v>
      </c>
      <c r="E2274">
        <v>700.88713929640426</v>
      </c>
      <c r="F2274">
        <v>525.26923752132564</v>
      </c>
      <c r="G2274">
        <v>907.35339713949566</v>
      </c>
      <c r="H2274">
        <v>-164.96553544251779</v>
      </c>
      <c r="I2274">
        <v>-166.67432298144681</v>
      </c>
      <c r="J2274">
        <v>-185.0504093329215</v>
      </c>
      <c r="K2274">
        <v>-141.01839734207709</v>
      </c>
      <c r="L2274">
        <v>125.7023792357778</v>
      </c>
      <c r="M2274">
        <v>124.54157678089599</v>
      </c>
      <c r="N2274">
        <v>120.6987438925664</v>
      </c>
      <c r="O2274">
        <v>133.85713731392769</v>
      </c>
      <c r="P2274">
        <v>6.3306955077063867</v>
      </c>
      <c r="Q2274">
        <v>6.337762055612675</v>
      </c>
      <c r="R2274">
        <v>5.5021522720607772</v>
      </c>
      <c r="S2274">
        <v>7.270838586028626</v>
      </c>
      <c r="T2274">
        <v>65231.036831634221</v>
      </c>
      <c r="U2274">
        <v>65230.987659338884</v>
      </c>
      <c r="V2274">
        <v>65186.949083851643</v>
      </c>
      <c r="W2274">
        <v>65275.429302499972</v>
      </c>
      <c r="X2274">
        <v>6232.0521698133352</v>
      </c>
      <c r="Y2274">
        <v>6282.3681823787701</v>
      </c>
      <c r="Z2274">
        <v>5849.4791962771133</v>
      </c>
      <c r="AA2274">
        <v>6482.844123336592</v>
      </c>
      <c r="AB2274">
        <v>1655.3536456104409</v>
      </c>
      <c r="AC2274">
        <v>1611.3654689162779</v>
      </c>
      <c r="AD2274">
        <v>1290.6120142780519</v>
      </c>
      <c r="AE2274">
        <v>2111.9251652231919</v>
      </c>
      <c r="AF2274">
        <v>46.213174054209368</v>
      </c>
      <c r="AG2274">
        <v>45.786115388820207</v>
      </c>
      <c r="AH2274">
        <v>44.374256676702423</v>
      </c>
      <c r="AI2274">
        <v>49.21094891950402</v>
      </c>
      <c r="AJ2274">
        <v>0.34176316007889163</v>
      </c>
      <c r="AK2274">
        <v>0.34176318290498719</v>
      </c>
      <c r="AL2274">
        <v>0.34175792190999121</v>
      </c>
      <c r="AM2274">
        <v>0.34176836803733218</v>
      </c>
      <c r="AN2274">
        <v>0.96240830634799934</v>
      </c>
      <c r="AO2274">
        <v>0.96240830634799968</v>
      </c>
      <c r="AP2274">
        <v>0.96240830634799968</v>
      </c>
      <c r="AQ2274">
        <v>0.96240830634799968</v>
      </c>
      <c r="AR2274">
        <v>8.1740307470839646</v>
      </c>
      <c r="AS2274">
        <v>8.1740307470839664</v>
      </c>
      <c r="AT2274">
        <v>8.1740307470839664</v>
      </c>
      <c r="AU2274">
        <v>8.1740307470839664</v>
      </c>
      <c r="AV2274" t="str">
        <f>VLOOKUP(Sheet1[[#This Row],[NPDES ID2]],Combined_Sheet__Major_Only___2[[NPDES ID2]:[ECHO BFR]],3,FALSE)</f>
        <v>MD</v>
      </c>
      <c r="AW2274" t="s">
        <v>87</v>
      </c>
      <c r="AX2274" t="str">
        <f>VLOOKUP(Sheet1[[#This Row],[NPDES ID2]],Combined_Sheet__Major_Only___2[[NPDES ID2]:[ECHO BFR]],27,FALSE)</f>
        <v>-</v>
      </c>
      <c r="AY2274" t="str">
        <f>VLOOKUP(Sheet1[[#This Row],[NPDES ID2]],Combined_Sheet__Major_Only___2[[NPDES ID2]:[ECHO BFR]],28,FALSE)</f>
        <v>-</v>
      </c>
      <c r="AZ2274" t="str">
        <f>VLOOKUP(Sheet1[[#This Row],[NPDES ID2]],Combined_Sheet__Major_Only___2[[NPDES ID2]:[ECHO BFR]],29,FALSE)</f>
        <v>thickening</v>
      </c>
      <c r="BA2274">
        <f>VLOOKUP(Sheet1[[#This Row],[NPDES ID2]],Combined_Sheet__Major_Only___2[[NPDES ID2]:[ECHO BFR]],17,FALSE)</f>
        <v>39.246060999999997</v>
      </c>
      <c r="BB2274">
        <f>VLOOKUP(Sheet1[[#This Row],[NPDES ID2]],Combined_Sheet__Major_Only___2[[NPDES ID2]:[ECHO BFR]],18,FALSE)</f>
        <v>-77.204640999999995</v>
      </c>
      <c r="BC2274" t="str">
        <f>IF(ISNUMBER(SEARCH("aerobic",$AW2274)),"aerobic","")</f>
        <v/>
      </c>
      <c r="BD2274" t="str">
        <f>IF(ISNUMBER(SEARCH("anaer",$AW2274)),"anaer","")</f>
        <v/>
      </c>
      <c r="BE2274" t="str">
        <f>IF(ISNUMBER(SEARCH("thickening",$AZ2274)),"thickening","")</f>
        <v>thickening</v>
      </c>
      <c r="BF2274" s="3" t="str">
        <f>IF(ISNUMBER(SEARCH("airDry",$AW2274)),"airDry","")</f>
        <v/>
      </c>
      <c r="BG2274" s="3" t="str">
        <f>IF(ISNUMBER(SEARCH("heatDry",$AY2274)),"heatDry","")</f>
        <v/>
      </c>
      <c r="BH2274" s="3" t="str">
        <f>IF(AND(ISNUMBER(SEARCH("aerobic",$AW2274)),ISNUMBER(SEARCH("anaer",$AW2274))),"Combined Aer and Anaer.","")</f>
        <v/>
      </c>
    </row>
    <row r="2275" spans="1:60" x14ac:dyDescent="0.25">
      <c r="A2275" s="4">
        <v>2152</v>
      </c>
      <c r="B2275" t="s">
        <v>10106</v>
      </c>
      <c r="C2275">
        <v>793</v>
      </c>
      <c r="D2275">
        <v>446.69521499419068</v>
      </c>
      <c r="E2275">
        <v>442.96133489657728</v>
      </c>
      <c r="F2275">
        <v>375.30119320741449</v>
      </c>
      <c r="G2275">
        <v>533.1312939630792</v>
      </c>
      <c r="H2275">
        <v>-144.73163907213859</v>
      </c>
      <c r="I2275">
        <v>-146.8823579700348</v>
      </c>
      <c r="J2275">
        <v>-163.11705088446459</v>
      </c>
      <c r="K2275">
        <v>-121.6719571114951</v>
      </c>
      <c r="L2275">
        <v>423.01837184177839</v>
      </c>
      <c r="M2275">
        <v>419.95344005012709</v>
      </c>
      <c r="N2275">
        <v>409.79592818680271</v>
      </c>
      <c r="O2275">
        <v>444.56412946028979</v>
      </c>
      <c r="P2275">
        <v>18.749134091795479</v>
      </c>
      <c r="Q2275">
        <v>18.83141549967209</v>
      </c>
      <c r="R2275">
        <v>16.017287469536289</v>
      </c>
      <c r="S2275">
        <v>21.61425893711888</v>
      </c>
      <c r="T2275">
        <v>65335.308362204982</v>
      </c>
      <c r="U2275">
        <v>65335.259113462758</v>
      </c>
      <c r="V2275">
        <v>65291.152072370343</v>
      </c>
      <c r="W2275">
        <v>65379.769848867669</v>
      </c>
      <c r="X2275">
        <v>5515.4582218541718</v>
      </c>
      <c r="Y2275">
        <v>5551.2677849349784</v>
      </c>
      <c r="Z2275">
        <v>5247.8306430665398</v>
      </c>
      <c r="AA2275">
        <v>5689.266368434548</v>
      </c>
      <c r="AB2275">
        <v>1327.2131789806811</v>
      </c>
      <c r="AC2275">
        <v>1298.8514161148551</v>
      </c>
      <c r="AD2275">
        <v>1062.037914933929</v>
      </c>
      <c r="AE2275">
        <v>1645.962758246226</v>
      </c>
      <c r="AF2275">
        <v>52.279714111236991</v>
      </c>
      <c r="AG2275">
        <v>51.899965274058701</v>
      </c>
      <c r="AH2275">
        <v>50.647568522560377</v>
      </c>
      <c r="AI2275">
        <v>54.941751643213287</v>
      </c>
      <c r="AJ2275">
        <v>0.41541145130353058</v>
      </c>
      <c r="AK2275">
        <v>0.41541152912812512</v>
      </c>
      <c r="AL2275">
        <v>0.41539354407510781</v>
      </c>
      <c r="AM2275">
        <v>0.41542925582175938</v>
      </c>
      <c r="AN2275">
        <v>0.96246507077538368</v>
      </c>
      <c r="AO2275">
        <v>0.96246507077538412</v>
      </c>
      <c r="AP2275">
        <v>0.96246507077538412</v>
      </c>
      <c r="AQ2275">
        <v>0.96246507077538412</v>
      </c>
      <c r="AR2275">
        <v>9.6985181942252865</v>
      </c>
      <c r="AS2275">
        <v>9.69851819422529</v>
      </c>
      <c r="AT2275">
        <v>9.69851819422529</v>
      </c>
      <c r="AU2275">
        <v>9.69851819422529</v>
      </c>
      <c r="AV2275" t="str">
        <f>VLOOKUP(Sheet1[[#This Row],[NPDES ID2]],Combined_Sheet__Major_Only___2[[NPDES ID2]:[ECHO BFR]],3,FALSE)</f>
        <v>FL</v>
      </c>
      <c r="AW2275" t="s">
        <v>54</v>
      </c>
      <c r="AX2275" t="str">
        <f>VLOOKUP(Sheet1[[#This Row],[NPDES ID2]],Combined_Sheet__Major_Only___2[[NPDES ID2]:[ECHO BFR]],27,FALSE)</f>
        <v>-</v>
      </c>
      <c r="AY2275" t="str">
        <f>VLOOKUP(Sheet1[[#This Row],[NPDES ID2]],Combined_Sheet__Major_Only___2[[NPDES ID2]:[ECHO BFR]],28,FALSE)</f>
        <v>-</v>
      </c>
      <c r="AZ2275" t="str">
        <f>VLOOKUP(Sheet1[[#This Row],[NPDES ID2]],Combined_Sheet__Major_Only___2[[NPDES ID2]:[ECHO BFR]],29,FALSE)</f>
        <v>thickening</v>
      </c>
      <c r="BA2275">
        <f>VLOOKUP(Sheet1[[#This Row],[NPDES ID2]],Combined_Sheet__Major_Only___2[[NPDES ID2]:[ECHO BFR]],17,FALSE)</f>
        <v>26.541003</v>
      </c>
      <c r="BB2275">
        <f>VLOOKUP(Sheet1[[#This Row],[NPDES ID2]],Combined_Sheet__Major_Only___2[[NPDES ID2]:[ECHO BFR]],18,FALSE)</f>
        <v>-81.904221000000007</v>
      </c>
      <c r="BC2275" t="str">
        <f>IF(ISNUMBER(SEARCH("aerobic",$AW2275)),"aerobic","")</f>
        <v/>
      </c>
      <c r="BD2275" t="str">
        <f>IF(ISNUMBER(SEARCH("anaer",$AW2275)),"anaer","")</f>
        <v/>
      </c>
      <c r="BE2275" t="str">
        <f>IF(ISNUMBER(SEARCH("thickening",$AZ2275)),"thickening","")</f>
        <v>thickening</v>
      </c>
      <c r="BF2275" s="2" t="str">
        <f>IF(ISNUMBER(SEARCH("airDry",$AW2275)),"airDry","")</f>
        <v/>
      </c>
      <c r="BG2275" s="2" t="str">
        <f>IF(ISNUMBER(SEARCH("heatDry",$AY2275)),"heatDry","")</f>
        <v/>
      </c>
      <c r="BH2275" s="2" t="str">
        <f>IF(AND(ISNUMBER(SEARCH("aerobic",$AW2275)),ISNUMBER(SEARCH("anaer",$AW2275))),"Combined Aer and Anaer.","")</f>
        <v/>
      </c>
    </row>
    <row r="2276" spans="1:60" x14ac:dyDescent="0.25">
      <c r="A2276" s="4">
        <v>2068</v>
      </c>
      <c r="B2276" t="s">
        <v>9725</v>
      </c>
      <c r="C2276">
        <v>1138</v>
      </c>
      <c r="D2276">
        <v>480.99818063107938</v>
      </c>
      <c r="E2276">
        <v>478.8318587701483</v>
      </c>
      <c r="F2276">
        <v>407.38957910937069</v>
      </c>
      <c r="G2276">
        <v>569.41473719495298</v>
      </c>
      <c r="H2276">
        <v>-143.77378927022161</v>
      </c>
      <c r="I2276">
        <v>-146.0364323390491</v>
      </c>
      <c r="J2276">
        <v>-162.26833084210401</v>
      </c>
      <c r="K2276">
        <v>-120.7651200344804</v>
      </c>
      <c r="L2276">
        <v>610.27872871132251</v>
      </c>
      <c r="M2276">
        <v>605.90758678239126</v>
      </c>
      <c r="N2276">
        <v>591.41116101573334</v>
      </c>
      <c r="O2276">
        <v>641.01975084080254</v>
      </c>
      <c r="P2276">
        <v>26.899603672141239</v>
      </c>
      <c r="Q2276">
        <v>27.032981173317509</v>
      </c>
      <c r="R2276">
        <v>22.963702564047029</v>
      </c>
      <c r="S2276">
        <v>30.997575855413331</v>
      </c>
      <c r="T2276">
        <v>65537.046876011736</v>
      </c>
      <c r="U2276">
        <v>65536.997479364567</v>
      </c>
      <c r="V2276">
        <v>65492.757974987493</v>
      </c>
      <c r="W2276">
        <v>65581.641890438215</v>
      </c>
      <c r="X2276">
        <v>5503.182032869996</v>
      </c>
      <c r="Y2276">
        <v>5538.5353395413804</v>
      </c>
      <c r="Z2276">
        <v>5239.028831492813</v>
      </c>
      <c r="AA2276">
        <v>5674.6932264635616</v>
      </c>
      <c r="AB2276">
        <v>1282.490448215058</v>
      </c>
      <c r="AC2276">
        <v>1256.738632095223</v>
      </c>
      <c r="AD2276">
        <v>1033.4422788020149</v>
      </c>
      <c r="AE2276">
        <v>1580.0940260900909</v>
      </c>
      <c r="AF2276">
        <v>52.558396340290393</v>
      </c>
      <c r="AG2276">
        <v>52.180566143876419</v>
      </c>
      <c r="AH2276">
        <v>50.936324619671723</v>
      </c>
      <c r="AI2276">
        <v>55.204805684581117</v>
      </c>
      <c r="AJ2276">
        <v>0.41880073127413159</v>
      </c>
      <c r="AK2276">
        <v>0.41880084292133662</v>
      </c>
      <c r="AL2276">
        <v>0.41877499596169898</v>
      </c>
      <c r="AM2276">
        <v>0.41882631951542632</v>
      </c>
      <c r="AN2276">
        <v>0.96257441002581912</v>
      </c>
      <c r="AO2276">
        <v>0.96257441002581878</v>
      </c>
      <c r="AP2276">
        <v>0.96257441002581878</v>
      </c>
      <c r="AQ2276">
        <v>0.96257441002581878</v>
      </c>
      <c r="AR2276">
        <v>9.9080433975879902</v>
      </c>
      <c r="AS2276">
        <v>9.908043397587992</v>
      </c>
      <c r="AT2276">
        <v>9.908043397587992</v>
      </c>
      <c r="AU2276">
        <v>9.908043397587992</v>
      </c>
      <c r="AV2276" t="str">
        <f>VLOOKUP(Sheet1[[#This Row],[NPDES ID2]],Combined_Sheet__Major_Only___2[[NPDES ID2]:[ECHO BFR]],3,FALSE)</f>
        <v>MO</v>
      </c>
      <c r="AW2276" t="s">
        <v>54</v>
      </c>
      <c r="AX2276" t="str">
        <f>VLOOKUP(Sheet1[[#This Row],[NPDES ID2]],Combined_Sheet__Major_Only___2[[NPDES ID2]:[ECHO BFR]],27,FALSE)</f>
        <v>other</v>
      </c>
      <c r="AY2276" t="str">
        <f>VLOOKUP(Sheet1[[#This Row],[NPDES ID2]],Combined_Sheet__Major_Only___2[[NPDES ID2]:[ECHO BFR]],28,FALSE)</f>
        <v>-</v>
      </c>
      <c r="AZ2276" t="str">
        <f>VLOOKUP(Sheet1[[#This Row],[NPDES ID2]],Combined_Sheet__Major_Only___2[[NPDES ID2]:[ECHO BFR]],29,FALSE)</f>
        <v>preliminaryOps, thickening</v>
      </c>
      <c r="BA2276">
        <f>VLOOKUP(Sheet1[[#This Row],[NPDES ID2]],Combined_Sheet__Major_Only___2[[NPDES ID2]:[ECHO BFR]],17,FALSE)</f>
        <v>37.288137999999996</v>
      </c>
      <c r="BB2276">
        <f>VLOOKUP(Sheet1[[#This Row],[NPDES ID2]],Combined_Sheet__Major_Only___2[[NPDES ID2]:[ECHO BFR]],18,FALSE)</f>
        <v>-93.341947000000005</v>
      </c>
      <c r="BC2276" t="str">
        <f>IF(ISNUMBER(SEARCH("aerobic",$AW2276)),"aerobic","")</f>
        <v/>
      </c>
      <c r="BD2276" t="str">
        <f>IF(ISNUMBER(SEARCH("anaer",$AW2276)),"anaer","")</f>
        <v/>
      </c>
      <c r="BE2276" t="str">
        <f>IF(ISNUMBER(SEARCH("thickening",$AZ2276)),"thickening","")</f>
        <v>thickening</v>
      </c>
      <c r="BF2276" s="2" t="str">
        <f>IF(ISNUMBER(SEARCH("airDry",$AW2276)),"airDry","")</f>
        <v/>
      </c>
      <c r="BG2276" s="2" t="str">
        <f>IF(ISNUMBER(SEARCH("heatDry",$AY2276)),"heatDry","")</f>
        <v/>
      </c>
      <c r="BH2276" s="2" t="str">
        <f>IF(AND(ISNUMBER(SEARCH("aerobic",$AW2276)),ISNUMBER(SEARCH("anaer",$AW2276))),"Combined Aer and Anaer.","")</f>
        <v/>
      </c>
    </row>
    <row r="2277" spans="1:60" x14ac:dyDescent="0.25">
      <c r="A2277" s="4">
        <v>731</v>
      </c>
      <c r="B2277" t="s">
        <v>3601</v>
      </c>
      <c r="C2277">
        <v>3264.15</v>
      </c>
      <c r="D2277">
        <v>1019.040462041141</v>
      </c>
      <c r="E2277">
        <v>1019.7916961385411</v>
      </c>
      <c r="F2277">
        <v>845.04166695037986</v>
      </c>
      <c r="G2277">
        <v>1211.0806429544641</v>
      </c>
      <c r="H2277">
        <v>-158.760753786501</v>
      </c>
      <c r="I2277">
        <v>-160.55841780204349</v>
      </c>
      <c r="J2277">
        <v>-179.648865857695</v>
      </c>
      <c r="K2277">
        <v>-135.89062634438019</v>
      </c>
      <c r="L2277">
        <v>1581.4801597107621</v>
      </c>
      <c r="M2277">
        <v>1567.646591848767</v>
      </c>
      <c r="N2277">
        <v>1521.583911077857</v>
      </c>
      <c r="O2277">
        <v>1679.0070992537039</v>
      </c>
      <c r="P2277">
        <v>77.437227947874504</v>
      </c>
      <c r="Q2277">
        <v>77.631355916669875</v>
      </c>
      <c r="R2277">
        <v>67.159687124836623</v>
      </c>
      <c r="S2277">
        <v>88.979970138960326</v>
      </c>
      <c r="T2277">
        <v>65575.301579084204</v>
      </c>
      <c r="U2277">
        <v>65575.252154390531</v>
      </c>
      <c r="V2277">
        <v>65530.987531638559</v>
      </c>
      <c r="W2277">
        <v>65619.921913737635</v>
      </c>
      <c r="X2277">
        <v>6096.8832144980324</v>
      </c>
      <c r="Y2277">
        <v>6143.762792480833</v>
      </c>
      <c r="Z2277">
        <v>5740.516695026944</v>
      </c>
      <c r="AA2277">
        <v>6330.1976853666592</v>
      </c>
      <c r="AB2277">
        <v>1789.9047394040269</v>
      </c>
      <c r="AC2277">
        <v>1732.996995680003</v>
      </c>
      <c r="AD2277">
        <v>1360.833176650591</v>
      </c>
      <c r="AE2277">
        <v>2335.0582085501928</v>
      </c>
      <c r="AF2277">
        <v>47.491099345903557</v>
      </c>
      <c r="AG2277">
        <v>47.071855657255867</v>
      </c>
      <c r="AH2277">
        <v>45.700286789897213</v>
      </c>
      <c r="AI2277">
        <v>50.416787053845063</v>
      </c>
      <c r="AJ2277">
        <v>0.35725439135885101</v>
      </c>
      <c r="AK2277">
        <v>0.35725468085212392</v>
      </c>
      <c r="AL2277">
        <v>0.35718682676341951</v>
      </c>
      <c r="AM2277">
        <v>0.35732157968010159</v>
      </c>
      <c r="AN2277">
        <v>0.96259507169177982</v>
      </c>
      <c r="AO2277">
        <v>0.96259507169177949</v>
      </c>
      <c r="AP2277">
        <v>0.96259507169177949</v>
      </c>
      <c r="AQ2277">
        <v>0.96259507169177949</v>
      </c>
      <c r="AR2277">
        <v>8.025504688382826</v>
      </c>
      <c r="AS2277">
        <v>8.0255046883828243</v>
      </c>
      <c r="AT2277">
        <v>8.0255046883828243</v>
      </c>
      <c r="AU2277">
        <v>8.0255046883828243</v>
      </c>
      <c r="AV2277" t="str">
        <f>VLOOKUP(Sheet1[[#This Row],[NPDES ID2]],Combined_Sheet__Major_Only___2[[NPDES ID2]:[ECHO BFR]],3,FALSE)</f>
        <v>MD</v>
      </c>
      <c r="AW2277" t="s">
        <v>87</v>
      </c>
      <c r="AX2277" t="str">
        <f>VLOOKUP(Sheet1[[#This Row],[NPDES ID2]],Combined_Sheet__Major_Only___2[[NPDES ID2]:[ECHO BFR]],27,FALSE)</f>
        <v>-</v>
      </c>
      <c r="AY2277" t="str">
        <f>VLOOKUP(Sheet1[[#This Row],[NPDES ID2]],Combined_Sheet__Major_Only___2[[NPDES ID2]:[ECHO BFR]],28,FALSE)</f>
        <v>-</v>
      </c>
      <c r="AZ2277" t="str">
        <f>VLOOKUP(Sheet1[[#This Row],[NPDES ID2]],Combined_Sheet__Major_Only___2[[NPDES ID2]:[ECHO BFR]],29,FALSE)</f>
        <v>thickening</v>
      </c>
      <c r="BA2277">
        <f>VLOOKUP(Sheet1[[#This Row],[NPDES ID2]],Combined_Sheet__Major_Only___2[[NPDES ID2]:[ECHO BFR]],17,FALSE)</f>
        <v>39.018056000000001</v>
      </c>
      <c r="BB2277">
        <f>VLOOKUP(Sheet1[[#This Row],[NPDES ID2]],Combined_Sheet__Major_Only___2[[NPDES ID2]:[ECHO BFR]],18,FALSE)</f>
        <v>-76.700582999999995</v>
      </c>
      <c r="BC2277" t="str">
        <f>IF(ISNUMBER(SEARCH("aerobic",$AW2277)),"aerobic","")</f>
        <v/>
      </c>
      <c r="BD2277" t="str">
        <f>IF(ISNUMBER(SEARCH("anaer",$AW2277)),"anaer","")</f>
        <v/>
      </c>
      <c r="BE2277" t="str">
        <f>IF(ISNUMBER(SEARCH("thickening",$AZ2277)),"thickening","")</f>
        <v>thickening</v>
      </c>
      <c r="BF2277" s="3" t="str">
        <f>IF(ISNUMBER(SEARCH("airDry",$AW2277)),"airDry","")</f>
        <v/>
      </c>
      <c r="BG2277" s="3" t="str">
        <f>IF(ISNUMBER(SEARCH("heatDry",$AY2277)),"heatDry","")</f>
        <v/>
      </c>
      <c r="BH2277" s="3" t="str">
        <f>IF(AND(ISNUMBER(SEARCH("aerobic",$AW2277)),ISNUMBER(SEARCH("anaer",$AW2277))),"Combined Aer and Anaer.","")</f>
        <v/>
      </c>
    </row>
    <row r="2278" spans="1:60" x14ac:dyDescent="0.25">
      <c r="A2278" s="4">
        <v>194</v>
      </c>
      <c r="B2278" t="s">
        <v>1036</v>
      </c>
      <c r="C2278">
        <v>3307.18</v>
      </c>
      <c r="D2278">
        <v>1051.4079126617289</v>
      </c>
      <c r="E2278">
        <v>1052.4954237846589</v>
      </c>
      <c r="F2278">
        <v>870.87428448548508</v>
      </c>
      <c r="G2278">
        <v>1251.1664394194161</v>
      </c>
      <c r="H2278">
        <v>-162.1563964626406</v>
      </c>
      <c r="I2278">
        <v>-164.06184000368819</v>
      </c>
      <c r="J2278">
        <v>-183.39595413358651</v>
      </c>
      <c r="K2278">
        <v>-139.21032499728929</v>
      </c>
      <c r="L2278">
        <v>1569.699565615141</v>
      </c>
      <c r="M2278">
        <v>1555.428446424281</v>
      </c>
      <c r="N2278">
        <v>1507.906808570717</v>
      </c>
      <c r="O2278">
        <v>1670.313876376696</v>
      </c>
      <c r="P2278">
        <v>78.509258277943246</v>
      </c>
      <c r="Q2278">
        <v>78.570591672657855</v>
      </c>
      <c r="R2278">
        <v>68.186215149474961</v>
      </c>
      <c r="S2278">
        <v>90.133520070534033</v>
      </c>
      <c r="T2278">
        <v>65591.607383450464</v>
      </c>
      <c r="U2278">
        <v>65591.557946802161</v>
      </c>
      <c r="V2278">
        <v>65547.282617515448</v>
      </c>
      <c r="W2278">
        <v>65636.238510676674</v>
      </c>
      <c r="X2278">
        <v>6225.676001420482</v>
      </c>
      <c r="Y2278">
        <v>6275.2100632709589</v>
      </c>
      <c r="Z2278">
        <v>5847.9161916696976</v>
      </c>
      <c r="AA2278">
        <v>6473.4288748111658</v>
      </c>
      <c r="AB2278">
        <v>1934.6749556279501</v>
      </c>
      <c r="AC2278">
        <v>1865.2389276144329</v>
      </c>
      <c r="AD2278">
        <v>1448.3669143329801</v>
      </c>
      <c r="AE2278">
        <v>2568.2569108617049</v>
      </c>
      <c r="AF2278">
        <v>46.524285531477553</v>
      </c>
      <c r="AG2278">
        <v>46.097457056257838</v>
      </c>
      <c r="AH2278">
        <v>44.700684763030559</v>
      </c>
      <c r="AI2278">
        <v>49.503367802158287</v>
      </c>
      <c r="AJ2278">
        <v>0.34553324370927868</v>
      </c>
      <c r="AK2278">
        <v>0.34553353090674788</v>
      </c>
      <c r="AL2278">
        <v>0.34546618233997273</v>
      </c>
      <c r="AM2278">
        <v>0.34559993198638522</v>
      </c>
      <c r="AN2278">
        <v>0.96260387165211114</v>
      </c>
      <c r="AO2278">
        <v>0.96260387165211125</v>
      </c>
      <c r="AP2278">
        <v>0.96260387165211125</v>
      </c>
      <c r="AQ2278">
        <v>0.96260387165211125</v>
      </c>
      <c r="AR2278">
        <v>7.670665197307966</v>
      </c>
      <c r="AS2278">
        <v>7.670665197307966</v>
      </c>
      <c r="AT2278">
        <v>7.670665197307966</v>
      </c>
      <c r="AU2278">
        <v>7.670665197307966</v>
      </c>
      <c r="AV2278" t="str">
        <f>VLOOKUP(Sheet1[[#This Row],[NPDES ID2]],Combined_Sheet__Major_Only___2[[NPDES ID2]:[ECHO BFR]],3,FALSE)</f>
        <v>PR</v>
      </c>
      <c r="AW2278" t="s">
        <v>54</v>
      </c>
      <c r="AX2278" t="str">
        <f>VLOOKUP(Sheet1[[#This Row],[NPDES ID2]],Combined_Sheet__Major_Only___2[[NPDES ID2]:[ECHO BFR]],27,FALSE)</f>
        <v>-</v>
      </c>
      <c r="AY2278" t="str">
        <f>VLOOKUP(Sheet1[[#This Row],[NPDES ID2]],Combined_Sheet__Major_Only___2[[NPDES ID2]:[ECHO BFR]],28,FALSE)</f>
        <v>-</v>
      </c>
      <c r="AZ2278" t="str">
        <f>VLOOKUP(Sheet1[[#This Row],[NPDES ID2]],Combined_Sheet__Major_Only___2[[NPDES ID2]:[ECHO BFR]],29,FALSE)</f>
        <v>thickening</v>
      </c>
      <c r="BA2278">
        <f>VLOOKUP(Sheet1[[#This Row],[NPDES ID2]],Combined_Sheet__Major_Only___2[[NPDES ID2]:[ECHO BFR]],17,FALSE)</f>
        <v>18.486944000000001</v>
      </c>
      <c r="BB2278">
        <f>VLOOKUP(Sheet1[[#This Row],[NPDES ID2]],Combined_Sheet__Major_Only___2[[NPDES ID2]:[ECHO BFR]],18,FALSE)</f>
        <v>-66.139167</v>
      </c>
      <c r="BC2278" t="str">
        <f>IF(ISNUMBER(SEARCH("aerobic",$AW2278)),"aerobic","")</f>
        <v/>
      </c>
      <c r="BD2278" t="str">
        <f>IF(ISNUMBER(SEARCH("anaer",$AW2278)),"anaer","")</f>
        <v/>
      </c>
      <c r="BE2278" t="str">
        <f>IF(ISNUMBER(SEARCH("thickening",$AZ2278)),"thickening","")</f>
        <v>thickening</v>
      </c>
      <c r="BF2278" s="2" t="str">
        <f>IF(ISNUMBER(SEARCH("airDry",$AW2278)),"airDry","")</f>
        <v/>
      </c>
      <c r="BG2278" s="2" t="str">
        <f>IF(ISNUMBER(SEARCH("heatDry",$AY2278)),"heatDry","")</f>
        <v/>
      </c>
      <c r="BH2278" s="2" t="str">
        <f>IF(AND(ISNUMBER(SEARCH("aerobic",$AW2278)),ISNUMBER(SEARCH("anaer",$AW2278))),"Combined Aer and Anaer.","")</f>
        <v/>
      </c>
    </row>
    <row r="2279" spans="1:60" x14ac:dyDescent="0.25">
      <c r="A2279" s="4">
        <v>111</v>
      </c>
      <c r="B2279" t="s">
        <v>623</v>
      </c>
      <c r="C2279">
        <v>11838.6</v>
      </c>
      <c r="D2279">
        <v>3227.4394694836851</v>
      </c>
      <c r="E2279">
        <v>3236.4988758670379</v>
      </c>
      <c r="F2279">
        <v>2561.618568607566</v>
      </c>
      <c r="G2279">
        <v>3894.561930881036</v>
      </c>
      <c r="H2279">
        <v>-152.64373899782689</v>
      </c>
      <c r="I2279">
        <v>-155.28598359718779</v>
      </c>
      <c r="J2279">
        <v>-173.55073756397459</v>
      </c>
      <c r="K2279">
        <v>-127.4219342243541</v>
      </c>
      <c r="L2279">
        <v>5787.9167647816021</v>
      </c>
      <c r="M2279">
        <v>5738.6611453512915</v>
      </c>
      <c r="N2279">
        <v>5571.8389987387955</v>
      </c>
      <c r="O2279">
        <v>6138.8040075725976</v>
      </c>
      <c r="P2279">
        <v>280.60511510537481</v>
      </c>
      <c r="Q2279">
        <v>281.64867365450692</v>
      </c>
      <c r="R2279">
        <v>243.25125722270471</v>
      </c>
      <c r="S2279">
        <v>322.86269611590723</v>
      </c>
      <c r="T2279">
        <v>65609.388680756674</v>
      </c>
      <c r="U2279">
        <v>65609.339231071994</v>
      </c>
      <c r="V2279">
        <v>65565.052226428888</v>
      </c>
      <c r="W2279">
        <v>65654.031577162823</v>
      </c>
      <c r="X2279">
        <v>6044.903438021006</v>
      </c>
      <c r="Y2279">
        <v>6090.1495932368016</v>
      </c>
      <c r="Z2279">
        <v>5697.3860119854371</v>
      </c>
      <c r="AA2279">
        <v>6272.0820145615653</v>
      </c>
      <c r="AB2279">
        <v>1943.1168892523301</v>
      </c>
      <c r="AC2279">
        <v>1869.610829532756</v>
      </c>
      <c r="AD2279">
        <v>1441.2965999947569</v>
      </c>
      <c r="AE2279">
        <v>2594.5460028511479</v>
      </c>
      <c r="AF2279">
        <v>47.949770041929277</v>
      </c>
      <c r="AG2279">
        <v>47.527562913561567</v>
      </c>
      <c r="AH2279">
        <v>46.182872732513253</v>
      </c>
      <c r="AI2279">
        <v>50.845603577257677</v>
      </c>
      <c r="AJ2279">
        <v>0.36281761994161499</v>
      </c>
      <c r="AK2279">
        <v>0.36281864263075919</v>
      </c>
      <c r="AL2279">
        <v>0.36256655601544102</v>
      </c>
      <c r="AM2279">
        <v>0.3630674298068971</v>
      </c>
      <c r="AN2279">
        <v>0.96261346319208785</v>
      </c>
      <c r="AO2279">
        <v>0.96261346319208785</v>
      </c>
      <c r="AP2279">
        <v>0.96261346319208785</v>
      </c>
      <c r="AQ2279">
        <v>0.96261346319208785</v>
      </c>
      <c r="AR2279">
        <v>7.7933940608097778</v>
      </c>
      <c r="AS2279">
        <v>7.7933940608097796</v>
      </c>
      <c r="AT2279">
        <v>7.7933940608097796</v>
      </c>
      <c r="AU2279">
        <v>7.7933940608097796</v>
      </c>
      <c r="AV2279" t="str">
        <f>VLOOKUP(Sheet1[[#This Row],[NPDES ID2]],Combined_Sheet__Major_Only___2[[NPDES ID2]:[ECHO BFR]],3,FALSE)</f>
        <v>TX</v>
      </c>
      <c r="AW2279" t="s">
        <v>54</v>
      </c>
      <c r="AX2279" t="str">
        <f>VLOOKUP(Sheet1[[#This Row],[NPDES ID2]],Combined_Sheet__Major_Only___2[[NPDES ID2]:[ECHO BFR]],27,FALSE)</f>
        <v>-</v>
      </c>
      <c r="AY2279" t="str">
        <f>VLOOKUP(Sheet1[[#This Row],[NPDES ID2]],Combined_Sheet__Major_Only___2[[NPDES ID2]:[ECHO BFR]],28,FALSE)</f>
        <v>-</v>
      </c>
      <c r="AZ2279" t="str">
        <f>VLOOKUP(Sheet1[[#This Row],[NPDES ID2]],Combined_Sheet__Major_Only___2[[NPDES ID2]:[ECHO BFR]],29,FALSE)</f>
        <v>thickening</v>
      </c>
      <c r="BA2279">
        <f>VLOOKUP(Sheet1[[#This Row],[NPDES ID2]],Combined_Sheet__Major_Only___2[[NPDES ID2]:[ECHO BFR]],17,FALSE)</f>
        <v>29.699936000000001</v>
      </c>
      <c r="BB2279">
        <f>VLOOKUP(Sheet1[[#This Row],[NPDES ID2]],Combined_Sheet__Major_Only___2[[NPDES ID2]:[ECHO BFR]],18,FALSE)</f>
        <v>-95.266914</v>
      </c>
      <c r="BC2279" t="str">
        <f>IF(ISNUMBER(SEARCH("aerobic",$AW2279)),"aerobic","")</f>
        <v/>
      </c>
      <c r="BD2279" t="str">
        <f>IF(ISNUMBER(SEARCH("anaer",$AW2279)),"anaer","")</f>
        <v/>
      </c>
      <c r="BE2279" t="str">
        <f>IF(ISNUMBER(SEARCH("thickening",$AZ2279)),"thickening","")</f>
        <v>thickening</v>
      </c>
      <c r="BF2279" s="3" t="str">
        <f>IF(ISNUMBER(SEARCH("airDry",$AW2279)),"airDry","")</f>
        <v/>
      </c>
      <c r="BG2279" s="3" t="str">
        <f>IF(ISNUMBER(SEARCH("heatDry",$AY2279)),"heatDry","")</f>
        <v/>
      </c>
      <c r="BH2279" s="3" t="str">
        <f>IF(AND(ISNUMBER(SEARCH("aerobic",$AW2279)),ISNUMBER(SEARCH("anaer",$AW2279))),"Combined Aer and Anaer.","")</f>
        <v/>
      </c>
    </row>
    <row r="2280" spans="1:60" x14ac:dyDescent="0.25">
      <c r="A2280" s="4">
        <v>695</v>
      </c>
      <c r="B2280" t="s">
        <v>3434</v>
      </c>
      <c r="C2280">
        <v>7333</v>
      </c>
      <c r="D2280">
        <v>1954.806793675782</v>
      </c>
      <c r="E2280">
        <v>1955.5279053099589</v>
      </c>
      <c r="F2280">
        <v>1567.501458864062</v>
      </c>
      <c r="G2280">
        <v>2346.1632318166439</v>
      </c>
      <c r="H2280">
        <v>-147.53726348798051</v>
      </c>
      <c r="I2280">
        <v>-149.53762054742879</v>
      </c>
      <c r="J2280">
        <v>-168.14033240591559</v>
      </c>
      <c r="K2280">
        <v>-123.5998849921868</v>
      </c>
      <c r="L2280">
        <v>3765.5736383163439</v>
      </c>
      <c r="M2280">
        <v>3736.3048649513098</v>
      </c>
      <c r="N2280">
        <v>3638.0689519364901</v>
      </c>
      <c r="O2280">
        <v>3972.9235329618441</v>
      </c>
      <c r="P2280">
        <v>173.56416484484589</v>
      </c>
      <c r="Q2280">
        <v>173.91228749346169</v>
      </c>
      <c r="R2280">
        <v>149.34119189568281</v>
      </c>
      <c r="S2280">
        <v>200.61818135129599</v>
      </c>
      <c r="T2280">
        <v>65914.371156023102</v>
      </c>
      <c r="U2280">
        <v>65914.321482739935</v>
      </c>
      <c r="V2280">
        <v>65869.834223917904</v>
      </c>
      <c r="W2280">
        <v>65959.215915857014</v>
      </c>
      <c r="X2280">
        <v>5780.976364651473</v>
      </c>
      <c r="Y2280">
        <v>5820.920863761894</v>
      </c>
      <c r="Z2280">
        <v>5478.2849966814292</v>
      </c>
      <c r="AA2280">
        <v>5978.1423663364812</v>
      </c>
      <c r="AB2280">
        <v>1338.289002791035</v>
      </c>
      <c r="AC2280">
        <v>1312.4946593560289</v>
      </c>
      <c r="AD2280">
        <v>1078.0078274447831</v>
      </c>
      <c r="AE2280">
        <v>1645.9970820741189</v>
      </c>
      <c r="AF2280">
        <v>50.346890669953609</v>
      </c>
      <c r="AG2280">
        <v>49.946900406454631</v>
      </c>
      <c r="AH2280">
        <v>48.659907242355679</v>
      </c>
      <c r="AI2280">
        <v>53.112486188637781</v>
      </c>
      <c r="AJ2280">
        <v>0.39191837077149122</v>
      </c>
      <c r="AK2280">
        <v>0.39191903324083338</v>
      </c>
      <c r="AL2280">
        <v>0.39176044760341933</v>
      </c>
      <c r="AM2280">
        <v>0.3920754529896095</v>
      </c>
      <c r="AN2280">
        <v>0.96277721346132394</v>
      </c>
      <c r="AO2280">
        <v>0.96277721346132394</v>
      </c>
      <c r="AP2280">
        <v>0.96277721346132394</v>
      </c>
      <c r="AQ2280">
        <v>0.96277721346132394</v>
      </c>
      <c r="AR2280">
        <v>9.523168266558514</v>
      </c>
      <c r="AS2280">
        <v>9.523168266558514</v>
      </c>
      <c r="AT2280">
        <v>9.523168266558514</v>
      </c>
      <c r="AU2280">
        <v>9.523168266558514</v>
      </c>
      <c r="AV2280" t="str">
        <f>VLOOKUP(Sheet1[[#This Row],[NPDES ID2]],Combined_Sheet__Major_Only___2[[NPDES ID2]:[ECHO BFR]],3,FALSE)</f>
        <v>MD</v>
      </c>
      <c r="AW2280" t="s">
        <v>87</v>
      </c>
      <c r="AX2280" t="str">
        <f>VLOOKUP(Sheet1[[#This Row],[NPDES ID2]],Combined_Sheet__Major_Only___2[[NPDES ID2]:[ECHO BFR]],27,FALSE)</f>
        <v>tempSludgeStore</v>
      </c>
      <c r="AY2280" t="str">
        <f>VLOOKUP(Sheet1[[#This Row],[NPDES ID2]],Combined_Sheet__Major_Only___2[[NPDES ID2]:[ECHO BFR]],28,FALSE)</f>
        <v>-</v>
      </c>
      <c r="AZ2280" t="str">
        <f>VLOOKUP(Sheet1[[#This Row],[NPDES ID2]],Combined_Sheet__Major_Only___2[[NPDES ID2]:[ECHO BFR]],29,FALSE)</f>
        <v>thickening</v>
      </c>
      <c r="BA2280">
        <f>VLOOKUP(Sheet1[[#This Row],[NPDES ID2]],Combined_Sheet__Major_Only___2[[NPDES ID2]:[ECHO BFR]],17,FALSE)</f>
        <v>38.688645000000001</v>
      </c>
      <c r="BB2280">
        <f>VLOOKUP(Sheet1[[#This Row],[NPDES ID2]],Combined_Sheet__Major_Only___2[[NPDES ID2]:[ECHO BFR]],18,FALSE)</f>
        <v>-76.996768000000003</v>
      </c>
      <c r="BC2280" t="str">
        <f>IF(ISNUMBER(SEARCH("aerobic",$AW2280)),"aerobic","")</f>
        <v/>
      </c>
      <c r="BD2280" t="str">
        <f>IF(ISNUMBER(SEARCH("anaer",$AW2280)),"anaer","")</f>
        <v/>
      </c>
      <c r="BE2280" t="str">
        <f>IF(ISNUMBER(SEARCH("thickening",$AZ2280)),"thickening","")</f>
        <v>thickening</v>
      </c>
      <c r="BF2280" s="3" t="str">
        <f>IF(ISNUMBER(SEARCH("airDry",$AW2280)),"airDry","")</f>
        <v/>
      </c>
      <c r="BG2280" s="3" t="str">
        <f>IF(ISNUMBER(SEARCH("heatDry",$AY2280)),"heatDry","")</f>
        <v/>
      </c>
      <c r="BH2280" s="3" t="str">
        <f>IF(AND(ISNUMBER(SEARCH("aerobic",$AW2280)),ISNUMBER(SEARCH("anaer",$AW2280))),"Combined Aer and Anaer.","")</f>
        <v/>
      </c>
    </row>
    <row r="2281" spans="1:60" x14ac:dyDescent="0.25">
      <c r="A2281" s="4">
        <v>2019</v>
      </c>
      <c r="B2281" t="s">
        <v>9501</v>
      </c>
      <c r="C2281">
        <v>1491.16</v>
      </c>
      <c r="D2281">
        <v>586.01488153109858</v>
      </c>
      <c r="E2281">
        <v>582.87774520144944</v>
      </c>
      <c r="F2281">
        <v>495.19456626340929</v>
      </c>
      <c r="G2281">
        <v>695.55671929893606</v>
      </c>
      <c r="H2281">
        <v>-156.27045894739919</v>
      </c>
      <c r="I2281">
        <v>-158.08413068053119</v>
      </c>
      <c r="J2281">
        <v>-176.12935725343399</v>
      </c>
      <c r="K2281">
        <v>-132.96946715169651</v>
      </c>
      <c r="L2281">
        <v>737.7300576416402</v>
      </c>
      <c r="M2281">
        <v>731.51738175155845</v>
      </c>
      <c r="N2281">
        <v>710.90090417688111</v>
      </c>
      <c r="O2281">
        <v>781.43863485196778</v>
      </c>
      <c r="P2281">
        <v>35.354920603116227</v>
      </c>
      <c r="Q2281">
        <v>35.524751245760918</v>
      </c>
      <c r="R2281">
        <v>30.6204957114116</v>
      </c>
      <c r="S2281">
        <v>40.717980438944863</v>
      </c>
      <c r="T2281">
        <v>65929.625952307542</v>
      </c>
      <c r="U2281">
        <v>65929.576267840297</v>
      </c>
      <c r="V2281">
        <v>65885.078992584706</v>
      </c>
      <c r="W2281">
        <v>65974.480809067405</v>
      </c>
      <c r="X2281">
        <v>6002.532587299761</v>
      </c>
      <c r="Y2281">
        <v>6047.1732122094072</v>
      </c>
      <c r="Z2281">
        <v>5665.0408118355936</v>
      </c>
      <c r="AA2281">
        <v>6222.9823319984671</v>
      </c>
      <c r="AB2281">
        <v>1641.186394455118</v>
      </c>
      <c r="AC2281">
        <v>1596.356184452773</v>
      </c>
      <c r="AD2281">
        <v>1271.635057134918</v>
      </c>
      <c r="AE2281">
        <v>2100.5838177087662</v>
      </c>
      <c r="AF2281">
        <v>48.488751172969678</v>
      </c>
      <c r="AG2281">
        <v>48.078648863917408</v>
      </c>
      <c r="AH2281">
        <v>46.728966736969802</v>
      </c>
      <c r="AI2281">
        <v>51.360205663315313</v>
      </c>
      <c r="AJ2281">
        <v>0.36935718903956222</v>
      </c>
      <c r="AK2281">
        <v>0.36935732529934051</v>
      </c>
      <c r="AL2281">
        <v>0.36932570794714442</v>
      </c>
      <c r="AM2281">
        <v>0.36938849107914179</v>
      </c>
      <c r="AN2281">
        <v>0.96278536636029532</v>
      </c>
      <c r="AO2281">
        <v>0.96278536636029566</v>
      </c>
      <c r="AP2281">
        <v>0.96278536636029566</v>
      </c>
      <c r="AQ2281">
        <v>0.96278536636029566</v>
      </c>
      <c r="AR2281">
        <v>8.4615505578754941</v>
      </c>
      <c r="AS2281">
        <v>8.4615505578754924</v>
      </c>
      <c r="AT2281">
        <v>8.4615505578754924</v>
      </c>
      <c r="AU2281">
        <v>8.4615505578754924</v>
      </c>
      <c r="AV2281" t="str">
        <f>VLOOKUP(Sheet1[[#This Row],[NPDES ID2]],Combined_Sheet__Major_Only___2[[NPDES ID2]:[ECHO BFR]],3,FALSE)</f>
        <v>TX</v>
      </c>
      <c r="AW2281" t="s">
        <v>54</v>
      </c>
      <c r="AX2281" t="str">
        <f>VLOOKUP(Sheet1[[#This Row],[NPDES ID2]],Combined_Sheet__Major_Only___2[[NPDES ID2]:[ECHO BFR]],27,FALSE)</f>
        <v>-</v>
      </c>
      <c r="AY2281" t="str">
        <f>VLOOKUP(Sheet1[[#This Row],[NPDES ID2]],Combined_Sheet__Major_Only___2[[NPDES ID2]:[ECHO BFR]],28,FALSE)</f>
        <v>-</v>
      </c>
      <c r="AZ2281" t="str">
        <f>VLOOKUP(Sheet1[[#This Row],[NPDES ID2]],Combined_Sheet__Major_Only___2[[NPDES ID2]:[ECHO BFR]],29,FALSE)</f>
        <v>thickening</v>
      </c>
      <c r="BA2281">
        <f>VLOOKUP(Sheet1[[#This Row],[NPDES ID2]],Combined_Sheet__Major_Only___2[[NPDES ID2]:[ECHO BFR]],17,FALSE)</f>
        <v>29.714666999999999</v>
      </c>
      <c r="BB2281">
        <f>VLOOKUP(Sheet1[[#This Row],[NPDES ID2]],Combined_Sheet__Major_Only___2[[NPDES ID2]:[ECHO BFR]],18,FALSE)</f>
        <v>-95.207971999999998</v>
      </c>
      <c r="BC2281" t="str">
        <f>IF(ISNUMBER(SEARCH("aerobic",$AW2281)),"aerobic","")</f>
        <v/>
      </c>
      <c r="BD2281" t="str">
        <f>IF(ISNUMBER(SEARCH("anaer",$AW2281)),"anaer","")</f>
        <v/>
      </c>
      <c r="BE2281" t="str">
        <f>IF(ISNUMBER(SEARCH("thickening",$AZ2281)),"thickening","")</f>
        <v>thickening</v>
      </c>
      <c r="BF2281" s="3" t="str">
        <f>IF(ISNUMBER(SEARCH("airDry",$AW2281)),"airDry","")</f>
        <v/>
      </c>
      <c r="BG2281" s="3" t="str">
        <f>IF(ISNUMBER(SEARCH("heatDry",$AY2281)),"heatDry","")</f>
        <v/>
      </c>
      <c r="BH2281" s="3" t="str">
        <f>IF(AND(ISNUMBER(SEARCH("aerobic",$AW2281)),ISNUMBER(SEARCH("anaer",$AW2281))),"Combined Aer and Anaer.","")</f>
        <v/>
      </c>
    </row>
    <row r="2282" spans="1:60" x14ac:dyDescent="0.25">
      <c r="A2282" s="4">
        <v>447</v>
      </c>
      <c r="B2282" t="s">
        <v>2234</v>
      </c>
      <c r="C2282">
        <v>520</v>
      </c>
      <c r="D2282">
        <v>470.59197821973191</v>
      </c>
      <c r="E2282">
        <v>470.54238736903193</v>
      </c>
      <c r="F2282">
        <v>367.44078070179228</v>
      </c>
      <c r="G2282">
        <v>573.89060250431123</v>
      </c>
      <c r="H2282">
        <v>-148.10890093202781</v>
      </c>
      <c r="I2282">
        <v>-150.1821309078629</v>
      </c>
      <c r="J2282">
        <v>-166.74133744576761</v>
      </c>
      <c r="K2282">
        <v>-124.8454055090078</v>
      </c>
      <c r="L2282">
        <v>271.60288374290423</v>
      </c>
      <c r="M2282">
        <v>269.54681371620961</v>
      </c>
      <c r="N2282">
        <v>262.73665490350561</v>
      </c>
      <c r="O2282">
        <v>286.05156912671868</v>
      </c>
      <c r="P2282">
        <v>12.305150429723851</v>
      </c>
      <c r="Q2282">
        <v>12.331674412983491</v>
      </c>
      <c r="R2282">
        <v>10.55432384578884</v>
      </c>
      <c r="S2282">
        <v>14.207538606829161</v>
      </c>
      <c r="T2282">
        <v>66104.995364940085</v>
      </c>
      <c r="U2282">
        <v>66104.945551900455</v>
      </c>
      <c r="V2282">
        <v>66060.333127544232</v>
      </c>
      <c r="W2282">
        <v>66149.966296142375</v>
      </c>
      <c r="X2282">
        <v>5699.6827395053988</v>
      </c>
      <c r="Y2282">
        <v>5738.1992178758501</v>
      </c>
      <c r="Z2282">
        <v>5411.1093044888776</v>
      </c>
      <c r="AA2282">
        <v>5887.3483575087976</v>
      </c>
      <c r="AB2282">
        <v>1291.5284812105831</v>
      </c>
      <c r="AC2282">
        <v>1266.9881027848321</v>
      </c>
      <c r="AD2282">
        <v>1046.0146339830519</v>
      </c>
      <c r="AE2282">
        <v>1581.195689427499</v>
      </c>
      <c r="AF2282">
        <v>51.188329893279523</v>
      </c>
      <c r="AG2282">
        <v>50.800208845579213</v>
      </c>
      <c r="AH2282">
        <v>49.518605816614262</v>
      </c>
      <c r="AI2282">
        <v>53.910957871277667</v>
      </c>
      <c r="AJ2282">
        <v>0.40214293762548098</v>
      </c>
      <c r="AK2282">
        <v>0.40214298718645858</v>
      </c>
      <c r="AL2282">
        <v>0.40213155004487677</v>
      </c>
      <c r="AM2282">
        <v>0.40215425969841878</v>
      </c>
      <c r="AN2282">
        <v>0.9628788363501849</v>
      </c>
      <c r="AO2282">
        <v>0.96287883635018479</v>
      </c>
      <c r="AP2282">
        <v>0.96287883635018479</v>
      </c>
      <c r="AQ2282">
        <v>0.96287883635018479</v>
      </c>
      <c r="AR2282">
        <v>9.788610063067452</v>
      </c>
      <c r="AS2282">
        <v>9.7886100630674484</v>
      </c>
      <c r="AT2282">
        <v>9.7886100630674484</v>
      </c>
      <c r="AU2282">
        <v>9.7886100630674484</v>
      </c>
      <c r="AV2282" t="str">
        <f>VLOOKUP(Sheet1[[#This Row],[NPDES ID2]],Combined_Sheet__Major_Only___2[[NPDES ID2]:[ECHO BFR]],3,FALSE)</f>
        <v>NY</v>
      </c>
      <c r="AW2282" t="s">
        <v>952</v>
      </c>
      <c r="AX2282" t="str">
        <f>VLOOKUP(Sheet1[[#This Row],[NPDES ID2]],Combined_Sheet__Major_Only___2[[NPDES ID2]:[ECHO BFR]],27,FALSE)</f>
        <v>-</v>
      </c>
      <c r="AY2282" t="str">
        <f>VLOOKUP(Sheet1[[#This Row],[NPDES ID2]],Combined_Sheet__Major_Only___2[[NPDES ID2]:[ECHO BFR]],28,FALSE)</f>
        <v>highTempCompost</v>
      </c>
      <c r="AZ2282" t="str">
        <f>VLOOKUP(Sheet1[[#This Row],[NPDES ID2]],Combined_Sheet__Major_Only___2[[NPDES ID2]:[ECHO BFR]],29,FALSE)</f>
        <v>thickening, preliminaryOps</v>
      </c>
      <c r="BA2282">
        <f>VLOOKUP(Sheet1[[#This Row],[NPDES ID2]],Combined_Sheet__Major_Only___2[[NPDES ID2]:[ECHO BFR]],17,FALSE)</f>
        <v>42.085360999999999</v>
      </c>
      <c r="BB2282">
        <f>VLOOKUP(Sheet1[[#This Row],[NPDES ID2]],Combined_Sheet__Major_Only___2[[NPDES ID2]:[ECHO BFR]],18,FALSE)</f>
        <v>-76.088860999999994</v>
      </c>
      <c r="BC2282" t="str">
        <f>IF(ISNUMBER(SEARCH("aerobic",$AW2282)),"aerobic","")</f>
        <v/>
      </c>
      <c r="BD2282" t="str">
        <f>IF(ISNUMBER(SEARCH("anaer",$AW2282)),"anaer","")</f>
        <v/>
      </c>
      <c r="BE2282" t="str">
        <f>IF(ISNUMBER(SEARCH("thickening",$AZ2282)),"thickening","")</f>
        <v>thickening</v>
      </c>
      <c r="BF2282" s="3" t="str">
        <f>IF(ISNUMBER(SEARCH("airDry",$AW2282)),"airDry","")</f>
        <v/>
      </c>
      <c r="BG2282" s="3" t="str">
        <f>IF(ISNUMBER(SEARCH("heatDry",$AY2282)),"heatDry","")</f>
        <v/>
      </c>
      <c r="BH2282" s="3" t="str">
        <f>IF(AND(ISNUMBER(SEARCH("aerobic",$AW2282)),ISNUMBER(SEARCH("anaer",$AW2282))),"Combined Aer and Anaer.","")</f>
        <v/>
      </c>
    </row>
    <row r="2283" spans="1:60" x14ac:dyDescent="0.25">
      <c r="A2283" s="4">
        <v>1962</v>
      </c>
      <c r="B2283" t="s">
        <v>9249</v>
      </c>
      <c r="C2283">
        <v>2171</v>
      </c>
      <c r="D2283">
        <v>743.17069319078598</v>
      </c>
      <c r="E2283">
        <v>743.56512938914466</v>
      </c>
      <c r="F2283">
        <v>622.74869181817144</v>
      </c>
      <c r="G2283">
        <v>876.07713609457255</v>
      </c>
      <c r="H2283">
        <v>-157.786311715875</v>
      </c>
      <c r="I2283">
        <v>-159.62579504873781</v>
      </c>
      <c r="J2283">
        <v>-178.07157001609161</v>
      </c>
      <c r="K2283">
        <v>-134.61540399895961</v>
      </c>
      <c r="L2283">
        <v>1062.05087038332</v>
      </c>
      <c r="M2283">
        <v>1052.9180012958129</v>
      </c>
      <c r="N2283">
        <v>1022.574213161081</v>
      </c>
      <c r="O2283">
        <v>1126.3516802236391</v>
      </c>
      <c r="P2283">
        <v>51.491289143113647</v>
      </c>
      <c r="Q2283">
        <v>51.674259416418238</v>
      </c>
      <c r="R2283">
        <v>44.629007469274022</v>
      </c>
      <c r="S2283">
        <v>59.228037439989542</v>
      </c>
      <c r="T2283">
        <v>66120.047476125605</v>
      </c>
      <c r="U2283">
        <v>66119.997652050486</v>
      </c>
      <c r="V2283">
        <v>66075.375344345535</v>
      </c>
      <c r="W2283">
        <v>66165.02837009955</v>
      </c>
      <c r="X2283">
        <v>6088.2563627474347</v>
      </c>
      <c r="Y2283">
        <v>6134.3794291818049</v>
      </c>
      <c r="Z2283">
        <v>5738.6801074423875</v>
      </c>
      <c r="AA2283">
        <v>6316.8551984244714</v>
      </c>
      <c r="AB2283">
        <v>1460.548389670535</v>
      </c>
      <c r="AC2283">
        <v>1429.4697023683609</v>
      </c>
      <c r="AD2283">
        <v>1166.06405779902</v>
      </c>
      <c r="AE2283">
        <v>1814.930391217003</v>
      </c>
      <c r="AF2283">
        <v>47.948094818431919</v>
      </c>
      <c r="AG2283">
        <v>47.533277735120549</v>
      </c>
      <c r="AH2283">
        <v>46.170974883077207</v>
      </c>
      <c r="AI2283">
        <v>50.849109007236358</v>
      </c>
      <c r="AJ2283">
        <v>0.36279738183362908</v>
      </c>
      <c r="AK2283">
        <v>0.36279757307225791</v>
      </c>
      <c r="AL2283">
        <v>0.36275303948518528</v>
      </c>
      <c r="AM2283">
        <v>0.36284147385041821</v>
      </c>
      <c r="AN2283">
        <v>0.96288683708702871</v>
      </c>
      <c r="AO2283">
        <v>0.96288683708702894</v>
      </c>
      <c r="AP2283">
        <v>0.96288683708702894</v>
      </c>
      <c r="AQ2283">
        <v>0.96288683708702894</v>
      </c>
      <c r="AR2283">
        <v>8.9086508619524096</v>
      </c>
      <c r="AS2283">
        <v>8.9086508619524079</v>
      </c>
      <c r="AT2283">
        <v>8.9086508619524079</v>
      </c>
      <c r="AU2283">
        <v>8.9086508619524079</v>
      </c>
      <c r="AV2283" t="str">
        <f>VLOOKUP(Sheet1[[#This Row],[NPDES ID2]],Combined_Sheet__Major_Only___2[[NPDES ID2]:[ECHO BFR]],3,FALSE)</f>
        <v>NJ</v>
      </c>
      <c r="AW2283" t="s">
        <v>54</v>
      </c>
      <c r="AX2283" t="str">
        <f>VLOOKUP(Sheet1[[#This Row],[NPDES ID2]],Combined_Sheet__Major_Only___2[[NPDES ID2]:[ECHO BFR]],27,FALSE)</f>
        <v>-</v>
      </c>
      <c r="AY2283" t="str">
        <f>VLOOKUP(Sheet1[[#This Row],[NPDES ID2]],Combined_Sheet__Major_Only___2[[NPDES ID2]:[ECHO BFR]],28,FALSE)</f>
        <v>-</v>
      </c>
      <c r="AZ2283" t="str">
        <f>VLOOKUP(Sheet1[[#This Row],[NPDES ID2]],Combined_Sheet__Major_Only___2[[NPDES ID2]:[ECHO BFR]],29,FALSE)</f>
        <v>preliminaryOps, thickening</v>
      </c>
      <c r="BA2283">
        <f>VLOOKUP(Sheet1[[#This Row],[NPDES ID2]],Combined_Sheet__Major_Only___2[[NPDES ID2]:[ECHO BFR]],17,FALSE)</f>
        <v>40.756984000000003</v>
      </c>
      <c r="BB2283">
        <f>VLOOKUP(Sheet1[[#This Row],[NPDES ID2]],Combined_Sheet__Major_Only___2[[NPDES ID2]:[ECHO BFR]],18,FALSE)</f>
        <v>-74.032199000000006</v>
      </c>
      <c r="BC2283" t="str">
        <f>IF(ISNUMBER(SEARCH("aerobic",$AW2283)),"aerobic","")</f>
        <v/>
      </c>
      <c r="BD2283" t="str">
        <f>IF(ISNUMBER(SEARCH("anaer",$AW2283)),"anaer","")</f>
        <v/>
      </c>
      <c r="BE2283" t="str">
        <f>IF(ISNUMBER(SEARCH("thickening",$AZ2283)),"thickening","")</f>
        <v>thickening</v>
      </c>
      <c r="BF2283" s="2" t="str">
        <f>IF(ISNUMBER(SEARCH("airDry",$AW2283)),"airDry","")</f>
        <v/>
      </c>
      <c r="BG2283" s="2" t="str">
        <f>IF(ISNUMBER(SEARCH("heatDry",$AY2283)),"heatDry","")</f>
        <v/>
      </c>
      <c r="BH2283" s="2" t="str">
        <f>IF(AND(ISNUMBER(SEARCH("aerobic",$AW2283)),ISNUMBER(SEARCH("anaer",$AW2283))),"Combined Aer and Anaer.","")</f>
        <v/>
      </c>
    </row>
    <row r="2284" spans="1:60" x14ac:dyDescent="0.25">
      <c r="A2284" s="4">
        <v>1051</v>
      </c>
      <c r="B2284" t="s">
        <v>5074</v>
      </c>
      <c r="C2284">
        <v>396.32</v>
      </c>
      <c r="D2284">
        <v>554.73448446008251</v>
      </c>
      <c r="E2284">
        <v>554.58317306880508</v>
      </c>
      <c r="F2284">
        <v>419.2845506364103</v>
      </c>
      <c r="G2284">
        <v>688.43940474391593</v>
      </c>
      <c r="H2284">
        <v>-160.4507589485618</v>
      </c>
      <c r="I2284">
        <v>-162.3341851344664</v>
      </c>
      <c r="J2284">
        <v>-180.218651110216</v>
      </c>
      <c r="K2284">
        <v>-136.6962427156397</v>
      </c>
      <c r="L2284">
        <v>191.8467028998376</v>
      </c>
      <c r="M2284">
        <v>190.16013566010321</v>
      </c>
      <c r="N2284">
        <v>184.57531259444971</v>
      </c>
      <c r="O2284">
        <v>203.69688379080941</v>
      </c>
      <c r="P2284">
        <v>9.4042081568424702</v>
      </c>
      <c r="Q2284">
        <v>9.4262047784460314</v>
      </c>
      <c r="R2284">
        <v>8.1562086427194025</v>
      </c>
      <c r="S2284">
        <v>10.80377585800948</v>
      </c>
      <c r="T2284">
        <v>66385.661310019859</v>
      </c>
      <c r="U2284">
        <v>66385.611291209483</v>
      </c>
      <c r="V2284">
        <v>66340.81457912222</v>
      </c>
      <c r="W2284">
        <v>66430.818009895229</v>
      </c>
      <c r="X2284">
        <v>6177.7303114800507</v>
      </c>
      <c r="Y2284">
        <v>6225.482345221355</v>
      </c>
      <c r="Z2284">
        <v>5816.0605527067246</v>
      </c>
      <c r="AA2284">
        <v>6414.3025765533775</v>
      </c>
      <c r="AB2284">
        <v>1624.6566415185221</v>
      </c>
      <c r="AC2284">
        <v>1583.0067961069881</v>
      </c>
      <c r="AD2284">
        <v>1269.801315507556</v>
      </c>
      <c r="AE2284">
        <v>2062.7773589540989</v>
      </c>
      <c r="AF2284">
        <v>47.440095124854892</v>
      </c>
      <c r="AG2284">
        <v>47.022578813195103</v>
      </c>
      <c r="AH2284">
        <v>45.642958592119648</v>
      </c>
      <c r="AI2284">
        <v>50.370062443874502</v>
      </c>
      <c r="AJ2284">
        <v>0.35663587816519993</v>
      </c>
      <c r="AK2284">
        <v>0.356635913487517</v>
      </c>
      <c r="AL2284">
        <v>0.35662776654783901</v>
      </c>
      <c r="AM2284">
        <v>0.35664394306849068</v>
      </c>
      <c r="AN2284">
        <v>0.96302745512111487</v>
      </c>
      <c r="AO2284">
        <v>0.96302745512111465</v>
      </c>
      <c r="AP2284">
        <v>0.96302745512111465</v>
      </c>
      <c r="AQ2284">
        <v>0.96302745512111465</v>
      </c>
      <c r="AR2284">
        <v>8.4303450209656745</v>
      </c>
      <c r="AS2284">
        <v>8.4303450209656763</v>
      </c>
      <c r="AT2284">
        <v>8.4303450209656763</v>
      </c>
      <c r="AU2284">
        <v>8.4303450209656763</v>
      </c>
      <c r="AV2284" t="str">
        <f>VLOOKUP(Sheet1[[#This Row],[NPDES ID2]],Combined_Sheet__Major_Only___2[[NPDES ID2]:[ECHO BFR]],3,FALSE)</f>
        <v>NJ</v>
      </c>
      <c r="AW2284" t="s">
        <v>54</v>
      </c>
      <c r="AX2284" t="str">
        <f>VLOOKUP(Sheet1[[#This Row],[NPDES ID2]],Combined_Sheet__Major_Only___2[[NPDES ID2]:[ECHO BFR]],27,FALSE)</f>
        <v>-</v>
      </c>
      <c r="AY2284" t="str">
        <f>VLOOKUP(Sheet1[[#This Row],[NPDES ID2]],Combined_Sheet__Major_Only___2[[NPDES ID2]:[ECHO BFR]],28,FALSE)</f>
        <v>-</v>
      </c>
      <c r="AZ2284" t="str">
        <f>VLOOKUP(Sheet1[[#This Row],[NPDES ID2]],Combined_Sheet__Major_Only___2[[NPDES ID2]:[ECHO BFR]],29,FALSE)</f>
        <v>thickening, preliminaryOps</v>
      </c>
      <c r="BA2284">
        <f>VLOOKUP(Sheet1[[#This Row],[NPDES ID2]],Combined_Sheet__Major_Only___2[[NPDES ID2]:[ECHO BFR]],17,FALSE)</f>
        <v>40.014530000000001</v>
      </c>
      <c r="BB2284">
        <f>VLOOKUP(Sheet1[[#This Row],[NPDES ID2]],Combined_Sheet__Major_Only___2[[NPDES ID2]:[ECHO BFR]],18,FALSE)</f>
        <v>-75.006219999999999</v>
      </c>
      <c r="BC2284" t="str">
        <f>IF(ISNUMBER(SEARCH("aerobic",$AW2284)),"aerobic","")</f>
        <v/>
      </c>
      <c r="BD2284" t="str">
        <f>IF(ISNUMBER(SEARCH("anaer",$AW2284)),"anaer","")</f>
        <v/>
      </c>
      <c r="BE2284" t="str">
        <f>IF(ISNUMBER(SEARCH("thickening",$AZ2284)),"thickening","")</f>
        <v>thickening</v>
      </c>
      <c r="BF2284" s="3" t="str">
        <f>IF(ISNUMBER(SEARCH("airDry",$AW2284)),"airDry","")</f>
        <v/>
      </c>
      <c r="BG2284" s="3" t="str">
        <f>IF(ISNUMBER(SEARCH("heatDry",$AY2284)),"heatDry","")</f>
        <v/>
      </c>
      <c r="BH2284" s="3" t="str">
        <f>IF(AND(ISNUMBER(SEARCH("aerobic",$AW2284)),ISNUMBER(SEARCH("anaer",$AW2284))),"Combined Aer and Anaer.","")</f>
        <v/>
      </c>
    </row>
    <row r="2285" spans="1:60" x14ac:dyDescent="0.25">
      <c r="A2285" s="4">
        <v>687</v>
      </c>
      <c r="B2285" t="s">
        <v>3394</v>
      </c>
      <c r="C2285">
        <v>13918</v>
      </c>
      <c r="D2285">
        <v>3700.562877122185</v>
      </c>
      <c r="E2285">
        <v>3715.3501226685862</v>
      </c>
      <c r="F2285">
        <v>2926.0674270081931</v>
      </c>
      <c r="G2285">
        <v>4469.3068764840154</v>
      </c>
      <c r="H2285">
        <v>-148.60017835792931</v>
      </c>
      <c r="I2285">
        <v>-151.00689869899799</v>
      </c>
      <c r="J2285">
        <v>-169.67912891705271</v>
      </c>
      <c r="K2285">
        <v>-122.7520100023996</v>
      </c>
      <c r="L2285">
        <v>6932.7730753927644</v>
      </c>
      <c r="M2285">
        <v>6876.0193504412509</v>
      </c>
      <c r="N2285">
        <v>6682.9160138783172</v>
      </c>
      <c r="O2285">
        <v>7338.2200774089406</v>
      </c>
      <c r="P2285">
        <v>329.63337584480269</v>
      </c>
      <c r="Q2285">
        <v>331.29854429169518</v>
      </c>
      <c r="R2285">
        <v>285.2993182968404</v>
      </c>
      <c r="S2285">
        <v>380.10206090785158</v>
      </c>
      <c r="T2285">
        <v>66420.520296188319</v>
      </c>
      <c r="U2285">
        <v>66420.470251820982</v>
      </c>
      <c r="V2285">
        <v>66375.650651016433</v>
      </c>
      <c r="W2285">
        <v>66465.700068715392</v>
      </c>
      <c r="X2285">
        <v>6006.0284748957729</v>
      </c>
      <c r="Y2285">
        <v>6049.4268911717063</v>
      </c>
      <c r="Z2285">
        <v>5672.5892681617761</v>
      </c>
      <c r="AA2285">
        <v>6223.4100624215789</v>
      </c>
      <c r="AB2285">
        <v>1923.964632828621</v>
      </c>
      <c r="AC2285">
        <v>1852.2988143851089</v>
      </c>
      <c r="AD2285">
        <v>1428.6185076265981</v>
      </c>
      <c r="AE2285">
        <v>2562.5731027198758</v>
      </c>
      <c r="AF2285">
        <v>48.860065119011217</v>
      </c>
      <c r="AG2285">
        <v>48.443130445219282</v>
      </c>
      <c r="AH2285">
        <v>47.122582447295663</v>
      </c>
      <c r="AI2285">
        <v>51.704290976599118</v>
      </c>
      <c r="AJ2285">
        <v>0.37386351880429458</v>
      </c>
      <c r="AK2285">
        <v>0.37386474165562877</v>
      </c>
      <c r="AL2285">
        <v>0.37355951462509551</v>
      </c>
      <c r="AM2285">
        <v>0.37416604656857938</v>
      </c>
      <c r="AN2285">
        <v>0.96304583068012617</v>
      </c>
      <c r="AO2285">
        <v>0.96304583068012573</v>
      </c>
      <c r="AP2285">
        <v>0.96304583068012573</v>
      </c>
      <c r="AQ2285">
        <v>0.96304583068012573</v>
      </c>
      <c r="AR2285">
        <v>7.9525707455433841</v>
      </c>
      <c r="AS2285">
        <v>7.9525707455433823</v>
      </c>
      <c r="AT2285">
        <v>7.9525707455433823</v>
      </c>
      <c r="AU2285">
        <v>7.9525707455433823</v>
      </c>
      <c r="AV2285" t="str">
        <f>VLOOKUP(Sheet1[[#This Row],[NPDES ID2]],Combined_Sheet__Major_Only___2[[NPDES ID2]:[ECHO BFR]],3,FALSE)</f>
        <v>MA</v>
      </c>
      <c r="AW2285" t="s">
        <v>54</v>
      </c>
      <c r="AX2285" t="str">
        <f>VLOOKUP(Sheet1[[#This Row],[NPDES ID2]],Combined_Sheet__Major_Only___2[[NPDES ID2]:[ECHO BFR]],27,FALSE)</f>
        <v>-</v>
      </c>
      <c r="AY2285" t="str">
        <f>VLOOKUP(Sheet1[[#This Row],[NPDES ID2]],Combined_Sheet__Major_Only___2[[NPDES ID2]:[ECHO BFR]],28,FALSE)</f>
        <v>-</v>
      </c>
      <c r="AZ2285" t="str">
        <f>VLOOKUP(Sheet1[[#This Row],[NPDES ID2]],Combined_Sheet__Major_Only___2[[NPDES ID2]:[ECHO BFR]],29,FALSE)</f>
        <v>thickening, preliminaryOps</v>
      </c>
      <c r="BA2285">
        <f>VLOOKUP(Sheet1[[#This Row],[NPDES ID2]],Combined_Sheet__Major_Only___2[[NPDES ID2]:[ECHO BFR]],17,FALSE)</f>
        <v>42.597499999999997</v>
      </c>
      <c r="BB2285">
        <f>VLOOKUP(Sheet1[[#This Row],[NPDES ID2]],Combined_Sheet__Major_Only___2[[NPDES ID2]:[ECHO BFR]],18,FALSE)</f>
        <v>-72.387900000000002</v>
      </c>
      <c r="BC2285" t="str">
        <f>IF(ISNUMBER(SEARCH("aerobic",$AW2285)),"aerobic","")</f>
        <v/>
      </c>
      <c r="BD2285" t="str">
        <f>IF(ISNUMBER(SEARCH("anaer",$AW2285)),"anaer","")</f>
        <v/>
      </c>
      <c r="BE2285" t="str">
        <f>IF(ISNUMBER(SEARCH("thickening",$AZ2285)),"thickening","")</f>
        <v>thickening</v>
      </c>
      <c r="BF2285" s="3" t="str">
        <f>IF(ISNUMBER(SEARCH("airDry",$AW2285)),"airDry","")</f>
        <v/>
      </c>
      <c r="BG2285" s="3" t="str">
        <f>IF(ISNUMBER(SEARCH("heatDry",$AY2285)),"heatDry","")</f>
        <v/>
      </c>
      <c r="BH2285" s="3" t="str">
        <f>IF(AND(ISNUMBER(SEARCH("aerobic",$AW2285)),ISNUMBER(SEARCH("anaer",$AW2285))),"Combined Aer and Anaer.","")</f>
        <v/>
      </c>
    </row>
    <row r="2286" spans="1:60" x14ac:dyDescent="0.25">
      <c r="A2286" s="4">
        <v>984</v>
      </c>
      <c r="B2286" t="s">
        <v>4770</v>
      </c>
      <c r="C2286">
        <v>535.01</v>
      </c>
      <c r="D2286">
        <v>505.42052990431029</v>
      </c>
      <c r="E2286">
        <v>503.60373165457821</v>
      </c>
      <c r="F2286">
        <v>395.73901563905122</v>
      </c>
      <c r="G2286">
        <v>614.75189249214293</v>
      </c>
      <c r="H2286">
        <v>-160.60147431506519</v>
      </c>
      <c r="I2286">
        <v>-162.44543769907989</v>
      </c>
      <c r="J2286">
        <v>-180.4402273152721</v>
      </c>
      <c r="K2286">
        <v>-136.87838467215951</v>
      </c>
      <c r="L2286">
        <v>258.64594556872902</v>
      </c>
      <c r="M2286">
        <v>256.36686281856157</v>
      </c>
      <c r="N2286">
        <v>248.81816842027871</v>
      </c>
      <c r="O2286">
        <v>274.6616475132862</v>
      </c>
      <c r="P2286">
        <v>12.69559044171532</v>
      </c>
      <c r="Q2286">
        <v>12.723499097232979</v>
      </c>
      <c r="R2286">
        <v>11.011745434078239</v>
      </c>
      <c r="S2286">
        <v>14.58295060642298</v>
      </c>
      <c r="T2286">
        <v>66458.697385406413</v>
      </c>
      <c r="U2286">
        <v>66458.647313049485</v>
      </c>
      <c r="V2286">
        <v>66413.802644831972</v>
      </c>
      <c r="W2286">
        <v>66503.902426788976</v>
      </c>
      <c r="X2286">
        <v>6192.6031605290309</v>
      </c>
      <c r="Y2286">
        <v>6240.5669386451491</v>
      </c>
      <c r="Z2286">
        <v>5829.196895906789</v>
      </c>
      <c r="AA2286">
        <v>6430.3470964098133</v>
      </c>
      <c r="AB2286">
        <v>1429.459506342751</v>
      </c>
      <c r="AC2286">
        <v>1401.082578386809</v>
      </c>
      <c r="AD2286">
        <v>1150.400430423105</v>
      </c>
      <c r="AE2286">
        <v>1763.1062528600551</v>
      </c>
      <c r="AF2286">
        <v>47.378857011127863</v>
      </c>
      <c r="AG2286">
        <v>46.960765840689753</v>
      </c>
      <c r="AH2286">
        <v>45.579846729464521</v>
      </c>
      <c r="AI2286">
        <v>50.312142464993528</v>
      </c>
      <c r="AJ2286">
        <v>0.35589325870150779</v>
      </c>
      <c r="AK2286">
        <v>0.35589330533411712</v>
      </c>
      <c r="AL2286">
        <v>0.35588254211474801</v>
      </c>
      <c r="AM2286">
        <v>0.35590391366246499</v>
      </c>
      <c r="AN2286">
        <v>0.96306593439851795</v>
      </c>
      <c r="AO2286">
        <v>0.96306593439851806</v>
      </c>
      <c r="AP2286">
        <v>0.96306593439851806</v>
      </c>
      <c r="AQ2286">
        <v>0.96306593439851806</v>
      </c>
      <c r="AR2286">
        <v>8.9748699843189801</v>
      </c>
      <c r="AS2286">
        <v>8.9748699843189801</v>
      </c>
      <c r="AT2286">
        <v>8.9748699843189801</v>
      </c>
      <c r="AU2286">
        <v>8.9748699843189801</v>
      </c>
      <c r="AV2286" t="str">
        <f>VLOOKUP(Sheet1[[#This Row],[NPDES ID2]],Combined_Sheet__Major_Only___2[[NPDES ID2]:[ECHO BFR]],3,FALSE)</f>
        <v>PA</v>
      </c>
      <c r="AW2286" t="s">
        <v>87</v>
      </c>
      <c r="AX2286" t="str">
        <f>VLOOKUP(Sheet1[[#This Row],[NPDES ID2]],Combined_Sheet__Major_Only___2[[NPDES ID2]:[ECHO BFR]],27,FALSE)</f>
        <v>tempSludgeStore</v>
      </c>
      <c r="AY2286" t="str">
        <f>VLOOKUP(Sheet1[[#This Row],[NPDES ID2]],Combined_Sheet__Major_Only___2[[NPDES ID2]:[ECHO BFR]],28,FALSE)</f>
        <v>-</v>
      </c>
      <c r="AZ2286" t="str">
        <f>VLOOKUP(Sheet1[[#This Row],[NPDES ID2]],Combined_Sheet__Major_Only___2[[NPDES ID2]:[ECHO BFR]],29,FALSE)</f>
        <v>preliminaryOps, thickening</v>
      </c>
      <c r="BA2286">
        <f>VLOOKUP(Sheet1[[#This Row],[NPDES ID2]],Combined_Sheet__Major_Only___2[[NPDES ID2]:[ECHO BFR]],17,FALSE)</f>
        <v>39.763908999999998</v>
      </c>
      <c r="BB2286">
        <f>VLOOKUP(Sheet1[[#This Row],[NPDES ID2]],Combined_Sheet__Major_Only___2[[NPDES ID2]:[ECHO BFR]],18,FALSE)</f>
        <v>-76.703271999999998</v>
      </c>
      <c r="BC2286" t="str">
        <f>IF(ISNUMBER(SEARCH("aerobic",$AW2286)),"aerobic","")</f>
        <v/>
      </c>
      <c r="BD2286" t="str">
        <f>IF(ISNUMBER(SEARCH("anaer",$AW2286)),"anaer","")</f>
        <v/>
      </c>
      <c r="BE2286" t="str">
        <f>IF(ISNUMBER(SEARCH("thickening",$AZ2286)),"thickening","")</f>
        <v>thickening</v>
      </c>
      <c r="BF2286" s="2" t="str">
        <f>IF(ISNUMBER(SEARCH("airDry",$AW2286)),"airDry","")</f>
        <v/>
      </c>
      <c r="BG2286" s="2" t="str">
        <f>IF(ISNUMBER(SEARCH("heatDry",$AY2286)),"heatDry","")</f>
        <v/>
      </c>
      <c r="BH2286" s="2" t="str">
        <f>IF(AND(ISNUMBER(SEARCH("aerobic",$AW2286)),ISNUMBER(SEARCH("anaer",$AW2286))),"Combined Aer and Anaer.","")</f>
        <v/>
      </c>
    </row>
    <row r="2287" spans="1:60" x14ac:dyDescent="0.25">
      <c r="A2287" s="4">
        <v>2181</v>
      </c>
      <c r="B2287" t="s">
        <v>10235</v>
      </c>
      <c r="C2287">
        <v>700.5</v>
      </c>
      <c r="D2287">
        <v>450.06637101835281</v>
      </c>
      <c r="E2287">
        <v>444.39801571179629</v>
      </c>
      <c r="F2287">
        <v>365.87088799786483</v>
      </c>
      <c r="G2287">
        <v>533.36698060472884</v>
      </c>
      <c r="H2287">
        <v>-146.66602060395351</v>
      </c>
      <c r="I2287">
        <v>-148.803364238369</v>
      </c>
      <c r="J2287">
        <v>-165.22712953773379</v>
      </c>
      <c r="K2287">
        <v>-123.5098895109747</v>
      </c>
      <c r="L2287">
        <v>369.07559210840532</v>
      </c>
      <c r="M2287">
        <v>366.33166674419198</v>
      </c>
      <c r="N2287">
        <v>357.23950195474953</v>
      </c>
      <c r="O2287">
        <v>388.36281526620638</v>
      </c>
      <c r="P2287">
        <v>16.570530744396319</v>
      </c>
      <c r="Q2287">
        <v>16.621426972369079</v>
      </c>
      <c r="R2287">
        <v>14.19925968342686</v>
      </c>
      <c r="S2287">
        <v>19.12047652297754</v>
      </c>
      <c r="T2287">
        <v>66508.653249882438</v>
      </c>
      <c r="U2287">
        <v>66508.60314090029</v>
      </c>
      <c r="V2287">
        <v>66463.725671222244</v>
      </c>
      <c r="W2287">
        <v>66553.891356319087</v>
      </c>
      <c r="X2287">
        <v>5684.6894294059484</v>
      </c>
      <c r="Y2287">
        <v>5722.4767853553394</v>
      </c>
      <c r="Z2287">
        <v>5401.8388027537303</v>
      </c>
      <c r="AA2287">
        <v>5868.5336226166</v>
      </c>
      <c r="AB2287">
        <v>1503.2046258187361</v>
      </c>
      <c r="AC2287">
        <v>1464.662175965394</v>
      </c>
      <c r="AD2287">
        <v>1176.9361069684289</v>
      </c>
      <c r="AE2287">
        <v>1902.892856499187</v>
      </c>
      <c r="AF2287">
        <v>51.635980325358339</v>
      </c>
      <c r="AG2287">
        <v>51.251224535456402</v>
      </c>
      <c r="AH2287">
        <v>49.981814312983857</v>
      </c>
      <c r="AI2287">
        <v>54.333713433519222</v>
      </c>
      <c r="AJ2287">
        <v>0.40758433150346107</v>
      </c>
      <c r="AK2287">
        <v>0.40758440093283488</v>
      </c>
      <c r="AL2287">
        <v>0.40756836204856473</v>
      </c>
      <c r="AM2287">
        <v>0.40760020929109608</v>
      </c>
      <c r="AN2287">
        <v>0.9630922077019507</v>
      </c>
      <c r="AO2287">
        <v>0.9630922077019507</v>
      </c>
      <c r="AP2287">
        <v>0.9630922077019507</v>
      </c>
      <c r="AQ2287">
        <v>0.9630922077019507</v>
      </c>
      <c r="AR2287">
        <v>9.1519236214079847</v>
      </c>
      <c r="AS2287">
        <v>9.1519236214079847</v>
      </c>
      <c r="AT2287">
        <v>9.1519236214079847</v>
      </c>
      <c r="AU2287">
        <v>9.1519236214079847</v>
      </c>
      <c r="AV2287" t="str">
        <f>VLOOKUP(Sheet1[[#This Row],[NPDES ID2]],Combined_Sheet__Major_Only___2[[NPDES ID2]:[ECHO BFR]],3,FALSE)</f>
        <v>NY</v>
      </c>
      <c r="AW2287" t="s">
        <v>54</v>
      </c>
      <c r="AX2287" t="str">
        <f>VLOOKUP(Sheet1[[#This Row],[NPDES ID2]],Combined_Sheet__Major_Only___2[[NPDES ID2]:[ECHO BFR]],27,FALSE)</f>
        <v>-</v>
      </c>
      <c r="AY2287" t="str">
        <f>VLOOKUP(Sheet1[[#This Row],[NPDES ID2]],Combined_Sheet__Major_Only___2[[NPDES ID2]:[ECHO BFR]],28,FALSE)</f>
        <v>-</v>
      </c>
      <c r="AZ2287" t="str">
        <f>VLOOKUP(Sheet1[[#This Row],[NPDES ID2]],Combined_Sheet__Major_Only___2[[NPDES ID2]:[ECHO BFR]],29,FALSE)</f>
        <v>thickening</v>
      </c>
      <c r="BA2287">
        <f>VLOOKUP(Sheet1[[#This Row],[NPDES ID2]],Combined_Sheet__Major_Only___2[[NPDES ID2]:[ECHO BFR]],17,FALSE)</f>
        <v>40.858722</v>
      </c>
      <c r="BB2287">
        <f>VLOOKUP(Sheet1[[#This Row],[NPDES ID2]],Combined_Sheet__Major_Only___2[[NPDES ID2]:[ECHO BFR]],18,FALSE)</f>
        <v>-73.641666999999998</v>
      </c>
      <c r="BC2287" t="str">
        <f>IF(ISNUMBER(SEARCH("aerobic",$AW2287)),"aerobic","")</f>
        <v/>
      </c>
      <c r="BD2287" t="str">
        <f>IF(ISNUMBER(SEARCH("anaer",$AW2287)),"anaer","")</f>
        <v/>
      </c>
      <c r="BE2287" t="str">
        <f>IF(ISNUMBER(SEARCH("thickening",$AZ2287)),"thickening","")</f>
        <v>thickening</v>
      </c>
      <c r="BF2287" s="3" t="str">
        <f>IF(ISNUMBER(SEARCH("airDry",$AW2287)),"airDry","")</f>
        <v/>
      </c>
      <c r="BG2287" s="3" t="str">
        <f>IF(ISNUMBER(SEARCH("heatDry",$AY2287)),"heatDry","")</f>
        <v/>
      </c>
      <c r="BH2287" s="3" t="str">
        <f>IF(AND(ISNUMBER(SEARCH("aerobic",$AW2287)),ISNUMBER(SEARCH("anaer",$AW2287))),"Combined Aer and Anaer.","")</f>
        <v/>
      </c>
    </row>
    <row r="2288" spans="1:60" x14ac:dyDescent="0.25">
      <c r="A2288" s="4">
        <v>2023</v>
      </c>
      <c r="B2288" t="s">
        <v>9519</v>
      </c>
      <c r="C2288">
        <v>1468.63</v>
      </c>
      <c r="D2288">
        <v>571.49994078710802</v>
      </c>
      <c r="E2288">
        <v>569.00626825199265</v>
      </c>
      <c r="F2288">
        <v>483.36884147555583</v>
      </c>
      <c r="G2288">
        <v>678.14365756268535</v>
      </c>
      <c r="H2288">
        <v>-153.48349748922891</v>
      </c>
      <c r="I2288">
        <v>-155.4484563997714</v>
      </c>
      <c r="J2288">
        <v>-173.05723776402499</v>
      </c>
      <c r="K2288">
        <v>-130.27172246278201</v>
      </c>
      <c r="L2288">
        <v>739.25926390494976</v>
      </c>
      <c r="M2288">
        <v>733.23998832354278</v>
      </c>
      <c r="N2288">
        <v>713.26569255245784</v>
      </c>
      <c r="O2288">
        <v>781.60668424343442</v>
      </c>
      <c r="P2288">
        <v>34.799520134173051</v>
      </c>
      <c r="Q2288">
        <v>34.960339501422183</v>
      </c>
      <c r="R2288">
        <v>30.074864841928392</v>
      </c>
      <c r="S2288">
        <v>40.157851990984952</v>
      </c>
      <c r="T2288">
        <v>66588.67566359583</v>
      </c>
      <c r="U2288">
        <v>66588.625495945074</v>
      </c>
      <c r="V2288">
        <v>66543.695482845549</v>
      </c>
      <c r="W2288">
        <v>66633.966735694572</v>
      </c>
      <c r="X2288">
        <v>5958.2171126277899</v>
      </c>
      <c r="Y2288">
        <v>6001.2102522655059</v>
      </c>
      <c r="Z2288">
        <v>5634.0083762134173</v>
      </c>
      <c r="AA2288">
        <v>6169.7024190365964</v>
      </c>
      <c r="AB2288">
        <v>1546.230983294724</v>
      </c>
      <c r="AC2288">
        <v>1508.515166150321</v>
      </c>
      <c r="AD2288">
        <v>1213.973425120183</v>
      </c>
      <c r="AE2288">
        <v>1952.804353233438</v>
      </c>
      <c r="AF2288">
        <v>49.334547800568672</v>
      </c>
      <c r="AG2288">
        <v>48.931100249403492</v>
      </c>
      <c r="AH2288">
        <v>47.603457856141823</v>
      </c>
      <c r="AI2288">
        <v>52.159242146545992</v>
      </c>
      <c r="AJ2288">
        <v>0.37962364930846831</v>
      </c>
      <c r="AK2288">
        <v>0.37962378604116598</v>
      </c>
      <c r="AL2288">
        <v>0.37959206518335598</v>
      </c>
      <c r="AM2288">
        <v>0.37965505372146019</v>
      </c>
      <c r="AN2288">
        <v>0.96313421610830785</v>
      </c>
      <c r="AO2288">
        <v>0.96313421610830785</v>
      </c>
      <c r="AP2288">
        <v>0.96313421610830785</v>
      </c>
      <c r="AQ2288">
        <v>0.96313421610830785</v>
      </c>
      <c r="AR2288">
        <v>8.8222499140205155</v>
      </c>
      <c r="AS2288">
        <v>8.8222499140205137</v>
      </c>
      <c r="AT2288">
        <v>8.8222499140205137</v>
      </c>
      <c r="AU2288">
        <v>8.8222499140205137</v>
      </c>
      <c r="AV2288" t="str">
        <f>VLOOKUP(Sheet1[[#This Row],[NPDES ID2]],Combined_Sheet__Major_Only___2[[NPDES ID2]:[ECHO BFR]],3,FALSE)</f>
        <v>CO</v>
      </c>
      <c r="AW2288" t="s">
        <v>54</v>
      </c>
      <c r="AX2288" t="str">
        <f>VLOOKUP(Sheet1[[#This Row],[NPDES ID2]],Combined_Sheet__Major_Only___2[[NPDES ID2]:[ECHO BFR]],27,FALSE)</f>
        <v>-</v>
      </c>
      <c r="AY2288" t="str">
        <f>VLOOKUP(Sheet1[[#This Row],[NPDES ID2]],Combined_Sheet__Major_Only___2[[NPDES ID2]:[ECHO BFR]],28,FALSE)</f>
        <v>highTempCompost</v>
      </c>
      <c r="AZ2288" t="str">
        <f>VLOOKUP(Sheet1[[#This Row],[NPDES ID2]],Combined_Sheet__Major_Only___2[[NPDES ID2]:[ECHO BFR]],29,FALSE)</f>
        <v>preliminaryOps, thickening</v>
      </c>
      <c r="BA2288">
        <f>VLOOKUP(Sheet1[[#This Row],[NPDES ID2]],Combined_Sheet__Major_Only___2[[NPDES ID2]:[ECHO BFR]],17,FALSE)</f>
        <v>39.871310000000001</v>
      </c>
      <c r="BB2288">
        <f>VLOOKUP(Sheet1[[#This Row],[NPDES ID2]],Combined_Sheet__Major_Only___2[[NPDES ID2]:[ECHO BFR]],18,FALSE)</f>
        <v>-104.91168999999999</v>
      </c>
      <c r="BC2288" t="str">
        <f>IF(ISNUMBER(SEARCH("aerobic",$AW2288)),"aerobic","")</f>
        <v/>
      </c>
      <c r="BD2288" t="str">
        <f>IF(ISNUMBER(SEARCH("anaer",$AW2288)),"anaer","")</f>
        <v/>
      </c>
      <c r="BE2288" t="str">
        <f>IF(ISNUMBER(SEARCH("thickening",$AZ2288)),"thickening","")</f>
        <v>thickening</v>
      </c>
      <c r="BF2288" s="3" t="str">
        <f>IF(ISNUMBER(SEARCH("airDry",$AW2288)),"airDry","")</f>
        <v/>
      </c>
      <c r="BG2288" s="3" t="str">
        <f>IF(ISNUMBER(SEARCH("heatDry",$AY2288)),"heatDry","")</f>
        <v/>
      </c>
      <c r="BH2288" s="3" t="str">
        <f>IF(AND(ISNUMBER(SEARCH("aerobic",$AW2288)),ISNUMBER(SEARCH("anaer",$AW2288))),"Combined Aer and Anaer.","")</f>
        <v/>
      </c>
    </row>
    <row r="2289" spans="1:60" x14ac:dyDescent="0.25">
      <c r="A2289" s="4">
        <v>2203</v>
      </c>
      <c r="B2289" t="s">
        <v>10328</v>
      </c>
      <c r="C2289">
        <v>648.17999999999995</v>
      </c>
      <c r="D2289">
        <v>462.31508390019292</v>
      </c>
      <c r="E2289">
        <v>456.30494039548711</v>
      </c>
      <c r="F2289">
        <v>370.40025130276302</v>
      </c>
      <c r="G2289">
        <v>552.16620427496116</v>
      </c>
      <c r="H2289">
        <v>-150.40953027879829</v>
      </c>
      <c r="I2289">
        <v>-152.5561090571739</v>
      </c>
      <c r="J2289">
        <v>-169.3394994503048</v>
      </c>
      <c r="K2289">
        <v>-127.0965899787374</v>
      </c>
      <c r="L2289">
        <v>333.45866336257609</v>
      </c>
      <c r="M2289">
        <v>330.85612433518997</v>
      </c>
      <c r="N2289">
        <v>322.23333380405239</v>
      </c>
      <c r="O2289">
        <v>351.75093479688491</v>
      </c>
      <c r="P2289">
        <v>15.34719742311783</v>
      </c>
      <c r="Q2289">
        <v>15.379134059713429</v>
      </c>
      <c r="R2289">
        <v>13.204618072200571</v>
      </c>
      <c r="S2289">
        <v>17.73496712672685</v>
      </c>
      <c r="T2289">
        <v>66943.945560076696</v>
      </c>
      <c r="U2289">
        <v>66943.895131959187</v>
      </c>
      <c r="V2289">
        <v>66898.731845517148</v>
      </c>
      <c r="W2289">
        <v>66989.471780109889</v>
      </c>
      <c r="X2289">
        <v>5860.4827793808035</v>
      </c>
      <c r="Y2289">
        <v>5901.1950524374424</v>
      </c>
      <c r="Z2289">
        <v>5554.7510840249397</v>
      </c>
      <c r="AA2289">
        <v>6059.5343028837178</v>
      </c>
      <c r="AB2289">
        <v>1758.369911618114</v>
      </c>
      <c r="AC2289">
        <v>1701.34229595581</v>
      </c>
      <c r="AD2289">
        <v>1332.4141029447831</v>
      </c>
      <c r="AE2289">
        <v>2299.2239858943208</v>
      </c>
      <c r="AF2289">
        <v>50.418591629473077</v>
      </c>
      <c r="AG2289">
        <v>50.024287718649767</v>
      </c>
      <c r="AH2289">
        <v>48.722983891978281</v>
      </c>
      <c r="AI2289">
        <v>53.183738884122398</v>
      </c>
      <c r="AJ2289">
        <v>0.39278949747207631</v>
      </c>
      <c r="AK2289">
        <v>0.3927895612185312</v>
      </c>
      <c r="AL2289">
        <v>0.39277483777637501</v>
      </c>
      <c r="AM2289">
        <v>0.39280407298766551</v>
      </c>
      <c r="AN2289">
        <v>0.96331956898522397</v>
      </c>
      <c r="AO2289">
        <v>0.96331956898522386</v>
      </c>
      <c r="AP2289">
        <v>0.96331956898522386</v>
      </c>
      <c r="AQ2289">
        <v>0.96331956898522386</v>
      </c>
      <c r="AR2289">
        <v>8.4386552688892671</v>
      </c>
      <c r="AS2289">
        <v>8.4386552688892653</v>
      </c>
      <c r="AT2289">
        <v>8.4386552688892653</v>
      </c>
      <c r="AU2289">
        <v>8.4386552688892653</v>
      </c>
      <c r="AV2289" t="str">
        <f>VLOOKUP(Sheet1[[#This Row],[NPDES ID2]],Combined_Sheet__Major_Only___2[[NPDES ID2]:[ECHO BFR]],3,FALSE)</f>
        <v>KY</v>
      </c>
      <c r="AW2289" t="s">
        <v>54</v>
      </c>
      <c r="AX2289" t="str">
        <f>VLOOKUP(Sheet1[[#This Row],[NPDES ID2]],Combined_Sheet__Major_Only___2[[NPDES ID2]:[ECHO BFR]],27,FALSE)</f>
        <v>-</v>
      </c>
      <c r="AY2289" t="str">
        <f>VLOOKUP(Sheet1[[#This Row],[NPDES ID2]],Combined_Sheet__Major_Only___2[[NPDES ID2]:[ECHO BFR]],28,FALSE)</f>
        <v>-</v>
      </c>
      <c r="AZ2289" t="str">
        <f>VLOOKUP(Sheet1[[#This Row],[NPDES ID2]],Combined_Sheet__Major_Only___2[[NPDES ID2]:[ECHO BFR]],29,FALSE)</f>
        <v>thickening</v>
      </c>
      <c r="BA2289">
        <f>VLOOKUP(Sheet1[[#This Row],[NPDES ID2]],Combined_Sheet__Major_Only___2[[NPDES ID2]:[ECHO BFR]],17,FALSE)</f>
        <v>38.236699999999999</v>
      </c>
      <c r="BB2289">
        <f>VLOOKUP(Sheet1[[#This Row],[NPDES ID2]],Combined_Sheet__Major_Only___2[[NPDES ID2]:[ECHO BFR]],18,FALSE)</f>
        <v>-85.466710000000006</v>
      </c>
      <c r="BC2289" t="str">
        <f>IF(ISNUMBER(SEARCH("aerobic",$AW2289)),"aerobic","")</f>
        <v/>
      </c>
      <c r="BD2289" t="str">
        <f>IF(ISNUMBER(SEARCH("anaer",$AW2289)),"anaer","")</f>
        <v/>
      </c>
      <c r="BE2289" t="str">
        <f>IF(ISNUMBER(SEARCH("thickening",$AZ2289)),"thickening","")</f>
        <v>thickening</v>
      </c>
      <c r="BF2289" s="3" t="str">
        <f>IF(ISNUMBER(SEARCH("airDry",$AW2289)),"airDry","")</f>
        <v/>
      </c>
      <c r="BG2289" s="3" t="str">
        <f>IF(ISNUMBER(SEARCH("heatDry",$AY2289)),"heatDry","")</f>
        <v/>
      </c>
      <c r="BH2289" s="3" t="str">
        <f>IF(AND(ISNUMBER(SEARCH("aerobic",$AW2289)),ISNUMBER(SEARCH("anaer",$AW2289))),"Combined Aer and Anaer.","")</f>
        <v/>
      </c>
    </row>
    <row r="2290" spans="1:60" x14ac:dyDescent="0.25">
      <c r="A2290" s="4">
        <v>345</v>
      </c>
      <c r="B2290" t="s">
        <v>1747</v>
      </c>
      <c r="C2290">
        <v>1001</v>
      </c>
      <c r="D2290">
        <v>518.62918976042465</v>
      </c>
      <c r="E2290">
        <v>518.52841018922504</v>
      </c>
      <c r="F2290">
        <v>435.49630717340932</v>
      </c>
      <c r="G2290">
        <v>620.70634800380628</v>
      </c>
      <c r="H2290">
        <v>-162.02835887112201</v>
      </c>
      <c r="I2290">
        <v>-163.68292651310509</v>
      </c>
      <c r="J2290">
        <v>-182.20363580142191</v>
      </c>
      <c r="K2290">
        <v>-138.3931784543783</v>
      </c>
      <c r="L2290">
        <v>479.11634388698963</v>
      </c>
      <c r="M2290">
        <v>474.81671178665289</v>
      </c>
      <c r="N2290">
        <v>460.56294165162183</v>
      </c>
      <c r="O2290">
        <v>509.34736433196048</v>
      </c>
      <c r="P2290">
        <v>23.760258014695989</v>
      </c>
      <c r="Q2290">
        <v>23.786657292668501</v>
      </c>
      <c r="R2290">
        <v>20.62339627645283</v>
      </c>
      <c r="S2290">
        <v>27.266739117489671</v>
      </c>
      <c r="T2290">
        <v>66958.948409355216</v>
      </c>
      <c r="U2290">
        <v>66958.897970238322</v>
      </c>
      <c r="V2290">
        <v>66913.724832793319</v>
      </c>
      <c r="W2290">
        <v>67004.484559554301</v>
      </c>
      <c r="X2290">
        <v>6302.0822721171007</v>
      </c>
      <c r="Y2290">
        <v>6351.6846102949812</v>
      </c>
      <c r="Z2290">
        <v>5925.4536898398737</v>
      </c>
      <c r="AA2290">
        <v>6548.7210862404099</v>
      </c>
      <c r="AB2290">
        <v>1573.722187005663</v>
      </c>
      <c r="AC2290">
        <v>1536.987542479302</v>
      </c>
      <c r="AD2290">
        <v>1244.868968791078</v>
      </c>
      <c r="AE2290">
        <v>1975.3758741394431</v>
      </c>
      <c r="AF2290">
        <v>46.909528725681099</v>
      </c>
      <c r="AG2290">
        <v>46.487410815486939</v>
      </c>
      <c r="AH2290">
        <v>45.095344037402889</v>
      </c>
      <c r="AI2290">
        <v>49.868499693634519</v>
      </c>
      <c r="AJ2290">
        <v>0.35020283628034932</v>
      </c>
      <c r="AK2290">
        <v>0.35020292355237442</v>
      </c>
      <c r="AL2290">
        <v>0.35018272742467699</v>
      </c>
      <c r="AM2290">
        <v>0.35022283012630678</v>
      </c>
      <c r="AN2290">
        <v>0.96332735532633351</v>
      </c>
      <c r="AO2290">
        <v>0.96332735532633385</v>
      </c>
      <c r="AP2290">
        <v>0.96332735532633385</v>
      </c>
      <c r="AQ2290">
        <v>0.96332735532633385</v>
      </c>
      <c r="AR2290">
        <v>8.5455154557360906</v>
      </c>
      <c r="AS2290">
        <v>8.5455154557360888</v>
      </c>
      <c r="AT2290">
        <v>8.5455154557360888</v>
      </c>
      <c r="AU2290">
        <v>8.5455154557360888</v>
      </c>
      <c r="AV2290" t="str">
        <f>VLOOKUP(Sheet1[[#This Row],[NPDES ID2]],Combined_Sheet__Major_Only___2[[NPDES ID2]:[ECHO BFR]],3,FALSE)</f>
        <v>AR</v>
      </c>
      <c r="AW2290" t="s">
        <v>87</v>
      </c>
      <c r="AX2290" t="str">
        <f>VLOOKUP(Sheet1[[#This Row],[NPDES ID2]],Combined_Sheet__Major_Only___2[[NPDES ID2]:[ECHO BFR]],27,FALSE)</f>
        <v>tempSludgeStore</v>
      </c>
      <c r="AY2290" t="str">
        <f>VLOOKUP(Sheet1[[#This Row],[NPDES ID2]],Combined_Sheet__Major_Only___2[[NPDES ID2]:[ECHO BFR]],28,FALSE)</f>
        <v>pasteurize</v>
      </c>
      <c r="AZ2290" t="str">
        <f>VLOOKUP(Sheet1[[#This Row],[NPDES ID2]],Combined_Sheet__Major_Only___2[[NPDES ID2]:[ECHO BFR]],29,FALSE)</f>
        <v>thickening</v>
      </c>
      <c r="BA2290">
        <f>VLOOKUP(Sheet1[[#This Row],[NPDES ID2]],Combined_Sheet__Major_Only___2[[NPDES ID2]:[ECHO BFR]],17,FALSE)</f>
        <v>36.038148999999997</v>
      </c>
      <c r="BB2290">
        <f>VLOOKUP(Sheet1[[#This Row],[NPDES ID2]],Combined_Sheet__Major_Only___2[[NPDES ID2]:[ECHO BFR]],18,FALSE)</f>
        <v>-90.489825999999994</v>
      </c>
      <c r="BC2290" t="str">
        <f>IF(ISNUMBER(SEARCH("aerobic",$AW2290)),"aerobic","")</f>
        <v/>
      </c>
      <c r="BD2290" t="str">
        <f>IF(ISNUMBER(SEARCH("anaer",$AW2290)),"anaer","")</f>
        <v/>
      </c>
      <c r="BE2290" t="str">
        <f>IF(ISNUMBER(SEARCH("thickening",$AZ2290)),"thickening","")</f>
        <v>thickening</v>
      </c>
      <c r="BF2290" s="3" t="str">
        <f>IF(ISNUMBER(SEARCH("airDry",$AW2290)),"airDry","")</f>
        <v/>
      </c>
      <c r="BG2290" s="3" t="str">
        <f>IF(ISNUMBER(SEARCH("heatDry",$AY2290)),"heatDry","")</f>
        <v/>
      </c>
      <c r="BH2290" s="3" t="str">
        <f>IF(AND(ISNUMBER(SEARCH("aerobic",$AW2290)),ISNUMBER(SEARCH("anaer",$AW2290))),"Combined Aer and Anaer.","")</f>
        <v/>
      </c>
    </row>
    <row r="2291" spans="1:60" x14ac:dyDescent="0.25">
      <c r="A2291" s="4">
        <v>2199</v>
      </c>
      <c r="B2291" t="s">
        <v>10311</v>
      </c>
      <c r="C2291">
        <v>658.36</v>
      </c>
      <c r="D2291">
        <v>499.29081213279528</v>
      </c>
      <c r="E2291">
        <v>490.46326222385852</v>
      </c>
      <c r="F2291">
        <v>400.41937354740361</v>
      </c>
      <c r="G2291">
        <v>597.18392262059865</v>
      </c>
      <c r="H2291">
        <v>-163.11580036527209</v>
      </c>
      <c r="I2291">
        <v>-164.8035914202915</v>
      </c>
      <c r="J2291">
        <v>-183.2354252286614</v>
      </c>
      <c r="K2291">
        <v>-139.3490270342632</v>
      </c>
      <c r="L2291">
        <v>313.42496299521031</v>
      </c>
      <c r="M2291">
        <v>310.58273798014721</v>
      </c>
      <c r="N2291">
        <v>301.16633903162472</v>
      </c>
      <c r="O2291">
        <v>333.40122382860358</v>
      </c>
      <c r="P2291">
        <v>15.630173751311229</v>
      </c>
      <c r="Q2291">
        <v>15.642318609018201</v>
      </c>
      <c r="R2291">
        <v>13.571641279532299</v>
      </c>
      <c r="S2291">
        <v>17.94210943896681</v>
      </c>
      <c r="T2291">
        <v>66965.281478910372</v>
      </c>
      <c r="U2291">
        <v>66965.231035150384</v>
      </c>
      <c r="V2291">
        <v>66920.053739356154</v>
      </c>
      <c r="W2291">
        <v>67010.821820875324</v>
      </c>
      <c r="X2291">
        <v>6336.8205546112986</v>
      </c>
      <c r="Y2291">
        <v>6387.1636058804634</v>
      </c>
      <c r="Z2291">
        <v>5954.4125170937214</v>
      </c>
      <c r="AA2291">
        <v>6587.3310273101442</v>
      </c>
      <c r="AB2291">
        <v>1832.0484784391731</v>
      </c>
      <c r="AC2291">
        <v>1774.99866715747</v>
      </c>
      <c r="AD2291">
        <v>1398.361321663979</v>
      </c>
      <c r="AE2291">
        <v>2383.90975769851</v>
      </c>
      <c r="AF2291">
        <v>46.656816443605841</v>
      </c>
      <c r="AG2291">
        <v>46.232952159852047</v>
      </c>
      <c r="AH2291">
        <v>44.833553366196057</v>
      </c>
      <c r="AI2291">
        <v>49.629904034015652</v>
      </c>
      <c r="AJ2291">
        <v>0.34713954786489409</v>
      </c>
      <c r="AK2291">
        <v>0.34713960612391431</v>
      </c>
      <c r="AL2291">
        <v>0.34712614845571182</v>
      </c>
      <c r="AM2291">
        <v>0.34715287035041043</v>
      </c>
      <c r="AN2291">
        <v>0.96333064113918354</v>
      </c>
      <c r="AO2291">
        <v>0.96333064113918399</v>
      </c>
      <c r="AP2291">
        <v>0.96333064113918399</v>
      </c>
      <c r="AQ2291">
        <v>0.96333064113918399</v>
      </c>
      <c r="AR2291">
        <v>7.9385137660148839</v>
      </c>
      <c r="AS2291">
        <v>7.938513766014883</v>
      </c>
      <c r="AT2291">
        <v>7.938513766014883</v>
      </c>
      <c r="AU2291">
        <v>7.938513766014883</v>
      </c>
      <c r="AV2291" t="str">
        <f>VLOOKUP(Sheet1[[#This Row],[NPDES ID2]],Combined_Sheet__Major_Only___2[[NPDES ID2]:[ECHO BFR]],3,FALSE)</f>
        <v>NY</v>
      </c>
      <c r="AW2291" t="s">
        <v>54</v>
      </c>
      <c r="AX2291" t="str">
        <f>VLOOKUP(Sheet1[[#This Row],[NPDES ID2]],Combined_Sheet__Major_Only___2[[NPDES ID2]:[ECHO BFR]],27,FALSE)</f>
        <v>-</v>
      </c>
      <c r="AY2291" t="str">
        <f>VLOOKUP(Sheet1[[#This Row],[NPDES ID2]],Combined_Sheet__Major_Only___2[[NPDES ID2]:[ECHO BFR]],28,FALSE)</f>
        <v>-</v>
      </c>
      <c r="AZ2291" t="str">
        <f>VLOOKUP(Sheet1[[#This Row],[NPDES ID2]],Combined_Sheet__Major_Only___2[[NPDES ID2]:[ECHO BFR]],29,FALSE)</f>
        <v>thickening</v>
      </c>
      <c r="BA2291">
        <f>VLOOKUP(Sheet1[[#This Row],[NPDES ID2]],Combined_Sheet__Major_Only___2[[NPDES ID2]:[ECHO BFR]],17,FALSE)</f>
        <v>40.839440000000003</v>
      </c>
      <c r="BB2291">
        <f>VLOOKUP(Sheet1[[#This Row],[NPDES ID2]],Combined_Sheet__Major_Only___2[[NPDES ID2]:[ECHO BFR]],18,FALSE)</f>
        <v>-73.697209999999998</v>
      </c>
      <c r="BC2291" t="str">
        <f>IF(ISNUMBER(SEARCH("aerobic",$AW2291)),"aerobic","")</f>
        <v/>
      </c>
      <c r="BD2291" t="str">
        <f>IF(ISNUMBER(SEARCH("anaer",$AW2291)),"anaer","")</f>
        <v/>
      </c>
      <c r="BE2291" t="str">
        <f>IF(ISNUMBER(SEARCH("thickening",$AZ2291)),"thickening","")</f>
        <v>thickening</v>
      </c>
      <c r="BF2291" s="3" t="str">
        <f>IF(ISNUMBER(SEARCH("airDry",$AW2291)),"airDry","")</f>
        <v/>
      </c>
      <c r="BG2291" s="3" t="str">
        <f>IF(ISNUMBER(SEARCH("heatDry",$AY2291)),"heatDry","")</f>
        <v/>
      </c>
      <c r="BH2291" s="3" t="str">
        <f>IF(AND(ISNUMBER(SEARCH("aerobic",$AW2291)),ISNUMBER(SEARCH("anaer",$AW2291))),"Combined Aer and Anaer.","")</f>
        <v/>
      </c>
    </row>
    <row r="2292" spans="1:60" x14ac:dyDescent="0.25">
      <c r="A2292" s="4">
        <v>349</v>
      </c>
      <c r="B2292" t="s">
        <v>1768</v>
      </c>
      <c r="C2292">
        <v>962.1</v>
      </c>
      <c r="D2292">
        <v>514.27236155776393</v>
      </c>
      <c r="E2292">
        <v>515.24933358910948</v>
      </c>
      <c r="F2292">
        <v>431.7039499192814</v>
      </c>
      <c r="G2292">
        <v>616.92090692747411</v>
      </c>
      <c r="H2292">
        <v>-162.25310717962071</v>
      </c>
      <c r="I2292">
        <v>-163.90417839722639</v>
      </c>
      <c r="J2292">
        <v>-182.43514091069829</v>
      </c>
      <c r="K2292">
        <v>-138.60203071178651</v>
      </c>
      <c r="L2292">
        <v>459.92527389378267</v>
      </c>
      <c r="M2292">
        <v>455.78809811093731</v>
      </c>
      <c r="N2292">
        <v>442.07366232600617</v>
      </c>
      <c r="O2292">
        <v>489.01305321818751</v>
      </c>
      <c r="P2292">
        <v>22.837852702995189</v>
      </c>
      <c r="Q2292">
        <v>22.860105252852939</v>
      </c>
      <c r="R2292">
        <v>19.824468364568109</v>
      </c>
      <c r="S2292">
        <v>26.209975535115891</v>
      </c>
      <c r="T2292">
        <v>66968.172020004844</v>
      </c>
      <c r="U2292">
        <v>66968.12157412566</v>
      </c>
      <c r="V2292">
        <v>66922.942380376684</v>
      </c>
      <c r="W2292">
        <v>67013.714275176564</v>
      </c>
      <c r="X2292">
        <v>6310.8217567715174</v>
      </c>
      <c r="Y2292">
        <v>6360.597269150745</v>
      </c>
      <c r="Z2292">
        <v>5932.8200608458592</v>
      </c>
      <c r="AA2292">
        <v>6558.3833758520068</v>
      </c>
      <c r="AB2292">
        <v>1689.9454176114191</v>
      </c>
      <c r="AC2292">
        <v>1644.693789029963</v>
      </c>
      <c r="AD2292">
        <v>1315.0251234487389</v>
      </c>
      <c r="AE2292">
        <v>2156.35064096821</v>
      </c>
      <c r="AF2292">
        <v>46.851167420402028</v>
      </c>
      <c r="AG2292">
        <v>46.428612738280499</v>
      </c>
      <c r="AH2292">
        <v>45.03495822616734</v>
      </c>
      <c r="AI2292">
        <v>49.813375717289333</v>
      </c>
      <c r="AJ2292">
        <v>0.3494953541601335</v>
      </c>
      <c r="AK2292">
        <v>0.34949543877190231</v>
      </c>
      <c r="AL2292">
        <v>0.34947586137376568</v>
      </c>
      <c r="AM2292">
        <v>0.3495147354236961</v>
      </c>
      <c r="AN2292">
        <v>0.96333214065496353</v>
      </c>
      <c r="AO2292">
        <v>0.96333214065496331</v>
      </c>
      <c r="AP2292">
        <v>0.96333214065496331</v>
      </c>
      <c r="AQ2292">
        <v>0.96333214065496331</v>
      </c>
      <c r="AR2292">
        <v>8.2553500240095126</v>
      </c>
      <c r="AS2292">
        <v>8.255350024009509</v>
      </c>
      <c r="AT2292">
        <v>8.255350024009509</v>
      </c>
      <c r="AU2292">
        <v>8.255350024009509</v>
      </c>
      <c r="AV2292" t="str">
        <f>VLOOKUP(Sheet1[[#This Row],[NPDES ID2]],Combined_Sheet__Major_Only___2[[NPDES ID2]:[ECHO BFR]],3,FALSE)</f>
        <v>NJ</v>
      </c>
      <c r="AW2292" t="s">
        <v>54</v>
      </c>
      <c r="AX2292" t="str">
        <f>VLOOKUP(Sheet1[[#This Row],[NPDES ID2]],Combined_Sheet__Major_Only___2[[NPDES ID2]:[ECHO BFR]],27,FALSE)</f>
        <v>-</v>
      </c>
      <c r="AY2292" t="str">
        <f>VLOOKUP(Sheet1[[#This Row],[NPDES ID2]],Combined_Sheet__Major_Only___2[[NPDES ID2]:[ECHO BFR]],28,FALSE)</f>
        <v>-</v>
      </c>
      <c r="AZ2292" t="str">
        <f>VLOOKUP(Sheet1[[#This Row],[NPDES ID2]],Combined_Sheet__Major_Only___2[[NPDES ID2]:[ECHO BFR]],29,FALSE)</f>
        <v>thickening, preliminaryOps</v>
      </c>
      <c r="BA2292">
        <f>VLOOKUP(Sheet1[[#This Row],[NPDES ID2]],Combined_Sheet__Major_Only___2[[NPDES ID2]:[ECHO BFR]],17,FALSE)</f>
        <v>41.147058999999999</v>
      </c>
      <c r="BB2292">
        <f>VLOOKUP(Sheet1[[#This Row],[NPDES ID2]],Combined_Sheet__Major_Only___2[[NPDES ID2]:[ECHO BFR]],18,FALSE)</f>
        <v>-74.592097999999993</v>
      </c>
      <c r="BC2292" t="str">
        <f>IF(ISNUMBER(SEARCH("aerobic",$AW2292)),"aerobic","")</f>
        <v/>
      </c>
      <c r="BD2292" t="str">
        <f>IF(ISNUMBER(SEARCH("anaer",$AW2292)),"anaer","")</f>
        <v/>
      </c>
      <c r="BE2292" t="str">
        <f>IF(ISNUMBER(SEARCH("thickening",$AZ2292)),"thickening","")</f>
        <v>thickening</v>
      </c>
      <c r="BF2292" s="3" t="str">
        <f>IF(ISNUMBER(SEARCH("airDry",$AW2292)),"airDry","")</f>
        <v/>
      </c>
      <c r="BG2292" s="3" t="str">
        <f>IF(ISNUMBER(SEARCH("heatDry",$AY2292)),"heatDry","")</f>
        <v/>
      </c>
      <c r="BH2292" s="3" t="str">
        <f>IF(AND(ISNUMBER(SEARCH("aerobic",$AW2292)),ISNUMBER(SEARCH("anaer",$AW2292))),"Combined Aer and Anaer.","")</f>
        <v/>
      </c>
    </row>
    <row r="2293" spans="1:60" x14ac:dyDescent="0.25">
      <c r="A2293" s="4">
        <v>1984</v>
      </c>
      <c r="B2293" t="s">
        <v>9347</v>
      </c>
      <c r="C2293">
        <v>1870</v>
      </c>
      <c r="D2293">
        <v>696.72551124376503</v>
      </c>
      <c r="E2293">
        <v>693.48533270853318</v>
      </c>
      <c r="F2293">
        <v>581.8990747924887</v>
      </c>
      <c r="G2293">
        <v>820.76852393873935</v>
      </c>
      <c r="H2293">
        <v>-163.3781533964231</v>
      </c>
      <c r="I2293">
        <v>-165.22088039058909</v>
      </c>
      <c r="J2293">
        <v>-184.00012579779869</v>
      </c>
      <c r="K2293">
        <v>-139.97915476226279</v>
      </c>
      <c r="L2293">
        <v>885.1993672569846</v>
      </c>
      <c r="M2293">
        <v>877.09842285258844</v>
      </c>
      <c r="N2293">
        <v>850.19491087235804</v>
      </c>
      <c r="O2293">
        <v>942.21967694025091</v>
      </c>
      <c r="P2293">
        <v>44.399854606319067</v>
      </c>
      <c r="Q2293">
        <v>44.440877093490627</v>
      </c>
      <c r="R2293">
        <v>38.568064059198612</v>
      </c>
      <c r="S2293">
        <v>50.981972951869778</v>
      </c>
      <c r="T2293">
        <v>67082.308495412479</v>
      </c>
      <c r="U2293">
        <v>67082.257965853933</v>
      </c>
      <c r="V2293">
        <v>67037.003829090143</v>
      </c>
      <c r="W2293">
        <v>67127.92629584347</v>
      </c>
      <c r="X2293">
        <v>6384.2575589162734</v>
      </c>
      <c r="Y2293">
        <v>6435.3696591279386</v>
      </c>
      <c r="Z2293">
        <v>5995.0166779817382</v>
      </c>
      <c r="AA2293">
        <v>6639.4772583357071</v>
      </c>
      <c r="AB2293">
        <v>2325.8282538340532</v>
      </c>
      <c r="AC2293">
        <v>2212.871621149065</v>
      </c>
      <c r="AD2293">
        <v>1660.152611033117</v>
      </c>
      <c r="AE2293">
        <v>3240.9896598110072</v>
      </c>
      <c r="AF2293">
        <v>46.396016065333903</v>
      </c>
      <c r="AG2293">
        <v>45.969193071895262</v>
      </c>
      <c r="AH2293">
        <v>44.565883159519942</v>
      </c>
      <c r="AI2293">
        <v>49.382874685709098</v>
      </c>
      <c r="AJ2293">
        <v>0.34397876205463812</v>
      </c>
      <c r="AK2293">
        <v>0.34397892940632019</v>
      </c>
      <c r="AL2293">
        <v>0.34393999427737809</v>
      </c>
      <c r="AM2293">
        <v>0.3440173105500684</v>
      </c>
      <c r="AN2293">
        <v>0.96339125296041672</v>
      </c>
      <c r="AO2293">
        <v>0.96339125296041628</v>
      </c>
      <c r="AP2293">
        <v>0.96339125296041628</v>
      </c>
      <c r="AQ2293">
        <v>0.96339125296041628</v>
      </c>
      <c r="AR2293">
        <v>7.1735068692995414</v>
      </c>
      <c r="AS2293">
        <v>7.1735068692995387</v>
      </c>
      <c r="AT2293">
        <v>7.1735068692995387</v>
      </c>
      <c r="AU2293">
        <v>7.1735068692995387</v>
      </c>
      <c r="AV2293" t="str">
        <f>VLOOKUP(Sheet1[[#This Row],[NPDES ID2]],Combined_Sheet__Major_Only___2[[NPDES ID2]:[ECHO BFR]],3,FALSE)</f>
        <v>RI</v>
      </c>
      <c r="AW2293" t="s">
        <v>54</v>
      </c>
      <c r="AX2293" t="str">
        <f>VLOOKUP(Sheet1[[#This Row],[NPDES ID2]],Combined_Sheet__Major_Only___2[[NPDES ID2]:[ECHO BFR]],27,FALSE)</f>
        <v>-</v>
      </c>
      <c r="AY2293" t="str">
        <f>VLOOKUP(Sheet1[[#This Row],[NPDES ID2]],Combined_Sheet__Major_Only___2[[NPDES ID2]:[ECHO BFR]],28,FALSE)</f>
        <v>-</v>
      </c>
      <c r="AZ2293" t="str">
        <f>VLOOKUP(Sheet1[[#This Row],[NPDES ID2]],Combined_Sheet__Major_Only___2[[NPDES ID2]:[ECHO BFR]],29,FALSE)</f>
        <v>thickening, preliminaryOps</v>
      </c>
      <c r="BA2293">
        <f>VLOOKUP(Sheet1[[#This Row],[NPDES ID2]],Combined_Sheet__Major_Only___2[[NPDES ID2]:[ECHO BFR]],17,FALSE)</f>
        <v>41.773887999999999</v>
      </c>
      <c r="BB2293">
        <f>VLOOKUP(Sheet1[[#This Row],[NPDES ID2]],Combined_Sheet__Major_Only___2[[NPDES ID2]:[ECHO BFR]],18,FALSE)</f>
        <v>-71.364976999999996</v>
      </c>
      <c r="BC2293" t="str">
        <f>IF(ISNUMBER(SEARCH("aerobic",$AW2293)),"aerobic","")</f>
        <v/>
      </c>
      <c r="BD2293" t="str">
        <f>IF(ISNUMBER(SEARCH("anaer",$AW2293)),"anaer","")</f>
        <v/>
      </c>
      <c r="BE2293" t="str">
        <f>IF(ISNUMBER(SEARCH("thickening",$AZ2293)),"thickening","")</f>
        <v>thickening</v>
      </c>
      <c r="BF2293" s="2" t="str">
        <f>IF(ISNUMBER(SEARCH("airDry",$AW2293)),"airDry","")</f>
        <v/>
      </c>
      <c r="BG2293" s="2" t="str">
        <f>IF(ISNUMBER(SEARCH("heatDry",$AY2293)),"heatDry","")</f>
        <v/>
      </c>
      <c r="BH2293" s="2" t="str">
        <f>IF(AND(ISNUMBER(SEARCH("aerobic",$AW2293)),ISNUMBER(SEARCH("anaer",$AW2293))),"Combined Aer and Anaer.","")</f>
        <v/>
      </c>
    </row>
    <row r="2294" spans="1:60" x14ac:dyDescent="0.25">
      <c r="A2294" s="4">
        <v>2538</v>
      </c>
      <c r="B2294" t="s">
        <v>11779</v>
      </c>
      <c r="C2294">
        <v>134.30000000000001</v>
      </c>
      <c r="D2294">
        <v>1076.9745183801899</v>
      </c>
      <c r="E2294">
        <v>1073.951778797441</v>
      </c>
      <c r="F2294">
        <v>769.05184142972087</v>
      </c>
      <c r="G2294">
        <v>1394.5779919840591</v>
      </c>
      <c r="H2294">
        <v>-151.66063852565941</v>
      </c>
      <c r="I2294">
        <v>-153.60971106142651</v>
      </c>
      <c r="J2294">
        <v>-170.49515749236869</v>
      </c>
      <c r="K2294">
        <v>-128.15890978065119</v>
      </c>
      <c r="L2294">
        <v>68.662159889374678</v>
      </c>
      <c r="M2294">
        <v>68.119201574609377</v>
      </c>
      <c r="N2294">
        <v>66.322174366276968</v>
      </c>
      <c r="O2294">
        <v>72.47593666535721</v>
      </c>
      <c r="P2294">
        <v>3.1807293569523312</v>
      </c>
      <c r="Q2294">
        <v>3.1899799897863441</v>
      </c>
      <c r="R2294">
        <v>2.7403011298758462</v>
      </c>
      <c r="S2294">
        <v>3.6766671560807689</v>
      </c>
      <c r="T2294">
        <v>67253.750491712606</v>
      </c>
      <c r="U2294">
        <v>67253.699836461048</v>
      </c>
      <c r="V2294">
        <v>67208.333129372782</v>
      </c>
      <c r="W2294">
        <v>67299.481767086734</v>
      </c>
      <c r="X2294">
        <v>5924.5107808782477</v>
      </c>
      <c r="Y2294">
        <v>5966.1640782682898</v>
      </c>
      <c r="Z2294">
        <v>5611.6630420102556</v>
      </c>
      <c r="AA2294">
        <v>6128.2510382340488</v>
      </c>
      <c r="AB2294">
        <v>1217.641287825149</v>
      </c>
      <c r="AC2294">
        <v>1199.034918018139</v>
      </c>
      <c r="AD2294">
        <v>1004.657135884658</v>
      </c>
      <c r="AE2294">
        <v>1464.506732948699</v>
      </c>
      <c r="AF2294">
        <v>50.103848825282611</v>
      </c>
      <c r="AG2294">
        <v>49.707487923877252</v>
      </c>
      <c r="AH2294">
        <v>48.396644914939053</v>
      </c>
      <c r="AI2294">
        <v>52.886699958369697</v>
      </c>
      <c r="AJ2294">
        <v>0.38896607099983022</v>
      </c>
      <c r="AK2294">
        <v>0.38896608336119021</v>
      </c>
      <c r="AL2294">
        <v>0.38896323649007319</v>
      </c>
      <c r="AM2294">
        <v>0.38896888913592798</v>
      </c>
      <c r="AN2294">
        <v>0.96347968702563835</v>
      </c>
      <c r="AO2294">
        <v>0.96347968702563835</v>
      </c>
      <c r="AP2294">
        <v>0.96347968702563835</v>
      </c>
      <c r="AQ2294">
        <v>0.96347968702563835</v>
      </c>
      <c r="AR2294">
        <v>10.085827261482329</v>
      </c>
      <c r="AS2294">
        <v>10.085827261482329</v>
      </c>
      <c r="AT2294">
        <v>10.085827261482329</v>
      </c>
      <c r="AU2294">
        <v>10.085827261482329</v>
      </c>
      <c r="AV2294" t="str">
        <f>VLOOKUP(Sheet1[[#This Row],[NPDES ID2]],Combined_Sheet__Major_Only___2[[NPDES ID2]:[ECHO BFR]],3,FALSE)</f>
        <v>MO</v>
      </c>
      <c r="AW2294" t="s">
        <v>54</v>
      </c>
      <c r="AX2294" t="str">
        <f>VLOOKUP(Sheet1[[#This Row],[NPDES ID2]],Combined_Sheet__Major_Only___2[[NPDES ID2]:[ECHO BFR]],27,FALSE)</f>
        <v>-</v>
      </c>
      <c r="AY2294" t="str">
        <f>VLOOKUP(Sheet1[[#This Row],[NPDES ID2]],Combined_Sheet__Major_Only___2[[NPDES ID2]:[ECHO BFR]],28,FALSE)</f>
        <v>-</v>
      </c>
      <c r="AZ2294" t="str">
        <f>VLOOKUP(Sheet1[[#This Row],[NPDES ID2]],Combined_Sheet__Major_Only___2[[NPDES ID2]:[ECHO BFR]],29,FALSE)</f>
        <v>thickening</v>
      </c>
      <c r="BA2294">
        <f>VLOOKUP(Sheet1[[#This Row],[NPDES ID2]],Combined_Sheet__Major_Only___2[[NPDES ID2]:[ECHO BFR]],17,FALSE)</f>
        <v>38.739305999999999</v>
      </c>
      <c r="BB2294">
        <f>VLOOKUP(Sheet1[[#This Row],[NPDES ID2]],Combined_Sheet__Major_Only___2[[NPDES ID2]:[ECHO BFR]],18,FALSE)</f>
        <v>-94.515949000000006</v>
      </c>
      <c r="BC2294" t="str">
        <f>IF(ISNUMBER(SEARCH("aerobic",$AW2294)),"aerobic","")</f>
        <v/>
      </c>
      <c r="BD2294" t="str">
        <f>IF(ISNUMBER(SEARCH("anaer",$AW2294)),"anaer","")</f>
        <v/>
      </c>
      <c r="BE2294" t="str">
        <f>IF(ISNUMBER(SEARCH("thickening",$AZ2294)),"thickening","")</f>
        <v>thickening</v>
      </c>
      <c r="BF2294" s="2" t="str">
        <f>IF(ISNUMBER(SEARCH("airDry",$AW2294)),"airDry","")</f>
        <v/>
      </c>
      <c r="BG2294" s="2" t="str">
        <f>IF(ISNUMBER(SEARCH("heatDry",$AY2294)),"heatDry","")</f>
        <v/>
      </c>
      <c r="BH2294" s="2" t="str">
        <f>IF(AND(ISNUMBER(SEARCH("aerobic",$AW2294)),ISNUMBER(SEARCH("anaer",$AW2294))),"Combined Aer and Anaer.","")</f>
        <v/>
      </c>
    </row>
    <row r="2295" spans="1:60" x14ac:dyDescent="0.25">
      <c r="A2295" s="4">
        <v>1928</v>
      </c>
      <c r="B2295" t="s">
        <v>9097</v>
      </c>
      <c r="C2295">
        <v>3000.9580000000001</v>
      </c>
      <c r="D2295">
        <v>870.81366755728732</v>
      </c>
      <c r="E2295">
        <v>872.32826118405478</v>
      </c>
      <c r="F2295">
        <v>727.84695885883536</v>
      </c>
      <c r="G2295">
        <v>1028.8627234800531</v>
      </c>
      <c r="H2295">
        <v>-144.71536282928309</v>
      </c>
      <c r="I2295">
        <v>-146.5682123810958</v>
      </c>
      <c r="J2295">
        <v>-164.03117477330389</v>
      </c>
      <c r="K2295">
        <v>-121.8476936711134</v>
      </c>
      <c r="L2295">
        <v>1590.5642793139859</v>
      </c>
      <c r="M2295">
        <v>1578.915425886657</v>
      </c>
      <c r="N2295">
        <v>1540.1404786072401</v>
      </c>
      <c r="O2295">
        <v>1672.6718803975159</v>
      </c>
      <c r="P2295">
        <v>70.961224807875084</v>
      </c>
      <c r="Q2295">
        <v>71.224841560926706</v>
      </c>
      <c r="R2295">
        <v>60.725129755857402</v>
      </c>
      <c r="S2295">
        <v>81.840205622127471</v>
      </c>
      <c r="T2295">
        <v>67426.189382895071</v>
      </c>
      <c r="U2295">
        <v>67426.138601219602</v>
      </c>
      <c r="V2295">
        <v>67380.658669236902</v>
      </c>
      <c r="W2295">
        <v>67472.034793042418</v>
      </c>
      <c r="X2295">
        <v>5728.8192498425769</v>
      </c>
      <c r="Y2295">
        <v>5766.3618144353459</v>
      </c>
      <c r="Z2295">
        <v>5447.1662856573448</v>
      </c>
      <c r="AA2295">
        <v>5911.9515884482389</v>
      </c>
      <c r="AB2295">
        <v>1262.615534815503</v>
      </c>
      <c r="AC2295">
        <v>1239.9250443619101</v>
      </c>
      <c r="AD2295">
        <v>1028.6407369084179</v>
      </c>
      <c r="AE2295">
        <v>1537.2815471047491</v>
      </c>
      <c r="AF2295">
        <v>51.951388886537579</v>
      </c>
      <c r="AG2295">
        <v>51.567294241013883</v>
      </c>
      <c r="AH2295">
        <v>50.311880295814788</v>
      </c>
      <c r="AI2295">
        <v>54.630402801891513</v>
      </c>
      <c r="AJ2295">
        <v>0.4114190179525769</v>
      </c>
      <c r="AK2295">
        <v>0.41141930618245193</v>
      </c>
      <c r="AL2295">
        <v>0.41135191938151072</v>
      </c>
      <c r="AM2295">
        <v>0.41148574085185391</v>
      </c>
      <c r="AN2295">
        <v>0.96356820537279531</v>
      </c>
      <c r="AO2295">
        <v>0.96356820537279564</v>
      </c>
      <c r="AP2295">
        <v>0.96356820537279564</v>
      </c>
      <c r="AQ2295">
        <v>0.96356820537279564</v>
      </c>
      <c r="AR2295">
        <v>10.077941283335161</v>
      </c>
      <c r="AS2295">
        <v>10.077941283335161</v>
      </c>
      <c r="AT2295">
        <v>10.077941283335161</v>
      </c>
      <c r="AU2295">
        <v>10.077941283335161</v>
      </c>
      <c r="AV2295" t="str">
        <f>VLOOKUP(Sheet1[[#This Row],[NPDES ID2]],Combined_Sheet__Major_Only___2[[NPDES ID2]:[ECHO BFR]],3,FALSE)</f>
        <v>MD</v>
      </c>
      <c r="AW2295" t="s">
        <v>87</v>
      </c>
      <c r="AX2295" t="str">
        <f>VLOOKUP(Sheet1[[#This Row],[NPDES ID2]],Combined_Sheet__Major_Only___2[[NPDES ID2]:[ECHO BFR]],27,FALSE)</f>
        <v>-</v>
      </c>
      <c r="AY2295" t="str">
        <f>VLOOKUP(Sheet1[[#This Row],[NPDES ID2]],Combined_Sheet__Major_Only___2[[NPDES ID2]:[ECHO BFR]],28,FALSE)</f>
        <v>pasteurize</v>
      </c>
      <c r="AZ2295" t="str">
        <f>VLOOKUP(Sheet1[[#This Row],[NPDES ID2]],Combined_Sheet__Major_Only___2[[NPDES ID2]:[ECHO BFR]],29,FALSE)</f>
        <v>thickening</v>
      </c>
      <c r="BA2295">
        <f>VLOOKUP(Sheet1[[#This Row],[NPDES ID2]],Combined_Sheet__Major_Only___2[[NPDES ID2]:[ECHO BFR]],17,FALSE)</f>
        <v>38.387222000000001</v>
      </c>
      <c r="BB2295">
        <f>VLOOKUP(Sheet1[[#This Row],[NPDES ID2]],Combined_Sheet__Major_Only___2[[NPDES ID2]:[ECHO BFR]],18,FALSE)</f>
        <v>-75.068611000000004</v>
      </c>
      <c r="BC2295" t="str">
        <f>IF(ISNUMBER(SEARCH("aerobic",$AW2295)),"aerobic","")</f>
        <v/>
      </c>
      <c r="BD2295" t="str">
        <f>IF(ISNUMBER(SEARCH("anaer",$AW2295)),"anaer","")</f>
        <v/>
      </c>
      <c r="BE2295" t="str">
        <f>IF(ISNUMBER(SEARCH("thickening",$AZ2295)),"thickening","")</f>
        <v>thickening</v>
      </c>
      <c r="BF2295" s="2" t="str">
        <f>IF(ISNUMBER(SEARCH("airDry",$AW2295)),"airDry","")</f>
        <v/>
      </c>
      <c r="BG2295" s="2" t="str">
        <f>IF(ISNUMBER(SEARCH("heatDry",$AY2295)),"heatDry","")</f>
        <v/>
      </c>
      <c r="BH2295" s="2" t="str">
        <f>IF(AND(ISNUMBER(SEARCH("aerobic",$AW2295)),ISNUMBER(SEARCH("anaer",$AW2295))),"Combined Aer and Anaer.","")</f>
        <v/>
      </c>
    </row>
    <row r="2296" spans="1:60" x14ac:dyDescent="0.25">
      <c r="A2296" s="4">
        <v>2142</v>
      </c>
      <c r="B2296" t="s">
        <v>10060</v>
      </c>
      <c r="C2296">
        <v>826</v>
      </c>
      <c r="D2296">
        <v>497.2245295227853</v>
      </c>
      <c r="E2296">
        <v>493.29268862626162</v>
      </c>
      <c r="F2296">
        <v>417.64270921596659</v>
      </c>
      <c r="G2296">
        <v>598.71274174908797</v>
      </c>
      <c r="H2296">
        <v>-161.13632999760389</v>
      </c>
      <c r="I2296">
        <v>-162.8781191194976</v>
      </c>
      <c r="J2296">
        <v>-181.15526742048891</v>
      </c>
      <c r="K2296">
        <v>-137.48094746654789</v>
      </c>
      <c r="L2296">
        <v>397.67252162615728</v>
      </c>
      <c r="M2296">
        <v>394.1420929652229</v>
      </c>
      <c r="N2296">
        <v>382.44208661033412</v>
      </c>
      <c r="O2296">
        <v>422.49034874829999</v>
      </c>
      <c r="P2296">
        <v>19.602920058803502</v>
      </c>
      <c r="Q2296">
        <v>19.637199403025871</v>
      </c>
      <c r="R2296">
        <v>17.00794819006552</v>
      </c>
      <c r="S2296">
        <v>22.50703623170628</v>
      </c>
      <c r="T2296">
        <v>67588.067603045623</v>
      </c>
      <c r="U2296">
        <v>67588.016702688852</v>
      </c>
      <c r="V2296">
        <v>67542.430480041323</v>
      </c>
      <c r="W2296">
        <v>67634.020158012936</v>
      </c>
      <c r="X2296">
        <v>6324.0710100605866</v>
      </c>
      <c r="Y2296">
        <v>6373.3752244475354</v>
      </c>
      <c r="Z2296">
        <v>5950.1262602982379</v>
      </c>
      <c r="AA2296">
        <v>6568.8172987502994</v>
      </c>
      <c r="AB2296">
        <v>1558.315953813732</v>
      </c>
      <c r="AC2296">
        <v>1523.0205218995991</v>
      </c>
      <c r="AD2296">
        <v>1236.3913580082431</v>
      </c>
      <c r="AE2296">
        <v>1949.6465329394439</v>
      </c>
      <c r="AF2296">
        <v>47.184003970256363</v>
      </c>
      <c r="AG2296">
        <v>46.764164327434727</v>
      </c>
      <c r="AH2296">
        <v>45.378858299564428</v>
      </c>
      <c r="AI2296">
        <v>50.127901790731613</v>
      </c>
      <c r="AJ2296">
        <v>0.35353052460418161</v>
      </c>
      <c r="AK2296">
        <v>0.35353059738821691</v>
      </c>
      <c r="AL2296">
        <v>0.35351377026209341</v>
      </c>
      <c r="AM2296">
        <v>0.35354718293054432</v>
      </c>
      <c r="AN2296">
        <v>0.96365091299045913</v>
      </c>
      <c r="AO2296">
        <v>0.96365091299045902</v>
      </c>
      <c r="AP2296">
        <v>0.96365091299045902</v>
      </c>
      <c r="AQ2296">
        <v>0.96365091299045902</v>
      </c>
      <c r="AR2296">
        <v>8.6515611143417335</v>
      </c>
      <c r="AS2296">
        <v>8.651561114341737</v>
      </c>
      <c r="AT2296">
        <v>8.651561114341737</v>
      </c>
      <c r="AU2296">
        <v>8.651561114341737</v>
      </c>
      <c r="AV2296" t="str">
        <f>VLOOKUP(Sheet1[[#This Row],[NPDES ID2]],Combined_Sheet__Major_Only___2[[NPDES ID2]:[ECHO BFR]],3,FALSE)</f>
        <v>GA</v>
      </c>
      <c r="AW2296" t="s">
        <v>54</v>
      </c>
      <c r="AX2296" t="str">
        <f>VLOOKUP(Sheet1[[#This Row],[NPDES ID2]],Combined_Sheet__Major_Only___2[[NPDES ID2]:[ECHO BFR]],27,FALSE)</f>
        <v>other</v>
      </c>
      <c r="AY2296" t="str">
        <f>VLOOKUP(Sheet1[[#This Row],[NPDES ID2]],Combined_Sheet__Major_Only___2[[NPDES ID2]:[ECHO BFR]],28,FALSE)</f>
        <v>highTempCompost</v>
      </c>
      <c r="AZ2296" t="str">
        <f>VLOOKUP(Sheet1[[#This Row],[NPDES ID2]],Combined_Sheet__Major_Only___2[[NPDES ID2]:[ECHO BFR]],29,FALSE)</f>
        <v>thickening</v>
      </c>
      <c r="BA2296">
        <f>VLOOKUP(Sheet1[[#This Row],[NPDES ID2]],Combined_Sheet__Major_Only___2[[NPDES ID2]:[ECHO BFR]],17,FALSE)</f>
        <v>33.410820000000001</v>
      </c>
      <c r="BB2296">
        <f>VLOOKUP(Sheet1[[#This Row],[NPDES ID2]],Combined_Sheet__Major_Only___2[[NPDES ID2]:[ECHO BFR]],18,FALSE)</f>
        <v>-84.383070000000004</v>
      </c>
      <c r="BC2296" t="str">
        <f>IF(ISNUMBER(SEARCH("aerobic",$AW2296)),"aerobic","")</f>
        <v/>
      </c>
      <c r="BD2296" t="str">
        <f>IF(ISNUMBER(SEARCH("anaer",$AW2296)),"anaer","")</f>
        <v/>
      </c>
      <c r="BE2296" t="str">
        <f>IF(ISNUMBER(SEARCH("thickening",$AZ2296)),"thickening","")</f>
        <v>thickening</v>
      </c>
      <c r="BF2296" s="2" t="str">
        <f>IF(ISNUMBER(SEARCH("airDry",$AW2296)),"airDry","")</f>
        <v/>
      </c>
      <c r="BG2296" s="2" t="str">
        <f>IF(ISNUMBER(SEARCH("heatDry",$AY2296)),"heatDry","")</f>
        <v/>
      </c>
      <c r="BH2296" s="2" t="str">
        <f>IF(AND(ISNUMBER(SEARCH("aerobic",$AW2296)),ISNUMBER(SEARCH("anaer",$AW2296))),"Combined Aer and Anaer.","")</f>
        <v/>
      </c>
    </row>
    <row r="2297" spans="1:60" x14ac:dyDescent="0.25">
      <c r="A2297" s="4">
        <v>727</v>
      </c>
      <c r="B2297" t="s">
        <v>3584</v>
      </c>
      <c r="C2297">
        <v>3469.86</v>
      </c>
      <c r="D2297">
        <v>1023.762946721036</v>
      </c>
      <c r="E2297">
        <v>1024.093697583271</v>
      </c>
      <c r="F2297">
        <v>844.33010698469093</v>
      </c>
      <c r="G2297">
        <v>1214.8396658469239</v>
      </c>
      <c r="H2297">
        <v>-151.46320966055731</v>
      </c>
      <c r="I2297">
        <v>-153.06109385890639</v>
      </c>
      <c r="J2297">
        <v>-171.67931849008369</v>
      </c>
      <c r="K2297">
        <v>-128.83771916323499</v>
      </c>
      <c r="L2297">
        <v>1758.395151371247</v>
      </c>
      <c r="M2297">
        <v>1744.2984536584711</v>
      </c>
      <c r="N2297">
        <v>1697.3427803663139</v>
      </c>
      <c r="O2297">
        <v>1857.798847990244</v>
      </c>
      <c r="P2297">
        <v>82.188645820418387</v>
      </c>
      <c r="Q2297">
        <v>82.537130917312396</v>
      </c>
      <c r="R2297">
        <v>70.925631614957368</v>
      </c>
      <c r="S2297">
        <v>94.924411458474466</v>
      </c>
      <c r="T2297">
        <v>67733.877473655375</v>
      </c>
      <c r="U2297">
        <v>67733.826466397848</v>
      </c>
      <c r="V2297">
        <v>67688.144503705291</v>
      </c>
      <c r="W2297">
        <v>67779.926538037747</v>
      </c>
      <c r="X2297">
        <v>6019.9308598842481</v>
      </c>
      <c r="Y2297">
        <v>6062.7453172883916</v>
      </c>
      <c r="Z2297">
        <v>5696.5517142633798</v>
      </c>
      <c r="AA2297">
        <v>6230.9048057790014</v>
      </c>
      <c r="AB2297">
        <v>1291.089917365578</v>
      </c>
      <c r="AC2297">
        <v>1269.6264543888351</v>
      </c>
      <c r="AD2297">
        <v>1056.0814459690771</v>
      </c>
      <c r="AE2297">
        <v>1565.446696676237</v>
      </c>
      <c r="AF2297">
        <v>49.673425574374498</v>
      </c>
      <c r="AG2297">
        <v>49.271153092991533</v>
      </c>
      <c r="AH2297">
        <v>47.95705829996762</v>
      </c>
      <c r="AI2297">
        <v>52.478353097244771</v>
      </c>
      <c r="AJ2297">
        <v>0.38373845798161382</v>
      </c>
      <c r="AK2297">
        <v>0.38373877223194752</v>
      </c>
      <c r="AL2297">
        <v>0.38366510066916071</v>
      </c>
      <c r="AM2297">
        <v>0.3838114069306619</v>
      </c>
      <c r="AN2297">
        <v>0.96372509008065277</v>
      </c>
      <c r="AO2297">
        <v>0.96372509008065277</v>
      </c>
      <c r="AP2297">
        <v>0.96372509008065277</v>
      </c>
      <c r="AQ2297">
        <v>0.96372509008065277</v>
      </c>
      <c r="AR2297">
        <v>9.7745990616243947</v>
      </c>
      <c r="AS2297">
        <v>9.7745990616243947</v>
      </c>
      <c r="AT2297">
        <v>9.7745990616243947</v>
      </c>
      <c r="AU2297">
        <v>9.7745990616243947</v>
      </c>
      <c r="AV2297" t="str">
        <f>VLOOKUP(Sheet1[[#This Row],[NPDES ID2]],Combined_Sheet__Major_Only___2[[NPDES ID2]:[ECHO BFR]],3,FALSE)</f>
        <v>AR</v>
      </c>
      <c r="AW2297" t="s">
        <v>54</v>
      </c>
      <c r="AX2297" t="str">
        <f>VLOOKUP(Sheet1[[#This Row],[NPDES ID2]],Combined_Sheet__Major_Only___2[[NPDES ID2]:[ECHO BFR]],27,FALSE)</f>
        <v>-</v>
      </c>
      <c r="AY2297" t="str">
        <f>VLOOKUP(Sheet1[[#This Row],[NPDES ID2]],Combined_Sheet__Major_Only___2[[NPDES ID2]:[ECHO BFR]],28,FALSE)</f>
        <v>-</v>
      </c>
      <c r="AZ2297" t="str">
        <f>VLOOKUP(Sheet1[[#This Row],[NPDES ID2]],Combined_Sheet__Major_Only___2[[NPDES ID2]:[ECHO BFR]],29,FALSE)</f>
        <v>thickening, preliminaryOps</v>
      </c>
      <c r="BA2297">
        <f>VLOOKUP(Sheet1[[#This Row],[NPDES ID2]],Combined_Sheet__Major_Only___2[[NPDES ID2]:[ECHO BFR]],17,FALSE)</f>
        <v>34.735278000000001</v>
      </c>
      <c r="BB2297">
        <f>VLOOKUP(Sheet1[[#This Row],[NPDES ID2]],Combined_Sheet__Major_Only___2[[NPDES ID2]:[ECHO BFR]],18,FALSE)</f>
        <v>-92.216389000000007</v>
      </c>
      <c r="BC2297" t="str">
        <f>IF(ISNUMBER(SEARCH("aerobic",$AW2297)),"aerobic","")</f>
        <v/>
      </c>
      <c r="BD2297" t="str">
        <f>IF(ISNUMBER(SEARCH("anaer",$AW2297)),"anaer","")</f>
        <v/>
      </c>
      <c r="BE2297" t="str">
        <f>IF(ISNUMBER(SEARCH("thickening",$AZ2297)),"thickening","")</f>
        <v>thickening</v>
      </c>
      <c r="BF2297" s="3" t="str">
        <f>IF(ISNUMBER(SEARCH("airDry",$AW2297)),"airDry","")</f>
        <v/>
      </c>
      <c r="BG2297" s="3" t="str">
        <f>IF(ISNUMBER(SEARCH("heatDry",$AY2297)),"heatDry","")</f>
        <v/>
      </c>
      <c r="BH2297" s="3" t="str">
        <f>IF(AND(ISNUMBER(SEARCH("aerobic",$AW2297)),ISNUMBER(SEARCH("anaer",$AW2297))),"Combined Aer and Anaer.","")</f>
        <v/>
      </c>
    </row>
    <row r="2298" spans="1:60" x14ac:dyDescent="0.25">
      <c r="A2298" s="4">
        <v>2054</v>
      </c>
      <c r="B2298" t="s">
        <v>9665</v>
      </c>
      <c r="C2298">
        <v>1216</v>
      </c>
      <c r="D2298">
        <v>535.73238828653336</v>
      </c>
      <c r="E2298">
        <v>532.55815058472751</v>
      </c>
      <c r="F2298">
        <v>452.62872503473602</v>
      </c>
      <c r="G2298">
        <v>636.47685984399186</v>
      </c>
      <c r="H2298">
        <v>-156.7803498222215</v>
      </c>
      <c r="I2298">
        <v>-158.62508628470979</v>
      </c>
      <c r="J2298">
        <v>-176.58705563165901</v>
      </c>
      <c r="K2298">
        <v>-133.39689686250151</v>
      </c>
      <c r="L2298">
        <v>600.15796925565462</v>
      </c>
      <c r="M2298">
        <v>595.07899580533081</v>
      </c>
      <c r="N2298">
        <v>578.23233127667629</v>
      </c>
      <c r="O2298">
        <v>635.88059457839472</v>
      </c>
      <c r="P2298">
        <v>28.833797270395522</v>
      </c>
      <c r="Q2298">
        <v>28.964334294079791</v>
      </c>
      <c r="R2298">
        <v>24.976455290614052</v>
      </c>
      <c r="S2298">
        <v>33.198328168583693</v>
      </c>
      <c r="T2298">
        <v>67759.142198853704</v>
      </c>
      <c r="U2298">
        <v>67759.091173073277</v>
      </c>
      <c r="V2298">
        <v>67713.392621339677</v>
      </c>
      <c r="W2298">
        <v>67805.207985587171</v>
      </c>
      <c r="X2298">
        <v>6183.9631406727467</v>
      </c>
      <c r="Y2298">
        <v>6230.1583295714117</v>
      </c>
      <c r="Z2298">
        <v>5834.703136232034</v>
      </c>
      <c r="AA2298">
        <v>6412.1236390834429</v>
      </c>
      <c r="AB2298">
        <v>2028.819529308784</v>
      </c>
      <c r="AC2298">
        <v>1949.812605373593</v>
      </c>
      <c r="AD2298">
        <v>1496.7834073337719</v>
      </c>
      <c r="AE2298">
        <v>2726.708844640284</v>
      </c>
      <c r="AF2298">
        <v>48.371917397264717</v>
      </c>
      <c r="AG2298">
        <v>47.961073932540877</v>
      </c>
      <c r="AH2298">
        <v>46.607786482608653</v>
      </c>
      <c r="AI2298">
        <v>51.249951360808232</v>
      </c>
      <c r="AJ2298">
        <v>0.36793945471882522</v>
      </c>
      <c r="AK2298">
        <v>0.36793956955201462</v>
      </c>
      <c r="AL2298">
        <v>0.36791295793528872</v>
      </c>
      <c r="AM2298">
        <v>0.36796580039889892</v>
      </c>
      <c r="AN2298">
        <v>0.96373791210940207</v>
      </c>
      <c r="AO2298">
        <v>0.96373791210940196</v>
      </c>
      <c r="AP2298">
        <v>0.96373791210940196</v>
      </c>
      <c r="AQ2298">
        <v>0.96373791210940196</v>
      </c>
      <c r="AR2298">
        <v>7.7957423151700826</v>
      </c>
      <c r="AS2298">
        <v>7.7957423151700809</v>
      </c>
      <c r="AT2298">
        <v>7.7957423151700809</v>
      </c>
      <c r="AU2298">
        <v>7.7957423151700809</v>
      </c>
      <c r="AV2298" t="str">
        <f>VLOOKUP(Sheet1[[#This Row],[NPDES ID2]],Combined_Sheet__Major_Only___2[[NPDES ID2]:[ECHO BFR]],3,FALSE)</f>
        <v>GA</v>
      </c>
      <c r="AW2298" t="s">
        <v>54</v>
      </c>
      <c r="AX2298" t="str">
        <f>VLOOKUP(Sheet1[[#This Row],[NPDES ID2]],Combined_Sheet__Major_Only___2[[NPDES ID2]:[ECHO BFR]],27,FALSE)</f>
        <v>other</v>
      </c>
      <c r="AY2298" t="str">
        <f>VLOOKUP(Sheet1[[#This Row],[NPDES ID2]],Combined_Sheet__Major_Only___2[[NPDES ID2]:[ECHO BFR]],28,FALSE)</f>
        <v>highTempCompost</v>
      </c>
      <c r="AZ2298" t="str">
        <f>VLOOKUP(Sheet1[[#This Row],[NPDES ID2]],Combined_Sheet__Major_Only___2[[NPDES ID2]:[ECHO BFR]],29,FALSE)</f>
        <v>preliminaryOps, thickening</v>
      </c>
      <c r="BA2298">
        <f>VLOOKUP(Sheet1[[#This Row],[NPDES ID2]],Combined_Sheet__Major_Only___2[[NPDES ID2]:[ECHO BFR]],17,FALSE)</f>
        <v>33.573489000000002</v>
      </c>
      <c r="BB2298">
        <f>VLOOKUP(Sheet1[[#This Row],[NPDES ID2]],Combined_Sheet__Major_Only___2[[NPDES ID2]:[ECHO BFR]],18,FALSE)</f>
        <v>-84.262837000000005</v>
      </c>
      <c r="BC2298" t="str">
        <f>IF(ISNUMBER(SEARCH("aerobic",$AW2298)),"aerobic","")</f>
        <v/>
      </c>
      <c r="BD2298" t="str">
        <f>IF(ISNUMBER(SEARCH("anaer",$AW2298)),"anaer","")</f>
        <v/>
      </c>
      <c r="BE2298" t="str">
        <f>IF(ISNUMBER(SEARCH("thickening",$AZ2298)),"thickening","")</f>
        <v>thickening</v>
      </c>
      <c r="BF2298" s="2" t="str">
        <f>IF(ISNUMBER(SEARCH("airDry",$AW2298)),"airDry","")</f>
        <v/>
      </c>
      <c r="BG2298" s="2" t="str">
        <f>IF(ISNUMBER(SEARCH("heatDry",$AY2298)),"heatDry","")</f>
        <v/>
      </c>
      <c r="BH2298" s="2" t="str">
        <f>IF(AND(ISNUMBER(SEARCH("aerobic",$AW2298)),ISNUMBER(SEARCH("anaer",$AW2298))),"Combined Aer and Anaer.","")</f>
        <v/>
      </c>
    </row>
    <row r="2299" spans="1:60" x14ac:dyDescent="0.25">
      <c r="A2299" s="4">
        <v>737</v>
      </c>
      <c r="B2299" t="s">
        <v>3629</v>
      </c>
      <c r="C2299">
        <v>2948.8</v>
      </c>
      <c r="D2299">
        <v>946.56377979013268</v>
      </c>
      <c r="E2299">
        <v>945.92048494274377</v>
      </c>
      <c r="F2299">
        <v>792.69485980192155</v>
      </c>
      <c r="G2299">
        <v>1123.6359735398819</v>
      </c>
      <c r="H2299">
        <v>-160.08281276134781</v>
      </c>
      <c r="I2299">
        <v>-161.94637684558191</v>
      </c>
      <c r="J2299">
        <v>-180.93775148183261</v>
      </c>
      <c r="K2299">
        <v>-137.08373914022039</v>
      </c>
      <c r="L2299">
        <v>1418.824865670721</v>
      </c>
      <c r="M2299">
        <v>1406.2456950548101</v>
      </c>
      <c r="N2299">
        <v>1364.386199999419</v>
      </c>
      <c r="O2299">
        <v>1507.474264333448</v>
      </c>
      <c r="P2299">
        <v>69.973242481436685</v>
      </c>
      <c r="Q2299">
        <v>70.094579403592235</v>
      </c>
      <c r="R2299">
        <v>60.714851537178468</v>
      </c>
      <c r="S2299">
        <v>80.340563211964408</v>
      </c>
      <c r="T2299">
        <v>67831.254972570503</v>
      </c>
      <c r="U2299">
        <v>67831.203893920465</v>
      </c>
      <c r="V2299">
        <v>67785.457992304626</v>
      </c>
      <c r="W2299">
        <v>67877.368489691362</v>
      </c>
      <c r="X2299">
        <v>6350.6684421099308</v>
      </c>
      <c r="Y2299">
        <v>6400.0917268445619</v>
      </c>
      <c r="Z2299">
        <v>5974.7278313005227</v>
      </c>
      <c r="AA2299">
        <v>6596.9111781947877</v>
      </c>
      <c r="AB2299">
        <v>1688.6023259112719</v>
      </c>
      <c r="AC2299">
        <v>1644.1288677737621</v>
      </c>
      <c r="AD2299">
        <v>1316.319530967495</v>
      </c>
      <c r="AE2299">
        <v>2149.7282412051618</v>
      </c>
      <c r="AF2299">
        <v>47.162126951404531</v>
      </c>
      <c r="AG2299">
        <v>46.740547092207009</v>
      </c>
      <c r="AH2299">
        <v>45.359625904310477</v>
      </c>
      <c r="AI2299">
        <v>50.10615531966755</v>
      </c>
      <c r="AJ2299">
        <v>0.35326525139533183</v>
      </c>
      <c r="AK2299">
        <v>0.35326551127013511</v>
      </c>
      <c r="AL2299">
        <v>0.35320470462646752</v>
      </c>
      <c r="AM2299">
        <v>0.35332545974813862</v>
      </c>
      <c r="AN2299">
        <v>0.96377446004851497</v>
      </c>
      <c r="AO2299">
        <v>0.96377446004851475</v>
      </c>
      <c r="AP2299">
        <v>0.96377446004851475</v>
      </c>
      <c r="AQ2299">
        <v>0.96377446004851475</v>
      </c>
      <c r="AR2299">
        <v>8.3377199112708293</v>
      </c>
      <c r="AS2299">
        <v>8.3377199112708311</v>
      </c>
      <c r="AT2299">
        <v>8.3377199112708311</v>
      </c>
      <c r="AU2299">
        <v>8.3377199112708311</v>
      </c>
      <c r="AV2299" t="str">
        <f>VLOOKUP(Sheet1[[#This Row],[NPDES ID2]],Combined_Sheet__Major_Only___2[[NPDES ID2]:[ECHO BFR]],3,FALSE)</f>
        <v>VA</v>
      </c>
      <c r="AW2299" t="s">
        <v>87</v>
      </c>
      <c r="AX2299" t="str">
        <f>VLOOKUP(Sheet1[[#This Row],[NPDES ID2]],Combined_Sheet__Major_Only___2[[NPDES ID2]:[ECHO BFR]],27,FALSE)</f>
        <v>-</v>
      </c>
      <c r="AY2299" t="str">
        <f>VLOOKUP(Sheet1[[#This Row],[NPDES ID2]],Combined_Sheet__Major_Only___2[[NPDES ID2]:[ECHO BFR]],28,FALSE)</f>
        <v>-</v>
      </c>
      <c r="AZ2299" t="str">
        <f>VLOOKUP(Sheet1[[#This Row],[NPDES ID2]],Combined_Sheet__Major_Only___2[[NPDES ID2]:[ECHO BFR]],29,FALSE)</f>
        <v>preliminaryOps, thickening</v>
      </c>
      <c r="BA2299">
        <f>VLOOKUP(Sheet1[[#This Row],[NPDES ID2]],Combined_Sheet__Major_Only___2[[NPDES ID2]:[ECHO BFR]],17,FALSE)</f>
        <v>37.261000000000003</v>
      </c>
      <c r="BB2299">
        <f>VLOOKUP(Sheet1[[#This Row],[NPDES ID2]],Combined_Sheet__Major_Only___2[[NPDES ID2]:[ECHO BFR]],18,FALSE)</f>
        <v>-81.281800000000004</v>
      </c>
      <c r="BC2299" t="str">
        <f>IF(ISNUMBER(SEARCH("aerobic",$AW2299)),"aerobic","")</f>
        <v/>
      </c>
      <c r="BD2299" t="str">
        <f>IF(ISNUMBER(SEARCH("anaer",$AW2299)),"anaer","")</f>
        <v/>
      </c>
      <c r="BE2299" t="str">
        <f>IF(ISNUMBER(SEARCH("thickening",$AZ2299)),"thickening","")</f>
        <v>thickening</v>
      </c>
      <c r="BF2299" s="3" t="str">
        <f>IF(ISNUMBER(SEARCH("airDry",$AW2299)),"airDry","")</f>
        <v/>
      </c>
      <c r="BG2299" s="3" t="str">
        <f>IF(ISNUMBER(SEARCH("heatDry",$AY2299)),"heatDry","")</f>
        <v/>
      </c>
      <c r="BH2299" s="3" t="str">
        <f>IF(AND(ISNUMBER(SEARCH("aerobic",$AW2299)),ISNUMBER(SEARCH("anaer",$AW2299))),"Combined Aer and Anaer.","")</f>
        <v/>
      </c>
    </row>
    <row r="2300" spans="1:60" x14ac:dyDescent="0.25">
      <c r="A2300" s="4">
        <v>526</v>
      </c>
      <c r="B2300" t="s">
        <v>2598</v>
      </c>
      <c r="C2300">
        <v>295.10000000000002</v>
      </c>
      <c r="D2300">
        <v>649.92366791354675</v>
      </c>
      <c r="E2300">
        <v>649.6760544451904</v>
      </c>
      <c r="F2300">
        <v>487.6145478571903</v>
      </c>
      <c r="G2300">
        <v>834.09959047300606</v>
      </c>
      <c r="H2300">
        <v>-162.3978527087263</v>
      </c>
      <c r="I2300">
        <v>-164.21739173873419</v>
      </c>
      <c r="J2300">
        <v>-182.2832999741776</v>
      </c>
      <c r="K2300">
        <v>-138.5455602877133</v>
      </c>
      <c r="L2300">
        <v>141.25516057366329</v>
      </c>
      <c r="M2300">
        <v>139.98665807478031</v>
      </c>
      <c r="N2300">
        <v>135.78705784937699</v>
      </c>
      <c r="O2300">
        <v>150.16681550676651</v>
      </c>
      <c r="P2300">
        <v>7.0049634714496811</v>
      </c>
      <c r="Q2300">
        <v>7.0126775382529711</v>
      </c>
      <c r="R2300">
        <v>6.0800693023110099</v>
      </c>
      <c r="S2300">
        <v>8.0387815307797279</v>
      </c>
      <c r="T2300">
        <v>68045.829807438655</v>
      </c>
      <c r="U2300">
        <v>68045.778571472678</v>
      </c>
      <c r="V2300">
        <v>67999.891778130739</v>
      </c>
      <c r="W2300">
        <v>68092.085348495952</v>
      </c>
      <c r="X2300">
        <v>6403.961526082745</v>
      </c>
      <c r="Y2300">
        <v>6454.4065115512713</v>
      </c>
      <c r="Z2300">
        <v>6021.2908466247172</v>
      </c>
      <c r="AA2300">
        <v>6654.4954519355151</v>
      </c>
      <c r="AB2300">
        <v>1436.5162180451521</v>
      </c>
      <c r="AC2300">
        <v>1409.3868068943759</v>
      </c>
      <c r="AD2300">
        <v>1163.0041943768119</v>
      </c>
      <c r="AE2300">
        <v>1762.235689846226</v>
      </c>
      <c r="AF2300">
        <v>46.910426885209773</v>
      </c>
      <c r="AG2300">
        <v>46.488825999427291</v>
      </c>
      <c r="AH2300">
        <v>45.095171603748312</v>
      </c>
      <c r="AI2300">
        <v>49.869698652368257</v>
      </c>
      <c r="AJ2300">
        <v>0.35021373021605862</v>
      </c>
      <c r="AK2300">
        <v>0.35021375578418501</v>
      </c>
      <c r="AL2300">
        <v>0.3502078619937245</v>
      </c>
      <c r="AM2300">
        <v>0.35021956460374759</v>
      </c>
      <c r="AN2300">
        <v>0.96388277565603331</v>
      </c>
      <c r="AO2300">
        <v>0.9638827756560332</v>
      </c>
      <c r="AP2300">
        <v>0.9638827756560332</v>
      </c>
      <c r="AQ2300">
        <v>0.9638827756560332</v>
      </c>
      <c r="AR2300">
        <v>9.0172371199845536</v>
      </c>
      <c r="AS2300">
        <v>9.0172371199845518</v>
      </c>
      <c r="AT2300">
        <v>9.0172371199845518</v>
      </c>
      <c r="AU2300">
        <v>9.0172371199845518</v>
      </c>
      <c r="AV2300" t="str">
        <f>VLOOKUP(Sheet1[[#This Row],[NPDES ID2]],Combined_Sheet__Major_Only___2[[NPDES ID2]:[ECHO BFR]],3,FALSE)</f>
        <v>MA</v>
      </c>
      <c r="AW2300" t="s">
        <v>54</v>
      </c>
      <c r="AX2300" t="str">
        <f>VLOOKUP(Sheet1[[#This Row],[NPDES ID2]],Combined_Sheet__Major_Only___2[[NPDES ID2]:[ECHO BFR]],27,FALSE)</f>
        <v>-</v>
      </c>
      <c r="AY2300" t="str">
        <f>VLOOKUP(Sheet1[[#This Row],[NPDES ID2]],Combined_Sheet__Major_Only___2[[NPDES ID2]:[ECHO BFR]],28,FALSE)</f>
        <v>-</v>
      </c>
      <c r="AZ2300" t="str">
        <f>VLOOKUP(Sheet1[[#This Row],[NPDES ID2]],Combined_Sheet__Major_Only___2[[NPDES ID2]:[ECHO BFR]],29,FALSE)</f>
        <v>thickening</v>
      </c>
      <c r="BA2300">
        <f>VLOOKUP(Sheet1[[#This Row],[NPDES ID2]],Combined_Sheet__Major_Only___2[[NPDES ID2]:[ECHO BFR]],17,FALSE)</f>
        <v>42.569800000000001</v>
      </c>
      <c r="BB2300">
        <f>VLOOKUP(Sheet1[[#This Row],[NPDES ID2]],Combined_Sheet__Major_Only___2[[NPDES ID2]:[ECHO BFR]],18,FALSE)</f>
        <v>-72.020099999999999</v>
      </c>
      <c r="BC2300" t="str">
        <f>IF(ISNUMBER(SEARCH("aerobic",$AW2300)),"aerobic","")</f>
        <v/>
      </c>
      <c r="BD2300" t="str">
        <f>IF(ISNUMBER(SEARCH("anaer",$AW2300)),"anaer","")</f>
        <v/>
      </c>
      <c r="BE2300" t="str">
        <f>IF(ISNUMBER(SEARCH("thickening",$AZ2300)),"thickening","")</f>
        <v>thickening</v>
      </c>
      <c r="BF2300" s="2" t="str">
        <f>IF(ISNUMBER(SEARCH("airDry",$AW2300)),"airDry","")</f>
        <v/>
      </c>
      <c r="BG2300" s="2" t="str">
        <f>IF(ISNUMBER(SEARCH("heatDry",$AY2300)),"heatDry","")</f>
        <v/>
      </c>
      <c r="BH2300" s="2" t="str">
        <f>IF(AND(ISNUMBER(SEARCH("aerobic",$AW2300)),ISNUMBER(SEARCH("anaer",$AW2300))),"Combined Aer and Anaer.","")</f>
        <v/>
      </c>
    </row>
    <row r="2301" spans="1:60" x14ac:dyDescent="0.25">
      <c r="A2301" s="4">
        <v>649</v>
      </c>
      <c r="B2301" t="s">
        <v>3198</v>
      </c>
      <c r="C2301">
        <v>119.64</v>
      </c>
      <c r="D2301">
        <v>1150.7003090233809</v>
      </c>
      <c r="E2301">
        <v>1148.9612842599261</v>
      </c>
      <c r="F2301">
        <v>817.54449107574362</v>
      </c>
      <c r="G2301">
        <v>1494.6393652408869</v>
      </c>
      <c r="H2301">
        <v>-146.71187796277411</v>
      </c>
      <c r="I2301">
        <v>-148.74681808616359</v>
      </c>
      <c r="J2301">
        <v>-165.04596362553031</v>
      </c>
      <c r="K2301">
        <v>-123.4071227758113</v>
      </c>
      <c r="L2301">
        <v>63.128363273367107</v>
      </c>
      <c r="M2301">
        <v>62.660124473933557</v>
      </c>
      <c r="N2301">
        <v>61.110412091850627</v>
      </c>
      <c r="O2301">
        <v>66.417284387777059</v>
      </c>
      <c r="P2301">
        <v>2.830058703749327</v>
      </c>
      <c r="Q2301">
        <v>2.839183345935838</v>
      </c>
      <c r="R2301">
        <v>2.424305085097326</v>
      </c>
      <c r="S2301">
        <v>3.2652493319646858</v>
      </c>
      <c r="T2301">
        <v>68280.480505153246</v>
      </c>
      <c r="U2301">
        <v>68280.429097152693</v>
      </c>
      <c r="V2301">
        <v>68234.388230096316</v>
      </c>
      <c r="W2301">
        <v>68326.89135806619</v>
      </c>
      <c r="X2301">
        <v>5827.5004543247132</v>
      </c>
      <c r="Y2301">
        <v>5866.1606954028666</v>
      </c>
      <c r="Z2301">
        <v>5538.4039855341061</v>
      </c>
      <c r="AA2301">
        <v>6015.3450827302304</v>
      </c>
      <c r="AB2301">
        <v>1531.482133908225</v>
      </c>
      <c r="AC2301">
        <v>1492.662020769593</v>
      </c>
      <c r="AD2301">
        <v>1200.9386563516971</v>
      </c>
      <c r="AE2301">
        <v>1936.13455123988</v>
      </c>
      <c r="AF2301">
        <v>51.710353607060974</v>
      </c>
      <c r="AG2301">
        <v>51.326655831427331</v>
      </c>
      <c r="AH2301">
        <v>50.057695745274401</v>
      </c>
      <c r="AI2301">
        <v>54.40429274383353</v>
      </c>
      <c r="AJ2301">
        <v>0.40848850319880597</v>
      </c>
      <c r="AK2301">
        <v>0.40848851524207908</v>
      </c>
      <c r="AL2301">
        <v>0.40848574176771801</v>
      </c>
      <c r="AM2301">
        <v>0.40849124867671621</v>
      </c>
      <c r="AN2301">
        <v>0.96400048633616509</v>
      </c>
      <c r="AO2301">
        <v>0.96400048633616553</v>
      </c>
      <c r="AP2301">
        <v>0.96400048633616553</v>
      </c>
      <c r="AQ2301">
        <v>0.96400048633616553</v>
      </c>
      <c r="AR2301">
        <v>9.1918403184984943</v>
      </c>
      <c r="AS2301">
        <v>9.1918403184984925</v>
      </c>
      <c r="AT2301">
        <v>9.1918403184984925</v>
      </c>
      <c r="AU2301">
        <v>9.1918403184984925</v>
      </c>
      <c r="AV2301" t="str">
        <f>VLOOKUP(Sheet1[[#This Row],[NPDES ID2]],Combined_Sheet__Major_Only___2[[NPDES ID2]:[ECHO BFR]],3,FALSE)</f>
        <v>CA</v>
      </c>
      <c r="AW2301" t="s">
        <v>952</v>
      </c>
      <c r="AX2301" t="str">
        <f>VLOOKUP(Sheet1[[#This Row],[NPDES ID2]],Combined_Sheet__Major_Only___2[[NPDES ID2]:[ECHO BFR]],27,FALSE)</f>
        <v>tempSludgeStore</v>
      </c>
      <c r="AY2301" t="str">
        <f>VLOOKUP(Sheet1[[#This Row],[NPDES ID2]],Combined_Sheet__Major_Only___2[[NPDES ID2]:[ECHO BFR]],28,FALSE)</f>
        <v>-</v>
      </c>
      <c r="AZ2301" t="str">
        <f>VLOOKUP(Sheet1[[#This Row],[NPDES ID2]],Combined_Sheet__Major_Only___2[[NPDES ID2]:[ECHO BFR]],29,FALSE)</f>
        <v>thickening</v>
      </c>
      <c r="BA2301">
        <f>VLOOKUP(Sheet1[[#This Row],[NPDES ID2]],Combined_Sheet__Major_Only___2[[NPDES ID2]:[ECHO BFR]],17,FALSE)</f>
        <v>35.326239999999999</v>
      </c>
      <c r="BB2301">
        <f>VLOOKUP(Sheet1[[#This Row],[NPDES ID2]],Combined_Sheet__Major_Only___2[[NPDES ID2]:[ECHO BFR]],18,FALSE)</f>
        <v>-120.69681</v>
      </c>
      <c r="BC2301" t="str">
        <f>IF(ISNUMBER(SEARCH("aerobic",$AW2301)),"aerobic","")</f>
        <v/>
      </c>
      <c r="BD2301" t="str">
        <f>IF(ISNUMBER(SEARCH("anaer",$AW2301)),"anaer","")</f>
        <v/>
      </c>
      <c r="BE2301" t="str">
        <f>IF(ISNUMBER(SEARCH("thickening",$AZ2301)),"thickening","")</f>
        <v>thickening</v>
      </c>
      <c r="BF2301" s="3" t="str">
        <f>IF(ISNUMBER(SEARCH("airDry",$AW2301)),"airDry","")</f>
        <v/>
      </c>
      <c r="BG2301" s="3" t="str">
        <f>IF(ISNUMBER(SEARCH("heatDry",$AY2301)),"heatDry","")</f>
        <v/>
      </c>
      <c r="BH2301" s="3" t="str">
        <f>IF(AND(ISNUMBER(SEARCH("aerobic",$AW2301)),ISNUMBER(SEARCH("anaer",$AW2301))),"Combined Aer and Anaer.","")</f>
        <v/>
      </c>
    </row>
    <row r="2302" spans="1:60" x14ac:dyDescent="0.25">
      <c r="A2302" s="4">
        <v>1828</v>
      </c>
      <c r="B2302" t="s">
        <v>8643</v>
      </c>
      <c r="C2302">
        <v>18079.45</v>
      </c>
      <c r="D2302">
        <v>4977.1414897745362</v>
      </c>
      <c r="E2302">
        <v>4992.1018441477599</v>
      </c>
      <c r="F2302">
        <v>3928.5355635404749</v>
      </c>
      <c r="G2302">
        <v>6026.1949139387261</v>
      </c>
      <c r="H2302">
        <v>-153.43838056479859</v>
      </c>
      <c r="I2302">
        <v>-155.38981476801439</v>
      </c>
      <c r="J2302">
        <v>-176.65656053663469</v>
      </c>
      <c r="K2302">
        <v>-126.264944821624</v>
      </c>
      <c r="L2302">
        <v>8630.0895717531075</v>
      </c>
      <c r="M2302">
        <v>8553.7378536678552</v>
      </c>
      <c r="N2302">
        <v>8292.4071301709337</v>
      </c>
      <c r="O2302">
        <v>9177.5431949750855</v>
      </c>
      <c r="P2302">
        <v>428.69786057999642</v>
      </c>
      <c r="Q2302">
        <v>429.22031871672499</v>
      </c>
      <c r="R2302">
        <v>372.26088411547357</v>
      </c>
      <c r="S2302">
        <v>492.05070656679482</v>
      </c>
      <c r="T2302">
        <v>68287.231202308962</v>
      </c>
      <c r="U2302">
        <v>68287.179789359099</v>
      </c>
      <c r="V2302">
        <v>68241.134489735545</v>
      </c>
      <c r="W2302">
        <v>68333.646523409348</v>
      </c>
      <c r="X2302">
        <v>6444.5823495691366</v>
      </c>
      <c r="Y2302">
        <v>6494.4299424410701</v>
      </c>
      <c r="Z2302">
        <v>6057.4669091302831</v>
      </c>
      <c r="AA2302">
        <v>6697.8508149805457</v>
      </c>
      <c r="AB2302">
        <v>1424.48073519369</v>
      </c>
      <c r="AC2302">
        <v>1397.8837826311039</v>
      </c>
      <c r="AD2302">
        <v>1157.35548493392</v>
      </c>
      <c r="AE2302">
        <v>1742.052342617488</v>
      </c>
      <c r="AF2302">
        <v>46.833700294721609</v>
      </c>
      <c r="AG2302">
        <v>46.398851357425563</v>
      </c>
      <c r="AH2302">
        <v>45.027090690651917</v>
      </c>
      <c r="AI2302">
        <v>49.788516308735922</v>
      </c>
      <c r="AJ2302">
        <v>0.34928347782744318</v>
      </c>
      <c r="AK2302">
        <v>0.34928488813744629</v>
      </c>
      <c r="AL2302">
        <v>0.34892486232873982</v>
      </c>
      <c r="AM2302">
        <v>0.34964043922849047</v>
      </c>
      <c r="AN2302">
        <v>0.96400386141711014</v>
      </c>
      <c r="AO2302">
        <v>0.96400386141711003</v>
      </c>
      <c r="AP2302">
        <v>0.96400386141711003</v>
      </c>
      <c r="AQ2302">
        <v>0.96400386141711003</v>
      </c>
      <c r="AR2302">
        <v>9.0713414841326827</v>
      </c>
      <c r="AS2302">
        <v>9.0713414841326827</v>
      </c>
      <c r="AT2302">
        <v>9.0713414841326827</v>
      </c>
      <c r="AU2302">
        <v>9.0713414841326827</v>
      </c>
      <c r="AV2302" t="str">
        <f>VLOOKUP(Sheet1[[#This Row],[NPDES ID2]],Combined_Sheet__Major_Only___2[[NPDES ID2]:[ECHO BFR]],3,FALSE)</f>
        <v>TX</v>
      </c>
      <c r="AW2302" t="s">
        <v>54</v>
      </c>
      <c r="AX2302" t="str">
        <f>VLOOKUP(Sheet1[[#This Row],[NPDES ID2]],Combined_Sheet__Major_Only___2[[NPDES ID2]:[ECHO BFR]],27,FALSE)</f>
        <v>-</v>
      </c>
      <c r="AY2302" t="str">
        <f>VLOOKUP(Sheet1[[#This Row],[NPDES ID2]],Combined_Sheet__Major_Only___2[[NPDES ID2]:[ECHO BFR]],28,FALSE)</f>
        <v>-</v>
      </c>
      <c r="AZ2302" t="str">
        <f>VLOOKUP(Sheet1[[#This Row],[NPDES ID2]],Combined_Sheet__Major_Only___2[[NPDES ID2]:[ECHO BFR]],29,FALSE)</f>
        <v>thickening</v>
      </c>
      <c r="BA2302">
        <f>VLOOKUP(Sheet1[[#This Row],[NPDES ID2]],Combined_Sheet__Major_Only___2[[NPDES ID2]:[ECHO BFR]],17,FALSE)</f>
        <v>33.124034999999999</v>
      </c>
      <c r="BB2302">
        <f>VLOOKUP(Sheet1[[#This Row],[NPDES ID2]],Combined_Sheet__Major_Only___2[[NPDES ID2]:[ECHO BFR]],18,FALSE)</f>
        <v>-96.565557999999996</v>
      </c>
      <c r="BC2302" t="str">
        <f>IF(ISNUMBER(SEARCH("aerobic",$AW2302)),"aerobic","")</f>
        <v/>
      </c>
      <c r="BD2302" t="str">
        <f>IF(ISNUMBER(SEARCH("anaer",$AW2302)),"anaer","")</f>
        <v/>
      </c>
      <c r="BE2302" t="str">
        <f>IF(ISNUMBER(SEARCH("thickening",$AZ2302)),"thickening","")</f>
        <v>thickening</v>
      </c>
      <c r="BF2302" s="2" t="str">
        <f>IF(ISNUMBER(SEARCH("airDry",$AW2302)),"airDry","")</f>
        <v/>
      </c>
      <c r="BG2302" s="2" t="str">
        <f>IF(ISNUMBER(SEARCH("heatDry",$AY2302)),"heatDry","")</f>
        <v/>
      </c>
      <c r="BH2302" s="2" t="str">
        <f>IF(AND(ISNUMBER(SEARCH("aerobic",$AW2302)),ISNUMBER(SEARCH("anaer",$AW2302))),"Combined Aer and Anaer.","")</f>
        <v/>
      </c>
    </row>
    <row r="2303" spans="1:60" x14ac:dyDescent="0.25">
      <c r="A2303" s="4">
        <v>2102</v>
      </c>
      <c r="B2303" t="s">
        <v>9880</v>
      </c>
      <c r="C2303">
        <v>1005.19</v>
      </c>
      <c r="D2303">
        <v>504.10220213774039</v>
      </c>
      <c r="E2303">
        <v>503.85434632927462</v>
      </c>
      <c r="F2303">
        <v>424.1673924173769</v>
      </c>
      <c r="G2303">
        <v>602.67657101368093</v>
      </c>
      <c r="H2303">
        <v>-157.1344661436824</v>
      </c>
      <c r="I2303">
        <v>-159.02601267769219</v>
      </c>
      <c r="J2303">
        <v>-176.86555490143911</v>
      </c>
      <c r="K2303">
        <v>-133.6679218027673</v>
      </c>
      <c r="L2303">
        <v>495.45518695250098</v>
      </c>
      <c r="M2303">
        <v>491.25030195469378</v>
      </c>
      <c r="N2303">
        <v>477.30986756709802</v>
      </c>
      <c r="O2303">
        <v>525.02101456267474</v>
      </c>
      <c r="P2303">
        <v>23.83656003044036</v>
      </c>
      <c r="Q2303">
        <v>23.940764293186412</v>
      </c>
      <c r="R2303">
        <v>20.649452196307919</v>
      </c>
      <c r="S2303">
        <v>27.440283322202131</v>
      </c>
      <c r="T2303">
        <v>68516.327185780101</v>
      </c>
      <c r="U2303">
        <v>68516.275604868104</v>
      </c>
      <c r="V2303">
        <v>68470.079878804405</v>
      </c>
      <c r="W2303">
        <v>68562.894142152247</v>
      </c>
      <c r="X2303">
        <v>6261.3935413929421</v>
      </c>
      <c r="Y2303">
        <v>6308.2899425631194</v>
      </c>
      <c r="Z2303">
        <v>5906.8824568511773</v>
      </c>
      <c r="AA2303">
        <v>6492.9881298723358</v>
      </c>
      <c r="AB2303">
        <v>1519.218926724717</v>
      </c>
      <c r="AC2303">
        <v>1486.3517970776909</v>
      </c>
      <c r="AD2303">
        <v>1210.2989363769821</v>
      </c>
      <c r="AE2303">
        <v>1892.003995791302</v>
      </c>
      <c r="AF2303">
        <v>48.307036328913597</v>
      </c>
      <c r="AG2303">
        <v>47.895875694336468</v>
      </c>
      <c r="AH2303">
        <v>46.540288032602312</v>
      </c>
      <c r="AI2303">
        <v>51.188788704013433</v>
      </c>
      <c r="AJ2303">
        <v>0.36715219273164512</v>
      </c>
      <c r="AK2303">
        <v>0.36715228426659541</v>
      </c>
      <c r="AL2303">
        <v>0.36713110158025691</v>
      </c>
      <c r="AM2303">
        <v>0.36717316325581251</v>
      </c>
      <c r="AN2303">
        <v>0.96411802635162769</v>
      </c>
      <c r="AO2303">
        <v>0.96411802635162769</v>
      </c>
      <c r="AP2303">
        <v>0.96411802635162769</v>
      </c>
      <c r="AQ2303">
        <v>0.96411802635162769</v>
      </c>
      <c r="AR2303">
        <v>8.9250087829906679</v>
      </c>
      <c r="AS2303">
        <v>8.9250087829906679</v>
      </c>
      <c r="AT2303">
        <v>8.9250087829906679</v>
      </c>
      <c r="AU2303">
        <v>8.9250087829906679</v>
      </c>
      <c r="AV2303" t="str">
        <f>VLOOKUP(Sheet1[[#This Row],[NPDES ID2]],Combined_Sheet__Major_Only___2[[NPDES ID2]:[ECHO BFR]],3,FALSE)</f>
        <v>NY</v>
      </c>
      <c r="AW2303" t="s">
        <v>54</v>
      </c>
      <c r="AX2303" t="str">
        <f>VLOOKUP(Sheet1[[#This Row],[NPDES ID2]],Combined_Sheet__Major_Only___2[[NPDES ID2]:[ECHO BFR]],27,FALSE)</f>
        <v>-</v>
      </c>
      <c r="AY2303" t="str">
        <f>VLOOKUP(Sheet1[[#This Row],[NPDES ID2]],Combined_Sheet__Major_Only___2[[NPDES ID2]:[ECHO BFR]],28,FALSE)</f>
        <v>highTempCompost</v>
      </c>
      <c r="AZ2303" t="str">
        <f>VLOOKUP(Sheet1[[#This Row],[NPDES ID2]],Combined_Sheet__Major_Only___2[[NPDES ID2]:[ECHO BFR]],29,FALSE)</f>
        <v>preliminaryOps, thickening</v>
      </c>
      <c r="BA2303">
        <f>VLOOKUP(Sheet1[[#This Row],[NPDES ID2]],Combined_Sheet__Major_Only___2[[NPDES ID2]:[ECHO BFR]],17,FALSE)</f>
        <v>41.036971999999999</v>
      </c>
      <c r="BB2303">
        <f>VLOOKUP(Sheet1[[#This Row],[NPDES ID2]],Combined_Sheet__Major_Only___2[[NPDES ID2]:[ECHO BFR]],18,FALSE)</f>
        <v>-73.940027999999998</v>
      </c>
      <c r="BC2303" t="str">
        <f>IF(ISNUMBER(SEARCH("aerobic",$AW2303)),"aerobic","")</f>
        <v/>
      </c>
      <c r="BD2303" t="str">
        <f>IF(ISNUMBER(SEARCH("anaer",$AW2303)),"anaer","")</f>
        <v/>
      </c>
      <c r="BE2303" t="str">
        <f>IF(ISNUMBER(SEARCH("thickening",$AZ2303)),"thickening","")</f>
        <v>thickening</v>
      </c>
      <c r="BF2303" s="2" t="str">
        <f>IF(ISNUMBER(SEARCH("airDry",$AW2303)),"airDry","")</f>
        <v/>
      </c>
      <c r="BG2303" s="2" t="str">
        <f>IF(ISNUMBER(SEARCH("heatDry",$AY2303)),"heatDry","")</f>
        <v/>
      </c>
      <c r="BH2303" s="2" t="str">
        <f>IF(AND(ISNUMBER(SEARCH("aerobic",$AW2303)),ISNUMBER(SEARCH("anaer",$AW2303))),"Combined Aer and Anaer.","")</f>
        <v/>
      </c>
    </row>
    <row r="2304" spans="1:60" x14ac:dyDescent="0.25">
      <c r="A2304" s="4">
        <v>494</v>
      </c>
      <c r="B2304" t="s">
        <v>2449</v>
      </c>
      <c r="C2304">
        <v>380</v>
      </c>
      <c r="D2304">
        <v>545.02372798658428</v>
      </c>
      <c r="E2304">
        <v>546.22666601380524</v>
      </c>
      <c r="F2304">
        <v>410.2528853369148</v>
      </c>
      <c r="G2304">
        <v>676.07298460095603</v>
      </c>
      <c r="H2304">
        <v>-154.62676293256041</v>
      </c>
      <c r="I2304">
        <v>-156.68158406189079</v>
      </c>
      <c r="J2304">
        <v>-173.8486402975401</v>
      </c>
      <c r="K2304">
        <v>-131.0761329781221</v>
      </c>
      <c r="L2304">
        <v>190.58203085715681</v>
      </c>
      <c r="M2304">
        <v>189.01707255400771</v>
      </c>
      <c r="N2304">
        <v>183.83510344395839</v>
      </c>
      <c r="O2304">
        <v>201.5775494118912</v>
      </c>
      <c r="P2304">
        <v>9.0060206220820103</v>
      </c>
      <c r="Q2304">
        <v>9.0495024725809721</v>
      </c>
      <c r="R2304">
        <v>7.7895021206902166</v>
      </c>
      <c r="S2304">
        <v>10.38794773100236</v>
      </c>
      <c r="T2304">
        <v>68573.059370189454</v>
      </c>
      <c r="U2304">
        <v>68573.007747684169</v>
      </c>
      <c r="V2304">
        <v>68526.774770768578</v>
      </c>
      <c r="W2304">
        <v>68619.663876762468</v>
      </c>
      <c r="X2304">
        <v>6158.3043873563383</v>
      </c>
      <c r="Y2304">
        <v>6203.0935682674744</v>
      </c>
      <c r="Z2304">
        <v>5820.8677067312374</v>
      </c>
      <c r="AA2304">
        <v>6378.3958195210098</v>
      </c>
      <c r="AB2304">
        <v>1295.005979118414</v>
      </c>
      <c r="AC2304">
        <v>1274.2234001177039</v>
      </c>
      <c r="AD2304">
        <v>1063.2305437412181</v>
      </c>
      <c r="AE2304">
        <v>1565.422559324079</v>
      </c>
      <c r="AF2304">
        <v>49.151268090475902</v>
      </c>
      <c r="AG2304">
        <v>48.747222757930047</v>
      </c>
      <c r="AH2304">
        <v>47.412135478571507</v>
      </c>
      <c r="AI2304">
        <v>51.986677375338623</v>
      </c>
      <c r="AJ2304">
        <v>0.3773985266187585</v>
      </c>
      <c r="AK2304">
        <v>0.37739856122169002</v>
      </c>
      <c r="AL2304">
        <v>0.37739058150133681</v>
      </c>
      <c r="AM2304">
        <v>0.37740642596563062</v>
      </c>
      <c r="AN2304">
        <v>0.96414618580441114</v>
      </c>
      <c r="AO2304">
        <v>0.96414618580441114</v>
      </c>
      <c r="AP2304">
        <v>0.96414618580441114</v>
      </c>
      <c r="AQ2304">
        <v>0.96414618580441114</v>
      </c>
      <c r="AR2304">
        <v>9.7733553063806138</v>
      </c>
      <c r="AS2304">
        <v>9.7733553063806156</v>
      </c>
      <c r="AT2304">
        <v>9.7733553063806156</v>
      </c>
      <c r="AU2304">
        <v>9.7733553063806156</v>
      </c>
      <c r="AV2304" t="str">
        <f>VLOOKUP(Sheet1[[#This Row],[NPDES ID2]],Combined_Sheet__Major_Only___2[[NPDES ID2]:[ECHO BFR]],3,FALSE)</f>
        <v>TX</v>
      </c>
      <c r="AW2304" t="s">
        <v>54</v>
      </c>
      <c r="AX2304" t="str">
        <f>VLOOKUP(Sheet1[[#This Row],[NPDES ID2]],Combined_Sheet__Major_Only___2[[NPDES ID2]:[ECHO BFR]],27,FALSE)</f>
        <v>-</v>
      </c>
      <c r="AY2304" t="str">
        <f>VLOOKUP(Sheet1[[#This Row],[NPDES ID2]],Combined_Sheet__Major_Only___2[[NPDES ID2]:[ECHO BFR]],28,FALSE)</f>
        <v>-</v>
      </c>
      <c r="AZ2304" t="str">
        <f>VLOOKUP(Sheet1[[#This Row],[NPDES ID2]],Combined_Sheet__Major_Only___2[[NPDES ID2]:[ECHO BFR]],29,FALSE)</f>
        <v>thickening</v>
      </c>
      <c r="BA2304">
        <f>VLOOKUP(Sheet1[[#This Row],[NPDES ID2]],Combined_Sheet__Major_Only___2[[NPDES ID2]:[ECHO BFR]],17,FALSE)</f>
        <v>32.255155999999999</v>
      </c>
      <c r="BB2304">
        <f>VLOOKUP(Sheet1[[#This Row],[NPDES ID2]],Combined_Sheet__Major_Only___2[[NPDES ID2]:[ECHO BFR]],18,FALSE)</f>
        <v>-101.42842</v>
      </c>
      <c r="BC2304" t="str">
        <f>IF(ISNUMBER(SEARCH("aerobic",$AW2304)),"aerobic","")</f>
        <v/>
      </c>
      <c r="BD2304" t="str">
        <f>IF(ISNUMBER(SEARCH("anaer",$AW2304)),"anaer","")</f>
        <v/>
      </c>
      <c r="BE2304" t="str">
        <f>IF(ISNUMBER(SEARCH("thickening",$AZ2304)),"thickening","")</f>
        <v>thickening</v>
      </c>
      <c r="BF2304" s="2" t="str">
        <f>IF(ISNUMBER(SEARCH("airDry",$AW2304)),"airDry","")</f>
        <v/>
      </c>
      <c r="BG2304" s="2" t="str">
        <f>IF(ISNUMBER(SEARCH("heatDry",$AY2304)),"heatDry","")</f>
        <v/>
      </c>
      <c r="BH2304" s="2" t="str">
        <f>IF(AND(ISNUMBER(SEARCH("aerobic",$AW2304)),ISNUMBER(SEARCH("anaer",$AW2304))),"Combined Aer and Anaer.","")</f>
        <v/>
      </c>
    </row>
    <row r="2305" spans="1:60" x14ac:dyDescent="0.25">
      <c r="A2305" s="4">
        <v>2132</v>
      </c>
      <c r="B2305" t="s">
        <v>10015</v>
      </c>
      <c r="C2305">
        <v>875</v>
      </c>
      <c r="D2305">
        <v>498.94230543312841</v>
      </c>
      <c r="E2305">
        <v>496.29252143937327</v>
      </c>
      <c r="F2305">
        <v>417.64444183589433</v>
      </c>
      <c r="G2305">
        <v>601.69107038127061</v>
      </c>
      <c r="H2305">
        <v>-160.34385607723081</v>
      </c>
      <c r="I2305">
        <v>-162.10983598399031</v>
      </c>
      <c r="J2305">
        <v>-180.31576586335689</v>
      </c>
      <c r="K2305">
        <v>-136.73096235898521</v>
      </c>
      <c r="L2305">
        <v>423.18571319405493</v>
      </c>
      <c r="M2305">
        <v>419.4611996104569</v>
      </c>
      <c r="N2305">
        <v>407.11663996329628</v>
      </c>
      <c r="O2305">
        <v>449.36963777955123</v>
      </c>
      <c r="P2305">
        <v>20.76265732551764</v>
      </c>
      <c r="Q2305">
        <v>20.809423708569831</v>
      </c>
      <c r="R2305">
        <v>18.0084524499145</v>
      </c>
      <c r="S2305">
        <v>23.850694515113929</v>
      </c>
      <c r="T2305">
        <v>68917.480601785734</v>
      </c>
      <c r="U2305">
        <v>68917.428726767394</v>
      </c>
      <c r="V2305">
        <v>68870.969599838209</v>
      </c>
      <c r="W2305">
        <v>68964.313075720987</v>
      </c>
      <c r="X2305">
        <v>6419.0522916415994</v>
      </c>
      <c r="Y2305">
        <v>6468.713262183277</v>
      </c>
      <c r="Z2305">
        <v>6042.6365186320281</v>
      </c>
      <c r="AA2305">
        <v>6665.325788562739</v>
      </c>
      <c r="AB2305">
        <v>1562.825058699844</v>
      </c>
      <c r="AC2305">
        <v>1528.357336895941</v>
      </c>
      <c r="AD2305">
        <v>1243.302680480263</v>
      </c>
      <c r="AE2305">
        <v>1949.634113867952</v>
      </c>
      <c r="AF2305">
        <v>47.399493937171471</v>
      </c>
      <c r="AG2305">
        <v>46.981305268495767</v>
      </c>
      <c r="AH2305">
        <v>45.601743844072438</v>
      </c>
      <c r="AI2305">
        <v>50.331461122626912</v>
      </c>
      <c r="AJ2305">
        <v>0.35614351093804492</v>
      </c>
      <c r="AK2305">
        <v>0.3561435889957163</v>
      </c>
      <c r="AL2305">
        <v>0.35612553730247221</v>
      </c>
      <c r="AM2305">
        <v>0.35616138163343147</v>
      </c>
      <c r="AN2305">
        <v>0.96431619774381416</v>
      </c>
      <c r="AO2305">
        <v>0.96431619774381394</v>
      </c>
      <c r="AP2305">
        <v>0.96431619774381394</v>
      </c>
      <c r="AQ2305">
        <v>0.96431619774381394</v>
      </c>
      <c r="AR2305">
        <v>8.7425502781495368</v>
      </c>
      <c r="AS2305">
        <v>8.742550278149535</v>
      </c>
      <c r="AT2305">
        <v>8.742550278149535</v>
      </c>
      <c r="AU2305">
        <v>8.742550278149535</v>
      </c>
      <c r="AV2305" t="str">
        <f>VLOOKUP(Sheet1[[#This Row],[NPDES ID2]],Combined_Sheet__Major_Only___2[[NPDES ID2]:[ECHO BFR]],3,FALSE)</f>
        <v>CT</v>
      </c>
      <c r="AW2305" t="s">
        <v>54</v>
      </c>
      <c r="AX2305" t="str">
        <f>VLOOKUP(Sheet1[[#This Row],[NPDES ID2]],Combined_Sheet__Major_Only___2[[NPDES ID2]:[ECHO BFR]],27,FALSE)</f>
        <v>tempSludgeStore</v>
      </c>
      <c r="AY2305" t="str">
        <f>VLOOKUP(Sheet1[[#This Row],[NPDES ID2]],Combined_Sheet__Major_Only___2[[NPDES ID2]:[ECHO BFR]],28,FALSE)</f>
        <v>-</v>
      </c>
      <c r="AZ2305" t="str">
        <f>VLOOKUP(Sheet1[[#This Row],[NPDES ID2]],Combined_Sheet__Major_Only___2[[NPDES ID2]:[ECHO BFR]],29,FALSE)</f>
        <v>preliminaryOps, thickening</v>
      </c>
      <c r="BA2305">
        <f>VLOOKUP(Sheet1[[#This Row],[NPDES ID2]],Combined_Sheet__Major_Only___2[[NPDES ID2]:[ECHO BFR]],17,FALSE)</f>
        <v>41.829512000000001</v>
      </c>
      <c r="BB2305">
        <f>VLOOKUP(Sheet1[[#This Row],[NPDES ID2]],Combined_Sheet__Major_Only___2[[NPDES ID2]:[ECHO BFR]],18,FALSE)</f>
        <v>-72.635461000000006</v>
      </c>
      <c r="BC2305" t="str">
        <f>IF(ISNUMBER(SEARCH("aerobic",$AW2305)),"aerobic","")</f>
        <v/>
      </c>
      <c r="BD2305" t="str">
        <f>IF(ISNUMBER(SEARCH("anaer",$AW2305)),"anaer","")</f>
        <v/>
      </c>
      <c r="BE2305" t="str">
        <f>IF(ISNUMBER(SEARCH("thickening",$AZ2305)),"thickening","")</f>
        <v>thickening</v>
      </c>
      <c r="BF2305" s="2" t="str">
        <f>IF(ISNUMBER(SEARCH("airDry",$AW2305)),"airDry","")</f>
        <v/>
      </c>
      <c r="BG2305" s="2" t="str">
        <f>IF(ISNUMBER(SEARCH("heatDry",$AY2305)),"heatDry","")</f>
        <v/>
      </c>
      <c r="BH2305" s="2" t="str">
        <f>IF(AND(ISNUMBER(SEARCH("aerobic",$AW2305)),ISNUMBER(SEARCH("anaer",$AW2305))),"Combined Aer and Anaer.","")</f>
        <v/>
      </c>
    </row>
    <row r="2306" spans="1:60" x14ac:dyDescent="0.25">
      <c r="A2306" s="4">
        <v>1028</v>
      </c>
      <c r="B2306" t="s">
        <v>4966</v>
      </c>
      <c r="C2306">
        <v>428.63099999999997</v>
      </c>
      <c r="D2306">
        <v>511.59072889018069</v>
      </c>
      <c r="E2306">
        <v>512.686961191406</v>
      </c>
      <c r="F2306">
        <v>390.38940377839191</v>
      </c>
      <c r="G2306">
        <v>632.36387574891876</v>
      </c>
      <c r="H2306">
        <v>-152.20728348120579</v>
      </c>
      <c r="I2306">
        <v>-154.27771864932751</v>
      </c>
      <c r="J2306">
        <v>-171.22345460479599</v>
      </c>
      <c r="K2306">
        <v>-128.76630923025729</v>
      </c>
      <c r="L2306">
        <v>218.1816144784454</v>
      </c>
      <c r="M2306">
        <v>216.4417900261034</v>
      </c>
      <c r="N2306">
        <v>210.6799770446811</v>
      </c>
      <c r="O2306">
        <v>230.40681321458069</v>
      </c>
      <c r="P2306">
        <v>10.153048849500561</v>
      </c>
      <c r="Q2306">
        <v>10.19152898005742</v>
      </c>
      <c r="R2306">
        <v>8.7549891387827792</v>
      </c>
      <c r="S2306">
        <v>11.73116391186633</v>
      </c>
      <c r="T2306">
        <v>69058.524324702972</v>
      </c>
      <c r="U2306">
        <v>69058.472346278169</v>
      </c>
      <c r="V2306">
        <v>69011.920608798493</v>
      </c>
      <c r="W2306">
        <v>69105.450153410013</v>
      </c>
      <c r="X2306">
        <v>6110.3560405141361</v>
      </c>
      <c r="Y2306">
        <v>6153.6388378114643</v>
      </c>
      <c r="Z2306">
        <v>5784.9320491904919</v>
      </c>
      <c r="AA2306">
        <v>6322.3771344066727</v>
      </c>
      <c r="AB2306">
        <v>1677.2733671182521</v>
      </c>
      <c r="AC2306">
        <v>1631.903102978747</v>
      </c>
      <c r="AD2306">
        <v>1299.828223786096</v>
      </c>
      <c r="AE2306">
        <v>2145.690381756679</v>
      </c>
      <c r="AF2306">
        <v>49.885321554385307</v>
      </c>
      <c r="AG2306">
        <v>49.48699834854402</v>
      </c>
      <c r="AH2306">
        <v>48.171221294665379</v>
      </c>
      <c r="AI2306">
        <v>52.680095620485083</v>
      </c>
      <c r="AJ2306">
        <v>0.38631184526931811</v>
      </c>
      <c r="AK2306">
        <v>0.38631188696599222</v>
      </c>
      <c r="AL2306">
        <v>0.38630226791882261</v>
      </c>
      <c r="AM2306">
        <v>0.38632136748707979</v>
      </c>
      <c r="AN2306">
        <v>0.96438535480466836</v>
      </c>
      <c r="AO2306">
        <v>0.96438535480466836</v>
      </c>
      <c r="AP2306">
        <v>0.96438535480466836</v>
      </c>
      <c r="AQ2306">
        <v>0.96438535480466836</v>
      </c>
      <c r="AR2306">
        <v>8.6892729273913698</v>
      </c>
      <c r="AS2306">
        <v>8.689272927391368</v>
      </c>
      <c r="AT2306">
        <v>8.689272927391368</v>
      </c>
      <c r="AU2306">
        <v>8.689272927391368</v>
      </c>
      <c r="AV2306" t="str">
        <f>VLOOKUP(Sheet1[[#This Row],[NPDES ID2]],Combined_Sheet__Major_Only___2[[NPDES ID2]:[ECHO BFR]],3,FALSE)</f>
        <v>NH</v>
      </c>
      <c r="AW2306" t="s">
        <v>54</v>
      </c>
      <c r="AX2306" t="str">
        <f>VLOOKUP(Sheet1[[#This Row],[NPDES ID2]],Combined_Sheet__Major_Only___2[[NPDES ID2]:[ECHO BFR]],27,FALSE)</f>
        <v>-</v>
      </c>
      <c r="AY2306" t="str">
        <f>VLOOKUP(Sheet1[[#This Row],[NPDES ID2]],Combined_Sheet__Major_Only___2[[NPDES ID2]:[ECHO BFR]],28,FALSE)</f>
        <v>-</v>
      </c>
      <c r="AZ2306" t="str">
        <f>VLOOKUP(Sheet1[[#This Row],[NPDES ID2]],Combined_Sheet__Major_Only___2[[NPDES ID2]:[ECHO BFR]],29,FALSE)</f>
        <v>preliminaryOps, thickening</v>
      </c>
      <c r="BA2306">
        <f>VLOOKUP(Sheet1[[#This Row],[NPDES ID2]],Combined_Sheet__Major_Only___2[[NPDES ID2]:[ECHO BFR]],17,FALSE)</f>
        <v>44.460020999999998</v>
      </c>
      <c r="BB2306">
        <f>VLOOKUP(Sheet1[[#This Row],[NPDES ID2]],Combined_Sheet__Major_Only___2[[NPDES ID2]:[ECHO BFR]],18,FALSE)</f>
        <v>-71.184218000000001</v>
      </c>
      <c r="BC2306" t="str">
        <f>IF(ISNUMBER(SEARCH("aerobic",$AW2306)),"aerobic","")</f>
        <v/>
      </c>
      <c r="BD2306" t="str">
        <f>IF(ISNUMBER(SEARCH("anaer",$AW2306)),"anaer","")</f>
        <v/>
      </c>
      <c r="BE2306" t="str">
        <f>IF(ISNUMBER(SEARCH("thickening",$AZ2306)),"thickening","")</f>
        <v>thickening</v>
      </c>
      <c r="BF2306" s="2" t="str">
        <f>IF(ISNUMBER(SEARCH("airDry",$AW2306)),"airDry","")</f>
        <v/>
      </c>
      <c r="BG2306" s="2" t="str">
        <f>IF(ISNUMBER(SEARCH("heatDry",$AY2306)),"heatDry","")</f>
        <v/>
      </c>
      <c r="BH2306" s="2" t="str">
        <f>IF(AND(ISNUMBER(SEARCH("aerobic",$AW2306)),ISNUMBER(SEARCH("anaer",$AW2306))),"Combined Aer and Anaer.","")</f>
        <v/>
      </c>
    </row>
    <row r="2307" spans="1:60" x14ac:dyDescent="0.25">
      <c r="A2307" s="4">
        <v>2603</v>
      </c>
      <c r="B2307" t="s">
        <v>12047</v>
      </c>
      <c r="C2307">
        <v>41.1</v>
      </c>
      <c r="D2307">
        <v>3224.8788549422602</v>
      </c>
      <c r="E2307">
        <v>3227.8487864771641</v>
      </c>
      <c r="F2307">
        <v>2230.9798263977909</v>
      </c>
      <c r="G2307">
        <v>4256.2853786379474</v>
      </c>
      <c r="H2307">
        <v>-154.36513247201421</v>
      </c>
      <c r="I2307">
        <v>-156.29020041176221</v>
      </c>
      <c r="J2307">
        <v>-173.4224715211497</v>
      </c>
      <c r="K2307">
        <v>-130.7568469794046</v>
      </c>
      <c r="L2307">
        <v>20.667428459467882</v>
      </c>
      <c r="M2307">
        <v>20.49852901757437</v>
      </c>
      <c r="N2307">
        <v>19.939622165841829</v>
      </c>
      <c r="O2307">
        <v>21.85366186301464</v>
      </c>
      <c r="P2307">
        <v>0.97400117567834554</v>
      </c>
      <c r="Q2307">
        <v>0.97856931196493124</v>
      </c>
      <c r="R2307">
        <v>0.84199753019649204</v>
      </c>
      <c r="S2307">
        <v>1.123785174784983</v>
      </c>
      <c r="T2307">
        <v>69364.299966895065</v>
      </c>
      <c r="U2307">
        <v>69364.247764290281</v>
      </c>
      <c r="V2307">
        <v>69317.495251831308</v>
      </c>
      <c r="W2307">
        <v>69411.428184015429</v>
      </c>
      <c r="X2307">
        <v>6212.8858660633023</v>
      </c>
      <c r="Y2307">
        <v>6257.8822433522682</v>
      </c>
      <c r="Z2307">
        <v>5874.167070330227</v>
      </c>
      <c r="AA2307">
        <v>6433.7428066314033</v>
      </c>
      <c r="AB2307">
        <v>1306.865528427925</v>
      </c>
      <c r="AC2307">
        <v>1285.927728746005</v>
      </c>
      <c r="AD2307">
        <v>1073.016408930112</v>
      </c>
      <c r="AE2307">
        <v>1579.721327026743</v>
      </c>
      <c r="AF2307">
        <v>49.280126663071322</v>
      </c>
      <c r="AG2307">
        <v>48.877348968948027</v>
      </c>
      <c r="AH2307">
        <v>47.544818987586943</v>
      </c>
      <c r="AI2307">
        <v>52.108584865653569</v>
      </c>
      <c r="AJ2307">
        <v>0.3789629293303769</v>
      </c>
      <c r="AK2307">
        <v>0.37896293311170698</v>
      </c>
      <c r="AL2307">
        <v>0.37896206267318239</v>
      </c>
      <c r="AM2307">
        <v>0.37896379097634858</v>
      </c>
      <c r="AN2307">
        <v>0.96453436714704077</v>
      </c>
      <c r="AO2307">
        <v>0.96453436714704099</v>
      </c>
      <c r="AP2307">
        <v>0.96453436714704099</v>
      </c>
      <c r="AQ2307">
        <v>0.96453436714704099</v>
      </c>
      <c r="AR2307">
        <v>9.7974616008715962</v>
      </c>
      <c r="AS2307">
        <v>9.7974616008715962</v>
      </c>
      <c r="AT2307">
        <v>9.7974616008715962</v>
      </c>
      <c r="AU2307">
        <v>9.7974616008715962</v>
      </c>
      <c r="AV2307" t="str">
        <f>VLOOKUP(Sheet1[[#This Row],[NPDES ID2]],Combined_Sheet__Major_Only___2[[NPDES ID2]:[ECHO BFR]],3,FALSE)</f>
        <v>MO</v>
      </c>
      <c r="AW2307" t="s">
        <v>54</v>
      </c>
      <c r="AX2307" t="str">
        <f>VLOOKUP(Sheet1[[#This Row],[NPDES ID2]],Combined_Sheet__Major_Only___2[[NPDES ID2]:[ECHO BFR]],27,FALSE)</f>
        <v>other</v>
      </c>
      <c r="AY2307" t="str">
        <f>VLOOKUP(Sheet1[[#This Row],[NPDES ID2]],Combined_Sheet__Major_Only___2[[NPDES ID2]:[ECHO BFR]],28,FALSE)</f>
        <v>highTempCompost</v>
      </c>
      <c r="AZ2307" t="str">
        <f>VLOOKUP(Sheet1[[#This Row],[NPDES ID2]],Combined_Sheet__Major_Only___2[[NPDES ID2]:[ECHO BFR]],29,FALSE)</f>
        <v>thickening</v>
      </c>
      <c r="BA2307">
        <f>VLOOKUP(Sheet1[[#This Row],[NPDES ID2]],Combined_Sheet__Major_Only___2[[NPDES ID2]:[ECHO BFR]],17,FALSE)</f>
        <v>38.729050000000001</v>
      </c>
      <c r="BB2307">
        <f>VLOOKUP(Sheet1[[#This Row],[NPDES ID2]],Combined_Sheet__Major_Only___2[[NPDES ID2]:[ECHO BFR]],18,FALSE)</f>
        <v>-93.238320000000002</v>
      </c>
      <c r="BC2307" t="str">
        <f>IF(ISNUMBER(SEARCH("aerobic",$AW2307)),"aerobic","")</f>
        <v/>
      </c>
      <c r="BD2307" t="str">
        <f>IF(ISNUMBER(SEARCH("anaer",$AW2307)),"anaer","")</f>
        <v/>
      </c>
      <c r="BE2307" t="str">
        <f>IF(ISNUMBER(SEARCH("thickening",$AZ2307)),"thickening","")</f>
        <v>thickening</v>
      </c>
      <c r="BF2307" s="3" t="str">
        <f>IF(ISNUMBER(SEARCH("airDry",$AW2307)),"airDry","")</f>
        <v/>
      </c>
      <c r="BG2307" s="3" t="str">
        <f>IF(ISNUMBER(SEARCH("heatDry",$AY2307)),"heatDry","")</f>
        <v/>
      </c>
      <c r="BH2307" s="3" t="str">
        <f>IF(AND(ISNUMBER(SEARCH("aerobic",$AW2307)),ISNUMBER(SEARCH("anaer",$AW2307))),"Combined Aer and Anaer.","")</f>
        <v/>
      </c>
    </row>
    <row r="2308" spans="1:60" x14ac:dyDescent="0.25">
      <c r="A2308" s="4">
        <v>122</v>
      </c>
      <c r="B2308" t="s">
        <v>683</v>
      </c>
      <c r="C2308">
        <v>9512.7000000000007</v>
      </c>
      <c r="D2308">
        <v>2485.2871790972681</v>
      </c>
      <c r="E2308">
        <v>2489.4708509246352</v>
      </c>
      <c r="F2308">
        <v>1977.4820124394671</v>
      </c>
      <c r="G2308">
        <v>2988.0037857292409</v>
      </c>
      <c r="H2308">
        <v>-145.69520755070559</v>
      </c>
      <c r="I2308">
        <v>-148.45881683679681</v>
      </c>
      <c r="J2308">
        <v>-166.98301057167009</v>
      </c>
      <c r="K2308">
        <v>-120.267033801306</v>
      </c>
      <c r="L2308">
        <v>4902.9965086089451</v>
      </c>
      <c r="M2308">
        <v>4865.2882056551034</v>
      </c>
      <c r="N2308">
        <v>4738.0652250266403</v>
      </c>
      <c r="O2308">
        <v>5170.9891551595701</v>
      </c>
      <c r="P2308">
        <v>225.08552110945001</v>
      </c>
      <c r="Q2308">
        <v>225.5163130187361</v>
      </c>
      <c r="R2308">
        <v>193.4968000857734</v>
      </c>
      <c r="S2308">
        <v>260.08380926113381</v>
      </c>
      <c r="T2308">
        <v>69378.697946310509</v>
      </c>
      <c r="U2308">
        <v>69378.645733149839</v>
      </c>
      <c r="V2308">
        <v>69331.883766850806</v>
      </c>
      <c r="W2308">
        <v>69425.835693242305</v>
      </c>
      <c r="X2308">
        <v>6062.2444447566386</v>
      </c>
      <c r="Y2308">
        <v>6103.7063606321626</v>
      </c>
      <c r="Z2308">
        <v>5747.1027253167294</v>
      </c>
      <c r="AA2308">
        <v>6267.2658067826605</v>
      </c>
      <c r="AB2308">
        <v>1636.228751254886</v>
      </c>
      <c r="AC2308">
        <v>1593.4652703083809</v>
      </c>
      <c r="AD2308">
        <v>1272.9967344351389</v>
      </c>
      <c r="AE2308">
        <v>2081.2338725936538</v>
      </c>
      <c r="AF2308">
        <v>50.541936463681971</v>
      </c>
      <c r="AG2308">
        <v>50.141406040791473</v>
      </c>
      <c r="AH2308">
        <v>48.862795319049241</v>
      </c>
      <c r="AI2308">
        <v>53.295312369579683</v>
      </c>
      <c r="AJ2308">
        <v>0.39428796743532257</v>
      </c>
      <c r="AK2308">
        <v>0.39428886043883482</v>
      </c>
      <c r="AL2308">
        <v>0.39407195290895108</v>
      </c>
      <c r="AM2308">
        <v>0.3945028674131158</v>
      </c>
      <c r="AN2308">
        <v>0.9645413529196013</v>
      </c>
      <c r="AO2308">
        <v>0.96454135291960141</v>
      </c>
      <c r="AP2308">
        <v>0.96454135291960141</v>
      </c>
      <c r="AQ2308">
        <v>0.96454135291960141</v>
      </c>
      <c r="AR2308">
        <v>8.8725703865617849</v>
      </c>
      <c r="AS2308">
        <v>8.8725703865617849</v>
      </c>
      <c r="AT2308">
        <v>8.8725703865617849</v>
      </c>
      <c r="AU2308">
        <v>8.8725703865617849</v>
      </c>
      <c r="AV2308" t="str">
        <f>VLOOKUP(Sheet1[[#This Row],[NPDES ID2]],Combined_Sheet__Major_Only___2[[NPDES ID2]:[ECHO BFR]],3,FALSE)</f>
        <v>NC</v>
      </c>
      <c r="AW2308" t="s">
        <v>54</v>
      </c>
      <c r="AX2308" t="str">
        <f>VLOOKUP(Sheet1[[#This Row],[NPDES ID2]],Combined_Sheet__Major_Only___2[[NPDES ID2]:[ECHO BFR]],27,FALSE)</f>
        <v>other</v>
      </c>
      <c r="AY2308" t="str">
        <f>VLOOKUP(Sheet1[[#This Row],[NPDES ID2]],Combined_Sheet__Major_Only___2[[NPDES ID2]:[ECHO BFR]],28,FALSE)</f>
        <v>-</v>
      </c>
      <c r="AZ2308" t="str">
        <f>VLOOKUP(Sheet1[[#This Row],[NPDES ID2]],Combined_Sheet__Major_Only___2[[NPDES ID2]:[ECHO BFR]],29,FALSE)</f>
        <v>thickening</v>
      </c>
      <c r="BA2308">
        <f>VLOOKUP(Sheet1[[#This Row],[NPDES ID2]],Combined_Sheet__Major_Only___2[[NPDES ID2]:[ECHO BFR]],17,FALSE)</f>
        <v>36.098213999999999</v>
      </c>
      <c r="BB2308">
        <f>VLOOKUP(Sheet1[[#This Row],[NPDES ID2]],Combined_Sheet__Major_Only___2[[NPDES ID2]:[ECHO BFR]],18,FALSE)</f>
        <v>-79.687741000000003</v>
      </c>
      <c r="BC2308" t="str">
        <f>IF(ISNUMBER(SEARCH("aerobic",$AW2308)),"aerobic","")</f>
        <v/>
      </c>
      <c r="BD2308" t="str">
        <f>IF(ISNUMBER(SEARCH("anaer",$AW2308)),"anaer","")</f>
        <v/>
      </c>
      <c r="BE2308" t="str">
        <f>IF(ISNUMBER(SEARCH("thickening",$AZ2308)),"thickening","")</f>
        <v>thickening</v>
      </c>
      <c r="BF2308" s="2" t="str">
        <f>IF(ISNUMBER(SEARCH("airDry",$AW2308)),"airDry","")</f>
        <v/>
      </c>
      <c r="BG2308" s="2" t="str">
        <f>IF(ISNUMBER(SEARCH("heatDry",$AY2308)),"heatDry","")</f>
        <v/>
      </c>
      <c r="BH2308" s="2" t="str">
        <f>IF(AND(ISNUMBER(SEARCH("aerobic",$AW2308)),ISNUMBER(SEARCH("anaer",$AW2308))),"Combined Aer and Anaer.","")</f>
        <v/>
      </c>
    </row>
    <row r="2309" spans="1:60" x14ac:dyDescent="0.25">
      <c r="A2309" s="4">
        <v>2290</v>
      </c>
      <c r="B2309" t="s">
        <v>10704</v>
      </c>
      <c r="C2309">
        <v>441.04</v>
      </c>
      <c r="D2309">
        <v>481.62826651036562</v>
      </c>
      <c r="E2309">
        <v>483.94126093859711</v>
      </c>
      <c r="F2309">
        <v>368.97380530747859</v>
      </c>
      <c r="G2309">
        <v>593.33545812637237</v>
      </c>
      <c r="H2309">
        <v>-144.40097007289049</v>
      </c>
      <c r="I2309">
        <v>-146.42964085614159</v>
      </c>
      <c r="J2309">
        <v>-162.66462253475419</v>
      </c>
      <c r="K2309">
        <v>-121.2720693444633</v>
      </c>
      <c r="L2309">
        <v>236.0178698963158</v>
      </c>
      <c r="M2309">
        <v>234.3184669747686</v>
      </c>
      <c r="N2309">
        <v>228.69029460035969</v>
      </c>
      <c r="O2309">
        <v>247.95932783687931</v>
      </c>
      <c r="P2309">
        <v>10.426498495591931</v>
      </c>
      <c r="Q2309">
        <v>10.47578646739376</v>
      </c>
      <c r="R2309">
        <v>8.9029250359271952</v>
      </c>
      <c r="S2309">
        <v>12.017027458892899</v>
      </c>
      <c r="T2309">
        <v>69426.133308291377</v>
      </c>
      <c r="U2309">
        <v>69426.081060353376</v>
      </c>
      <c r="V2309">
        <v>69379.287947577963</v>
      </c>
      <c r="W2309">
        <v>69473.30245199363</v>
      </c>
      <c r="X2309">
        <v>5842.1373360880316</v>
      </c>
      <c r="Y2309">
        <v>5879.8560396421017</v>
      </c>
      <c r="Z2309">
        <v>5560.4911075377704</v>
      </c>
      <c r="AA2309">
        <v>6024.9855992038129</v>
      </c>
      <c r="AB2309">
        <v>1385.4236391874119</v>
      </c>
      <c r="AC2309">
        <v>1356.633520023883</v>
      </c>
      <c r="AD2309">
        <v>1112.2484546272001</v>
      </c>
      <c r="AE2309">
        <v>1713.0965601004229</v>
      </c>
      <c r="AF2309">
        <v>52.445108800330217</v>
      </c>
      <c r="AG2309">
        <v>52.066937884220472</v>
      </c>
      <c r="AH2309">
        <v>50.817993316505678</v>
      </c>
      <c r="AI2309">
        <v>55.098173197135353</v>
      </c>
      <c r="AJ2309">
        <v>0.41742289716328412</v>
      </c>
      <c r="AK2309">
        <v>0.41742294177672179</v>
      </c>
      <c r="AL2309">
        <v>0.41741265009887257</v>
      </c>
      <c r="AM2309">
        <v>0.41743308523685951</v>
      </c>
      <c r="AN2309">
        <v>0.96456434868230545</v>
      </c>
      <c r="AO2309">
        <v>0.96456434868230578</v>
      </c>
      <c r="AP2309">
        <v>0.96456434868230578</v>
      </c>
      <c r="AQ2309">
        <v>0.96456434868230578</v>
      </c>
      <c r="AR2309">
        <v>9.8003765026210807</v>
      </c>
      <c r="AS2309">
        <v>9.8003765026210807</v>
      </c>
      <c r="AT2309">
        <v>9.8003765026210807</v>
      </c>
      <c r="AU2309">
        <v>9.8003765026210807</v>
      </c>
      <c r="AV2309" t="str">
        <f>VLOOKUP(Sheet1[[#This Row],[NPDES ID2]],Combined_Sheet__Major_Only___2[[NPDES ID2]:[ECHO BFR]],3,FALSE)</f>
        <v>MA</v>
      </c>
      <c r="AW2309" t="s">
        <v>54</v>
      </c>
      <c r="AX2309" t="str">
        <f>VLOOKUP(Sheet1[[#This Row],[NPDES ID2]],Combined_Sheet__Major_Only___2[[NPDES ID2]:[ECHO BFR]],27,FALSE)</f>
        <v>-</v>
      </c>
      <c r="AY2309" t="str">
        <f>VLOOKUP(Sheet1[[#This Row],[NPDES ID2]],Combined_Sheet__Major_Only___2[[NPDES ID2]:[ECHO BFR]],28,FALSE)</f>
        <v>-</v>
      </c>
      <c r="AZ2309" t="str">
        <f>VLOOKUP(Sheet1[[#This Row],[NPDES ID2]],Combined_Sheet__Major_Only___2[[NPDES ID2]:[ECHO BFR]],29,FALSE)</f>
        <v>thickening, preliminaryOps</v>
      </c>
      <c r="BA2309">
        <f>VLOOKUP(Sheet1[[#This Row],[NPDES ID2]],Combined_Sheet__Major_Only___2[[NPDES ID2]:[ECHO BFR]],17,FALSE)</f>
        <v>42.172159000000001</v>
      </c>
      <c r="BB2309">
        <f>VLOOKUP(Sheet1[[#This Row],[NPDES ID2]],Combined_Sheet__Major_Only___2[[NPDES ID2]:[ECHO BFR]],18,FALSE)</f>
        <v>-71.678807000000006</v>
      </c>
      <c r="BC2309" t="str">
        <f>IF(ISNUMBER(SEARCH("aerobic",$AW2309)),"aerobic","")</f>
        <v/>
      </c>
      <c r="BD2309" t="str">
        <f>IF(ISNUMBER(SEARCH("anaer",$AW2309)),"anaer","")</f>
        <v/>
      </c>
      <c r="BE2309" t="str">
        <f>IF(ISNUMBER(SEARCH("thickening",$AZ2309)),"thickening","")</f>
        <v>thickening</v>
      </c>
      <c r="BF2309" s="2" t="str">
        <f>IF(ISNUMBER(SEARCH("airDry",$AW2309)),"airDry","")</f>
        <v/>
      </c>
      <c r="BG2309" s="2" t="str">
        <f>IF(ISNUMBER(SEARCH("heatDry",$AY2309)),"heatDry","")</f>
        <v/>
      </c>
      <c r="BH2309" s="2" t="str">
        <f>IF(AND(ISNUMBER(SEARCH("aerobic",$AW2309)),ISNUMBER(SEARCH("anaer",$AW2309))),"Combined Aer and Anaer.","")</f>
        <v/>
      </c>
    </row>
    <row r="2310" spans="1:60" x14ac:dyDescent="0.25">
      <c r="A2310" s="4">
        <v>1237</v>
      </c>
      <c r="B2310" t="s">
        <v>5915</v>
      </c>
      <c r="C2310">
        <v>218.2</v>
      </c>
      <c r="D2310">
        <v>725.34251980941826</v>
      </c>
      <c r="E2310">
        <v>722.09437574280491</v>
      </c>
      <c r="F2310">
        <v>534.13750489232632</v>
      </c>
      <c r="G2310">
        <v>942.4508879577927</v>
      </c>
      <c r="H2310">
        <v>-148.71806707443471</v>
      </c>
      <c r="I2310">
        <v>-150.69119872489739</v>
      </c>
      <c r="J2310">
        <v>-167.29475855192379</v>
      </c>
      <c r="K2310">
        <v>-125.3553860515284</v>
      </c>
      <c r="L2310">
        <v>113.6261682557992</v>
      </c>
      <c r="M2310">
        <v>112.76040567531621</v>
      </c>
      <c r="N2310">
        <v>109.8944938451492</v>
      </c>
      <c r="O2310">
        <v>119.7079911529589</v>
      </c>
      <c r="P2310">
        <v>5.1641375598408983</v>
      </c>
      <c r="Q2310">
        <v>5.1740388131392967</v>
      </c>
      <c r="R2310">
        <v>4.4319410372921517</v>
      </c>
      <c r="S2310">
        <v>5.9634191253628774</v>
      </c>
      <c r="T2310">
        <v>69512.21471800936</v>
      </c>
      <c r="U2310">
        <v>69512.162406960633</v>
      </c>
      <c r="V2310">
        <v>69465.312772373567</v>
      </c>
      <c r="W2310">
        <v>69559.440837734335</v>
      </c>
      <c r="X2310">
        <v>6011.5861355939878</v>
      </c>
      <c r="Y2310">
        <v>6052.4540006605566</v>
      </c>
      <c r="Z2310">
        <v>5705.3905456289458</v>
      </c>
      <c r="AA2310">
        <v>6210.7311440774401</v>
      </c>
      <c r="AB2310">
        <v>1275.6182626435309</v>
      </c>
      <c r="AC2310">
        <v>1254.3783481457001</v>
      </c>
      <c r="AD2310">
        <v>1046.6619015007259</v>
      </c>
      <c r="AE2310">
        <v>1542.112073770269</v>
      </c>
      <c r="AF2310">
        <v>51.033525175492848</v>
      </c>
      <c r="AG2310">
        <v>50.644418952576302</v>
      </c>
      <c r="AH2310">
        <v>49.358036556178327</v>
      </c>
      <c r="AI2310">
        <v>53.764883363300711</v>
      </c>
      <c r="AJ2310">
        <v>0.40026152180750801</v>
      </c>
      <c r="AK2310">
        <v>0.40026154277265091</v>
      </c>
      <c r="AL2310">
        <v>0.40025671222669151</v>
      </c>
      <c r="AM2310">
        <v>0.40026630363152887</v>
      </c>
      <c r="AN2310">
        <v>0.96460600322930945</v>
      </c>
      <c r="AO2310">
        <v>0.96460600322930945</v>
      </c>
      <c r="AP2310">
        <v>0.96460600322930945</v>
      </c>
      <c r="AQ2310">
        <v>0.96460600322930945</v>
      </c>
      <c r="AR2310">
        <v>10.09915377183958</v>
      </c>
      <c r="AS2310">
        <v>10.09915377183958</v>
      </c>
      <c r="AT2310">
        <v>10.09915377183958</v>
      </c>
      <c r="AU2310">
        <v>10.09915377183958</v>
      </c>
      <c r="AV2310" t="str">
        <f>VLOOKUP(Sheet1[[#This Row],[NPDES ID2]],Combined_Sheet__Major_Only___2[[NPDES ID2]:[ECHO BFR]],3,FALSE)</f>
        <v>CO</v>
      </c>
      <c r="AW2310" t="s">
        <v>54</v>
      </c>
      <c r="AX2310" t="str">
        <f>VLOOKUP(Sheet1[[#This Row],[NPDES ID2]],Combined_Sheet__Major_Only___2[[NPDES ID2]:[ECHO BFR]],27,FALSE)</f>
        <v>-</v>
      </c>
      <c r="AY2310" t="str">
        <f>VLOOKUP(Sheet1[[#This Row],[NPDES ID2]],Combined_Sheet__Major_Only___2[[NPDES ID2]:[ECHO BFR]],28,FALSE)</f>
        <v>-</v>
      </c>
      <c r="AZ2310" t="str">
        <f>VLOOKUP(Sheet1[[#This Row],[NPDES ID2]],Combined_Sheet__Major_Only___2[[NPDES ID2]:[ECHO BFR]],29,FALSE)</f>
        <v>thickening</v>
      </c>
      <c r="BA2310">
        <f>VLOOKUP(Sheet1[[#This Row],[NPDES ID2]],Combined_Sheet__Major_Only___2[[NPDES ID2]:[ECHO BFR]],17,FALSE)</f>
        <v>37.321944000000002</v>
      </c>
      <c r="BB2310">
        <f>VLOOKUP(Sheet1[[#This Row],[NPDES ID2]],Combined_Sheet__Major_Only___2[[NPDES ID2]:[ECHO BFR]],18,FALSE)</f>
        <v>-108.606111</v>
      </c>
      <c r="BC2310" t="str">
        <f>IF(ISNUMBER(SEARCH("aerobic",$AW2310)),"aerobic","")</f>
        <v/>
      </c>
      <c r="BD2310" t="str">
        <f>IF(ISNUMBER(SEARCH("anaer",$AW2310)),"anaer","")</f>
        <v/>
      </c>
      <c r="BE2310" t="str">
        <f>IF(ISNUMBER(SEARCH("thickening",$AZ2310)),"thickening","")</f>
        <v>thickening</v>
      </c>
      <c r="BF2310" s="3" t="str">
        <f>IF(ISNUMBER(SEARCH("airDry",$AW2310)),"airDry","")</f>
        <v/>
      </c>
      <c r="BG2310" s="3" t="str">
        <f>IF(ISNUMBER(SEARCH("heatDry",$AY2310)),"heatDry","")</f>
        <v/>
      </c>
      <c r="BH2310" s="3" t="str">
        <f>IF(AND(ISNUMBER(SEARCH("aerobic",$AW2310)),ISNUMBER(SEARCH("anaer",$AW2310))),"Combined Aer and Anaer.","")</f>
        <v/>
      </c>
    </row>
    <row r="2311" spans="1:60" x14ac:dyDescent="0.25">
      <c r="A2311" s="4">
        <v>220</v>
      </c>
      <c r="B2311" t="s">
        <v>1153</v>
      </c>
      <c r="C2311">
        <v>2702</v>
      </c>
      <c r="D2311">
        <v>869.25877449533289</v>
      </c>
      <c r="E2311">
        <v>868.24621687639342</v>
      </c>
      <c r="F2311">
        <v>733.17972547371346</v>
      </c>
      <c r="G2311">
        <v>1029.342826308304</v>
      </c>
      <c r="H2311">
        <v>-157.26832495827961</v>
      </c>
      <c r="I2311">
        <v>-159.05166358448321</v>
      </c>
      <c r="J2311">
        <v>-177.76401071403791</v>
      </c>
      <c r="K2311">
        <v>-134.28247419073361</v>
      </c>
      <c r="L2311">
        <v>1323.4715677703241</v>
      </c>
      <c r="M2311">
        <v>1312.125781408512</v>
      </c>
      <c r="N2311">
        <v>1274.386115982813</v>
      </c>
      <c r="O2311">
        <v>1403.4088449519429</v>
      </c>
      <c r="P2311">
        <v>64.080181906464375</v>
      </c>
      <c r="Q2311">
        <v>64.317783131316361</v>
      </c>
      <c r="R2311">
        <v>55.536135853777957</v>
      </c>
      <c r="S2311">
        <v>73.720458703624473</v>
      </c>
      <c r="T2311">
        <v>69655.564905786916</v>
      </c>
      <c r="U2311">
        <v>69655.512489640721</v>
      </c>
      <c r="V2311">
        <v>69608.568730058032</v>
      </c>
      <c r="W2311">
        <v>69702.885906898926</v>
      </c>
      <c r="X2311">
        <v>6405.7459282227701</v>
      </c>
      <c r="Y2311">
        <v>6454.133667617969</v>
      </c>
      <c r="Z2311">
        <v>6038.7856431775708</v>
      </c>
      <c r="AA2311">
        <v>6645.7335251716258</v>
      </c>
      <c r="AB2311">
        <v>1581.803555876661</v>
      </c>
      <c r="AC2311">
        <v>1546.179240063052</v>
      </c>
      <c r="AD2311">
        <v>1254.8045609787309</v>
      </c>
      <c r="AE2311">
        <v>1977.8608653603719</v>
      </c>
      <c r="AF2311">
        <v>48.010010445665102</v>
      </c>
      <c r="AG2311">
        <v>47.595233808432653</v>
      </c>
      <c r="AH2311">
        <v>46.235953729621848</v>
      </c>
      <c r="AI2311">
        <v>50.907296839860898</v>
      </c>
      <c r="AJ2311">
        <v>0.36354848776681981</v>
      </c>
      <c r="AK2311">
        <v>0.3635487320196964</v>
      </c>
      <c r="AL2311">
        <v>0.36349166454128118</v>
      </c>
      <c r="AM2311">
        <v>0.36360499241007171</v>
      </c>
      <c r="AN2311">
        <v>0.96467515306944118</v>
      </c>
      <c r="AO2311">
        <v>0.96467515306944152</v>
      </c>
      <c r="AP2311">
        <v>0.96467515306944152</v>
      </c>
      <c r="AQ2311">
        <v>0.96467515306944152</v>
      </c>
      <c r="AR2311">
        <v>8.7938030235708204</v>
      </c>
      <c r="AS2311">
        <v>8.7938030235708222</v>
      </c>
      <c r="AT2311">
        <v>8.7938030235708222</v>
      </c>
      <c r="AU2311">
        <v>8.7938030235708222</v>
      </c>
      <c r="AV2311" t="str">
        <f>VLOOKUP(Sheet1[[#This Row],[NPDES ID2]],Combined_Sheet__Major_Only___2[[NPDES ID2]:[ECHO BFR]],3,FALSE)</f>
        <v>IN</v>
      </c>
      <c r="AW2311" t="s">
        <v>54</v>
      </c>
      <c r="AX2311" t="str">
        <f>VLOOKUP(Sheet1[[#This Row],[NPDES ID2]],Combined_Sheet__Major_Only___2[[NPDES ID2]:[ECHO BFR]],27,FALSE)</f>
        <v>-</v>
      </c>
      <c r="AY2311" t="str">
        <f>VLOOKUP(Sheet1[[#This Row],[NPDES ID2]],Combined_Sheet__Major_Only___2[[NPDES ID2]:[ECHO BFR]],28,FALSE)</f>
        <v>-</v>
      </c>
      <c r="AZ2311" t="str">
        <f>VLOOKUP(Sheet1[[#This Row],[NPDES ID2]],Combined_Sheet__Major_Only___2[[NPDES ID2]:[ECHO BFR]],29,FALSE)</f>
        <v>thickening</v>
      </c>
      <c r="BA2311">
        <f>VLOOKUP(Sheet1[[#This Row],[NPDES ID2]],Combined_Sheet__Major_Only___2[[NPDES ID2]:[ECHO BFR]],17,FALSE)</f>
        <v>39.934277999999999</v>
      </c>
      <c r="BB2311">
        <f>VLOOKUP(Sheet1[[#This Row],[NPDES ID2]],Combined_Sheet__Major_Only___2[[NPDES ID2]:[ECHO BFR]],18,FALSE)</f>
        <v>-86.065111000000002</v>
      </c>
      <c r="BC2311" t="str">
        <f>IF(ISNUMBER(SEARCH("aerobic",$AW2311)),"aerobic","")</f>
        <v/>
      </c>
      <c r="BD2311" t="str">
        <f>IF(ISNUMBER(SEARCH("anaer",$AW2311)),"anaer","")</f>
        <v/>
      </c>
      <c r="BE2311" t="str">
        <f>IF(ISNUMBER(SEARCH("thickening",$AZ2311)),"thickening","")</f>
        <v>thickening</v>
      </c>
      <c r="BF2311" s="2" t="str">
        <f>IF(ISNUMBER(SEARCH("airDry",$AW2311)),"airDry","")</f>
        <v/>
      </c>
      <c r="BG2311" s="2" t="str">
        <f>IF(ISNUMBER(SEARCH("heatDry",$AY2311)),"heatDry","")</f>
        <v/>
      </c>
      <c r="BH2311" s="2" t="str">
        <f>IF(AND(ISNUMBER(SEARCH("aerobic",$AW2311)),ISNUMBER(SEARCH("anaer",$AW2311))),"Combined Aer and Anaer.","")</f>
        <v/>
      </c>
    </row>
    <row r="2312" spans="1:60" x14ac:dyDescent="0.25">
      <c r="A2312" s="4">
        <v>1850</v>
      </c>
      <c r="B2312" t="s">
        <v>8742</v>
      </c>
      <c r="C2312">
        <v>10363</v>
      </c>
      <c r="D2312">
        <v>2767.2433110109309</v>
      </c>
      <c r="E2312">
        <v>2773.103673236596</v>
      </c>
      <c r="F2312">
        <v>2199.8841647242839</v>
      </c>
      <c r="G2312">
        <v>3331.6419126354049</v>
      </c>
      <c r="H2312">
        <v>-149.4065881934049</v>
      </c>
      <c r="I2312">
        <v>-152.01967023960671</v>
      </c>
      <c r="J2312">
        <v>-170.4246679474744</v>
      </c>
      <c r="K2312">
        <v>-124.2616393471267</v>
      </c>
      <c r="L2312">
        <v>5203.3869880571692</v>
      </c>
      <c r="M2312">
        <v>5161.2577505857116</v>
      </c>
      <c r="N2312">
        <v>5018.992112176913</v>
      </c>
      <c r="O2312">
        <v>5502.9636182639988</v>
      </c>
      <c r="P2312">
        <v>245.43113621493191</v>
      </c>
      <c r="Q2312">
        <v>246.5760422647634</v>
      </c>
      <c r="R2312">
        <v>212.1212119798646</v>
      </c>
      <c r="S2312">
        <v>283.2304252065569</v>
      </c>
      <c r="T2312">
        <v>69705.978840148091</v>
      </c>
      <c r="U2312">
        <v>69705.926387040818</v>
      </c>
      <c r="V2312">
        <v>69658.949525224889</v>
      </c>
      <c r="W2312">
        <v>69753.333209503922</v>
      </c>
      <c r="X2312">
        <v>6252.7739202384728</v>
      </c>
      <c r="Y2312">
        <v>6297.5590054242684</v>
      </c>
      <c r="Z2312">
        <v>5910.8713137843779</v>
      </c>
      <c r="AA2312">
        <v>6475.7690336742926</v>
      </c>
      <c r="AB2312">
        <v>1450.3085873490311</v>
      </c>
      <c r="AC2312">
        <v>1421.7435404392161</v>
      </c>
      <c r="AD2312">
        <v>1166.6578588429111</v>
      </c>
      <c r="AE2312">
        <v>1785.7537074869549</v>
      </c>
      <c r="AF2312">
        <v>49.23962445840133</v>
      </c>
      <c r="AG2312">
        <v>48.828586766737118</v>
      </c>
      <c r="AH2312">
        <v>47.516607472879301</v>
      </c>
      <c r="AI2312">
        <v>52.064865256235286</v>
      </c>
      <c r="AJ2312">
        <v>0.37847111137269168</v>
      </c>
      <c r="AK2312">
        <v>0.37847202872660313</v>
      </c>
      <c r="AL2312">
        <v>0.37824827989883791</v>
      </c>
      <c r="AM2312">
        <v>0.37869280353545381</v>
      </c>
      <c r="AN2312">
        <v>0.9646994077684975</v>
      </c>
      <c r="AO2312">
        <v>0.96469940776849772</v>
      </c>
      <c r="AP2312">
        <v>0.96469940776849772</v>
      </c>
      <c r="AQ2312">
        <v>0.96469940776849772</v>
      </c>
      <c r="AR2312">
        <v>9.3046074432120864</v>
      </c>
      <c r="AS2312">
        <v>9.3046074432120864</v>
      </c>
      <c r="AT2312">
        <v>9.3046074432120864</v>
      </c>
      <c r="AU2312">
        <v>9.3046074432120864</v>
      </c>
      <c r="AV2312" t="str">
        <f>VLOOKUP(Sheet1[[#This Row],[NPDES ID2]],Combined_Sheet__Major_Only___2[[NPDES ID2]:[ECHO BFR]],3,FALSE)</f>
        <v>MD</v>
      </c>
      <c r="AW2312" t="s">
        <v>87</v>
      </c>
      <c r="AX2312" t="str">
        <f>VLOOKUP(Sheet1[[#This Row],[NPDES ID2]],Combined_Sheet__Major_Only___2[[NPDES ID2]:[ECHO BFR]],27,FALSE)</f>
        <v>other</v>
      </c>
      <c r="AY2312" t="str">
        <f>VLOOKUP(Sheet1[[#This Row],[NPDES ID2]],Combined_Sheet__Major_Only___2[[NPDES ID2]:[ECHO BFR]],28,FALSE)</f>
        <v>-</v>
      </c>
      <c r="AZ2312" t="str">
        <f>VLOOKUP(Sheet1[[#This Row],[NPDES ID2]],Combined_Sheet__Major_Only___2[[NPDES ID2]:[ECHO BFR]],29,FALSE)</f>
        <v>thickening</v>
      </c>
      <c r="BA2312">
        <f>VLOOKUP(Sheet1[[#This Row],[NPDES ID2]],Combined_Sheet__Major_Only___2[[NPDES ID2]:[ECHO BFR]],17,FALSE)</f>
        <v>38.796976999999998</v>
      </c>
      <c r="BB2312">
        <f>VLOOKUP(Sheet1[[#This Row],[NPDES ID2]],Combined_Sheet__Major_Only___2[[NPDES ID2]:[ECHO BFR]],18,FALSE)</f>
        <v>-76.729667000000006</v>
      </c>
      <c r="BC2312" t="str">
        <f>IF(ISNUMBER(SEARCH("aerobic",$AW2312)),"aerobic","")</f>
        <v/>
      </c>
      <c r="BD2312" t="str">
        <f>IF(ISNUMBER(SEARCH("anaer",$AW2312)),"anaer","")</f>
        <v/>
      </c>
      <c r="BE2312" t="str">
        <f>IF(ISNUMBER(SEARCH("thickening",$AZ2312)),"thickening","")</f>
        <v>thickening</v>
      </c>
      <c r="BF2312" s="2" t="str">
        <f>IF(ISNUMBER(SEARCH("airDry",$AW2312)),"airDry","")</f>
        <v/>
      </c>
      <c r="BG2312" s="2" t="str">
        <f>IF(ISNUMBER(SEARCH("heatDry",$AY2312)),"heatDry","")</f>
        <v/>
      </c>
      <c r="BH2312" s="2" t="str">
        <f>IF(AND(ISNUMBER(SEARCH("aerobic",$AW2312)),ISNUMBER(SEARCH("anaer",$AW2312))),"Combined Aer and Anaer.","")</f>
        <v/>
      </c>
    </row>
    <row r="2313" spans="1:60" x14ac:dyDescent="0.25">
      <c r="A2313" s="4">
        <v>2015</v>
      </c>
      <c r="B2313" t="s">
        <v>9485</v>
      </c>
      <c r="C2313">
        <v>1567</v>
      </c>
      <c r="D2313">
        <v>607.01957425706485</v>
      </c>
      <c r="E2313">
        <v>604.37740788481608</v>
      </c>
      <c r="F2313">
        <v>512.59194211793033</v>
      </c>
      <c r="G2313">
        <v>719.12877411830118</v>
      </c>
      <c r="H2313">
        <v>-157.7040739068178</v>
      </c>
      <c r="I2313">
        <v>-159.40989162156859</v>
      </c>
      <c r="J2313">
        <v>-177.75947860155861</v>
      </c>
      <c r="K2313">
        <v>-134.39291602310391</v>
      </c>
      <c r="L2313">
        <v>768.16230946075359</v>
      </c>
      <c r="M2313">
        <v>761.57895275654391</v>
      </c>
      <c r="N2313">
        <v>739.72701726871082</v>
      </c>
      <c r="O2313">
        <v>814.48571326478577</v>
      </c>
      <c r="P2313">
        <v>37.16440587353663</v>
      </c>
      <c r="Q2313">
        <v>37.304623547287619</v>
      </c>
      <c r="R2313">
        <v>32.206956087758591</v>
      </c>
      <c r="S2313">
        <v>42.757663126199773</v>
      </c>
      <c r="T2313">
        <v>69989.020634185799</v>
      </c>
      <c r="U2313">
        <v>69988.967973565916</v>
      </c>
      <c r="V2313">
        <v>69941.80526401558</v>
      </c>
      <c r="W2313">
        <v>70036.562344754289</v>
      </c>
      <c r="X2313">
        <v>6431.1383455559899</v>
      </c>
      <c r="Y2313">
        <v>6479.7200789285544</v>
      </c>
      <c r="Z2313">
        <v>6063.2862339928442</v>
      </c>
      <c r="AA2313">
        <v>6671.603454780563</v>
      </c>
      <c r="AB2313">
        <v>1930.0314973161519</v>
      </c>
      <c r="AC2313">
        <v>1866.4845862781631</v>
      </c>
      <c r="AD2313">
        <v>1459.421133092693</v>
      </c>
      <c r="AE2313">
        <v>2531.2346060505351</v>
      </c>
      <c r="AF2313">
        <v>48.045830698593328</v>
      </c>
      <c r="AG2313">
        <v>47.63215429993609</v>
      </c>
      <c r="AH2313">
        <v>46.271221210861967</v>
      </c>
      <c r="AI2313">
        <v>50.941700277473963</v>
      </c>
      <c r="AJ2313">
        <v>0.36398305335132219</v>
      </c>
      <c r="AK2313">
        <v>0.36398320021372071</v>
      </c>
      <c r="AL2313">
        <v>0.36394909610889847</v>
      </c>
      <c r="AM2313">
        <v>0.36401681776975892</v>
      </c>
      <c r="AN2313">
        <v>0.96483496622566822</v>
      </c>
      <c r="AO2313">
        <v>0.96483496622566844</v>
      </c>
      <c r="AP2313">
        <v>0.96483496622566844</v>
      </c>
      <c r="AQ2313">
        <v>0.96483496622566844</v>
      </c>
      <c r="AR2313">
        <v>8.0411335541528928</v>
      </c>
      <c r="AS2313">
        <v>8.0411335541528892</v>
      </c>
      <c r="AT2313">
        <v>8.0411335541528892</v>
      </c>
      <c r="AU2313">
        <v>8.0411335541528892</v>
      </c>
      <c r="AV2313" t="str">
        <f>VLOOKUP(Sheet1[[#This Row],[NPDES ID2]],Combined_Sheet__Major_Only___2[[NPDES ID2]:[ECHO BFR]],3,FALSE)</f>
        <v>RI</v>
      </c>
      <c r="AW2313" t="s">
        <v>54</v>
      </c>
      <c r="AX2313" t="str">
        <f>VLOOKUP(Sheet1[[#This Row],[NPDES ID2]],Combined_Sheet__Major_Only___2[[NPDES ID2]:[ECHO BFR]],27,FALSE)</f>
        <v>-</v>
      </c>
      <c r="AY2313" t="str">
        <f>VLOOKUP(Sheet1[[#This Row],[NPDES ID2]],Combined_Sheet__Major_Only___2[[NPDES ID2]:[ECHO BFR]],28,FALSE)</f>
        <v>-</v>
      </c>
      <c r="AZ2313" t="str">
        <f>VLOOKUP(Sheet1[[#This Row],[NPDES ID2]],Combined_Sheet__Major_Only___2[[NPDES ID2]:[ECHO BFR]],29,FALSE)</f>
        <v>preliminaryOps, thickening</v>
      </c>
      <c r="BA2313">
        <f>VLOOKUP(Sheet1[[#This Row],[NPDES ID2]],Combined_Sheet__Major_Only___2[[NPDES ID2]:[ECHO BFR]],17,FALSE)</f>
        <v>41.513630999999997</v>
      </c>
      <c r="BB2313">
        <f>VLOOKUP(Sheet1[[#This Row],[NPDES ID2]],Combined_Sheet__Major_Only___2[[NPDES ID2]:[ECHO BFR]],18,FALSE)</f>
        <v>-71.317324999999997</v>
      </c>
      <c r="BC2313" t="str">
        <f>IF(ISNUMBER(SEARCH("aerobic",$AW2313)),"aerobic","")</f>
        <v/>
      </c>
      <c r="BD2313" t="str">
        <f>IF(ISNUMBER(SEARCH("anaer",$AW2313)),"anaer","")</f>
        <v/>
      </c>
      <c r="BE2313" t="str">
        <f>IF(ISNUMBER(SEARCH("thickening",$AZ2313)),"thickening","")</f>
        <v>thickening</v>
      </c>
      <c r="BF2313" s="3" t="str">
        <f>IF(ISNUMBER(SEARCH("airDry",$AW2313)),"airDry","")</f>
        <v/>
      </c>
      <c r="BG2313" s="3" t="str">
        <f>IF(ISNUMBER(SEARCH("heatDry",$AY2313)),"heatDry","")</f>
        <v/>
      </c>
      <c r="BH2313" s="3" t="str">
        <f>IF(AND(ISNUMBER(SEARCH("aerobic",$AW2313)),ISNUMBER(SEARCH("anaer",$AW2313))),"Combined Aer and Anaer.","")</f>
        <v/>
      </c>
    </row>
    <row r="2314" spans="1:60" x14ac:dyDescent="0.25">
      <c r="A2314" s="4">
        <v>2090</v>
      </c>
      <c r="B2314" t="s">
        <v>9826</v>
      </c>
      <c r="C2314">
        <v>1065.8599999999999</v>
      </c>
      <c r="D2314">
        <v>536.03605344573464</v>
      </c>
      <c r="E2314">
        <v>534.75430056022697</v>
      </c>
      <c r="F2314">
        <v>449.83651391288208</v>
      </c>
      <c r="G2314">
        <v>639.34956311198312</v>
      </c>
      <c r="H2314">
        <v>-164.5570145507985</v>
      </c>
      <c r="I2314">
        <v>-166.10265320559591</v>
      </c>
      <c r="J2314">
        <v>-185.01194061922811</v>
      </c>
      <c r="K2314">
        <v>-140.87909849204109</v>
      </c>
      <c r="L2314">
        <v>502.40168511418648</v>
      </c>
      <c r="M2314">
        <v>497.7631937601243</v>
      </c>
      <c r="N2314">
        <v>482.38247701364571</v>
      </c>
      <c r="O2314">
        <v>535.01989098898957</v>
      </c>
      <c r="P2314">
        <v>25.311661064758841</v>
      </c>
      <c r="Q2314">
        <v>25.339466963044039</v>
      </c>
      <c r="R2314">
        <v>22.00048660974397</v>
      </c>
      <c r="S2314">
        <v>29.070913770150181</v>
      </c>
      <c r="T2314">
        <v>70093.455921646222</v>
      </c>
      <c r="U2314">
        <v>70093.403184459428</v>
      </c>
      <c r="V2314">
        <v>70046.1719017797</v>
      </c>
      <c r="W2314">
        <v>70141.06675639993</v>
      </c>
      <c r="X2314">
        <v>6699.4051361416377</v>
      </c>
      <c r="Y2314">
        <v>6753.4723414594173</v>
      </c>
      <c r="Z2314">
        <v>6287.8236458913134</v>
      </c>
      <c r="AA2314">
        <v>6969.2959694003184</v>
      </c>
      <c r="AB2314">
        <v>2410.7659574958279</v>
      </c>
      <c r="AC2314">
        <v>2296.1473104942479</v>
      </c>
      <c r="AD2314">
        <v>1727.501981290766</v>
      </c>
      <c r="AE2314">
        <v>3349.2306684881328</v>
      </c>
      <c r="AF2314">
        <v>46.196491765797163</v>
      </c>
      <c r="AG2314">
        <v>45.768689136749821</v>
      </c>
      <c r="AH2314">
        <v>44.358332751942008</v>
      </c>
      <c r="AI2314">
        <v>49.194766134526297</v>
      </c>
      <c r="AJ2314">
        <v>0.34156101709715803</v>
      </c>
      <c r="AK2314">
        <v>0.3415611139952342</v>
      </c>
      <c r="AL2314">
        <v>0.34153867296440449</v>
      </c>
      <c r="AM2314">
        <v>0.34158323363968091</v>
      </c>
      <c r="AN2314">
        <v>0.96488472130735092</v>
      </c>
      <c r="AO2314">
        <v>0.96488472130735059</v>
      </c>
      <c r="AP2314">
        <v>0.96488472130735059</v>
      </c>
      <c r="AQ2314">
        <v>0.96488472130735059</v>
      </c>
      <c r="AR2314">
        <v>7.1765959196150337</v>
      </c>
      <c r="AS2314">
        <v>7.1765959196150328</v>
      </c>
      <c r="AT2314">
        <v>7.1765959196150328</v>
      </c>
      <c r="AU2314">
        <v>7.1765959196150328</v>
      </c>
      <c r="AV2314" t="str">
        <f>VLOOKUP(Sheet1[[#This Row],[NPDES ID2]],Combined_Sheet__Major_Only___2[[NPDES ID2]:[ECHO BFR]],3,FALSE)</f>
        <v>IN</v>
      </c>
      <c r="AW2314" t="s">
        <v>87</v>
      </c>
      <c r="AX2314" t="str">
        <f>VLOOKUP(Sheet1[[#This Row],[NPDES ID2]],Combined_Sheet__Major_Only___2[[NPDES ID2]:[ECHO BFR]],27,FALSE)</f>
        <v>-</v>
      </c>
      <c r="AY2314" t="str">
        <f>VLOOKUP(Sheet1[[#This Row],[NPDES ID2]],Combined_Sheet__Major_Only___2[[NPDES ID2]:[ECHO BFR]],28,FALSE)</f>
        <v>pasteurize</v>
      </c>
      <c r="AZ2314" t="str">
        <f>VLOOKUP(Sheet1[[#This Row],[NPDES ID2]],Combined_Sheet__Major_Only___2[[NPDES ID2]:[ECHO BFR]],29,FALSE)</f>
        <v>thickening</v>
      </c>
      <c r="BA2314">
        <f>VLOOKUP(Sheet1[[#This Row],[NPDES ID2]],Combined_Sheet__Major_Only___2[[NPDES ID2]:[ECHO BFR]],17,FALSE)</f>
        <v>39.968000000000004</v>
      </c>
      <c r="BB2314">
        <f>VLOOKUP(Sheet1[[#This Row],[NPDES ID2]],Combined_Sheet__Major_Only___2[[NPDES ID2]:[ECHO BFR]],18,FALSE)</f>
        <v>-85.795305999999997</v>
      </c>
      <c r="BC2314" t="str">
        <f>IF(ISNUMBER(SEARCH("aerobic",$AW2314)),"aerobic","")</f>
        <v/>
      </c>
      <c r="BD2314" t="str">
        <f>IF(ISNUMBER(SEARCH("anaer",$AW2314)),"anaer","")</f>
        <v/>
      </c>
      <c r="BE2314" t="str">
        <f>IF(ISNUMBER(SEARCH("thickening",$AZ2314)),"thickening","")</f>
        <v>thickening</v>
      </c>
      <c r="BF2314" s="2" t="str">
        <f>IF(ISNUMBER(SEARCH("airDry",$AW2314)),"airDry","")</f>
        <v/>
      </c>
      <c r="BG2314" s="2" t="str">
        <f>IF(ISNUMBER(SEARCH("heatDry",$AY2314)),"heatDry","")</f>
        <v/>
      </c>
      <c r="BH2314" s="2" t="str">
        <f>IF(AND(ISNUMBER(SEARCH("aerobic",$AW2314)),ISNUMBER(SEARCH("anaer",$AW2314))),"Combined Aer and Anaer.","")</f>
        <v/>
      </c>
    </row>
    <row r="2315" spans="1:60" x14ac:dyDescent="0.25">
      <c r="A2315" s="4">
        <v>1986</v>
      </c>
      <c r="B2315" t="s">
        <v>9357</v>
      </c>
      <c r="C2315">
        <v>1849</v>
      </c>
      <c r="D2315">
        <v>686.8842822082604</v>
      </c>
      <c r="E2315">
        <v>683.6525427678032</v>
      </c>
      <c r="F2315">
        <v>574.24179116078005</v>
      </c>
      <c r="G2315">
        <v>809.17730307379111</v>
      </c>
      <c r="H2315">
        <v>-162.2041889838811</v>
      </c>
      <c r="I2315">
        <v>-164.0461654809512</v>
      </c>
      <c r="J2315">
        <v>-182.7486968375147</v>
      </c>
      <c r="K2315">
        <v>-138.82237121177729</v>
      </c>
      <c r="L2315">
        <v>881.57244530021921</v>
      </c>
      <c r="M2315">
        <v>873.61147418820349</v>
      </c>
      <c r="N2315">
        <v>847.17566025899544</v>
      </c>
      <c r="O2315">
        <v>937.60384514790655</v>
      </c>
      <c r="P2315">
        <v>43.891611280336683</v>
      </c>
      <c r="Q2315">
        <v>43.922696538657391</v>
      </c>
      <c r="R2315">
        <v>38.107707222883903</v>
      </c>
      <c r="S2315">
        <v>50.379011575081137</v>
      </c>
      <c r="T2315">
        <v>70248.350374977323</v>
      </c>
      <c r="U2315">
        <v>70248.297524229361</v>
      </c>
      <c r="V2315">
        <v>70200.964536487605</v>
      </c>
      <c r="W2315">
        <v>70296.063732098148</v>
      </c>
      <c r="X2315">
        <v>6637.4935368175084</v>
      </c>
      <c r="Y2315">
        <v>6690.0133220396883</v>
      </c>
      <c r="Z2315">
        <v>6238.0130611917584</v>
      </c>
      <c r="AA2315">
        <v>6899.2576828383499</v>
      </c>
      <c r="AB2315">
        <v>1683.4844951427519</v>
      </c>
      <c r="AC2315">
        <v>1642.8418500347709</v>
      </c>
      <c r="AD2315">
        <v>1326.9900065835991</v>
      </c>
      <c r="AE2315">
        <v>2121.0622963258952</v>
      </c>
      <c r="AF2315">
        <v>46.730489977971502</v>
      </c>
      <c r="AG2315">
        <v>46.306329878375408</v>
      </c>
      <c r="AH2315">
        <v>44.911611190530827</v>
      </c>
      <c r="AI2315">
        <v>49.69890931840343</v>
      </c>
      <c r="AJ2315">
        <v>0.34803252858456629</v>
      </c>
      <c r="AK2315">
        <v>0.34803269194112713</v>
      </c>
      <c r="AL2315">
        <v>0.34799470106317071</v>
      </c>
      <c r="AM2315">
        <v>0.34807014196925318</v>
      </c>
      <c r="AN2315">
        <v>0.96495825742530594</v>
      </c>
      <c r="AO2315">
        <v>0.96495825742530605</v>
      </c>
      <c r="AP2315">
        <v>0.96495825742530605</v>
      </c>
      <c r="AQ2315">
        <v>0.96495825742530605</v>
      </c>
      <c r="AR2315">
        <v>8.4490013146457414</v>
      </c>
      <c r="AS2315">
        <v>8.4490013146457379</v>
      </c>
      <c r="AT2315">
        <v>8.4490013146457379</v>
      </c>
      <c r="AU2315">
        <v>8.4490013146457379</v>
      </c>
      <c r="AV2315" t="str">
        <f>VLOOKUP(Sheet1[[#This Row],[NPDES ID2]],Combined_Sheet__Major_Only___2[[NPDES ID2]:[ECHO BFR]],3,FALSE)</f>
        <v>NE</v>
      </c>
      <c r="AW2315" t="s">
        <v>54</v>
      </c>
      <c r="AX2315" t="str">
        <f>VLOOKUP(Sheet1[[#This Row],[NPDES ID2]],Combined_Sheet__Major_Only___2[[NPDES ID2]:[ECHO BFR]],27,FALSE)</f>
        <v>-</v>
      </c>
      <c r="AY2315" t="str">
        <f>VLOOKUP(Sheet1[[#This Row],[NPDES ID2]],Combined_Sheet__Major_Only___2[[NPDES ID2]:[ECHO BFR]],28,FALSE)</f>
        <v>-</v>
      </c>
      <c r="AZ2315" t="str">
        <f>VLOOKUP(Sheet1[[#This Row],[NPDES ID2]],Combined_Sheet__Major_Only___2[[NPDES ID2]:[ECHO BFR]],29,FALSE)</f>
        <v>thickening</v>
      </c>
      <c r="BA2315">
        <f>VLOOKUP(Sheet1[[#This Row],[NPDES ID2]],Combined_Sheet__Major_Only___2[[NPDES ID2]:[ECHO BFR]],17,FALSE)</f>
        <v>40.922386000000003</v>
      </c>
      <c r="BB2315">
        <f>VLOOKUP(Sheet1[[#This Row],[NPDES ID2]],Combined_Sheet__Major_Only___2[[NPDES ID2]:[ECHO BFR]],18,FALSE)</f>
        <v>-98.307900000000004</v>
      </c>
      <c r="BC2315" t="str">
        <f>IF(ISNUMBER(SEARCH("aerobic",$AW2315)),"aerobic","")</f>
        <v/>
      </c>
      <c r="BD2315" t="str">
        <f>IF(ISNUMBER(SEARCH("anaer",$AW2315)),"anaer","")</f>
        <v/>
      </c>
      <c r="BE2315" t="str">
        <f>IF(ISNUMBER(SEARCH("thickening",$AZ2315)),"thickening","")</f>
        <v>thickening</v>
      </c>
      <c r="BF2315" s="2" t="str">
        <f>IF(ISNUMBER(SEARCH("airDry",$AW2315)),"airDry","")</f>
        <v/>
      </c>
      <c r="BG2315" s="2" t="str">
        <f>IF(ISNUMBER(SEARCH("heatDry",$AY2315)),"heatDry","")</f>
        <v/>
      </c>
      <c r="BH2315" s="2" t="str">
        <f>IF(AND(ISNUMBER(SEARCH("aerobic",$AW2315)),ISNUMBER(SEARCH("anaer",$AW2315))),"Combined Aer and Anaer.","")</f>
        <v/>
      </c>
    </row>
    <row r="2316" spans="1:60" x14ac:dyDescent="0.25">
      <c r="A2316" s="4">
        <v>217</v>
      </c>
      <c r="B2316" t="s">
        <v>1139</v>
      </c>
      <c r="C2316">
        <v>2746</v>
      </c>
      <c r="D2316">
        <v>845.93311048094768</v>
      </c>
      <c r="E2316">
        <v>847.07457014670399</v>
      </c>
      <c r="F2316">
        <v>713.73803815230144</v>
      </c>
      <c r="G2316">
        <v>999.96486244498283</v>
      </c>
      <c r="H2316">
        <v>-150.96645683203661</v>
      </c>
      <c r="I2316">
        <v>-152.69317744721721</v>
      </c>
      <c r="J2316">
        <v>-170.82259544069959</v>
      </c>
      <c r="K2316">
        <v>-128.17437921840261</v>
      </c>
      <c r="L2316">
        <v>1398.9227003805479</v>
      </c>
      <c r="M2316">
        <v>1387.8156295850611</v>
      </c>
      <c r="N2316">
        <v>1350.867077538966</v>
      </c>
      <c r="O2316">
        <v>1477.1818468341521</v>
      </c>
      <c r="P2316">
        <v>65.033247905559335</v>
      </c>
      <c r="Q2316">
        <v>65.262537354193228</v>
      </c>
      <c r="R2316">
        <v>56.062264832545537</v>
      </c>
      <c r="S2316">
        <v>75.154969152274589</v>
      </c>
      <c r="T2316">
        <v>70549.893686799041</v>
      </c>
      <c r="U2316">
        <v>70549.840614974048</v>
      </c>
      <c r="V2316">
        <v>70502.309631238386</v>
      </c>
      <c r="W2316">
        <v>70597.806631015788</v>
      </c>
      <c r="X2316">
        <v>6237.141182789037</v>
      </c>
      <c r="Y2316">
        <v>6281.1243969300504</v>
      </c>
      <c r="Z2316">
        <v>5905.4837886891974</v>
      </c>
      <c r="AA2316">
        <v>6453.3775350302021</v>
      </c>
      <c r="AB2316">
        <v>1279.7531923239119</v>
      </c>
      <c r="AC2316">
        <v>1260.3877224515591</v>
      </c>
      <c r="AD2316">
        <v>1055.9433292673079</v>
      </c>
      <c r="AE2316">
        <v>1538.619422395429</v>
      </c>
      <c r="AF2316">
        <v>49.933712882336863</v>
      </c>
      <c r="AG2316">
        <v>49.534003939334411</v>
      </c>
      <c r="AH2316">
        <v>48.225069873997427</v>
      </c>
      <c r="AI2316">
        <v>52.724596255648109</v>
      </c>
      <c r="AJ2316">
        <v>0.38689955545982441</v>
      </c>
      <c r="AK2316">
        <v>0.3868998091834065</v>
      </c>
      <c r="AL2316">
        <v>0.38684055083358898</v>
      </c>
      <c r="AM2316">
        <v>0.38695822901813398</v>
      </c>
      <c r="AN2316">
        <v>0.96510053523810879</v>
      </c>
      <c r="AO2316">
        <v>0.96510053523810879</v>
      </c>
      <c r="AP2316">
        <v>0.96510053523810879</v>
      </c>
      <c r="AQ2316">
        <v>0.96510053523810879</v>
      </c>
      <c r="AR2316">
        <v>10.060627567993</v>
      </c>
      <c r="AS2316">
        <v>10.060627567993</v>
      </c>
      <c r="AT2316">
        <v>10.060627567993</v>
      </c>
      <c r="AU2316">
        <v>10.060627567993</v>
      </c>
      <c r="AV2316" t="str">
        <f>VLOOKUP(Sheet1[[#This Row],[NPDES ID2]],Combined_Sheet__Major_Only___2[[NPDES ID2]:[ECHO BFR]],3,FALSE)</f>
        <v>CT</v>
      </c>
      <c r="AW2316" t="s">
        <v>54</v>
      </c>
      <c r="AX2316" t="str">
        <f>VLOOKUP(Sheet1[[#This Row],[NPDES ID2]],Combined_Sheet__Major_Only___2[[NPDES ID2]:[ECHO BFR]],27,FALSE)</f>
        <v>other</v>
      </c>
      <c r="AY2316" t="str">
        <f>VLOOKUP(Sheet1[[#This Row],[NPDES ID2]],Combined_Sheet__Major_Only___2[[NPDES ID2]:[ECHO BFR]],28,FALSE)</f>
        <v>-</v>
      </c>
      <c r="AZ2316" t="str">
        <f>VLOOKUP(Sheet1[[#This Row],[NPDES ID2]],Combined_Sheet__Major_Only___2[[NPDES ID2]:[ECHO BFR]],29,FALSE)</f>
        <v>thickening, preliminaryOps</v>
      </c>
      <c r="BA2316">
        <f>VLOOKUP(Sheet1[[#This Row],[NPDES ID2]],Combined_Sheet__Major_Only___2[[NPDES ID2]:[ECHO BFR]],17,FALSE)</f>
        <v>41.472974999999998</v>
      </c>
      <c r="BB2316">
        <f>VLOOKUP(Sheet1[[#This Row],[NPDES ID2]],Combined_Sheet__Major_Only___2[[NPDES ID2]:[ECHO BFR]],18,FALSE)</f>
        <v>-73.053985999999995</v>
      </c>
      <c r="BC2316" t="str">
        <f>IF(ISNUMBER(SEARCH("aerobic",$AW2316)),"aerobic","")</f>
        <v/>
      </c>
      <c r="BD2316" t="str">
        <f>IF(ISNUMBER(SEARCH("anaer",$AW2316)),"anaer","")</f>
        <v/>
      </c>
      <c r="BE2316" t="str">
        <f>IF(ISNUMBER(SEARCH("thickening",$AZ2316)),"thickening","")</f>
        <v>thickening</v>
      </c>
      <c r="BF2316" s="3" t="str">
        <f>IF(ISNUMBER(SEARCH("airDry",$AW2316)),"airDry","")</f>
        <v/>
      </c>
      <c r="BG2316" s="3" t="str">
        <f>IF(ISNUMBER(SEARCH("heatDry",$AY2316)),"heatDry","")</f>
        <v/>
      </c>
      <c r="BH2316" s="3" t="str">
        <f>IF(AND(ISNUMBER(SEARCH("aerobic",$AW2316)),ISNUMBER(SEARCH("anaer",$AW2316))),"Combined Aer and Anaer.","")</f>
        <v/>
      </c>
    </row>
    <row r="2317" spans="1:60" x14ac:dyDescent="0.25">
      <c r="A2317" s="4">
        <v>1692</v>
      </c>
      <c r="B2317" t="s">
        <v>7936</v>
      </c>
      <c r="C2317">
        <v>47.36</v>
      </c>
      <c r="D2317">
        <v>2700.1778506672599</v>
      </c>
      <c r="E2317">
        <v>2701.9931588156651</v>
      </c>
      <c r="F2317">
        <v>1872.0966251484861</v>
      </c>
      <c r="G2317">
        <v>3567.2391791281739</v>
      </c>
      <c r="H2317">
        <v>-147.70982912598009</v>
      </c>
      <c r="I2317">
        <v>-149.7442468434225</v>
      </c>
      <c r="J2317">
        <v>-166.11678277382171</v>
      </c>
      <c r="K2317">
        <v>-124.3620607288761</v>
      </c>
      <c r="L2317">
        <v>24.834903153062239</v>
      </c>
      <c r="M2317">
        <v>24.648312454912041</v>
      </c>
      <c r="N2317">
        <v>24.0308527914096</v>
      </c>
      <c r="O2317">
        <v>26.145401314448161</v>
      </c>
      <c r="P2317">
        <v>1.120573729631295</v>
      </c>
      <c r="Q2317">
        <v>1.1234519900171509</v>
      </c>
      <c r="R2317">
        <v>0.96073780628463901</v>
      </c>
      <c r="S2317">
        <v>1.293487439070117</v>
      </c>
      <c r="T2317">
        <v>70672.910114233338</v>
      </c>
      <c r="U2317">
        <v>70672.85695221863</v>
      </c>
      <c r="V2317">
        <v>70625.245194813426</v>
      </c>
      <c r="W2317">
        <v>70720.904481219361</v>
      </c>
      <c r="X2317">
        <v>6069.3799963662887</v>
      </c>
      <c r="Y2317">
        <v>6110.1201399992306</v>
      </c>
      <c r="Z2317">
        <v>5764.503185390151</v>
      </c>
      <c r="AA2317">
        <v>6267.5568231717853</v>
      </c>
      <c r="AB2317">
        <v>1383.067509862324</v>
      </c>
      <c r="AC2317">
        <v>1356.4820027263299</v>
      </c>
      <c r="AD2317">
        <v>1119.025610779998</v>
      </c>
      <c r="AE2317">
        <v>1694.93004197202</v>
      </c>
      <c r="AF2317">
        <v>51.389945001407568</v>
      </c>
      <c r="AG2317">
        <v>51.003781488591649</v>
      </c>
      <c r="AH2317">
        <v>49.726273306246839</v>
      </c>
      <c r="AI2317">
        <v>54.101665048041667</v>
      </c>
      <c r="AJ2317">
        <v>0.40459350514252462</v>
      </c>
      <c r="AK2317">
        <v>0.40459350983455411</v>
      </c>
      <c r="AL2317">
        <v>0.40459242972035447</v>
      </c>
      <c r="AM2317">
        <v>0.40459457434679741</v>
      </c>
      <c r="AN2317">
        <v>0.96515824707428199</v>
      </c>
      <c r="AO2317">
        <v>0.96515824707428211</v>
      </c>
      <c r="AP2317">
        <v>0.96515824707428211</v>
      </c>
      <c r="AQ2317">
        <v>0.96515824707428211</v>
      </c>
      <c r="AR2317">
        <v>9.798867242789143</v>
      </c>
      <c r="AS2317">
        <v>9.798867242789143</v>
      </c>
      <c r="AT2317">
        <v>9.798867242789143</v>
      </c>
      <c r="AU2317">
        <v>9.798867242789143</v>
      </c>
      <c r="AV2317" t="str">
        <f>VLOOKUP(Sheet1[[#This Row],[NPDES ID2]],Combined_Sheet__Major_Only___2[[NPDES ID2]:[ECHO BFR]],3,FALSE)</f>
        <v>MA</v>
      </c>
      <c r="AW2317" t="s">
        <v>54</v>
      </c>
      <c r="AX2317" t="str">
        <f>VLOOKUP(Sheet1[[#This Row],[NPDES ID2]],Combined_Sheet__Major_Only___2[[NPDES ID2]:[ECHO BFR]],27,FALSE)</f>
        <v>-</v>
      </c>
      <c r="AY2317" t="str">
        <f>VLOOKUP(Sheet1[[#This Row],[NPDES ID2]],Combined_Sheet__Major_Only___2[[NPDES ID2]:[ECHO BFR]],28,FALSE)</f>
        <v>-</v>
      </c>
      <c r="AZ2317" t="str">
        <f>VLOOKUP(Sheet1[[#This Row],[NPDES ID2]],Combined_Sheet__Major_Only___2[[NPDES ID2]:[ECHO BFR]],29,FALSE)</f>
        <v>thickening</v>
      </c>
      <c r="BA2317">
        <f>VLOOKUP(Sheet1[[#This Row],[NPDES ID2]],Combined_Sheet__Major_Only___2[[NPDES ID2]:[ECHO BFR]],17,FALSE)</f>
        <v>42.596060000000001</v>
      </c>
      <c r="BB2317">
        <f>VLOOKUP(Sheet1[[#This Row],[NPDES ID2]],Combined_Sheet__Major_Only___2[[NPDES ID2]:[ECHO BFR]],18,FALSE)</f>
        <v>-72.331460000000007</v>
      </c>
      <c r="BC2317" t="str">
        <f>IF(ISNUMBER(SEARCH("aerobic",$AW2317)),"aerobic","")</f>
        <v/>
      </c>
      <c r="BD2317" t="str">
        <f>IF(ISNUMBER(SEARCH("anaer",$AW2317)),"anaer","")</f>
        <v/>
      </c>
      <c r="BE2317" t="str">
        <f>IF(ISNUMBER(SEARCH("thickening",$AZ2317)),"thickening","")</f>
        <v>thickening</v>
      </c>
      <c r="BF2317" s="2" t="str">
        <f>IF(ISNUMBER(SEARCH("airDry",$AW2317)),"airDry","")</f>
        <v/>
      </c>
      <c r="BG2317" s="2" t="str">
        <f>IF(ISNUMBER(SEARCH("heatDry",$AY2317)),"heatDry","")</f>
        <v/>
      </c>
      <c r="BH2317" s="2" t="str">
        <f>IF(AND(ISNUMBER(SEARCH("aerobic",$AW2317)),ISNUMBER(SEARCH("anaer",$AW2317))),"Combined Aer and Anaer.","")</f>
        <v/>
      </c>
    </row>
    <row r="2318" spans="1:60" x14ac:dyDescent="0.25">
      <c r="A2318" s="4">
        <v>1381</v>
      </c>
      <c r="B2318" t="s">
        <v>6551</v>
      </c>
      <c r="C2318">
        <v>147.88</v>
      </c>
      <c r="D2318">
        <v>1031.2885764436519</v>
      </c>
      <c r="E2318">
        <v>1027.125432767798</v>
      </c>
      <c r="F2318">
        <v>739.89189408499658</v>
      </c>
      <c r="G2318">
        <v>1334.7488933512759</v>
      </c>
      <c r="H2318">
        <v>-157.48833656580089</v>
      </c>
      <c r="I2318">
        <v>-159.46973913562491</v>
      </c>
      <c r="J2318">
        <v>-176.88486152995219</v>
      </c>
      <c r="K2318">
        <v>-133.7722422551451</v>
      </c>
      <c r="L2318">
        <v>72.927454514049373</v>
      </c>
      <c r="M2318">
        <v>72.308532399041837</v>
      </c>
      <c r="N2318">
        <v>70.259997863521463</v>
      </c>
      <c r="O2318">
        <v>77.274922945235488</v>
      </c>
      <c r="P2318">
        <v>3.5068861027186489</v>
      </c>
      <c r="Q2318">
        <v>3.5223502154778541</v>
      </c>
      <c r="R2318">
        <v>3.0378541446247</v>
      </c>
      <c r="S2318">
        <v>4.037185529399224</v>
      </c>
      <c r="T2318">
        <v>70675.057194309382</v>
      </c>
      <c r="U2318">
        <v>70675.004030720535</v>
      </c>
      <c r="V2318">
        <v>70627.390863523673</v>
      </c>
      <c r="W2318">
        <v>70723.052982416251</v>
      </c>
      <c r="X2318">
        <v>6455.3077232643818</v>
      </c>
      <c r="Y2318">
        <v>6503.6676182758256</v>
      </c>
      <c r="Z2318">
        <v>6090.1724517797993</v>
      </c>
      <c r="AA2318">
        <v>6693.7621127985249</v>
      </c>
      <c r="AB2318">
        <v>1995.2879688222449</v>
      </c>
      <c r="AC2318">
        <v>1926.020203473834</v>
      </c>
      <c r="AD2318">
        <v>1497.224710149942</v>
      </c>
      <c r="AE2318">
        <v>2637.2969429054028</v>
      </c>
      <c r="AF2318">
        <v>48.329468793263452</v>
      </c>
      <c r="AG2318">
        <v>47.919122827196453</v>
      </c>
      <c r="AH2318">
        <v>46.562103280242347</v>
      </c>
      <c r="AI2318">
        <v>51.210419926125176</v>
      </c>
      <c r="AJ2318">
        <v>0.3674243910136103</v>
      </c>
      <c r="AK2318">
        <v>0.36742440520551928</v>
      </c>
      <c r="AL2318">
        <v>0.3674211362594425</v>
      </c>
      <c r="AM2318">
        <v>0.36742762697239228</v>
      </c>
      <c r="AN2318">
        <v>0.96515925265912639</v>
      </c>
      <c r="AO2318">
        <v>0.96515925265912661</v>
      </c>
      <c r="AP2318">
        <v>0.96515925265912661</v>
      </c>
      <c r="AQ2318">
        <v>0.96515925265912661</v>
      </c>
      <c r="AR2318">
        <v>7.9861658937280584</v>
      </c>
      <c r="AS2318">
        <v>7.9861658937280593</v>
      </c>
      <c r="AT2318">
        <v>7.9861658937280593</v>
      </c>
      <c r="AU2318">
        <v>7.9861658937280593</v>
      </c>
      <c r="AV2318" t="str">
        <f>VLOOKUP(Sheet1[[#This Row],[NPDES ID2]],Combined_Sheet__Major_Only___2[[NPDES ID2]:[ECHO BFR]],3,FALSE)</f>
        <v>NC</v>
      </c>
      <c r="AW2318" t="s">
        <v>87</v>
      </c>
      <c r="AX2318" t="str">
        <f>VLOOKUP(Sheet1[[#This Row],[NPDES ID2]],Combined_Sheet__Major_Only___2[[NPDES ID2]:[ECHO BFR]],27,FALSE)</f>
        <v>-</v>
      </c>
      <c r="AY2318" t="str">
        <f>VLOOKUP(Sheet1[[#This Row],[NPDES ID2]],Combined_Sheet__Major_Only___2[[NPDES ID2]:[ECHO BFR]],28,FALSE)</f>
        <v>-</v>
      </c>
      <c r="AZ2318" t="str">
        <f>VLOOKUP(Sheet1[[#This Row],[NPDES ID2]],Combined_Sheet__Major_Only___2[[NPDES ID2]:[ECHO BFR]],29,FALSE)</f>
        <v>preliminaryOps, thickening</v>
      </c>
      <c r="BA2318">
        <f>VLOOKUP(Sheet1[[#This Row],[NPDES ID2]],Combined_Sheet__Major_Only___2[[NPDES ID2]:[ECHO BFR]],17,FALSE)</f>
        <v>34.730915000000003</v>
      </c>
      <c r="BB2318">
        <f>VLOOKUP(Sheet1[[#This Row],[NPDES ID2]],Combined_Sheet__Major_Only___2[[NPDES ID2]:[ECHO BFR]],18,FALSE)</f>
        <v>-77.983317999999997</v>
      </c>
      <c r="BC2318" t="str">
        <f>IF(ISNUMBER(SEARCH("aerobic",$AW2318)),"aerobic","")</f>
        <v/>
      </c>
      <c r="BD2318" t="str">
        <f>IF(ISNUMBER(SEARCH("anaer",$AW2318)),"anaer","")</f>
        <v/>
      </c>
      <c r="BE2318" t="str">
        <f>IF(ISNUMBER(SEARCH("thickening",$AZ2318)),"thickening","")</f>
        <v>thickening</v>
      </c>
      <c r="BF2318" s="3" t="str">
        <f>IF(ISNUMBER(SEARCH("airDry",$AW2318)),"airDry","")</f>
        <v/>
      </c>
      <c r="BG2318" s="3" t="str">
        <f>IF(ISNUMBER(SEARCH("heatDry",$AY2318)),"heatDry","")</f>
        <v/>
      </c>
      <c r="BH2318" s="3" t="str">
        <f>IF(AND(ISNUMBER(SEARCH("aerobic",$AW2318)),ISNUMBER(SEARCH("anaer",$AW2318))),"Combined Aer and Anaer.","")</f>
        <v/>
      </c>
    </row>
    <row r="2319" spans="1:60" x14ac:dyDescent="0.25">
      <c r="A2319" s="4">
        <v>238</v>
      </c>
      <c r="B2319" t="s">
        <v>1239</v>
      </c>
      <c r="C2319">
        <v>2254</v>
      </c>
      <c r="D2319">
        <v>746.0865060323772</v>
      </c>
      <c r="E2319">
        <v>746.90541295307116</v>
      </c>
      <c r="F2319">
        <v>628.16455108244668</v>
      </c>
      <c r="G2319">
        <v>879.26889972418098</v>
      </c>
      <c r="H2319">
        <v>-154.10512127432969</v>
      </c>
      <c r="I2319">
        <v>-155.83756932482859</v>
      </c>
      <c r="J2319">
        <v>-174.11547076902289</v>
      </c>
      <c r="K2319">
        <v>-131.1124271749182</v>
      </c>
      <c r="L2319">
        <v>1127.06602962184</v>
      </c>
      <c r="M2319">
        <v>1117.7782969432569</v>
      </c>
      <c r="N2319">
        <v>1086.9052547491719</v>
      </c>
      <c r="O2319">
        <v>1192.476184051201</v>
      </c>
      <c r="P2319">
        <v>53.4186477107502</v>
      </c>
      <c r="Q2319">
        <v>53.684049653884273</v>
      </c>
      <c r="R2319">
        <v>46.226364462363023</v>
      </c>
      <c r="S2319">
        <v>61.59864377047078</v>
      </c>
      <c r="T2319">
        <v>70742.827852088623</v>
      </c>
      <c r="U2319">
        <v>70742.774638813615</v>
      </c>
      <c r="V2319">
        <v>70695.116972806063</v>
      </c>
      <c r="W2319">
        <v>70790.868496600015</v>
      </c>
      <c r="X2319">
        <v>6372.3170321533717</v>
      </c>
      <c r="Y2319">
        <v>6418.7865015396173</v>
      </c>
      <c r="Z2319">
        <v>6021.1459237195913</v>
      </c>
      <c r="AA2319">
        <v>6601.5730659926712</v>
      </c>
      <c r="AB2319">
        <v>1847.597785297884</v>
      </c>
      <c r="AC2319">
        <v>1791.3167490527801</v>
      </c>
      <c r="AD2319">
        <v>1410.950411542357</v>
      </c>
      <c r="AE2319">
        <v>2398.1844489512141</v>
      </c>
      <c r="AF2319">
        <v>49.010238429603163</v>
      </c>
      <c r="AG2319">
        <v>48.603573447710659</v>
      </c>
      <c r="AH2319">
        <v>47.269580807729447</v>
      </c>
      <c r="AI2319">
        <v>51.852408007333061</v>
      </c>
      <c r="AJ2319">
        <v>0.37568648522970011</v>
      </c>
      <c r="AK2319">
        <v>0.37568670126354559</v>
      </c>
      <c r="AL2319">
        <v>0.37563633868668361</v>
      </c>
      <c r="AM2319">
        <v>0.37573634931787059</v>
      </c>
      <c r="AN2319">
        <v>0.96519096323925624</v>
      </c>
      <c r="AO2319">
        <v>0.96519096323925624</v>
      </c>
      <c r="AP2319">
        <v>0.96519096323925624</v>
      </c>
      <c r="AQ2319">
        <v>0.96519096323925624</v>
      </c>
      <c r="AR2319">
        <v>8.3278730194724098</v>
      </c>
      <c r="AS2319">
        <v>8.327873019472408</v>
      </c>
      <c r="AT2319">
        <v>8.327873019472408</v>
      </c>
      <c r="AU2319">
        <v>8.327873019472408</v>
      </c>
      <c r="AV2319" t="str">
        <f>VLOOKUP(Sheet1[[#This Row],[NPDES ID2]],Combined_Sheet__Major_Only___2[[NPDES ID2]:[ECHO BFR]],3,FALSE)</f>
        <v>NC</v>
      </c>
      <c r="AW2319" t="s">
        <v>87</v>
      </c>
      <c r="AX2319" t="str">
        <f>VLOOKUP(Sheet1[[#This Row],[NPDES ID2]],Combined_Sheet__Major_Only___2[[NPDES ID2]:[ECHO BFR]],27,FALSE)</f>
        <v>-</v>
      </c>
      <c r="AY2319" t="str">
        <f>VLOOKUP(Sheet1[[#This Row],[NPDES ID2]],Combined_Sheet__Major_Only___2[[NPDES ID2]:[ECHO BFR]],28,FALSE)</f>
        <v>-</v>
      </c>
      <c r="AZ2319" t="str">
        <f>VLOOKUP(Sheet1[[#This Row],[NPDES ID2]],Combined_Sheet__Major_Only___2[[NPDES ID2]:[ECHO BFR]],29,FALSE)</f>
        <v>thickening, preliminaryOps</v>
      </c>
      <c r="BA2319">
        <f>VLOOKUP(Sheet1[[#This Row],[NPDES ID2]],Combined_Sheet__Major_Only___2[[NPDES ID2]:[ECHO BFR]],17,FALSE)</f>
        <v>36.098185000000001</v>
      </c>
      <c r="BB2319">
        <f>VLOOKUP(Sheet1[[#This Row],[NPDES ID2]],Combined_Sheet__Major_Only___2[[NPDES ID2]:[ECHO BFR]],18,FALSE)</f>
        <v>-79.376660000000001</v>
      </c>
      <c r="BC2319" t="str">
        <f>IF(ISNUMBER(SEARCH("aerobic",$AW2319)),"aerobic","")</f>
        <v/>
      </c>
      <c r="BD2319" t="str">
        <f>IF(ISNUMBER(SEARCH("anaer",$AW2319)),"anaer","")</f>
        <v/>
      </c>
      <c r="BE2319" t="str">
        <f>IF(ISNUMBER(SEARCH("thickening",$AZ2319)),"thickening","")</f>
        <v>thickening</v>
      </c>
      <c r="BF2319" s="2" t="str">
        <f>IF(ISNUMBER(SEARCH("airDry",$AW2319)),"airDry","")</f>
        <v/>
      </c>
      <c r="BG2319" s="2" t="str">
        <f>IF(ISNUMBER(SEARCH("heatDry",$AY2319)),"heatDry","")</f>
        <v/>
      </c>
      <c r="BH2319" s="2" t="str">
        <f>IF(AND(ISNUMBER(SEARCH("aerobic",$AW2319)),ISNUMBER(SEARCH("anaer",$AW2319))),"Combined Aer and Anaer.","")</f>
        <v/>
      </c>
    </row>
    <row r="2320" spans="1:60" x14ac:dyDescent="0.25">
      <c r="A2320" s="4">
        <v>133</v>
      </c>
      <c r="B2320" t="s">
        <v>740</v>
      </c>
      <c r="C2320">
        <v>7527.5</v>
      </c>
      <c r="D2320">
        <v>1917.169674227144</v>
      </c>
      <c r="E2320">
        <v>1920.6394302216229</v>
      </c>
      <c r="F2320">
        <v>1533.081527101813</v>
      </c>
      <c r="G2320">
        <v>2296.2503509639519</v>
      </c>
      <c r="H2320">
        <v>-140.71034066466751</v>
      </c>
      <c r="I2320">
        <v>-142.83870943531471</v>
      </c>
      <c r="J2320">
        <v>-161.37783446349161</v>
      </c>
      <c r="K2320">
        <v>-116.3919473987763</v>
      </c>
      <c r="L2320">
        <v>4037.5344654106721</v>
      </c>
      <c r="M2320">
        <v>4008.8624727571591</v>
      </c>
      <c r="N2320">
        <v>3912.4725730731279</v>
      </c>
      <c r="O2320">
        <v>4240.8591124376098</v>
      </c>
      <c r="P2320">
        <v>177.85444650821529</v>
      </c>
      <c r="Q2320">
        <v>178.74668369088531</v>
      </c>
      <c r="R2320">
        <v>151.79164377390501</v>
      </c>
      <c r="S2320">
        <v>204.91284871151461</v>
      </c>
      <c r="T2320">
        <v>71394.862904488342</v>
      </c>
      <c r="U2320">
        <v>71394.809213172644</v>
      </c>
      <c r="V2320">
        <v>71346.723415207933</v>
      </c>
      <c r="W2320">
        <v>71443.335121438766</v>
      </c>
      <c r="X2320">
        <v>5993.9589771531182</v>
      </c>
      <c r="Y2320">
        <v>6032.1044774206603</v>
      </c>
      <c r="Z2320">
        <v>5706.322437190157</v>
      </c>
      <c r="AA2320">
        <v>6180.4547316972548</v>
      </c>
      <c r="AB2320">
        <v>1493.471004196949</v>
      </c>
      <c r="AC2320">
        <v>1459.517138128736</v>
      </c>
      <c r="AD2320">
        <v>1185.5753444018389</v>
      </c>
      <c r="AE2320">
        <v>1865.6308952866909</v>
      </c>
      <c r="AF2320">
        <v>52.589720777814627</v>
      </c>
      <c r="AG2320">
        <v>52.206652448661103</v>
      </c>
      <c r="AH2320">
        <v>50.980183686117783</v>
      </c>
      <c r="AI2320">
        <v>55.230626226367413</v>
      </c>
      <c r="AJ2320">
        <v>0.4191816605499622</v>
      </c>
      <c r="AK2320">
        <v>0.41918241102142828</v>
      </c>
      <c r="AL2320">
        <v>0.41900231159995188</v>
      </c>
      <c r="AM2320">
        <v>0.41936005955597611</v>
      </c>
      <c r="AN2320">
        <v>0.96549313334270903</v>
      </c>
      <c r="AO2320">
        <v>0.96549313334270914</v>
      </c>
      <c r="AP2320">
        <v>0.96549313334270914</v>
      </c>
      <c r="AQ2320">
        <v>0.96549313334270914</v>
      </c>
      <c r="AR2320">
        <v>9.5902868508028423</v>
      </c>
      <c r="AS2320">
        <v>9.590286850802844</v>
      </c>
      <c r="AT2320">
        <v>9.590286850802844</v>
      </c>
      <c r="AU2320">
        <v>9.590286850802844</v>
      </c>
      <c r="AV2320" t="str">
        <f>VLOOKUP(Sheet1[[#This Row],[NPDES ID2]],Combined_Sheet__Major_Only___2[[NPDES ID2]:[ECHO BFR]],3,FALSE)</f>
        <v>NY</v>
      </c>
      <c r="AW2320" t="s">
        <v>54</v>
      </c>
      <c r="AX2320" t="str">
        <f>VLOOKUP(Sheet1[[#This Row],[NPDES ID2]],Combined_Sheet__Major_Only___2[[NPDES ID2]:[ECHO BFR]],27,FALSE)</f>
        <v>-</v>
      </c>
      <c r="AY2320" t="str">
        <f>VLOOKUP(Sheet1[[#This Row],[NPDES ID2]],Combined_Sheet__Major_Only___2[[NPDES ID2]:[ECHO BFR]],28,FALSE)</f>
        <v>-</v>
      </c>
      <c r="AZ2320" t="str">
        <f>VLOOKUP(Sheet1[[#This Row],[NPDES ID2]],Combined_Sheet__Major_Only___2[[NPDES ID2]:[ECHO BFR]],29,FALSE)</f>
        <v>thickening, preliminaryOps</v>
      </c>
      <c r="BA2320">
        <f>VLOOKUP(Sheet1[[#This Row],[NPDES ID2]],Combined_Sheet__Major_Only___2[[NPDES ID2]:[ECHO BFR]],17,FALSE)</f>
        <v>42.676082999999998</v>
      </c>
      <c r="BB2320">
        <f>VLOOKUP(Sheet1[[#This Row],[NPDES ID2]],Combined_Sheet__Major_Only___2[[NPDES ID2]:[ECHO BFR]],18,FALSE)</f>
        <v>-73.729249999999993</v>
      </c>
      <c r="BC2320" t="str">
        <f>IF(ISNUMBER(SEARCH("aerobic",$AW2320)),"aerobic","")</f>
        <v/>
      </c>
      <c r="BD2320" t="str">
        <f>IF(ISNUMBER(SEARCH("anaer",$AW2320)),"anaer","")</f>
        <v/>
      </c>
      <c r="BE2320" t="str">
        <f>IF(ISNUMBER(SEARCH("thickening",$AZ2320)),"thickening","")</f>
        <v>thickening</v>
      </c>
      <c r="BF2320" s="3" t="str">
        <f>IF(ISNUMBER(SEARCH("airDry",$AW2320)),"airDry","")</f>
        <v/>
      </c>
      <c r="BG2320" s="3" t="str">
        <f>IF(ISNUMBER(SEARCH("heatDry",$AY2320)),"heatDry","")</f>
        <v/>
      </c>
      <c r="BH2320" s="3" t="str">
        <f>IF(AND(ISNUMBER(SEARCH("aerobic",$AW2320)),ISNUMBER(SEARCH("anaer",$AW2320))),"Combined Aer and Anaer.","")</f>
        <v/>
      </c>
    </row>
    <row r="2321" spans="1:60" x14ac:dyDescent="0.25">
      <c r="A2321" s="4">
        <v>842</v>
      </c>
      <c r="B2321" t="s">
        <v>4117</v>
      </c>
      <c r="C2321">
        <v>995.51</v>
      </c>
      <c r="D2321">
        <v>514.96839557594774</v>
      </c>
      <c r="E2321">
        <v>514.82847577361224</v>
      </c>
      <c r="F2321">
        <v>432.57796475728742</v>
      </c>
      <c r="G2321">
        <v>616.42008866219419</v>
      </c>
      <c r="H2321">
        <v>-161.05269557831761</v>
      </c>
      <c r="I2321">
        <v>-162.74265055992959</v>
      </c>
      <c r="J2321">
        <v>-181.15924187371809</v>
      </c>
      <c r="K2321">
        <v>-137.46205430272991</v>
      </c>
      <c r="L2321">
        <v>479.18612716729848</v>
      </c>
      <c r="M2321">
        <v>474.93148816374782</v>
      </c>
      <c r="N2321">
        <v>460.82562156805221</v>
      </c>
      <c r="O2321">
        <v>509.10241760006079</v>
      </c>
      <c r="P2321">
        <v>23.625602971966881</v>
      </c>
      <c r="Q2321">
        <v>23.666518545596649</v>
      </c>
      <c r="R2321">
        <v>20.498471574606871</v>
      </c>
      <c r="S2321">
        <v>27.12528106506581</v>
      </c>
      <c r="T2321">
        <v>71475.571951378486</v>
      </c>
      <c r="U2321">
        <v>71475.518200890801</v>
      </c>
      <c r="V2321">
        <v>71427.379408655179</v>
      </c>
      <c r="W2321">
        <v>71524.097588463439</v>
      </c>
      <c r="X2321">
        <v>6689.1601914660932</v>
      </c>
      <c r="Y2321">
        <v>6741.3145073001824</v>
      </c>
      <c r="Z2321">
        <v>6293.4762767385737</v>
      </c>
      <c r="AA2321">
        <v>6948.1541871652798</v>
      </c>
      <c r="AB2321">
        <v>1922.542316148445</v>
      </c>
      <c r="AC2321">
        <v>1863.7254045530231</v>
      </c>
      <c r="AD2321">
        <v>1469.707245601058</v>
      </c>
      <c r="AE2321">
        <v>2495.8783995233898</v>
      </c>
      <c r="AF2321">
        <v>47.175220149107297</v>
      </c>
      <c r="AG2321">
        <v>46.755154572680603</v>
      </c>
      <c r="AH2321">
        <v>45.370115553567118</v>
      </c>
      <c r="AI2321">
        <v>50.119495250451763</v>
      </c>
      <c r="AJ2321">
        <v>0.35342401993058631</v>
      </c>
      <c r="AK2321">
        <v>0.3534241116363378</v>
      </c>
      <c r="AL2321">
        <v>0.35340288460695779</v>
      </c>
      <c r="AM2321">
        <v>0.35344503443116748</v>
      </c>
      <c r="AN2321">
        <v>0.96553017154378107</v>
      </c>
      <c r="AO2321">
        <v>0.96553017154378151</v>
      </c>
      <c r="AP2321">
        <v>0.96553017154378151</v>
      </c>
      <c r="AQ2321">
        <v>0.96553017154378151</v>
      </c>
      <c r="AR2321">
        <v>8.0478009797913188</v>
      </c>
      <c r="AS2321">
        <v>8.0478009797913188</v>
      </c>
      <c r="AT2321">
        <v>8.0478009797913188</v>
      </c>
      <c r="AU2321">
        <v>8.0478009797913188</v>
      </c>
      <c r="AV2321" t="str">
        <f>VLOOKUP(Sheet1[[#This Row],[NPDES ID2]],Combined_Sheet__Major_Only___2[[NPDES ID2]:[ECHO BFR]],3,FALSE)</f>
        <v>MA</v>
      </c>
      <c r="AW2321" t="s">
        <v>54</v>
      </c>
      <c r="AX2321" t="str">
        <f>VLOOKUP(Sheet1[[#This Row],[NPDES ID2]],Combined_Sheet__Major_Only___2[[NPDES ID2]:[ECHO BFR]],27,FALSE)</f>
        <v>other</v>
      </c>
      <c r="AY2321" t="str">
        <f>VLOOKUP(Sheet1[[#This Row],[NPDES ID2]],Combined_Sheet__Major_Only___2[[NPDES ID2]:[ECHO BFR]],28,FALSE)</f>
        <v>-</v>
      </c>
      <c r="AZ2321" t="str">
        <f>VLOOKUP(Sheet1[[#This Row],[NPDES ID2]],Combined_Sheet__Major_Only___2[[NPDES ID2]:[ECHO BFR]],29,FALSE)</f>
        <v>thickening, preliminaryOps</v>
      </c>
      <c r="BA2321">
        <f>VLOOKUP(Sheet1[[#This Row],[NPDES ID2]],Combined_Sheet__Major_Only___2[[NPDES ID2]:[ECHO BFR]],17,FALSE)</f>
        <v>42.313056000000003</v>
      </c>
      <c r="BB2321">
        <f>VLOOKUP(Sheet1[[#This Row],[NPDES ID2]],Combined_Sheet__Major_Only___2[[NPDES ID2]:[ECHO BFR]],18,FALSE)</f>
        <v>-72.623333000000002</v>
      </c>
      <c r="BC2321" t="str">
        <f>IF(ISNUMBER(SEARCH("aerobic",$AW2321)),"aerobic","")</f>
        <v/>
      </c>
      <c r="BD2321" t="str">
        <f>IF(ISNUMBER(SEARCH("anaer",$AW2321)),"anaer","")</f>
        <v/>
      </c>
      <c r="BE2321" t="str">
        <f>IF(ISNUMBER(SEARCH("thickening",$AZ2321)),"thickening","")</f>
        <v>thickening</v>
      </c>
      <c r="BF2321" s="2" t="str">
        <f>IF(ISNUMBER(SEARCH("airDry",$AW2321)),"airDry","")</f>
        <v/>
      </c>
      <c r="BG2321" s="2" t="str">
        <f>IF(ISNUMBER(SEARCH("heatDry",$AY2321)),"heatDry","")</f>
        <v/>
      </c>
      <c r="BH2321" s="2" t="str">
        <f>IF(AND(ISNUMBER(SEARCH("aerobic",$AW2321)),ISNUMBER(SEARCH("anaer",$AW2321))),"Combined Aer and Anaer.","")</f>
        <v/>
      </c>
    </row>
    <row r="2322" spans="1:60" x14ac:dyDescent="0.25">
      <c r="A2322" s="4">
        <v>2343</v>
      </c>
      <c r="B2322" t="s">
        <v>10930</v>
      </c>
      <c r="C2322">
        <v>362.98</v>
      </c>
      <c r="D2322">
        <v>545.91726257250332</v>
      </c>
      <c r="E2322">
        <v>547.6103181367281</v>
      </c>
      <c r="F2322">
        <v>410.71618594093911</v>
      </c>
      <c r="G2322">
        <v>681.83498845348072</v>
      </c>
      <c r="H2322">
        <v>-151.56514026149901</v>
      </c>
      <c r="I2322">
        <v>-153.60864936632061</v>
      </c>
      <c r="J2322">
        <v>-170.49253698109129</v>
      </c>
      <c r="K2322">
        <v>-128.13246872140431</v>
      </c>
      <c r="L2322">
        <v>185.54540677265041</v>
      </c>
      <c r="M2322">
        <v>184.07810755420871</v>
      </c>
      <c r="N2322">
        <v>179.21940596103769</v>
      </c>
      <c r="O2322">
        <v>195.85490191968671</v>
      </c>
      <c r="P2322">
        <v>8.5966469057827197</v>
      </c>
      <c r="Q2322">
        <v>8.6218570612972432</v>
      </c>
      <c r="R2322">
        <v>7.406457249457735</v>
      </c>
      <c r="S2322">
        <v>9.9372604103177569</v>
      </c>
      <c r="T2322">
        <v>71621.261477928754</v>
      </c>
      <c r="U2322">
        <v>71621.207620628527</v>
      </c>
      <c r="V2322">
        <v>71572.973167366843</v>
      </c>
      <c r="W2322">
        <v>71669.883544774784</v>
      </c>
      <c r="X2322">
        <v>6310.3306300353188</v>
      </c>
      <c r="Y2322">
        <v>6354.6964182064148</v>
      </c>
      <c r="Z2322">
        <v>5976.9918356845974</v>
      </c>
      <c r="AA2322">
        <v>6527.4330657115124</v>
      </c>
      <c r="AB2322">
        <v>1706.1632261679349</v>
      </c>
      <c r="AC2322">
        <v>1661.2229063663581</v>
      </c>
      <c r="AD2322">
        <v>1327.334273895566</v>
      </c>
      <c r="AE2322">
        <v>2174.1571357781831</v>
      </c>
      <c r="AF2322">
        <v>50.096108223394047</v>
      </c>
      <c r="AG2322">
        <v>49.699492118575087</v>
      </c>
      <c r="AH2322">
        <v>48.389060944361077</v>
      </c>
      <c r="AI2322">
        <v>52.879254145560459</v>
      </c>
      <c r="AJ2322">
        <v>0.38887204609700171</v>
      </c>
      <c r="AK2322">
        <v>0.38887208211059399</v>
      </c>
      <c r="AL2322">
        <v>0.38886377691114382</v>
      </c>
      <c r="AM2322">
        <v>0.38888026764740519</v>
      </c>
      <c r="AN2322">
        <v>0.96559682903227784</v>
      </c>
      <c r="AO2322">
        <v>0.96559682903227784</v>
      </c>
      <c r="AP2322">
        <v>0.96559682903227784</v>
      </c>
      <c r="AQ2322">
        <v>0.96559682903227784</v>
      </c>
      <c r="AR2322">
        <v>8.7872418952767308</v>
      </c>
      <c r="AS2322">
        <v>8.7872418952767308</v>
      </c>
      <c r="AT2322">
        <v>8.7872418952767308</v>
      </c>
      <c r="AU2322">
        <v>8.7872418952767308</v>
      </c>
      <c r="AV2322" t="str">
        <f>VLOOKUP(Sheet1[[#This Row],[NPDES ID2]],Combined_Sheet__Major_Only___2[[NPDES ID2]:[ECHO BFR]],3,FALSE)</f>
        <v>NJ</v>
      </c>
      <c r="AW2322" t="s">
        <v>54</v>
      </c>
      <c r="AX2322" t="str">
        <f>VLOOKUP(Sheet1[[#This Row],[NPDES ID2]],Combined_Sheet__Major_Only___2[[NPDES ID2]:[ECHO BFR]],27,FALSE)</f>
        <v>-</v>
      </c>
      <c r="AY2322" t="str">
        <f>VLOOKUP(Sheet1[[#This Row],[NPDES ID2]],Combined_Sheet__Major_Only___2[[NPDES ID2]:[ECHO BFR]],28,FALSE)</f>
        <v>-</v>
      </c>
      <c r="AZ2322" t="str">
        <f>VLOOKUP(Sheet1[[#This Row],[NPDES ID2]],Combined_Sheet__Major_Only___2[[NPDES ID2]:[ECHO BFR]],29,FALSE)</f>
        <v>thickening, preliminaryOps</v>
      </c>
      <c r="BA2322">
        <f>VLOOKUP(Sheet1[[#This Row],[NPDES ID2]],Combined_Sheet__Major_Only___2[[NPDES ID2]:[ECHO BFR]],17,FALSE)</f>
        <v>39.919379999999997</v>
      </c>
      <c r="BB2322">
        <f>VLOOKUP(Sheet1[[#This Row],[NPDES ID2]],Combined_Sheet__Major_Only___2[[NPDES ID2]:[ECHO BFR]],18,FALSE)</f>
        <v>-74.806970000000007</v>
      </c>
      <c r="BC2322" t="str">
        <f>IF(ISNUMBER(SEARCH("aerobic",$AW2322)),"aerobic","")</f>
        <v/>
      </c>
      <c r="BD2322" t="str">
        <f>IF(ISNUMBER(SEARCH("anaer",$AW2322)),"anaer","")</f>
        <v/>
      </c>
      <c r="BE2322" t="str">
        <f>IF(ISNUMBER(SEARCH("thickening",$AZ2322)),"thickening","")</f>
        <v>thickening</v>
      </c>
      <c r="BF2322" s="3" t="str">
        <f>IF(ISNUMBER(SEARCH("airDry",$AW2322)),"airDry","")</f>
        <v/>
      </c>
      <c r="BG2322" s="3" t="str">
        <f>IF(ISNUMBER(SEARCH("heatDry",$AY2322)),"heatDry","")</f>
        <v/>
      </c>
      <c r="BH2322" s="3" t="str">
        <f>IF(AND(ISNUMBER(SEARCH("aerobic",$AW2322)),ISNUMBER(SEARCH("anaer",$AW2322))),"Combined Aer and Anaer.","")</f>
        <v/>
      </c>
    </row>
    <row r="2323" spans="1:60" x14ac:dyDescent="0.25">
      <c r="A2323" s="4">
        <v>1926</v>
      </c>
      <c r="B2323" t="s">
        <v>9087</v>
      </c>
      <c r="C2323">
        <v>3030</v>
      </c>
      <c r="D2323">
        <v>872.63074756917388</v>
      </c>
      <c r="E2323">
        <v>874.19404380625213</v>
      </c>
      <c r="F2323">
        <v>728.65864950332627</v>
      </c>
      <c r="G2323">
        <v>1030.884677418846</v>
      </c>
      <c r="H2323">
        <v>-143.78813414786421</v>
      </c>
      <c r="I2323">
        <v>-145.63487523588549</v>
      </c>
      <c r="J2323">
        <v>-163.0872012479125</v>
      </c>
      <c r="K2323">
        <v>-120.8958332284156</v>
      </c>
      <c r="L2323">
        <v>1614.7808447762311</v>
      </c>
      <c r="M2323">
        <v>1603.0915761388601</v>
      </c>
      <c r="N2323">
        <v>1564.1655750061429</v>
      </c>
      <c r="O2323">
        <v>1697.1946602220021</v>
      </c>
      <c r="P2323">
        <v>71.631058320979335</v>
      </c>
      <c r="Q2323">
        <v>71.939074380247604</v>
      </c>
      <c r="R2323">
        <v>61.214441020347223</v>
      </c>
      <c r="S2323">
        <v>82.578385555257313</v>
      </c>
      <c r="T2323">
        <v>71838.368277570291</v>
      </c>
      <c r="U2323">
        <v>71838.31426109781</v>
      </c>
      <c r="V2323">
        <v>71789.937253599681</v>
      </c>
      <c r="W2323">
        <v>71887.134044223116</v>
      </c>
      <c r="X2323">
        <v>6070.2453220005882</v>
      </c>
      <c r="Y2323">
        <v>6109.6037597852937</v>
      </c>
      <c r="Z2323">
        <v>5775.1042320831839</v>
      </c>
      <c r="AA2323">
        <v>6262.0308354494746</v>
      </c>
      <c r="AB2323">
        <v>1539.241755862633</v>
      </c>
      <c r="AC2323">
        <v>1502.908153369124</v>
      </c>
      <c r="AD2323">
        <v>1217.2160319116581</v>
      </c>
      <c r="AE2323">
        <v>1930.517347716911</v>
      </c>
      <c r="AF2323">
        <v>52.237449196392767</v>
      </c>
      <c r="AG2323">
        <v>51.855434588578461</v>
      </c>
      <c r="AH2323">
        <v>50.608039970063487</v>
      </c>
      <c r="AI2323">
        <v>54.90050003153047</v>
      </c>
      <c r="AJ2323">
        <v>0.41489745280034618</v>
      </c>
      <c r="AK2323">
        <v>0.41489776189681082</v>
      </c>
      <c r="AL2323">
        <v>0.4148254225248395</v>
      </c>
      <c r="AM2323">
        <v>0.4149690806569431</v>
      </c>
      <c r="AN2323">
        <v>0.96569568517648519</v>
      </c>
      <c r="AO2323">
        <v>0.9656956851764853</v>
      </c>
      <c r="AP2323">
        <v>0.9656956851764853</v>
      </c>
      <c r="AQ2323">
        <v>0.9656956851764853</v>
      </c>
      <c r="AR2323">
        <v>9.4454064408060674</v>
      </c>
      <c r="AS2323">
        <v>9.4454064408060656</v>
      </c>
      <c r="AT2323">
        <v>9.4454064408060656</v>
      </c>
      <c r="AU2323">
        <v>9.4454064408060656</v>
      </c>
      <c r="AV2323" t="str">
        <f>VLOOKUP(Sheet1[[#This Row],[NPDES ID2]],Combined_Sheet__Major_Only___2[[NPDES ID2]:[ECHO BFR]],3,FALSE)</f>
        <v>CA</v>
      </c>
      <c r="AW2323" t="s">
        <v>952</v>
      </c>
      <c r="AX2323" t="str">
        <f>VLOOKUP(Sheet1[[#This Row],[NPDES ID2]],Combined_Sheet__Major_Only___2[[NPDES ID2]:[ECHO BFR]],27,FALSE)</f>
        <v>-</v>
      </c>
      <c r="AY2323" t="str">
        <f>VLOOKUP(Sheet1[[#This Row],[NPDES ID2]],Combined_Sheet__Major_Only___2[[NPDES ID2]:[ECHO BFR]],28,FALSE)</f>
        <v>-</v>
      </c>
      <c r="AZ2323" t="str">
        <f>VLOOKUP(Sheet1[[#This Row],[NPDES ID2]],Combined_Sheet__Major_Only___2[[NPDES ID2]:[ECHO BFR]],29,FALSE)</f>
        <v>thickening</v>
      </c>
      <c r="BA2323">
        <f>VLOOKUP(Sheet1[[#This Row],[NPDES ID2]],Combined_Sheet__Major_Only___2[[NPDES ID2]:[ECHO BFR]],17,FALSE)</f>
        <v>36.986846999999997</v>
      </c>
      <c r="BB2323">
        <f>VLOOKUP(Sheet1[[#This Row],[NPDES ID2]],Combined_Sheet__Major_Only___2[[NPDES ID2]:[ECHO BFR]],18,FALSE)</f>
        <v>-121.538825</v>
      </c>
      <c r="BC2323" t="str">
        <f>IF(ISNUMBER(SEARCH("aerobic",$AW2323)),"aerobic","")</f>
        <v/>
      </c>
      <c r="BD2323" t="str">
        <f>IF(ISNUMBER(SEARCH("anaer",$AW2323)),"anaer","")</f>
        <v/>
      </c>
      <c r="BE2323" t="str">
        <f>IF(ISNUMBER(SEARCH("thickening",$AZ2323)),"thickening","")</f>
        <v>thickening</v>
      </c>
      <c r="BF2323" s="2" t="str">
        <f>IF(ISNUMBER(SEARCH("airDry",$AW2323)),"airDry","")</f>
        <v/>
      </c>
      <c r="BG2323" s="2" t="str">
        <f>IF(ISNUMBER(SEARCH("heatDry",$AY2323)),"heatDry","")</f>
        <v/>
      </c>
      <c r="BH2323" s="2" t="str">
        <f>IF(AND(ISNUMBER(SEARCH("aerobic",$AW2323)),ISNUMBER(SEARCH("anaer",$AW2323))),"Combined Aer and Anaer.","")</f>
        <v/>
      </c>
    </row>
    <row r="2324" spans="1:60" x14ac:dyDescent="0.25">
      <c r="A2324" s="4">
        <v>611</v>
      </c>
      <c r="B2324" t="s">
        <v>3019</v>
      </c>
      <c r="C2324">
        <v>954</v>
      </c>
      <c r="D2324">
        <v>510.91145202191848</v>
      </c>
      <c r="E2324">
        <v>512.2227731254759</v>
      </c>
      <c r="F2324">
        <v>429.01154607276231</v>
      </c>
      <c r="G2324">
        <v>613.10984157535086</v>
      </c>
      <c r="H2324">
        <v>-161.4786590971097</v>
      </c>
      <c r="I2324">
        <v>-163.16825979153401</v>
      </c>
      <c r="J2324">
        <v>-181.59101774118079</v>
      </c>
      <c r="K2324">
        <v>-137.8524977176306</v>
      </c>
      <c r="L2324">
        <v>458.1621286953565</v>
      </c>
      <c r="M2324">
        <v>454.07634497121518</v>
      </c>
      <c r="N2324">
        <v>440.53227862189487</v>
      </c>
      <c r="O2324">
        <v>486.88856766545041</v>
      </c>
      <c r="P2324">
        <v>22.642252000528011</v>
      </c>
      <c r="Q2324">
        <v>22.675760854306819</v>
      </c>
      <c r="R2324">
        <v>19.648375999855858</v>
      </c>
      <c r="S2324">
        <v>25.989648255130941</v>
      </c>
      <c r="T2324">
        <v>71883.098132712985</v>
      </c>
      <c r="U2324">
        <v>71883.04408344673</v>
      </c>
      <c r="V2324">
        <v>71834.637705931818</v>
      </c>
      <c r="W2324">
        <v>71931.893505400978</v>
      </c>
      <c r="X2324">
        <v>6742.6787858008811</v>
      </c>
      <c r="Y2324">
        <v>6795.4555581476961</v>
      </c>
      <c r="Z2324">
        <v>6342.1723329975193</v>
      </c>
      <c r="AA2324">
        <v>7004.8723597227699</v>
      </c>
      <c r="AB2324">
        <v>1520.908188354791</v>
      </c>
      <c r="AC2324">
        <v>1491.918010572447</v>
      </c>
      <c r="AD2324">
        <v>1229.942587246318</v>
      </c>
      <c r="AE2324">
        <v>1867.470269121133</v>
      </c>
      <c r="AF2324">
        <v>47.067815554327417</v>
      </c>
      <c r="AG2324">
        <v>46.64696225403631</v>
      </c>
      <c r="AH2324">
        <v>45.258949567942928</v>
      </c>
      <c r="AI2324">
        <v>50.018060545942717</v>
      </c>
      <c r="AJ2324">
        <v>0.35212180191588438</v>
      </c>
      <c r="AK2324">
        <v>0.35212188677082268</v>
      </c>
      <c r="AL2324">
        <v>0.35210225359667768</v>
      </c>
      <c r="AM2324">
        <v>0.35214123838881001</v>
      </c>
      <c r="AN2324">
        <v>0.96571598166832084</v>
      </c>
      <c r="AO2324">
        <v>0.96571598166832062</v>
      </c>
      <c r="AP2324">
        <v>0.96571598166832062</v>
      </c>
      <c r="AQ2324">
        <v>0.96571598166832062</v>
      </c>
      <c r="AR2324">
        <v>9.0217093308146143</v>
      </c>
      <c r="AS2324">
        <v>9.0217093308146126</v>
      </c>
      <c r="AT2324">
        <v>9.0217093308146126</v>
      </c>
      <c r="AU2324">
        <v>9.0217093308146126</v>
      </c>
      <c r="AV2324" t="str">
        <f>VLOOKUP(Sheet1[[#This Row],[NPDES ID2]],Combined_Sheet__Major_Only___2[[NPDES ID2]:[ECHO BFR]],3,FALSE)</f>
        <v>MN</v>
      </c>
      <c r="AW2324" t="s">
        <v>54</v>
      </c>
      <c r="AX2324" t="str">
        <f>VLOOKUP(Sheet1[[#This Row],[NPDES ID2]],Combined_Sheet__Major_Only___2[[NPDES ID2]:[ECHO BFR]],27,FALSE)</f>
        <v>-</v>
      </c>
      <c r="AY2324" t="str">
        <f>VLOOKUP(Sheet1[[#This Row],[NPDES ID2]],Combined_Sheet__Major_Only___2[[NPDES ID2]:[ECHO BFR]],28,FALSE)</f>
        <v>-</v>
      </c>
      <c r="AZ2324" t="str">
        <f>VLOOKUP(Sheet1[[#This Row],[NPDES ID2]],Combined_Sheet__Major_Only___2[[NPDES ID2]:[ECHO BFR]],29,FALSE)</f>
        <v>thickening</v>
      </c>
      <c r="BA2324">
        <f>VLOOKUP(Sheet1[[#This Row],[NPDES ID2]],Combined_Sheet__Major_Only___2[[NPDES ID2]:[ECHO BFR]],17,FALSE)</f>
        <v>45.109000000000002</v>
      </c>
      <c r="BB2324">
        <f>VLOOKUP(Sheet1[[#This Row],[NPDES ID2]],Combined_Sheet__Major_Only___2[[NPDES ID2]:[ECHO BFR]],18,FALSE)</f>
        <v>-95.035210000000006</v>
      </c>
      <c r="BC2324" t="str">
        <f>IF(ISNUMBER(SEARCH("aerobic",$AW2324)),"aerobic","")</f>
        <v/>
      </c>
      <c r="BD2324" t="str">
        <f>IF(ISNUMBER(SEARCH("anaer",$AW2324)),"anaer","")</f>
        <v/>
      </c>
      <c r="BE2324" t="str">
        <f>IF(ISNUMBER(SEARCH("thickening",$AZ2324)),"thickening","")</f>
        <v>thickening</v>
      </c>
      <c r="BF2324" s="3" t="str">
        <f>IF(ISNUMBER(SEARCH("airDry",$AW2324)),"airDry","")</f>
        <v/>
      </c>
      <c r="BG2324" s="3" t="str">
        <f>IF(ISNUMBER(SEARCH("heatDry",$AY2324)),"heatDry","")</f>
        <v/>
      </c>
      <c r="BH2324" s="3" t="str">
        <f>IF(AND(ISNUMBER(SEARCH("aerobic",$AW2324)),ISNUMBER(SEARCH("anaer",$AW2324))),"Combined Aer and Anaer.","")</f>
        <v/>
      </c>
    </row>
    <row r="2325" spans="1:60" x14ac:dyDescent="0.25">
      <c r="A2325" s="4">
        <v>1194</v>
      </c>
      <c r="B2325" t="s">
        <v>5726</v>
      </c>
      <c r="C2325">
        <v>254.5</v>
      </c>
      <c r="D2325">
        <v>677.89909694827043</v>
      </c>
      <c r="E2325">
        <v>676.46658365804024</v>
      </c>
      <c r="F2325">
        <v>505.70924048034539</v>
      </c>
      <c r="G2325">
        <v>877.1840652816777</v>
      </c>
      <c r="H2325">
        <v>-154.4321614240082</v>
      </c>
      <c r="I2325">
        <v>-156.44762818345319</v>
      </c>
      <c r="J2325">
        <v>-173.59258335951739</v>
      </c>
      <c r="K2325">
        <v>-130.8614416410079</v>
      </c>
      <c r="L2325">
        <v>127.8319531364936</v>
      </c>
      <c r="M2325">
        <v>126.7852317943893</v>
      </c>
      <c r="N2325">
        <v>123.31995451494809</v>
      </c>
      <c r="O2325">
        <v>135.18542059832811</v>
      </c>
      <c r="P2325">
        <v>6.0313784674377438</v>
      </c>
      <c r="Q2325">
        <v>6.0600189466634413</v>
      </c>
      <c r="R2325">
        <v>5.2151045667220037</v>
      </c>
      <c r="S2325">
        <v>6.9580433541458131</v>
      </c>
      <c r="T2325">
        <v>72246.555542594768</v>
      </c>
      <c r="U2325">
        <v>72246.501226859051</v>
      </c>
      <c r="V2325">
        <v>72197.856200008217</v>
      </c>
      <c r="W2325">
        <v>72295.591482412216</v>
      </c>
      <c r="X2325">
        <v>6478.4215279729797</v>
      </c>
      <c r="Y2325">
        <v>6525.4213532408503</v>
      </c>
      <c r="Z2325">
        <v>6124.4553353378969</v>
      </c>
      <c r="AA2325">
        <v>6709.2562257218606</v>
      </c>
      <c r="AB2325">
        <v>2032.523530288164</v>
      </c>
      <c r="AC2325">
        <v>1960.61230422381</v>
      </c>
      <c r="AD2325">
        <v>1520.0358676628521</v>
      </c>
      <c r="AE2325">
        <v>2694.377400608264</v>
      </c>
      <c r="AF2325">
        <v>49.224942537653313</v>
      </c>
      <c r="AG2325">
        <v>48.821553826705063</v>
      </c>
      <c r="AH2325">
        <v>47.48814389144718</v>
      </c>
      <c r="AI2325">
        <v>52.0563308222182</v>
      </c>
      <c r="AJ2325">
        <v>0.37829295303572258</v>
      </c>
      <c r="AK2325">
        <v>0.37829297832646241</v>
      </c>
      <c r="AL2325">
        <v>0.37828714926787621</v>
      </c>
      <c r="AM2325">
        <v>0.37829872333119058</v>
      </c>
      <c r="AN2325">
        <v>0.96588001687582103</v>
      </c>
      <c r="AO2325">
        <v>0.96588001687582115</v>
      </c>
      <c r="AP2325">
        <v>0.96588001687582115</v>
      </c>
      <c r="AQ2325">
        <v>0.96588001687582115</v>
      </c>
      <c r="AR2325">
        <v>8.082452411198787</v>
      </c>
      <c r="AS2325">
        <v>8.0824524111987834</v>
      </c>
      <c r="AT2325">
        <v>8.0824524111987834</v>
      </c>
      <c r="AU2325">
        <v>8.0824524111987834</v>
      </c>
      <c r="AV2325" t="str">
        <f>VLOOKUP(Sheet1[[#This Row],[NPDES ID2]],Combined_Sheet__Major_Only___2[[NPDES ID2]:[ECHO BFR]],3,FALSE)</f>
        <v>CA</v>
      </c>
      <c r="AW2325" t="s">
        <v>54</v>
      </c>
      <c r="AX2325" t="str">
        <f>VLOOKUP(Sheet1[[#This Row],[NPDES ID2]],Combined_Sheet__Major_Only___2[[NPDES ID2]:[ECHO BFR]],27,FALSE)</f>
        <v>-</v>
      </c>
      <c r="AY2325" t="str">
        <f>VLOOKUP(Sheet1[[#This Row],[NPDES ID2]],Combined_Sheet__Major_Only___2[[NPDES ID2]:[ECHO BFR]],28,FALSE)</f>
        <v>-</v>
      </c>
      <c r="AZ2325" t="str">
        <f>VLOOKUP(Sheet1[[#This Row],[NPDES ID2]],Combined_Sheet__Major_Only___2[[NPDES ID2]:[ECHO BFR]],29,FALSE)</f>
        <v>thickening</v>
      </c>
      <c r="BA2325">
        <f>VLOOKUP(Sheet1[[#This Row],[NPDES ID2]],Combined_Sheet__Major_Only___2[[NPDES ID2]:[ECHO BFR]],17,FALSE)</f>
        <v>34.145388835227401</v>
      </c>
      <c r="BB2325">
        <f>VLOOKUP(Sheet1[[#This Row],[NPDES ID2]],Combined_Sheet__Major_Only___2[[NPDES ID2]:[ECHO BFR]],18,FALSE)</f>
        <v>-116.412344904893</v>
      </c>
      <c r="BC2325" t="str">
        <f>IF(ISNUMBER(SEARCH("aerobic",$AW2325)),"aerobic","")</f>
        <v/>
      </c>
      <c r="BD2325" t="str">
        <f>IF(ISNUMBER(SEARCH("anaer",$AW2325)),"anaer","")</f>
        <v/>
      </c>
      <c r="BE2325" t="str">
        <f>IF(ISNUMBER(SEARCH("thickening",$AZ2325)),"thickening","")</f>
        <v>thickening</v>
      </c>
      <c r="BF2325" s="2" t="str">
        <f>IF(ISNUMBER(SEARCH("airDry",$AW2325)),"airDry","")</f>
        <v/>
      </c>
      <c r="BG2325" s="2" t="str">
        <f>IF(ISNUMBER(SEARCH("heatDry",$AY2325)),"heatDry","")</f>
        <v/>
      </c>
      <c r="BH2325" s="2" t="str">
        <f>IF(AND(ISNUMBER(SEARCH("aerobic",$AW2325)),ISNUMBER(SEARCH("anaer",$AW2325))),"Combined Aer and Anaer.","")</f>
        <v/>
      </c>
    </row>
    <row r="2326" spans="1:60" x14ac:dyDescent="0.25">
      <c r="A2326" s="4">
        <v>1938</v>
      </c>
      <c r="B2326" t="s">
        <v>9143</v>
      </c>
      <c r="C2326">
        <v>2643</v>
      </c>
      <c r="D2326">
        <v>829.9239034780253</v>
      </c>
      <c r="E2326">
        <v>830.00540386964099</v>
      </c>
      <c r="F2326">
        <v>701.14339554834658</v>
      </c>
      <c r="G2326">
        <v>980.84572026976298</v>
      </c>
      <c r="H2326">
        <v>-152.4531524878677</v>
      </c>
      <c r="I2326">
        <v>-154.12535444801441</v>
      </c>
      <c r="J2326">
        <v>-172.49456512521189</v>
      </c>
      <c r="K2326">
        <v>-129.63708976555861</v>
      </c>
      <c r="L2326">
        <v>1333.3662385643311</v>
      </c>
      <c r="M2326">
        <v>1322.574089037284</v>
      </c>
      <c r="N2326">
        <v>1286.667540064188</v>
      </c>
      <c r="O2326">
        <v>1409.413740693795</v>
      </c>
      <c r="P2326">
        <v>62.615929613183162</v>
      </c>
      <c r="Q2326">
        <v>62.896957157184971</v>
      </c>
      <c r="R2326">
        <v>54.086466517975687</v>
      </c>
      <c r="S2326">
        <v>72.279497079094995</v>
      </c>
      <c r="T2326">
        <v>72293.154429767732</v>
      </c>
      <c r="U2326">
        <v>72293.10007986796</v>
      </c>
      <c r="V2326">
        <v>72244.424455777465</v>
      </c>
      <c r="W2326">
        <v>72342.221212705219</v>
      </c>
      <c r="X2326">
        <v>6454.1898352321587</v>
      </c>
      <c r="Y2326">
        <v>6500.4979494564141</v>
      </c>
      <c r="Z2326">
        <v>6104.4735674875428</v>
      </c>
      <c r="AA2326">
        <v>6682.3742270684588</v>
      </c>
      <c r="AB2326">
        <v>1959.857892469618</v>
      </c>
      <c r="AC2326">
        <v>1894.842202803532</v>
      </c>
      <c r="AD2326">
        <v>1478.913708665181</v>
      </c>
      <c r="AE2326">
        <v>2573.517865670226</v>
      </c>
      <c r="AF2326">
        <v>49.448819045383388</v>
      </c>
      <c r="AG2326">
        <v>49.045240510521538</v>
      </c>
      <c r="AH2326">
        <v>47.723831614267318</v>
      </c>
      <c r="AI2326">
        <v>52.266486144698959</v>
      </c>
      <c r="AJ2326">
        <v>0.38101108545499462</v>
      </c>
      <c r="AK2326">
        <v>0.38101134507162132</v>
      </c>
      <c r="AL2326">
        <v>0.38095067470268867</v>
      </c>
      <c r="AM2326">
        <v>0.38107115766659572</v>
      </c>
      <c r="AN2326">
        <v>0.96590093437932678</v>
      </c>
      <c r="AO2326">
        <v>0.96590093437932678</v>
      </c>
      <c r="AP2326">
        <v>0.96590093437932678</v>
      </c>
      <c r="AQ2326">
        <v>0.96590093437932678</v>
      </c>
      <c r="AR2326">
        <v>8.2335124998183602</v>
      </c>
      <c r="AS2326">
        <v>8.2335124998183584</v>
      </c>
      <c r="AT2326">
        <v>8.2335124998183584</v>
      </c>
      <c r="AU2326">
        <v>8.2335124998183584</v>
      </c>
      <c r="AV2326" t="str">
        <f>VLOOKUP(Sheet1[[#This Row],[NPDES ID2]],Combined_Sheet__Major_Only___2[[NPDES ID2]:[ECHO BFR]],3,FALSE)</f>
        <v>AR</v>
      </c>
      <c r="AW2326" t="s">
        <v>54</v>
      </c>
      <c r="AX2326" t="str">
        <f>VLOOKUP(Sheet1[[#This Row],[NPDES ID2]],Combined_Sheet__Major_Only___2[[NPDES ID2]:[ECHO BFR]],27,FALSE)</f>
        <v>-</v>
      </c>
      <c r="AY2326" t="str">
        <f>VLOOKUP(Sheet1[[#This Row],[NPDES ID2]],Combined_Sheet__Major_Only___2[[NPDES ID2]:[ECHO BFR]],28,FALSE)</f>
        <v>-</v>
      </c>
      <c r="AZ2326" t="str">
        <f>VLOOKUP(Sheet1[[#This Row],[NPDES ID2]],Combined_Sheet__Major_Only___2[[NPDES ID2]:[ECHO BFR]],29,FALSE)</f>
        <v>thickening, preliminaryOps</v>
      </c>
      <c r="BA2326">
        <f>VLOOKUP(Sheet1[[#This Row],[NPDES ID2]],Combined_Sheet__Major_Only___2[[NPDES ID2]:[ECHO BFR]],17,FALSE)</f>
        <v>36.080730000000003</v>
      </c>
      <c r="BB2326">
        <f>VLOOKUP(Sheet1[[#This Row],[NPDES ID2]],Combined_Sheet__Major_Only___2[[NPDES ID2]:[ECHO BFR]],18,FALSE)</f>
        <v>-94.089280000000002</v>
      </c>
      <c r="BC2326" t="str">
        <f>IF(ISNUMBER(SEARCH("aerobic",$AW2326)),"aerobic","")</f>
        <v/>
      </c>
      <c r="BD2326" t="str">
        <f>IF(ISNUMBER(SEARCH("anaer",$AW2326)),"anaer","")</f>
        <v/>
      </c>
      <c r="BE2326" t="str">
        <f>IF(ISNUMBER(SEARCH("thickening",$AZ2326)),"thickening","")</f>
        <v>thickening</v>
      </c>
      <c r="BF2326" s="2" t="str">
        <f>IF(ISNUMBER(SEARCH("airDry",$AW2326)),"airDry","")</f>
        <v/>
      </c>
      <c r="BG2326" s="2" t="str">
        <f>IF(ISNUMBER(SEARCH("heatDry",$AY2326)),"heatDry","")</f>
        <v/>
      </c>
      <c r="BH2326" s="2" t="str">
        <f>IF(AND(ISNUMBER(SEARCH("aerobic",$AW2326)),ISNUMBER(SEARCH("anaer",$AW2326))),"Combined Aer and Anaer.","")</f>
        <v/>
      </c>
    </row>
    <row r="2327" spans="1:60" x14ac:dyDescent="0.25">
      <c r="A2327" s="4">
        <v>363</v>
      </c>
      <c r="B2327" t="s">
        <v>1836</v>
      </c>
      <c r="C2327">
        <v>870</v>
      </c>
      <c r="D2327">
        <v>478.12853361425368</v>
      </c>
      <c r="E2327">
        <v>476.35386441485412</v>
      </c>
      <c r="F2327">
        <v>400.66051561276117</v>
      </c>
      <c r="G2327">
        <v>575.71721498600721</v>
      </c>
      <c r="H2327">
        <v>-153.52956335716979</v>
      </c>
      <c r="I2327">
        <v>-155.63230791768419</v>
      </c>
      <c r="J2327">
        <v>-172.8631556898242</v>
      </c>
      <c r="K2327">
        <v>-130.15915681615559</v>
      </c>
      <c r="L2327">
        <v>438.60244824341561</v>
      </c>
      <c r="M2327">
        <v>435.0395554078089</v>
      </c>
      <c r="N2327">
        <v>423.22993759846503</v>
      </c>
      <c r="O2327">
        <v>463.65109967344972</v>
      </c>
      <c r="P2327">
        <v>20.61449179587926</v>
      </c>
      <c r="Q2327">
        <v>20.708177642495489</v>
      </c>
      <c r="R2327">
        <v>17.810653769113561</v>
      </c>
      <c r="S2327">
        <v>23.792379298142968</v>
      </c>
      <c r="T2327">
        <v>72468.313850479783</v>
      </c>
      <c r="U2327">
        <v>72468.259372161556</v>
      </c>
      <c r="V2327">
        <v>72419.468736852985</v>
      </c>
      <c r="W2327">
        <v>72517.496568869115</v>
      </c>
      <c r="X2327">
        <v>6474.3238347112656</v>
      </c>
      <c r="Y2327">
        <v>6520.9513732250471</v>
      </c>
      <c r="Z2327">
        <v>6123.0595765615517</v>
      </c>
      <c r="AA2327">
        <v>6703.3798555269859</v>
      </c>
      <c r="AB2327">
        <v>1501.296139700888</v>
      </c>
      <c r="AC2327">
        <v>1472.0624244919529</v>
      </c>
      <c r="AD2327">
        <v>1208.699875961167</v>
      </c>
      <c r="AE2327">
        <v>1849.7806934855489</v>
      </c>
      <c r="AF2327">
        <v>49.408588861429479</v>
      </c>
      <c r="AG2327">
        <v>49.00617007797598</v>
      </c>
      <c r="AH2327">
        <v>47.679048457046093</v>
      </c>
      <c r="AI2327">
        <v>52.229495144217552</v>
      </c>
      <c r="AJ2327">
        <v>0.3805226285800416</v>
      </c>
      <c r="AK2327">
        <v>0.38052271161161338</v>
      </c>
      <c r="AL2327">
        <v>0.38050351006438898</v>
      </c>
      <c r="AM2327">
        <v>0.38054163759355208</v>
      </c>
      <c r="AN2327">
        <v>0.9659793318112615</v>
      </c>
      <c r="AO2327">
        <v>0.96597933181126172</v>
      </c>
      <c r="AP2327">
        <v>0.96597933181126172</v>
      </c>
      <c r="AQ2327">
        <v>0.96597933181126172</v>
      </c>
      <c r="AR2327">
        <v>9.3378157405481073</v>
      </c>
      <c r="AS2327">
        <v>9.3378157405481073</v>
      </c>
      <c r="AT2327">
        <v>9.3378157405481073</v>
      </c>
      <c r="AU2327">
        <v>9.3378157405481073</v>
      </c>
      <c r="AV2327" t="str">
        <f>VLOOKUP(Sheet1[[#This Row],[NPDES ID2]],Combined_Sheet__Major_Only___2[[NPDES ID2]:[ECHO BFR]],3,FALSE)</f>
        <v>MN</v>
      </c>
      <c r="AW2327" t="s">
        <v>54</v>
      </c>
      <c r="AX2327" t="str">
        <f>VLOOKUP(Sheet1[[#This Row],[NPDES ID2]],Combined_Sheet__Major_Only___2[[NPDES ID2]:[ECHO BFR]],27,FALSE)</f>
        <v>-</v>
      </c>
      <c r="AY2327" t="str">
        <f>VLOOKUP(Sheet1[[#This Row],[NPDES ID2]],Combined_Sheet__Major_Only___2[[NPDES ID2]:[ECHO BFR]],28,FALSE)</f>
        <v>-</v>
      </c>
      <c r="AZ2327" t="str">
        <f>VLOOKUP(Sheet1[[#This Row],[NPDES ID2]],Combined_Sheet__Major_Only___2[[NPDES ID2]:[ECHO BFR]],29,FALSE)</f>
        <v>thickening, preliminaryOps</v>
      </c>
      <c r="BA2327">
        <f>VLOOKUP(Sheet1[[#This Row],[NPDES ID2]],Combined_Sheet__Major_Only___2[[NPDES ID2]:[ECHO BFR]],17,FALSE)</f>
        <v>44.745694</v>
      </c>
      <c r="BB2327">
        <f>VLOOKUP(Sheet1[[#This Row],[NPDES ID2]],Combined_Sheet__Major_Only___2[[NPDES ID2]:[ECHO BFR]],18,FALSE)</f>
        <v>-92.846778</v>
      </c>
      <c r="BC2327" t="str">
        <f>IF(ISNUMBER(SEARCH("aerobic",$AW2327)),"aerobic","")</f>
        <v/>
      </c>
      <c r="BD2327" t="str">
        <f>IF(ISNUMBER(SEARCH("anaer",$AW2327)),"anaer","")</f>
        <v/>
      </c>
      <c r="BE2327" t="str">
        <f>IF(ISNUMBER(SEARCH("thickening",$AZ2327)),"thickening","")</f>
        <v>thickening</v>
      </c>
      <c r="BF2327" s="3" t="str">
        <f>IF(ISNUMBER(SEARCH("airDry",$AW2327)),"airDry","")</f>
        <v/>
      </c>
      <c r="BG2327" s="3" t="str">
        <f>IF(ISNUMBER(SEARCH("heatDry",$AY2327)),"heatDry","")</f>
        <v/>
      </c>
      <c r="BH2327" s="3" t="str">
        <f>IF(AND(ISNUMBER(SEARCH("aerobic",$AW2327)),ISNUMBER(SEARCH("anaer",$AW2327))),"Combined Aer and Anaer.","")</f>
        <v/>
      </c>
    </row>
    <row r="2328" spans="1:60" x14ac:dyDescent="0.25">
      <c r="A2328" s="4">
        <v>348</v>
      </c>
      <c r="B2328" t="s">
        <v>1763</v>
      </c>
      <c r="C2328">
        <v>977</v>
      </c>
      <c r="D2328">
        <v>494.83120840536611</v>
      </c>
      <c r="E2328">
        <v>494.48635507357369</v>
      </c>
      <c r="F2328">
        <v>416.61539186829401</v>
      </c>
      <c r="G2328">
        <v>592.37215485705531</v>
      </c>
      <c r="H2328">
        <v>-155.28851618474511</v>
      </c>
      <c r="I2328">
        <v>-157.2774199812537</v>
      </c>
      <c r="J2328">
        <v>-174.8365050797577</v>
      </c>
      <c r="K2328">
        <v>-131.88238569345171</v>
      </c>
      <c r="L2328">
        <v>487.06313231213949</v>
      </c>
      <c r="M2328">
        <v>483.01938017030619</v>
      </c>
      <c r="N2328">
        <v>469.6134076681293</v>
      </c>
      <c r="O2328">
        <v>515.49564974751513</v>
      </c>
      <c r="P2328">
        <v>23.15894760957681</v>
      </c>
      <c r="Q2328">
        <v>23.278035666521209</v>
      </c>
      <c r="R2328">
        <v>20.04749816506601</v>
      </c>
      <c r="S2328">
        <v>26.694748942349801</v>
      </c>
      <c r="T2328">
        <v>72653.855342669223</v>
      </c>
      <c r="U2328">
        <v>72653.800728320901</v>
      </c>
      <c r="V2328">
        <v>72604.888264834706</v>
      </c>
      <c r="W2328">
        <v>72703.160868251245</v>
      </c>
      <c r="X2328">
        <v>6564.2204034038168</v>
      </c>
      <c r="Y2328">
        <v>6612.4282756519005</v>
      </c>
      <c r="Z2328">
        <v>6200.4124886521386</v>
      </c>
      <c r="AA2328">
        <v>6801.6697745091569</v>
      </c>
      <c r="AB2328">
        <v>1451.691802449373</v>
      </c>
      <c r="AC2328">
        <v>1425.7815864966531</v>
      </c>
      <c r="AD2328">
        <v>1179.8218681248659</v>
      </c>
      <c r="AE2328">
        <v>1772.399512498725</v>
      </c>
      <c r="AF2328">
        <v>48.858966650062747</v>
      </c>
      <c r="AG2328">
        <v>48.452152415119592</v>
      </c>
      <c r="AH2328">
        <v>47.1109293231668</v>
      </c>
      <c r="AI2328">
        <v>51.710214677169958</v>
      </c>
      <c r="AJ2328">
        <v>0.37385030074948772</v>
      </c>
      <c r="AK2328">
        <v>0.37385039200671039</v>
      </c>
      <c r="AL2328">
        <v>0.37382927604538008</v>
      </c>
      <c r="AM2328">
        <v>0.37387120517746197</v>
      </c>
      <c r="AN2328">
        <v>0.96606198380904873</v>
      </c>
      <c r="AO2328">
        <v>0.9660619838090484</v>
      </c>
      <c r="AP2328">
        <v>0.9660619838090484</v>
      </c>
      <c r="AQ2328">
        <v>0.9660619838090484</v>
      </c>
      <c r="AR2328">
        <v>9.4611217261628688</v>
      </c>
      <c r="AS2328">
        <v>9.4611217261628653</v>
      </c>
      <c r="AT2328">
        <v>9.4611217261628653</v>
      </c>
      <c r="AU2328">
        <v>9.4611217261628653</v>
      </c>
      <c r="AV2328" t="str">
        <f>VLOOKUP(Sheet1[[#This Row],[NPDES ID2]],Combined_Sheet__Major_Only___2[[NPDES ID2]:[ECHO BFR]],3,FALSE)</f>
        <v>KS</v>
      </c>
      <c r="AW2328" t="s">
        <v>54</v>
      </c>
      <c r="AX2328" t="str">
        <f>VLOOKUP(Sheet1[[#This Row],[NPDES ID2]],Combined_Sheet__Major_Only___2[[NPDES ID2]:[ECHO BFR]],27,FALSE)</f>
        <v>-</v>
      </c>
      <c r="AY2328" t="str">
        <f>VLOOKUP(Sheet1[[#This Row],[NPDES ID2]],Combined_Sheet__Major_Only___2[[NPDES ID2]:[ECHO BFR]],28,FALSE)</f>
        <v>-</v>
      </c>
      <c r="AZ2328" t="str">
        <f>VLOOKUP(Sheet1[[#This Row],[NPDES ID2]],Combined_Sheet__Major_Only___2[[NPDES ID2]:[ECHO BFR]],29,FALSE)</f>
        <v>preliminaryOps, thickening</v>
      </c>
      <c r="BA2328">
        <f>VLOOKUP(Sheet1[[#This Row],[NPDES ID2]],Combined_Sheet__Major_Only___2[[NPDES ID2]:[ECHO BFR]],17,FALSE)</f>
        <v>38.910899000000001</v>
      </c>
      <c r="BB2328">
        <f>VLOOKUP(Sheet1[[#This Row],[NPDES ID2]],Combined_Sheet__Major_Only___2[[NPDES ID2]:[ECHO BFR]],18,FALSE)</f>
        <v>-94.888805000000005</v>
      </c>
      <c r="BC2328" t="str">
        <f>IF(ISNUMBER(SEARCH("aerobic",$AW2328)),"aerobic","")</f>
        <v/>
      </c>
      <c r="BD2328" t="str">
        <f>IF(ISNUMBER(SEARCH("anaer",$AW2328)),"anaer","")</f>
        <v/>
      </c>
      <c r="BE2328" t="str">
        <f>IF(ISNUMBER(SEARCH("thickening",$AZ2328)),"thickening","")</f>
        <v>thickening</v>
      </c>
      <c r="BF2328" s="2" t="str">
        <f>IF(ISNUMBER(SEARCH("airDry",$AW2328)),"airDry","")</f>
        <v/>
      </c>
      <c r="BG2328" s="2" t="str">
        <f>IF(ISNUMBER(SEARCH("heatDry",$AY2328)),"heatDry","")</f>
        <v/>
      </c>
      <c r="BH2328" s="2" t="str">
        <f>IF(AND(ISNUMBER(SEARCH("aerobic",$AW2328)),ISNUMBER(SEARCH("anaer",$AW2328))),"Combined Aer and Anaer.","")</f>
        <v/>
      </c>
    </row>
    <row r="2329" spans="1:60" x14ac:dyDescent="0.25">
      <c r="A2329" s="4">
        <v>784</v>
      </c>
      <c r="B2329" t="s">
        <v>3840</v>
      </c>
      <c r="C2329">
        <v>1574.21</v>
      </c>
      <c r="D2329">
        <v>578.05033928883881</v>
      </c>
      <c r="E2329">
        <v>577.33304078628362</v>
      </c>
      <c r="F2329">
        <v>487.64084766348958</v>
      </c>
      <c r="G2329">
        <v>682.55686346778839</v>
      </c>
      <c r="H2329">
        <v>-149.50370447110589</v>
      </c>
      <c r="I2329">
        <v>-151.64941842707529</v>
      </c>
      <c r="J2329">
        <v>-168.7277868023709</v>
      </c>
      <c r="K2329">
        <v>-126.47099770448661</v>
      </c>
      <c r="L2329">
        <v>812.1921531091823</v>
      </c>
      <c r="M2329">
        <v>805.8969401038446</v>
      </c>
      <c r="N2329">
        <v>785.00032717857289</v>
      </c>
      <c r="O2329">
        <v>856.4894618940167</v>
      </c>
      <c r="P2329">
        <v>37.266770681304372</v>
      </c>
      <c r="Q2329">
        <v>37.342277453537257</v>
      </c>
      <c r="R2329">
        <v>32.043225854357203</v>
      </c>
      <c r="S2329">
        <v>43.060402319236161</v>
      </c>
      <c r="T2329">
        <v>72710.245690296681</v>
      </c>
      <c r="U2329">
        <v>72710.191034605697</v>
      </c>
      <c r="V2329">
        <v>72661.241544720688</v>
      </c>
      <c r="W2329">
        <v>72759.588539822842</v>
      </c>
      <c r="X2329">
        <v>6346.9315487136737</v>
      </c>
      <c r="Y2329">
        <v>6390.738892721125</v>
      </c>
      <c r="Z2329">
        <v>6017.6730438721734</v>
      </c>
      <c r="AA2329">
        <v>6561.3203549126238</v>
      </c>
      <c r="AB2329">
        <v>1445.154421643017</v>
      </c>
      <c r="AC2329">
        <v>1417.8382069980639</v>
      </c>
      <c r="AD2329">
        <v>1168.741914656933</v>
      </c>
      <c r="AE2329">
        <v>1771.900260274926</v>
      </c>
      <c r="AF2329">
        <v>50.566889883686123</v>
      </c>
      <c r="AG2329">
        <v>50.173008680072698</v>
      </c>
      <c r="AH2329">
        <v>48.877926887612553</v>
      </c>
      <c r="AI2329">
        <v>53.323318939447788</v>
      </c>
      <c r="AJ2329">
        <v>0.39459121984177947</v>
      </c>
      <c r="AK2329">
        <v>0.39459137355637641</v>
      </c>
      <c r="AL2329">
        <v>0.39455568945517527</v>
      </c>
      <c r="AM2329">
        <v>0.39462654833967192</v>
      </c>
      <c r="AN2329">
        <v>0.96608702414456715</v>
      </c>
      <c r="AO2329">
        <v>0.96608702414456671</v>
      </c>
      <c r="AP2329">
        <v>0.96608702414456671</v>
      </c>
      <c r="AQ2329">
        <v>0.96608702414456671</v>
      </c>
      <c r="AR2329">
        <v>9.6458754207834279</v>
      </c>
      <c r="AS2329">
        <v>9.6458754207834279</v>
      </c>
      <c r="AT2329">
        <v>9.6458754207834279</v>
      </c>
      <c r="AU2329">
        <v>9.6458754207834279</v>
      </c>
      <c r="AV2329" t="str">
        <f>VLOOKUP(Sheet1[[#This Row],[NPDES ID2]],Combined_Sheet__Major_Only___2[[NPDES ID2]:[ECHO BFR]],3,FALSE)</f>
        <v>IN</v>
      </c>
      <c r="AW2329" t="s">
        <v>87</v>
      </c>
      <c r="AX2329" t="str">
        <f>VLOOKUP(Sheet1[[#This Row],[NPDES ID2]],Combined_Sheet__Major_Only___2[[NPDES ID2]:[ECHO BFR]],27,FALSE)</f>
        <v>tempSludgeStore</v>
      </c>
      <c r="AY2329" t="str">
        <f>VLOOKUP(Sheet1[[#This Row],[NPDES ID2]],Combined_Sheet__Major_Only___2[[NPDES ID2]:[ECHO BFR]],28,FALSE)</f>
        <v>pasteurize</v>
      </c>
      <c r="AZ2329" t="str">
        <f>VLOOKUP(Sheet1[[#This Row],[NPDES ID2]],Combined_Sheet__Major_Only___2[[NPDES ID2]:[ECHO BFR]],29,FALSE)</f>
        <v>thickening</v>
      </c>
      <c r="BA2329">
        <f>VLOOKUP(Sheet1[[#This Row],[NPDES ID2]],Combined_Sheet__Major_Only___2[[NPDES ID2]:[ECHO BFR]],17,FALSE)</f>
        <v>41.663519999999998</v>
      </c>
      <c r="BB2329">
        <f>VLOOKUP(Sheet1[[#This Row],[NPDES ID2]],Combined_Sheet__Major_Only___2[[NPDES ID2]:[ECHO BFR]],18,FALSE)</f>
        <v>-85.143500000000003</v>
      </c>
      <c r="BC2329" t="str">
        <f>IF(ISNUMBER(SEARCH("aerobic",$AW2329)),"aerobic","")</f>
        <v/>
      </c>
      <c r="BD2329" t="str">
        <f>IF(ISNUMBER(SEARCH("anaer",$AW2329)),"anaer","")</f>
        <v/>
      </c>
      <c r="BE2329" t="str">
        <f>IF(ISNUMBER(SEARCH("thickening",$AZ2329)),"thickening","")</f>
        <v>thickening</v>
      </c>
      <c r="BF2329" s="2" t="str">
        <f>IF(ISNUMBER(SEARCH("airDry",$AW2329)),"airDry","")</f>
        <v/>
      </c>
      <c r="BG2329" s="2" t="str">
        <f>IF(ISNUMBER(SEARCH("heatDry",$AY2329)),"heatDry","")</f>
        <v/>
      </c>
      <c r="BH2329" s="2" t="str">
        <f>IF(AND(ISNUMBER(SEARCH("aerobic",$AW2329)),ISNUMBER(SEARCH("anaer",$AW2329))),"Combined Aer and Anaer.","")</f>
        <v/>
      </c>
    </row>
    <row r="2330" spans="1:60" x14ac:dyDescent="0.25">
      <c r="A2330" s="4">
        <v>1931</v>
      </c>
      <c r="B2330" t="s">
        <v>9111</v>
      </c>
      <c r="C2330">
        <v>2944.88</v>
      </c>
      <c r="D2330">
        <v>869.60894264991396</v>
      </c>
      <c r="E2330">
        <v>870.89727938460123</v>
      </c>
      <c r="F2330">
        <v>728.24864557698754</v>
      </c>
      <c r="G2330">
        <v>1027.8059629008389</v>
      </c>
      <c r="H2330">
        <v>-146.6967485185732</v>
      </c>
      <c r="I2330">
        <v>-148.475808943857</v>
      </c>
      <c r="J2330">
        <v>-166.27167401511269</v>
      </c>
      <c r="K2330">
        <v>-123.8988202661786</v>
      </c>
      <c r="L2330">
        <v>1540.1452728564941</v>
      </c>
      <c r="M2330">
        <v>1528.5527572873841</v>
      </c>
      <c r="N2330">
        <v>1489.9584944769531</v>
      </c>
      <c r="O2330">
        <v>1621.8646309300641</v>
      </c>
      <c r="P2330">
        <v>69.671778393962626</v>
      </c>
      <c r="Q2330">
        <v>69.832442385388816</v>
      </c>
      <c r="R2330">
        <v>59.744425999282342</v>
      </c>
      <c r="S2330">
        <v>80.432515884592462</v>
      </c>
      <c r="T2330">
        <v>72763.972605636765</v>
      </c>
      <c r="U2330">
        <v>72763.917910555771</v>
      </c>
      <c r="V2330">
        <v>72714.933143105023</v>
      </c>
      <c r="W2330">
        <v>72813.351016220273</v>
      </c>
      <c r="X2330">
        <v>6265.6740726595408</v>
      </c>
      <c r="Y2330">
        <v>6307.7703583577613</v>
      </c>
      <c r="Z2330">
        <v>5949.2431288165062</v>
      </c>
      <c r="AA2330">
        <v>6471.6144291012724</v>
      </c>
      <c r="AB2330">
        <v>1567.4887539628701</v>
      </c>
      <c r="AC2330">
        <v>1531.4620924847161</v>
      </c>
      <c r="AD2330">
        <v>1242.583924715193</v>
      </c>
      <c r="AE2330">
        <v>1958.9641049116649</v>
      </c>
      <c r="AF2330">
        <v>51.262943365466008</v>
      </c>
      <c r="AG2330">
        <v>50.873363154862488</v>
      </c>
      <c r="AH2330">
        <v>49.600173809424177</v>
      </c>
      <c r="AI2330">
        <v>53.980034561543079</v>
      </c>
      <c r="AJ2330">
        <v>0.40304978477304548</v>
      </c>
      <c r="AK2330">
        <v>0.40305007966703571</v>
      </c>
      <c r="AL2330">
        <v>0.40298108541802657</v>
      </c>
      <c r="AM2330">
        <v>0.40311810007057008</v>
      </c>
      <c r="AN2330">
        <v>0.9661108474234793</v>
      </c>
      <c r="AO2330">
        <v>0.96611084742347897</v>
      </c>
      <c r="AP2330">
        <v>0.96611084742347897</v>
      </c>
      <c r="AQ2330">
        <v>0.96611084742347897</v>
      </c>
      <c r="AR2330">
        <v>9.3300465458144082</v>
      </c>
      <c r="AS2330">
        <v>9.3300465458144064</v>
      </c>
      <c r="AT2330">
        <v>9.3300465458144064</v>
      </c>
      <c r="AU2330">
        <v>9.3300465458144064</v>
      </c>
      <c r="AV2330" t="str">
        <f>VLOOKUP(Sheet1[[#This Row],[NPDES ID2]],Combined_Sheet__Major_Only___2[[NPDES ID2]:[ECHO BFR]],3,FALSE)</f>
        <v>NJ</v>
      </c>
      <c r="AW2330" t="s">
        <v>54</v>
      </c>
      <c r="AX2330" t="str">
        <f>VLOOKUP(Sheet1[[#This Row],[NPDES ID2]],Combined_Sheet__Major_Only___2[[NPDES ID2]:[ECHO BFR]],27,FALSE)</f>
        <v>-</v>
      </c>
      <c r="AY2330" t="str">
        <f>VLOOKUP(Sheet1[[#This Row],[NPDES ID2]],Combined_Sheet__Major_Only___2[[NPDES ID2]:[ECHO BFR]],28,FALSE)</f>
        <v>-</v>
      </c>
      <c r="AZ2330" t="str">
        <f>VLOOKUP(Sheet1[[#This Row],[NPDES ID2]],Combined_Sheet__Major_Only___2[[NPDES ID2]:[ECHO BFR]],29,FALSE)</f>
        <v>thickening, preliminaryOps</v>
      </c>
      <c r="BA2330">
        <f>VLOOKUP(Sheet1[[#This Row],[NPDES ID2]],Combined_Sheet__Major_Only___2[[NPDES ID2]:[ECHO BFR]],17,FALSE)</f>
        <v>40.847079999999998</v>
      </c>
      <c r="BB2330">
        <f>VLOOKUP(Sheet1[[#This Row],[NPDES ID2]],Combined_Sheet__Major_Only___2[[NPDES ID2]:[ECHO BFR]],18,FALSE)</f>
        <v>-74.347696999999997</v>
      </c>
      <c r="BC2330" t="str">
        <f>IF(ISNUMBER(SEARCH("aerobic",$AW2330)),"aerobic","")</f>
        <v/>
      </c>
      <c r="BD2330" t="str">
        <f>IF(ISNUMBER(SEARCH("anaer",$AW2330)),"anaer","")</f>
        <v/>
      </c>
      <c r="BE2330" t="str">
        <f>IF(ISNUMBER(SEARCH("thickening",$AZ2330)),"thickening","")</f>
        <v>thickening</v>
      </c>
      <c r="BF2330" s="3" t="str">
        <f>IF(ISNUMBER(SEARCH("airDry",$AW2330)),"airDry","")</f>
        <v/>
      </c>
      <c r="BG2330" s="3" t="str">
        <f>IF(ISNUMBER(SEARCH("heatDry",$AY2330)),"heatDry","")</f>
        <v/>
      </c>
      <c r="BH2330" s="3" t="str">
        <f>IF(AND(ISNUMBER(SEARCH("aerobic",$AW2330)),ISNUMBER(SEARCH("anaer",$AW2330))),"Combined Aer and Anaer.","")</f>
        <v/>
      </c>
    </row>
    <row r="2331" spans="1:60" x14ac:dyDescent="0.25">
      <c r="A2331" s="4">
        <v>1085</v>
      </c>
      <c r="B2331" t="s">
        <v>5232</v>
      </c>
      <c r="C2331">
        <v>351.6</v>
      </c>
      <c r="D2331">
        <v>584.08661214319648</v>
      </c>
      <c r="E2331">
        <v>584.35980663412329</v>
      </c>
      <c r="F2331">
        <v>437.27486011932712</v>
      </c>
      <c r="G2331">
        <v>732.82420194211124</v>
      </c>
      <c r="H2331">
        <v>-160.08016931016931</v>
      </c>
      <c r="I2331">
        <v>-161.98672185385769</v>
      </c>
      <c r="J2331">
        <v>-179.80558914058011</v>
      </c>
      <c r="K2331">
        <v>-136.33210198129839</v>
      </c>
      <c r="L2331">
        <v>170.58804635788911</v>
      </c>
      <c r="M2331">
        <v>169.09480774353921</v>
      </c>
      <c r="N2331">
        <v>164.15037451410339</v>
      </c>
      <c r="O2331">
        <v>181.07958754095611</v>
      </c>
      <c r="P2331">
        <v>8.3424417931089785</v>
      </c>
      <c r="Q2331">
        <v>8.364060602856183</v>
      </c>
      <c r="R2331">
        <v>7.2342919569367723</v>
      </c>
      <c r="S2331">
        <v>9.5864264182881662</v>
      </c>
      <c r="T2331">
        <v>72967.885121693616</v>
      </c>
      <c r="U2331">
        <v>72967.830277113797</v>
      </c>
      <c r="V2331">
        <v>72918.711618909379</v>
      </c>
      <c r="W2331">
        <v>73017.398498981129</v>
      </c>
      <c r="X2331">
        <v>6774.7175505350388</v>
      </c>
      <c r="Y2331">
        <v>6826.8861495840056</v>
      </c>
      <c r="Z2331">
        <v>6379.7472805161033</v>
      </c>
      <c r="AA2331">
        <v>7033.0151228447294</v>
      </c>
      <c r="AB2331">
        <v>2066.91363819769</v>
      </c>
      <c r="AC2331">
        <v>1996.294691956025</v>
      </c>
      <c r="AD2331">
        <v>1555.417843515203</v>
      </c>
      <c r="AE2331">
        <v>2725.0317394488461</v>
      </c>
      <c r="AF2331">
        <v>47.548441083468397</v>
      </c>
      <c r="AG2331">
        <v>47.131792779955617</v>
      </c>
      <c r="AH2331">
        <v>45.754941834627289</v>
      </c>
      <c r="AI2331">
        <v>50.47243498697722</v>
      </c>
      <c r="AJ2331">
        <v>0.35794983412291892</v>
      </c>
      <c r="AK2331">
        <v>0.35794986751779301</v>
      </c>
      <c r="AL2331">
        <v>0.35794216611217122</v>
      </c>
      <c r="AM2331">
        <v>0.35795745796271738</v>
      </c>
      <c r="AN2331">
        <v>0.96620096135939038</v>
      </c>
      <c r="AO2331">
        <v>0.96620096135939004</v>
      </c>
      <c r="AP2331">
        <v>0.96620096135939004</v>
      </c>
      <c r="AQ2331">
        <v>0.96620096135939004</v>
      </c>
      <c r="AR2331">
        <v>7.9013595974517408</v>
      </c>
      <c r="AS2331">
        <v>7.9013595974517408</v>
      </c>
      <c r="AT2331">
        <v>7.9013595974517408</v>
      </c>
      <c r="AU2331">
        <v>7.9013595974517408</v>
      </c>
      <c r="AV2331" t="str">
        <f>VLOOKUP(Sheet1[[#This Row],[NPDES ID2]],Combined_Sheet__Major_Only___2[[NPDES ID2]:[ECHO BFR]],3,FALSE)</f>
        <v>LA</v>
      </c>
      <c r="AW2331" t="s">
        <v>87</v>
      </c>
      <c r="AX2331" t="str">
        <f>VLOOKUP(Sheet1[[#This Row],[NPDES ID2]],Combined_Sheet__Major_Only___2[[NPDES ID2]:[ECHO BFR]],27,FALSE)</f>
        <v>other</v>
      </c>
      <c r="AY2331" t="str">
        <f>VLOOKUP(Sheet1[[#This Row],[NPDES ID2]],Combined_Sheet__Major_Only___2[[NPDES ID2]:[ECHO BFR]],28,FALSE)</f>
        <v>-</v>
      </c>
      <c r="AZ2331" t="str">
        <f>VLOOKUP(Sheet1[[#This Row],[NPDES ID2]],Combined_Sheet__Major_Only___2[[NPDES ID2]:[ECHO BFR]],29,FALSE)</f>
        <v>thickening</v>
      </c>
      <c r="BA2331">
        <f>VLOOKUP(Sheet1[[#This Row],[NPDES ID2]],Combined_Sheet__Major_Only___2[[NPDES ID2]:[ECHO BFR]],17,FALSE)</f>
        <v>30.480782000000001</v>
      </c>
      <c r="BB2331">
        <f>VLOOKUP(Sheet1[[#This Row],[NPDES ID2]],Combined_Sheet__Major_Only___2[[NPDES ID2]:[ECHO BFR]],18,FALSE)</f>
        <v>-90.871775999999997</v>
      </c>
      <c r="BC2331" t="str">
        <f>IF(ISNUMBER(SEARCH("aerobic",$AW2331)),"aerobic","")</f>
        <v/>
      </c>
      <c r="BD2331" t="str">
        <f>IF(ISNUMBER(SEARCH("anaer",$AW2331)),"anaer","")</f>
        <v/>
      </c>
      <c r="BE2331" t="str">
        <f>IF(ISNUMBER(SEARCH("thickening",$AZ2331)),"thickening","")</f>
        <v>thickening</v>
      </c>
      <c r="BF2331" s="3" t="str">
        <f>IF(ISNUMBER(SEARCH("airDry",$AW2331)),"airDry","")</f>
        <v/>
      </c>
      <c r="BG2331" s="3" t="str">
        <f>IF(ISNUMBER(SEARCH("heatDry",$AY2331)),"heatDry","")</f>
        <v/>
      </c>
      <c r="BH2331" s="3" t="str">
        <f>IF(AND(ISNUMBER(SEARCH("aerobic",$AW2331)),ISNUMBER(SEARCH("anaer",$AW2331))),"Combined Aer and Anaer.","")</f>
        <v/>
      </c>
    </row>
    <row r="2332" spans="1:60" x14ac:dyDescent="0.25">
      <c r="A2332" s="4">
        <v>1175</v>
      </c>
      <c r="B2332" t="s">
        <v>5636</v>
      </c>
      <c r="C2332">
        <v>273</v>
      </c>
      <c r="D2332">
        <v>655.38227634594398</v>
      </c>
      <c r="E2332">
        <v>654.37562396636963</v>
      </c>
      <c r="F2332">
        <v>492.12173326698252</v>
      </c>
      <c r="G2332">
        <v>845.8753323457837</v>
      </c>
      <c r="H2332">
        <v>-156.108828649397</v>
      </c>
      <c r="I2332">
        <v>-158.1342191590025</v>
      </c>
      <c r="J2332">
        <v>-175.4313560064592</v>
      </c>
      <c r="K2332">
        <v>-132.47799492813559</v>
      </c>
      <c r="L2332">
        <v>135.71501296958809</v>
      </c>
      <c r="M2332">
        <v>134.581123207812</v>
      </c>
      <c r="N2332">
        <v>130.82721424194079</v>
      </c>
      <c r="O2332">
        <v>143.68092641521591</v>
      </c>
      <c r="P2332">
        <v>6.4721771261165371</v>
      </c>
      <c r="Q2332">
        <v>6.5061592099611829</v>
      </c>
      <c r="R2332">
        <v>5.6036160218980937</v>
      </c>
      <c r="S2332">
        <v>7.4577180687387079</v>
      </c>
      <c r="T2332">
        <v>73076.169419377096</v>
      </c>
      <c r="U2332">
        <v>73076.11449540843</v>
      </c>
      <c r="V2332">
        <v>73026.924736780624</v>
      </c>
      <c r="W2332">
        <v>73125.754468453233</v>
      </c>
      <c r="X2332">
        <v>6621.1005737144887</v>
      </c>
      <c r="Y2332">
        <v>6670.0114579237397</v>
      </c>
      <c r="Z2332">
        <v>6252.1821744494791</v>
      </c>
      <c r="AA2332">
        <v>6861.8801887379304</v>
      </c>
      <c r="AB2332">
        <v>1538.2184010993631</v>
      </c>
      <c r="AC2332">
        <v>1507.8823557825231</v>
      </c>
      <c r="AD2332">
        <v>1237.417904029903</v>
      </c>
      <c r="AE2332">
        <v>1897.3541283650229</v>
      </c>
      <c r="AF2332">
        <v>48.719082549119449</v>
      </c>
      <c r="AG2332">
        <v>48.31170750460052</v>
      </c>
      <c r="AH2332">
        <v>46.965134565066478</v>
      </c>
      <c r="AI2332">
        <v>51.578434354834407</v>
      </c>
      <c r="AJ2332">
        <v>0.37215248861519812</v>
      </c>
      <c r="AK2332">
        <v>0.3721525144087251</v>
      </c>
      <c r="AL2332">
        <v>0.37214656914518501</v>
      </c>
      <c r="AM2332">
        <v>0.37215837394934559</v>
      </c>
      <c r="AN2332">
        <v>0.96624862029964864</v>
      </c>
      <c r="AO2332">
        <v>0.96624862029964864</v>
      </c>
      <c r="AP2332">
        <v>0.96624862029964864</v>
      </c>
      <c r="AQ2332">
        <v>0.96624862029964864</v>
      </c>
      <c r="AR2332">
        <v>9.1987548307764548</v>
      </c>
      <c r="AS2332">
        <v>9.1987548307764566</v>
      </c>
      <c r="AT2332">
        <v>9.1987548307764566</v>
      </c>
      <c r="AU2332">
        <v>9.1987548307764566</v>
      </c>
      <c r="AV2332" t="str">
        <f>VLOOKUP(Sheet1[[#This Row],[NPDES ID2]],Combined_Sheet__Major_Only___2[[NPDES ID2]:[ECHO BFR]],3,FALSE)</f>
        <v>NV</v>
      </c>
      <c r="AW2332" t="s">
        <v>54</v>
      </c>
      <c r="AX2332" t="str">
        <f>VLOOKUP(Sheet1[[#This Row],[NPDES ID2]],Combined_Sheet__Major_Only___2[[NPDES ID2]:[ECHO BFR]],27,FALSE)</f>
        <v>-</v>
      </c>
      <c r="AY2332" t="str">
        <f>VLOOKUP(Sheet1[[#This Row],[NPDES ID2]],Combined_Sheet__Major_Only___2[[NPDES ID2]:[ECHO BFR]],28,FALSE)</f>
        <v>-</v>
      </c>
      <c r="AZ2332" t="str">
        <f>VLOOKUP(Sheet1[[#This Row],[NPDES ID2]],Combined_Sheet__Major_Only___2[[NPDES ID2]:[ECHO BFR]],29,FALSE)</f>
        <v>thickening</v>
      </c>
      <c r="BA2332">
        <f>VLOOKUP(Sheet1[[#This Row],[NPDES ID2]],Combined_Sheet__Major_Only___2[[NPDES ID2]:[ECHO BFR]],17,FALSE)</f>
        <v>39.035407734780101</v>
      </c>
      <c r="BB2332">
        <f>VLOOKUP(Sheet1[[#This Row],[NPDES ID2]],Combined_Sheet__Major_Only___2[[NPDES ID2]:[ECHO BFR]],18,FALSE)</f>
        <v>-119.948886576654</v>
      </c>
      <c r="BC2332" t="str">
        <f>IF(ISNUMBER(SEARCH("aerobic",$AW2332)),"aerobic","")</f>
        <v/>
      </c>
      <c r="BD2332" t="str">
        <f>IF(ISNUMBER(SEARCH("anaer",$AW2332)),"anaer","")</f>
        <v/>
      </c>
      <c r="BE2332" t="str">
        <f>IF(ISNUMBER(SEARCH("thickening",$AZ2332)),"thickening","")</f>
        <v>thickening</v>
      </c>
      <c r="BF2332" s="3" t="str">
        <f>IF(ISNUMBER(SEARCH("airDry",$AW2332)),"airDry","")</f>
        <v/>
      </c>
      <c r="BG2332" s="3" t="str">
        <f>IF(ISNUMBER(SEARCH("heatDry",$AY2332)),"heatDry","")</f>
        <v/>
      </c>
      <c r="BH2332" s="3" t="str">
        <f>IF(AND(ISNUMBER(SEARCH("aerobic",$AW2332)),ISNUMBER(SEARCH("anaer",$AW2332))),"Combined Aer and Anaer.","")</f>
        <v/>
      </c>
    </row>
    <row r="2333" spans="1:60" x14ac:dyDescent="0.25">
      <c r="A2333" s="4">
        <v>2241</v>
      </c>
      <c r="B2333" t="s">
        <v>10497</v>
      </c>
      <c r="C2333">
        <v>551.95000000000005</v>
      </c>
      <c r="D2333">
        <v>456.31624268901408</v>
      </c>
      <c r="E2333">
        <v>454.81655352604957</v>
      </c>
      <c r="F2333">
        <v>358.90395473774731</v>
      </c>
      <c r="G2333">
        <v>551.02159671596314</v>
      </c>
      <c r="H2333">
        <v>-145.26161737132949</v>
      </c>
      <c r="I2333">
        <v>-147.33858375089329</v>
      </c>
      <c r="J2333">
        <v>-163.61940111940351</v>
      </c>
      <c r="K2333">
        <v>-122.127209490623</v>
      </c>
      <c r="L2333">
        <v>293.6040627550438</v>
      </c>
      <c r="M2333">
        <v>291.46369355282479</v>
      </c>
      <c r="N2333">
        <v>284.37339656569782</v>
      </c>
      <c r="O2333">
        <v>308.64633526960313</v>
      </c>
      <c r="P2333">
        <v>13.051605403805629</v>
      </c>
      <c r="Q2333">
        <v>13.10493899092285</v>
      </c>
      <c r="R2333">
        <v>11.15765345726958</v>
      </c>
      <c r="S2333">
        <v>15.049337703711361</v>
      </c>
      <c r="T2333">
        <v>73109.987556573542</v>
      </c>
      <c r="U2333">
        <v>73109.932607811075</v>
      </c>
      <c r="V2333">
        <v>73060.72064389658</v>
      </c>
      <c r="W2333">
        <v>73159.594989378747</v>
      </c>
      <c r="X2333">
        <v>6189.2454272528294</v>
      </c>
      <c r="Y2333">
        <v>6229.6592052374544</v>
      </c>
      <c r="Z2333">
        <v>5887.1839406142444</v>
      </c>
      <c r="AA2333">
        <v>6385.4320084829851</v>
      </c>
      <c r="AB2333">
        <v>1403.107637011567</v>
      </c>
      <c r="AC2333">
        <v>1376.4022131556389</v>
      </c>
      <c r="AD2333">
        <v>1136.8998464585161</v>
      </c>
      <c r="AE2333">
        <v>1718.4901591296871</v>
      </c>
      <c r="AF2333">
        <v>52.131917703524493</v>
      </c>
      <c r="AG2333">
        <v>51.751180645116577</v>
      </c>
      <c r="AH2333">
        <v>50.494367070854778</v>
      </c>
      <c r="AI2333">
        <v>54.802262651769787</v>
      </c>
      <c r="AJ2333">
        <v>0.41361417525921579</v>
      </c>
      <c r="AK2333">
        <v>0.41361423155605792</v>
      </c>
      <c r="AL2333">
        <v>0.41360123628478063</v>
      </c>
      <c r="AM2333">
        <v>0.4136270398452746</v>
      </c>
      <c r="AN2333">
        <v>0.96626347707480775</v>
      </c>
      <c r="AO2333">
        <v>0.96626347707480809</v>
      </c>
      <c r="AP2333">
        <v>0.96626347707480809</v>
      </c>
      <c r="AQ2333">
        <v>0.96626347707480809</v>
      </c>
      <c r="AR2333">
        <v>9.9667110615183159</v>
      </c>
      <c r="AS2333">
        <v>9.9667110615183159</v>
      </c>
      <c r="AT2333">
        <v>9.9667110615183159</v>
      </c>
      <c r="AU2333">
        <v>9.9667110615183159</v>
      </c>
      <c r="AV2333" t="str">
        <f>VLOOKUP(Sheet1[[#This Row],[NPDES ID2]],Combined_Sheet__Major_Only___2[[NPDES ID2]:[ECHO BFR]],3,FALSE)</f>
        <v>CA</v>
      </c>
      <c r="AW2333" t="s">
        <v>54</v>
      </c>
      <c r="AX2333" t="str">
        <f>VLOOKUP(Sheet1[[#This Row],[NPDES ID2]],Combined_Sheet__Major_Only___2[[NPDES ID2]:[ECHO BFR]],27,FALSE)</f>
        <v>-</v>
      </c>
      <c r="AY2333" t="str">
        <f>VLOOKUP(Sheet1[[#This Row],[NPDES ID2]],Combined_Sheet__Major_Only___2[[NPDES ID2]:[ECHO BFR]],28,FALSE)</f>
        <v>-</v>
      </c>
      <c r="AZ2333" t="str">
        <f>VLOOKUP(Sheet1[[#This Row],[NPDES ID2]],Combined_Sheet__Major_Only___2[[NPDES ID2]:[ECHO BFR]],29,FALSE)</f>
        <v>preliminaryOps, thickening</v>
      </c>
      <c r="BA2333">
        <f>VLOOKUP(Sheet1[[#This Row],[NPDES ID2]],Combined_Sheet__Major_Only___2[[NPDES ID2]:[ECHO BFR]],17,FALSE)</f>
        <v>37.99783</v>
      </c>
      <c r="BB2333">
        <f>VLOOKUP(Sheet1[[#This Row],[NPDES ID2]],Combined_Sheet__Major_Only___2[[NPDES ID2]:[ECHO BFR]],18,FALSE)</f>
        <v>-121.70746</v>
      </c>
      <c r="BC2333" t="str">
        <f>IF(ISNUMBER(SEARCH("aerobic",$AW2333)),"aerobic","")</f>
        <v/>
      </c>
      <c r="BD2333" t="str">
        <f>IF(ISNUMBER(SEARCH("anaer",$AW2333)),"anaer","")</f>
        <v/>
      </c>
      <c r="BE2333" t="str">
        <f>IF(ISNUMBER(SEARCH("thickening",$AZ2333)),"thickening","")</f>
        <v>thickening</v>
      </c>
      <c r="BF2333" s="3" t="str">
        <f>IF(ISNUMBER(SEARCH("airDry",$AW2333)),"airDry","")</f>
        <v/>
      </c>
      <c r="BG2333" s="3" t="str">
        <f>IF(ISNUMBER(SEARCH("heatDry",$AY2333)),"heatDry","")</f>
        <v/>
      </c>
      <c r="BH2333" s="3" t="str">
        <f>IF(AND(ISNUMBER(SEARCH("aerobic",$AW2333)),ISNUMBER(SEARCH("anaer",$AW2333))),"Combined Aer and Anaer.","")</f>
        <v/>
      </c>
    </row>
    <row r="2334" spans="1:60" x14ac:dyDescent="0.25">
      <c r="A2334" s="4">
        <v>1807</v>
      </c>
      <c r="B2334" t="s">
        <v>8549</v>
      </c>
      <c r="C2334">
        <v>1899.24</v>
      </c>
      <c r="D2334">
        <v>642.62918972068587</v>
      </c>
      <c r="E2334">
        <v>643.96219982402363</v>
      </c>
      <c r="F2334">
        <v>536.25921628349397</v>
      </c>
      <c r="G2334">
        <v>752.70422235594913</v>
      </c>
      <c r="H2334">
        <v>-148.71166664498099</v>
      </c>
      <c r="I2334">
        <v>-150.81947894237331</v>
      </c>
      <c r="J2334">
        <v>-168.0013039805273</v>
      </c>
      <c r="K2334">
        <v>-125.7967656291693</v>
      </c>
      <c r="L2334">
        <v>983.82369221208671</v>
      </c>
      <c r="M2334">
        <v>976.26279754441316</v>
      </c>
      <c r="N2334">
        <v>951.14747092009668</v>
      </c>
      <c r="O2334">
        <v>1037.0496005230029</v>
      </c>
      <c r="P2334">
        <v>44.953387318073652</v>
      </c>
      <c r="Q2334">
        <v>45.041703371805497</v>
      </c>
      <c r="R2334">
        <v>38.619214164636993</v>
      </c>
      <c r="S2334">
        <v>51.931519800357748</v>
      </c>
      <c r="T2334">
        <v>73185.37325796434</v>
      </c>
      <c r="U2334">
        <v>73185.318253932695</v>
      </c>
      <c r="V2334">
        <v>73136.056791102805</v>
      </c>
      <c r="W2334">
        <v>73235.030587459754</v>
      </c>
      <c r="X2334">
        <v>6362.7601556103982</v>
      </c>
      <c r="Y2334">
        <v>6406.3359390766991</v>
      </c>
      <c r="Z2334">
        <v>6035.2726789842454</v>
      </c>
      <c r="AA2334">
        <v>6575.9588339320353</v>
      </c>
      <c r="AB2334">
        <v>1464.898028945968</v>
      </c>
      <c r="AC2334">
        <v>1436.486201011965</v>
      </c>
      <c r="AD2334">
        <v>1182.1059676217781</v>
      </c>
      <c r="AE2334">
        <v>1799.7536573938339</v>
      </c>
      <c r="AF2334">
        <v>50.771130975195021</v>
      </c>
      <c r="AG2334">
        <v>50.378581888234919</v>
      </c>
      <c r="AH2334">
        <v>49.089701107497604</v>
      </c>
      <c r="AI2334">
        <v>53.51606705219946</v>
      </c>
      <c r="AJ2334">
        <v>0.39707286066288061</v>
      </c>
      <c r="AK2334">
        <v>0.39707304761801449</v>
      </c>
      <c r="AL2334">
        <v>0.39702956711829351</v>
      </c>
      <c r="AM2334">
        <v>0.39711590914520623</v>
      </c>
      <c r="AN2334">
        <v>0.96629654802724585</v>
      </c>
      <c r="AO2334">
        <v>0.96629654802724585</v>
      </c>
      <c r="AP2334">
        <v>0.96629654802724585</v>
      </c>
      <c r="AQ2334">
        <v>0.96629654802724585</v>
      </c>
      <c r="AR2334">
        <v>9.6302656061943068</v>
      </c>
      <c r="AS2334">
        <v>9.6302656061943068</v>
      </c>
      <c r="AT2334">
        <v>9.6302656061943068</v>
      </c>
      <c r="AU2334">
        <v>9.6302656061943068</v>
      </c>
      <c r="AV2334" t="str">
        <f>VLOOKUP(Sheet1[[#This Row],[NPDES ID2]],Combined_Sheet__Major_Only___2[[NPDES ID2]:[ECHO BFR]],3,FALSE)</f>
        <v>PA</v>
      </c>
      <c r="AW2334" t="s">
        <v>87</v>
      </c>
      <c r="AX2334" t="str">
        <f>VLOOKUP(Sheet1[[#This Row],[NPDES ID2]],Combined_Sheet__Major_Only___2[[NPDES ID2]:[ECHO BFR]],27,FALSE)</f>
        <v>-</v>
      </c>
      <c r="AY2334" t="str">
        <f>VLOOKUP(Sheet1[[#This Row],[NPDES ID2]],Combined_Sheet__Major_Only___2[[NPDES ID2]:[ECHO BFR]],28,FALSE)</f>
        <v>-</v>
      </c>
      <c r="AZ2334" t="str">
        <f>VLOOKUP(Sheet1[[#This Row],[NPDES ID2]],Combined_Sheet__Major_Only___2[[NPDES ID2]:[ECHO BFR]],29,FALSE)</f>
        <v>thickening</v>
      </c>
      <c r="BA2334">
        <f>VLOOKUP(Sheet1[[#This Row],[NPDES ID2]],Combined_Sheet__Major_Only___2[[NPDES ID2]:[ECHO BFR]],17,FALSE)</f>
        <v>40.229444000000001</v>
      </c>
      <c r="BB2334">
        <f>VLOOKUP(Sheet1[[#This Row],[NPDES ID2]],Combined_Sheet__Major_Only___2[[NPDES ID2]:[ECHO BFR]],18,FALSE)</f>
        <v>-75.351667000000006</v>
      </c>
      <c r="BC2334" t="str">
        <f>IF(ISNUMBER(SEARCH("aerobic",$AW2334)),"aerobic","")</f>
        <v/>
      </c>
      <c r="BD2334" t="str">
        <f>IF(ISNUMBER(SEARCH("anaer",$AW2334)),"anaer","")</f>
        <v/>
      </c>
      <c r="BE2334" t="str">
        <f>IF(ISNUMBER(SEARCH("thickening",$AZ2334)),"thickening","")</f>
        <v>thickening</v>
      </c>
      <c r="BF2334" s="3" t="str">
        <f>IF(ISNUMBER(SEARCH("airDry",$AW2334)),"airDry","")</f>
        <v/>
      </c>
      <c r="BG2334" s="3" t="str">
        <f>IF(ISNUMBER(SEARCH("heatDry",$AY2334)),"heatDry","")</f>
        <v/>
      </c>
      <c r="BH2334" s="3" t="str">
        <f>IF(AND(ISNUMBER(SEARCH("aerobic",$AW2334)),ISNUMBER(SEARCH("anaer",$AW2334))),"Combined Aer and Anaer.","")</f>
        <v/>
      </c>
    </row>
    <row r="2335" spans="1:60" x14ac:dyDescent="0.25">
      <c r="A2335" s="4">
        <v>1004</v>
      </c>
      <c r="B2335" t="s">
        <v>4856</v>
      </c>
      <c r="C2335">
        <v>472.32</v>
      </c>
      <c r="D2335">
        <v>509.5526631901887</v>
      </c>
      <c r="E2335">
        <v>509.77808591252409</v>
      </c>
      <c r="F2335">
        <v>393.0583815835497</v>
      </c>
      <c r="G2335">
        <v>630.38236797462821</v>
      </c>
      <c r="H2335">
        <v>-156.71627316851911</v>
      </c>
      <c r="I2335">
        <v>-158.75310600123319</v>
      </c>
      <c r="J2335">
        <v>-176.18967009066219</v>
      </c>
      <c r="K2335">
        <v>-133.12393020314991</v>
      </c>
      <c r="L2335">
        <v>233.76864039431189</v>
      </c>
      <c r="M2335">
        <v>231.79926204514609</v>
      </c>
      <c r="N2335">
        <v>225.27656227023419</v>
      </c>
      <c r="O2335">
        <v>247.60770656825861</v>
      </c>
      <c r="P2335">
        <v>11.19913511998997</v>
      </c>
      <c r="Q2335">
        <v>11.25317871812706</v>
      </c>
      <c r="R2335">
        <v>9.6990549170553528</v>
      </c>
      <c r="S2335">
        <v>12.89808281130658</v>
      </c>
      <c r="T2335">
        <v>73200.323291110661</v>
      </c>
      <c r="U2335">
        <v>73200.268276118382</v>
      </c>
      <c r="V2335">
        <v>73150.996996965114</v>
      </c>
      <c r="W2335">
        <v>73249.990515813799</v>
      </c>
      <c r="X2335">
        <v>6661.7707071491377</v>
      </c>
      <c r="Y2335">
        <v>6711.3454775741993</v>
      </c>
      <c r="Z2335">
        <v>6287.4926437354607</v>
      </c>
      <c r="AA2335">
        <v>6906.1519395064906</v>
      </c>
      <c r="AB2335">
        <v>1951.7338755289279</v>
      </c>
      <c r="AC2335">
        <v>1890.7721968416181</v>
      </c>
      <c r="AD2335">
        <v>1486.013315057975</v>
      </c>
      <c r="AE2335">
        <v>2542.285605535968</v>
      </c>
      <c r="AF2335">
        <v>48.505383297482616</v>
      </c>
      <c r="AG2335">
        <v>48.096161070543523</v>
      </c>
      <c r="AH2335">
        <v>46.744545285294421</v>
      </c>
      <c r="AI2335">
        <v>51.376433283057892</v>
      </c>
      <c r="AJ2335">
        <v>0.36955903087446118</v>
      </c>
      <c r="AK2335">
        <v>0.36955907674474819</v>
      </c>
      <c r="AL2335">
        <v>0.3695484910945408</v>
      </c>
      <c r="AM2335">
        <v>0.36956951002617011</v>
      </c>
      <c r="AN2335">
        <v>0.96630309875459386</v>
      </c>
      <c r="AO2335">
        <v>0.96630309875459419</v>
      </c>
      <c r="AP2335">
        <v>0.96630309875459419</v>
      </c>
      <c r="AQ2335">
        <v>0.96630309875459419</v>
      </c>
      <c r="AR2335">
        <v>8.204172077700731</v>
      </c>
      <c r="AS2335">
        <v>8.204172077700731</v>
      </c>
      <c r="AT2335">
        <v>8.204172077700731</v>
      </c>
      <c r="AU2335">
        <v>8.204172077700731</v>
      </c>
      <c r="AV2335" t="str">
        <f>VLOOKUP(Sheet1[[#This Row],[NPDES ID2]],Combined_Sheet__Major_Only___2[[NPDES ID2]:[ECHO BFR]],3,FALSE)</f>
        <v>MD</v>
      </c>
      <c r="AW2335" t="s">
        <v>87</v>
      </c>
      <c r="AX2335" t="str">
        <f>VLOOKUP(Sheet1[[#This Row],[NPDES ID2]],Combined_Sheet__Major_Only___2[[NPDES ID2]:[ECHO BFR]],27,FALSE)</f>
        <v>-</v>
      </c>
      <c r="AY2335" t="str">
        <f>VLOOKUP(Sheet1[[#This Row],[NPDES ID2]],Combined_Sheet__Major_Only___2[[NPDES ID2]:[ECHO BFR]],28,FALSE)</f>
        <v>-</v>
      </c>
      <c r="AZ2335" t="str">
        <f>VLOOKUP(Sheet1[[#This Row],[NPDES ID2]],Combined_Sheet__Major_Only___2[[NPDES ID2]:[ECHO BFR]],29,FALSE)</f>
        <v>thickening</v>
      </c>
      <c r="BA2335">
        <f>VLOOKUP(Sheet1[[#This Row],[NPDES ID2]],Combined_Sheet__Major_Only___2[[NPDES ID2]:[ECHO BFR]],17,FALSE)</f>
        <v>38.993367999999997</v>
      </c>
      <c r="BB2335">
        <f>VLOOKUP(Sheet1[[#This Row],[NPDES ID2]],Combined_Sheet__Major_Only___2[[NPDES ID2]:[ECHO BFR]],18,FALSE)</f>
        <v>-76.719964000000004</v>
      </c>
      <c r="BC2335" t="str">
        <f>IF(ISNUMBER(SEARCH("aerobic",$AW2335)),"aerobic","")</f>
        <v/>
      </c>
      <c r="BD2335" t="str">
        <f>IF(ISNUMBER(SEARCH("anaer",$AW2335)),"anaer","")</f>
        <v/>
      </c>
      <c r="BE2335" t="str">
        <f>IF(ISNUMBER(SEARCH("thickening",$AZ2335)),"thickening","")</f>
        <v>thickening</v>
      </c>
      <c r="BF2335" s="2" t="str">
        <f>IF(ISNUMBER(SEARCH("airDry",$AW2335)),"airDry","")</f>
        <v/>
      </c>
      <c r="BG2335" s="2" t="str">
        <f>IF(ISNUMBER(SEARCH("heatDry",$AY2335)),"heatDry","")</f>
        <v/>
      </c>
      <c r="BH2335" s="2" t="str">
        <f>IF(AND(ISNUMBER(SEARCH("aerobic",$AW2335)),ISNUMBER(SEARCH("anaer",$AW2335))),"Combined Aer and Anaer.","")</f>
        <v/>
      </c>
    </row>
    <row r="2336" spans="1:60" x14ac:dyDescent="0.25">
      <c r="A2336" s="4">
        <v>1170</v>
      </c>
      <c r="B2336" t="s">
        <v>5613</v>
      </c>
      <c r="C2336">
        <v>277.39999999999998</v>
      </c>
      <c r="D2336">
        <v>614.53273750982214</v>
      </c>
      <c r="E2336">
        <v>615.11548773948914</v>
      </c>
      <c r="F2336">
        <v>462.31479798458008</v>
      </c>
      <c r="G2336">
        <v>791.56347851987414</v>
      </c>
      <c r="H2336">
        <v>-147.43941575511579</v>
      </c>
      <c r="I2336">
        <v>-149.43134612772869</v>
      </c>
      <c r="J2336">
        <v>-165.91742344186861</v>
      </c>
      <c r="K2336">
        <v>-124.1486240060013</v>
      </c>
      <c r="L2336">
        <v>145.6078747819891</v>
      </c>
      <c r="M2336">
        <v>144.51642002318249</v>
      </c>
      <c r="N2336">
        <v>140.90281425816519</v>
      </c>
      <c r="O2336">
        <v>153.27590709897359</v>
      </c>
      <c r="P2336">
        <v>6.563133550257529</v>
      </c>
      <c r="Q2336">
        <v>6.5806806576414676</v>
      </c>
      <c r="R2336">
        <v>5.6263282602587674</v>
      </c>
      <c r="S2336">
        <v>7.5752806315348682</v>
      </c>
      <c r="T2336">
        <v>73370.446490134374</v>
      </c>
      <c r="U2336">
        <v>73370.391350415972</v>
      </c>
      <c r="V2336">
        <v>73321.00836687212</v>
      </c>
      <c r="W2336">
        <v>73420.22631688806</v>
      </c>
      <c r="X2336">
        <v>6294.8233862358202</v>
      </c>
      <c r="Y2336">
        <v>6336.9857935943919</v>
      </c>
      <c r="Z2336">
        <v>5979.2400435733034</v>
      </c>
      <c r="AA2336">
        <v>6499.9610610213304</v>
      </c>
      <c r="AB2336">
        <v>1804.9833846799629</v>
      </c>
      <c r="AC2336">
        <v>1750.8753683967061</v>
      </c>
      <c r="AD2336">
        <v>1385.149977564957</v>
      </c>
      <c r="AE2336">
        <v>2329.9002449205268</v>
      </c>
      <c r="AF2336">
        <v>51.441369248628092</v>
      </c>
      <c r="AG2336">
        <v>51.055411719827021</v>
      </c>
      <c r="AH2336">
        <v>49.779874751557763</v>
      </c>
      <c r="AI2336">
        <v>54.15010540322065</v>
      </c>
      <c r="AJ2336">
        <v>0.40521858939889782</v>
      </c>
      <c r="AK2336">
        <v>0.40521861841189549</v>
      </c>
      <c r="AL2336">
        <v>0.40521193074085748</v>
      </c>
      <c r="AM2336">
        <v>0.40522520966238629</v>
      </c>
      <c r="AN2336">
        <v>0.96637746348338438</v>
      </c>
      <c r="AO2336">
        <v>0.96637746348338449</v>
      </c>
      <c r="AP2336">
        <v>0.96637746348338449</v>
      </c>
      <c r="AQ2336">
        <v>0.96637746348338449</v>
      </c>
      <c r="AR2336">
        <v>8.7841102593812241</v>
      </c>
      <c r="AS2336">
        <v>8.7841102593812259</v>
      </c>
      <c r="AT2336">
        <v>8.7841102593812259</v>
      </c>
      <c r="AU2336">
        <v>8.7841102593812259</v>
      </c>
      <c r="AV2336" t="str">
        <f>VLOOKUP(Sheet1[[#This Row],[NPDES ID2]],Combined_Sheet__Major_Only___2[[NPDES ID2]:[ECHO BFR]],3,FALSE)</f>
        <v>MA</v>
      </c>
      <c r="AW2336" t="s">
        <v>54</v>
      </c>
      <c r="AX2336" t="str">
        <f>VLOOKUP(Sheet1[[#This Row],[NPDES ID2]],Combined_Sheet__Major_Only___2[[NPDES ID2]:[ECHO BFR]],27,FALSE)</f>
        <v>-</v>
      </c>
      <c r="AY2336" t="str">
        <f>VLOOKUP(Sheet1[[#This Row],[NPDES ID2]],Combined_Sheet__Major_Only___2[[NPDES ID2]:[ECHO BFR]],28,FALSE)</f>
        <v>-</v>
      </c>
      <c r="AZ2336" t="str">
        <f>VLOOKUP(Sheet1[[#This Row],[NPDES ID2]],Combined_Sheet__Major_Only___2[[NPDES ID2]:[ECHO BFR]],29,FALSE)</f>
        <v>thickening</v>
      </c>
      <c r="BA2336">
        <f>VLOOKUP(Sheet1[[#This Row],[NPDES ID2]],Combined_Sheet__Major_Only___2[[NPDES ID2]:[ECHO BFR]],17,FALSE)</f>
        <v>42.104697000000002</v>
      </c>
      <c r="BB2336">
        <f>VLOOKUP(Sheet1[[#This Row],[NPDES ID2]],Combined_Sheet__Major_Only___2[[NPDES ID2]:[ECHO BFR]],18,FALSE)</f>
        <v>-72.088065999999998</v>
      </c>
      <c r="BC2336" t="str">
        <f>IF(ISNUMBER(SEARCH("aerobic",$AW2336)),"aerobic","")</f>
        <v/>
      </c>
      <c r="BD2336" t="str">
        <f>IF(ISNUMBER(SEARCH("anaer",$AW2336)),"anaer","")</f>
        <v/>
      </c>
      <c r="BE2336" t="str">
        <f>IF(ISNUMBER(SEARCH("thickening",$AZ2336)),"thickening","")</f>
        <v>thickening</v>
      </c>
      <c r="BF2336" s="2" t="str">
        <f>IF(ISNUMBER(SEARCH("airDry",$AW2336)),"airDry","")</f>
        <v/>
      </c>
      <c r="BG2336" s="2" t="str">
        <f>IF(ISNUMBER(SEARCH("heatDry",$AY2336)),"heatDry","")</f>
        <v/>
      </c>
      <c r="BH2336" s="2" t="str">
        <f>IF(AND(ISNUMBER(SEARCH("aerobic",$AW2336)),ISNUMBER(SEARCH("anaer",$AW2336))),"Combined Aer and Anaer.","")</f>
        <v/>
      </c>
    </row>
    <row r="2337" spans="1:60" x14ac:dyDescent="0.25">
      <c r="A2337" s="4">
        <v>1939</v>
      </c>
      <c r="B2337" t="s">
        <v>9147</v>
      </c>
      <c r="C2337">
        <v>2609.1799999999998</v>
      </c>
      <c r="D2337">
        <v>873.28922399993758</v>
      </c>
      <c r="E2337">
        <v>871.05080353590756</v>
      </c>
      <c r="F2337">
        <v>734.86313510100535</v>
      </c>
      <c r="G2337">
        <v>1035.154204672426</v>
      </c>
      <c r="H2337">
        <v>-162.3754601435225</v>
      </c>
      <c r="I2337">
        <v>-164.33032697024581</v>
      </c>
      <c r="J2337">
        <v>-183.31969681391229</v>
      </c>
      <c r="K2337">
        <v>-139.24153650968611</v>
      </c>
      <c r="L2337">
        <v>1239.29459238765</v>
      </c>
      <c r="M2337">
        <v>1228.034578298083</v>
      </c>
      <c r="N2337">
        <v>1190.583159120825</v>
      </c>
      <c r="O2337">
        <v>1318.6237840236049</v>
      </c>
      <c r="P2337">
        <v>61.940582347677427</v>
      </c>
      <c r="Q2337">
        <v>61.988856419018553</v>
      </c>
      <c r="R2337">
        <v>53.792991947773167</v>
      </c>
      <c r="S2337">
        <v>71.109458353000647</v>
      </c>
      <c r="T2337">
        <v>73395.597054716447</v>
      </c>
      <c r="U2337">
        <v>73395.541896558832</v>
      </c>
      <c r="V2337">
        <v>73346.142398932803</v>
      </c>
      <c r="W2337">
        <v>73445.393528259985</v>
      </c>
      <c r="X2337">
        <v>6961.3781539733382</v>
      </c>
      <c r="Y2337">
        <v>7016.746206175314</v>
      </c>
      <c r="Z2337">
        <v>6539.5137150337196</v>
      </c>
      <c r="AA2337">
        <v>7237.9756554155192</v>
      </c>
      <c r="AB2337">
        <v>1934.0013203396029</v>
      </c>
      <c r="AC2337">
        <v>1878.095259814475</v>
      </c>
      <c r="AD2337">
        <v>1491.408708673501</v>
      </c>
      <c r="AE2337">
        <v>2491.9673968907668</v>
      </c>
      <c r="AF2337">
        <v>46.555834850115417</v>
      </c>
      <c r="AG2337">
        <v>46.129692658066951</v>
      </c>
      <c r="AH2337">
        <v>44.732356179419767</v>
      </c>
      <c r="AI2337">
        <v>49.533476859796536</v>
      </c>
      <c r="AJ2337">
        <v>0.34591561494419443</v>
      </c>
      <c r="AK2337">
        <v>0.34591585057530527</v>
      </c>
      <c r="AL2337">
        <v>0.3458607856962424</v>
      </c>
      <c r="AM2337">
        <v>0.34597013692701389</v>
      </c>
      <c r="AN2337">
        <v>0.96638842952869819</v>
      </c>
      <c r="AO2337">
        <v>0.9663884295286983</v>
      </c>
      <c r="AP2337">
        <v>0.9663884295286983</v>
      </c>
      <c r="AQ2337">
        <v>0.9663884295286983</v>
      </c>
      <c r="AR2337">
        <v>8.065119260556699</v>
      </c>
      <c r="AS2337">
        <v>8.065119260556699</v>
      </c>
      <c r="AT2337">
        <v>8.065119260556699</v>
      </c>
      <c r="AU2337">
        <v>8.065119260556699</v>
      </c>
      <c r="AV2337" t="str">
        <f>VLOOKUP(Sheet1[[#This Row],[NPDES ID2]],Combined_Sheet__Major_Only___2[[NPDES ID2]:[ECHO BFR]],3,FALSE)</f>
        <v>PA</v>
      </c>
      <c r="AW2337" t="s">
        <v>87</v>
      </c>
      <c r="AX2337" t="str">
        <f>VLOOKUP(Sheet1[[#This Row],[NPDES ID2]],Combined_Sheet__Major_Only___2[[NPDES ID2]:[ECHO BFR]],27,FALSE)</f>
        <v>-</v>
      </c>
      <c r="AY2337" t="str">
        <f>VLOOKUP(Sheet1[[#This Row],[NPDES ID2]],Combined_Sheet__Major_Only___2[[NPDES ID2]:[ECHO BFR]],28,FALSE)</f>
        <v>-</v>
      </c>
      <c r="AZ2337" t="str">
        <f>VLOOKUP(Sheet1[[#This Row],[NPDES ID2]],Combined_Sheet__Major_Only___2[[NPDES ID2]:[ECHO BFR]],29,FALSE)</f>
        <v>thickening, preliminaryOps</v>
      </c>
      <c r="BA2337">
        <f>VLOOKUP(Sheet1[[#This Row],[NPDES ID2]],Combined_Sheet__Major_Only___2[[NPDES ID2]:[ECHO BFR]],17,FALSE)</f>
        <v>40.120939</v>
      </c>
      <c r="BB2337">
        <f>VLOOKUP(Sheet1[[#This Row],[NPDES ID2]],Combined_Sheet__Major_Only___2[[NPDES ID2]:[ECHO BFR]],18,FALSE)</f>
        <v>-75.457965999999999</v>
      </c>
      <c r="BC2337" t="str">
        <f>IF(ISNUMBER(SEARCH("aerobic",$AW2337)),"aerobic","")</f>
        <v/>
      </c>
      <c r="BD2337" t="str">
        <f>IF(ISNUMBER(SEARCH("anaer",$AW2337)),"anaer","")</f>
        <v/>
      </c>
      <c r="BE2337" t="str">
        <f>IF(ISNUMBER(SEARCH("thickening",$AZ2337)),"thickening","")</f>
        <v>thickening</v>
      </c>
      <c r="BF2337" s="3" t="str">
        <f>IF(ISNUMBER(SEARCH("airDry",$AW2337)),"airDry","")</f>
        <v/>
      </c>
      <c r="BG2337" s="3" t="str">
        <f>IF(ISNUMBER(SEARCH("heatDry",$AY2337)),"heatDry","")</f>
        <v/>
      </c>
      <c r="BH2337" s="3" t="str">
        <f>IF(AND(ISNUMBER(SEARCH("aerobic",$AW2337)),ISNUMBER(SEARCH("anaer",$AW2337))),"Combined Aer and Anaer.","")</f>
        <v/>
      </c>
    </row>
    <row r="2338" spans="1:60" x14ac:dyDescent="0.25">
      <c r="A2338" s="4">
        <v>300</v>
      </c>
      <c r="B2338" t="s">
        <v>1533</v>
      </c>
      <c r="C2338">
        <v>1310</v>
      </c>
      <c r="D2338">
        <v>532.73591659129158</v>
      </c>
      <c r="E2338">
        <v>531.71096287760599</v>
      </c>
      <c r="F2338">
        <v>450.52105331958978</v>
      </c>
      <c r="G2338">
        <v>631.50976976185564</v>
      </c>
      <c r="H2338">
        <v>-150.91510337902571</v>
      </c>
      <c r="I2338">
        <v>-153.04555334560379</v>
      </c>
      <c r="J2338">
        <v>-170.17801000272689</v>
      </c>
      <c r="K2338">
        <v>-127.7625333529586</v>
      </c>
      <c r="L2338">
        <v>670.3842552700994</v>
      </c>
      <c r="M2338">
        <v>665.10073292140748</v>
      </c>
      <c r="N2338">
        <v>647.57169989893248</v>
      </c>
      <c r="O2338">
        <v>707.5505832297606</v>
      </c>
      <c r="P2338">
        <v>31.022151999655229</v>
      </c>
      <c r="Q2338">
        <v>31.10477310745339</v>
      </c>
      <c r="R2338">
        <v>26.719688861261769</v>
      </c>
      <c r="S2338">
        <v>35.860292724221281</v>
      </c>
      <c r="T2338">
        <v>73409.904223976773</v>
      </c>
      <c r="U2338">
        <v>73409.849055329832</v>
      </c>
      <c r="V2338">
        <v>73360.440163490493</v>
      </c>
      <c r="W2338">
        <v>73459.710167225829</v>
      </c>
      <c r="X2338">
        <v>6460.678259180334</v>
      </c>
      <c r="Y2338">
        <v>6505.9517488855527</v>
      </c>
      <c r="Z2338">
        <v>6120.1311893018083</v>
      </c>
      <c r="AA2338">
        <v>6682.5296740386711</v>
      </c>
      <c r="AB2338">
        <v>1497.126996866479</v>
      </c>
      <c r="AC2338">
        <v>1468.070109206255</v>
      </c>
      <c r="AD2338">
        <v>1206.057123755885</v>
      </c>
      <c r="AE2338">
        <v>1843.028890200115</v>
      </c>
      <c r="AF2338">
        <v>50.155160257695918</v>
      </c>
      <c r="AG2338">
        <v>49.758250606048477</v>
      </c>
      <c r="AH2338">
        <v>48.451755501640143</v>
      </c>
      <c r="AI2338">
        <v>52.934518048158722</v>
      </c>
      <c r="AJ2338">
        <v>0.38958933450694921</v>
      </c>
      <c r="AK2338">
        <v>0.38958946230240921</v>
      </c>
      <c r="AL2338">
        <v>0.3895598362111527</v>
      </c>
      <c r="AM2338">
        <v>0.3896186647071157</v>
      </c>
      <c r="AN2338">
        <v>0.96639466449017331</v>
      </c>
      <c r="AO2338">
        <v>0.96639466449017353</v>
      </c>
      <c r="AP2338">
        <v>0.96639466449017353</v>
      </c>
      <c r="AQ2338">
        <v>0.96639466449017353</v>
      </c>
      <c r="AR2338">
        <v>9.4821338010883274</v>
      </c>
      <c r="AS2338">
        <v>9.4821338010883274</v>
      </c>
      <c r="AT2338">
        <v>9.4821338010883274</v>
      </c>
      <c r="AU2338">
        <v>9.4821338010883274</v>
      </c>
      <c r="AV2338" t="str">
        <f>VLOOKUP(Sheet1[[#This Row],[NPDES ID2]],Combined_Sheet__Major_Only___2[[NPDES ID2]:[ECHO BFR]],3,FALSE)</f>
        <v>WA</v>
      </c>
      <c r="AW2338" t="s">
        <v>54</v>
      </c>
      <c r="AX2338" t="str">
        <f>VLOOKUP(Sheet1[[#This Row],[NPDES ID2]],Combined_Sheet__Major_Only___2[[NPDES ID2]:[ECHO BFR]],27,FALSE)</f>
        <v>other</v>
      </c>
      <c r="AY2338" t="str">
        <f>VLOOKUP(Sheet1[[#This Row],[NPDES ID2]],Combined_Sheet__Major_Only___2[[NPDES ID2]:[ECHO BFR]],28,FALSE)</f>
        <v>-</v>
      </c>
      <c r="AZ2338" t="str">
        <f>VLOOKUP(Sheet1[[#This Row],[NPDES ID2]],Combined_Sheet__Major_Only___2[[NPDES ID2]:[ECHO BFR]],29,FALSE)</f>
        <v>thickening</v>
      </c>
      <c r="BA2338">
        <f>VLOOKUP(Sheet1[[#This Row],[NPDES ID2]],Combined_Sheet__Major_Only___2[[NPDES ID2]:[ECHO BFR]],17,FALSE)</f>
        <v>47.846297999999997</v>
      </c>
      <c r="BB2338">
        <f>VLOOKUP(Sheet1[[#This Row],[NPDES ID2]],Combined_Sheet__Major_Only___2[[NPDES ID2]:[ECHO BFR]],18,FALSE)</f>
        <v>-122.338351</v>
      </c>
      <c r="BC2338" t="str">
        <f>IF(ISNUMBER(SEARCH("aerobic",$AW2338)),"aerobic","")</f>
        <v/>
      </c>
      <c r="BD2338" t="str">
        <f>IF(ISNUMBER(SEARCH("anaer",$AW2338)),"anaer","")</f>
        <v/>
      </c>
      <c r="BE2338" t="str">
        <f>IF(ISNUMBER(SEARCH("thickening",$AZ2338)),"thickening","")</f>
        <v>thickening</v>
      </c>
      <c r="BF2338" s="2" t="str">
        <f>IF(ISNUMBER(SEARCH("airDry",$AW2338)),"airDry","")</f>
        <v/>
      </c>
      <c r="BG2338" s="2" t="str">
        <f>IF(ISNUMBER(SEARCH("heatDry",$AY2338)),"heatDry","")</f>
        <v/>
      </c>
      <c r="BH2338" s="2" t="str">
        <f>IF(AND(ISNUMBER(SEARCH("aerobic",$AW2338)),ISNUMBER(SEARCH("anaer",$AW2338))),"Combined Aer and Anaer.","")</f>
        <v/>
      </c>
    </row>
    <row r="2339" spans="1:60" x14ac:dyDescent="0.25">
      <c r="A2339" s="4">
        <v>2082</v>
      </c>
      <c r="B2339" t="s">
        <v>9789</v>
      </c>
      <c r="C2339">
        <v>1105.8800000000001</v>
      </c>
      <c r="D2339">
        <v>476.80633718515168</v>
      </c>
      <c r="E2339">
        <v>474.6265414165191</v>
      </c>
      <c r="F2339">
        <v>403.69949298791499</v>
      </c>
      <c r="G2339">
        <v>565.43546353420618</v>
      </c>
      <c r="H2339">
        <v>-143.90784614727869</v>
      </c>
      <c r="I2339">
        <v>-146.1729768437522</v>
      </c>
      <c r="J2339">
        <v>-162.3991581997349</v>
      </c>
      <c r="K2339">
        <v>-120.9053718513657</v>
      </c>
      <c r="L2339">
        <v>592.52536488943122</v>
      </c>
      <c r="M2339">
        <v>588.27346536274081</v>
      </c>
      <c r="N2339">
        <v>574.17233899021187</v>
      </c>
      <c r="O2339">
        <v>622.4279892431399</v>
      </c>
      <c r="P2339">
        <v>26.14132003704648</v>
      </c>
      <c r="Q2339">
        <v>26.268435209378151</v>
      </c>
      <c r="R2339">
        <v>22.31826153977801</v>
      </c>
      <c r="S2339">
        <v>30.12580059433818</v>
      </c>
      <c r="T2339">
        <v>73724.564000399609</v>
      </c>
      <c r="U2339">
        <v>73724.508601059293</v>
      </c>
      <c r="V2339">
        <v>73674.893100839865</v>
      </c>
      <c r="W2339">
        <v>73774.578212340173</v>
      </c>
      <c r="X2339">
        <v>6196.2277336846009</v>
      </c>
      <c r="Y2339">
        <v>6236.1028749638526</v>
      </c>
      <c r="Z2339">
        <v>5898.2519928488664</v>
      </c>
      <c r="AA2339">
        <v>6389.7042130608406</v>
      </c>
      <c r="AB2339">
        <v>1300.4544944416209</v>
      </c>
      <c r="AC2339">
        <v>1279.156660659092</v>
      </c>
      <c r="AD2339">
        <v>1070.086485311451</v>
      </c>
      <c r="AE2339">
        <v>1569.410723190786</v>
      </c>
      <c r="AF2339">
        <v>52.511600300450851</v>
      </c>
      <c r="AG2339">
        <v>52.133396844469253</v>
      </c>
      <c r="AH2339">
        <v>50.887947144196119</v>
      </c>
      <c r="AI2339">
        <v>55.160598989524203</v>
      </c>
      <c r="AJ2339">
        <v>0.41823157278501027</v>
      </c>
      <c r="AK2339">
        <v>0.41823168493083379</v>
      </c>
      <c r="AL2339">
        <v>0.41820572163625308</v>
      </c>
      <c r="AM2339">
        <v>0.418257276211286</v>
      </c>
      <c r="AN2339">
        <v>0.96653120845699692</v>
      </c>
      <c r="AO2339">
        <v>0.96653120845699669</v>
      </c>
      <c r="AP2339">
        <v>0.96653120845699669</v>
      </c>
      <c r="AQ2339">
        <v>0.96653120845699669</v>
      </c>
      <c r="AR2339">
        <v>10.452556123461351</v>
      </c>
      <c r="AS2339">
        <v>10.45255612346134</v>
      </c>
      <c r="AT2339">
        <v>10.45255612346134</v>
      </c>
      <c r="AU2339">
        <v>10.45255612346134</v>
      </c>
      <c r="AV2339" t="str">
        <f>VLOOKUP(Sheet1[[#This Row],[NPDES ID2]],Combined_Sheet__Major_Only___2[[NPDES ID2]:[ECHO BFR]],3,FALSE)</f>
        <v>TX</v>
      </c>
      <c r="AW2339" t="s">
        <v>54</v>
      </c>
      <c r="AX2339" t="str">
        <f>VLOOKUP(Sheet1[[#This Row],[NPDES ID2]],Combined_Sheet__Major_Only___2[[NPDES ID2]:[ECHO BFR]],27,FALSE)</f>
        <v>-</v>
      </c>
      <c r="AY2339" t="str">
        <f>VLOOKUP(Sheet1[[#This Row],[NPDES ID2]],Combined_Sheet__Major_Only___2[[NPDES ID2]:[ECHO BFR]],28,FALSE)</f>
        <v>-</v>
      </c>
      <c r="AZ2339" t="str">
        <f>VLOOKUP(Sheet1[[#This Row],[NPDES ID2]],Combined_Sheet__Major_Only___2[[NPDES ID2]:[ECHO BFR]],29,FALSE)</f>
        <v>thickening</v>
      </c>
      <c r="BA2339">
        <f>VLOOKUP(Sheet1[[#This Row],[NPDES ID2]],Combined_Sheet__Major_Only___2[[NPDES ID2]:[ECHO BFR]],17,FALSE)</f>
        <v>33.121110999999999</v>
      </c>
      <c r="BB2339">
        <f>VLOOKUP(Sheet1[[#This Row],[NPDES ID2]],Combined_Sheet__Major_Only___2[[NPDES ID2]:[ECHO BFR]],18,FALSE)</f>
        <v>-96.075000000000003</v>
      </c>
      <c r="BC2339" t="str">
        <f>IF(ISNUMBER(SEARCH("aerobic",$AW2339)),"aerobic","")</f>
        <v/>
      </c>
      <c r="BD2339" t="str">
        <f>IF(ISNUMBER(SEARCH("anaer",$AW2339)),"anaer","")</f>
        <v/>
      </c>
      <c r="BE2339" t="str">
        <f>IF(ISNUMBER(SEARCH("thickening",$AZ2339)),"thickening","")</f>
        <v>thickening</v>
      </c>
      <c r="BF2339" s="2" t="str">
        <f>IF(ISNUMBER(SEARCH("airDry",$AW2339)),"airDry","")</f>
        <v/>
      </c>
      <c r="BG2339" s="2" t="str">
        <f>IF(ISNUMBER(SEARCH("heatDry",$AY2339)),"heatDry","")</f>
        <v/>
      </c>
      <c r="BH2339" s="2" t="str">
        <f>IF(AND(ISNUMBER(SEARCH("aerobic",$AW2339)),ISNUMBER(SEARCH("anaer",$AW2339))),"Combined Aer and Anaer.","")</f>
        <v/>
      </c>
    </row>
    <row r="2340" spans="1:60" x14ac:dyDescent="0.25">
      <c r="A2340" s="4">
        <v>704</v>
      </c>
      <c r="B2340" t="s">
        <v>3475</v>
      </c>
      <c r="C2340">
        <v>5047</v>
      </c>
      <c r="D2340">
        <v>1367.8793321063499</v>
      </c>
      <c r="E2340">
        <v>1368.977234976408</v>
      </c>
      <c r="F2340">
        <v>1107.4705491359041</v>
      </c>
      <c r="G2340">
        <v>1635.868277905186</v>
      </c>
      <c r="H2340">
        <v>-145.77743994533861</v>
      </c>
      <c r="I2340">
        <v>-147.3576743627178</v>
      </c>
      <c r="J2340">
        <v>-166.20869813557309</v>
      </c>
      <c r="K2340">
        <v>-123.0756351181227</v>
      </c>
      <c r="L2340">
        <v>2637.881010694608</v>
      </c>
      <c r="M2340">
        <v>2618.0521943175272</v>
      </c>
      <c r="N2340">
        <v>2551.751363417517</v>
      </c>
      <c r="O2340">
        <v>2778.030163387818</v>
      </c>
      <c r="P2340">
        <v>119.3912275653319</v>
      </c>
      <c r="Q2340">
        <v>119.6601652967976</v>
      </c>
      <c r="R2340">
        <v>102.378078539475</v>
      </c>
      <c r="S2340">
        <v>137.83009549449261</v>
      </c>
      <c r="T2340">
        <v>73900.929773462791</v>
      </c>
      <c r="U2340">
        <v>73900.87424481957</v>
      </c>
      <c r="V2340">
        <v>73851.142941280516</v>
      </c>
      <c r="W2340">
        <v>73951.060719322137</v>
      </c>
      <c r="X2340">
        <v>6367.5764670976396</v>
      </c>
      <c r="Y2340">
        <v>6410.2833292120204</v>
      </c>
      <c r="Z2340">
        <v>6045.5867170314259</v>
      </c>
      <c r="AA2340">
        <v>6577.0723733749828</v>
      </c>
      <c r="AB2340">
        <v>1473.9358062312581</v>
      </c>
      <c r="AC2340">
        <v>1444.9187709781729</v>
      </c>
      <c r="AD2340">
        <v>1188.1222563747169</v>
      </c>
      <c r="AE2340">
        <v>1811.539004967251</v>
      </c>
      <c r="AF2340">
        <v>51.237750771660423</v>
      </c>
      <c r="AG2340">
        <v>50.846246876514343</v>
      </c>
      <c r="AH2340">
        <v>49.577850536266801</v>
      </c>
      <c r="AI2340">
        <v>53.955051241076028</v>
      </c>
      <c r="AJ2340">
        <v>0.40274356397469202</v>
      </c>
      <c r="AK2340">
        <v>0.40274406021080961</v>
      </c>
      <c r="AL2340">
        <v>0.40262658610518309</v>
      </c>
      <c r="AM2340">
        <v>0.40285990390924292</v>
      </c>
      <c r="AN2340">
        <v>0.96660725674731562</v>
      </c>
      <c r="AO2340">
        <v>0.96660725674731562</v>
      </c>
      <c r="AP2340">
        <v>0.96660725674731562</v>
      </c>
      <c r="AQ2340">
        <v>0.96660725674731562</v>
      </c>
      <c r="AR2340">
        <v>9.6921833502786345</v>
      </c>
      <c r="AS2340">
        <v>9.6921833502786345</v>
      </c>
      <c r="AT2340">
        <v>9.6921833502786345</v>
      </c>
      <c r="AU2340">
        <v>9.6921833502786345</v>
      </c>
      <c r="AV2340" t="str">
        <f>VLOOKUP(Sheet1[[#This Row],[NPDES ID2]],Combined_Sheet__Major_Only___2[[NPDES ID2]:[ECHO BFR]],3,FALSE)</f>
        <v>MD</v>
      </c>
      <c r="AW2340" t="s">
        <v>87</v>
      </c>
      <c r="AX2340" t="str">
        <f>VLOOKUP(Sheet1[[#This Row],[NPDES ID2]],Combined_Sheet__Major_Only___2[[NPDES ID2]:[ECHO BFR]],27,FALSE)</f>
        <v>-</v>
      </c>
      <c r="AY2340" t="str">
        <f>VLOOKUP(Sheet1[[#This Row],[NPDES ID2]],Combined_Sheet__Major_Only___2[[NPDES ID2]:[ECHO BFR]],28,FALSE)</f>
        <v>-</v>
      </c>
      <c r="AZ2340" t="str">
        <f>VLOOKUP(Sheet1[[#This Row],[NPDES ID2]],Combined_Sheet__Major_Only___2[[NPDES ID2]:[ECHO BFR]],29,FALSE)</f>
        <v>thickening</v>
      </c>
      <c r="BA2340">
        <f>VLOOKUP(Sheet1[[#This Row],[NPDES ID2]],Combined_Sheet__Major_Only___2[[NPDES ID2]:[ECHO BFR]],17,FALSE)</f>
        <v>39.171019999999999</v>
      </c>
      <c r="BB2340">
        <f>VLOOKUP(Sheet1[[#This Row],[NPDES ID2]],Combined_Sheet__Major_Only___2[[NPDES ID2]:[ECHO BFR]],18,FALSE)</f>
        <v>-77.262720000000002</v>
      </c>
      <c r="BC2340" t="str">
        <f>IF(ISNUMBER(SEARCH("aerobic",$AW2340)),"aerobic","")</f>
        <v/>
      </c>
      <c r="BD2340" t="str">
        <f>IF(ISNUMBER(SEARCH("anaer",$AW2340)),"anaer","")</f>
        <v/>
      </c>
      <c r="BE2340" t="str">
        <f>IF(ISNUMBER(SEARCH("thickening",$AZ2340)),"thickening","")</f>
        <v>thickening</v>
      </c>
      <c r="BF2340" s="2" t="str">
        <f>IF(ISNUMBER(SEARCH("airDry",$AW2340)),"airDry","")</f>
        <v/>
      </c>
      <c r="BG2340" s="2" t="str">
        <f>IF(ISNUMBER(SEARCH("heatDry",$AY2340)),"heatDry","")</f>
        <v/>
      </c>
      <c r="BH2340" s="2" t="str">
        <f>IF(AND(ISNUMBER(SEARCH("aerobic",$AW2340)),ISNUMBER(SEARCH("anaer",$AW2340))),"Combined Aer and Anaer.","")</f>
        <v/>
      </c>
    </row>
    <row r="2341" spans="1:60" x14ac:dyDescent="0.25">
      <c r="A2341" s="4">
        <v>2</v>
      </c>
      <c r="B2341" t="s">
        <v>59</v>
      </c>
      <c r="C2341">
        <v>4318</v>
      </c>
      <c r="D2341">
        <v>1298.119914813271</v>
      </c>
      <c r="E2341">
        <v>1298.325869587253</v>
      </c>
      <c r="F2341">
        <v>1058.5623599136211</v>
      </c>
      <c r="G2341">
        <v>1549.0097356924689</v>
      </c>
      <c r="H2341">
        <v>-159.40514855568861</v>
      </c>
      <c r="I2341">
        <v>-160.64648387660799</v>
      </c>
      <c r="J2341">
        <v>-180.9736782759216</v>
      </c>
      <c r="K2341">
        <v>-136.8837674713582</v>
      </c>
      <c r="L2341">
        <v>2075.5207047961221</v>
      </c>
      <c r="M2341">
        <v>2057.1175143653709</v>
      </c>
      <c r="N2341">
        <v>1995.6937124371179</v>
      </c>
      <c r="O2341">
        <v>2205.451389956379</v>
      </c>
      <c r="P2341">
        <v>102.4560877353597</v>
      </c>
      <c r="Q2341">
        <v>102.6262363700617</v>
      </c>
      <c r="R2341">
        <v>88.908075489074818</v>
      </c>
      <c r="S2341">
        <v>117.62974328285</v>
      </c>
      <c r="T2341">
        <v>74044.996987486316</v>
      </c>
      <c r="U2341">
        <v>74044.941353219969</v>
      </c>
      <c r="V2341">
        <v>73995.115453879524</v>
      </c>
      <c r="W2341">
        <v>74095.223289321861</v>
      </c>
      <c r="X2341">
        <v>6939.4640481973238</v>
      </c>
      <c r="Y2341">
        <v>6993.4517132954807</v>
      </c>
      <c r="Z2341">
        <v>6527.8941778384587</v>
      </c>
      <c r="AA2341">
        <v>7209.203327442403</v>
      </c>
      <c r="AB2341">
        <v>1904.1224998965961</v>
      </c>
      <c r="AC2341">
        <v>1850.719693070756</v>
      </c>
      <c r="AD2341">
        <v>1473.0157847865339</v>
      </c>
      <c r="AE2341">
        <v>2442.4586933003638</v>
      </c>
      <c r="AF2341">
        <v>47.119285700083601</v>
      </c>
      <c r="AG2341">
        <v>46.696226431284877</v>
      </c>
      <c r="AH2341">
        <v>45.317800099736218</v>
      </c>
      <c r="AI2341">
        <v>50.064894639344963</v>
      </c>
      <c r="AJ2341">
        <v>0.35274580632085262</v>
      </c>
      <c r="AK2341">
        <v>0.3527461995817025</v>
      </c>
      <c r="AL2341">
        <v>0.35265336260095498</v>
      </c>
      <c r="AM2341">
        <v>0.35283774290741821</v>
      </c>
      <c r="AN2341">
        <v>0.96666912203379529</v>
      </c>
      <c r="AO2341">
        <v>0.96666912203379518</v>
      </c>
      <c r="AP2341">
        <v>0.96666912203379518</v>
      </c>
      <c r="AQ2341">
        <v>0.96666912203379518</v>
      </c>
      <c r="AR2341">
        <v>8.2092608756763905</v>
      </c>
      <c r="AS2341">
        <v>8.2092608756763905</v>
      </c>
      <c r="AT2341">
        <v>8.2092608756763905</v>
      </c>
      <c r="AU2341">
        <v>8.2092608756763905</v>
      </c>
      <c r="AV2341" t="str">
        <f>VLOOKUP(Sheet1[[#This Row],[NPDES ID2]],Combined_Sheet__Major_Only___2[[NPDES ID2]:[ECHO BFR]],3,FALSE)</f>
        <v>CT</v>
      </c>
      <c r="AW2341" t="s">
        <v>54</v>
      </c>
      <c r="AX2341" t="str">
        <f>VLOOKUP(Sheet1[[#This Row],[NPDES ID2]],Combined_Sheet__Major_Only___2[[NPDES ID2]:[ECHO BFR]],27,FALSE)</f>
        <v>other</v>
      </c>
      <c r="AY2341" t="str">
        <f>VLOOKUP(Sheet1[[#This Row],[NPDES ID2]],Combined_Sheet__Major_Only___2[[NPDES ID2]:[ECHO BFR]],28,FALSE)</f>
        <v>-</v>
      </c>
      <c r="AZ2341" t="str">
        <f>VLOOKUP(Sheet1[[#This Row],[NPDES ID2]],Combined_Sheet__Major_Only___2[[NPDES ID2]:[ECHO BFR]],29,FALSE)</f>
        <v>preliminaryOps, thickening</v>
      </c>
      <c r="BA2341">
        <f>VLOOKUP(Sheet1[[#This Row],[NPDES ID2]],Combined_Sheet__Major_Only___2[[NPDES ID2]:[ECHO BFR]],17,FALSE)</f>
        <v>41.521610000000003</v>
      </c>
      <c r="BB2341">
        <f>VLOOKUP(Sheet1[[#This Row],[NPDES ID2]],Combined_Sheet__Major_Only___2[[NPDES ID2]:[ECHO BFR]],18,FALSE)</f>
        <v>-73.044269999999997</v>
      </c>
      <c r="BC2341" t="str">
        <f>IF(ISNUMBER(SEARCH("aerobic",$AW2341)),"aerobic","")</f>
        <v/>
      </c>
      <c r="BD2341" t="str">
        <f>IF(ISNUMBER(SEARCH("anaer",$AW2341)),"anaer","")</f>
        <v/>
      </c>
      <c r="BE2341" t="str">
        <f>IF(ISNUMBER(SEARCH("thickening",$AZ2341)),"thickening","")</f>
        <v>thickening</v>
      </c>
      <c r="BF2341" s="2" t="str">
        <f>IF(ISNUMBER(SEARCH("airDry",$AW2341)),"airDry","")</f>
        <v/>
      </c>
      <c r="BG2341" s="2" t="str">
        <f>IF(ISNUMBER(SEARCH("heatDry",$AY2341)),"heatDry","")</f>
        <v/>
      </c>
      <c r="BH2341" s="2" t="str">
        <f>IF(AND(ISNUMBER(SEARCH("aerobic",$AW2341)),ISNUMBER(SEARCH("anaer",$AW2341))),"Combined Aer and Anaer.","")</f>
        <v/>
      </c>
    </row>
    <row r="2342" spans="1:60" x14ac:dyDescent="0.25">
      <c r="A2342" s="4">
        <v>2083</v>
      </c>
      <c r="B2342" t="s">
        <v>9793</v>
      </c>
      <c r="C2342">
        <v>1103.8</v>
      </c>
      <c r="D2342">
        <v>533.02572068451559</v>
      </c>
      <c r="E2342">
        <v>531.47894188891792</v>
      </c>
      <c r="F2342">
        <v>447.97466813426598</v>
      </c>
      <c r="G2342">
        <v>634.45759960331134</v>
      </c>
      <c r="H2342">
        <v>-161.74825490755831</v>
      </c>
      <c r="I2342">
        <v>-163.37983856499409</v>
      </c>
      <c r="J2342">
        <v>-181.96233869506821</v>
      </c>
      <c r="K2342">
        <v>-138.16365617159801</v>
      </c>
      <c r="L2342">
        <v>528.96178752750154</v>
      </c>
      <c r="M2342">
        <v>524.22640536207393</v>
      </c>
      <c r="N2342">
        <v>508.52380967481861</v>
      </c>
      <c r="O2342">
        <v>562.2621093697295</v>
      </c>
      <c r="P2342">
        <v>26.199110873999562</v>
      </c>
      <c r="Q2342">
        <v>26.231791878329851</v>
      </c>
      <c r="R2342">
        <v>22.738398978415869</v>
      </c>
      <c r="S2342">
        <v>30.06537347028522</v>
      </c>
      <c r="T2342">
        <v>74284.626935789245</v>
      </c>
      <c r="U2342">
        <v>74284.571125837771</v>
      </c>
      <c r="V2342">
        <v>74234.587883363114</v>
      </c>
      <c r="W2342">
        <v>74335.011845173387</v>
      </c>
      <c r="X2342">
        <v>6983.0517502927132</v>
      </c>
      <c r="Y2342">
        <v>7037.894777493033</v>
      </c>
      <c r="Z2342">
        <v>6566.6330554535498</v>
      </c>
      <c r="AA2342">
        <v>7255.7256397230394</v>
      </c>
      <c r="AB2342">
        <v>1625.7152998807301</v>
      </c>
      <c r="AC2342">
        <v>1592.6746082390709</v>
      </c>
      <c r="AD2342">
        <v>1306.011606828112</v>
      </c>
      <c r="AE2342">
        <v>2009.4832178511269</v>
      </c>
      <c r="AF2342">
        <v>46.966918464902321</v>
      </c>
      <c r="AG2342">
        <v>46.545147689850509</v>
      </c>
      <c r="AH2342">
        <v>45.154902523866511</v>
      </c>
      <c r="AI2342">
        <v>49.922649267713041</v>
      </c>
      <c r="AJ2342">
        <v>0.35089856691755239</v>
      </c>
      <c r="AK2342">
        <v>0.35089866672423781</v>
      </c>
      <c r="AL2342">
        <v>0.35087555169395818</v>
      </c>
      <c r="AM2342">
        <v>0.35092145072333819</v>
      </c>
      <c r="AN2342">
        <v>0.96677151765199598</v>
      </c>
      <c r="AO2342">
        <v>0.9667715176519962</v>
      </c>
      <c r="AP2342">
        <v>0.9667715176519962</v>
      </c>
      <c r="AQ2342">
        <v>0.9667715176519962</v>
      </c>
      <c r="AR2342">
        <v>8.8585287298001667</v>
      </c>
      <c r="AS2342">
        <v>8.8585287298001667</v>
      </c>
      <c r="AT2342">
        <v>8.8585287298001667</v>
      </c>
      <c r="AU2342">
        <v>8.8585287298001667</v>
      </c>
      <c r="AV2342" t="str">
        <f>VLOOKUP(Sheet1[[#This Row],[NPDES ID2]],Combined_Sheet__Major_Only___2[[NPDES ID2]:[ECHO BFR]],3,FALSE)</f>
        <v>MA</v>
      </c>
      <c r="AW2342" t="s">
        <v>54</v>
      </c>
      <c r="AX2342" t="str">
        <f>VLOOKUP(Sheet1[[#This Row],[NPDES ID2]],Combined_Sheet__Major_Only___2[[NPDES ID2]:[ECHO BFR]],27,FALSE)</f>
        <v>-</v>
      </c>
      <c r="AY2342" t="str">
        <f>VLOOKUP(Sheet1[[#This Row],[NPDES ID2]],Combined_Sheet__Major_Only___2[[NPDES ID2]:[ECHO BFR]],28,FALSE)</f>
        <v>-</v>
      </c>
      <c r="AZ2342" t="str">
        <f>VLOOKUP(Sheet1[[#This Row],[NPDES ID2]],Combined_Sheet__Major_Only___2[[NPDES ID2]:[ECHO BFR]],29,FALSE)</f>
        <v>preliminaryOps, thickening</v>
      </c>
      <c r="BA2342">
        <f>VLOOKUP(Sheet1[[#This Row],[NPDES ID2]],Combined_Sheet__Major_Only___2[[NPDES ID2]:[ECHO BFR]],17,FALSE)</f>
        <v>42.521521999999997</v>
      </c>
      <c r="BB2342">
        <f>VLOOKUP(Sheet1[[#This Row],[NPDES ID2]],Combined_Sheet__Major_Only___2[[NPDES ID2]:[ECHO BFR]],18,FALSE)</f>
        <v>-71.739264000000006</v>
      </c>
      <c r="BC2342" t="str">
        <f>IF(ISNUMBER(SEARCH("aerobic",$AW2342)),"aerobic","")</f>
        <v/>
      </c>
      <c r="BD2342" t="str">
        <f>IF(ISNUMBER(SEARCH("anaer",$AW2342)),"anaer","")</f>
        <v/>
      </c>
      <c r="BE2342" t="str">
        <f>IF(ISNUMBER(SEARCH("thickening",$AZ2342)),"thickening","")</f>
        <v>thickening</v>
      </c>
      <c r="BF2342" s="3" t="str">
        <f>IF(ISNUMBER(SEARCH("airDry",$AW2342)),"airDry","")</f>
        <v/>
      </c>
      <c r="BG2342" s="3" t="str">
        <f>IF(ISNUMBER(SEARCH("heatDry",$AY2342)),"heatDry","")</f>
        <v/>
      </c>
      <c r="BH2342" s="3" t="str">
        <f>IF(AND(ISNUMBER(SEARCH("aerobic",$AW2342)),ISNUMBER(SEARCH("anaer",$AW2342))),"Combined Aer and Anaer.","")</f>
        <v/>
      </c>
    </row>
    <row r="2343" spans="1:60" x14ac:dyDescent="0.25">
      <c r="A2343" s="4">
        <v>1093</v>
      </c>
      <c r="B2343" t="s">
        <v>5267</v>
      </c>
      <c r="C2343">
        <v>347.7</v>
      </c>
      <c r="D2343">
        <v>544.41418977467833</v>
      </c>
      <c r="E2343">
        <v>546.42427662303567</v>
      </c>
      <c r="F2343">
        <v>410.92746627100752</v>
      </c>
      <c r="G2343">
        <v>684.13757641170275</v>
      </c>
      <c r="H2343">
        <v>-147.9180827579504</v>
      </c>
      <c r="I2343">
        <v>-149.93301005065339</v>
      </c>
      <c r="J2343">
        <v>-166.4688156096538</v>
      </c>
      <c r="K2343">
        <v>-124.6227813697584</v>
      </c>
      <c r="L2343">
        <v>181.9171582253374</v>
      </c>
      <c r="M2343">
        <v>180.54453666899849</v>
      </c>
      <c r="N2343">
        <v>175.9995186223718</v>
      </c>
      <c r="O2343">
        <v>191.56120516199479</v>
      </c>
      <c r="P2343">
        <v>8.2274189689307171</v>
      </c>
      <c r="Q2343">
        <v>8.2466119118791799</v>
      </c>
      <c r="R2343">
        <v>7.055530679690392</v>
      </c>
      <c r="S2343">
        <v>9.4983965760935867</v>
      </c>
      <c r="T2343">
        <v>74795.217088488454</v>
      </c>
      <c r="U2343">
        <v>74795.160904196877</v>
      </c>
      <c r="V2343">
        <v>74744.84240373176</v>
      </c>
      <c r="W2343">
        <v>74845.939950006839</v>
      </c>
      <c r="X2343">
        <v>6437.985659215763</v>
      </c>
      <c r="Y2343">
        <v>6481.3652297023573</v>
      </c>
      <c r="Z2343">
        <v>6113.1224306491958</v>
      </c>
      <c r="AA2343">
        <v>6649.2068855064772</v>
      </c>
      <c r="AB2343">
        <v>1324.5594252890239</v>
      </c>
      <c r="AC2343">
        <v>1303.7085821035521</v>
      </c>
      <c r="AD2343">
        <v>1093.359682235395</v>
      </c>
      <c r="AE2343">
        <v>1591.7641592389809</v>
      </c>
      <c r="AF2343">
        <v>51.274882030652577</v>
      </c>
      <c r="AG2343">
        <v>50.887566676560738</v>
      </c>
      <c r="AH2343">
        <v>49.60783091313774</v>
      </c>
      <c r="AI2343">
        <v>53.992803650679932</v>
      </c>
      <c r="AJ2343">
        <v>0.40319491850488909</v>
      </c>
      <c r="AK2343">
        <v>0.40319495305063779</v>
      </c>
      <c r="AL2343">
        <v>0.40318698757347099</v>
      </c>
      <c r="AM2343">
        <v>0.40320280373497852</v>
      </c>
      <c r="AN2343">
        <v>0.96698761174901893</v>
      </c>
      <c r="AO2343">
        <v>0.96698761174901882</v>
      </c>
      <c r="AP2343">
        <v>0.96698761174901882</v>
      </c>
      <c r="AQ2343">
        <v>0.96698761174901882</v>
      </c>
      <c r="AR2343">
        <v>10.315824432886521</v>
      </c>
      <c r="AS2343">
        <v>10.315824432886521</v>
      </c>
      <c r="AT2343">
        <v>10.315824432886521</v>
      </c>
      <c r="AU2343">
        <v>10.315824432886521</v>
      </c>
      <c r="AV2343" t="str">
        <f>VLOOKUP(Sheet1[[#This Row],[NPDES ID2]],Combined_Sheet__Major_Only___2[[NPDES ID2]:[ECHO BFR]],3,FALSE)</f>
        <v>MA</v>
      </c>
      <c r="AW2343" t="s">
        <v>54</v>
      </c>
      <c r="AX2343" t="str">
        <f>VLOOKUP(Sheet1[[#This Row],[NPDES ID2]],Combined_Sheet__Major_Only___2[[NPDES ID2]:[ECHO BFR]],27,FALSE)</f>
        <v>-</v>
      </c>
      <c r="AY2343" t="str">
        <f>VLOOKUP(Sheet1[[#This Row],[NPDES ID2]],Combined_Sheet__Major_Only___2[[NPDES ID2]:[ECHO BFR]],28,FALSE)</f>
        <v>-</v>
      </c>
      <c r="AZ2343" t="str">
        <f>VLOOKUP(Sheet1[[#This Row],[NPDES ID2]],Combined_Sheet__Major_Only___2[[NPDES ID2]:[ECHO BFR]],29,FALSE)</f>
        <v>thickening</v>
      </c>
      <c r="BA2343">
        <f>VLOOKUP(Sheet1[[#This Row],[NPDES ID2]],Combined_Sheet__Major_Only___2[[NPDES ID2]:[ECHO BFR]],17,FALSE)</f>
        <v>42.277698000000001</v>
      </c>
      <c r="BB2343">
        <f>VLOOKUP(Sheet1[[#This Row],[NPDES ID2]],Combined_Sheet__Major_Only___2[[NPDES ID2]:[ECHO BFR]],18,FALSE)</f>
        <v>-72.648897000000005</v>
      </c>
      <c r="BC2343" t="str">
        <f>IF(ISNUMBER(SEARCH("aerobic",$AW2343)),"aerobic","")</f>
        <v/>
      </c>
      <c r="BD2343" t="str">
        <f>IF(ISNUMBER(SEARCH("anaer",$AW2343)),"anaer","")</f>
        <v/>
      </c>
      <c r="BE2343" t="str">
        <f>IF(ISNUMBER(SEARCH("thickening",$AZ2343)),"thickening","")</f>
        <v>thickening</v>
      </c>
      <c r="BF2343" s="3" t="str">
        <f>IF(ISNUMBER(SEARCH("airDry",$AW2343)),"airDry","")</f>
        <v/>
      </c>
      <c r="BG2343" s="3" t="str">
        <f>IF(ISNUMBER(SEARCH("heatDry",$AY2343)),"heatDry","")</f>
        <v/>
      </c>
      <c r="BH2343" s="3" t="str">
        <f>IF(AND(ISNUMBER(SEARCH("aerobic",$AW2343)),ISNUMBER(SEARCH("anaer",$AW2343))),"Combined Aer and Anaer.","")</f>
        <v/>
      </c>
    </row>
    <row r="2344" spans="1:60" x14ac:dyDescent="0.25">
      <c r="A2344" s="4">
        <v>1669</v>
      </c>
      <c r="B2344" t="s">
        <v>7835</v>
      </c>
      <c r="C2344">
        <v>55.7</v>
      </c>
      <c r="D2344">
        <v>2262.559807264392</v>
      </c>
      <c r="E2344">
        <v>2263.566103189441</v>
      </c>
      <c r="F2344">
        <v>1573.0411848260139</v>
      </c>
      <c r="G2344">
        <v>2987.4261128564299</v>
      </c>
      <c r="H2344">
        <v>-144.15342805452599</v>
      </c>
      <c r="I2344">
        <v>-146.2534536939838</v>
      </c>
      <c r="J2344">
        <v>-162.30903824559871</v>
      </c>
      <c r="K2344">
        <v>-120.95074149989939</v>
      </c>
      <c r="L2344">
        <v>29.890301221487849</v>
      </c>
      <c r="M2344">
        <v>29.676233152533051</v>
      </c>
      <c r="N2344">
        <v>28.967828360663731</v>
      </c>
      <c r="O2344">
        <v>31.39380668160825</v>
      </c>
      <c r="P2344">
        <v>1.3166682885129899</v>
      </c>
      <c r="Q2344">
        <v>1.323282971720892</v>
      </c>
      <c r="R2344">
        <v>1.123987589212748</v>
      </c>
      <c r="S2344">
        <v>1.5172168087902329</v>
      </c>
      <c r="T2344">
        <v>74939.915518693437</v>
      </c>
      <c r="U2344">
        <v>74939.859228315923</v>
      </c>
      <c r="V2344">
        <v>74889.445717587339</v>
      </c>
      <c r="W2344">
        <v>74990.734153980753</v>
      </c>
      <c r="X2344">
        <v>6288.5472431090384</v>
      </c>
      <c r="Y2344">
        <v>6328.9541460545661</v>
      </c>
      <c r="Z2344">
        <v>5987.1002002511696</v>
      </c>
      <c r="AA2344">
        <v>6484.1830135615419</v>
      </c>
      <c r="AB2344">
        <v>1672.39397545712</v>
      </c>
      <c r="AC2344">
        <v>1629.001365692649</v>
      </c>
      <c r="AD2344">
        <v>1308.513655641902</v>
      </c>
      <c r="AE2344">
        <v>2121.874378651085</v>
      </c>
      <c r="AF2344">
        <v>52.589951818251777</v>
      </c>
      <c r="AG2344">
        <v>52.213240139677367</v>
      </c>
      <c r="AH2344">
        <v>50.967074897797801</v>
      </c>
      <c r="AI2344">
        <v>55.235210528379767</v>
      </c>
      <c r="AJ2344">
        <v>0.41918454342334599</v>
      </c>
      <c r="AK2344">
        <v>0.41918454940783562</v>
      </c>
      <c r="AL2344">
        <v>0.41918317168578068</v>
      </c>
      <c r="AM2344">
        <v>0.41918590723073279</v>
      </c>
      <c r="AN2344">
        <v>0.96704834143860186</v>
      </c>
      <c r="AO2344">
        <v>0.96704834143860197</v>
      </c>
      <c r="AP2344">
        <v>0.96704834143860197</v>
      </c>
      <c r="AQ2344">
        <v>0.96704834143860197</v>
      </c>
      <c r="AR2344">
        <v>9.2959751239723527</v>
      </c>
      <c r="AS2344">
        <v>9.2959751239723545</v>
      </c>
      <c r="AT2344">
        <v>9.2959751239723545</v>
      </c>
      <c r="AU2344">
        <v>9.2959751239723545</v>
      </c>
      <c r="AV2344" t="str">
        <f>VLOOKUP(Sheet1[[#This Row],[NPDES ID2]],Combined_Sheet__Major_Only___2[[NPDES ID2]:[ECHO BFR]],3,FALSE)</f>
        <v>PA</v>
      </c>
      <c r="AW2344" t="s">
        <v>54</v>
      </c>
      <c r="AX2344" t="str">
        <f>VLOOKUP(Sheet1[[#This Row],[NPDES ID2]],Combined_Sheet__Major_Only___2[[NPDES ID2]:[ECHO BFR]],27,FALSE)</f>
        <v>-</v>
      </c>
      <c r="AY2344" t="str">
        <f>VLOOKUP(Sheet1[[#This Row],[NPDES ID2]],Combined_Sheet__Major_Only___2[[NPDES ID2]:[ECHO BFR]],28,FALSE)</f>
        <v>thermoAerobicDigest</v>
      </c>
      <c r="AZ2344" t="str">
        <f>VLOOKUP(Sheet1[[#This Row],[NPDES ID2]],Combined_Sheet__Major_Only___2[[NPDES ID2]:[ECHO BFR]],29,FALSE)</f>
        <v>thickening</v>
      </c>
      <c r="BA2344">
        <f>VLOOKUP(Sheet1[[#This Row],[NPDES ID2]],Combined_Sheet__Major_Only___2[[NPDES ID2]:[ECHO BFR]],17,FALSE)</f>
        <v>41.760508000000002</v>
      </c>
      <c r="BB2344">
        <f>VLOOKUP(Sheet1[[#This Row],[NPDES ID2]],Combined_Sheet__Major_Only___2[[NPDES ID2]:[ECHO BFR]],18,FALSE)</f>
        <v>-76.441764000000006</v>
      </c>
      <c r="BC2344" t="str">
        <f>IF(ISNUMBER(SEARCH("aerobic",$AW2344)),"aerobic","")</f>
        <v/>
      </c>
      <c r="BD2344" t="str">
        <f>IF(ISNUMBER(SEARCH("anaer",$AW2344)),"anaer","")</f>
        <v/>
      </c>
      <c r="BE2344" t="str">
        <f>IF(ISNUMBER(SEARCH("thickening",$AZ2344)),"thickening","")</f>
        <v>thickening</v>
      </c>
      <c r="BF2344" s="3" t="str">
        <f>IF(ISNUMBER(SEARCH("airDry",$AW2344)),"airDry","")</f>
        <v/>
      </c>
      <c r="BG2344" s="3" t="str">
        <f>IF(ISNUMBER(SEARCH("heatDry",$AY2344)),"heatDry","")</f>
        <v/>
      </c>
      <c r="BH2344" s="3" t="str">
        <f>IF(AND(ISNUMBER(SEARCH("aerobic",$AW2344)),ISNUMBER(SEARCH("anaer",$AW2344))),"Combined Aer and Anaer.","")</f>
        <v/>
      </c>
    </row>
    <row r="2345" spans="1:60" x14ac:dyDescent="0.25">
      <c r="A2345" s="4">
        <v>1803</v>
      </c>
      <c r="B2345" t="s">
        <v>8531</v>
      </c>
      <c r="C2345">
        <v>3050.5</v>
      </c>
      <c r="D2345">
        <v>966.72191916256406</v>
      </c>
      <c r="E2345">
        <v>966.35444375362135</v>
      </c>
      <c r="F2345">
        <v>806.82168783418354</v>
      </c>
      <c r="G2345">
        <v>1147.835567116487</v>
      </c>
      <c r="H2345">
        <v>-159.0625707613741</v>
      </c>
      <c r="I2345">
        <v>-160.87997104346641</v>
      </c>
      <c r="J2345">
        <v>-179.91984653917521</v>
      </c>
      <c r="K2345">
        <v>-136.14889559777629</v>
      </c>
      <c r="L2345">
        <v>1475.937339659308</v>
      </c>
      <c r="M2345">
        <v>1462.9914391908001</v>
      </c>
      <c r="N2345">
        <v>1419.8949362735341</v>
      </c>
      <c r="O2345">
        <v>1567.19270876272</v>
      </c>
      <c r="P2345">
        <v>72.372544747433992</v>
      </c>
      <c r="Q2345">
        <v>72.542751066556235</v>
      </c>
      <c r="R2345">
        <v>62.7725724530113</v>
      </c>
      <c r="S2345">
        <v>83.147238622842792</v>
      </c>
      <c r="T2345">
        <v>74976.746738163813</v>
      </c>
      <c r="U2345">
        <v>74976.690420783416</v>
      </c>
      <c r="V2345">
        <v>74926.252726351799</v>
      </c>
      <c r="W2345">
        <v>75027.58975149515</v>
      </c>
      <c r="X2345">
        <v>6980.6081257967544</v>
      </c>
      <c r="Y2345">
        <v>7034.4180138681722</v>
      </c>
      <c r="Z2345">
        <v>6571.5432984332783</v>
      </c>
      <c r="AA2345">
        <v>7248.4345262418374</v>
      </c>
      <c r="AB2345">
        <v>1659.0095304075951</v>
      </c>
      <c r="AC2345">
        <v>1624.064861560081</v>
      </c>
      <c r="AD2345">
        <v>1326.93383747813</v>
      </c>
      <c r="AE2345">
        <v>2058.2921791861918</v>
      </c>
      <c r="AF2345">
        <v>47.425512865940078</v>
      </c>
      <c r="AG2345">
        <v>47.005848355413477</v>
      </c>
      <c r="AH2345">
        <v>45.632272692062621</v>
      </c>
      <c r="AI2345">
        <v>50.354888332254554</v>
      </c>
      <c r="AJ2345">
        <v>0.35645901707525518</v>
      </c>
      <c r="AK2345">
        <v>0.35645929538229132</v>
      </c>
      <c r="AL2345">
        <v>0.35639410792716508</v>
      </c>
      <c r="AM2345">
        <v>0.35652356421714199</v>
      </c>
      <c r="AN2345">
        <v>0.96706376378184866</v>
      </c>
      <c r="AO2345">
        <v>0.96706376378184866</v>
      </c>
      <c r="AP2345">
        <v>0.96706376378184866</v>
      </c>
      <c r="AQ2345">
        <v>0.96706376378184866</v>
      </c>
      <c r="AR2345">
        <v>8.8527986493281361</v>
      </c>
      <c r="AS2345">
        <v>8.8527986493281343</v>
      </c>
      <c r="AT2345">
        <v>8.8527986493281343</v>
      </c>
      <c r="AU2345">
        <v>8.8527986493281343</v>
      </c>
      <c r="AV2345" t="str">
        <f>VLOOKUP(Sheet1[[#This Row],[NPDES ID2]],Combined_Sheet__Major_Only___2[[NPDES ID2]:[ECHO BFR]],3,FALSE)</f>
        <v>VA</v>
      </c>
      <c r="AW2345" t="s">
        <v>54</v>
      </c>
      <c r="AX2345" t="str">
        <f>VLOOKUP(Sheet1[[#This Row],[NPDES ID2]],Combined_Sheet__Major_Only___2[[NPDES ID2]:[ECHO BFR]],27,FALSE)</f>
        <v>-</v>
      </c>
      <c r="AY2345" t="str">
        <f>VLOOKUP(Sheet1[[#This Row],[NPDES ID2]],Combined_Sheet__Major_Only___2[[NPDES ID2]:[ECHO BFR]],28,FALSE)</f>
        <v>-</v>
      </c>
      <c r="AZ2345" t="str">
        <f>VLOOKUP(Sheet1[[#This Row],[NPDES ID2]],Combined_Sheet__Major_Only___2[[NPDES ID2]:[ECHO BFR]],29,FALSE)</f>
        <v>preliminaryOps, thickening</v>
      </c>
      <c r="BA2345">
        <f>VLOOKUP(Sheet1[[#This Row],[NPDES ID2]],Combined_Sheet__Major_Only___2[[NPDES ID2]:[ECHO BFR]],17,FALSE)</f>
        <v>36.965690000000002</v>
      </c>
      <c r="BB2345">
        <f>VLOOKUP(Sheet1[[#This Row],[NPDES ID2]],Combined_Sheet__Major_Only___2[[NPDES ID2]:[ECHO BFR]],18,FALSE)</f>
        <v>-76.414789999999996</v>
      </c>
      <c r="BC2345" t="str">
        <f>IF(ISNUMBER(SEARCH("aerobic",$AW2345)),"aerobic","")</f>
        <v/>
      </c>
      <c r="BD2345" t="str">
        <f>IF(ISNUMBER(SEARCH("anaer",$AW2345)),"anaer","")</f>
        <v/>
      </c>
      <c r="BE2345" t="str">
        <f>IF(ISNUMBER(SEARCH("thickening",$AZ2345)),"thickening","")</f>
        <v>thickening</v>
      </c>
      <c r="BF2345" s="3" t="str">
        <f>IF(ISNUMBER(SEARCH("airDry",$AW2345)),"airDry","")</f>
        <v/>
      </c>
      <c r="BG2345" s="3" t="str">
        <f>IF(ISNUMBER(SEARCH("heatDry",$AY2345)),"heatDry","")</f>
        <v/>
      </c>
      <c r="BH2345" s="3" t="str">
        <f>IF(AND(ISNUMBER(SEARCH("aerobic",$AW2345)),ISNUMBER(SEARCH("anaer",$AW2345))),"Combined Aer and Anaer.","")</f>
        <v/>
      </c>
    </row>
    <row r="2346" spans="1:60" x14ac:dyDescent="0.25">
      <c r="A2346" s="4">
        <v>226</v>
      </c>
      <c r="B2346" t="s">
        <v>1184</v>
      </c>
      <c r="C2346">
        <v>2555.3200000000002</v>
      </c>
      <c r="D2346">
        <v>785.55411031243511</v>
      </c>
      <c r="E2346">
        <v>786.96126194366002</v>
      </c>
      <c r="F2346">
        <v>664.75788996249196</v>
      </c>
      <c r="G2346">
        <v>926.41000200604583</v>
      </c>
      <c r="H2346">
        <v>-147.86809117679641</v>
      </c>
      <c r="I2346">
        <v>-149.68147837353769</v>
      </c>
      <c r="J2346">
        <v>-167.39005519471741</v>
      </c>
      <c r="K2346">
        <v>-125.0875483240095</v>
      </c>
      <c r="L2346">
        <v>1327.953618384726</v>
      </c>
      <c r="M2346">
        <v>1317.8232216634669</v>
      </c>
      <c r="N2346">
        <v>1284.124309731764</v>
      </c>
      <c r="O2346">
        <v>1399.3303670221201</v>
      </c>
      <c r="P2346">
        <v>60.47188226184899</v>
      </c>
      <c r="Q2346">
        <v>60.587280213936268</v>
      </c>
      <c r="R2346">
        <v>51.913850571908277</v>
      </c>
      <c r="S2346">
        <v>69.844948035117284</v>
      </c>
      <c r="T2346">
        <v>75154.905130019295</v>
      </c>
      <c r="U2346">
        <v>75154.848682021766</v>
      </c>
      <c r="V2346">
        <v>75104.294007221208</v>
      </c>
      <c r="W2346">
        <v>75205.866063777517</v>
      </c>
      <c r="X2346">
        <v>6512.8922017063978</v>
      </c>
      <c r="Y2346">
        <v>6557.1905312696308</v>
      </c>
      <c r="Z2346">
        <v>6179.800676290818</v>
      </c>
      <c r="AA2346">
        <v>6729.7412438211804</v>
      </c>
      <c r="AB2346">
        <v>1521.2093847623621</v>
      </c>
      <c r="AC2346">
        <v>1490.7839486729531</v>
      </c>
      <c r="AD2346">
        <v>1223.901753381658</v>
      </c>
      <c r="AE2346">
        <v>1874.0679809619301</v>
      </c>
      <c r="AF2346">
        <v>50.937363191941607</v>
      </c>
      <c r="AG2346">
        <v>50.545549755795463</v>
      </c>
      <c r="AH2346">
        <v>49.262818030201082</v>
      </c>
      <c r="AI2346">
        <v>53.67270460783547</v>
      </c>
      <c r="AJ2346">
        <v>0.39909287466677817</v>
      </c>
      <c r="AK2346">
        <v>0.39909313006308889</v>
      </c>
      <c r="AL2346">
        <v>0.39903350271455668</v>
      </c>
      <c r="AM2346">
        <v>0.39915191323676819</v>
      </c>
      <c r="AN2346">
        <v>0.96713816073304126</v>
      </c>
      <c r="AO2346">
        <v>0.96713816073304126</v>
      </c>
      <c r="AP2346">
        <v>0.96713816073304126</v>
      </c>
      <c r="AQ2346">
        <v>0.96713816073304126</v>
      </c>
      <c r="AR2346">
        <v>9.5915728312605761</v>
      </c>
      <c r="AS2346">
        <v>9.5915728312605761</v>
      </c>
      <c r="AT2346">
        <v>9.5915728312605761</v>
      </c>
      <c r="AU2346">
        <v>9.5915728312605761</v>
      </c>
      <c r="AV2346" t="str">
        <f>VLOOKUP(Sheet1[[#This Row],[NPDES ID2]],Combined_Sheet__Major_Only___2[[NPDES ID2]:[ECHO BFR]],3,FALSE)</f>
        <v>MO</v>
      </c>
      <c r="AW2346" t="s">
        <v>54</v>
      </c>
      <c r="AX2346" t="str">
        <f>VLOOKUP(Sheet1[[#This Row],[NPDES ID2]],Combined_Sheet__Major_Only___2[[NPDES ID2]:[ECHO BFR]],27,FALSE)</f>
        <v>-</v>
      </c>
      <c r="AY2346" t="str">
        <f>VLOOKUP(Sheet1[[#This Row],[NPDES ID2]],Combined_Sheet__Major_Only___2[[NPDES ID2]:[ECHO BFR]],28,FALSE)</f>
        <v>-</v>
      </c>
      <c r="AZ2346" t="str">
        <f>VLOOKUP(Sheet1[[#This Row],[NPDES ID2]],Combined_Sheet__Major_Only___2[[NPDES ID2]:[ECHO BFR]],29,FALSE)</f>
        <v>thickening, preliminaryOps</v>
      </c>
      <c r="BA2346">
        <f>VLOOKUP(Sheet1[[#This Row],[NPDES ID2]],Combined_Sheet__Major_Only___2[[NPDES ID2]:[ECHO BFR]],17,FALSE)</f>
        <v>38.559472</v>
      </c>
      <c r="BB2346">
        <f>VLOOKUP(Sheet1[[#This Row],[NPDES ID2]],Combined_Sheet__Major_Only___2[[NPDES ID2]:[ECHO BFR]],18,FALSE)</f>
        <v>-90.474556000000007</v>
      </c>
      <c r="BC2346" t="str">
        <f>IF(ISNUMBER(SEARCH("aerobic",$AW2346)),"aerobic","")</f>
        <v/>
      </c>
      <c r="BD2346" t="str">
        <f>IF(ISNUMBER(SEARCH("anaer",$AW2346)),"anaer","")</f>
        <v/>
      </c>
      <c r="BE2346" t="str">
        <f>IF(ISNUMBER(SEARCH("thickening",$AZ2346)),"thickening","")</f>
        <v>thickening</v>
      </c>
      <c r="BF2346" s="2" t="str">
        <f>IF(ISNUMBER(SEARCH("airDry",$AW2346)),"airDry","")</f>
        <v/>
      </c>
      <c r="BG2346" s="2" t="str">
        <f>IF(ISNUMBER(SEARCH("heatDry",$AY2346)),"heatDry","")</f>
        <v/>
      </c>
      <c r="BH2346" s="2" t="str">
        <f>IF(AND(ISNUMBER(SEARCH("aerobic",$AW2346)),ISNUMBER(SEARCH("anaer",$AW2346))),"Combined Aer and Anaer.","")</f>
        <v/>
      </c>
    </row>
    <row r="2347" spans="1:60" x14ac:dyDescent="0.25">
      <c r="A2347" s="4">
        <v>1114</v>
      </c>
      <c r="B2347" t="s">
        <v>5362</v>
      </c>
      <c r="C2347">
        <v>330</v>
      </c>
      <c r="D2347">
        <v>616.70803683479778</v>
      </c>
      <c r="E2347">
        <v>617.0023929882052</v>
      </c>
      <c r="F2347">
        <v>461.15782843432868</v>
      </c>
      <c r="G2347">
        <v>780.47518986040041</v>
      </c>
      <c r="H2347">
        <v>-163.86965517584571</v>
      </c>
      <c r="I2347">
        <v>-165.60414158792369</v>
      </c>
      <c r="J2347">
        <v>-183.90734964404629</v>
      </c>
      <c r="K2347">
        <v>-139.98618156334939</v>
      </c>
      <c r="L2347">
        <v>156.56567065534031</v>
      </c>
      <c r="M2347">
        <v>155.13629018588591</v>
      </c>
      <c r="N2347">
        <v>150.4035047405028</v>
      </c>
      <c r="O2347">
        <v>166.60828465178909</v>
      </c>
      <c r="P2347">
        <v>7.8355558109623757</v>
      </c>
      <c r="Q2347">
        <v>7.8426503662514371</v>
      </c>
      <c r="R2347">
        <v>6.8051656115019963</v>
      </c>
      <c r="S2347">
        <v>8.9962385293399265</v>
      </c>
      <c r="T2347">
        <v>76150.080287800651</v>
      </c>
      <c r="U2347">
        <v>76150.023110188631</v>
      </c>
      <c r="V2347">
        <v>76098.814994616056</v>
      </c>
      <c r="W2347">
        <v>76201.699913401477</v>
      </c>
      <c r="X2347">
        <v>7230.7901728959123</v>
      </c>
      <c r="Y2347">
        <v>7288.5855080691363</v>
      </c>
      <c r="Z2347">
        <v>6791.7201998098726</v>
      </c>
      <c r="AA2347">
        <v>7518.4646713940001</v>
      </c>
      <c r="AB2347">
        <v>2175.897364407499</v>
      </c>
      <c r="AC2347">
        <v>2102.5673089175962</v>
      </c>
      <c r="AD2347">
        <v>1643.233841223526</v>
      </c>
      <c r="AE2347">
        <v>2863.3233602082919</v>
      </c>
      <c r="AF2347">
        <v>46.496337581314087</v>
      </c>
      <c r="AG2347">
        <v>46.071437366313411</v>
      </c>
      <c r="AH2347">
        <v>44.667152909735073</v>
      </c>
      <c r="AI2347">
        <v>49.478438418003478</v>
      </c>
      <c r="AJ2347">
        <v>0.34519455615325662</v>
      </c>
      <c r="AK2347">
        <v>0.34519458709892298</v>
      </c>
      <c r="AL2347">
        <v>0.34518745109542959</v>
      </c>
      <c r="AM2347">
        <v>0.34520162027617729</v>
      </c>
      <c r="AN2347">
        <v>0.96754762955304097</v>
      </c>
      <c r="AO2347">
        <v>0.9675476295530413</v>
      </c>
      <c r="AP2347">
        <v>0.9675476295530413</v>
      </c>
      <c r="AQ2347">
        <v>0.9675476295530413</v>
      </c>
      <c r="AR2347">
        <v>7.7729622496682138</v>
      </c>
      <c r="AS2347">
        <v>7.7729622496682129</v>
      </c>
      <c r="AT2347">
        <v>7.7729622496682129</v>
      </c>
      <c r="AU2347">
        <v>7.7729622496682129</v>
      </c>
      <c r="AV2347" t="str">
        <f>VLOOKUP(Sheet1[[#This Row],[NPDES ID2]],Combined_Sheet__Major_Only___2[[NPDES ID2]:[ECHO BFR]],3,FALSE)</f>
        <v>MA</v>
      </c>
      <c r="AW2347" t="s">
        <v>952</v>
      </c>
      <c r="AX2347" t="str">
        <f>VLOOKUP(Sheet1[[#This Row],[NPDES ID2]],Combined_Sheet__Major_Only___2[[NPDES ID2]:[ECHO BFR]],27,FALSE)</f>
        <v>tempSludgeStore</v>
      </c>
      <c r="AY2347" t="str">
        <f>VLOOKUP(Sheet1[[#This Row],[NPDES ID2]],Combined_Sheet__Major_Only___2[[NPDES ID2]:[ECHO BFR]],28,FALSE)</f>
        <v>highTempCompost</v>
      </c>
      <c r="AZ2347" t="str">
        <f>VLOOKUP(Sheet1[[#This Row],[NPDES ID2]],Combined_Sheet__Major_Only___2[[NPDES ID2]:[ECHO BFR]],29,FALSE)</f>
        <v>preliminaryOps, thickening</v>
      </c>
      <c r="BA2347">
        <f>VLOOKUP(Sheet1[[#This Row],[NPDES ID2]],Combined_Sheet__Major_Only___2[[NPDES ID2]:[ECHO BFR]],17,FALSE)</f>
        <v>41.994886999999999</v>
      </c>
      <c r="BB2347">
        <f>VLOOKUP(Sheet1[[#This Row],[NPDES ID2]],Combined_Sheet__Major_Only___2[[NPDES ID2]:[ECHO BFR]],18,FALSE)</f>
        <v>-70.966427999999993</v>
      </c>
      <c r="BC2347" t="str">
        <f>IF(ISNUMBER(SEARCH("aerobic",$AW2347)),"aerobic","")</f>
        <v/>
      </c>
      <c r="BD2347" t="str">
        <f>IF(ISNUMBER(SEARCH("anaer",$AW2347)),"anaer","")</f>
        <v/>
      </c>
      <c r="BE2347" t="str">
        <f>IF(ISNUMBER(SEARCH("thickening",$AZ2347)),"thickening","")</f>
        <v>thickening</v>
      </c>
      <c r="BF2347" s="2" t="str">
        <f>IF(ISNUMBER(SEARCH("airDry",$AW2347)),"airDry","")</f>
        <v/>
      </c>
      <c r="BG2347" s="2" t="str">
        <f>IF(ISNUMBER(SEARCH("heatDry",$AY2347)),"heatDry","")</f>
        <v/>
      </c>
      <c r="BH2347" s="2" t="str">
        <f>IF(AND(ISNUMBER(SEARCH("aerobic",$AW2347)),ISNUMBER(SEARCH("anaer",$AW2347))),"Combined Aer and Anaer.","")</f>
        <v/>
      </c>
    </row>
    <row r="2348" spans="1:60" x14ac:dyDescent="0.25">
      <c r="A2348" s="4">
        <v>623</v>
      </c>
      <c r="B2348" t="s">
        <v>3076</v>
      </c>
      <c r="C2348">
        <v>450</v>
      </c>
      <c r="D2348">
        <v>537.02544318013065</v>
      </c>
      <c r="E2348">
        <v>536.83435432036731</v>
      </c>
      <c r="F2348">
        <v>411.66630953055238</v>
      </c>
      <c r="G2348">
        <v>666.33265505662212</v>
      </c>
      <c r="H2348">
        <v>-162.91624874901169</v>
      </c>
      <c r="I2348">
        <v>-164.66285377141989</v>
      </c>
      <c r="J2348">
        <v>-182.93166957190809</v>
      </c>
      <c r="K2348">
        <v>-139.1009069580783</v>
      </c>
      <c r="L2348">
        <v>214.61385081310391</v>
      </c>
      <c r="M2348">
        <v>212.67373150002931</v>
      </c>
      <c r="N2348">
        <v>206.24834240988929</v>
      </c>
      <c r="O2348">
        <v>228.2467902997077</v>
      </c>
      <c r="P2348">
        <v>10.68301996119696</v>
      </c>
      <c r="Q2348">
        <v>10.69074274314246</v>
      </c>
      <c r="R2348">
        <v>9.2748723305993952</v>
      </c>
      <c r="S2348">
        <v>12.262050204156269</v>
      </c>
      <c r="T2348">
        <v>76518.974714934608</v>
      </c>
      <c r="U2348">
        <v>76518.917266866963</v>
      </c>
      <c r="V2348">
        <v>76467.466931965086</v>
      </c>
      <c r="W2348">
        <v>76570.838506346903</v>
      </c>
      <c r="X2348">
        <v>7227.9082528340086</v>
      </c>
      <c r="Y2348">
        <v>7285.1778563144871</v>
      </c>
      <c r="Z2348">
        <v>6793.1157536046057</v>
      </c>
      <c r="AA2348">
        <v>7512.6646695888012</v>
      </c>
      <c r="AB2348">
        <v>1905.782365938788</v>
      </c>
      <c r="AC2348">
        <v>1856.2072788265591</v>
      </c>
      <c r="AD2348">
        <v>1488.5034640423989</v>
      </c>
      <c r="AE2348">
        <v>2423.174655426546</v>
      </c>
      <c r="AF2348">
        <v>46.739582379244887</v>
      </c>
      <c r="AG2348">
        <v>46.316503982829431</v>
      </c>
      <c r="AH2348">
        <v>44.918830445628011</v>
      </c>
      <c r="AI2348">
        <v>49.70819390774264</v>
      </c>
      <c r="AJ2348">
        <v>0.34814275144692269</v>
      </c>
      <c r="AK2348">
        <v>0.34814279332745779</v>
      </c>
      <c r="AL2348">
        <v>0.34813312922423179</v>
      </c>
      <c r="AM2348">
        <v>0.34815231830981602</v>
      </c>
      <c r="AN2348">
        <v>0.9676968322421986</v>
      </c>
      <c r="AO2348">
        <v>0.96769683224219838</v>
      </c>
      <c r="AP2348">
        <v>0.96769683224219838</v>
      </c>
      <c r="AQ2348">
        <v>0.96769683224219838</v>
      </c>
      <c r="AR2348">
        <v>8.2957643131110075</v>
      </c>
      <c r="AS2348">
        <v>8.2957643131110057</v>
      </c>
      <c r="AT2348">
        <v>8.2957643131110057</v>
      </c>
      <c r="AU2348">
        <v>8.2957643131110057</v>
      </c>
      <c r="AV2348" t="str">
        <f>VLOOKUP(Sheet1[[#This Row],[NPDES ID2]],Combined_Sheet__Major_Only___2[[NPDES ID2]:[ECHO BFR]],3,FALSE)</f>
        <v>NJ</v>
      </c>
      <c r="AW2348" t="s">
        <v>54</v>
      </c>
      <c r="AX2348" t="str">
        <f>VLOOKUP(Sheet1[[#This Row],[NPDES ID2]],Combined_Sheet__Major_Only___2[[NPDES ID2]:[ECHO BFR]],27,FALSE)</f>
        <v>other</v>
      </c>
      <c r="AY2348" t="str">
        <f>VLOOKUP(Sheet1[[#This Row],[NPDES ID2]],Combined_Sheet__Major_Only___2[[NPDES ID2]:[ECHO BFR]],28,FALSE)</f>
        <v>-</v>
      </c>
      <c r="AZ2348" t="str">
        <f>VLOOKUP(Sheet1[[#This Row],[NPDES ID2]],Combined_Sheet__Major_Only___2[[NPDES ID2]:[ECHO BFR]],29,FALSE)</f>
        <v>preliminaryOps, thickening</v>
      </c>
      <c r="BA2348">
        <f>VLOOKUP(Sheet1[[#This Row],[NPDES ID2]],Combined_Sheet__Major_Only___2[[NPDES ID2]:[ECHO BFR]],17,FALSE)</f>
        <v>40.071944000000002</v>
      </c>
      <c r="BB2348">
        <f>VLOOKUP(Sheet1[[#This Row],[NPDES ID2]],Combined_Sheet__Major_Only___2[[NPDES ID2]:[ECHO BFR]],18,FALSE)</f>
        <v>-74.876360000000005</v>
      </c>
      <c r="BC2348" t="str">
        <f>IF(ISNUMBER(SEARCH("aerobic",$AW2348)),"aerobic","")</f>
        <v/>
      </c>
      <c r="BD2348" t="str">
        <f>IF(ISNUMBER(SEARCH("anaer",$AW2348)),"anaer","")</f>
        <v/>
      </c>
      <c r="BE2348" t="str">
        <f>IF(ISNUMBER(SEARCH("thickening",$AZ2348)),"thickening","")</f>
        <v>thickening</v>
      </c>
      <c r="BF2348" s="3" t="str">
        <f>IF(ISNUMBER(SEARCH("airDry",$AW2348)),"airDry","")</f>
        <v/>
      </c>
      <c r="BG2348" s="3" t="str">
        <f>IF(ISNUMBER(SEARCH("heatDry",$AY2348)),"heatDry","")</f>
        <v/>
      </c>
      <c r="BH2348" s="3" t="str">
        <f>IF(AND(ISNUMBER(SEARCH("aerobic",$AW2348)),ISNUMBER(SEARCH("anaer",$AW2348))),"Combined Aer and Anaer.","")</f>
        <v/>
      </c>
    </row>
    <row r="2349" spans="1:60" x14ac:dyDescent="0.25">
      <c r="A2349" s="4">
        <v>135</v>
      </c>
      <c r="B2349" t="s">
        <v>750</v>
      </c>
      <c r="C2349">
        <v>7439</v>
      </c>
      <c r="D2349">
        <v>1996.546713660854</v>
      </c>
      <c r="E2349">
        <v>1996.6188723731971</v>
      </c>
      <c r="F2349">
        <v>1600.7651435490791</v>
      </c>
      <c r="G2349">
        <v>2397.656592778374</v>
      </c>
      <c r="H2349">
        <v>-148.4022470791015</v>
      </c>
      <c r="I2349">
        <v>-150.56102275077001</v>
      </c>
      <c r="J2349">
        <v>-169.06736082583689</v>
      </c>
      <c r="K2349">
        <v>-123.8767735698228</v>
      </c>
      <c r="L2349">
        <v>3790.392079541788</v>
      </c>
      <c r="M2349">
        <v>3760.4917154014529</v>
      </c>
      <c r="N2349">
        <v>3660.0093947536948</v>
      </c>
      <c r="O2349">
        <v>4002.3799871941351</v>
      </c>
      <c r="P2349">
        <v>176.11645850692861</v>
      </c>
      <c r="Q2349">
        <v>176.6926266530073</v>
      </c>
      <c r="R2349">
        <v>151.77703920724201</v>
      </c>
      <c r="S2349">
        <v>203.56748594581191</v>
      </c>
      <c r="T2349">
        <v>76756.907567969378</v>
      </c>
      <c r="U2349">
        <v>76756.849945460825</v>
      </c>
      <c r="V2349">
        <v>76705.243381752443</v>
      </c>
      <c r="W2349">
        <v>76808.928843647795</v>
      </c>
      <c r="X2349">
        <v>6784.6835714450599</v>
      </c>
      <c r="Y2349">
        <v>6832.1870755954296</v>
      </c>
      <c r="Z2349">
        <v>6424.0019898888286</v>
      </c>
      <c r="AA2349">
        <v>7019.7624742713369</v>
      </c>
      <c r="AB2349">
        <v>1622.6538264081621</v>
      </c>
      <c r="AC2349">
        <v>1589.084358634386</v>
      </c>
      <c r="AD2349">
        <v>1297.619249579433</v>
      </c>
      <c r="AE2349">
        <v>2009.997331427001</v>
      </c>
      <c r="AF2349">
        <v>49.958794142631064</v>
      </c>
      <c r="AG2349">
        <v>49.555270463235452</v>
      </c>
      <c r="AH2349">
        <v>48.259726116146908</v>
      </c>
      <c r="AI2349">
        <v>52.74553302466672</v>
      </c>
      <c r="AJ2349">
        <v>0.38720413724242447</v>
      </c>
      <c r="AK2349">
        <v>0.38720485259038201</v>
      </c>
      <c r="AL2349">
        <v>0.38703293652245219</v>
      </c>
      <c r="AM2349">
        <v>0.38737443396977739</v>
      </c>
      <c r="AN2349">
        <v>0.96779234067252973</v>
      </c>
      <c r="AO2349">
        <v>0.96779234067252995</v>
      </c>
      <c r="AP2349">
        <v>0.96779234067252995</v>
      </c>
      <c r="AQ2349">
        <v>0.96779234067252995</v>
      </c>
      <c r="AR2349">
        <v>9.2962958451809676</v>
      </c>
      <c r="AS2349">
        <v>9.2962958451809676</v>
      </c>
      <c r="AT2349">
        <v>9.2962958451809676</v>
      </c>
      <c r="AU2349">
        <v>9.2962958451809676</v>
      </c>
      <c r="AV2349" t="str">
        <f>VLOOKUP(Sheet1[[#This Row],[NPDES ID2]],Combined_Sheet__Major_Only___2[[NPDES ID2]:[ECHO BFR]],3,FALSE)</f>
        <v>MO</v>
      </c>
      <c r="AW2349" t="s">
        <v>87</v>
      </c>
      <c r="AX2349" t="str">
        <f>VLOOKUP(Sheet1[[#This Row],[NPDES ID2]],Combined_Sheet__Major_Only___2[[NPDES ID2]:[ECHO BFR]],27,FALSE)</f>
        <v>other</v>
      </c>
      <c r="AY2349" t="str">
        <f>VLOOKUP(Sheet1[[#This Row],[NPDES ID2]],Combined_Sheet__Major_Only___2[[NPDES ID2]:[ECHO BFR]],28,FALSE)</f>
        <v>-</v>
      </c>
      <c r="AZ2349" t="str">
        <f>VLOOKUP(Sheet1[[#This Row],[NPDES ID2]],Combined_Sheet__Major_Only___2[[NPDES ID2]:[ECHO BFR]],29,FALSE)</f>
        <v>thickening, preliminaryOps</v>
      </c>
      <c r="BA2349">
        <f>VLOOKUP(Sheet1[[#This Row],[NPDES ID2]],Combined_Sheet__Major_Only___2[[NPDES ID2]:[ECHO BFR]],17,FALSE)</f>
        <v>39.163077999999999</v>
      </c>
      <c r="BB2349">
        <f>VLOOKUP(Sheet1[[#This Row],[NPDES ID2]],Combined_Sheet__Major_Only___2[[NPDES ID2]:[ECHO BFR]],18,FALSE)</f>
        <v>-94.324898000000005</v>
      </c>
      <c r="BC2349" t="str">
        <f>IF(ISNUMBER(SEARCH("aerobic",$AW2349)),"aerobic","")</f>
        <v/>
      </c>
      <c r="BD2349" t="str">
        <f>IF(ISNUMBER(SEARCH("anaer",$AW2349)),"anaer","")</f>
        <v/>
      </c>
      <c r="BE2349" t="str">
        <f>IF(ISNUMBER(SEARCH("thickening",$AZ2349)),"thickening","")</f>
        <v>thickening</v>
      </c>
      <c r="BF2349" s="3" t="str">
        <f>IF(ISNUMBER(SEARCH("airDry",$AW2349)),"airDry","")</f>
        <v/>
      </c>
      <c r="BG2349" s="3" t="str">
        <f>IF(ISNUMBER(SEARCH("heatDry",$AY2349)),"heatDry","")</f>
        <v/>
      </c>
      <c r="BH2349" s="3" t="str">
        <f>IF(AND(ISNUMBER(SEARCH("aerobic",$AW2349)),ISNUMBER(SEARCH("anaer",$AW2349))),"Combined Aer and Anaer.","")</f>
        <v/>
      </c>
    </row>
    <row r="2350" spans="1:60" x14ac:dyDescent="0.25">
      <c r="A2350" s="4">
        <v>2072</v>
      </c>
      <c r="B2350" t="s">
        <v>9742</v>
      </c>
      <c r="C2350">
        <v>1125</v>
      </c>
      <c r="D2350">
        <v>542.44373287514702</v>
      </c>
      <c r="E2350">
        <v>540.37027847119498</v>
      </c>
      <c r="F2350">
        <v>455.97126613016673</v>
      </c>
      <c r="G2350">
        <v>646.18636054663398</v>
      </c>
      <c r="H2350">
        <v>-163.6196687775435</v>
      </c>
      <c r="I2350">
        <v>-165.16384043266191</v>
      </c>
      <c r="J2350">
        <v>-184.01362808208751</v>
      </c>
      <c r="K2350">
        <v>-139.98361249060741</v>
      </c>
      <c r="L2350">
        <v>533.15220866168011</v>
      </c>
      <c r="M2350">
        <v>528.27914125929874</v>
      </c>
      <c r="N2350">
        <v>512.11930265278602</v>
      </c>
      <c r="O2350">
        <v>567.4216419257416</v>
      </c>
      <c r="P2350">
        <v>26.711590992086681</v>
      </c>
      <c r="Q2350">
        <v>26.73599266867252</v>
      </c>
      <c r="R2350">
        <v>23.201012871385569</v>
      </c>
      <c r="S2350">
        <v>30.6699026858441</v>
      </c>
      <c r="T2350">
        <v>77081.023524722666</v>
      </c>
      <c r="U2350">
        <v>77080.965664587915</v>
      </c>
      <c r="V2350">
        <v>77029.146283488182</v>
      </c>
      <c r="W2350">
        <v>77133.25932799968</v>
      </c>
      <c r="X2350">
        <v>7327.3795799996451</v>
      </c>
      <c r="Y2350">
        <v>7385.9930331695832</v>
      </c>
      <c r="Z2350">
        <v>6881.5471648717676</v>
      </c>
      <c r="AA2350">
        <v>7619.5911119806806</v>
      </c>
      <c r="AB2350">
        <v>1599.1118337765461</v>
      </c>
      <c r="AC2350">
        <v>1570.27653578487</v>
      </c>
      <c r="AD2350">
        <v>1301.9312048509969</v>
      </c>
      <c r="AE2350">
        <v>1952.629452294954</v>
      </c>
      <c r="AF2350">
        <v>46.447014682795292</v>
      </c>
      <c r="AG2350">
        <v>46.021147491529348</v>
      </c>
      <c r="AH2350">
        <v>44.617410496333292</v>
      </c>
      <c r="AI2350">
        <v>49.431439864278993</v>
      </c>
      <c r="AJ2350">
        <v>0.34459680226967621</v>
      </c>
      <c r="AK2350">
        <v>0.34459690319365521</v>
      </c>
      <c r="AL2350">
        <v>0.34457352498426458</v>
      </c>
      <c r="AM2350">
        <v>0.34461994669293827</v>
      </c>
      <c r="AN2350">
        <v>0.96792153877122755</v>
      </c>
      <c r="AO2350">
        <v>0.96792153877122789</v>
      </c>
      <c r="AP2350">
        <v>0.96792153877122789</v>
      </c>
      <c r="AQ2350">
        <v>0.96792153877122789</v>
      </c>
      <c r="AR2350">
        <v>9.056350840941608</v>
      </c>
      <c r="AS2350">
        <v>9.0563508409416098</v>
      </c>
      <c r="AT2350">
        <v>9.0563508409416098</v>
      </c>
      <c r="AU2350">
        <v>9.0563508409416098</v>
      </c>
      <c r="AV2350" t="str">
        <f>VLOOKUP(Sheet1[[#This Row],[NPDES ID2]],Combined_Sheet__Major_Only___2[[NPDES ID2]:[ECHO BFR]],3,FALSE)</f>
        <v>NH</v>
      </c>
      <c r="AW2350" t="s">
        <v>54</v>
      </c>
      <c r="AX2350" t="str">
        <f>VLOOKUP(Sheet1[[#This Row],[NPDES ID2]],Combined_Sheet__Major_Only___2[[NPDES ID2]:[ECHO BFR]],27,FALSE)</f>
        <v>-</v>
      </c>
      <c r="AY2350" t="str">
        <f>VLOOKUP(Sheet1[[#This Row],[NPDES ID2]],Combined_Sheet__Major_Only___2[[NPDES ID2]:[ECHO BFR]],28,FALSE)</f>
        <v>-</v>
      </c>
      <c r="AZ2350" t="str">
        <f>VLOOKUP(Sheet1[[#This Row],[NPDES ID2]],Combined_Sheet__Major_Only___2[[NPDES ID2]:[ECHO BFR]],29,FALSE)</f>
        <v>preliminaryOps, thickening</v>
      </c>
      <c r="BA2350">
        <f>VLOOKUP(Sheet1[[#This Row],[NPDES ID2]],Combined_Sheet__Major_Only___2[[NPDES ID2]:[ECHO BFR]],17,FALSE)</f>
        <v>42.89049</v>
      </c>
      <c r="BB2350">
        <f>VLOOKUP(Sheet1[[#This Row],[NPDES ID2]],Combined_Sheet__Major_Only___2[[NPDES ID2]:[ECHO BFR]],18,FALSE)</f>
        <v>-72.275469999999999</v>
      </c>
      <c r="BC2350" t="str">
        <f>IF(ISNUMBER(SEARCH("aerobic",$AW2350)),"aerobic","")</f>
        <v/>
      </c>
      <c r="BD2350" t="str">
        <f>IF(ISNUMBER(SEARCH("anaer",$AW2350)),"anaer","")</f>
        <v/>
      </c>
      <c r="BE2350" t="str">
        <f>IF(ISNUMBER(SEARCH("thickening",$AZ2350)),"thickening","")</f>
        <v>thickening</v>
      </c>
      <c r="BF2350" s="2" t="str">
        <f>IF(ISNUMBER(SEARCH("airDry",$AW2350)),"airDry","")</f>
        <v/>
      </c>
      <c r="BG2350" s="2" t="str">
        <f>IF(ISNUMBER(SEARCH("heatDry",$AY2350)),"heatDry","")</f>
        <v/>
      </c>
      <c r="BH2350" s="2" t="str">
        <f>IF(AND(ISNUMBER(SEARCH("aerobic",$AW2350)),ISNUMBER(SEARCH("anaer",$AW2350))),"Combined Aer and Anaer.","")</f>
        <v/>
      </c>
    </row>
    <row r="2351" spans="1:60" x14ac:dyDescent="0.25">
      <c r="A2351" s="4">
        <v>1023</v>
      </c>
      <c r="B2351" t="s">
        <v>4942</v>
      </c>
      <c r="C2351">
        <v>439.67</v>
      </c>
      <c r="D2351">
        <v>508.70321729540609</v>
      </c>
      <c r="E2351">
        <v>509.55254897885908</v>
      </c>
      <c r="F2351">
        <v>389.27782759478112</v>
      </c>
      <c r="G2351">
        <v>628.78390891526351</v>
      </c>
      <c r="H2351">
        <v>-152.72616404759441</v>
      </c>
      <c r="I2351">
        <v>-154.8138513485853</v>
      </c>
      <c r="J2351">
        <v>-171.80869448983819</v>
      </c>
      <c r="K2351">
        <v>-129.27542392788061</v>
      </c>
      <c r="L2351">
        <v>223.04936329391981</v>
      </c>
      <c r="M2351">
        <v>221.25889475166551</v>
      </c>
      <c r="N2351">
        <v>215.32893428724509</v>
      </c>
      <c r="O2351">
        <v>235.63097576370521</v>
      </c>
      <c r="P2351">
        <v>10.41579868148944</v>
      </c>
      <c r="Q2351">
        <v>10.45965994244373</v>
      </c>
      <c r="R2351">
        <v>8.9877618175614487</v>
      </c>
      <c r="S2351">
        <v>12.030050446886831</v>
      </c>
      <c r="T2351">
        <v>77112.031016574096</v>
      </c>
      <c r="U2351">
        <v>77111.973133706124</v>
      </c>
      <c r="V2351">
        <v>77060.133392814198</v>
      </c>
      <c r="W2351">
        <v>77164.287343255215</v>
      </c>
      <c r="X2351">
        <v>6845.9974127495361</v>
      </c>
      <c r="Y2351">
        <v>6894.7828895532484</v>
      </c>
      <c r="Z2351">
        <v>6479.0084279685889</v>
      </c>
      <c r="AA2351">
        <v>7085.1557250661144</v>
      </c>
      <c r="AB2351">
        <v>1978.338577562105</v>
      </c>
      <c r="AC2351">
        <v>1919.0173731268569</v>
      </c>
      <c r="AD2351">
        <v>1513.166793930098</v>
      </c>
      <c r="AE2351">
        <v>2564.0362571756382</v>
      </c>
      <c r="AF2351">
        <v>49.717972787327689</v>
      </c>
      <c r="AG2351">
        <v>49.318303690128957</v>
      </c>
      <c r="AH2351">
        <v>47.998253581357552</v>
      </c>
      <c r="AI2351">
        <v>52.521984091719261</v>
      </c>
      <c r="AJ2351">
        <v>0.38427945916779688</v>
      </c>
      <c r="AK2351">
        <v>0.38427950424606361</v>
      </c>
      <c r="AL2351">
        <v>0.38426910294143202</v>
      </c>
      <c r="AM2351">
        <v>0.38428975580326219</v>
      </c>
      <c r="AN2351">
        <v>0.96793384457760678</v>
      </c>
      <c r="AO2351">
        <v>0.96793384457760723</v>
      </c>
      <c r="AP2351">
        <v>0.96793384457760723</v>
      </c>
      <c r="AQ2351">
        <v>0.96793384457760723</v>
      </c>
      <c r="AR2351">
        <v>8.4605826914015108</v>
      </c>
      <c r="AS2351">
        <v>8.4605826914015072</v>
      </c>
      <c r="AT2351">
        <v>8.4605826914015072</v>
      </c>
      <c r="AU2351">
        <v>8.4605826914015072</v>
      </c>
      <c r="AV2351" t="str">
        <f>VLOOKUP(Sheet1[[#This Row],[NPDES ID2]],Combined_Sheet__Major_Only___2[[NPDES ID2]:[ECHO BFR]],3,FALSE)</f>
        <v>KY</v>
      </c>
      <c r="AW2351" t="s">
        <v>54</v>
      </c>
      <c r="AX2351" t="str">
        <f>VLOOKUP(Sheet1[[#This Row],[NPDES ID2]],Combined_Sheet__Major_Only___2[[NPDES ID2]:[ECHO BFR]],27,FALSE)</f>
        <v>-</v>
      </c>
      <c r="AY2351" t="str">
        <f>VLOOKUP(Sheet1[[#This Row],[NPDES ID2]],Combined_Sheet__Major_Only___2[[NPDES ID2]:[ECHO BFR]],28,FALSE)</f>
        <v>-</v>
      </c>
      <c r="AZ2351" t="str">
        <f>VLOOKUP(Sheet1[[#This Row],[NPDES ID2]],Combined_Sheet__Major_Only___2[[NPDES ID2]:[ECHO BFR]],29,FALSE)</f>
        <v>thickening</v>
      </c>
      <c r="BA2351">
        <f>VLOOKUP(Sheet1[[#This Row],[NPDES ID2]],Combined_Sheet__Major_Only___2[[NPDES ID2]:[ECHO BFR]],17,FALSE)</f>
        <v>37.608496000000002</v>
      </c>
      <c r="BB2351">
        <f>VLOOKUP(Sheet1[[#This Row],[NPDES ID2]],Combined_Sheet__Major_Only___2[[NPDES ID2]:[ECHO BFR]],18,FALSE)</f>
        <v>-84.287074000000004</v>
      </c>
      <c r="BC2351" t="str">
        <f>IF(ISNUMBER(SEARCH("aerobic",$AW2351)),"aerobic","")</f>
        <v/>
      </c>
      <c r="BD2351" t="str">
        <f>IF(ISNUMBER(SEARCH("anaer",$AW2351)),"anaer","")</f>
        <v/>
      </c>
      <c r="BE2351" t="str">
        <f>IF(ISNUMBER(SEARCH("thickening",$AZ2351)),"thickening","")</f>
        <v>thickening</v>
      </c>
      <c r="BF2351" s="3" t="str">
        <f>IF(ISNUMBER(SEARCH("airDry",$AW2351)),"airDry","")</f>
        <v/>
      </c>
      <c r="BG2351" s="3" t="str">
        <f>IF(ISNUMBER(SEARCH("heatDry",$AY2351)),"heatDry","")</f>
        <v/>
      </c>
      <c r="BH2351" s="3" t="str">
        <f>IF(AND(ISNUMBER(SEARCH("aerobic",$AW2351)),ISNUMBER(SEARCH("anaer",$AW2351))),"Combined Aer and Anaer.","")</f>
        <v/>
      </c>
    </row>
    <row r="2352" spans="1:60" x14ac:dyDescent="0.25">
      <c r="A2352" s="4">
        <v>2591</v>
      </c>
      <c r="B2352" t="s">
        <v>12000</v>
      </c>
      <c r="C2352">
        <v>65</v>
      </c>
      <c r="D2352">
        <v>2203.5458063820001</v>
      </c>
      <c r="E2352">
        <v>2206.33095006331</v>
      </c>
      <c r="F2352">
        <v>1535.5326281116099</v>
      </c>
      <c r="G2352">
        <v>2885.115383396093</v>
      </c>
      <c r="H2352">
        <v>-163.09094591391619</v>
      </c>
      <c r="I2352">
        <v>-164.9350667624031</v>
      </c>
      <c r="J2352">
        <v>-182.933048752601</v>
      </c>
      <c r="K2352">
        <v>-139.15660979451769</v>
      </c>
      <c r="L2352">
        <v>31.008129467342851</v>
      </c>
      <c r="M2352">
        <v>30.7278257577624</v>
      </c>
      <c r="N2352">
        <v>29.800217099148661</v>
      </c>
      <c r="O2352">
        <v>32.976858037314379</v>
      </c>
      <c r="P2352">
        <v>1.543131835975613</v>
      </c>
      <c r="Q2352">
        <v>1.5442562076300279</v>
      </c>
      <c r="R2352">
        <v>1.339696100716927</v>
      </c>
      <c r="S2352">
        <v>1.7712015841299431</v>
      </c>
      <c r="T2352">
        <v>77345.518058262096</v>
      </c>
      <c r="U2352">
        <v>77345.460004212655</v>
      </c>
      <c r="V2352">
        <v>77293.466953673094</v>
      </c>
      <c r="W2352">
        <v>77397.928926591994</v>
      </c>
      <c r="X2352">
        <v>7304.0078473194453</v>
      </c>
      <c r="Y2352">
        <v>7361.8852132181228</v>
      </c>
      <c r="Z2352">
        <v>6864.8523991907359</v>
      </c>
      <c r="AA2352">
        <v>7591.5752146427303</v>
      </c>
      <c r="AB2352">
        <v>2553.1322189919269</v>
      </c>
      <c r="AC2352">
        <v>2438.974433157663</v>
      </c>
      <c r="AD2352">
        <v>1846.2352929610311</v>
      </c>
      <c r="AE2352">
        <v>3506.6157411278</v>
      </c>
      <c r="AF2352">
        <v>46.750936296809051</v>
      </c>
      <c r="AG2352">
        <v>46.32824010374825</v>
      </c>
      <c r="AH2352">
        <v>44.929936446232759</v>
      </c>
      <c r="AI2352">
        <v>49.719122302369669</v>
      </c>
      <c r="AJ2352">
        <v>0.34828037952118529</v>
      </c>
      <c r="AK2352">
        <v>0.34828038581242787</v>
      </c>
      <c r="AL2352">
        <v>0.34827893735055521</v>
      </c>
      <c r="AM2352">
        <v>0.34828181335588371</v>
      </c>
      <c r="AN2352">
        <v>0.96802620520574922</v>
      </c>
      <c r="AO2352">
        <v>0.96802620520574933</v>
      </c>
      <c r="AP2352">
        <v>0.96802620520574933</v>
      </c>
      <c r="AQ2352">
        <v>0.96802620520574933</v>
      </c>
      <c r="AR2352">
        <v>7.3451364386456532</v>
      </c>
      <c r="AS2352">
        <v>7.3451364386456506</v>
      </c>
      <c r="AT2352">
        <v>7.3451364386456506</v>
      </c>
      <c r="AU2352">
        <v>7.3451364386456506</v>
      </c>
      <c r="AV2352" t="str">
        <f>VLOOKUP(Sheet1[[#This Row],[NPDES ID2]],Combined_Sheet__Major_Only___2[[NPDES ID2]:[ECHO BFR]],3,FALSE)</f>
        <v>WA</v>
      </c>
      <c r="AW2352" t="s">
        <v>54</v>
      </c>
      <c r="AX2352" t="str">
        <f>VLOOKUP(Sheet1[[#This Row],[NPDES ID2]],Combined_Sheet__Major_Only___2[[NPDES ID2]:[ECHO BFR]],27,FALSE)</f>
        <v>tempSludgeStore</v>
      </c>
      <c r="AY2352" t="str">
        <f>VLOOKUP(Sheet1[[#This Row],[NPDES ID2]],Combined_Sheet__Major_Only___2[[NPDES ID2]:[ECHO BFR]],28,FALSE)</f>
        <v>highTempCompost</v>
      </c>
      <c r="AZ2352" t="str">
        <f>VLOOKUP(Sheet1[[#This Row],[NPDES ID2]],Combined_Sheet__Major_Only___2[[NPDES ID2]:[ECHO BFR]],29,FALSE)</f>
        <v>thickening</v>
      </c>
      <c r="BA2352">
        <f>VLOOKUP(Sheet1[[#This Row],[NPDES ID2]],Combined_Sheet__Major_Only___2[[NPDES ID2]:[ECHO BFR]],17,FALSE)</f>
        <v>46.759084000000001</v>
      </c>
      <c r="BB2352">
        <f>VLOOKUP(Sheet1[[#This Row],[NPDES ID2]],Combined_Sheet__Major_Only___2[[NPDES ID2]:[ECHO BFR]],18,FALSE)</f>
        <v>-123.01915200000001</v>
      </c>
      <c r="BC2352" t="str">
        <f>IF(ISNUMBER(SEARCH("aerobic",$AW2352)),"aerobic","")</f>
        <v/>
      </c>
      <c r="BD2352" t="str">
        <f>IF(ISNUMBER(SEARCH("anaer",$AW2352)),"anaer","")</f>
        <v/>
      </c>
      <c r="BE2352" t="str">
        <f>IF(ISNUMBER(SEARCH("thickening",$AZ2352)),"thickening","")</f>
        <v>thickening</v>
      </c>
      <c r="BF2352" s="3" t="str">
        <f>IF(ISNUMBER(SEARCH("airDry",$AW2352)),"airDry","")</f>
        <v/>
      </c>
      <c r="BG2352" s="3" t="str">
        <f>IF(ISNUMBER(SEARCH("heatDry",$AY2352)),"heatDry","")</f>
        <v/>
      </c>
      <c r="BH2352" s="3" t="str">
        <f>IF(AND(ISNUMBER(SEARCH("aerobic",$AW2352)),ISNUMBER(SEARCH("anaer",$AW2352))),"Combined Aer and Anaer.","")</f>
        <v/>
      </c>
    </row>
    <row r="2353" spans="1:60" x14ac:dyDescent="0.25">
      <c r="A2353" s="4">
        <v>1313</v>
      </c>
      <c r="B2353" t="s">
        <v>6247</v>
      </c>
      <c r="C2353">
        <v>175.77</v>
      </c>
      <c r="D2353">
        <v>833.19138153419772</v>
      </c>
      <c r="E2353">
        <v>826.6768383725796</v>
      </c>
      <c r="F2353">
        <v>604.15737258984132</v>
      </c>
      <c r="G2353">
        <v>1081.9828037711879</v>
      </c>
      <c r="H2353">
        <v>-145.4454840310666</v>
      </c>
      <c r="I2353">
        <v>-147.49047446568559</v>
      </c>
      <c r="J2353">
        <v>-163.67148102864149</v>
      </c>
      <c r="K2353">
        <v>-122.2080440929651</v>
      </c>
      <c r="L2353">
        <v>93.4952126747596</v>
      </c>
      <c r="M2353">
        <v>92.813256478181813</v>
      </c>
      <c r="N2353">
        <v>90.555937137202207</v>
      </c>
      <c r="O2353">
        <v>98.285644814747684</v>
      </c>
      <c r="P2353">
        <v>4.1564301268426131</v>
      </c>
      <c r="Q2353">
        <v>4.1733875001557719</v>
      </c>
      <c r="R2353">
        <v>3.553260934886687</v>
      </c>
      <c r="S2353">
        <v>4.7926906316591777</v>
      </c>
      <c r="T2353">
        <v>77670.784362979088</v>
      </c>
      <c r="U2353">
        <v>77670.726070460107</v>
      </c>
      <c r="V2353">
        <v>77618.519447200597</v>
      </c>
      <c r="W2353">
        <v>77723.410520306061</v>
      </c>
      <c r="X2353">
        <v>6575.6163859951857</v>
      </c>
      <c r="Y2353">
        <v>6618.5795997461364</v>
      </c>
      <c r="Z2353">
        <v>6254.66758017132</v>
      </c>
      <c r="AA2353">
        <v>6784.0389223656239</v>
      </c>
      <c r="AB2353">
        <v>1317.1777792585681</v>
      </c>
      <c r="AC2353">
        <v>1297.472324885837</v>
      </c>
      <c r="AD2353">
        <v>1093.1631035232949</v>
      </c>
      <c r="AE2353">
        <v>1575.7963404888301</v>
      </c>
      <c r="AF2353">
        <v>52.12854390362164</v>
      </c>
      <c r="AG2353">
        <v>51.748094345905628</v>
      </c>
      <c r="AH2353">
        <v>50.490200426822838</v>
      </c>
      <c r="AI2353">
        <v>54.799291471382062</v>
      </c>
      <c r="AJ2353">
        <v>0.4135731533659755</v>
      </c>
      <c r="AK2353">
        <v>0.41357317141823141</v>
      </c>
      <c r="AL2353">
        <v>0.41356901282516911</v>
      </c>
      <c r="AM2353">
        <v>0.41357727000164801</v>
      </c>
      <c r="AN2353">
        <v>0.96815398769273553</v>
      </c>
      <c r="AO2353">
        <v>0.96815398769273586</v>
      </c>
      <c r="AP2353">
        <v>0.96815398769273586</v>
      </c>
      <c r="AQ2353">
        <v>0.96815398769273586</v>
      </c>
      <c r="AR2353">
        <v>10.64083261949694</v>
      </c>
      <c r="AS2353">
        <v>10.64083261949694</v>
      </c>
      <c r="AT2353">
        <v>10.64083261949694</v>
      </c>
      <c r="AU2353">
        <v>10.64083261949694</v>
      </c>
      <c r="AV2353" t="str">
        <f>VLOOKUP(Sheet1[[#This Row],[NPDES ID2]],Combined_Sheet__Major_Only___2[[NPDES ID2]:[ECHO BFR]],3,FALSE)</f>
        <v>FL</v>
      </c>
      <c r="AW2353" t="s">
        <v>54</v>
      </c>
      <c r="AX2353" t="str">
        <f>VLOOKUP(Sheet1[[#This Row],[NPDES ID2]],Combined_Sheet__Major_Only___2[[NPDES ID2]:[ECHO BFR]],27,FALSE)</f>
        <v>other</v>
      </c>
      <c r="AY2353" t="str">
        <f>VLOOKUP(Sheet1[[#This Row],[NPDES ID2]],Combined_Sheet__Major_Only___2[[NPDES ID2]:[ECHO BFR]],28,FALSE)</f>
        <v>-</v>
      </c>
      <c r="AZ2353" t="str">
        <f>VLOOKUP(Sheet1[[#This Row],[NPDES ID2]],Combined_Sheet__Major_Only___2[[NPDES ID2]:[ECHO BFR]],29,FALSE)</f>
        <v>thickening</v>
      </c>
      <c r="BA2353">
        <f>VLOOKUP(Sheet1[[#This Row],[NPDES ID2]],Combined_Sheet__Major_Only___2[[NPDES ID2]:[ECHO BFR]],17,FALSE)</f>
        <v>29.7990799997431</v>
      </c>
      <c r="BB2353">
        <f>VLOOKUP(Sheet1[[#This Row],[NPDES ID2]],Combined_Sheet__Major_Only___2[[NPDES ID2]:[ECHO BFR]],18,FALSE)</f>
        <v>-82.494260000198196</v>
      </c>
      <c r="BC2353" t="str">
        <f>IF(ISNUMBER(SEARCH("aerobic",$AW2353)),"aerobic","")</f>
        <v/>
      </c>
      <c r="BD2353" t="str">
        <f>IF(ISNUMBER(SEARCH("anaer",$AW2353)),"anaer","")</f>
        <v/>
      </c>
      <c r="BE2353" t="str">
        <f>IF(ISNUMBER(SEARCH("thickening",$AZ2353)),"thickening","")</f>
        <v>thickening</v>
      </c>
      <c r="BF2353" s="3" t="str">
        <f>IF(ISNUMBER(SEARCH("airDry",$AW2353)),"airDry","")</f>
        <v/>
      </c>
      <c r="BG2353" s="3" t="str">
        <f>IF(ISNUMBER(SEARCH("heatDry",$AY2353)),"heatDry","")</f>
        <v/>
      </c>
      <c r="BH2353" s="3" t="str">
        <f>IF(AND(ISNUMBER(SEARCH("aerobic",$AW2353)),ISNUMBER(SEARCH("anaer",$AW2353))),"Combined Aer and Anaer.","")</f>
        <v/>
      </c>
    </row>
    <row r="2354" spans="1:60" x14ac:dyDescent="0.25">
      <c r="A2354" s="4">
        <v>859</v>
      </c>
      <c r="B2354" t="s">
        <v>4198</v>
      </c>
      <c r="C2354">
        <v>943.54</v>
      </c>
      <c r="D2354">
        <v>505.08555606166999</v>
      </c>
      <c r="E2354">
        <v>506.70782003060731</v>
      </c>
      <c r="F2354">
        <v>424.4034104979458</v>
      </c>
      <c r="G2354">
        <v>606.35412456554945</v>
      </c>
      <c r="H2354">
        <v>-159.93827794830929</v>
      </c>
      <c r="I2354">
        <v>-161.68768245247659</v>
      </c>
      <c r="J2354">
        <v>-179.9350253935832</v>
      </c>
      <c r="K2354">
        <v>-136.3792232775713</v>
      </c>
      <c r="L2354">
        <v>457.23466685006179</v>
      </c>
      <c r="M2354">
        <v>453.22613404094062</v>
      </c>
      <c r="N2354">
        <v>439.93660710720951</v>
      </c>
      <c r="O2354">
        <v>485.41995935227379</v>
      </c>
      <c r="P2354">
        <v>22.38736967048234</v>
      </c>
      <c r="Q2354">
        <v>22.442755464208389</v>
      </c>
      <c r="R2354">
        <v>19.415248449769141</v>
      </c>
      <c r="S2354">
        <v>25.722832377985782</v>
      </c>
      <c r="T2354">
        <v>78070.193558915809</v>
      </c>
      <c r="U2354">
        <v>78070.13497356922</v>
      </c>
      <c r="V2354">
        <v>78017.666094714514</v>
      </c>
      <c r="W2354">
        <v>78123.084079332184</v>
      </c>
      <c r="X2354">
        <v>7257.1740912002679</v>
      </c>
      <c r="Y2354">
        <v>7313.1250589572919</v>
      </c>
      <c r="Z2354">
        <v>6833.1324463450028</v>
      </c>
      <c r="AA2354">
        <v>7534.5668472043744</v>
      </c>
      <c r="AB2354">
        <v>1988.7276218486959</v>
      </c>
      <c r="AC2354">
        <v>1933.4880837131441</v>
      </c>
      <c r="AD2354">
        <v>1538.869806486309</v>
      </c>
      <c r="AE2354">
        <v>2549.943089723773</v>
      </c>
      <c r="AF2354">
        <v>47.493430127230113</v>
      </c>
      <c r="AG2354">
        <v>47.075875122592493</v>
      </c>
      <c r="AH2354">
        <v>45.699090131096007</v>
      </c>
      <c r="AI2354">
        <v>50.420136833213583</v>
      </c>
      <c r="AJ2354">
        <v>0.35728267669998182</v>
      </c>
      <c r="AK2354">
        <v>0.35728276744132648</v>
      </c>
      <c r="AL2354">
        <v>0.35726176622174127</v>
      </c>
      <c r="AM2354">
        <v>0.35730346761011922</v>
      </c>
      <c r="AN2354">
        <v>0.96830950729198717</v>
      </c>
      <c r="AO2354">
        <v>0.96830950729198695</v>
      </c>
      <c r="AP2354">
        <v>0.96830950729198695</v>
      </c>
      <c r="AQ2354">
        <v>0.96830950729198695</v>
      </c>
      <c r="AR2354">
        <v>8.2793303912591352</v>
      </c>
      <c r="AS2354">
        <v>8.2793303912591352</v>
      </c>
      <c r="AT2354">
        <v>8.2793303912591352</v>
      </c>
      <c r="AU2354">
        <v>8.2793303912591352</v>
      </c>
      <c r="AV2354" t="str">
        <f>VLOOKUP(Sheet1[[#This Row],[NPDES ID2]],Combined_Sheet__Major_Only___2[[NPDES ID2]:[ECHO BFR]],3,FALSE)</f>
        <v>MA</v>
      </c>
      <c r="AW2354" t="s">
        <v>54</v>
      </c>
      <c r="AX2354" t="str">
        <f>VLOOKUP(Sheet1[[#This Row],[NPDES ID2]],Combined_Sheet__Major_Only___2[[NPDES ID2]:[ECHO BFR]],27,FALSE)</f>
        <v>-</v>
      </c>
      <c r="AY2354" t="str">
        <f>VLOOKUP(Sheet1[[#This Row],[NPDES ID2]],Combined_Sheet__Major_Only___2[[NPDES ID2]:[ECHO BFR]],28,FALSE)</f>
        <v>-</v>
      </c>
      <c r="AZ2354" t="str">
        <f>VLOOKUP(Sheet1[[#This Row],[NPDES ID2]],Combined_Sheet__Major_Only___2[[NPDES ID2]:[ECHO BFR]],29,FALSE)</f>
        <v>thickening, preliminaryOps</v>
      </c>
      <c r="BA2354">
        <f>VLOOKUP(Sheet1[[#This Row],[NPDES ID2]],Combined_Sheet__Major_Only___2[[NPDES ID2]:[ECHO BFR]],17,FALSE)</f>
        <v>42.580800000000004</v>
      </c>
      <c r="BB2354">
        <f>VLOOKUP(Sheet1[[#This Row],[NPDES ID2]],Combined_Sheet__Major_Only___2[[NPDES ID2]:[ECHO BFR]],18,FALSE)</f>
        <v>-72.572320000000005</v>
      </c>
      <c r="BC2354" t="str">
        <f>IF(ISNUMBER(SEARCH("aerobic",$AW2354)),"aerobic","")</f>
        <v/>
      </c>
      <c r="BD2354" t="str">
        <f>IF(ISNUMBER(SEARCH("anaer",$AW2354)),"anaer","")</f>
        <v/>
      </c>
      <c r="BE2354" t="str">
        <f>IF(ISNUMBER(SEARCH("thickening",$AZ2354)),"thickening","")</f>
        <v>thickening</v>
      </c>
      <c r="BF2354" s="3" t="str">
        <f>IF(ISNUMBER(SEARCH("airDry",$AW2354)),"airDry","")</f>
        <v/>
      </c>
      <c r="BG2354" s="3" t="str">
        <f>IF(ISNUMBER(SEARCH("heatDry",$AY2354)),"heatDry","")</f>
        <v/>
      </c>
      <c r="BH2354" s="3" t="str">
        <f>IF(AND(ISNUMBER(SEARCH("aerobic",$AW2354)),ISNUMBER(SEARCH("anaer",$AW2354))),"Combined Aer and Anaer.","")</f>
        <v/>
      </c>
    </row>
    <row r="2355" spans="1:60" x14ac:dyDescent="0.25">
      <c r="A2355" s="4">
        <v>1783</v>
      </c>
      <c r="B2355" t="s">
        <v>8342</v>
      </c>
      <c r="C2355">
        <v>9.6999999999999993</v>
      </c>
      <c r="D2355">
        <v>13736.281180463369</v>
      </c>
      <c r="E2355">
        <v>13760.77468763073</v>
      </c>
      <c r="F2355">
        <v>9413.4708293771273</v>
      </c>
      <c r="G2355">
        <v>18197.608557561711</v>
      </c>
      <c r="H2355">
        <v>-160.12908854367251</v>
      </c>
      <c r="I2355">
        <v>-162.05982702812179</v>
      </c>
      <c r="J2355">
        <v>-179.69483840669341</v>
      </c>
      <c r="K2355">
        <v>-136.31958534060169</v>
      </c>
      <c r="L2355">
        <v>4.710259921977566</v>
      </c>
      <c r="M2355">
        <v>4.6690788453718026</v>
      </c>
      <c r="N2355">
        <v>4.5328141995590414</v>
      </c>
      <c r="O2355">
        <v>4.9994770236802966</v>
      </c>
      <c r="P2355">
        <v>0.2301517245181311</v>
      </c>
      <c r="Q2355">
        <v>0.2307680996466899</v>
      </c>
      <c r="R2355">
        <v>0.1995680892436871</v>
      </c>
      <c r="S2355">
        <v>0.26449272238528332</v>
      </c>
      <c r="T2355">
        <v>78416.022579929093</v>
      </c>
      <c r="U2355">
        <v>78415.963741037325</v>
      </c>
      <c r="V2355">
        <v>78363.267787802077</v>
      </c>
      <c r="W2355">
        <v>78469.14199950287</v>
      </c>
      <c r="X2355">
        <v>7274.2701990178584</v>
      </c>
      <c r="Y2355">
        <v>7330.2318676785644</v>
      </c>
      <c r="Z2355">
        <v>6850.8402023028148</v>
      </c>
      <c r="AA2355">
        <v>7551.1213108536767</v>
      </c>
      <c r="AB2355">
        <v>1777.625485517922</v>
      </c>
      <c r="AC2355">
        <v>1738.2619070202729</v>
      </c>
      <c r="AD2355">
        <v>1413.278267844079</v>
      </c>
      <c r="AE2355">
        <v>2219.1559666529051</v>
      </c>
      <c r="AF2355">
        <v>47.58822481686849</v>
      </c>
      <c r="AG2355">
        <v>47.17215627123845</v>
      </c>
      <c r="AH2355">
        <v>45.795497670984538</v>
      </c>
      <c r="AI2355">
        <v>50.510204557527707</v>
      </c>
      <c r="AJ2355">
        <v>0.35843233411250081</v>
      </c>
      <c r="AK2355">
        <v>0.35843233504028088</v>
      </c>
      <c r="AL2355">
        <v>0.35843212150574549</v>
      </c>
      <c r="AM2355">
        <v>0.35843254548950132</v>
      </c>
      <c r="AN2355">
        <v>0.96844294234993522</v>
      </c>
      <c r="AO2355">
        <v>0.96844294234993522</v>
      </c>
      <c r="AP2355">
        <v>0.96844294234993522</v>
      </c>
      <c r="AQ2355">
        <v>0.96844294234993522</v>
      </c>
      <c r="AR2355">
        <v>8.7613250051201685</v>
      </c>
      <c r="AS2355">
        <v>8.7613250051201685</v>
      </c>
      <c r="AT2355">
        <v>8.7613250051201685</v>
      </c>
      <c r="AU2355">
        <v>8.7613250051201685</v>
      </c>
      <c r="AV2355" t="str">
        <f>VLOOKUP(Sheet1[[#This Row],[NPDES ID2]],Combined_Sheet__Major_Only___2[[NPDES ID2]:[ECHO BFR]],3,FALSE)</f>
        <v>GA</v>
      </c>
      <c r="AW2355" t="s">
        <v>54</v>
      </c>
      <c r="AX2355" t="str">
        <f>VLOOKUP(Sheet1[[#This Row],[NPDES ID2]],Combined_Sheet__Major_Only___2[[NPDES ID2]:[ECHO BFR]],27,FALSE)</f>
        <v>-</v>
      </c>
      <c r="AY2355" t="str">
        <f>VLOOKUP(Sheet1[[#This Row],[NPDES ID2]],Combined_Sheet__Major_Only___2[[NPDES ID2]:[ECHO BFR]],28,FALSE)</f>
        <v>-</v>
      </c>
      <c r="AZ2355" t="str">
        <f>VLOOKUP(Sheet1[[#This Row],[NPDES ID2]],Combined_Sheet__Major_Only___2[[NPDES ID2]:[ECHO BFR]],29,FALSE)</f>
        <v>thickening</v>
      </c>
      <c r="BA2355">
        <f>VLOOKUP(Sheet1[[#This Row],[NPDES ID2]],Combined_Sheet__Major_Only___2[[NPDES ID2]:[ECHO BFR]],17,FALSE)</f>
        <v>32.06391</v>
      </c>
      <c r="BB2355">
        <f>VLOOKUP(Sheet1[[#This Row],[NPDES ID2]],Combined_Sheet__Major_Only___2[[NPDES ID2]:[ECHO BFR]],18,FALSE)</f>
        <v>-81.205550000000002</v>
      </c>
      <c r="BC2355" t="str">
        <f>IF(ISNUMBER(SEARCH("aerobic",$AW2355)),"aerobic","")</f>
        <v/>
      </c>
      <c r="BD2355" t="str">
        <f>IF(ISNUMBER(SEARCH("anaer",$AW2355)),"anaer","")</f>
        <v/>
      </c>
      <c r="BE2355" t="str">
        <f>IF(ISNUMBER(SEARCH("thickening",$AZ2355)),"thickening","")</f>
        <v>thickening</v>
      </c>
      <c r="BF2355" s="3" t="str">
        <f>IF(ISNUMBER(SEARCH("airDry",$AW2355)),"airDry","")</f>
        <v/>
      </c>
      <c r="BG2355" s="3" t="str">
        <f>IF(ISNUMBER(SEARCH("heatDry",$AY2355)),"heatDry","")</f>
        <v/>
      </c>
      <c r="BH2355" s="3" t="str">
        <f>IF(AND(ISNUMBER(SEARCH("aerobic",$AW2355)),ISNUMBER(SEARCH("anaer",$AW2355))),"Combined Aer and Anaer.","")</f>
        <v/>
      </c>
    </row>
    <row r="2356" spans="1:60" x14ac:dyDescent="0.25">
      <c r="A2356" s="4">
        <v>153</v>
      </c>
      <c r="B2356" t="s">
        <v>841</v>
      </c>
      <c r="C2356">
        <v>5801</v>
      </c>
      <c r="D2356">
        <v>1643.9519096232509</v>
      </c>
      <c r="E2356">
        <v>1643.319955109248</v>
      </c>
      <c r="F2356">
        <v>1332.93422441148</v>
      </c>
      <c r="G2356">
        <v>1975.484553344641</v>
      </c>
      <c r="H2356">
        <v>-154.3634713568963</v>
      </c>
      <c r="I2356">
        <v>-156.00434919696389</v>
      </c>
      <c r="J2356">
        <v>-175.5507026102652</v>
      </c>
      <c r="K2356">
        <v>-131.0084771096252</v>
      </c>
      <c r="L2356">
        <v>2858.4630757368132</v>
      </c>
      <c r="M2356">
        <v>2834.3425062304732</v>
      </c>
      <c r="N2356">
        <v>2753.5339319897789</v>
      </c>
      <c r="O2356">
        <v>3029.150011593405</v>
      </c>
      <c r="P2356">
        <v>137.51391751828251</v>
      </c>
      <c r="Q2356">
        <v>138.12401749512449</v>
      </c>
      <c r="R2356">
        <v>119.1384081792917</v>
      </c>
      <c r="S2356">
        <v>158.33001699143821</v>
      </c>
      <c r="T2356">
        <v>78453.772504797656</v>
      </c>
      <c r="U2356">
        <v>78453.71363822947</v>
      </c>
      <c r="V2356">
        <v>78400.992898061129</v>
      </c>
      <c r="W2356">
        <v>78506.916910493121</v>
      </c>
      <c r="X2356">
        <v>7171.6190968567471</v>
      </c>
      <c r="Y2356">
        <v>7224.9816180263279</v>
      </c>
      <c r="Z2356">
        <v>6765.3108020854424</v>
      </c>
      <c r="AA2356">
        <v>7437.4951750517303</v>
      </c>
      <c r="AB2356">
        <v>2328.4131517742749</v>
      </c>
      <c r="AC2356">
        <v>2239.2425584489488</v>
      </c>
      <c r="AD2356">
        <v>1722.2399078248229</v>
      </c>
      <c r="AE2356">
        <v>3118.3517581272758</v>
      </c>
      <c r="AF2356">
        <v>48.309769620963714</v>
      </c>
      <c r="AG2356">
        <v>47.894571885650819</v>
      </c>
      <c r="AH2356">
        <v>46.551877154550233</v>
      </c>
      <c r="AI2356">
        <v>51.188582068128277</v>
      </c>
      <c r="AJ2356">
        <v>0.36718531150725447</v>
      </c>
      <c r="AK2356">
        <v>0.36718587774916789</v>
      </c>
      <c r="AL2356">
        <v>0.36705082152570279</v>
      </c>
      <c r="AM2356">
        <v>0.36731907969109839</v>
      </c>
      <c r="AN2356">
        <v>0.96845743983111598</v>
      </c>
      <c r="AO2356">
        <v>0.96845743983111598</v>
      </c>
      <c r="AP2356">
        <v>0.96845743983111598</v>
      </c>
      <c r="AQ2356">
        <v>0.96845743983111598</v>
      </c>
      <c r="AR2356">
        <v>7.8193442924085694</v>
      </c>
      <c r="AS2356">
        <v>7.8193442924085668</v>
      </c>
      <c r="AT2356">
        <v>7.8193442924085668</v>
      </c>
      <c r="AU2356">
        <v>7.8193442924085668</v>
      </c>
      <c r="AV2356" t="str">
        <f>VLOOKUP(Sheet1[[#This Row],[NPDES ID2]],Combined_Sheet__Major_Only___2[[NPDES ID2]:[ECHO BFR]],3,FALSE)</f>
        <v>IN</v>
      </c>
      <c r="AW2356" t="s">
        <v>54</v>
      </c>
      <c r="AX2356" t="str">
        <f>VLOOKUP(Sheet1[[#This Row],[NPDES ID2]],Combined_Sheet__Major_Only___2[[NPDES ID2]:[ECHO BFR]],27,FALSE)</f>
        <v>-</v>
      </c>
      <c r="AY2356" t="str">
        <f>VLOOKUP(Sheet1[[#This Row],[NPDES ID2]],Combined_Sheet__Major_Only___2[[NPDES ID2]:[ECHO BFR]],28,FALSE)</f>
        <v>-</v>
      </c>
      <c r="AZ2356" t="str">
        <f>VLOOKUP(Sheet1[[#This Row],[NPDES ID2]],Combined_Sheet__Major_Only___2[[NPDES ID2]:[ECHO BFR]],29,FALSE)</f>
        <v>thickening</v>
      </c>
      <c r="BA2356">
        <f>VLOOKUP(Sheet1[[#This Row],[NPDES ID2]],Combined_Sheet__Major_Only___2[[NPDES ID2]:[ECHO BFR]],17,FALSE)</f>
        <v>38.277971999999998</v>
      </c>
      <c r="BB2356">
        <f>VLOOKUP(Sheet1[[#This Row],[NPDES ID2]],Combined_Sheet__Major_Only___2[[NPDES ID2]:[ECHO BFR]],18,FALSE)</f>
        <v>-85.831889000000004</v>
      </c>
      <c r="BC2356" t="str">
        <f>IF(ISNUMBER(SEARCH("aerobic",$AW2356)),"aerobic","")</f>
        <v/>
      </c>
      <c r="BD2356" t="str">
        <f>IF(ISNUMBER(SEARCH("anaer",$AW2356)),"anaer","")</f>
        <v/>
      </c>
      <c r="BE2356" t="str">
        <f>IF(ISNUMBER(SEARCH("thickening",$AZ2356)),"thickening","")</f>
        <v>thickening</v>
      </c>
      <c r="BF2356" s="3" t="str">
        <f>IF(ISNUMBER(SEARCH("airDry",$AW2356)),"airDry","")</f>
        <v/>
      </c>
      <c r="BG2356" s="3" t="str">
        <f>IF(ISNUMBER(SEARCH("heatDry",$AY2356)),"heatDry","")</f>
        <v/>
      </c>
      <c r="BH2356" s="3" t="str">
        <f>IF(AND(ISNUMBER(SEARCH("aerobic",$AW2356)),ISNUMBER(SEARCH("anaer",$AW2356))),"Combined Aer and Anaer.","")</f>
        <v/>
      </c>
    </row>
    <row r="2357" spans="1:60" x14ac:dyDescent="0.25">
      <c r="A2357" s="4">
        <v>2154</v>
      </c>
      <c r="B2357" t="s">
        <v>10115</v>
      </c>
      <c r="C2357">
        <v>788</v>
      </c>
      <c r="D2357">
        <v>445.18827550234789</v>
      </c>
      <c r="E2357">
        <v>441.43736837057151</v>
      </c>
      <c r="F2357">
        <v>373.53143673476228</v>
      </c>
      <c r="G2357">
        <v>531.02417582833414</v>
      </c>
      <c r="H2357">
        <v>-144.26470047689401</v>
      </c>
      <c r="I2357">
        <v>-146.4392740230887</v>
      </c>
      <c r="J2357">
        <v>-162.6601498733861</v>
      </c>
      <c r="K2357">
        <v>-121.2424175828459</v>
      </c>
      <c r="L2357">
        <v>421.54439112236452</v>
      </c>
      <c r="M2357">
        <v>418.50847135675781</v>
      </c>
      <c r="N2357">
        <v>408.44553291775702</v>
      </c>
      <c r="O2357">
        <v>442.88823629603741</v>
      </c>
      <c r="P2357">
        <v>18.628650765979788</v>
      </c>
      <c r="Q2357">
        <v>18.716066906462849</v>
      </c>
      <c r="R2357">
        <v>15.906820747682669</v>
      </c>
      <c r="S2357">
        <v>21.47073350615474</v>
      </c>
      <c r="T2357">
        <v>78749.94727296225</v>
      </c>
      <c r="U2357">
        <v>78749.88818925299</v>
      </c>
      <c r="V2357">
        <v>78696.972978123798</v>
      </c>
      <c r="W2357">
        <v>78803.287712393329</v>
      </c>
      <c r="X2357">
        <v>6629.0191354001527</v>
      </c>
      <c r="Y2357">
        <v>6671.8244736773504</v>
      </c>
      <c r="Z2357">
        <v>6309.1976326475551</v>
      </c>
      <c r="AA2357">
        <v>6836.6785094902116</v>
      </c>
      <c r="AB2357">
        <v>1703.312008929076</v>
      </c>
      <c r="AC2357">
        <v>1661.984779267784</v>
      </c>
      <c r="AD2357">
        <v>1343.2690599163291</v>
      </c>
      <c r="AE2357">
        <v>2143.469762081595</v>
      </c>
      <c r="AF2357">
        <v>52.428358875769291</v>
      </c>
      <c r="AG2357">
        <v>52.049718620129482</v>
      </c>
      <c r="AH2357">
        <v>50.801402299956777</v>
      </c>
      <c r="AI2357">
        <v>55.082119407356508</v>
      </c>
      <c r="AJ2357">
        <v>0.41721918187777168</v>
      </c>
      <c r="AK2357">
        <v>0.41721926743508791</v>
      </c>
      <c r="AL2357">
        <v>0.41719948757905401</v>
      </c>
      <c r="AM2357">
        <v>0.41723876330825249</v>
      </c>
      <c r="AN2357">
        <v>0.96857072222483465</v>
      </c>
      <c r="AO2357">
        <v>0.96857072222483453</v>
      </c>
      <c r="AP2357">
        <v>0.96857072222483453</v>
      </c>
      <c r="AQ2357">
        <v>0.96857072222483453</v>
      </c>
      <c r="AR2357">
        <v>9.4198480437248513</v>
      </c>
      <c r="AS2357">
        <v>9.4198480437248495</v>
      </c>
      <c r="AT2357">
        <v>9.4198480437248495</v>
      </c>
      <c r="AU2357">
        <v>9.4198480437248495</v>
      </c>
      <c r="AV2357" t="str">
        <f>VLOOKUP(Sheet1[[#This Row],[NPDES ID2]],Combined_Sheet__Major_Only___2[[NPDES ID2]:[ECHO BFR]],3,FALSE)</f>
        <v>ME</v>
      </c>
      <c r="AW2357" t="s">
        <v>54</v>
      </c>
      <c r="AX2357" t="str">
        <f>VLOOKUP(Sheet1[[#This Row],[NPDES ID2]],Combined_Sheet__Major_Only___2[[NPDES ID2]:[ECHO BFR]],27,FALSE)</f>
        <v>-</v>
      </c>
      <c r="AY2357" t="str">
        <f>VLOOKUP(Sheet1[[#This Row],[NPDES ID2]],Combined_Sheet__Major_Only___2[[NPDES ID2]:[ECHO BFR]],28,FALSE)</f>
        <v>-</v>
      </c>
      <c r="AZ2357" t="str">
        <f>VLOOKUP(Sheet1[[#This Row],[NPDES ID2]],Combined_Sheet__Major_Only___2[[NPDES ID2]:[ECHO BFR]],29,FALSE)</f>
        <v>thickening</v>
      </c>
      <c r="BA2357">
        <f>VLOOKUP(Sheet1[[#This Row],[NPDES ID2]],Combined_Sheet__Major_Only___2[[NPDES ID2]:[ECHO BFR]],17,FALSE)</f>
        <v>43.63888</v>
      </c>
      <c r="BB2357">
        <f>VLOOKUP(Sheet1[[#This Row],[NPDES ID2]],Combined_Sheet__Major_Only___2[[NPDES ID2]:[ECHO BFR]],18,FALSE)</f>
        <v>-70.256460000000004</v>
      </c>
      <c r="BC2357" t="str">
        <f>IF(ISNUMBER(SEARCH("aerobic",$AW2357)),"aerobic","")</f>
        <v/>
      </c>
      <c r="BD2357" t="str">
        <f>IF(ISNUMBER(SEARCH("anaer",$AW2357)),"anaer","")</f>
        <v/>
      </c>
      <c r="BE2357" t="str">
        <f>IF(ISNUMBER(SEARCH("thickening",$AZ2357)),"thickening","")</f>
        <v>thickening</v>
      </c>
      <c r="BF2357" s="2" t="str">
        <f>IF(ISNUMBER(SEARCH("airDry",$AW2357)),"airDry","")</f>
        <v/>
      </c>
      <c r="BG2357" s="2" t="str">
        <f>IF(ISNUMBER(SEARCH("heatDry",$AY2357)),"heatDry","")</f>
        <v/>
      </c>
      <c r="BH2357" s="2" t="str">
        <f>IF(AND(ISNUMBER(SEARCH("aerobic",$AW2357)),ISNUMBER(SEARCH("anaer",$AW2357))),"Combined Aer and Anaer.","")</f>
        <v/>
      </c>
    </row>
    <row r="2358" spans="1:60" x14ac:dyDescent="0.25">
      <c r="A2358" s="4">
        <v>1095</v>
      </c>
      <c r="B2358" t="s">
        <v>5276</v>
      </c>
      <c r="C2358">
        <v>345.58</v>
      </c>
      <c r="D2358">
        <v>580.8321845602278</v>
      </c>
      <c r="E2358">
        <v>581.29878004891827</v>
      </c>
      <c r="F2358">
        <v>435.65331537483962</v>
      </c>
      <c r="G2358">
        <v>730.50876284935077</v>
      </c>
      <c r="H2358">
        <v>-157.75601615116031</v>
      </c>
      <c r="I2358">
        <v>-159.77241643852469</v>
      </c>
      <c r="J2358">
        <v>-177.2733394766145</v>
      </c>
      <c r="K2358">
        <v>-134.0922971888464</v>
      </c>
      <c r="L2358">
        <v>170.02765623100069</v>
      </c>
      <c r="M2358">
        <v>168.5785591771081</v>
      </c>
      <c r="N2358">
        <v>163.7802083029724</v>
      </c>
      <c r="O2358">
        <v>180.2091603613415</v>
      </c>
      <c r="P2358">
        <v>8.1957556576578288</v>
      </c>
      <c r="Q2358">
        <v>8.2297926903659437</v>
      </c>
      <c r="R2358">
        <v>7.1007020154747416</v>
      </c>
      <c r="S2358">
        <v>9.4326802788293485</v>
      </c>
      <c r="T2358">
        <v>78972.062690965307</v>
      </c>
      <c r="U2358">
        <v>78972.003444411734</v>
      </c>
      <c r="V2358">
        <v>78918.942390343145</v>
      </c>
      <c r="W2358">
        <v>79025.550145334215</v>
      </c>
      <c r="X2358">
        <v>7230.0056351492003</v>
      </c>
      <c r="Y2358">
        <v>7284.3721616317471</v>
      </c>
      <c r="Z2358">
        <v>6819.2566281405279</v>
      </c>
      <c r="AA2358">
        <v>7498.311607187009</v>
      </c>
      <c r="AB2358">
        <v>2107.6138504064829</v>
      </c>
      <c r="AC2358">
        <v>2042.202963037078</v>
      </c>
      <c r="AD2358">
        <v>1606.436241239001</v>
      </c>
      <c r="AE2358">
        <v>2742.7664795230712</v>
      </c>
      <c r="AF2358">
        <v>48.217825607652003</v>
      </c>
      <c r="AG2358">
        <v>47.80643434972496</v>
      </c>
      <c r="AH2358">
        <v>46.447035018605177</v>
      </c>
      <c r="AI2358">
        <v>51.104831667941973</v>
      </c>
      <c r="AJ2358">
        <v>0.36606977107802541</v>
      </c>
      <c r="AK2358">
        <v>0.36606980555611951</v>
      </c>
      <c r="AL2358">
        <v>0.36606185418606468</v>
      </c>
      <c r="AM2358">
        <v>0.36607764236722579</v>
      </c>
      <c r="AN2358">
        <v>0.96865514553638077</v>
      </c>
      <c r="AO2358">
        <v>0.96865514553638088</v>
      </c>
      <c r="AP2358">
        <v>0.96865514553638088</v>
      </c>
      <c r="AQ2358">
        <v>0.96865514553638088</v>
      </c>
      <c r="AR2358">
        <v>8.1737362854463242</v>
      </c>
      <c r="AS2358">
        <v>8.1737362854463225</v>
      </c>
      <c r="AT2358">
        <v>8.1737362854463225</v>
      </c>
      <c r="AU2358">
        <v>8.1737362854463225</v>
      </c>
      <c r="AV2358" t="str">
        <f>VLOOKUP(Sheet1[[#This Row],[NPDES ID2]],Combined_Sheet__Major_Only___2[[NPDES ID2]:[ECHO BFR]],3,FALSE)</f>
        <v>NV</v>
      </c>
      <c r="AW2358" t="s">
        <v>54</v>
      </c>
      <c r="AX2358" t="str">
        <f>VLOOKUP(Sheet1[[#This Row],[NPDES ID2]],Combined_Sheet__Major_Only___2[[NPDES ID2]:[ECHO BFR]],27,FALSE)</f>
        <v>other</v>
      </c>
      <c r="AY2358" t="str">
        <f>VLOOKUP(Sheet1[[#This Row],[NPDES ID2]],Combined_Sheet__Major_Only___2[[NPDES ID2]:[ECHO BFR]],28,FALSE)</f>
        <v>-</v>
      </c>
      <c r="AZ2358" t="str">
        <f>VLOOKUP(Sheet1[[#This Row],[NPDES ID2]],Combined_Sheet__Major_Only___2[[NPDES ID2]:[ECHO BFR]],29,FALSE)</f>
        <v>thickening</v>
      </c>
      <c r="BA2358">
        <f>VLOOKUP(Sheet1[[#This Row],[NPDES ID2]],Combined_Sheet__Major_Only___2[[NPDES ID2]:[ECHO BFR]],17,FALSE)</f>
        <v>39.238782999999998</v>
      </c>
      <c r="BB2358">
        <f>VLOOKUP(Sheet1[[#This Row],[NPDES ID2]],Combined_Sheet__Major_Only___2[[NPDES ID2]:[ECHO BFR]],18,FALSE)</f>
        <v>-119.927834</v>
      </c>
      <c r="BC2358" t="str">
        <f>IF(ISNUMBER(SEARCH("aerobic",$AW2358)),"aerobic","")</f>
        <v/>
      </c>
      <c r="BD2358" t="str">
        <f>IF(ISNUMBER(SEARCH("anaer",$AW2358)),"anaer","")</f>
        <v/>
      </c>
      <c r="BE2358" t="str">
        <f>IF(ISNUMBER(SEARCH("thickening",$AZ2358)),"thickening","")</f>
        <v>thickening</v>
      </c>
      <c r="BF2358" s="3" t="str">
        <f>IF(ISNUMBER(SEARCH("airDry",$AW2358)),"airDry","")</f>
        <v/>
      </c>
      <c r="BG2358" s="3" t="str">
        <f>IF(ISNUMBER(SEARCH("heatDry",$AY2358)),"heatDry","")</f>
        <v/>
      </c>
      <c r="BH2358" s="3" t="str">
        <f>IF(AND(ISNUMBER(SEARCH("aerobic",$AW2358)),ISNUMBER(SEARCH("anaer",$AW2358))),"Combined Aer and Anaer.","")</f>
        <v/>
      </c>
    </row>
    <row r="2359" spans="1:60" x14ac:dyDescent="0.25">
      <c r="A2359" s="4">
        <v>1171</v>
      </c>
      <c r="B2359" t="s">
        <v>5617</v>
      </c>
      <c r="C2359">
        <v>275</v>
      </c>
      <c r="D2359">
        <v>630.54903008290398</v>
      </c>
      <c r="E2359">
        <v>630.49210687000652</v>
      </c>
      <c r="F2359">
        <v>473.90663539384008</v>
      </c>
      <c r="G2359">
        <v>812.89633047308655</v>
      </c>
      <c r="H2359">
        <v>-150.62849169799159</v>
      </c>
      <c r="I2359">
        <v>-152.63761990642371</v>
      </c>
      <c r="J2359">
        <v>-169.43092464564751</v>
      </c>
      <c r="K2359">
        <v>-127.2117019013404</v>
      </c>
      <c r="L2359">
        <v>141.43904537962649</v>
      </c>
      <c r="M2359">
        <v>140.33411628179621</v>
      </c>
      <c r="N2359">
        <v>136.67589840053381</v>
      </c>
      <c r="O2359">
        <v>149.2017434458655</v>
      </c>
      <c r="P2359">
        <v>6.5114950227987576</v>
      </c>
      <c r="Q2359">
        <v>6.52510492590201</v>
      </c>
      <c r="R2359">
        <v>5.6028431100075604</v>
      </c>
      <c r="S2359">
        <v>7.5245193648703834</v>
      </c>
      <c r="T2359">
        <v>79642.013779314148</v>
      </c>
      <c r="U2359">
        <v>79641.9540415847</v>
      </c>
      <c r="V2359">
        <v>79588.453091731979</v>
      </c>
      <c r="W2359">
        <v>79695.944664483555</v>
      </c>
      <c r="X2359">
        <v>6973.879984203887</v>
      </c>
      <c r="Y2359">
        <v>7022.3755288406628</v>
      </c>
      <c r="Z2359">
        <v>6609.8676918292558</v>
      </c>
      <c r="AA2359">
        <v>7210.8392169962917</v>
      </c>
      <c r="AB2359">
        <v>1817.556846884843</v>
      </c>
      <c r="AC2359">
        <v>1772.7560012382239</v>
      </c>
      <c r="AD2359">
        <v>1426.778251431741</v>
      </c>
      <c r="AE2359">
        <v>2295.3360062581119</v>
      </c>
      <c r="AF2359">
        <v>50.404686675596423</v>
      </c>
      <c r="AG2359">
        <v>50.010561252142409</v>
      </c>
      <c r="AH2359">
        <v>48.707984987176822</v>
      </c>
      <c r="AI2359">
        <v>53.17080118500121</v>
      </c>
      <c r="AJ2359">
        <v>0.39262057193904792</v>
      </c>
      <c r="AK2359">
        <v>0.39262060069034138</v>
      </c>
      <c r="AL2359">
        <v>0.39261397310543922</v>
      </c>
      <c r="AM2359">
        <v>0.3926271327258809</v>
      </c>
      <c r="AN2359">
        <v>0.96890706060934273</v>
      </c>
      <c r="AO2359">
        <v>0.96890706060934262</v>
      </c>
      <c r="AP2359">
        <v>0.96890706060934262</v>
      </c>
      <c r="AQ2359">
        <v>0.96890706060934262</v>
      </c>
      <c r="AR2359">
        <v>8.9952518470819438</v>
      </c>
      <c r="AS2359">
        <v>8.995251847081942</v>
      </c>
      <c r="AT2359">
        <v>8.995251847081942</v>
      </c>
      <c r="AU2359">
        <v>8.995251847081942</v>
      </c>
      <c r="AV2359" t="str">
        <f>VLOOKUP(Sheet1[[#This Row],[NPDES ID2]],Combined_Sheet__Major_Only___2[[NPDES ID2]:[ECHO BFR]],3,FALSE)</f>
        <v>TX</v>
      </c>
      <c r="AW2359" t="s">
        <v>54</v>
      </c>
      <c r="AX2359" t="str">
        <f>VLOOKUP(Sheet1[[#This Row],[NPDES ID2]],Combined_Sheet__Major_Only___2[[NPDES ID2]:[ECHO BFR]],27,FALSE)</f>
        <v>other</v>
      </c>
      <c r="AY2359" t="str">
        <f>VLOOKUP(Sheet1[[#This Row],[NPDES ID2]],Combined_Sheet__Major_Only___2[[NPDES ID2]:[ECHO BFR]],28,FALSE)</f>
        <v>-</v>
      </c>
      <c r="AZ2359" t="str">
        <f>VLOOKUP(Sheet1[[#This Row],[NPDES ID2]],Combined_Sheet__Major_Only___2[[NPDES ID2]:[ECHO BFR]],29,FALSE)</f>
        <v>thickening, preliminaryOps</v>
      </c>
      <c r="BA2359">
        <f>VLOOKUP(Sheet1[[#This Row],[NPDES ID2]],Combined_Sheet__Major_Only___2[[NPDES ID2]:[ECHO BFR]],17,FALSE)</f>
        <v>31.40494</v>
      </c>
      <c r="BB2359">
        <f>VLOOKUP(Sheet1[[#This Row],[NPDES ID2]],Combined_Sheet__Major_Only___2[[NPDES ID2]:[ECHO BFR]],18,FALSE)</f>
        <v>-97.180049999999994</v>
      </c>
      <c r="BC2359" t="str">
        <f>IF(ISNUMBER(SEARCH("aerobic",$AW2359)),"aerobic","")</f>
        <v/>
      </c>
      <c r="BD2359" t="str">
        <f>IF(ISNUMBER(SEARCH("anaer",$AW2359)),"anaer","")</f>
        <v/>
      </c>
      <c r="BE2359" t="str">
        <f>IF(ISNUMBER(SEARCH("thickening",$AZ2359)),"thickening","")</f>
        <v>thickening</v>
      </c>
      <c r="BF2359" s="3" t="str">
        <f>IF(ISNUMBER(SEARCH("airDry",$AW2359)),"airDry","")</f>
        <v/>
      </c>
      <c r="BG2359" s="3" t="str">
        <f>IF(ISNUMBER(SEARCH("heatDry",$AY2359)),"heatDry","")</f>
        <v/>
      </c>
      <c r="BH2359" s="3" t="str">
        <f>IF(AND(ISNUMBER(SEARCH("aerobic",$AW2359)),ISNUMBER(SEARCH("anaer",$AW2359))),"Combined Aer and Anaer.","")</f>
        <v/>
      </c>
    </row>
    <row r="2360" spans="1:60" x14ac:dyDescent="0.25">
      <c r="A2360" s="4">
        <v>1484</v>
      </c>
      <c r="B2360" t="s">
        <v>6998</v>
      </c>
      <c r="C2360">
        <v>111</v>
      </c>
      <c r="D2360">
        <v>1369.588337758506</v>
      </c>
      <c r="E2360">
        <v>1366.4341498142769</v>
      </c>
      <c r="F2360">
        <v>969.43072304946077</v>
      </c>
      <c r="G2360">
        <v>1772.4106866920731</v>
      </c>
      <c r="H2360">
        <v>-164.44155516517131</v>
      </c>
      <c r="I2360">
        <v>-166.21107481590181</v>
      </c>
      <c r="J2360">
        <v>-184.41797896908429</v>
      </c>
      <c r="K2360">
        <v>-140.47036604475201</v>
      </c>
      <c r="L2360">
        <v>52.526381251874483</v>
      </c>
      <c r="M2360">
        <v>52.044389006512077</v>
      </c>
      <c r="N2360">
        <v>50.449178794164517</v>
      </c>
      <c r="O2360">
        <v>55.911879408631457</v>
      </c>
      <c r="P2360">
        <v>2.6358490480396028</v>
      </c>
      <c r="Q2360">
        <v>2.638491305316145</v>
      </c>
      <c r="R2360">
        <v>2.2896296181581719</v>
      </c>
      <c r="S2360">
        <v>3.0267270277319458</v>
      </c>
      <c r="T2360">
        <v>80036.103962626657</v>
      </c>
      <c r="U2360">
        <v>80036.043935969283</v>
      </c>
      <c r="V2360">
        <v>79982.284223031878</v>
      </c>
      <c r="W2360">
        <v>80090.295690309053</v>
      </c>
      <c r="X2360">
        <v>7619.6342855741696</v>
      </c>
      <c r="Y2360">
        <v>7680.8166778726099</v>
      </c>
      <c r="Z2360">
        <v>7154.7849360225282</v>
      </c>
      <c r="AA2360">
        <v>7924.2404085381231</v>
      </c>
      <c r="AB2360">
        <v>2435.1717336026982</v>
      </c>
      <c r="AC2360">
        <v>2342.9430223902618</v>
      </c>
      <c r="AD2360">
        <v>1808.5006158944179</v>
      </c>
      <c r="AE2360">
        <v>3260.419237393688</v>
      </c>
      <c r="AF2360">
        <v>46.375015448894636</v>
      </c>
      <c r="AG2360">
        <v>45.949328419372677</v>
      </c>
      <c r="AH2360">
        <v>44.541362532045518</v>
      </c>
      <c r="AI2360">
        <v>49.363927081579973</v>
      </c>
      <c r="AJ2360">
        <v>0.34372428434187219</v>
      </c>
      <c r="AK2360">
        <v>0.34372429503426272</v>
      </c>
      <c r="AL2360">
        <v>0.34372183256997269</v>
      </c>
      <c r="AM2360">
        <v>0.34372672195058168</v>
      </c>
      <c r="AN2360">
        <v>0.96905336382270835</v>
      </c>
      <c r="AO2360">
        <v>0.96905336382270835</v>
      </c>
      <c r="AP2360">
        <v>0.96905336382270835</v>
      </c>
      <c r="AQ2360">
        <v>0.96905336382270835</v>
      </c>
      <c r="AR2360">
        <v>7.5561506990270253</v>
      </c>
      <c r="AS2360">
        <v>7.5561506990270226</v>
      </c>
      <c r="AT2360">
        <v>7.5561506990270226</v>
      </c>
      <c r="AU2360">
        <v>7.5561506990270226</v>
      </c>
      <c r="AV2360" t="str">
        <f>VLOOKUP(Sheet1[[#This Row],[NPDES ID2]],Combined_Sheet__Major_Only___2[[NPDES ID2]:[ECHO BFR]],3,FALSE)</f>
        <v>UT</v>
      </c>
      <c r="AW2360" t="s">
        <v>54</v>
      </c>
      <c r="AX2360" t="str">
        <f>VLOOKUP(Sheet1[[#This Row],[NPDES ID2]],Combined_Sheet__Major_Only___2[[NPDES ID2]:[ECHO BFR]],27,FALSE)</f>
        <v>-</v>
      </c>
      <c r="AY2360" t="str">
        <f>VLOOKUP(Sheet1[[#This Row],[NPDES ID2]],Combined_Sheet__Major_Only___2[[NPDES ID2]:[ECHO BFR]],28,FALSE)</f>
        <v>-</v>
      </c>
      <c r="AZ2360" t="str">
        <f>VLOOKUP(Sheet1[[#This Row],[NPDES ID2]],Combined_Sheet__Major_Only___2[[NPDES ID2]:[ECHO BFR]],29,FALSE)</f>
        <v>thickening</v>
      </c>
      <c r="BA2360">
        <f>VLOOKUP(Sheet1[[#This Row],[NPDES ID2]],Combined_Sheet__Major_Only___2[[NPDES ID2]:[ECHO BFR]],17,FALSE)</f>
        <v>40.57741</v>
      </c>
      <c r="BB2360">
        <f>VLOOKUP(Sheet1[[#This Row],[NPDES ID2]],Combined_Sheet__Major_Only___2[[NPDES ID2]:[ECHO BFR]],18,FALSE)</f>
        <v>-111.42786</v>
      </c>
      <c r="BC2360" t="str">
        <f>IF(ISNUMBER(SEARCH("aerobic",$AW2360)),"aerobic","")</f>
        <v/>
      </c>
      <c r="BD2360" t="str">
        <f>IF(ISNUMBER(SEARCH("anaer",$AW2360)),"anaer","")</f>
        <v/>
      </c>
      <c r="BE2360" t="str">
        <f>IF(ISNUMBER(SEARCH("thickening",$AZ2360)),"thickening","")</f>
        <v>thickening</v>
      </c>
      <c r="BF2360" s="2" t="str">
        <f>IF(ISNUMBER(SEARCH("airDry",$AW2360)),"airDry","")</f>
        <v/>
      </c>
      <c r="BG2360" s="2" t="str">
        <f>IF(ISNUMBER(SEARCH("heatDry",$AY2360)),"heatDry","")</f>
        <v/>
      </c>
      <c r="BH2360" s="2" t="str">
        <f>IF(AND(ISNUMBER(SEARCH("aerobic",$AW2360)),ISNUMBER(SEARCH("anaer",$AW2360))),"Combined Aer and Anaer.","")</f>
        <v/>
      </c>
    </row>
    <row r="2361" spans="1:60" x14ac:dyDescent="0.25">
      <c r="A2361" s="4">
        <v>1124</v>
      </c>
      <c r="B2361" t="s">
        <v>5408</v>
      </c>
      <c r="C2361">
        <v>319</v>
      </c>
      <c r="D2361">
        <v>594.15390723792734</v>
      </c>
      <c r="E2361">
        <v>594.58160485202677</v>
      </c>
      <c r="F2361">
        <v>447.27407592217662</v>
      </c>
      <c r="G2361">
        <v>755.28391866550714</v>
      </c>
      <c r="H2361">
        <v>-154.73784813830591</v>
      </c>
      <c r="I2361">
        <v>-156.78197171465959</v>
      </c>
      <c r="J2361">
        <v>-173.9577729331173</v>
      </c>
      <c r="K2361">
        <v>-131.17507443571679</v>
      </c>
      <c r="L2361">
        <v>159.8929983291923</v>
      </c>
      <c r="M2361">
        <v>158.57845936245519</v>
      </c>
      <c r="N2361">
        <v>154.22594140625799</v>
      </c>
      <c r="O2361">
        <v>169.12872815043141</v>
      </c>
      <c r="P2361">
        <v>7.5604935768506412</v>
      </c>
      <c r="Q2361">
        <v>7.597240228016795</v>
      </c>
      <c r="R2361">
        <v>6.5400362213408814</v>
      </c>
      <c r="S2361">
        <v>8.7200024039253083</v>
      </c>
      <c r="T2361">
        <v>80644.448870572684</v>
      </c>
      <c r="U2361">
        <v>80644.388397906121</v>
      </c>
      <c r="V2361">
        <v>80590.229240345143</v>
      </c>
      <c r="W2361">
        <v>80699.043252828211</v>
      </c>
      <c r="X2361">
        <v>7246.7388955755023</v>
      </c>
      <c r="Y2361">
        <v>7299.504269872823</v>
      </c>
      <c r="Z2361">
        <v>6849.1937520452566</v>
      </c>
      <c r="AA2361">
        <v>7506.0345184624739</v>
      </c>
      <c r="AB2361">
        <v>1667.117130089483</v>
      </c>
      <c r="AC2361">
        <v>1635.053787173636</v>
      </c>
      <c r="AD2361">
        <v>1344.244270881645</v>
      </c>
      <c r="AE2361">
        <v>2051.3720489164498</v>
      </c>
      <c r="AF2361">
        <v>49.121806204308321</v>
      </c>
      <c r="AG2361">
        <v>48.717551493333588</v>
      </c>
      <c r="AH2361">
        <v>47.381625439681223</v>
      </c>
      <c r="AI2361">
        <v>51.958859952303783</v>
      </c>
      <c r="AJ2361">
        <v>0.37704086349005478</v>
      </c>
      <c r="AK2361">
        <v>0.37704089534874752</v>
      </c>
      <c r="AL2361">
        <v>0.37703354963842789</v>
      </c>
      <c r="AM2361">
        <v>0.37704813519395308</v>
      </c>
      <c r="AN2361">
        <v>0.96927652399833519</v>
      </c>
      <c r="AO2361">
        <v>0.9692765239983353</v>
      </c>
      <c r="AP2361">
        <v>0.9692765239983353</v>
      </c>
      <c r="AQ2361">
        <v>0.9692765239983353</v>
      </c>
      <c r="AR2361">
        <v>9.3211093399701035</v>
      </c>
      <c r="AS2361">
        <v>9.3211093399701017</v>
      </c>
      <c r="AT2361">
        <v>9.3211093399701017</v>
      </c>
      <c r="AU2361">
        <v>9.3211093399701017</v>
      </c>
      <c r="AV2361" t="str">
        <f>VLOOKUP(Sheet1[[#This Row],[NPDES ID2]],Combined_Sheet__Major_Only___2[[NPDES ID2]:[ECHO BFR]],3,FALSE)</f>
        <v>NY</v>
      </c>
      <c r="AW2361" t="s">
        <v>54</v>
      </c>
      <c r="AX2361" t="str">
        <f>VLOOKUP(Sheet1[[#This Row],[NPDES ID2]],Combined_Sheet__Major_Only___2[[NPDES ID2]:[ECHO BFR]],27,FALSE)</f>
        <v>-</v>
      </c>
      <c r="AY2361" t="str">
        <f>VLOOKUP(Sheet1[[#This Row],[NPDES ID2]],Combined_Sheet__Major_Only___2[[NPDES ID2]:[ECHO BFR]],28,FALSE)</f>
        <v>-</v>
      </c>
      <c r="AZ2361" t="str">
        <f>VLOOKUP(Sheet1[[#This Row],[NPDES ID2]],Combined_Sheet__Major_Only___2[[NPDES ID2]:[ECHO BFR]],29,FALSE)</f>
        <v>preliminaryOps, thickening</v>
      </c>
      <c r="BA2361">
        <f>VLOOKUP(Sheet1[[#This Row],[NPDES ID2]],Combined_Sheet__Major_Only___2[[NPDES ID2]:[ECHO BFR]],17,FALSE)</f>
        <v>43.469444000000003</v>
      </c>
      <c r="BB2361">
        <f>VLOOKUP(Sheet1[[#This Row],[NPDES ID2]],Combined_Sheet__Major_Only___2[[NPDES ID2]:[ECHO BFR]],18,FALSE)</f>
        <v>-76.498056000000005</v>
      </c>
      <c r="BC2361" t="str">
        <f>IF(ISNUMBER(SEARCH("aerobic",$AW2361)),"aerobic","")</f>
        <v/>
      </c>
      <c r="BD2361" t="str">
        <f>IF(ISNUMBER(SEARCH("anaer",$AW2361)),"anaer","")</f>
        <v/>
      </c>
      <c r="BE2361" t="str">
        <f>IF(ISNUMBER(SEARCH("thickening",$AZ2361)),"thickening","")</f>
        <v>thickening</v>
      </c>
      <c r="BF2361" s="2" t="str">
        <f>IF(ISNUMBER(SEARCH("airDry",$AW2361)),"airDry","")</f>
        <v/>
      </c>
      <c r="BG2361" s="2" t="str">
        <f>IF(ISNUMBER(SEARCH("heatDry",$AY2361)),"heatDry","")</f>
        <v/>
      </c>
      <c r="BH2361" s="2" t="str">
        <f>IF(AND(ISNUMBER(SEARCH("aerobic",$AW2361)),ISNUMBER(SEARCH("anaer",$AW2361))),"Combined Aer and Anaer.","")</f>
        <v/>
      </c>
    </row>
    <row r="2362" spans="1:60" x14ac:dyDescent="0.25">
      <c r="A2362" s="4">
        <v>2444</v>
      </c>
      <c r="B2362" t="s">
        <v>11387</v>
      </c>
      <c r="C2362">
        <v>233.4</v>
      </c>
      <c r="D2362">
        <v>686.80705983002031</v>
      </c>
      <c r="E2362">
        <v>685.71200755176483</v>
      </c>
      <c r="F2362">
        <v>508.5920001862919</v>
      </c>
      <c r="G2362">
        <v>890.38840767767454</v>
      </c>
      <c r="H2362">
        <v>-147.4574298258382</v>
      </c>
      <c r="I2362">
        <v>-149.44531272311659</v>
      </c>
      <c r="J2362">
        <v>-165.92046310498549</v>
      </c>
      <c r="K2362">
        <v>-124.1551865592389</v>
      </c>
      <c r="L2362">
        <v>122.5143698866306</v>
      </c>
      <c r="M2362">
        <v>121.5960069824724</v>
      </c>
      <c r="N2362">
        <v>118.55573735550171</v>
      </c>
      <c r="O2362">
        <v>128.9660056306486</v>
      </c>
      <c r="P2362">
        <v>5.5221288018797683</v>
      </c>
      <c r="Q2362">
        <v>5.536901748485751</v>
      </c>
      <c r="R2362">
        <v>4.7339123497394384</v>
      </c>
      <c r="S2362">
        <v>6.3737334938319119</v>
      </c>
      <c r="T2362">
        <v>80775.025603759423</v>
      </c>
      <c r="U2362">
        <v>80774.965035360277</v>
      </c>
      <c r="V2362">
        <v>80720.720139966419</v>
      </c>
      <c r="W2362">
        <v>80829.706412839718</v>
      </c>
      <c r="X2362">
        <v>6929.9755147840006</v>
      </c>
      <c r="Y2362">
        <v>6976.3946764235016</v>
      </c>
      <c r="Z2362">
        <v>6582.5527192227473</v>
      </c>
      <c r="AA2362">
        <v>7155.8001930730507</v>
      </c>
      <c r="AB2362">
        <v>1641.9302981144581</v>
      </c>
      <c r="AC2362">
        <v>1607.889915569122</v>
      </c>
      <c r="AD2362">
        <v>1317.6533452480439</v>
      </c>
      <c r="AE2362">
        <v>2028.3071803746641</v>
      </c>
      <c r="AF2362">
        <v>51.442152453618448</v>
      </c>
      <c r="AG2362">
        <v>51.05623542413106</v>
      </c>
      <c r="AH2362">
        <v>49.780610446332084</v>
      </c>
      <c r="AI2362">
        <v>54.150868827989797</v>
      </c>
      <c r="AJ2362">
        <v>0.40522811015968269</v>
      </c>
      <c r="AK2362">
        <v>0.40522813499044602</v>
      </c>
      <c r="AL2362">
        <v>0.40522241265167641</v>
      </c>
      <c r="AM2362">
        <v>0.4052337747998177</v>
      </c>
      <c r="AN2362">
        <v>0.96932400477657266</v>
      </c>
      <c r="AO2362">
        <v>0.96932400477657299</v>
      </c>
      <c r="AP2362">
        <v>0.96932400477657299</v>
      </c>
      <c r="AQ2362">
        <v>0.96932400477657299</v>
      </c>
      <c r="AR2362">
        <v>9.6172640299395074</v>
      </c>
      <c r="AS2362">
        <v>9.6172640299395091</v>
      </c>
      <c r="AT2362">
        <v>9.6172640299395091</v>
      </c>
      <c r="AU2362">
        <v>9.6172640299395091</v>
      </c>
      <c r="AV2362" t="str">
        <f>VLOOKUP(Sheet1[[#This Row],[NPDES ID2]],Combined_Sheet__Major_Only___2[[NPDES ID2]:[ECHO BFR]],3,FALSE)</f>
        <v>NH</v>
      </c>
      <c r="AW2362" t="s">
        <v>54</v>
      </c>
      <c r="AX2362" t="str">
        <f>VLOOKUP(Sheet1[[#This Row],[NPDES ID2]],Combined_Sheet__Major_Only___2[[NPDES ID2]:[ECHO BFR]],27,FALSE)</f>
        <v>-</v>
      </c>
      <c r="AY2362" t="str">
        <f>VLOOKUP(Sheet1[[#This Row],[NPDES ID2]],Combined_Sheet__Major_Only___2[[NPDES ID2]:[ECHO BFR]],28,FALSE)</f>
        <v>-</v>
      </c>
      <c r="AZ2362" t="str">
        <f>VLOOKUP(Sheet1[[#This Row],[NPDES ID2]],Combined_Sheet__Major_Only___2[[NPDES ID2]:[ECHO BFR]],29,FALSE)</f>
        <v>thickening</v>
      </c>
      <c r="BA2362">
        <f>VLOOKUP(Sheet1[[#This Row],[NPDES ID2]],Combined_Sheet__Major_Only___2[[NPDES ID2]:[ECHO BFR]],17,FALSE)</f>
        <v>43.046570000000003</v>
      </c>
      <c r="BB2362">
        <f>VLOOKUP(Sheet1[[#This Row],[NPDES ID2]],Combined_Sheet__Major_Only___2[[NPDES ID2]:[ECHO BFR]],18,FALSE)</f>
        <v>-70.774969999999996</v>
      </c>
      <c r="BC2362" t="str">
        <f>IF(ISNUMBER(SEARCH("aerobic",$AW2362)),"aerobic","")</f>
        <v/>
      </c>
      <c r="BD2362" t="str">
        <f>IF(ISNUMBER(SEARCH("anaer",$AW2362)),"anaer","")</f>
        <v/>
      </c>
      <c r="BE2362" t="str">
        <f>IF(ISNUMBER(SEARCH("thickening",$AZ2362)),"thickening","")</f>
        <v>thickening</v>
      </c>
      <c r="BF2362" s="2" t="str">
        <f>IF(ISNUMBER(SEARCH("airDry",$AW2362)),"airDry","")</f>
        <v/>
      </c>
      <c r="BG2362" s="2" t="str">
        <f>IF(ISNUMBER(SEARCH("heatDry",$AY2362)),"heatDry","")</f>
        <v/>
      </c>
      <c r="BH2362" s="2" t="str">
        <f>IF(AND(ISNUMBER(SEARCH("aerobic",$AW2362)),ISNUMBER(SEARCH("anaer",$AW2362))),"Combined Aer and Anaer.","")</f>
        <v/>
      </c>
    </row>
    <row r="2363" spans="1:60" x14ac:dyDescent="0.25">
      <c r="A2363" s="4">
        <v>709</v>
      </c>
      <c r="B2363" t="s">
        <v>3500</v>
      </c>
      <c r="C2363">
        <v>4804.7700000000004</v>
      </c>
      <c r="D2363">
        <v>1440.107779844499</v>
      </c>
      <c r="E2363">
        <v>1441.1457318811731</v>
      </c>
      <c r="F2363">
        <v>1173.9253716720821</v>
      </c>
      <c r="G2363">
        <v>1726.480894585291</v>
      </c>
      <c r="H2363">
        <v>-160.89421032437789</v>
      </c>
      <c r="I2363">
        <v>-162.14164527141821</v>
      </c>
      <c r="J2363">
        <v>-182.64973532065551</v>
      </c>
      <c r="K2363">
        <v>-138.1147349416961</v>
      </c>
      <c r="L2363">
        <v>2284.9617300830359</v>
      </c>
      <c r="M2363">
        <v>2264.304552813494</v>
      </c>
      <c r="N2363">
        <v>2195.2886346469882</v>
      </c>
      <c r="O2363">
        <v>2430.8953479116249</v>
      </c>
      <c r="P2363">
        <v>114.04028096128771</v>
      </c>
      <c r="Q2363">
        <v>114.1144329619373</v>
      </c>
      <c r="R2363">
        <v>99.034551095238783</v>
      </c>
      <c r="S2363">
        <v>130.90878687694021</v>
      </c>
      <c r="T2363">
        <v>80860.649860751364</v>
      </c>
      <c r="U2363">
        <v>80860.589229576653</v>
      </c>
      <c r="V2363">
        <v>80806.288112541675</v>
      </c>
      <c r="W2363">
        <v>80915.387343271694</v>
      </c>
      <c r="X2363">
        <v>7659.919141912068</v>
      </c>
      <c r="Y2363">
        <v>7720.5350438591122</v>
      </c>
      <c r="Z2363">
        <v>7196.7304928756712</v>
      </c>
      <c r="AA2363">
        <v>7963.81251241682</v>
      </c>
      <c r="AB2363">
        <v>1681.8676730864249</v>
      </c>
      <c r="AC2363">
        <v>1651.1404330778039</v>
      </c>
      <c r="AD2363">
        <v>1367.79687430076</v>
      </c>
      <c r="AE2363">
        <v>2055.2316053224281</v>
      </c>
      <c r="AF2363">
        <v>46.620486386732317</v>
      </c>
      <c r="AG2363">
        <v>46.193149863081089</v>
      </c>
      <c r="AH2363">
        <v>44.802873137532544</v>
      </c>
      <c r="AI2363">
        <v>49.593389664882757</v>
      </c>
      <c r="AJ2363">
        <v>0.34669917466604627</v>
      </c>
      <c r="AK2363">
        <v>0.34669960862830079</v>
      </c>
      <c r="AL2363">
        <v>0.34659682850946349</v>
      </c>
      <c r="AM2363">
        <v>0.34680096323597581</v>
      </c>
      <c r="AN2363">
        <v>0.96935506018668083</v>
      </c>
      <c r="AO2363">
        <v>0.96935506018668049</v>
      </c>
      <c r="AP2363">
        <v>0.96935506018668049</v>
      </c>
      <c r="AQ2363">
        <v>0.96935506018668049</v>
      </c>
      <c r="AR2363">
        <v>9.0614124220623502</v>
      </c>
      <c r="AS2363">
        <v>9.0614124220623484</v>
      </c>
      <c r="AT2363">
        <v>9.0614124220623484</v>
      </c>
      <c r="AU2363">
        <v>9.0614124220623484</v>
      </c>
      <c r="AV2363" t="str">
        <f>VLOOKUP(Sheet1[[#This Row],[NPDES ID2]],Combined_Sheet__Major_Only___2[[NPDES ID2]:[ECHO BFR]],3,FALSE)</f>
        <v>SC</v>
      </c>
      <c r="AW2363" t="s">
        <v>54</v>
      </c>
      <c r="AX2363" t="str">
        <f>VLOOKUP(Sheet1[[#This Row],[NPDES ID2]],Combined_Sheet__Major_Only___2[[NPDES ID2]:[ECHO BFR]],27,FALSE)</f>
        <v>other</v>
      </c>
      <c r="AY2363" t="str">
        <f>VLOOKUP(Sheet1[[#This Row],[NPDES ID2]],Combined_Sheet__Major_Only___2[[NPDES ID2]:[ECHO BFR]],28,FALSE)</f>
        <v>-</v>
      </c>
      <c r="AZ2363" t="str">
        <f>VLOOKUP(Sheet1[[#This Row],[NPDES ID2]],Combined_Sheet__Major_Only___2[[NPDES ID2]:[ECHO BFR]],29,FALSE)</f>
        <v>thickening</v>
      </c>
      <c r="BA2363">
        <f>VLOOKUP(Sheet1[[#This Row],[NPDES ID2]],Combined_Sheet__Major_Only___2[[NPDES ID2]:[ECHO BFR]],17,FALSE)</f>
        <v>34.955978000000002</v>
      </c>
      <c r="BB2363">
        <f>VLOOKUP(Sheet1[[#This Row],[NPDES ID2]],Combined_Sheet__Major_Only___2[[NPDES ID2]:[ECHO BFR]],18,FALSE)</f>
        <v>-80.958297999999999</v>
      </c>
      <c r="BC2363" t="str">
        <f>IF(ISNUMBER(SEARCH("aerobic",$AW2363)),"aerobic","")</f>
        <v/>
      </c>
      <c r="BD2363" t="str">
        <f>IF(ISNUMBER(SEARCH("anaer",$AW2363)),"anaer","")</f>
        <v/>
      </c>
      <c r="BE2363" t="str">
        <f>IF(ISNUMBER(SEARCH("thickening",$AZ2363)),"thickening","")</f>
        <v>thickening</v>
      </c>
      <c r="BF2363" s="3" t="str">
        <f>IF(ISNUMBER(SEARCH("airDry",$AW2363)),"airDry","")</f>
        <v/>
      </c>
      <c r="BG2363" s="3" t="str">
        <f>IF(ISNUMBER(SEARCH("heatDry",$AY2363)),"heatDry","")</f>
        <v/>
      </c>
      <c r="BH2363" s="3" t="str">
        <f>IF(AND(ISNUMBER(SEARCH("aerobic",$AW2363)),ISNUMBER(SEARCH("anaer",$AW2363))),"Combined Aer and Anaer.","")</f>
        <v/>
      </c>
    </row>
    <row r="2364" spans="1:60" x14ac:dyDescent="0.25">
      <c r="A2364" s="4">
        <v>2091</v>
      </c>
      <c r="B2364" t="s">
        <v>9829</v>
      </c>
      <c r="C2364">
        <v>1065.26</v>
      </c>
      <c r="D2364">
        <v>502.71138332843009</v>
      </c>
      <c r="E2364">
        <v>501.25354150116613</v>
      </c>
      <c r="F2364">
        <v>423.72365393023779</v>
      </c>
      <c r="G2364">
        <v>598.54987062816531</v>
      </c>
      <c r="H2364">
        <v>-153.94180450803631</v>
      </c>
      <c r="I2364">
        <v>-155.94984032417139</v>
      </c>
      <c r="J2364">
        <v>-173.44205483923039</v>
      </c>
      <c r="K2364">
        <v>-130.63770779930539</v>
      </c>
      <c r="L2364">
        <v>535.15152178465223</v>
      </c>
      <c r="M2364">
        <v>530.77566563060032</v>
      </c>
      <c r="N2364">
        <v>516.26287947907758</v>
      </c>
      <c r="O2364">
        <v>565.92664595416215</v>
      </c>
      <c r="P2364">
        <v>25.243849471564921</v>
      </c>
      <c r="Q2364">
        <v>25.363270971972451</v>
      </c>
      <c r="R2364">
        <v>21.825675682315929</v>
      </c>
      <c r="S2364">
        <v>29.123842799854788</v>
      </c>
      <c r="T2364">
        <v>80881.147315825758</v>
      </c>
      <c r="U2364">
        <v>80881.086669623299</v>
      </c>
      <c r="V2364">
        <v>80826.772093778825</v>
      </c>
      <c r="W2364">
        <v>80935.898365311019</v>
      </c>
      <c r="X2364">
        <v>7251.5280011617451</v>
      </c>
      <c r="Y2364">
        <v>7304.0598322192436</v>
      </c>
      <c r="Z2364">
        <v>6855.4257539039982</v>
      </c>
      <c r="AA2364">
        <v>7509.9120291724321</v>
      </c>
      <c r="AB2364">
        <v>2212.4610574493058</v>
      </c>
      <c r="AC2364">
        <v>2138.2757548795698</v>
      </c>
      <c r="AD2364">
        <v>1667.2843582760991</v>
      </c>
      <c r="AE2364">
        <v>2910.236769805625</v>
      </c>
      <c r="AF2364">
        <v>49.235708283903598</v>
      </c>
      <c r="AG2364">
        <v>48.831699791763839</v>
      </c>
      <c r="AH2364">
        <v>47.500796032064457</v>
      </c>
      <c r="AI2364">
        <v>52.066017257103219</v>
      </c>
      <c r="AJ2364">
        <v>0.37842364701562692</v>
      </c>
      <c r="AK2364">
        <v>0.37842375760704589</v>
      </c>
      <c r="AL2364">
        <v>0.37839814037771202</v>
      </c>
      <c r="AM2364">
        <v>0.37844900806241122</v>
      </c>
      <c r="AN2364">
        <v>0.96936248516635526</v>
      </c>
      <c r="AO2364">
        <v>0.96936248516635504</v>
      </c>
      <c r="AP2364">
        <v>0.96936248516635504</v>
      </c>
      <c r="AQ2364">
        <v>0.96936248516635504</v>
      </c>
      <c r="AR2364">
        <v>8.1812624405777292</v>
      </c>
      <c r="AS2364">
        <v>8.181262440577731</v>
      </c>
      <c r="AT2364">
        <v>8.181262440577731</v>
      </c>
      <c r="AU2364">
        <v>8.181262440577731</v>
      </c>
      <c r="AV2364" t="str">
        <f>VLOOKUP(Sheet1[[#This Row],[NPDES ID2]],Combined_Sheet__Major_Only___2[[NPDES ID2]:[ECHO BFR]],3,FALSE)</f>
        <v>TX</v>
      </c>
      <c r="AW2364" t="s">
        <v>54</v>
      </c>
      <c r="AX2364" t="str">
        <f>VLOOKUP(Sheet1[[#This Row],[NPDES ID2]],Combined_Sheet__Major_Only___2[[NPDES ID2]:[ECHO BFR]],27,FALSE)</f>
        <v>tempSludgeStore</v>
      </c>
      <c r="AY2364" t="str">
        <f>VLOOKUP(Sheet1[[#This Row],[NPDES ID2]],Combined_Sheet__Major_Only___2[[NPDES ID2]:[ECHO BFR]],28,FALSE)</f>
        <v>highTempCompost</v>
      </c>
      <c r="AZ2364" t="str">
        <f>VLOOKUP(Sheet1[[#This Row],[NPDES ID2]],Combined_Sheet__Major_Only___2[[NPDES ID2]:[ECHO BFR]],29,FALSE)</f>
        <v>thickening</v>
      </c>
      <c r="BA2364">
        <f>VLOOKUP(Sheet1[[#This Row],[NPDES ID2]],Combined_Sheet__Major_Only___2[[NPDES ID2]:[ECHO BFR]],17,FALSE)</f>
        <v>29.299154999999999</v>
      </c>
      <c r="BB2364">
        <f>VLOOKUP(Sheet1[[#This Row],[NPDES ID2]],Combined_Sheet__Major_Only___2[[NPDES ID2]:[ECHO BFR]],18,FALSE)</f>
        <v>-94.828710000000001</v>
      </c>
      <c r="BC2364" t="str">
        <f>IF(ISNUMBER(SEARCH("aerobic",$AW2364)),"aerobic","")</f>
        <v/>
      </c>
      <c r="BD2364" t="str">
        <f>IF(ISNUMBER(SEARCH("anaer",$AW2364)),"anaer","")</f>
        <v/>
      </c>
      <c r="BE2364" t="str">
        <f>IF(ISNUMBER(SEARCH("thickening",$AZ2364)),"thickening","")</f>
        <v>thickening</v>
      </c>
      <c r="BF2364" s="3" t="str">
        <f>IF(ISNUMBER(SEARCH("airDry",$AW2364)),"airDry","")</f>
        <v/>
      </c>
      <c r="BG2364" s="3" t="str">
        <f>IF(ISNUMBER(SEARCH("heatDry",$AY2364)),"heatDry","")</f>
        <v/>
      </c>
      <c r="BH2364" s="3" t="str">
        <f>IF(AND(ISNUMBER(SEARCH("aerobic",$AW2364)),ISNUMBER(SEARCH("anaer",$AW2364))),"Combined Aer and Anaer.","")</f>
        <v/>
      </c>
    </row>
    <row r="2365" spans="1:60" x14ac:dyDescent="0.25">
      <c r="A2365" s="4">
        <v>1364</v>
      </c>
      <c r="B2365" t="s">
        <v>6476</v>
      </c>
      <c r="C2365">
        <v>158</v>
      </c>
      <c r="D2365">
        <v>928.63114396776427</v>
      </c>
      <c r="E2365">
        <v>924.94472070389088</v>
      </c>
      <c r="F2365">
        <v>668.90648220720436</v>
      </c>
      <c r="G2365">
        <v>1204.187718942793</v>
      </c>
      <c r="H2365">
        <v>-149.25159599630339</v>
      </c>
      <c r="I2365">
        <v>-151.22449965382671</v>
      </c>
      <c r="J2365">
        <v>-167.8661799133402</v>
      </c>
      <c r="K2365">
        <v>-125.8574409628618</v>
      </c>
      <c r="L2365">
        <v>82.007110128325479</v>
      </c>
      <c r="M2365">
        <v>81.378046482025155</v>
      </c>
      <c r="N2365">
        <v>79.295836826557945</v>
      </c>
      <c r="O2365">
        <v>86.425955016434642</v>
      </c>
      <c r="P2365">
        <v>3.7398726935833211</v>
      </c>
      <c r="Q2365">
        <v>3.747218735522631</v>
      </c>
      <c r="R2365">
        <v>3.2118569162395718</v>
      </c>
      <c r="S2365">
        <v>4.3194943579683018</v>
      </c>
      <c r="T2365">
        <v>81714.661507168334</v>
      </c>
      <c r="U2365">
        <v>81714.600249873416</v>
      </c>
      <c r="V2365">
        <v>81659.738381271032</v>
      </c>
      <c r="W2365">
        <v>81769.964247473268</v>
      </c>
      <c r="X2365">
        <v>7090.2518565685396</v>
      </c>
      <c r="Y2365">
        <v>7138.7508189721584</v>
      </c>
      <c r="Z2365">
        <v>6726.7371739183409</v>
      </c>
      <c r="AA2365">
        <v>7326.7186452600754</v>
      </c>
      <c r="AB2365">
        <v>2000.575531825338</v>
      </c>
      <c r="AC2365">
        <v>1942.528201453063</v>
      </c>
      <c r="AD2365">
        <v>1540.912953860402</v>
      </c>
      <c r="AE2365">
        <v>2573.6674803620308</v>
      </c>
      <c r="AF2365">
        <v>50.865734368355618</v>
      </c>
      <c r="AG2365">
        <v>50.475337349249394</v>
      </c>
      <c r="AH2365">
        <v>49.18447982493538</v>
      </c>
      <c r="AI2365">
        <v>53.606401047526951</v>
      </c>
      <c r="AJ2365">
        <v>0.39822245572276121</v>
      </c>
      <c r="AK2365">
        <v>0.39822247283950551</v>
      </c>
      <c r="AL2365">
        <v>0.398218529812635</v>
      </c>
      <c r="AM2365">
        <v>0.39822635896622399</v>
      </c>
      <c r="AN2365">
        <v>0.96966139837807308</v>
      </c>
      <c r="AO2365">
        <v>0.96966139837807308</v>
      </c>
      <c r="AP2365">
        <v>0.96966139837807308</v>
      </c>
      <c r="AQ2365">
        <v>0.96966139837807308</v>
      </c>
      <c r="AR2365">
        <v>8.7492062856622663</v>
      </c>
      <c r="AS2365">
        <v>8.7492062856622681</v>
      </c>
      <c r="AT2365">
        <v>8.7492062856622681</v>
      </c>
      <c r="AU2365">
        <v>8.7492062856622681</v>
      </c>
      <c r="AV2365" t="str">
        <f>VLOOKUP(Sheet1[[#This Row],[NPDES ID2]],Combined_Sheet__Major_Only___2[[NPDES ID2]:[ECHO BFR]],3,FALSE)</f>
        <v>CT</v>
      </c>
      <c r="AW2365" t="s">
        <v>54</v>
      </c>
      <c r="AX2365" t="str">
        <f>VLOOKUP(Sheet1[[#This Row],[NPDES ID2]],Combined_Sheet__Major_Only___2[[NPDES ID2]:[ECHO BFR]],27,FALSE)</f>
        <v>-</v>
      </c>
      <c r="AY2365" t="str">
        <f>VLOOKUP(Sheet1[[#This Row],[NPDES ID2]],Combined_Sheet__Major_Only___2[[NPDES ID2]:[ECHO BFR]],28,FALSE)</f>
        <v>-</v>
      </c>
      <c r="AZ2365" t="str">
        <f>VLOOKUP(Sheet1[[#This Row],[NPDES ID2]],Combined_Sheet__Major_Only___2[[NPDES ID2]:[ECHO BFR]],29,FALSE)</f>
        <v>thickening</v>
      </c>
      <c r="BA2365">
        <f>VLOOKUP(Sheet1[[#This Row],[NPDES ID2]],Combined_Sheet__Major_Only___2[[NPDES ID2]:[ECHO BFR]],17,FALSE)</f>
        <v>41.290159000000003</v>
      </c>
      <c r="BB2365">
        <f>VLOOKUP(Sheet1[[#This Row],[NPDES ID2]],Combined_Sheet__Major_Only___2[[NPDES ID2]:[ECHO BFR]],18,FALSE)</f>
        <v>-73.490437999999997</v>
      </c>
      <c r="BC2365" t="str">
        <f>IF(ISNUMBER(SEARCH("aerobic",$AW2365)),"aerobic","")</f>
        <v/>
      </c>
      <c r="BD2365" t="str">
        <f>IF(ISNUMBER(SEARCH("anaer",$AW2365)),"anaer","")</f>
        <v/>
      </c>
      <c r="BE2365" t="str">
        <f>IF(ISNUMBER(SEARCH("thickening",$AZ2365)),"thickening","")</f>
        <v>thickening</v>
      </c>
      <c r="BF2365" s="2" t="str">
        <f>IF(ISNUMBER(SEARCH("airDry",$AW2365)),"airDry","")</f>
        <v/>
      </c>
      <c r="BG2365" s="2" t="str">
        <f>IF(ISNUMBER(SEARCH("heatDry",$AY2365)),"heatDry","")</f>
        <v/>
      </c>
      <c r="BH2365" s="2" t="str">
        <f>IF(AND(ISNUMBER(SEARCH("aerobic",$AW2365)),ISNUMBER(SEARCH("anaer",$AW2365))),"Combined Aer and Anaer.","")</f>
        <v/>
      </c>
    </row>
    <row r="2366" spans="1:60" x14ac:dyDescent="0.25">
      <c r="A2366" s="4">
        <v>208</v>
      </c>
      <c r="B2366" t="s">
        <v>1098</v>
      </c>
      <c r="C2366">
        <v>3002.8</v>
      </c>
      <c r="D2366">
        <v>888.3172838558695</v>
      </c>
      <c r="E2366">
        <v>888.85049835050086</v>
      </c>
      <c r="F2366">
        <v>742.45914127459923</v>
      </c>
      <c r="G2366">
        <v>1050.55637620475</v>
      </c>
      <c r="H2366">
        <v>-147.50285335980249</v>
      </c>
      <c r="I2366">
        <v>-149.2192618957674</v>
      </c>
      <c r="J2366">
        <v>-167.27118331426371</v>
      </c>
      <c r="K2366">
        <v>-124.7459860097573</v>
      </c>
      <c r="L2366">
        <v>1561.0552076485089</v>
      </c>
      <c r="M2366">
        <v>1549.164361392581</v>
      </c>
      <c r="N2366">
        <v>1509.5584052940651</v>
      </c>
      <c r="O2366">
        <v>1644.9014777185</v>
      </c>
      <c r="P2366">
        <v>71.057582685704133</v>
      </c>
      <c r="Q2366">
        <v>71.192122777659591</v>
      </c>
      <c r="R2366">
        <v>60.994883261550982</v>
      </c>
      <c r="S2366">
        <v>82.067978111824345</v>
      </c>
      <c r="T2366">
        <v>81748.697066911307</v>
      </c>
      <c r="U2366">
        <v>81748.635784663144</v>
      </c>
      <c r="V2366">
        <v>81693.751568012551</v>
      </c>
      <c r="W2366">
        <v>81804.022334854104</v>
      </c>
      <c r="X2366">
        <v>7081.7830382978973</v>
      </c>
      <c r="Y2366">
        <v>7129.8790242348859</v>
      </c>
      <c r="Z2366">
        <v>6719.839761560087</v>
      </c>
      <c r="AA2366">
        <v>7317.456565402229</v>
      </c>
      <c r="AB2366">
        <v>1801.0354128538449</v>
      </c>
      <c r="AC2366">
        <v>1758.4691193759099</v>
      </c>
      <c r="AD2366">
        <v>1422.084572437954</v>
      </c>
      <c r="AE2366">
        <v>2259.802794022994</v>
      </c>
      <c r="AF2366">
        <v>50.957513401663682</v>
      </c>
      <c r="AG2366">
        <v>50.565346291796203</v>
      </c>
      <c r="AH2366">
        <v>49.284759038298489</v>
      </c>
      <c r="AI2366">
        <v>53.691387455381467</v>
      </c>
      <c r="AJ2366">
        <v>0.39933774258178339</v>
      </c>
      <c r="AK2366">
        <v>0.39933805856598459</v>
      </c>
      <c r="AL2366">
        <v>0.39926402801234628</v>
      </c>
      <c r="AM2366">
        <v>0.39941104624620011</v>
      </c>
      <c r="AN2366">
        <v>0.96967348024503286</v>
      </c>
      <c r="AO2366">
        <v>0.96967348024503264</v>
      </c>
      <c r="AP2366">
        <v>0.96967348024503264</v>
      </c>
      <c r="AQ2366">
        <v>0.96967348024503264</v>
      </c>
      <c r="AR2366">
        <v>9.2009661563739389</v>
      </c>
      <c r="AS2366">
        <v>9.2009661563739407</v>
      </c>
      <c r="AT2366">
        <v>9.2009661563739407</v>
      </c>
      <c r="AU2366">
        <v>9.2009661563739407</v>
      </c>
      <c r="AV2366" t="str">
        <f>VLOOKUP(Sheet1[[#This Row],[NPDES ID2]],Combined_Sheet__Major_Only___2[[NPDES ID2]:[ECHO BFR]],3,FALSE)</f>
        <v>CA</v>
      </c>
      <c r="AW2366" t="s">
        <v>54</v>
      </c>
      <c r="AX2366" t="str">
        <f>VLOOKUP(Sheet1[[#This Row],[NPDES ID2]],Combined_Sheet__Major_Only___2[[NPDES ID2]:[ECHO BFR]],27,FALSE)</f>
        <v>-</v>
      </c>
      <c r="AY2366" t="str">
        <f>VLOOKUP(Sheet1[[#This Row],[NPDES ID2]],Combined_Sheet__Major_Only___2[[NPDES ID2]:[ECHO BFR]],28,FALSE)</f>
        <v>-</v>
      </c>
      <c r="AZ2366" t="str">
        <f>VLOOKUP(Sheet1[[#This Row],[NPDES ID2]],Combined_Sheet__Major_Only___2[[NPDES ID2]:[ECHO BFR]],29,FALSE)</f>
        <v>preliminaryOps, thickening</v>
      </c>
      <c r="BA2366">
        <f>VLOOKUP(Sheet1[[#This Row],[NPDES ID2]],Combined_Sheet__Major_Only___2[[NPDES ID2]:[ECHO BFR]],17,FALSE)</f>
        <v>38.768307032144698</v>
      </c>
      <c r="BB2366">
        <f>VLOOKUP(Sheet1[[#This Row],[NPDES ID2]],Combined_Sheet__Major_Only___2[[NPDES ID2]:[ECHO BFR]],18,FALSE)</f>
        <v>-121.354059108241</v>
      </c>
      <c r="BC2366" t="str">
        <f>IF(ISNUMBER(SEARCH("aerobic",$AW2366)),"aerobic","")</f>
        <v/>
      </c>
      <c r="BD2366" t="str">
        <f>IF(ISNUMBER(SEARCH("anaer",$AW2366)),"anaer","")</f>
        <v/>
      </c>
      <c r="BE2366" t="str">
        <f>IF(ISNUMBER(SEARCH("thickening",$AZ2366)),"thickening","")</f>
        <v>thickening</v>
      </c>
      <c r="BF2366" s="2" t="str">
        <f>IF(ISNUMBER(SEARCH("airDry",$AW2366)),"airDry","")</f>
        <v/>
      </c>
      <c r="BG2366" s="2" t="str">
        <f>IF(ISNUMBER(SEARCH("heatDry",$AY2366)),"heatDry","")</f>
        <v/>
      </c>
      <c r="BH2366" s="2" t="str">
        <f>IF(AND(ISNUMBER(SEARCH("aerobic",$AW2366)),ISNUMBER(SEARCH("anaer",$AW2366))),"Combined Aer and Anaer.","")</f>
        <v/>
      </c>
    </row>
    <row r="2367" spans="1:60" x14ac:dyDescent="0.25">
      <c r="A2367" s="4">
        <v>1998</v>
      </c>
      <c r="B2367" t="s">
        <v>9408</v>
      </c>
      <c r="C2367">
        <v>1762.73</v>
      </c>
      <c r="D2367">
        <v>657.61571022990131</v>
      </c>
      <c r="E2367">
        <v>654.34336760856161</v>
      </c>
      <c r="F2367">
        <v>552.13997163965564</v>
      </c>
      <c r="G2367">
        <v>775.53960538414412</v>
      </c>
      <c r="H2367">
        <v>-159.74003989305351</v>
      </c>
      <c r="I2367">
        <v>-161.56400261712221</v>
      </c>
      <c r="J2367">
        <v>-180.12729772288429</v>
      </c>
      <c r="K2367">
        <v>-136.45254931105131</v>
      </c>
      <c r="L2367">
        <v>852.70856499325407</v>
      </c>
      <c r="M2367">
        <v>845.21595945599688</v>
      </c>
      <c r="N2367">
        <v>820.33170949534417</v>
      </c>
      <c r="O2367">
        <v>905.44829603208177</v>
      </c>
      <c r="P2367">
        <v>41.824117185714307</v>
      </c>
      <c r="Q2367">
        <v>41.92037361726581</v>
      </c>
      <c r="R2367">
        <v>36.276114870435002</v>
      </c>
      <c r="S2367">
        <v>48.047644789034322</v>
      </c>
      <c r="T2367">
        <v>81973.346532235009</v>
      </c>
      <c r="U2367">
        <v>81973.28508528469</v>
      </c>
      <c r="V2367">
        <v>81918.253361816925</v>
      </c>
      <c r="W2367">
        <v>82028.820492364423</v>
      </c>
      <c r="X2367">
        <v>7633.4670931209903</v>
      </c>
      <c r="Y2367">
        <v>7692.4235581103949</v>
      </c>
      <c r="Z2367">
        <v>7185.9864414256735</v>
      </c>
      <c r="AA2367">
        <v>7926.3234625672994</v>
      </c>
      <c r="AB2367">
        <v>2060.181520837511</v>
      </c>
      <c r="AC2367">
        <v>2004.5399202529979</v>
      </c>
      <c r="AD2367">
        <v>1600.119510549486</v>
      </c>
      <c r="AE2367">
        <v>2631.7291298293298</v>
      </c>
      <c r="AF2367">
        <v>47.412794490589</v>
      </c>
      <c r="AG2367">
        <v>46.993928717770473</v>
      </c>
      <c r="AH2367">
        <v>45.6171828379129</v>
      </c>
      <c r="AI2367">
        <v>50.343489974726197</v>
      </c>
      <c r="AJ2367">
        <v>0.35630479396080778</v>
      </c>
      <c r="AK2367">
        <v>0.35630496581951021</v>
      </c>
      <c r="AL2367">
        <v>0.35626498590288991</v>
      </c>
      <c r="AM2367">
        <v>0.35634437680829367</v>
      </c>
      <c r="AN2367">
        <v>0.96975298507305763</v>
      </c>
      <c r="AO2367">
        <v>0.96975298507305785</v>
      </c>
      <c r="AP2367">
        <v>0.96975298507305785</v>
      </c>
      <c r="AQ2367">
        <v>0.96975298507305785</v>
      </c>
      <c r="AR2367">
        <v>8.323842455091679</v>
      </c>
      <c r="AS2367">
        <v>8.3238424550916772</v>
      </c>
      <c r="AT2367">
        <v>8.3238424550916772</v>
      </c>
      <c r="AU2367">
        <v>8.3238424550916772</v>
      </c>
      <c r="AV2367" t="str">
        <f>VLOOKUP(Sheet1[[#This Row],[NPDES ID2]],Combined_Sheet__Major_Only___2[[NPDES ID2]:[ECHO BFR]],3,FALSE)</f>
        <v>FL</v>
      </c>
      <c r="AW2367" t="s">
        <v>54</v>
      </c>
      <c r="AX2367" t="str">
        <f>VLOOKUP(Sheet1[[#This Row],[NPDES ID2]],Combined_Sheet__Major_Only___2[[NPDES ID2]:[ECHO BFR]],27,FALSE)</f>
        <v>other</v>
      </c>
      <c r="AY2367" t="str">
        <f>VLOOKUP(Sheet1[[#This Row],[NPDES ID2]],Combined_Sheet__Major_Only___2[[NPDES ID2]:[ECHO BFR]],28,FALSE)</f>
        <v>-</v>
      </c>
      <c r="AZ2367" t="str">
        <f>VLOOKUP(Sheet1[[#This Row],[NPDES ID2]],Combined_Sheet__Major_Only___2[[NPDES ID2]:[ECHO BFR]],29,FALSE)</f>
        <v>preliminaryOps, thickening</v>
      </c>
      <c r="BA2367">
        <f>VLOOKUP(Sheet1[[#This Row],[NPDES ID2]],Combined_Sheet__Major_Only___2[[NPDES ID2]:[ECHO BFR]],17,FALSE)</f>
        <v>26.13137</v>
      </c>
      <c r="BB2367">
        <f>VLOOKUP(Sheet1[[#This Row],[NPDES ID2]],Combined_Sheet__Major_Only___2[[NPDES ID2]:[ECHO BFR]],18,FALSE)</f>
        <v>-80.337000000000003</v>
      </c>
      <c r="BC2367" t="str">
        <f>IF(ISNUMBER(SEARCH("aerobic",$AW2367)),"aerobic","")</f>
        <v/>
      </c>
      <c r="BD2367" t="str">
        <f>IF(ISNUMBER(SEARCH("anaer",$AW2367)),"anaer","")</f>
        <v/>
      </c>
      <c r="BE2367" t="str">
        <f>IF(ISNUMBER(SEARCH("thickening",$AZ2367)),"thickening","")</f>
        <v>thickening</v>
      </c>
      <c r="BF2367" s="2" t="str">
        <f>IF(ISNUMBER(SEARCH("airDry",$AW2367)),"airDry","")</f>
        <v/>
      </c>
      <c r="BG2367" s="2" t="str">
        <f>IF(ISNUMBER(SEARCH("heatDry",$AY2367)),"heatDry","")</f>
        <v/>
      </c>
      <c r="BH2367" s="2" t="str">
        <f>IF(AND(ISNUMBER(SEARCH("aerobic",$AW2367)),ISNUMBER(SEARCH("anaer",$AW2367))),"Combined Aer and Anaer.","")</f>
        <v/>
      </c>
    </row>
    <row r="2368" spans="1:60" x14ac:dyDescent="0.25">
      <c r="A2368" s="4">
        <v>792</v>
      </c>
      <c r="B2368" t="s">
        <v>3879</v>
      </c>
      <c r="C2368">
        <v>1470.58</v>
      </c>
      <c r="D2368">
        <v>610.01752849969535</v>
      </c>
      <c r="E2368">
        <v>606.38362622100283</v>
      </c>
      <c r="F2368">
        <v>513.81771255447234</v>
      </c>
      <c r="G2368">
        <v>726.68225057093809</v>
      </c>
      <c r="H2368">
        <v>-164.01465810147411</v>
      </c>
      <c r="I2368">
        <v>-165.79051550637149</v>
      </c>
      <c r="J2368">
        <v>-184.57136030856549</v>
      </c>
      <c r="K2368">
        <v>-140.512019145745</v>
      </c>
      <c r="L2368">
        <v>694.17541176546035</v>
      </c>
      <c r="M2368">
        <v>687.7873912367528</v>
      </c>
      <c r="N2368">
        <v>666.58408466961885</v>
      </c>
      <c r="O2368">
        <v>739.12402535807928</v>
      </c>
      <c r="P2368">
        <v>34.9200092533343</v>
      </c>
      <c r="Q2368">
        <v>34.95596793808329</v>
      </c>
      <c r="R2368">
        <v>30.342080871017199</v>
      </c>
      <c r="S2368">
        <v>40.102919406088382</v>
      </c>
      <c r="T2368">
        <v>82231.856703963596</v>
      </c>
      <c r="U2368">
        <v>82231.795067486062</v>
      </c>
      <c r="V2368">
        <v>82176.59360396312</v>
      </c>
      <c r="W2368">
        <v>82287.501768184593</v>
      </c>
      <c r="X2368">
        <v>7848.1360571142832</v>
      </c>
      <c r="Y2368">
        <v>7911.2837670677054</v>
      </c>
      <c r="Z2368">
        <v>7367.2094489632254</v>
      </c>
      <c r="AA2368">
        <v>8163.5046030968633</v>
      </c>
      <c r="AB2368">
        <v>2655.7823551167248</v>
      </c>
      <c r="AC2368">
        <v>2543.4098920827919</v>
      </c>
      <c r="AD2368">
        <v>1939.643546042596</v>
      </c>
      <c r="AE2368">
        <v>3618.1511192795911</v>
      </c>
      <c r="AF2368">
        <v>46.265125511957088</v>
      </c>
      <c r="AG2368">
        <v>45.837481555199588</v>
      </c>
      <c r="AH2368">
        <v>44.430112185169797</v>
      </c>
      <c r="AI2368">
        <v>49.259350681440473</v>
      </c>
      <c r="AJ2368">
        <v>0.34239264951889758</v>
      </c>
      <c r="AK2368">
        <v>0.34239279206653311</v>
      </c>
      <c r="AL2368">
        <v>0.34235968033672382</v>
      </c>
      <c r="AM2368">
        <v>0.34242543160044409</v>
      </c>
      <c r="AN2368">
        <v>0.96984395911672105</v>
      </c>
      <c r="AO2368">
        <v>0.96984395911672139</v>
      </c>
      <c r="AP2368">
        <v>0.96984395911672139</v>
      </c>
      <c r="AQ2368">
        <v>0.96984395911672139</v>
      </c>
      <c r="AR2368">
        <v>7.3634405518926771</v>
      </c>
      <c r="AS2368">
        <v>7.3634405518926744</v>
      </c>
      <c r="AT2368">
        <v>7.3634405518926744</v>
      </c>
      <c r="AU2368">
        <v>7.3634405518926744</v>
      </c>
      <c r="AV2368" t="str">
        <f>VLOOKUP(Sheet1[[#This Row],[NPDES ID2]],Combined_Sheet__Major_Only___2[[NPDES ID2]:[ECHO BFR]],3,FALSE)</f>
        <v>CT</v>
      </c>
      <c r="AW2368" t="s">
        <v>54</v>
      </c>
      <c r="AX2368" t="str">
        <f>VLOOKUP(Sheet1[[#This Row],[NPDES ID2]],Combined_Sheet__Major_Only___2[[NPDES ID2]:[ECHO BFR]],27,FALSE)</f>
        <v>-</v>
      </c>
      <c r="AY2368" t="str">
        <f>VLOOKUP(Sheet1[[#This Row],[NPDES ID2]],Combined_Sheet__Major_Only___2[[NPDES ID2]:[ECHO BFR]],28,FALSE)</f>
        <v>-</v>
      </c>
      <c r="AZ2368" t="str">
        <f>VLOOKUP(Sheet1[[#This Row],[NPDES ID2]],Combined_Sheet__Major_Only___2[[NPDES ID2]:[ECHO BFR]],29,FALSE)</f>
        <v>thickening, preliminaryOps</v>
      </c>
      <c r="BA2368">
        <f>VLOOKUP(Sheet1[[#This Row],[NPDES ID2]],Combined_Sheet__Major_Only___2[[NPDES ID2]:[ECHO BFR]],17,FALSE)</f>
        <v>41.013328999999999</v>
      </c>
      <c r="BB2368">
        <f>VLOOKUP(Sheet1[[#This Row],[NPDES ID2]],Combined_Sheet__Major_Only___2[[NPDES ID2]:[ECHO BFR]],18,FALSE)</f>
        <v>-73.624832999999995</v>
      </c>
      <c r="BC2368" t="str">
        <f>IF(ISNUMBER(SEARCH("aerobic",$AW2368)),"aerobic","")</f>
        <v/>
      </c>
      <c r="BD2368" t="str">
        <f>IF(ISNUMBER(SEARCH("anaer",$AW2368)),"anaer","")</f>
        <v/>
      </c>
      <c r="BE2368" t="str">
        <f>IF(ISNUMBER(SEARCH("thickening",$AZ2368)),"thickening","")</f>
        <v>thickening</v>
      </c>
      <c r="BF2368" s="2" t="str">
        <f>IF(ISNUMBER(SEARCH("airDry",$AW2368)),"airDry","")</f>
        <v/>
      </c>
      <c r="BG2368" s="2" t="str">
        <f>IF(ISNUMBER(SEARCH("heatDry",$AY2368)),"heatDry","")</f>
        <v/>
      </c>
      <c r="BH2368" s="2" t="str">
        <f>IF(AND(ISNUMBER(SEARCH("aerobic",$AW2368)),ISNUMBER(SEARCH("anaer",$AW2368))),"Combined Aer and Anaer.","")</f>
        <v/>
      </c>
    </row>
    <row r="2369" spans="1:60" x14ac:dyDescent="0.25">
      <c r="A2369" s="4">
        <v>404</v>
      </c>
      <c r="B2369" t="s">
        <v>2032</v>
      </c>
      <c r="C2369">
        <v>672</v>
      </c>
      <c r="D2369">
        <v>470.63881452143892</v>
      </c>
      <c r="E2369">
        <v>463.17169130796708</v>
      </c>
      <c r="F2369">
        <v>378.53463217673038</v>
      </c>
      <c r="G2369">
        <v>561.23189774422315</v>
      </c>
      <c r="H2369">
        <v>-153.51714045226939</v>
      </c>
      <c r="I2369">
        <v>-155.65836592619829</v>
      </c>
      <c r="J2369">
        <v>-172.78291748353499</v>
      </c>
      <c r="K2369">
        <v>-130.10453315685109</v>
      </c>
      <c r="L2369">
        <v>338.97520221076019</v>
      </c>
      <c r="M2369">
        <v>336.22417768980779</v>
      </c>
      <c r="N2369">
        <v>327.10841606029362</v>
      </c>
      <c r="O2369">
        <v>358.31242314337328</v>
      </c>
      <c r="P2369">
        <v>15.922755774172559</v>
      </c>
      <c r="Q2369">
        <v>15.99465826365361</v>
      </c>
      <c r="R2369">
        <v>13.75556971566618</v>
      </c>
      <c r="S2369">
        <v>18.378478846010449</v>
      </c>
      <c r="T2369">
        <v>82368.270706235373</v>
      </c>
      <c r="U2369">
        <v>82368.208969745669</v>
      </c>
      <c r="V2369">
        <v>82312.917935587582</v>
      </c>
      <c r="W2369">
        <v>82424.006060883956</v>
      </c>
      <c r="X2369">
        <v>7354.5907989518819</v>
      </c>
      <c r="Y2369">
        <v>7407.517730702818</v>
      </c>
      <c r="Z2369">
        <v>6955.98911751168</v>
      </c>
      <c r="AA2369">
        <v>7614.4814552550424</v>
      </c>
      <c r="AB2369">
        <v>1709.515438956088</v>
      </c>
      <c r="AC2369">
        <v>1676.081826722756</v>
      </c>
      <c r="AD2369">
        <v>1375.682195522063</v>
      </c>
      <c r="AE2369">
        <v>2107.3619765477752</v>
      </c>
      <c r="AF2369">
        <v>49.436181916296647</v>
      </c>
      <c r="AG2369">
        <v>49.034101892610479</v>
      </c>
      <c r="AH2369">
        <v>47.707315394246322</v>
      </c>
      <c r="AI2369">
        <v>52.255645775866782</v>
      </c>
      <c r="AJ2369">
        <v>0.38085766281410138</v>
      </c>
      <c r="AK2369">
        <v>0.38085773114931382</v>
      </c>
      <c r="AL2369">
        <v>0.38084194184450409</v>
      </c>
      <c r="AM2369">
        <v>0.38087329358038807</v>
      </c>
      <c r="AN2369">
        <v>0.96989174524835065</v>
      </c>
      <c r="AO2369">
        <v>0.96989174524835076</v>
      </c>
      <c r="AP2369">
        <v>0.96989174524835076</v>
      </c>
      <c r="AQ2369">
        <v>0.96989174524835076</v>
      </c>
      <c r="AR2369">
        <v>9.3316841886345792</v>
      </c>
      <c r="AS2369">
        <v>9.3316841886345792</v>
      </c>
      <c r="AT2369">
        <v>9.3316841886345792</v>
      </c>
      <c r="AU2369">
        <v>9.3316841886345792</v>
      </c>
      <c r="AV2369" t="str">
        <f>VLOOKUP(Sheet1[[#This Row],[NPDES ID2]],Combined_Sheet__Major_Only___2[[NPDES ID2]:[ECHO BFR]],3,FALSE)</f>
        <v>MA</v>
      </c>
      <c r="AW2369" t="s">
        <v>54</v>
      </c>
      <c r="AX2369" t="str">
        <f>VLOOKUP(Sheet1[[#This Row],[NPDES ID2]],Combined_Sheet__Major_Only___2[[NPDES ID2]:[ECHO BFR]],27,FALSE)</f>
        <v>-</v>
      </c>
      <c r="AY2369" t="str">
        <f>VLOOKUP(Sheet1[[#This Row],[NPDES ID2]],Combined_Sheet__Major_Only___2[[NPDES ID2]:[ECHO BFR]],28,FALSE)</f>
        <v>-</v>
      </c>
      <c r="AZ2369" t="str">
        <f>VLOOKUP(Sheet1[[#This Row],[NPDES ID2]],Combined_Sheet__Major_Only___2[[NPDES ID2]:[ECHO BFR]],29,FALSE)</f>
        <v>thickening, preliminaryOps</v>
      </c>
      <c r="BA2369">
        <f>VLOOKUP(Sheet1[[#This Row],[NPDES ID2]],Combined_Sheet__Major_Only___2[[NPDES ID2]:[ECHO BFR]],17,FALSE)</f>
        <v>42.611338000000003</v>
      </c>
      <c r="BB2369">
        <f>VLOOKUP(Sheet1[[#This Row],[NPDES ID2]],Combined_Sheet__Major_Only___2[[NPDES ID2]:[ECHO BFR]],18,FALSE)</f>
        <v>-70.680380999999997</v>
      </c>
      <c r="BC2369" t="str">
        <f>IF(ISNUMBER(SEARCH("aerobic",$AW2369)),"aerobic","")</f>
        <v/>
      </c>
      <c r="BD2369" t="str">
        <f>IF(ISNUMBER(SEARCH("anaer",$AW2369)),"anaer","")</f>
        <v/>
      </c>
      <c r="BE2369" t="str">
        <f>IF(ISNUMBER(SEARCH("thickening",$AZ2369)),"thickening","")</f>
        <v>thickening</v>
      </c>
      <c r="BF2369" s="2" t="str">
        <f>IF(ISNUMBER(SEARCH("airDry",$AW2369)),"airDry","")</f>
        <v/>
      </c>
      <c r="BG2369" s="2" t="str">
        <f>IF(ISNUMBER(SEARCH("heatDry",$AY2369)),"heatDry","")</f>
        <v/>
      </c>
      <c r="BH2369" s="2" t="str">
        <f>IF(AND(ISNUMBER(SEARCH("aerobic",$AW2369)),ISNUMBER(SEARCH("anaer",$AW2369))),"Combined Aer and Anaer.","")</f>
        <v/>
      </c>
    </row>
    <row r="2370" spans="1:60" x14ac:dyDescent="0.25">
      <c r="A2370" s="4">
        <v>1130</v>
      </c>
      <c r="B2370" t="s">
        <v>5433</v>
      </c>
      <c r="C2370">
        <v>312</v>
      </c>
      <c r="D2370">
        <v>622.49031614881369</v>
      </c>
      <c r="E2370">
        <v>622.32771137109239</v>
      </c>
      <c r="F2370">
        <v>467.08829869845931</v>
      </c>
      <c r="G2370">
        <v>793.51425121633474</v>
      </c>
      <c r="H2370">
        <v>-160.40386604372239</v>
      </c>
      <c r="I2370">
        <v>-162.30464767742211</v>
      </c>
      <c r="J2370">
        <v>-180.14117288304399</v>
      </c>
      <c r="K2370">
        <v>-136.63426319658899</v>
      </c>
      <c r="L2370">
        <v>151.10102931478971</v>
      </c>
      <c r="M2370">
        <v>149.77376113110941</v>
      </c>
      <c r="N2370">
        <v>145.37919912213769</v>
      </c>
      <c r="O2370">
        <v>160.42605961837151</v>
      </c>
      <c r="P2370">
        <v>7.4033083720350126</v>
      </c>
      <c r="Q2370">
        <v>7.4210002810594116</v>
      </c>
      <c r="R2370">
        <v>6.4206438401698449</v>
      </c>
      <c r="S2370">
        <v>8.5055229910475241</v>
      </c>
      <c r="T2370">
        <v>82531.010860381037</v>
      </c>
      <c r="U2370">
        <v>82530.949004578084</v>
      </c>
      <c r="V2370">
        <v>82475.551113801703</v>
      </c>
      <c r="W2370">
        <v>82586.853930351033</v>
      </c>
      <c r="X2370">
        <v>7676.5584141809586</v>
      </c>
      <c r="Y2370">
        <v>7735.857201193955</v>
      </c>
      <c r="Z2370">
        <v>7227.5048797761974</v>
      </c>
      <c r="AA2370">
        <v>7970.2568642986444</v>
      </c>
      <c r="AB2370">
        <v>1744.4811825991931</v>
      </c>
      <c r="AC2370">
        <v>1710.9509132405101</v>
      </c>
      <c r="AD2370">
        <v>1408.632296528338</v>
      </c>
      <c r="AE2370">
        <v>2144.5507950939291</v>
      </c>
      <c r="AF2370">
        <v>47.4622555042138</v>
      </c>
      <c r="AG2370">
        <v>47.044956525840682</v>
      </c>
      <c r="AH2370">
        <v>45.665776964478582</v>
      </c>
      <c r="AI2370">
        <v>50.391028440056722</v>
      </c>
      <c r="AJ2370">
        <v>0.35690461906817289</v>
      </c>
      <c r="AK2370">
        <v>0.35690464916347647</v>
      </c>
      <c r="AL2370">
        <v>0.35689771006717252</v>
      </c>
      <c r="AM2370">
        <v>0.35691148825417351</v>
      </c>
      <c r="AN2370">
        <v>0.96994855575629269</v>
      </c>
      <c r="AO2370">
        <v>0.96994855575629291</v>
      </c>
      <c r="AP2370">
        <v>0.96994855575629291</v>
      </c>
      <c r="AQ2370">
        <v>0.96994855575629291</v>
      </c>
      <c r="AR2370">
        <v>9.062697397246243</v>
      </c>
      <c r="AS2370">
        <v>9.0626973972462466</v>
      </c>
      <c r="AT2370">
        <v>9.0626973972462466</v>
      </c>
      <c r="AU2370">
        <v>9.0626973972462466</v>
      </c>
      <c r="AV2370" t="str">
        <f>VLOOKUP(Sheet1[[#This Row],[NPDES ID2]],Combined_Sheet__Major_Only___2[[NPDES ID2]:[ECHO BFR]],3,FALSE)</f>
        <v>NH</v>
      </c>
      <c r="AW2370" t="s">
        <v>54</v>
      </c>
      <c r="AX2370" t="str">
        <f>VLOOKUP(Sheet1[[#This Row],[NPDES ID2]],Combined_Sheet__Major_Only___2[[NPDES ID2]:[ECHO BFR]],27,FALSE)</f>
        <v>-</v>
      </c>
      <c r="AY2370" t="str">
        <f>VLOOKUP(Sheet1[[#This Row],[NPDES ID2]],Combined_Sheet__Major_Only___2[[NPDES ID2]:[ECHO BFR]],28,FALSE)</f>
        <v>-</v>
      </c>
      <c r="AZ2370" t="str">
        <f>VLOOKUP(Sheet1[[#This Row],[NPDES ID2]],Combined_Sheet__Major_Only___2[[NPDES ID2]:[ECHO BFR]],29,FALSE)</f>
        <v>thickening</v>
      </c>
      <c r="BA2370">
        <f>VLOOKUP(Sheet1[[#This Row],[NPDES ID2]],Combined_Sheet__Major_Only___2[[NPDES ID2]:[ECHO BFR]],17,FALSE)</f>
        <v>42.823540000000001</v>
      </c>
      <c r="BB2370">
        <f>VLOOKUP(Sheet1[[#This Row],[NPDES ID2]],Combined_Sheet__Major_Only___2[[NPDES ID2]:[ECHO BFR]],18,FALSE)</f>
        <v>-71.625240000000005</v>
      </c>
      <c r="BC2370" t="str">
        <f>IF(ISNUMBER(SEARCH("aerobic",$AW2370)),"aerobic","")</f>
        <v/>
      </c>
      <c r="BD2370" t="str">
        <f>IF(ISNUMBER(SEARCH("anaer",$AW2370)),"anaer","")</f>
        <v/>
      </c>
      <c r="BE2370" t="str">
        <f>IF(ISNUMBER(SEARCH("thickening",$AZ2370)),"thickening","")</f>
        <v>thickening</v>
      </c>
      <c r="BF2370" s="2" t="str">
        <f>IF(ISNUMBER(SEARCH("airDry",$AW2370)),"airDry","")</f>
        <v/>
      </c>
      <c r="BG2370" s="2" t="str">
        <f>IF(ISNUMBER(SEARCH("heatDry",$AY2370)),"heatDry","")</f>
        <v/>
      </c>
      <c r="BH2370" s="2" t="str">
        <f>IF(AND(ISNUMBER(SEARCH("aerobic",$AW2370)),ISNUMBER(SEARCH("anaer",$AW2370))),"Combined Aer and Anaer.","")</f>
        <v/>
      </c>
    </row>
    <row r="2371" spans="1:60" x14ac:dyDescent="0.25">
      <c r="A2371" s="4">
        <v>2216</v>
      </c>
      <c r="B2371" t="s">
        <v>10386</v>
      </c>
      <c r="C2371">
        <v>615.29999999999995</v>
      </c>
      <c r="D2371">
        <v>484.26259984612108</v>
      </c>
      <c r="E2371">
        <v>477.42872203343501</v>
      </c>
      <c r="F2371">
        <v>385.53173440671151</v>
      </c>
      <c r="G2371">
        <v>580.49931578637484</v>
      </c>
      <c r="H2371">
        <v>-157.13160603464371</v>
      </c>
      <c r="I2371">
        <v>-159.1096872372494</v>
      </c>
      <c r="J2371">
        <v>-176.71269160848721</v>
      </c>
      <c r="K2371">
        <v>-133.5685100561453</v>
      </c>
      <c r="L2371">
        <v>303.6188628655284</v>
      </c>
      <c r="M2371">
        <v>301.04658500334148</v>
      </c>
      <c r="N2371">
        <v>292.52444939404148</v>
      </c>
      <c r="O2371">
        <v>321.69793422481052</v>
      </c>
      <c r="P2371">
        <v>14.59068474648385</v>
      </c>
      <c r="Q2371">
        <v>14.65618672663062</v>
      </c>
      <c r="R2371">
        <v>12.63883232308357</v>
      </c>
      <c r="S2371">
        <v>16.798489572374709</v>
      </c>
      <c r="T2371">
        <v>82778.442941108544</v>
      </c>
      <c r="U2371">
        <v>82778.380903900339</v>
      </c>
      <c r="V2371">
        <v>82722.820547040887</v>
      </c>
      <c r="W2371">
        <v>82834.449782744181</v>
      </c>
      <c r="X2371">
        <v>7556.2585042282226</v>
      </c>
      <c r="Y2371">
        <v>7612.7731194424323</v>
      </c>
      <c r="Z2371">
        <v>7129.3086521086243</v>
      </c>
      <c r="AA2371">
        <v>7835.1051498765728</v>
      </c>
      <c r="AB2371">
        <v>1604.571790182441</v>
      </c>
      <c r="AC2371">
        <v>1577.9838524209081</v>
      </c>
      <c r="AD2371">
        <v>1314.228547599643</v>
      </c>
      <c r="AE2371">
        <v>1944.5112164019849</v>
      </c>
      <c r="AF2371">
        <v>48.360000339839118</v>
      </c>
      <c r="AG2371">
        <v>47.949516482963148</v>
      </c>
      <c r="AH2371">
        <v>46.594486468113722</v>
      </c>
      <c r="AI2371">
        <v>51.239004391187542</v>
      </c>
      <c r="AJ2371">
        <v>0.36779485642931747</v>
      </c>
      <c r="AK2371">
        <v>0.3677949165426298</v>
      </c>
      <c r="AL2371">
        <v>0.36778103188859801</v>
      </c>
      <c r="AM2371">
        <v>0.36780860158980938</v>
      </c>
      <c r="AN2371">
        <v>0.97003452153294101</v>
      </c>
      <c r="AO2371">
        <v>0.9700345215329409</v>
      </c>
      <c r="AP2371">
        <v>0.9700345215329409</v>
      </c>
      <c r="AQ2371">
        <v>0.9700345215329409</v>
      </c>
      <c r="AR2371">
        <v>9.566183608729542</v>
      </c>
      <c r="AS2371">
        <v>9.566183608729542</v>
      </c>
      <c r="AT2371">
        <v>9.566183608729542</v>
      </c>
      <c r="AU2371">
        <v>9.566183608729542</v>
      </c>
      <c r="AV2371" t="str">
        <f>VLOOKUP(Sheet1[[#This Row],[NPDES ID2]],Combined_Sheet__Major_Only___2[[NPDES ID2]:[ECHO BFR]],3,FALSE)</f>
        <v>VT</v>
      </c>
      <c r="AW2371" t="s">
        <v>87</v>
      </c>
      <c r="AX2371" t="str">
        <f>VLOOKUP(Sheet1[[#This Row],[NPDES ID2]],Combined_Sheet__Major_Only___2[[NPDES ID2]:[ECHO BFR]],27,FALSE)</f>
        <v>-</v>
      </c>
      <c r="AY2371" t="str">
        <f>VLOOKUP(Sheet1[[#This Row],[NPDES ID2]],Combined_Sheet__Major_Only___2[[NPDES ID2]:[ECHO BFR]],28,FALSE)</f>
        <v>pasteurize</v>
      </c>
      <c r="AZ2371" t="str">
        <f>VLOOKUP(Sheet1[[#This Row],[NPDES ID2]],Combined_Sheet__Major_Only___2[[NPDES ID2]:[ECHO BFR]],29,FALSE)</f>
        <v>thickening, preliminaryOps</v>
      </c>
      <c r="BA2371">
        <f>VLOOKUP(Sheet1[[#This Row],[NPDES ID2]],Combined_Sheet__Major_Only___2[[NPDES ID2]:[ECHO BFR]],17,FALSE)</f>
        <v>44.04148</v>
      </c>
      <c r="BB2371">
        <f>VLOOKUP(Sheet1[[#This Row],[NPDES ID2]],Combined_Sheet__Major_Only___2[[NPDES ID2]:[ECHO BFR]],18,FALSE)</f>
        <v>-73.174234999999996</v>
      </c>
      <c r="BC2371" t="str">
        <f>IF(ISNUMBER(SEARCH("aerobic",$AW2371)),"aerobic","")</f>
        <v/>
      </c>
      <c r="BD2371" t="str">
        <f>IF(ISNUMBER(SEARCH("anaer",$AW2371)),"anaer","")</f>
        <v/>
      </c>
      <c r="BE2371" t="str">
        <f>IF(ISNUMBER(SEARCH("thickening",$AZ2371)),"thickening","")</f>
        <v>thickening</v>
      </c>
      <c r="BF2371" s="2" t="str">
        <f>IF(ISNUMBER(SEARCH("airDry",$AW2371)),"airDry","")</f>
        <v/>
      </c>
      <c r="BG2371" s="2" t="str">
        <f>IF(ISNUMBER(SEARCH("heatDry",$AY2371)),"heatDry","")</f>
        <v/>
      </c>
      <c r="BH2371" s="2" t="str">
        <f>IF(AND(ISNUMBER(SEARCH("aerobic",$AW2371)),ISNUMBER(SEARCH("anaer",$AW2371))),"Combined Aer and Anaer.","")</f>
        <v/>
      </c>
    </row>
    <row r="2372" spans="1:60" x14ac:dyDescent="0.25">
      <c r="A2372" s="4">
        <v>628</v>
      </c>
      <c r="B2372" t="s">
        <v>3101</v>
      </c>
      <c r="C2372">
        <v>357</v>
      </c>
      <c r="D2372">
        <v>523.6097019551396</v>
      </c>
      <c r="E2372">
        <v>526.29821493092481</v>
      </c>
      <c r="F2372">
        <v>396.04922864399452</v>
      </c>
      <c r="G2372">
        <v>655.54546349454733</v>
      </c>
      <c r="H2372">
        <v>-143.88324832673359</v>
      </c>
      <c r="I2372">
        <v>-145.90630390621169</v>
      </c>
      <c r="J2372">
        <v>-162.15410951327209</v>
      </c>
      <c r="K2372">
        <v>-120.76472136237091</v>
      </c>
      <c r="L2372">
        <v>191.72157745192339</v>
      </c>
      <c r="M2372">
        <v>190.3512564765652</v>
      </c>
      <c r="N2372">
        <v>185.81336392865131</v>
      </c>
      <c r="O2372">
        <v>201.35009598212901</v>
      </c>
      <c r="P2372">
        <v>8.4385185744472544</v>
      </c>
      <c r="Q2372">
        <v>8.481613910971884</v>
      </c>
      <c r="R2372">
        <v>7.2030204811359138</v>
      </c>
      <c r="S2372">
        <v>9.7231946793943447</v>
      </c>
      <c r="T2372">
        <v>82862.044812133856</v>
      </c>
      <c r="U2372">
        <v>82861.982713632766</v>
      </c>
      <c r="V2372">
        <v>82806.36746304862</v>
      </c>
      <c r="W2372">
        <v>82918.106988621905</v>
      </c>
      <c r="X2372">
        <v>6948.0690895493499</v>
      </c>
      <c r="Y2372">
        <v>6992.6297892741914</v>
      </c>
      <c r="Z2372">
        <v>6615.5124684427828</v>
      </c>
      <c r="AA2372">
        <v>7163.903829665619</v>
      </c>
      <c r="AB2372">
        <v>1851.527178979374</v>
      </c>
      <c r="AC2372">
        <v>1803.310887019644</v>
      </c>
      <c r="AD2372">
        <v>1447.9773243763191</v>
      </c>
      <c r="AE2372">
        <v>2350.2926053692599</v>
      </c>
      <c r="AF2372">
        <v>52.630758046673073</v>
      </c>
      <c r="AG2372">
        <v>52.254087343361057</v>
      </c>
      <c r="AH2372">
        <v>51.009874519890992</v>
      </c>
      <c r="AI2372">
        <v>55.273563314210683</v>
      </c>
      <c r="AJ2372">
        <v>0.41968086618114142</v>
      </c>
      <c r="AK2372">
        <v>0.41968090642870121</v>
      </c>
      <c r="AL2372">
        <v>0.41967162414739118</v>
      </c>
      <c r="AM2372">
        <v>0.41969005498323197</v>
      </c>
      <c r="AN2372">
        <v>0.97006345642644831</v>
      </c>
      <c r="AO2372">
        <v>0.97006345642644876</v>
      </c>
      <c r="AP2372">
        <v>0.97006345642644876</v>
      </c>
      <c r="AQ2372">
        <v>0.97006345642644876</v>
      </c>
      <c r="AR2372">
        <v>9.2943675820812182</v>
      </c>
      <c r="AS2372">
        <v>9.2943675820812164</v>
      </c>
      <c r="AT2372">
        <v>9.2943675820812164</v>
      </c>
      <c r="AU2372">
        <v>9.2943675820812164</v>
      </c>
      <c r="AV2372" t="str">
        <f>VLOOKUP(Sheet1[[#This Row],[NPDES ID2]],Combined_Sheet__Major_Only___2[[NPDES ID2]:[ECHO BFR]],3,FALSE)</f>
        <v>AR</v>
      </c>
      <c r="AW2372" t="s">
        <v>54</v>
      </c>
      <c r="AX2372" t="str">
        <f>VLOOKUP(Sheet1[[#This Row],[NPDES ID2]],Combined_Sheet__Major_Only___2[[NPDES ID2]:[ECHO BFR]],27,FALSE)</f>
        <v>-</v>
      </c>
      <c r="AY2372" t="str">
        <f>VLOOKUP(Sheet1[[#This Row],[NPDES ID2]],Combined_Sheet__Major_Only___2[[NPDES ID2]:[ECHO BFR]],28,FALSE)</f>
        <v>highTempCompost</v>
      </c>
      <c r="AZ2372" t="str">
        <f>VLOOKUP(Sheet1[[#This Row],[NPDES ID2]],Combined_Sheet__Major_Only___2[[NPDES ID2]:[ECHO BFR]],29,FALSE)</f>
        <v>thickening</v>
      </c>
      <c r="BA2372">
        <f>VLOOKUP(Sheet1[[#This Row],[NPDES ID2]],Combined_Sheet__Major_Only___2[[NPDES ID2]:[ECHO BFR]],17,FALSE)</f>
        <v>35.268300000000004</v>
      </c>
      <c r="BB2372">
        <f>VLOOKUP(Sheet1[[#This Row],[NPDES ID2]],Combined_Sheet__Major_Only___2[[NPDES ID2]:[ECHO BFR]],18,FALSE)</f>
        <v>-91.716099999999997</v>
      </c>
      <c r="BC2372" t="str">
        <f>IF(ISNUMBER(SEARCH("aerobic",$AW2372)),"aerobic","")</f>
        <v/>
      </c>
      <c r="BD2372" t="str">
        <f>IF(ISNUMBER(SEARCH("anaer",$AW2372)),"anaer","")</f>
        <v/>
      </c>
      <c r="BE2372" t="str">
        <f>IF(ISNUMBER(SEARCH("thickening",$AZ2372)),"thickening","")</f>
        <v>thickening</v>
      </c>
      <c r="BF2372" s="2" t="str">
        <f>IF(ISNUMBER(SEARCH("airDry",$AW2372)),"airDry","")</f>
        <v/>
      </c>
      <c r="BG2372" s="2" t="str">
        <f>IF(ISNUMBER(SEARCH("heatDry",$AY2372)),"heatDry","")</f>
        <v/>
      </c>
      <c r="BH2372" s="2" t="str">
        <f>IF(AND(ISNUMBER(SEARCH("aerobic",$AW2372)),ISNUMBER(SEARCH("anaer",$AW2372))),"Combined Aer and Anaer.","")</f>
        <v/>
      </c>
    </row>
    <row r="2373" spans="1:60" x14ac:dyDescent="0.25">
      <c r="A2373" s="4">
        <v>1109</v>
      </c>
      <c r="B2373" t="s">
        <v>5339</v>
      </c>
      <c r="C2373">
        <v>334.32</v>
      </c>
      <c r="D2373">
        <v>615.61227558908695</v>
      </c>
      <c r="E2373">
        <v>616.01462967259431</v>
      </c>
      <c r="F2373">
        <v>459.9613200959414</v>
      </c>
      <c r="G2373">
        <v>777.73558509394286</v>
      </c>
      <c r="H2373">
        <v>-164.70397046134821</v>
      </c>
      <c r="I2373">
        <v>-166.39713011561341</v>
      </c>
      <c r="J2373">
        <v>-184.8163091276916</v>
      </c>
      <c r="K2373">
        <v>-140.79642324939101</v>
      </c>
      <c r="L2373">
        <v>157.83786657209251</v>
      </c>
      <c r="M2373">
        <v>156.3836868979092</v>
      </c>
      <c r="N2373">
        <v>151.56868162983201</v>
      </c>
      <c r="O2373">
        <v>168.05485549861791</v>
      </c>
      <c r="P2373">
        <v>7.9393266149351884</v>
      </c>
      <c r="Q2373">
        <v>7.947837971943315</v>
      </c>
      <c r="R2373">
        <v>6.8984689210642358</v>
      </c>
      <c r="S2373">
        <v>9.1177710463426589</v>
      </c>
      <c r="T2373">
        <v>82874.706758758432</v>
      </c>
      <c r="U2373">
        <v>82874.644650974224</v>
      </c>
      <c r="V2373">
        <v>82819.021086444423</v>
      </c>
      <c r="W2373">
        <v>82930.777316003267</v>
      </c>
      <c r="X2373">
        <v>7908.2431732531741</v>
      </c>
      <c r="Y2373">
        <v>7971.964237318527</v>
      </c>
      <c r="Z2373">
        <v>7423.7756752207979</v>
      </c>
      <c r="AA2373">
        <v>8225.7919850491235</v>
      </c>
      <c r="AB2373">
        <v>2073.9962166664541</v>
      </c>
      <c r="AC2373">
        <v>2020.262854035512</v>
      </c>
      <c r="AD2373">
        <v>1621.9607715619291</v>
      </c>
      <c r="AE2373">
        <v>2637.4711997166032</v>
      </c>
      <c r="AF2373">
        <v>46.268494527267492</v>
      </c>
      <c r="AG2373">
        <v>45.841796157063378</v>
      </c>
      <c r="AH2373">
        <v>44.431610908368278</v>
      </c>
      <c r="AI2373">
        <v>49.263165307895278</v>
      </c>
      <c r="AJ2373">
        <v>0.3424334834629047</v>
      </c>
      <c r="AK2373">
        <v>0.34243351532297361</v>
      </c>
      <c r="AL2373">
        <v>0.34242616790991331</v>
      </c>
      <c r="AM2373">
        <v>0.34244075687476222</v>
      </c>
      <c r="AN2373">
        <v>0.97006783389767071</v>
      </c>
      <c r="AO2373">
        <v>0.97006783389767037</v>
      </c>
      <c r="AP2373">
        <v>0.97006783389767037</v>
      </c>
      <c r="AQ2373">
        <v>0.97006783389767037</v>
      </c>
      <c r="AR2373">
        <v>8.2330503425401655</v>
      </c>
      <c r="AS2373">
        <v>8.233050342540162</v>
      </c>
      <c r="AT2373">
        <v>8.233050342540162</v>
      </c>
      <c r="AU2373">
        <v>8.233050342540162</v>
      </c>
      <c r="AV2373" t="str">
        <f>VLOOKUP(Sheet1[[#This Row],[NPDES ID2]],Combined_Sheet__Major_Only___2[[NPDES ID2]:[ECHO BFR]],3,FALSE)</f>
        <v>MA</v>
      </c>
      <c r="AW2373" t="s">
        <v>54</v>
      </c>
      <c r="AX2373" t="str">
        <f>VLOOKUP(Sheet1[[#This Row],[NPDES ID2]],Combined_Sheet__Major_Only___2[[NPDES ID2]:[ECHO BFR]],27,FALSE)</f>
        <v>-</v>
      </c>
      <c r="AY2373" t="str">
        <f>VLOOKUP(Sheet1[[#This Row],[NPDES ID2]],Combined_Sheet__Major_Only___2[[NPDES ID2]:[ECHO BFR]],28,FALSE)</f>
        <v>-</v>
      </c>
      <c r="AZ2373" t="str">
        <f>VLOOKUP(Sheet1[[#This Row],[NPDES ID2]],Combined_Sheet__Major_Only___2[[NPDES ID2]:[ECHO BFR]],29,FALSE)</f>
        <v>preliminaryOps, thickening</v>
      </c>
      <c r="BA2373">
        <f>VLOOKUP(Sheet1[[#This Row],[NPDES ID2]],Combined_Sheet__Major_Only___2[[NPDES ID2]:[ECHO BFR]],17,FALSE)</f>
        <v>42.440807</v>
      </c>
      <c r="BB2373">
        <f>VLOOKUP(Sheet1[[#This Row],[NPDES ID2]],Combined_Sheet__Major_Only___2[[NPDES ID2]:[ECHO BFR]],18,FALSE)</f>
        <v>-71.440861999999996</v>
      </c>
      <c r="BC2373" t="str">
        <f>IF(ISNUMBER(SEARCH("aerobic",$AW2373)),"aerobic","")</f>
        <v/>
      </c>
      <c r="BD2373" t="str">
        <f>IF(ISNUMBER(SEARCH("anaer",$AW2373)),"anaer","")</f>
        <v/>
      </c>
      <c r="BE2373" t="str">
        <f>IF(ISNUMBER(SEARCH("thickening",$AZ2373)),"thickening","")</f>
        <v>thickening</v>
      </c>
      <c r="BF2373" s="3" t="str">
        <f>IF(ISNUMBER(SEARCH("airDry",$AW2373)),"airDry","")</f>
        <v/>
      </c>
      <c r="BG2373" s="3" t="str">
        <f>IF(ISNUMBER(SEARCH("heatDry",$AY2373)),"heatDry","")</f>
        <v/>
      </c>
      <c r="BH2373" s="3" t="str">
        <f>IF(AND(ISNUMBER(SEARCH("aerobic",$AW2373)),ISNUMBER(SEARCH("anaer",$AW2373))),"Combined Aer and Anaer.","")</f>
        <v/>
      </c>
    </row>
    <row r="2374" spans="1:60" x14ac:dyDescent="0.25">
      <c r="A2374" s="4">
        <v>722</v>
      </c>
      <c r="B2374" t="s">
        <v>3562</v>
      </c>
      <c r="C2374">
        <v>3809.6</v>
      </c>
      <c r="D2374">
        <v>1124.6513471422411</v>
      </c>
      <c r="E2374">
        <v>1125.3321330113249</v>
      </c>
      <c r="F2374">
        <v>920.58833839988074</v>
      </c>
      <c r="G2374">
        <v>1337.1968371940279</v>
      </c>
      <c r="H2374">
        <v>-153.65217799991569</v>
      </c>
      <c r="I2374">
        <v>-155.28874986097881</v>
      </c>
      <c r="J2374">
        <v>-174.41857888955909</v>
      </c>
      <c r="K2374">
        <v>-131.15168806107619</v>
      </c>
      <c r="L2374">
        <v>1899.336750532223</v>
      </c>
      <c r="M2374">
        <v>1883.629015909017</v>
      </c>
      <c r="N2374">
        <v>1831.2292337537831</v>
      </c>
      <c r="O2374">
        <v>2010.201327581854</v>
      </c>
      <c r="P2374">
        <v>90.283999399800408</v>
      </c>
      <c r="Q2374">
        <v>90.744988313740777</v>
      </c>
      <c r="R2374">
        <v>78.157159328898814</v>
      </c>
      <c r="S2374">
        <v>104.08113881772771</v>
      </c>
      <c r="T2374">
        <v>83080.269820860733</v>
      </c>
      <c r="U2374">
        <v>83080.207562367577</v>
      </c>
      <c r="V2374">
        <v>83024.449023321053</v>
      </c>
      <c r="W2374">
        <v>83136.476437281759</v>
      </c>
      <c r="X2374">
        <v>7505.6806875199327</v>
      </c>
      <c r="Y2374">
        <v>7560.5664177735143</v>
      </c>
      <c r="Z2374">
        <v>7089.7219477840272</v>
      </c>
      <c r="AA2374">
        <v>7777.4529862691397</v>
      </c>
      <c r="AB2374">
        <v>1833.3420661822461</v>
      </c>
      <c r="AC2374">
        <v>1793.346592842367</v>
      </c>
      <c r="AD2374">
        <v>1458.6413127533399</v>
      </c>
      <c r="AE2374">
        <v>2284.5433323096322</v>
      </c>
      <c r="AF2374">
        <v>48.872541888754292</v>
      </c>
      <c r="AG2374">
        <v>48.463406649823639</v>
      </c>
      <c r="AH2374">
        <v>47.130207078645782</v>
      </c>
      <c r="AI2374">
        <v>51.721371283663423</v>
      </c>
      <c r="AJ2374">
        <v>0.37401504776388528</v>
      </c>
      <c r="AK2374">
        <v>0.37401542682696293</v>
      </c>
      <c r="AL2374">
        <v>0.37392615561327558</v>
      </c>
      <c r="AM2374">
        <v>0.37410344978945781</v>
      </c>
      <c r="AN2374">
        <v>0.97013872220905895</v>
      </c>
      <c r="AO2374">
        <v>0.97013872220905883</v>
      </c>
      <c r="AP2374">
        <v>0.97013872220905883</v>
      </c>
      <c r="AQ2374">
        <v>0.97013872220905883</v>
      </c>
      <c r="AR2374">
        <v>8.9997270664440698</v>
      </c>
      <c r="AS2374">
        <v>8.9997270664440716</v>
      </c>
      <c r="AT2374">
        <v>8.9997270664440716</v>
      </c>
      <c r="AU2374">
        <v>8.9997270664440716</v>
      </c>
      <c r="AV2374" t="str">
        <f>VLOOKUP(Sheet1[[#This Row],[NPDES ID2]],Combined_Sheet__Major_Only___2[[NPDES ID2]:[ECHO BFR]],3,FALSE)</f>
        <v>NY</v>
      </c>
      <c r="AW2374" t="s">
        <v>54</v>
      </c>
      <c r="AX2374" t="str">
        <f>VLOOKUP(Sheet1[[#This Row],[NPDES ID2]],Combined_Sheet__Major_Only___2[[NPDES ID2]:[ECHO BFR]],27,FALSE)</f>
        <v>other</v>
      </c>
      <c r="AY2374" t="str">
        <f>VLOOKUP(Sheet1[[#This Row],[NPDES ID2]],Combined_Sheet__Major_Only___2[[NPDES ID2]:[ECHO BFR]],28,FALSE)</f>
        <v>-</v>
      </c>
      <c r="AZ2374" t="str">
        <f>VLOOKUP(Sheet1[[#This Row],[NPDES ID2]],Combined_Sheet__Major_Only___2[[NPDES ID2]:[ECHO BFR]],29,FALSE)</f>
        <v>preliminaryOps, thickening</v>
      </c>
      <c r="BA2374">
        <f>VLOOKUP(Sheet1[[#This Row],[NPDES ID2]],Combined_Sheet__Major_Only___2[[NPDES ID2]:[ECHO BFR]],17,FALSE)</f>
        <v>43.324590000000001</v>
      </c>
      <c r="BB2374">
        <f>VLOOKUP(Sheet1[[#This Row],[NPDES ID2]],Combined_Sheet__Major_Only___2[[NPDES ID2]:[ECHO BFR]],18,FALSE)</f>
        <v>-77.748429999999999</v>
      </c>
      <c r="BC2374" t="str">
        <f>IF(ISNUMBER(SEARCH("aerobic",$AW2374)),"aerobic","")</f>
        <v/>
      </c>
      <c r="BD2374" t="str">
        <f>IF(ISNUMBER(SEARCH("anaer",$AW2374)),"anaer","")</f>
        <v/>
      </c>
      <c r="BE2374" t="str">
        <f>IF(ISNUMBER(SEARCH("thickening",$AZ2374)),"thickening","")</f>
        <v>thickening</v>
      </c>
      <c r="BF2374" s="2" t="str">
        <f>IF(ISNUMBER(SEARCH("airDry",$AW2374)),"airDry","")</f>
        <v/>
      </c>
      <c r="BG2374" s="2" t="str">
        <f>IF(ISNUMBER(SEARCH("heatDry",$AY2374)),"heatDry","")</f>
        <v/>
      </c>
      <c r="BH2374" s="2" t="str">
        <f>IF(AND(ISNUMBER(SEARCH("aerobic",$AW2374)),ISNUMBER(SEARCH("anaer",$AW2374))),"Combined Aer and Anaer.","")</f>
        <v/>
      </c>
    </row>
    <row r="2375" spans="1:60" x14ac:dyDescent="0.25">
      <c r="A2375" s="4">
        <v>1233</v>
      </c>
      <c r="B2375" t="s">
        <v>5898</v>
      </c>
      <c r="C2375">
        <v>224.25</v>
      </c>
      <c r="D2375">
        <v>751.0313763215994</v>
      </c>
      <c r="E2375">
        <v>750.04808916583147</v>
      </c>
      <c r="F2375">
        <v>554.099856186892</v>
      </c>
      <c r="G2375">
        <v>975.24299528449535</v>
      </c>
      <c r="H2375">
        <v>-157.32141029217209</v>
      </c>
      <c r="I2375">
        <v>-159.33674792812539</v>
      </c>
      <c r="J2375">
        <v>-176.74046859345981</v>
      </c>
      <c r="K2375">
        <v>-133.63576061365501</v>
      </c>
      <c r="L2375">
        <v>110.6719450451601</v>
      </c>
      <c r="M2375">
        <v>109.7341351616212</v>
      </c>
      <c r="N2375">
        <v>106.6296073338608</v>
      </c>
      <c r="O2375">
        <v>117.2600419454165</v>
      </c>
      <c r="P2375">
        <v>5.3177881096877044</v>
      </c>
      <c r="Q2375">
        <v>5.341695432723041</v>
      </c>
      <c r="R2375">
        <v>4.606337218051757</v>
      </c>
      <c r="S2375">
        <v>6.1224628449675498</v>
      </c>
      <c r="T2375">
        <v>83431.487542621166</v>
      </c>
      <c r="U2375">
        <v>83431.425026632103</v>
      </c>
      <c r="V2375">
        <v>83375.435874936695</v>
      </c>
      <c r="W2375">
        <v>83487.926624901622</v>
      </c>
      <c r="X2375">
        <v>7614.7577299302047</v>
      </c>
      <c r="Y2375">
        <v>7671.7267133584282</v>
      </c>
      <c r="Z2375">
        <v>7184.6210841711663</v>
      </c>
      <c r="AA2375">
        <v>7895.6422473705861</v>
      </c>
      <c r="AB2375">
        <v>1677.9762413045121</v>
      </c>
      <c r="AC2375">
        <v>1648.046770251213</v>
      </c>
      <c r="AD2375">
        <v>1364.3523151855061</v>
      </c>
      <c r="AE2375">
        <v>2048.2680881422111</v>
      </c>
      <c r="AF2375">
        <v>48.365750979584902</v>
      </c>
      <c r="AG2375">
        <v>47.955624838329989</v>
      </c>
      <c r="AH2375">
        <v>46.599757466627374</v>
      </c>
      <c r="AI2375">
        <v>51.244651899876182</v>
      </c>
      <c r="AJ2375">
        <v>0.36786463904468297</v>
      </c>
      <c r="AK2375">
        <v>0.36786466123146311</v>
      </c>
      <c r="AL2375">
        <v>0.36785954831668921</v>
      </c>
      <c r="AM2375">
        <v>0.36786970040392192</v>
      </c>
      <c r="AN2375">
        <v>0.97025906565305775</v>
      </c>
      <c r="AO2375">
        <v>0.97025906565305775</v>
      </c>
      <c r="AP2375">
        <v>0.97025906565305775</v>
      </c>
      <c r="AQ2375">
        <v>0.97025906565305775</v>
      </c>
      <c r="AR2375">
        <v>9.3831183051611973</v>
      </c>
      <c r="AS2375">
        <v>9.3831183051611973</v>
      </c>
      <c r="AT2375">
        <v>9.3831183051611973</v>
      </c>
      <c r="AU2375">
        <v>9.3831183051611973</v>
      </c>
      <c r="AV2375" t="str">
        <f>VLOOKUP(Sheet1[[#This Row],[NPDES ID2]],Combined_Sheet__Major_Only___2[[NPDES ID2]:[ECHO BFR]],3,FALSE)</f>
        <v>LA</v>
      </c>
      <c r="AW2375" t="s">
        <v>87</v>
      </c>
      <c r="AX2375" t="str">
        <f>VLOOKUP(Sheet1[[#This Row],[NPDES ID2]],Combined_Sheet__Major_Only___2[[NPDES ID2]:[ECHO BFR]],27,FALSE)</f>
        <v>tempSludgeStore</v>
      </c>
      <c r="AY2375" t="str">
        <f>VLOOKUP(Sheet1[[#This Row],[NPDES ID2]],Combined_Sheet__Major_Only___2[[NPDES ID2]:[ECHO BFR]],28,FALSE)</f>
        <v>-</v>
      </c>
      <c r="AZ2375" t="str">
        <f>VLOOKUP(Sheet1[[#This Row],[NPDES ID2]],Combined_Sheet__Major_Only___2[[NPDES ID2]:[ECHO BFR]],29,FALSE)</f>
        <v>thickening</v>
      </c>
      <c r="BA2375">
        <f>VLOOKUP(Sheet1[[#This Row],[NPDES ID2]],Combined_Sheet__Major_Only___2[[NPDES ID2]:[ECHO BFR]],17,FALSE)</f>
        <v>29.995795999999999</v>
      </c>
      <c r="BB2375">
        <f>VLOOKUP(Sheet1[[#This Row],[NPDES ID2]],Combined_Sheet__Major_Only___2[[NPDES ID2]:[ECHO BFR]],18,FALSE)</f>
        <v>-91.755690000000001</v>
      </c>
      <c r="BC2375" t="str">
        <f>IF(ISNUMBER(SEARCH("aerobic",$AW2375)),"aerobic","")</f>
        <v/>
      </c>
      <c r="BD2375" t="str">
        <f>IF(ISNUMBER(SEARCH("anaer",$AW2375)),"anaer","")</f>
        <v/>
      </c>
      <c r="BE2375" t="str">
        <f>IF(ISNUMBER(SEARCH("thickening",$AZ2375)),"thickening","")</f>
        <v>thickening</v>
      </c>
      <c r="BF2375" s="3" t="str">
        <f>IF(ISNUMBER(SEARCH("airDry",$AW2375)),"airDry","")</f>
        <v/>
      </c>
      <c r="BG2375" s="3" t="str">
        <f>IF(ISNUMBER(SEARCH("heatDry",$AY2375)),"heatDry","")</f>
        <v/>
      </c>
      <c r="BH2375" s="3" t="str">
        <f>IF(AND(ISNUMBER(SEARCH("aerobic",$AW2375)),ISNUMBER(SEARCH("anaer",$AW2375))),"Combined Aer and Anaer.","")</f>
        <v/>
      </c>
    </row>
    <row r="2376" spans="1:60" x14ac:dyDescent="0.25">
      <c r="A2376" s="4">
        <v>1897</v>
      </c>
      <c r="B2376" t="s">
        <v>8955</v>
      </c>
      <c r="C2376">
        <v>4232</v>
      </c>
      <c r="D2376">
        <v>1228.44395580064</v>
      </c>
      <c r="E2376">
        <v>1229.952291168272</v>
      </c>
      <c r="F2376">
        <v>999.3887076731495</v>
      </c>
      <c r="G2376">
        <v>1463.365441393328</v>
      </c>
      <c r="H2376">
        <v>-153.23422021685289</v>
      </c>
      <c r="I2376">
        <v>-154.74031209516349</v>
      </c>
      <c r="J2376">
        <v>-174.16940745222561</v>
      </c>
      <c r="K2376">
        <v>-130.75002694586169</v>
      </c>
      <c r="L2376">
        <v>2112.258608856042</v>
      </c>
      <c r="M2376">
        <v>2094.837268747307</v>
      </c>
      <c r="N2376">
        <v>2036.6667480954229</v>
      </c>
      <c r="O2376">
        <v>2235.2878945209159</v>
      </c>
      <c r="P2376">
        <v>100.2874357348897</v>
      </c>
      <c r="Q2376">
        <v>100.7931322327176</v>
      </c>
      <c r="R2376">
        <v>86.806625124031996</v>
      </c>
      <c r="S2376">
        <v>115.6299078992084</v>
      </c>
      <c r="T2376">
        <v>83438.964575900973</v>
      </c>
      <c r="U2376">
        <v>83438.902054430102</v>
      </c>
      <c r="V2376">
        <v>83382.907993248766</v>
      </c>
      <c r="W2376">
        <v>83495.408607120073</v>
      </c>
      <c r="X2376">
        <v>7529.7490422877263</v>
      </c>
      <c r="Y2376">
        <v>7584.6702763903031</v>
      </c>
      <c r="Z2376">
        <v>7113.323384663644</v>
      </c>
      <c r="AA2376">
        <v>7801.8469055907162</v>
      </c>
      <c r="AB2376">
        <v>1843.3365893001289</v>
      </c>
      <c r="AC2376">
        <v>1802.9585219092669</v>
      </c>
      <c r="AD2376">
        <v>1465.8721376233091</v>
      </c>
      <c r="AE2376">
        <v>2297.8891455059738</v>
      </c>
      <c r="AF2376">
        <v>48.927939944198151</v>
      </c>
      <c r="AG2376">
        <v>48.518874335532253</v>
      </c>
      <c r="AH2376">
        <v>47.188275345252897</v>
      </c>
      <c r="AI2376">
        <v>51.773454995455779</v>
      </c>
      <c r="AJ2376">
        <v>0.37468747302353811</v>
      </c>
      <c r="AK2376">
        <v>0.37468789465230889</v>
      </c>
      <c r="AL2376">
        <v>0.374588336237764</v>
      </c>
      <c r="AM2376">
        <v>0.37478606624344912</v>
      </c>
      <c r="AN2376">
        <v>0.97026161708677139</v>
      </c>
      <c r="AO2376">
        <v>0.97026161708677106</v>
      </c>
      <c r="AP2376">
        <v>0.97026161708677106</v>
      </c>
      <c r="AQ2376">
        <v>0.97026161708677106</v>
      </c>
      <c r="AR2376">
        <v>9.0000207910151406</v>
      </c>
      <c r="AS2376">
        <v>9.0000207910151406</v>
      </c>
      <c r="AT2376">
        <v>9.0000207910151406</v>
      </c>
      <c r="AU2376">
        <v>9.0000207910151406</v>
      </c>
      <c r="AV2376" t="str">
        <f>VLOOKUP(Sheet1[[#This Row],[NPDES ID2]],Combined_Sheet__Major_Only___2[[NPDES ID2]:[ECHO BFR]],3,FALSE)</f>
        <v>MA</v>
      </c>
      <c r="AW2376" t="s">
        <v>54</v>
      </c>
      <c r="AX2376" t="str">
        <f>VLOOKUP(Sheet1[[#This Row],[NPDES ID2]],Combined_Sheet__Major_Only___2[[NPDES ID2]:[ECHO BFR]],27,FALSE)</f>
        <v>other</v>
      </c>
      <c r="AY2376" t="str">
        <f>VLOOKUP(Sheet1[[#This Row],[NPDES ID2]],Combined_Sheet__Major_Only___2[[NPDES ID2]:[ECHO BFR]],28,FALSE)</f>
        <v>-</v>
      </c>
      <c r="AZ2376" t="str">
        <f>VLOOKUP(Sheet1[[#This Row],[NPDES ID2]],Combined_Sheet__Major_Only___2[[NPDES ID2]:[ECHO BFR]],29,FALSE)</f>
        <v>preliminaryOps, thickening</v>
      </c>
      <c r="BA2376">
        <f>VLOOKUP(Sheet1[[#This Row],[NPDES ID2]],Combined_Sheet__Major_Only___2[[NPDES ID2]:[ECHO BFR]],17,FALSE)</f>
        <v>42.452930000000002</v>
      </c>
      <c r="BB2376">
        <f>VLOOKUP(Sheet1[[#This Row],[NPDES ID2]],Combined_Sheet__Major_Only___2[[NPDES ID2]:[ECHO BFR]],18,FALSE)</f>
        <v>-70.956287000000003</v>
      </c>
      <c r="BC2376" t="str">
        <f>IF(ISNUMBER(SEARCH("aerobic",$AW2376)),"aerobic","")</f>
        <v/>
      </c>
      <c r="BD2376" t="str">
        <f>IF(ISNUMBER(SEARCH("anaer",$AW2376)),"anaer","")</f>
        <v/>
      </c>
      <c r="BE2376" t="str">
        <f>IF(ISNUMBER(SEARCH("thickening",$AZ2376)),"thickening","")</f>
        <v>thickening</v>
      </c>
      <c r="BF2376" s="3" t="str">
        <f>IF(ISNUMBER(SEARCH("airDry",$AW2376)),"airDry","")</f>
        <v/>
      </c>
      <c r="BG2376" s="3" t="str">
        <f>IF(ISNUMBER(SEARCH("heatDry",$AY2376)),"heatDry","")</f>
        <v/>
      </c>
      <c r="BH2376" s="3" t="str">
        <f>IF(AND(ISNUMBER(SEARCH("aerobic",$AW2376)),ISNUMBER(SEARCH("anaer",$AW2376))),"Combined Aer and Anaer.","")</f>
        <v/>
      </c>
    </row>
    <row r="2377" spans="1:60" x14ac:dyDescent="0.25">
      <c r="A2377" s="4">
        <v>492</v>
      </c>
      <c r="B2377" t="s">
        <v>2441</v>
      </c>
      <c r="C2377">
        <v>388</v>
      </c>
      <c r="D2377">
        <v>544.11455856007979</v>
      </c>
      <c r="E2377">
        <v>544.99378634253617</v>
      </c>
      <c r="F2377">
        <v>410.46928601644692</v>
      </c>
      <c r="G2377">
        <v>674.15592267851173</v>
      </c>
      <c r="H2377">
        <v>-155.7902024206671</v>
      </c>
      <c r="I2377">
        <v>-157.87082199875891</v>
      </c>
      <c r="J2377">
        <v>-175.1440745215794</v>
      </c>
      <c r="K2377">
        <v>-132.21047841857271</v>
      </c>
      <c r="L2377">
        <v>193.17483560723969</v>
      </c>
      <c r="M2377">
        <v>191.56585579854089</v>
      </c>
      <c r="N2377">
        <v>186.23760225615641</v>
      </c>
      <c r="O2377">
        <v>204.4803224754539</v>
      </c>
      <c r="P2377">
        <v>9.197978817435347</v>
      </c>
      <c r="Q2377">
        <v>9.245973632312511</v>
      </c>
      <c r="R2377">
        <v>7.9628434362853948</v>
      </c>
      <c r="S2377">
        <v>10.60046645515061</v>
      </c>
      <c r="T2377">
        <v>83641.906185763932</v>
      </c>
      <c r="U2377">
        <v>83641.843515506072</v>
      </c>
      <c r="V2377">
        <v>83585.716201076619</v>
      </c>
      <c r="W2377">
        <v>83698.484541058468</v>
      </c>
      <c r="X2377">
        <v>7566.9765126762841</v>
      </c>
      <c r="Y2377">
        <v>7622.7201412690683</v>
      </c>
      <c r="Z2377">
        <v>7146.535908255064</v>
      </c>
      <c r="AA2377">
        <v>7841.3548813931611</v>
      </c>
      <c r="AB2377">
        <v>1729.697789364481</v>
      </c>
      <c r="AC2377">
        <v>1696.6986302568009</v>
      </c>
      <c r="AD2377">
        <v>1396.255741608348</v>
      </c>
      <c r="AE2377">
        <v>2126.2157317328092</v>
      </c>
      <c r="AF2377">
        <v>48.792903823563272</v>
      </c>
      <c r="AG2377">
        <v>48.386000659998658</v>
      </c>
      <c r="AH2377">
        <v>47.041695170518587</v>
      </c>
      <c r="AI2377">
        <v>51.648099964263068</v>
      </c>
      <c r="AJ2377">
        <v>0.37304846188798491</v>
      </c>
      <c r="AK2377">
        <v>0.37304850095148151</v>
      </c>
      <c r="AL2377">
        <v>0.37303948999606851</v>
      </c>
      <c r="AM2377">
        <v>0.37305738212494632</v>
      </c>
      <c r="AN2377">
        <v>0.97033070128951393</v>
      </c>
      <c r="AO2377">
        <v>0.97033070128951404</v>
      </c>
      <c r="AP2377">
        <v>0.97033070128951404</v>
      </c>
      <c r="AQ2377">
        <v>0.97033070128951404</v>
      </c>
      <c r="AR2377">
        <v>9.2888947464991389</v>
      </c>
      <c r="AS2377">
        <v>9.2888947464991372</v>
      </c>
      <c r="AT2377">
        <v>9.2888947464991372</v>
      </c>
      <c r="AU2377">
        <v>9.2888947464991372</v>
      </c>
      <c r="AV2377" t="str">
        <f>VLOOKUP(Sheet1[[#This Row],[NPDES ID2]],Combined_Sheet__Major_Only___2[[NPDES ID2]:[ECHO BFR]],3,FALSE)</f>
        <v>IN</v>
      </c>
      <c r="AW2377" t="s">
        <v>54</v>
      </c>
      <c r="AX2377" t="str">
        <f>VLOOKUP(Sheet1[[#This Row],[NPDES ID2]],Combined_Sheet__Major_Only___2[[NPDES ID2]:[ECHO BFR]],27,FALSE)</f>
        <v>-</v>
      </c>
      <c r="AY2377" t="str">
        <f>VLOOKUP(Sheet1[[#This Row],[NPDES ID2]],Combined_Sheet__Major_Only___2[[NPDES ID2]:[ECHO BFR]],28,FALSE)</f>
        <v>-</v>
      </c>
      <c r="AZ2377" t="str">
        <f>VLOOKUP(Sheet1[[#This Row],[NPDES ID2]],Combined_Sheet__Major_Only___2[[NPDES ID2]:[ECHO BFR]],29,FALSE)</f>
        <v>thickening</v>
      </c>
      <c r="BA2377">
        <f>VLOOKUP(Sheet1[[#This Row],[NPDES ID2]],Combined_Sheet__Major_Only___2[[NPDES ID2]:[ECHO BFR]],17,FALSE)</f>
        <v>39.246889000000003</v>
      </c>
      <c r="BB2377">
        <f>VLOOKUP(Sheet1[[#This Row],[NPDES ID2]],Combined_Sheet__Major_Only___2[[NPDES ID2]:[ECHO BFR]],18,FALSE)</f>
        <v>-86.548582999999994</v>
      </c>
      <c r="BC2377" t="str">
        <f>IF(ISNUMBER(SEARCH("aerobic",$AW2377)),"aerobic","")</f>
        <v/>
      </c>
      <c r="BD2377" t="str">
        <f>IF(ISNUMBER(SEARCH("anaer",$AW2377)),"anaer","")</f>
        <v/>
      </c>
      <c r="BE2377" t="str">
        <f>IF(ISNUMBER(SEARCH("thickening",$AZ2377)),"thickening","")</f>
        <v>thickening</v>
      </c>
      <c r="BF2377" s="2" t="str">
        <f>IF(ISNUMBER(SEARCH("airDry",$AW2377)),"airDry","")</f>
        <v/>
      </c>
      <c r="BG2377" s="2" t="str">
        <f>IF(ISNUMBER(SEARCH("heatDry",$AY2377)),"heatDry","")</f>
        <v/>
      </c>
      <c r="BH2377" s="2" t="str">
        <f>IF(AND(ISNUMBER(SEARCH("aerobic",$AW2377)),ISNUMBER(SEARCH("anaer",$AW2377))),"Combined Aer and Anaer.","")</f>
        <v/>
      </c>
    </row>
    <row r="2378" spans="1:60" x14ac:dyDescent="0.25">
      <c r="A2378" s="4">
        <v>2042</v>
      </c>
      <c r="B2378" t="s">
        <v>9608</v>
      </c>
      <c r="C2378">
        <v>1293</v>
      </c>
      <c r="D2378">
        <v>573.97764787049687</v>
      </c>
      <c r="E2378">
        <v>572.32405156182324</v>
      </c>
      <c r="F2378">
        <v>486.20408895214013</v>
      </c>
      <c r="G2378">
        <v>684.09427322373131</v>
      </c>
      <c r="H2378">
        <v>-163.98771394393259</v>
      </c>
      <c r="I2378">
        <v>-165.66894221701659</v>
      </c>
      <c r="J2378">
        <v>-184.53266434082229</v>
      </c>
      <c r="K2378">
        <v>-140.4187429718645</v>
      </c>
      <c r="L2378">
        <v>610.9124031202482</v>
      </c>
      <c r="M2378">
        <v>605.29873383084202</v>
      </c>
      <c r="N2378">
        <v>586.67364831045779</v>
      </c>
      <c r="O2378">
        <v>650.40207439395965</v>
      </c>
      <c r="P2378">
        <v>30.702844084821411</v>
      </c>
      <c r="Q2378">
        <v>30.73375856912488</v>
      </c>
      <c r="R2378">
        <v>26.6733548289106</v>
      </c>
      <c r="S2378">
        <v>35.258203365101743</v>
      </c>
      <c r="T2378">
        <v>83882.989738581527</v>
      </c>
      <c r="U2378">
        <v>83882.926891572788</v>
      </c>
      <c r="V2378">
        <v>83826.641279559597</v>
      </c>
      <c r="W2378">
        <v>83939.727663544138</v>
      </c>
      <c r="X2378">
        <v>7998.3211411516668</v>
      </c>
      <c r="Y2378">
        <v>8062.5997058943267</v>
      </c>
      <c r="Z2378">
        <v>7508.9977341203657</v>
      </c>
      <c r="AA2378">
        <v>8319.1447240011585</v>
      </c>
      <c r="AB2378">
        <v>2093.524079268062</v>
      </c>
      <c r="AC2378">
        <v>2039.478549123419</v>
      </c>
      <c r="AD2378">
        <v>1638.0496411109391</v>
      </c>
      <c r="AE2378">
        <v>2660.7298500629522</v>
      </c>
      <c r="AF2378">
        <v>46.307051019839747</v>
      </c>
      <c r="AG2378">
        <v>45.879897228227883</v>
      </c>
      <c r="AH2378">
        <v>44.473110336762247</v>
      </c>
      <c r="AI2378">
        <v>49.299072811199579</v>
      </c>
      <c r="AJ2378">
        <v>0.34290068345729202</v>
      </c>
      <c r="AK2378">
        <v>0.34290080677430712</v>
      </c>
      <c r="AL2378">
        <v>0.34287219859836943</v>
      </c>
      <c r="AM2378">
        <v>0.3429290062346001</v>
      </c>
      <c r="AN2378">
        <v>0.97041235356704381</v>
      </c>
      <c r="AO2378">
        <v>0.97041235356704381</v>
      </c>
      <c r="AP2378">
        <v>0.97041235356704381</v>
      </c>
      <c r="AQ2378">
        <v>0.97041235356704381</v>
      </c>
      <c r="AR2378">
        <v>8.2475249877275871</v>
      </c>
      <c r="AS2378">
        <v>8.2475249877275836</v>
      </c>
      <c r="AT2378">
        <v>8.2475249877275836</v>
      </c>
      <c r="AU2378">
        <v>8.2475249877275836</v>
      </c>
      <c r="AV2378" t="str">
        <f>VLOOKUP(Sheet1[[#This Row],[NPDES ID2]],Combined_Sheet__Major_Only___2[[NPDES ID2]:[ECHO BFR]],3,FALSE)</f>
        <v>PA</v>
      </c>
      <c r="AW2378" t="s">
        <v>87</v>
      </c>
      <c r="AX2378" t="str">
        <f>VLOOKUP(Sheet1[[#This Row],[NPDES ID2]],Combined_Sheet__Major_Only___2[[NPDES ID2]:[ECHO BFR]],27,FALSE)</f>
        <v>-</v>
      </c>
      <c r="AY2378" t="str">
        <f>VLOOKUP(Sheet1[[#This Row],[NPDES ID2]],Combined_Sheet__Major_Only___2[[NPDES ID2]:[ECHO BFR]],28,FALSE)</f>
        <v>-</v>
      </c>
      <c r="AZ2378" t="str">
        <f>VLOOKUP(Sheet1[[#This Row],[NPDES ID2]],Combined_Sheet__Major_Only___2[[NPDES ID2]:[ECHO BFR]],29,FALSE)</f>
        <v>preliminaryOps, thickening</v>
      </c>
      <c r="BA2378">
        <f>VLOOKUP(Sheet1[[#This Row],[NPDES ID2]],Combined_Sheet__Major_Only___2[[NPDES ID2]:[ECHO BFR]],17,FALSE)</f>
        <v>40.842230000000001</v>
      </c>
      <c r="BB2378">
        <f>VLOOKUP(Sheet1[[#This Row],[NPDES ID2]],Combined_Sheet__Major_Only___2[[NPDES ID2]:[ECHO BFR]],18,FALSE)</f>
        <v>-79.91901</v>
      </c>
      <c r="BC2378" t="str">
        <f>IF(ISNUMBER(SEARCH("aerobic",$AW2378)),"aerobic","")</f>
        <v/>
      </c>
      <c r="BD2378" t="str">
        <f>IF(ISNUMBER(SEARCH("anaer",$AW2378)),"anaer","")</f>
        <v/>
      </c>
      <c r="BE2378" t="str">
        <f>IF(ISNUMBER(SEARCH("thickening",$AZ2378)),"thickening","")</f>
        <v>thickening</v>
      </c>
      <c r="BF2378" s="2" t="str">
        <f>IF(ISNUMBER(SEARCH("airDry",$AW2378)),"airDry","")</f>
        <v/>
      </c>
      <c r="BG2378" s="2" t="str">
        <f>IF(ISNUMBER(SEARCH("heatDry",$AY2378)),"heatDry","")</f>
        <v/>
      </c>
      <c r="BH2378" s="2" t="str">
        <f>IF(AND(ISNUMBER(SEARCH("aerobic",$AW2378)),ISNUMBER(SEARCH("anaer",$AW2378))),"Combined Aer and Anaer.","")</f>
        <v/>
      </c>
    </row>
    <row r="2379" spans="1:60" x14ac:dyDescent="0.25">
      <c r="A2379" s="4">
        <v>1857</v>
      </c>
      <c r="B2379" t="s">
        <v>8776</v>
      </c>
      <c r="C2379">
        <v>9019</v>
      </c>
      <c r="D2379">
        <v>2421.2252021019008</v>
      </c>
      <c r="E2379">
        <v>2423.647501279595</v>
      </c>
      <c r="F2379">
        <v>1931.2617113142039</v>
      </c>
      <c r="G2379">
        <v>2912.913197857838</v>
      </c>
      <c r="H2379">
        <v>-149.1459605616003</v>
      </c>
      <c r="I2379">
        <v>-151.7713519375549</v>
      </c>
      <c r="J2379">
        <v>-170.28308633453651</v>
      </c>
      <c r="K2379">
        <v>-123.9596421570828</v>
      </c>
      <c r="L2379">
        <v>4537.85708279972</v>
      </c>
      <c r="M2379">
        <v>4501.2571237548491</v>
      </c>
      <c r="N2379">
        <v>4377.7019796385266</v>
      </c>
      <c r="O2379">
        <v>4798.0654897917557</v>
      </c>
      <c r="P2379">
        <v>213.58738163325461</v>
      </c>
      <c r="Q2379">
        <v>214.56061184588981</v>
      </c>
      <c r="R2379">
        <v>184.5238749556047</v>
      </c>
      <c r="S2379">
        <v>246.53892936960091</v>
      </c>
      <c r="T2379">
        <v>84218.853821830737</v>
      </c>
      <c r="U2379">
        <v>84218.790728582637</v>
      </c>
      <c r="V2379">
        <v>84162.284585254791</v>
      </c>
      <c r="W2379">
        <v>84275.814050304587</v>
      </c>
      <c r="X2379">
        <v>7539.058764460824</v>
      </c>
      <c r="Y2379">
        <v>7592.8764831710741</v>
      </c>
      <c r="Z2379">
        <v>7128.4140839806578</v>
      </c>
      <c r="AA2379">
        <v>7806.8484763314209</v>
      </c>
      <c r="AB2379">
        <v>2196.8800790980599</v>
      </c>
      <c r="AC2379">
        <v>2129.22756209213</v>
      </c>
      <c r="AD2379">
        <v>1674.953421659344</v>
      </c>
      <c r="AE2379">
        <v>2851.7226484874491</v>
      </c>
      <c r="AF2379">
        <v>49.340268538648353</v>
      </c>
      <c r="AG2379">
        <v>48.930137508141271</v>
      </c>
      <c r="AH2379">
        <v>47.620697511966533</v>
      </c>
      <c r="AI2379">
        <v>52.160022728915521</v>
      </c>
      <c r="AJ2379">
        <v>0.37969303002422661</v>
      </c>
      <c r="AK2379">
        <v>0.37969393524280659</v>
      </c>
      <c r="AL2379">
        <v>0.37947337647159762</v>
      </c>
      <c r="AM2379">
        <v>0.37991155793915438</v>
      </c>
      <c r="AN2379">
        <v>0.97052536060793149</v>
      </c>
      <c r="AO2379">
        <v>0.97052536060793104</v>
      </c>
      <c r="AP2379">
        <v>0.97052536060793104</v>
      </c>
      <c r="AQ2379">
        <v>0.97052536060793104</v>
      </c>
      <c r="AR2379">
        <v>8.3651847363319245</v>
      </c>
      <c r="AS2379">
        <v>8.3651847363319245</v>
      </c>
      <c r="AT2379">
        <v>8.3651847363319245</v>
      </c>
      <c r="AU2379">
        <v>8.3651847363319245</v>
      </c>
      <c r="AV2379" t="str">
        <f>VLOOKUP(Sheet1[[#This Row],[NPDES ID2]],Combined_Sheet__Major_Only___2[[NPDES ID2]:[ECHO BFR]],3,FALSE)</f>
        <v>GA</v>
      </c>
      <c r="AW2379" t="s">
        <v>87</v>
      </c>
      <c r="AX2379" t="str">
        <f>VLOOKUP(Sheet1[[#This Row],[NPDES ID2]],Combined_Sheet__Major_Only___2[[NPDES ID2]:[ECHO BFR]],27,FALSE)</f>
        <v>-</v>
      </c>
      <c r="AY2379" t="str">
        <f>VLOOKUP(Sheet1[[#This Row],[NPDES ID2]],Combined_Sheet__Major_Only___2[[NPDES ID2]:[ECHO BFR]],28,FALSE)</f>
        <v>-</v>
      </c>
      <c r="AZ2379" t="str">
        <f>VLOOKUP(Sheet1[[#This Row],[NPDES ID2]],Combined_Sheet__Major_Only___2[[NPDES ID2]:[ECHO BFR]],29,FALSE)</f>
        <v>thickening</v>
      </c>
      <c r="BA2379">
        <f>VLOOKUP(Sheet1[[#This Row],[NPDES ID2]],Combined_Sheet__Major_Only___2[[NPDES ID2]:[ECHO BFR]],17,FALSE)</f>
        <v>33.829833000000001</v>
      </c>
      <c r="BB2379">
        <f>VLOOKUP(Sheet1[[#This Row],[NPDES ID2]],Combined_Sheet__Major_Only___2[[NPDES ID2]:[ECHO BFR]],18,FALSE)</f>
        <v>-84.456638999999996</v>
      </c>
      <c r="BC2379" t="str">
        <f>IF(ISNUMBER(SEARCH("aerobic",$AW2379)),"aerobic","")</f>
        <v/>
      </c>
      <c r="BD2379" t="str">
        <f>IF(ISNUMBER(SEARCH("anaer",$AW2379)),"anaer","")</f>
        <v/>
      </c>
      <c r="BE2379" t="str">
        <f>IF(ISNUMBER(SEARCH("thickening",$AZ2379)),"thickening","")</f>
        <v>thickening</v>
      </c>
      <c r="BF2379" s="3" t="str">
        <f>IF(ISNUMBER(SEARCH("airDry",$AW2379)),"airDry","")</f>
        <v/>
      </c>
      <c r="BG2379" s="3" t="str">
        <f>IF(ISNUMBER(SEARCH("heatDry",$AY2379)),"heatDry","")</f>
        <v/>
      </c>
      <c r="BH2379" s="3" t="str">
        <f>IF(AND(ISNUMBER(SEARCH("aerobic",$AW2379)),ISNUMBER(SEARCH("anaer",$AW2379))),"Combined Aer and Anaer.","")</f>
        <v/>
      </c>
    </row>
    <row r="2380" spans="1:60" x14ac:dyDescent="0.25">
      <c r="A2380" s="4">
        <v>1140</v>
      </c>
      <c r="B2380" t="s">
        <v>5477</v>
      </c>
      <c r="C2380">
        <v>303.85000000000002</v>
      </c>
      <c r="D2380">
        <v>643.16921706854259</v>
      </c>
      <c r="E2380">
        <v>643.11207714408761</v>
      </c>
      <c r="F2380">
        <v>481.91948566610063</v>
      </c>
      <c r="G2380">
        <v>822.54435404551941</v>
      </c>
      <c r="H2380">
        <v>-163.41358152459671</v>
      </c>
      <c r="I2380">
        <v>-165.1704871490885</v>
      </c>
      <c r="J2380">
        <v>-183.41048944319661</v>
      </c>
      <c r="K2380">
        <v>-139.54361088714941</v>
      </c>
      <c r="L2380">
        <v>144.5475080428981</v>
      </c>
      <c r="M2380">
        <v>143.23443873988671</v>
      </c>
      <c r="N2380">
        <v>138.88681526981131</v>
      </c>
      <c r="O2380">
        <v>153.7728763205231</v>
      </c>
      <c r="P2380">
        <v>7.2140452268406694</v>
      </c>
      <c r="Q2380">
        <v>7.2199161214162944</v>
      </c>
      <c r="R2380">
        <v>6.2642254642003454</v>
      </c>
      <c r="S2380">
        <v>8.2814693793637222</v>
      </c>
      <c r="T2380">
        <v>84538.241957526654</v>
      </c>
      <c r="U2380">
        <v>84538.178630118549</v>
      </c>
      <c r="V2380">
        <v>84481.462773728315</v>
      </c>
      <c r="W2380">
        <v>84595.413584323673</v>
      </c>
      <c r="X2380">
        <v>8005.6212908801936</v>
      </c>
      <c r="Y2380">
        <v>8069.329424630545</v>
      </c>
      <c r="Z2380">
        <v>7521.8407284578316</v>
      </c>
      <c r="AA2380">
        <v>8322.5089382632868</v>
      </c>
      <c r="AB2380">
        <v>2834.9028495399289</v>
      </c>
      <c r="AC2380">
        <v>2704.794662825077</v>
      </c>
      <c r="AD2380">
        <v>2041.7379979781899</v>
      </c>
      <c r="AE2380">
        <v>3910.46554762192</v>
      </c>
      <c r="AF2380">
        <v>46.6216162145029</v>
      </c>
      <c r="AG2380">
        <v>46.197704293367607</v>
      </c>
      <c r="AH2380">
        <v>44.796666455460262</v>
      </c>
      <c r="AI2380">
        <v>49.596804300538771</v>
      </c>
      <c r="AJ2380">
        <v>0.34671290739059107</v>
      </c>
      <c r="AK2380">
        <v>0.34671293789824842</v>
      </c>
      <c r="AL2380">
        <v>0.34670590315586458</v>
      </c>
      <c r="AM2380">
        <v>0.3467198712682481</v>
      </c>
      <c r="AN2380">
        <v>0.97063202618388611</v>
      </c>
      <c r="AO2380">
        <v>0.970632026183886</v>
      </c>
      <c r="AP2380">
        <v>0.970632026183886</v>
      </c>
      <c r="AQ2380">
        <v>0.970632026183886</v>
      </c>
      <c r="AR2380">
        <v>7.2877388154889253</v>
      </c>
      <c r="AS2380">
        <v>7.2877388154889253</v>
      </c>
      <c r="AT2380">
        <v>7.2877388154889253</v>
      </c>
      <c r="AU2380">
        <v>7.2877388154889253</v>
      </c>
      <c r="AV2380" t="str">
        <f>VLOOKUP(Sheet1[[#This Row],[NPDES ID2]],Combined_Sheet__Major_Only___2[[NPDES ID2]:[ECHO BFR]],3,FALSE)</f>
        <v>MO</v>
      </c>
      <c r="AW2380" t="s">
        <v>54</v>
      </c>
      <c r="AX2380" t="str">
        <f>VLOOKUP(Sheet1[[#This Row],[NPDES ID2]],Combined_Sheet__Major_Only___2[[NPDES ID2]:[ECHO BFR]],27,FALSE)</f>
        <v>-</v>
      </c>
      <c r="AY2380" t="str">
        <f>VLOOKUP(Sheet1[[#This Row],[NPDES ID2]],Combined_Sheet__Major_Only___2[[NPDES ID2]:[ECHO BFR]],28,FALSE)</f>
        <v>-</v>
      </c>
      <c r="AZ2380" t="str">
        <f>VLOOKUP(Sheet1[[#This Row],[NPDES ID2]],Combined_Sheet__Major_Only___2[[NPDES ID2]:[ECHO BFR]],29,FALSE)</f>
        <v>thickening</v>
      </c>
      <c r="BA2380">
        <f>VLOOKUP(Sheet1[[#This Row],[NPDES ID2]],Combined_Sheet__Major_Only___2[[NPDES ID2]:[ECHO BFR]],17,FALSE)</f>
        <v>37.019111000000002</v>
      </c>
      <c r="BB2380">
        <f>VLOOKUP(Sheet1[[#This Row],[NPDES ID2]],Combined_Sheet__Major_Only___2[[NPDES ID2]:[ECHO BFR]],18,FALSE)</f>
        <v>-93.234388999999993</v>
      </c>
      <c r="BC2380" t="str">
        <f>IF(ISNUMBER(SEARCH("aerobic",$AW2380)),"aerobic","")</f>
        <v/>
      </c>
      <c r="BD2380" t="str">
        <f>IF(ISNUMBER(SEARCH("anaer",$AW2380)),"anaer","")</f>
        <v/>
      </c>
      <c r="BE2380" t="str">
        <f>IF(ISNUMBER(SEARCH("thickening",$AZ2380)),"thickening","")</f>
        <v>thickening</v>
      </c>
      <c r="BF2380" s="2" t="str">
        <f>IF(ISNUMBER(SEARCH("airDry",$AW2380)),"airDry","")</f>
        <v/>
      </c>
      <c r="BG2380" s="2" t="str">
        <f>IF(ISNUMBER(SEARCH("heatDry",$AY2380)),"heatDry","")</f>
        <v/>
      </c>
      <c r="BH2380" s="2" t="str">
        <f>IF(AND(ISNUMBER(SEARCH("aerobic",$AW2380)),ISNUMBER(SEARCH("anaer",$AW2380))),"Combined Aer and Anaer.","")</f>
        <v/>
      </c>
    </row>
    <row r="2381" spans="1:60" x14ac:dyDescent="0.25">
      <c r="A2381" s="4">
        <v>2432</v>
      </c>
      <c r="B2381" t="s">
        <v>11335</v>
      </c>
      <c r="C2381">
        <v>248</v>
      </c>
      <c r="D2381">
        <v>734.63002235873637</v>
      </c>
      <c r="E2381">
        <v>733.83560380354947</v>
      </c>
      <c r="F2381">
        <v>546.52524027196739</v>
      </c>
      <c r="G2381">
        <v>952.8365910807704</v>
      </c>
      <c r="H2381">
        <v>-164.97310996623349</v>
      </c>
      <c r="I2381">
        <v>-166.6755303485254</v>
      </c>
      <c r="J2381">
        <v>-185.06853226511871</v>
      </c>
      <c r="K2381">
        <v>-141.03207431885389</v>
      </c>
      <c r="L2381">
        <v>116.9315715828893</v>
      </c>
      <c r="M2381">
        <v>115.85155020853951</v>
      </c>
      <c r="N2381">
        <v>112.27599608181229</v>
      </c>
      <c r="O2381">
        <v>124.5190238481172</v>
      </c>
      <c r="P2381">
        <v>5.8896947843782961</v>
      </c>
      <c r="Q2381">
        <v>5.8962882951837718</v>
      </c>
      <c r="R2381">
        <v>5.1189979510620676</v>
      </c>
      <c r="S2381">
        <v>6.7643881715236329</v>
      </c>
      <c r="T2381">
        <v>84695.012459753663</v>
      </c>
      <c r="U2381">
        <v>84694.949017409002</v>
      </c>
      <c r="V2381">
        <v>84638.130224126493</v>
      </c>
      <c r="W2381">
        <v>84752.287850647073</v>
      </c>
      <c r="X2381">
        <v>8092.5795222989263</v>
      </c>
      <c r="Y2381">
        <v>8157.9326034333153</v>
      </c>
      <c r="Z2381">
        <v>7595.6548673134084</v>
      </c>
      <c r="AA2381">
        <v>8418.3201496567963</v>
      </c>
      <c r="AB2381">
        <v>2979.5452813798352</v>
      </c>
      <c r="AC2381">
        <v>2831.7187093971552</v>
      </c>
      <c r="AD2381">
        <v>2119.3732313539072</v>
      </c>
      <c r="AE2381">
        <v>4170.1717863095546</v>
      </c>
      <c r="AF2381">
        <v>46.207694134770158</v>
      </c>
      <c r="AG2381">
        <v>45.78057696014028</v>
      </c>
      <c r="AH2381">
        <v>44.368624569973818</v>
      </c>
      <c r="AI2381">
        <v>49.205760797529308</v>
      </c>
      <c r="AJ2381">
        <v>0.3416967605381574</v>
      </c>
      <c r="AK2381">
        <v>0.34169678524024449</v>
      </c>
      <c r="AL2381">
        <v>0.3416910911730377</v>
      </c>
      <c r="AM2381">
        <v>0.34170239721412871</v>
      </c>
      <c r="AN2381">
        <v>0.97068410061989086</v>
      </c>
      <c r="AO2381">
        <v>0.97068410061989074</v>
      </c>
      <c r="AP2381">
        <v>0.97068410061989074</v>
      </c>
      <c r="AQ2381">
        <v>0.97068410061989074</v>
      </c>
      <c r="AR2381">
        <v>7.1157426674264981</v>
      </c>
      <c r="AS2381">
        <v>7.1157426674264972</v>
      </c>
      <c r="AT2381">
        <v>7.1157426674264972</v>
      </c>
      <c r="AU2381">
        <v>7.1157426674264972</v>
      </c>
      <c r="AV2381" t="str">
        <f>VLOOKUP(Sheet1[[#This Row],[NPDES ID2]],Combined_Sheet__Major_Only___2[[NPDES ID2]:[ECHO BFR]],3,FALSE)</f>
        <v>IA</v>
      </c>
      <c r="AW2381" t="s">
        <v>87</v>
      </c>
      <c r="AX2381" t="str">
        <f>VLOOKUP(Sheet1[[#This Row],[NPDES ID2]],Combined_Sheet__Major_Only___2[[NPDES ID2]:[ECHO BFR]],27,FALSE)</f>
        <v>-</v>
      </c>
      <c r="AY2381" t="str">
        <f>VLOOKUP(Sheet1[[#This Row],[NPDES ID2]],Combined_Sheet__Major_Only___2[[NPDES ID2]:[ECHO BFR]],28,FALSE)</f>
        <v>-</v>
      </c>
      <c r="AZ2381" t="str">
        <f>VLOOKUP(Sheet1[[#This Row],[NPDES ID2]],Combined_Sheet__Major_Only___2[[NPDES ID2]:[ECHO BFR]],29,FALSE)</f>
        <v>preliminaryOps, thickening</v>
      </c>
      <c r="BA2381">
        <f>VLOOKUP(Sheet1[[#This Row],[NPDES ID2]],Combined_Sheet__Major_Only___2[[NPDES ID2]:[ECHO BFR]],17,FALSE)</f>
        <v>40.628528000000003</v>
      </c>
      <c r="BB2381">
        <f>VLOOKUP(Sheet1[[#This Row],[NPDES ID2]],Combined_Sheet__Major_Only___2[[NPDES ID2]:[ECHO BFR]],18,FALSE)</f>
        <v>-91.304389</v>
      </c>
      <c r="BC2381" t="str">
        <f>IF(ISNUMBER(SEARCH("aerobic",$AW2381)),"aerobic","")</f>
        <v/>
      </c>
      <c r="BD2381" t="str">
        <f>IF(ISNUMBER(SEARCH("anaer",$AW2381)),"anaer","")</f>
        <v/>
      </c>
      <c r="BE2381" t="str">
        <f>IF(ISNUMBER(SEARCH("thickening",$AZ2381)),"thickening","")</f>
        <v>thickening</v>
      </c>
      <c r="BF2381" s="2" t="str">
        <f>IF(ISNUMBER(SEARCH("airDry",$AW2381)),"airDry","")</f>
        <v/>
      </c>
      <c r="BG2381" s="2" t="str">
        <f>IF(ISNUMBER(SEARCH("heatDry",$AY2381)),"heatDry","")</f>
        <v/>
      </c>
      <c r="BH2381" s="2" t="str">
        <f>IF(AND(ISNUMBER(SEARCH("aerobic",$AW2381)),ISNUMBER(SEARCH("anaer",$AW2381))),"Combined Aer and Anaer.","")</f>
        <v/>
      </c>
    </row>
    <row r="2382" spans="1:60" x14ac:dyDescent="0.25">
      <c r="A2382" s="4">
        <v>39</v>
      </c>
      <c r="B2382" t="s">
        <v>245</v>
      </c>
      <c r="C2382">
        <v>189</v>
      </c>
      <c r="D2382">
        <v>891.14974747463975</v>
      </c>
      <c r="E2382">
        <v>890.38709667286446</v>
      </c>
      <c r="F2382">
        <v>648.8408177939624</v>
      </c>
      <c r="G2382">
        <v>1153.736873947282</v>
      </c>
      <c r="H2382">
        <v>-165.25905027343509</v>
      </c>
      <c r="I2382">
        <v>-166.96806221471559</v>
      </c>
      <c r="J2382">
        <v>-185.34368712683369</v>
      </c>
      <c r="K2382">
        <v>-141.286926756089</v>
      </c>
      <c r="L2382">
        <v>88.986346670361286</v>
      </c>
      <c r="M2382">
        <v>88.162201471949004</v>
      </c>
      <c r="N2382">
        <v>85.434135004156545</v>
      </c>
      <c r="O2382">
        <v>94.775711731307368</v>
      </c>
      <c r="P2382">
        <v>4.4887341468376052</v>
      </c>
      <c r="Q2382">
        <v>4.4939878791658936</v>
      </c>
      <c r="R2382">
        <v>3.9025598662903098</v>
      </c>
      <c r="S2382">
        <v>5.1557623095675753</v>
      </c>
      <c r="T2382">
        <v>85115.562549363312</v>
      </c>
      <c r="U2382">
        <v>85115.49879869158</v>
      </c>
      <c r="V2382">
        <v>85058.403868516922</v>
      </c>
      <c r="W2382">
        <v>85173.116296193635</v>
      </c>
      <c r="X2382">
        <v>8144.4029841954589</v>
      </c>
      <c r="Y2382">
        <v>8210.3335590723509</v>
      </c>
      <c r="Z2382">
        <v>7643.021984144114</v>
      </c>
      <c r="AA2382">
        <v>8473.0972303808594</v>
      </c>
      <c r="AB2382">
        <v>2330.9563372482889</v>
      </c>
      <c r="AC2382">
        <v>2259.3112253386562</v>
      </c>
      <c r="AD2382">
        <v>1783.806161737926</v>
      </c>
      <c r="AE2382">
        <v>3030.818566840765</v>
      </c>
      <c r="AF2382">
        <v>46.141711473133093</v>
      </c>
      <c r="AG2382">
        <v>45.714127853495633</v>
      </c>
      <c r="AH2382">
        <v>44.300295582485077</v>
      </c>
      <c r="AI2382">
        <v>49.143455077960013</v>
      </c>
      <c r="AJ2382">
        <v>0.34089727922482671</v>
      </c>
      <c r="AK2382">
        <v>0.3408972976063952</v>
      </c>
      <c r="AL2382">
        <v>0.34089306219392568</v>
      </c>
      <c r="AM2382">
        <v>0.34090147192032838</v>
      </c>
      <c r="AN2382">
        <v>0.97082288682183782</v>
      </c>
      <c r="AO2382">
        <v>0.97082288682183815</v>
      </c>
      <c r="AP2382">
        <v>0.97082288682183815</v>
      </c>
      <c r="AQ2382">
        <v>0.97082288682183815</v>
      </c>
      <c r="AR2382">
        <v>7.8865545951594278</v>
      </c>
      <c r="AS2382">
        <v>7.8865545951594296</v>
      </c>
      <c r="AT2382">
        <v>7.8865545951594296</v>
      </c>
      <c r="AU2382">
        <v>7.8865545951594296</v>
      </c>
      <c r="AV2382" t="str">
        <f>VLOOKUP(Sheet1[[#This Row],[NPDES ID2]],Combined_Sheet__Major_Only___2[[NPDES ID2]:[ECHO BFR]],3,FALSE)</f>
        <v>MA</v>
      </c>
      <c r="AW2382" t="s">
        <v>54</v>
      </c>
      <c r="AX2382" t="str">
        <f>VLOOKUP(Sheet1[[#This Row],[NPDES ID2]],Combined_Sheet__Major_Only___2[[NPDES ID2]:[ECHO BFR]],27,FALSE)</f>
        <v>-</v>
      </c>
      <c r="AY2382" t="str">
        <f>VLOOKUP(Sheet1[[#This Row],[NPDES ID2]],Combined_Sheet__Major_Only___2[[NPDES ID2]:[ECHO BFR]],28,FALSE)</f>
        <v>-</v>
      </c>
      <c r="AZ2382" t="str">
        <f>VLOOKUP(Sheet1[[#This Row],[NPDES ID2]],Combined_Sheet__Major_Only___2[[NPDES ID2]:[ECHO BFR]],29,FALSE)</f>
        <v>thickening, preliminaryOps</v>
      </c>
      <c r="BA2382">
        <f>VLOOKUP(Sheet1[[#This Row],[NPDES ID2]],Combined_Sheet__Major_Only___2[[NPDES ID2]:[ECHO BFR]],17,FALSE)</f>
        <v>42.286285999999997</v>
      </c>
      <c r="BB2382">
        <f>VLOOKUP(Sheet1[[#This Row],[NPDES ID2]],Combined_Sheet__Major_Only___2[[NPDES ID2]:[ECHO BFR]],18,FALSE)</f>
        <v>-73.241279000000006</v>
      </c>
      <c r="BC2382" t="str">
        <f>IF(ISNUMBER(SEARCH("aerobic",$AW2382)),"aerobic","")</f>
        <v/>
      </c>
      <c r="BD2382" t="str">
        <f>IF(ISNUMBER(SEARCH("anaer",$AW2382)),"anaer","")</f>
        <v/>
      </c>
      <c r="BE2382" t="str">
        <f>IF(ISNUMBER(SEARCH("thickening",$AZ2382)),"thickening","")</f>
        <v>thickening</v>
      </c>
      <c r="BF2382" s="3" t="str">
        <f>IF(ISNUMBER(SEARCH("airDry",$AW2382)),"airDry","")</f>
        <v/>
      </c>
      <c r="BG2382" s="3" t="str">
        <f>IF(ISNUMBER(SEARCH("heatDry",$AY2382)),"heatDry","")</f>
        <v/>
      </c>
      <c r="BH2382" s="3" t="str">
        <f>IF(AND(ISNUMBER(SEARCH("aerobic",$AW2382)),ISNUMBER(SEARCH("anaer",$AW2382))),"Combined Aer and Anaer.","")</f>
        <v/>
      </c>
    </row>
    <row r="2383" spans="1:60" x14ac:dyDescent="0.25">
      <c r="A2383" s="4">
        <v>1976</v>
      </c>
      <c r="B2383" t="s">
        <v>9312</v>
      </c>
      <c r="C2383">
        <v>1959.74</v>
      </c>
      <c r="D2383">
        <v>687.69106009478526</v>
      </c>
      <c r="E2383">
        <v>687.79157290422017</v>
      </c>
      <c r="F2383">
        <v>572.45574888722376</v>
      </c>
      <c r="G2383">
        <v>808.15660884934744</v>
      </c>
      <c r="H2383">
        <v>-156.1842880881062</v>
      </c>
      <c r="I2383">
        <v>-157.96314140042449</v>
      </c>
      <c r="J2383">
        <v>-176.33455737548121</v>
      </c>
      <c r="K2383">
        <v>-133.07919751514621</v>
      </c>
      <c r="L2383">
        <v>967.95514778005793</v>
      </c>
      <c r="M2383">
        <v>959.78423368750941</v>
      </c>
      <c r="N2383">
        <v>932.63311460552143</v>
      </c>
      <c r="O2383">
        <v>1025.487624602825</v>
      </c>
      <c r="P2383">
        <v>46.46531369534889</v>
      </c>
      <c r="Q2383">
        <v>46.680627178922101</v>
      </c>
      <c r="R2383">
        <v>40.247796731045391</v>
      </c>
      <c r="S2383">
        <v>53.505053953680978</v>
      </c>
      <c r="T2383">
        <v>85154.902603681854</v>
      </c>
      <c r="U2383">
        <v>85154.838824167877</v>
      </c>
      <c r="V2383">
        <v>85097.718062967135</v>
      </c>
      <c r="W2383">
        <v>85212.482389117198</v>
      </c>
      <c r="X2383">
        <v>7765.7355167931682</v>
      </c>
      <c r="Y2383">
        <v>7823.6056367350757</v>
      </c>
      <c r="Z2383">
        <v>7327.7228719852856</v>
      </c>
      <c r="AA2383">
        <v>8051.9323751455659</v>
      </c>
      <c r="AB2383">
        <v>1970.8997415078511</v>
      </c>
      <c r="AC2383">
        <v>1924.3152253766029</v>
      </c>
      <c r="AD2383">
        <v>1554.2800946032839</v>
      </c>
      <c r="AE2383">
        <v>2478.6933282404088</v>
      </c>
      <c r="AF2383">
        <v>48.41098141215484</v>
      </c>
      <c r="AG2383">
        <v>47.999748609059189</v>
      </c>
      <c r="AH2383">
        <v>46.649679382316997</v>
      </c>
      <c r="AI2383">
        <v>51.286377777898757</v>
      </c>
      <c r="AJ2383">
        <v>0.36841346325553892</v>
      </c>
      <c r="AK2383">
        <v>0.36841366146543852</v>
      </c>
      <c r="AL2383">
        <v>0.36836749304900002</v>
      </c>
      <c r="AM2383">
        <v>0.36845917407448309</v>
      </c>
      <c r="AN2383">
        <v>0.9708358022951864</v>
      </c>
      <c r="AO2383">
        <v>0.97083580229518662</v>
      </c>
      <c r="AP2383">
        <v>0.97083580229518662</v>
      </c>
      <c r="AQ2383">
        <v>0.97083580229518662</v>
      </c>
      <c r="AR2383">
        <v>8.7500232198712098</v>
      </c>
      <c r="AS2383">
        <v>8.7500232198712098</v>
      </c>
      <c r="AT2383">
        <v>8.7500232198712098</v>
      </c>
      <c r="AU2383">
        <v>8.7500232198712098</v>
      </c>
      <c r="AV2383" t="str">
        <f>VLOOKUP(Sheet1[[#This Row],[NPDES ID2]],Combined_Sheet__Major_Only___2[[NPDES ID2]:[ECHO BFR]],3,FALSE)</f>
        <v>TX</v>
      </c>
      <c r="AW2383" t="s">
        <v>54</v>
      </c>
      <c r="AX2383" t="str">
        <f>VLOOKUP(Sheet1[[#This Row],[NPDES ID2]],Combined_Sheet__Major_Only___2[[NPDES ID2]:[ECHO BFR]],27,FALSE)</f>
        <v>-</v>
      </c>
      <c r="AY2383" t="str">
        <f>VLOOKUP(Sheet1[[#This Row],[NPDES ID2]],Combined_Sheet__Major_Only___2[[NPDES ID2]:[ECHO BFR]],28,FALSE)</f>
        <v>-</v>
      </c>
      <c r="AZ2383" t="str">
        <f>VLOOKUP(Sheet1[[#This Row],[NPDES ID2]],Combined_Sheet__Major_Only___2[[NPDES ID2]:[ECHO BFR]],29,FALSE)</f>
        <v>thickening</v>
      </c>
      <c r="BA2383">
        <f>VLOOKUP(Sheet1[[#This Row],[NPDES ID2]],Combined_Sheet__Major_Only___2[[NPDES ID2]:[ECHO BFR]],17,FALSE)</f>
        <v>32.970111000000003</v>
      </c>
      <c r="BB2383">
        <f>VLOOKUP(Sheet1[[#This Row],[NPDES ID2]],Combined_Sheet__Major_Only___2[[NPDES ID2]:[ECHO BFR]],18,FALSE)</f>
        <v>-96.551361</v>
      </c>
      <c r="BC2383" t="str">
        <f>IF(ISNUMBER(SEARCH("aerobic",$AW2383)),"aerobic","")</f>
        <v/>
      </c>
      <c r="BD2383" t="str">
        <f>IF(ISNUMBER(SEARCH("anaer",$AW2383)),"anaer","")</f>
        <v/>
      </c>
      <c r="BE2383" t="str">
        <f>IF(ISNUMBER(SEARCH("thickening",$AZ2383)),"thickening","")</f>
        <v>thickening</v>
      </c>
      <c r="BF2383" s="2" t="str">
        <f>IF(ISNUMBER(SEARCH("airDry",$AW2383)),"airDry","")</f>
        <v/>
      </c>
      <c r="BG2383" s="2" t="str">
        <f>IF(ISNUMBER(SEARCH("heatDry",$AY2383)),"heatDry","")</f>
        <v/>
      </c>
      <c r="BH2383" s="2" t="str">
        <f>IF(AND(ISNUMBER(SEARCH("aerobic",$AW2383)),ISNUMBER(SEARCH("anaer",$AW2383))),"Combined Aer and Anaer.","")</f>
        <v/>
      </c>
    </row>
    <row r="2384" spans="1:60" x14ac:dyDescent="0.25">
      <c r="A2384" s="4">
        <v>1137</v>
      </c>
      <c r="B2384" t="s">
        <v>5463</v>
      </c>
      <c r="C2384">
        <v>306.82</v>
      </c>
      <c r="D2384">
        <v>626.42374082842855</v>
      </c>
      <c r="E2384">
        <v>626.16104604063173</v>
      </c>
      <c r="F2384">
        <v>470.35702620591309</v>
      </c>
      <c r="G2384">
        <v>800.18891943499216</v>
      </c>
      <c r="H2384">
        <v>-159.90765595079961</v>
      </c>
      <c r="I2384">
        <v>-161.83110851263919</v>
      </c>
      <c r="J2384">
        <v>-179.60333234407469</v>
      </c>
      <c r="K2384">
        <v>-136.1562960879894</v>
      </c>
      <c r="L2384">
        <v>149.0323416744738</v>
      </c>
      <c r="M2384">
        <v>147.73057366506131</v>
      </c>
      <c r="N2384">
        <v>143.4204142059121</v>
      </c>
      <c r="O2384">
        <v>158.17825085392229</v>
      </c>
      <c r="P2384">
        <v>7.2796841762945181</v>
      </c>
      <c r="Q2384">
        <v>7.2994680193992298</v>
      </c>
      <c r="R2384">
        <v>6.3122394964355228</v>
      </c>
      <c r="S2384">
        <v>8.3662552258506206</v>
      </c>
      <c r="T2384">
        <v>85388.865682254458</v>
      </c>
      <c r="U2384">
        <v>85388.801731210013</v>
      </c>
      <c r="V2384">
        <v>85331.527347791605</v>
      </c>
      <c r="W2384">
        <v>85446.600324420404</v>
      </c>
      <c r="X2384">
        <v>7918.8411748817134</v>
      </c>
      <c r="Y2384">
        <v>7979.7075782568772</v>
      </c>
      <c r="Z2384">
        <v>7458.1220738894199</v>
      </c>
      <c r="AA2384">
        <v>8220.0938519279043</v>
      </c>
      <c r="AB2384">
        <v>1898.4569881326249</v>
      </c>
      <c r="AC2384">
        <v>1857.9717143886451</v>
      </c>
      <c r="AD2384">
        <v>1515.713642149874</v>
      </c>
      <c r="AE2384">
        <v>2360.001558124904</v>
      </c>
      <c r="AF2384">
        <v>47.602797153993642</v>
      </c>
      <c r="AG2384">
        <v>47.186600558310182</v>
      </c>
      <c r="AH2384">
        <v>45.811087784414703</v>
      </c>
      <c r="AI2384">
        <v>50.523805236048617</v>
      </c>
      <c r="AJ2384">
        <v>0.35860906770557488</v>
      </c>
      <c r="AK2384">
        <v>0.3586090981638852</v>
      </c>
      <c r="AL2384">
        <v>0.35860207527411653</v>
      </c>
      <c r="AM2384">
        <v>0.35861601984236452</v>
      </c>
      <c r="AN2384">
        <v>0.97091237757700355</v>
      </c>
      <c r="AO2384">
        <v>0.97091237757700355</v>
      </c>
      <c r="AP2384">
        <v>0.97091237757700355</v>
      </c>
      <c r="AQ2384">
        <v>0.97091237757700355</v>
      </c>
      <c r="AR2384">
        <v>8.8473846860922691</v>
      </c>
      <c r="AS2384">
        <v>8.8473846860922691</v>
      </c>
      <c r="AT2384">
        <v>8.8473846860922691</v>
      </c>
      <c r="AU2384">
        <v>8.8473846860922691</v>
      </c>
      <c r="AV2384" t="str">
        <f>VLOOKUP(Sheet1[[#This Row],[NPDES ID2]],Combined_Sheet__Major_Only___2[[NPDES ID2]:[ECHO BFR]],3,FALSE)</f>
        <v>NJ</v>
      </c>
      <c r="AW2384" t="s">
        <v>54</v>
      </c>
      <c r="AX2384" t="str">
        <f>VLOOKUP(Sheet1[[#This Row],[NPDES ID2]],Combined_Sheet__Major_Only___2[[NPDES ID2]:[ECHO BFR]],27,FALSE)</f>
        <v>-</v>
      </c>
      <c r="AY2384" t="str">
        <f>VLOOKUP(Sheet1[[#This Row],[NPDES ID2]],Combined_Sheet__Major_Only___2[[NPDES ID2]:[ECHO BFR]],28,FALSE)</f>
        <v>-</v>
      </c>
      <c r="AZ2384" t="str">
        <f>VLOOKUP(Sheet1[[#This Row],[NPDES ID2]],Combined_Sheet__Major_Only___2[[NPDES ID2]:[ECHO BFR]],29,FALSE)</f>
        <v>thickening</v>
      </c>
      <c r="BA2384">
        <f>VLOOKUP(Sheet1[[#This Row],[NPDES ID2]],Combined_Sheet__Major_Only___2[[NPDES ID2]:[ECHO BFR]],17,FALSE)</f>
        <v>40.636110000000002</v>
      </c>
      <c r="BB2384">
        <f>VLOOKUP(Sheet1[[#This Row],[NPDES ID2]],Combined_Sheet__Major_Only___2[[NPDES ID2]:[ECHO BFR]],18,FALSE)</f>
        <v>-74.90943</v>
      </c>
      <c r="BC2384" t="str">
        <f>IF(ISNUMBER(SEARCH("aerobic",$AW2384)),"aerobic","")</f>
        <v/>
      </c>
      <c r="BD2384" t="str">
        <f>IF(ISNUMBER(SEARCH("anaer",$AW2384)),"anaer","")</f>
        <v/>
      </c>
      <c r="BE2384" t="str">
        <f>IF(ISNUMBER(SEARCH("thickening",$AZ2384)),"thickening","")</f>
        <v>thickening</v>
      </c>
      <c r="BF2384" s="3" t="str">
        <f>IF(ISNUMBER(SEARCH("airDry",$AW2384)),"airDry","")</f>
        <v/>
      </c>
      <c r="BG2384" s="3" t="str">
        <f>IF(ISNUMBER(SEARCH("heatDry",$AY2384)),"heatDry","")</f>
        <v/>
      </c>
      <c r="BH2384" s="3" t="str">
        <f>IF(AND(ISNUMBER(SEARCH("aerobic",$AW2384)),ISNUMBER(SEARCH("anaer",$AW2384))),"Combined Aer and Anaer.","")</f>
        <v/>
      </c>
    </row>
    <row r="2385" spans="1:60" x14ac:dyDescent="0.25">
      <c r="A2385" s="4">
        <v>1092</v>
      </c>
      <c r="B2385" t="s">
        <v>5262</v>
      </c>
      <c r="C2385">
        <v>348</v>
      </c>
      <c r="D2385">
        <v>531.73536716437775</v>
      </c>
      <c r="E2385">
        <v>534.24714000759946</v>
      </c>
      <c r="F2385">
        <v>402.28359673264248</v>
      </c>
      <c r="G2385">
        <v>668.12536583356325</v>
      </c>
      <c r="H2385">
        <v>-144.34710717854639</v>
      </c>
      <c r="I2385">
        <v>-146.36124466604201</v>
      </c>
      <c r="J2385">
        <v>-162.59825929756369</v>
      </c>
      <c r="K2385">
        <v>-121.2086400394206</v>
      </c>
      <c r="L2385">
        <v>186.3201325518273</v>
      </c>
      <c r="M2385">
        <v>184.97987306798541</v>
      </c>
      <c r="N2385">
        <v>180.54156109095709</v>
      </c>
      <c r="O2385">
        <v>195.73738582658271</v>
      </c>
      <c r="P2385">
        <v>8.226824695143474</v>
      </c>
      <c r="Q2385">
        <v>8.2661463899288457</v>
      </c>
      <c r="R2385">
        <v>7.0243620727793994</v>
      </c>
      <c r="S2385">
        <v>9.4814590879215466</v>
      </c>
      <c r="T2385">
        <v>85443.468084731663</v>
      </c>
      <c r="U2385">
        <v>85443.404093655379</v>
      </c>
      <c r="V2385">
        <v>85386.093857818705</v>
      </c>
      <c r="W2385">
        <v>85501.238867427077</v>
      </c>
      <c r="X2385">
        <v>7186.4333896399303</v>
      </c>
      <c r="Y2385">
        <v>7232.7937741196456</v>
      </c>
      <c r="Z2385">
        <v>6840.3073721038018</v>
      </c>
      <c r="AA2385">
        <v>7411.1184609994079</v>
      </c>
      <c r="AB2385">
        <v>1974.8246768299109</v>
      </c>
      <c r="AC2385">
        <v>1920.26554083672</v>
      </c>
      <c r="AD2385">
        <v>1532.806209462359</v>
      </c>
      <c r="AE2385">
        <v>2524.982748816104</v>
      </c>
      <c r="AF2385">
        <v>52.470757729017294</v>
      </c>
      <c r="AG2385">
        <v>52.092828115338051</v>
      </c>
      <c r="AH2385">
        <v>50.844429697431167</v>
      </c>
      <c r="AI2385">
        <v>55.122428188453227</v>
      </c>
      <c r="AJ2385">
        <v>0.41773484144042811</v>
      </c>
      <c r="AK2385">
        <v>0.4177348813069951</v>
      </c>
      <c r="AL2385">
        <v>0.41772568698837309</v>
      </c>
      <c r="AM2385">
        <v>0.41774394316415259</v>
      </c>
      <c r="AN2385">
        <v>0.97093019090949839</v>
      </c>
      <c r="AO2385">
        <v>0.97093019090949828</v>
      </c>
      <c r="AP2385">
        <v>0.97093019090949828</v>
      </c>
      <c r="AQ2385">
        <v>0.97093019090949828</v>
      </c>
      <c r="AR2385">
        <v>9.1347207725399233</v>
      </c>
      <c r="AS2385">
        <v>9.1347207725399233</v>
      </c>
      <c r="AT2385">
        <v>9.1347207725399233</v>
      </c>
      <c r="AU2385">
        <v>9.1347207725399233</v>
      </c>
      <c r="AV2385" t="str">
        <f>VLOOKUP(Sheet1[[#This Row],[NPDES ID2]],Combined_Sheet__Major_Only___2[[NPDES ID2]:[ECHO BFR]],3,FALSE)</f>
        <v>CT</v>
      </c>
      <c r="AW2385" t="s">
        <v>54</v>
      </c>
      <c r="AX2385" t="str">
        <f>VLOOKUP(Sheet1[[#This Row],[NPDES ID2]],Combined_Sheet__Major_Only___2[[NPDES ID2]:[ECHO BFR]],27,FALSE)</f>
        <v>-</v>
      </c>
      <c r="AY2385" t="str">
        <f>VLOOKUP(Sheet1[[#This Row],[NPDES ID2]],Combined_Sheet__Major_Only___2[[NPDES ID2]:[ECHO BFR]],28,FALSE)</f>
        <v>-</v>
      </c>
      <c r="AZ2385" t="str">
        <f>VLOOKUP(Sheet1[[#This Row],[NPDES ID2]],Combined_Sheet__Major_Only___2[[NPDES ID2]:[ECHO BFR]],29,FALSE)</f>
        <v>thickening</v>
      </c>
      <c r="BA2385">
        <f>VLOOKUP(Sheet1[[#This Row],[NPDES ID2]],Combined_Sheet__Major_Only___2[[NPDES ID2]:[ECHO BFR]],17,FALSE)</f>
        <v>41.140659999999997</v>
      </c>
      <c r="BB2385">
        <f>VLOOKUP(Sheet1[[#This Row],[NPDES ID2]],Combined_Sheet__Major_Only___2[[NPDES ID2]:[ECHO BFR]],18,FALSE)</f>
        <v>-73.483680000000007</v>
      </c>
      <c r="BC2385" t="str">
        <f>IF(ISNUMBER(SEARCH("aerobic",$AW2385)),"aerobic","")</f>
        <v/>
      </c>
      <c r="BD2385" t="str">
        <f>IF(ISNUMBER(SEARCH("anaer",$AW2385)),"anaer","")</f>
        <v/>
      </c>
      <c r="BE2385" t="str">
        <f>IF(ISNUMBER(SEARCH("thickening",$AZ2385)),"thickening","")</f>
        <v>thickening</v>
      </c>
      <c r="BF2385" s="2" t="str">
        <f>IF(ISNUMBER(SEARCH("airDry",$AW2385)),"airDry","")</f>
        <v/>
      </c>
      <c r="BG2385" s="2" t="str">
        <f>IF(ISNUMBER(SEARCH("heatDry",$AY2385)),"heatDry","")</f>
        <v/>
      </c>
      <c r="BH2385" s="2" t="str">
        <f>IF(AND(ISNUMBER(SEARCH("aerobic",$AW2385)),ISNUMBER(SEARCH("anaer",$AW2385))),"Combined Aer and Anaer.","")</f>
        <v/>
      </c>
    </row>
    <row r="2386" spans="1:60" x14ac:dyDescent="0.25">
      <c r="A2386" s="4">
        <v>1881</v>
      </c>
      <c r="B2386" t="s">
        <v>8881</v>
      </c>
      <c r="C2386">
        <v>5409</v>
      </c>
      <c r="D2386">
        <v>1537.4733600259051</v>
      </c>
      <c r="E2386">
        <v>1537.0999955268769</v>
      </c>
      <c r="F2386">
        <v>1248.637601947647</v>
      </c>
      <c r="G2386">
        <v>1846.130433398054</v>
      </c>
      <c r="H2386">
        <v>-154.02487050059949</v>
      </c>
      <c r="I2386">
        <v>-155.6110294114562</v>
      </c>
      <c r="J2386">
        <v>-175.20650963225751</v>
      </c>
      <c r="K2386">
        <v>-131.099423967588</v>
      </c>
      <c r="L2386">
        <v>2675.995889708448</v>
      </c>
      <c r="M2386">
        <v>2653.5755011072501</v>
      </c>
      <c r="N2386">
        <v>2578.536507964101</v>
      </c>
      <c r="O2386">
        <v>2834.5564634622378</v>
      </c>
      <c r="P2386">
        <v>128.20827457617759</v>
      </c>
      <c r="Q2386">
        <v>128.8244459184624</v>
      </c>
      <c r="R2386">
        <v>111.0464415284769</v>
      </c>
      <c r="S2386">
        <v>147.68000722965391</v>
      </c>
      <c r="T2386">
        <v>85681.556770204916</v>
      </c>
      <c r="U2386">
        <v>85681.49260457349</v>
      </c>
      <c r="V2386">
        <v>85624.026037609336</v>
      </c>
      <c r="W2386">
        <v>85739.485140309684</v>
      </c>
      <c r="X2386">
        <v>7800.9168010092508</v>
      </c>
      <c r="Y2386">
        <v>7858.6027765874533</v>
      </c>
      <c r="Z2386">
        <v>7362.2492286420729</v>
      </c>
      <c r="AA2386">
        <v>8087.8647917593389</v>
      </c>
      <c r="AB2386">
        <v>1658.451733412408</v>
      </c>
      <c r="AC2386">
        <v>1630.814778448256</v>
      </c>
      <c r="AD2386">
        <v>1357.671512657518</v>
      </c>
      <c r="AE2386">
        <v>2009.06366417296</v>
      </c>
      <c r="AF2386">
        <v>48.501918424446842</v>
      </c>
      <c r="AG2386">
        <v>48.088602653361903</v>
      </c>
      <c r="AH2386">
        <v>46.749742593482132</v>
      </c>
      <c r="AI2386">
        <v>51.370365856929368</v>
      </c>
      <c r="AJ2386">
        <v>0.36951693760155191</v>
      </c>
      <c r="AK2386">
        <v>0.36951746198252261</v>
      </c>
      <c r="AL2386">
        <v>0.36939276466459942</v>
      </c>
      <c r="AM2386">
        <v>0.3696404398266247</v>
      </c>
      <c r="AN2386">
        <v>0.97100760998374214</v>
      </c>
      <c r="AO2386">
        <v>0.97100760998374203</v>
      </c>
      <c r="AP2386">
        <v>0.97100760998374203</v>
      </c>
      <c r="AQ2386">
        <v>0.97100760998374203</v>
      </c>
      <c r="AR2386">
        <v>9.5883472582342808</v>
      </c>
      <c r="AS2386">
        <v>9.5883472582342808</v>
      </c>
      <c r="AT2386">
        <v>9.5883472582342808</v>
      </c>
      <c r="AU2386">
        <v>9.5883472582342808</v>
      </c>
      <c r="AV2386" t="str">
        <f>VLOOKUP(Sheet1[[#This Row],[NPDES ID2]],Combined_Sheet__Major_Only___2[[NPDES ID2]:[ECHO BFR]],3,FALSE)</f>
        <v>MA</v>
      </c>
      <c r="AW2386" t="s">
        <v>54</v>
      </c>
      <c r="AX2386" t="str">
        <f>VLOOKUP(Sheet1[[#This Row],[NPDES ID2]],Combined_Sheet__Major_Only___2[[NPDES ID2]:[ECHO BFR]],27,FALSE)</f>
        <v>-</v>
      </c>
      <c r="AY2386" t="str">
        <f>VLOOKUP(Sheet1[[#This Row],[NPDES ID2]],Combined_Sheet__Major_Only___2[[NPDES ID2]:[ECHO BFR]],28,FALSE)</f>
        <v>-</v>
      </c>
      <c r="AZ2386" t="str">
        <f>VLOOKUP(Sheet1[[#This Row],[NPDES ID2]],Combined_Sheet__Major_Only___2[[NPDES ID2]:[ECHO BFR]],29,FALSE)</f>
        <v>preliminaryOps, thickening</v>
      </c>
      <c r="BA2386">
        <f>VLOOKUP(Sheet1[[#This Row],[NPDES ID2]],Combined_Sheet__Major_Only___2[[NPDES ID2]:[ECHO BFR]],17,FALSE)</f>
        <v>41.595387000000002</v>
      </c>
      <c r="BB2386">
        <f>VLOOKUP(Sheet1[[#This Row],[NPDES ID2]],Combined_Sheet__Major_Only___2[[NPDES ID2]:[ECHO BFR]],18,FALSE)</f>
        <v>-70.905557999999999</v>
      </c>
      <c r="BC2386" t="str">
        <f>IF(ISNUMBER(SEARCH("aerobic",$AW2386)),"aerobic","")</f>
        <v/>
      </c>
      <c r="BD2386" t="str">
        <f>IF(ISNUMBER(SEARCH("anaer",$AW2386)),"anaer","")</f>
        <v/>
      </c>
      <c r="BE2386" t="str">
        <f>IF(ISNUMBER(SEARCH("thickening",$AZ2386)),"thickening","")</f>
        <v>thickening</v>
      </c>
      <c r="BF2386" s="3" t="str">
        <f>IF(ISNUMBER(SEARCH("airDry",$AW2386)),"airDry","")</f>
        <v/>
      </c>
      <c r="BG2386" s="3" t="str">
        <f>IF(ISNUMBER(SEARCH("heatDry",$AY2386)),"heatDry","")</f>
        <v/>
      </c>
      <c r="BH2386" s="3" t="str">
        <f>IF(AND(ISNUMBER(SEARCH("aerobic",$AW2386)),ISNUMBER(SEARCH("anaer",$AW2386))),"Combined Aer and Anaer.","")</f>
        <v/>
      </c>
    </row>
    <row r="2387" spans="1:60" x14ac:dyDescent="0.25">
      <c r="A2387" s="4">
        <v>855</v>
      </c>
      <c r="B2387" t="s">
        <v>4180</v>
      </c>
      <c r="C2387">
        <v>958</v>
      </c>
      <c r="D2387">
        <v>471.63593469968072</v>
      </c>
      <c r="E2387">
        <v>471.07471256937191</v>
      </c>
      <c r="F2387">
        <v>397.70015317463782</v>
      </c>
      <c r="G2387">
        <v>564.58357950145285</v>
      </c>
      <c r="H2387">
        <v>-148.38579428688331</v>
      </c>
      <c r="I2387">
        <v>-150.65582862483311</v>
      </c>
      <c r="J2387">
        <v>-167.2613472967158</v>
      </c>
      <c r="K2387">
        <v>-125.2474149689719</v>
      </c>
      <c r="L2387">
        <v>498.68942023059191</v>
      </c>
      <c r="M2387">
        <v>494.89063442897111</v>
      </c>
      <c r="N2387">
        <v>482.29490400529528</v>
      </c>
      <c r="O2387">
        <v>525.40194673412441</v>
      </c>
      <c r="P2387">
        <v>22.672086070594709</v>
      </c>
      <c r="Q2387">
        <v>22.715385094954168</v>
      </c>
      <c r="R2387">
        <v>19.45822438048905</v>
      </c>
      <c r="S2387">
        <v>26.182956717854719</v>
      </c>
      <c r="T2387">
        <v>85927.006630426084</v>
      </c>
      <c r="U2387">
        <v>85926.942284842633</v>
      </c>
      <c r="V2387">
        <v>85869.31455333886</v>
      </c>
      <c r="W2387">
        <v>85985.097460193778</v>
      </c>
      <c r="X2387">
        <v>7433.9055700863419</v>
      </c>
      <c r="Y2387">
        <v>7484.4244807358873</v>
      </c>
      <c r="Z2387">
        <v>7054.9636932555604</v>
      </c>
      <c r="AA2387">
        <v>7680.4268480183591</v>
      </c>
      <c r="AB2387">
        <v>1484.9932914543031</v>
      </c>
      <c r="AC2387">
        <v>1463.103544687518</v>
      </c>
      <c r="AD2387">
        <v>1232.2660018763761</v>
      </c>
      <c r="AE2387">
        <v>1775.3751916166279</v>
      </c>
      <c r="AF2387">
        <v>51.017485627459081</v>
      </c>
      <c r="AG2387">
        <v>50.627597116272632</v>
      </c>
      <c r="AH2387">
        <v>49.342868447509822</v>
      </c>
      <c r="AI2387">
        <v>53.749281033087108</v>
      </c>
      <c r="AJ2387">
        <v>0.40006658671655038</v>
      </c>
      <c r="AK2387">
        <v>0.40006668726932032</v>
      </c>
      <c r="AL2387">
        <v>0.40004341665804272</v>
      </c>
      <c r="AM2387">
        <v>0.40008962427031358</v>
      </c>
      <c r="AN2387">
        <v>0.97108699217807726</v>
      </c>
      <c r="AO2387">
        <v>0.97108699217807737</v>
      </c>
      <c r="AP2387">
        <v>0.97108699217807737</v>
      </c>
      <c r="AQ2387">
        <v>0.97108699217807737</v>
      </c>
      <c r="AR2387">
        <v>10.429670797411299</v>
      </c>
      <c r="AS2387">
        <v>10.429670797411299</v>
      </c>
      <c r="AT2387">
        <v>10.429670797411299</v>
      </c>
      <c r="AU2387">
        <v>10.429670797411299</v>
      </c>
      <c r="AV2387" t="str">
        <f>VLOOKUP(Sheet1[[#This Row],[NPDES ID2]],Combined_Sheet__Major_Only___2[[NPDES ID2]:[ECHO BFR]],3,FALSE)</f>
        <v>MA</v>
      </c>
      <c r="AW2387" t="s">
        <v>54</v>
      </c>
      <c r="AX2387" t="str">
        <f>VLOOKUP(Sheet1[[#This Row],[NPDES ID2]],Combined_Sheet__Major_Only___2[[NPDES ID2]:[ECHO BFR]],27,FALSE)</f>
        <v>-</v>
      </c>
      <c r="AY2387" t="str">
        <f>VLOOKUP(Sheet1[[#This Row],[NPDES ID2]],Combined_Sheet__Major_Only___2[[NPDES ID2]:[ECHO BFR]],28,FALSE)</f>
        <v>-</v>
      </c>
      <c r="AZ2387" t="str">
        <f>VLOOKUP(Sheet1[[#This Row],[NPDES ID2]],Combined_Sheet__Major_Only___2[[NPDES ID2]:[ECHO BFR]],29,FALSE)</f>
        <v>preliminaryOps, thickening</v>
      </c>
      <c r="BA2387">
        <f>VLOOKUP(Sheet1[[#This Row],[NPDES ID2]],Combined_Sheet__Major_Only___2[[NPDES ID2]:[ECHO BFR]],17,FALSE)</f>
        <v>42.120190000000001</v>
      </c>
      <c r="BB2387">
        <f>VLOOKUP(Sheet1[[#This Row],[NPDES ID2]],Combined_Sheet__Major_Only___2[[NPDES ID2]:[ECHO BFR]],18,FALSE)</f>
        <v>-72.754519999999999</v>
      </c>
      <c r="BC2387" t="str">
        <f>IF(ISNUMBER(SEARCH("aerobic",$AW2387)),"aerobic","")</f>
        <v/>
      </c>
      <c r="BD2387" t="str">
        <f>IF(ISNUMBER(SEARCH("anaer",$AW2387)),"anaer","")</f>
        <v/>
      </c>
      <c r="BE2387" t="str">
        <f>IF(ISNUMBER(SEARCH("thickening",$AZ2387)),"thickening","")</f>
        <v>thickening</v>
      </c>
      <c r="BF2387" s="3" t="str">
        <f>IF(ISNUMBER(SEARCH("airDry",$AW2387)),"airDry","")</f>
        <v/>
      </c>
      <c r="BG2387" s="3" t="str">
        <f>IF(ISNUMBER(SEARCH("heatDry",$AY2387)),"heatDry","")</f>
        <v/>
      </c>
      <c r="BH2387" s="3" t="str">
        <f>IF(AND(ISNUMBER(SEARCH("aerobic",$AW2387)),ISNUMBER(SEARCH("anaer",$AW2387))),"Combined Aer and Anaer.","")</f>
        <v/>
      </c>
    </row>
    <row r="2388" spans="1:60" x14ac:dyDescent="0.25">
      <c r="A2388" s="4">
        <v>1996</v>
      </c>
      <c r="B2388" t="s">
        <v>9399</v>
      </c>
      <c r="C2388">
        <v>1783</v>
      </c>
      <c r="D2388">
        <v>610.46408401463827</v>
      </c>
      <c r="E2388">
        <v>611.93073065222075</v>
      </c>
      <c r="F2388">
        <v>512.09705957248048</v>
      </c>
      <c r="G2388">
        <v>716.0973436671286</v>
      </c>
      <c r="H2388">
        <v>-146.73249008358439</v>
      </c>
      <c r="I2388">
        <v>-148.86469667873061</v>
      </c>
      <c r="J2388">
        <v>-165.86296605604639</v>
      </c>
      <c r="K2388">
        <v>-123.8734747564034</v>
      </c>
      <c r="L2388">
        <v>935.176148691045</v>
      </c>
      <c r="M2388">
        <v>928.16987793665498</v>
      </c>
      <c r="N2388">
        <v>904.89173424584249</v>
      </c>
      <c r="O2388">
        <v>984.50433707562331</v>
      </c>
      <c r="P2388">
        <v>42.181315299605643</v>
      </c>
      <c r="Q2388">
        <v>42.291074923420133</v>
      </c>
      <c r="R2388">
        <v>36.161114385745392</v>
      </c>
      <c r="S2388">
        <v>48.687075181200882</v>
      </c>
      <c r="T2388">
        <v>86072.07003205939</v>
      </c>
      <c r="U2388">
        <v>86072.005580122437</v>
      </c>
      <c r="V2388">
        <v>86014.282598711725</v>
      </c>
      <c r="W2388">
        <v>86130.256877165244</v>
      </c>
      <c r="X2388">
        <v>7390.2965758035734</v>
      </c>
      <c r="Y2388">
        <v>7439.754011685749</v>
      </c>
      <c r="Z2388">
        <v>7019.1934147750271</v>
      </c>
      <c r="AA2388">
        <v>7631.6739579717696</v>
      </c>
      <c r="AB2388">
        <v>2067.6229449786952</v>
      </c>
      <c r="AC2388">
        <v>2008.576702455098</v>
      </c>
      <c r="AD2388">
        <v>1596.3545851295039</v>
      </c>
      <c r="AE2388">
        <v>2652.1378241790021</v>
      </c>
      <c r="AF2388">
        <v>51.407176664711777</v>
      </c>
      <c r="AG2388">
        <v>51.019544086263437</v>
      </c>
      <c r="AH2388">
        <v>49.747555500189122</v>
      </c>
      <c r="AI2388">
        <v>54.116840219645852</v>
      </c>
      <c r="AJ2388">
        <v>0.4048029440183018</v>
      </c>
      <c r="AK2388">
        <v>0.4048031426147769</v>
      </c>
      <c r="AL2388">
        <v>0.40475693396349011</v>
      </c>
      <c r="AM2388">
        <v>0.40484869387705602</v>
      </c>
      <c r="AN2388">
        <v>0.97113370382856534</v>
      </c>
      <c r="AO2388">
        <v>0.97113370382856479</v>
      </c>
      <c r="AP2388">
        <v>0.97113370382856479</v>
      </c>
      <c r="AQ2388">
        <v>0.97113370382856479</v>
      </c>
      <c r="AR2388">
        <v>8.8764060953795525</v>
      </c>
      <c r="AS2388">
        <v>8.8764060953795507</v>
      </c>
      <c r="AT2388">
        <v>8.8764060953795507</v>
      </c>
      <c r="AU2388">
        <v>8.8764060953795507</v>
      </c>
      <c r="AV2388" t="str">
        <f>VLOOKUP(Sheet1[[#This Row],[NPDES ID2]],Combined_Sheet__Major_Only___2[[NPDES ID2]:[ECHO BFR]],3,FALSE)</f>
        <v>MA</v>
      </c>
      <c r="AW2388" t="s">
        <v>54</v>
      </c>
      <c r="AX2388" t="str">
        <f>VLOOKUP(Sheet1[[#This Row],[NPDES ID2]],Combined_Sheet__Major_Only___2[[NPDES ID2]:[ECHO BFR]],27,FALSE)</f>
        <v>-</v>
      </c>
      <c r="AY2388" t="str">
        <f>VLOOKUP(Sheet1[[#This Row],[NPDES ID2]],Combined_Sheet__Major_Only___2[[NPDES ID2]:[ECHO BFR]],28,FALSE)</f>
        <v>-</v>
      </c>
      <c r="AZ2388" t="str">
        <f>VLOOKUP(Sheet1[[#This Row],[NPDES ID2]],Combined_Sheet__Major_Only___2[[NPDES ID2]:[ECHO BFR]],29,FALSE)</f>
        <v>thickening</v>
      </c>
      <c r="BA2388">
        <f>VLOOKUP(Sheet1[[#This Row],[NPDES ID2]],Combined_Sheet__Major_Only___2[[NPDES ID2]:[ECHO BFR]],17,FALSE)</f>
        <v>42.14087</v>
      </c>
      <c r="BB2388">
        <f>VLOOKUP(Sheet1[[#This Row],[NPDES ID2]],Combined_Sheet__Major_Only___2[[NPDES ID2]:[ECHO BFR]],18,FALSE)</f>
        <v>-71.388959999999997</v>
      </c>
      <c r="BC2388" t="str">
        <f>IF(ISNUMBER(SEARCH("aerobic",$AW2388)),"aerobic","")</f>
        <v/>
      </c>
      <c r="BD2388" t="str">
        <f>IF(ISNUMBER(SEARCH("anaer",$AW2388)),"anaer","")</f>
        <v/>
      </c>
      <c r="BE2388" t="str">
        <f>IF(ISNUMBER(SEARCH("thickening",$AZ2388)),"thickening","")</f>
        <v>thickening</v>
      </c>
      <c r="BF2388" s="2" t="str">
        <f>IF(ISNUMBER(SEARCH("airDry",$AW2388)),"airDry","")</f>
        <v/>
      </c>
      <c r="BG2388" s="2" t="str">
        <f>IF(ISNUMBER(SEARCH("heatDry",$AY2388)),"heatDry","")</f>
        <v/>
      </c>
      <c r="BH2388" s="2" t="str">
        <f>IF(AND(ISNUMBER(SEARCH("aerobic",$AW2388)),ISNUMBER(SEARCH("anaer",$AW2388))),"Combined Aer and Anaer.","")</f>
        <v/>
      </c>
    </row>
    <row r="2389" spans="1:60" x14ac:dyDescent="0.25">
      <c r="A2389" s="4">
        <v>2212</v>
      </c>
      <c r="B2389" t="s">
        <v>10368</v>
      </c>
      <c r="C2389">
        <v>623.61</v>
      </c>
      <c r="D2389">
        <v>463.98228085978923</v>
      </c>
      <c r="E2389">
        <v>458.00842186173861</v>
      </c>
      <c r="F2389">
        <v>370.07800452102703</v>
      </c>
      <c r="G2389">
        <v>555.19523165687826</v>
      </c>
      <c r="H2389">
        <v>-150.47604974612869</v>
      </c>
      <c r="I2389">
        <v>-152.6269044077938</v>
      </c>
      <c r="J2389">
        <v>-169.4196255062752</v>
      </c>
      <c r="K2389">
        <v>-127.1646697359721</v>
      </c>
      <c r="L2389">
        <v>320.67615381370808</v>
      </c>
      <c r="M2389">
        <v>318.17118855129422</v>
      </c>
      <c r="N2389">
        <v>309.87144760329249</v>
      </c>
      <c r="O2389">
        <v>338.28291820761422</v>
      </c>
      <c r="P2389">
        <v>14.765679294518391</v>
      </c>
      <c r="Q2389">
        <v>14.79649415272052</v>
      </c>
      <c r="R2389">
        <v>12.70545269229825</v>
      </c>
      <c r="S2389">
        <v>17.063405636240091</v>
      </c>
      <c r="T2389">
        <v>86073.032859731175</v>
      </c>
      <c r="U2389">
        <v>86072.968407088309</v>
      </c>
      <c r="V2389">
        <v>86015.244793476464</v>
      </c>
      <c r="W2389">
        <v>86131.220342118526</v>
      </c>
      <c r="X2389">
        <v>7538.4595871878128</v>
      </c>
      <c r="Y2389">
        <v>7590.8739865465432</v>
      </c>
      <c r="Z2389">
        <v>7144.821358647403</v>
      </c>
      <c r="AA2389">
        <v>7794.7367898590246</v>
      </c>
      <c r="AB2389">
        <v>1556.5451759189059</v>
      </c>
      <c r="AC2389">
        <v>1532.3875985865429</v>
      </c>
      <c r="AD2389">
        <v>1283.3294372900591</v>
      </c>
      <c r="AE2389">
        <v>1873.15553351782</v>
      </c>
      <c r="AF2389">
        <v>50.396262018422711</v>
      </c>
      <c r="AG2389">
        <v>50.001771113331799</v>
      </c>
      <c r="AH2389">
        <v>48.699920142973653</v>
      </c>
      <c r="AI2389">
        <v>53.162637188929558</v>
      </c>
      <c r="AJ2389">
        <v>0.39251821947583571</v>
      </c>
      <c r="AK2389">
        <v>0.39251828456330462</v>
      </c>
      <c r="AL2389">
        <v>0.39250325021193622</v>
      </c>
      <c r="AM2389">
        <v>0.39253310279590198</v>
      </c>
      <c r="AN2389">
        <v>0.9711340133630576</v>
      </c>
      <c r="AO2389">
        <v>0.97113401336305782</v>
      </c>
      <c r="AP2389">
        <v>0.97113401336305782</v>
      </c>
      <c r="AQ2389">
        <v>0.97113401336305782</v>
      </c>
      <c r="AR2389">
        <v>10.11943880496149</v>
      </c>
      <c r="AS2389">
        <v>10.11943880496149</v>
      </c>
      <c r="AT2389">
        <v>10.11943880496149</v>
      </c>
      <c r="AU2389">
        <v>10.11943880496149</v>
      </c>
      <c r="AV2389" t="str">
        <f>VLOOKUP(Sheet1[[#This Row],[NPDES ID2]],Combined_Sheet__Major_Only___2[[NPDES ID2]:[ECHO BFR]],3,FALSE)</f>
        <v>KS</v>
      </c>
      <c r="AW2389" t="s">
        <v>87</v>
      </c>
      <c r="AX2389" t="str">
        <f>VLOOKUP(Sheet1[[#This Row],[NPDES ID2]],Combined_Sheet__Major_Only___2[[NPDES ID2]:[ECHO BFR]],27,FALSE)</f>
        <v>-</v>
      </c>
      <c r="AY2389" t="str">
        <f>VLOOKUP(Sheet1[[#This Row],[NPDES ID2]],Combined_Sheet__Major_Only___2[[NPDES ID2]:[ECHO BFR]],28,FALSE)</f>
        <v>-</v>
      </c>
      <c r="AZ2389" t="str">
        <f>VLOOKUP(Sheet1[[#This Row],[NPDES ID2]],Combined_Sheet__Major_Only___2[[NPDES ID2]:[ECHO BFR]],29,FALSE)</f>
        <v>thickening</v>
      </c>
      <c r="BA2389">
        <f>VLOOKUP(Sheet1[[#This Row],[NPDES ID2]],Combined_Sheet__Major_Only___2[[NPDES ID2]:[ECHO BFR]],17,FALSE)</f>
        <v>39.045189999999998</v>
      </c>
      <c r="BB2389">
        <f>VLOOKUP(Sheet1[[#This Row],[NPDES ID2]],Combined_Sheet__Major_Only___2[[NPDES ID2]:[ECHO BFR]],18,FALSE)</f>
        <v>-96.818560000000005</v>
      </c>
      <c r="BC2389" t="str">
        <f>IF(ISNUMBER(SEARCH("aerobic",$AW2389)),"aerobic","")</f>
        <v/>
      </c>
      <c r="BD2389" t="str">
        <f>IF(ISNUMBER(SEARCH("anaer",$AW2389)),"anaer","")</f>
        <v/>
      </c>
      <c r="BE2389" t="str">
        <f>IF(ISNUMBER(SEARCH("thickening",$AZ2389)),"thickening","")</f>
        <v>thickening</v>
      </c>
      <c r="BF2389" s="2" t="str">
        <f>IF(ISNUMBER(SEARCH("airDry",$AW2389)),"airDry","")</f>
        <v/>
      </c>
      <c r="BG2389" s="2" t="str">
        <f>IF(ISNUMBER(SEARCH("heatDry",$AY2389)),"heatDry","")</f>
        <v/>
      </c>
      <c r="BH2389" s="2" t="str">
        <f>IF(AND(ISNUMBER(SEARCH("aerobic",$AW2389)),ISNUMBER(SEARCH("anaer",$AW2389))),"Combined Aer and Anaer.","")</f>
        <v/>
      </c>
    </row>
    <row r="2390" spans="1:60" x14ac:dyDescent="0.25">
      <c r="A2390" s="4">
        <v>966</v>
      </c>
      <c r="B2390" t="s">
        <v>4690</v>
      </c>
      <c r="C2390">
        <v>594</v>
      </c>
      <c r="D2390">
        <v>466.88270481965338</v>
      </c>
      <c r="E2390">
        <v>461.75122465708603</v>
      </c>
      <c r="F2390">
        <v>370.30775341187478</v>
      </c>
      <c r="G2390">
        <v>559.96227701983491</v>
      </c>
      <c r="H2390">
        <v>-150.59082701700481</v>
      </c>
      <c r="I2390">
        <v>-152.73324358689729</v>
      </c>
      <c r="J2390">
        <v>-169.53549471005931</v>
      </c>
      <c r="K2390">
        <v>-127.2684367326398</v>
      </c>
      <c r="L2390">
        <v>305.25033814627318</v>
      </c>
      <c r="M2390">
        <v>302.86266942736029</v>
      </c>
      <c r="N2390">
        <v>294.9519659724732</v>
      </c>
      <c r="O2390">
        <v>322.03214197622037</v>
      </c>
      <c r="P2390">
        <v>14.064952751951109</v>
      </c>
      <c r="Q2390">
        <v>14.094439151222341</v>
      </c>
      <c r="R2390">
        <v>12.104163857611139</v>
      </c>
      <c r="S2390">
        <v>16.254197777816291</v>
      </c>
      <c r="T2390">
        <v>86133.244473909639</v>
      </c>
      <c r="U2390">
        <v>86133.179977122549</v>
      </c>
      <c r="V2390">
        <v>86075.41682803462</v>
      </c>
      <c r="W2390">
        <v>86191.47180948146</v>
      </c>
      <c r="X2390">
        <v>7548.6819928537643</v>
      </c>
      <c r="Y2390">
        <v>7601.2315397298034</v>
      </c>
      <c r="Z2390">
        <v>7154.0058910329271</v>
      </c>
      <c r="AA2390">
        <v>7805.6449933591239</v>
      </c>
      <c r="AB2390">
        <v>1656.3261302530641</v>
      </c>
      <c r="AC2390">
        <v>1627.321531035722</v>
      </c>
      <c r="AD2390">
        <v>1349.560583407638</v>
      </c>
      <c r="AE2390">
        <v>2016.4532451691259</v>
      </c>
      <c r="AF2390">
        <v>50.363251100434489</v>
      </c>
      <c r="AG2390">
        <v>49.968520174790271</v>
      </c>
      <c r="AH2390">
        <v>48.665745300893533</v>
      </c>
      <c r="AI2390">
        <v>53.131466547303447</v>
      </c>
      <c r="AJ2390">
        <v>0.39211718304277188</v>
      </c>
      <c r="AK2390">
        <v>0.39211724569734169</v>
      </c>
      <c r="AL2390">
        <v>0.39210277525098591</v>
      </c>
      <c r="AM2390">
        <v>0.39213150809144331</v>
      </c>
      <c r="AN2390">
        <v>0.97115335730456354</v>
      </c>
      <c r="AO2390">
        <v>0.97115335730456354</v>
      </c>
      <c r="AP2390">
        <v>0.97115335730456354</v>
      </c>
      <c r="AQ2390">
        <v>0.97115335730456354</v>
      </c>
      <c r="AR2390">
        <v>9.7924714527654864</v>
      </c>
      <c r="AS2390">
        <v>9.7924714527654864</v>
      </c>
      <c r="AT2390">
        <v>9.7924714527654864</v>
      </c>
      <c r="AU2390">
        <v>9.7924714527654864</v>
      </c>
      <c r="AV2390" t="str">
        <f>VLOOKUP(Sheet1[[#This Row],[NPDES ID2]],Combined_Sheet__Major_Only___2[[NPDES ID2]:[ECHO BFR]],3,FALSE)</f>
        <v>NY</v>
      </c>
      <c r="AW2390" t="s">
        <v>54</v>
      </c>
      <c r="AX2390" t="str">
        <f>VLOOKUP(Sheet1[[#This Row],[NPDES ID2]],Combined_Sheet__Major_Only___2[[NPDES ID2]:[ECHO BFR]],27,FALSE)</f>
        <v>-</v>
      </c>
      <c r="AY2390" t="str">
        <f>VLOOKUP(Sheet1[[#This Row],[NPDES ID2]],Combined_Sheet__Major_Only___2[[NPDES ID2]:[ECHO BFR]],28,FALSE)</f>
        <v>-</v>
      </c>
      <c r="AZ2390" t="str">
        <f>VLOOKUP(Sheet1[[#This Row],[NPDES ID2]],Combined_Sheet__Major_Only___2[[NPDES ID2]:[ECHO BFR]],29,FALSE)</f>
        <v>thickening</v>
      </c>
      <c r="BA2390">
        <f>VLOOKUP(Sheet1[[#This Row],[NPDES ID2]],Combined_Sheet__Major_Only___2[[NPDES ID2]:[ECHO BFR]],17,FALSE)</f>
        <v>43.034660000000002</v>
      </c>
      <c r="BB2390">
        <f>VLOOKUP(Sheet1[[#This Row],[NPDES ID2]],Combined_Sheet__Major_Only___2[[NPDES ID2]:[ECHO BFR]],18,FALSE)</f>
        <v>-74.829099999999997</v>
      </c>
      <c r="BC2390" t="str">
        <f>IF(ISNUMBER(SEARCH("aerobic",$AW2390)),"aerobic","")</f>
        <v/>
      </c>
      <c r="BD2390" t="str">
        <f>IF(ISNUMBER(SEARCH("anaer",$AW2390)),"anaer","")</f>
        <v/>
      </c>
      <c r="BE2390" t="str">
        <f>IF(ISNUMBER(SEARCH("thickening",$AZ2390)),"thickening","")</f>
        <v>thickening</v>
      </c>
      <c r="BF2390" s="2" t="str">
        <f>IF(ISNUMBER(SEARCH("airDry",$AW2390)),"airDry","")</f>
        <v/>
      </c>
      <c r="BG2390" s="2" t="str">
        <f>IF(ISNUMBER(SEARCH("heatDry",$AY2390)),"heatDry","")</f>
        <v/>
      </c>
      <c r="BH2390" s="2" t="str">
        <f>IF(AND(ISNUMBER(SEARCH("aerobic",$AW2390)),ISNUMBER(SEARCH("anaer",$AW2390))),"Combined Aer and Anaer.","")</f>
        <v/>
      </c>
    </row>
    <row r="2391" spans="1:60" x14ac:dyDescent="0.25">
      <c r="A2391" s="4">
        <v>909</v>
      </c>
      <c r="B2391" t="s">
        <v>4426</v>
      </c>
      <c r="C2391">
        <v>715</v>
      </c>
      <c r="D2391">
        <v>456.30302421496953</v>
      </c>
      <c r="E2391">
        <v>450.1628359816014</v>
      </c>
      <c r="F2391">
        <v>372.41310889997828</v>
      </c>
      <c r="G2391">
        <v>541.78558964910553</v>
      </c>
      <c r="H2391">
        <v>-148.76119160974</v>
      </c>
      <c r="I2391">
        <v>-150.93985822651331</v>
      </c>
      <c r="J2391">
        <v>-167.57215466591299</v>
      </c>
      <c r="K2391">
        <v>-125.5427210238563</v>
      </c>
      <c r="L2391">
        <v>371.58717705147939</v>
      </c>
      <c r="M2391">
        <v>368.74630913389637</v>
      </c>
      <c r="N2391">
        <v>359.33158391464161</v>
      </c>
      <c r="O2391">
        <v>391.55754172679571</v>
      </c>
      <c r="P2391">
        <v>16.92259058904644</v>
      </c>
      <c r="Q2391">
        <v>16.95536524181524</v>
      </c>
      <c r="R2391">
        <v>14.5289578061945</v>
      </c>
      <c r="S2391">
        <v>19.544616586979181</v>
      </c>
      <c r="T2391">
        <v>86230.784276427192</v>
      </c>
      <c r="U2391">
        <v>86230.719708128599</v>
      </c>
      <c r="V2391">
        <v>86172.892513547427</v>
      </c>
      <c r="W2391">
        <v>86289.076172163841</v>
      </c>
      <c r="X2391">
        <v>7472.431255041226</v>
      </c>
      <c r="Y2391">
        <v>7523.3826714233464</v>
      </c>
      <c r="Z2391">
        <v>7090.2905833973091</v>
      </c>
      <c r="AA2391">
        <v>7721.0404051612813</v>
      </c>
      <c r="AB2391">
        <v>1568.2872923057689</v>
      </c>
      <c r="AC2391">
        <v>1542.8217155225279</v>
      </c>
      <c r="AD2391">
        <v>1289.3956414226629</v>
      </c>
      <c r="AE2391">
        <v>1892.1012116646559</v>
      </c>
      <c r="AF2391">
        <v>50.93333896442963</v>
      </c>
      <c r="AG2391">
        <v>50.542991464183771</v>
      </c>
      <c r="AH2391">
        <v>49.255423468297813</v>
      </c>
      <c r="AI2391">
        <v>53.66993201362817</v>
      </c>
      <c r="AJ2391">
        <v>0.3990439880446659</v>
      </c>
      <c r="AK2391">
        <v>0.39904406389407321</v>
      </c>
      <c r="AL2391">
        <v>0.39902653423637202</v>
      </c>
      <c r="AM2391">
        <v>0.39906134175601943</v>
      </c>
      <c r="AN2391">
        <v>0.97118463856450943</v>
      </c>
      <c r="AO2391">
        <v>0.97118463856450954</v>
      </c>
      <c r="AP2391">
        <v>0.97118463856450954</v>
      </c>
      <c r="AQ2391">
        <v>0.97118463856450954</v>
      </c>
      <c r="AR2391">
        <v>10.138356652644889</v>
      </c>
      <c r="AS2391">
        <v>10.138356652644889</v>
      </c>
      <c r="AT2391">
        <v>10.138356652644889</v>
      </c>
      <c r="AU2391">
        <v>10.138356652644889</v>
      </c>
      <c r="AV2391" t="str">
        <f>VLOOKUP(Sheet1[[#This Row],[NPDES ID2]],Combined_Sheet__Major_Only___2[[NPDES ID2]:[ECHO BFR]],3,FALSE)</f>
        <v>VA</v>
      </c>
      <c r="AW2391" t="s">
        <v>54</v>
      </c>
      <c r="AX2391" t="str">
        <f>VLOOKUP(Sheet1[[#This Row],[NPDES ID2]],Combined_Sheet__Major_Only___2[[NPDES ID2]:[ECHO BFR]],27,FALSE)</f>
        <v>-</v>
      </c>
      <c r="AY2391" t="str">
        <f>VLOOKUP(Sheet1[[#This Row],[NPDES ID2]],Combined_Sheet__Major_Only___2[[NPDES ID2]:[ECHO BFR]],28,FALSE)</f>
        <v>-</v>
      </c>
      <c r="AZ2391" t="str">
        <f>VLOOKUP(Sheet1[[#This Row],[NPDES ID2]],Combined_Sheet__Major_Only___2[[NPDES ID2]:[ECHO BFR]],29,FALSE)</f>
        <v>thickening</v>
      </c>
      <c r="BA2391">
        <f>VLOOKUP(Sheet1[[#This Row],[NPDES ID2]],Combined_Sheet__Major_Only___2[[NPDES ID2]:[ECHO BFR]],17,FALSE)</f>
        <v>38.288972000000001</v>
      </c>
      <c r="BB2391">
        <f>VLOOKUP(Sheet1[[#This Row],[NPDES ID2]],Combined_Sheet__Major_Only___2[[NPDES ID2]:[ECHO BFR]],18,FALSE)</f>
        <v>-77.451110999999997</v>
      </c>
      <c r="BC2391" t="str">
        <f>IF(ISNUMBER(SEARCH("aerobic",$AW2391)),"aerobic","")</f>
        <v/>
      </c>
      <c r="BD2391" t="str">
        <f>IF(ISNUMBER(SEARCH("anaer",$AW2391)),"anaer","")</f>
        <v/>
      </c>
      <c r="BE2391" t="str">
        <f>IF(ISNUMBER(SEARCH("thickening",$AZ2391)),"thickening","")</f>
        <v>thickening</v>
      </c>
      <c r="BF2391" s="3" t="str">
        <f>IF(ISNUMBER(SEARCH("airDry",$AW2391)),"airDry","")</f>
        <v/>
      </c>
      <c r="BG2391" s="3" t="str">
        <f>IF(ISNUMBER(SEARCH("heatDry",$AY2391)),"heatDry","")</f>
        <v/>
      </c>
      <c r="BH2391" s="3" t="str">
        <f>IF(AND(ISNUMBER(SEARCH("aerobic",$AW2391)),ISNUMBER(SEARCH("anaer",$AW2391))),"Combined Aer and Anaer.","")</f>
        <v/>
      </c>
    </row>
    <row r="2392" spans="1:60" x14ac:dyDescent="0.25">
      <c r="A2392" s="4">
        <v>1975</v>
      </c>
      <c r="B2392" t="s">
        <v>9308</v>
      </c>
      <c r="C2392">
        <v>1990.5</v>
      </c>
      <c r="D2392">
        <v>666.21187610944685</v>
      </c>
      <c r="E2392">
        <v>668.12894963644226</v>
      </c>
      <c r="F2392">
        <v>557.46546179489224</v>
      </c>
      <c r="G2392">
        <v>781.55804983394728</v>
      </c>
      <c r="H2392">
        <v>-149.53833404496211</v>
      </c>
      <c r="I2392">
        <v>-151.43596117232821</v>
      </c>
      <c r="J2392">
        <v>-169.0174169435758</v>
      </c>
      <c r="K2392">
        <v>-126.65687895251411</v>
      </c>
      <c r="L2392">
        <v>1024.91921162061</v>
      </c>
      <c r="M2392">
        <v>1016.9486500307599</v>
      </c>
      <c r="N2392">
        <v>990.46033213011526</v>
      </c>
      <c r="O2392">
        <v>1081.044770598857</v>
      </c>
      <c r="P2392">
        <v>47.123534879806463</v>
      </c>
      <c r="Q2392">
        <v>47.21990772319235</v>
      </c>
      <c r="R2392">
        <v>40.534181560866799</v>
      </c>
      <c r="S2392">
        <v>54.457397824069858</v>
      </c>
      <c r="T2392">
        <v>86231.175559983763</v>
      </c>
      <c r="U2392">
        <v>86231.110991398309</v>
      </c>
      <c r="V2392">
        <v>86173.283539896889</v>
      </c>
      <c r="W2392">
        <v>86289.467714705257</v>
      </c>
      <c r="X2392">
        <v>7542.302675356591</v>
      </c>
      <c r="Y2392">
        <v>7594.5128645261047</v>
      </c>
      <c r="Z2392">
        <v>7149.4734680328374</v>
      </c>
      <c r="AA2392">
        <v>7798.161777828358</v>
      </c>
      <c r="AB2392">
        <v>1623.8272006099101</v>
      </c>
      <c r="AC2392">
        <v>1596.4616006722649</v>
      </c>
      <c r="AD2392">
        <v>1327.996811587999</v>
      </c>
      <c r="AE2392">
        <v>1969.193237609798</v>
      </c>
      <c r="AF2392">
        <v>50.467704853449398</v>
      </c>
      <c r="AG2392">
        <v>50.072586648918268</v>
      </c>
      <c r="AH2392">
        <v>48.776358088478787</v>
      </c>
      <c r="AI2392">
        <v>53.229309298543157</v>
      </c>
      <c r="AJ2392">
        <v>0.39338616213135702</v>
      </c>
      <c r="AK2392">
        <v>0.39338637031832557</v>
      </c>
      <c r="AL2392">
        <v>0.39333788767413258</v>
      </c>
      <c r="AM2392">
        <v>0.39343416408556142</v>
      </c>
      <c r="AN2392">
        <v>0.97118476391350839</v>
      </c>
      <c r="AO2392">
        <v>0.97118476391350839</v>
      </c>
      <c r="AP2392">
        <v>0.97118476391350839</v>
      </c>
      <c r="AQ2392">
        <v>0.97118476391350839</v>
      </c>
      <c r="AR2392">
        <v>9.9108196781808697</v>
      </c>
      <c r="AS2392">
        <v>9.9108196781808715</v>
      </c>
      <c r="AT2392">
        <v>9.9108196781808715</v>
      </c>
      <c r="AU2392">
        <v>9.9108196781808715</v>
      </c>
      <c r="AV2392" t="str">
        <f>VLOOKUP(Sheet1[[#This Row],[NPDES ID2]],Combined_Sheet__Major_Only___2[[NPDES ID2]:[ECHO BFR]],3,FALSE)</f>
        <v>NJ</v>
      </c>
      <c r="AW2392" t="s">
        <v>54</v>
      </c>
      <c r="AX2392" t="str">
        <f>VLOOKUP(Sheet1[[#This Row],[NPDES ID2]],Combined_Sheet__Major_Only___2[[NPDES ID2]:[ECHO BFR]],27,FALSE)</f>
        <v>-</v>
      </c>
      <c r="AY2392" t="str">
        <f>VLOOKUP(Sheet1[[#This Row],[NPDES ID2]],Combined_Sheet__Major_Only___2[[NPDES ID2]:[ECHO BFR]],28,FALSE)</f>
        <v>-</v>
      </c>
      <c r="AZ2392" t="str">
        <f>VLOOKUP(Sheet1[[#This Row],[NPDES ID2]],Combined_Sheet__Major_Only___2[[NPDES ID2]:[ECHO BFR]],29,FALSE)</f>
        <v>thickening</v>
      </c>
      <c r="BA2392">
        <f>VLOOKUP(Sheet1[[#This Row],[NPDES ID2]],Combined_Sheet__Major_Only___2[[NPDES ID2]:[ECHO BFR]],17,FALSE)</f>
        <v>40.903810999999997</v>
      </c>
      <c r="BB2392">
        <f>VLOOKUP(Sheet1[[#This Row],[NPDES ID2]],Combined_Sheet__Major_Only___2[[NPDES ID2]:[ECHO BFR]],18,FALSE)</f>
        <v>-74.273994000000002</v>
      </c>
      <c r="BC2392" t="str">
        <f>IF(ISNUMBER(SEARCH("aerobic",$AW2392)),"aerobic","")</f>
        <v/>
      </c>
      <c r="BD2392" t="str">
        <f>IF(ISNUMBER(SEARCH("anaer",$AW2392)),"anaer","")</f>
        <v/>
      </c>
      <c r="BE2392" t="str">
        <f>IF(ISNUMBER(SEARCH("thickening",$AZ2392)),"thickening","")</f>
        <v>thickening</v>
      </c>
      <c r="BF2392" s="3" t="str">
        <f>IF(ISNUMBER(SEARCH("airDry",$AW2392)),"airDry","")</f>
        <v/>
      </c>
      <c r="BG2392" s="3" t="str">
        <f>IF(ISNUMBER(SEARCH("heatDry",$AY2392)),"heatDry","")</f>
        <v/>
      </c>
      <c r="BH2392" s="3" t="str">
        <f>IF(AND(ISNUMBER(SEARCH("aerobic",$AW2392)),ISNUMBER(SEARCH("anaer",$AW2392))),"Combined Aer and Anaer.","")</f>
        <v/>
      </c>
    </row>
    <row r="2393" spans="1:60" x14ac:dyDescent="0.25">
      <c r="A2393" s="4">
        <v>581</v>
      </c>
      <c r="B2393" t="s">
        <v>2847</v>
      </c>
      <c r="C2393">
        <v>109.7</v>
      </c>
      <c r="D2393">
        <v>1256.6665775705451</v>
      </c>
      <c r="E2393">
        <v>1255.40973249495</v>
      </c>
      <c r="F2393">
        <v>889.63106074681298</v>
      </c>
      <c r="G2393">
        <v>1635.4710170738001</v>
      </c>
      <c r="H2393">
        <v>-148.73980093931911</v>
      </c>
      <c r="I2393">
        <v>-150.73633925083621</v>
      </c>
      <c r="J2393">
        <v>-167.28070512131529</v>
      </c>
      <c r="K2393">
        <v>-125.3521427375031</v>
      </c>
      <c r="L2393">
        <v>57.133866895832597</v>
      </c>
      <c r="M2393">
        <v>56.698621483150617</v>
      </c>
      <c r="N2393">
        <v>55.258110758817047</v>
      </c>
      <c r="O2393">
        <v>60.191035600178488</v>
      </c>
      <c r="P2393">
        <v>2.596270103782965</v>
      </c>
      <c r="Q2393">
        <v>2.601246380501459</v>
      </c>
      <c r="R2393">
        <v>2.228100024970098</v>
      </c>
      <c r="S2393">
        <v>2.9980680780057858</v>
      </c>
      <c r="T2393">
        <v>86275.168955750429</v>
      </c>
      <c r="U2393">
        <v>86275.104354911135</v>
      </c>
      <c r="V2393">
        <v>86217.248016958649</v>
      </c>
      <c r="W2393">
        <v>86333.490229055416</v>
      </c>
      <c r="X2393">
        <v>7460.1953816784689</v>
      </c>
      <c r="Y2393">
        <v>7510.9073147167137</v>
      </c>
      <c r="Z2393">
        <v>7080.3035615478184</v>
      </c>
      <c r="AA2393">
        <v>7707.2465642416564</v>
      </c>
      <c r="AB2393">
        <v>1645.27021009134</v>
      </c>
      <c r="AC2393">
        <v>1615.6924548459999</v>
      </c>
      <c r="AD2393">
        <v>1339.776584308265</v>
      </c>
      <c r="AE2393">
        <v>2003.8128189076981</v>
      </c>
      <c r="AF2393">
        <v>51.040671220209468</v>
      </c>
      <c r="AG2393">
        <v>50.651696339833123</v>
      </c>
      <c r="AH2393">
        <v>49.365263293297033</v>
      </c>
      <c r="AI2393">
        <v>53.771685409951097</v>
      </c>
      <c r="AJ2393">
        <v>0.40034836862501999</v>
      </c>
      <c r="AK2393">
        <v>0.40034838044092969</v>
      </c>
      <c r="AL2393">
        <v>0.40034565932476812</v>
      </c>
      <c r="AM2393">
        <v>0.40035106227328371</v>
      </c>
      <c r="AN2393">
        <v>0.97119885039436937</v>
      </c>
      <c r="AO2393">
        <v>0.97119885039436926</v>
      </c>
      <c r="AP2393">
        <v>0.97119885039436926</v>
      </c>
      <c r="AQ2393">
        <v>0.97119885039436926</v>
      </c>
      <c r="AR2393">
        <v>9.8979165462243106</v>
      </c>
      <c r="AS2393">
        <v>9.8979165462243106</v>
      </c>
      <c r="AT2393">
        <v>9.8979165462243106</v>
      </c>
      <c r="AU2393">
        <v>9.8979165462243106</v>
      </c>
      <c r="AV2393" t="str">
        <f>VLOOKUP(Sheet1[[#This Row],[NPDES ID2]],Combined_Sheet__Major_Only___2[[NPDES ID2]:[ECHO BFR]],3,FALSE)</f>
        <v>LA</v>
      </c>
      <c r="AW2393" t="s">
        <v>87</v>
      </c>
      <c r="AX2393" t="str">
        <f>VLOOKUP(Sheet1[[#This Row],[NPDES ID2]],Combined_Sheet__Major_Only___2[[NPDES ID2]:[ECHO BFR]],27,FALSE)</f>
        <v>-</v>
      </c>
      <c r="AY2393" t="str">
        <f>VLOOKUP(Sheet1[[#This Row],[NPDES ID2]],Combined_Sheet__Major_Only___2[[NPDES ID2]:[ECHO BFR]],28,FALSE)</f>
        <v>-</v>
      </c>
      <c r="AZ2393" t="str">
        <f>VLOOKUP(Sheet1[[#This Row],[NPDES ID2]],Combined_Sheet__Major_Only___2[[NPDES ID2]:[ECHO BFR]],29,FALSE)</f>
        <v>thickening</v>
      </c>
      <c r="BA2393">
        <f>VLOOKUP(Sheet1[[#This Row],[NPDES ID2]],Combined_Sheet__Major_Only___2[[NPDES ID2]:[ECHO BFR]],17,FALSE)</f>
        <v>30.28134</v>
      </c>
      <c r="BB2393">
        <f>VLOOKUP(Sheet1[[#This Row],[NPDES ID2]],Combined_Sheet__Major_Only___2[[NPDES ID2]:[ECHO BFR]],18,FALSE)</f>
        <v>-91.975960000000001</v>
      </c>
      <c r="BC2393" t="str">
        <f>IF(ISNUMBER(SEARCH("aerobic",$AW2393)),"aerobic","")</f>
        <v/>
      </c>
      <c r="BD2393" t="str">
        <f>IF(ISNUMBER(SEARCH("anaer",$AW2393)),"anaer","")</f>
        <v/>
      </c>
      <c r="BE2393" t="str">
        <f>IF(ISNUMBER(SEARCH("thickening",$AZ2393)),"thickening","")</f>
        <v>thickening</v>
      </c>
      <c r="BF2393" s="3" t="str">
        <f>IF(ISNUMBER(SEARCH("airDry",$AW2393)),"airDry","")</f>
        <v/>
      </c>
      <c r="BG2393" s="3" t="str">
        <f>IF(ISNUMBER(SEARCH("heatDry",$AY2393)),"heatDry","")</f>
        <v/>
      </c>
      <c r="BH2393" s="3" t="str">
        <f>IF(AND(ISNUMBER(SEARCH("aerobic",$AW2393)),ISNUMBER(SEARCH("anaer",$AW2393))),"Combined Aer and Anaer.","")</f>
        <v/>
      </c>
    </row>
    <row r="2394" spans="1:60" x14ac:dyDescent="0.25">
      <c r="A2394" s="4">
        <v>166</v>
      </c>
      <c r="B2394" t="s">
        <v>901</v>
      </c>
      <c r="C2394">
        <v>4645.8900000000003</v>
      </c>
      <c r="D2394">
        <v>1253.951455392388</v>
      </c>
      <c r="E2394">
        <v>1254.294155628786</v>
      </c>
      <c r="F2394">
        <v>1015.0888555972221</v>
      </c>
      <c r="G2394">
        <v>1497.340086700442</v>
      </c>
      <c r="H2394">
        <v>-143.736370071794</v>
      </c>
      <c r="I2394">
        <v>-145.31884229617441</v>
      </c>
      <c r="J2394">
        <v>-163.86978686167069</v>
      </c>
      <c r="K2394">
        <v>-120.9674895360468</v>
      </c>
      <c r="L2394">
        <v>2462.4566288857982</v>
      </c>
      <c r="M2394">
        <v>2444.4696884558289</v>
      </c>
      <c r="N2394">
        <v>2384.3391186024792</v>
      </c>
      <c r="O2394">
        <v>2589.5723921257791</v>
      </c>
      <c r="P2394">
        <v>109.8424027848214</v>
      </c>
      <c r="Q2394">
        <v>110.25202993681749</v>
      </c>
      <c r="R2394">
        <v>94.00520584435175</v>
      </c>
      <c r="S2394">
        <v>126.67537341999569</v>
      </c>
      <c r="T2394">
        <v>86368.436267438432</v>
      </c>
      <c r="U2394">
        <v>86368.371598220023</v>
      </c>
      <c r="V2394">
        <v>86310.4540201294</v>
      </c>
      <c r="W2394">
        <v>86426.819273009241</v>
      </c>
      <c r="X2394">
        <v>7338.0897989450232</v>
      </c>
      <c r="Y2394">
        <v>7386.0421573058247</v>
      </c>
      <c r="Z2394">
        <v>6977.2959139379254</v>
      </c>
      <c r="AA2394">
        <v>7572.5148704274243</v>
      </c>
      <c r="AB2394">
        <v>1489.2802140487081</v>
      </c>
      <c r="AC2394">
        <v>1466.555714691918</v>
      </c>
      <c r="AD2394">
        <v>1232.507836143765</v>
      </c>
      <c r="AE2394">
        <v>1785.0471416507819</v>
      </c>
      <c r="AF2394">
        <v>51.959270702876857</v>
      </c>
      <c r="AG2394">
        <v>51.573509319288391</v>
      </c>
      <c r="AH2394">
        <v>50.323763029351717</v>
      </c>
      <c r="AI2394">
        <v>54.636660288856262</v>
      </c>
      <c r="AJ2394">
        <v>0.41151483262273608</v>
      </c>
      <c r="AK2394">
        <v>0.41151532307670108</v>
      </c>
      <c r="AL2394">
        <v>0.41139932955535419</v>
      </c>
      <c r="AM2394">
        <v>0.41162970450941561</v>
      </c>
      <c r="AN2394">
        <v>0.9712286686517666</v>
      </c>
      <c r="AO2394">
        <v>0.97122866865176682</v>
      </c>
      <c r="AP2394">
        <v>0.97122866865176682</v>
      </c>
      <c r="AQ2394">
        <v>0.97122866865176682</v>
      </c>
      <c r="AR2394">
        <v>10.530975366970701</v>
      </c>
      <c r="AS2394">
        <v>10.53097536697069</v>
      </c>
      <c r="AT2394">
        <v>10.53097536697069</v>
      </c>
      <c r="AU2394">
        <v>10.53097536697069</v>
      </c>
      <c r="AV2394" t="str">
        <f>VLOOKUP(Sheet1[[#This Row],[NPDES ID2]],Combined_Sheet__Major_Only___2[[NPDES ID2]:[ECHO BFR]],3,FALSE)</f>
        <v>TX</v>
      </c>
      <c r="AW2394" t="s">
        <v>54</v>
      </c>
      <c r="AX2394" t="str">
        <f>VLOOKUP(Sheet1[[#This Row],[NPDES ID2]],Combined_Sheet__Major_Only___2[[NPDES ID2]:[ECHO BFR]],27,FALSE)</f>
        <v>-</v>
      </c>
      <c r="AY2394" t="str">
        <f>VLOOKUP(Sheet1[[#This Row],[NPDES ID2]],Combined_Sheet__Major_Only___2[[NPDES ID2]:[ECHO BFR]],28,FALSE)</f>
        <v>-</v>
      </c>
      <c r="AZ2394" t="str">
        <f>VLOOKUP(Sheet1[[#This Row],[NPDES ID2]],Combined_Sheet__Major_Only___2[[NPDES ID2]:[ECHO BFR]],29,FALSE)</f>
        <v>preliminaryOps, thickening</v>
      </c>
      <c r="BA2394">
        <f>VLOOKUP(Sheet1[[#This Row],[NPDES ID2]],Combined_Sheet__Major_Only___2[[NPDES ID2]:[ECHO BFR]],17,FALSE)</f>
        <v>29.665289999999999</v>
      </c>
      <c r="BB2394">
        <f>VLOOKUP(Sheet1[[#This Row],[NPDES ID2]],Combined_Sheet__Major_Only___2[[NPDES ID2]:[ECHO BFR]],18,FALSE)</f>
        <v>-95.298680000000004</v>
      </c>
      <c r="BC2394" t="str">
        <f>IF(ISNUMBER(SEARCH("aerobic",$AW2394)),"aerobic","")</f>
        <v/>
      </c>
      <c r="BD2394" t="str">
        <f>IF(ISNUMBER(SEARCH("anaer",$AW2394)),"anaer","")</f>
        <v/>
      </c>
      <c r="BE2394" t="str">
        <f>IF(ISNUMBER(SEARCH("thickening",$AZ2394)),"thickening","")</f>
        <v>thickening</v>
      </c>
      <c r="BF2394" s="2" t="str">
        <f>IF(ISNUMBER(SEARCH("airDry",$AW2394)),"airDry","")</f>
        <v/>
      </c>
      <c r="BG2394" s="2" t="str">
        <f>IF(ISNUMBER(SEARCH("heatDry",$AY2394)),"heatDry","")</f>
        <v/>
      </c>
      <c r="BH2394" s="2" t="str">
        <f>IF(AND(ISNUMBER(SEARCH("aerobic",$AW2394)),ISNUMBER(SEARCH("anaer",$AW2394))),"Combined Aer and Anaer.","")</f>
        <v/>
      </c>
    </row>
    <row r="2395" spans="1:60" x14ac:dyDescent="0.25">
      <c r="A2395" s="4">
        <v>950</v>
      </c>
      <c r="B2395" t="s">
        <v>4610</v>
      </c>
      <c r="C2395">
        <v>623</v>
      </c>
      <c r="D2395">
        <v>492.71359533288961</v>
      </c>
      <c r="E2395">
        <v>485.26539398788452</v>
      </c>
      <c r="F2395">
        <v>392.75552190124858</v>
      </c>
      <c r="G2395">
        <v>590.59152580950888</v>
      </c>
      <c r="H2395">
        <v>-160.1703212565356</v>
      </c>
      <c r="I2395">
        <v>-161.9896080933656</v>
      </c>
      <c r="J2395">
        <v>-180.04820707042819</v>
      </c>
      <c r="K2395">
        <v>-136.51260964459831</v>
      </c>
      <c r="L2395">
        <v>301.7896125064533</v>
      </c>
      <c r="M2395">
        <v>299.14100370220149</v>
      </c>
      <c r="N2395">
        <v>290.36539454058891</v>
      </c>
      <c r="O2395">
        <v>320.40592595116777</v>
      </c>
      <c r="P2395">
        <v>14.78241379575557</v>
      </c>
      <c r="Q2395">
        <v>14.8182589494485</v>
      </c>
      <c r="R2395">
        <v>12.82016715332488</v>
      </c>
      <c r="S2395">
        <v>16.983917406843421</v>
      </c>
      <c r="T2395">
        <v>86441.426347874396</v>
      </c>
      <c r="U2395">
        <v>86441.36162514321</v>
      </c>
      <c r="V2395">
        <v>86383.39612112302</v>
      </c>
      <c r="W2395">
        <v>86499.85766450908</v>
      </c>
      <c r="X2395">
        <v>8038.3603047262532</v>
      </c>
      <c r="Y2395">
        <v>8100.4003950730248</v>
      </c>
      <c r="Z2395">
        <v>7568.3412631688434</v>
      </c>
      <c r="AA2395">
        <v>8345.7996676566891</v>
      </c>
      <c r="AB2395">
        <v>2071.1015231234678</v>
      </c>
      <c r="AC2395">
        <v>2020.101245029992</v>
      </c>
      <c r="AD2395">
        <v>1626.601834459409</v>
      </c>
      <c r="AE2395">
        <v>2616.828153427392</v>
      </c>
      <c r="AF2395">
        <v>47.474675991855257</v>
      </c>
      <c r="AG2395">
        <v>47.057207416732282</v>
      </c>
      <c r="AH2395">
        <v>45.679195410757742</v>
      </c>
      <c r="AI2395">
        <v>50.402579273228277</v>
      </c>
      <c r="AJ2395">
        <v>0.35705524181184928</v>
      </c>
      <c r="AK2395">
        <v>0.35705530430543481</v>
      </c>
      <c r="AL2395">
        <v>0.35704086615783709</v>
      </c>
      <c r="AM2395">
        <v>0.35706953496500099</v>
      </c>
      <c r="AN2395">
        <v>0.97125196109487899</v>
      </c>
      <c r="AO2395">
        <v>0.9712519610948791</v>
      </c>
      <c r="AP2395">
        <v>0.9712519610948791</v>
      </c>
      <c r="AQ2395">
        <v>0.9712519610948791</v>
      </c>
      <c r="AR2395">
        <v>8.5189779219631685</v>
      </c>
      <c r="AS2395">
        <v>8.5189779219631667</v>
      </c>
      <c r="AT2395">
        <v>8.5189779219631667</v>
      </c>
      <c r="AU2395">
        <v>8.5189779219631667</v>
      </c>
      <c r="AV2395" t="str">
        <f>VLOOKUP(Sheet1[[#This Row],[NPDES ID2]],Combined_Sheet__Major_Only___2[[NPDES ID2]:[ECHO BFR]],3,FALSE)</f>
        <v>MD</v>
      </c>
      <c r="AW2395" t="s">
        <v>87</v>
      </c>
      <c r="AX2395" t="str">
        <f>VLOOKUP(Sheet1[[#This Row],[NPDES ID2]],Combined_Sheet__Major_Only___2[[NPDES ID2]:[ECHO BFR]],27,FALSE)</f>
        <v>-</v>
      </c>
      <c r="AY2395" t="str">
        <f>VLOOKUP(Sheet1[[#This Row],[NPDES ID2]],Combined_Sheet__Major_Only___2[[NPDES ID2]:[ECHO BFR]],28,FALSE)</f>
        <v>-</v>
      </c>
      <c r="AZ2395" t="str">
        <f>VLOOKUP(Sheet1[[#This Row],[NPDES ID2]],Combined_Sheet__Major_Only___2[[NPDES ID2]:[ECHO BFR]],29,FALSE)</f>
        <v>thickening</v>
      </c>
      <c r="BA2395">
        <f>VLOOKUP(Sheet1[[#This Row],[NPDES ID2]],Combined_Sheet__Major_Only___2[[NPDES ID2]:[ECHO BFR]],17,FALSE)</f>
        <v>39.369247999999999</v>
      </c>
      <c r="BB2395">
        <f>VLOOKUP(Sheet1[[#This Row],[NPDES ID2]],Combined_Sheet__Major_Only___2[[NPDES ID2]:[ECHO BFR]],18,FALSE)</f>
        <v>-76.956829999999997</v>
      </c>
      <c r="BC2395" t="str">
        <f>IF(ISNUMBER(SEARCH("aerobic",$AW2395)),"aerobic","")</f>
        <v/>
      </c>
      <c r="BD2395" t="str">
        <f>IF(ISNUMBER(SEARCH("anaer",$AW2395)),"anaer","")</f>
        <v/>
      </c>
      <c r="BE2395" t="str">
        <f>IF(ISNUMBER(SEARCH("thickening",$AZ2395)),"thickening","")</f>
        <v>thickening</v>
      </c>
      <c r="BF2395" s="2" t="str">
        <f>IF(ISNUMBER(SEARCH("airDry",$AW2395)),"airDry","")</f>
        <v/>
      </c>
      <c r="BG2395" s="2" t="str">
        <f>IF(ISNUMBER(SEARCH("heatDry",$AY2395)),"heatDry","")</f>
        <v/>
      </c>
      <c r="BH2395" s="2" t="str">
        <f>IF(AND(ISNUMBER(SEARCH("aerobic",$AW2395)),ISNUMBER(SEARCH("anaer",$AW2395))),"Combined Aer and Anaer.","")</f>
        <v/>
      </c>
    </row>
    <row r="2396" spans="1:60" x14ac:dyDescent="0.25">
      <c r="A2396" s="4">
        <v>692</v>
      </c>
      <c r="B2396" t="s">
        <v>3420</v>
      </c>
      <c r="C2396">
        <v>8358</v>
      </c>
      <c r="D2396">
        <v>2158.9035850583869</v>
      </c>
      <c r="E2396">
        <v>2162.1264143385988</v>
      </c>
      <c r="F2396">
        <v>1722.3912082845891</v>
      </c>
      <c r="G2396">
        <v>2590.4367883842019</v>
      </c>
      <c r="H2396">
        <v>-143.0934335288872</v>
      </c>
      <c r="I2396">
        <v>-145.84039427638939</v>
      </c>
      <c r="J2396">
        <v>-164.27699711725421</v>
      </c>
      <c r="K2396">
        <v>-117.4526112238082</v>
      </c>
      <c r="L2396">
        <v>4389.8338360903072</v>
      </c>
      <c r="M2396">
        <v>4357.3290654179864</v>
      </c>
      <c r="N2396">
        <v>4247.730593880704</v>
      </c>
      <c r="O2396">
        <v>4620.7563819033121</v>
      </c>
      <c r="P2396">
        <v>197.6246383705367</v>
      </c>
      <c r="Q2396">
        <v>198.17606068467879</v>
      </c>
      <c r="R2396">
        <v>169.3467551820589</v>
      </c>
      <c r="S2396">
        <v>228.0402120112656</v>
      </c>
      <c r="T2396">
        <v>86690.150495683716</v>
      </c>
      <c r="U2396">
        <v>86690.085590599949</v>
      </c>
      <c r="V2396">
        <v>86631.956772114092</v>
      </c>
      <c r="W2396">
        <v>86748.746439184266</v>
      </c>
      <c r="X2396">
        <v>7432.9861791375806</v>
      </c>
      <c r="Y2396">
        <v>7482.1124197266581</v>
      </c>
      <c r="Z2396">
        <v>7060.7403668433708</v>
      </c>
      <c r="AA2396">
        <v>7674.7267100362296</v>
      </c>
      <c r="AB2396">
        <v>1716.7276130983621</v>
      </c>
      <c r="AC2396">
        <v>1683.14323703631</v>
      </c>
      <c r="AD2396">
        <v>1384.296115875366</v>
      </c>
      <c r="AE2396">
        <v>2108.0849514442489</v>
      </c>
      <c r="AF2396">
        <v>51.502221497685767</v>
      </c>
      <c r="AG2396">
        <v>51.109445669606693</v>
      </c>
      <c r="AH2396">
        <v>49.855454690412706</v>
      </c>
      <c r="AI2396">
        <v>54.202574195650477</v>
      </c>
      <c r="AJ2396">
        <v>0.4059582165490363</v>
      </c>
      <c r="AK2396">
        <v>0.40595909098537708</v>
      </c>
      <c r="AL2396">
        <v>0.40574730027548961</v>
      </c>
      <c r="AM2396">
        <v>0.40616803776082572</v>
      </c>
      <c r="AN2396">
        <v>0.97133105098395045</v>
      </c>
      <c r="AO2396">
        <v>0.97133105098395056</v>
      </c>
      <c r="AP2396">
        <v>0.97133105098395056</v>
      </c>
      <c r="AQ2396">
        <v>0.97133105098395056</v>
      </c>
      <c r="AR2396">
        <v>9.7532094291163443</v>
      </c>
      <c r="AS2396">
        <v>9.7532094291163443</v>
      </c>
      <c r="AT2396">
        <v>9.7532094291163443</v>
      </c>
      <c r="AU2396">
        <v>9.7532094291163443</v>
      </c>
      <c r="AV2396" t="str">
        <f>VLOOKUP(Sheet1[[#This Row],[NPDES ID2]],Combined_Sheet__Major_Only___2[[NPDES ID2]:[ECHO BFR]],3,FALSE)</f>
        <v>AR</v>
      </c>
      <c r="AW2396" t="s">
        <v>54</v>
      </c>
      <c r="AX2396" t="str">
        <f>VLOOKUP(Sheet1[[#This Row],[NPDES ID2]],Combined_Sheet__Major_Only___2[[NPDES ID2]:[ECHO BFR]],27,FALSE)</f>
        <v>other</v>
      </c>
      <c r="AY2396" t="str">
        <f>VLOOKUP(Sheet1[[#This Row],[NPDES ID2]],Combined_Sheet__Major_Only___2[[NPDES ID2]:[ECHO BFR]],28,FALSE)</f>
        <v>-</v>
      </c>
      <c r="AZ2396" t="str">
        <f>VLOOKUP(Sheet1[[#This Row],[NPDES ID2]],Combined_Sheet__Major_Only___2[[NPDES ID2]:[ECHO BFR]],29,FALSE)</f>
        <v>thickening</v>
      </c>
      <c r="BA2396">
        <f>VLOOKUP(Sheet1[[#This Row],[NPDES ID2]],Combined_Sheet__Major_Only___2[[NPDES ID2]:[ECHO BFR]],17,FALSE)</f>
        <v>35.406202</v>
      </c>
      <c r="BB2396">
        <f>VLOOKUP(Sheet1[[#This Row],[NPDES ID2]],Combined_Sheet__Major_Only___2[[NPDES ID2]:[ECHO BFR]],18,FALSE)</f>
        <v>-94.420214999999999</v>
      </c>
      <c r="BC2396" t="str">
        <f>IF(ISNUMBER(SEARCH("aerobic",$AW2396)),"aerobic","")</f>
        <v/>
      </c>
      <c r="BD2396" t="str">
        <f>IF(ISNUMBER(SEARCH("anaer",$AW2396)),"anaer","")</f>
        <v/>
      </c>
      <c r="BE2396" t="str">
        <f>IF(ISNUMBER(SEARCH("thickening",$AZ2396)),"thickening","")</f>
        <v>thickening</v>
      </c>
      <c r="BF2396" s="2" t="str">
        <f>IF(ISNUMBER(SEARCH("airDry",$AW2396)),"airDry","")</f>
        <v/>
      </c>
      <c r="BG2396" s="2" t="str">
        <f>IF(ISNUMBER(SEARCH("heatDry",$AY2396)),"heatDry","")</f>
        <v/>
      </c>
      <c r="BH2396" s="2" t="str">
        <f>IF(AND(ISNUMBER(SEARCH("aerobic",$AW2396)),ISNUMBER(SEARCH("anaer",$AW2396))),"Combined Aer and Anaer.","")</f>
        <v/>
      </c>
    </row>
    <row r="2397" spans="1:60" x14ac:dyDescent="0.25">
      <c r="A2397" s="4">
        <v>362</v>
      </c>
      <c r="B2397" t="s">
        <v>1832</v>
      </c>
      <c r="C2397">
        <v>872.19399999999996</v>
      </c>
      <c r="D2397">
        <v>467.44200204517898</v>
      </c>
      <c r="E2397">
        <v>465.773634147915</v>
      </c>
      <c r="F2397">
        <v>391.78098934687802</v>
      </c>
      <c r="G2397">
        <v>562.16915622851081</v>
      </c>
      <c r="H2397">
        <v>-149.85280018318699</v>
      </c>
      <c r="I2397">
        <v>-152.10456695077821</v>
      </c>
      <c r="J2397">
        <v>-168.84754299838181</v>
      </c>
      <c r="K2397">
        <v>-126.6380464125682</v>
      </c>
      <c r="L2397">
        <v>449.89610278197563</v>
      </c>
      <c r="M2397">
        <v>446.40473208307787</v>
      </c>
      <c r="N2397">
        <v>434.83026422044702</v>
      </c>
      <c r="O2397">
        <v>474.44439992181458</v>
      </c>
      <c r="P2397">
        <v>20.648775829082751</v>
      </c>
      <c r="Q2397">
        <v>20.690884174871542</v>
      </c>
      <c r="R2397">
        <v>17.755928909736198</v>
      </c>
      <c r="S2397">
        <v>23.85830153989642</v>
      </c>
      <c r="T2397">
        <v>86984.262551218533</v>
      </c>
      <c r="U2397">
        <v>86984.19743050597</v>
      </c>
      <c r="V2397">
        <v>86925.8754954545</v>
      </c>
      <c r="W2397">
        <v>87043.053163175442</v>
      </c>
      <c r="X2397">
        <v>7594.6234183738115</v>
      </c>
      <c r="Y2397">
        <v>7647.1120752757051</v>
      </c>
      <c r="Z2397">
        <v>7200.4503248608944</v>
      </c>
      <c r="AA2397">
        <v>7851.2147786050282</v>
      </c>
      <c r="AB2397">
        <v>1591.777335812011</v>
      </c>
      <c r="AC2397">
        <v>1566.239587745654</v>
      </c>
      <c r="AD2397">
        <v>1308.7481904849569</v>
      </c>
      <c r="AE2397">
        <v>1920.5733659388211</v>
      </c>
      <c r="AF2397">
        <v>50.553530469370692</v>
      </c>
      <c r="AG2397">
        <v>50.160056436144643</v>
      </c>
      <c r="AH2397">
        <v>48.863007497556403</v>
      </c>
      <c r="AI2397">
        <v>53.311050822288003</v>
      </c>
      <c r="AJ2397">
        <v>0.39442891109638079</v>
      </c>
      <c r="AK2397">
        <v>0.39442900309271101</v>
      </c>
      <c r="AL2397">
        <v>0.39440772126443802</v>
      </c>
      <c r="AM2397">
        <v>0.39444997964674122</v>
      </c>
      <c r="AN2397">
        <v>0.97142401370908149</v>
      </c>
      <c r="AO2397">
        <v>0.9714240137090816</v>
      </c>
      <c r="AP2397">
        <v>0.9714240137090816</v>
      </c>
      <c r="AQ2397">
        <v>0.9714240137090816</v>
      </c>
      <c r="AR2397">
        <v>10.06999834317446</v>
      </c>
      <c r="AS2397">
        <v>10.06999834317446</v>
      </c>
      <c r="AT2397">
        <v>10.06999834317446</v>
      </c>
      <c r="AU2397">
        <v>10.06999834317446</v>
      </c>
      <c r="AV2397" t="str">
        <f>VLOOKUP(Sheet1[[#This Row],[NPDES ID2]],Combined_Sheet__Major_Only___2[[NPDES ID2]:[ECHO BFR]],3,FALSE)</f>
        <v>MO</v>
      </c>
      <c r="AW2397" t="s">
        <v>54</v>
      </c>
      <c r="AX2397" t="str">
        <f>VLOOKUP(Sheet1[[#This Row],[NPDES ID2]],Combined_Sheet__Major_Only___2[[NPDES ID2]:[ECHO BFR]],27,FALSE)</f>
        <v>-</v>
      </c>
      <c r="AY2397" t="str">
        <f>VLOOKUP(Sheet1[[#This Row],[NPDES ID2]],Combined_Sheet__Major_Only___2[[NPDES ID2]:[ECHO BFR]],28,FALSE)</f>
        <v>-</v>
      </c>
      <c r="AZ2397" t="str">
        <f>VLOOKUP(Sheet1[[#This Row],[NPDES ID2]],Combined_Sheet__Major_Only___2[[NPDES ID2]:[ECHO BFR]],29,FALSE)</f>
        <v>thickening, preliminaryOps</v>
      </c>
      <c r="BA2397">
        <f>VLOOKUP(Sheet1[[#This Row],[NPDES ID2]],Combined_Sheet__Major_Only___2[[NPDES ID2]:[ECHO BFR]],17,FALSE)</f>
        <v>38.508833000000003</v>
      </c>
      <c r="BB2397">
        <f>VLOOKUP(Sheet1[[#This Row],[NPDES ID2]],Combined_Sheet__Major_Only___2[[NPDES ID2]:[ECHO BFR]],18,FALSE)</f>
        <v>-90.429833000000002</v>
      </c>
      <c r="BC2397" t="str">
        <f>IF(ISNUMBER(SEARCH("aerobic",$AW2397)),"aerobic","")</f>
        <v/>
      </c>
      <c r="BD2397" t="str">
        <f>IF(ISNUMBER(SEARCH("anaer",$AW2397)),"anaer","")</f>
        <v/>
      </c>
      <c r="BE2397" t="str">
        <f>IF(ISNUMBER(SEARCH("thickening",$AZ2397)),"thickening","")</f>
        <v>thickening</v>
      </c>
      <c r="BF2397" s="2" t="str">
        <f>IF(ISNUMBER(SEARCH("airDry",$AW2397)),"airDry","")</f>
        <v/>
      </c>
      <c r="BG2397" s="2" t="str">
        <f>IF(ISNUMBER(SEARCH("heatDry",$AY2397)),"heatDry","")</f>
        <v/>
      </c>
      <c r="BH2397" s="2" t="str">
        <f>IF(AND(ISNUMBER(SEARCH("aerobic",$AW2397)),ISNUMBER(SEARCH("anaer",$AW2397))),"Combined Aer and Anaer.","")</f>
        <v/>
      </c>
    </row>
    <row r="2398" spans="1:60" x14ac:dyDescent="0.25">
      <c r="A2398" s="4">
        <v>324</v>
      </c>
      <c r="B2398" t="s">
        <v>1644</v>
      </c>
      <c r="C2398">
        <v>1124.78</v>
      </c>
      <c r="D2398">
        <v>509.91909679960588</v>
      </c>
      <c r="E2398">
        <v>507.70143652267308</v>
      </c>
      <c r="F2398">
        <v>430.10864661624441</v>
      </c>
      <c r="G2398">
        <v>605.07645643913281</v>
      </c>
      <c r="H2398">
        <v>-153.38759858367891</v>
      </c>
      <c r="I2398">
        <v>-155.40277932568699</v>
      </c>
      <c r="J2398">
        <v>-172.8721915582282</v>
      </c>
      <c r="K2398">
        <v>-130.12823949886089</v>
      </c>
      <c r="L2398">
        <v>566.84656844538756</v>
      </c>
      <c r="M2398">
        <v>562.24083380686511</v>
      </c>
      <c r="N2398">
        <v>546.96282673711755</v>
      </c>
      <c r="O2398">
        <v>599.24205126373465</v>
      </c>
      <c r="P2398">
        <v>26.651108555291529</v>
      </c>
      <c r="Q2398">
        <v>26.772630171576861</v>
      </c>
      <c r="R2398">
        <v>23.027417131489109</v>
      </c>
      <c r="S2398">
        <v>30.758767036732522</v>
      </c>
      <c r="T2398">
        <v>87124.194803062914</v>
      </c>
      <c r="U2398">
        <v>87124.129579758737</v>
      </c>
      <c r="V2398">
        <v>87065.715763958506</v>
      </c>
      <c r="W2398">
        <v>87183.07803412521</v>
      </c>
      <c r="X2398">
        <v>7786.4482817828284</v>
      </c>
      <c r="Y2398">
        <v>7842.5346394123462</v>
      </c>
      <c r="Z2398">
        <v>7363.6864191170498</v>
      </c>
      <c r="AA2398">
        <v>8062.1596314408825</v>
      </c>
      <c r="AB2398">
        <v>2076.1841718159249</v>
      </c>
      <c r="AC2398">
        <v>2022.7976581219659</v>
      </c>
      <c r="AD2398">
        <v>1619.691477400278</v>
      </c>
      <c r="AE2398">
        <v>2638.7135279632012</v>
      </c>
      <c r="AF2398">
        <v>49.392325757978668</v>
      </c>
      <c r="AG2398">
        <v>48.989476545827117</v>
      </c>
      <c r="AH2398">
        <v>47.662886434374343</v>
      </c>
      <c r="AI2398">
        <v>52.21392363512588</v>
      </c>
      <c r="AJ2398">
        <v>0.38032516226586338</v>
      </c>
      <c r="AK2398">
        <v>0.38032528176517871</v>
      </c>
      <c r="AL2398">
        <v>0.38029758750703069</v>
      </c>
      <c r="AM2398">
        <v>0.38035257978923948</v>
      </c>
      <c r="AN2398">
        <v>0.9714680320629917</v>
      </c>
      <c r="AO2398">
        <v>0.9714680320629917</v>
      </c>
      <c r="AP2398">
        <v>0.9714680320629917</v>
      </c>
      <c r="AQ2398">
        <v>0.9714680320629917</v>
      </c>
      <c r="AR2398">
        <v>8.7202824474672482</v>
      </c>
      <c r="AS2398">
        <v>8.7202824474672482</v>
      </c>
      <c r="AT2398">
        <v>8.7202824474672482</v>
      </c>
      <c r="AU2398">
        <v>8.7202824474672482</v>
      </c>
      <c r="AV2398" t="str">
        <f>VLOOKUP(Sheet1[[#This Row],[NPDES ID2]],Combined_Sheet__Major_Only___2[[NPDES ID2]:[ECHO BFR]],3,FALSE)</f>
        <v>MA</v>
      </c>
      <c r="AW2398" t="s">
        <v>54</v>
      </c>
      <c r="AX2398" t="str">
        <f>VLOOKUP(Sheet1[[#This Row],[NPDES ID2]],Combined_Sheet__Major_Only___2[[NPDES ID2]:[ECHO BFR]],27,FALSE)</f>
        <v>-</v>
      </c>
      <c r="AY2398" t="str">
        <f>VLOOKUP(Sheet1[[#This Row],[NPDES ID2]],Combined_Sheet__Major_Only___2[[NPDES ID2]:[ECHO BFR]],28,FALSE)</f>
        <v>-</v>
      </c>
      <c r="AZ2398" t="str">
        <f>VLOOKUP(Sheet1[[#This Row],[NPDES ID2]],Combined_Sheet__Major_Only___2[[NPDES ID2]:[ECHO BFR]],29,FALSE)</f>
        <v>preliminaryOps, thickening</v>
      </c>
      <c r="BA2398">
        <f>VLOOKUP(Sheet1[[#This Row],[NPDES ID2]],Combined_Sheet__Major_Only___2[[NPDES ID2]:[ECHO BFR]],17,FALSE)</f>
        <v>42.153759999999998</v>
      </c>
      <c r="BB2398">
        <f>VLOOKUP(Sheet1[[#This Row],[NPDES ID2]],Combined_Sheet__Major_Only___2[[NPDES ID2]:[ECHO BFR]],18,FALSE)</f>
        <v>-72.621660000000006</v>
      </c>
      <c r="BC2398" t="str">
        <f>IF(ISNUMBER(SEARCH("aerobic",$AW2398)),"aerobic","")</f>
        <v/>
      </c>
      <c r="BD2398" t="str">
        <f>IF(ISNUMBER(SEARCH("anaer",$AW2398)),"anaer","")</f>
        <v/>
      </c>
      <c r="BE2398" t="str">
        <f>IF(ISNUMBER(SEARCH("thickening",$AZ2398)),"thickening","")</f>
        <v>thickening</v>
      </c>
      <c r="BF2398" s="2" t="str">
        <f>IF(ISNUMBER(SEARCH("airDry",$AW2398)),"airDry","")</f>
        <v/>
      </c>
      <c r="BG2398" s="2" t="str">
        <f>IF(ISNUMBER(SEARCH("heatDry",$AY2398)),"heatDry","")</f>
        <v/>
      </c>
      <c r="BH2398" s="2" t="str">
        <f>IF(AND(ISNUMBER(SEARCH("aerobic",$AW2398)),ISNUMBER(SEARCH("anaer",$AW2398))),"Combined Aer and Anaer.","")</f>
        <v/>
      </c>
    </row>
    <row r="2399" spans="1:60" x14ac:dyDescent="0.25">
      <c r="A2399" s="4">
        <v>2122</v>
      </c>
      <c r="B2399" t="s">
        <v>9970</v>
      </c>
      <c r="C2399">
        <v>901</v>
      </c>
      <c r="D2399">
        <v>462.49136081884069</v>
      </c>
      <c r="E2399">
        <v>461.85335293247851</v>
      </c>
      <c r="F2399">
        <v>386.84913328267038</v>
      </c>
      <c r="G2399">
        <v>555.53301105874357</v>
      </c>
      <c r="H2399">
        <v>-147.31168303574421</v>
      </c>
      <c r="I2399">
        <v>-149.56356021173841</v>
      </c>
      <c r="J2399">
        <v>-166.06203277396759</v>
      </c>
      <c r="K2399">
        <v>-124.2068704580938</v>
      </c>
      <c r="L2399">
        <v>472.30701556167139</v>
      </c>
      <c r="M2399">
        <v>468.76003866551071</v>
      </c>
      <c r="N2399">
        <v>456.99982776176432</v>
      </c>
      <c r="O2399">
        <v>497.24809377819628</v>
      </c>
      <c r="P2399">
        <v>21.317310094744659</v>
      </c>
      <c r="Q2399">
        <v>21.37140167778681</v>
      </c>
      <c r="R2399">
        <v>18.276687819029998</v>
      </c>
      <c r="S2399">
        <v>24.606793723892661</v>
      </c>
      <c r="T2399">
        <v>87208.344630671592</v>
      </c>
      <c r="U2399">
        <v>87208.27934567284</v>
      </c>
      <c r="V2399">
        <v>87149.810276354765</v>
      </c>
      <c r="W2399">
        <v>87267.283559270742</v>
      </c>
      <c r="X2399">
        <v>7492.0551239119086</v>
      </c>
      <c r="Y2399">
        <v>7542.3158994469113</v>
      </c>
      <c r="Z2399">
        <v>7115.4256740121527</v>
      </c>
      <c r="AA2399">
        <v>7736.9472986950368</v>
      </c>
      <c r="AB2399">
        <v>1706.9512889808891</v>
      </c>
      <c r="AC2399">
        <v>1674.1826958531069</v>
      </c>
      <c r="AD2399">
        <v>1381.024174028528</v>
      </c>
      <c r="AE2399">
        <v>2091.6328054230598</v>
      </c>
      <c r="AF2399">
        <v>51.375151461149763</v>
      </c>
      <c r="AG2399">
        <v>50.98809968092462</v>
      </c>
      <c r="AH2399">
        <v>49.712643406025713</v>
      </c>
      <c r="AI2399">
        <v>54.087160390355457</v>
      </c>
      <c r="AJ2399">
        <v>0.40441367683978707</v>
      </c>
      <c r="AK2399">
        <v>0.4044137752890512</v>
      </c>
      <c r="AL2399">
        <v>0.40439099550239033</v>
      </c>
      <c r="AM2399">
        <v>0.40443622841996102</v>
      </c>
      <c r="AN2399">
        <v>0.97149443775710165</v>
      </c>
      <c r="AO2399">
        <v>0.97149443775710176</v>
      </c>
      <c r="AP2399">
        <v>0.97149443775710176</v>
      </c>
      <c r="AQ2399">
        <v>0.97149443775710176</v>
      </c>
      <c r="AR2399">
        <v>9.7969541295516649</v>
      </c>
      <c r="AS2399">
        <v>9.7969541295516684</v>
      </c>
      <c r="AT2399">
        <v>9.7969541295516684</v>
      </c>
      <c r="AU2399">
        <v>9.7969541295516684</v>
      </c>
      <c r="AV2399" t="str">
        <f>VLOOKUP(Sheet1[[#This Row],[NPDES ID2]],Combined_Sheet__Major_Only___2[[NPDES ID2]:[ECHO BFR]],3,FALSE)</f>
        <v>NH</v>
      </c>
      <c r="AW2399" t="s">
        <v>54</v>
      </c>
      <c r="AX2399" t="str">
        <f>VLOOKUP(Sheet1[[#This Row],[NPDES ID2]],Combined_Sheet__Major_Only___2[[NPDES ID2]:[ECHO BFR]],27,FALSE)</f>
        <v>-</v>
      </c>
      <c r="AY2399" t="str">
        <f>VLOOKUP(Sheet1[[#This Row],[NPDES ID2]],Combined_Sheet__Major_Only___2[[NPDES ID2]:[ECHO BFR]],28,FALSE)</f>
        <v>-</v>
      </c>
      <c r="AZ2399" t="str">
        <f>VLOOKUP(Sheet1[[#This Row],[NPDES ID2]],Combined_Sheet__Major_Only___2[[NPDES ID2]:[ECHO BFR]],29,FALSE)</f>
        <v>preliminaryOps, thickening</v>
      </c>
      <c r="BA2399">
        <f>VLOOKUP(Sheet1[[#This Row],[NPDES ID2]],Combined_Sheet__Major_Only___2[[NPDES ID2]:[ECHO BFR]],17,FALSE)</f>
        <v>43.073056000000001</v>
      </c>
      <c r="BB2399">
        <f>VLOOKUP(Sheet1[[#This Row],[NPDES ID2]],Combined_Sheet__Major_Only___2[[NPDES ID2]:[ECHO BFR]],18,FALSE)</f>
        <v>-70.740832999999995</v>
      </c>
      <c r="BC2399" t="str">
        <f>IF(ISNUMBER(SEARCH("aerobic",$AW2399)),"aerobic","")</f>
        <v/>
      </c>
      <c r="BD2399" t="str">
        <f>IF(ISNUMBER(SEARCH("anaer",$AW2399)),"anaer","")</f>
        <v/>
      </c>
      <c r="BE2399" t="str">
        <f>IF(ISNUMBER(SEARCH("thickening",$AZ2399)),"thickening","")</f>
        <v>thickening</v>
      </c>
      <c r="BF2399" s="2" t="str">
        <f>IF(ISNUMBER(SEARCH("airDry",$AW2399)),"airDry","")</f>
        <v/>
      </c>
      <c r="BG2399" s="2" t="str">
        <f>IF(ISNUMBER(SEARCH("heatDry",$AY2399)),"heatDry","")</f>
        <v/>
      </c>
      <c r="BH2399" s="2" t="str">
        <f>IF(AND(ISNUMBER(SEARCH("aerobic",$AW2399)),ISNUMBER(SEARCH("anaer",$AW2399))),"Combined Aer and Anaer.","")</f>
        <v/>
      </c>
    </row>
    <row r="2400" spans="1:60" x14ac:dyDescent="0.25">
      <c r="A2400" s="4">
        <v>2283</v>
      </c>
      <c r="B2400" t="s">
        <v>10674</v>
      </c>
      <c r="C2400">
        <v>451.4</v>
      </c>
      <c r="D2400">
        <v>482.80485786438629</v>
      </c>
      <c r="E2400">
        <v>484.72852801900649</v>
      </c>
      <c r="F2400">
        <v>370.78889292241718</v>
      </c>
      <c r="G2400">
        <v>595.03192166956546</v>
      </c>
      <c r="H2400">
        <v>-145.93529243236159</v>
      </c>
      <c r="I2400">
        <v>-147.99736509496611</v>
      </c>
      <c r="J2400">
        <v>-164.34296504882639</v>
      </c>
      <c r="K2400">
        <v>-122.76004710398411</v>
      </c>
      <c r="L2400">
        <v>239.1031665470143</v>
      </c>
      <c r="M2400">
        <v>237.34460188950749</v>
      </c>
      <c r="N2400">
        <v>231.51974269292089</v>
      </c>
      <c r="O2400">
        <v>251.4613170940969</v>
      </c>
      <c r="P2400">
        <v>10.675839426575481</v>
      </c>
      <c r="Q2400">
        <v>10.71465111494941</v>
      </c>
      <c r="R2400">
        <v>9.13640717990768</v>
      </c>
      <c r="S2400">
        <v>12.313847692300749</v>
      </c>
      <c r="T2400">
        <v>87396.404600368565</v>
      </c>
      <c r="U2400">
        <v>87396.339177493297</v>
      </c>
      <c r="V2400">
        <v>87337.746626343083</v>
      </c>
      <c r="W2400">
        <v>87455.468003103728</v>
      </c>
      <c r="X2400">
        <v>7430.1672663670124</v>
      </c>
      <c r="Y2400">
        <v>7479.0808786561793</v>
      </c>
      <c r="Z2400">
        <v>7064.3970200166923</v>
      </c>
      <c r="AA2400">
        <v>7667.7850835397076</v>
      </c>
      <c r="AB2400">
        <v>1821.1589614221559</v>
      </c>
      <c r="AC2400">
        <v>1780.83105753666</v>
      </c>
      <c r="AD2400">
        <v>1451.1440019029369</v>
      </c>
      <c r="AE2400">
        <v>2266.888303041032</v>
      </c>
      <c r="AF2400">
        <v>51.911517555431182</v>
      </c>
      <c r="AG2400">
        <v>51.529088255953937</v>
      </c>
      <c r="AH2400">
        <v>50.266379681267978</v>
      </c>
      <c r="AI2400">
        <v>54.594099457007317</v>
      </c>
      <c r="AJ2400">
        <v>0.41093425395322009</v>
      </c>
      <c r="AK2400">
        <v>0.41093430468826259</v>
      </c>
      <c r="AL2400">
        <v>0.41092259655167562</v>
      </c>
      <c r="AM2400">
        <v>0.41094584429561409</v>
      </c>
      <c r="AN2400">
        <v>0.97155327350644238</v>
      </c>
      <c r="AO2400">
        <v>0.97155327350644216</v>
      </c>
      <c r="AP2400">
        <v>0.97155327350644216</v>
      </c>
      <c r="AQ2400">
        <v>0.97155327350644216</v>
      </c>
      <c r="AR2400">
        <v>9.5430636145301069</v>
      </c>
      <c r="AS2400">
        <v>9.5430636145301069</v>
      </c>
      <c r="AT2400">
        <v>9.5430636145301069</v>
      </c>
      <c r="AU2400">
        <v>9.5430636145301069</v>
      </c>
      <c r="AV2400" t="str">
        <f>VLOOKUP(Sheet1[[#This Row],[NPDES ID2]],Combined_Sheet__Major_Only___2[[NPDES ID2]:[ECHO BFR]],3,FALSE)</f>
        <v>CA</v>
      </c>
      <c r="AW2400" t="s">
        <v>54</v>
      </c>
      <c r="AX2400" t="str">
        <f>VLOOKUP(Sheet1[[#This Row],[NPDES ID2]],Combined_Sheet__Major_Only___2[[NPDES ID2]:[ECHO BFR]],27,FALSE)</f>
        <v>other</v>
      </c>
      <c r="AY2400" t="str">
        <f>VLOOKUP(Sheet1[[#This Row],[NPDES ID2]],Combined_Sheet__Major_Only___2[[NPDES ID2]:[ECHO BFR]],28,FALSE)</f>
        <v>highTempCompost</v>
      </c>
      <c r="AZ2400" t="str">
        <f>VLOOKUP(Sheet1[[#This Row],[NPDES ID2]],Combined_Sheet__Major_Only___2[[NPDES ID2]:[ECHO BFR]],29,FALSE)</f>
        <v>thickening</v>
      </c>
      <c r="BA2400">
        <f>VLOOKUP(Sheet1[[#This Row],[NPDES ID2]],Combined_Sheet__Major_Only___2[[NPDES ID2]:[ECHO BFR]],17,FALSE)</f>
        <v>34.348210000000002</v>
      </c>
      <c r="BB2400">
        <f>VLOOKUP(Sheet1[[#This Row],[NPDES ID2]],Combined_Sheet__Major_Only___2[[NPDES ID2]:[ECHO BFR]],18,FALSE)</f>
        <v>-119.29794</v>
      </c>
      <c r="BC2400" t="str">
        <f>IF(ISNUMBER(SEARCH("aerobic",$AW2400)),"aerobic","")</f>
        <v/>
      </c>
      <c r="BD2400" t="str">
        <f>IF(ISNUMBER(SEARCH("anaer",$AW2400)),"anaer","")</f>
        <v/>
      </c>
      <c r="BE2400" t="str">
        <f>IF(ISNUMBER(SEARCH("thickening",$AZ2400)),"thickening","")</f>
        <v>thickening</v>
      </c>
      <c r="BF2400" s="3" t="str">
        <f>IF(ISNUMBER(SEARCH("airDry",$AW2400)),"airDry","")</f>
        <v/>
      </c>
      <c r="BG2400" s="3" t="str">
        <f>IF(ISNUMBER(SEARCH("heatDry",$AY2400)),"heatDry","")</f>
        <v/>
      </c>
      <c r="BH2400" s="3" t="str">
        <f>IF(AND(ISNUMBER(SEARCH("aerobic",$AW2400)),ISNUMBER(SEARCH("anaer",$AW2400))),"Combined Aer and Anaer.","")</f>
        <v/>
      </c>
    </row>
    <row r="2401" spans="1:60" x14ac:dyDescent="0.25">
      <c r="A2401" s="4">
        <v>377</v>
      </c>
      <c r="B2401" t="s">
        <v>1901</v>
      </c>
      <c r="C2401">
        <v>753</v>
      </c>
      <c r="D2401">
        <v>447.42312883462392</v>
      </c>
      <c r="E2401">
        <v>442.74834539959778</v>
      </c>
      <c r="F2401">
        <v>370.80824732372042</v>
      </c>
      <c r="G2401">
        <v>532.19476938190599</v>
      </c>
      <c r="H2401">
        <v>-145.4927464702962</v>
      </c>
      <c r="I2401">
        <v>-147.66247642234541</v>
      </c>
      <c r="J2401">
        <v>-163.9765363539091</v>
      </c>
      <c r="K2401">
        <v>-122.4128787471064</v>
      </c>
      <c r="L2401">
        <v>399.64308550580722</v>
      </c>
      <c r="M2401">
        <v>396.71683566901368</v>
      </c>
      <c r="N2401">
        <v>387.01817973188042</v>
      </c>
      <c r="O2401">
        <v>420.21491177873418</v>
      </c>
      <c r="P2401">
        <v>17.8070558794862</v>
      </c>
      <c r="Q2401">
        <v>17.875545508505699</v>
      </c>
      <c r="R2401">
        <v>15.23188096084499</v>
      </c>
      <c r="S2401">
        <v>20.536039264090679</v>
      </c>
      <c r="T2401">
        <v>87399.094596991723</v>
      </c>
      <c r="U2401">
        <v>87399.029172144292</v>
      </c>
      <c r="V2401">
        <v>87340.434854718609</v>
      </c>
      <c r="W2401">
        <v>87458.159780196205</v>
      </c>
      <c r="X2401">
        <v>7415.7628146825091</v>
      </c>
      <c r="Y2401">
        <v>7464.3800888965288</v>
      </c>
      <c r="Z2401">
        <v>7052.1511394605859</v>
      </c>
      <c r="AA2401">
        <v>7651.9722307105894</v>
      </c>
      <c r="AB2401">
        <v>1458.76672727818</v>
      </c>
      <c r="AC2401">
        <v>1437.722617133089</v>
      </c>
      <c r="AD2401">
        <v>1214.525287829897</v>
      </c>
      <c r="AE2401">
        <v>1739.38210748707</v>
      </c>
      <c r="AF2401">
        <v>52.014645770387418</v>
      </c>
      <c r="AG2401">
        <v>51.632776713772557</v>
      </c>
      <c r="AH2401">
        <v>50.373557929238942</v>
      </c>
      <c r="AI2401">
        <v>54.691342941989717</v>
      </c>
      <c r="AJ2401">
        <v>0.41218818477006108</v>
      </c>
      <c r="AK2401">
        <v>0.41218826620620957</v>
      </c>
      <c r="AL2401">
        <v>0.41216944225432622</v>
      </c>
      <c r="AM2401">
        <v>0.41220681983518848</v>
      </c>
      <c r="AN2401">
        <v>0.97155411332704777</v>
      </c>
      <c r="AO2401">
        <v>0.97155411332704766</v>
      </c>
      <c r="AP2401">
        <v>0.97155411332704766</v>
      </c>
      <c r="AQ2401">
        <v>0.97155411332704766</v>
      </c>
      <c r="AR2401">
        <v>10.72368897240287</v>
      </c>
      <c r="AS2401">
        <v>10.72368897240287</v>
      </c>
      <c r="AT2401">
        <v>10.72368897240287</v>
      </c>
      <c r="AU2401">
        <v>10.72368897240287</v>
      </c>
      <c r="AV2401" t="str">
        <f>VLOOKUP(Sheet1[[#This Row],[NPDES ID2]],Combined_Sheet__Major_Only___2[[NPDES ID2]:[ECHO BFR]],3,FALSE)</f>
        <v>AR</v>
      </c>
      <c r="AW2401" t="s">
        <v>87</v>
      </c>
      <c r="AX2401" t="str">
        <f>VLOOKUP(Sheet1[[#This Row],[NPDES ID2]],Combined_Sheet__Major_Only___2[[NPDES ID2]:[ECHO BFR]],27,FALSE)</f>
        <v>other</v>
      </c>
      <c r="AY2401" t="str">
        <f>VLOOKUP(Sheet1[[#This Row],[NPDES ID2]],Combined_Sheet__Major_Only___2[[NPDES ID2]:[ECHO BFR]],28,FALSE)</f>
        <v>-</v>
      </c>
      <c r="AZ2401" t="str">
        <f>VLOOKUP(Sheet1[[#This Row],[NPDES ID2]],Combined_Sheet__Major_Only___2[[NPDES ID2]:[ECHO BFR]],29,FALSE)</f>
        <v>thickening</v>
      </c>
      <c r="BA2401">
        <f>VLOOKUP(Sheet1[[#This Row],[NPDES ID2]],Combined_Sheet__Major_Only___2[[NPDES ID2]:[ECHO BFR]],17,FALSE)</f>
        <v>35.247222000000001</v>
      </c>
      <c r="BB2401">
        <f>VLOOKUP(Sheet1[[#This Row],[NPDES ID2]],Combined_Sheet__Major_Only___2[[NPDES ID2]:[ECHO BFR]],18,FALSE)</f>
        <v>-93.112499999999997</v>
      </c>
      <c r="BC2401" t="str">
        <f>IF(ISNUMBER(SEARCH("aerobic",$AW2401)),"aerobic","")</f>
        <v/>
      </c>
      <c r="BD2401" t="str">
        <f>IF(ISNUMBER(SEARCH("anaer",$AW2401)),"anaer","")</f>
        <v/>
      </c>
      <c r="BE2401" t="str">
        <f>IF(ISNUMBER(SEARCH("thickening",$AZ2401)),"thickening","")</f>
        <v>thickening</v>
      </c>
      <c r="BF2401" s="3" t="str">
        <f>IF(ISNUMBER(SEARCH("airDry",$AW2401)),"airDry","")</f>
        <v/>
      </c>
      <c r="BG2401" s="3" t="str">
        <f>IF(ISNUMBER(SEARCH("heatDry",$AY2401)),"heatDry","")</f>
        <v/>
      </c>
      <c r="BH2401" s="3" t="str">
        <f>IF(AND(ISNUMBER(SEARCH("aerobic",$AW2401)),ISNUMBER(SEARCH("anaer",$AW2401))),"Combined Aer and Anaer.","")</f>
        <v/>
      </c>
    </row>
    <row r="2402" spans="1:60" x14ac:dyDescent="0.25">
      <c r="A2402" s="4">
        <v>2041</v>
      </c>
      <c r="B2402" t="s">
        <v>9603</v>
      </c>
      <c r="C2402">
        <v>1297.1199999999999</v>
      </c>
      <c r="D2402">
        <v>510.50827656618048</v>
      </c>
      <c r="E2402">
        <v>510.50642600040572</v>
      </c>
      <c r="F2402">
        <v>432.68279118881719</v>
      </c>
      <c r="G2402">
        <v>603.65384947284792</v>
      </c>
      <c r="H2402">
        <v>-144.92100102134239</v>
      </c>
      <c r="I2402">
        <v>-147.3224440782387</v>
      </c>
      <c r="J2402">
        <v>-163.62097958703421</v>
      </c>
      <c r="K2402">
        <v>-121.9709536716523</v>
      </c>
      <c r="L2402">
        <v>689.63292238174301</v>
      </c>
      <c r="M2402">
        <v>684.60566140365245</v>
      </c>
      <c r="N2402">
        <v>667.92141173042512</v>
      </c>
      <c r="O2402">
        <v>725.00359097944158</v>
      </c>
      <c r="P2402">
        <v>30.671006213345851</v>
      </c>
      <c r="Q2402">
        <v>30.794809205348031</v>
      </c>
      <c r="R2402">
        <v>26.224585519738781</v>
      </c>
      <c r="S2402">
        <v>35.366215245679463</v>
      </c>
      <c r="T2402">
        <v>87636.732106642143</v>
      </c>
      <c r="U2402">
        <v>87636.666507570364</v>
      </c>
      <c r="V2402">
        <v>87577.916155263229</v>
      </c>
      <c r="W2402">
        <v>87695.954578629317</v>
      </c>
      <c r="X2402">
        <v>7422.8769618902243</v>
      </c>
      <c r="Y2402">
        <v>7471.3367887116256</v>
      </c>
      <c r="Z2402">
        <v>7060.205073208137</v>
      </c>
      <c r="AA2402">
        <v>7658.5015787369994</v>
      </c>
      <c r="AB2402">
        <v>1807.828759036227</v>
      </c>
      <c r="AC2402">
        <v>1768.3139605075901</v>
      </c>
      <c r="AD2402">
        <v>1442.616871692333</v>
      </c>
      <c r="AE2402">
        <v>2247.3790460212599</v>
      </c>
      <c r="AF2402">
        <v>52.107921623969752</v>
      </c>
      <c r="AG2402">
        <v>51.726255255652077</v>
      </c>
      <c r="AH2402">
        <v>50.471153602146103</v>
      </c>
      <c r="AI2402">
        <v>54.77908711420794</v>
      </c>
      <c r="AJ2402">
        <v>0.41332237532453597</v>
      </c>
      <c r="AK2402">
        <v>0.41332252110117002</v>
      </c>
      <c r="AL2402">
        <v>0.41328870781394828</v>
      </c>
      <c r="AM2402">
        <v>0.41335585120171059</v>
      </c>
      <c r="AN2402">
        <v>0.97162810890570428</v>
      </c>
      <c r="AO2402">
        <v>0.97162810890570417</v>
      </c>
      <c r="AP2402">
        <v>0.97162810890570417</v>
      </c>
      <c r="AQ2402">
        <v>0.97162810890570417</v>
      </c>
      <c r="AR2402">
        <v>9.6092383729053239</v>
      </c>
      <c r="AS2402">
        <v>9.6092383729053221</v>
      </c>
      <c r="AT2402">
        <v>9.6092383729053221</v>
      </c>
      <c r="AU2402">
        <v>9.6092383729053221</v>
      </c>
      <c r="AV2402" t="str">
        <f>VLOOKUP(Sheet1[[#This Row],[NPDES ID2]],Combined_Sheet__Major_Only___2[[NPDES ID2]:[ECHO BFR]],3,FALSE)</f>
        <v>NH</v>
      </c>
      <c r="AW2402" t="s">
        <v>54</v>
      </c>
      <c r="AX2402" t="str">
        <f>VLOOKUP(Sheet1[[#This Row],[NPDES ID2]],Combined_Sheet__Major_Only___2[[NPDES ID2]:[ECHO BFR]],27,FALSE)</f>
        <v>-</v>
      </c>
      <c r="AY2402" t="str">
        <f>VLOOKUP(Sheet1[[#This Row],[NPDES ID2]],Combined_Sheet__Major_Only___2[[NPDES ID2]:[ECHO BFR]],28,FALSE)</f>
        <v>-</v>
      </c>
      <c r="AZ2402" t="str">
        <f>VLOOKUP(Sheet1[[#This Row],[NPDES ID2]],Combined_Sheet__Major_Only___2[[NPDES ID2]:[ECHO BFR]],29,FALSE)</f>
        <v>thickening</v>
      </c>
      <c r="BA2402">
        <f>VLOOKUP(Sheet1[[#This Row],[NPDES ID2]],Combined_Sheet__Major_Only___2[[NPDES ID2]:[ECHO BFR]],17,FALSE)</f>
        <v>42.996706000000003</v>
      </c>
      <c r="BB2402">
        <f>VLOOKUP(Sheet1[[#This Row],[NPDES ID2]],Combined_Sheet__Major_Only___2[[NPDES ID2]:[ECHO BFR]],18,FALSE)</f>
        <v>-70.944428000000002</v>
      </c>
      <c r="BC2402" t="str">
        <f>IF(ISNUMBER(SEARCH("aerobic",$AW2402)),"aerobic","")</f>
        <v/>
      </c>
      <c r="BD2402" t="str">
        <f>IF(ISNUMBER(SEARCH("anaer",$AW2402)),"anaer","")</f>
        <v/>
      </c>
      <c r="BE2402" t="str">
        <f>IF(ISNUMBER(SEARCH("thickening",$AZ2402)),"thickening","")</f>
        <v>thickening</v>
      </c>
      <c r="BF2402" s="3" t="str">
        <f>IF(ISNUMBER(SEARCH("airDry",$AW2402)),"airDry","")</f>
        <v/>
      </c>
      <c r="BG2402" s="3" t="str">
        <f>IF(ISNUMBER(SEARCH("heatDry",$AY2402)),"heatDry","")</f>
        <v/>
      </c>
      <c r="BH2402" s="3" t="str">
        <f>IF(AND(ISNUMBER(SEARCH("aerobic",$AW2402)),ISNUMBER(SEARCH("anaer",$AW2402))),"Combined Aer and Anaer.","")</f>
        <v/>
      </c>
    </row>
    <row r="2403" spans="1:60" x14ac:dyDescent="0.25">
      <c r="A2403" s="4">
        <v>182</v>
      </c>
      <c r="B2403" t="s">
        <v>979</v>
      </c>
      <c r="C2403">
        <v>3613.3</v>
      </c>
      <c r="D2403">
        <v>1068.501304314291</v>
      </c>
      <c r="E2403">
        <v>1068.7167355560439</v>
      </c>
      <c r="F2403">
        <v>878.27620191638709</v>
      </c>
      <c r="G2403">
        <v>1269.17259020085</v>
      </c>
      <c r="H2403">
        <v>-152.58451423401769</v>
      </c>
      <c r="I2403">
        <v>-154.17786626791701</v>
      </c>
      <c r="J2403">
        <v>-173.18504732003649</v>
      </c>
      <c r="K2403">
        <v>-130.04420474307071</v>
      </c>
      <c r="L2403">
        <v>1814.140058156677</v>
      </c>
      <c r="M2403">
        <v>1799.339550647326</v>
      </c>
      <c r="N2403">
        <v>1749.9740828291181</v>
      </c>
      <c r="O2403">
        <v>1918.591272022501</v>
      </c>
      <c r="P2403">
        <v>85.611119961937263</v>
      </c>
      <c r="Q2403">
        <v>86.016302973801317</v>
      </c>
      <c r="R2403">
        <v>74.016797986877805</v>
      </c>
      <c r="S2403">
        <v>98.773327428676467</v>
      </c>
      <c r="T2403">
        <v>88283.49745832615</v>
      </c>
      <c r="U2403">
        <v>88283.431385077129</v>
      </c>
      <c r="V2403">
        <v>88224.25636094471</v>
      </c>
      <c r="W2403">
        <v>88343.148014814709</v>
      </c>
      <c r="X2403">
        <v>7919.8461034679985</v>
      </c>
      <c r="Y2403">
        <v>7977.0608327184964</v>
      </c>
      <c r="Z2403">
        <v>7486.7306589966056</v>
      </c>
      <c r="AA2403">
        <v>8202.6612652346612</v>
      </c>
      <c r="AB2403">
        <v>1904.8490387885231</v>
      </c>
      <c r="AC2403">
        <v>1864.733311195763</v>
      </c>
      <c r="AD2403">
        <v>1521.072170692737</v>
      </c>
      <c r="AE2403">
        <v>2364.9279488745051</v>
      </c>
      <c r="AF2403">
        <v>49.215970035985762</v>
      </c>
      <c r="AG2403">
        <v>48.809588701654683</v>
      </c>
      <c r="AH2403">
        <v>47.485175953363019</v>
      </c>
      <c r="AI2403">
        <v>52.045846824573523</v>
      </c>
      <c r="AJ2403">
        <v>0.37818398922375862</v>
      </c>
      <c r="AK2403">
        <v>0.37818436259823018</v>
      </c>
      <c r="AL2403">
        <v>0.37809648528604722</v>
      </c>
      <c r="AM2403">
        <v>0.37827101006246389</v>
      </c>
      <c r="AN2403">
        <v>0.97182756277627858</v>
      </c>
      <c r="AO2403">
        <v>0.97182756277627869</v>
      </c>
      <c r="AP2403">
        <v>0.97182756277627869</v>
      </c>
      <c r="AQ2403">
        <v>0.97182756277627869</v>
      </c>
      <c r="AR2403">
        <v>9.1324606895556126</v>
      </c>
      <c r="AS2403">
        <v>9.1324606895556126</v>
      </c>
      <c r="AT2403">
        <v>9.1324606895556126</v>
      </c>
      <c r="AU2403">
        <v>9.1324606895556126</v>
      </c>
      <c r="AV2403" t="str">
        <f>VLOOKUP(Sheet1[[#This Row],[NPDES ID2]],Combined_Sheet__Major_Only___2[[NPDES ID2]:[ECHO BFR]],3,FALSE)</f>
        <v>NJ</v>
      </c>
      <c r="AW2403" t="s">
        <v>54</v>
      </c>
      <c r="AX2403" t="str">
        <f>VLOOKUP(Sheet1[[#This Row],[NPDES ID2]],Combined_Sheet__Major_Only___2[[NPDES ID2]:[ECHO BFR]],27,FALSE)</f>
        <v>-</v>
      </c>
      <c r="AY2403" t="str">
        <f>VLOOKUP(Sheet1[[#This Row],[NPDES ID2]],Combined_Sheet__Major_Only___2[[NPDES ID2]:[ECHO BFR]],28,FALSE)</f>
        <v>-</v>
      </c>
      <c r="AZ2403" t="str">
        <f>VLOOKUP(Sheet1[[#This Row],[NPDES ID2]],Combined_Sheet__Major_Only___2[[NPDES ID2]:[ECHO BFR]],29,FALSE)</f>
        <v>preliminaryOps, thickening</v>
      </c>
      <c r="BA2403">
        <f>VLOOKUP(Sheet1[[#This Row],[NPDES ID2]],Combined_Sheet__Major_Only___2[[NPDES ID2]:[ECHO BFR]],17,FALSE)</f>
        <v>40.557338999999999</v>
      </c>
      <c r="BB2403">
        <f>VLOOKUP(Sheet1[[#This Row],[NPDES ID2]],Combined_Sheet__Major_Only___2[[NPDES ID2]:[ECHO BFR]],18,FALSE)</f>
        <v>-74.567103000000003</v>
      </c>
      <c r="BC2403" t="str">
        <f>IF(ISNUMBER(SEARCH("aerobic",$AW2403)),"aerobic","")</f>
        <v/>
      </c>
      <c r="BD2403" t="str">
        <f>IF(ISNUMBER(SEARCH("anaer",$AW2403)),"anaer","")</f>
        <v/>
      </c>
      <c r="BE2403" t="str">
        <f>IF(ISNUMBER(SEARCH("thickening",$AZ2403)),"thickening","")</f>
        <v>thickening</v>
      </c>
      <c r="BF2403" s="2" t="str">
        <f>IF(ISNUMBER(SEARCH("airDry",$AW2403)),"airDry","")</f>
        <v/>
      </c>
      <c r="BG2403" s="2" t="str">
        <f>IF(ISNUMBER(SEARCH("heatDry",$AY2403)),"heatDry","")</f>
        <v/>
      </c>
      <c r="BH2403" s="2" t="str">
        <f>IF(AND(ISNUMBER(SEARCH("aerobic",$AW2403)),ISNUMBER(SEARCH("anaer",$AW2403))),"Combined Aer and Anaer.","")</f>
        <v/>
      </c>
    </row>
    <row r="2404" spans="1:60" x14ac:dyDescent="0.25">
      <c r="A2404" s="4">
        <v>93</v>
      </c>
      <c r="B2404" t="s">
        <v>523</v>
      </c>
      <c r="C2404">
        <v>28193.9</v>
      </c>
      <c r="D2404">
        <v>7348.9119318239746</v>
      </c>
      <c r="E2404">
        <v>7385.0463687821384</v>
      </c>
      <c r="F2404">
        <v>5780.8752964587611</v>
      </c>
      <c r="G2404">
        <v>8915.8973576962962</v>
      </c>
      <c r="H2404">
        <v>-138.98024159984641</v>
      </c>
      <c r="I2404">
        <v>-140.243969957296</v>
      </c>
      <c r="J2404">
        <v>-166.50070351036231</v>
      </c>
      <c r="K2404">
        <v>-106.5375350530837</v>
      </c>
      <c r="L2404">
        <v>14078.177514147539</v>
      </c>
      <c r="M2404">
        <v>13965.964522820221</v>
      </c>
      <c r="N2404">
        <v>13572.708635122521</v>
      </c>
      <c r="O2404">
        <v>14897.844992923119</v>
      </c>
      <c r="P2404">
        <v>666.88163406260344</v>
      </c>
      <c r="Q2404">
        <v>670.04056149938333</v>
      </c>
      <c r="R2404">
        <v>576.37185337021026</v>
      </c>
      <c r="S2404">
        <v>769.64429782287459</v>
      </c>
      <c r="T2404">
        <v>88398.241728369394</v>
      </c>
      <c r="U2404">
        <v>88398.175570995387</v>
      </c>
      <c r="V2404">
        <v>88338.925204764848</v>
      </c>
      <c r="W2404">
        <v>88457.96823240754</v>
      </c>
      <c r="X2404">
        <v>7973.7430802868575</v>
      </c>
      <c r="Y2404">
        <v>8029.7190826970746</v>
      </c>
      <c r="Z2404">
        <v>7532.9723075004649</v>
      </c>
      <c r="AA2404">
        <v>8260.0806030157673</v>
      </c>
      <c r="AB2404">
        <v>2235.1865464191101</v>
      </c>
      <c r="AC2404">
        <v>2170.1935008281389</v>
      </c>
      <c r="AD2404">
        <v>1721.4060815966729</v>
      </c>
      <c r="AE2404">
        <v>2867.4092287713011</v>
      </c>
      <c r="AF2404">
        <v>49.03673835055222</v>
      </c>
      <c r="AG2404">
        <v>48.607184871549357</v>
      </c>
      <c r="AH2404">
        <v>47.299233891642047</v>
      </c>
      <c r="AI2404">
        <v>51.861561084098042</v>
      </c>
      <c r="AJ2404">
        <v>0.37600790940215773</v>
      </c>
      <c r="AK2404">
        <v>0.37601040148859238</v>
      </c>
      <c r="AL2404">
        <v>0.3753131356228801</v>
      </c>
      <c r="AM2404">
        <v>0.37670013133100733</v>
      </c>
      <c r="AN2404">
        <v>0.97186265586127774</v>
      </c>
      <c r="AO2404">
        <v>0.97186265586127796</v>
      </c>
      <c r="AP2404">
        <v>0.97186265586127796</v>
      </c>
      <c r="AQ2404">
        <v>0.97186265586127796</v>
      </c>
      <c r="AR2404">
        <v>8.4598354527633877</v>
      </c>
      <c r="AS2404">
        <v>8.4598354527633894</v>
      </c>
      <c r="AT2404">
        <v>8.4598354527633894</v>
      </c>
      <c r="AU2404">
        <v>8.4598354527633894</v>
      </c>
      <c r="AV2404" t="str">
        <f>VLOOKUP(Sheet1[[#This Row],[NPDES ID2]],Combined_Sheet__Major_Only___2[[NPDES ID2]:[ECHO BFR]],3,FALSE)</f>
        <v>NJ</v>
      </c>
      <c r="AW2404" t="s">
        <v>87</v>
      </c>
      <c r="AX2404" t="str">
        <f>VLOOKUP(Sheet1[[#This Row],[NPDES ID2]],Combined_Sheet__Major_Only___2[[NPDES ID2]:[ECHO BFR]],27,FALSE)</f>
        <v>other</v>
      </c>
      <c r="AY2404" t="str">
        <f>VLOOKUP(Sheet1[[#This Row],[NPDES ID2]],Combined_Sheet__Major_Only___2[[NPDES ID2]:[ECHO BFR]],28,FALSE)</f>
        <v>-</v>
      </c>
      <c r="AZ2404" t="str">
        <f>VLOOKUP(Sheet1[[#This Row],[NPDES ID2]],Combined_Sheet__Major_Only___2[[NPDES ID2]:[ECHO BFR]],29,FALSE)</f>
        <v>thickening</v>
      </c>
      <c r="BA2404">
        <f>VLOOKUP(Sheet1[[#This Row],[NPDES ID2]],Combined_Sheet__Major_Only___2[[NPDES ID2]:[ECHO BFR]],17,FALSE)</f>
        <v>40.491100000000003</v>
      </c>
      <c r="BB2404">
        <f>VLOOKUP(Sheet1[[#This Row],[NPDES ID2]],Combined_Sheet__Major_Only___2[[NPDES ID2]:[ECHO BFR]],18,FALSE)</f>
        <v>-74.304199999999994</v>
      </c>
      <c r="BC2404" t="str">
        <f>IF(ISNUMBER(SEARCH("aerobic",$AW2404)),"aerobic","")</f>
        <v/>
      </c>
      <c r="BD2404" t="str">
        <f>IF(ISNUMBER(SEARCH("anaer",$AW2404)),"anaer","")</f>
        <v/>
      </c>
      <c r="BE2404" t="str">
        <f>IF(ISNUMBER(SEARCH("thickening",$AZ2404)),"thickening","")</f>
        <v>thickening</v>
      </c>
      <c r="BF2404" s="3" t="str">
        <f>IF(ISNUMBER(SEARCH("airDry",$AW2404)),"airDry","")</f>
        <v/>
      </c>
      <c r="BG2404" s="3" t="str">
        <f>IF(ISNUMBER(SEARCH("heatDry",$AY2404)),"heatDry","")</f>
        <v/>
      </c>
      <c r="BH2404" s="3" t="str">
        <f>IF(AND(ISNUMBER(SEARCH("aerobic",$AW2404)),ISNUMBER(SEARCH("anaer",$AW2404))),"Combined Aer and Anaer.","")</f>
        <v/>
      </c>
    </row>
    <row r="2405" spans="1:60" x14ac:dyDescent="0.25">
      <c r="A2405" s="4">
        <v>725</v>
      </c>
      <c r="B2405" t="s">
        <v>3575</v>
      </c>
      <c r="C2405">
        <v>3626.23</v>
      </c>
      <c r="D2405">
        <v>1009.279004026875</v>
      </c>
      <c r="E2405">
        <v>1008.561427582592</v>
      </c>
      <c r="F2405">
        <v>829.26632382444097</v>
      </c>
      <c r="G2405">
        <v>1195.278280124822</v>
      </c>
      <c r="H2405">
        <v>-143.33548086351581</v>
      </c>
      <c r="I2405">
        <v>-145.12174967521031</v>
      </c>
      <c r="J2405">
        <v>-163.00425611813009</v>
      </c>
      <c r="K2405">
        <v>-120.48843898353179</v>
      </c>
      <c r="L2405">
        <v>1932.6998390774449</v>
      </c>
      <c r="M2405">
        <v>1918.7282984302351</v>
      </c>
      <c r="N2405">
        <v>1872.1105406902841</v>
      </c>
      <c r="O2405">
        <v>2031.3229524440951</v>
      </c>
      <c r="P2405">
        <v>85.720635121305492</v>
      </c>
      <c r="Q2405">
        <v>86.090519936954934</v>
      </c>
      <c r="R2405">
        <v>73.256348565089283</v>
      </c>
      <c r="S2405">
        <v>98.818249215452568</v>
      </c>
      <c r="T2405">
        <v>89125.524503923778</v>
      </c>
      <c r="U2405">
        <v>89125.457813341098</v>
      </c>
      <c r="V2405">
        <v>89065.729906835739</v>
      </c>
      <c r="W2405">
        <v>89185.732385765426</v>
      </c>
      <c r="X2405">
        <v>7530.3229030772209</v>
      </c>
      <c r="Y2405">
        <v>7579.0792570784788</v>
      </c>
      <c r="Z2405">
        <v>7164.2298172246019</v>
      </c>
      <c r="AA2405">
        <v>7768.1366087619162</v>
      </c>
      <c r="AB2405">
        <v>1713.135936136031</v>
      </c>
      <c r="AC2405">
        <v>1680.413461545596</v>
      </c>
      <c r="AD2405">
        <v>1386.8529677375841</v>
      </c>
      <c r="AE2405">
        <v>2099.2864176412231</v>
      </c>
      <c r="AF2405">
        <v>52.245174747710628</v>
      </c>
      <c r="AG2405">
        <v>51.86242919976263</v>
      </c>
      <c r="AH2405">
        <v>50.617737888556803</v>
      </c>
      <c r="AI2405">
        <v>54.907253653630548</v>
      </c>
      <c r="AJ2405">
        <v>0.41499139200357837</v>
      </c>
      <c r="AK2405">
        <v>0.4149917941436812</v>
      </c>
      <c r="AL2405">
        <v>0.41489718711972412</v>
      </c>
      <c r="AM2405">
        <v>0.41508507632298441</v>
      </c>
      <c r="AN2405">
        <v>0.9720830688072789</v>
      </c>
      <c r="AO2405">
        <v>0.97208306880727857</v>
      </c>
      <c r="AP2405">
        <v>0.97208306880727857</v>
      </c>
      <c r="AQ2405">
        <v>0.97208306880727857</v>
      </c>
      <c r="AR2405">
        <v>9.9704055033414267</v>
      </c>
      <c r="AS2405">
        <v>9.9704055033414249</v>
      </c>
      <c r="AT2405">
        <v>9.9704055033414249</v>
      </c>
      <c r="AU2405">
        <v>9.9704055033414249</v>
      </c>
      <c r="AV2405" t="str">
        <f>VLOOKUP(Sheet1[[#This Row],[NPDES ID2]],Combined_Sheet__Major_Only___2[[NPDES ID2]:[ECHO BFR]],3,FALSE)</f>
        <v>KS</v>
      </c>
      <c r="AW2405" t="s">
        <v>54</v>
      </c>
      <c r="AX2405" t="str">
        <f>VLOOKUP(Sheet1[[#This Row],[NPDES ID2]],Combined_Sheet__Major_Only___2[[NPDES ID2]:[ECHO BFR]],27,FALSE)</f>
        <v>-</v>
      </c>
      <c r="AY2405" t="str">
        <f>VLOOKUP(Sheet1[[#This Row],[NPDES ID2]],Combined_Sheet__Major_Only___2[[NPDES ID2]:[ECHO BFR]],28,FALSE)</f>
        <v>-</v>
      </c>
      <c r="AZ2405" t="str">
        <f>VLOOKUP(Sheet1[[#This Row],[NPDES ID2]],Combined_Sheet__Major_Only___2[[NPDES ID2]:[ECHO BFR]],29,FALSE)</f>
        <v>thickening</v>
      </c>
      <c r="BA2405">
        <f>VLOOKUP(Sheet1[[#This Row],[NPDES ID2]],Combined_Sheet__Major_Only___2[[NPDES ID2]:[ECHO BFR]],17,FALSE)</f>
        <v>39.301490000000001</v>
      </c>
      <c r="BB2405">
        <f>VLOOKUP(Sheet1[[#This Row],[NPDES ID2]],Combined_Sheet__Major_Only___2[[NPDES ID2]:[ECHO BFR]],18,FALSE)</f>
        <v>-94.905270000000002</v>
      </c>
      <c r="BC2405" t="str">
        <f>IF(ISNUMBER(SEARCH("aerobic",$AW2405)),"aerobic","")</f>
        <v/>
      </c>
      <c r="BD2405" t="str">
        <f>IF(ISNUMBER(SEARCH("anaer",$AW2405)),"anaer","")</f>
        <v/>
      </c>
      <c r="BE2405" t="str">
        <f>IF(ISNUMBER(SEARCH("thickening",$AZ2405)),"thickening","")</f>
        <v>thickening</v>
      </c>
      <c r="BF2405" s="3" t="str">
        <f>IF(ISNUMBER(SEARCH("airDry",$AW2405)),"airDry","")</f>
        <v/>
      </c>
      <c r="BG2405" s="3" t="str">
        <f>IF(ISNUMBER(SEARCH("heatDry",$AY2405)),"heatDry","")</f>
        <v/>
      </c>
      <c r="BH2405" s="3" t="str">
        <f>IF(AND(ISNUMBER(SEARCH("aerobic",$AW2405)),ISNUMBER(SEARCH("anaer",$AW2405))),"Combined Aer and Anaer.","")</f>
        <v/>
      </c>
    </row>
    <row r="2406" spans="1:60" x14ac:dyDescent="0.25">
      <c r="A2406" s="4">
        <v>6</v>
      </c>
      <c r="B2406" t="s">
        <v>91</v>
      </c>
      <c r="C2406">
        <v>1717</v>
      </c>
      <c r="D2406">
        <v>665.15464739814843</v>
      </c>
      <c r="E2406">
        <v>661.66538952946303</v>
      </c>
      <c r="F2406">
        <v>557.91259971610464</v>
      </c>
      <c r="G2406">
        <v>786.65302421078218</v>
      </c>
      <c r="H2406">
        <v>-164.20654580212579</v>
      </c>
      <c r="I2406">
        <v>-166.055351000672</v>
      </c>
      <c r="J2406">
        <v>-184.93377366931321</v>
      </c>
      <c r="K2406">
        <v>-140.80309214379861</v>
      </c>
      <c r="L2406">
        <v>808.66062654999814</v>
      </c>
      <c r="M2406">
        <v>801.19075556540338</v>
      </c>
      <c r="N2406">
        <v>776.38018614043096</v>
      </c>
      <c r="O2406">
        <v>861.24270139681278</v>
      </c>
      <c r="P2406">
        <v>40.773288964111927</v>
      </c>
      <c r="Q2406">
        <v>40.816840290882944</v>
      </c>
      <c r="R2406">
        <v>35.444992541383989</v>
      </c>
      <c r="S2406">
        <v>46.830397576375091</v>
      </c>
      <c r="T2406">
        <v>89225.121505466814</v>
      </c>
      <c r="U2406">
        <v>89225.054741864413</v>
      </c>
      <c r="V2406">
        <v>89165.261439090813</v>
      </c>
      <c r="W2406">
        <v>89285.395309103202</v>
      </c>
      <c r="X2406">
        <v>8534.9746511548074</v>
      </c>
      <c r="Y2406">
        <v>8603.8732433519035</v>
      </c>
      <c r="Z2406">
        <v>8009.8244100575957</v>
      </c>
      <c r="AA2406">
        <v>8879.4455233629615</v>
      </c>
      <c r="AB2406">
        <v>2851.2897212844882</v>
      </c>
      <c r="AC2406">
        <v>2733.387849473138</v>
      </c>
      <c r="AD2406">
        <v>2090.4783928869629</v>
      </c>
      <c r="AE2406">
        <v>3871.202410626378</v>
      </c>
      <c r="AF2406">
        <v>46.161424637450992</v>
      </c>
      <c r="AG2406">
        <v>45.732719459501688</v>
      </c>
      <c r="AH2406">
        <v>44.32343204317619</v>
      </c>
      <c r="AI2406">
        <v>49.161203320898437</v>
      </c>
      <c r="AJ2406">
        <v>0.34113611623392459</v>
      </c>
      <c r="AK2406">
        <v>0.34113628815297747</v>
      </c>
      <c r="AL2406">
        <v>0.34109627456831521</v>
      </c>
      <c r="AM2406">
        <v>0.34117573272925239</v>
      </c>
      <c r="AN2406">
        <v>0.97211298449538575</v>
      </c>
      <c r="AO2406">
        <v>0.97211298449538586</v>
      </c>
      <c r="AP2406">
        <v>0.97211298449538586</v>
      </c>
      <c r="AQ2406">
        <v>0.97211298449538586</v>
      </c>
      <c r="AR2406">
        <v>7.3852807557888411</v>
      </c>
      <c r="AS2406">
        <v>7.3852807557888429</v>
      </c>
      <c r="AT2406">
        <v>7.3852807557888429</v>
      </c>
      <c r="AU2406">
        <v>7.3852807557888429</v>
      </c>
      <c r="AV2406" t="str">
        <f>VLOOKUP(Sheet1[[#This Row],[NPDES ID2]],Combined_Sheet__Major_Only___2[[NPDES ID2]:[ECHO BFR]],3,FALSE)</f>
        <v>KY</v>
      </c>
      <c r="AW2406" t="s">
        <v>54</v>
      </c>
      <c r="AX2406" t="str">
        <f>VLOOKUP(Sheet1[[#This Row],[NPDES ID2]],Combined_Sheet__Major_Only___2[[NPDES ID2]:[ECHO BFR]],27,FALSE)</f>
        <v>-</v>
      </c>
      <c r="AY2406" t="str">
        <f>VLOOKUP(Sheet1[[#This Row],[NPDES ID2]],Combined_Sheet__Major_Only___2[[NPDES ID2]:[ECHO BFR]],28,FALSE)</f>
        <v>-</v>
      </c>
      <c r="AZ2406" t="str">
        <f>VLOOKUP(Sheet1[[#This Row],[NPDES ID2]],Combined_Sheet__Major_Only___2[[NPDES ID2]:[ECHO BFR]],29,FALSE)</f>
        <v>preliminaryOps, thickening</v>
      </c>
      <c r="BA2406">
        <f>VLOOKUP(Sheet1[[#This Row],[NPDES ID2]],Combined_Sheet__Major_Only___2[[NPDES ID2]:[ECHO BFR]],17,FALSE)</f>
        <v>38.947969999999998</v>
      </c>
      <c r="BB2406">
        <f>VLOOKUP(Sheet1[[#This Row],[NPDES ID2]],Combined_Sheet__Major_Only___2[[NPDES ID2]:[ECHO BFR]],18,FALSE)</f>
        <v>-84.370490000000004</v>
      </c>
      <c r="BC2406" t="str">
        <f>IF(ISNUMBER(SEARCH("aerobic",$AW2406)),"aerobic","")</f>
        <v/>
      </c>
      <c r="BD2406" t="str">
        <f>IF(ISNUMBER(SEARCH("anaer",$AW2406)),"anaer","")</f>
        <v/>
      </c>
      <c r="BE2406" t="str">
        <f>IF(ISNUMBER(SEARCH("thickening",$AZ2406)),"thickening","")</f>
        <v>thickening</v>
      </c>
      <c r="BF2406" s="2" t="str">
        <f>IF(ISNUMBER(SEARCH("airDry",$AW2406)),"airDry","")</f>
        <v/>
      </c>
      <c r="BG2406" s="2" t="str">
        <f>IF(ISNUMBER(SEARCH("heatDry",$AY2406)),"heatDry","")</f>
        <v/>
      </c>
      <c r="BH2406" s="2" t="str">
        <f>IF(AND(ISNUMBER(SEARCH("aerobic",$AW2406)),ISNUMBER(SEARCH("anaer",$AW2406))),"Combined Aer and Anaer.","")</f>
        <v/>
      </c>
    </row>
    <row r="2407" spans="1:60" x14ac:dyDescent="0.25">
      <c r="A2407" s="4">
        <v>698</v>
      </c>
      <c r="B2407" t="s">
        <v>3447</v>
      </c>
      <c r="C2407">
        <v>5992</v>
      </c>
      <c r="D2407">
        <v>1715.065765192343</v>
      </c>
      <c r="E2407">
        <v>1714.5353772017479</v>
      </c>
      <c r="F2407">
        <v>1389.4272875283</v>
      </c>
      <c r="G2407">
        <v>2063.1698813966359</v>
      </c>
      <c r="H2407">
        <v>-156.2926958540848</v>
      </c>
      <c r="I2407">
        <v>-158.0086890785241</v>
      </c>
      <c r="J2407">
        <v>-177.59799184226449</v>
      </c>
      <c r="K2407">
        <v>-132.58164912969079</v>
      </c>
      <c r="L2407">
        <v>2914.5865298428671</v>
      </c>
      <c r="M2407">
        <v>2889.3839951019991</v>
      </c>
      <c r="N2407">
        <v>2804.9014102098799</v>
      </c>
      <c r="O2407">
        <v>3092.993562151989</v>
      </c>
      <c r="P2407">
        <v>142.1001278986511</v>
      </c>
      <c r="Q2407">
        <v>142.53039896705619</v>
      </c>
      <c r="R2407">
        <v>123.21534403843189</v>
      </c>
      <c r="S2407">
        <v>163.37421037268291</v>
      </c>
      <c r="T2407">
        <v>89627.444285163903</v>
      </c>
      <c r="U2407">
        <v>89627.377226597804</v>
      </c>
      <c r="V2407">
        <v>89567.319755144243</v>
      </c>
      <c r="W2407">
        <v>89687.984380348062</v>
      </c>
      <c r="X2407">
        <v>8300.2301507037737</v>
      </c>
      <c r="Y2407">
        <v>8363.34571299034</v>
      </c>
      <c r="Z2407">
        <v>7818.5253306844734</v>
      </c>
      <c r="AA2407">
        <v>8615.84716132207</v>
      </c>
      <c r="AB2407">
        <v>1927.31665612348</v>
      </c>
      <c r="AC2407">
        <v>1888.5606706967251</v>
      </c>
      <c r="AD2407">
        <v>1549.417086518516</v>
      </c>
      <c r="AE2407">
        <v>2377.9807960196808</v>
      </c>
      <c r="AF2407">
        <v>47.689323341222753</v>
      </c>
      <c r="AG2407">
        <v>47.269057670867873</v>
      </c>
      <c r="AH2407">
        <v>45.910801540800797</v>
      </c>
      <c r="AI2407">
        <v>50.602288008958361</v>
      </c>
      <c r="AJ2407">
        <v>0.35965845584141859</v>
      </c>
      <c r="AK2407">
        <v>0.35965904251566028</v>
      </c>
      <c r="AL2407">
        <v>0.35951880622603299</v>
      </c>
      <c r="AM2407">
        <v>0.35979735947663238</v>
      </c>
      <c r="AN2407">
        <v>0.97223317933860198</v>
      </c>
      <c r="AO2407">
        <v>0.9722331793386022</v>
      </c>
      <c r="AP2407">
        <v>0.9722331793386022</v>
      </c>
      <c r="AQ2407">
        <v>0.9722331793386022</v>
      </c>
      <c r="AR2407">
        <v>9.0066739043537485</v>
      </c>
      <c r="AS2407">
        <v>9.0066739043537485</v>
      </c>
      <c r="AT2407">
        <v>9.0066739043537485</v>
      </c>
      <c r="AU2407">
        <v>9.0066739043537485</v>
      </c>
      <c r="AV2407" t="str">
        <f>VLOOKUP(Sheet1[[#This Row],[NPDES ID2]],Combined_Sheet__Major_Only___2[[NPDES ID2]:[ECHO BFR]],3,FALSE)</f>
        <v>NJ</v>
      </c>
      <c r="AW2407" t="s">
        <v>54</v>
      </c>
      <c r="AX2407" t="str">
        <f>VLOOKUP(Sheet1[[#This Row],[NPDES ID2]],Combined_Sheet__Major_Only___2[[NPDES ID2]:[ECHO BFR]],27,FALSE)</f>
        <v>other</v>
      </c>
      <c r="AY2407" t="str">
        <f>VLOOKUP(Sheet1[[#This Row],[NPDES ID2]],Combined_Sheet__Major_Only___2[[NPDES ID2]:[ECHO BFR]],28,FALSE)</f>
        <v>-</v>
      </c>
      <c r="AZ2407" t="str">
        <f>VLOOKUP(Sheet1[[#This Row],[NPDES ID2]],Combined_Sheet__Major_Only___2[[NPDES ID2]:[ECHO BFR]],29,FALSE)</f>
        <v>thickening, preliminaryOps</v>
      </c>
      <c r="BA2407">
        <f>VLOOKUP(Sheet1[[#This Row],[NPDES ID2]],Combined_Sheet__Major_Only___2[[NPDES ID2]:[ECHO BFR]],17,FALSE)</f>
        <v>40.383333</v>
      </c>
      <c r="BB2407">
        <f>VLOOKUP(Sheet1[[#This Row],[NPDES ID2]],Combined_Sheet__Major_Only___2[[NPDES ID2]:[ECHO BFR]],18,FALSE)</f>
        <v>-74.622221999999994</v>
      </c>
      <c r="BC2407" t="str">
        <f>IF(ISNUMBER(SEARCH("aerobic",$AW2407)),"aerobic","")</f>
        <v/>
      </c>
      <c r="BD2407" t="str">
        <f>IF(ISNUMBER(SEARCH("anaer",$AW2407)),"anaer","")</f>
        <v/>
      </c>
      <c r="BE2407" t="str">
        <f>IF(ISNUMBER(SEARCH("thickening",$AZ2407)),"thickening","")</f>
        <v>thickening</v>
      </c>
      <c r="BF2407" s="2" t="str">
        <f>IF(ISNUMBER(SEARCH("airDry",$AW2407)),"airDry","")</f>
        <v/>
      </c>
      <c r="BG2407" s="2" t="str">
        <f>IF(ISNUMBER(SEARCH("heatDry",$AY2407)),"heatDry","")</f>
        <v/>
      </c>
      <c r="BH2407" s="2" t="str">
        <f>IF(AND(ISNUMBER(SEARCH("aerobic",$AW2407)),ISNUMBER(SEARCH("anaer",$AW2407))),"Combined Aer and Anaer.","")</f>
        <v/>
      </c>
    </row>
    <row r="2408" spans="1:60" x14ac:dyDescent="0.25">
      <c r="A2408" s="4">
        <v>1074</v>
      </c>
      <c r="B2408" t="s">
        <v>5179</v>
      </c>
      <c r="C2408">
        <v>367</v>
      </c>
      <c r="D2408">
        <v>531.52520359371283</v>
      </c>
      <c r="E2408">
        <v>533.75018247979119</v>
      </c>
      <c r="F2408">
        <v>400.68729349375849</v>
      </c>
      <c r="G2408">
        <v>662.79552333317963</v>
      </c>
      <c r="H2408">
        <v>-148.15373721893579</v>
      </c>
      <c r="I2408">
        <v>-150.1962891381099</v>
      </c>
      <c r="J2408">
        <v>-166.7564938785369</v>
      </c>
      <c r="K2408">
        <v>-124.86676138373311</v>
      </c>
      <c r="L2408">
        <v>191.68237679183639</v>
      </c>
      <c r="M2408">
        <v>190.23106592474241</v>
      </c>
      <c r="N2408">
        <v>185.4248199848661</v>
      </c>
      <c r="O2408">
        <v>201.8801638680724</v>
      </c>
      <c r="P2408">
        <v>8.6846561846927663</v>
      </c>
      <c r="Q2408">
        <v>8.7033406849869355</v>
      </c>
      <c r="R2408">
        <v>7.449019766603155</v>
      </c>
      <c r="S2408">
        <v>10.02728225359003</v>
      </c>
      <c r="T2408">
        <v>89786.637669907839</v>
      </c>
      <c r="U2408">
        <v>89786.570494628832</v>
      </c>
      <c r="V2408">
        <v>89726.408495397016</v>
      </c>
      <c r="W2408">
        <v>89847.283132858793</v>
      </c>
      <c r="X2408">
        <v>7741.8201966446686</v>
      </c>
      <c r="Y2408">
        <v>7794.1510965241359</v>
      </c>
      <c r="Z2408">
        <v>7349.793579245782</v>
      </c>
      <c r="AA2408">
        <v>7996.7359083263473</v>
      </c>
      <c r="AB2408">
        <v>1955.7070794924091</v>
      </c>
      <c r="AC2408">
        <v>1909.8059686083559</v>
      </c>
      <c r="AD2408">
        <v>1547.140934216816</v>
      </c>
      <c r="AE2408">
        <v>2450.1983596856849</v>
      </c>
      <c r="AF2408">
        <v>51.186300148769831</v>
      </c>
      <c r="AG2408">
        <v>50.79823094569921</v>
      </c>
      <c r="AH2408">
        <v>49.516360655195832</v>
      </c>
      <c r="AI2408">
        <v>53.909087088287201</v>
      </c>
      <c r="AJ2408">
        <v>0.40211826889496582</v>
      </c>
      <c r="AK2408">
        <v>0.4021183102081633</v>
      </c>
      <c r="AL2408">
        <v>0.40210878071988082</v>
      </c>
      <c r="AM2408">
        <v>0.40212770243771578</v>
      </c>
      <c r="AN2408">
        <v>0.97228045311726474</v>
      </c>
      <c r="AO2408">
        <v>0.97228045311726508</v>
      </c>
      <c r="AP2408">
        <v>0.97228045311726508</v>
      </c>
      <c r="AQ2408">
        <v>0.97228045311726508</v>
      </c>
      <c r="AR2408">
        <v>9.2722897487818194</v>
      </c>
      <c r="AS2408">
        <v>9.2722897487818177</v>
      </c>
      <c r="AT2408">
        <v>9.2722897487818177</v>
      </c>
      <c r="AU2408">
        <v>9.2722897487818177</v>
      </c>
      <c r="AV2408" t="str">
        <f>VLOOKUP(Sheet1[[#This Row],[NPDES ID2]],Combined_Sheet__Major_Only___2[[NPDES ID2]:[ECHO BFR]],3,FALSE)</f>
        <v>GU</v>
      </c>
      <c r="AW2408" t="s">
        <v>54</v>
      </c>
      <c r="AX2408" t="str">
        <f>VLOOKUP(Sheet1[[#This Row],[NPDES ID2]],Combined_Sheet__Major_Only___2[[NPDES ID2]:[ECHO BFR]],27,FALSE)</f>
        <v>-</v>
      </c>
      <c r="AY2408" t="str">
        <f>VLOOKUP(Sheet1[[#This Row],[NPDES ID2]],Combined_Sheet__Major_Only___2[[NPDES ID2]:[ECHO BFR]],28,FALSE)</f>
        <v>-</v>
      </c>
      <c r="AZ2408" t="str">
        <f>VLOOKUP(Sheet1[[#This Row],[NPDES ID2]],Combined_Sheet__Major_Only___2[[NPDES ID2]:[ECHO BFR]],29,FALSE)</f>
        <v>thickening</v>
      </c>
      <c r="BA2408">
        <f>VLOOKUP(Sheet1[[#This Row],[NPDES ID2]],Combined_Sheet__Major_Only___2[[NPDES ID2]:[ECHO BFR]],17,FALSE)</f>
        <v>13.5403</v>
      </c>
      <c r="BB2408">
        <f>VLOOKUP(Sheet1[[#This Row],[NPDES ID2]],Combined_Sheet__Major_Only___2[[NPDES ID2]:[ECHO BFR]],18,FALSE)</f>
        <v>144.8158</v>
      </c>
      <c r="BC2408" t="str">
        <f>IF(ISNUMBER(SEARCH("aerobic",$AW2408)),"aerobic","")</f>
        <v/>
      </c>
      <c r="BD2408" t="str">
        <f>IF(ISNUMBER(SEARCH("anaer",$AW2408)),"anaer","")</f>
        <v/>
      </c>
      <c r="BE2408" t="str">
        <f>IF(ISNUMBER(SEARCH("thickening",$AZ2408)),"thickening","")</f>
        <v>thickening</v>
      </c>
      <c r="BF2408" s="2" t="str">
        <f>IF(ISNUMBER(SEARCH("airDry",$AW2408)),"airDry","")</f>
        <v/>
      </c>
      <c r="BG2408" s="2" t="str">
        <f>IF(ISNUMBER(SEARCH("heatDry",$AY2408)),"heatDry","")</f>
        <v/>
      </c>
      <c r="BH2408" s="2" t="str">
        <f>IF(AND(ISNUMBER(SEARCH("aerobic",$AW2408)),ISNUMBER(SEARCH("anaer",$AW2408))),"Combined Aer and Anaer.","")</f>
        <v/>
      </c>
    </row>
    <row r="2409" spans="1:60" x14ac:dyDescent="0.25">
      <c r="A2409" s="4">
        <v>383</v>
      </c>
      <c r="B2409" t="s">
        <v>1932</v>
      </c>
      <c r="C2409">
        <v>742</v>
      </c>
      <c r="D2409">
        <v>477.74634132730301</v>
      </c>
      <c r="E2409">
        <v>470.7524036425732</v>
      </c>
      <c r="F2409">
        <v>391.88066935090171</v>
      </c>
      <c r="G2409">
        <v>569.53387576803755</v>
      </c>
      <c r="H2409">
        <v>-155.91183707115329</v>
      </c>
      <c r="I2409">
        <v>-157.90898838952131</v>
      </c>
      <c r="J2409">
        <v>-175.4505477131724</v>
      </c>
      <c r="K2409">
        <v>-132.43905543896381</v>
      </c>
      <c r="L2409">
        <v>368.68266833163631</v>
      </c>
      <c r="M2409">
        <v>365.60134018459809</v>
      </c>
      <c r="N2409">
        <v>355.38927797810419</v>
      </c>
      <c r="O2409">
        <v>390.3439665247252</v>
      </c>
      <c r="P2409">
        <v>17.590714014201492</v>
      </c>
      <c r="Q2409">
        <v>17.682265041855771</v>
      </c>
      <c r="R2409">
        <v>15.230666133520231</v>
      </c>
      <c r="S2409">
        <v>20.26856494019902</v>
      </c>
      <c r="T2409">
        <v>89793.450510498151</v>
      </c>
      <c r="U2409">
        <v>89793.383330224329</v>
      </c>
      <c r="V2409">
        <v>89733.216857621373</v>
      </c>
      <c r="W2409">
        <v>89854.100482768408</v>
      </c>
      <c r="X2409">
        <v>8139.8468631822279</v>
      </c>
      <c r="Y2409">
        <v>8199.9891633811058</v>
      </c>
      <c r="Z2409">
        <v>7685.8541394298918</v>
      </c>
      <c r="AA2409">
        <v>8436.2043801920863</v>
      </c>
      <c r="AB2409">
        <v>1718.0165962129231</v>
      </c>
      <c r="AC2409">
        <v>1690.0309471651969</v>
      </c>
      <c r="AD2409">
        <v>1409.09054960816</v>
      </c>
      <c r="AE2409">
        <v>2078.9377182928938</v>
      </c>
      <c r="AF2409">
        <v>48.696520610104372</v>
      </c>
      <c r="AG2409">
        <v>48.288553172009777</v>
      </c>
      <c r="AH2409">
        <v>46.942703076760857</v>
      </c>
      <c r="AI2409">
        <v>51.556834559981368</v>
      </c>
      <c r="AJ2409">
        <v>0.37187865593124458</v>
      </c>
      <c r="AK2409">
        <v>0.37187873202766469</v>
      </c>
      <c r="AL2409">
        <v>0.37186113959231643</v>
      </c>
      <c r="AM2409">
        <v>0.37189607188181989</v>
      </c>
      <c r="AN2409">
        <v>0.97228247265446544</v>
      </c>
      <c r="AO2409">
        <v>0.97228247265446532</v>
      </c>
      <c r="AP2409">
        <v>0.97228247265446532</v>
      </c>
      <c r="AQ2409">
        <v>0.97228247265446532</v>
      </c>
      <c r="AR2409">
        <v>9.6639265871339379</v>
      </c>
      <c r="AS2409">
        <v>9.6639265871339362</v>
      </c>
      <c r="AT2409">
        <v>9.6639265871339362</v>
      </c>
      <c r="AU2409">
        <v>9.6639265871339362</v>
      </c>
      <c r="AV2409" t="str">
        <f>VLOOKUP(Sheet1[[#This Row],[NPDES ID2]],Combined_Sheet__Major_Only___2[[NPDES ID2]:[ECHO BFR]],3,FALSE)</f>
        <v>SC</v>
      </c>
      <c r="AW2409" t="s">
        <v>54</v>
      </c>
      <c r="AX2409" t="str">
        <f>VLOOKUP(Sheet1[[#This Row],[NPDES ID2]],Combined_Sheet__Major_Only___2[[NPDES ID2]:[ECHO BFR]],27,FALSE)</f>
        <v>other</v>
      </c>
      <c r="AY2409" t="str">
        <f>VLOOKUP(Sheet1[[#This Row],[NPDES ID2]],Combined_Sheet__Major_Only___2[[NPDES ID2]:[ECHO BFR]],28,FALSE)</f>
        <v>-</v>
      </c>
      <c r="AZ2409" t="str">
        <f>VLOOKUP(Sheet1[[#This Row],[NPDES ID2]],Combined_Sheet__Major_Only___2[[NPDES ID2]:[ECHO BFR]],29,FALSE)</f>
        <v>thickening</v>
      </c>
      <c r="BA2409">
        <f>VLOOKUP(Sheet1[[#This Row],[NPDES ID2]],Combined_Sheet__Major_Only___2[[NPDES ID2]:[ECHO BFR]],17,FALSE)</f>
        <v>33.841110999999998</v>
      </c>
      <c r="BB2409">
        <f>VLOOKUP(Sheet1[[#This Row],[NPDES ID2]],Combined_Sheet__Major_Only___2[[NPDES ID2]:[ECHO BFR]],18,FALSE)</f>
        <v>-78.726111000000003</v>
      </c>
      <c r="BC2409" t="str">
        <f>IF(ISNUMBER(SEARCH("aerobic",$AW2409)),"aerobic","")</f>
        <v/>
      </c>
      <c r="BD2409" t="str">
        <f>IF(ISNUMBER(SEARCH("anaer",$AW2409)),"anaer","")</f>
        <v/>
      </c>
      <c r="BE2409" t="str">
        <f>IF(ISNUMBER(SEARCH("thickening",$AZ2409)),"thickening","")</f>
        <v>thickening</v>
      </c>
      <c r="BF2409" s="3" t="str">
        <f>IF(ISNUMBER(SEARCH("airDry",$AW2409)),"airDry","")</f>
        <v/>
      </c>
      <c r="BG2409" s="3" t="str">
        <f>IF(ISNUMBER(SEARCH("heatDry",$AY2409)),"heatDry","")</f>
        <v/>
      </c>
      <c r="BH2409" s="3" t="str">
        <f>IF(AND(ISNUMBER(SEARCH("aerobic",$AW2409)),ISNUMBER(SEARCH("anaer",$AW2409))),"Combined Aer and Anaer.","")</f>
        <v/>
      </c>
    </row>
    <row r="2410" spans="1:60" x14ac:dyDescent="0.25">
      <c r="A2410" s="4">
        <v>1961</v>
      </c>
      <c r="B2410" t="s">
        <v>9245</v>
      </c>
      <c r="C2410">
        <v>2176.3130000000001</v>
      </c>
      <c r="D2410">
        <v>684.65992324491515</v>
      </c>
      <c r="E2410">
        <v>686.33166737007571</v>
      </c>
      <c r="F2410">
        <v>578.38683993796496</v>
      </c>
      <c r="G2410">
        <v>803.71242449540807</v>
      </c>
      <c r="H2410">
        <v>-144.48281307835839</v>
      </c>
      <c r="I2410">
        <v>-146.47358685524861</v>
      </c>
      <c r="J2410">
        <v>-163.54589417910259</v>
      </c>
      <c r="K2410">
        <v>-121.57931301894639</v>
      </c>
      <c r="L2410">
        <v>1157.153592862541</v>
      </c>
      <c r="M2410">
        <v>1148.7291962573429</v>
      </c>
      <c r="N2410">
        <v>1120.7171404568389</v>
      </c>
      <c r="O2410">
        <v>1216.494916492574</v>
      </c>
      <c r="P2410">
        <v>51.456642890600477</v>
      </c>
      <c r="Q2410">
        <v>51.665028674421038</v>
      </c>
      <c r="R2410">
        <v>43.997763975167793</v>
      </c>
      <c r="S2410">
        <v>59.332070783549739</v>
      </c>
      <c r="T2410">
        <v>90551.29386167154</v>
      </c>
      <c r="U2410">
        <v>90551.226125783462</v>
      </c>
      <c r="V2410">
        <v>90490.562046562627</v>
      </c>
      <c r="W2410">
        <v>90612.445439342089</v>
      </c>
      <c r="X2410">
        <v>7669.1770287530726</v>
      </c>
      <c r="Y2410">
        <v>7719.174409066427</v>
      </c>
      <c r="Z2410">
        <v>7294.5192459093514</v>
      </c>
      <c r="AA2410">
        <v>7912.6662926088011</v>
      </c>
      <c r="AB2410">
        <v>1491.0011631783041</v>
      </c>
      <c r="AC2410">
        <v>1470.0180279478041</v>
      </c>
      <c r="AD2410">
        <v>1243.892341015302</v>
      </c>
      <c r="AE2410">
        <v>1774.081701764364</v>
      </c>
      <c r="AF2410">
        <v>52.114797849852508</v>
      </c>
      <c r="AG2410">
        <v>51.732416442646397</v>
      </c>
      <c r="AH2410">
        <v>50.47992447247222</v>
      </c>
      <c r="AI2410">
        <v>54.78505404673016</v>
      </c>
      <c r="AJ2410">
        <v>0.41340598078974461</v>
      </c>
      <c r="AK2410">
        <v>0.41340621864224858</v>
      </c>
      <c r="AL2410">
        <v>0.4133507692288233</v>
      </c>
      <c r="AM2410">
        <v>0.41346088137126369</v>
      </c>
      <c r="AN2410">
        <v>0.97250529870050673</v>
      </c>
      <c r="AO2410">
        <v>0.97250529870050662</v>
      </c>
      <c r="AP2410">
        <v>0.97250529870050662</v>
      </c>
      <c r="AQ2410">
        <v>0.97250529870050662</v>
      </c>
      <c r="AR2410">
        <v>10.814252192062771</v>
      </c>
      <c r="AS2410">
        <v>10.814252192062771</v>
      </c>
      <c r="AT2410">
        <v>10.814252192062771</v>
      </c>
      <c r="AU2410">
        <v>10.814252192062771</v>
      </c>
      <c r="AV2410" t="str">
        <f>VLOOKUP(Sheet1[[#This Row],[NPDES ID2]],Combined_Sheet__Major_Only___2[[NPDES ID2]:[ECHO BFR]],3,FALSE)</f>
        <v>KY</v>
      </c>
      <c r="AW2410" t="s">
        <v>54</v>
      </c>
      <c r="AX2410" t="str">
        <f>VLOOKUP(Sheet1[[#This Row],[NPDES ID2]],Combined_Sheet__Major_Only___2[[NPDES ID2]:[ECHO BFR]],27,FALSE)</f>
        <v>other</v>
      </c>
      <c r="AY2410" t="str">
        <f>VLOOKUP(Sheet1[[#This Row],[NPDES ID2]],Combined_Sheet__Major_Only___2[[NPDES ID2]:[ECHO BFR]],28,FALSE)</f>
        <v>-</v>
      </c>
      <c r="AZ2410" t="str">
        <f>VLOOKUP(Sheet1[[#This Row],[NPDES ID2]],Combined_Sheet__Major_Only___2[[NPDES ID2]:[ECHO BFR]],29,FALSE)</f>
        <v>thickening</v>
      </c>
      <c r="BA2410">
        <f>VLOOKUP(Sheet1[[#This Row],[NPDES ID2]],Combined_Sheet__Major_Only___2[[NPDES ID2]:[ECHO BFR]],17,FALSE)</f>
        <v>37.816659999999999</v>
      </c>
      <c r="BB2410">
        <f>VLOOKUP(Sheet1[[#This Row],[NPDES ID2]],Combined_Sheet__Major_Only___2[[NPDES ID2]:[ECHO BFR]],18,FALSE)</f>
        <v>-87.620401000000001</v>
      </c>
      <c r="BC2410" t="str">
        <f>IF(ISNUMBER(SEARCH("aerobic",$AW2410)),"aerobic","")</f>
        <v/>
      </c>
      <c r="BD2410" t="str">
        <f>IF(ISNUMBER(SEARCH("anaer",$AW2410)),"anaer","")</f>
        <v/>
      </c>
      <c r="BE2410" t="str">
        <f>IF(ISNUMBER(SEARCH("thickening",$AZ2410)),"thickening","")</f>
        <v>thickening</v>
      </c>
      <c r="BF2410" s="3" t="str">
        <f>IF(ISNUMBER(SEARCH("airDry",$AW2410)),"airDry","")</f>
        <v/>
      </c>
      <c r="BG2410" s="3" t="str">
        <f>IF(ISNUMBER(SEARCH("heatDry",$AY2410)),"heatDry","")</f>
        <v/>
      </c>
      <c r="BH2410" s="3" t="str">
        <f>IF(AND(ISNUMBER(SEARCH("aerobic",$AW2410)),ISNUMBER(SEARCH("anaer",$AW2410))),"Combined Aer and Anaer.","")</f>
        <v/>
      </c>
    </row>
    <row r="2411" spans="1:60" x14ac:dyDescent="0.25">
      <c r="A2411" s="4">
        <v>1666</v>
      </c>
      <c r="B2411" t="s">
        <v>7821</v>
      </c>
      <c r="C2411">
        <v>57</v>
      </c>
      <c r="D2411">
        <v>2409.676510960443</v>
      </c>
      <c r="E2411">
        <v>2413.3975051850321</v>
      </c>
      <c r="F2411">
        <v>1675.1910915574199</v>
      </c>
      <c r="G2411">
        <v>3166.517962170265</v>
      </c>
      <c r="H2411">
        <v>-157.51319591997671</v>
      </c>
      <c r="I2411">
        <v>-159.45840124753289</v>
      </c>
      <c r="J2411">
        <v>-176.87330256433731</v>
      </c>
      <c r="K2411">
        <v>-133.77901480313469</v>
      </c>
      <c r="L2411">
        <v>28.11350394372981</v>
      </c>
      <c r="M2411">
        <v>27.874946667542272</v>
      </c>
      <c r="N2411">
        <v>27.085497474402889</v>
      </c>
      <c r="O2411">
        <v>29.789013710180392</v>
      </c>
      <c r="P2411">
        <v>1.351722876564788</v>
      </c>
      <c r="Q2411">
        <v>1.3577010882996019</v>
      </c>
      <c r="R2411">
        <v>1.170923652644575</v>
      </c>
      <c r="S2411">
        <v>1.5561444707706711</v>
      </c>
      <c r="T2411">
        <v>90567.32039370494</v>
      </c>
      <c r="U2411">
        <v>90567.252646066961</v>
      </c>
      <c r="V2411">
        <v>90506.578043684058</v>
      </c>
      <c r="W2411">
        <v>90628.482579101998</v>
      </c>
      <c r="X2411">
        <v>8271.1060090199244</v>
      </c>
      <c r="Y2411">
        <v>8333.0661133340727</v>
      </c>
      <c r="Z2411">
        <v>7803.3529772318352</v>
      </c>
      <c r="AA2411">
        <v>8576.5457293052932</v>
      </c>
      <c r="AB2411">
        <v>1964.382737194047</v>
      </c>
      <c r="AC2411">
        <v>1923.6914659546469</v>
      </c>
      <c r="AD2411">
        <v>1572.415351122411</v>
      </c>
      <c r="AE2411">
        <v>2435.2859590603798</v>
      </c>
      <c r="AF2411">
        <v>48.335699995799317</v>
      </c>
      <c r="AG2411">
        <v>47.92547072078564</v>
      </c>
      <c r="AH2411">
        <v>46.568399680719118</v>
      </c>
      <c r="AI2411">
        <v>51.216353255294081</v>
      </c>
      <c r="AJ2411">
        <v>0.36750000061611232</v>
      </c>
      <c r="AK2411">
        <v>0.36750000656472431</v>
      </c>
      <c r="AL2411">
        <v>0.36749863704473518</v>
      </c>
      <c r="AM2411">
        <v>0.36750135630520159</v>
      </c>
      <c r="AN2411">
        <v>0.97250997224905822</v>
      </c>
      <c r="AO2411">
        <v>0.97250997224905811</v>
      </c>
      <c r="AP2411">
        <v>0.97250997224905811</v>
      </c>
      <c r="AQ2411">
        <v>0.97250997224905811</v>
      </c>
      <c r="AR2411">
        <v>9.0257319291205391</v>
      </c>
      <c r="AS2411">
        <v>9.0257319291205427</v>
      </c>
      <c r="AT2411">
        <v>9.0257319291205427</v>
      </c>
      <c r="AU2411">
        <v>9.0257319291205427</v>
      </c>
      <c r="AV2411" t="str">
        <f>VLOOKUP(Sheet1[[#This Row],[NPDES ID2]],Combined_Sheet__Major_Only___2[[NPDES ID2]:[ECHO BFR]],3,FALSE)</f>
        <v>GU</v>
      </c>
      <c r="AW2411" t="s">
        <v>54</v>
      </c>
      <c r="AX2411" t="str">
        <f>VLOOKUP(Sheet1[[#This Row],[NPDES ID2]],Combined_Sheet__Major_Only___2[[NPDES ID2]:[ECHO BFR]],27,FALSE)</f>
        <v>-</v>
      </c>
      <c r="AY2411" t="str">
        <f>VLOOKUP(Sheet1[[#This Row],[NPDES ID2]],Combined_Sheet__Major_Only___2[[NPDES ID2]:[ECHO BFR]],28,FALSE)</f>
        <v>-</v>
      </c>
      <c r="AZ2411" t="str">
        <f>VLOOKUP(Sheet1[[#This Row],[NPDES ID2]],Combined_Sheet__Major_Only___2[[NPDES ID2]:[ECHO BFR]],29,FALSE)</f>
        <v>thickening</v>
      </c>
      <c r="BA2411">
        <f>VLOOKUP(Sheet1[[#This Row],[NPDES ID2]],Combined_Sheet__Major_Only___2[[NPDES ID2]:[ECHO BFR]],17,FALSE)</f>
        <v>13.381500000000001</v>
      </c>
      <c r="BB2411">
        <f>VLOOKUP(Sheet1[[#This Row],[NPDES ID2]],Combined_Sheet__Major_Only___2[[NPDES ID2]:[ECHO BFR]],18,FALSE)</f>
        <v>144.65440000000001</v>
      </c>
      <c r="BC2411" t="str">
        <f>IF(ISNUMBER(SEARCH("aerobic",$AW2411)),"aerobic","")</f>
        <v/>
      </c>
      <c r="BD2411" t="str">
        <f>IF(ISNUMBER(SEARCH("anaer",$AW2411)),"anaer","")</f>
        <v/>
      </c>
      <c r="BE2411" t="str">
        <f>IF(ISNUMBER(SEARCH("thickening",$AZ2411)),"thickening","")</f>
        <v>thickening</v>
      </c>
      <c r="BF2411" s="2" t="str">
        <f>IF(ISNUMBER(SEARCH("airDry",$AW2411)),"airDry","")</f>
        <v/>
      </c>
      <c r="BG2411" s="2" t="str">
        <f>IF(ISNUMBER(SEARCH("heatDry",$AY2411)),"heatDry","")</f>
        <v/>
      </c>
      <c r="BH2411" s="2" t="str">
        <f>IF(AND(ISNUMBER(SEARCH("aerobic",$AW2411)),ISNUMBER(SEARCH("anaer",$AW2411))),"Combined Aer and Anaer.","")</f>
        <v/>
      </c>
    </row>
    <row r="2412" spans="1:60" x14ac:dyDescent="0.25">
      <c r="A2412" s="4">
        <v>1537</v>
      </c>
      <c r="B2412" t="s">
        <v>7237</v>
      </c>
      <c r="C2412">
        <v>95.1</v>
      </c>
      <c r="D2412">
        <v>1414.0539803351221</v>
      </c>
      <c r="E2412">
        <v>1414.2409750512641</v>
      </c>
      <c r="F2412">
        <v>996.01135901944826</v>
      </c>
      <c r="G2412">
        <v>1847.952777153356</v>
      </c>
      <c r="H2412">
        <v>-147.50701264311201</v>
      </c>
      <c r="I2412">
        <v>-149.5305063721286</v>
      </c>
      <c r="J2412">
        <v>-165.91688720313411</v>
      </c>
      <c r="K2412">
        <v>-124.1658253083929</v>
      </c>
      <c r="L2412">
        <v>49.925325224276307</v>
      </c>
      <c r="M2412">
        <v>49.551116772872227</v>
      </c>
      <c r="N2412">
        <v>48.312651679679597</v>
      </c>
      <c r="O2412">
        <v>52.553724972901293</v>
      </c>
      <c r="P2412">
        <v>2.2500292699210962</v>
      </c>
      <c r="Q2412">
        <v>2.256076294426419</v>
      </c>
      <c r="R2412">
        <v>1.9288495145415561</v>
      </c>
      <c r="S2412">
        <v>2.5970068454972339</v>
      </c>
      <c r="T2412">
        <v>90819.084104489681</v>
      </c>
      <c r="U2412">
        <v>90819.016172270727</v>
      </c>
      <c r="V2412">
        <v>90758.176259618325</v>
      </c>
      <c r="W2412">
        <v>90880.412928594815</v>
      </c>
      <c r="X2412">
        <v>7790.7156367736316</v>
      </c>
      <c r="Y2412">
        <v>7842.900152707296</v>
      </c>
      <c r="Z2412">
        <v>7400.2277100729489</v>
      </c>
      <c r="AA2412">
        <v>8044.5102489321534</v>
      </c>
      <c r="AB2412">
        <v>1603.809846961404</v>
      </c>
      <c r="AC2412">
        <v>1578.522457758957</v>
      </c>
      <c r="AD2412">
        <v>1323.87103449805</v>
      </c>
      <c r="AE2412">
        <v>1927.3667639359321</v>
      </c>
      <c r="AF2412">
        <v>51.448102959948038</v>
      </c>
      <c r="AG2412">
        <v>51.062350369466259</v>
      </c>
      <c r="AH2412">
        <v>49.786509306800198</v>
      </c>
      <c r="AI2412">
        <v>54.156570637844943</v>
      </c>
      <c r="AJ2412">
        <v>0.4053004439189864</v>
      </c>
      <c r="AK2412">
        <v>0.40530045441498308</v>
      </c>
      <c r="AL2412">
        <v>0.40529803745719661</v>
      </c>
      <c r="AM2412">
        <v>0.40530283647604848</v>
      </c>
      <c r="AN2412">
        <v>0.97258318190714577</v>
      </c>
      <c r="AO2412">
        <v>0.9725831819071461</v>
      </c>
      <c r="AP2412">
        <v>0.9725831819071461</v>
      </c>
      <c r="AQ2412">
        <v>0.9725831819071461</v>
      </c>
      <c r="AR2412">
        <v>10.347425886123901</v>
      </c>
      <c r="AS2412">
        <v>10.347425886123901</v>
      </c>
      <c r="AT2412">
        <v>10.347425886123901</v>
      </c>
      <c r="AU2412">
        <v>10.347425886123901</v>
      </c>
      <c r="AV2412" t="str">
        <f>VLOOKUP(Sheet1[[#This Row],[NPDES ID2]],Combined_Sheet__Major_Only___2[[NPDES ID2]:[ECHO BFR]],3,FALSE)</f>
        <v>PA</v>
      </c>
      <c r="AW2412" t="s">
        <v>87</v>
      </c>
      <c r="AX2412" t="str">
        <f>VLOOKUP(Sheet1[[#This Row],[NPDES ID2]],Combined_Sheet__Major_Only___2[[NPDES ID2]:[ECHO BFR]],27,FALSE)</f>
        <v>-</v>
      </c>
      <c r="AY2412" t="str">
        <f>VLOOKUP(Sheet1[[#This Row],[NPDES ID2]],Combined_Sheet__Major_Only___2[[NPDES ID2]:[ECHO BFR]],28,FALSE)</f>
        <v>-</v>
      </c>
      <c r="AZ2412" t="str">
        <f>VLOOKUP(Sheet1[[#This Row],[NPDES ID2]],Combined_Sheet__Major_Only___2[[NPDES ID2]:[ECHO BFR]],29,FALSE)</f>
        <v>thickening</v>
      </c>
      <c r="BA2412">
        <f>VLOOKUP(Sheet1[[#This Row],[NPDES ID2]],Combined_Sheet__Major_Only___2[[NPDES ID2]:[ECHO BFR]],17,FALSE)</f>
        <v>40.560851999999997</v>
      </c>
      <c r="BB2412">
        <f>VLOOKUP(Sheet1[[#This Row],[NPDES ID2]],Combined_Sheet__Major_Only___2[[NPDES ID2]:[ECHO BFR]],18,FALSE)</f>
        <v>-80.010598000000002</v>
      </c>
      <c r="BC2412" t="str">
        <f>IF(ISNUMBER(SEARCH("aerobic",$AW2412)),"aerobic","")</f>
        <v/>
      </c>
      <c r="BD2412" t="str">
        <f>IF(ISNUMBER(SEARCH("anaer",$AW2412)),"anaer","")</f>
        <v/>
      </c>
      <c r="BE2412" t="str">
        <f>IF(ISNUMBER(SEARCH("thickening",$AZ2412)),"thickening","")</f>
        <v>thickening</v>
      </c>
      <c r="BF2412" s="3" t="str">
        <f>IF(ISNUMBER(SEARCH("airDry",$AW2412)),"airDry","")</f>
        <v/>
      </c>
      <c r="BG2412" s="3" t="str">
        <f>IF(ISNUMBER(SEARCH("heatDry",$AY2412)),"heatDry","")</f>
        <v/>
      </c>
      <c r="BH2412" s="3" t="str">
        <f>IF(AND(ISNUMBER(SEARCH("aerobic",$AW2412)),ISNUMBER(SEARCH("anaer",$AW2412))),"Combined Aer and Anaer.","")</f>
        <v/>
      </c>
    </row>
    <row r="2413" spans="1:60" x14ac:dyDescent="0.25">
      <c r="A2413" s="4">
        <v>1890</v>
      </c>
      <c r="B2413" t="s">
        <v>8921</v>
      </c>
      <c r="C2413">
        <v>4788</v>
      </c>
      <c r="D2413">
        <v>1281.5608403334591</v>
      </c>
      <c r="E2413">
        <v>1282.0417843345949</v>
      </c>
      <c r="F2413">
        <v>1036.827912228594</v>
      </c>
      <c r="G2413">
        <v>1530.255940118549</v>
      </c>
      <c r="H2413">
        <v>-142.76307509430009</v>
      </c>
      <c r="I2413">
        <v>-144.3538432666694</v>
      </c>
      <c r="J2413">
        <v>-162.9945891543571</v>
      </c>
      <c r="K2413">
        <v>-119.89171215389111</v>
      </c>
      <c r="L2413">
        <v>2549.5196269678981</v>
      </c>
      <c r="M2413">
        <v>2531.0875693700718</v>
      </c>
      <c r="N2413">
        <v>2469.3964850312168</v>
      </c>
      <c r="O2413">
        <v>2679.8747175873591</v>
      </c>
      <c r="P2413">
        <v>113.1769579074691</v>
      </c>
      <c r="Q2413">
        <v>113.6550417486488</v>
      </c>
      <c r="R2413">
        <v>96.748751991246067</v>
      </c>
      <c r="S2413">
        <v>130.47397662768921</v>
      </c>
      <c r="T2413">
        <v>90892.845748250853</v>
      </c>
      <c r="U2413">
        <v>90892.777761953388</v>
      </c>
      <c r="V2413">
        <v>90831.889416756138</v>
      </c>
      <c r="W2413">
        <v>90954.223394106244</v>
      </c>
      <c r="X2413">
        <v>7686.8273792003238</v>
      </c>
      <c r="Y2413">
        <v>7736.5827014496836</v>
      </c>
      <c r="Z2413">
        <v>7312.4056848652399</v>
      </c>
      <c r="AA2413">
        <v>7929.9489919140142</v>
      </c>
      <c r="AB2413">
        <v>2085.0687024273589</v>
      </c>
      <c r="AC2413">
        <v>2029.10344985706</v>
      </c>
      <c r="AD2413">
        <v>1622.599351407983</v>
      </c>
      <c r="AE2413">
        <v>2655.690848775941</v>
      </c>
      <c r="AF2413">
        <v>52.201441922885643</v>
      </c>
      <c r="AG2413">
        <v>51.817110302501447</v>
      </c>
      <c r="AH2413">
        <v>50.575199078432547</v>
      </c>
      <c r="AI2413">
        <v>54.865090156940298</v>
      </c>
      <c r="AJ2413">
        <v>0.41445956006291618</v>
      </c>
      <c r="AK2413">
        <v>0.41446010598169319</v>
      </c>
      <c r="AL2413">
        <v>0.41433060640781583</v>
      </c>
      <c r="AM2413">
        <v>0.41458781351781387</v>
      </c>
      <c r="AN2413">
        <v>0.97260455704785909</v>
      </c>
      <c r="AO2413">
        <v>0.97260455704785931</v>
      </c>
      <c r="AP2413">
        <v>0.97260455704785931</v>
      </c>
      <c r="AQ2413">
        <v>0.97260455704785931</v>
      </c>
      <c r="AR2413">
        <v>9.1425771558112245</v>
      </c>
      <c r="AS2413">
        <v>9.1425771558112263</v>
      </c>
      <c r="AT2413">
        <v>9.1425771558112263</v>
      </c>
      <c r="AU2413">
        <v>9.1425771558112263</v>
      </c>
      <c r="AV2413" t="str">
        <f>VLOOKUP(Sheet1[[#This Row],[NPDES ID2]],Combined_Sheet__Major_Only___2[[NPDES ID2]:[ECHO BFR]],3,FALSE)</f>
        <v>CA</v>
      </c>
      <c r="AW2413" t="s">
        <v>54</v>
      </c>
      <c r="AX2413" t="str">
        <f>VLOOKUP(Sheet1[[#This Row],[NPDES ID2]],Combined_Sheet__Major_Only___2[[NPDES ID2]:[ECHO BFR]],27,FALSE)</f>
        <v>other</v>
      </c>
      <c r="AY2413" t="str">
        <f>VLOOKUP(Sheet1[[#This Row],[NPDES ID2]],Combined_Sheet__Major_Only___2[[NPDES ID2]:[ECHO BFR]],28,FALSE)</f>
        <v>-</v>
      </c>
      <c r="AZ2413" t="str">
        <f>VLOOKUP(Sheet1[[#This Row],[NPDES ID2]],Combined_Sheet__Major_Only___2[[NPDES ID2]:[ECHO BFR]],29,FALSE)</f>
        <v>thickening</v>
      </c>
      <c r="BA2413">
        <f>VLOOKUP(Sheet1[[#This Row],[NPDES ID2]],Combined_Sheet__Major_Only___2[[NPDES ID2]:[ECHO BFR]],17,FALSE)</f>
        <v>38.866790000000002</v>
      </c>
      <c r="BB2413">
        <f>VLOOKUP(Sheet1[[#This Row],[NPDES ID2]],Combined_Sheet__Major_Only___2[[NPDES ID2]:[ECHO BFR]],18,FALSE)</f>
        <v>-121.349344</v>
      </c>
      <c r="BC2413" t="str">
        <f>IF(ISNUMBER(SEARCH("aerobic",$AW2413)),"aerobic","")</f>
        <v/>
      </c>
      <c r="BD2413" t="str">
        <f>IF(ISNUMBER(SEARCH("anaer",$AW2413)),"anaer","")</f>
        <v/>
      </c>
      <c r="BE2413" t="str">
        <f>IF(ISNUMBER(SEARCH("thickening",$AZ2413)),"thickening","")</f>
        <v>thickening</v>
      </c>
      <c r="BF2413" s="2" t="str">
        <f>IF(ISNUMBER(SEARCH("airDry",$AW2413)),"airDry","")</f>
        <v/>
      </c>
      <c r="BG2413" s="2" t="str">
        <f>IF(ISNUMBER(SEARCH("heatDry",$AY2413)),"heatDry","")</f>
        <v/>
      </c>
      <c r="BH2413" s="2" t="str">
        <f>IF(AND(ISNUMBER(SEARCH("aerobic",$AW2413)),ISNUMBER(SEARCH("anaer",$AW2413))),"Combined Aer and Anaer.","")</f>
        <v/>
      </c>
    </row>
    <row r="2414" spans="1:60" x14ac:dyDescent="0.25">
      <c r="A2414" s="4">
        <v>434</v>
      </c>
      <c r="B2414" t="s">
        <v>2174</v>
      </c>
      <c r="C2414">
        <v>564.5</v>
      </c>
      <c r="D2414">
        <v>472.14725889313371</v>
      </c>
      <c r="E2414">
        <v>469.6548714379627</v>
      </c>
      <c r="F2414">
        <v>372.23966326518598</v>
      </c>
      <c r="G2414">
        <v>568.60652145238225</v>
      </c>
      <c r="H2414">
        <v>-151.14723179964139</v>
      </c>
      <c r="I2414">
        <v>-153.28652262339779</v>
      </c>
      <c r="J2414">
        <v>-170.14088329772909</v>
      </c>
      <c r="K2414">
        <v>-127.79921069122121</v>
      </c>
      <c r="L2414">
        <v>289.08848695593838</v>
      </c>
      <c r="M2414">
        <v>286.81146018324972</v>
      </c>
      <c r="N2414">
        <v>279.26760105499511</v>
      </c>
      <c r="O2414">
        <v>305.09229038019618</v>
      </c>
      <c r="P2414">
        <v>13.36820065448803</v>
      </c>
      <c r="Q2414">
        <v>13.402227713931159</v>
      </c>
      <c r="R2414">
        <v>11.51284756188913</v>
      </c>
      <c r="S2414">
        <v>15.45189496136434</v>
      </c>
      <c r="T2414">
        <v>91139.302179832521</v>
      </c>
      <c r="U2414">
        <v>91139.23401284506</v>
      </c>
      <c r="V2414">
        <v>91078.18384218459</v>
      </c>
      <c r="W2414">
        <v>91200.84295158567</v>
      </c>
      <c r="X2414">
        <v>8015.1902622081834</v>
      </c>
      <c r="Y2414">
        <v>8071.34009038357</v>
      </c>
      <c r="Z2414">
        <v>7593.2789877860969</v>
      </c>
      <c r="AA2414">
        <v>8289.9505724179762</v>
      </c>
      <c r="AB2414">
        <v>1716.9631337194639</v>
      </c>
      <c r="AC2414">
        <v>1688.420072983467</v>
      </c>
      <c r="AD2414">
        <v>1405.472661254028</v>
      </c>
      <c r="AE2414">
        <v>2080.9234020927938</v>
      </c>
      <c r="AF2414">
        <v>50.189222218613388</v>
      </c>
      <c r="AG2414">
        <v>49.793135356839159</v>
      </c>
      <c r="AH2414">
        <v>48.485776469772283</v>
      </c>
      <c r="AI2414">
        <v>52.967076497659548</v>
      </c>
      <c r="AJ2414">
        <v>0.39000309782907039</v>
      </c>
      <c r="AK2414">
        <v>0.39000315864993612</v>
      </c>
      <c r="AL2414">
        <v>0.38998911290325589</v>
      </c>
      <c r="AM2414">
        <v>0.3900170024261469</v>
      </c>
      <c r="AN2414">
        <v>0.97267573573584398</v>
      </c>
      <c r="AO2414">
        <v>0.97267573573584354</v>
      </c>
      <c r="AP2414">
        <v>0.97267573573584354</v>
      </c>
      <c r="AQ2414">
        <v>0.97267573573584354</v>
      </c>
      <c r="AR2414">
        <v>9.8823443000403568</v>
      </c>
      <c r="AS2414">
        <v>9.882344300040355</v>
      </c>
      <c r="AT2414">
        <v>9.882344300040355</v>
      </c>
      <c r="AU2414">
        <v>9.882344300040355</v>
      </c>
      <c r="AV2414" t="str">
        <f>VLOOKUP(Sheet1[[#This Row],[NPDES ID2]],Combined_Sheet__Major_Only___2[[NPDES ID2]:[ECHO BFR]],3,FALSE)</f>
        <v>VA</v>
      </c>
      <c r="AW2414" t="s">
        <v>952</v>
      </c>
      <c r="AX2414" t="str">
        <f>VLOOKUP(Sheet1[[#This Row],[NPDES ID2]],Combined_Sheet__Major_Only___2[[NPDES ID2]:[ECHO BFR]],27,FALSE)</f>
        <v>-</v>
      </c>
      <c r="AY2414" t="str">
        <f>VLOOKUP(Sheet1[[#This Row],[NPDES ID2]],Combined_Sheet__Major_Only___2[[NPDES ID2]:[ECHO BFR]],28,FALSE)</f>
        <v>highTempCompost</v>
      </c>
      <c r="AZ2414" t="str">
        <f>VLOOKUP(Sheet1[[#This Row],[NPDES ID2]],Combined_Sheet__Major_Only___2[[NPDES ID2]:[ECHO BFR]],29,FALSE)</f>
        <v>thickening</v>
      </c>
      <c r="BA2414">
        <f>VLOOKUP(Sheet1[[#This Row],[NPDES ID2]],Combined_Sheet__Major_Only___2[[NPDES ID2]:[ECHO BFR]],17,FALSE)</f>
        <v>38.32405</v>
      </c>
      <c r="BB2414">
        <f>VLOOKUP(Sheet1[[#This Row],[NPDES ID2]],Combined_Sheet__Major_Only___2[[NPDES ID2]:[ECHO BFR]],18,FALSE)</f>
        <v>-77.477199999999996</v>
      </c>
      <c r="BC2414" t="str">
        <f>IF(ISNUMBER(SEARCH("aerobic",$AW2414)),"aerobic","")</f>
        <v/>
      </c>
      <c r="BD2414" t="str">
        <f>IF(ISNUMBER(SEARCH("anaer",$AW2414)),"anaer","")</f>
        <v/>
      </c>
      <c r="BE2414" t="str">
        <f>IF(ISNUMBER(SEARCH("thickening",$AZ2414)),"thickening","")</f>
        <v>thickening</v>
      </c>
      <c r="BF2414" s="2" t="str">
        <f>IF(ISNUMBER(SEARCH("airDry",$AW2414)),"airDry","")</f>
        <v/>
      </c>
      <c r="BG2414" s="2" t="str">
        <f>IF(ISNUMBER(SEARCH("heatDry",$AY2414)),"heatDry","")</f>
        <v/>
      </c>
      <c r="BH2414" s="2" t="str">
        <f>IF(AND(ISNUMBER(SEARCH("aerobic",$AW2414)),ISNUMBER(SEARCH("anaer",$AW2414))),"Combined Aer and Anaer.","")</f>
        <v/>
      </c>
    </row>
    <row r="2415" spans="1:60" x14ac:dyDescent="0.25">
      <c r="A2415" s="4">
        <v>1887</v>
      </c>
      <c r="B2415" t="s">
        <v>8909</v>
      </c>
      <c r="C2415">
        <v>5110.12</v>
      </c>
      <c r="D2415">
        <v>1485.841800397031</v>
      </c>
      <c r="E2415">
        <v>1485.853401979414</v>
      </c>
      <c r="F2415">
        <v>1208.592798656691</v>
      </c>
      <c r="G2415">
        <v>1784.5452034072059</v>
      </c>
      <c r="H2415">
        <v>-156.5830383335198</v>
      </c>
      <c r="I2415">
        <v>-158.09171288710809</v>
      </c>
      <c r="J2415">
        <v>-177.96674066976411</v>
      </c>
      <c r="K2415">
        <v>-133.56107471537339</v>
      </c>
      <c r="L2415">
        <v>2486.8897719858942</v>
      </c>
      <c r="M2415">
        <v>2465.3876833516611</v>
      </c>
      <c r="N2415">
        <v>2393.4128886470899</v>
      </c>
      <c r="O2415">
        <v>2638.9680209283638</v>
      </c>
      <c r="P2415">
        <v>121.1903736270008</v>
      </c>
      <c r="Q2415">
        <v>121.5619881257284</v>
      </c>
      <c r="R2415">
        <v>105.0799578967746</v>
      </c>
      <c r="S2415">
        <v>139.33810268839051</v>
      </c>
      <c r="T2415">
        <v>91163.32592236971</v>
      </c>
      <c r="U2415">
        <v>91163.257737769207</v>
      </c>
      <c r="V2415">
        <v>91102.191792907819</v>
      </c>
      <c r="W2415">
        <v>91224.882595085728</v>
      </c>
      <c r="X2415">
        <v>8438.1690760539932</v>
      </c>
      <c r="Y2415">
        <v>8502.3415231243453</v>
      </c>
      <c r="Z2415">
        <v>7948.9192748269879</v>
      </c>
      <c r="AA2415">
        <v>8758.6361200180745</v>
      </c>
      <c r="AB2415">
        <v>2559.3439917472392</v>
      </c>
      <c r="AC2415">
        <v>2472.7721448369821</v>
      </c>
      <c r="AD2415">
        <v>1929.062266818891</v>
      </c>
      <c r="AE2415">
        <v>3366.0462936948279</v>
      </c>
      <c r="AF2415">
        <v>47.71120908372869</v>
      </c>
      <c r="AG2415">
        <v>47.291665995783482</v>
      </c>
      <c r="AH2415">
        <v>45.932240539605168</v>
      </c>
      <c r="AI2415">
        <v>50.623343057725663</v>
      </c>
      <c r="AJ2415">
        <v>0.35992391499493531</v>
      </c>
      <c r="AK2415">
        <v>0.35992443935649537</v>
      </c>
      <c r="AL2415">
        <v>0.35979963216377669</v>
      </c>
      <c r="AM2415">
        <v>0.36004752783451649</v>
      </c>
      <c r="AN2415">
        <v>0.97268265421537603</v>
      </c>
      <c r="AO2415">
        <v>0.97268265421537614</v>
      </c>
      <c r="AP2415">
        <v>0.97268265421537614</v>
      </c>
      <c r="AQ2415">
        <v>0.97268265421537614</v>
      </c>
      <c r="AR2415">
        <v>7.9484980053254368</v>
      </c>
      <c r="AS2415">
        <v>7.9484980053254404</v>
      </c>
      <c r="AT2415">
        <v>7.9484980053254404</v>
      </c>
      <c r="AU2415">
        <v>7.9484980053254404</v>
      </c>
      <c r="AV2415" t="str">
        <f>VLOOKUP(Sheet1[[#This Row],[NPDES ID2]],Combined_Sheet__Major_Only___2[[NPDES ID2]:[ECHO BFR]],3,FALSE)</f>
        <v>TX</v>
      </c>
      <c r="AW2415" t="s">
        <v>54</v>
      </c>
      <c r="AX2415" t="str">
        <f>VLOOKUP(Sheet1[[#This Row],[NPDES ID2]],Combined_Sheet__Major_Only___2[[NPDES ID2]:[ECHO BFR]],27,FALSE)</f>
        <v>-</v>
      </c>
      <c r="AY2415" t="str">
        <f>VLOOKUP(Sheet1[[#This Row],[NPDES ID2]],Combined_Sheet__Major_Only___2[[NPDES ID2]:[ECHO BFR]],28,FALSE)</f>
        <v>-</v>
      </c>
      <c r="AZ2415" t="str">
        <f>VLOOKUP(Sheet1[[#This Row],[NPDES ID2]],Combined_Sheet__Major_Only___2[[NPDES ID2]:[ECHO BFR]],29,FALSE)</f>
        <v>thickening</v>
      </c>
      <c r="BA2415">
        <f>VLOOKUP(Sheet1[[#This Row],[NPDES ID2]],Combined_Sheet__Major_Only___2[[NPDES ID2]:[ECHO BFR]],17,FALSE)</f>
        <v>33.124034999999999</v>
      </c>
      <c r="BB2415">
        <f>VLOOKUP(Sheet1[[#This Row],[NPDES ID2]],Combined_Sheet__Major_Only___2[[NPDES ID2]:[ECHO BFR]],18,FALSE)</f>
        <v>-96.565557999999996</v>
      </c>
      <c r="BC2415" t="str">
        <f>IF(ISNUMBER(SEARCH("aerobic",$AW2415)),"aerobic","")</f>
        <v/>
      </c>
      <c r="BD2415" t="str">
        <f>IF(ISNUMBER(SEARCH("anaer",$AW2415)),"anaer","")</f>
        <v/>
      </c>
      <c r="BE2415" t="str">
        <f>IF(ISNUMBER(SEARCH("thickening",$AZ2415)),"thickening","")</f>
        <v>thickening</v>
      </c>
      <c r="BF2415" s="3" t="str">
        <f>IF(ISNUMBER(SEARCH("airDry",$AW2415)),"airDry","")</f>
        <v/>
      </c>
      <c r="BG2415" s="3" t="str">
        <f>IF(ISNUMBER(SEARCH("heatDry",$AY2415)),"heatDry","")</f>
        <v/>
      </c>
      <c r="BH2415" s="3" t="str">
        <f>IF(AND(ISNUMBER(SEARCH("aerobic",$AW2415)),ISNUMBER(SEARCH("anaer",$AW2415))),"Combined Aer and Anaer.","")</f>
        <v/>
      </c>
    </row>
    <row r="2416" spans="1:60" x14ac:dyDescent="0.25">
      <c r="A2416" s="4">
        <v>1882</v>
      </c>
      <c r="B2416" t="s">
        <v>8886</v>
      </c>
      <c r="C2416">
        <v>5391.08</v>
      </c>
      <c r="D2416">
        <v>1415.1395478769221</v>
      </c>
      <c r="E2416">
        <v>1415.52463543877</v>
      </c>
      <c r="F2416">
        <v>1143.3317850973531</v>
      </c>
      <c r="G2416">
        <v>1690.6617469674611</v>
      </c>
      <c r="H2416">
        <v>-141.62819301600879</v>
      </c>
      <c r="I2416">
        <v>-143.31432006393109</v>
      </c>
      <c r="J2416">
        <v>-161.77966076510009</v>
      </c>
      <c r="K2416">
        <v>-118.5839742171439</v>
      </c>
      <c r="L2416">
        <v>2888.1118686746881</v>
      </c>
      <c r="M2416">
        <v>2867.5092639952309</v>
      </c>
      <c r="N2416">
        <v>2798.474019883145</v>
      </c>
      <c r="O2416">
        <v>3033.9201252911389</v>
      </c>
      <c r="P2416">
        <v>127.3961545615517</v>
      </c>
      <c r="Q2416">
        <v>128.01745314489409</v>
      </c>
      <c r="R2416">
        <v>108.74643637547</v>
      </c>
      <c r="S2416">
        <v>146.7972205716288</v>
      </c>
      <c r="T2416">
        <v>91180.261149082507</v>
      </c>
      <c r="U2416">
        <v>91180.192952065918</v>
      </c>
      <c r="V2416">
        <v>91119.11588738556</v>
      </c>
      <c r="W2416">
        <v>91241.829030976762</v>
      </c>
      <c r="X2416">
        <v>7664.3709406158259</v>
      </c>
      <c r="Y2416">
        <v>7713.3720846657689</v>
      </c>
      <c r="Z2416">
        <v>7295.6395742346122</v>
      </c>
      <c r="AA2416">
        <v>7903.6087445638277</v>
      </c>
      <c r="AB2416">
        <v>1714.4503421389461</v>
      </c>
      <c r="AC2416">
        <v>1682.817465182344</v>
      </c>
      <c r="AD2416">
        <v>1392.721295939559</v>
      </c>
      <c r="AE2416">
        <v>2093.8738818932879</v>
      </c>
      <c r="AF2416">
        <v>52.520717902696589</v>
      </c>
      <c r="AG2416">
        <v>52.138430219810232</v>
      </c>
      <c r="AH2416">
        <v>50.906348836977138</v>
      </c>
      <c r="AI2416">
        <v>55.166356110048923</v>
      </c>
      <c r="AJ2416">
        <v>0.41834241728793059</v>
      </c>
      <c r="AK2416">
        <v>0.41834301777002159</v>
      </c>
      <c r="AL2416">
        <v>0.41820016720223102</v>
      </c>
      <c r="AM2416">
        <v>0.41848389966730898</v>
      </c>
      <c r="AN2416">
        <v>0.97268752920306822</v>
      </c>
      <c r="AO2416">
        <v>0.97268752920306822</v>
      </c>
      <c r="AP2416">
        <v>0.97268752920306822</v>
      </c>
      <c r="AQ2416">
        <v>0.97268752920306822</v>
      </c>
      <c r="AR2416">
        <v>10.11034448466002</v>
      </c>
      <c r="AS2416">
        <v>10.110344484660009</v>
      </c>
      <c r="AT2416">
        <v>10.110344484660009</v>
      </c>
      <c r="AU2416">
        <v>10.110344484660009</v>
      </c>
      <c r="AV2416" t="str">
        <f>VLOOKUP(Sheet1[[#This Row],[NPDES ID2]],Combined_Sheet__Major_Only___2[[NPDES ID2]:[ECHO BFR]],3,FALSE)</f>
        <v>RI</v>
      </c>
      <c r="AW2416" t="s">
        <v>54</v>
      </c>
      <c r="AX2416" t="str">
        <f>VLOOKUP(Sheet1[[#This Row],[NPDES ID2]],Combined_Sheet__Major_Only___2[[NPDES ID2]:[ECHO BFR]],27,FALSE)</f>
        <v>other</v>
      </c>
      <c r="AY2416" t="str">
        <f>VLOOKUP(Sheet1[[#This Row],[NPDES ID2]],Combined_Sheet__Major_Only___2[[NPDES ID2]:[ECHO BFR]],28,FALSE)</f>
        <v>-</v>
      </c>
      <c r="AZ2416" t="str">
        <f>VLOOKUP(Sheet1[[#This Row],[NPDES ID2]],Combined_Sheet__Major_Only___2[[NPDES ID2]:[ECHO BFR]],29,FALSE)</f>
        <v>thickening, preliminaryOps</v>
      </c>
      <c r="BA2416">
        <f>VLOOKUP(Sheet1[[#This Row],[NPDES ID2]],Combined_Sheet__Major_Only___2[[NPDES ID2]:[ECHO BFR]],17,FALSE)</f>
        <v>41.752600000000001</v>
      </c>
      <c r="BB2416">
        <f>VLOOKUP(Sheet1[[#This Row],[NPDES ID2]],Combined_Sheet__Major_Only___2[[NPDES ID2]:[ECHO BFR]],18,FALSE)</f>
        <v>-71.442499999999995</v>
      </c>
      <c r="BC2416" t="str">
        <f>IF(ISNUMBER(SEARCH("aerobic",$AW2416)),"aerobic","")</f>
        <v/>
      </c>
      <c r="BD2416" t="str">
        <f>IF(ISNUMBER(SEARCH("anaer",$AW2416)),"anaer","")</f>
        <v/>
      </c>
      <c r="BE2416" t="str">
        <f>IF(ISNUMBER(SEARCH("thickening",$AZ2416)),"thickening","")</f>
        <v>thickening</v>
      </c>
      <c r="BF2416" s="2" t="str">
        <f>IF(ISNUMBER(SEARCH("airDry",$AW2416)),"airDry","")</f>
        <v/>
      </c>
      <c r="BG2416" s="2" t="str">
        <f>IF(ISNUMBER(SEARCH("heatDry",$AY2416)),"heatDry","")</f>
        <v/>
      </c>
      <c r="BH2416" s="2" t="str">
        <f>IF(AND(ISNUMBER(SEARCH("aerobic",$AW2416)),ISNUMBER(SEARCH("anaer",$AW2416))),"Combined Aer and Anaer.","")</f>
        <v/>
      </c>
    </row>
    <row r="2417" spans="1:60" x14ac:dyDescent="0.25">
      <c r="A2417" s="4">
        <v>1925</v>
      </c>
      <c r="B2417" t="s">
        <v>9082</v>
      </c>
      <c r="C2417">
        <v>3037.5</v>
      </c>
      <c r="D2417">
        <v>954.56875911242957</v>
      </c>
      <c r="E2417">
        <v>953.56116747837302</v>
      </c>
      <c r="F2417">
        <v>797.00466034079352</v>
      </c>
      <c r="G2417">
        <v>1132.765367985422</v>
      </c>
      <c r="H2417">
        <v>-157.40485820177611</v>
      </c>
      <c r="I2417">
        <v>-159.1490736873192</v>
      </c>
      <c r="J2417">
        <v>-178.23884915872461</v>
      </c>
      <c r="K2417">
        <v>-134.61673029179951</v>
      </c>
      <c r="L2417">
        <v>1483.2781906641881</v>
      </c>
      <c r="M2417">
        <v>1470.498538463095</v>
      </c>
      <c r="N2417">
        <v>1427.931913182327</v>
      </c>
      <c r="O2417">
        <v>1573.392114271129</v>
      </c>
      <c r="P2417">
        <v>72.040828240410974</v>
      </c>
      <c r="Q2417">
        <v>72.284635960088025</v>
      </c>
      <c r="R2417">
        <v>62.448219922752017</v>
      </c>
      <c r="S2417">
        <v>82.852461238480558</v>
      </c>
      <c r="T2417">
        <v>91894.824450008571</v>
      </c>
      <c r="U2417">
        <v>91894.755729108583</v>
      </c>
      <c r="V2417">
        <v>91833.209475872471</v>
      </c>
      <c r="W2417">
        <v>91956.865290872578</v>
      </c>
      <c r="X2417">
        <v>8476.8174168042606</v>
      </c>
      <c r="Y2417">
        <v>8541.1284674950693</v>
      </c>
      <c r="Z2417">
        <v>7988.4272930057396</v>
      </c>
      <c r="AA2417">
        <v>8796.3538391566635</v>
      </c>
      <c r="AB2417">
        <v>1830.6063211681219</v>
      </c>
      <c r="AC2417">
        <v>1798.906863060949</v>
      </c>
      <c r="AD2417">
        <v>1493.6403260301979</v>
      </c>
      <c r="AE2417">
        <v>2226.0889997655941</v>
      </c>
      <c r="AF2417">
        <v>47.866177306685167</v>
      </c>
      <c r="AG2417">
        <v>47.449752039557787</v>
      </c>
      <c r="AH2417">
        <v>46.088361472925172</v>
      </c>
      <c r="AI2417">
        <v>50.771055073285311</v>
      </c>
      <c r="AJ2417">
        <v>0.36180365848967899</v>
      </c>
      <c r="AK2417">
        <v>0.36180396359449751</v>
      </c>
      <c r="AL2417">
        <v>0.36173239554957509</v>
      </c>
      <c r="AM2417">
        <v>0.36187452519697028</v>
      </c>
      <c r="AN2417">
        <v>0.97289165025434843</v>
      </c>
      <c r="AO2417">
        <v>0.97289165025434798</v>
      </c>
      <c r="AP2417">
        <v>0.97289165025434798</v>
      </c>
      <c r="AQ2417">
        <v>0.97289165025434798</v>
      </c>
      <c r="AR2417">
        <v>9.384717897884812</v>
      </c>
      <c r="AS2417">
        <v>9.384717897884812</v>
      </c>
      <c r="AT2417">
        <v>9.384717897884812</v>
      </c>
      <c r="AU2417">
        <v>9.384717897884812</v>
      </c>
      <c r="AV2417" t="str">
        <f>VLOOKUP(Sheet1[[#This Row],[NPDES ID2]],Combined_Sheet__Major_Only___2[[NPDES ID2]:[ECHO BFR]],3,FALSE)</f>
        <v>CT</v>
      </c>
      <c r="AW2417" t="s">
        <v>54</v>
      </c>
      <c r="AX2417" t="str">
        <f>VLOOKUP(Sheet1[[#This Row],[NPDES ID2]],Combined_Sheet__Major_Only___2[[NPDES ID2]:[ECHO BFR]],27,FALSE)</f>
        <v>-</v>
      </c>
      <c r="AY2417" t="str">
        <f>VLOOKUP(Sheet1[[#This Row],[NPDES ID2]],Combined_Sheet__Major_Only___2[[NPDES ID2]:[ECHO BFR]],28,FALSE)</f>
        <v>-</v>
      </c>
      <c r="AZ2417" t="str">
        <f>VLOOKUP(Sheet1[[#This Row],[NPDES ID2]],Combined_Sheet__Major_Only___2[[NPDES ID2]:[ECHO BFR]],29,FALSE)</f>
        <v>thickening, preliminaryOps</v>
      </c>
      <c r="BA2417">
        <f>VLOOKUP(Sheet1[[#This Row],[NPDES ID2]],Combined_Sheet__Major_Only___2[[NPDES ID2]:[ECHO BFR]],17,FALSE)</f>
        <v>41.104382999999999</v>
      </c>
      <c r="BB2417">
        <f>VLOOKUP(Sheet1[[#This Row],[NPDES ID2]],Combined_Sheet__Major_Only___2[[NPDES ID2]:[ECHO BFR]],18,FALSE)</f>
        <v>-73.411124999999998</v>
      </c>
      <c r="BC2417" t="str">
        <f>IF(ISNUMBER(SEARCH("aerobic",$AW2417)),"aerobic","")</f>
        <v/>
      </c>
      <c r="BD2417" t="str">
        <f>IF(ISNUMBER(SEARCH("anaer",$AW2417)),"anaer","")</f>
        <v/>
      </c>
      <c r="BE2417" t="str">
        <f>IF(ISNUMBER(SEARCH("thickening",$AZ2417)),"thickening","")</f>
        <v>thickening</v>
      </c>
      <c r="BF2417" s="3" t="str">
        <f>IF(ISNUMBER(SEARCH("airDry",$AW2417)),"airDry","")</f>
        <v/>
      </c>
      <c r="BG2417" s="3" t="str">
        <f>IF(ISNUMBER(SEARCH("heatDry",$AY2417)),"heatDry","")</f>
        <v/>
      </c>
      <c r="BH2417" s="3" t="str">
        <f>IF(AND(ISNUMBER(SEARCH("aerobic",$AW2417)),ISNUMBER(SEARCH("anaer",$AW2417))),"Combined Aer and Anaer.","")</f>
        <v/>
      </c>
    </row>
    <row r="2418" spans="1:60" x14ac:dyDescent="0.25">
      <c r="A2418" s="4">
        <v>685</v>
      </c>
      <c r="B2418" t="s">
        <v>3385</v>
      </c>
      <c r="C2418">
        <v>17559.68</v>
      </c>
      <c r="D2418">
        <v>4503.1110930225577</v>
      </c>
      <c r="E2418">
        <v>4527.3237826499953</v>
      </c>
      <c r="F2418">
        <v>3545.8069817305</v>
      </c>
      <c r="G2418">
        <v>5447.4199100389451</v>
      </c>
      <c r="H2418">
        <v>-141.5706196871038</v>
      </c>
      <c r="I2418">
        <v>-143.8439643984139</v>
      </c>
      <c r="J2418">
        <v>-164.00613431864519</v>
      </c>
      <c r="K2418">
        <v>-114.15404620827699</v>
      </c>
      <c r="L2418">
        <v>9001.9821098779321</v>
      </c>
      <c r="M2418">
        <v>8932.8550275707385</v>
      </c>
      <c r="N2418">
        <v>8694.8467601123648</v>
      </c>
      <c r="O2418">
        <v>9499.4474917717143</v>
      </c>
      <c r="P2418">
        <v>415.29557621537788</v>
      </c>
      <c r="Q2418">
        <v>416.05566918623481</v>
      </c>
      <c r="R2418">
        <v>357.22807068774051</v>
      </c>
      <c r="S2418">
        <v>479.93411995341978</v>
      </c>
      <c r="T2418">
        <v>92001.957146194676</v>
      </c>
      <c r="U2418">
        <v>92001.888346750158</v>
      </c>
      <c r="V2418">
        <v>91940.271749242296</v>
      </c>
      <c r="W2418">
        <v>92064.068896619166</v>
      </c>
      <c r="X2418">
        <v>8082.5316329986999</v>
      </c>
      <c r="Y2418">
        <v>8137.5917644433976</v>
      </c>
      <c r="Z2418">
        <v>7657.8376738458683</v>
      </c>
      <c r="AA2418">
        <v>8358.0472807156602</v>
      </c>
      <c r="AB2418">
        <v>1756.388894657005</v>
      </c>
      <c r="AC2418">
        <v>1726.157446492103</v>
      </c>
      <c r="AD2418">
        <v>1431.899758771257</v>
      </c>
      <c r="AE2418">
        <v>2130.7232378041758</v>
      </c>
      <c r="AF2418">
        <v>50.303405186317562</v>
      </c>
      <c r="AG2418">
        <v>49.892985468183753</v>
      </c>
      <c r="AH2418">
        <v>48.611494449414792</v>
      </c>
      <c r="AI2418">
        <v>53.064472608056349</v>
      </c>
      <c r="AJ2418">
        <v>0.39138998488081372</v>
      </c>
      <c r="AK2418">
        <v>0.39139169641640131</v>
      </c>
      <c r="AL2418">
        <v>0.39095021438018462</v>
      </c>
      <c r="AM2418">
        <v>0.39182777568011368</v>
      </c>
      <c r="AN2418">
        <v>0.97292199090315068</v>
      </c>
      <c r="AO2418">
        <v>0.97292199090315057</v>
      </c>
      <c r="AP2418">
        <v>0.97292199090315057</v>
      </c>
      <c r="AQ2418">
        <v>0.97292199090315057</v>
      </c>
      <c r="AR2418">
        <v>9.8303906071056435</v>
      </c>
      <c r="AS2418">
        <v>9.8303906071056453</v>
      </c>
      <c r="AT2418">
        <v>9.8303906071056453</v>
      </c>
      <c r="AU2418">
        <v>9.8303906071056453</v>
      </c>
      <c r="AV2418" t="str">
        <f>VLOOKUP(Sheet1[[#This Row],[NPDES ID2]],Combined_Sheet__Major_Only___2[[NPDES ID2]:[ECHO BFR]],3,FALSE)</f>
        <v>NY</v>
      </c>
      <c r="AW2418" t="s">
        <v>54</v>
      </c>
      <c r="AX2418" t="str">
        <f>VLOOKUP(Sheet1[[#This Row],[NPDES ID2]],Combined_Sheet__Major_Only___2[[NPDES ID2]:[ECHO BFR]],27,FALSE)</f>
        <v>other</v>
      </c>
      <c r="AY2418" t="str">
        <f>VLOOKUP(Sheet1[[#This Row],[NPDES ID2]],Combined_Sheet__Major_Only___2[[NPDES ID2]:[ECHO BFR]],28,FALSE)</f>
        <v>-</v>
      </c>
      <c r="AZ2418" t="str">
        <f>VLOOKUP(Sheet1[[#This Row],[NPDES ID2]],Combined_Sheet__Major_Only___2[[NPDES ID2]:[ECHO BFR]],29,FALSE)</f>
        <v>preliminaryOps, thickening</v>
      </c>
      <c r="BA2418">
        <f>VLOOKUP(Sheet1[[#This Row],[NPDES ID2]],Combined_Sheet__Major_Only___2[[NPDES ID2]:[ECHO BFR]],17,FALSE)</f>
        <v>43.235666999999999</v>
      </c>
      <c r="BB2418">
        <f>VLOOKUP(Sheet1[[#This Row],[NPDES ID2]],Combined_Sheet__Major_Only___2[[NPDES ID2]:[ECHO BFR]],18,FALSE)</f>
        <v>-77.577777999999995</v>
      </c>
      <c r="BC2418" t="str">
        <f>IF(ISNUMBER(SEARCH("aerobic",$AW2418)),"aerobic","")</f>
        <v/>
      </c>
      <c r="BD2418" t="str">
        <f>IF(ISNUMBER(SEARCH("anaer",$AW2418)),"anaer","")</f>
        <v/>
      </c>
      <c r="BE2418" t="str">
        <f>IF(ISNUMBER(SEARCH("thickening",$AZ2418)),"thickening","")</f>
        <v>thickening</v>
      </c>
      <c r="BF2418" s="3" t="str">
        <f>IF(ISNUMBER(SEARCH("airDry",$AW2418)),"airDry","")</f>
        <v/>
      </c>
      <c r="BG2418" s="3" t="str">
        <f>IF(ISNUMBER(SEARCH("heatDry",$AY2418)),"heatDry","")</f>
        <v/>
      </c>
      <c r="BH2418" s="3" t="str">
        <f>IF(AND(ISNUMBER(SEARCH("aerobic",$AW2418)),ISNUMBER(SEARCH("anaer",$AW2418))),"Combined Aer and Anaer.","")</f>
        <v/>
      </c>
    </row>
    <row r="2419" spans="1:60" x14ac:dyDescent="0.25">
      <c r="A2419" s="4">
        <v>2167</v>
      </c>
      <c r="B2419" t="s">
        <v>10175</v>
      </c>
      <c r="C2419">
        <v>747</v>
      </c>
      <c r="D2419">
        <v>467.18216609030088</v>
      </c>
      <c r="E2419">
        <v>461.05291682433659</v>
      </c>
      <c r="F2419">
        <v>384.75143522965948</v>
      </c>
      <c r="G2419">
        <v>556.62762944218366</v>
      </c>
      <c r="H2419">
        <v>-152.2458009462143</v>
      </c>
      <c r="I2419">
        <v>-154.41483654074659</v>
      </c>
      <c r="J2419">
        <v>-171.4501579206939</v>
      </c>
      <c r="K2419">
        <v>-128.9213157348706</v>
      </c>
      <c r="L2419">
        <v>379.62184127055298</v>
      </c>
      <c r="M2419">
        <v>376.58649487996479</v>
      </c>
      <c r="N2419">
        <v>366.52548338649331</v>
      </c>
      <c r="O2419">
        <v>400.96162531940581</v>
      </c>
      <c r="P2419">
        <v>17.6948491971355</v>
      </c>
      <c r="Q2419">
        <v>17.767408197699329</v>
      </c>
      <c r="R2419">
        <v>15.2630494642821</v>
      </c>
      <c r="S2419">
        <v>20.441667036248909</v>
      </c>
      <c r="T2419">
        <v>92292.326483497207</v>
      </c>
      <c r="U2419">
        <v>92292.257471167861</v>
      </c>
      <c r="V2419">
        <v>92230.450214596189</v>
      </c>
      <c r="W2419">
        <v>92354.630425127762</v>
      </c>
      <c r="X2419">
        <v>8179.3943229366823</v>
      </c>
      <c r="Y2419">
        <v>8237.472290131198</v>
      </c>
      <c r="Z2419">
        <v>7742.3761182443004</v>
      </c>
      <c r="AA2419">
        <v>8464.1796589807273</v>
      </c>
      <c r="AB2419">
        <v>2320.154645448948</v>
      </c>
      <c r="AC2419">
        <v>2253.118351801048</v>
      </c>
      <c r="AD2419">
        <v>1783.154962129091</v>
      </c>
      <c r="AE2419">
        <v>2992.471019998773</v>
      </c>
      <c r="AF2419">
        <v>49.805929410248361</v>
      </c>
      <c r="AG2419">
        <v>49.40663658074844</v>
      </c>
      <c r="AH2419">
        <v>48.089878274565713</v>
      </c>
      <c r="AI2419">
        <v>52.604858369513543</v>
      </c>
      <c r="AJ2419">
        <v>0.3853476300885646</v>
      </c>
      <c r="AK2419">
        <v>0.38534771351807989</v>
      </c>
      <c r="AL2419">
        <v>0.38532842067402479</v>
      </c>
      <c r="AM2419">
        <v>0.38536672947171852</v>
      </c>
      <c r="AN2419">
        <v>0.97300388484464351</v>
      </c>
      <c r="AO2419">
        <v>0.9730038848446434</v>
      </c>
      <c r="AP2419">
        <v>0.9730038848446434</v>
      </c>
      <c r="AQ2419">
        <v>0.9730038848446434</v>
      </c>
      <c r="AR2419">
        <v>8.5465256557124274</v>
      </c>
      <c r="AS2419">
        <v>8.5465256557124238</v>
      </c>
      <c r="AT2419">
        <v>8.5465256557124238</v>
      </c>
      <c r="AU2419">
        <v>8.5465256557124238</v>
      </c>
      <c r="AV2419" t="str">
        <f>VLOOKUP(Sheet1[[#This Row],[NPDES ID2]],Combined_Sheet__Major_Only___2[[NPDES ID2]:[ECHO BFR]],3,FALSE)</f>
        <v>NJ</v>
      </c>
      <c r="AW2419" t="s">
        <v>54</v>
      </c>
      <c r="AX2419" t="str">
        <f>VLOOKUP(Sheet1[[#This Row],[NPDES ID2]],Combined_Sheet__Major_Only___2[[NPDES ID2]:[ECHO BFR]],27,FALSE)</f>
        <v>-</v>
      </c>
      <c r="AY2419" t="str">
        <f>VLOOKUP(Sheet1[[#This Row],[NPDES ID2]],Combined_Sheet__Major_Only___2[[NPDES ID2]:[ECHO BFR]],28,FALSE)</f>
        <v>-</v>
      </c>
      <c r="AZ2419" t="str">
        <f>VLOOKUP(Sheet1[[#This Row],[NPDES ID2]],Combined_Sheet__Major_Only___2[[NPDES ID2]:[ECHO BFR]],29,FALSE)</f>
        <v>thickening</v>
      </c>
      <c r="BA2419">
        <f>VLOOKUP(Sheet1[[#This Row],[NPDES ID2]],Combined_Sheet__Major_Only___2[[NPDES ID2]:[ECHO BFR]],17,FALSE)</f>
        <v>39.378010000000003</v>
      </c>
      <c r="BB2419">
        <f>VLOOKUP(Sheet1[[#This Row],[NPDES ID2]],Combined_Sheet__Major_Only___2[[NPDES ID2]:[ECHO BFR]],18,FALSE)</f>
        <v>-75.034859999999995</v>
      </c>
      <c r="BC2419" t="str">
        <f>IF(ISNUMBER(SEARCH("aerobic",$AW2419)),"aerobic","")</f>
        <v/>
      </c>
      <c r="BD2419" t="str">
        <f>IF(ISNUMBER(SEARCH("anaer",$AW2419)),"anaer","")</f>
        <v/>
      </c>
      <c r="BE2419" t="str">
        <f>IF(ISNUMBER(SEARCH("thickening",$AZ2419)),"thickening","")</f>
        <v>thickening</v>
      </c>
      <c r="BF2419" s="3" t="str">
        <f>IF(ISNUMBER(SEARCH("airDry",$AW2419)),"airDry","")</f>
        <v/>
      </c>
      <c r="BG2419" s="3" t="str">
        <f>IF(ISNUMBER(SEARCH("heatDry",$AY2419)),"heatDry","")</f>
        <v/>
      </c>
      <c r="BH2419" s="3" t="str">
        <f>IF(AND(ISNUMBER(SEARCH("aerobic",$AW2419)),ISNUMBER(SEARCH("anaer",$AW2419))),"Combined Aer and Anaer.","")</f>
        <v/>
      </c>
    </row>
    <row r="2420" spans="1:60" x14ac:dyDescent="0.25">
      <c r="A2420" s="4">
        <v>2371</v>
      </c>
      <c r="B2420" t="s">
        <v>11057</v>
      </c>
      <c r="C2420">
        <v>318</v>
      </c>
      <c r="D2420">
        <v>633.5162063359877</v>
      </c>
      <c r="E2420">
        <v>633.75686987114136</v>
      </c>
      <c r="F2420">
        <v>473.70775150193629</v>
      </c>
      <c r="G2420">
        <v>805.61162760656634</v>
      </c>
      <c r="H2420">
        <v>-165.09711949319799</v>
      </c>
      <c r="I2420">
        <v>-166.77043054835161</v>
      </c>
      <c r="J2420">
        <v>-185.2445434778752</v>
      </c>
      <c r="K2420">
        <v>-141.1784901245012</v>
      </c>
      <c r="L2420">
        <v>149.7857057336428</v>
      </c>
      <c r="M2420">
        <v>148.39979527708081</v>
      </c>
      <c r="N2420">
        <v>143.81078437868041</v>
      </c>
      <c r="O2420">
        <v>159.52311011557649</v>
      </c>
      <c r="P2420">
        <v>7.5522948709040092</v>
      </c>
      <c r="Q2420">
        <v>7.5609821424317589</v>
      </c>
      <c r="R2420">
        <v>6.5654431873108141</v>
      </c>
      <c r="S2420">
        <v>8.6743593611572383</v>
      </c>
      <c r="T2420">
        <v>92325.05091001252</v>
      </c>
      <c r="U2420">
        <v>92324.981873691228</v>
      </c>
      <c r="V2420">
        <v>92263.15312997291</v>
      </c>
      <c r="W2420">
        <v>92387.376511461101</v>
      </c>
      <c r="X2420">
        <v>8830.5423543405523</v>
      </c>
      <c r="Y2420">
        <v>8901.9651541934109</v>
      </c>
      <c r="Z2420">
        <v>8287.3177715177681</v>
      </c>
      <c r="AA2420">
        <v>9186.6691381687779</v>
      </c>
      <c r="AB2420">
        <v>2662.5559874267601</v>
      </c>
      <c r="AC2420">
        <v>2572.0979869133839</v>
      </c>
      <c r="AD2420">
        <v>2009.6733244858569</v>
      </c>
      <c r="AE2420">
        <v>3510.157891544623</v>
      </c>
      <c r="AF2420">
        <v>46.161506934896281</v>
      </c>
      <c r="AG2420">
        <v>45.733963766782487</v>
      </c>
      <c r="AH2420">
        <v>44.321009738609163</v>
      </c>
      <c r="AI2420">
        <v>49.162079082686418</v>
      </c>
      <c r="AJ2420">
        <v>0.34113712661210838</v>
      </c>
      <c r="AK2420">
        <v>0.34113715896710822</v>
      </c>
      <c r="AL2420">
        <v>0.34112969711826707</v>
      </c>
      <c r="AM2420">
        <v>0.34114451331197981</v>
      </c>
      <c r="AN2420">
        <v>0.97301308318775626</v>
      </c>
      <c r="AO2420">
        <v>0.97301308318775637</v>
      </c>
      <c r="AP2420">
        <v>0.97301308318775637</v>
      </c>
      <c r="AQ2420">
        <v>0.97301308318775637</v>
      </c>
      <c r="AR2420">
        <v>7.710435030731702</v>
      </c>
      <c r="AS2420">
        <v>7.7104350307317038</v>
      </c>
      <c r="AT2420">
        <v>7.7104350307317038</v>
      </c>
      <c r="AU2420">
        <v>7.7104350307317038</v>
      </c>
      <c r="AV2420" t="str">
        <f>VLOOKUP(Sheet1[[#This Row],[NPDES ID2]],Combined_Sheet__Major_Only___2[[NPDES ID2]:[ECHO BFR]],3,FALSE)</f>
        <v>FL</v>
      </c>
      <c r="AW2420" t="s">
        <v>54</v>
      </c>
      <c r="AX2420" t="str">
        <f>VLOOKUP(Sheet1[[#This Row],[NPDES ID2]],Combined_Sheet__Major_Only___2[[NPDES ID2]:[ECHO BFR]],27,FALSE)</f>
        <v>-</v>
      </c>
      <c r="AY2420" t="str">
        <f>VLOOKUP(Sheet1[[#This Row],[NPDES ID2]],Combined_Sheet__Major_Only___2[[NPDES ID2]:[ECHO BFR]],28,FALSE)</f>
        <v>-</v>
      </c>
      <c r="AZ2420" t="str">
        <f>VLOOKUP(Sheet1[[#This Row],[NPDES ID2]],Combined_Sheet__Major_Only___2[[NPDES ID2]:[ECHO BFR]],29,FALSE)</f>
        <v>thickening</v>
      </c>
      <c r="BA2420">
        <f>VLOOKUP(Sheet1[[#This Row],[NPDES ID2]],Combined_Sheet__Major_Only___2[[NPDES ID2]:[ECHO BFR]],17,FALSE)</f>
        <v>28.304300000000001</v>
      </c>
      <c r="BB2420">
        <f>VLOOKUP(Sheet1[[#This Row],[NPDES ID2]],Combined_Sheet__Major_Only___2[[NPDES ID2]:[ECHO BFR]],18,FALSE)</f>
        <v>-81.340777000000003</v>
      </c>
      <c r="BC2420" t="str">
        <f>IF(ISNUMBER(SEARCH("aerobic",$AW2420)),"aerobic","")</f>
        <v/>
      </c>
      <c r="BD2420" t="str">
        <f>IF(ISNUMBER(SEARCH("anaer",$AW2420)),"anaer","")</f>
        <v/>
      </c>
      <c r="BE2420" t="str">
        <f>IF(ISNUMBER(SEARCH("thickening",$AZ2420)),"thickening","")</f>
        <v>thickening</v>
      </c>
      <c r="BF2420" s="3" t="str">
        <f>IF(ISNUMBER(SEARCH("airDry",$AW2420)),"airDry","")</f>
        <v/>
      </c>
      <c r="BG2420" s="3" t="str">
        <f>IF(ISNUMBER(SEARCH("heatDry",$AY2420)),"heatDry","")</f>
        <v/>
      </c>
      <c r="BH2420" s="3" t="str">
        <f>IF(AND(ISNUMBER(SEARCH("aerobic",$AW2420)),ISNUMBER(SEARCH("anaer",$AW2420))),"Combined Aer and Anaer.","")</f>
        <v/>
      </c>
    </row>
    <row r="2421" spans="1:60" x14ac:dyDescent="0.25">
      <c r="A2421" s="4">
        <v>629</v>
      </c>
      <c r="B2421" t="s">
        <v>3106</v>
      </c>
      <c r="C2421">
        <v>330.35</v>
      </c>
      <c r="D2421">
        <v>558.78266520066336</v>
      </c>
      <c r="E2421">
        <v>560.51046088560986</v>
      </c>
      <c r="F2421">
        <v>422.21173926636249</v>
      </c>
      <c r="G2421">
        <v>707.10070683875415</v>
      </c>
      <c r="H2421">
        <v>-147.92534049550909</v>
      </c>
      <c r="I2421">
        <v>-149.95613013781411</v>
      </c>
      <c r="J2421">
        <v>-166.49267166548429</v>
      </c>
      <c r="K2421">
        <v>-124.6399477835829</v>
      </c>
      <c r="L2421">
        <v>172.8081569723206</v>
      </c>
      <c r="M2421">
        <v>171.5038445622863</v>
      </c>
      <c r="N2421">
        <v>167.18465806303891</v>
      </c>
      <c r="O2421">
        <v>181.97272004862171</v>
      </c>
      <c r="P2421">
        <v>7.8169115278552956</v>
      </c>
      <c r="Q2421">
        <v>7.8349993668945546</v>
      </c>
      <c r="R2421">
        <v>6.703616633421464</v>
      </c>
      <c r="S2421">
        <v>9.0245871133464384</v>
      </c>
      <c r="T2421">
        <v>92334.153292982621</v>
      </c>
      <c r="U2421">
        <v>92334.084249987878</v>
      </c>
      <c r="V2421">
        <v>92272.249529564768</v>
      </c>
      <c r="W2421">
        <v>92396.484919164985</v>
      </c>
      <c r="X2421">
        <v>7949.0977866022586</v>
      </c>
      <c r="Y2421">
        <v>8002.6778352336696</v>
      </c>
      <c r="Z2421">
        <v>7547.8152022992963</v>
      </c>
      <c r="AA2421">
        <v>8209.9991727968682</v>
      </c>
      <c r="AB2421">
        <v>2311.2811294761109</v>
      </c>
      <c r="AC2421">
        <v>2240.1254334460432</v>
      </c>
      <c r="AD2421">
        <v>1767.102493113679</v>
      </c>
      <c r="AE2421">
        <v>2994.4214063688942</v>
      </c>
      <c r="AF2421">
        <v>51.265681740910551</v>
      </c>
      <c r="AG2421">
        <v>50.878261202660397</v>
      </c>
      <c r="AH2421">
        <v>49.598388675690813</v>
      </c>
      <c r="AI2421">
        <v>53.984090223725673</v>
      </c>
      <c r="AJ2421">
        <v>0.40308309285224481</v>
      </c>
      <c r="AK2421">
        <v>0.40308313137303942</v>
      </c>
      <c r="AL2421">
        <v>0.40307424740071901</v>
      </c>
      <c r="AM2421">
        <v>0.40309188735554152</v>
      </c>
      <c r="AN2421">
        <v>0.97301564061628254</v>
      </c>
      <c r="AO2421">
        <v>0.97301564061628265</v>
      </c>
      <c r="AP2421">
        <v>0.97301564061628265</v>
      </c>
      <c r="AQ2421">
        <v>0.97301564061628265</v>
      </c>
      <c r="AR2421">
        <v>8.6998589685462804</v>
      </c>
      <c r="AS2421">
        <v>8.6998589685462768</v>
      </c>
      <c r="AT2421">
        <v>8.6998589685462768</v>
      </c>
      <c r="AU2421">
        <v>8.6998589685462768</v>
      </c>
      <c r="AV2421" t="str">
        <f>VLOOKUP(Sheet1[[#This Row],[NPDES ID2]],Combined_Sheet__Major_Only___2[[NPDES ID2]:[ECHO BFR]],3,FALSE)</f>
        <v>NC</v>
      </c>
      <c r="AW2421" t="s">
        <v>87</v>
      </c>
      <c r="AX2421" t="str">
        <f>VLOOKUP(Sheet1[[#This Row],[NPDES ID2]],Combined_Sheet__Major_Only___2[[NPDES ID2]:[ECHO BFR]],27,FALSE)</f>
        <v>tempSludgeStore</v>
      </c>
      <c r="AY2421" t="str">
        <f>VLOOKUP(Sheet1[[#This Row],[NPDES ID2]],Combined_Sheet__Major_Only___2[[NPDES ID2]:[ECHO BFR]],28,FALSE)</f>
        <v>-</v>
      </c>
      <c r="AZ2421" t="str">
        <f>VLOOKUP(Sheet1[[#This Row],[NPDES ID2]],Combined_Sheet__Major_Only___2[[NPDES ID2]:[ECHO BFR]],29,FALSE)</f>
        <v>thickening</v>
      </c>
      <c r="BA2421">
        <f>VLOOKUP(Sheet1[[#This Row],[NPDES ID2]],Combined_Sheet__Major_Only___2[[NPDES ID2]:[ECHO BFR]],17,FALSE)</f>
        <v>35.641300000000001</v>
      </c>
      <c r="BB2421">
        <f>VLOOKUP(Sheet1[[#This Row],[NPDES ID2]],Combined_Sheet__Major_Only___2[[NPDES ID2]:[ECHO BFR]],18,FALSE)</f>
        <v>-78.464399999999998</v>
      </c>
      <c r="BC2421" t="str">
        <f>IF(ISNUMBER(SEARCH("aerobic",$AW2421)),"aerobic","")</f>
        <v/>
      </c>
      <c r="BD2421" t="str">
        <f>IF(ISNUMBER(SEARCH("anaer",$AW2421)),"anaer","")</f>
        <v/>
      </c>
      <c r="BE2421" t="str">
        <f>IF(ISNUMBER(SEARCH("thickening",$AZ2421)),"thickening","")</f>
        <v>thickening</v>
      </c>
      <c r="BF2421" s="3" t="str">
        <f>IF(ISNUMBER(SEARCH("airDry",$AW2421)),"airDry","")</f>
        <v/>
      </c>
      <c r="BG2421" s="3" t="str">
        <f>IF(ISNUMBER(SEARCH("heatDry",$AY2421)),"heatDry","")</f>
        <v/>
      </c>
      <c r="BH2421" s="3" t="str">
        <f>IF(AND(ISNUMBER(SEARCH("aerobic",$AW2421)),ISNUMBER(SEARCH("anaer",$AW2421))),"Combined Aer and Anaer.","")</f>
        <v/>
      </c>
    </row>
    <row r="2422" spans="1:60" x14ac:dyDescent="0.25">
      <c r="A2422" s="4">
        <v>218</v>
      </c>
      <c r="B2422" t="s">
        <v>1144</v>
      </c>
      <c r="C2422">
        <v>2746</v>
      </c>
      <c r="D2422">
        <v>858.05638173410659</v>
      </c>
      <c r="E2422">
        <v>858.19964086621678</v>
      </c>
      <c r="F2422">
        <v>723.98568600671376</v>
      </c>
      <c r="G2422">
        <v>1015.026813134041</v>
      </c>
      <c r="H2422">
        <v>-152.99831127600129</v>
      </c>
      <c r="I2422">
        <v>-154.60392125317199</v>
      </c>
      <c r="J2422">
        <v>-173.25373024347661</v>
      </c>
      <c r="K2422">
        <v>-130.25837733399419</v>
      </c>
      <c r="L2422">
        <v>1379.243736138289</v>
      </c>
      <c r="M2422">
        <v>1367.987639175944</v>
      </c>
      <c r="N2422">
        <v>1330.5132497764509</v>
      </c>
      <c r="O2422">
        <v>1458.5918009920431</v>
      </c>
      <c r="P2422">
        <v>65.065002803168241</v>
      </c>
      <c r="Q2422">
        <v>65.372170362579993</v>
      </c>
      <c r="R2422">
        <v>56.251358833739651</v>
      </c>
      <c r="S2422">
        <v>75.069254279208565</v>
      </c>
      <c r="T2422">
        <v>92840.950344380137</v>
      </c>
      <c r="U2422">
        <v>92840.88092982622</v>
      </c>
      <c r="V2422">
        <v>92778.71344199634</v>
      </c>
      <c r="W2422">
        <v>92903.617412098611</v>
      </c>
      <c r="X2422">
        <v>8325.3513402082626</v>
      </c>
      <c r="Y2422">
        <v>8385.5288172877354</v>
      </c>
      <c r="Z2422">
        <v>7870.4069538096501</v>
      </c>
      <c r="AA2422">
        <v>8622.3125135191221</v>
      </c>
      <c r="AB2422">
        <v>1829.703306784374</v>
      </c>
      <c r="AC2422">
        <v>1797.5525330662749</v>
      </c>
      <c r="AD2422">
        <v>1489.042365353386</v>
      </c>
      <c r="AE2422">
        <v>2229.9859364025801</v>
      </c>
      <c r="AF2422">
        <v>49.23269725135281</v>
      </c>
      <c r="AG2422">
        <v>48.827168530573402</v>
      </c>
      <c r="AH2422">
        <v>47.500914043526564</v>
      </c>
      <c r="AI2422">
        <v>52.062144497049658</v>
      </c>
      <c r="AJ2422">
        <v>0.37838707425490559</v>
      </c>
      <c r="AK2422">
        <v>0.37838736314612431</v>
      </c>
      <c r="AL2422">
        <v>0.37831972361619182</v>
      </c>
      <c r="AM2422">
        <v>0.37845404895582951</v>
      </c>
      <c r="AN2422">
        <v>0.97315727082008774</v>
      </c>
      <c r="AO2422">
        <v>0.97315727082008774</v>
      </c>
      <c r="AP2422">
        <v>0.97315727082008774</v>
      </c>
      <c r="AQ2422">
        <v>0.97315727082008774</v>
      </c>
      <c r="AR2422">
        <v>9.5645277844484138</v>
      </c>
      <c r="AS2422">
        <v>9.564527784448412</v>
      </c>
      <c r="AT2422">
        <v>9.564527784448412</v>
      </c>
      <c r="AU2422">
        <v>9.564527784448412</v>
      </c>
      <c r="AV2422" t="str">
        <f>VLOOKUP(Sheet1[[#This Row],[NPDES ID2]],Combined_Sheet__Major_Only___2[[NPDES ID2]:[ECHO BFR]],3,FALSE)</f>
        <v>CT</v>
      </c>
      <c r="AW2422" t="s">
        <v>54</v>
      </c>
      <c r="AX2422" t="str">
        <f>VLOOKUP(Sheet1[[#This Row],[NPDES ID2]],Combined_Sheet__Major_Only___2[[NPDES ID2]:[ECHO BFR]],27,FALSE)</f>
        <v>other</v>
      </c>
      <c r="AY2422" t="str">
        <f>VLOOKUP(Sheet1[[#This Row],[NPDES ID2]],Combined_Sheet__Major_Only___2[[NPDES ID2]:[ECHO BFR]],28,FALSE)</f>
        <v>-</v>
      </c>
      <c r="AZ2422" t="str">
        <f>VLOOKUP(Sheet1[[#This Row],[NPDES ID2]],Combined_Sheet__Major_Only___2[[NPDES ID2]:[ECHO BFR]],29,FALSE)</f>
        <v>thickening, preliminaryOps</v>
      </c>
      <c r="BA2422">
        <f>VLOOKUP(Sheet1[[#This Row],[NPDES ID2]],Combined_Sheet__Major_Only___2[[NPDES ID2]:[ECHO BFR]],17,FALSE)</f>
        <v>41.178159999999998</v>
      </c>
      <c r="BB2422">
        <f>VLOOKUP(Sheet1[[#This Row],[NPDES ID2]],Combined_Sheet__Major_Only___2[[NPDES ID2]:[ECHO BFR]],18,FALSE)</f>
        <v>-73.125699999999995</v>
      </c>
      <c r="BC2422" t="str">
        <f>IF(ISNUMBER(SEARCH("aerobic",$AW2422)),"aerobic","")</f>
        <v/>
      </c>
      <c r="BD2422" t="str">
        <f>IF(ISNUMBER(SEARCH("anaer",$AW2422)),"anaer","")</f>
        <v/>
      </c>
      <c r="BE2422" t="str">
        <f>IF(ISNUMBER(SEARCH("thickening",$AZ2422)),"thickening","")</f>
        <v>thickening</v>
      </c>
      <c r="BF2422" s="2" t="str">
        <f>IF(ISNUMBER(SEARCH("airDry",$AW2422)),"airDry","")</f>
        <v/>
      </c>
      <c r="BG2422" s="2" t="str">
        <f>IF(ISNUMBER(SEARCH("heatDry",$AY2422)),"heatDry","")</f>
        <v/>
      </c>
      <c r="BH2422" s="2" t="str">
        <f>IF(AND(ISNUMBER(SEARCH("aerobic",$AW2422)),ISNUMBER(SEARCH("anaer",$AW2422))),"Combined Aer and Anaer.","")</f>
        <v/>
      </c>
    </row>
    <row r="2423" spans="1:60" x14ac:dyDescent="0.25">
      <c r="A2423" s="4">
        <v>357</v>
      </c>
      <c r="B2423" t="s">
        <v>1807</v>
      </c>
      <c r="C2423">
        <v>908</v>
      </c>
      <c r="D2423">
        <v>491.64615994718849</v>
      </c>
      <c r="E2423">
        <v>490.80894992347498</v>
      </c>
      <c r="F2423">
        <v>412.27546385311729</v>
      </c>
      <c r="G2423">
        <v>591.23817687352062</v>
      </c>
      <c r="H2423">
        <v>-156.74770474522629</v>
      </c>
      <c r="I2423">
        <v>-158.64131855840179</v>
      </c>
      <c r="J2423">
        <v>-176.4707669338209</v>
      </c>
      <c r="K2423">
        <v>-133.31325881728489</v>
      </c>
      <c r="L2423">
        <v>448.50583340574519</v>
      </c>
      <c r="M2423">
        <v>444.71532411637622</v>
      </c>
      <c r="N2423">
        <v>432.146987613286</v>
      </c>
      <c r="O2423">
        <v>475.16022985144087</v>
      </c>
      <c r="P2423">
        <v>21.5301706127741</v>
      </c>
      <c r="Q2423">
        <v>21.629504588690029</v>
      </c>
      <c r="R2423">
        <v>18.648868174027331</v>
      </c>
      <c r="S2423">
        <v>24.791261053115399</v>
      </c>
      <c r="T2423">
        <v>93082.838443568951</v>
      </c>
      <c r="U2423">
        <v>93082.768851674336</v>
      </c>
      <c r="V2423">
        <v>93020.442537988492</v>
      </c>
      <c r="W2423">
        <v>93145.665613472971</v>
      </c>
      <c r="X2423">
        <v>8488.2292185813149</v>
      </c>
      <c r="Y2423">
        <v>8551.5707329188444</v>
      </c>
      <c r="Z2423">
        <v>8009.5152277889238</v>
      </c>
      <c r="AA2423">
        <v>8800.8948323165077</v>
      </c>
      <c r="AB2423">
        <v>2390.5285427049762</v>
      </c>
      <c r="AC2423">
        <v>2321.283308284133</v>
      </c>
      <c r="AD2423">
        <v>1838.5341327141639</v>
      </c>
      <c r="AE2423">
        <v>3082.6495893559272</v>
      </c>
      <c r="AF2423">
        <v>48.410357297507538</v>
      </c>
      <c r="AG2423">
        <v>47.999956877170661</v>
      </c>
      <c r="AH2423">
        <v>46.647226309438317</v>
      </c>
      <c r="AI2423">
        <v>51.286363440325182</v>
      </c>
      <c r="AJ2423">
        <v>0.36840589949913982</v>
      </c>
      <c r="AK2423">
        <v>0.36840599741151692</v>
      </c>
      <c r="AL2423">
        <v>0.36838333055481581</v>
      </c>
      <c r="AM2423">
        <v>0.36842833946249598</v>
      </c>
      <c r="AN2423">
        <v>0.97322434637456412</v>
      </c>
      <c r="AO2423">
        <v>0.9732243463745639</v>
      </c>
      <c r="AP2423">
        <v>0.9732243463745639</v>
      </c>
      <c r="AQ2423">
        <v>0.9732243463745639</v>
      </c>
      <c r="AR2423">
        <v>8.3342788685594265</v>
      </c>
      <c r="AS2423">
        <v>8.3342788685594282</v>
      </c>
      <c r="AT2423">
        <v>8.3342788685594282</v>
      </c>
      <c r="AU2423">
        <v>8.3342788685594282</v>
      </c>
      <c r="AV2423" t="str">
        <f>VLOOKUP(Sheet1[[#This Row],[NPDES ID2]],Combined_Sheet__Major_Only___2[[NPDES ID2]:[ECHO BFR]],3,FALSE)</f>
        <v>MN</v>
      </c>
      <c r="AW2423" t="s">
        <v>54</v>
      </c>
      <c r="AX2423" t="str">
        <f>VLOOKUP(Sheet1[[#This Row],[NPDES ID2]],Combined_Sheet__Major_Only___2[[NPDES ID2]:[ECHO BFR]],27,FALSE)</f>
        <v>-</v>
      </c>
      <c r="AY2423" t="str">
        <f>VLOOKUP(Sheet1[[#This Row],[NPDES ID2]],Combined_Sheet__Major_Only___2[[NPDES ID2]:[ECHO BFR]],28,FALSE)</f>
        <v>-</v>
      </c>
      <c r="AZ2423" t="str">
        <f>VLOOKUP(Sheet1[[#This Row],[NPDES ID2]],Combined_Sheet__Major_Only___2[[NPDES ID2]:[ECHO BFR]],29,FALSE)</f>
        <v>thickening, preliminaryOps</v>
      </c>
      <c r="BA2423">
        <f>VLOOKUP(Sheet1[[#This Row],[NPDES ID2]],Combined_Sheet__Major_Only___2[[NPDES ID2]:[ECHO BFR]],17,FALSE)</f>
        <v>45.038490000000003</v>
      </c>
      <c r="BB2423">
        <f>VLOOKUP(Sheet1[[#This Row],[NPDES ID2]],Combined_Sheet__Major_Only___2[[NPDES ID2]:[ECHO BFR]],18,FALSE)</f>
        <v>-92.792429999999996</v>
      </c>
      <c r="BC2423" t="str">
        <f>IF(ISNUMBER(SEARCH("aerobic",$AW2423)),"aerobic","")</f>
        <v/>
      </c>
      <c r="BD2423" t="str">
        <f>IF(ISNUMBER(SEARCH("anaer",$AW2423)),"anaer","")</f>
        <v/>
      </c>
      <c r="BE2423" t="str">
        <f>IF(ISNUMBER(SEARCH("thickening",$AZ2423)),"thickening","")</f>
        <v>thickening</v>
      </c>
      <c r="BF2423" s="3" t="str">
        <f>IF(ISNUMBER(SEARCH("airDry",$AW2423)),"airDry","")</f>
        <v/>
      </c>
      <c r="BG2423" s="3" t="str">
        <f>IF(ISNUMBER(SEARCH("heatDry",$AY2423)),"heatDry","")</f>
        <v/>
      </c>
      <c r="BH2423" s="3" t="str">
        <f>IF(AND(ISNUMBER(SEARCH("aerobic",$AW2423)),ISNUMBER(SEARCH("anaer",$AW2423))),"Combined Aer and Anaer.","")</f>
        <v/>
      </c>
    </row>
    <row r="2424" spans="1:60" x14ac:dyDescent="0.25">
      <c r="A2424" s="4">
        <v>1439</v>
      </c>
      <c r="B2424" t="s">
        <v>6805</v>
      </c>
      <c r="C2424">
        <v>124</v>
      </c>
      <c r="D2424">
        <v>1241.8903447108819</v>
      </c>
      <c r="E2424">
        <v>1238.019149815151</v>
      </c>
      <c r="F2424">
        <v>883.1233774688576</v>
      </c>
      <c r="G2424">
        <v>1603.84071833702</v>
      </c>
      <c r="H2424">
        <v>-163.99491158559709</v>
      </c>
      <c r="I2424">
        <v>-165.77841287836901</v>
      </c>
      <c r="J2424">
        <v>-183.9460226845014</v>
      </c>
      <c r="K2424">
        <v>-140.04592992228669</v>
      </c>
      <c r="L2424">
        <v>58.827033268117333</v>
      </c>
      <c r="M2424">
        <v>58.289776246005736</v>
      </c>
      <c r="N2424">
        <v>56.51158025612704</v>
      </c>
      <c r="O2424">
        <v>62.600813468507482</v>
      </c>
      <c r="P2424">
        <v>2.9443164486817301</v>
      </c>
      <c r="Q2424">
        <v>2.947011269429376</v>
      </c>
      <c r="R2424">
        <v>2.557136639555122</v>
      </c>
      <c r="S2424">
        <v>3.380478939973679</v>
      </c>
      <c r="T2424">
        <v>93381.389985562317</v>
      </c>
      <c r="U2424">
        <v>93381.320174784079</v>
      </c>
      <c r="V2424">
        <v>93318.797829526753</v>
      </c>
      <c r="W2424">
        <v>93444.414762353685</v>
      </c>
      <c r="X2424">
        <v>8867.5410397863143</v>
      </c>
      <c r="Y2424">
        <v>8938.4487703643208</v>
      </c>
      <c r="Z2424">
        <v>8329.0007595864499</v>
      </c>
      <c r="AA2424">
        <v>9220.3503646911668</v>
      </c>
      <c r="AB2424">
        <v>2600.0642194654029</v>
      </c>
      <c r="AC2424">
        <v>2516.7108281558831</v>
      </c>
      <c r="AD2424">
        <v>1977.2177154718361</v>
      </c>
      <c r="AE2424">
        <v>3397.840240936041</v>
      </c>
      <c r="AF2424">
        <v>46.492777900959958</v>
      </c>
      <c r="AG2424">
        <v>46.067999097871173</v>
      </c>
      <c r="AH2424">
        <v>44.663150151812602</v>
      </c>
      <c r="AI2424">
        <v>49.475177862303767</v>
      </c>
      <c r="AJ2424">
        <v>0.34515141718520359</v>
      </c>
      <c r="AK2424">
        <v>0.34515142998057508</v>
      </c>
      <c r="AL2424">
        <v>0.34514848281186139</v>
      </c>
      <c r="AM2424">
        <v>0.34515433461208489</v>
      </c>
      <c r="AN2424">
        <v>0.97330667390922954</v>
      </c>
      <c r="AO2424">
        <v>0.9733066739092292</v>
      </c>
      <c r="AP2424">
        <v>0.9733066739092292</v>
      </c>
      <c r="AQ2424">
        <v>0.9733066739092292</v>
      </c>
      <c r="AR2424">
        <v>7.861331045620723</v>
      </c>
      <c r="AS2424">
        <v>7.8613310456207222</v>
      </c>
      <c r="AT2424">
        <v>7.8613310456207222</v>
      </c>
      <c r="AU2424">
        <v>7.8613310456207222</v>
      </c>
      <c r="AV2424" t="str">
        <f>VLOOKUP(Sheet1[[#This Row],[NPDES ID2]],Combined_Sheet__Major_Only___2[[NPDES ID2]:[ECHO BFR]],3,FALSE)</f>
        <v>PA</v>
      </c>
      <c r="AW2424" t="s">
        <v>87</v>
      </c>
      <c r="AX2424" t="str">
        <f>VLOOKUP(Sheet1[[#This Row],[NPDES ID2]],Combined_Sheet__Major_Only___2[[NPDES ID2]:[ECHO BFR]],27,FALSE)</f>
        <v>tempSludgeStore</v>
      </c>
      <c r="AY2424" t="str">
        <f>VLOOKUP(Sheet1[[#This Row],[NPDES ID2]],Combined_Sheet__Major_Only___2[[NPDES ID2]:[ECHO BFR]],28,FALSE)</f>
        <v>-</v>
      </c>
      <c r="AZ2424" t="str">
        <f>VLOOKUP(Sheet1[[#This Row],[NPDES ID2]],Combined_Sheet__Major_Only___2[[NPDES ID2]:[ECHO BFR]],29,FALSE)</f>
        <v>thickening, preliminaryOps</v>
      </c>
      <c r="BA2424">
        <f>VLOOKUP(Sheet1[[#This Row],[NPDES ID2]],Combined_Sheet__Major_Only___2[[NPDES ID2]:[ECHO BFR]],17,FALSE)</f>
        <v>39.984999999999999</v>
      </c>
      <c r="BB2424">
        <f>VLOOKUP(Sheet1[[#This Row],[NPDES ID2]],Combined_Sheet__Major_Only___2[[NPDES ID2]:[ECHO BFR]],18,FALSE)</f>
        <v>-76.348332999999997</v>
      </c>
      <c r="BC2424" t="str">
        <f>IF(ISNUMBER(SEARCH("aerobic",$AW2424)),"aerobic","")</f>
        <v/>
      </c>
      <c r="BD2424" t="str">
        <f>IF(ISNUMBER(SEARCH("anaer",$AW2424)),"anaer","")</f>
        <v/>
      </c>
      <c r="BE2424" t="str">
        <f>IF(ISNUMBER(SEARCH("thickening",$AZ2424)),"thickening","")</f>
        <v>thickening</v>
      </c>
      <c r="BF2424" s="3" t="str">
        <f>IF(ISNUMBER(SEARCH("airDry",$AW2424)),"airDry","")</f>
        <v/>
      </c>
      <c r="BG2424" s="3" t="str">
        <f>IF(ISNUMBER(SEARCH("heatDry",$AY2424)),"heatDry","")</f>
        <v/>
      </c>
      <c r="BH2424" s="3" t="str">
        <f>IF(AND(ISNUMBER(SEARCH("aerobic",$AW2424)),ISNUMBER(SEARCH("anaer",$AW2424))),"Combined Aer and Anaer.","")</f>
        <v/>
      </c>
    </row>
    <row r="2425" spans="1:60" x14ac:dyDescent="0.25">
      <c r="A2425" s="4">
        <v>2214</v>
      </c>
      <c r="B2425" t="s">
        <v>10377</v>
      </c>
      <c r="C2425">
        <v>622</v>
      </c>
      <c r="D2425">
        <v>463.59749034551118</v>
      </c>
      <c r="E2425">
        <v>457.59363705797711</v>
      </c>
      <c r="F2425">
        <v>369.66479453629518</v>
      </c>
      <c r="G2425">
        <v>554.78716686240148</v>
      </c>
      <c r="H2425">
        <v>-150.28122882343871</v>
      </c>
      <c r="I2425">
        <v>-152.44966174022039</v>
      </c>
      <c r="J2425">
        <v>-169.22421245325199</v>
      </c>
      <c r="K2425">
        <v>-126.98960775459641</v>
      </c>
      <c r="L2425">
        <v>320.19279181989617</v>
      </c>
      <c r="M2425">
        <v>317.69714954268522</v>
      </c>
      <c r="N2425">
        <v>309.42750687630479</v>
      </c>
      <c r="O2425">
        <v>337.73505027856788</v>
      </c>
      <c r="P2425">
        <v>14.726909933835691</v>
      </c>
      <c r="Q2425">
        <v>14.757411344141669</v>
      </c>
      <c r="R2425">
        <v>12.66921183072189</v>
      </c>
      <c r="S2425">
        <v>17.017642108239571</v>
      </c>
      <c r="T2425">
        <v>93502.943878901118</v>
      </c>
      <c r="U2425">
        <v>93502.87397900541</v>
      </c>
      <c r="V2425">
        <v>93440.271820391325</v>
      </c>
      <c r="W2425">
        <v>93566.049110431893</v>
      </c>
      <c r="X2425">
        <v>8180.3462812241869</v>
      </c>
      <c r="Y2425">
        <v>8237.110139772878</v>
      </c>
      <c r="Z2425">
        <v>7754.0810758979751</v>
      </c>
      <c r="AA2425">
        <v>8457.8427440556425</v>
      </c>
      <c r="AB2425">
        <v>1989.1941645229469</v>
      </c>
      <c r="AC2425">
        <v>1946.4056045131169</v>
      </c>
      <c r="AD2425">
        <v>1586.308497099154</v>
      </c>
      <c r="AE2425">
        <v>2473.230896148943</v>
      </c>
      <c r="AF2425">
        <v>50.450700057713703</v>
      </c>
      <c r="AG2425">
        <v>50.056599804303389</v>
      </c>
      <c r="AH2425">
        <v>48.756288818482993</v>
      </c>
      <c r="AI2425">
        <v>53.214036814552841</v>
      </c>
      <c r="AJ2425">
        <v>0.39317958156165228</v>
      </c>
      <c r="AK2425">
        <v>0.39317965128702892</v>
      </c>
      <c r="AL2425">
        <v>0.39316354152225369</v>
      </c>
      <c r="AM2425">
        <v>0.39319552955817072</v>
      </c>
      <c r="AN2425">
        <v>0.97334004834573662</v>
      </c>
      <c r="AO2425">
        <v>0.97334004834573695</v>
      </c>
      <c r="AP2425">
        <v>0.97334004834573695</v>
      </c>
      <c r="AQ2425">
        <v>0.97334004834573695</v>
      </c>
      <c r="AR2425">
        <v>9.3108625676905632</v>
      </c>
      <c r="AS2425">
        <v>9.3108625676905614</v>
      </c>
      <c r="AT2425">
        <v>9.3108625676905614</v>
      </c>
      <c r="AU2425">
        <v>9.3108625676905614</v>
      </c>
      <c r="AV2425" t="str">
        <f>VLOOKUP(Sheet1[[#This Row],[NPDES ID2]],Combined_Sheet__Major_Only___2[[NPDES ID2]:[ECHO BFR]],3,FALSE)</f>
        <v>CT</v>
      </c>
      <c r="AW2425" t="s">
        <v>54</v>
      </c>
      <c r="AX2425" t="str">
        <f>VLOOKUP(Sheet1[[#This Row],[NPDES ID2]],Combined_Sheet__Major_Only___2[[NPDES ID2]:[ECHO BFR]],27,FALSE)</f>
        <v>-</v>
      </c>
      <c r="AY2425" t="str">
        <f>VLOOKUP(Sheet1[[#This Row],[NPDES ID2]],Combined_Sheet__Major_Only___2[[NPDES ID2]:[ECHO BFR]],28,FALSE)</f>
        <v>-</v>
      </c>
      <c r="AZ2425" t="str">
        <f>VLOOKUP(Sheet1[[#This Row],[NPDES ID2]],Combined_Sheet__Major_Only___2[[NPDES ID2]:[ECHO BFR]],29,FALSE)</f>
        <v>preliminaryOps, thickening</v>
      </c>
      <c r="BA2425">
        <f>VLOOKUP(Sheet1[[#This Row],[NPDES ID2]],Combined_Sheet__Major_Only___2[[NPDES ID2]:[ECHO BFR]],17,FALSE)</f>
        <v>41.728988999999999</v>
      </c>
      <c r="BB2425">
        <f>VLOOKUP(Sheet1[[#This Row],[NPDES ID2]],Combined_Sheet__Major_Only___2[[NPDES ID2]:[ECHO BFR]],18,FALSE)</f>
        <v>-72.828710999999998</v>
      </c>
      <c r="BC2425" t="str">
        <f>IF(ISNUMBER(SEARCH("aerobic",$AW2425)),"aerobic","")</f>
        <v/>
      </c>
      <c r="BD2425" t="str">
        <f>IF(ISNUMBER(SEARCH("anaer",$AW2425)),"anaer","")</f>
        <v/>
      </c>
      <c r="BE2425" t="str">
        <f>IF(ISNUMBER(SEARCH("thickening",$AZ2425)),"thickening","")</f>
        <v>thickening</v>
      </c>
      <c r="BF2425" s="2" t="str">
        <f>IF(ISNUMBER(SEARCH("airDry",$AW2425)),"airDry","")</f>
        <v/>
      </c>
      <c r="BG2425" s="2" t="str">
        <f>IF(ISNUMBER(SEARCH("heatDry",$AY2425)),"heatDry","")</f>
        <v/>
      </c>
      <c r="BH2425" s="2" t="str">
        <f>IF(AND(ISNUMBER(SEARCH("aerobic",$AW2425)),ISNUMBER(SEARCH("anaer",$AW2425))),"Combined Aer and Anaer.","")</f>
        <v/>
      </c>
    </row>
    <row r="2426" spans="1:60" x14ac:dyDescent="0.25">
      <c r="A2426" s="4">
        <v>2205</v>
      </c>
      <c r="B2426" t="s">
        <v>10337</v>
      </c>
      <c r="C2426">
        <v>639.1</v>
      </c>
      <c r="D2426">
        <v>464.0986751653262</v>
      </c>
      <c r="E2426">
        <v>458.24477622050449</v>
      </c>
      <c r="F2426">
        <v>371.20043096003809</v>
      </c>
      <c r="G2426">
        <v>554.71775038360477</v>
      </c>
      <c r="H2426">
        <v>-150.8147994009407</v>
      </c>
      <c r="I2426">
        <v>-152.99582936513789</v>
      </c>
      <c r="J2426">
        <v>-169.82153323409551</v>
      </c>
      <c r="K2426">
        <v>-127.5091577762585</v>
      </c>
      <c r="L2426">
        <v>327.86191698268169</v>
      </c>
      <c r="M2426">
        <v>325.2888107409342</v>
      </c>
      <c r="N2426">
        <v>316.76209866327588</v>
      </c>
      <c r="O2426">
        <v>345.94917585764682</v>
      </c>
      <c r="P2426">
        <v>15.133735907440441</v>
      </c>
      <c r="Q2426">
        <v>15.16679584743992</v>
      </c>
      <c r="R2426">
        <v>13.028557765123811</v>
      </c>
      <c r="S2426">
        <v>17.491092866548751</v>
      </c>
      <c r="T2426">
        <v>94160.404564205281</v>
      </c>
      <c r="U2426">
        <v>94160.334182291059</v>
      </c>
      <c r="V2426">
        <v>94097.300329201462</v>
      </c>
      <c r="W2426">
        <v>94223.944959321932</v>
      </c>
      <c r="X2426">
        <v>8266.4423603356699</v>
      </c>
      <c r="Y2426">
        <v>8324.1622414503545</v>
      </c>
      <c r="Z2426">
        <v>7832.7740715321979</v>
      </c>
      <c r="AA2426">
        <v>8548.8319116959992</v>
      </c>
      <c r="AB2426">
        <v>2043.718137528441</v>
      </c>
      <c r="AC2426">
        <v>1998.453390430034</v>
      </c>
      <c r="AD2426">
        <v>1623.622799421214</v>
      </c>
      <c r="AE2426">
        <v>2550.6882472327452</v>
      </c>
      <c r="AF2426">
        <v>50.27694511220875</v>
      </c>
      <c r="AG2426">
        <v>49.881459128116632</v>
      </c>
      <c r="AH2426">
        <v>48.576671775739896</v>
      </c>
      <c r="AI2426">
        <v>53.049884113358161</v>
      </c>
      <c r="AJ2426">
        <v>0.39106871978895302</v>
      </c>
      <c r="AK2426">
        <v>0.39106879154401342</v>
      </c>
      <c r="AL2426">
        <v>0.39105221056545969</v>
      </c>
      <c r="AM2426">
        <v>0.39108513430397712</v>
      </c>
      <c r="AN2426">
        <v>0.97351912726238898</v>
      </c>
      <c r="AO2426">
        <v>0.97351912726238898</v>
      </c>
      <c r="AP2426">
        <v>0.97351912726238898</v>
      </c>
      <c r="AQ2426">
        <v>0.97351912726238898</v>
      </c>
      <c r="AR2426">
        <v>9.2035404623861297</v>
      </c>
      <c r="AS2426">
        <v>9.2035404623861279</v>
      </c>
      <c r="AT2426">
        <v>9.2035404623861279</v>
      </c>
      <c r="AU2426">
        <v>9.2035404623861279</v>
      </c>
      <c r="AV2426" t="str">
        <f>VLOOKUP(Sheet1[[#This Row],[NPDES ID2]],Combined_Sheet__Major_Only___2[[NPDES ID2]:[ECHO BFR]],3,FALSE)</f>
        <v>KY</v>
      </c>
      <c r="AW2426" t="s">
        <v>54</v>
      </c>
      <c r="AX2426" t="str">
        <f>VLOOKUP(Sheet1[[#This Row],[NPDES ID2]],Combined_Sheet__Major_Only___2[[NPDES ID2]:[ECHO BFR]],27,FALSE)</f>
        <v>-</v>
      </c>
      <c r="AY2426" t="str">
        <f>VLOOKUP(Sheet1[[#This Row],[NPDES ID2]],Combined_Sheet__Major_Only___2[[NPDES ID2]:[ECHO BFR]],28,FALSE)</f>
        <v>-</v>
      </c>
      <c r="AZ2426" t="str">
        <f>VLOOKUP(Sheet1[[#This Row],[NPDES ID2]],Combined_Sheet__Major_Only___2[[NPDES ID2]:[ECHO BFR]],29,FALSE)</f>
        <v>thickening</v>
      </c>
      <c r="BA2426">
        <f>VLOOKUP(Sheet1[[#This Row],[NPDES ID2]],Combined_Sheet__Major_Only___2[[NPDES ID2]:[ECHO BFR]],17,FALSE)</f>
        <v>37.318492999999997</v>
      </c>
      <c r="BB2426">
        <f>VLOOKUP(Sheet1[[#This Row],[NPDES ID2]],Combined_Sheet__Major_Only___2[[NPDES ID2]:[ECHO BFR]],18,FALSE)</f>
        <v>-87.549857000000003</v>
      </c>
      <c r="BC2426" t="str">
        <f>IF(ISNUMBER(SEARCH("aerobic",$AW2426)),"aerobic","")</f>
        <v/>
      </c>
      <c r="BD2426" t="str">
        <f>IF(ISNUMBER(SEARCH("anaer",$AW2426)),"anaer","")</f>
        <v/>
      </c>
      <c r="BE2426" t="str">
        <f>IF(ISNUMBER(SEARCH("thickening",$AZ2426)),"thickening","")</f>
        <v>thickening</v>
      </c>
      <c r="BF2426" s="3" t="str">
        <f>IF(ISNUMBER(SEARCH("airDry",$AW2426)),"airDry","")</f>
        <v/>
      </c>
      <c r="BG2426" s="3" t="str">
        <f>IF(ISNUMBER(SEARCH("heatDry",$AY2426)),"heatDry","")</f>
        <v/>
      </c>
      <c r="BH2426" s="3" t="str">
        <f>IF(AND(ISNUMBER(SEARCH("aerobic",$AW2426)),ISNUMBER(SEARCH("anaer",$AW2426))),"Combined Aer and Anaer.","")</f>
        <v/>
      </c>
    </row>
    <row r="2427" spans="1:60" x14ac:dyDescent="0.25">
      <c r="A2427" s="4">
        <v>2258</v>
      </c>
      <c r="B2427" t="s">
        <v>10570</v>
      </c>
      <c r="C2427">
        <v>512.78</v>
      </c>
      <c r="D2427">
        <v>470.5661380027048</v>
      </c>
      <c r="E2427">
        <v>470.78721144398679</v>
      </c>
      <c r="F2427">
        <v>366.80809166673612</v>
      </c>
      <c r="G2427">
        <v>575.07533263092012</v>
      </c>
      <c r="H2427">
        <v>-147.55319676818661</v>
      </c>
      <c r="I2427">
        <v>-149.65182512507459</v>
      </c>
      <c r="J2427">
        <v>-166.16038180029631</v>
      </c>
      <c r="K2427">
        <v>-124.3320844142323</v>
      </c>
      <c r="L2427">
        <v>268.72747800844962</v>
      </c>
      <c r="M2427">
        <v>266.70720765226969</v>
      </c>
      <c r="N2427">
        <v>260.01454340989147</v>
      </c>
      <c r="O2427">
        <v>282.92598498075432</v>
      </c>
      <c r="P2427">
        <v>12.13263859356306</v>
      </c>
      <c r="Q2427">
        <v>12.163047028635861</v>
      </c>
      <c r="R2427">
        <v>10.402558419508511</v>
      </c>
      <c r="S2427">
        <v>14.005259925344321</v>
      </c>
      <c r="T2427">
        <v>94682.316046222229</v>
      </c>
      <c r="U2427">
        <v>94682.245281667681</v>
      </c>
      <c r="V2427">
        <v>94618.868736903125</v>
      </c>
      <c r="W2427">
        <v>94746.201886895011</v>
      </c>
      <c r="X2427">
        <v>8136.3720931226126</v>
      </c>
      <c r="Y2427">
        <v>8191.0151513868377</v>
      </c>
      <c r="Z2427">
        <v>7727.1232816628344</v>
      </c>
      <c r="AA2427">
        <v>8402.4351207105956</v>
      </c>
      <c r="AB2427">
        <v>1653.5219396734731</v>
      </c>
      <c r="AC2427">
        <v>1628.115906055373</v>
      </c>
      <c r="AD2427">
        <v>1368.0767363183149</v>
      </c>
      <c r="AE2427">
        <v>1982.4735803317569</v>
      </c>
      <c r="AF2427">
        <v>51.359769316593322</v>
      </c>
      <c r="AG2427">
        <v>50.972934406476419</v>
      </c>
      <c r="AH2427">
        <v>49.696008740521847</v>
      </c>
      <c r="AI2427">
        <v>54.072862082389861</v>
      </c>
      <c r="AJ2427">
        <v>0.40422670812848288</v>
      </c>
      <c r="AK2427">
        <v>0.40422676561513082</v>
      </c>
      <c r="AL2427">
        <v>0.40421349390112021</v>
      </c>
      <c r="AM2427">
        <v>0.40423984640620658</v>
      </c>
      <c r="AN2427">
        <v>0.97365958149623966</v>
      </c>
      <c r="AO2427">
        <v>0.97365958149623988</v>
      </c>
      <c r="AP2427">
        <v>0.97365958149623988</v>
      </c>
      <c r="AQ2427">
        <v>0.97365958149623988</v>
      </c>
      <c r="AR2427">
        <v>10.40181993018669</v>
      </c>
      <c r="AS2427">
        <v>10.40181993018669</v>
      </c>
      <c r="AT2427">
        <v>10.40181993018669</v>
      </c>
      <c r="AU2427">
        <v>10.40181993018669</v>
      </c>
      <c r="AV2427" t="str">
        <f>VLOOKUP(Sheet1[[#This Row],[NPDES ID2]],Combined_Sheet__Major_Only___2[[NPDES ID2]:[ECHO BFR]],3,FALSE)</f>
        <v>AL</v>
      </c>
      <c r="AW2427" t="s">
        <v>54</v>
      </c>
      <c r="AX2427" t="str">
        <f>VLOOKUP(Sheet1[[#This Row],[NPDES ID2]],Combined_Sheet__Major_Only___2[[NPDES ID2]:[ECHO BFR]],27,FALSE)</f>
        <v>-</v>
      </c>
      <c r="AY2427" t="str">
        <f>VLOOKUP(Sheet1[[#This Row],[NPDES ID2]],Combined_Sheet__Major_Only___2[[NPDES ID2]:[ECHO BFR]],28,FALSE)</f>
        <v>-</v>
      </c>
      <c r="AZ2427" t="str">
        <f>VLOOKUP(Sheet1[[#This Row],[NPDES ID2]],Combined_Sheet__Major_Only___2[[NPDES ID2]:[ECHO BFR]],29,FALSE)</f>
        <v>thickening</v>
      </c>
      <c r="BA2427">
        <f>VLOOKUP(Sheet1[[#This Row],[NPDES ID2]],Combined_Sheet__Major_Only___2[[NPDES ID2]:[ECHO BFR]],17,FALSE)</f>
        <v>31.26258</v>
      </c>
      <c r="BB2427">
        <f>VLOOKUP(Sheet1[[#This Row],[NPDES ID2]],Combined_Sheet__Major_Only___2[[NPDES ID2]:[ECHO BFR]],18,FALSE)</f>
        <v>-85.329729999999998</v>
      </c>
      <c r="BC2427" t="str">
        <f>IF(ISNUMBER(SEARCH("aerobic",$AW2427)),"aerobic","")</f>
        <v/>
      </c>
      <c r="BD2427" t="str">
        <f>IF(ISNUMBER(SEARCH("anaer",$AW2427)),"anaer","")</f>
        <v/>
      </c>
      <c r="BE2427" t="str">
        <f>IF(ISNUMBER(SEARCH("thickening",$AZ2427)),"thickening","")</f>
        <v>thickening</v>
      </c>
      <c r="BF2427" s="2" t="str">
        <f>IF(ISNUMBER(SEARCH("airDry",$AW2427)),"airDry","")</f>
        <v/>
      </c>
      <c r="BG2427" s="2" t="str">
        <f>IF(ISNUMBER(SEARCH("heatDry",$AY2427)),"heatDry","")</f>
        <v/>
      </c>
      <c r="BH2427" s="2" t="str">
        <f>IF(AND(ISNUMBER(SEARCH("aerobic",$AW2427)),ISNUMBER(SEARCH("anaer",$AW2427))),"Combined Aer and Anaer.","")</f>
        <v/>
      </c>
    </row>
    <row r="2428" spans="1:60" x14ac:dyDescent="0.25">
      <c r="A2428" s="4">
        <v>1098</v>
      </c>
      <c r="B2428" t="s">
        <v>5290</v>
      </c>
      <c r="C2428">
        <v>342.33</v>
      </c>
      <c r="D2428">
        <v>547.73103779859332</v>
      </c>
      <c r="E2428">
        <v>549.69702244035943</v>
      </c>
      <c r="F2428">
        <v>413.63216857562441</v>
      </c>
      <c r="G2428">
        <v>689.79074573711785</v>
      </c>
      <c r="H2428">
        <v>-147.63916606876961</v>
      </c>
      <c r="I2428">
        <v>-149.6718276984692</v>
      </c>
      <c r="J2428">
        <v>-166.18150687098299</v>
      </c>
      <c r="K2428">
        <v>-124.3680033054443</v>
      </c>
      <c r="L2428">
        <v>179.4001247426078</v>
      </c>
      <c r="M2428">
        <v>178.0510915957899</v>
      </c>
      <c r="N2428">
        <v>173.58371576206679</v>
      </c>
      <c r="O2428">
        <v>188.87903838272641</v>
      </c>
      <c r="P2428">
        <v>8.0998026675996773</v>
      </c>
      <c r="Q2428">
        <v>8.1200886891155655</v>
      </c>
      <c r="R2428">
        <v>6.9448472830752621</v>
      </c>
      <c r="S2428">
        <v>9.3500203531368129</v>
      </c>
      <c r="T2428">
        <v>94945.221078837567</v>
      </c>
      <c r="U2428">
        <v>94945.150121533705</v>
      </c>
      <c r="V2428">
        <v>94881.60095100959</v>
      </c>
      <c r="W2428">
        <v>95009.280932495909</v>
      </c>
      <c r="X2428">
        <v>8159.025317632776</v>
      </c>
      <c r="Y2428">
        <v>8213.8347751782494</v>
      </c>
      <c r="Z2428">
        <v>7748.6317181977001</v>
      </c>
      <c r="AA2428">
        <v>8425.8155371662178</v>
      </c>
      <c r="AB2428">
        <v>1980.075598981259</v>
      </c>
      <c r="AC2428">
        <v>1937.075540291893</v>
      </c>
      <c r="AD2428">
        <v>1580.6831273666569</v>
      </c>
      <c r="AE2428">
        <v>2458.5942236906171</v>
      </c>
      <c r="AF2428">
        <v>51.358799845437723</v>
      </c>
      <c r="AG2428">
        <v>50.97210428755632</v>
      </c>
      <c r="AH2428">
        <v>49.694688959050737</v>
      </c>
      <c r="AI2428">
        <v>54.07204726011647</v>
      </c>
      <c r="AJ2428">
        <v>0.40421492577902801</v>
      </c>
      <c r="AK2428">
        <v>0.40421496539954038</v>
      </c>
      <c r="AL2428">
        <v>0.40420582730650928</v>
      </c>
      <c r="AM2428">
        <v>0.40422397185182002</v>
      </c>
      <c r="AN2428">
        <v>0.97372977039970221</v>
      </c>
      <c r="AO2428">
        <v>0.97372977039970243</v>
      </c>
      <c r="AP2428">
        <v>0.97372977039970243</v>
      </c>
      <c r="AQ2428">
        <v>0.97372977039970243</v>
      </c>
      <c r="AR2428">
        <v>9.4877304207400037</v>
      </c>
      <c r="AS2428">
        <v>9.4877304207400002</v>
      </c>
      <c r="AT2428">
        <v>9.4877304207400002</v>
      </c>
      <c r="AU2428">
        <v>9.4877304207400002</v>
      </c>
      <c r="AV2428" t="str">
        <f>VLOOKUP(Sheet1[[#This Row],[NPDES ID2]],Combined_Sheet__Major_Only___2[[NPDES ID2]:[ECHO BFR]],3,FALSE)</f>
        <v>AR</v>
      </c>
      <c r="AW2428" t="s">
        <v>54</v>
      </c>
      <c r="AX2428" t="str">
        <f>VLOOKUP(Sheet1[[#This Row],[NPDES ID2]],Combined_Sheet__Major_Only___2[[NPDES ID2]:[ECHO BFR]],27,FALSE)</f>
        <v>-</v>
      </c>
      <c r="AY2428" t="str">
        <f>VLOOKUP(Sheet1[[#This Row],[NPDES ID2]],Combined_Sheet__Major_Only___2[[NPDES ID2]:[ECHO BFR]],28,FALSE)</f>
        <v>-</v>
      </c>
      <c r="AZ2428" t="str">
        <f>VLOOKUP(Sheet1[[#This Row],[NPDES ID2]],Combined_Sheet__Major_Only___2[[NPDES ID2]:[ECHO BFR]],29,FALSE)</f>
        <v>thickening</v>
      </c>
      <c r="BA2428">
        <f>VLOOKUP(Sheet1[[#This Row],[NPDES ID2]],Combined_Sheet__Major_Only___2[[NPDES ID2]:[ECHO BFR]],17,FALSE)</f>
        <v>36.316400000000002</v>
      </c>
      <c r="BB2428">
        <f>VLOOKUP(Sheet1[[#This Row],[NPDES ID2]],Combined_Sheet__Major_Only___2[[NPDES ID2]:[ECHO BFR]],18,FALSE)</f>
        <v>-93.42</v>
      </c>
      <c r="BC2428" t="str">
        <f>IF(ISNUMBER(SEARCH("aerobic",$AW2428)),"aerobic","")</f>
        <v/>
      </c>
      <c r="BD2428" t="str">
        <f>IF(ISNUMBER(SEARCH("anaer",$AW2428)),"anaer","")</f>
        <v/>
      </c>
      <c r="BE2428" t="str">
        <f>IF(ISNUMBER(SEARCH("thickening",$AZ2428)),"thickening","")</f>
        <v>thickening</v>
      </c>
      <c r="BF2428" s="2" t="str">
        <f>IF(ISNUMBER(SEARCH("airDry",$AW2428)),"airDry","")</f>
        <v/>
      </c>
      <c r="BG2428" s="2" t="str">
        <f>IF(ISNUMBER(SEARCH("heatDry",$AY2428)),"heatDry","")</f>
        <v/>
      </c>
      <c r="BH2428" s="2" t="str">
        <f>IF(AND(ISNUMBER(SEARCH("aerobic",$AW2428)),ISNUMBER(SEARCH("anaer",$AW2428))),"Combined Aer and Anaer.","")</f>
        <v/>
      </c>
    </row>
    <row r="2429" spans="1:60" x14ac:dyDescent="0.25">
      <c r="A2429" s="4">
        <v>2118</v>
      </c>
      <c r="B2429" t="s">
        <v>9953</v>
      </c>
      <c r="C2429">
        <v>912.1</v>
      </c>
      <c r="D2429">
        <v>458.13465724302063</v>
      </c>
      <c r="E2429">
        <v>457.45745924727061</v>
      </c>
      <c r="F2429">
        <v>383.61066370839751</v>
      </c>
      <c r="G2429">
        <v>549.73081662034144</v>
      </c>
      <c r="H2429">
        <v>-145.47268527959551</v>
      </c>
      <c r="I2429">
        <v>-147.73772140817789</v>
      </c>
      <c r="J2429">
        <v>-164.06037935131769</v>
      </c>
      <c r="K2429">
        <v>-122.45847266214609</v>
      </c>
      <c r="L2429">
        <v>483.75635019241378</v>
      </c>
      <c r="M2429">
        <v>480.21036976775162</v>
      </c>
      <c r="N2429">
        <v>468.45149739537078</v>
      </c>
      <c r="O2429">
        <v>508.69295954873178</v>
      </c>
      <c r="P2429">
        <v>21.56970326772711</v>
      </c>
      <c r="Q2429">
        <v>21.651148571715719</v>
      </c>
      <c r="R2429">
        <v>18.453756189071111</v>
      </c>
      <c r="S2429">
        <v>24.87641977894787</v>
      </c>
      <c r="T2429">
        <v>95548.013270839045</v>
      </c>
      <c r="U2429">
        <v>95547.941871596995</v>
      </c>
      <c r="V2429">
        <v>95483.996902411483</v>
      </c>
      <c r="W2429">
        <v>95612.472103809268</v>
      </c>
      <c r="X2429">
        <v>8112.6832117921776</v>
      </c>
      <c r="Y2429">
        <v>8165.9199927458376</v>
      </c>
      <c r="Z2429">
        <v>7714.3450744221636</v>
      </c>
      <c r="AA2429">
        <v>8371.4819237034171</v>
      </c>
      <c r="AB2429">
        <v>1960.9535172606909</v>
      </c>
      <c r="AC2429">
        <v>1918.7056144002261</v>
      </c>
      <c r="AD2429">
        <v>1567.317502344373</v>
      </c>
      <c r="AE2429">
        <v>2433.596458609929</v>
      </c>
      <c r="AF2429">
        <v>51.980399234402263</v>
      </c>
      <c r="AG2429">
        <v>51.59804831582646</v>
      </c>
      <c r="AH2429">
        <v>50.338605160338467</v>
      </c>
      <c r="AI2429">
        <v>54.6588474136042</v>
      </c>
      <c r="AJ2429">
        <v>0.41177177202300469</v>
      </c>
      <c r="AK2429">
        <v>0.41177187908416613</v>
      </c>
      <c r="AL2429">
        <v>0.41174709746545851</v>
      </c>
      <c r="AM2429">
        <v>0.41179630552838992</v>
      </c>
      <c r="AN2429">
        <v>0.9738892969855043</v>
      </c>
      <c r="AO2429">
        <v>0.97388929698550397</v>
      </c>
      <c r="AP2429">
        <v>0.97388929698550397</v>
      </c>
      <c r="AQ2429">
        <v>0.97388929698550397</v>
      </c>
      <c r="AR2429">
        <v>9.6216113938633061</v>
      </c>
      <c r="AS2429">
        <v>9.6216113938633079</v>
      </c>
      <c r="AT2429">
        <v>9.6216113938633079</v>
      </c>
      <c r="AU2429">
        <v>9.6216113938633079</v>
      </c>
      <c r="AV2429" t="str">
        <f>VLOOKUP(Sheet1[[#This Row],[NPDES ID2]],Combined_Sheet__Major_Only___2[[NPDES ID2]:[ECHO BFR]],3,FALSE)</f>
        <v>KY</v>
      </c>
      <c r="AW2429" t="s">
        <v>54</v>
      </c>
      <c r="AX2429" t="str">
        <f>VLOOKUP(Sheet1[[#This Row],[NPDES ID2]],Combined_Sheet__Major_Only___2[[NPDES ID2]:[ECHO BFR]],27,FALSE)</f>
        <v>-</v>
      </c>
      <c r="AY2429" t="str">
        <f>VLOOKUP(Sheet1[[#This Row],[NPDES ID2]],Combined_Sheet__Major_Only___2[[NPDES ID2]:[ECHO BFR]],28,FALSE)</f>
        <v>-</v>
      </c>
      <c r="AZ2429" t="str">
        <f>VLOOKUP(Sheet1[[#This Row],[NPDES ID2]],Combined_Sheet__Major_Only___2[[NPDES ID2]:[ECHO BFR]],29,FALSE)</f>
        <v>thickening</v>
      </c>
      <c r="BA2429">
        <f>VLOOKUP(Sheet1[[#This Row],[NPDES ID2]],Combined_Sheet__Major_Only___2[[NPDES ID2]:[ECHO BFR]],17,FALSE)</f>
        <v>38.322221999999996</v>
      </c>
      <c r="BB2429">
        <f>VLOOKUP(Sheet1[[#This Row],[NPDES ID2]],Combined_Sheet__Major_Only___2[[NPDES ID2]:[ECHO BFR]],18,FALSE)</f>
        <v>-85.555000000000007</v>
      </c>
      <c r="BC2429" t="str">
        <f>IF(ISNUMBER(SEARCH("aerobic",$AW2429)),"aerobic","")</f>
        <v/>
      </c>
      <c r="BD2429" t="str">
        <f>IF(ISNUMBER(SEARCH("anaer",$AW2429)),"anaer","")</f>
        <v/>
      </c>
      <c r="BE2429" t="str">
        <f>IF(ISNUMBER(SEARCH("thickening",$AZ2429)),"thickening","")</f>
        <v>thickening</v>
      </c>
      <c r="BF2429" s="2" t="str">
        <f>IF(ISNUMBER(SEARCH("airDry",$AW2429)),"airDry","")</f>
        <v/>
      </c>
      <c r="BG2429" s="2" t="str">
        <f>IF(ISNUMBER(SEARCH("heatDry",$AY2429)),"heatDry","")</f>
        <v/>
      </c>
      <c r="BH2429" s="2" t="str">
        <f>IF(AND(ISNUMBER(SEARCH("aerobic",$AW2429)),ISNUMBER(SEARCH("anaer",$AW2429))),"Combined Aer and Anaer.","")</f>
        <v/>
      </c>
    </row>
    <row r="2430" spans="1:60" x14ac:dyDescent="0.25">
      <c r="A2430" s="4">
        <v>433</v>
      </c>
      <c r="B2430" t="s">
        <v>2170</v>
      </c>
      <c r="C2430">
        <v>567.02</v>
      </c>
      <c r="D2430">
        <v>474.53335460472721</v>
      </c>
      <c r="E2430">
        <v>472.03340117476438</v>
      </c>
      <c r="F2430">
        <v>374.30049138373039</v>
      </c>
      <c r="G2430">
        <v>571.15282401667469</v>
      </c>
      <c r="H2430">
        <v>-152.03661354483489</v>
      </c>
      <c r="I2430">
        <v>-154.20228242942679</v>
      </c>
      <c r="J2430">
        <v>-171.1391969028669</v>
      </c>
      <c r="K2430">
        <v>-128.66819446312289</v>
      </c>
      <c r="L2430">
        <v>288.70820559747568</v>
      </c>
      <c r="M2430">
        <v>286.40799722512162</v>
      </c>
      <c r="N2430">
        <v>278.78659658484798</v>
      </c>
      <c r="O2430">
        <v>304.87589474957781</v>
      </c>
      <c r="P2430">
        <v>13.43072562727637</v>
      </c>
      <c r="Q2430">
        <v>13.480692146919219</v>
      </c>
      <c r="R2430">
        <v>11.580493982329511</v>
      </c>
      <c r="S2430">
        <v>15.51896590304499</v>
      </c>
      <c r="T2430">
        <v>95559.022456518636</v>
      </c>
      <c r="U2430">
        <v>95558.951049205178</v>
      </c>
      <c r="V2430">
        <v>95494.998851291413</v>
      </c>
      <c r="W2430">
        <v>95623.488576307413</v>
      </c>
      <c r="X2430">
        <v>8452.6775669760336</v>
      </c>
      <c r="Y2430">
        <v>8512.5068555969519</v>
      </c>
      <c r="Z2430">
        <v>8002.7210931084328</v>
      </c>
      <c r="AA2430">
        <v>8745.8302781660968</v>
      </c>
      <c r="AB2430">
        <v>2594.0396093562599</v>
      </c>
      <c r="AC2430">
        <v>2506.7239327043021</v>
      </c>
      <c r="AD2430">
        <v>1952.8789982549461</v>
      </c>
      <c r="AE2430">
        <v>3414.8819891097492</v>
      </c>
      <c r="AF2430">
        <v>49.900607007336291</v>
      </c>
      <c r="AG2430">
        <v>49.502209821836153</v>
      </c>
      <c r="AH2430">
        <v>48.187445170683937</v>
      </c>
      <c r="AI2430">
        <v>52.69440202713794</v>
      </c>
      <c r="AJ2430">
        <v>0.38649748870421408</v>
      </c>
      <c r="AK2430">
        <v>0.38649755398749808</v>
      </c>
      <c r="AL2430">
        <v>0.38648247337152097</v>
      </c>
      <c r="AM2430">
        <v>0.38651241784079321</v>
      </c>
      <c r="AN2430">
        <v>0.97389219250959114</v>
      </c>
      <c r="AO2430">
        <v>0.97389219250959069</v>
      </c>
      <c r="AP2430">
        <v>0.97389219250959069</v>
      </c>
      <c r="AQ2430">
        <v>0.97389219250959069</v>
      </c>
      <c r="AR2430">
        <v>8.2707928580641745</v>
      </c>
      <c r="AS2430">
        <v>8.2707928580641763</v>
      </c>
      <c r="AT2430">
        <v>8.2707928580641763</v>
      </c>
      <c r="AU2430">
        <v>8.2707928580641763</v>
      </c>
      <c r="AV2430" t="str">
        <f>VLOOKUP(Sheet1[[#This Row],[NPDES ID2]],Combined_Sheet__Major_Only___2[[NPDES ID2]:[ECHO BFR]],3,FALSE)</f>
        <v>PR</v>
      </c>
      <c r="AW2430" t="s">
        <v>54</v>
      </c>
      <c r="AX2430" t="str">
        <f>VLOOKUP(Sheet1[[#This Row],[NPDES ID2]],Combined_Sheet__Major_Only___2[[NPDES ID2]:[ECHO BFR]],27,FALSE)</f>
        <v>-</v>
      </c>
      <c r="AY2430" t="str">
        <f>VLOOKUP(Sheet1[[#This Row],[NPDES ID2]],Combined_Sheet__Major_Only___2[[NPDES ID2]:[ECHO BFR]],28,FALSE)</f>
        <v>highTempCompost</v>
      </c>
      <c r="AZ2430" t="str">
        <f>VLOOKUP(Sheet1[[#This Row],[NPDES ID2]],Combined_Sheet__Major_Only___2[[NPDES ID2]:[ECHO BFR]],29,FALSE)</f>
        <v>thickening</v>
      </c>
      <c r="BA2430">
        <f>VLOOKUP(Sheet1[[#This Row],[NPDES ID2]],Combined_Sheet__Major_Only___2[[NPDES ID2]:[ECHO BFR]],17,FALSE)</f>
        <v>18.391659000000001</v>
      </c>
      <c r="BB2430">
        <f>VLOOKUP(Sheet1[[#This Row],[NPDES ID2]],Combined_Sheet__Major_Only___2[[NPDES ID2]:[ECHO BFR]],18,FALSE)</f>
        <v>-67.181192999999993</v>
      </c>
      <c r="BC2430" t="str">
        <f>IF(ISNUMBER(SEARCH("aerobic",$AW2430)),"aerobic","")</f>
        <v/>
      </c>
      <c r="BD2430" t="str">
        <f>IF(ISNUMBER(SEARCH("anaer",$AW2430)),"anaer","")</f>
        <v/>
      </c>
      <c r="BE2430" t="str">
        <f>IF(ISNUMBER(SEARCH("thickening",$AZ2430)),"thickening","")</f>
        <v>thickening</v>
      </c>
      <c r="BF2430" s="3" t="str">
        <f>IF(ISNUMBER(SEARCH("airDry",$AW2430)),"airDry","")</f>
        <v/>
      </c>
      <c r="BG2430" s="3" t="str">
        <f>IF(ISNUMBER(SEARCH("heatDry",$AY2430)),"heatDry","")</f>
        <v/>
      </c>
      <c r="BH2430" s="3" t="str">
        <f>IF(AND(ISNUMBER(SEARCH("aerobic",$AW2430)),ISNUMBER(SEARCH("anaer",$AW2430))),"Combined Aer and Anaer.","")</f>
        <v/>
      </c>
    </row>
    <row r="2431" spans="1:60" x14ac:dyDescent="0.25">
      <c r="A2431" s="4">
        <v>755</v>
      </c>
      <c r="B2431" t="s">
        <v>3713</v>
      </c>
      <c r="C2431">
        <v>2290</v>
      </c>
      <c r="D2431">
        <v>781.8593698535326</v>
      </c>
      <c r="E2431">
        <v>780.87101485256517</v>
      </c>
      <c r="F2431">
        <v>656.77510853640786</v>
      </c>
      <c r="G2431">
        <v>923.48889370361917</v>
      </c>
      <c r="H2431">
        <v>-159.77756614986009</v>
      </c>
      <c r="I2431">
        <v>-161.653211356816</v>
      </c>
      <c r="J2431">
        <v>-180.44296483304109</v>
      </c>
      <c r="K2431">
        <v>-136.69450827586789</v>
      </c>
      <c r="L2431">
        <v>1105.057674470426</v>
      </c>
      <c r="M2431">
        <v>1095.310502223314</v>
      </c>
      <c r="N2431">
        <v>1062.8946679567</v>
      </c>
      <c r="O2431">
        <v>1173.723662391001</v>
      </c>
      <c r="P2431">
        <v>54.336365445250777</v>
      </c>
      <c r="Q2431">
        <v>54.447619659249362</v>
      </c>
      <c r="R2431">
        <v>47.137104029059671</v>
      </c>
      <c r="S2431">
        <v>62.406344930962398</v>
      </c>
      <c r="T2431">
        <v>95844.830909505152</v>
      </c>
      <c r="U2431">
        <v>95844.759292650706</v>
      </c>
      <c r="V2431">
        <v>95780.61943038991</v>
      </c>
      <c r="W2431">
        <v>95909.486201717576</v>
      </c>
      <c r="X2431">
        <v>8947.2039449209187</v>
      </c>
      <c r="Y2431">
        <v>9016.5308057468792</v>
      </c>
      <c r="Z2431">
        <v>8420.3282003064942</v>
      </c>
      <c r="AA2431">
        <v>9292.1627853233913</v>
      </c>
      <c r="AB2431">
        <v>1957.223063673124</v>
      </c>
      <c r="AC2431">
        <v>1922.177004482156</v>
      </c>
      <c r="AD2431">
        <v>1592.7888263503521</v>
      </c>
      <c r="AE2431">
        <v>2387.5171266724578</v>
      </c>
      <c r="AF2431">
        <v>47.298809810952292</v>
      </c>
      <c r="AG2431">
        <v>46.878532765473608</v>
      </c>
      <c r="AH2431">
        <v>45.500447515807011</v>
      </c>
      <c r="AI2431">
        <v>50.235446701685341</v>
      </c>
      <c r="AJ2431">
        <v>0.35492257489065793</v>
      </c>
      <c r="AK2431">
        <v>0.35492280788376562</v>
      </c>
      <c r="AL2431">
        <v>0.35486839039171358</v>
      </c>
      <c r="AM2431">
        <v>0.35497645537668859</v>
      </c>
      <c r="AN2431">
        <v>0.97396713884315955</v>
      </c>
      <c r="AO2431">
        <v>0.97396713884315944</v>
      </c>
      <c r="AP2431">
        <v>0.97396713884315944</v>
      </c>
      <c r="AQ2431">
        <v>0.97396713884315944</v>
      </c>
      <c r="AR2431">
        <v>9.2111299232319919</v>
      </c>
      <c r="AS2431">
        <v>9.2111299232319936</v>
      </c>
      <c r="AT2431">
        <v>9.2111299232319936</v>
      </c>
      <c r="AU2431">
        <v>9.2111299232319936</v>
      </c>
      <c r="AV2431" t="str">
        <f>VLOOKUP(Sheet1[[#This Row],[NPDES ID2]],Combined_Sheet__Major_Only___2[[NPDES ID2]:[ECHO BFR]],3,FALSE)</f>
        <v>FL</v>
      </c>
      <c r="AW2431" t="s">
        <v>54</v>
      </c>
      <c r="AX2431" t="str">
        <f>VLOOKUP(Sheet1[[#This Row],[NPDES ID2]],Combined_Sheet__Major_Only___2[[NPDES ID2]:[ECHO BFR]],27,FALSE)</f>
        <v>-</v>
      </c>
      <c r="AY2431" t="str">
        <f>VLOOKUP(Sheet1[[#This Row],[NPDES ID2]],Combined_Sheet__Major_Only___2[[NPDES ID2]:[ECHO BFR]],28,FALSE)</f>
        <v>-</v>
      </c>
      <c r="AZ2431" t="str">
        <f>VLOOKUP(Sheet1[[#This Row],[NPDES ID2]],Combined_Sheet__Major_Only___2[[NPDES ID2]:[ECHO BFR]],29,FALSE)</f>
        <v>thickening</v>
      </c>
      <c r="BA2431">
        <f>VLOOKUP(Sheet1[[#This Row],[NPDES ID2]],Combined_Sheet__Major_Only___2[[NPDES ID2]:[ECHO BFR]],17,FALSE)</f>
        <v>27.720426</v>
      </c>
      <c r="BB2431">
        <f>VLOOKUP(Sheet1[[#This Row],[NPDES ID2]],Combined_Sheet__Major_Only___2[[NPDES ID2]:[ECHO BFR]],18,FALSE)</f>
        <v>-82.383962999999994</v>
      </c>
      <c r="BC2431" t="str">
        <f>IF(ISNUMBER(SEARCH("aerobic",$AW2431)),"aerobic","")</f>
        <v/>
      </c>
      <c r="BD2431" t="str">
        <f>IF(ISNUMBER(SEARCH("anaer",$AW2431)),"anaer","")</f>
        <v/>
      </c>
      <c r="BE2431" t="str">
        <f>IF(ISNUMBER(SEARCH("thickening",$AZ2431)),"thickening","")</f>
        <v>thickening</v>
      </c>
      <c r="BF2431" s="3" t="str">
        <f>IF(ISNUMBER(SEARCH("airDry",$AW2431)),"airDry","")</f>
        <v/>
      </c>
      <c r="BG2431" s="3" t="str">
        <f>IF(ISNUMBER(SEARCH("heatDry",$AY2431)),"heatDry","")</f>
        <v/>
      </c>
      <c r="BH2431" s="3" t="str">
        <f>IF(AND(ISNUMBER(SEARCH("aerobic",$AW2431)),ISNUMBER(SEARCH("anaer",$AW2431))),"Combined Aer and Anaer.","")</f>
        <v/>
      </c>
    </row>
    <row r="2432" spans="1:60" x14ac:dyDescent="0.25">
      <c r="A2432" s="4">
        <v>1334</v>
      </c>
      <c r="B2432" t="s">
        <v>6340</v>
      </c>
      <c r="C2432">
        <v>167</v>
      </c>
      <c r="D2432">
        <v>943.75296717201991</v>
      </c>
      <c r="E2432">
        <v>940.39405770433223</v>
      </c>
      <c r="F2432">
        <v>681.7911194361194</v>
      </c>
      <c r="G2432">
        <v>1222.1164712551611</v>
      </c>
      <c r="H2432">
        <v>-158.9046657697771</v>
      </c>
      <c r="I2432">
        <v>-160.9066464506042</v>
      </c>
      <c r="J2432">
        <v>-178.44714583773421</v>
      </c>
      <c r="K2432">
        <v>-135.1481838482334</v>
      </c>
      <c r="L2432">
        <v>81.644575731901227</v>
      </c>
      <c r="M2432">
        <v>80.94006177494586</v>
      </c>
      <c r="N2432">
        <v>78.608057034923206</v>
      </c>
      <c r="O2432">
        <v>86.593489144237381</v>
      </c>
      <c r="P2432">
        <v>3.9614639731819929</v>
      </c>
      <c r="Q2432">
        <v>3.975075889097103</v>
      </c>
      <c r="R2432">
        <v>3.4335656460693249</v>
      </c>
      <c r="S2432">
        <v>4.5560399390074391</v>
      </c>
      <c r="T2432">
        <v>95846.787572190617</v>
      </c>
      <c r="U2432">
        <v>95846.715953901643</v>
      </c>
      <c r="V2432">
        <v>95782.574806878882</v>
      </c>
      <c r="W2432">
        <v>95911.444159489358</v>
      </c>
      <c r="X2432">
        <v>8831.0674269680821</v>
      </c>
      <c r="Y2432">
        <v>8898.2180505272481</v>
      </c>
      <c r="Z2432">
        <v>8323.3756510463518</v>
      </c>
      <c r="AA2432">
        <v>9162.8342709213139</v>
      </c>
      <c r="AB2432">
        <v>2017.269301525286</v>
      </c>
      <c r="AC2432">
        <v>1978.354244472559</v>
      </c>
      <c r="AD2432">
        <v>1627.673882333545</v>
      </c>
      <c r="AE2432">
        <v>2481.494836660333</v>
      </c>
      <c r="AF2432">
        <v>47.911790497219492</v>
      </c>
      <c r="AG2432">
        <v>47.498129986766273</v>
      </c>
      <c r="AH2432">
        <v>46.130326189878289</v>
      </c>
      <c r="AI2432">
        <v>50.815801350033681</v>
      </c>
      <c r="AJ2432">
        <v>0.36235699700127322</v>
      </c>
      <c r="AK2432">
        <v>0.36235701463454761</v>
      </c>
      <c r="AL2432">
        <v>0.36235295211156471</v>
      </c>
      <c r="AM2432">
        <v>0.36236101854339342</v>
      </c>
      <c r="AN2432">
        <v>0.97396765044753564</v>
      </c>
      <c r="AO2432">
        <v>0.97396765044753575</v>
      </c>
      <c r="AP2432">
        <v>0.97396765044753575</v>
      </c>
      <c r="AQ2432">
        <v>0.97396765044753575</v>
      </c>
      <c r="AR2432">
        <v>9.1243333181789374</v>
      </c>
      <c r="AS2432">
        <v>9.1243333181789339</v>
      </c>
      <c r="AT2432">
        <v>9.1243333181789339</v>
      </c>
      <c r="AU2432">
        <v>9.1243333181789339</v>
      </c>
      <c r="AV2432" t="str">
        <f>VLOOKUP(Sheet1[[#This Row],[NPDES ID2]],Combined_Sheet__Major_Only___2[[NPDES ID2]:[ECHO BFR]],3,FALSE)</f>
        <v>MO</v>
      </c>
      <c r="AW2432" t="s">
        <v>87</v>
      </c>
      <c r="AX2432" t="str">
        <f>VLOOKUP(Sheet1[[#This Row],[NPDES ID2]],Combined_Sheet__Major_Only___2[[NPDES ID2]:[ECHO BFR]],27,FALSE)</f>
        <v>tempSludgeStore</v>
      </c>
      <c r="AY2432" t="str">
        <f>VLOOKUP(Sheet1[[#This Row],[NPDES ID2]],Combined_Sheet__Major_Only___2[[NPDES ID2]:[ECHO BFR]],28,FALSE)</f>
        <v>-</v>
      </c>
      <c r="AZ2432" t="str">
        <f>VLOOKUP(Sheet1[[#This Row],[NPDES ID2]],Combined_Sheet__Major_Only___2[[NPDES ID2]:[ECHO BFR]],29,FALSE)</f>
        <v>thickening</v>
      </c>
      <c r="BA2432">
        <f>VLOOKUP(Sheet1[[#This Row],[NPDES ID2]],Combined_Sheet__Major_Only___2[[NPDES ID2]:[ECHO BFR]],17,FALSE)</f>
        <v>40.060440999999997</v>
      </c>
      <c r="BB2432">
        <f>VLOOKUP(Sheet1[[#This Row],[NPDES ID2]],Combined_Sheet__Major_Only___2[[NPDES ID2]:[ECHO BFR]],18,FALSE)</f>
        <v>-93.592861999999997</v>
      </c>
      <c r="BC2432" t="str">
        <f>IF(ISNUMBER(SEARCH("aerobic",$AW2432)),"aerobic","")</f>
        <v/>
      </c>
      <c r="BD2432" t="str">
        <f>IF(ISNUMBER(SEARCH("anaer",$AW2432)),"anaer","")</f>
        <v/>
      </c>
      <c r="BE2432" t="str">
        <f>IF(ISNUMBER(SEARCH("thickening",$AZ2432)),"thickening","")</f>
        <v>thickening</v>
      </c>
      <c r="BF2432" s="2" t="str">
        <f>IF(ISNUMBER(SEARCH("airDry",$AW2432)),"airDry","")</f>
        <v/>
      </c>
      <c r="BG2432" s="2" t="str">
        <f>IF(ISNUMBER(SEARCH("heatDry",$AY2432)),"heatDry","")</f>
        <v/>
      </c>
      <c r="BH2432" s="2" t="str">
        <f>IF(AND(ISNUMBER(SEARCH("aerobic",$AW2432)),ISNUMBER(SEARCH("anaer",$AW2432))),"Combined Aer and Anaer.","")</f>
        <v/>
      </c>
    </row>
    <row r="2433" spans="1:60" x14ac:dyDescent="0.25">
      <c r="A2433" s="4">
        <v>901</v>
      </c>
      <c r="B2433" t="s">
        <v>4389</v>
      </c>
      <c r="C2433">
        <v>751.5</v>
      </c>
      <c r="D2433">
        <v>446.45660925774808</v>
      </c>
      <c r="E2433">
        <v>441.81009493447482</v>
      </c>
      <c r="F2433">
        <v>369.89277968163083</v>
      </c>
      <c r="G2433">
        <v>530.83337279792238</v>
      </c>
      <c r="H2433">
        <v>-145.1336856936874</v>
      </c>
      <c r="I2433">
        <v>-147.3335985776408</v>
      </c>
      <c r="J2433">
        <v>-163.61237842603381</v>
      </c>
      <c r="K2433">
        <v>-122.08935652063781</v>
      </c>
      <c r="L2433">
        <v>399.67008579799239</v>
      </c>
      <c r="M2433">
        <v>396.75646071304999</v>
      </c>
      <c r="N2433">
        <v>387.09792896950222</v>
      </c>
      <c r="O2433">
        <v>420.15537939373979</v>
      </c>
      <c r="P2433">
        <v>17.76999172431411</v>
      </c>
      <c r="Q2433">
        <v>17.84225022093613</v>
      </c>
      <c r="R2433">
        <v>15.1923319158434</v>
      </c>
      <c r="S2433">
        <v>20.490083779813801</v>
      </c>
      <c r="T2433">
        <v>96627.498035143333</v>
      </c>
      <c r="U2433">
        <v>96627.425844475045</v>
      </c>
      <c r="V2433">
        <v>96562.772076087451</v>
      </c>
      <c r="W2433">
        <v>96692.671363248315</v>
      </c>
      <c r="X2433">
        <v>8181.8523303725842</v>
      </c>
      <c r="Y2433">
        <v>8235.2778792857698</v>
      </c>
      <c r="Z2433">
        <v>7782.3436307392294</v>
      </c>
      <c r="AA2433">
        <v>8441.3465890808166</v>
      </c>
      <c r="AB2433">
        <v>2144.5681201572002</v>
      </c>
      <c r="AC2433">
        <v>2090.506827374184</v>
      </c>
      <c r="AD2433">
        <v>1683.104061238625</v>
      </c>
      <c r="AE2433">
        <v>2710.395872483964</v>
      </c>
      <c r="AF2433">
        <v>52.122266944642952</v>
      </c>
      <c r="AG2433">
        <v>51.741174464972602</v>
      </c>
      <c r="AH2433">
        <v>50.484991482834737</v>
      </c>
      <c r="AI2433">
        <v>54.792954495354117</v>
      </c>
      <c r="AJ2433">
        <v>0.41349681874812477</v>
      </c>
      <c r="AK2433">
        <v>0.41349690891980512</v>
      </c>
      <c r="AL2433">
        <v>0.41347605624155181</v>
      </c>
      <c r="AM2433">
        <v>0.41351746233579589</v>
      </c>
      <c r="AN2433">
        <v>0.97417018895937346</v>
      </c>
      <c r="AO2433">
        <v>0.97417018895937313</v>
      </c>
      <c r="AP2433">
        <v>0.97417018895937313</v>
      </c>
      <c r="AQ2433">
        <v>0.97417018895937313</v>
      </c>
      <c r="AR2433">
        <v>9.2765547330836124</v>
      </c>
      <c r="AS2433">
        <v>9.2765547330836142</v>
      </c>
      <c r="AT2433">
        <v>9.2765547330836142</v>
      </c>
      <c r="AU2433">
        <v>9.2765547330836142</v>
      </c>
      <c r="AV2433" t="str">
        <f>VLOOKUP(Sheet1[[#This Row],[NPDES ID2]],Combined_Sheet__Major_Only___2[[NPDES ID2]:[ECHO BFR]],3,FALSE)</f>
        <v>NY</v>
      </c>
      <c r="AW2433" t="s">
        <v>54</v>
      </c>
      <c r="AX2433" t="str">
        <f>VLOOKUP(Sheet1[[#This Row],[NPDES ID2]],Combined_Sheet__Major_Only___2[[NPDES ID2]:[ECHO BFR]],27,FALSE)</f>
        <v>-</v>
      </c>
      <c r="AY2433" t="str">
        <f>VLOOKUP(Sheet1[[#This Row],[NPDES ID2]],Combined_Sheet__Major_Only___2[[NPDES ID2]:[ECHO BFR]],28,FALSE)</f>
        <v>-</v>
      </c>
      <c r="AZ2433" t="str">
        <f>VLOOKUP(Sheet1[[#This Row],[NPDES ID2]],Combined_Sheet__Major_Only___2[[NPDES ID2]:[ECHO BFR]],29,FALSE)</f>
        <v>thickening</v>
      </c>
      <c r="BA2433">
        <f>VLOOKUP(Sheet1[[#This Row],[NPDES ID2]],Combined_Sheet__Major_Only___2[[NPDES ID2]:[ECHO BFR]],17,FALSE)</f>
        <v>41.213500000000003</v>
      </c>
      <c r="BB2433">
        <f>VLOOKUP(Sheet1[[#This Row],[NPDES ID2]],Combined_Sheet__Major_Only___2[[NPDES ID2]:[ECHO BFR]],18,FALSE)</f>
        <v>-73.963555999999997</v>
      </c>
      <c r="BC2433" t="str">
        <f>IF(ISNUMBER(SEARCH("aerobic",$AW2433)),"aerobic","")</f>
        <v/>
      </c>
      <c r="BD2433" t="str">
        <f>IF(ISNUMBER(SEARCH("anaer",$AW2433)),"anaer","")</f>
        <v/>
      </c>
      <c r="BE2433" t="str">
        <f>IF(ISNUMBER(SEARCH("thickening",$AZ2433)),"thickening","")</f>
        <v>thickening</v>
      </c>
      <c r="BF2433" s="3" t="str">
        <f>IF(ISNUMBER(SEARCH("airDry",$AW2433)),"airDry","")</f>
        <v/>
      </c>
      <c r="BG2433" s="3" t="str">
        <f>IF(ISNUMBER(SEARCH("heatDry",$AY2433)),"heatDry","")</f>
        <v/>
      </c>
      <c r="BH2433" s="3" t="str">
        <f>IF(AND(ISNUMBER(SEARCH("aerobic",$AW2433)),ISNUMBER(SEARCH("anaer",$AW2433))),"Combined Aer and Anaer.","")</f>
        <v/>
      </c>
    </row>
    <row r="2434" spans="1:60" x14ac:dyDescent="0.25">
      <c r="A2434" s="4">
        <v>1557</v>
      </c>
      <c r="B2434" t="s">
        <v>7326</v>
      </c>
      <c r="C2434">
        <v>90.3</v>
      </c>
      <c r="D2434">
        <v>1602.5515973934289</v>
      </c>
      <c r="E2434">
        <v>1601.7545836335189</v>
      </c>
      <c r="F2434">
        <v>1126.3815748804609</v>
      </c>
      <c r="G2434">
        <v>2087.8707537644509</v>
      </c>
      <c r="H2434">
        <v>-160.15078187597811</v>
      </c>
      <c r="I2434">
        <v>-162.1210424218751</v>
      </c>
      <c r="J2434">
        <v>-179.76289670695039</v>
      </c>
      <c r="K2434">
        <v>-136.32517202922179</v>
      </c>
      <c r="L2434">
        <v>43.829755416740547</v>
      </c>
      <c r="M2434">
        <v>43.446280485416828</v>
      </c>
      <c r="N2434">
        <v>42.177155266571702</v>
      </c>
      <c r="O2434">
        <v>46.523231884748938</v>
      </c>
      <c r="P2434">
        <v>2.1425636455727162</v>
      </c>
      <c r="Q2434">
        <v>2.1482017170141621</v>
      </c>
      <c r="R2434">
        <v>1.8579046640175261</v>
      </c>
      <c r="S2434">
        <v>2.4621434871165309</v>
      </c>
      <c r="T2434">
        <v>97731.314038651719</v>
      </c>
      <c r="U2434">
        <v>97731.241038718726</v>
      </c>
      <c r="V2434">
        <v>97665.862495023131</v>
      </c>
      <c r="W2434">
        <v>97797.217966381897</v>
      </c>
      <c r="X2434">
        <v>9070.0761453070463</v>
      </c>
      <c r="Y2434">
        <v>9139.9000039320745</v>
      </c>
      <c r="Z2434">
        <v>8541.658765028651</v>
      </c>
      <c r="AA2434">
        <v>9415.5797982434142</v>
      </c>
      <c r="AB2434">
        <v>2468.3680441577471</v>
      </c>
      <c r="AC2434">
        <v>2400.8260723067451</v>
      </c>
      <c r="AD2434">
        <v>1913.534201544076</v>
      </c>
      <c r="AE2434">
        <v>3159.5771805050781</v>
      </c>
      <c r="AF2434">
        <v>47.567511268890847</v>
      </c>
      <c r="AG2434">
        <v>47.151207286734923</v>
      </c>
      <c r="AH2434">
        <v>45.774238723160501</v>
      </c>
      <c r="AI2434">
        <v>50.490585330607367</v>
      </c>
      <c r="AJ2434">
        <v>0.35818111790662799</v>
      </c>
      <c r="AK2434">
        <v>0.35818112767093169</v>
      </c>
      <c r="AL2434">
        <v>0.3581788791357699</v>
      </c>
      <c r="AM2434">
        <v>0.35818334374248889</v>
      </c>
      <c r="AN2434">
        <v>0.97445123075902529</v>
      </c>
      <c r="AO2434">
        <v>0.97445123075902518</v>
      </c>
      <c r="AP2434">
        <v>0.97445123075902518</v>
      </c>
      <c r="AQ2434">
        <v>0.97445123075902518</v>
      </c>
      <c r="AR2434">
        <v>8.3188068352958577</v>
      </c>
      <c r="AS2434">
        <v>8.318806835295856</v>
      </c>
      <c r="AT2434">
        <v>8.318806835295856</v>
      </c>
      <c r="AU2434">
        <v>8.318806835295856</v>
      </c>
      <c r="AV2434" t="str">
        <f>VLOOKUP(Sheet1[[#This Row],[NPDES ID2]],Combined_Sheet__Major_Only___2[[NPDES ID2]:[ECHO BFR]],3,FALSE)</f>
        <v>ME</v>
      </c>
      <c r="AW2434" t="s">
        <v>54</v>
      </c>
      <c r="AX2434" t="str">
        <f>VLOOKUP(Sheet1[[#This Row],[NPDES ID2]],Combined_Sheet__Major_Only___2[[NPDES ID2]:[ECHO BFR]],27,FALSE)</f>
        <v>-</v>
      </c>
      <c r="AY2434" t="str">
        <f>VLOOKUP(Sheet1[[#This Row],[NPDES ID2]],Combined_Sheet__Major_Only___2[[NPDES ID2]:[ECHO BFR]],28,FALSE)</f>
        <v>highTempCompost</v>
      </c>
      <c r="AZ2434" t="str">
        <f>VLOOKUP(Sheet1[[#This Row],[NPDES ID2]],Combined_Sheet__Major_Only___2[[NPDES ID2]:[ECHO BFR]],29,FALSE)</f>
        <v>thickening</v>
      </c>
      <c r="BA2434">
        <f>VLOOKUP(Sheet1[[#This Row],[NPDES ID2]],Combined_Sheet__Major_Only___2[[NPDES ID2]:[ECHO BFR]],17,FALSE)</f>
        <v>45.374858000000003</v>
      </c>
      <c r="BB2434">
        <f>VLOOKUP(Sheet1[[#This Row],[NPDES ID2]],Combined_Sheet__Major_Only___2[[NPDES ID2]:[ECHO BFR]],18,FALSE)</f>
        <v>-68.507208000000006</v>
      </c>
      <c r="BC2434" t="str">
        <f>IF(ISNUMBER(SEARCH("aerobic",$AW2434)),"aerobic","")</f>
        <v/>
      </c>
      <c r="BD2434" t="str">
        <f>IF(ISNUMBER(SEARCH("anaer",$AW2434)),"anaer","")</f>
        <v/>
      </c>
      <c r="BE2434" t="str">
        <f>IF(ISNUMBER(SEARCH("thickening",$AZ2434)),"thickening","")</f>
        <v>thickening</v>
      </c>
      <c r="BF2434" s="3" t="str">
        <f>IF(ISNUMBER(SEARCH("airDry",$AW2434)),"airDry","")</f>
        <v/>
      </c>
      <c r="BG2434" s="3" t="str">
        <f>IF(ISNUMBER(SEARCH("heatDry",$AY2434)),"heatDry","")</f>
        <v/>
      </c>
      <c r="BH2434" s="3" t="str">
        <f>IF(AND(ISNUMBER(SEARCH("aerobic",$AW2434)),ISNUMBER(SEARCH("anaer",$AW2434))),"Combined Aer and Anaer.","")</f>
        <v/>
      </c>
    </row>
    <row r="2435" spans="1:60" x14ac:dyDescent="0.25">
      <c r="A2435" s="4">
        <v>2520</v>
      </c>
      <c r="B2435" t="s">
        <v>11703</v>
      </c>
      <c r="C2435">
        <v>156.31</v>
      </c>
      <c r="D2435">
        <v>1016.7365083763571</v>
      </c>
      <c r="E2435">
        <v>1013.277625290179</v>
      </c>
      <c r="F2435">
        <v>731.54723649641574</v>
      </c>
      <c r="G2435">
        <v>1315.149628108383</v>
      </c>
      <c r="H2435">
        <v>-162.5693346450096</v>
      </c>
      <c r="I2435">
        <v>-164.4068861519527</v>
      </c>
      <c r="J2435">
        <v>-182.42236180899411</v>
      </c>
      <c r="K2435">
        <v>-138.6816905203417</v>
      </c>
      <c r="L2435">
        <v>74.768779176886625</v>
      </c>
      <c r="M2435">
        <v>74.096386701860155</v>
      </c>
      <c r="N2435">
        <v>71.870741755997628</v>
      </c>
      <c r="O2435">
        <v>79.49200784201129</v>
      </c>
      <c r="P2435">
        <v>3.7105300732970852</v>
      </c>
      <c r="Q2435">
        <v>3.7143251771750769</v>
      </c>
      <c r="R2435">
        <v>3.2207639207619132</v>
      </c>
      <c r="S2435">
        <v>4.2583086906900851</v>
      </c>
      <c r="T2435">
        <v>97806.306758006103</v>
      </c>
      <c r="U2435">
        <v>97806.233703092061</v>
      </c>
      <c r="V2435">
        <v>97740.805918516577</v>
      </c>
      <c r="W2435">
        <v>97872.260322317452</v>
      </c>
      <c r="X2435">
        <v>9211.2141013061955</v>
      </c>
      <c r="Y2435">
        <v>9283.8721630212895</v>
      </c>
      <c r="Z2435">
        <v>8660.0573296337898</v>
      </c>
      <c r="AA2435">
        <v>9572.0368263352611</v>
      </c>
      <c r="AB2435">
        <v>2630.4928266320412</v>
      </c>
      <c r="AC2435">
        <v>2550.7435524451439</v>
      </c>
      <c r="AD2435">
        <v>2014.1848365535709</v>
      </c>
      <c r="AE2435">
        <v>3410.9337915459951</v>
      </c>
      <c r="AF2435">
        <v>46.877554116091467</v>
      </c>
      <c r="AG2435">
        <v>46.455768126733552</v>
      </c>
      <c r="AH2435">
        <v>45.061026977343147</v>
      </c>
      <c r="AI2435">
        <v>49.838691222022177</v>
      </c>
      <c r="AJ2435">
        <v>0.34981522866510911</v>
      </c>
      <c r="AK2435">
        <v>0.34981524532001662</v>
      </c>
      <c r="AL2435">
        <v>0.34981140829144591</v>
      </c>
      <c r="AM2435">
        <v>0.34981902698606471</v>
      </c>
      <c r="AN2435">
        <v>0.97447010289985958</v>
      </c>
      <c r="AO2435">
        <v>0.97447010289985969</v>
      </c>
      <c r="AP2435">
        <v>0.97447010289985969</v>
      </c>
      <c r="AQ2435">
        <v>0.97447010289985969</v>
      </c>
      <c r="AR2435">
        <v>8.0201026798493693</v>
      </c>
      <c r="AS2435">
        <v>8.0201026798493658</v>
      </c>
      <c r="AT2435">
        <v>8.0201026798493658</v>
      </c>
      <c r="AU2435">
        <v>8.0201026798493658</v>
      </c>
      <c r="AV2435" t="str">
        <f>VLOOKUP(Sheet1[[#This Row],[NPDES ID2]],Combined_Sheet__Major_Only___2[[NPDES ID2]:[ECHO BFR]],3,FALSE)</f>
        <v>PA</v>
      </c>
      <c r="AW2435" t="s">
        <v>54</v>
      </c>
      <c r="AX2435" t="str">
        <f>VLOOKUP(Sheet1[[#This Row],[NPDES ID2]],Combined_Sheet__Major_Only___2[[NPDES ID2]:[ECHO BFR]],27,FALSE)</f>
        <v>-</v>
      </c>
      <c r="AY2435" t="str">
        <f>VLOOKUP(Sheet1[[#This Row],[NPDES ID2]],Combined_Sheet__Major_Only___2[[NPDES ID2]:[ECHO BFR]],28,FALSE)</f>
        <v>thermoAerobicDigest</v>
      </c>
      <c r="AZ2435" t="str">
        <f>VLOOKUP(Sheet1[[#This Row],[NPDES ID2]],Combined_Sheet__Major_Only___2[[NPDES ID2]:[ECHO BFR]],29,FALSE)</f>
        <v>preliminaryOps, thickening</v>
      </c>
      <c r="BA2435">
        <f>VLOOKUP(Sheet1[[#This Row],[NPDES ID2]],Combined_Sheet__Major_Only___2[[NPDES ID2]:[ECHO BFR]],17,FALSE)</f>
        <v>40.197150000000001</v>
      </c>
      <c r="BB2435">
        <f>VLOOKUP(Sheet1[[#This Row],[NPDES ID2]],Combined_Sheet__Major_Only___2[[NPDES ID2]:[ECHO BFR]],18,FALSE)</f>
        <v>-76.160880000000006</v>
      </c>
      <c r="BC2435" t="str">
        <f>IF(ISNUMBER(SEARCH("aerobic",$AW2435)),"aerobic","")</f>
        <v/>
      </c>
      <c r="BD2435" t="str">
        <f>IF(ISNUMBER(SEARCH("anaer",$AW2435)),"anaer","")</f>
        <v/>
      </c>
      <c r="BE2435" t="str">
        <f>IF(ISNUMBER(SEARCH("thickening",$AZ2435)),"thickening","")</f>
        <v>thickening</v>
      </c>
      <c r="BF2435" s="2" t="str">
        <f>IF(ISNUMBER(SEARCH("airDry",$AW2435)),"airDry","")</f>
        <v/>
      </c>
      <c r="BG2435" s="2" t="str">
        <f>IF(ISNUMBER(SEARCH("heatDry",$AY2435)),"heatDry","")</f>
        <v/>
      </c>
      <c r="BH2435" s="2" t="str">
        <f>IF(AND(ISNUMBER(SEARCH("aerobic",$AW2435)),ISNUMBER(SEARCH("anaer",$AW2435))),"Combined Aer and Anaer.","")</f>
        <v/>
      </c>
    </row>
    <row r="2436" spans="1:60" x14ac:dyDescent="0.25">
      <c r="A2436" s="4">
        <v>89</v>
      </c>
      <c r="B2436" t="s">
        <v>501</v>
      </c>
      <c r="C2436">
        <v>30962</v>
      </c>
      <c r="D2436">
        <v>8214.4260407651072</v>
      </c>
      <c r="E2436">
        <v>8250.1350892282171</v>
      </c>
      <c r="F2436">
        <v>6461.2102167009434</v>
      </c>
      <c r="G2436">
        <v>9970.9969768849896</v>
      </c>
      <c r="H2436">
        <v>-139.06166804998921</v>
      </c>
      <c r="I2436">
        <v>-140.835856599257</v>
      </c>
      <c r="J2436">
        <v>-168.96105788105081</v>
      </c>
      <c r="K2436">
        <v>-104.44564488315569</v>
      </c>
      <c r="L2436">
        <v>15168.44054132386</v>
      </c>
      <c r="M2436">
        <v>15043.693255991209</v>
      </c>
      <c r="N2436">
        <v>14604.15682762221</v>
      </c>
      <c r="O2436">
        <v>16084.79427916231</v>
      </c>
      <c r="P2436">
        <v>732.58845088650673</v>
      </c>
      <c r="Q2436">
        <v>735.45957506857258</v>
      </c>
      <c r="R2436">
        <v>635.20367135756192</v>
      </c>
      <c r="S2436">
        <v>843.79782915415478</v>
      </c>
      <c r="T2436">
        <v>97906.993045713622</v>
      </c>
      <c r="U2436">
        <v>97906.919916981235</v>
      </c>
      <c r="V2436">
        <v>97841.426020902611</v>
      </c>
      <c r="W2436">
        <v>97973.013252802222</v>
      </c>
      <c r="X2436">
        <v>9002.049329854688</v>
      </c>
      <c r="Y2436">
        <v>9066.9420986362747</v>
      </c>
      <c r="Z2436">
        <v>8486.2865427081979</v>
      </c>
      <c r="AA2436">
        <v>9337.9137246419468</v>
      </c>
      <c r="AB2436">
        <v>2496.0599793476481</v>
      </c>
      <c r="AC2436">
        <v>2423.9760597607792</v>
      </c>
      <c r="AD2436">
        <v>1927.923381240349</v>
      </c>
      <c r="AE2436">
        <v>3197.779015031454</v>
      </c>
      <c r="AF2436">
        <v>48.126937654624371</v>
      </c>
      <c r="AG2436">
        <v>47.687031310464832</v>
      </c>
      <c r="AH2436">
        <v>46.364154951319847</v>
      </c>
      <c r="AI2436">
        <v>50.999848210708961</v>
      </c>
      <c r="AJ2436">
        <v>0.36496674458677708</v>
      </c>
      <c r="AK2436">
        <v>0.36496945543260689</v>
      </c>
      <c r="AL2436">
        <v>0.36418352255580561</v>
      </c>
      <c r="AM2436">
        <v>0.36574735754956839</v>
      </c>
      <c r="AN2436">
        <v>0.9744953971015855</v>
      </c>
      <c r="AO2436">
        <v>0.9744953971015855</v>
      </c>
      <c r="AP2436">
        <v>0.9744953971015855</v>
      </c>
      <c r="AQ2436">
        <v>0.9744953971015855</v>
      </c>
      <c r="AR2436">
        <v>8.3444116351535484</v>
      </c>
      <c r="AS2436">
        <v>8.3444116351535502</v>
      </c>
      <c r="AT2436">
        <v>8.3444116351535502</v>
      </c>
      <c r="AU2436">
        <v>8.3444116351535502</v>
      </c>
      <c r="AV2436" t="str">
        <f>VLOOKUP(Sheet1[[#This Row],[NPDES ID2]],Combined_Sheet__Major_Only___2[[NPDES ID2]:[ECHO BFR]],3,FALSE)</f>
        <v>MI</v>
      </c>
      <c r="AW2436" t="s">
        <v>54</v>
      </c>
      <c r="AX2436" t="str">
        <f>VLOOKUP(Sheet1[[#This Row],[NPDES ID2]],Combined_Sheet__Major_Only___2[[NPDES ID2]:[ECHO BFR]],27,FALSE)</f>
        <v>other</v>
      </c>
      <c r="AY2436" t="str">
        <f>VLOOKUP(Sheet1[[#This Row],[NPDES ID2]],Combined_Sheet__Major_Only___2[[NPDES ID2]:[ECHO BFR]],28,FALSE)</f>
        <v>-</v>
      </c>
      <c r="AZ2436" t="str">
        <f>VLOOKUP(Sheet1[[#This Row],[NPDES ID2]],Combined_Sheet__Major_Only___2[[NPDES ID2]:[ECHO BFR]],29,FALSE)</f>
        <v>preliminaryOps, thickening</v>
      </c>
      <c r="BA2436">
        <f>VLOOKUP(Sheet1[[#This Row],[NPDES ID2]],Combined_Sheet__Major_Only___2[[NPDES ID2]:[ECHO BFR]],17,FALSE)</f>
        <v>42.2834</v>
      </c>
      <c r="BB2436">
        <f>VLOOKUP(Sheet1[[#This Row],[NPDES ID2]],Combined_Sheet__Major_Only___2[[NPDES ID2]:[ECHO BFR]],18,FALSE)</f>
        <v>-83.125749999999996</v>
      </c>
      <c r="BC2436" t="str">
        <f>IF(ISNUMBER(SEARCH("aerobic",$AW2436)),"aerobic","")</f>
        <v/>
      </c>
      <c r="BD2436" t="str">
        <f>IF(ISNUMBER(SEARCH("anaer",$AW2436)),"anaer","")</f>
        <v/>
      </c>
      <c r="BE2436" t="str">
        <f>IF(ISNUMBER(SEARCH("thickening",$AZ2436)),"thickening","")</f>
        <v>thickening</v>
      </c>
      <c r="BF2436" s="3" t="str">
        <f>IF(ISNUMBER(SEARCH("airDry",$AW2436)),"airDry","")</f>
        <v/>
      </c>
      <c r="BG2436" s="3" t="str">
        <f>IF(ISNUMBER(SEARCH("heatDry",$AY2436)),"heatDry","")</f>
        <v/>
      </c>
      <c r="BH2436" s="3" t="str">
        <f>IF(AND(ISNUMBER(SEARCH("aerobic",$AW2436)),ISNUMBER(SEARCH("anaer",$AW2436))),"Combined Aer and Anaer.","")</f>
        <v/>
      </c>
    </row>
    <row r="2437" spans="1:60" x14ac:dyDescent="0.25">
      <c r="A2437" s="4">
        <v>88</v>
      </c>
      <c r="B2437" t="s">
        <v>495</v>
      </c>
      <c r="C2437">
        <v>31375</v>
      </c>
      <c r="D2437">
        <v>8248.382240365132</v>
      </c>
      <c r="E2437">
        <v>8286.764473088755</v>
      </c>
      <c r="F2437">
        <v>6487.8082197524918</v>
      </c>
      <c r="G2437">
        <v>10012.04520812462</v>
      </c>
      <c r="H2437">
        <v>-137.8821795070856</v>
      </c>
      <c r="I2437">
        <v>-139.42330799754541</v>
      </c>
      <c r="J2437">
        <v>-167.50485696963099</v>
      </c>
      <c r="K2437">
        <v>-103.3865152247855</v>
      </c>
      <c r="L2437">
        <v>15507.968572951961</v>
      </c>
      <c r="M2437">
        <v>15382.626640810529</v>
      </c>
      <c r="N2437">
        <v>14940.86949011364</v>
      </c>
      <c r="O2437">
        <v>16428.963991050648</v>
      </c>
      <c r="P2437">
        <v>742.13769826929752</v>
      </c>
      <c r="Q2437">
        <v>745.65426779949166</v>
      </c>
      <c r="R2437">
        <v>642.56115095885775</v>
      </c>
      <c r="S2437">
        <v>855.64901319503588</v>
      </c>
      <c r="T2437">
        <v>98446.727885164655</v>
      </c>
      <c r="U2437">
        <v>98446.654360724686</v>
      </c>
      <c r="V2437">
        <v>98380.806069997619</v>
      </c>
      <c r="W2437">
        <v>98513.105334828244</v>
      </c>
      <c r="X2437">
        <v>8971.3015843259127</v>
      </c>
      <c r="Y2437">
        <v>9034.9783595084555</v>
      </c>
      <c r="Z2437">
        <v>8465.7471965393652</v>
      </c>
      <c r="AA2437">
        <v>9300.377876016466</v>
      </c>
      <c r="AB2437">
        <v>2187.09145380257</v>
      </c>
      <c r="AC2437">
        <v>2138.035794448555</v>
      </c>
      <c r="AD2437">
        <v>1741.372785899187</v>
      </c>
      <c r="AE2437">
        <v>2717.0415912252088</v>
      </c>
      <c r="AF2437">
        <v>48.556253089452518</v>
      </c>
      <c r="AG2437">
        <v>48.119394790521987</v>
      </c>
      <c r="AH2437">
        <v>46.809044705434268</v>
      </c>
      <c r="AI2437">
        <v>51.405211460924683</v>
      </c>
      <c r="AJ2437">
        <v>0.37017604191994019</v>
      </c>
      <c r="AK2437">
        <v>0.37017878696837198</v>
      </c>
      <c r="AL2437">
        <v>0.36938339609092452</v>
      </c>
      <c r="AM2437">
        <v>0.37096604298003549</v>
      </c>
      <c r="AN2437">
        <v>0.97463013821699174</v>
      </c>
      <c r="AO2437">
        <v>0.97463013821699174</v>
      </c>
      <c r="AP2437">
        <v>0.97463013821699174</v>
      </c>
      <c r="AQ2437">
        <v>0.97463013821699174</v>
      </c>
      <c r="AR2437">
        <v>8.9499722730571136</v>
      </c>
      <c r="AS2437">
        <v>8.9499722730571118</v>
      </c>
      <c r="AT2437">
        <v>8.9499722730571118</v>
      </c>
      <c r="AU2437">
        <v>8.9499722730571118</v>
      </c>
      <c r="AV2437" t="str">
        <f>VLOOKUP(Sheet1[[#This Row],[NPDES ID2]],Combined_Sheet__Major_Only___2[[NPDES ID2]:[ECHO BFR]],3,FALSE)</f>
        <v>PA</v>
      </c>
      <c r="AW2437" t="s">
        <v>87</v>
      </c>
      <c r="AX2437" t="str">
        <f>VLOOKUP(Sheet1[[#This Row],[NPDES ID2]],Combined_Sheet__Major_Only___2[[NPDES ID2]:[ECHO BFR]],27,FALSE)</f>
        <v>-</v>
      </c>
      <c r="AY2437" t="str">
        <f>VLOOKUP(Sheet1[[#This Row],[NPDES ID2]],Combined_Sheet__Major_Only___2[[NPDES ID2]:[ECHO BFR]],28,FALSE)</f>
        <v>-</v>
      </c>
      <c r="AZ2437" t="str">
        <f>VLOOKUP(Sheet1[[#This Row],[NPDES ID2]],Combined_Sheet__Major_Only___2[[NPDES ID2]:[ECHO BFR]],29,FALSE)</f>
        <v>thickening, preliminaryOps</v>
      </c>
      <c r="BA2437">
        <f>VLOOKUP(Sheet1[[#This Row],[NPDES ID2]],Combined_Sheet__Major_Only___2[[NPDES ID2]:[ECHO BFR]],17,FALSE)</f>
        <v>40.474539999999998</v>
      </c>
      <c r="BB2437">
        <f>VLOOKUP(Sheet1[[#This Row],[NPDES ID2]],Combined_Sheet__Major_Only___2[[NPDES ID2]:[ECHO BFR]],18,FALSE)</f>
        <v>-80.040859999999995</v>
      </c>
      <c r="BC2437" t="str">
        <f>IF(ISNUMBER(SEARCH("aerobic",$AW2437)),"aerobic","")</f>
        <v/>
      </c>
      <c r="BD2437" t="str">
        <f>IF(ISNUMBER(SEARCH("anaer",$AW2437)),"anaer","")</f>
        <v/>
      </c>
      <c r="BE2437" t="str">
        <f>IF(ISNUMBER(SEARCH("thickening",$AZ2437)),"thickening","")</f>
        <v>thickening</v>
      </c>
      <c r="BF2437" s="2" t="str">
        <f>IF(ISNUMBER(SEARCH("airDry",$AW2437)),"airDry","")</f>
        <v/>
      </c>
      <c r="BG2437" s="2" t="str">
        <f>IF(ISNUMBER(SEARCH("heatDry",$AY2437)),"heatDry","")</f>
        <v/>
      </c>
      <c r="BH2437" s="2" t="str">
        <f>IF(AND(ISNUMBER(SEARCH("aerobic",$AW2437)),ISNUMBER(SEARCH("anaer",$AW2437))),"Combined Aer and Anaer.","")</f>
        <v/>
      </c>
    </row>
    <row r="2438" spans="1:60" x14ac:dyDescent="0.25">
      <c r="A2438" s="4">
        <v>158</v>
      </c>
      <c r="B2438" t="s">
        <v>865</v>
      </c>
      <c r="C2438">
        <v>5546.85</v>
      </c>
      <c r="D2438">
        <v>1467.245261036436</v>
      </c>
      <c r="E2438">
        <v>1468.058117645222</v>
      </c>
      <c r="F2438">
        <v>1185.977988336155</v>
      </c>
      <c r="G2438">
        <v>1754.416788904344</v>
      </c>
      <c r="H2438">
        <v>-142.91047336988319</v>
      </c>
      <c r="I2438">
        <v>-144.77312754948471</v>
      </c>
      <c r="J2438">
        <v>-163.3677502556049</v>
      </c>
      <c r="K2438">
        <v>-119.37338149899119</v>
      </c>
      <c r="L2438">
        <v>2940.3007372799289</v>
      </c>
      <c r="M2438">
        <v>2918.8728465564268</v>
      </c>
      <c r="N2438">
        <v>2846.9907910115071</v>
      </c>
      <c r="O2438">
        <v>3092.0549552506131</v>
      </c>
      <c r="P2438">
        <v>131.12868387086741</v>
      </c>
      <c r="Q2438">
        <v>131.62044703637949</v>
      </c>
      <c r="R2438">
        <v>112.2270102091103</v>
      </c>
      <c r="S2438">
        <v>151.2161347990305</v>
      </c>
      <c r="T2438">
        <v>99035.971185558519</v>
      </c>
      <c r="U2438">
        <v>99035.897229113732</v>
      </c>
      <c r="V2438">
        <v>98969.662036046822</v>
      </c>
      <c r="W2438">
        <v>99102.738646721336</v>
      </c>
      <c r="X2438">
        <v>8413.467193424267</v>
      </c>
      <c r="Y2438">
        <v>8468.3105617065867</v>
      </c>
      <c r="Z2438">
        <v>7999.8649297254797</v>
      </c>
      <c r="AA2438">
        <v>8682.0486443064292</v>
      </c>
      <c r="AB2438">
        <v>2168.6465367315282</v>
      </c>
      <c r="AC2438">
        <v>2115.9649565753662</v>
      </c>
      <c r="AD2438">
        <v>1707.7690282561371</v>
      </c>
      <c r="AE2438">
        <v>2728.550637499884</v>
      </c>
      <c r="AF2438">
        <v>51.970260925731182</v>
      </c>
      <c r="AG2438">
        <v>51.583196539237242</v>
      </c>
      <c r="AH2438">
        <v>50.338128245970012</v>
      </c>
      <c r="AI2438">
        <v>54.646087024603439</v>
      </c>
      <c r="AJ2438">
        <v>0.41164844675190732</v>
      </c>
      <c r="AK2438">
        <v>0.41164909626023888</v>
      </c>
      <c r="AL2438">
        <v>0.41149404415977608</v>
      </c>
      <c r="AM2438">
        <v>0.41180202222977219</v>
      </c>
      <c r="AN2438">
        <v>0.97477562255076688</v>
      </c>
      <c r="AO2438">
        <v>0.97477562255076677</v>
      </c>
      <c r="AP2438">
        <v>0.97477562255076677</v>
      </c>
      <c r="AQ2438">
        <v>0.97477562255076677</v>
      </c>
      <c r="AR2438">
        <v>9.3234823254272481</v>
      </c>
      <c r="AS2438">
        <v>9.3234823254272499</v>
      </c>
      <c r="AT2438">
        <v>9.3234823254272499</v>
      </c>
      <c r="AU2438">
        <v>9.3234823254272499</v>
      </c>
      <c r="AV2438" t="str">
        <f>VLOOKUP(Sheet1[[#This Row],[NPDES ID2]],Combined_Sheet__Major_Only___2[[NPDES ID2]:[ECHO BFR]],3,FALSE)</f>
        <v>AK</v>
      </c>
      <c r="AW2438" t="s">
        <v>54</v>
      </c>
      <c r="AX2438" t="str">
        <f>VLOOKUP(Sheet1[[#This Row],[NPDES ID2]],Combined_Sheet__Major_Only___2[[NPDES ID2]:[ECHO BFR]],27,FALSE)</f>
        <v>-</v>
      </c>
      <c r="AY2438" t="str">
        <f>VLOOKUP(Sheet1[[#This Row],[NPDES ID2]],Combined_Sheet__Major_Only___2[[NPDES ID2]:[ECHO BFR]],28,FALSE)</f>
        <v>-</v>
      </c>
      <c r="AZ2438" t="str">
        <f>VLOOKUP(Sheet1[[#This Row],[NPDES ID2]],Combined_Sheet__Major_Only___2[[NPDES ID2]:[ECHO BFR]],29,FALSE)</f>
        <v>thickening, preliminaryOps</v>
      </c>
      <c r="BA2438">
        <f>VLOOKUP(Sheet1[[#This Row],[NPDES ID2]],Combined_Sheet__Major_Only___2[[NPDES ID2]:[ECHO BFR]],17,FALSE)</f>
        <v>61.196424999999998</v>
      </c>
      <c r="BB2438">
        <f>VLOOKUP(Sheet1[[#This Row],[NPDES ID2]],Combined_Sheet__Major_Only___2[[NPDES ID2]:[ECHO BFR]],18,FALSE)</f>
        <v>-150.02350899999999</v>
      </c>
      <c r="BC2438" t="str">
        <f>IF(ISNUMBER(SEARCH("aerobic",$AW2438)),"aerobic","")</f>
        <v/>
      </c>
      <c r="BD2438" t="str">
        <f>IF(ISNUMBER(SEARCH("anaer",$AW2438)),"anaer","")</f>
        <v/>
      </c>
      <c r="BE2438" t="str">
        <f>IF(ISNUMBER(SEARCH("thickening",$AZ2438)),"thickening","")</f>
        <v>thickening</v>
      </c>
      <c r="BF2438" s="2" t="str">
        <f>IF(ISNUMBER(SEARCH("airDry",$AW2438)),"airDry","")</f>
        <v/>
      </c>
      <c r="BG2438" s="2" t="str">
        <f>IF(ISNUMBER(SEARCH("heatDry",$AY2438)),"heatDry","")</f>
        <v/>
      </c>
      <c r="BH2438" s="2" t="str">
        <f>IF(AND(ISNUMBER(SEARCH("aerobic",$AW2438)),ISNUMBER(SEARCH("anaer",$AW2438))),"Combined Aer and Anaer.","")</f>
        <v/>
      </c>
    </row>
    <row r="2439" spans="1:60" x14ac:dyDescent="0.25">
      <c r="A2439" s="4">
        <v>2355</v>
      </c>
      <c r="B2439" t="s">
        <v>10987</v>
      </c>
      <c r="C2439">
        <v>345</v>
      </c>
      <c r="D2439">
        <v>562.59152738885462</v>
      </c>
      <c r="E2439">
        <v>563.88338103976776</v>
      </c>
      <c r="F2439">
        <v>423.4511039300333</v>
      </c>
      <c r="G2439">
        <v>707.74218277618218</v>
      </c>
      <c r="H2439">
        <v>-152.4459468180784</v>
      </c>
      <c r="I2439">
        <v>-154.5062306902413</v>
      </c>
      <c r="J2439">
        <v>-171.47405552422751</v>
      </c>
      <c r="K2439">
        <v>-128.98845383514029</v>
      </c>
      <c r="L2439">
        <v>175.36624382127289</v>
      </c>
      <c r="M2439">
        <v>173.96389923534721</v>
      </c>
      <c r="N2439">
        <v>169.31998803495929</v>
      </c>
      <c r="O2439">
        <v>185.21973838978789</v>
      </c>
      <c r="P2439">
        <v>8.1725067642445701</v>
      </c>
      <c r="Q2439">
        <v>8.2058145851734565</v>
      </c>
      <c r="R2439">
        <v>7.0492075913307799</v>
      </c>
      <c r="S2439">
        <v>9.4412288176955599</v>
      </c>
      <c r="T2439">
        <v>99122.692959448133</v>
      </c>
      <c r="U2439">
        <v>99122.618939423119</v>
      </c>
      <c r="V2439">
        <v>99056.326804075798</v>
      </c>
      <c r="W2439">
        <v>99189.517820481313</v>
      </c>
      <c r="X2439">
        <v>8782.780812282781</v>
      </c>
      <c r="Y2439">
        <v>8845.1585121197786</v>
      </c>
      <c r="Z2439">
        <v>8313.7206439057736</v>
      </c>
      <c r="AA2439">
        <v>9088.3872602446663</v>
      </c>
      <c r="AB2439">
        <v>2001.245368320253</v>
      </c>
      <c r="AC2439">
        <v>1963.839397644942</v>
      </c>
      <c r="AD2439">
        <v>1617.6035829000109</v>
      </c>
      <c r="AE2439">
        <v>2456.118450042206</v>
      </c>
      <c r="AF2439">
        <v>49.815481598196492</v>
      </c>
      <c r="AG2439">
        <v>49.416630863948157</v>
      </c>
      <c r="AH2439">
        <v>48.098962529990303</v>
      </c>
      <c r="AI2439">
        <v>52.614134240867351</v>
      </c>
      <c r="AJ2439">
        <v>0.38546364251257509</v>
      </c>
      <c r="AK2439">
        <v>0.38546368146857968</v>
      </c>
      <c r="AL2439">
        <v>0.3854546960337738</v>
      </c>
      <c r="AM2439">
        <v>0.38547253747415838</v>
      </c>
      <c r="AN2439">
        <v>0.9747968934428114</v>
      </c>
      <c r="AO2439">
        <v>0.9747968934428114</v>
      </c>
      <c r="AP2439">
        <v>0.9747968934428114</v>
      </c>
      <c r="AQ2439">
        <v>0.9747968934428114</v>
      </c>
      <c r="AR2439">
        <v>9.4989779334955387</v>
      </c>
      <c r="AS2439">
        <v>9.4989779334955351</v>
      </c>
      <c r="AT2439">
        <v>9.4989779334955351</v>
      </c>
      <c r="AU2439">
        <v>9.4989779334955351</v>
      </c>
      <c r="AV2439" t="str">
        <f>VLOOKUP(Sheet1[[#This Row],[NPDES ID2]],Combined_Sheet__Major_Only___2[[NPDES ID2]:[ECHO BFR]],3,FALSE)</f>
        <v>CA</v>
      </c>
      <c r="AW2439" t="s">
        <v>54</v>
      </c>
      <c r="AX2439" t="str">
        <f>VLOOKUP(Sheet1[[#This Row],[NPDES ID2]],Combined_Sheet__Major_Only___2[[NPDES ID2]:[ECHO BFR]],27,FALSE)</f>
        <v>other</v>
      </c>
      <c r="AY2439" t="str">
        <f>VLOOKUP(Sheet1[[#This Row],[NPDES ID2]],Combined_Sheet__Major_Only___2[[NPDES ID2]:[ECHO BFR]],28,FALSE)</f>
        <v>-</v>
      </c>
      <c r="AZ2439" t="str">
        <f>VLOOKUP(Sheet1[[#This Row],[NPDES ID2]],Combined_Sheet__Major_Only___2[[NPDES ID2]:[ECHO BFR]],29,FALSE)</f>
        <v>thickening</v>
      </c>
      <c r="BA2439">
        <f>VLOOKUP(Sheet1[[#This Row],[NPDES ID2]],Combined_Sheet__Major_Only___2[[NPDES ID2]:[ECHO BFR]],17,FALSE)</f>
        <v>38.291400000000003</v>
      </c>
      <c r="BB2439">
        <f>VLOOKUP(Sheet1[[#This Row],[NPDES ID2]],Combined_Sheet__Major_Only___2[[NPDES ID2]:[ECHO BFR]],18,FALSE)</f>
        <v>-121.2757</v>
      </c>
      <c r="BC2439" t="str">
        <f>IF(ISNUMBER(SEARCH("aerobic",$AW2439)),"aerobic","")</f>
        <v/>
      </c>
      <c r="BD2439" t="str">
        <f>IF(ISNUMBER(SEARCH("anaer",$AW2439)),"anaer","")</f>
        <v/>
      </c>
      <c r="BE2439" t="str">
        <f>IF(ISNUMBER(SEARCH("thickening",$AZ2439)),"thickening","")</f>
        <v>thickening</v>
      </c>
      <c r="BF2439" s="3" t="str">
        <f>IF(ISNUMBER(SEARCH("airDry",$AW2439)),"airDry","")</f>
        <v/>
      </c>
      <c r="BG2439" s="3" t="str">
        <f>IF(ISNUMBER(SEARCH("heatDry",$AY2439)),"heatDry","")</f>
        <v/>
      </c>
      <c r="BH2439" s="3" t="str">
        <f>IF(AND(ISNUMBER(SEARCH("aerobic",$AW2439)),ISNUMBER(SEARCH("anaer",$AW2439))),"Combined Aer and Anaer.","")</f>
        <v/>
      </c>
    </row>
    <row r="2440" spans="1:60" x14ac:dyDescent="0.25">
      <c r="A2440" s="4">
        <v>248</v>
      </c>
      <c r="B2440" t="s">
        <v>1286</v>
      </c>
      <c r="C2440">
        <v>1993</v>
      </c>
      <c r="D2440">
        <v>666.79709793364998</v>
      </c>
      <c r="E2440">
        <v>668.7215521706546</v>
      </c>
      <c r="F2440">
        <v>558.00613836020864</v>
      </c>
      <c r="G2440">
        <v>782.27020061119481</v>
      </c>
      <c r="H2440">
        <v>-149.4561061561173</v>
      </c>
      <c r="I2440">
        <v>-151.27640287785539</v>
      </c>
      <c r="J2440">
        <v>-169.01159517099259</v>
      </c>
      <c r="K2440">
        <v>-126.62709258544351</v>
      </c>
      <c r="L2440">
        <v>1026.142245157467</v>
      </c>
      <c r="M2440">
        <v>1018.162969259173</v>
      </c>
      <c r="N2440">
        <v>991.6357367449591</v>
      </c>
      <c r="O2440">
        <v>1082.3420297828161</v>
      </c>
      <c r="P2440">
        <v>47.182249356863579</v>
      </c>
      <c r="Q2440">
        <v>47.27864567392011</v>
      </c>
      <c r="R2440">
        <v>40.584828114059718</v>
      </c>
      <c r="S2440">
        <v>54.526040907601747</v>
      </c>
      <c r="T2440">
        <v>99752.203373521828</v>
      </c>
      <c r="U2440">
        <v>99752.128891970089</v>
      </c>
      <c r="V2440">
        <v>99685.423414541496</v>
      </c>
      <c r="W2440">
        <v>99819.444898266258</v>
      </c>
      <c r="X2440">
        <v>8725.481568924366</v>
      </c>
      <c r="Y2440">
        <v>8785.8759999751474</v>
      </c>
      <c r="Z2440">
        <v>8270.9564548151138</v>
      </c>
      <c r="AA2440">
        <v>9021.5361272244809</v>
      </c>
      <c r="AB2440">
        <v>1920.1812702938571</v>
      </c>
      <c r="AC2440">
        <v>1886.3860388362809</v>
      </c>
      <c r="AD2440">
        <v>1563.534095105992</v>
      </c>
      <c r="AE2440">
        <v>2338.4720761962299</v>
      </c>
      <c r="AF2440">
        <v>50.465148399856332</v>
      </c>
      <c r="AG2440">
        <v>50.06986122249252</v>
      </c>
      <c r="AH2440">
        <v>48.774036198329249</v>
      </c>
      <c r="AI2440">
        <v>53.226792047401148</v>
      </c>
      <c r="AJ2440">
        <v>0.39335510157372511</v>
      </c>
      <c r="AK2440">
        <v>0.39335532748607682</v>
      </c>
      <c r="AL2440">
        <v>0.39330266285720861</v>
      </c>
      <c r="AM2440">
        <v>0.39340724491445239</v>
      </c>
      <c r="AN2440">
        <v>0.97495022931501241</v>
      </c>
      <c r="AO2440">
        <v>0.9749502293150123</v>
      </c>
      <c r="AP2440">
        <v>0.9749502293150123</v>
      </c>
      <c r="AQ2440">
        <v>0.9749502293150123</v>
      </c>
      <c r="AR2440">
        <v>9.7972482766198272</v>
      </c>
      <c r="AS2440">
        <v>9.797248276619829</v>
      </c>
      <c r="AT2440">
        <v>9.797248276619829</v>
      </c>
      <c r="AU2440">
        <v>9.797248276619829</v>
      </c>
      <c r="AV2440" t="str">
        <f>VLOOKUP(Sheet1[[#This Row],[NPDES ID2]],Combined_Sheet__Major_Only___2[[NPDES ID2]:[ECHO BFR]],3,FALSE)</f>
        <v>NC</v>
      </c>
      <c r="AW2440" t="s">
        <v>54</v>
      </c>
      <c r="AX2440" t="str">
        <f>VLOOKUP(Sheet1[[#This Row],[NPDES ID2]],Combined_Sheet__Major_Only___2[[NPDES ID2]:[ECHO BFR]],27,FALSE)</f>
        <v>-</v>
      </c>
      <c r="AY2440" t="str">
        <f>VLOOKUP(Sheet1[[#This Row],[NPDES ID2]],Combined_Sheet__Major_Only___2[[NPDES ID2]:[ECHO BFR]],28,FALSE)</f>
        <v>-</v>
      </c>
      <c r="AZ2440" t="str">
        <f>VLOOKUP(Sheet1[[#This Row],[NPDES ID2]],Combined_Sheet__Major_Only___2[[NPDES ID2]:[ECHO BFR]],29,FALSE)</f>
        <v>preliminaryOps, thickening</v>
      </c>
      <c r="BA2440">
        <f>VLOOKUP(Sheet1[[#This Row],[NPDES ID2]],Combined_Sheet__Major_Only___2[[NPDES ID2]:[ECHO BFR]],17,FALSE)</f>
        <v>36.019883999999998</v>
      </c>
      <c r="BB2440">
        <f>VLOOKUP(Sheet1[[#This Row],[NPDES ID2]],Combined_Sheet__Major_Only___2[[NPDES ID2]:[ECHO BFR]],18,FALSE)</f>
        <v>-79.373457999999999</v>
      </c>
      <c r="BC2440" t="str">
        <f>IF(ISNUMBER(SEARCH("aerobic",$AW2440)),"aerobic","")</f>
        <v/>
      </c>
      <c r="BD2440" t="str">
        <f>IF(ISNUMBER(SEARCH("anaer",$AW2440)),"anaer","")</f>
        <v/>
      </c>
      <c r="BE2440" t="str">
        <f>IF(ISNUMBER(SEARCH("thickening",$AZ2440)),"thickening","")</f>
        <v>thickening</v>
      </c>
      <c r="BF2440" s="2" t="str">
        <f>IF(ISNUMBER(SEARCH("airDry",$AW2440)),"airDry","")</f>
        <v/>
      </c>
      <c r="BG2440" s="2" t="str">
        <f>IF(ISNUMBER(SEARCH("heatDry",$AY2440)),"heatDry","")</f>
        <v/>
      </c>
      <c r="BH2440" s="2" t="str">
        <f>IF(AND(ISNUMBER(SEARCH("aerobic",$AW2440)),ISNUMBER(SEARCH("anaer",$AW2440))),"Combined Aer and Anaer.","")</f>
        <v/>
      </c>
    </row>
    <row r="2441" spans="1:60" x14ac:dyDescent="0.25">
      <c r="A2441" s="4">
        <v>1868</v>
      </c>
      <c r="B2441" t="s">
        <v>8823</v>
      </c>
      <c r="C2441">
        <v>7302.3</v>
      </c>
      <c r="D2441">
        <v>2073.9684560665069</v>
      </c>
      <c r="E2441">
        <v>2073.660954172341</v>
      </c>
      <c r="F2441">
        <v>1668.079517619537</v>
      </c>
      <c r="G2441">
        <v>2499.407699413327</v>
      </c>
      <c r="H2441">
        <v>-156.70335640720339</v>
      </c>
      <c r="I2441">
        <v>-159.07880549446051</v>
      </c>
      <c r="J2441">
        <v>-177.85785250201249</v>
      </c>
      <c r="K2441">
        <v>-131.32493736268151</v>
      </c>
      <c r="L2441">
        <v>3521.679295211658</v>
      </c>
      <c r="M2441">
        <v>3490.794861093601</v>
      </c>
      <c r="N2441">
        <v>3386.9029119348588</v>
      </c>
      <c r="O2441">
        <v>3740.7770677489739</v>
      </c>
      <c r="P2441">
        <v>173.20075724794449</v>
      </c>
      <c r="Q2441">
        <v>173.5688816267874</v>
      </c>
      <c r="R2441">
        <v>150.27185033459659</v>
      </c>
      <c r="S2441">
        <v>198.95485722091999</v>
      </c>
      <c r="T2441">
        <v>99981.61249865155</v>
      </c>
      <c r="U2441">
        <v>99981.537848908163</v>
      </c>
      <c r="V2441">
        <v>99914.681739427819</v>
      </c>
      <c r="W2441">
        <v>100049.0058659316</v>
      </c>
      <c r="X2441">
        <v>9338.9601774737421</v>
      </c>
      <c r="Y2441">
        <v>9410.8328544832184</v>
      </c>
      <c r="Z2441">
        <v>8788.3722880074438</v>
      </c>
      <c r="AA2441">
        <v>9699.8305719163873</v>
      </c>
      <c r="AB2441">
        <v>2002.349422191433</v>
      </c>
      <c r="AC2441">
        <v>1967.6811915290671</v>
      </c>
      <c r="AD2441">
        <v>1636.326649241088</v>
      </c>
      <c r="AE2441">
        <v>2431.6820318412342</v>
      </c>
      <c r="AF2441">
        <v>47.288893305067589</v>
      </c>
      <c r="AG2441">
        <v>46.86416719856544</v>
      </c>
      <c r="AH2441">
        <v>45.499675265560541</v>
      </c>
      <c r="AI2441">
        <v>50.223073821428677</v>
      </c>
      <c r="AJ2441">
        <v>0.3548022795987878</v>
      </c>
      <c r="AK2441">
        <v>0.35480301182981888</v>
      </c>
      <c r="AL2441">
        <v>0.3546260729038761</v>
      </c>
      <c r="AM2441">
        <v>0.35497756683024267</v>
      </c>
      <c r="AN2441">
        <v>0.97500564585174554</v>
      </c>
      <c r="AO2441">
        <v>0.97500564585174543</v>
      </c>
      <c r="AP2441">
        <v>0.97500564585174543</v>
      </c>
      <c r="AQ2441">
        <v>0.97500564585174543</v>
      </c>
      <c r="AR2441">
        <v>9.3066404969908305</v>
      </c>
      <c r="AS2441">
        <v>9.3066404969908305</v>
      </c>
      <c r="AT2441">
        <v>9.3066404969908305</v>
      </c>
      <c r="AU2441">
        <v>9.3066404969908305</v>
      </c>
      <c r="AV2441" t="str">
        <f>VLOOKUP(Sheet1[[#This Row],[NPDES ID2]],Combined_Sheet__Major_Only___2[[NPDES ID2]:[ECHO BFR]],3,FALSE)</f>
        <v>KY</v>
      </c>
      <c r="AW2441" t="s">
        <v>54</v>
      </c>
      <c r="AX2441" t="str">
        <f>VLOOKUP(Sheet1[[#This Row],[NPDES ID2]],Combined_Sheet__Major_Only___2[[NPDES ID2]:[ECHO BFR]],27,FALSE)</f>
        <v>-</v>
      </c>
      <c r="AY2441" t="str">
        <f>VLOOKUP(Sheet1[[#This Row],[NPDES ID2]],Combined_Sheet__Major_Only___2[[NPDES ID2]:[ECHO BFR]],28,FALSE)</f>
        <v>-</v>
      </c>
      <c r="AZ2441" t="str">
        <f>VLOOKUP(Sheet1[[#This Row],[NPDES ID2]],Combined_Sheet__Major_Only___2[[NPDES ID2]:[ECHO BFR]],29,FALSE)</f>
        <v>thickening</v>
      </c>
      <c r="BA2441">
        <f>VLOOKUP(Sheet1[[#This Row],[NPDES ID2]],Combined_Sheet__Major_Only___2[[NPDES ID2]:[ECHO BFR]],17,FALSE)</f>
        <v>38.08614</v>
      </c>
      <c r="BB2441">
        <f>VLOOKUP(Sheet1[[#This Row],[NPDES ID2]],Combined_Sheet__Major_Only___2[[NPDES ID2]:[ECHO BFR]],18,FALSE)</f>
        <v>-85.898780000000002</v>
      </c>
      <c r="BC2441" t="str">
        <f>IF(ISNUMBER(SEARCH("aerobic",$AW2441)),"aerobic","")</f>
        <v/>
      </c>
      <c r="BD2441" t="str">
        <f>IF(ISNUMBER(SEARCH("anaer",$AW2441)),"anaer","")</f>
        <v/>
      </c>
      <c r="BE2441" t="str">
        <f>IF(ISNUMBER(SEARCH("thickening",$AZ2441)),"thickening","")</f>
        <v>thickening</v>
      </c>
      <c r="BF2441" s="2" t="str">
        <f>IF(ISNUMBER(SEARCH("airDry",$AW2441)),"airDry","")</f>
        <v/>
      </c>
      <c r="BG2441" s="2" t="str">
        <f>IF(ISNUMBER(SEARCH("heatDry",$AY2441)),"heatDry","")</f>
        <v/>
      </c>
      <c r="BH2441" s="2" t="str">
        <f>IF(AND(ISNUMBER(SEARCH("aerobic",$AW2441)),ISNUMBER(SEARCH("anaer",$AW2441))),"Combined Aer and Anaer.","")</f>
        <v/>
      </c>
    </row>
    <row r="2442" spans="1:60" x14ac:dyDescent="0.25">
      <c r="A2442" s="4">
        <v>2114</v>
      </c>
      <c r="B2442" t="s">
        <v>9934</v>
      </c>
      <c r="C2442">
        <v>930.39</v>
      </c>
      <c r="D2442">
        <v>490.3707373698245</v>
      </c>
      <c r="E2442">
        <v>490.85182177123608</v>
      </c>
      <c r="F2442">
        <v>412.45975328731919</v>
      </c>
      <c r="G2442">
        <v>588.73768860253131</v>
      </c>
      <c r="H2442">
        <v>-155.50265820204061</v>
      </c>
      <c r="I2442">
        <v>-157.43879706526681</v>
      </c>
      <c r="J2442">
        <v>-175.14129363926531</v>
      </c>
      <c r="K2442">
        <v>-132.1343274872963</v>
      </c>
      <c r="L2442">
        <v>462.96164909577772</v>
      </c>
      <c r="M2442">
        <v>459.10475923999019</v>
      </c>
      <c r="N2442">
        <v>446.31415750694481</v>
      </c>
      <c r="O2442">
        <v>490.08562204018062</v>
      </c>
      <c r="P2442">
        <v>22.055302920262239</v>
      </c>
      <c r="Q2442">
        <v>22.170867821819769</v>
      </c>
      <c r="R2442">
        <v>19.094524322320201</v>
      </c>
      <c r="S2442">
        <v>25.417328221406141</v>
      </c>
      <c r="T2442">
        <v>100798.50048825009</v>
      </c>
      <c r="U2442">
        <v>100798.4252396037</v>
      </c>
      <c r="V2442">
        <v>100731.03275427601</v>
      </c>
      <c r="W2442">
        <v>100866.4345417108</v>
      </c>
      <c r="X2442">
        <v>9124.1448881154411</v>
      </c>
      <c r="Y2442">
        <v>9191.3623998805961</v>
      </c>
      <c r="Z2442">
        <v>8616.6325961061357</v>
      </c>
      <c r="AA2442">
        <v>9455.4305900680865</v>
      </c>
      <c r="AB2442">
        <v>2738.748645023687</v>
      </c>
      <c r="AC2442">
        <v>2649.3071631555622</v>
      </c>
      <c r="AD2442">
        <v>2072.204139500931</v>
      </c>
      <c r="AE2442">
        <v>3588.9034465737791</v>
      </c>
      <c r="AF2442">
        <v>48.768368318057838</v>
      </c>
      <c r="AG2442">
        <v>48.360716135775661</v>
      </c>
      <c r="AH2442">
        <v>47.01752776085511</v>
      </c>
      <c r="AI2442">
        <v>51.62453882217752</v>
      </c>
      <c r="AJ2442">
        <v>0.37275066172626709</v>
      </c>
      <c r="AK2442">
        <v>0.37275076802733109</v>
      </c>
      <c r="AL2442">
        <v>0.37272614849973701</v>
      </c>
      <c r="AM2442">
        <v>0.37277503498619091</v>
      </c>
      <c r="AN2442">
        <v>0.97520099954454442</v>
      </c>
      <c r="AO2442">
        <v>0.97520099954454464</v>
      </c>
      <c r="AP2442">
        <v>0.97520099954454464</v>
      </c>
      <c r="AQ2442">
        <v>0.97520099954454464</v>
      </c>
      <c r="AR2442">
        <v>8.1612374592776025</v>
      </c>
      <c r="AS2442">
        <v>8.161237459277606</v>
      </c>
      <c r="AT2442">
        <v>8.161237459277606</v>
      </c>
      <c r="AU2442">
        <v>8.161237459277606</v>
      </c>
      <c r="AV2442" t="str">
        <f>VLOOKUP(Sheet1[[#This Row],[NPDES ID2]],Combined_Sheet__Major_Only___2[[NPDES ID2]:[ECHO BFR]],3,FALSE)</f>
        <v>PA</v>
      </c>
      <c r="AW2442" t="s">
        <v>87</v>
      </c>
      <c r="AX2442" t="str">
        <f>VLOOKUP(Sheet1[[#This Row],[NPDES ID2]],Combined_Sheet__Major_Only___2[[NPDES ID2]:[ECHO BFR]],27,FALSE)</f>
        <v>-</v>
      </c>
      <c r="AY2442" t="str">
        <f>VLOOKUP(Sheet1[[#This Row],[NPDES ID2]],Combined_Sheet__Major_Only___2[[NPDES ID2]:[ECHO BFR]],28,FALSE)</f>
        <v>-</v>
      </c>
      <c r="AZ2442" t="str">
        <f>VLOOKUP(Sheet1[[#This Row],[NPDES ID2]],Combined_Sheet__Major_Only___2[[NPDES ID2]:[ECHO BFR]],29,FALSE)</f>
        <v>thickening</v>
      </c>
      <c r="BA2442">
        <f>VLOOKUP(Sheet1[[#This Row],[NPDES ID2]],Combined_Sheet__Major_Only___2[[NPDES ID2]:[ECHO BFR]],17,FALSE)</f>
        <v>41.348610999999998</v>
      </c>
      <c r="BB2442">
        <f>VLOOKUP(Sheet1[[#This Row],[NPDES ID2]],Combined_Sheet__Major_Only___2[[NPDES ID2]:[ECHO BFR]],18,FALSE)</f>
        <v>-75.780179000000004</v>
      </c>
      <c r="BC2442" t="str">
        <f>IF(ISNUMBER(SEARCH("aerobic",$AW2442)),"aerobic","")</f>
        <v/>
      </c>
      <c r="BD2442" t="str">
        <f>IF(ISNUMBER(SEARCH("anaer",$AW2442)),"anaer","")</f>
        <v/>
      </c>
      <c r="BE2442" t="str">
        <f>IF(ISNUMBER(SEARCH("thickening",$AZ2442)),"thickening","")</f>
        <v>thickening</v>
      </c>
      <c r="BF2442" s="2" t="str">
        <f>IF(ISNUMBER(SEARCH("airDry",$AW2442)),"airDry","")</f>
        <v/>
      </c>
      <c r="BG2442" s="2" t="str">
        <f>IF(ISNUMBER(SEARCH("heatDry",$AY2442)),"heatDry","")</f>
        <v/>
      </c>
      <c r="BH2442" s="2" t="str">
        <f>IF(AND(ISNUMBER(SEARCH("aerobic",$AW2442)),ISNUMBER(SEARCH("anaer",$AW2442))),"Combined Aer and Anaer.","")</f>
        <v/>
      </c>
    </row>
    <row r="2443" spans="1:60" x14ac:dyDescent="0.25">
      <c r="A2443" s="4">
        <v>2033</v>
      </c>
      <c r="B2443" t="s">
        <v>9565</v>
      </c>
      <c r="C2443">
        <v>1375</v>
      </c>
      <c r="D2443">
        <v>566.25918948647086</v>
      </c>
      <c r="E2443">
        <v>564.20934304093794</v>
      </c>
      <c r="F2443">
        <v>477.91358711488732</v>
      </c>
      <c r="G2443">
        <v>673.11830041061648</v>
      </c>
      <c r="H2443">
        <v>-157.01488827146531</v>
      </c>
      <c r="I2443">
        <v>-158.73609105458451</v>
      </c>
      <c r="J2443">
        <v>-177.0382964306832</v>
      </c>
      <c r="K2443">
        <v>-133.74874221230081</v>
      </c>
      <c r="L2443">
        <v>676.70299605216076</v>
      </c>
      <c r="M2443">
        <v>670.9477357082244</v>
      </c>
      <c r="N2443">
        <v>651.84140205128574</v>
      </c>
      <c r="O2443">
        <v>717.20351892597887</v>
      </c>
      <c r="P2443">
        <v>32.606218661498971</v>
      </c>
      <c r="Q2443">
        <v>32.743727047170488</v>
      </c>
      <c r="R2443">
        <v>28.249613722498221</v>
      </c>
      <c r="S2443">
        <v>37.530278672172678</v>
      </c>
      <c r="T2443">
        <v>100817.3011207009</v>
      </c>
      <c r="U2443">
        <v>100817.2258582709</v>
      </c>
      <c r="V2443">
        <v>100749.8210282823</v>
      </c>
      <c r="W2443">
        <v>100885.2476180245</v>
      </c>
      <c r="X2443">
        <v>9227.31191383023</v>
      </c>
      <c r="Y2443">
        <v>9296.5466765087149</v>
      </c>
      <c r="Z2443">
        <v>8703.3367754749288</v>
      </c>
      <c r="AA2443">
        <v>9569.7081423612253</v>
      </c>
      <c r="AB2443">
        <v>2835.255000427489</v>
      </c>
      <c r="AC2443">
        <v>2737.7489721823749</v>
      </c>
      <c r="AD2443">
        <v>2130.5665012106392</v>
      </c>
      <c r="AE2443">
        <v>3741.2804864892082</v>
      </c>
      <c r="AF2443">
        <v>48.2357749190991</v>
      </c>
      <c r="AG2443">
        <v>47.823527838401112</v>
      </c>
      <c r="AH2443">
        <v>46.467745590649528</v>
      </c>
      <c r="AI2443">
        <v>51.121104071202488</v>
      </c>
      <c r="AJ2443">
        <v>0.36628754053112977</v>
      </c>
      <c r="AK2443">
        <v>0.36628769522016341</v>
      </c>
      <c r="AL2443">
        <v>0.36625175836373808</v>
      </c>
      <c r="AM2443">
        <v>0.36632311969123238</v>
      </c>
      <c r="AN2443">
        <v>0.97520545965604344</v>
      </c>
      <c r="AO2443">
        <v>0.97520545965604355</v>
      </c>
      <c r="AP2443">
        <v>0.97520545965604355</v>
      </c>
      <c r="AQ2443">
        <v>0.97520545965604355</v>
      </c>
      <c r="AR2443">
        <v>7.9909517244554271</v>
      </c>
      <c r="AS2443">
        <v>7.9909517244554298</v>
      </c>
      <c r="AT2443">
        <v>7.9909517244554298</v>
      </c>
      <c r="AU2443">
        <v>7.9909517244554298</v>
      </c>
      <c r="AV2443" t="str">
        <f>VLOOKUP(Sheet1[[#This Row],[NPDES ID2]],Combined_Sheet__Major_Only___2[[NPDES ID2]:[ECHO BFR]],3,FALSE)</f>
        <v>NJ</v>
      </c>
      <c r="AW2443" t="s">
        <v>54</v>
      </c>
      <c r="AX2443" t="str">
        <f>VLOOKUP(Sheet1[[#This Row],[NPDES ID2]],Combined_Sheet__Major_Only___2[[NPDES ID2]:[ECHO BFR]],27,FALSE)</f>
        <v>-</v>
      </c>
      <c r="AY2443" t="str">
        <f>VLOOKUP(Sheet1[[#This Row],[NPDES ID2]],Combined_Sheet__Major_Only___2[[NPDES ID2]:[ECHO BFR]],28,FALSE)</f>
        <v>-</v>
      </c>
      <c r="AZ2443" t="str">
        <f>VLOOKUP(Sheet1[[#This Row],[NPDES ID2]],Combined_Sheet__Major_Only___2[[NPDES ID2]:[ECHO BFR]],29,FALSE)</f>
        <v>preliminaryOps, thickening</v>
      </c>
      <c r="BA2443">
        <f>VLOOKUP(Sheet1[[#This Row],[NPDES ID2]],Combined_Sheet__Major_Only___2[[NPDES ID2]:[ECHO BFR]],17,FALSE)</f>
        <v>40.787823000000003</v>
      </c>
      <c r="BB2443">
        <f>VLOOKUP(Sheet1[[#This Row],[NPDES ID2]],Combined_Sheet__Major_Only___2[[NPDES ID2]:[ECHO BFR]],18,FALSE)</f>
        <v>-73.999611000000002</v>
      </c>
      <c r="BC2443" t="str">
        <f>IF(ISNUMBER(SEARCH("aerobic",$AW2443)),"aerobic","")</f>
        <v/>
      </c>
      <c r="BD2443" t="str">
        <f>IF(ISNUMBER(SEARCH("anaer",$AW2443)),"anaer","")</f>
        <v/>
      </c>
      <c r="BE2443" t="str">
        <f>IF(ISNUMBER(SEARCH("thickening",$AZ2443)),"thickening","")</f>
        <v>thickening</v>
      </c>
      <c r="BF2443" s="3" t="str">
        <f>IF(ISNUMBER(SEARCH("airDry",$AW2443)),"airDry","")</f>
        <v/>
      </c>
      <c r="BG2443" s="3" t="str">
        <f>IF(ISNUMBER(SEARCH("heatDry",$AY2443)),"heatDry","")</f>
        <v/>
      </c>
      <c r="BH2443" s="3" t="str">
        <f>IF(AND(ISNUMBER(SEARCH("aerobic",$AW2443)),ISNUMBER(SEARCH("anaer",$AW2443))),"Combined Aer and Anaer.","")</f>
        <v/>
      </c>
    </row>
    <row r="2444" spans="1:60" x14ac:dyDescent="0.25">
      <c r="A2444" s="4">
        <v>2038</v>
      </c>
      <c r="B2444" t="s">
        <v>9589</v>
      </c>
      <c r="C2444">
        <v>1331</v>
      </c>
      <c r="D2444">
        <v>557.22458434082216</v>
      </c>
      <c r="E2444">
        <v>555.68100559917912</v>
      </c>
      <c r="F2444">
        <v>470.75396689321332</v>
      </c>
      <c r="G2444">
        <v>662.24709950434692</v>
      </c>
      <c r="H2444">
        <v>-156.8257815057267</v>
      </c>
      <c r="I2444">
        <v>-158.5666679687225</v>
      </c>
      <c r="J2444">
        <v>-176.81272233166621</v>
      </c>
      <c r="K2444">
        <v>-133.55430261254881</v>
      </c>
      <c r="L2444">
        <v>655.8854642729666</v>
      </c>
      <c r="M2444">
        <v>650.32068769557645</v>
      </c>
      <c r="N2444">
        <v>631.84814248742714</v>
      </c>
      <c r="O2444">
        <v>695.04369266975436</v>
      </c>
      <c r="P2444">
        <v>31.561526902705531</v>
      </c>
      <c r="Q2444">
        <v>31.699134734610031</v>
      </c>
      <c r="R2444">
        <v>27.34222105363736</v>
      </c>
      <c r="S2444">
        <v>36.333020460621789</v>
      </c>
      <c r="T2444">
        <v>101041.7154123381</v>
      </c>
      <c r="U2444">
        <v>101041.63998537829</v>
      </c>
      <c r="V2444">
        <v>100974.0878029897</v>
      </c>
      <c r="W2444">
        <v>101109.8104461903</v>
      </c>
      <c r="X2444">
        <v>9236.0067644958144</v>
      </c>
      <c r="Y2444">
        <v>9305.1585686266371</v>
      </c>
      <c r="Z2444">
        <v>8712.7867229210933</v>
      </c>
      <c r="AA2444">
        <v>9577.8696547660238</v>
      </c>
      <c r="AB2444">
        <v>3047.5956919068658</v>
      </c>
      <c r="AC2444">
        <v>2927.4654069586149</v>
      </c>
      <c r="AD2444">
        <v>2244.3996990693608</v>
      </c>
      <c r="AE2444">
        <v>4103.0556457825533</v>
      </c>
      <c r="AF2444">
        <v>48.297276395597358</v>
      </c>
      <c r="AG2444">
        <v>47.885542075465032</v>
      </c>
      <c r="AH2444">
        <v>46.531270004093741</v>
      </c>
      <c r="AI2444">
        <v>51.179226729871473</v>
      </c>
      <c r="AJ2444">
        <v>0.36703376319037467</v>
      </c>
      <c r="AK2444">
        <v>0.36703391443730199</v>
      </c>
      <c r="AL2444">
        <v>0.3669987853577838</v>
      </c>
      <c r="AM2444">
        <v>0.36706854248363652</v>
      </c>
      <c r="AN2444">
        <v>0.97525857430469554</v>
      </c>
      <c r="AO2444">
        <v>0.97525857430469554</v>
      </c>
      <c r="AP2444">
        <v>0.97525857430469554</v>
      </c>
      <c r="AQ2444">
        <v>0.97525857430469554</v>
      </c>
      <c r="AR2444">
        <v>7.7653822771580243</v>
      </c>
      <c r="AS2444">
        <v>7.7653822771580288</v>
      </c>
      <c r="AT2444">
        <v>7.7653822771580288</v>
      </c>
      <c r="AU2444">
        <v>7.7653822771580288</v>
      </c>
      <c r="AV2444" t="str">
        <f>VLOOKUP(Sheet1[[#This Row],[NPDES ID2]],Combined_Sheet__Major_Only___2[[NPDES ID2]:[ECHO BFR]],3,FALSE)</f>
        <v>IL</v>
      </c>
      <c r="AW2444" t="s">
        <v>54</v>
      </c>
      <c r="AX2444" t="str">
        <f>VLOOKUP(Sheet1[[#This Row],[NPDES ID2]],Combined_Sheet__Major_Only___2[[NPDES ID2]:[ECHO BFR]],27,FALSE)</f>
        <v>-</v>
      </c>
      <c r="AY2444" t="str">
        <f>VLOOKUP(Sheet1[[#This Row],[NPDES ID2]],Combined_Sheet__Major_Only___2[[NPDES ID2]:[ECHO BFR]],28,FALSE)</f>
        <v>thermoAerobicDigest</v>
      </c>
      <c r="AZ2444" t="str">
        <f>VLOOKUP(Sheet1[[#This Row],[NPDES ID2]],Combined_Sheet__Major_Only___2[[NPDES ID2]:[ECHO BFR]],29,FALSE)</f>
        <v>thickening</v>
      </c>
      <c r="BA2444">
        <f>VLOOKUP(Sheet1[[#This Row],[NPDES ID2]],Combined_Sheet__Major_Only___2[[NPDES ID2]:[ECHO BFR]],17,FALSE)</f>
        <v>38.498869999999997</v>
      </c>
      <c r="BB2444">
        <f>VLOOKUP(Sheet1[[#This Row],[NPDES ID2]],Combined_Sheet__Major_Only___2[[NPDES ID2]:[ECHO BFR]],18,FALSE)</f>
        <v>-89.979460000000003</v>
      </c>
      <c r="BC2444" t="str">
        <f>IF(ISNUMBER(SEARCH("aerobic",$AW2444)),"aerobic","")</f>
        <v/>
      </c>
      <c r="BD2444" t="str">
        <f>IF(ISNUMBER(SEARCH("anaer",$AW2444)),"anaer","")</f>
        <v/>
      </c>
      <c r="BE2444" t="str">
        <f>IF(ISNUMBER(SEARCH("thickening",$AZ2444)),"thickening","")</f>
        <v>thickening</v>
      </c>
      <c r="BF2444" s="2" t="str">
        <f>IF(ISNUMBER(SEARCH("airDry",$AW2444)),"airDry","")</f>
        <v/>
      </c>
      <c r="BG2444" s="2" t="str">
        <f>IF(ISNUMBER(SEARCH("heatDry",$AY2444)),"heatDry","")</f>
        <v/>
      </c>
      <c r="BH2444" s="2" t="str">
        <f>IF(AND(ISNUMBER(SEARCH("aerobic",$AW2444)),ISNUMBER(SEARCH("anaer",$AW2444))),"Combined Aer and Anaer.","")</f>
        <v/>
      </c>
    </row>
    <row r="2445" spans="1:60" x14ac:dyDescent="0.25">
      <c r="A2445" s="4">
        <v>567</v>
      </c>
      <c r="B2445" t="s">
        <v>2787</v>
      </c>
      <c r="C2445">
        <v>202.54</v>
      </c>
      <c r="D2445">
        <v>786.873566383764</v>
      </c>
      <c r="E2445">
        <v>783.26701028041475</v>
      </c>
      <c r="F2445">
        <v>576.04231656787499</v>
      </c>
      <c r="G2445">
        <v>1021.5942871929921</v>
      </c>
      <c r="H2445">
        <v>-153.12783572583811</v>
      </c>
      <c r="I2445">
        <v>-155.12712435552001</v>
      </c>
      <c r="J2445">
        <v>-172.15255677923949</v>
      </c>
      <c r="K2445">
        <v>-129.59974617921429</v>
      </c>
      <c r="L2445">
        <v>102.5684474943362</v>
      </c>
      <c r="M2445">
        <v>101.74198105131219</v>
      </c>
      <c r="N2445">
        <v>99.006013548603391</v>
      </c>
      <c r="O2445">
        <v>108.3743990197372</v>
      </c>
      <c r="P2445">
        <v>4.7985664348313239</v>
      </c>
      <c r="Q2445">
        <v>4.8192446824870574</v>
      </c>
      <c r="R2445">
        <v>4.142227070573659</v>
      </c>
      <c r="S2445">
        <v>5.541061507025546</v>
      </c>
      <c r="T2445">
        <v>101120.89537384031</v>
      </c>
      <c r="U2445">
        <v>101120.8198888296</v>
      </c>
      <c r="V2445">
        <v>101053.215716181</v>
      </c>
      <c r="W2445">
        <v>101189.0428157478</v>
      </c>
      <c r="X2445">
        <v>8993.5122332136798</v>
      </c>
      <c r="Y2445">
        <v>9057.8286965499101</v>
      </c>
      <c r="Z2445">
        <v>8509.7229061291146</v>
      </c>
      <c r="AA2445">
        <v>9308.7851643296253</v>
      </c>
      <c r="AB2445">
        <v>2070.9583474884948</v>
      </c>
      <c r="AC2445">
        <v>2031.3273611628549</v>
      </c>
      <c r="AD2445">
        <v>1670.103956735752</v>
      </c>
      <c r="AE2445">
        <v>2547.635157192638</v>
      </c>
      <c r="AF2445">
        <v>49.629032385605797</v>
      </c>
      <c r="AG2445">
        <v>49.228843854729718</v>
      </c>
      <c r="AH2445">
        <v>47.905904341774267</v>
      </c>
      <c r="AI2445">
        <v>52.438087137557403</v>
      </c>
      <c r="AJ2445">
        <v>0.38319939475906012</v>
      </c>
      <c r="AK2445">
        <v>0.3831994178260224</v>
      </c>
      <c r="AL2445">
        <v>0.38319410208803512</v>
      </c>
      <c r="AM2445">
        <v>0.3832046568961453</v>
      </c>
      <c r="AN2445">
        <v>0.97527726044564345</v>
      </c>
      <c r="AO2445">
        <v>0.97527726044564345</v>
      </c>
      <c r="AP2445">
        <v>0.97527726044564345</v>
      </c>
      <c r="AQ2445">
        <v>0.97527726044564345</v>
      </c>
      <c r="AR2445">
        <v>9.4127461574885416</v>
      </c>
      <c r="AS2445">
        <v>9.4127461574885434</v>
      </c>
      <c r="AT2445">
        <v>9.4127461574885434</v>
      </c>
      <c r="AU2445">
        <v>9.4127461574885434</v>
      </c>
      <c r="AV2445" t="str">
        <f>VLOOKUP(Sheet1[[#This Row],[NPDES ID2]],Combined_Sheet__Major_Only___2[[NPDES ID2]:[ECHO BFR]],3,FALSE)</f>
        <v>CA</v>
      </c>
      <c r="AW2445" t="s">
        <v>54</v>
      </c>
      <c r="AX2445" t="str">
        <f>VLOOKUP(Sheet1[[#This Row],[NPDES ID2]],Combined_Sheet__Major_Only___2[[NPDES ID2]:[ECHO BFR]],27,FALSE)</f>
        <v>-</v>
      </c>
      <c r="AY2445" t="str">
        <f>VLOOKUP(Sheet1[[#This Row],[NPDES ID2]],Combined_Sheet__Major_Only___2[[NPDES ID2]:[ECHO BFR]],28,FALSE)</f>
        <v>-</v>
      </c>
      <c r="AZ2445" t="str">
        <f>VLOOKUP(Sheet1[[#This Row],[NPDES ID2]],Combined_Sheet__Major_Only___2[[NPDES ID2]:[ECHO BFR]],29,FALSE)</f>
        <v>thickening</v>
      </c>
      <c r="BA2445">
        <f>VLOOKUP(Sheet1[[#This Row],[NPDES ID2]],Combined_Sheet__Major_Only___2[[NPDES ID2]:[ECHO BFR]],17,FALSE)</f>
        <v>38.896000000000001</v>
      </c>
      <c r="BB2445">
        <f>VLOOKUP(Sheet1[[#This Row],[NPDES ID2]],Combined_Sheet__Major_Only___2[[NPDES ID2]:[ECHO BFR]],18,FALSE)</f>
        <v>-121.115611</v>
      </c>
      <c r="BC2445" t="str">
        <f>IF(ISNUMBER(SEARCH("aerobic",$AW2445)),"aerobic","")</f>
        <v/>
      </c>
      <c r="BD2445" t="str">
        <f>IF(ISNUMBER(SEARCH("anaer",$AW2445)),"anaer","")</f>
        <v/>
      </c>
      <c r="BE2445" t="str">
        <f>IF(ISNUMBER(SEARCH("thickening",$AZ2445)),"thickening","")</f>
        <v>thickening</v>
      </c>
      <c r="BF2445" s="3" t="str">
        <f>IF(ISNUMBER(SEARCH("airDry",$AW2445)),"airDry","")</f>
        <v/>
      </c>
      <c r="BG2445" s="3" t="str">
        <f>IF(ISNUMBER(SEARCH("heatDry",$AY2445)),"heatDry","")</f>
        <v/>
      </c>
      <c r="BH2445" s="3" t="str">
        <f>IF(AND(ISNUMBER(SEARCH("aerobic",$AW2445)),ISNUMBER(SEARCH("anaer",$AW2445))),"Combined Aer and Anaer.","")</f>
        <v/>
      </c>
    </row>
    <row r="2446" spans="1:60" x14ac:dyDescent="0.25">
      <c r="A2446" s="4">
        <v>2150</v>
      </c>
      <c r="B2446" t="s">
        <v>10097</v>
      </c>
      <c r="C2446">
        <v>796.07</v>
      </c>
      <c r="D2446">
        <v>477.10017458394731</v>
      </c>
      <c r="E2446">
        <v>472.24085492308802</v>
      </c>
      <c r="F2446">
        <v>398.71972929875238</v>
      </c>
      <c r="G2446">
        <v>571.7976450170911</v>
      </c>
      <c r="H2446">
        <v>-154.88861177231951</v>
      </c>
      <c r="I2446">
        <v>-156.89683751662429</v>
      </c>
      <c r="J2446">
        <v>-174.3968955777828</v>
      </c>
      <c r="K2446">
        <v>-131.49639181786819</v>
      </c>
      <c r="L2446">
        <v>397.83446741131701</v>
      </c>
      <c r="M2446">
        <v>394.54720966794491</v>
      </c>
      <c r="N2446">
        <v>383.64915806396368</v>
      </c>
      <c r="O2446">
        <v>420.94794722756808</v>
      </c>
      <c r="P2446">
        <v>18.868527022749959</v>
      </c>
      <c r="Q2446">
        <v>18.963098376451232</v>
      </c>
      <c r="R2446">
        <v>16.330866028050281</v>
      </c>
      <c r="S2446">
        <v>21.75537853477304</v>
      </c>
      <c r="T2446">
        <v>101392.73803684019</v>
      </c>
      <c r="U2446">
        <v>101392.6623525274</v>
      </c>
      <c r="V2446">
        <v>101324.8796855925</v>
      </c>
      <c r="W2446">
        <v>101461.06540741969</v>
      </c>
      <c r="X2446">
        <v>9138.3356466042787</v>
      </c>
      <c r="Y2446">
        <v>9205.1679328795017</v>
      </c>
      <c r="Z2446">
        <v>8634.1604197865054</v>
      </c>
      <c r="AA2446">
        <v>9467.3128610645908</v>
      </c>
      <c r="AB2446">
        <v>2654.7718369500112</v>
      </c>
      <c r="AC2446">
        <v>2573.6218832990662</v>
      </c>
      <c r="AD2446">
        <v>2026.4893215324289</v>
      </c>
      <c r="AE2446">
        <v>3448.277887714692</v>
      </c>
      <c r="AF2446">
        <v>48.978412918253888</v>
      </c>
      <c r="AG2446">
        <v>48.572536745637088</v>
      </c>
      <c r="AH2446">
        <v>47.234431722948678</v>
      </c>
      <c r="AI2446">
        <v>51.823056081289707</v>
      </c>
      <c r="AJ2446">
        <v>0.37530017259511078</v>
      </c>
      <c r="AK2446">
        <v>0.37530026412502993</v>
      </c>
      <c r="AL2446">
        <v>0.37527908516685538</v>
      </c>
      <c r="AM2446">
        <v>0.37532113938720069</v>
      </c>
      <c r="AN2446">
        <v>0.97534119993560997</v>
      </c>
      <c r="AO2446">
        <v>0.97534119993560997</v>
      </c>
      <c r="AP2446">
        <v>0.97534119993560997</v>
      </c>
      <c r="AQ2446">
        <v>0.97534119993560997</v>
      </c>
      <c r="AR2446">
        <v>8.3152261451672178</v>
      </c>
      <c r="AS2446">
        <v>8.3152261451672178</v>
      </c>
      <c r="AT2446">
        <v>8.3152261451672178</v>
      </c>
      <c r="AU2446">
        <v>8.3152261451672178</v>
      </c>
      <c r="AV2446" t="str">
        <f>VLOOKUP(Sheet1[[#This Row],[NPDES ID2]],Combined_Sheet__Major_Only___2[[NPDES ID2]:[ECHO BFR]],3,FALSE)</f>
        <v>NJ</v>
      </c>
      <c r="AW2446" t="s">
        <v>54</v>
      </c>
      <c r="AX2446" t="str">
        <f>VLOOKUP(Sheet1[[#This Row],[NPDES ID2]],Combined_Sheet__Major_Only___2[[NPDES ID2]:[ECHO BFR]],27,FALSE)</f>
        <v>-</v>
      </c>
      <c r="AY2446" t="str">
        <f>VLOOKUP(Sheet1[[#This Row],[NPDES ID2]],Combined_Sheet__Major_Only___2[[NPDES ID2]:[ECHO BFR]],28,FALSE)</f>
        <v>-</v>
      </c>
      <c r="AZ2446" t="str">
        <f>VLOOKUP(Sheet1[[#This Row],[NPDES ID2]],Combined_Sheet__Major_Only___2[[NPDES ID2]:[ECHO BFR]],29,FALSE)</f>
        <v>thickening</v>
      </c>
      <c r="BA2446">
        <f>VLOOKUP(Sheet1[[#This Row],[NPDES ID2]],Combined_Sheet__Major_Only___2[[NPDES ID2]:[ECHO BFR]],17,FALSE)</f>
        <v>40.838529999999999</v>
      </c>
      <c r="BB2446">
        <f>VLOOKUP(Sheet1[[#This Row],[NPDES ID2]],Combined_Sheet__Major_Only___2[[NPDES ID2]:[ECHO BFR]],18,FALSE)</f>
        <v>-74.310119999999998</v>
      </c>
      <c r="BC2446" t="str">
        <f>IF(ISNUMBER(SEARCH("aerobic",$AW2446)),"aerobic","")</f>
        <v/>
      </c>
      <c r="BD2446" t="str">
        <f>IF(ISNUMBER(SEARCH("anaer",$AW2446)),"anaer","")</f>
        <v/>
      </c>
      <c r="BE2446" t="str">
        <f>IF(ISNUMBER(SEARCH("thickening",$AZ2446)),"thickening","")</f>
        <v>thickening</v>
      </c>
      <c r="BF2446" s="2" t="str">
        <f>IF(ISNUMBER(SEARCH("airDry",$AW2446)),"airDry","")</f>
        <v/>
      </c>
      <c r="BG2446" s="2" t="str">
        <f>IF(ISNUMBER(SEARCH("heatDry",$AY2446)),"heatDry","")</f>
        <v/>
      </c>
      <c r="BH2446" s="2" t="str">
        <f>IF(AND(ISNUMBER(SEARCH("aerobic",$AW2446)),ISNUMBER(SEARCH("anaer",$AW2446))),"Combined Aer and Anaer.","")</f>
        <v/>
      </c>
    </row>
    <row r="2447" spans="1:60" x14ac:dyDescent="0.25">
      <c r="A2447" s="4">
        <v>2191</v>
      </c>
      <c r="B2447" t="s">
        <v>10277</v>
      </c>
      <c r="C2447">
        <v>674.95</v>
      </c>
      <c r="D2447">
        <v>474.74183583629377</v>
      </c>
      <c r="E2447">
        <v>467.10063594978101</v>
      </c>
      <c r="F2447">
        <v>381.97471934214218</v>
      </c>
      <c r="G2447">
        <v>566.04810447137811</v>
      </c>
      <c r="H2447">
        <v>-154.8953803226558</v>
      </c>
      <c r="I2447">
        <v>-156.9457327767191</v>
      </c>
      <c r="J2447">
        <v>-174.33192997953319</v>
      </c>
      <c r="K2447">
        <v>-131.45619154680409</v>
      </c>
      <c r="L2447">
        <v>337.47784157595203</v>
      </c>
      <c r="M2447">
        <v>334.69152973160999</v>
      </c>
      <c r="N2447">
        <v>325.45733054696348</v>
      </c>
      <c r="O2447">
        <v>357.06505232581827</v>
      </c>
      <c r="P2447">
        <v>15.99762022986277</v>
      </c>
      <c r="Q2447">
        <v>16.077392888125779</v>
      </c>
      <c r="R2447">
        <v>13.84491707058493</v>
      </c>
      <c r="S2447">
        <v>18.44619775025642</v>
      </c>
      <c r="T2447">
        <v>101529.36207848731</v>
      </c>
      <c r="U2447">
        <v>101529.2862940084</v>
      </c>
      <c r="V2447">
        <v>101461.4139185247</v>
      </c>
      <c r="W2447">
        <v>101597.77987851641</v>
      </c>
      <c r="X2447">
        <v>9145.9458235282673</v>
      </c>
      <c r="Y2447">
        <v>9212.788940884393</v>
      </c>
      <c r="Z2447">
        <v>8641.8417179968474</v>
      </c>
      <c r="AA2447">
        <v>9474.8440693081138</v>
      </c>
      <c r="AB2447">
        <v>2141.4569801458142</v>
      </c>
      <c r="AC2447">
        <v>2098.70141799049</v>
      </c>
      <c r="AD2447">
        <v>1720.1035307561581</v>
      </c>
      <c r="AE2447">
        <v>2644.9118970672948</v>
      </c>
      <c r="AF2447">
        <v>49.002973733519099</v>
      </c>
      <c r="AG2447">
        <v>48.597421715359893</v>
      </c>
      <c r="AH2447">
        <v>47.259543204434337</v>
      </c>
      <c r="AI2447">
        <v>51.846348910035857</v>
      </c>
      <c r="AJ2447">
        <v>0.375598313030089</v>
      </c>
      <c r="AK2447">
        <v>0.37559838875727791</v>
      </c>
      <c r="AL2447">
        <v>0.37558088285502078</v>
      </c>
      <c r="AM2447">
        <v>0.37561564329678498</v>
      </c>
      <c r="AN2447">
        <v>0.97537321024629098</v>
      </c>
      <c r="AO2447">
        <v>0.9753732102462912</v>
      </c>
      <c r="AP2447">
        <v>0.9753732102462912</v>
      </c>
      <c r="AQ2447">
        <v>0.9753732102462912</v>
      </c>
      <c r="AR2447">
        <v>9.2159283072741971</v>
      </c>
      <c r="AS2447">
        <v>9.2159283072741953</v>
      </c>
      <c r="AT2447">
        <v>9.2159283072741953</v>
      </c>
      <c r="AU2447">
        <v>9.2159283072741953</v>
      </c>
      <c r="AV2447" t="str">
        <f>VLOOKUP(Sheet1[[#This Row],[NPDES ID2]],Combined_Sheet__Major_Only___2[[NPDES ID2]:[ECHO BFR]],3,FALSE)</f>
        <v>RI</v>
      </c>
      <c r="AW2447" t="s">
        <v>54</v>
      </c>
      <c r="AX2447" t="str">
        <f>VLOOKUP(Sheet1[[#This Row],[NPDES ID2]],Combined_Sheet__Major_Only___2[[NPDES ID2]:[ECHO BFR]],27,FALSE)</f>
        <v>-</v>
      </c>
      <c r="AY2447" t="str">
        <f>VLOOKUP(Sheet1[[#This Row],[NPDES ID2]],Combined_Sheet__Major_Only___2[[NPDES ID2]:[ECHO BFR]],28,FALSE)</f>
        <v>-</v>
      </c>
      <c r="AZ2447" t="str">
        <f>VLOOKUP(Sheet1[[#This Row],[NPDES ID2]],Combined_Sheet__Major_Only___2[[NPDES ID2]:[ECHO BFR]],29,FALSE)</f>
        <v>preliminaryOps, thickening</v>
      </c>
      <c r="BA2447">
        <f>VLOOKUP(Sheet1[[#This Row],[NPDES ID2]],Combined_Sheet__Major_Only___2[[NPDES ID2]:[ECHO BFR]],17,FALSE)</f>
        <v>41.422545</v>
      </c>
      <c r="BB2447">
        <f>VLOOKUP(Sheet1[[#This Row],[NPDES ID2]],Combined_Sheet__Major_Only___2[[NPDES ID2]:[ECHO BFR]],18,FALSE)</f>
        <v>-71.466235999999995</v>
      </c>
      <c r="BC2447" t="str">
        <f>IF(ISNUMBER(SEARCH("aerobic",$AW2447)),"aerobic","")</f>
        <v/>
      </c>
      <c r="BD2447" t="str">
        <f>IF(ISNUMBER(SEARCH("anaer",$AW2447)),"anaer","")</f>
        <v/>
      </c>
      <c r="BE2447" t="str">
        <f>IF(ISNUMBER(SEARCH("thickening",$AZ2447)),"thickening","")</f>
        <v>thickening</v>
      </c>
      <c r="BF2447" s="3" t="str">
        <f>IF(ISNUMBER(SEARCH("airDry",$AW2447)),"airDry","")</f>
        <v/>
      </c>
      <c r="BG2447" s="3" t="str">
        <f>IF(ISNUMBER(SEARCH("heatDry",$AY2447)),"heatDry","")</f>
        <v/>
      </c>
      <c r="BH2447" s="3" t="str">
        <f>IF(AND(ISNUMBER(SEARCH("aerobic",$AW2447)),ISNUMBER(SEARCH("anaer",$AW2447))),"Combined Aer and Anaer.","")</f>
        <v/>
      </c>
    </row>
    <row r="2448" spans="1:60" x14ac:dyDescent="0.25">
      <c r="A2448" s="4">
        <v>2144</v>
      </c>
      <c r="B2448" t="s">
        <v>10069</v>
      </c>
      <c r="C2448">
        <v>822.65</v>
      </c>
      <c r="D2448">
        <v>495.72184798734042</v>
      </c>
      <c r="E2448">
        <v>491.67067903975101</v>
      </c>
      <c r="F2448">
        <v>416.27363455948279</v>
      </c>
      <c r="G2448">
        <v>596.67862756189152</v>
      </c>
      <c r="H2448">
        <v>-160.61463384240349</v>
      </c>
      <c r="I2448">
        <v>-162.33596721072291</v>
      </c>
      <c r="J2448">
        <v>-180.66544320996601</v>
      </c>
      <c r="K2448">
        <v>-137.02793127694471</v>
      </c>
      <c r="L2448">
        <v>397.06796393031692</v>
      </c>
      <c r="M2448">
        <v>393.56049598425108</v>
      </c>
      <c r="N2448">
        <v>381.93260366376279</v>
      </c>
      <c r="O2448">
        <v>421.72952653948278</v>
      </c>
      <c r="P2448">
        <v>19.52157622381322</v>
      </c>
      <c r="Q2448">
        <v>19.561268443238738</v>
      </c>
      <c r="R2448">
        <v>16.93440093174959</v>
      </c>
      <c r="S2448">
        <v>22.420113931574271</v>
      </c>
      <c r="T2448">
        <v>101534.84008921809</v>
      </c>
      <c r="U2448">
        <v>101534.76430072301</v>
      </c>
      <c r="V2448">
        <v>101466.88832832911</v>
      </c>
      <c r="W2448">
        <v>101603.2615150621</v>
      </c>
      <c r="X2448">
        <v>9476.178244984334</v>
      </c>
      <c r="Y2448">
        <v>9549.7340692145735</v>
      </c>
      <c r="Z2448">
        <v>8918.3928099273635</v>
      </c>
      <c r="AA2448">
        <v>9841.1608119379598</v>
      </c>
      <c r="AB2448">
        <v>2364.4356756906459</v>
      </c>
      <c r="AC2448">
        <v>2309.6230227232058</v>
      </c>
      <c r="AD2448">
        <v>1870.690027508452</v>
      </c>
      <c r="AE2448">
        <v>2966.0739600312349</v>
      </c>
      <c r="AF2448">
        <v>47.304666837340157</v>
      </c>
      <c r="AG2448">
        <v>46.885644044120873</v>
      </c>
      <c r="AH2448">
        <v>45.503894431333933</v>
      </c>
      <c r="AI2448">
        <v>50.241810433508718</v>
      </c>
      <c r="AJ2448">
        <v>0.35499361022951459</v>
      </c>
      <c r="AK2448">
        <v>0.35499369894523403</v>
      </c>
      <c r="AL2448">
        <v>0.35497316840146609</v>
      </c>
      <c r="AM2448">
        <v>0.35501393514726282</v>
      </c>
      <c r="AN2448">
        <v>0.97537449198322401</v>
      </c>
      <c r="AO2448">
        <v>0.97537449198322435</v>
      </c>
      <c r="AP2448">
        <v>0.97537449198322435</v>
      </c>
      <c r="AQ2448">
        <v>0.97537449198322435</v>
      </c>
      <c r="AR2448">
        <v>8.6208477126030907</v>
      </c>
      <c r="AS2448">
        <v>8.6208477126030889</v>
      </c>
      <c r="AT2448">
        <v>8.6208477126030889</v>
      </c>
      <c r="AU2448">
        <v>8.6208477126030889</v>
      </c>
      <c r="AV2448" t="str">
        <f>VLOOKUP(Sheet1[[#This Row],[NPDES ID2]],Combined_Sheet__Major_Only___2[[NPDES ID2]:[ECHO BFR]],3,FALSE)</f>
        <v>AL</v>
      </c>
      <c r="AW2448" t="s">
        <v>54</v>
      </c>
      <c r="AX2448" t="str">
        <f>VLOOKUP(Sheet1[[#This Row],[NPDES ID2]],Combined_Sheet__Major_Only___2[[NPDES ID2]:[ECHO BFR]],27,FALSE)</f>
        <v>-</v>
      </c>
      <c r="AY2448" t="str">
        <f>VLOOKUP(Sheet1[[#This Row],[NPDES ID2]],Combined_Sheet__Major_Only___2[[NPDES ID2]:[ECHO BFR]],28,FALSE)</f>
        <v>-</v>
      </c>
      <c r="AZ2448" t="str">
        <f>VLOOKUP(Sheet1[[#This Row],[NPDES ID2]],Combined_Sheet__Major_Only___2[[NPDES ID2]:[ECHO BFR]],29,FALSE)</f>
        <v>thickening</v>
      </c>
      <c r="BA2448">
        <f>VLOOKUP(Sheet1[[#This Row],[NPDES ID2]],Combined_Sheet__Major_Only___2[[NPDES ID2]:[ECHO BFR]],17,FALSE)</f>
        <v>31.253299999999999</v>
      </c>
      <c r="BB2448">
        <f>VLOOKUP(Sheet1[[#This Row],[NPDES ID2]],Combined_Sheet__Major_Only___2[[NPDES ID2]:[ECHO BFR]],18,FALSE)</f>
        <v>-85.504300000000001</v>
      </c>
      <c r="BC2448" t="str">
        <f>IF(ISNUMBER(SEARCH("aerobic",$AW2448)),"aerobic","")</f>
        <v/>
      </c>
      <c r="BD2448" t="str">
        <f>IF(ISNUMBER(SEARCH("anaer",$AW2448)),"anaer","")</f>
        <v/>
      </c>
      <c r="BE2448" t="str">
        <f>IF(ISNUMBER(SEARCH("thickening",$AZ2448)),"thickening","")</f>
        <v>thickening</v>
      </c>
      <c r="BF2448" s="2" t="str">
        <f>IF(ISNUMBER(SEARCH("airDry",$AW2448)),"airDry","")</f>
        <v/>
      </c>
      <c r="BG2448" s="2" t="str">
        <f>IF(ISNUMBER(SEARCH("heatDry",$AY2448)),"heatDry","")</f>
        <v/>
      </c>
      <c r="BH2448" s="2" t="str">
        <f>IF(AND(ISNUMBER(SEARCH("aerobic",$AW2448)),ISNUMBER(SEARCH("anaer",$AW2448))),"Combined Aer and Anaer.","")</f>
        <v/>
      </c>
    </row>
    <row r="2449" spans="1:60" x14ac:dyDescent="0.25">
      <c r="A2449" s="4">
        <v>1025</v>
      </c>
      <c r="B2449" t="s">
        <v>4952</v>
      </c>
      <c r="C2449">
        <v>436</v>
      </c>
      <c r="D2449">
        <v>497.65688314605802</v>
      </c>
      <c r="E2449">
        <v>499.27512147208222</v>
      </c>
      <c r="F2449">
        <v>380.60465179604711</v>
      </c>
      <c r="G2449">
        <v>614.22051918829879</v>
      </c>
      <c r="H2449">
        <v>-148.77044727769419</v>
      </c>
      <c r="I2449">
        <v>-150.86186048321349</v>
      </c>
      <c r="J2449">
        <v>-167.4851503696193</v>
      </c>
      <c r="K2449">
        <v>-125.4900789704584</v>
      </c>
      <c r="L2449">
        <v>226.7378677535913</v>
      </c>
      <c r="M2449">
        <v>225.00620227632561</v>
      </c>
      <c r="N2449">
        <v>219.27013732327481</v>
      </c>
      <c r="O2449">
        <v>238.90737929884571</v>
      </c>
      <c r="P2449">
        <v>10.31912909908962</v>
      </c>
      <c r="Q2449">
        <v>10.339057833094181</v>
      </c>
      <c r="R2449">
        <v>8.8584159587469831</v>
      </c>
      <c r="S2449">
        <v>11.91740160366135</v>
      </c>
      <c r="T2449">
        <v>101886.9199655281</v>
      </c>
      <c r="U2449">
        <v>101886.8439189051</v>
      </c>
      <c r="V2449">
        <v>101818.736767764</v>
      </c>
      <c r="W2449">
        <v>101955.5744278791</v>
      </c>
      <c r="X2449">
        <v>8823.3652707582914</v>
      </c>
      <c r="Y2449">
        <v>8883.4777421750059</v>
      </c>
      <c r="Z2449">
        <v>8372.7035630414684</v>
      </c>
      <c r="AA2449">
        <v>9116.5035331552044</v>
      </c>
      <c r="AB2449">
        <v>2479.0323945650898</v>
      </c>
      <c r="AC2449">
        <v>2407.6045389200021</v>
      </c>
      <c r="AD2449">
        <v>1911.570124321423</v>
      </c>
      <c r="AE2449">
        <v>3185.324729861105</v>
      </c>
      <c r="AF2449">
        <v>50.965762762168637</v>
      </c>
      <c r="AG2449">
        <v>50.575860128910662</v>
      </c>
      <c r="AH2449">
        <v>49.288539500453147</v>
      </c>
      <c r="AI2449">
        <v>53.700691302720728</v>
      </c>
      <c r="AJ2449">
        <v>0.39943801822146618</v>
      </c>
      <c r="AK2449">
        <v>0.39943807110730212</v>
      </c>
      <c r="AL2449">
        <v>0.39942586421741089</v>
      </c>
      <c r="AM2449">
        <v>0.39945010233822159</v>
      </c>
      <c r="AN2449">
        <v>0.97545659219620962</v>
      </c>
      <c r="AO2449">
        <v>0.9754565921962095</v>
      </c>
      <c r="AP2449">
        <v>0.9754565921962095</v>
      </c>
      <c r="AQ2449">
        <v>0.9754565921962095</v>
      </c>
      <c r="AR2449">
        <v>8.7833135799668725</v>
      </c>
      <c r="AS2449">
        <v>8.7833135799668742</v>
      </c>
      <c r="AT2449">
        <v>8.7833135799668742</v>
      </c>
      <c r="AU2449">
        <v>8.7833135799668742</v>
      </c>
      <c r="AV2449" t="str">
        <f>VLOOKUP(Sheet1[[#This Row],[NPDES ID2]],Combined_Sheet__Major_Only___2[[NPDES ID2]:[ECHO BFR]],3,FALSE)</f>
        <v>FL</v>
      </c>
      <c r="AW2449" t="s">
        <v>54</v>
      </c>
      <c r="AX2449" t="str">
        <f>VLOOKUP(Sheet1[[#This Row],[NPDES ID2]],Combined_Sheet__Major_Only___2[[NPDES ID2]:[ECHO BFR]],27,FALSE)</f>
        <v>-</v>
      </c>
      <c r="AY2449" t="str">
        <f>VLOOKUP(Sheet1[[#This Row],[NPDES ID2]],Combined_Sheet__Major_Only___2[[NPDES ID2]:[ECHO BFR]],28,FALSE)</f>
        <v>-</v>
      </c>
      <c r="AZ2449" t="str">
        <f>VLOOKUP(Sheet1[[#This Row],[NPDES ID2]],Combined_Sheet__Major_Only___2[[NPDES ID2]:[ECHO BFR]],29,FALSE)</f>
        <v>thickening</v>
      </c>
      <c r="BA2449">
        <f>VLOOKUP(Sheet1[[#This Row],[NPDES ID2]],Combined_Sheet__Major_Only___2[[NPDES ID2]:[ECHO BFR]],17,FALSE)</f>
        <v>28.316082999999999</v>
      </c>
      <c r="BB2449">
        <f>VLOOKUP(Sheet1[[#This Row],[NPDES ID2]],Combined_Sheet__Major_Only___2[[NPDES ID2]:[ECHO BFR]],18,FALSE)</f>
        <v>-80.633916999999997</v>
      </c>
      <c r="BC2449" t="str">
        <f>IF(ISNUMBER(SEARCH("aerobic",$AW2449)),"aerobic","")</f>
        <v/>
      </c>
      <c r="BD2449" t="str">
        <f>IF(ISNUMBER(SEARCH("anaer",$AW2449)),"anaer","")</f>
        <v/>
      </c>
      <c r="BE2449" t="str">
        <f>IF(ISNUMBER(SEARCH("thickening",$AZ2449)),"thickening","")</f>
        <v>thickening</v>
      </c>
      <c r="BF2449" s="3" t="str">
        <f>IF(ISNUMBER(SEARCH("airDry",$AW2449)),"airDry","")</f>
        <v/>
      </c>
      <c r="BG2449" s="3" t="str">
        <f>IF(ISNUMBER(SEARCH("heatDry",$AY2449)),"heatDry","")</f>
        <v/>
      </c>
      <c r="BH2449" s="3" t="str">
        <f>IF(AND(ISNUMBER(SEARCH("aerobic",$AW2449)),ISNUMBER(SEARCH("anaer",$AW2449))),"Combined Aer and Anaer.","")</f>
        <v/>
      </c>
    </row>
    <row r="2450" spans="1:60" x14ac:dyDescent="0.25">
      <c r="A2450" s="4">
        <v>181</v>
      </c>
      <c r="B2450" t="s">
        <v>973</v>
      </c>
      <c r="C2450">
        <v>3634.38</v>
      </c>
      <c r="D2450">
        <v>1067.373940242072</v>
      </c>
      <c r="E2450">
        <v>1067.1819896842869</v>
      </c>
      <c r="F2450">
        <v>876.92843008287753</v>
      </c>
      <c r="G2450">
        <v>1267.5327139756839</v>
      </c>
      <c r="H2450">
        <v>-151.49653887407229</v>
      </c>
      <c r="I2450">
        <v>-153.18332163045309</v>
      </c>
      <c r="J2450">
        <v>-172.11995548932131</v>
      </c>
      <c r="K2450">
        <v>-128.94474591138641</v>
      </c>
      <c r="L2450">
        <v>1835.4458012570719</v>
      </c>
      <c r="M2450">
        <v>1820.6489466036389</v>
      </c>
      <c r="N2450">
        <v>1771.2625257902839</v>
      </c>
      <c r="O2450">
        <v>1939.914045911114</v>
      </c>
      <c r="P2450">
        <v>86.0905305880854</v>
      </c>
      <c r="Q2450">
        <v>86.470623787399788</v>
      </c>
      <c r="R2450">
        <v>74.34128517857566</v>
      </c>
      <c r="S2450">
        <v>99.394928336434646</v>
      </c>
      <c r="T2450">
        <v>102825.9298226862</v>
      </c>
      <c r="U2450">
        <v>102825.8530876263</v>
      </c>
      <c r="V2450">
        <v>102757.12937434419</v>
      </c>
      <c r="W2450">
        <v>102895.2058018909</v>
      </c>
      <c r="X2450">
        <v>9170.3633743245355</v>
      </c>
      <c r="Y2450">
        <v>9235.9029273302549</v>
      </c>
      <c r="Z2450">
        <v>8674.4272109727026</v>
      </c>
      <c r="AA2450">
        <v>9494.0806323637244</v>
      </c>
      <c r="AB2450">
        <v>2053.0493647338358</v>
      </c>
      <c r="AC2450">
        <v>2015.7073252134101</v>
      </c>
      <c r="AD2450">
        <v>1664.7017119598211</v>
      </c>
      <c r="AE2450">
        <v>2510.5126942172392</v>
      </c>
      <c r="AF2450">
        <v>49.506162034068929</v>
      </c>
      <c r="AG2450">
        <v>49.101792243263873</v>
      </c>
      <c r="AH2450">
        <v>47.785803652737862</v>
      </c>
      <c r="AI2450">
        <v>52.319804038632171</v>
      </c>
      <c r="AJ2450">
        <v>0.38170734818625413</v>
      </c>
      <c r="AK2450">
        <v>0.38170775352251468</v>
      </c>
      <c r="AL2450">
        <v>0.38161218578882811</v>
      </c>
      <c r="AM2450">
        <v>0.38180198715013153</v>
      </c>
      <c r="AN2450">
        <v>0.97567290305386745</v>
      </c>
      <c r="AO2450">
        <v>0.97567290305386789</v>
      </c>
      <c r="AP2450">
        <v>0.97567290305386789</v>
      </c>
      <c r="AQ2450">
        <v>0.97567290305386789</v>
      </c>
      <c r="AR2450">
        <v>9.5258432632788317</v>
      </c>
      <c r="AS2450">
        <v>9.5258432632788335</v>
      </c>
      <c r="AT2450">
        <v>9.5258432632788335</v>
      </c>
      <c r="AU2450">
        <v>9.5258432632788335</v>
      </c>
      <c r="AV2450" t="str">
        <f>VLOOKUP(Sheet1[[#This Row],[NPDES ID2]],Combined_Sheet__Major_Only___2[[NPDES ID2]:[ECHO BFR]],3,FALSE)</f>
        <v>WA</v>
      </c>
      <c r="AW2450" t="s">
        <v>87</v>
      </c>
      <c r="AX2450" t="str">
        <f>VLOOKUP(Sheet1[[#This Row],[NPDES ID2]],Combined_Sheet__Major_Only___2[[NPDES ID2]:[ECHO BFR]],27,FALSE)</f>
        <v>-</v>
      </c>
      <c r="AY2450" t="str">
        <f>VLOOKUP(Sheet1[[#This Row],[NPDES ID2]],Combined_Sheet__Major_Only___2[[NPDES ID2]:[ECHO BFR]],28,FALSE)</f>
        <v>pasteurize</v>
      </c>
      <c r="AZ2450" t="str">
        <f>VLOOKUP(Sheet1[[#This Row],[NPDES ID2]],Combined_Sheet__Major_Only___2[[NPDES ID2]:[ECHO BFR]],29,FALSE)</f>
        <v>preliminaryOps, thickening</v>
      </c>
      <c r="BA2450">
        <f>VLOOKUP(Sheet1[[#This Row],[NPDES ID2]],Combined_Sheet__Major_Only___2[[NPDES ID2]:[ECHO BFR]],17,FALSE)</f>
        <v>46.100391000000002</v>
      </c>
      <c r="BB2450">
        <f>VLOOKUP(Sheet1[[#This Row],[NPDES ID2]],Combined_Sheet__Major_Only___2[[NPDES ID2]:[ECHO BFR]],18,FALSE)</f>
        <v>-122.92860400000001</v>
      </c>
      <c r="BC2450" t="str">
        <f>IF(ISNUMBER(SEARCH("aerobic",$AW2450)),"aerobic","")</f>
        <v/>
      </c>
      <c r="BD2450" t="str">
        <f>IF(ISNUMBER(SEARCH("anaer",$AW2450)),"anaer","")</f>
        <v/>
      </c>
      <c r="BE2450" t="str">
        <f>IF(ISNUMBER(SEARCH("thickening",$AZ2450)),"thickening","")</f>
        <v>thickening</v>
      </c>
      <c r="BF2450" s="3" t="str">
        <f>IF(ISNUMBER(SEARCH("airDry",$AW2450)),"airDry","")</f>
        <v/>
      </c>
      <c r="BG2450" s="3" t="str">
        <f>IF(ISNUMBER(SEARCH("heatDry",$AY2450)),"heatDry","")</f>
        <v/>
      </c>
      <c r="BH2450" s="3" t="str">
        <f>IF(AND(ISNUMBER(SEARCH("aerobic",$AW2450)),ISNUMBER(SEARCH("anaer",$AW2450))),"Combined Aer and Anaer.","")</f>
        <v/>
      </c>
    </row>
    <row r="2451" spans="1:60" x14ac:dyDescent="0.25">
      <c r="A2451" s="4">
        <v>2449</v>
      </c>
      <c r="B2451" t="s">
        <v>11412</v>
      </c>
      <c r="C2451">
        <v>227</v>
      </c>
      <c r="D2451">
        <v>731.32393142981425</v>
      </c>
      <c r="E2451">
        <v>729.49295125791696</v>
      </c>
      <c r="F2451">
        <v>540.16124473043953</v>
      </c>
      <c r="G2451">
        <v>949.85035005163388</v>
      </c>
      <c r="H2451">
        <v>-154.35451383362621</v>
      </c>
      <c r="I2451">
        <v>-156.3713934488741</v>
      </c>
      <c r="J2451">
        <v>-173.51026792853449</v>
      </c>
      <c r="K2451">
        <v>-130.78837802358851</v>
      </c>
      <c r="L2451">
        <v>114.0725183784987</v>
      </c>
      <c r="M2451">
        <v>113.139327556594</v>
      </c>
      <c r="N2451">
        <v>110.0498695329898</v>
      </c>
      <c r="O2451">
        <v>120.6284521176533</v>
      </c>
      <c r="P2451">
        <v>5.3795651442835926</v>
      </c>
      <c r="Q2451">
        <v>5.4049750476592369</v>
      </c>
      <c r="R2451">
        <v>4.6510621689411336</v>
      </c>
      <c r="S2451">
        <v>6.2064219634302118</v>
      </c>
      <c r="T2451">
        <v>102951.11822139809</v>
      </c>
      <c r="U2451">
        <v>102951.0413945561</v>
      </c>
      <c r="V2451">
        <v>102882.23548146911</v>
      </c>
      <c r="W2451">
        <v>103020.477060968</v>
      </c>
      <c r="X2451">
        <v>9227.3900971523199</v>
      </c>
      <c r="Y2451">
        <v>9294.2837197046611</v>
      </c>
      <c r="Z2451">
        <v>8723.6351797890457</v>
      </c>
      <c r="AA2451">
        <v>9555.8707283914864</v>
      </c>
      <c r="AB2451">
        <v>2120.6055390257411</v>
      </c>
      <c r="AC2451">
        <v>2079.971956923333</v>
      </c>
      <c r="AD2451">
        <v>1710.4221942113529</v>
      </c>
      <c r="AE2451">
        <v>2608.5506538611321</v>
      </c>
      <c r="AF2451">
        <v>49.248035305208397</v>
      </c>
      <c r="AG2451">
        <v>48.844823910176643</v>
      </c>
      <c r="AH2451">
        <v>47.51202978786646</v>
      </c>
      <c r="AI2451">
        <v>52.07814361522373</v>
      </c>
      <c r="AJ2451">
        <v>0.37857331282552281</v>
      </c>
      <c r="AK2451">
        <v>0.37857333866414222</v>
      </c>
      <c r="AL2451">
        <v>0.37856738314571559</v>
      </c>
      <c r="AM2451">
        <v>0.37857920830894531</v>
      </c>
      <c r="AN2451">
        <v>0.9757014538142319</v>
      </c>
      <c r="AO2451">
        <v>0.97570145381423168</v>
      </c>
      <c r="AP2451">
        <v>0.97570145381423168</v>
      </c>
      <c r="AQ2451">
        <v>0.97570145381423168</v>
      </c>
      <c r="AR2451">
        <v>9.3499082595808858</v>
      </c>
      <c r="AS2451">
        <v>9.3499082595808893</v>
      </c>
      <c r="AT2451">
        <v>9.3499082595808893</v>
      </c>
      <c r="AU2451">
        <v>9.3499082595808893</v>
      </c>
      <c r="AV2451" t="str">
        <f>VLOOKUP(Sheet1[[#This Row],[NPDES ID2]],Combined_Sheet__Major_Only___2[[NPDES ID2]:[ECHO BFR]],3,FALSE)</f>
        <v>CA</v>
      </c>
      <c r="AW2451" t="s">
        <v>54</v>
      </c>
      <c r="AX2451" t="str">
        <f>VLOOKUP(Sheet1[[#This Row],[NPDES ID2]],Combined_Sheet__Major_Only___2[[NPDES ID2]:[ECHO BFR]],27,FALSE)</f>
        <v>-</v>
      </c>
      <c r="AY2451" t="str">
        <f>VLOOKUP(Sheet1[[#This Row],[NPDES ID2]],Combined_Sheet__Major_Only___2[[NPDES ID2]:[ECHO BFR]],28,FALSE)</f>
        <v>-</v>
      </c>
      <c r="AZ2451" t="str">
        <f>VLOOKUP(Sheet1[[#This Row],[NPDES ID2]],Combined_Sheet__Major_Only___2[[NPDES ID2]:[ECHO BFR]],29,FALSE)</f>
        <v>thickening</v>
      </c>
      <c r="BA2451">
        <f>VLOOKUP(Sheet1[[#This Row],[NPDES ID2]],Combined_Sheet__Major_Only___2[[NPDES ID2]:[ECHO BFR]],17,FALSE)</f>
        <v>35.305498</v>
      </c>
      <c r="BB2451">
        <f>VLOOKUP(Sheet1[[#This Row],[NPDES ID2]],Combined_Sheet__Major_Only___2[[NPDES ID2]:[ECHO BFR]],18,FALSE)</f>
        <v>-120.800669</v>
      </c>
      <c r="BC2451" t="str">
        <f>IF(ISNUMBER(SEARCH("aerobic",$AW2451)),"aerobic","")</f>
        <v/>
      </c>
      <c r="BD2451" t="str">
        <f>IF(ISNUMBER(SEARCH("anaer",$AW2451)),"anaer","")</f>
        <v/>
      </c>
      <c r="BE2451" t="str">
        <f>IF(ISNUMBER(SEARCH("thickening",$AZ2451)),"thickening","")</f>
        <v>thickening</v>
      </c>
      <c r="BF2451" s="3" t="str">
        <f>IF(ISNUMBER(SEARCH("airDry",$AW2451)),"airDry","")</f>
        <v/>
      </c>
      <c r="BG2451" s="3" t="str">
        <f>IF(ISNUMBER(SEARCH("heatDry",$AY2451)),"heatDry","")</f>
        <v/>
      </c>
      <c r="BH2451" s="3" t="str">
        <f>IF(AND(ISNUMBER(SEARCH("aerobic",$AW2451)),ISNUMBER(SEARCH("anaer",$AW2451))),"Combined Aer and Anaer.","")</f>
        <v/>
      </c>
    </row>
    <row r="2452" spans="1:60" x14ac:dyDescent="0.25">
      <c r="A2452" s="4">
        <v>1997</v>
      </c>
      <c r="B2452" t="s">
        <v>9404</v>
      </c>
      <c r="C2452">
        <v>1775.2</v>
      </c>
      <c r="D2452">
        <v>643.27266224342236</v>
      </c>
      <c r="E2452">
        <v>641.71030522216984</v>
      </c>
      <c r="F2452">
        <v>539.77450841441396</v>
      </c>
      <c r="G2452">
        <v>757.17461968466182</v>
      </c>
      <c r="H2452">
        <v>-155.35607519153891</v>
      </c>
      <c r="I2452">
        <v>-157.12626578479129</v>
      </c>
      <c r="J2452">
        <v>-175.4001795032579</v>
      </c>
      <c r="K2452">
        <v>-132.2620600819871</v>
      </c>
      <c r="L2452">
        <v>881.48269527721493</v>
      </c>
      <c r="M2452">
        <v>874.11745402108079</v>
      </c>
      <c r="N2452">
        <v>849.64597907197492</v>
      </c>
      <c r="O2452">
        <v>933.33912309783113</v>
      </c>
      <c r="P2452">
        <v>42.082283868733228</v>
      </c>
      <c r="Q2452">
        <v>42.298792638113113</v>
      </c>
      <c r="R2452">
        <v>36.438537308423399</v>
      </c>
      <c r="S2452">
        <v>48.487213779564627</v>
      </c>
      <c r="T2452">
        <v>103157.241247988</v>
      </c>
      <c r="U2452">
        <v>103157.16427002649</v>
      </c>
      <c r="V2452">
        <v>103088.2230147451</v>
      </c>
      <c r="W2452">
        <v>103226.7365173664</v>
      </c>
      <c r="X2452">
        <v>9357.3852699511845</v>
      </c>
      <c r="Y2452">
        <v>9426.485693167444</v>
      </c>
      <c r="Z2452">
        <v>8834.823012574634</v>
      </c>
      <c r="AA2452">
        <v>9698.6631195904865</v>
      </c>
      <c r="AB2452">
        <v>1941.3481723760281</v>
      </c>
      <c r="AC2452">
        <v>1910.74090939193</v>
      </c>
      <c r="AD2452">
        <v>1597.348002953411</v>
      </c>
      <c r="AE2452">
        <v>2341.379149452513</v>
      </c>
      <c r="AF2452">
        <v>48.66893502484524</v>
      </c>
      <c r="AG2452">
        <v>48.259766657683109</v>
      </c>
      <c r="AH2452">
        <v>46.916306119988199</v>
      </c>
      <c r="AI2452">
        <v>51.530097830186712</v>
      </c>
      <c r="AJ2452">
        <v>0.37154385130176582</v>
      </c>
      <c r="AK2452">
        <v>0.37154404547067271</v>
      </c>
      <c r="AL2452">
        <v>0.37149883416176788</v>
      </c>
      <c r="AM2452">
        <v>0.37158861424612533</v>
      </c>
      <c r="AN2452">
        <v>0.97574831698853126</v>
      </c>
      <c r="AO2452">
        <v>0.97574831698853159</v>
      </c>
      <c r="AP2452">
        <v>0.97574831698853159</v>
      </c>
      <c r="AQ2452">
        <v>0.97574831698853159</v>
      </c>
      <c r="AR2452">
        <v>9.747484808718859</v>
      </c>
      <c r="AS2452">
        <v>9.747484808718859</v>
      </c>
      <c r="AT2452">
        <v>9.747484808718859</v>
      </c>
      <c r="AU2452">
        <v>9.747484808718859</v>
      </c>
      <c r="AV2452" t="str">
        <f>VLOOKUP(Sheet1[[#This Row],[NPDES ID2]],Combined_Sheet__Major_Only___2[[NPDES ID2]:[ECHO BFR]],3,FALSE)</f>
        <v>FL</v>
      </c>
      <c r="AW2452" t="s">
        <v>54</v>
      </c>
      <c r="AX2452" t="str">
        <f>VLOOKUP(Sheet1[[#This Row],[NPDES ID2]],Combined_Sheet__Major_Only___2[[NPDES ID2]:[ECHO BFR]],27,FALSE)</f>
        <v>-</v>
      </c>
      <c r="AY2452" t="str">
        <f>VLOOKUP(Sheet1[[#This Row],[NPDES ID2]],Combined_Sheet__Major_Only___2[[NPDES ID2]:[ECHO BFR]],28,FALSE)</f>
        <v>-</v>
      </c>
      <c r="AZ2452" t="str">
        <f>VLOOKUP(Sheet1[[#This Row],[NPDES ID2]],Combined_Sheet__Major_Only___2[[NPDES ID2]:[ECHO BFR]],29,FALSE)</f>
        <v>thickening</v>
      </c>
      <c r="BA2452">
        <f>VLOOKUP(Sheet1[[#This Row],[NPDES ID2]],Combined_Sheet__Major_Only___2[[NPDES ID2]:[ECHO BFR]],17,FALSE)</f>
        <v>27.455075000000001</v>
      </c>
      <c r="BB2452">
        <f>VLOOKUP(Sheet1[[#This Row],[NPDES ID2]],Combined_Sheet__Major_Only___2[[NPDES ID2]:[ECHO BFR]],18,FALSE)</f>
        <v>-82.624504000000002</v>
      </c>
      <c r="BC2452" t="str">
        <f>IF(ISNUMBER(SEARCH("aerobic",$AW2452)),"aerobic","")</f>
        <v/>
      </c>
      <c r="BD2452" t="str">
        <f>IF(ISNUMBER(SEARCH("anaer",$AW2452)),"anaer","")</f>
        <v/>
      </c>
      <c r="BE2452" t="str">
        <f>IF(ISNUMBER(SEARCH("thickening",$AZ2452)),"thickening","")</f>
        <v>thickening</v>
      </c>
      <c r="BF2452" s="3" t="str">
        <f>IF(ISNUMBER(SEARCH("airDry",$AW2452)),"airDry","")</f>
        <v/>
      </c>
      <c r="BG2452" s="3" t="str">
        <f>IF(ISNUMBER(SEARCH("heatDry",$AY2452)),"heatDry","")</f>
        <v/>
      </c>
      <c r="BH2452" s="3" t="str">
        <f>IF(AND(ISNUMBER(SEARCH("aerobic",$AW2452)),ISNUMBER(SEARCH("anaer",$AW2452))),"Combined Aer and Anaer.","")</f>
        <v/>
      </c>
    </row>
    <row r="2453" spans="1:60" x14ac:dyDescent="0.25">
      <c r="A2453" s="4">
        <v>1873</v>
      </c>
      <c r="B2453" t="s">
        <v>8845</v>
      </c>
      <c r="C2453">
        <v>6125.7</v>
      </c>
      <c r="D2453">
        <v>1767.3721673198761</v>
      </c>
      <c r="E2453">
        <v>1767.081334362616</v>
      </c>
      <c r="F2453">
        <v>1431.112430839026</v>
      </c>
      <c r="G2453">
        <v>2127.845159569405</v>
      </c>
      <c r="H2453">
        <v>-157.41917257979341</v>
      </c>
      <c r="I2453">
        <v>-159.46048198933559</v>
      </c>
      <c r="J2453">
        <v>-178.75796378632199</v>
      </c>
      <c r="K2453">
        <v>-132.91261838394519</v>
      </c>
      <c r="L2453">
        <v>2950.138220132143</v>
      </c>
      <c r="M2453">
        <v>2924.1686018426558</v>
      </c>
      <c r="N2453">
        <v>2836.9741494826389</v>
      </c>
      <c r="O2453">
        <v>3134.157014625157</v>
      </c>
      <c r="P2453">
        <v>145.30939936341281</v>
      </c>
      <c r="Q2453">
        <v>145.5925669283678</v>
      </c>
      <c r="R2453">
        <v>126.08334115101739</v>
      </c>
      <c r="S2453">
        <v>166.88446405100109</v>
      </c>
      <c r="T2453">
        <v>103684.69633272629</v>
      </c>
      <c r="U2453">
        <v>103684.6189680602</v>
      </c>
      <c r="V2453">
        <v>103615.3313811254</v>
      </c>
      <c r="W2453">
        <v>103754.5407168901</v>
      </c>
      <c r="X2453">
        <v>9698.3759750187728</v>
      </c>
      <c r="Y2453">
        <v>9773.285363103796</v>
      </c>
      <c r="Z2453">
        <v>9125.1481506305408</v>
      </c>
      <c r="AA2453">
        <v>10074.25996655909</v>
      </c>
      <c r="AB2453">
        <v>2760.6948290542509</v>
      </c>
      <c r="AC2453">
        <v>2677.493800984395</v>
      </c>
      <c r="AD2453">
        <v>2116.1495182559829</v>
      </c>
      <c r="AE2453">
        <v>3572.420174709388</v>
      </c>
      <c r="AF2453">
        <v>47.22024165916978</v>
      </c>
      <c r="AG2453">
        <v>46.795701974256367</v>
      </c>
      <c r="AH2453">
        <v>45.427087022451097</v>
      </c>
      <c r="AI2453">
        <v>50.158712630291639</v>
      </c>
      <c r="AJ2453">
        <v>0.3539698525865822</v>
      </c>
      <c r="AK2453">
        <v>0.35397050423800291</v>
      </c>
      <c r="AL2453">
        <v>0.35381392152665198</v>
      </c>
      <c r="AM2453">
        <v>0.35412495999308757</v>
      </c>
      <c r="AN2453">
        <v>0.97586741765228568</v>
      </c>
      <c r="AO2453">
        <v>0.97586741765228602</v>
      </c>
      <c r="AP2453">
        <v>0.97586741765228602</v>
      </c>
      <c r="AQ2453">
        <v>0.97586741765228602</v>
      </c>
      <c r="AR2453">
        <v>8.0903810677679093</v>
      </c>
      <c r="AS2453">
        <v>8.0903810677679093</v>
      </c>
      <c r="AT2453">
        <v>8.0903810677679093</v>
      </c>
      <c r="AU2453">
        <v>8.0903810677679093</v>
      </c>
      <c r="AV2453" t="str">
        <f>VLOOKUP(Sheet1[[#This Row],[NPDES ID2]],Combined_Sheet__Major_Only___2[[NPDES ID2]:[ECHO BFR]],3,FALSE)</f>
        <v>VA</v>
      </c>
      <c r="AW2453" t="s">
        <v>54</v>
      </c>
      <c r="AX2453" t="str">
        <f>VLOOKUP(Sheet1[[#This Row],[NPDES ID2]],Combined_Sheet__Major_Only___2[[NPDES ID2]:[ECHO BFR]],27,FALSE)</f>
        <v>-</v>
      </c>
      <c r="AY2453" t="str">
        <f>VLOOKUP(Sheet1[[#This Row],[NPDES ID2]],Combined_Sheet__Major_Only___2[[NPDES ID2]:[ECHO BFR]],28,FALSE)</f>
        <v>-</v>
      </c>
      <c r="AZ2453" t="str">
        <f>VLOOKUP(Sheet1[[#This Row],[NPDES ID2]],Combined_Sheet__Major_Only___2[[NPDES ID2]:[ECHO BFR]],29,FALSE)</f>
        <v>thickening</v>
      </c>
      <c r="BA2453">
        <f>VLOOKUP(Sheet1[[#This Row],[NPDES ID2]],Combined_Sheet__Major_Only___2[[NPDES ID2]:[ECHO BFR]],17,FALSE)</f>
        <v>38.619</v>
      </c>
      <c r="BB2453">
        <f>VLOOKUP(Sheet1[[#This Row],[NPDES ID2]],Combined_Sheet__Major_Only___2[[NPDES ID2]:[ECHO BFR]],18,FALSE)</f>
        <v>-77.282200000000003</v>
      </c>
      <c r="BC2453" t="str">
        <f>IF(ISNUMBER(SEARCH("aerobic",$AW2453)),"aerobic","")</f>
        <v/>
      </c>
      <c r="BD2453" t="str">
        <f>IF(ISNUMBER(SEARCH("anaer",$AW2453)),"anaer","")</f>
        <v/>
      </c>
      <c r="BE2453" t="str">
        <f>IF(ISNUMBER(SEARCH("thickening",$AZ2453)),"thickening","")</f>
        <v>thickening</v>
      </c>
      <c r="BF2453" s="3" t="str">
        <f>IF(ISNUMBER(SEARCH("airDry",$AW2453)),"airDry","")</f>
        <v/>
      </c>
      <c r="BG2453" s="3" t="str">
        <f>IF(ISNUMBER(SEARCH("heatDry",$AY2453)),"heatDry","")</f>
        <v/>
      </c>
      <c r="BH2453" s="3" t="str">
        <f>IF(AND(ISNUMBER(SEARCH("aerobic",$AW2453)),ISNUMBER(SEARCH("anaer",$AW2453))),"Combined Aer and Anaer.","")</f>
        <v/>
      </c>
    </row>
    <row r="2454" spans="1:60" x14ac:dyDescent="0.25">
      <c r="A2454" s="4">
        <v>2440</v>
      </c>
      <c r="B2454" t="s">
        <v>11370</v>
      </c>
      <c r="C2454">
        <v>238.2</v>
      </c>
      <c r="D2454">
        <v>738.58986174292227</v>
      </c>
      <c r="E2454">
        <v>737.49103810031193</v>
      </c>
      <c r="F2454">
        <v>547.60575786438358</v>
      </c>
      <c r="G2454">
        <v>958.76934458231642</v>
      </c>
      <c r="H2454">
        <v>-161.3582520598905</v>
      </c>
      <c r="I2454">
        <v>-163.22683110120141</v>
      </c>
      <c r="J2454">
        <v>-181.15479870210009</v>
      </c>
      <c r="K2454">
        <v>-137.54120251768279</v>
      </c>
      <c r="L2454">
        <v>114.7240644702953</v>
      </c>
      <c r="M2454">
        <v>113.70569002513</v>
      </c>
      <c r="N2454">
        <v>110.33419318253161</v>
      </c>
      <c r="O2454">
        <v>121.8784723616796</v>
      </c>
      <c r="P2454">
        <v>5.6531773553357958</v>
      </c>
      <c r="Q2454">
        <v>5.663229926302435</v>
      </c>
      <c r="R2454">
        <v>4.904657958988718</v>
      </c>
      <c r="S2454">
        <v>6.4908287127245679</v>
      </c>
      <c r="T2454">
        <v>103891.6203361213</v>
      </c>
      <c r="U2454">
        <v>103891.5428197485</v>
      </c>
      <c r="V2454">
        <v>103822.11936469089</v>
      </c>
      <c r="W2454">
        <v>103961.60168024839</v>
      </c>
      <c r="X2454">
        <v>9717.1609437364586</v>
      </c>
      <c r="Y2454">
        <v>9792.9306870739274</v>
      </c>
      <c r="Z2454">
        <v>9142.9339135106711</v>
      </c>
      <c r="AA2454">
        <v>10092.87811128155</v>
      </c>
      <c r="AB2454">
        <v>2097.5190254514391</v>
      </c>
      <c r="AC2454">
        <v>2060.9705517486182</v>
      </c>
      <c r="AD2454">
        <v>1711.3895603547451</v>
      </c>
      <c r="AE2454">
        <v>2552.7351485239142</v>
      </c>
      <c r="AF2454">
        <v>47.200537675935827</v>
      </c>
      <c r="AG2454">
        <v>46.781218109795532</v>
      </c>
      <c r="AH2454">
        <v>45.395110016368648</v>
      </c>
      <c r="AI2454">
        <v>50.143790468827383</v>
      </c>
      <c r="AJ2454">
        <v>0.35373100014285402</v>
      </c>
      <c r="AK2454">
        <v>0.35373102567421588</v>
      </c>
      <c r="AL2454">
        <v>0.35372514046617581</v>
      </c>
      <c r="AM2454">
        <v>0.35373682603288431</v>
      </c>
      <c r="AN2454">
        <v>0.97591382273658001</v>
      </c>
      <c r="AO2454">
        <v>0.97591382273657978</v>
      </c>
      <c r="AP2454">
        <v>0.97591382273657978</v>
      </c>
      <c r="AQ2454">
        <v>0.97591382273657978</v>
      </c>
      <c r="AR2454">
        <v>9.2563751415083679</v>
      </c>
      <c r="AS2454">
        <v>9.2563751415083679</v>
      </c>
      <c r="AT2454">
        <v>9.2563751415083679</v>
      </c>
      <c r="AU2454">
        <v>9.2563751415083679</v>
      </c>
      <c r="AV2454" t="str">
        <f>VLOOKUP(Sheet1[[#This Row],[NPDES ID2]],Combined_Sheet__Major_Only___2[[NPDES ID2]:[ECHO BFR]],3,FALSE)</f>
        <v>NJ</v>
      </c>
      <c r="AW2454" t="s">
        <v>54</v>
      </c>
      <c r="AX2454" t="str">
        <f>VLOOKUP(Sheet1[[#This Row],[NPDES ID2]],Combined_Sheet__Major_Only___2[[NPDES ID2]:[ECHO BFR]],27,FALSE)</f>
        <v>-</v>
      </c>
      <c r="AY2454" t="str">
        <f>VLOOKUP(Sheet1[[#This Row],[NPDES ID2]],Combined_Sheet__Major_Only___2[[NPDES ID2]:[ECHO BFR]],28,FALSE)</f>
        <v>-</v>
      </c>
      <c r="AZ2454" t="str">
        <f>VLOOKUP(Sheet1[[#This Row],[NPDES ID2]],Combined_Sheet__Major_Only___2[[NPDES ID2]:[ECHO BFR]],29,FALSE)</f>
        <v>thickening</v>
      </c>
      <c r="BA2454">
        <f>VLOOKUP(Sheet1[[#This Row],[NPDES ID2]],Combined_Sheet__Major_Only___2[[NPDES ID2]:[ECHO BFR]],17,FALSE)</f>
        <v>40.775629000000002</v>
      </c>
      <c r="BB2454">
        <f>VLOOKUP(Sheet1[[#This Row],[NPDES ID2]],Combined_Sheet__Major_Only___2[[NPDES ID2]:[ECHO BFR]],18,FALSE)</f>
        <v>-74.463459999999998</v>
      </c>
      <c r="BC2454" t="str">
        <f>IF(ISNUMBER(SEARCH("aerobic",$AW2454)),"aerobic","")</f>
        <v/>
      </c>
      <c r="BD2454" t="str">
        <f>IF(ISNUMBER(SEARCH("anaer",$AW2454)),"anaer","")</f>
        <v/>
      </c>
      <c r="BE2454" t="str">
        <f>IF(ISNUMBER(SEARCH("thickening",$AZ2454)),"thickening","")</f>
        <v>thickening</v>
      </c>
      <c r="BF2454" s="2" t="str">
        <f>IF(ISNUMBER(SEARCH("airDry",$AW2454)),"airDry","")</f>
        <v/>
      </c>
      <c r="BG2454" s="2" t="str">
        <f>IF(ISNUMBER(SEARCH("heatDry",$AY2454)),"heatDry","")</f>
        <v/>
      </c>
      <c r="BH2454" s="2" t="str">
        <f>IF(AND(ISNUMBER(SEARCH("aerobic",$AW2454)),ISNUMBER(SEARCH("anaer",$AW2454))),"Combined Aer and Anaer.","")</f>
        <v/>
      </c>
    </row>
    <row r="2455" spans="1:60" x14ac:dyDescent="0.25">
      <c r="A2455" s="4">
        <v>333</v>
      </c>
      <c r="B2455" t="s">
        <v>1687</v>
      </c>
      <c r="C2455">
        <v>1060.5999999999999</v>
      </c>
      <c r="D2455">
        <v>500.66040389231091</v>
      </c>
      <c r="E2455">
        <v>499.28821272333607</v>
      </c>
      <c r="F2455">
        <v>422.05690289292102</v>
      </c>
      <c r="G2455">
        <v>596.22466540187668</v>
      </c>
      <c r="H2455">
        <v>-153.43668249766489</v>
      </c>
      <c r="I2455">
        <v>-155.44097733071749</v>
      </c>
      <c r="J2455">
        <v>-172.94150865463359</v>
      </c>
      <c r="K2455">
        <v>-130.18532948222739</v>
      </c>
      <c r="L2455">
        <v>534.28265862948308</v>
      </c>
      <c r="M2455">
        <v>529.93818195700555</v>
      </c>
      <c r="N2455">
        <v>515.5258121300368</v>
      </c>
      <c r="O2455">
        <v>564.84181636995675</v>
      </c>
      <c r="P2455">
        <v>25.130709459018519</v>
      </c>
      <c r="Q2455">
        <v>25.245844129335499</v>
      </c>
      <c r="R2455">
        <v>21.715522827655551</v>
      </c>
      <c r="S2455">
        <v>29.00269173161378</v>
      </c>
      <c r="T2455">
        <v>104217.2987707298</v>
      </c>
      <c r="U2455">
        <v>104217.22101558519</v>
      </c>
      <c r="V2455">
        <v>104147.5837171996</v>
      </c>
      <c r="W2455">
        <v>104287.4956766367</v>
      </c>
      <c r="X2455">
        <v>9317.9320266246814</v>
      </c>
      <c r="Y2455">
        <v>9385.0983084412401</v>
      </c>
      <c r="Z2455">
        <v>8811.6016461584441</v>
      </c>
      <c r="AA2455">
        <v>9648.1466136486797</v>
      </c>
      <c r="AB2455">
        <v>2343.4250514196679</v>
      </c>
      <c r="AC2455">
        <v>2289.7281017093301</v>
      </c>
      <c r="AD2455">
        <v>1853.323859583875</v>
      </c>
      <c r="AE2455">
        <v>2938.452815291977</v>
      </c>
      <c r="AF2455">
        <v>49.372144382647221</v>
      </c>
      <c r="AG2455">
        <v>48.96910924905211</v>
      </c>
      <c r="AH2455">
        <v>47.642078680602921</v>
      </c>
      <c r="AI2455">
        <v>52.194839697625639</v>
      </c>
      <c r="AJ2455">
        <v>0.38008012698117127</v>
      </c>
      <c r="AK2455">
        <v>0.38008024972890492</v>
      </c>
      <c r="AL2455">
        <v>0.38005179706142822</v>
      </c>
      <c r="AM2455">
        <v>0.38010829542513508</v>
      </c>
      <c r="AN2455">
        <v>0.97598649946551252</v>
      </c>
      <c r="AO2455">
        <v>0.97598649946551264</v>
      </c>
      <c r="AP2455">
        <v>0.97598649946551264</v>
      </c>
      <c r="AQ2455">
        <v>0.97598649946551264</v>
      </c>
      <c r="AR2455">
        <v>8.9629975481159629</v>
      </c>
      <c r="AS2455">
        <v>8.9629975481159647</v>
      </c>
      <c r="AT2455">
        <v>8.9629975481159647</v>
      </c>
      <c r="AU2455">
        <v>8.9629975481159647</v>
      </c>
      <c r="AV2455" t="str">
        <f>VLOOKUP(Sheet1[[#This Row],[NPDES ID2]],Combined_Sheet__Major_Only___2[[NPDES ID2]:[ECHO BFR]],3,FALSE)</f>
        <v>PA</v>
      </c>
      <c r="AW2455" t="s">
        <v>54</v>
      </c>
      <c r="AX2455" t="str">
        <f>VLOOKUP(Sheet1[[#This Row],[NPDES ID2]],Combined_Sheet__Major_Only___2[[NPDES ID2]:[ECHO BFR]],27,FALSE)</f>
        <v>-</v>
      </c>
      <c r="AY2455" t="str">
        <f>VLOOKUP(Sheet1[[#This Row],[NPDES ID2]],Combined_Sheet__Major_Only___2[[NPDES ID2]:[ECHO BFR]],28,FALSE)</f>
        <v>-</v>
      </c>
      <c r="AZ2455" t="str">
        <f>VLOOKUP(Sheet1[[#This Row],[NPDES ID2]],Combined_Sheet__Major_Only___2[[NPDES ID2]:[ECHO BFR]],29,FALSE)</f>
        <v>preliminaryOps, thickening</v>
      </c>
      <c r="BA2455">
        <f>VLOOKUP(Sheet1[[#This Row],[NPDES ID2]],Combined_Sheet__Major_Only___2[[NPDES ID2]:[ECHO BFR]],17,FALSE)</f>
        <v>40.156925000000001</v>
      </c>
      <c r="BB2455">
        <f>VLOOKUP(Sheet1[[#This Row],[NPDES ID2]],Combined_Sheet__Major_Only___2[[NPDES ID2]:[ECHO BFR]],18,FALSE)</f>
        <v>-75.108024999999998</v>
      </c>
      <c r="BC2455" t="str">
        <f>IF(ISNUMBER(SEARCH("aerobic",$AW2455)),"aerobic","")</f>
        <v/>
      </c>
      <c r="BD2455" t="str">
        <f>IF(ISNUMBER(SEARCH("anaer",$AW2455)),"anaer","")</f>
        <v/>
      </c>
      <c r="BE2455" t="str">
        <f>IF(ISNUMBER(SEARCH("thickening",$AZ2455)),"thickening","")</f>
        <v>thickening</v>
      </c>
      <c r="BF2455" s="3" t="str">
        <f>IF(ISNUMBER(SEARCH("airDry",$AW2455)),"airDry","")</f>
        <v/>
      </c>
      <c r="BG2455" s="3" t="str">
        <f>IF(ISNUMBER(SEARCH("heatDry",$AY2455)),"heatDry","")</f>
        <v/>
      </c>
      <c r="BH2455" s="3" t="str">
        <f>IF(AND(ISNUMBER(SEARCH("aerobic",$AW2455)),ISNUMBER(SEARCH("anaer",$AW2455))),"Combined Aer and Anaer.","")</f>
        <v/>
      </c>
    </row>
    <row r="2456" spans="1:60" x14ac:dyDescent="0.25">
      <c r="A2456" s="4">
        <v>2180</v>
      </c>
      <c r="B2456" t="s">
        <v>10230</v>
      </c>
      <c r="C2456">
        <v>702</v>
      </c>
      <c r="D2456">
        <v>458.61110921142227</v>
      </c>
      <c r="E2456">
        <v>452.03107061739752</v>
      </c>
      <c r="F2456">
        <v>372.34270173966701</v>
      </c>
      <c r="G2456">
        <v>544.09171754114823</v>
      </c>
      <c r="H2456">
        <v>-149.51239829063621</v>
      </c>
      <c r="I2456">
        <v>-151.7261222904892</v>
      </c>
      <c r="J2456">
        <v>-168.43255903521069</v>
      </c>
      <c r="K2456">
        <v>-126.2854218493538</v>
      </c>
      <c r="L2456">
        <v>362.9961421203659</v>
      </c>
      <c r="M2456">
        <v>360.19273785288738</v>
      </c>
      <c r="N2456">
        <v>350.90074787041158</v>
      </c>
      <c r="O2456">
        <v>382.70498546193011</v>
      </c>
      <c r="P2456">
        <v>16.618057033797161</v>
      </c>
      <c r="Q2456">
        <v>16.651398874380149</v>
      </c>
      <c r="R2456">
        <v>14.28261634941928</v>
      </c>
      <c r="S2456">
        <v>19.1983584855464</v>
      </c>
      <c r="T2456">
        <v>104375.92427554791</v>
      </c>
      <c r="U2456">
        <v>104375.84640410679</v>
      </c>
      <c r="V2456">
        <v>104306.1049508179</v>
      </c>
      <c r="W2456">
        <v>104446.22617335019</v>
      </c>
      <c r="X2456">
        <v>9090.6868648698328</v>
      </c>
      <c r="Y2456">
        <v>9153.2451959354803</v>
      </c>
      <c r="Z2456">
        <v>8621.117570723507</v>
      </c>
      <c r="AA2456">
        <v>9396.2816663091962</v>
      </c>
      <c r="AB2456">
        <v>2049.2303241623172</v>
      </c>
      <c r="AC2456">
        <v>2011.113383808867</v>
      </c>
      <c r="AD2456">
        <v>1660.9031219586559</v>
      </c>
      <c r="AE2456">
        <v>2507.3709245281339</v>
      </c>
      <c r="AF2456">
        <v>50.677430371261018</v>
      </c>
      <c r="AG2456">
        <v>50.285006865980179</v>
      </c>
      <c r="AH2456">
        <v>48.990953653982423</v>
      </c>
      <c r="AI2456">
        <v>53.428145439912079</v>
      </c>
      <c r="AJ2456">
        <v>0.39593432082753999</v>
      </c>
      <c r="AK2456">
        <v>0.3959344038505152</v>
      </c>
      <c r="AL2456">
        <v>0.39591520793015478</v>
      </c>
      <c r="AM2456">
        <v>0.39595332421201518</v>
      </c>
      <c r="AN2456">
        <v>0.97602173892137345</v>
      </c>
      <c r="AO2456">
        <v>0.97602173892137356</v>
      </c>
      <c r="AP2456">
        <v>0.97602173892137356</v>
      </c>
      <c r="AQ2456">
        <v>0.97602173892137356</v>
      </c>
      <c r="AR2456">
        <v>9.7168268149357715</v>
      </c>
      <c r="AS2456">
        <v>9.7168268149357733</v>
      </c>
      <c r="AT2456">
        <v>9.7168268149357733</v>
      </c>
      <c r="AU2456">
        <v>9.7168268149357733</v>
      </c>
      <c r="AV2456" t="str">
        <f>VLOOKUP(Sheet1[[#This Row],[NPDES ID2]],Combined_Sheet__Major_Only___2[[NPDES ID2]:[ECHO BFR]],3,FALSE)</f>
        <v>CT</v>
      </c>
      <c r="AW2456" t="s">
        <v>54</v>
      </c>
      <c r="AX2456" t="str">
        <f>VLOOKUP(Sheet1[[#This Row],[NPDES ID2]],Combined_Sheet__Major_Only___2[[NPDES ID2]:[ECHO BFR]],27,FALSE)</f>
        <v>-</v>
      </c>
      <c r="AY2456" t="str">
        <f>VLOOKUP(Sheet1[[#This Row],[NPDES ID2]],Combined_Sheet__Major_Only___2[[NPDES ID2]:[ECHO BFR]],28,FALSE)</f>
        <v>-</v>
      </c>
      <c r="AZ2456" t="str">
        <f>VLOOKUP(Sheet1[[#This Row],[NPDES ID2]],Combined_Sheet__Major_Only___2[[NPDES ID2]:[ECHO BFR]],29,FALSE)</f>
        <v>thickening</v>
      </c>
      <c r="BA2456">
        <f>VLOOKUP(Sheet1[[#This Row],[NPDES ID2]],Combined_Sheet__Major_Only___2[[NPDES ID2]:[ECHO BFR]],17,FALSE)</f>
        <v>41.336869999999998</v>
      </c>
      <c r="BB2456">
        <f>VLOOKUP(Sheet1[[#This Row],[NPDES ID2]],Combined_Sheet__Major_Only___2[[NPDES ID2]:[ECHO BFR]],18,FALSE)</f>
        <v>-72.020110000000003</v>
      </c>
      <c r="BC2456" t="str">
        <f>IF(ISNUMBER(SEARCH("aerobic",$AW2456)),"aerobic","")</f>
        <v/>
      </c>
      <c r="BD2456" t="str">
        <f>IF(ISNUMBER(SEARCH("anaer",$AW2456)),"anaer","")</f>
        <v/>
      </c>
      <c r="BE2456" t="str">
        <f>IF(ISNUMBER(SEARCH("thickening",$AZ2456)),"thickening","")</f>
        <v>thickening</v>
      </c>
      <c r="BF2456" s="2" t="str">
        <f>IF(ISNUMBER(SEARCH("airDry",$AW2456)),"airDry","")</f>
        <v/>
      </c>
      <c r="BG2456" s="2" t="str">
        <f>IF(ISNUMBER(SEARCH("heatDry",$AY2456)),"heatDry","")</f>
        <v/>
      </c>
      <c r="BH2456" s="2" t="str">
        <f>IF(AND(ISNUMBER(SEARCH("aerobic",$AW2456)),ISNUMBER(SEARCH("anaer",$AW2456))),"Combined Aer and Anaer.","")</f>
        <v/>
      </c>
    </row>
    <row r="2457" spans="1:60" x14ac:dyDescent="0.25">
      <c r="A2457" s="4">
        <v>211</v>
      </c>
      <c r="B2457" t="s">
        <v>1112</v>
      </c>
      <c r="C2457">
        <v>2858.5</v>
      </c>
      <c r="D2457">
        <v>860.42334208817306</v>
      </c>
      <c r="E2457">
        <v>861.77798854583966</v>
      </c>
      <c r="F2457">
        <v>722.80872930125804</v>
      </c>
      <c r="G2457">
        <v>1017.074586021066</v>
      </c>
      <c r="H2457">
        <v>-148.4110781361955</v>
      </c>
      <c r="I2457">
        <v>-150.0676637387692</v>
      </c>
      <c r="J2457">
        <v>-168.3721891757115</v>
      </c>
      <c r="K2457">
        <v>-125.7022902384153</v>
      </c>
      <c r="L2457">
        <v>1476.439641320974</v>
      </c>
      <c r="M2457">
        <v>1465.0475866527879</v>
      </c>
      <c r="N2457">
        <v>1427.0879806555281</v>
      </c>
      <c r="O2457">
        <v>1556.788185334038</v>
      </c>
      <c r="P2457">
        <v>67.658852280592384</v>
      </c>
      <c r="Q2457">
        <v>67.792888307796147</v>
      </c>
      <c r="R2457">
        <v>58.156196028797559</v>
      </c>
      <c r="S2457">
        <v>78.179166845597265</v>
      </c>
      <c r="T2457">
        <v>105127.7341811353</v>
      </c>
      <c r="U2457">
        <v>105127.6557585033</v>
      </c>
      <c r="V2457">
        <v>105057.42066021</v>
      </c>
      <c r="W2457">
        <v>105198.5336908887</v>
      </c>
      <c r="X2457">
        <v>9166.4763188631441</v>
      </c>
      <c r="Y2457">
        <v>9229.4618251145366</v>
      </c>
      <c r="Z2457">
        <v>8691.9290659850285</v>
      </c>
      <c r="AA2457">
        <v>9475.6198050933654</v>
      </c>
      <c r="AB2457">
        <v>2037.4974397071551</v>
      </c>
      <c r="AC2457">
        <v>2000.855788492978</v>
      </c>
      <c r="AD2457">
        <v>1655.7580033080169</v>
      </c>
      <c r="AE2457">
        <v>2485.6181267319589</v>
      </c>
      <c r="AF2457">
        <v>50.62906966227483</v>
      </c>
      <c r="AG2457">
        <v>50.234164720270577</v>
      </c>
      <c r="AH2457">
        <v>48.945486059748482</v>
      </c>
      <c r="AI2457">
        <v>53.38101791340582</v>
      </c>
      <c r="AJ2457">
        <v>0.39534669210260431</v>
      </c>
      <c r="AK2457">
        <v>0.39534702556722612</v>
      </c>
      <c r="AL2457">
        <v>0.39526880486215132</v>
      </c>
      <c r="AM2457">
        <v>0.39542414628205202</v>
      </c>
      <c r="AN2457">
        <v>0.97618736025918451</v>
      </c>
      <c r="AO2457">
        <v>0.9761873602591844</v>
      </c>
      <c r="AP2457">
        <v>0.9761873602591844</v>
      </c>
      <c r="AQ2457">
        <v>0.9761873602591844</v>
      </c>
      <c r="AR2457">
        <v>9.7781716679812973</v>
      </c>
      <c r="AS2457">
        <v>9.7781716679813009</v>
      </c>
      <c r="AT2457">
        <v>9.7781716679813009</v>
      </c>
      <c r="AU2457">
        <v>9.7781716679813009</v>
      </c>
      <c r="AV2457" t="str">
        <f>VLOOKUP(Sheet1[[#This Row],[NPDES ID2]],Combined_Sheet__Major_Only___2[[NPDES ID2]:[ECHO BFR]],3,FALSE)</f>
        <v>NY</v>
      </c>
      <c r="AW2457" t="s">
        <v>54</v>
      </c>
      <c r="AX2457" t="str">
        <f>VLOOKUP(Sheet1[[#This Row],[NPDES ID2]],Combined_Sheet__Major_Only___2[[NPDES ID2]:[ECHO BFR]],27,FALSE)</f>
        <v>-</v>
      </c>
      <c r="AY2457" t="str">
        <f>VLOOKUP(Sheet1[[#This Row],[NPDES ID2]],Combined_Sheet__Major_Only___2[[NPDES ID2]:[ECHO BFR]],28,FALSE)</f>
        <v>-</v>
      </c>
      <c r="AZ2457" t="str">
        <f>VLOOKUP(Sheet1[[#This Row],[NPDES ID2]],Combined_Sheet__Major_Only___2[[NPDES ID2]:[ECHO BFR]],29,FALSE)</f>
        <v>thickening, preliminaryOps</v>
      </c>
      <c r="BA2457">
        <f>VLOOKUP(Sheet1[[#This Row],[NPDES ID2]],Combined_Sheet__Major_Only___2[[NPDES ID2]:[ECHO BFR]],17,FALSE)</f>
        <v>42.630305999999997</v>
      </c>
      <c r="BB2457">
        <f>VLOOKUP(Sheet1[[#This Row],[NPDES ID2]],Combined_Sheet__Major_Only___2[[NPDES ID2]:[ECHO BFR]],18,FALSE)</f>
        <v>-73.759666999999993</v>
      </c>
      <c r="BC2457" t="str">
        <f>IF(ISNUMBER(SEARCH("aerobic",$AW2457)),"aerobic","")</f>
        <v/>
      </c>
      <c r="BD2457" t="str">
        <f>IF(ISNUMBER(SEARCH("anaer",$AW2457)),"anaer","")</f>
        <v/>
      </c>
      <c r="BE2457" t="str">
        <f>IF(ISNUMBER(SEARCH("thickening",$AZ2457)),"thickening","")</f>
        <v>thickening</v>
      </c>
      <c r="BF2457" s="3" t="str">
        <f>IF(ISNUMBER(SEARCH("airDry",$AW2457)),"airDry","")</f>
        <v/>
      </c>
      <c r="BG2457" s="3" t="str">
        <f>IF(ISNUMBER(SEARCH("heatDry",$AY2457)),"heatDry","")</f>
        <v/>
      </c>
      <c r="BH2457" s="3" t="str">
        <f>IF(AND(ISNUMBER(SEARCH("aerobic",$AW2457)),ISNUMBER(SEARCH("anaer",$AW2457))),"Combined Aer and Anaer.","")</f>
        <v/>
      </c>
    </row>
    <row r="2458" spans="1:60" x14ac:dyDescent="0.25">
      <c r="A2458" s="4">
        <v>1281</v>
      </c>
      <c r="B2458" t="s">
        <v>6106</v>
      </c>
      <c r="C2458">
        <v>191.36</v>
      </c>
      <c r="D2458">
        <v>793.18800291437219</v>
      </c>
      <c r="E2458">
        <v>786.87461166520961</v>
      </c>
      <c r="F2458">
        <v>578.40094759488056</v>
      </c>
      <c r="G2458">
        <v>1030.2868730037731</v>
      </c>
      <c r="H2458">
        <v>-147.78977289724961</v>
      </c>
      <c r="I2458">
        <v>-149.77625598168021</v>
      </c>
      <c r="J2458">
        <v>-166.27905622426869</v>
      </c>
      <c r="K2458">
        <v>-124.4690403223493</v>
      </c>
      <c r="L2458">
        <v>100.2389005992743</v>
      </c>
      <c r="M2458">
        <v>99.484294125105976</v>
      </c>
      <c r="N2458">
        <v>96.986247322480082</v>
      </c>
      <c r="O2458">
        <v>105.539991395615</v>
      </c>
      <c r="P2458">
        <v>4.5278612280342188</v>
      </c>
      <c r="Q2458">
        <v>4.5389857816834143</v>
      </c>
      <c r="R2458">
        <v>3.8824433403862928</v>
      </c>
      <c r="S2458">
        <v>5.2269374197238188</v>
      </c>
      <c r="T2458">
        <v>105165.10303880789</v>
      </c>
      <c r="U2458">
        <v>105165.0245887788</v>
      </c>
      <c r="V2458">
        <v>105094.7649537645</v>
      </c>
      <c r="W2458">
        <v>105235.92728246019</v>
      </c>
      <c r="X2458">
        <v>9041.2833763014623</v>
      </c>
      <c r="Y2458">
        <v>9102.0852328462624</v>
      </c>
      <c r="Z2458">
        <v>8586.100346411793</v>
      </c>
      <c r="AA2458">
        <v>9337.1757610238328</v>
      </c>
      <c r="AB2458">
        <v>1852.3943962205769</v>
      </c>
      <c r="AC2458">
        <v>1823.467267335933</v>
      </c>
      <c r="AD2458">
        <v>1530.325437359013</v>
      </c>
      <c r="AE2458">
        <v>2224.2900057990541</v>
      </c>
      <c r="AF2458">
        <v>51.335470670228503</v>
      </c>
      <c r="AG2458">
        <v>50.948729177348952</v>
      </c>
      <c r="AH2458">
        <v>49.670269532279178</v>
      </c>
      <c r="AI2458">
        <v>54.050104347580387</v>
      </c>
      <c r="AJ2458">
        <v>0.40393136033738242</v>
      </c>
      <c r="AK2458">
        <v>0.40393138315719512</v>
      </c>
      <c r="AL2458">
        <v>0.40392612480311529</v>
      </c>
      <c r="AM2458">
        <v>0.40393656566225927</v>
      </c>
      <c r="AN2458">
        <v>0.97619553283291172</v>
      </c>
      <c r="AO2458">
        <v>0.97619553283291172</v>
      </c>
      <c r="AP2458">
        <v>0.97619553283291172</v>
      </c>
      <c r="AQ2458">
        <v>0.97619553283291172</v>
      </c>
      <c r="AR2458">
        <v>10.351361088702371</v>
      </c>
      <c r="AS2458">
        <v>10.351361088702371</v>
      </c>
      <c r="AT2458">
        <v>10.351361088702371</v>
      </c>
      <c r="AU2458">
        <v>10.351361088702371</v>
      </c>
      <c r="AV2458" t="str">
        <f>VLOOKUP(Sheet1[[#This Row],[NPDES ID2]],Combined_Sheet__Major_Only___2[[NPDES ID2]:[ECHO BFR]],3,FALSE)</f>
        <v>NV</v>
      </c>
      <c r="AW2458" t="s">
        <v>54</v>
      </c>
      <c r="AX2458" t="str">
        <f>VLOOKUP(Sheet1[[#This Row],[NPDES ID2]],Combined_Sheet__Major_Only___2[[NPDES ID2]:[ECHO BFR]],27,FALSE)</f>
        <v>-</v>
      </c>
      <c r="AY2458" t="str">
        <f>VLOOKUP(Sheet1[[#This Row],[NPDES ID2]],Combined_Sheet__Major_Only___2[[NPDES ID2]:[ECHO BFR]],28,FALSE)</f>
        <v>-</v>
      </c>
      <c r="AZ2458" t="str">
        <f>VLOOKUP(Sheet1[[#This Row],[NPDES ID2]],Combined_Sheet__Major_Only___2[[NPDES ID2]:[ECHO BFR]],29,FALSE)</f>
        <v>thickening</v>
      </c>
      <c r="BA2458">
        <f>VLOOKUP(Sheet1[[#This Row],[NPDES ID2]],Combined_Sheet__Major_Only___2[[NPDES ID2]:[ECHO BFR]],17,FALSE)</f>
        <v>35.15663</v>
      </c>
      <c r="BB2458">
        <f>VLOOKUP(Sheet1[[#This Row],[NPDES ID2]],Combined_Sheet__Major_Only___2[[NPDES ID2]:[ECHO BFR]],18,FALSE)</f>
        <v>-114.58884999999999</v>
      </c>
      <c r="BC2458" t="str">
        <f>IF(ISNUMBER(SEARCH("aerobic",$AW2458)),"aerobic","")</f>
        <v/>
      </c>
      <c r="BD2458" t="str">
        <f>IF(ISNUMBER(SEARCH("anaer",$AW2458)),"anaer","")</f>
        <v/>
      </c>
      <c r="BE2458" t="str">
        <f>IF(ISNUMBER(SEARCH("thickening",$AZ2458)),"thickening","")</f>
        <v>thickening</v>
      </c>
      <c r="BF2458" s="3" t="str">
        <f>IF(ISNUMBER(SEARCH("airDry",$AW2458)),"airDry","")</f>
        <v/>
      </c>
      <c r="BG2458" s="3" t="str">
        <f>IF(ISNUMBER(SEARCH("heatDry",$AY2458)),"heatDry","")</f>
        <v/>
      </c>
      <c r="BH2458" s="3" t="str">
        <f>IF(AND(ISNUMBER(SEARCH("aerobic",$AW2458)),ISNUMBER(SEARCH("anaer",$AW2458))),"Combined Aer and Anaer.","")</f>
        <v/>
      </c>
    </row>
    <row r="2459" spans="1:60" x14ac:dyDescent="0.25">
      <c r="A2459" s="4">
        <v>518</v>
      </c>
      <c r="B2459" t="s">
        <v>2557</v>
      </c>
      <c r="C2459">
        <v>307.10000000000002</v>
      </c>
      <c r="D2459">
        <v>567.09317698965879</v>
      </c>
      <c r="E2459">
        <v>568.94330279765313</v>
      </c>
      <c r="F2459">
        <v>430.2054905118452</v>
      </c>
      <c r="G2459">
        <v>724.34208984005636</v>
      </c>
      <c r="H2459">
        <v>-144.17506695318261</v>
      </c>
      <c r="I2459">
        <v>-146.198697680549</v>
      </c>
      <c r="J2459">
        <v>-162.42587654623651</v>
      </c>
      <c r="K2459">
        <v>-121.0379881141701</v>
      </c>
      <c r="L2459">
        <v>164.62220068299001</v>
      </c>
      <c r="M2459">
        <v>163.4410025005906</v>
      </c>
      <c r="N2459">
        <v>159.52961849326419</v>
      </c>
      <c r="O2459">
        <v>172.92157191211649</v>
      </c>
      <c r="P2459">
        <v>7.2595817453936959</v>
      </c>
      <c r="Q2459">
        <v>7.2952272595486081</v>
      </c>
      <c r="R2459">
        <v>6.1977820826020453</v>
      </c>
      <c r="S2459">
        <v>8.3659418787501636</v>
      </c>
      <c r="T2459">
        <v>106121.7845626168</v>
      </c>
      <c r="U2459">
        <v>106121.705411195</v>
      </c>
      <c r="V2459">
        <v>106050.8176106678</v>
      </c>
      <c r="W2459">
        <v>106193.24201974001</v>
      </c>
      <c r="X2459">
        <v>8914.7570206818982</v>
      </c>
      <c r="Y2459">
        <v>8972.1382274845309</v>
      </c>
      <c r="Z2459">
        <v>8486.4358293172863</v>
      </c>
      <c r="AA2459">
        <v>9192.759768746173</v>
      </c>
      <c r="AB2459">
        <v>1735.4767707218471</v>
      </c>
      <c r="AC2459">
        <v>1710.9129464627881</v>
      </c>
      <c r="AD2459">
        <v>1448.0124696020309</v>
      </c>
      <c r="AE2459">
        <v>2066.28884312744</v>
      </c>
      <c r="AF2459">
        <v>52.534514227970831</v>
      </c>
      <c r="AG2459">
        <v>52.157107078937123</v>
      </c>
      <c r="AH2459">
        <v>50.910310680812273</v>
      </c>
      <c r="AI2459">
        <v>55.182666503557087</v>
      </c>
      <c r="AJ2459">
        <v>0.41851026960553112</v>
      </c>
      <c r="AK2459">
        <v>0.41851030708755232</v>
      </c>
      <c r="AL2459">
        <v>0.41850166383136461</v>
      </c>
      <c r="AM2459">
        <v>0.41851882579840588</v>
      </c>
      <c r="AN2459">
        <v>0.97640286569099677</v>
      </c>
      <c r="AO2459">
        <v>0.97640286569099666</v>
      </c>
      <c r="AP2459">
        <v>0.97640286569099666</v>
      </c>
      <c r="AQ2459">
        <v>0.97640286569099666</v>
      </c>
      <c r="AR2459">
        <v>10.89333558373475</v>
      </c>
      <c r="AS2459">
        <v>10.89333558373475</v>
      </c>
      <c r="AT2459">
        <v>10.89333558373475</v>
      </c>
      <c r="AU2459">
        <v>10.89333558373475</v>
      </c>
      <c r="AV2459" t="str">
        <f>VLOOKUP(Sheet1[[#This Row],[NPDES ID2]],Combined_Sheet__Major_Only___2[[NPDES ID2]:[ECHO BFR]],3,FALSE)</f>
        <v>PA</v>
      </c>
      <c r="AW2459" t="s">
        <v>54</v>
      </c>
      <c r="AX2459" t="str">
        <f>VLOOKUP(Sheet1[[#This Row],[NPDES ID2]],Combined_Sheet__Major_Only___2[[NPDES ID2]:[ECHO BFR]],27,FALSE)</f>
        <v>-</v>
      </c>
      <c r="AY2459" t="str">
        <f>VLOOKUP(Sheet1[[#This Row],[NPDES ID2]],Combined_Sheet__Major_Only___2[[NPDES ID2]:[ECHO BFR]],28,FALSE)</f>
        <v>thermoAerobicDigest</v>
      </c>
      <c r="AZ2459" t="str">
        <f>VLOOKUP(Sheet1[[#This Row],[NPDES ID2]],Combined_Sheet__Major_Only___2[[NPDES ID2]:[ECHO BFR]],29,FALSE)</f>
        <v>thickening, preliminaryOps</v>
      </c>
      <c r="BA2459">
        <f>VLOOKUP(Sheet1[[#This Row],[NPDES ID2]],Combined_Sheet__Major_Only___2[[NPDES ID2]:[ECHO BFR]],17,FALSE)</f>
        <v>40.226111000000003</v>
      </c>
      <c r="BB2459">
        <f>VLOOKUP(Sheet1[[#This Row],[NPDES ID2]],Combined_Sheet__Major_Only___2[[NPDES ID2]:[ECHO BFR]],18,FALSE)</f>
        <v>-76.858889000000005</v>
      </c>
      <c r="BC2459" t="str">
        <f>IF(ISNUMBER(SEARCH("aerobic",$AW2459)),"aerobic","")</f>
        <v/>
      </c>
      <c r="BD2459" t="str">
        <f>IF(ISNUMBER(SEARCH("anaer",$AW2459)),"anaer","")</f>
        <v/>
      </c>
      <c r="BE2459" t="str">
        <f>IF(ISNUMBER(SEARCH("thickening",$AZ2459)),"thickening","")</f>
        <v>thickening</v>
      </c>
      <c r="BF2459" s="2" t="str">
        <f>IF(ISNUMBER(SEARCH("airDry",$AW2459)),"airDry","")</f>
        <v/>
      </c>
      <c r="BG2459" s="2" t="str">
        <f>IF(ISNUMBER(SEARCH("heatDry",$AY2459)),"heatDry","")</f>
        <v/>
      </c>
      <c r="BH2459" s="2" t="str">
        <f>IF(AND(ISNUMBER(SEARCH("aerobic",$AW2459)),ISNUMBER(SEARCH("anaer",$AW2459))),"Combined Aer and Anaer.","")</f>
        <v/>
      </c>
    </row>
    <row r="2460" spans="1:60" x14ac:dyDescent="0.25">
      <c r="A2460" s="4">
        <v>2121</v>
      </c>
      <c r="B2460" t="s">
        <v>9966</v>
      </c>
      <c r="C2460">
        <v>903.09</v>
      </c>
      <c r="D2460">
        <v>482.23732399411568</v>
      </c>
      <c r="E2460">
        <v>481.66162853109847</v>
      </c>
      <c r="F2460">
        <v>403.86896695909451</v>
      </c>
      <c r="G2460">
        <v>579.8177364250671</v>
      </c>
      <c r="H2460">
        <v>-153.74268199192679</v>
      </c>
      <c r="I2460">
        <v>-155.76851670900589</v>
      </c>
      <c r="J2460">
        <v>-173.21031012111251</v>
      </c>
      <c r="K2460">
        <v>-130.43734839659751</v>
      </c>
      <c r="L2460">
        <v>454.28845027365998</v>
      </c>
      <c r="M2460">
        <v>450.58338568741931</v>
      </c>
      <c r="N2460">
        <v>438.29603932174962</v>
      </c>
      <c r="O2460">
        <v>480.34500870638408</v>
      </c>
      <c r="P2460">
        <v>21.399864784919259</v>
      </c>
      <c r="Q2460">
        <v>21.49957746717627</v>
      </c>
      <c r="R2460">
        <v>18.497201716255891</v>
      </c>
      <c r="S2460">
        <v>24.692811889565611</v>
      </c>
      <c r="T2460">
        <v>106614.1983298307</v>
      </c>
      <c r="U2460">
        <v>106614.1188173949</v>
      </c>
      <c r="V2460">
        <v>106542.9076936519</v>
      </c>
      <c r="W2460">
        <v>106685.9817084051</v>
      </c>
      <c r="X2460">
        <v>9545.8747910269612</v>
      </c>
      <c r="Y2460">
        <v>9614.8723549942733</v>
      </c>
      <c r="Z2460">
        <v>9025.7427442915196</v>
      </c>
      <c r="AA2460">
        <v>9885.1078264574753</v>
      </c>
      <c r="AB2460">
        <v>2868.8843223136382</v>
      </c>
      <c r="AC2460">
        <v>2775.530072481361</v>
      </c>
      <c r="AD2460">
        <v>2170.915079406042</v>
      </c>
      <c r="AE2460">
        <v>3758.1532955399971</v>
      </c>
      <c r="AF2460">
        <v>49.301352542249099</v>
      </c>
      <c r="AG2460">
        <v>48.897883216204292</v>
      </c>
      <c r="AH2460">
        <v>47.568619097628137</v>
      </c>
      <c r="AI2460">
        <v>52.12804707296484</v>
      </c>
      <c r="AJ2460">
        <v>0.37922062251877547</v>
      </c>
      <c r="AK2460">
        <v>0.37922073042653082</v>
      </c>
      <c r="AL2460">
        <v>0.37919573913764698</v>
      </c>
      <c r="AM2460">
        <v>0.37924536381563279</v>
      </c>
      <c r="AN2460">
        <v>0.976508180422894</v>
      </c>
      <c r="AO2460">
        <v>0.976508180422894</v>
      </c>
      <c r="AP2460">
        <v>0.976508180422894</v>
      </c>
      <c r="AQ2460">
        <v>0.976508180422894</v>
      </c>
      <c r="AR2460">
        <v>8.2458854552302814</v>
      </c>
      <c r="AS2460">
        <v>8.2458854552302796</v>
      </c>
      <c r="AT2460">
        <v>8.2458854552302796</v>
      </c>
      <c r="AU2460">
        <v>8.2458854552302796</v>
      </c>
      <c r="AV2460" t="str">
        <f>VLOOKUP(Sheet1[[#This Row],[NPDES ID2]],Combined_Sheet__Major_Only___2[[NPDES ID2]:[ECHO BFR]],3,FALSE)</f>
        <v>FL</v>
      </c>
      <c r="AW2460" t="s">
        <v>54</v>
      </c>
      <c r="AX2460" t="str">
        <f>VLOOKUP(Sheet1[[#This Row],[NPDES ID2]],Combined_Sheet__Major_Only___2[[NPDES ID2]:[ECHO BFR]],27,FALSE)</f>
        <v>other</v>
      </c>
      <c r="AY2460" t="str">
        <f>VLOOKUP(Sheet1[[#This Row],[NPDES ID2]],Combined_Sheet__Major_Only___2[[NPDES ID2]:[ECHO BFR]],28,FALSE)</f>
        <v>-</v>
      </c>
      <c r="AZ2460" t="str">
        <f>VLOOKUP(Sheet1[[#This Row],[NPDES ID2]],Combined_Sheet__Major_Only___2[[NPDES ID2]:[ECHO BFR]],29,FALSE)</f>
        <v>thickening</v>
      </c>
      <c r="BA2460">
        <f>VLOOKUP(Sheet1[[#This Row],[NPDES ID2]],Combined_Sheet__Major_Only___2[[NPDES ID2]:[ECHO BFR]],17,FALSE)</f>
        <v>30.173677999999999</v>
      </c>
      <c r="BB2460">
        <f>VLOOKUP(Sheet1[[#This Row],[NPDES ID2]],Combined_Sheet__Major_Only___2[[NPDES ID2]:[ECHO BFR]],18,FALSE)</f>
        <v>-81.808132999999998</v>
      </c>
      <c r="BC2460" t="str">
        <f>IF(ISNUMBER(SEARCH("aerobic",$AW2460)),"aerobic","")</f>
        <v/>
      </c>
      <c r="BD2460" t="str">
        <f>IF(ISNUMBER(SEARCH("anaer",$AW2460)),"anaer","")</f>
        <v/>
      </c>
      <c r="BE2460" t="str">
        <f>IF(ISNUMBER(SEARCH("thickening",$AZ2460)),"thickening","")</f>
        <v>thickening</v>
      </c>
      <c r="BF2460" s="3" t="str">
        <f>IF(ISNUMBER(SEARCH("airDry",$AW2460)),"airDry","")</f>
        <v/>
      </c>
      <c r="BG2460" s="3" t="str">
        <f>IF(ISNUMBER(SEARCH("heatDry",$AY2460)),"heatDry","")</f>
        <v/>
      </c>
      <c r="BH2460" s="3" t="str">
        <f>IF(AND(ISNUMBER(SEARCH("aerobic",$AW2460)),ISNUMBER(SEARCH("anaer",$AW2460))),"Combined Aer and Anaer.","")</f>
        <v/>
      </c>
    </row>
    <row r="2461" spans="1:60" x14ac:dyDescent="0.25">
      <c r="A2461" s="4">
        <v>445</v>
      </c>
      <c r="B2461" t="s">
        <v>2224</v>
      </c>
      <c r="C2461">
        <v>533.24</v>
      </c>
      <c r="D2461">
        <v>478.42708549273789</v>
      </c>
      <c r="E2461">
        <v>478.02925900244628</v>
      </c>
      <c r="F2461">
        <v>374.62693731717241</v>
      </c>
      <c r="G2461">
        <v>581.44080257494579</v>
      </c>
      <c r="H2461">
        <v>-151.49162110837261</v>
      </c>
      <c r="I2461">
        <v>-153.64604018759221</v>
      </c>
      <c r="J2461">
        <v>-170.53293344947039</v>
      </c>
      <c r="K2461">
        <v>-128.1390841475708</v>
      </c>
      <c r="L2461">
        <v>272.45850567508489</v>
      </c>
      <c r="M2461">
        <v>270.30276428960281</v>
      </c>
      <c r="N2461">
        <v>263.16027426798331</v>
      </c>
      <c r="O2461">
        <v>287.61045518652151</v>
      </c>
      <c r="P2461">
        <v>12.6289681155169</v>
      </c>
      <c r="Q2461">
        <v>12.666973369272419</v>
      </c>
      <c r="R2461">
        <v>10.88133548212865</v>
      </c>
      <c r="S2461">
        <v>14.598506557821089</v>
      </c>
      <c r="T2461">
        <v>107276.11651199371</v>
      </c>
      <c r="U2461">
        <v>107276.0365142713</v>
      </c>
      <c r="V2461">
        <v>107204.39076922119</v>
      </c>
      <c r="W2461">
        <v>107348.3380045058</v>
      </c>
      <c r="X2461">
        <v>9455.917313613556</v>
      </c>
      <c r="Y2461">
        <v>9522.4323788090733</v>
      </c>
      <c r="Z2461">
        <v>8955.9407513225451</v>
      </c>
      <c r="AA2461">
        <v>9781.5642457473368</v>
      </c>
      <c r="AB2461">
        <v>2290.9954955634862</v>
      </c>
      <c r="AC2461">
        <v>2242.4372138561121</v>
      </c>
      <c r="AD2461">
        <v>1828.004541682388</v>
      </c>
      <c r="AE2461">
        <v>2847.3753013184701</v>
      </c>
      <c r="AF2461">
        <v>50.075142200173929</v>
      </c>
      <c r="AG2461">
        <v>49.678132167415818</v>
      </c>
      <c r="AH2461">
        <v>48.367877255901853</v>
      </c>
      <c r="AI2461">
        <v>52.859290815928972</v>
      </c>
      <c r="AJ2461">
        <v>0.38861737780978761</v>
      </c>
      <c r="AK2461">
        <v>0.38861744159904849</v>
      </c>
      <c r="AL2461">
        <v>0.38860270766461502</v>
      </c>
      <c r="AM2461">
        <v>0.38863196372199932</v>
      </c>
      <c r="AN2461">
        <v>0.97664827552240541</v>
      </c>
      <c r="AO2461">
        <v>0.97664827552240518</v>
      </c>
      <c r="AP2461">
        <v>0.97664827552240518</v>
      </c>
      <c r="AQ2461">
        <v>0.97664827552240518</v>
      </c>
      <c r="AR2461">
        <v>9.2582452524329426</v>
      </c>
      <c r="AS2461">
        <v>9.2582452524329391</v>
      </c>
      <c r="AT2461">
        <v>9.2582452524329391</v>
      </c>
      <c r="AU2461">
        <v>9.2582452524329391</v>
      </c>
      <c r="AV2461" t="str">
        <f>VLOOKUP(Sheet1[[#This Row],[NPDES ID2]],Combined_Sheet__Major_Only___2[[NPDES ID2]:[ECHO BFR]],3,FALSE)</f>
        <v>MA</v>
      </c>
      <c r="AW2461" t="s">
        <v>952</v>
      </c>
      <c r="AX2461" t="str">
        <f>VLOOKUP(Sheet1[[#This Row],[NPDES ID2]],Combined_Sheet__Major_Only___2[[NPDES ID2]:[ECHO BFR]],27,FALSE)</f>
        <v>other</v>
      </c>
      <c r="AY2461" t="str">
        <f>VLOOKUP(Sheet1[[#This Row],[NPDES ID2]],Combined_Sheet__Major_Only___2[[NPDES ID2]:[ECHO BFR]],28,FALSE)</f>
        <v>highTempCompost</v>
      </c>
      <c r="AZ2461" t="str">
        <f>VLOOKUP(Sheet1[[#This Row],[NPDES ID2]],Combined_Sheet__Major_Only___2[[NPDES ID2]:[ECHO BFR]],29,FALSE)</f>
        <v>thickening</v>
      </c>
      <c r="BA2461">
        <f>VLOOKUP(Sheet1[[#This Row],[NPDES ID2]],Combined_Sheet__Major_Only___2[[NPDES ID2]:[ECHO BFR]],17,FALSE)</f>
        <v>42.069690000000001</v>
      </c>
      <c r="BB2461">
        <f>VLOOKUP(Sheet1[[#This Row],[NPDES ID2]],Combined_Sheet__Major_Only___2[[NPDES ID2]:[ECHO BFR]],18,FALSE)</f>
        <v>-72.006299999999996</v>
      </c>
      <c r="BC2461" t="str">
        <f>IF(ISNUMBER(SEARCH("aerobic",$AW2461)),"aerobic","")</f>
        <v/>
      </c>
      <c r="BD2461" t="str">
        <f>IF(ISNUMBER(SEARCH("anaer",$AW2461)),"anaer","")</f>
        <v/>
      </c>
      <c r="BE2461" t="str">
        <f>IF(ISNUMBER(SEARCH("thickening",$AZ2461)),"thickening","")</f>
        <v>thickening</v>
      </c>
      <c r="BF2461" s="3" t="str">
        <f>IF(ISNUMBER(SEARCH("airDry",$AW2461)),"airDry","")</f>
        <v/>
      </c>
      <c r="BG2461" s="3" t="str">
        <f>IF(ISNUMBER(SEARCH("heatDry",$AY2461)),"heatDry","")</f>
        <v/>
      </c>
      <c r="BH2461" s="3" t="str">
        <f>IF(AND(ISNUMBER(SEARCH("aerobic",$AW2461)),ISNUMBER(SEARCH("anaer",$AW2461))),"Combined Aer and Anaer.","")</f>
        <v/>
      </c>
    </row>
    <row r="2462" spans="1:60" x14ac:dyDescent="0.25">
      <c r="A2462" s="4">
        <v>2155</v>
      </c>
      <c r="B2462" t="s">
        <v>10120</v>
      </c>
      <c r="C2462">
        <v>780.76</v>
      </c>
      <c r="D2462">
        <v>483.19225928830127</v>
      </c>
      <c r="E2462">
        <v>477.24083883133329</v>
      </c>
      <c r="F2462">
        <v>401.2394150312274</v>
      </c>
      <c r="G2462">
        <v>578.86846244309618</v>
      </c>
      <c r="H2462">
        <v>-157.23158116592319</v>
      </c>
      <c r="I2462">
        <v>-159.13123785753189</v>
      </c>
      <c r="J2462">
        <v>-176.95096226283309</v>
      </c>
      <c r="K2462">
        <v>-133.74799169181881</v>
      </c>
      <c r="L2462">
        <v>384.67248453268508</v>
      </c>
      <c r="M2462">
        <v>381.40496746711642</v>
      </c>
      <c r="N2462">
        <v>370.57323307721828</v>
      </c>
      <c r="O2462">
        <v>407.64603730283949</v>
      </c>
      <c r="P2462">
        <v>18.514870308754471</v>
      </c>
      <c r="Q2462">
        <v>18.594910949173201</v>
      </c>
      <c r="R2462">
        <v>16.039736067587331</v>
      </c>
      <c r="S2462">
        <v>21.31298091685677</v>
      </c>
      <c r="T2462">
        <v>107312.0355262129</v>
      </c>
      <c r="U2462">
        <v>107311.9555021564</v>
      </c>
      <c r="V2462">
        <v>107240.2861723652</v>
      </c>
      <c r="W2462">
        <v>107384.2807929937</v>
      </c>
      <c r="X2462">
        <v>9810.8966187314672</v>
      </c>
      <c r="Y2462">
        <v>9884.444479927899</v>
      </c>
      <c r="Z2462">
        <v>9254.9249069511679</v>
      </c>
      <c r="AA2462">
        <v>10174.072341521171</v>
      </c>
      <c r="AB2462">
        <v>2035.1783258605781</v>
      </c>
      <c r="AC2462">
        <v>2002.951068191561</v>
      </c>
      <c r="AD2462">
        <v>1674.332427070239</v>
      </c>
      <c r="AE2462">
        <v>2455.5384206755998</v>
      </c>
      <c r="AF2462">
        <v>48.286569772030951</v>
      </c>
      <c r="AG2462">
        <v>47.875285802866458</v>
      </c>
      <c r="AH2462">
        <v>46.519046130237818</v>
      </c>
      <c r="AI2462">
        <v>51.169479079102452</v>
      </c>
      <c r="AJ2462">
        <v>0.36690385942828779</v>
      </c>
      <c r="AK2462">
        <v>0.36690394641166002</v>
      </c>
      <c r="AL2462">
        <v>0.36688382252806628</v>
      </c>
      <c r="AM2462">
        <v>0.36692378166611211</v>
      </c>
      <c r="AN2462">
        <v>0.97665583000670209</v>
      </c>
      <c r="AO2462">
        <v>0.97665583000670175</v>
      </c>
      <c r="AP2462">
        <v>0.97665583000670175</v>
      </c>
      <c r="AQ2462">
        <v>0.97665583000670175</v>
      </c>
      <c r="AR2462">
        <v>9.6715352891993742</v>
      </c>
      <c r="AS2462">
        <v>9.671535289199376</v>
      </c>
      <c r="AT2462">
        <v>9.671535289199376</v>
      </c>
      <c r="AU2462">
        <v>9.671535289199376</v>
      </c>
      <c r="AV2462" t="str">
        <f>VLOOKUP(Sheet1[[#This Row],[NPDES ID2]],Combined_Sheet__Major_Only___2[[NPDES ID2]:[ECHO BFR]],3,FALSE)</f>
        <v>PA</v>
      </c>
      <c r="AW2462" t="s">
        <v>54</v>
      </c>
      <c r="AX2462" t="str">
        <f>VLOOKUP(Sheet1[[#This Row],[NPDES ID2]],Combined_Sheet__Major_Only___2[[NPDES ID2]:[ECHO BFR]],27,FALSE)</f>
        <v>-</v>
      </c>
      <c r="AY2462" t="str">
        <f>VLOOKUP(Sheet1[[#This Row],[NPDES ID2]],Combined_Sheet__Major_Only___2[[NPDES ID2]:[ECHO BFR]],28,FALSE)</f>
        <v>thermoAerobicDigest</v>
      </c>
      <c r="AZ2462" t="str">
        <f>VLOOKUP(Sheet1[[#This Row],[NPDES ID2]],Combined_Sheet__Major_Only___2[[NPDES ID2]:[ECHO BFR]],29,FALSE)</f>
        <v>thickening, preliminaryOps</v>
      </c>
      <c r="BA2462">
        <f>VLOOKUP(Sheet1[[#This Row],[NPDES ID2]],Combined_Sheet__Major_Only___2[[NPDES ID2]:[ECHO BFR]],17,FALSE)</f>
        <v>40.719119999999997</v>
      </c>
      <c r="BB2462">
        <f>VLOOKUP(Sheet1[[#This Row],[NPDES ID2]],Combined_Sheet__Major_Only___2[[NPDES ID2]:[ECHO BFR]],18,FALSE)</f>
        <v>-80.143529999999998</v>
      </c>
      <c r="BC2462" t="str">
        <f>IF(ISNUMBER(SEARCH("aerobic",$AW2462)),"aerobic","")</f>
        <v/>
      </c>
      <c r="BD2462" t="str">
        <f>IF(ISNUMBER(SEARCH("anaer",$AW2462)),"anaer","")</f>
        <v/>
      </c>
      <c r="BE2462" t="str">
        <f>IF(ISNUMBER(SEARCH("thickening",$AZ2462)),"thickening","")</f>
        <v>thickening</v>
      </c>
      <c r="BF2462" s="3" t="str">
        <f>IF(ISNUMBER(SEARCH("airDry",$AW2462)),"airDry","")</f>
        <v/>
      </c>
      <c r="BG2462" s="3" t="str">
        <f>IF(ISNUMBER(SEARCH("heatDry",$AY2462)),"heatDry","")</f>
        <v/>
      </c>
      <c r="BH2462" s="3" t="str">
        <f>IF(AND(ISNUMBER(SEARCH("aerobic",$AW2462)),ISNUMBER(SEARCH("anaer",$AW2462))),"Combined Aer and Anaer.","")</f>
        <v/>
      </c>
    </row>
    <row r="2463" spans="1:60" x14ac:dyDescent="0.25">
      <c r="A2463" s="4">
        <v>812</v>
      </c>
      <c r="B2463" t="s">
        <v>3973</v>
      </c>
      <c r="C2463">
        <v>1277</v>
      </c>
      <c r="D2463">
        <v>505.57205512119708</v>
      </c>
      <c r="E2463">
        <v>505.38654929744541</v>
      </c>
      <c r="F2463">
        <v>428.52340522094858</v>
      </c>
      <c r="G2463">
        <v>597.67537122226736</v>
      </c>
      <c r="H2463">
        <v>-144.39578741298951</v>
      </c>
      <c r="I2463">
        <v>-146.82428052023411</v>
      </c>
      <c r="J2463">
        <v>-163.09945243814681</v>
      </c>
      <c r="K2463">
        <v>-121.4371346513576</v>
      </c>
      <c r="L2463">
        <v>681.01615683697003</v>
      </c>
      <c r="M2463">
        <v>676.08406909254472</v>
      </c>
      <c r="N2463">
        <v>659.71115837720265</v>
      </c>
      <c r="O2463">
        <v>715.72304432787178</v>
      </c>
      <c r="P2463">
        <v>30.19122115227454</v>
      </c>
      <c r="Q2463">
        <v>30.322972222453121</v>
      </c>
      <c r="R2463">
        <v>25.794828887004851</v>
      </c>
      <c r="S2463">
        <v>34.804865575190142</v>
      </c>
      <c r="T2463">
        <v>107821.87290803839</v>
      </c>
      <c r="U2463">
        <v>107821.7925101937</v>
      </c>
      <c r="V2463">
        <v>107749.788416688</v>
      </c>
      <c r="W2463">
        <v>107894.4556287054</v>
      </c>
      <c r="X2463">
        <v>9104.5890082607857</v>
      </c>
      <c r="Y2463">
        <v>9163.6752470595657</v>
      </c>
      <c r="Z2463">
        <v>8662.4918349013406</v>
      </c>
      <c r="AA2463">
        <v>9391.7563638828033</v>
      </c>
      <c r="AB2463">
        <v>2057.249540189528</v>
      </c>
      <c r="AC2463">
        <v>2018.378259977331</v>
      </c>
      <c r="AD2463">
        <v>1668.065641930132</v>
      </c>
      <c r="AE2463">
        <v>2518.0532448621539</v>
      </c>
      <c r="AF2463">
        <v>52.268009939571911</v>
      </c>
      <c r="AG2463">
        <v>51.887493616266028</v>
      </c>
      <c r="AH2463">
        <v>50.636924471548092</v>
      </c>
      <c r="AI2463">
        <v>54.930231897473099</v>
      </c>
      <c r="AJ2463">
        <v>0.41526911003004868</v>
      </c>
      <c r="AK2463">
        <v>0.41526926934198161</v>
      </c>
      <c r="AL2463">
        <v>0.41523229077626328</v>
      </c>
      <c r="AM2463">
        <v>0.41530572001363469</v>
      </c>
      <c r="AN2463">
        <v>0.97676253429973547</v>
      </c>
      <c r="AO2463">
        <v>0.97676253429973525</v>
      </c>
      <c r="AP2463">
        <v>0.97676253429973525</v>
      </c>
      <c r="AQ2463">
        <v>0.97676253429973525</v>
      </c>
      <c r="AR2463">
        <v>10.0095917094279</v>
      </c>
      <c r="AS2463">
        <v>10.0095917094279</v>
      </c>
      <c r="AT2463">
        <v>10.0095917094279</v>
      </c>
      <c r="AU2463">
        <v>10.0095917094279</v>
      </c>
      <c r="AV2463" t="str">
        <f>VLOOKUP(Sheet1[[#This Row],[NPDES ID2]],Combined_Sheet__Major_Only___2[[NPDES ID2]:[ECHO BFR]],3,FALSE)</f>
        <v>CA</v>
      </c>
      <c r="AW2463" t="s">
        <v>54</v>
      </c>
      <c r="AX2463" t="str">
        <f>VLOOKUP(Sheet1[[#This Row],[NPDES ID2]],Combined_Sheet__Major_Only___2[[NPDES ID2]:[ECHO BFR]],27,FALSE)</f>
        <v>-</v>
      </c>
      <c r="AY2463" t="str">
        <f>VLOOKUP(Sheet1[[#This Row],[NPDES ID2]],Combined_Sheet__Major_Only___2[[NPDES ID2]:[ECHO BFR]],28,FALSE)</f>
        <v>-</v>
      </c>
      <c r="AZ2463" t="str">
        <f>VLOOKUP(Sheet1[[#This Row],[NPDES ID2]],Combined_Sheet__Major_Only___2[[NPDES ID2]:[ECHO BFR]],29,FALSE)</f>
        <v>thickening</v>
      </c>
      <c r="BA2463">
        <f>VLOOKUP(Sheet1[[#This Row],[NPDES ID2]],Combined_Sheet__Major_Only___2[[NPDES ID2]:[ECHO BFR]],17,FALSE)</f>
        <v>38.922049999999999</v>
      </c>
      <c r="BB2463">
        <f>VLOOKUP(Sheet1[[#This Row],[NPDES ID2]],Combined_Sheet__Major_Only___2[[NPDES ID2]:[ECHO BFR]],18,FALSE)</f>
        <v>-119.96947</v>
      </c>
      <c r="BC2463" t="str">
        <f>IF(ISNUMBER(SEARCH("aerobic",$AW2463)),"aerobic","")</f>
        <v/>
      </c>
      <c r="BD2463" t="str">
        <f>IF(ISNUMBER(SEARCH("anaer",$AW2463)),"anaer","")</f>
        <v/>
      </c>
      <c r="BE2463" t="str">
        <f>IF(ISNUMBER(SEARCH("thickening",$AZ2463)),"thickening","")</f>
        <v>thickening</v>
      </c>
      <c r="BF2463" s="2" t="str">
        <f>IF(ISNUMBER(SEARCH("airDry",$AW2463)),"airDry","")</f>
        <v/>
      </c>
      <c r="BG2463" s="2" t="str">
        <f>IF(ISNUMBER(SEARCH("heatDry",$AY2463)),"heatDry","")</f>
        <v/>
      </c>
      <c r="BH2463" s="2" t="str">
        <f>IF(AND(ISNUMBER(SEARCH("aerobic",$AW2463)),ISNUMBER(SEARCH("anaer",$AW2463))),"Combined Aer and Anaer.","")</f>
        <v/>
      </c>
    </row>
    <row r="2464" spans="1:60" x14ac:dyDescent="0.25">
      <c r="A2464" s="4">
        <v>661</v>
      </c>
      <c r="B2464" t="s">
        <v>3251</v>
      </c>
      <c r="C2464">
        <v>35.200000000000003</v>
      </c>
      <c r="D2464">
        <v>3555.2836179246951</v>
      </c>
      <c r="E2464">
        <v>3558.514519698605</v>
      </c>
      <c r="F2464">
        <v>2455.858887272952</v>
      </c>
      <c r="G2464">
        <v>4710.6315730154038</v>
      </c>
      <c r="H2464">
        <v>-146.247784561071</v>
      </c>
      <c r="I2464">
        <v>-148.31084030664721</v>
      </c>
      <c r="J2464">
        <v>-164.50330700083859</v>
      </c>
      <c r="K2464">
        <v>-122.9615144890065</v>
      </c>
      <c r="L2464">
        <v>18.633683370019789</v>
      </c>
      <c r="M2464">
        <v>18.496382594289489</v>
      </c>
      <c r="N2464">
        <v>18.04203439496866</v>
      </c>
      <c r="O2464">
        <v>19.59799570674986</v>
      </c>
      <c r="P2464">
        <v>0.83254389871595791</v>
      </c>
      <c r="Q2464">
        <v>0.83551384798889683</v>
      </c>
      <c r="R2464">
        <v>0.71259133723424861</v>
      </c>
      <c r="S2464">
        <v>0.96033755747178484</v>
      </c>
      <c r="T2464">
        <v>108101.81096773539</v>
      </c>
      <c r="U2464">
        <v>108101.7303646536</v>
      </c>
      <c r="V2464">
        <v>108029.5424613528</v>
      </c>
      <c r="W2464">
        <v>108174.57897529889</v>
      </c>
      <c r="X2464">
        <v>9196.1608445296006</v>
      </c>
      <c r="Y2464">
        <v>9256.8123049343303</v>
      </c>
      <c r="Z2464">
        <v>8742.8704005904892</v>
      </c>
      <c r="AA2464">
        <v>9490.5855089613779</v>
      </c>
      <c r="AB2464">
        <v>2087.7971616621799</v>
      </c>
      <c r="AC2464">
        <v>2047.939293995925</v>
      </c>
      <c r="AD2464">
        <v>1690.999981047986</v>
      </c>
      <c r="AE2464">
        <v>2557.4523909648028</v>
      </c>
      <c r="AF2464">
        <v>51.878011906301232</v>
      </c>
      <c r="AG2464">
        <v>51.495698652006659</v>
      </c>
      <c r="AH2464">
        <v>50.230914699771631</v>
      </c>
      <c r="AI2464">
        <v>54.562710395456207</v>
      </c>
      <c r="AJ2464">
        <v>0.41052687830578949</v>
      </c>
      <c r="AK2464">
        <v>0.41052688270261661</v>
      </c>
      <c r="AL2464">
        <v>0.41052587056429363</v>
      </c>
      <c r="AM2464">
        <v>0.41052788022047199</v>
      </c>
      <c r="AN2464">
        <v>0.97682070896284701</v>
      </c>
      <c r="AO2464">
        <v>0.97682070896284667</v>
      </c>
      <c r="AP2464">
        <v>0.97682070896284667</v>
      </c>
      <c r="AQ2464">
        <v>0.97682070896284667</v>
      </c>
      <c r="AR2464">
        <v>9.9108113044346968</v>
      </c>
      <c r="AS2464">
        <v>9.9108113044346968</v>
      </c>
      <c r="AT2464">
        <v>9.9108113044346968</v>
      </c>
      <c r="AU2464">
        <v>9.9108113044346968</v>
      </c>
      <c r="AV2464" t="str">
        <f>VLOOKUP(Sheet1[[#This Row],[NPDES ID2]],Combined_Sheet__Major_Only___2[[NPDES ID2]:[ECHO BFR]],3,FALSE)</f>
        <v>WA</v>
      </c>
      <c r="AW2464" t="s">
        <v>54</v>
      </c>
      <c r="AX2464" t="str">
        <f>VLOOKUP(Sheet1[[#This Row],[NPDES ID2]],Combined_Sheet__Major_Only___2[[NPDES ID2]:[ECHO BFR]],27,FALSE)</f>
        <v>-</v>
      </c>
      <c r="AY2464" t="str">
        <f>VLOOKUP(Sheet1[[#This Row],[NPDES ID2]],Combined_Sheet__Major_Only___2[[NPDES ID2]:[ECHO BFR]],28,FALSE)</f>
        <v>-</v>
      </c>
      <c r="AZ2464" t="str">
        <f>VLOOKUP(Sheet1[[#This Row],[NPDES ID2]],Combined_Sheet__Major_Only___2[[NPDES ID2]:[ECHO BFR]],29,FALSE)</f>
        <v>thickening</v>
      </c>
      <c r="BA2464">
        <f>VLOOKUP(Sheet1[[#This Row],[NPDES ID2]],Combined_Sheet__Major_Only___2[[NPDES ID2]:[ECHO BFR]],17,FALSE)</f>
        <v>48.348092000000001</v>
      </c>
      <c r="BB2464">
        <f>VLOOKUP(Sheet1[[#This Row],[NPDES ID2]],Combined_Sheet__Major_Only___2[[NPDES ID2]:[ECHO BFR]],18,FALSE)</f>
        <v>-122.661924</v>
      </c>
      <c r="BC2464" t="str">
        <f>IF(ISNUMBER(SEARCH("aerobic",$AW2464)),"aerobic","")</f>
        <v/>
      </c>
      <c r="BD2464" t="str">
        <f>IF(ISNUMBER(SEARCH("anaer",$AW2464)),"anaer","")</f>
        <v/>
      </c>
      <c r="BE2464" t="str">
        <f>IF(ISNUMBER(SEARCH("thickening",$AZ2464)),"thickening","")</f>
        <v>thickening</v>
      </c>
      <c r="BF2464" s="3" t="str">
        <f>IF(ISNUMBER(SEARCH("airDry",$AW2464)),"airDry","")</f>
        <v/>
      </c>
      <c r="BG2464" s="3" t="str">
        <f>IF(ISNUMBER(SEARCH("heatDry",$AY2464)),"heatDry","")</f>
        <v/>
      </c>
      <c r="BH2464" s="3" t="str">
        <f>IF(AND(ISNUMBER(SEARCH("aerobic",$AW2464)),ISNUMBER(SEARCH("anaer",$AW2464))),"Combined Aer and Anaer.","")</f>
        <v/>
      </c>
    </row>
    <row r="2465" spans="1:60" x14ac:dyDescent="0.25">
      <c r="A2465" s="4">
        <v>2197</v>
      </c>
      <c r="B2465" t="s">
        <v>10304</v>
      </c>
      <c r="C2465">
        <v>660.77</v>
      </c>
      <c r="D2465">
        <v>459.3413085320351</v>
      </c>
      <c r="E2465">
        <v>453.19045709843039</v>
      </c>
      <c r="F2465">
        <v>368.86746131738352</v>
      </c>
      <c r="G2465">
        <v>548.02373445694809</v>
      </c>
      <c r="H2465">
        <v>-149.50311010398099</v>
      </c>
      <c r="I2465">
        <v>-151.7025516783215</v>
      </c>
      <c r="J2465">
        <v>-168.4070856121559</v>
      </c>
      <c r="K2465">
        <v>-126.2667727093544</v>
      </c>
      <c r="L2465">
        <v>341.73679542804751</v>
      </c>
      <c r="M2465">
        <v>339.09839690451349</v>
      </c>
      <c r="N2465">
        <v>330.35397759135162</v>
      </c>
      <c r="O2465">
        <v>360.28475115530722</v>
      </c>
      <c r="P2465">
        <v>15.64197460807689</v>
      </c>
      <c r="Q2465">
        <v>15.673328485831011</v>
      </c>
      <c r="R2465">
        <v>13.44323661721106</v>
      </c>
      <c r="S2465">
        <v>18.070502888480139</v>
      </c>
      <c r="T2465">
        <v>108127.4411773647</v>
      </c>
      <c r="U2465">
        <v>108127.36055549209</v>
      </c>
      <c r="V2465">
        <v>108055.15582317</v>
      </c>
      <c r="W2465">
        <v>108200.22614918811</v>
      </c>
      <c r="X2465">
        <v>9415.7630028426047</v>
      </c>
      <c r="Y2465">
        <v>9480.5412528453653</v>
      </c>
      <c r="Z2465">
        <v>8929.5677351294999</v>
      </c>
      <c r="AA2465">
        <v>9732.1676693327991</v>
      </c>
      <c r="AB2465">
        <v>2066.7518468582589</v>
      </c>
      <c r="AC2465">
        <v>2030.2761930737861</v>
      </c>
      <c r="AD2465">
        <v>1684.1561186642409</v>
      </c>
      <c r="AE2465">
        <v>2515.5005795827601</v>
      </c>
      <c r="AF2465">
        <v>50.686240922732601</v>
      </c>
      <c r="AG2465">
        <v>50.293916464855897</v>
      </c>
      <c r="AH2465">
        <v>48.999999389776328</v>
      </c>
      <c r="AI2465">
        <v>53.436488770440697</v>
      </c>
      <c r="AJ2465">
        <v>0.39604137508010928</v>
      </c>
      <c r="AK2465">
        <v>0.39604145451831368</v>
      </c>
      <c r="AL2465">
        <v>0.39602309116174239</v>
      </c>
      <c r="AM2465">
        <v>0.39605955419151589</v>
      </c>
      <c r="AN2465">
        <v>0.97682602069222169</v>
      </c>
      <c r="AO2465">
        <v>0.97682602069222191</v>
      </c>
      <c r="AP2465">
        <v>0.97682602069222191</v>
      </c>
      <c r="AQ2465">
        <v>0.97682602069222191</v>
      </c>
      <c r="AR2465">
        <v>9.8534131786965862</v>
      </c>
      <c r="AS2465">
        <v>9.8534131786965897</v>
      </c>
      <c r="AT2465">
        <v>9.8534131786965897</v>
      </c>
      <c r="AU2465">
        <v>9.8534131786965897</v>
      </c>
      <c r="AV2465" t="str">
        <f>VLOOKUP(Sheet1[[#This Row],[NPDES ID2]],Combined_Sheet__Major_Only___2[[NPDES ID2]:[ECHO BFR]],3,FALSE)</f>
        <v>CO</v>
      </c>
      <c r="AW2465" t="s">
        <v>54</v>
      </c>
      <c r="AX2465" t="str">
        <f>VLOOKUP(Sheet1[[#This Row],[NPDES ID2]],Combined_Sheet__Major_Only___2[[NPDES ID2]:[ECHO BFR]],27,FALSE)</f>
        <v>tempSludgeStore</v>
      </c>
      <c r="AY2465" t="str">
        <f>VLOOKUP(Sheet1[[#This Row],[NPDES ID2]],Combined_Sheet__Major_Only___2[[NPDES ID2]:[ECHO BFR]],28,FALSE)</f>
        <v>thermoAerobicDigest</v>
      </c>
      <c r="AZ2465" t="str">
        <f>VLOOKUP(Sheet1[[#This Row],[NPDES ID2]],Combined_Sheet__Major_Only___2[[NPDES ID2]:[ECHO BFR]],29,FALSE)</f>
        <v>thickening, preliminaryOps</v>
      </c>
      <c r="BA2465">
        <f>VLOOKUP(Sheet1[[#This Row],[NPDES ID2]],Combined_Sheet__Major_Only___2[[NPDES ID2]:[ECHO BFR]],17,FALSE)</f>
        <v>40.181708999999998</v>
      </c>
      <c r="BB2465">
        <f>VLOOKUP(Sheet1[[#This Row],[NPDES ID2]],Combined_Sheet__Major_Only___2[[NPDES ID2]:[ECHO BFR]],18,FALSE)</f>
        <v>-104.92991600000001</v>
      </c>
      <c r="BC2465" t="str">
        <f>IF(ISNUMBER(SEARCH("aerobic",$AW2465)),"aerobic","")</f>
        <v/>
      </c>
      <c r="BD2465" t="str">
        <f>IF(ISNUMBER(SEARCH("anaer",$AW2465)),"anaer","")</f>
        <v/>
      </c>
      <c r="BE2465" t="str">
        <f>IF(ISNUMBER(SEARCH("thickening",$AZ2465)),"thickening","")</f>
        <v>thickening</v>
      </c>
      <c r="BF2465" s="3" t="str">
        <f>IF(ISNUMBER(SEARCH("airDry",$AW2465)),"airDry","")</f>
        <v/>
      </c>
      <c r="BG2465" s="3" t="str">
        <f>IF(ISNUMBER(SEARCH("heatDry",$AY2465)),"heatDry","")</f>
        <v/>
      </c>
      <c r="BH2465" s="3" t="str">
        <f>IF(AND(ISNUMBER(SEARCH("aerobic",$AW2465)),ISNUMBER(SEARCH("anaer",$AW2465))),"Combined Aer and Anaer.","")</f>
        <v/>
      </c>
    </row>
    <row r="2466" spans="1:60" x14ac:dyDescent="0.25">
      <c r="A2466" s="4">
        <v>1173</v>
      </c>
      <c r="B2466" t="s">
        <v>5626</v>
      </c>
      <c r="C2466">
        <v>273.76299999999998</v>
      </c>
      <c r="D2466">
        <v>630.26717756189112</v>
      </c>
      <c r="E2466">
        <v>630.26042367884861</v>
      </c>
      <c r="F2466">
        <v>473.4956048075988</v>
      </c>
      <c r="G2466">
        <v>812.63187243979576</v>
      </c>
      <c r="H2466">
        <v>-150.10329730742851</v>
      </c>
      <c r="I2466">
        <v>-152.12644940648849</v>
      </c>
      <c r="J2466">
        <v>-168.8718358345437</v>
      </c>
      <c r="K2466">
        <v>-126.71885937913321</v>
      </c>
      <c r="L2466">
        <v>141.25280608417401</v>
      </c>
      <c r="M2466">
        <v>140.1564507671973</v>
      </c>
      <c r="N2466">
        <v>136.52629080848959</v>
      </c>
      <c r="O2466">
        <v>148.95569308149479</v>
      </c>
      <c r="P2466">
        <v>6.4813982602567046</v>
      </c>
      <c r="Q2466">
        <v>6.4946513591701382</v>
      </c>
      <c r="R2466">
        <v>5.5732113317107874</v>
      </c>
      <c r="S2466">
        <v>7.4884428561875422</v>
      </c>
      <c r="T2466">
        <v>108733.9236026556</v>
      </c>
      <c r="U2466">
        <v>108733.8425361393</v>
      </c>
      <c r="V2466">
        <v>108661.2395821161</v>
      </c>
      <c r="W2466">
        <v>108807.1099963022</v>
      </c>
      <c r="X2466">
        <v>9490.8929503053369</v>
      </c>
      <c r="Y2466">
        <v>9556.51068439343</v>
      </c>
      <c r="Z2466">
        <v>8998.5545901993592</v>
      </c>
      <c r="AA2466">
        <v>9811.2965092079012</v>
      </c>
      <c r="AB2466">
        <v>2153.6840732837691</v>
      </c>
      <c r="AC2466">
        <v>2113.1553600900261</v>
      </c>
      <c r="AD2466">
        <v>1743.1322230467549</v>
      </c>
      <c r="AE2466">
        <v>2639.097267778192</v>
      </c>
      <c r="AF2466">
        <v>50.565912359893737</v>
      </c>
      <c r="AG2466">
        <v>50.173020958106598</v>
      </c>
      <c r="AH2466">
        <v>48.874762427924509</v>
      </c>
      <c r="AI2466">
        <v>53.323080788848948</v>
      </c>
      <c r="AJ2466">
        <v>0.394579354480602</v>
      </c>
      <c r="AK2466">
        <v>0.39457938764846862</v>
      </c>
      <c r="AL2466">
        <v>0.39457174015365593</v>
      </c>
      <c r="AM2466">
        <v>0.39458692492738739</v>
      </c>
      <c r="AN2466">
        <v>0.97695100453009676</v>
      </c>
      <c r="AO2466">
        <v>0.97695100453009687</v>
      </c>
      <c r="AP2466">
        <v>0.97695100453009687</v>
      </c>
      <c r="AQ2466">
        <v>0.97695100453009687</v>
      </c>
      <c r="AR2466">
        <v>9.6624845921412525</v>
      </c>
      <c r="AS2466">
        <v>9.6624845921412508</v>
      </c>
      <c r="AT2466">
        <v>9.6624845921412508</v>
      </c>
      <c r="AU2466">
        <v>9.6624845921412508</v>
      </c>
      <c r="AV2466" t="str">
        <f>VLOOKUP(Sheet1[[#This Row],[NPDES ID2]],Combined_Sheet__Major_Only___2[[NPDES ID2]:[ECHO BFR]],3,FALSE)</f>
        <v>CT</v>
      </c>
      <c r="AW2466" t="s">
        <v>54</v>
      </c>
      <c r="AX2466" t="str">
        <f>VLOOKUP(Sheet1[[#This Row],[NPDES ID2]],Combined_Sheet__Major_Only___2[[NPDES ID2]:[ECHO BFR]],27,FALSE)</f>
        <v>-</v>
      </c>
      <c r="AY2466" t="str">
        <f>VLOOKUP(Sheet1[[#This Row],[NPDES ID2]],Combined_Sheet__Major_Only___2[[NPDES ID2]:[ECHO BFR]],28,FALSE)</f>
        <v>-</v>
      </c>
      <c r="AZ2466" t="str">
        <f>VLOOKUP(Sheet1[[#This Row],[NPDES ID2]],Combined_Sheet__Major_Only___2[[NPDES ID2]:[ECHO BFR]],29,FALSE)</f>
        <v>thickening</v>
      </c>
      <c r="BA2466">
        <f>VLOOKUP(Sheet1[[#This Row],[NPDES ID2]],Combined_Sheet__Major_Only___2[[NPDES ID2]:[ECHO BFR]],17,FALSE)</f>
        <v>41.564191000000001</v>
      </c>
      <c r="BB2466">
        <f>VLOOKUP(Sheet1[[#This Row],[NPDES ID2]],Combined_Sheet__Major_Only___2[[NPDES ID2]:[ECHO BFR]],18,FALSE)</f>
        <v>-72.546420999999995</v>
      </c>
      <c r="BC2466" t="str">
        <f>IF(ISNUMBER(SEARCH("aerobic",$AW2466)),"aerobic","")</f>
        <v/>
      </c>
      <c r="BD2466" t="str">
        <f>IF(ISNUMBER(SEARCH("anaer",$AW2466)),"anaer","")</f>
        <v/>
      </c>
      <c r="BE2466" t="str">
        <f>IF(ISNUMBER(SEARCH("thickening",$AZ2466)),"thickening","")</f>
        <v>thickening</v>
      </c>
      <c r="BF2466" s="3" t="str">
        <f>IF(ISNUMBER(SEARCH("airDry",$AW2466)),"airDry","")</f>
        <v/>
      </c>
      <c r="BG2466" s="3" t="str">
        <f>IF(ISNUMBER(SEARCH("heatDry",$AY2466)),"heatDry","")</f>
        <v/>
      </c>
      <c r="BH2466" s="3" t="str">
        <f>IF(AND(ISNUMBER(SEARCH("aerobic",$AW2466)),ISNUMBER(SEARCH("anaer",$AW2466))),"Combined Aer and Anaer.","")</f>
        <v/>
      </c>
    </row>
    <row r="2467" spans="1:60" x14ac:dyDescent="0.25">
      <c r="A2467" s="4">
        <v>134</v>
      </c>
      <c r="B2467" t="s">
        <v>745</v>
      </c>
      <c r="C2467">
        <v>7514.75</v>
      </c>
      <c r="D2467">
        <v>2175.3620998438441</v>
      </c>
      <c r="E2467">
        <v>2174.8060208645829</v>
      </c>
      <c r="F2467">
        <v>1749.7101847640649</v>
      </c>
      <c r="G2467">
        <v>2625.7926894487432</v>
      </c>
      <c r="H2467">
        <v>-159.73712213271651</v>
      </c>
      <c r="I2467">
        <v>-162.0604769601234</v>
      </c>
      <c r="J2467">
        <v>-180.99589078390571</v>
      </c>
      <c r="K2467">
        <v>-134.5300457742504</v>
      </c>
      <c r="L2467">
        <v>3548.7677245139312</v>
      </c>
      <c r="M2467">
        <v>3516.421044308911</v>
      </c>
      <c r="N2467">
        <v>3407.4830237095939</v>
      </c>
      <c r="O2467">
        <v>3778.4034657029001</v>
      </c>
      <c r="P2467">
        <v>178.34881085251669</v>
      </c>
      <c r="Q2467">
        <v>178.46292241923999</v>
      </c>
      <c r="R2467">
        <v>154.96519993723479</v>
      </c>
      <c r="S2467">
        <v>204.79549265086351</v>
      </c>
      <c r="T2467">
        <v>108790.12759225621</v>
      </c>
      <c r="U2467">
        <v>108790.0464845338</v>
      </c>
      <c r="V2467">
        <v>108717.40662647611</v>
      </c>
      <c r="W2467">
        <v>108863.3511864992</v>
      </c>
      <c r="X2467">
        <v>10378.43468499665</v>
      </c>
      <c r="Y2467">
        <v>10461.0624196389</v>
      </c>
      <c r="Z2467">
        <v>9742.8442637019543</v>
      </c>
      <c r="AA2467">
        <v>10795.885675028871</v>
      </c>
      <c r="AB2467">
        <v>2336.5422411114432</v>
      </c>
      <c r="AC2467">
        <v>2291.298572903891</v>
      </c>
      <c r="AD2467">
        <v>1890.7899915176599</v>
      </c>
      <c r="AE2467">
        <v>2872.1618634240699</v>
      </c>
      <c r="AF2467">
        <v>46.30782065382774</v>
      </c>
      <c r="AG2467">
        <v>45.875029495517168</v>
      </c>
      <c r="AH2467">
        <v>44.486171163346263</v>
      </c>
      <c r="AI2467">
        <v>49.295921404314441</v>
      </c>
      <c r="AJ2467">
        <v>0.34290994565641991</v>
      </c>
      <c r="AK2467">
        <v>0.34291071471341111</v>
      </c>
      <c r="AL2467">
        <v>0.3427240203699411</v>
      </c>
      <c r="AM2467">
        <v>0.34309491044076978</v>
      </c>
      <c r="AN2467">
        <v>0.97696251881998974</v>
      </c>
      <c r="AO2467">
        <v>0.97696251881998963</v>
      </c>
      <c r="AP2467">
        <v>0.97696251881998963</v>
      </c>
      <c r="AQ2467">
        <v>0.97696251881998963</v>
      </c>
      <c r="AR2467">
        <v>8.8847194307682393</v>
      </c>
      <c r="AS2467">
        <v>8.8847194307682411</v>
      </c>
      <c r="AT2467">
        <v>8.8847194307682411</v>
      </c>
      <c r="AU2467">
        <v>8.8847194307682411</v>
      </c>
      <c r="AV2467" t="str">
        <f>VLOOKUP(Sheet1[[#This Row],[NPDES ID2]],Combined_Sheet__Major_Only___2[[NPDES ID2]:[ECHO BFR]],3,FALSE)</f>
        <v>RI</v>
      </c>
      <c r="AW2467" t="s">
        <v>54</v>
      </c>
      <c r="AX2467" t="str">
        <f>VLOOKUP(Sheet1[[#This Row],[NPDES ID2]],Combined_Sheet__Major_Only___2[[NPDES ID2]:[ECHO BFR]],27,FALSE)</f>
        <v>-</v>
      </c>
      <c r="AY2467" t="str">
        <f>VLOOKUP(Sheet1[[#This Row],[NPDES ID2]],Combined_Sheet__Major_Only___2[[NPDES ID2]:[ECHO BFR]],28,FALSE)</f>
        <v>-</v>
      </c>
      <c r="AZ2467" t="str">
        <f>VLOOKUP(Sheet1[[#This Row],[NPDES ID2]],Combined_Sheet__Major_Only___2[[NPDES ID2]:[ECHO BFR]],29,FALSE)</f>
        <v>thickening</v>
      </c>
      <c r="BA2467">
        <f>VLOOKUP(Sheet1[[#This Row],[NPDES ID2]],Combined_Sheet__Major_Only___2[[NPDES ID2]:[ECHO BFR]],17,FALSE)</f>
        <v>41.794823000000001</v>
      </c>
      <c r="BB2467">
        <f>VLOOKUP(Sheet1[[#This Row],[NPDES ID2]],Combined_Sheet__Major_Only___2[[NPDES ID2]:[ECHO BFR]],18,FALSE)</f>
        <v>-71.389499999999998</v>
      </c>
      <c r="BC2467" t="str">
        <f>IF(ISNUMBER(SEARCH("aerobic",$AW2467)),"aerobic","")</f>
        <v/>
      </c>
      <c r="BD2467" t="str">
        <f>IF(ISNUMBER(SEARCH("anaer",$AW2467)),"anaer","")</f>
        <v/>
      </c>
      <c r="BE2467" t="str">
        <f>IF(ISNUMBER(SEARCH("thickening",$AZ2467)),"thickening","")</f>
        <v>thickening</v>
      </c>
      <c r="BF2467" s="2" t="str">
        <f>IF(ISNUMBER(SEARCH("airDry",$AW2467)),"airDry","")</f>
        <v/>
      </c>
      <c r="BG2467" s="2" t="str">
        <f>IF(ISNUMBER(SEARCH("heatDry",$AY2467)),"heatDry","")</f>
        <v/>
      </c>
      <c r="BH2467" s="2" t="str">
        <f>IF(AND(ISNUMBER(SEARCH("aerobic",$AW2467)),ISNUMBER(SEARCH("anaer",$AW2467))),"Combined Aer and Anaer.","")</f>
        <v/>
      </c>
    </row>
    <row r="2468" spans="1:60" x14ac:dyDescent="0.25">
      <c r="A2468" s="4">
        <v>2326</v>
      </c>
      <c r="B2468" t="s">
        <v>10860</v>
      </c>
      <c r="C2468">
        <v>384</v>
      </c>
      <c r="D2468">
        <v>532.46081827428486</v>
      </c>
      <c r="E2468">
        <v>534.19312894848292</v>
      </c>
      <c r="F2468">
        <v>401.3743935653697</v>
      </c>
      <c r="G2468">
        <v>659.41635355895107</v>
      </c>
      <c r="H2468">
        <v>-151.5659050631142</v>
      </c>
      <c r="I2468">
        <v>-153.65425711903401</v>
      </c>
      <c r="J2468">
        <v>-170.54179938251201</v>
      </c>
      <c r="K2468">
        <v>-128.1641375025323</v>
      </c>
      <c r="L2468">
        <v>196.21794414375611</v>
      </c>
      <c r="M2468">
        <v>194.66532133106699</v>
      </c>
      <c r="N2468">
        <v>189.52289273119379</v>
      </c>
      <c r="O2468">
        <v>207.12847907465061</v>
      </c>
      <c r="P2468">
        <v>9.0945299374044399</v>
      </c>
      <c r="Q2468">
        <v>9.1218389294851612</v>
      </c>
      <c r="R2468">
        <v>7.8359610792793424</v>
      </c>
      <c r="S2468">
        <v>10.51287635223569</v>
      </c>
      <c r="T2468">
        <v>109008.5241594894</v>
      </c>
      <c r="U2468">
        <v>109008.4428916491</v>
      </c>
      <c r="V2468">
        <v>108935.6596324822</v>
      </c>
      <c r="W2468">
        <v>109081.89230721739</v>
      </c>
      <c r="X2468">
        <v>9607.9592367716614</v>
      </c>
      <c r="Y2468">
        <v>9675.5514182772804</v>
      </c>
      <c r="Z2468">
        <v>9100.0108982342317</v>
      </c>
      <c r="AA2468">
        <v>9938.7756988306846</v>
      </c>
      <c r="AB2468">
        <v>2650.736974928815</v>
      </c>
      <c r="AC2468">
        <v>2578.1240665692771</v>
      </c>
      <c r="AD2468">
        <v>2051.9513873164328</v>
      </c>
      <c r="AE2468">
        <v>3394.4276862348352</v>
      </c>
      <c r="AF2468">
        <v>50.07802669029499</v>
      </c>
      <c r="AG2468">
        <v>49.681176495931382</v>
      </c>
      <c r="AH2468">
        <v>48.370563598380819</v>
      </c>
      <c r="AI2468">
        <v>52.862109932731187</v>
      </c>
      <c r="AJ2468">
        <v>0.38865241591602712</v>
      </c>
      <c r="AK2468">
        <v>0.38865246306843981</v>
      </c>
      <c r="AL2468">
        <v>0.38864158221124789</v>
      </c>
      <c r="AM2468">
        <v>0.38866318729387589</v>
      </c>
      <c r="AN2468">
        <v>0.97700715187258635</v>
      </c>
      <c r="AO2468">
        <v>0.97700715187258658</v>
      </c>
      <c r="AP2468">
        <v>0.97700715187258658</v>
      </c>
      <c r="AQ2468">
        <v>0.97700715187258658</v>
      </c>
      <c r="AR2468">
        <v>8.7025375552717623</v>
      </c>
      <c r="AS2468">
        <v>8.7025375552717623</v>
      </c>
      <c r="AT2468">
        <v>8.7025375552717623</v>
      </c>
      <c r="AU2468">
        <v>8.7025375552717623</v>
      </c>
      <c r="AV2468" t="str">
        <f>VLOOKUP(Sheet1[[#This Row],[NPDES ID2]],Combined_Sheet__Major_Only___2[[NPDES ID2]:[ECHO BFR]],3,FALSE)</f>
        <v>CA</v>
      </c>
      <c r="AW2468" t="s">
        <v>54</v>
      </c>
      <c r="AX2468" t="str">
        <f>VLOOKUP(Sheet1[[#This Row],[NPDES ID2]],Combined_Sheet__Major_Only___2[[NPDES ID2]:[ECHO BFR]],27,FALSE)</f>
        <v>-</v>
      </c>
      <c r="AY2468" t="str">
        <f>VLOOKUP(Sheet1[[#This Row],[NPDES ID2]],Combined_Sheet__Major_Only___2[[NPDES ID2]:[ECHO BFR]],28,FALSE)</f>
        <v>-</v>
      </c>
      <c r="AZ2468" t="str">
        <f>VLOOKUP(Sheet1[[#This Row],[NPDES ID2]],Combined_Sheet__Major_Only___2[[NPDES ID2]:[ECHO BFR]],29,FALSE)</f>
        <v>thickening</v>
      </c>
      <c r="BA2468">
        <f>VLOOKUP(Sheet1[[#This Row],[NPDES ID2]],Combined_Sheet__Major_Only___2[[NPDES ID2]:[ECHO BFR]],17,FALSE)</f>
        <v>38.584615999999997</v>
      </c>
      <c r="BB2468">
        <f>VLOOKUP(Sheet1[[#This Row],[NPDES ID2]],Combined_Sheet__Major_Only___2[[NPDES ID2]:[ECHO BFR]],18,FALSE)</f>
        <v>-122.864284</v>
      </c>
      <c r="BC2468" t="str">
        <f>IF(ISNUMBER(SEARCH("aerobic",$AW2468)),"aerobic","")</f>
        <v/>
      </c>
      <c r="BD2468" t="str">
        <f>IF(ISNUMBER(SEARCH("anaer",$AW2468)),"anaer","")</f>
        <v/>
      </c>
      <c r="BE2468" t="str">
        <f>IF(ISNUMBER(SEARCH("thickening",$AZ2468)),"thickening","")</f>
        <v>thickening</v>
      </c>
      <c r="BF2468" s="2" t="str">
        <f>IF(ISNUMBER(SEARCH("airDry",$AW2468)),"airDry","")</f>
        <v/>
      </c>
      <c r="BG2468" s="2" t="str">
        <f>IF(ISNUMBER(SEARCH("heatDry",$AY2468)),"heatDry","")</f>
        <v/>
      </c>
      <c r="BH2468" s="2" t="str">
        <f>IF(AND(ISNUMBER(SEARCH("aerobic",$AW2468)),ISNUMBER(SEARCH("anaer",$AW2468))),"Combined Aer and Anaer.","")</f>
        <v/>
      </c>
    </row>
    <row r="2469" spans="1:60" x14ac:dyDescent="0.25">
      <c r="A2469" s="4">
        <v>101</v>
      </c>
      <c r="B2469" t="s">
        <v>572</v>
      </c>
      <c r="C2469">
        <v>21966.55</v>
      </c>
      <c r="D2469">
        <v>6033.0356705484828</v>
      </c>
      <c r="E2469">
        <v>6051.8980983543734</v>
      </c>
      <c r="F2469">
        <v>4752.4184626552942</v>
      </c>
      <c r="G2469">
        <v>7312.932950434968</v>
      </c>
      <c r="H2469">
        <v>-147.80142264640639</v>
      </c>
      <c r="I2469">
        <v>-149.44492086854771</v>
      </c>
      <c r="J2469">
        <v>-175.21251449961039</v>
      </c>
      <c r="K2469">
        <v>-116.13421292659839</v>
      </c>
      <c r="L2469">
        <v>10461.498690681359</v>
      </c>
      <c r="M2469">
        <v>10369.71163470009</v>
      </c>
      <c r="N2469">
        <v>10049.81270815461</v>
      </c>
      <c r="O2469">
        <v>11128.099135336861</v>
      </c>
      <c r="P2469">
        <v>520.52746850307767</v>
      </c>
      <c r="Q2469">
        <v>521.05367983213432</v>
      </c>
      <c r="R2469">
        <v>452.14430441444989</v>
      </c>
      <c r="S2469">
        <v>597.51166080287362</v>
      </c>
      <c r="T2469">
        <v>109768.49634965909</v>
      </c>
      <c r="U2469">
        <v>109768.4145246438</v>
      </c>
      <c r="V2469">
        <v>109695.13226104459</v>
      </c>
      <c r="W2469">
        <v>109842.3675118347</v>
      </c>
      <c r="X2469">
        <v>10383.2658765087</v>
      </c>
      <c r="Y2469">
        <v>10462.74292798798</v>
      </c>
      <c r="Z2469">
        <v>9756.8256720596437</v>
      </c>
      <c r="AA2469">
        <v>10791.81281747158</v>
      </c>
      <c r="AB2469">
        <v>3361.5632161744652</v>
      </c>
      <c r="AC2469">
        <v>3229.802909806876</v>
      </c>
      <c r="AD2469">
        <v>2489.6360028995118</v>
      </c>
      <c r="AE2469">
        <v>4510.471636853581</v>
      </c>
      <c r="AF2469">
        <v>46.75922563689948</v>
      </c>
      <c r="AG2469">
        <v>46.31598050121714</v>
      </c>
      <c r="AH2469">
        <v>44.945477336330377</v>
      </c>
      <c r="AI2469">
        <v>49.712780287957919</v>
      </c>
      <c r="AJ2469">
        <v>0.34838062665977149</v>
      </c>
      <c r="AK2469">
        <v>0.34838274027065319</v>
      </c>
      <c r="AL2469">
        <v>0.34780450321450501</v>
      </c>
      <c r="AM2469">
        <v>0.34895450602894529</v>
      </c>
      <c r="AN2469">
        <v>0.97716112615026474</v>
      </c>
      <c r="AO2469">
        <v>0.97716112615026485</v>
      </c>
      <c r="AP2469">
        <v>0.97716112615026485</v>
      </c>
      <c r="AQ2469">
        <v>0.97716112615026485</v>
      </c>
      <c r="AR2469">
        <v>7.5776396894993407</v>
      </c>
      <c r="AS2469">
        <v>7.5776396894993399</v>
      </c>
      <c r="AT2469">
        <v>7.5776396894993399</v>
      </c>
      <c r="AU2469">
        <v>7.5776396894993399</v>
      </c>
      <c r="AV2469" t="str">
        <f>VLOOKUP(Sheet1[[#This Row],[NPDES ID2]],Combined_Sheet__Major_Only___2[[NPDES ID2]:[ECHO BFR]],3,FALSE)</f>
        <v>PA</v>
      </c>
      <c r="AW2469" t="s">
        <v>54</v>
      </c>
      <c r="AX2469" t="str">
        <f>VLOOKUP(Sheet1[[#This Row],[NPDES ID2]],Combined_Sheet__Major_Only___2[[NPDES ID2]:[ECHO BFR]],27,FALSE)</f>
        <v>-</v>
      </c>
      <c r="AY2469" t="str">
        <f>VLOOKUP(Sheet1[[#This Row],[NPDES ID2]],Combined_Sheet__Major_Only___2[[NPDES ID2]:[ECHO BFR]],28,FALSE)</f>
        <v>-</v>
      </c>
      <c r="AZ2469" t="str">
        <f>VLOOKUP(Sheet1[[#This Row],[NPDES ID2]],Combined_Sheet__Major_Only___2[[NPDES ID2]:[ECHO BFR]],29,FALSE)</f>
        <v>thickening, preliminaryOps</v>
      </c>
      <c r="BA2469">
        <f>VLOOKUP(Sheet1[[#This Row],[NPDES ID2]],Combined_Sheet__Major_Only___2[[NPDES ID2]:[ECHO BFR]],17,FALSE)</f>
        <v>39.825530000000001</v>
      </c>
      <c r="BB2469">
        <f>VLOOKUP(Sheet1[[#This Row],[NPDES ID2]],Combined_Sheet__Major_Only___2[[NPDES ID2]:[ECHO BFR]],18,FALSE)</f>
        <v>-75.393990000000002</v>
      </c>
      <c r="BC2469" t="str">
        <f>IF(ISNUMBER(SEARCH("aerobic",$AW2469)),"aerobic","")</f>
        <v/>
      </c>
      <c r="BD2469" t="str">
        <f>IF(ISNUMBER(SEARCH("anaer",$AW2469)),"anaer","")</f>
        <v/>
      </c>
      <c r="BE2469" t="str">
        <f>IF(ISNUMBER(SEARCH("thickening",$AZ2469)),"thickening","")</f>
        <v>thickening</v>
      </c>
      <c r="BF2469" s="3" t="str">
        <f>IF(ISNUMBER(SEARCH("airDry",$AW2469)),"airDry","")</f>
        <v/>
      </c>
      <c r="BG2469" s="3" t="str">
        <f>IF(ISNUMBER(SEARCH("heatDry",$AY2469)),"heatDry","")</f>
        <v/>
      </c>
      <c r="BH2469" s="3" t="str">
        <f>IF(AND(ISNUMBER(SEARCH("aerobic",$AW2469)),ISNUMBER(SEARCH("anaer",$AW2469))),"Combined Aer and Anaer.","")</f>
        <v/>
      </c>
    </row>
    <row r="2470" spans="1:60" x14ac:dyDescent="0.25">
      <c r="A2470" s="4">
        <v>371</v>
      </c>
      <c r="B2470" t="s">
        <v>1872</v>
      </c>
      <c r="C2470">
        <v>776.7</v>
      </c>
      <c r="D2470">
        <v>490.35456405893092</v>
      </c>
      <c r="E2470">
        <v>483.72623238073788</v>
      </c>
      <c r="F2470">
        <v>406.02247265841339</v>
      </c>
      <c r="G2470">
        <v>587.80302350385045</v>
      </c>
      <c r="H2470">
        <v>-159.68117136577851</v>
      </c>
      <c r="I2470">
        <v>-161.44348022521729</v>
      </c>
      <c r="J2470">
        <v>-179.65254468858549</v>
      </c>
      <c r="K2470">
        <v>-136.1297430999858</v>
      </c>
      <c r="L2470">
        <v>376.96548575704588</v>
      </c>
      <c r="M2470">
        <v>373.67030881250071</v>
      </c>
      <c r="N2470">
        <v>362.74582121873527</v>
      </c>
      <c r="O2470">
        <v>400.13488529056349</v>
      </c>
      <c r="P2470">
        <v>18.427826372478801</v>
      </c>
      <c r="Q2470">
        <v>18.476564873861381</v>
      </c>
      <c r="R2470">
        <v>15.9797991156717</v>
      </c>
      <c r="S2470">
        <v>21.177003305820179</v>
      </c>
      <c r="T2470">
        <v>110570.15553756669</v>
      </c>
      <c r="U2470">
        <v>110570.0731248135</v>
      </c>
      <c r="V2470">
        <v>110496.26448473219</v>
      </c>
      <c r="W2470">
        <v>110644.55730620241</v>
      </c>
      <c r="X2470">
        <v>10262.381775585711</v>
      </c>
      <c r="Y2470">
        <v>10341.30336629906</v>
      </c>
      <c r="Z2470">
        <v>9664.3982098155939</v>
      </c>
      <c r="AA2470">
        <v>10653.4848417748</v>
      </c>
      <c r="AB2470">
        <v>3247.248822966752</v>
      </c>
      <c r="AC2470">
        <v>3128.2067723245218</v>
      </c>
      <c r="AD2470">
        <v>2418.9322388938522</v>
      </c>
      <c r="AE2470">
        <v>4324.333599393115</v>
      </c>
      <c r="AF2470">
        <v>47.566684958368377</v>
      </c>
      <c r="AG2470">
        <v>47.149706911872549</v>
      </c>
      <c r="AH2470">
        <v>45.7748257054308</v>
      </c>
      <c r="AI2470">
        <v>50.489346002835113</v>
      </c>
      <c r="AJ2470">
        <v>0.35817108880120557</v>
      </c>
      <c r="AK2470">
        <v>0.35817117944963528</v>
      </c>
      <c r="AL2470">
        <v>0.35815020015076549</v>
      </c>
      <c r="AM2470">
        <v>0.35819185800344489</v>
      </c>
      <c r="AN2470">
        <v>0.97732132711079867</v>
      </c>
      <c r="AO2470">
        <v>0.97732132711079833</v>
      </c>
      <c r="AP2470">
        <v>0.97732132711079833</v>
      </c>
      <c r="AQ2470">
        <v>0.97732132711079833</v>
      </c>
      <c r="AR2470">
        <v>7.7824805472941003</v>
      </c>
      <c r="AS2470">
        <v>7.7824805472941021</v>
      </c>
      <c r="AT2470">
        <v>7.7824805472941021</v>
      </c>
      <c r="AU2470">
        <v>7.7824805472941021</v>
      </c>
      <c r="AV2470" t="str">
        <f>VLOOKUP(Sheet1[[#This Row],[NPDES ID2]],Combined_Sheet__Major_Only___2[[NPDES ID2]:[ECHO BFR]],3,FALSE)</f>
        <v>NY</v>
      </c>
      <c r="AW2470" t="s">
        <v>87</v>
      </c>
      <c r="AX2470" t="str">
        <f>VLOOKUP(Sheet1[[#This Row],[NPDES ID2]],Combined_Sheet__Major_Only___2[[NPDES ID2]:[ECHO BFR]],27,FALSE)</f>
        <v>-</v>
      </c>
      <c r="AY2470" t="str">
        <f>VLOOKUP(Sheet1[[#This Row],[NPDES ID2]],Combined_Sheet__Major_Only___2[[NPDES ID2]:[ECHO BFR]],28,FALSE)</f>
        <v>-</v>
      </c>
      <c r="AZ2470" t="str">
        <f>VLOOKUP(Sheet1[[#This Row],[NPDES ID2]],Combined_Sheet__Major_Only___2[[NPDES ID2]:[ECHO BFR]],29,FALSE)</f>
        <v>thickening</v>
      </c>
      <c r="BA2470">
        <f>VLOOKUP(Sheet1[[#This Row],[NPDES ID2]],Combined_Sheet__Major_Only___2[[NPDES ID2]:[ECHO BFR]],17,FALSE)</f>
        <v>43.01003</v>
      </c>
      <c r="BB2470">
        <f>VLOOKUP(Sheet1[[#This Row],[NPDES ID2]],Combined_Sheet__Major_Only___2[[NPDES ID2]:[ECHO BFR]],18,FALSE)</f>
        <v>-75.013030000000001</v>
      </c>
      <c r="BC2470" t="str">
        <f>IF(ISNUMBER(SEARCH("aerobic",$AW2470)),"aerobic","")</f>
        <v/>
      </c>
      <c r="BD2470" t="str">
        <f>IF(ISNUMBER(SEARCH("anaer",$AW2470)),"anaer","")</f>
        <v/>
      </c>
      <c r="BE2470" t="str">
        <f>IF(ISNUMBER(SEARCH("thickening",$AZ2470)),"thickening","")</f>
        <v>thickening</v>
      </c>
      <c r="BF2470" s="3" t="str">
        <f>IF(ISNUMBER(SEARCH("airDry",$AW2470)),"airDry","")</f>
        <v/>
      </c>
      <c r="BG2470" s="3" t="str">
        <f>IF(ISNUMBER(SEARCH("heatDry",$AY2470)),"heatDry","")</f>
        <v/>
      </c>
      <c r="BH2470" s="3" t="str">
        <f>IF(AND(ISNUMBER(SEARCH("aerobic",$AW2470)),ISNUMBER(SEARCH("anaer",$AW2470))),"Combined Aer and Anaer.","")</f>
        <v/>
      </c>
    </row>
    <row r="2471" spans="1:60" x14ac:dyDescent="0.25">
      <c r="A2471" s="4">
        <v>2179</v>
      </c>
      <c r="B2471" t="s">
        <v>10226</v>
      </c>
      <c r="C2471">
        <v>703</v>
      </c>
      <c r="D2471">
        <v>498.24288536250242</v>
      </c>
      <c r="E2471">
        <v>489.67909815811151</v>
      </c>
      <c r="F2471">
        <v>402.44636821002382</v>
      </c>
      <c r="G2471">
        <v>594.09173171973998</v>
      </c>
      <c r="H2471">
        <v>-162.95073329348469</v>
      </c>
      <c r="I2471">
        <v>-164.57808817301009</v>
      </c>
      <c r="J2471">
        <v>-183.1757190928665</v>
      </c>
      <c r="K2471">
        <v>-139.26496693570891</v>
      </c>
      <c r="L2471">
        <v>334.71969934631488</v>
      </c>
      <c r="M2471">
        <v>331.68599025778059</v>
      </c>
      <c r="N2471">
        <v>321.63026357484142</v>
      </c>
      <c r="O2471">
        <v>356.04816151735099</v>
      </c>
      <c r="P2471">
        <v>16.689618468169449</v>
      </c>
      <c r="Q2471">
        <v>16.702354271952139</v>
      </c>
      <c r="R2471">
        <v>14.49148055637481</v>
      </c>
      <c r="S2471">
        <v>19.15806762691998</v>
      </c>
      <c r="T2471">
        <v>110581.86530504729</v>
      </c>
      <c r="U2471">
        <v>110581.78288370909</v>
      </c>
      <c r="V2471">
        <v>110507.96655489141</v>
      </c>
      <c r="W2471">
        <v>110656.2748242064</v>
      </c>
      <c r="X2471">
        <v>10462.83972998086</v>
      </c>
      <c r="Y2471">
        <v>10545.92681113907</v>
      </c>
      <c r="Z2471">
        <v>9831.5163872576522</v>
      </c>
      <c r="AA2471">
        <v>10876.401096834999</v>
      </c>
      <c r="AB2471">
        <v>3757.4835410198039</v>
      </c>
      <c r="AC2471">
        <v>3580.4285641992601</v>
      </c>
      <c r="AD2471">
        <v>2694.2881527196141</v>
      </c>
      <c r="AE2471">
        <v>5205.1966493028876</v>
      </c>
      <c r="AF2471">
        <v>46.663597980196243</v>
      </c>
      <c r="AG2471">
        <v>46.239600802755312</v>
      </c>
      <c r="AH2471">
        <v>44.840966591007962</v>
      </c>
      <c r="AI2471">
        <v>49.636183274118387</v>
      </c>
      <c r="AJ2471">
        <v>0.34722174229158798</v>
      </c>
      <c r="AK2471">
        <v>0.34722182303699889</v>
      </c>
      <c r="AL2471">
        <v>0.34720314421084397</v>
      </c>
      <c r="AM2471">
        <v>0.34724023392143061</v>
      </c>
      <c r="AN2471">
        <v>0.97732365050054781</v>
      </c>
      <c r="AO2471">
        <v>0.97732365050054759</v>
      </c>
      <c r="AP2471">
        <v>0.97732365050054759</v>
      </c>
      <c r="AQ2471">
        <v>0.97732365050054759</v>
      </c>
      <c r="AR2471">
        <v>7.2545919190052048</v>
      </c>
      <c r="AS2471">
        <v>7.2545919190052066</v>
      </c>
      <c r="AT2471">
        <v>7.2545919190052066</v>
      </c>
      <c r="AU2471">
        <v>7.2545919190052066</v>
      </c>
      <c r="AV2471" t="str">
        <f>VLOOKUP(Sheet1[[#This Row],[NPDES ID2]],Combined_Sheet__Major_Only___2[[NPDES ID2]:[ECHO BFR]],3,FALSE)</f>
        <v>NY</v>
      </c>
      <c r="AW2471" t="s">
        <v>54</v>
      </c>
      <c r="AX2471" t="str">
        <f>VLOOKUP(Sheet1[[#This Row],[NPDES ID2]],Combined_Sheet__Major_Only___2[[NPDES ID2]:[ECHO BFR]],27,FALSE)</f>
        <v>-</v>
      </c>
      <c r="AY2471" t="str">
        <f>VLOOKUP(Sheet1[[#This Row],[NPDES ID2]],Combined_Sheet__Major_Only___2[[NPDES ID2]:[ECHO BFR]],28,FALSE)</f>
        <v>-</v>
      </c>
      <c r="AZ2471" t="str">
        <f>VLOOKUP(Sheet1[[#This Row],[NPDES ID2]],Combined_Sheet__Major_Only___2[[NPDES ID2]:[ECHO BFR]],29,FALSE)</f>
        <v>thickening</v>
      </c>
      <c r="BA2471">
        <f>VLOOKUP(Sheet1[[#This Row],[NPDES ID2]],Combined_Sheet__Major_Only___2[[NPDES ID2]:[ECHO BFR]],17,FALSE)</f>
        <v>41.647820000000003</v>
      </c>
      <c r="BB2471">
        <f>VLOOKUP(Sheet1[[#This Row],[NPDES ID2]],Combined_Sheet__Major_Only___2[[NPDES ID2]:[ECHO BFR]],18,FALSE)</f>
        <v>-73.940179999999998</v>
      </c>
      <c r="BC2471" t="str">
        <f>IF(ISNUMBER(SEARCH("aerobic",$AW2471)),"aerobic","")</f>
        <v/>
      </c>
      <c r="BD2471" t="str">
        <f>IF(ISNUMBER(SEARCH("anaer",$AW2471)),"anaer","")</f>
        <v/>
      </c>
      <c r="BE2471" t="str">
        <f>IF(ISNUMBER(SEARCH("thickening",$AZ2471)),"thickening","")</f>
        <v>thickening</v>
      </c>
      <c r="BF2471" s="3" t="str">
        <f>IF(ISNUMBER(SEARCH("airDry",$AW2471)),"airDry","")</f>
        <v/>
      </c>
      <c r="BG2471" s="3" t="str">
        <f>IF(ISNUMBER(SEARCH("heatDry",$AY2471)),"heatDry","")</f>
        <v/>
      </c>
      <c r="BH2471" s="3" t="str">
        <f>IF(AND(ISNUMBER(SEARCH("aerobic",$AW2471)),ISNUMBER(SEARCH("anaer",$AW2471))),"Combined Aer and Anaer.","")</f>
        <v/>
      </c>
    </row>
    <row r="2472" spans="1:60" x14ac:dyDescent="0.25">
      <c r="A2472" s="4">
        <v>1646</v>
      </c>
      <c r="B2472" t="s">
        <v>7726</v>
      </c>
      <c r="C2472">
        <v>63.55</v>
      </c>
      <c r="D2472">
        <v>2071.6172080903521</v>
      </c>
      <c r="E2472">
        <v>2072.4700475645259</v>
      </c>
      <c r="F2472">
        <v>1443.6643895976019</v>
      </c>
      <c r="G2472">
        <v>2725.6310122700038</v>
      </c>
      <c r="H2472">
        <v>-149.6078859250666</v>
      </c>
      <c r="I2472">
        <v>-151.5987317024931</v>
      </c>
      <c r="J2472">
        <v>-168.21928522940249</v>
      </c>
      <c r="K2472">
        <v>-126.1746752421781</v>
      </c>
      <c r="L2472">
        <v>32.919589267866613</v>
      </c>
      <c r="M2472">
        <v>32.666029553178333</v>
      </c>
      <c r="N2472">
        <v>31.826904868634699</v>
      </c>
      <c r="O2472">
        <v>34.7005055705609</v>
      </c>
      <c r="P2472">
        <v>1.5043576350579271</v>
      </c>
      <c r="Q2472">
        <v>1.5073564635059391</v>
      </c>
      <c r="R2472">
        <v>1.2925073281004451</v>
      </c>
      <c r="S2472">
        <v>1.737689708955013</v>
      </c>
      <c r="T2472">
        <v>110859.73791908821</v>
      </c>
      <c r="U2472">
        <v>110859.65529402719</v>
      </c>
      <c r="V2472">
        <v>110785.6565116042</v>
      </c>
      <c r="W2472">
        <v>110934.3313580556</v>
      </c>
      <c r="X2472">
        <v>9638.1534157503847</v>
      </c>
      <c r="Y2472">
        <v>9704.3330763775903</v>
      </c>
      <c r="Z2472">
        <v>9142.0493570025501</v>
      </c>
      <c r="AA2472">
        <v>9960.8839578688912</v>
      </c>
      <c r="AB2472">
        <v>2045.439592003758</v>
      </c>
      <c r="AC2472">
        <v>2011.5682563384901</v>
      </c>
      <c r="AD2472">
        <v>1678.02780987285</v>
      </c>
      <c r="AE2472">
        <v>2473.4481804580219</v>
      </c>
      <c r="AF2472">
        <v>50.765318999621883</v>
      </c>
      <c r="AG2472">
        <v>50.374207394192041</v>
      </c>
      <c r="AH2472">
        <v>49.08048917241323</v>
      </c>
      <c r="AI2472">
        <v>53.511595725504627</v>
      </c>
      <c r="AJ2472">
        <v>0.39700225502658548</v>
      </c>
      <c r="AK2472">
        <v>0.39700226278305101</v>
      </c>
      <c r="AL2472">
        <v>0.39700047691834478</v>
      </c>
      <c r="AM2472">
        <v>0.39700402285781711</v>
      </c>
      <c r="AN2472">
        <v>0.97737864516029449</v>
      </c>
      <c r="AO2472">
        <v>0.97737864516029405</v>
      </c>
      <c r="AP2472">
        <v>0.97737864516029405</v>
      </c>
      <c r="AQ2472">
        <v>0.97737864516029405</v>
      </c>
      <c r="AR2472">
        <v>10.045312250180441</v>
      </c>
      <c r="AS2472">
        <v>10.045312250180441</v>
      </c>
      <c r="AT2472">
        <v>10.045312250180441</v>
      </c>
      <c r="AU2472">
        <v>10.045312250180441</v>
      </c>
      <c r="AV2472" t="str">
        <f>VLOOKUP(Sheet1[[#This Row],[NPDES ID2]],Combined_Sheet__Major_Only___2[[NPDES ID2]:[ECHO BFR]],3,FALSE)</f>
        <v>MT</v>
      </c>
      <c r="AW2472" t="s">
        <v>952</v>
      </c>
      <c r="AX2472" t="str">
        <f>VLOOKUP(Sheet1[[#This Row],[NPDES ID2]],Combined_Sheet__Major_Only___2[[NPDES ID2]:[ECHO BFR]],27,FALSE)</f>
        <v>other</v>
      </c>
      <c r="AY2472" t="str">
        <f>VLOOKUP(Sheet1[[#This Row],[NPDES ID2]],Combined_Sheet__Major_Only___2[[NPDES ID2]:[ECHO BFR]],28,FALSE)</f>
        <v>-</v>
      </c>
      <c r="AZ2472" t="str">
        <f>VLOOKUP(Sheet1[[#This Row],[NPDES ID2]],Combined_Sheet__Major_Only___2[[NPDES ID2]:[ECHO BFR]],29,FALSE)</f>
        <v>thickening</v>
      </c>
      <c r="BA2472">
        <f>VLOOKUP(Sheet1[[#This Row],[NPDES ID2]],Combined_Sheet__Major_Only___2[[NPDES ID2]:[ECHO BFR]],17,FALSE)</f>
        <v>46.245339999999999</v>
      </c>
      <c r="BB2472">
        <f>VLOOKUP(Sheet1[[#This Row],[NPDES ID2]],Combined_Sheet__Major_Only___2[[NPDES ID2]:[ECHO BFR]],18,FALSE)</f>
        <v>-114.15689</v>
      </c>
      <c r="BC2472" t="str">
        <f>IF(ISNUMBER(SEARCH("aerobic",$AW2472)),"aerobic","")</f>
        <v/>
      </c>
      <c r="BD2472" t="str">
        <f>IF(ISNUMBER(SEARCH("anaer",$AW2472)),"anaer","")</f>
        <v/>
      </c>
      <c r="BE2472" t="str">
        <f>IF(ISNUMBER(SEARCH("thickening",$AZ2472)),"thickening","")</f>
        <v>thickening</v>
      </c>
      <c r="BF2472" s="2" t="str">
        <f>IF(ISNUMBER(SEARCH("airDry",$AW2472)),"airDry","")</f>
        <v/>
      </c>
      <c r="BG2472" s="2" t="str">
        <f>IF(ISNUMBER(SEARCH("heatDry",$AY2472)),"heatDry","")</f>
        <v/>
      </c>
      <c r="BH2472" s="2" t="str">
        <f>IF(AND(ISNUMBER(SEARCH("aerobic",$AW2472)),ISNUMBER(SEARCH("anaer",$AW2472))),"Combined Aer and Anaer.","")</f>
        <v/>
      </c>
    </row>
    <row r="2473" spans="1:60" x14ac:dyDescent="0.25">
      <c r="A2473" s="4">
        <v>127</v>
      </c>
      <c r="B2473" t="s">
        <v>708</v>
      </c>
      <c r="C2473">
        <v>8262</v>
      </c>
      <c r="D2473">
        <v>2324.9152278510292</v>
      </c>
      <c r="E2473">
        <v>2324.7922666838599</v>
      </c>
      <c r="F2473">
        <v>1862.5846181261061</v>
      </c>
      <c r="G2473">
        <v>2803.5823743828118</v>
      </c>
      <c r="H2473">
        <v>-155.3453629862081</v>
      </c>
      <c r="I2473">
        <v>-157.89589155770321</v>
      </c>
      <c r="J2473">
        <v>-176.22056575526409</v>
      </c>
      <c r="K2473">
        <v>-130.49864293612319</v>
      </c>
      <c r="L2473">
        <v>3987.7169532563198</v>
      </c>
      <c r="M2473">
        <v>3952.888049250404</v>
      </c>
      <c r="N2473">
        <v>3835.228911688846</v>
      </c>
      <c r="O2473">
        <v>4235.4414156551184</v>
      </c>
      <c r="P2473">
        <v>195.9295218129833</v>
      </c>
      <c r="Q2473">
        <v>196.37375121858599</v>
      </c>
      <c r="R2473">
        <v>169.98752928512991</v>
      </c>
      <c r="S2473">
        <v>225.101650076537</v>
      </c>
      <c r="T2473">
        <v>111474.7540474526</v>
      </c>
      <c r="U2473">
        <v>111474.6709714914</v>
      </c>
      <c r="V2473">
        <v>111400.26836406269</v>
      </c>
      <c r="W2473">
        <v>111549.75455657599</v>
      </c>
      <c r="X2473">
        <v>10404.0952094641</v>
      </c>
      <c r="Y2473">
        <v>10483.82722020041</v>
      </c>
      <c r="Z2473">
        <v>9791.5844733354334</v>
      </c>
      <c r="AA2473">
        <v>10805.23435071421</v>
      </c>
      <c r="AB2473">
        <v>3275.7463250330188</v>
      </c>
      <c r="AC2473">
        <v>3155.862813087705</v>
      </c>
      <c r="AD2473">
        <v>2444.010297844829</v>
      </c>
      <c r="AE2473">
        <v>4352.7784111397032</v>
      </c>
      <c r="AF2473">
        <v>47.333685627668878</v>
      </c>
      <c r="AG2473">
        <v>46.907684051950618</v>
      </c>
      <c r="AH2473">
        <v>45.546754851925662</v>
      </c>
      <c r="AI2473">
        <v>50.264273536454638</v>
      </c>
      <c r="AJ2473">
        <v>0.35534541070746989</v>
      </c>
      <c r="AK2473">
        <v>0.35534631986440918</v>
      </c>
      <c r="AL2473">
        <v>0.35512377979868631</v>
      </c>
      <c r="AM2473">
        <v>0.35556591728744869</v>
      </c>
      <c r="AN2473">
        <v>0.97749942148793745</v>
      </c>
      <c r="AO2473">
        <v>0.97749942148793767</v>
      </c>
      <c r="AP2473">
        <v>0.97749942148793767</v>
      </c>
      <c r="AQ2473">
        <v>0.97749942148793767</v>
      </c>
      <c r="AR2473">
        <v>7.760659448964601</v>
      </c>
      <c r="AS2473">
        <v>7.7606594489645992</v>
      </c>
      <c r="AT2473">
        <v>7.7606594489645992</v>
      </c>
      <c r="AU2473">
        <v>7.7606594489645992</v>
      </c>
      <c r="AV2473" t="str">
        <f>VLOOKUP(Sheet1[[#This Row],[NPDES ID2]],Combined_Sheet__Major_Only___2[[NPDES ID2]:[ECHO BFR]],3,FALSE)</f>
        <v>VA</v>
      </c>
      <c r="AW2473" t="s">
        <v>87</v>
      </c>
      <c r="AX2473" t="str">
        <f>VLOOKUP(Sheet1[[#This Row],[NPDES ID2]],Combined_Sheet__Major_Only___2[[NPDES ID2]:[ECHO BFR]],27,FALSE)</f>
        <v>-</v>
      </c>
      <c r="AY2473" t="str">
        <f>VLOOKUP(Sheet1[[#This Row],[NPDES ID2]],Combined_Sheet__Major_Only___2[[NPDES ID2]:[ECHO BFR]],28,FALSE)</f>
        <v>-</v>
      </c>
      <c r="AZ2473" t="str">
        <f>VLOOKUP(Sheet1[[#This Row],[NPDES ID2]],Combined_Sheet__Major_Only___2[[NPDES ID2]:[ECHO BFR]],29,FALSE)</f>
        <v>thickening, preliminaryOps</v>
      </c>
      <c r="BA2473">
        <f>VLOOKUP(Sheet1[[#This Row],[NPDES ID2]],Combined_Sheet__Major_Only___2[[NPDES ID2]:[ECHO BFR]],17,FALSE)</f>
        <v>37.395561000000001</v>
      </c>
      <c r="BB2473">
        <f>VLOOKUP(Sheet1[[#This Row],[NPDES ID2]],Combined_Sheet__Major_Only___2[[NPDES ID2]:[ECHO BFR]],18,FALSE)</f>
        <v>-79.113797000000005</v>
      </c>
      <c r="BC2473" t="str">
        <f>IF(ISNUMBER(SEARCH("aerobic",$AW2473)),"aerobic","")</f>
        <v/>
      </c>
      <c r="BD2473" t="str">
        <f>IF(ISNUMBER(SEARCH("anaer",$AW2473)),"anaer","")</f>
        <v/>
      </c>
      <c r="BE2473" t="str">
        <f>IF(ISNUMBER(SEARCH("thickening",$AZ2473)),"thickening","")</f>
        <v>thickening</v>
      </c>
      <c r="BF2473" s="3" t="str">
        <f>IF(ISNUMBER(SEARCH("airDry",$AW2473)),"airDry","")</f>
        <v/>
      </c>
      <c r="BG2473" s="3" t="str">
        <f>IF(ISNUMBER(SEARCH("heatDry",$AY2473)),"heatDry","")</f>
        <v/>
      </c>
      <c r="BH2473" s="3" t="str">
        <f>IF(AND(ISNUMBER(SEARCH("aerobic",$AW2473)),ISNUMBER(SEARCH("anaer",$AW2473))),"Combined Aer and Anaer.","")</f>
        <v/>
      </c>
    </row>
    <row r="2474" spans="1:60" x14ac:dyDescent="0.25">
      <c r="A2474" s="4">
        <v>1135</v>
      </c>
      <c r="B2474" t="s">
        <v>5452</v>
      </c>
      <c r="C2474">
        <v>308.67</v>
      </c>
      <c r="D2474">
        <v>608.38405853571521</v>
      </c>
      <c r="E2474">
        <v>608.40687203029847</v>
      </c>
      <c r="F2474">
        <v>458.02666544476551</v>
      </c>
      <c r="G2474">
        <v>776.58104475872506</v>
      </c>
      <c r="H2474">
        <v>-155.62809460309279</v>
      </c>
      <c r="I2474">
        <v>-157.69842470228051</v>
      </c>
      <c r="J2474">
        <v>-174.9559373707711</v>
      </c>
      <c r="K2474">
        <v>-132.0474759469279</v>
      </c>
      <c r="L2474">
        <v>153.8428505340957</v>
      </c>
      <c r="M2474">
        <v>152.564096618402</v>
      </c>
      <c r="N2474">
        <v>148.3296127921368</v>
      </c>
      <c r="O2474">
        <v>162.827745230023</v>
      </c>
      <c r="P2474">
        <v>7.3171081302145877</v>
      </c>
      <c r="Q2474">
        <v>7.3548746365699422</v>
      </c>
      <c r="R2474">
        <v>6.3340937110917794</v>
      </c>
      <c r="S2474">
        <v>8.433828721507961</v>
      </c>
      <c r="T2474">
        <v>111852.4506464677</v>
      </c>
      <c r="U2474">
        <v>111852.36729359761</v>
      </c>
      <c r="V2474">
        <v>111777.716687256</v>
      </c>
      <c r="W2474">
        <v>111927.7011474311</v>
      </c>
      <c r="X2474">
        <v>10108.30266335586</v>
      </c>
      <c r="Y2474">
        <v>10182.63633801833</v>
      </c>
      <c r="Z2474">
        <v>9547.759221448925</v>
      </c>
      <c r="AA2474">
        <v>10474.05738460789</v>
      </c>
      <c r="AB2474">
        <v>2543.9199346175792</v>
      </c>
      <c r="AC2474">
        <v>2485.1931788687848</v>
      </c>
      <c r="AD2474">
        <v>2010.9534481858559</v>
      </c>
      <c r="AE2474">
        <v>3192.3587227107469</v>
      </c>
      <c r="AF2474">
        <v>48.844991660194218</v>
      </c>
      <c r="AG2474">
        <v>48.438516977471977</v>
      </c>
      <c r="AH2474">
        <v>47.095509720192169</v>
      </c>
      <c r="AI2474">
        <v>51.697321095560042</v>
      </c>
      <c r="AJ2474">
        <v>0.37368068044811248</v>
      </c>
      <c r="AK2474">
        <v>0.37368071726781882</v>
      </c>
      <c r="AL2474">
        <v>0.37367222505756059</v>
      </c>
      <c r="AM2474">
        <v>0.37368908714370253</v>
      </c>
      <c r="AN2474">
        <v>0.97757295610081496</v>
      </c>
      <c r="AO2474">
        <v>0.97757295610081518</v>
      </c>
      <c r="AP2474">
        <v>0.97757295610081518</v>
      </c>
      <c r="AQ2474">
        <v>0.97757295610081518</v>
      </c>
      <c r="AR2474">
        <v>8.8644271764664158</v>
      </c>
      <c r="AS2474">
        <v>8.864427176466414</v>
      </c>
      <c r="AT2474">
        <v>8.864427176466414</v>
      </c>
      <c r="AU2474">
        <v>8.864427176466414</v>
      </c>
      <c r="AV2474" t="str">
        <f>VLOOKUP(Sheet1[[#This Row],[NPDES ID2]],Combined_Sheet__Major_Only___2[[NPDES ID2]:[ECHO BFR]],3,FALSE)</f>
        <v>NJ</v>
      </c>
      <c r="AW2474" t="s">
        <v>54</v>
      </c>
      <c r="AX2474" t="str">
        <f>VLOOKUP(Sheet1[[#This Row],[NPDES ID2]],Combined_Sheet__Major_Only___2[[NPDES ID2]:[ECHO BFR]],27,FALSE)</f>
        <v>-</v>
      </c>
      <c r="AY2474" t="str">
        <f>VLOOKUP(Sheet1[[#This Row],[NPDES ID2]],Combined_Sheet__Major_Only___2[[NPDES ID2]:[ECHO BFR]],28,FALSE)</f>
        <v>heatTreatment</v>
      </c>
      <c r="AZ2474" t="str">
        <f>VLOOKUP(Sheet1[[#This Row],[NPDES ID2]],Combined_Sheet__Major_Only___2[[NPDES ID2]:[ECHO BFR]],29,FALSE)</f>
        <v>thickening, preliminaryOps</v>
      </c>
      <c r="BA2474">
        <f>VLOOKUP(Sheet1[[#This Row],[NPDES ID2]],Combined_Sheet__Major_Only___2[[NPDES ID2]:[ECHO BFR]],17,FALSE)</f>
        <v>40.791687000000003</v>
      </c>
      <c r="BB2474">
        <f>VLOOKUP(Sheet1[[#This Row],[NPDES ID2]],Combined_Sheet__Major_Only___2[[NPDES ID2]:[ECHO BFR]],18,FALSE)</f>
        <v>-73.998566999999994</v>
      </c>
      <c r="BC2474" t="str">
        <f>IF(ISNUMBER(SEARCH("aerobic",$AW2474)),"aerobic","")</f>
        <v/>
      </c>
      <c r="BD2474" t="str">
        <f>IF(ISNUMBER(SEARCH("anaer",$AW2474)),"anaer","")</f>
        <v/>
      </c>
      <c r="BE2474" t="str">
        <f>IF(ISNUMBER(SEARCH("thickening",$AZ2474)),"thickening","")</f>
        <v>thickening</v>
      </c>
      <c r="BF2474" s="3" t="str">
        <f>IF(ISNUMBER(SEARCH("airDry",$AW2474)),"airDry","")</f>
        <v/>
      </c>
      <c r="BG2474" s="3" t="str">
        <f>IF(ISNUMBER(SEARCH("heatDry",$AY2474)),"heatDry","")</f>
        <v/>
      </c>
      <c r="BH2474" s="3" t="str">
        <f>IF(AND(ISNUMBER(SEARCH("aerobic",$AW2474)),ISNUMBER(SEARCH("anaer",$AW2474))),"Combined Aer and Anaer.","")</f>
        <v/>
      </c>
    </row>
    <row r="2475" spans="1:60" x14ac:dyDescent="0.25">
      <c r="A2475" s="4">
        <v>165</v>
      </c>
      <c r="B2475" t="s">
        <v>899</v>
      </c>
      <c r="C2475">
        <v>4727.78</v>
      </c>
      <c r="D2475">
        <v>1311.2780112404359</v>
      </c>
      <c r="E2475">
        <v>1312.120549758597</v>
      </c>
      <c r="F2475">
        <v>1063.309793471833</v>
      </c>
      <c r="G2475">
        <v>1568.3850787707111</v>
      </c>
      <c r="H2475">
        <v>-147.61387617841669</v>
      </c>
      <c r="I2475">
        <v>-149.4838507444174</v>
      </c>
      <c r="J2475">
        <v>-168.24583937342129</v>
      </c>
      <c r="K2475">
        <v>-124.4906240196249</v>
      </c>
      <c r="L2475">
        <v>2433.5504025439809</v>
      </c>
      <c r="M2475">
        <v>2414.7040309475292</v>
      </c>
      <c r="N2475">
        <v>2351.5670996125791</v>
      </c>
      <c r="O2475">
        <v>2566.9121575050631</v>
      </c>
      <c r="P2475">
        <v>111.8983139045816</v>
      </c>
      <c r="Q2475">
        <v>112.1206804921306</v>
      </c>
      <c r="R2475">
        <v>96.238355523080102</v>
      </c>
      <c r="S2475">
        <v>129.32104309255479</v>
      </c>
      <c r="T2475">
        <v>112004.75910203029</v>
      </c>
      <c r="U2475">
        <v>112004.67563749501</v>
      </c>
      <c r="V2475">
        <v>111929.92502408021</v>
      </c>
      <c r="W2475">
        <v>112080.1104137268</v>
      </c>
      <c r="X2475">
        <v>9799.8772195462134</v>
      </c>
      <c r="Y2475">
        <v>9867.3942442642474</v>
      </c>
      <c r="Z2475">
        <v>9289.0784221616341</v>
      </c>
      <c r="AA2475">
        <v>10132.63107253461</v>
      </c>
      <c r="AB2475">
        <v>2813.3104974372618</v>
      </c>
      <c r="AC2475">
        <v>2730.0567689554841</v>
      </c>
      <c r="AD2475">
        <v>2155.790349674583</v>
      </c>
      <c r="AE2475">
        <v>3634.693390857653</v>
      </c>
      <c r="AF2475">
        <v>50.463814409199578</v>
      </c>
      <c r="AG2475">
        <v>50.06547864860736</v>
      </c>
      <c r="AH2475">
        <v>48.779216829476297</v>
      </c>
      <c r="AI2475">
        <v>53.223444371952397</v>
      </c>
      <c r="AJ2475">
        <v>0.39333885999374618</v>
      </c>
      <c r="AK2475">
        <v>0.3933394395701062</v>
      </c>
      <c r="AL2475">
        <v>0.3932014344863935</v>
      </c>
      <c r="AM2475">
        <v>0.39347554529900702</v>
      </c>
      <c r="AN2475">
        <v>0.97760247357036245</v>
      </c>
      <c r="AO2475">
        <v>0.97760247357036278</v>
      </c>
      <c r="AP2475">
        <v>0.97760247357036278</v>
      </c>
      <c r="AQ2475">
        <v>0.97760247357036278</v>
      </c>
      <c r="AR2475">
        <v>8.6127758558500709</v>
      </c>
      <c r="AS2475">
        <v>8.6127758558500727</v>
      </c>
      <c r="AT2475">
        <v>8.6127758558500727</v>
      </c>
      <c r="AU2475">
        <v>8.6127758558500727</v>
      </c>
      <c r="AV2475" t="str">
        <f>VLOOKUP(Sheet1[[#This Row],[NPDES ID2]],Combined_Sheet__Major_Only___2[[NPDES ID2]:[ECHO BFR]],3,FALSE)</f>
        <v>MO</v>
      </c>
      <c r="AW2475" t="s">
        <v>54</v>
      </c>
      <c r="AX2475" t="str">
        <f>VLOOKUP(Sheet1[[#This Row],[NPDES ID2]],Combined_Sheet__Major_Only___2[[NPDES ID2]:[ECHO BFR]],27,FALSE)</f>
        <v>other</v>
      </c>
      <c r="AY2475" t="str">
        <f>VLOOKUP(Sheet1[[#This Row],[NPDES ID2]],Combined_Sheet__Major_Only___2[[NPDES ID2]:[ECHO BFR]],28,FALSE)</f>
        <v>-</v>
      </c>
      <c r="AZ2475" t="str">
        <f>VLOOKUP(Sheet1[[#This Row],[NPDES ID2]],Combined_Sheet__Major_Only___2[[NPDES ID2]:[ECHO BFR]],29,FALSE)</f>
        <v>sludgeLagoon, preliminaryOps, thickening</v>
      </c>
      <c r="BA2475">
        <f>VLOOKUP(Sheet1[[#This Row],[NPDES ID2]],Combined_Sheet__Major_Only___2[[NPDES ID2]:[ECHO BFR]],17,FALSE)</f>
        <v>38.810527999999998</v>
      </c>
      <c r="BB2475">
        <f>VLOOKUP(Sheet1[[#This Row],[NPDES ID2]],Combined_Sheet__Major_Only___2[[NPDES ID2]:[ECHO BFR]],18,FALSE)</f>
        <v>-90.270360999999994</v>
      </c>
      <c r="BC2475" t="str">
        <f>IF(ISNUMBER(SEARCH("aerobic",$AW2475)),"aerobic","")</f>
        <v/>
      </c>
      <c r="BD2475" t="str">
        <f>IF(ISNUMBER(SEARCH("anaer",$AW2475)),"anaer","")</f>
        <v/>
      </c>
      <c r="BE2475" t="str">
        <f>IF(ISNUMBER(SEARCH("thickening",$AZ2475)),"thickening","")</f>
        <v>thickening</v>
      </c>
      <c r="BF2475" s="3" t="str">
        <f>IF(ISNUMBER(SEARCH("airDry",$AW2475)),"airDry","")</f>
        <v/>
      </c>
      <c r="BG2475" s="3" t="str">
        <f>IF(ISNUMBER(SEARCH("heatDry",$AY2475)),"heatDry","")</f>
        <v/>
      </c>
      <c r="BH2475" s="3" t="str">
        <f>IF(AND(ISNUMBER(SEARCH("aerobic",$AW2475)),ISNUMBER(SEARCH("anaer",$AW2475))),"Combined Aer and Anaer.","")</f>
        <v/>
      </c>
    </row>
    <row r="2476" spans="1:60" x14ac:dyDescent="0.25">
      <c r="A2476" s="4">
        <v>2256</v>
      </c>
      <c r="B2476" t="s">
        <v>10562</v>
      </c>
      <c r="C2476">
        <v>519.52</v>
      </c>
      <c r="D2476">
        <v>477.8369080909423</v>
      </c>
      <c r="E2476">
        <v>477.94660421155879</v>
      </c>
      <c r="F2476">
        <v>373.01122538757153</v>
      </c>
      <c r="G2476">
        <v>583.01785933645681</v>
      </c>
      <c r="H2476">
        <v>-150.38460051892909</v>
      </c>
      <c r="I2476">
        <v>-152.53170689089299</v>
      </c>
      <c r="J2476">
        <v>-169.314356509091</v>
      </c>
      <c r="K2476">
        <v>-127.07391713566309</v>
      </c>
      <c r="L2476">
        <v>267.31110771638839</v>
      </c>
      <c r="M2476">
        <v>265.22549951854847</v>
      </c>
      <c r="N2476">
        <v>258.31535719813422</v>
      </c>
      <c r="O2476">
        <v>281.9701417734629</v>
      </c>
      <c r="P2476">
        <v>12.300790138883711</v>
      </c>
      <c r="Q2476">
        <v>12.326359509862209</v>
      </c>
      <c r="R2476">
        <v>10.583160905573299</v>
      </c>
      <c r="S2476">
        <v>14.21446965808317</v>
      </c>
      <c r="T2476">
        <v>112275.1480153844</v>
      </c>
      <c r="U2476">
        <v>112275.064352613</v>
      </c>
      <c r="V2476">
        <v>112200.1361994567</v>
      </c>
      <c r="W2476">
        <v>112350.67829353749</v>
      </c>
      <c r="X2476">
        <v>9827.3664870564535</v>
      </c>
      <c r="Y2476">
        <v>9895.6262183496037</v>
      </c>
      <c r="Z2476">
        <v>9314.7819129351428</v>
      </c>
      <c r="AA2476">
        <v>10161.04950766939</v>
      </c>
      <c r="AB2476">
        <v>2328.061174563029</v>
      </c>
      <c r="AC2476">
        <v>2280.5217655777028</v>
      </c>
      <c r="AD2476">
        <v>1867.092551258407</v>
      </c>
      <c r="AE2476">
        <v>2878.541752211434</v>
      </c>
      <c r="AF2476">
        <v>50.426541132715002</v>
      </c>
      <c r="AG2476">
        <v>50.032296452761571</v>
      </c>
      <c r="AH2476">
        <v>48.731210606008602</v>
      </c>
      <c r="AI2476">
        <v>53.191246193530141</v>
      </c>
      <c r="AJ2476">
        <v>0.39288607513733942</v>
      </c>
      <c r="AK2476">
        <v>0.39288613929642568</v>
      </c>
      <c r="AL2476">
        <v>0.39287132021718107</v>
      </c>
      <c r="AM2476">
        <v>0.39290074533450497</v>
      </c>
      <c r="AN2476">
        <v>0.977654684142788</v>
      </c>
      <c r="AO2476">
        <v>0.97765468414278767</v>
      </c>
      <c r="AP2476">
        <v>0.97765468414278767</v>
      </c>
      <c r="AQ2476">
        <v>0.97765468414278767</v>
      </c>
      <c r="AR2476">
        <v>9.4281180081045921</v>
      </c>
      <c r="AS2476">
        <v>9.4281180081045957</v>
      </c>
      <c r="AT2476">
        <v>9.4281180081045957</v>
      </c>
      <c r="AU2476">
        <v>9.4281180081045957</v>
      </c>
      <c r="AV2476" t="str">
        <f>VLOOKUP(Sheet1[[#This Row],[NPDES ID2]],Combined_Sheet__Major_Only___2[[NPDES ID2]:[ECHO BFR]],3,FALSE)</f>
        <v>FL</v>
      </c>
      <c r="AW2476" t="s">
        <v>54</v>
      </c>
      <c r="AX2476" t="str">
        <f>VLOOKUP(Sheet1[[#This Row],[NPDES ID2]],Combined_Sheet__Major_Only___2[[NPDES ID2]:[ECHO BFR]],27,FALSE)</f>
        <v>-</v>
      </c>
      <c r="AY2476" t="str">
        <f>VLOOKUP(Sheet1[[#This Row],[NPDES ID2]],Combined_Sheet__Major_Only___2[[NPDES ID2]:[ECHO BFR]],28,FALSE)</f>
        <v>-</v>
      </c>
      <c r="AZ2476" t="str">
        <f>VLOOKUP(Sheet1[[#This Row],[NPDES ID2]],Combined_Sheet__Major_Only___2[[NPDES ID2]:[ECHO BFR]],29,FALSE)</f>
        <v>thickening</v>
      </c>
      <c r="BA2476">
        <f>VLOOKUP(Sheet1[[#This Row],[NPDES ID2]],Combined_Sheet__Major_Only___2[[NPDES ID2]:[ECHO BFR]],17,FALSE)</f>
        <v>29.158349999999999</v>
      </c>
      <c r="BB2476">
        <f>VLOOKUP(Sheet1[[#This Row],[NPDES ID2]],Combined_Sheet__Major_Only___2[[NPDES ID2]:[ECHO BFR]],18,FALSE)</f>
        <v>-82.231399999999994</v>
      </c>
      <c r="BC2476" t="str">
        <f>IF(ISNUMBER(SEARCH("aerobic",$AW2476)),"aerobic","")</f>
        <v/>
      </c>
      <c r="BD2476" t="str">
        <f>IF(ISNUMBER(SEARCH("anaer",$AW2476)),"anaer","")</f>
        <v/>
      </c>
      <c r="BE2476" t="str">
        <f>IF(ISNUMBER(SEARCH("thickening",$AZ2476)),"thickening","")</f>
        <v>thickening</v>
      </c>
      <c r="BF2476" s="2" t="str">
        <f>IF(ISNUMBER(SEARCH("airDry",$AW2476)),"airDry","")</f>
        <v/>
      </c>
      <c r="BG2476" s="2" t="str">
        <f>IF(ISNUMBER(SEARCH("heatDry",$AY2476)),"heatDry","")</f>
        <v/>
      </c>
      <c r="BH2476" s="2" t="str">
        <f>IF(AND(ISNUMBER(SEARCH("aerobic",$AW2476)),ISNUMBER(SEARCH("anaer",$AW2476))),"Combined Aer and Anaer.","")</f>
        <v/>
      </c>
    </row>
    <row r="2477" spans="1:60" x14ac:dyDescent="0.25">
      <c r="A2477" s="4">
        <v>2616</v>
      </c>
      <c r="B2477" t="s">
        <v>12098</v>
      </c>
      <c r="C2477">
        <v>17.966999999999999</v>
      </c>
      <c r="D2477">
        <v>7141.2195156036796</v>
      </c>
      <c r="E2477">
        <v>7147.1894885678521</v>
      </c>
      <c r="F2477">
        <v>4906.7046366026307</v>
      </c>
      <c r="G2477">
        <v>9471.0672090948701</v>
      </c>
      <c r="H2477">
        <v>-152.73602438082111</v>
      </c>
      <c r="I2477">
        <v>-154.68521155881481</v>
      </c>
      <c r="J2477">
        <v>-171.63070166099149</v>
      </c>
      <c r="K2477">
        <v>-129.19591021997331</v>
      </c>
      <c r="L2477">
        <v>9.127161304878241</v>
      </c>
      <c r="M2477">
        <v>9.0540518899669244</v>
      </c>
      <c r="N2477">
        <v>8.8121329178730985</v>
      </c>
      <c r="O2477">
        <v>9.6406209944928509</v>
      </c>
      <c r="P2477">
        <v>0.42563046471889898</v>
      </c>
      <c r="Q2477">
        <v>0.4273937112690831</v>
      </c>
      <c r="R2477">
        <v>0.36718183322171949</v>
      </c>
      <c r="S2477">
        <v>0.49166432894270612</v>
      </c>
      <c r="T2477">
        <v>112367.0898071986</v>
      </c>
      <c r="U2477">
        <v>112367.0060770198</v>
      </c>
      <c r="V2477">
        <v>112292.01755407341</v>
      </c>
      <c r="W2477">
        <v>112442.6809402753</v>
      </c>
      <c r="X2477">
        <v>9962.4411901951498</v>
      </c>
      <c r="Y2477">
        <v>10033.313297762779</v>
      </c>
      <c r="Z2477">
        <v>9429.7374937089844</v>
      </c>
      <c r="AA2477">
        <v>10309.47497028125</v>
      </c>
      <c r="AB2477">
        <v>2316.4531502304062</v>
      </c>
      <c r="AC2477">
        <v>2271.3544741987262</v>
      </c>
      <c r="AD2477">
        <v>1864.487932491837</v>
      </c>
      <c r="AE2477">
        <v>2855.020086217598</v>
      </c>
      <c r="AF2477">
        <v>49.783665504669663</v>
      </c>
      <c r="AG2477">
        <v>49.38486607511841</v>
      </c>
      <c r="AH2477">
        <v>48.06541493519358</v>
      </c>
      <c r="AI2477">
        <v>52.584285346815292</v>
      </c>
      <c r="AJ2477">
        <v>0.385077252320986</v>
      </c>
      <c r="AK2477">
        <v>0.3850772545063853</v>
      </c>
      <c r="AL2477">
        <v>0.38507675148864429</v>
      </c>
      <c r="AM2477">
        <v>0.38507775025682972</v>
      </c>
      <c r="AN2477">
        <v>0.9776723821704586</v>
      </c>
      <c r="AO2477">
        <v>0.9776723821704586</v>
      </c>
      <c r="AP2477">
        <v>0.9776723821704586</v>
      </c>
      <c r="AQ2477">
        <v>0.9776723821704586</v>
      </c>
      <c r="AR2477">
        <v>9.3957089638294686</v>
      </c>
      <c r="AS2477">
        <v>9.3957089638294686</v>
      </c>
      <c r="AT2477">
        <v>9.3957089638294686</v>
      </c>
      <c r="AU2477">
        <v>9.3957089638294686</v>
      </c>
      <c r="AV2477" t="str">
        <f>VLOOKUP(Sheet1[[#This Row],[NPDES ID2]],Combined_Sheet__Major_Only___2[[NPDES ID2]:[ECHO BFR]],3,FALSE)</f>
        <v>CA</v>
      </c>
      <c r="AW2477" t="s">
        <v>54</v>
      </c>
      <c r="AX2477" t="str">
        <f>VLOOKUP(Sheet1[[#This Row],[NPDES ID2]],Combined_Sheet__Major_Only___2[[NPDES ID2]:[ECHO BFR]],27,FALSE)</f>
        <v>-</v>
      </c>
      <c r="AY2477" t="str">
        <f>VLOOKUP(Sheet1[[#This Row],[NPDES ID2]],Combined_Sheet__Major_Only___2[[NPDES ID2]:[ECHO BFR]],28,FALSE)</f>
        <v>-</v>
      </c>
      <c r="AZ2477" t="str">
        <f>VLOOKUP(Sheet1[[#This Row],[NPDES ID2]],Combined_Sheet__Major_Only___2[[NPDES ID2]:[ECHO BFR]],29,FALSE)</f>
        <v>thickening</v>
      </c>
      <c r="BA2477">
        <f>VLOOKUP(Sheet1[[#This Row],[NPDES ID2]],Combined_Sheet__Major_Only___2[[NPDES ID2]:[ECHO BFR]],17,FALSE)</f>
        <v>38.187899999999999</v>
      </c>
      <c r="BB2477">
        <f>VLOOKUP(Sheet1[[#This Row],[NPDES ID2]],Combined_Sheet__Major_Only___2[[NPDES ID2]:[ECHO BFR]],18,FALSE)</f>
        <v>-122.2782</v>
      </c>
      <c r="BC2477" t="str">
        <f>IF(ISNUMBER(SEARCH("aerobic",$AW2477)),"aerobic","")</f>
        <v/>
      </c>
      <c r="BD2477" t="str">
        <f>IF(ISNUMBER(SEARCH("anaer",$AW2477)),"anaer","")</f>
        <v/>
      </c>
      <c r="BE2477" t="str">
        <f>IF(ISNUMBER(SEARCH("thickening",$AZ2477)),"thickening","")</f>
        <v>thickening</v>
      </c>
      <c r="BF2477" s="2" t="str">
        <f>IF(ISNUMBER(SEARCH("airDry",$AW2477)),"airDry","")</f>
        <v/>
      </c>
      <c r="BG2477" s="2" t="str">
        <f>IF(ISNUMBER(SEARCH("heatDry",$AY2477)),"heatDry","")</f>
        <v/>
      </c>
      <c r="BH2477" s="2" t="str">
        <f>IF(AND(ISNUMBER(SEARCH("aerobic",$AW2477)),ISNUMBER(SEARCH("anaer",$AW2477))),"Combined Aer and Anaer.","")</f>
        <v/>
      </c>
    </row>
    <row r="2478" spans="1:60" x14ac:dyDescent="0.25">
      <c r="A2478" s="4">
        <v>1038</v>
      </c>
      <c r="B2478" t="s">
        <v>5014</v>
      </c>
      <c r="C2478">
        <v>410</v>
      </c>
      <c r="D2478">
        <v>525.17762535954375</v>
      </c>
      <c r="E2478">
        <v>526.20860692418569</v>
      </c>
      <c r="F2478">
        <v>398.70686116876578</v>
      </c>
      <c r="G2478">
        <v>649.81475007998915</v>
      </c>
      <c r="H2478">
        <v>-153.6732247120467</v>
      </c>
      <c r="I2478">
        <v>-155.78010115947549</v>
      </c>
      <c r="J2478">
        <v>-172.86516330958759</v>
      </c>
      <c r="K2478">
        <v>-130.19772281521139</v>
      </c>
      <c r="L2478">
        <v>206.75211971243851</v>
      </c>
      <c r="M2478">
        <v>205.07275032391041</v>
      </c>
      <c r="N2478">
        <v>199.51033148069831</v>
      </c>
      <c r="O2478">
        <v>218.5535746326151</v>
      </c>
      <c r="P2478">
        <v>9.715020143634975</v>
      </c>
      <c r="Q2478">
        <v>9.7590705585366031</v>
      </c>
      <c r="R2478">
        <v>8.3933584732722597</v>
      </c>
      <c r="S2478">
        <v>11.212858157373359</v>
      </c>
      <c r="T2478">
        <v>112489.0977058915</v>
      </c>
      <c r="U2478">
        <v>112489.0138862625</v>
      </c>
      <c r="V2478">
        <v>112413.9452518554</v>
      </c>
      <c r="W2478">
        <v>112564.7695942071</v>
      </c>
      <c r="X2478">
        <v>10047.13000767316</v>
      </c>
      <c r="Y2478">
        <v>10119.49842062011</v>
      </c>
      <c r="Z2478">
        <v>9502.2463397607426</v>
      </c>
      <c r="AA2478">
        <v>10402.35777437196</v>
      </c>
      <c r="AB2478">
        <v>2082.9339123677719</v>
      </c>
      <c r="AC2478">
        <v>2050.5690421203981</v>
      </c>
      <c r="AD2478">
        <v>1715.0575860789691</v>
      </c>
      <c r="AE2478">
        <v>2510.5870984630078</v>
      </c>
      <c r="AF2478">
        <v>49.420428287461739</v>
      </c>
      <c r="AG2478">
        <v>49.018387983202068</v>
      </c>
      <c r="AH2478">
        <v>47.690673682153907</v>
      </c>
      <c r="AI2478">
        <v>52.240875830769241</v>
      </c>
      <c r="AJ2478">
        <v>0.3806663846182573</v>
      </c>
      <c r="AK2478">
        <v>0.38066643309941339</v>
      </c>
      <c r="AL2478">
        <v>0.38065524412821239</v>
      </c>
      <c r="AM2478">
        <v>0.38067746103409023</v>
      </c>
      <c r="AN2478">
        <v>0.9776958244332975</v>
      </c>
      <c r="AO2478">
        <v>0.97769582443329761</v>
      </c>
      <c r="AP2478">
        <v>0.97769582443329761</v>
      </c>
      <c r="AQ2478">
        <v>0.97769582443329761</v>
      </c>
      <c r="AR2478">
        <v>9.9019128238307133</v>
      </c>
      <c r="AS2478">
        <v>9.901912823830715</v>
      </c>
      <c r="AT2478">
        <v>9.901912823830715</v>
      </c>
      <c r="AU2478">
        <v>9.901912823830715</v>
      </c>
      <c r="AV2478" t="str">
        <f>VLOOKUP(Sheet1[[#This Row],[NPDES ID2]],Combined_Sheet__Major_Only___2[[NPDES ID2]:[ECHO BFR]],3,FALSE)</f>
        <v>MA</v>
      </c>
      <c r="AW2478" t="s">
        <v>54</v>
      </c>
      <c r="AX2478" t="str">
        <f>VLOOKUP(Sheet1[[#This Row],[NPDES ID2]],Combined_Sheet__Major_Only___2[[NPDES ID2]:[ECHO BFR]],27,FALSE)</f>
        <v>-</v>
      </c>
      <c r="AY2478" t="str">
        <f>VLOOKUP(Sheet1[[#This Row],[NPDES ID2]],Combined_Sheet__Major_Only___2[[NPDES ID2]:[ECHO BFR]],28,FALSE)</f>
        <v>-</v>
      </c>
      <c r="AZ2478" t="str">
        <f>VLOOKUP(Sheet1[[#This Row],[NPDES ID2]],Combined_Sheet__Major_Only___2[[NPDES ID2]:[ECHO BFR]],29,FALSE)</f>
        <v>thickening, preliminaryOps</v>
      </c>
      <c r="BA2478">
        <f>VLOOKUP(Sheet1[[#This Row],[NPDES ID2]],Combined_Sheet__Major_Only___2[[NPDES ID2]:[ECHO BFR]],17,FALSE)</f>
        <v>42.185310999999999</v>
      </c>
      <c r="BB2478">
        <f>VLOOKUP(Sheet1[[#This Row],[NPDES ID2]],Combined_Sheet__Major_Only___2[[NPDES ID2]:[ECHO BFR]],18,FALSE)</f>
        <v>-72.362228000000002</v>
      </c>
      <c r="BC2478" t="str">
        <f>IF(ISNUMBER(SEARCH("aerobic",$AW2478)),"aerobic","")</f>
        <v/>
      </c>
      <c r="BD2478" t="str">
        <f>IF(ISNUMBER(SEARCH("anaer",$AW2478)),"anaer","")</f>
        <v/>
      </c>
      <c r="BE2478" t="str">
        <f>IF(ISNUMBER(SEARCH("thickening",$AZ2478)),"thickening","")</f>
        <v>thickening</v>
      </c>
      <c r="BF2478" s="2" t="str">
        <f>IF(ISNUMBER(SEARCH("airDry",$AW2478)),"airDry","")</f>
        <v/>
      </c>
      <c r="BG2478" s="2" t="str">
        <f>IF(ISNUMBER(SEARCH("heatDry",$AY2478)),"heatDry","")</f>
        <v/>
      </c>
      <c r="BH2478" s="2" t="str">
        <f>IF(AND(ISNUMBER(SEARCH("aerobic",$AW2478)),ISNUMBER(SEARCH("anaer",$AW2478))),"Combined Aer and Anaer.","")</f>
        <v/>
      </c>
    </row>
    <row r="2479" spans="1:60" x14ac:dyDescent="0.25">
      <c r="A2479" s="4">
        <v>1349</v>
      </c>
      <c r="B2479" t="s">
        <v>6409</v>
      </c>
      <c r="C2479">
        <v>162.32</v>
      </c>
      <c r="D2479">
        <v>945.20862977644686</v>
      </c>
      <c r="E2479">
        <v>941.38502798951322</v>
      </c>
      <c r="F2479">
        <v>681.76426577772418</v>
      </c>
      <c r="G2479">
        <v>1224.522729681692</v>
      </c>
      <c r="H2479">
        <v>-155.4739070363614</v>
      </c>
      <c r="I2479">
        <v>-157.46946260803381</v>
      </c>
      <c r="J2479">
        <v>-174.70732106557381</v>
      </c>
      <c r="K2479">
        <v>-131.84764004349549</v>
      </c>
      <c r="L2479">
        <v>81.025375554519854</v>
      </c>
      <c r="M2479">
        <v>80.353747974649949</v>
      </c>
      <c r="N2479">
        <v>78.130524293214435</v>
      </c>
      <c r="O2479">
        <v>85.74337393454833</v>
      </c>
      <c r="P2479">
        <v>3.8476800695385109</v>
      </c>
      <c r="Q2479">
        <v>3.8672325882440619</v>
      </c>
      <c r="R2479">
        <v>3.330418768645151</v>
      </c>
      <c r="S2479">
        <v>4.4356536803587003</v>
      </c>
      <c r="T2479">
        <v>112685.0503281054</v>
      </c>
      <c r="U2479">
        <v>112684.9663648132</v>
      </c>
      <c r="V2479">
        <v>112609.76906618891</v>
      </c>
      <c r="W2479">
        <v>112760.8519145879</v>
      </c>
      <c r="X2479">
        <v>10167.88320074377</v>
      </c>
      <c r="Y2479">
        <v>10242.473590284641</v>
      </c>
      <c r="Z2479">
        <v>9605.6703105394354</v>
      </c>
      <c r="AA2479">
        <v>10534.659084817191</v>
      </c>
      <c r="AB2479">
        <v>2534.3234248565709</v>
      </c>
      <c r="AC2479">
        <v>2476.9905062244102</v>
      </c>
      <c r="AD2479">
        <v>2007.8996843855971</v>
      </c>
      <c r="AE2479">
        <v>3173.2496853587709</v>
      </c>
      <c r="AF2479">
        <v>48.919378379682378</v>
      </c>
      <c r="AG2479">
        <v>48.513631822903889</v>
      </c>
      <c r="AH2479">
        <v>47.172111597288598</v>
      </c>
      <c r="AI2479">
        <v>51.76769353462673</v>
      </c>
      <c r="AJ2479">
        <v>0.37458358872997283</v>
      </c>
      <c r="AK2479">
        <v>0.37458360821014069</v>
      </c>
      <c r="AL2479">
        <v>0.37457911985190551</v>
      </c>
      <c r="AM2479">
        <v>0.37458803181705241</v>
      </c>
      <c r="AN2479">
        <v>0.97773337138972283</v>
      </c>
      <c r="AO2479">
        <v>0.97773337138972305</v>
      </c>
      <c r="AP2479">
        <v>0.97773337138972305</v>
      </c>
      <c r="AQ2479">
        <v>0.97773337138972305</v>
      </c>
      <c r="AR2479">
        <v>8.9196472323362457</v>
      </c>
      <c r="AS2479">
        <v>8.9196472323362439</v>
      </c>
      <c r="AT2479">
        <v>8.9196472323362439</v>
      </c>
      <c r="AU2479">
        <v>8.9196472323362439</v>
      </c>
      <c r="AV2479" t="str">
        <f>VLOOKUP(Sheet1[[#This Row],[NPDES ID2]],Combined_Sheet__Major_Only___2[[NPDES ID2]:[ECHO BFR]],3,FALSE)</f>
        <v>KS</v>
      </c>
      <c r="AW2479" t="s">
        <v>54</v>
      </c>
      <c r="AX2479" t="str">
        <f>VLOOKUP(Sheet1[[#This Row],[NPDES ID2]],Combined_Sheet__Major_Only___2[[NPDES ID2]:[ECHO BFR]],27,FALSE)</f>
        <v>other</v>
      </c>
      <c r="AY2479" t="str">
        <f>VLOOKUP(Sheet1[[#This Row],[NPDES ID2]],Combined_Sheet__Major_Only___2[[NPDES ID2]:[ECHO BFR]],28,FALSE)</f>
        <v>-</v>
      </c>
      <c r="AZ2479" t="str">
        <f>VLOOKUP(Sheet1[[#This Row],[NPDES ID2]],Combined_Sheet__Major_Only___2[[NPDES ID2]:[ECHO BFR]],29,FALSE)</f>
        <v>thickening</v>
      </c>
      <c r="BA2479">
        <f>VLOOKUP(Sheet1[[#This Row],[NPDES ID2]],Combined_Sheet__Major_Only___2[[NPDES ID2]:[ECHO BFR]],17,FALSE)</f>
        <v>37.679360000000003</v>
      </c>
      <c r="BB2479">
        <f>VLOOKUP(Sheet1[[#This Row],[NPDES ID2]],Combined_Sheet__Major_Only___2[[NPDES ID2]:[ECHO BFR]],18,FALSE)</f>
        <v>-96.978920000000002</v>
      </c>
      <c r="BC2479" t="str">
        <f>IF(ISNUMBER(SEARCH("aerobic",$AW2479)),"aerobic","")</f>
        <v/>
      </c>
      <c r="BD2479" t="str">
        <f>IF(ISNUMBER(SEARCH("anaer",$AW2479)),"anaer","")</f>
        <v/>
      </c>
      <c r="BE2479" t="str">
        <f>IF(ISNUMBER(SEARCH("thickening",$AZ2479)),"thickening","")</f>
        <v>thickening</v>
      </c>
      <c r="BF2479" s="3" t="str">
        <f>IF(ISNUMBER(SEARCH("airDry",$AW2479)),"airDry","")</f>
        <v/>
      </c>
      <c r="BG2479" s="3" t="str">
        <f>IF(ISNUMBER(SEARCH("heatDry",$AY2479)),"heatDry","")</f>
        <v/>
      </c>
      <c r="BH2479" s="3" t="str">
        <f>IF(AND(ISNUMBER(SEARCH("aerobic",$AW2479)),ISNUMBER(SEARCH("anaer",$AW2479))),"Combined Aer and Anaer.","")</f>
        <v/>
      </c>
    </row>
    <row r="2480" spans="1:60" x14ac:dyDescent="0.25">
      <c r="A2480" s="4">
        <v>1385</v>
      </c>
      <c r="B2480" t="s">
        <v>6570</v>
      </c>
      <c r="C2480">
        <v>147</v>
      </c>
      <c r="D2480">
        <v>977.45639464219084</v>
      </c>
      <c r="E2480">
        <v>974.24432316469358</v>
      </c>
      <c r="F2480">
        <v>701.29015374615824</v>
      </c>
      <c r="G2480">
        <v>1267.171181793655</v>
      </c>
      <c r="H2480">
        <v>-148.13642114126699</v>
      </c>
      <c r="I2480">
        <v>-150.12646710350461</v>
      </c>
      <c r="J2480">
        <v>-166.6445840036676</v>
      </c>
      <c r="K2480">
        <v>-124.7912340960487</v>
      </c>
      <c r="L2480">
        <v>76.840039915761935</v>
      </c>
      <c r="M2480">
        <v>76.259056467137242</v>
      </c>
      <c r="N2480">
        <v>74.335929009697423</v>
      </c>
      <c r="O2480">
        <v>80.921229023648351</v>
      </c>
      <c r="P2480">
        <v>3.4785361095832839</v>
      </c>
      <c r="Q2480">
        <v>3.4863126495924139</v>
      </c>
      <c r="R2480">
        <v>2.9833792487678479</v>
      </c>
      <c r="S2480">
        <v>4.0160717704746052</v>
      </c>
      <c r="T2480">
        <v>113073.38017128569</v>
      </c>
      <c r="U2480">
        <v>113073.2959232888</v>
      </c>
      <c r="V2480">
        <v>112997.8436438699</v>
      </c>
      <c r="W2480">
        <v>113149.4387875965</v>
      </c>
      <c r="X2480">
        <v>9741.740060283033</v>
      </c>
      <c r="Y2480">
        <v>9807.5140060428384</v>
      </c>
      <c r="Z2480">
        <v>9249.2199556356882</v>
      </c>
      <c r="AA2480">
        <v>10061.942322607911</v>
      </c>
      <c r="AB2480">
        <v>2445.228148356292</v>
      </c>
      <c r="AC2480">
        <v>2388.533931676418</v>
      </c>
      <c r="AD2480">
        <v>1937.290774589665</v>
      </c>
      <c r="AE2480">
        <v>3059.0632727761581</v>
      </c>
      <c r="AF2480">
        <v>51.227310998701029</v>
      </c>
      <c r="AG2480">
        <v>50.839749981177832</v>
      </c>
      <c r="AH2480">
        <v>49.558365032026387</v>
      </c>
      <c r="AI2480">
        <v>53.947954814272457</v>
      </c>
      <c r="AJ2480">
        <v>0.40261672198976411</v>
      </c>
      <c r="AK2480">
        <v>0.40261674078186238</v>
      </c>
      <c r="AL2480">
        <v>0.40261241146736948</v>
      </c>
      <c r="AM2480">
        <v>0.40262100762906278</v>
      </c>
      <c r="AN2480">
        <v>0.97780740795817944</v>
      </c>
      <c r="AO2480">
        <v>0.97780740795817911</v>
      </c>
      <c r="AP2480">
        <v>0.97780740795817911</v>
      </c>
      <c r="AQ2480">
        <v>0.97780740795817911</v>
      </c>
      <c r="AR2480">
        <v>9.3085055722320345</v>
      </c>
      <c r="AS2480">
        <v>9.3085055722320362</v>
      </c>
      <c r="AT2480">
        <v>9.3085055722320362</v>
      </c>
      <c r="AU2480">
        <v>9.3085055722320362</v>
      </c>
      <c r="AV2480" t="str">
        <f>VLOOKUP(Sheet1[[#This Row],[NPDES ID2]],Combined_Sheet__Major_Only___2[[NPDES ID2]:[ECHO BFR]],3,FALSE)</f>
        <v>CA</v>
      </c>
      <c r="AW2480" t="s">
        <v>54</v>
      </c>
      <c r="AX2480" t="str">
        <f>VLOOKUP(Sheet1[[#This Row],[NPDES ID2]],Combined_Sheet__Major_Only___2[[NPDES ID2]:[ECHO BFR]],27,FALSE)</f>
        <v>other</v>
      </c>
      <c r="AY2480" t="str">
        <f>VLOOKUP(Sheet1[[#This Row],[NPDES ID2]],Combined_Sheet__Major_Only___2[[NPDES ID2]:[ECHO BFR]],28,FALSE)</f>
        <v>-</v>
      </c>
      <c r="AZ2480" t="str">
        <f>VLOOKUP(Sheet1[[#This Row],[NPDES ID2]],Combined_Sheet__Major_Only___2[[NPDES ID2]:[ECHO BFR]],29,FALSE)</f>
        <v>thickening</v>
      </c>
      <c r="BA2480">
        <f>VLOOKUP(Sheet1[[#This Row],[NPDES ID2]],Combined_Sheet__Major_Only___2[[NPDES ID2]:[ECHO BFR]],17,FALSE)</f>
        <v>38.795833000000002</v>
      </c>
      <c r="BB2480">
        <f>VLOOKUP(Sheet1[[#This Row],[NPDES ID2]],Combined_Sheet__Major_Only___2[[NPDES ID2]:[ECHO BFR]],18,FALSE)</f>
        <v>-123.009444</v>
      </c>
      <c r="BC2480" t="str">
        <f>IF(ISNUMBER(SEARCH("aerobic",$AW2480)),"aerobic","")</f>
        <v/>
      </c>
      <c r="BD2480" t="str">
        <f>IF(ISNUMBER(SEARCH("anaer",$AW2480)),"anaer","")</f>
        <v/>
      </c>
      <c r="BE2480" t="str">
        <f>IF(ISNUMBER(SEARCH("thickening",$AZ2480)),"thickening","")</f>
        <v>thickening</v>
      </c>
      <c r="BF2480" s="3" t="str">
        <f>IF(ISNUMBER(SEARCH("airDry",$AW2480)),"airDry","")</f>
        <v/>
      </c>
      <c r="BG2480" s="3" t="str">
        <f>IF(ISNUMBER(SEARCH("heatDry",$AY2480)),"heatDry","")</f>
        <v/>
      </c>
      <c r="BH2480" s="3" t="str">
        <f>IF(AND(ISNUMBER(SEARCH("aerobic",$AW2480)),ISNUMBER(SEARCH("anaer",$AW2480))),"Combined Aer and Anaer.","")</f>
        <v/>
      </c>
    </row>
    <row r="2481" spans="1:60" x14ac:dyDescent="0.25">
      <c r="A2481" s="4">
        <v>142</v>
      </c>
      <c r="B2481" t="s">
        <v>785</v>
      </c>
      <c r="C2481">
        <v>6727</v>
      </c>
      <c r="D2481">
        <v>1898.8627915553541</v>
      </c>
      <c r="E2481">
        <v>1898.166714964842</v>
      </c>
      <c r="F2481">
        <v>1530.8058270397221</v>
      </c>
      <c r="G2481">
        <v>2285.4034809589079</v>
      </c>
      <c r="H2481">
        <v>-154.62646635178871</v>
      </c>
      <c r="I2481">
        <v>-156.96747334667381</v>
      </c>
      <c r="J2481">
        <v>-175.6315039807431</v>
      </c>
      <c r="K2481">
        <v>-129.206022781466</v>
      </c>
      <c r="L2481">
        <v>3284.7503297478111</v>
      </c>
      <c r="M2481">
        <v>3256.620362609081</v>
      </c>
      <c r="N2481">
        <v>3161.9620779433312</v>
      </c>
      <c r="O2481">
        <v>3484.3489503105948</v>
      </c>
      <c r="P2481">
        <v>159.48921625025849</v>
      </c>
      <c r="Q2481">
        <v>160.04828326382179</v>
      </c>
      <c r="R2481">
        <v>138.2629548031897</v>
      </c>
      <c r="S2481">
        <v>183.45925925112439</v>
      </c>
      <c r="T2481">
        <v>113963.8456789576</v>
      </c>
      <c r="U2481">
        <v>113963.7607781144</v>
      </c>
      <c r="V2481">
        <v>113887.72381120179</v>
      </c>
      <c r="W2481">
        <v>114040.4936813293</v>
      </c>
      <c r="X2481">
        <v>10513.17378529421</v>
      </c>
      <c r="Y2481">
        <v>10592.39231313205</v>
      </c>
      <c r="Z2481">
        <v>9907.3321754654608</v>
      </c>
      <c r="AA2481">
        <v>10909.71333757355</v>
      </c>
      <c r="AB2481">
        <v>2640.6635027382722</v>
      </c>
      <c r="AC2481">
        <v>2578.7549918206182</v>
      </c>
      <c r="AD2481">
        <v>2086.5659559084402</v>
      </c>
      <c r="AE2481">
        <v>3312.9804708595129</v>
      </c>
      <c r="AF2481">
        <v>47.879766317432207</v>
      </c>
      <c r="AG2481">
        <v>47.459507783352009</v>
      </c>
      <c r="AH2481">
        <v>46.110999844941169</v>
      </c>
      <c r="AI2481">
        <v>50.781185460226283</v>
      </c>
      <c r="AJ2481">
        <v>0.36196845363136831</v>
      </c>
      <c r="AK2481">
        <v>0.36196920667879712</v>
      </c>
      <c r="AL2481">
        <v>0.36178716023296947</v>
      </c>
      <c r="AM2481">
        <v>0.36214880189711851</v>
      </c>
      <c r="AN2481">
        <v>0.97797533378120771</v>
      </c>
      <c r="AO2481">
        <v>0.97797533378120827</v>
      </c>
      <c r="AP2481">
        <v>0.97797533378120827</v>
      </c>
      <c r="AQ2481">
        <v>0.97797533378120827</v>
      </c>
      <c r="AR2481">
        <v>8.6975000405852221</v>
      </c>
      <c r="AS2481">
        <v>8.6975000405852239</v>
      </c>
      <c r="AT2481">
        <v>8.6975000405852239</v>
      </c>
      <c r="AU2481">
        <v>8.6975000405852239</v>
      </c>
      <c r="AV2481" t="str">
        <f>VLOOKUP(Sheet1[[#This Row],[NPDES ID2]],Combined_Sheet__Major_Only___2[[NPDES ID2]:[ECHO BFR]],3,FALSE)</f>
        <v>MA</v>
      </c>
      <c r="AW2481" t="s">
        <v>54</v>
      </c>
      <c r="AX2481" t="str">
        <f>VLOOKUP(Sheet1[[#This Row],[NPDES ID2]],Combined_Sheet__Major_Only___2[[NPDES ID2]:[ECHO BFR]],27,FALSE)</f>
        <v>-</v>
      </c>
      <c r="AY2481" t="str">
        <f>VLOOKUP(Sheet1[[#This Row],[NPDES ID2]],Combined_Sheet__Major_Only___2[[NPDES ID2]:[ECHO BFR]],28,FALSE)</f>
        <v>-</v>
      </c>
      <c r="AZ2481" t="str">
        <f>VLOOKUP(Sheet1[[#This Row],[NPDES ID2]],Combined_Sheet__Major_Only___2[[NPDES ID2]:[ECHO BFR]],29,FALSE)</f>
        <v>thickening, preliminaryOps</v>
      </c>
      <c r="BA2481">
        <f>VLOOKUP(Sheet1[[#This Row],[NPDES ID2]],Combined_Sheet__Major_Only___2[[NPDES ID2]:[ECHO BFR]],17,FALSE)</f>
        <v>42.648304000000003</v>
      </c>
      <c r="BB2481">
        <f>VLOOKUP(Sheet1[[#This Row],[NPDES ID2]],Combined_Sheet__Major_Only___2[[NPDES ID2]:[ECHO BFR]],18,FALSE)</f>
        <v>-71.288910999999999</v>
      </c>
      <c r="BC2481" t="str">
        <f>IF(ISNUMBER(SEARCH("aerobic",$AW2481)),"aerobic","")</f>
        <v/>
      </c>
      <c r="BD2481" t="str">
        <f>IF(ISNUMBER(SEARCH("anaer",$AW2481)),"anaer","")</f>
        <v/>
      </c>
      <c r="BE2481" t="str">
        <f>IF(ISNUMBER(SEARCH("thickening",$AZ2481)),"thickening","")</f>
        <v>thickening</v>
      </c>
      <c r="BF2481" s="2" t="str">
        <f>IF(ISNUMBER(SEARCH("airDry",$AW2481)),"airDry","")</f>
        <v/>
      </c>
      <c r="BG2481" s="2" t="str">
        <f>IF(ISNUMBER(SEARCH("heatDry",$AY2481)),"heatDry","")</f>
        <v/>
      </c>
      <c r="BH2481" s="2" t="str">
        <f>IF(AND(ISNUMBER(SEARCH("aerobic",$AW2481)),ISNUMBER(SEARCH("anaer",$AW2481))),"Combined Aer and Anaer.","")</f>
        <v/>
      </c>
    </row>
    <row r="2482" spans="1:60" x14ac:dyDescent="0.25">
      <c r="A2482" s="4">
        <v>606</v>
      </c>
      <c r="B2482" t="s">
        <v>2996</v>
      </c>
      <c r="C2482">
        <v>1308</v>
      </c>
      <c r="D2482">
        <v>540.70372891816385</v>
      </c>
      <c r="E2482">
        <v>539.12790043295183</v>
      </c>
      <c r="F2482">
        <v>456.81658195758939</v>
      </c>
      <c r="G2482">
        <v>641.61082284847873</v>
      </c>
      <c r="H2482">
        <v>-153.18322721634601</v>
      </c>
      <c r="I2482">
        <v>-155.10182207859569</v>
      </c>
      <c r="J2482">
        <v>-172.83483353889341</v>
      </c>
      <c r="K2482">
        <v>-130.05129819586261</v>
      </c>
      <c r="L2482">
        <v>659.1019851154731</v>
      </c>
      <c r="M2482">
        <v>653.74817885708831</v>
      </c>
      <c r="N2482">
        <v>635.97318846967266</v>
      </c>
      <c r="O2482">
        <v>696.77923268663983</v>
      </c>
      <c r="P2482">
        <v>30.99164393748352</v>
      </c>
      <c r="Q2482">
        <v>31.133021196284201</v>
      </c>
      <c r="R2482">
        <v>26.77784282457726</v>
      </c>
      <c r="S2482">
        <v>35.768369981250437</v>
      </c>
      <c r="T2482">
        <v>114022.9602779431</v>
      </c>
      <c r="U2482">
        <v>114022.8753337598</v>
      </c>
      <c r="V2482">
        <v>113946.7995516809</v>
      </c>
      <c r="W2482">
        <v>114099.6474074009</v>
      </c>
      <c r="X2482">
        <v>10191.688623816321</v>
      </c>
      <c r="Y2482">
        <v>10265.077348028941</v>
      </c>
      <c r="Z2482">
        <v>9638.1726970127438</v>
      </c>
      <c r="AA2482">
        <v>10552.713260487641</v>
      </c>
      <c r="AB2482">
        <v>2808.08543252761</v>
      </c>
      <c r="AC2482">
        <v>2731.0320081974978</v>
      </c>
      <c r="AD2482">
        <v>2173.1349641295319</v>
      </c>
      <c r="AE2482">
        <v>3597.1258906611861</v>
      </c>
      <c r="AF2482">
        <v>49.387692682009082</v>
      </c>
      <c r="AG2482">
        <v>48.984464616760292</v>
      </c>
      <c r="AH2482">
        <v>47.658835391240672</v>
      </c>
      <c r="AI2482">
        <v>52.209311536899861</v>
      </c>
      <c r="AJ2482">
        <v>0.38026890495673221</v>
      </c>
      <c r="AK2482">
        <v>0.3802690655559236</v>
      </c>
      <c r="AL2482">
        <v>0.38023175565828821</v>
      </c>
      <c r="AM2482">
        <v>0.38030584349172319</v>
      </c>
      <c r="AN2482">
        <v>0.97798639182572644</v>
      </c>
      <c r="AO2482">
        <v>0.97798639182572644</v>
      </c>
      <c r="AP2482">
        <v>0.97798639182572644</v>
      </c>
      <c r="AQ2482">
        <v>0.97798639182572644</v>
      </c>
      <c r="AR2482">
        <v>8.5878349838207395</v>
      </c>
      <c r="AS2482">
        <v>8.5878349838207413</v>
      </c>
      <c r="AT2482">
        <v>8.5878349838207413</v>
      </c>
      <c r="AU2482">
        <v>8.5878349838207413</v>
      </c>
      <c r="AV2482" t="str">
        <f>VLOOKUP(Sheet1[[#This Row],[NPDES ID2]],Combined_Sheet__Major_Only___2[[NPDES ID2]:[ECHO BFR]],3,FALSE)</f>
        <v>CT</v>
      </c>
      <c r="AW2482" t="s">
        <v>54</v>
      </c>
      <c r="AX2482" t="str">
        <f>VLOOKUP(Sheet1[[#This Row],[NPDES ID2]],Combined_Sheet__Major_Only___2[[NPDES ID2]:[ECHO BFR]],27,FALSE)</f>
        <v>-</v>
      </c>
      <c r="AY2482" t="str">
        <f>VLOOKUP(Sheet1[[#This Row],[NPDES ID2]],Combined_Sheet__Major_Only___2[[NPDES ID2]:[ECHO BFR]],28,FALSE)</f>
        <v>-</v>
      </c>
      <c r="AZ2482" t="str">
        <f>VLOOKUP(Sheet1[[#This Row],[NPDES ID2]],Combined_Sheet__Major_Only___2[[NPDES ID2]:[ECHO BFR]],29,FALSE)</f>
        <v>thickening, preliminaryOps</v>
      </c>
      <c r="BA2482">
        <f>VLOOKUP(Sheet1[[#This Row],[NPDES ID2]],Combined_Sheet__Major_Only___2[[NPDES ID2]:[ECHO BFR]],17,FALSE)</f>
        <v>41.971980000000002</v>
      </c>
      <c r="BB2482">
        <f>VLOOKUP(Sheet1[[#This Row],[NPDES ID2]],Combined_Sheet__Major_Only___2[[NPDES ID2]:[ECHO BFR]],18,FALSE)</f>
        <v>-72.605540000000005</v>
      </c>
      <c r="BC2482" t="str">
        <f>IF(ISNUMBER(SEARCH("aerobic",$AW2482)),"aerobic","")</f>
        <v/>
      </c>
      <c r="BD2482" t="str">
        <f>IF(ISNUMBER(SEARCH("anaer",$AW2482)),"anaer","")</f>
        <v/>
      </c>
      <c r="BE2482" t="str">
        <f>IF(ISNUMBER(SEARCH("thickening",$AZ2482)),"thickening","")</f>
        <v>thickening</v>
      </c>
      <c r="BF2482" s="2" t="str">
        <f>IF(ISNUMBER(SEARCH("airDry",$AW2482)),"airDry","")</f>
        <v/>
      </c>
      <c r="BG2482" s="2" t="str">
        <f>IF(ISNUMBER(SEARCH("heatDry",$AY2482)),"heatDry","")</f>
        <v/>
      </c>
      <c r="BH2482" s="2" t="str">
        <f>IF(AND(ISNUMBER(SEARCH("aerobic",$AW2482)),ISNUMBER(SEARCH("anaer",$AW2482))),"Combined Aer and Anaer.","")</f>
        <v/>
      </c>
    </row>
    <row r="2483" spans="1:60" x14ac:dyDescent="0.25">
      <c r="A2483" s="4">
        <v>148</v>
      </c>
      <c r="B2483" t="s">
        <v>815</v>
      </c>
      <c r="C2483">
        <v>6244.07</v>
      </c>
      <c r="D2483">
        <v>1800.95651267523</v>
      </c>
      <c r="E2483">
        <v>1800.6927769495719</v>
      </c>
      <c r="F2483">
        <v>1457.2270889531601</v>
      </c>
      <c r="G2483">
        <v>2168.7591816423678</v>
      </c>
      <c r="H2483">
        <v>-157.4809424719422</v>
      </c>
      <c r="I2483">
        <v>-159.6583488111394</v>
      </c>
      <c r="J2483">
        <v>-178.77063987537241</v>
      </c>
      <c r="K2483">
        <v>-132.64811170409601</v>
      </c>
      <c r="L2483">
        <v>3002.978600435335</v>
      </c>
      <c r="M2483">
        <v>2976.4853145757661</v>
      </c>
      <c r="N2483">
        <v>2887.4735314757631</v>
      </c>
      <c r="O2483">
        <v>3190.784441021337</v>
      </c>
      <c r="P2483">
        <v>148.12038477647349</v>
      </c>
      <c r="Q2483">
        <v>148.387687389289</v>
      </c>
      <c r="R2483">
        <v>128.53551851757379</v>
      </c>
      <c r="S2483">
        <v>170.08890403399741</v>
      </c>
      <c r="T2483">
        <v>114379.3469816944</v>
      </c>
      <c r="U2483">
        <v>114379.2617762256</v>
      </c>
      <c r="V2483">
        <v>114302.9519874987</v>
      </c>
      <c r="W2483">
        <v>114456.269998285</v>
      </c>
      <c r="X2483">
        <v>10713.626007976151</v>
      </c>
      <c r="Y2483">
        <v>10796.53264851817</v>
      </c>
      <c r="Z2483">
        <v>10078.774945026429</v>
      </c>
      <c r="AA2483">
        <v>11129.935610497891</v>
      </c>
      <c r="AB2483">
        <v>2404.7777721256612</v>
      </c>
      <c r="AC2483">
        <v>2359.1347606252871</v>
      </c>
      <c r="AD2483">
        <v>1947.1075978151191</v>
      </c>
      <c r="AE2483">
        <v>2947.6233282548401</v>
      </c>
      <c r="AF2483">
        <v>47.155908109611872</v>
      </c>
      <c r="AG2483">
        <v>46.730614029735818</v>
      </c>
      <c r="AH2483">
        <v>45.361110420196717</v>
      </c>
      <c r="AI2483">
        <v>50.097760901617008</v>
      </c>
      <c r="AJ2483">
        <v>0.35318980804179467</v>
      </c>
      <c r="AK2483">
        <v>0.35319048724081797</v>
      </c>
      <c r="AL2483">
        <v>0.35302694809231339</v>
      </c>
      <c r="AM2483">
        <v>0.35335181156702722</v>
      </c>
      <c r="AN2483">
        <v>0.97805282337826271</v>
      </c>
      <c r="AO2483">
        <v>0.97805282337826249</v>
      </c>
      <c r="AP2483">
        <v>0.97805282337826249</v>
      </c>
      <c r="AQ2483">
        <v>0.97805282337826249</v>
      </c>
      <c r="AR2483">
        <v>9.0614396863985842</v>
      </c>
      <c r="AS2483">
        <v>9.0614396863985824</v>
      </c>
      <c r="AT2483">
        <v>9.0614396863985824</v>
      </c>
      <c r="AU2483">
        <v>9.0614396863985824</v>
      </c>
      <c r="AV2483" t="str">
        <f>VLOOKUP(Sheet1[[#This Row],[NPDES ID2]],Combined_Sheet__Major_Only___2[[NPDES ID2]:[ECHO BFR]],3,FALSE)</f>
        <v>VA</v>
      </c>
      <c r="AW2483" t="s">
        <v>54</v>
      </c>
      <c r="AX2483" t="str">
        <f>VLOOKUP(Sheet1[[#This Row],[NPDES ID2]],Combined_Sheet__Major_Only___2[[NPDES ID2]:[ECHO BFR]],27,FALSE)</f>
        <v>-</v>
      </c>
      <c r="AY2483" t="str">
        <f>VLOOKUP(Sheet1[[#This Row],[NPDES ID2]],Combined_Sheet__Major_Only___2[[NPDES ID2]:[ECHO BFR]],28,FALSE)</f>
        <v>-</v>
      </c>
      <c r="AZ2483" t="str">
        <f>VLOOKUP(Sheet1[[#This Row],[NPDES ID2]],Combined_Sheet__Major_Only___2[[NPDES ID2]:[ECHO BFR]],29,FALSE)</f>
        <v>thickening, preliminaryOps</v>
      </c>
      <c r="BA2483">
        <f>VLOOKUP(Sheet1[[#This Row],[NPDES ID2]],Combined_Sheet__Major_Only___2[[NPDES ID2]:[ECHO BFR]],17,FALSE)</f>
        <v>36.882330000000003</v>
      </c>
      <c r="BB2483">
        <f>VLOOKUP(Sheet1[[#This Row],[NPDES ID2]],Combined_Sheet__Major_Only___2[[NPDES ID2]:[ECHO BFR]],18,FALSE)</f>
        <v>-76.3125</v>
      </c>
      <c r="BC2483" t="str">
        <f>IF(ISNUMBER(SEARCH("aerobic",$AW2483)),"aerobic","")</f>
        <v/>
      </c>
      <c r="BD2483" t="str">
        <f>IF(ISNUMBER(SEARCH("anaer",$AW2483)),"anaer","")</f>
        <v/>
      </c>
      <c r="BE2483" t="str">
        <f>IF(ISNUMBER(SEARCH("thickening",$AZ2483)),"thickening","")</f>
        <v>thickening</v>
      </c>
      <c r="BF2483" s="2" t="str">
        <f>IF(ISNUMBER(SEARCH("airDry",$AW2483)),"airDry","")</f>
        <v/>
      </c>
      <c r="BG2483" s="2" t="str">
        <f>IF(ISNUMBER(SEARCH("heatDry",$AY2483)),"heatDry","")</f>
        <v/>
      </c>
      <c r="BH2483" s="2" t="str">
        <f>IF(AND(ISNUMBER(SEARCH("aerobic",$AW2483)),ISNUMBER(SEARCH("anaer",$AW2483))),"Combined Aer and Anaer.","")</f>
        <v/>
      </c>
    </row>
    <row r="2484" spans="1:60" x14ac:dyDescent="0.25">
      <c r="A2484" s="4">
        <v>693</v>
      </c>
      <c r="B2484" t="s">
        <v>3425</v>
      </c>
      <c r="C2484">
        <v>7542.27</v>
      </c>
      <c r="D2484">
        <v>1943.632172858149</v>
      </c>
      <c r="E2484">
        <v>1947.0455652744649</v>
      </c>
      <c r="F2484">
        <v>1554.9494516139309</v>
      </c>
      <c r="G2484">
        <v>2328.561027540296</v>
      </c>
      <c r="H2484">
        <v>-141.61102361366031</v>
      </c>
      <c r="I2484">
        <v>-144.43465889100989</v>
      </c>
      <c r="J2484">
        <v>-162.91125835136111</v>
      </c>
      <c r="K2484">
        <v>-116.00741213087591</v>
      </c>
      <c r="L2484">
        <v>3997.8372582262991</v>
      </c>
      <c r="M2484">
        <v>3968.8021973093232</v>
      </c>
      <c r="N2484">
        <v>3870.8291361748879</v>
      </c>
      <c r="O2484">
        <v>4204.2051274885443</v>
      </c>
      <c r="P2484">
        <v>178.26789302214979</v>
      </c>
      <c r="Q2484">
        <v>178.93842978969889</v>
      </c>
      <c r="R2484">
        <v>152.5907767194831</v>
      </c>
      <c r="S2484">
        <v>205.56266440160351</v>
      </c>
      <c r="T2484">
        <v>114605.25742245741</v>
      </c>
      <c r="U2484">
        <v>114605.17205136189</v>
      </c>
      <c r="V2484">
        <v>114528.7139278503</v>
      </c>
      <c r="W2484">
        <v>114682.32996585569</v>
      </c>
      <c r="X2484">
        <v>9736.6314924683975</v>
      </c>
      <c r="Y2484">
        <v>9799.8590397695698</v>
      </c>
      <c r="Z2484">
        <v>9257.9002163810947</v>
      </c>
      <c r="AA2484">
        <v>10047.206675676431</v>
      </c>
      <c r="AB2484">
        <v>1982.167964790078</v>
      </c>
      <c r="AC2484">
        <v>1951.8980447424569</v>
      </c>
      <c r="AD2484">
        <v>1638.9793134178481</v>
      </c>
      <c r="AE2484">
        <v>2376.3649551738358</v>
      </c>
      <c r="AF2484">
        <v>51.97694180814446</v>
      </c>
      <c r="AG2484">
        <v>51.587579853352679</v>
      </c>
      <c r="AH2484">
        <v>50.345935472781413</v>
      </c>
      <c r="AI2484">
        <v>54.650782829673417</v>
      </c>
      <c r="AJ2484">
        <v>0.41172965312059928</v>
      </c>
      <c r="AK2484">
        <v>0.41173056453162798</v>
      </c>
      <c r="AL2484">
        <v>0.41150947920982572</v>
      </c>
      <c r="AM2484">
        <v>0.41194868772673932</v>
      </c>
      <c r="AN2484">
        <v>0.97809472652711482</v>
      </c>
      <c r="AO2484">
        <v>0.9780947265271146</v>
      </c>
      <c r="AP2484">
        <v>0.9780947265271146</v>
      </c>
      <c r="AQ2484">
        <v>0.9780947265271146</v>
      </c>
      <c r="AR2484">
        <v>10.516971375981869</v>
      </c>
      <c r="AS2484">
        <v>10.516971375981869</v>
      </c>
      <c r="AT2484">
        <v>10.516971375981869</v>
      </c>
      <c r="AU2484">
        <v>10.516971375981869</v>
      </c>
      <c r="AV2484" t="str">
        <f>VLOOKUP(Sheet1[[#This Row],[NPDES ID2]],Combined_Sheet__Major_Only___2[[NPDES ID2]:[ECHO BFR]],3,FALSE)</f>
        <v>MD</v>
      </c>
      <c r="AW2484" t="s">
        <v>87</v>
      </c>
      <c r="AX2484" t="str">
        <f>VLOOKUP(Sheet1[[#This Row],[NPDES ID2]],Combined_Sheet__Major_Only___2[[NPDES ID2]:[ECHO BFR]],27,FALSE)</f>
        <v>-</v>
      </c>
      <c r="AY2484" t="str">
        <f>VLOOKUP(Sheet1[[#This Row],[NPDES ID2]],Combined_Sheet__Major_Only___2[[NPDES ID2]:[ECHO BFR]],28,FALSE)</f>
        <v>-</v>
      </c>
      <c r="AZ2484" t="str">
        <f>VLOOKUP(Sheet1[[#This Row],[NPDES ID2]],Combined_Sheet__Major_Only___2[[NPDES ID2]:[ECHO BFR]],29,FALSE)</f>
        <v>thickening</v>
      </c>
      <c r="BA2484">
        <f>VLOOKUP(Sheet1[[#This Row],[NPDES ID2]],Combined_Sheet__Major_Only___2[[NPDES ID2]:[ECHO BFR]],17,FALSE)</f>
        <v>39.174556000000003</v>
      </c>
      <c r="BB2484">
        <f>VLOOKUP(Sheet1[[#This Row],[NPDES ID2]],Combined_Sheet__Major_Only___2[[NPDES ID2]:[ECHO BFR]],18,FALSE)</f>
        <v>-76.534916999999993</v>
      </c>
      <c r="BC2484" t="str">
        <f>IF(ISNUMBER(SEARCH("aerobic",$AW2484)),"aerobic","")</f>
        <v/>
      </c>
      <c r="BD2484" t="str">
        <f>IF(ISNUMBER(SEARCH("anaer",$AW2484)),"anaer","")</f>
        <v/>
      </c>
      <c r="BE2484" t="str">
        <f>IF(ISNUMBER(SEARCH("thickening",$AZ2484)),"thickening","")</f>
        <v>thickening</v>
      </c>
      <c r="BF2484" s="3" t="str">
        <f>IF(ISNUMBER(SEARCH("airDry",$AW2484)),"airDry","")</f>
        <v/>
      </c>
      <c r="BG2484" s="3" t="str">
        <f>IF(ISNUMBER(SEARCH("heatDry",$AY2484)),"heatDry","")</f>
        <v/>
      </c>
      <c r="BH2484" s="3" t="str">
        <f>IF(AND(ISNUMBER(SEARCH("aerobic",$AW2484)),ISNUMBER(SEARCH("anaer",$AW2484))),"Combined Aer and Anaer.","")</f>
        <v/>
      </c>
    </row>
    <row r="2485" spans="1:60" x14ac:dyDescent="0.25">
      <c r="A2485" s="4">
        <v>2032</v>
      </c>
      <c r="B2485" t="s">
        <v>9561</v>
      </c>
      <c r="C2485">
        <v>1380</v>
      </c>
      <c r="D2485">
        <v>541.28900995733432</v>
      </c>
      <c r="E2485">
        <v>539.38603271238276</v>
      </c>
      <c r="F2485">
        <v>458.18672094142079</v>
      </c>
      <c r="G2485">
        <v>641.4472465133789</v>
      </c>
      <c r="H2485">
        <v>-149.5046466013672</v>
      </c>
      <c r="I2485">
        <v>-151.60430071072199</v>
      </c>
      <c r="J2485">
        <v>-168.80948188940161</v>
      </c>
      <c r="K2485">
        <v>-126.52332960796861</v>
      </c>
      <c r="L2485">
        <v>711.55117409517277</v>
      </c>
      <c r="M2485">
        <v>706.03042924086685</v>
      </c>
      <c r="N2485">
        <v>687.69745883248481</v>
      </c>
      <c r="O2485">
        <v>750.40806381882635</v>
      </c>
      <c r="P2485">
        <v>32.669527456597322</v>
      </c>
      <c r="Q2485">
        <v>32.73590348608073</v>
      </c>
      <c r="R2485">
        <v>28.093727483780668</v>
      </c>
      <c r="S2485">
        <v>37.750180933119637</v>
      </c>
      <c r="T2485">
        <v>114946.75367902991</v>
      </c>
      <c r="U2485">
        <v>114946.6680575659</v>
      </c>
      <c r="V2485">
        <v>114869.985704605</v>
      </c>
      <c r="W2485">
        <v>115024.0522537924</v>
      </c>
      <c r="X2485">
        <v>10040.02615064428</v>
      </c>
      <c r="Y2485">
        <v>10109.39216561912</v>
      </c>
      <c r="Z2485">
        <v>9518.4909794031028</v>
      </c>
      <c r="AA2485">
        <v>10379.61551814998</v>
      </c>
      <c r="AB2485">
        <v>2386.246762400699</v>
      </c>
      <c r="AC2485">
        <v>2337.1810960438888</v>
      </c>
      <c r="AD2485">
        <v>1912.388845842665</v>
      </c>
      <c r="AE2485">
        <v>2951.909368515679</v>
      </c>
      <c r="AF2485">
        <v>50.536200589054772</v>
      </c>
      <c r="AG2485">
        <v>50.141922842843101</v>
      </c>
      <c r="AH2485">
        <v>48.846529778561717</v>
      </c>
      <c r="AI2485">
        <v>53.294221543976683</v>
      </c>
      <c r="AJ2485">
        <v>0.39421835015032952</v>
      </c>
      <c r="AK2485">
        <v>0.39421852240985911</v>
      </c>
      <c r="AL2485">
        <v>0.39417849038674208</v>
      </c>
      <c r="AM2485">
        <v>0.3942579839283214</v>
      </c>
      <c r="AN2485">
        <v>0.97815776630797802</v>
      </c>
      <c r="AO2485">
        <v>0.97815776630797824</v>
      </c>
      <c r="AP2485">
        <v>0.97815776630797824</v>
      </c>
      <c r="AQ2485">
        <v>0.97815776630797824</v>
      </c>
      <c r="AR2485">
        <v>9.4331354570584001</v>
      </c>
      <c r="AS2485">
        <v>9.4331354570584036</v>
      </c>
      <c r="AT2485">
        <v>9.4331354570584036</v>
      </c>
      <c r="AU2485">
        <v>9.4331354570584036</v>
      </c>
      <c r="AV2485" t="str">
        <f>VLOOKUP(Sheet1[[#This Row],[NPDES ID2]],Combined_Sheet__Major_Only___2[[NPDES ID2]:[ECHO BFR]],3,FALSE)</f>
        <v>FL</v>
      </c>
      <c r="AW2485" t="s">
        <v>54</v>
      </c>
      <c r="AX2485" t="str">
        <f>VLOOKUP(Sheet1[[#This Row],[NPDES ID2]],Combined_Sheet__Major_Only___2[[NPDES ID2]:[ECHO BFR]],27,FALSE)</f>
        <v>-</v>
      </c>
      <c r="AY2485" t="str">
        <f>VLOOKUP(Sheet1[[#This Row],[NPDES ID2]],Combined_Sheet__Major_Only___2[[NPDES ID2]:[ECHO BFR]],28,FALSE)</f>
        <v>-</v>
      </c>
      <c r="AZ2485" t="str">
        <f>VLOOKUP(Sheet1[[#This Row],[NPDES ID2]],Combined_Sheet__Major_Only___2[[NPDES ID2]:[ECHO BFR]],29,FALSE)</f>
        <v>thickening</v>
      </c>
      <c r="BA2485">
        <f>VLOOKUP(Sheet1[[#This Row],[NPDES ID2]],Combined_Sheet__Major_Only___2[[NPDES ID2]:[ECHO BFR]],17,FALSE)</f>
        <v>28.309260152934598</v>
      </c>
      <c r="BB2485">
        <f>VLOOKUP(Sheet1[[#This Row],[NPDES ID2]],Combined_Sheet__Major_Only___2[[NPDES ID2]:[ECHO BFR]],18,FALSE)</f>
        <v>-81.425181007396901</v>
      </c>
      <c r="BC2485" t="str">
        <f>IF(ISNUMBER(SEARCH("aerobic",$AW2485)),"aerobic","")</f>
        <v/>
      </c>
      <c r="BD2485" t="str">
        <f>IF(ISNUMBER(SEARCH("anaer",$AW2485)),"anaer","")</f>
        <v/>
      </c>
      <c r="BE2485" t="str">
        <f>IF(ISNUMBER(SEARCH("thickening",$AZ2485)),"thickening","")</f>
        <v>thickening</v>
      </c>
      <c r="BF2485" s="2" t="str">
        <f>IF(ISNUMBER(SEARCH("airDry",$AW2485)),"airDry","")</f>
        <v/>
      </c>
      <c r="BG2485" s="2" t="str">
        <f>IF(ISNUMBER(SEARCH("heatDry",$AY2485)),"heatDry","")</f>
        <v/>
      </c>
      <c r="BH2485" s="2" t="str">
        <f>IF(AND(ISNUMBER(SEARCH("aerobic",$AW2485)),ISNUMBER(SEARCH("anaer",$AW2485))),"Combined Aer and Anaer.","")</f>
        <v/>
      </c>
    </row>
    <row r="2486" spans="1:60" x14ac:dyDescent="0.25">
      <c r="A2486" s="4">
        <v>2162</v>
      </c>
      <c r="B2486" t="s">
        <v>10153</v>
      </c>
      <c r="C2486">
        <v>755.39</v>
      </c>
      <c r="D2486">
        <v>442.24154241486087</v>
      </c>
      <c r="E2486">
        <v>438.00162006006661</v>
      </c>
      <c r="F2486">
        <v>367.22432854301059</v>
      </c>
      <c r="G2486">
        <v>525.87520936342491</v>
      </c>
      <c r="H2486">
        <v>-143.62648438750909</v>
      </c>
      <c r="I2486">
        <v>-145.84030448489901</v>
      </c>
      <c r="J2486">
        <v>-162.08605385257411</v>
      </c>
      <c r="K2486">
        <v>-120.6058345938912</v>
      </c>
      <c r="L2486">
        <v>405.65365314613649</v>
      </c>
      <c r="M2486">
        <v>402.75607386638143</v>
      </c>
      <c r="N2486">
        <v>393.14914905579059</v>
      </c>
      <c r="O2486">
        <v>426.02817681393242</v>
      </c>
      <c r="P2486">
        <v>17.854746422166912</v>
      </c>
      <c r="Q2486">
        <v>17.945908305669331</v>
      </c>
      <c r="R2486">
        <v>15.240341072703821</v>
      </c>
      <c r="S2486">
        <v>20.572715575691799</v>
      </c>
      <c r="T2486">
        <v>115032.2613517211</v>
      </c>
      <c r="U2486">
        <v>115032.1756675669</v>
      </c>
      <c r="V2486">
        <v>114955.43716951511</v>
      </c>
      <c r="W2486">
        <v>115109.61652275809</v>
      </c>
      <c r="X2486">
        <v>9645.9892185253466</v>
      </c>
      <c r="Y2486">
        <v>9707.8141886539361</v>
      </c>
      <c r="Z2486">
        <v>9184.2213464061115</v>
      </c>
      <c r="AA2486">
        <v>9945.7247943254624</v>
      </c>
      <c r="AB2486">
        <v>2113.8312657412198</v>
      </c>
      <c r="AC2486">
        <v>2076.165421358105</v>
      </c>
      <c r="AD2486">
        <v>1724.970007884096</v>
      </c>
      <c r="AE2486">
        <v>2572.4306245861212</v>
      </c>
      <c r="AF2486">
        <v>52.630403414022602</v>
      </c>
      <c r="AG2486">
        <v>52.253249422997129</v>
      </c>
      <c r="AH2486">
        <v>51.010545301593993</v>
      </c>
      <c r="AI2486">
        <v>55.272898260460529</v>
      </c>
      <c r="AJ2486">
        <v>0.41967654722349229</v>
      </c>
      <c r="AK2486">
        <v>0.41967664578990721</v>
      </c>
      <c r="AL2486">
        <v>0.4196538432560934</v>
      </c>
      <c r="AM2486">
        <v>0.41969912125277692</v>
      </c>
      <c r="AN2486">
        <v>0.97817349415839927</v>
      </c>
      <c r="AO2486">
        <v>0.97817349415839938</v>
      </c>
      <c r="AP2486">
        <v>0.97817349415839938</v>
      </c>
      <c r="AQ2486">
        <v>0.97817349415839938</v>
      </c>
      <c r="AR2486">
        <v>10.240148657543809</v>
      </c>
      <c r="AS2486">
        <v>10.240148657543809</v>
      </c>
      <c r="AT2486">
        <v>10.240148657543809</v>
      </c>
      <c r="AU2486">
        <v>10.240148657543809</v>
      </c>
      <c r="AV2486" t="str">
        <f>VLOOKUP(Sheet1[[#This Row],[NPDES ID2]],Combined_Sheet__Major_Only___2[[NPDES ID2]:[ECHO BFR]],3,FALSE)</f>
        <v>NH</v>
      </c>
      <c r="AW2486" t="s">
        <v>87</v>
      </c>
      <c r="AX2486" t="str">
        <f>VLOOKUP(Sheet1[[#This Row],[NPDES ID2]],Combined_Sheet__Major_Only___2[[NPDES ID2]:[ECHO BFR]],27,FALSE)</f>
        <v>-</v>
      </c>
      <c r="AY2486" t="str">
        <f>VLOOKUP(Sheet1[[#This Row],[NPDES ID2]],Combined_Sheet__Major_Only___2[[NPDES ID2]:[ECHO BFR]],28,FALSE)</f>
        <v>-</v>
      </c>
      <c r="AZ2486" t="str">
        <f>VLOOKUP(Sheet1[[#This Row],[NPDES ID2]],Combined_Sheet__Major_Only___2[[NPDES ID2]:[ECHO BFR]],29,FALSE)</f>
        <v>thickening</v>
      </c>
      <c r="BA2486">
        <f>VLOOKUP(Sheet1[[#This Row],[NPDES ID2]],Combined_Sheet__Major_Only___2[[NPDES ID2]:[ECHO BFR]],17,FALSE)</f>
        <v>43.159894999999999</v>
      </c>
      <c r="BB2486">
        <f>VLOOKUP(Sheet1[[#This Row],[NPDES ID2]],Combined_Sheet__Major_Only___2[[NPDES ID2]:[ECHO BFR]],18,FALSE)</f>
        <v>-70.839098000000007</v>
      </c>
      <c r="BC2486" t="str">
        <f>IF(ISNUMBER(SEARCH("aerobic",$AW2486)),"aerobic","")</f>
        <v/>
      </c>
      <c r="BD2486" t="str">
        <f>IF(ISNUMBER(SEARCH("anaer",$AW2486)),"anaer","")</f>
        <v/>
      </c>
      <c r="BE2486" t="str">
        <f>IF(ISNUMBER(SEARCH("thickening",$AZ2486)),"thickening","")</f>
        <v>thickening</v>
      </c>
      <c r="BF2486" s="2" t="str">
        <f>IF(ISNUMBER(SEARCH("airDry",$AW2486)),"airDry","")</f>
        <v/>
      </c>
      <c r="BG2486" s="2" t="str">
        <f>IF(ISNUMBER(SEARCH("heatDry",$AY2486)),"heatDry","")</f>
        <v/>
      </c>
      <c r="BH2486" s="2" t="str">
        <f>IF(AND(ISNUMBER(SEARCH("aerobic",$AW2486)),ISNUMBER(SEARCH("anaer",$AW2486))),"Combined Aer and Anaer.","")</f>
        <v/>
      </c>
    </row>
    <row r="2487" spans="1:60" x14ac:dyDescent="0.25">
      <c r="A2487" s="4">
        <v>2608</v>
      </c>
      <c r="B2487" t="s">
        <v>12064</v>
      </c>
      <c r="C2487">
        <v>27.39</v>
      </c>
      <c r="D2487">
        <v>4776.198041003393</v>
      </c>
      <c r="E2487">
        <v>4782.0827017616484</v>
      </c>
      <c r="F2487">
        <v>3290.5131329805608</v>
      </c>
      <c r="G2487">
        <v>6320.2169030567538</v>
      </c>
      <c r="H2487">
        <v>-154.41712152112231</v>
      </c>
      <c r="I2487">
        <v>-156.34071825066451</v>
      </c>
      <c r="J2487">
        <v>-173.47750114504711</v>
      </c>
      <c r="K2487">
        <v>-130.80827917487181</v>
      </c>
      <c r="L2487">
        <v>13.76901142248426</v>
      </c>
      <c r="M2487">
        <v>13.65641888372927</v>
      </c>
      <c r="N2487">
        <v>13.28384096835601</v>
      </c>
      <c r="O2487">
        <v>14.559779775122619</v>
      </c>
      <c r="P2487">
        <v>0.64910452880808267</v>
      </c>
      <c r="Q2487">
        <v>0.65215963379738051</v>
      </c>
      <c r="R2487">
        <v>0.56116850800832652</v>
      </c>
      <c r="S2487">
        <v>0.74889843790738853</v>
      </c>
      <c r="T2487">
        <v>115082.4601245599</v>
      </c>
      <c r="U2487">
        <v>115082.3744036024</v>
      </c>
      <c r="V2487">
        <v>115005.6029445944</v>
      </c>
      <c r="W2487">
        <v>115159.8485214285</v>
      </c>
      <c r="X2487">
        <v>10311.002050071789</v>
      </c>
      <c r="Y2487">
        <v>10385.72950825011</v>
      </c>
      <c r="Z2487">
        <v>9748.4636237116683</v>
      </c>
      <c r="AA2487">
        <v>10677.76583435905</v>
      </c>
      <c r="AB2487">
        <v>2630.477786509472</v>
      </c>
      <c r="AC2487">
        <v>2568.4479442421821</v>
      </c>
      <c r="AD2487">
        <v>2073.5808874197351</v>
      </c>
      <c r="AE2487">
        <v>3309.8474790611808</v>
      </c>
      <c r="AF2487">
        <v>49.264922197742052</v>
      </c>
      <c r="AG2487">
        <v>48.862028157501832</v>
      </c>
      <c r="AH2487">
        <v>47.529091439421002</v>
      </c>
      <c r="AI2487">
        <v>52.094223440630991</v>
      </c>
      <c r="AJ2487">
        <v>0.37877833422477208</v>
      </c>
      <c r="AK2487">
        <v>0.37877833759551488</v>
      </c>
      <c r="AL2487">
        <v>0.3787775616900122</v>
      </c>
      <c r="AM2487">
        <v>0.37877910229233042</v>
      </c>
      <c r="AN2487">
        <v>0.9781827169204057</v>
      </c>
      <c r="AO2487">
        <v>0.97818271692040559</v>
      </c>
      <c r="AP2487">
        <v>0.97818271692040559</v>
      </c>
      <c r="AQ2487">
        <v>0.97818271692040559</v>
      </c>
      <c r="AR2487">
        <v>8.882125530394628</v>
      </c>
      <c r="AS2487">
        <v>8.8821255303946245</v>
      </c>
      <c r="AT2487">
        <v>8.8821255303946245</v>
      </c>
      <c r="AU2487">
        <v>8.8821255303946245</v>
      </c>
      <c r="AV2487" t="str">
        <f>VLOOKUP(Sheet1[[#This Row],[NPDES ID2]],Combined_Sheet__Major_Only___2[[NPDES ID2]:[ECHO BFR]],3,FALSE)</f>
        <v>KY</v>
      </c>
      <c r="AW2487" t="s">
        <v>54</v>
      </c>
      <c r="AX2487" t="str">
        <f>VLOOKUP(Sheet1[[#This Row],[NPDES ID2]],Combined_Sheet__Major_Only___2[[NPDES ID2]:[ECHO BFR]],27,FALSE)</f>
        <v>-</v>
      </c>
      <c r="AY2487" t="str">
        <f>VLOOKUP(Sheet1[[#This Row],[NPDES ID2]],Combined_Sheet__Major_Only___2[[NPDES ID2]:[ECHO BFR]],28,FALSE)</f>
        <v>-</v>
      </c>
      <c r="AZ2487" t="str">
        <f>VLOOKUP(Sheet1[[#This Row],[NPDES ID2]],Combined_Sheet__Major_Only___2[[NPDES ID2]:[ECHO BFR]],29,FALSE)</f>
        <v>thickening</v>
      </c>
      <c r="BA2487">
        <f>VLOOKUP(Sheet1[[#This Row],[NPDES ID2]],Combined_Sheet__Major_Only___2[[NPDES ID2]:[ECHO BFR]],17,FALSE)</f>
        <v>38.391995999999999</v>
      </c>
      <c r="BB2487">
        <f>VLOOKUP(Sheet1[[#This Row],[NPDES ID2]],Combined_Sheet__Major_Only___2[[NPDES ID2]:[ECHO BFR]],18,FALSE)</f>
        <v>-85.416021999999998</v>
      </c>
      <c r="BC2487" t="str">
        <f>IF(ISNUMBER(SEARCH("aerobic",$AW2487)),"aerobic","")</f>
        <v/>
      </c>
      <c r="BD2487" t="str">
        <f>IF(ISNUMBER(SEARCH("anaer",$AW2487)),"anaer","")</f>
        <v/>
      </c>
      <c r="BE2487" t="str">
        <f>IF(ISNUMBER(SEARCH("thickening",$AZ2487)),"thickening","")</f>
        <v>thickening</v>
      </c>
      <c r="BF2487" s="2" t="str">
        <f>IF(ISNUMBER(SEARCH("airDry",$AW2487)),"airDry","")</f>
        <v/>
      </c>
      <c r="BG2487" s="2" t="str">
        <f>IF(ISNUMBER(SEARCH("heatDry",$AY2487)),"heatDry","")</f>
        <v/>
      </c>
      <c r="BH2487" s="2" t="str">
        <f>IF(AND(ISNUMBER(SEARCH("aerobic",$AW2487)),ISNUMBER(SEARCH("anaer",$AW2487))),"Combined Aer and Anaer.","")</f>
        <v/>
      </c>
    </row>
    <row r="2488" spans="1:60" x14ac:dyDescent="0.25">
      <c r="A2488" s="4">
        <v>1176</v>
      </c>
      <c r="B2488" t="s">
        <v>5641</v>
      </c>
      <c r="C2488">
        <v>271.24599999999998</v>
      </c>
      <c r="D2488">
        <v>680.74318337293346</v>
      </c>
      <c r="E2488">
        <v>680.09785482164921</v>
      </c>
      <c r="F2488">
        <v>510.73565087061331</v>
      </c>
      <c r="G2488">
        <v>879.59135660574441</v>
      </c>
      <c r="H2488">
        <v>-161.6892143847613</v>
      </c>
      <c r="I2488">
        <v>-163.52540671348939</v>
      </c>
      <c r="J2488">
        <v>-181.54366975218821</v>
      </c>
      <c r="K2488">
        <v>-137.8794974232917</v>
      </c>
      <c r="L2488">
        <v>130.35612129602001</v>
      </c>
      <c r="M2488">
        <v>129.19432098319299</v>
      </c>
      <c r="N2488">
        <v>125.347511553082</v>
      </c>
      <c r="O2488">
        <v>138.51875926961179</v>
      </c>
      <c r="P2488">
        <v>6.437878202216023</v>
      </c>
      <c r="Q2488">
        <v>6.4477955104965412</v>
      </c>
      <c r="R2488">
        <v>5.5863128397836999</v>
      </c>
      <c r="S2488">
        <v>7.3900382046614563</v>
      </c>
      <c r="T2488">
        <v>115255.83293551031</v>
      </c>
      <c r="U2488">
        <v>115255.74708744419</v>
      </c>
      <c r="V2488">
        <v>115178.86179032169</v>
      </c>
      <c r="W2488">
        <v>115333.3360852999</v>
      </c>
      <c r="X2488">
        <v>10803.642635320721</v>
      </c>
      <c r="Y2488">
        <v>10888.185288588171</v>
      </c>
      <c r="Z2488">
        <v>10162.66229562107</v>
      </c>
      <c r="AA2488">
        <v>11223.11546959008</v>
      </c>
      <c r="AB2488">
        <v>2661.0644261695752</v>
      </c>
      <c r="AC2488">
        <v>2600.774990722186</v>
      </c>
      <c r="AD2488">
        <v>2111.4919667535842</v>
      </c>
      <c r="AE2488">
        <v>3329.495239814768</v>
      </c>
      <c r="AF2488">
        <v>47.098179253074612</v>
      </c>
      <c r="AG2488">
        <v>46.678007761911978</v>
      </c>
      <c r="AH2488">
        <v>45.289385344541436</v>
      </c>
      <c r="AI2488">
        <v>50.047052030898442</v>
      </c>
      <c r="AJ2488">
        <v>0.35248993980264842</v>
      </c>
      <c r="AK2488">
        <v>0.35248997105127039</v>
      </c>
      <c r="AL2488">
        <v>0.35248276534529638</v>
      </c>
      <c r="AM2488">
        <v>0.35249707292338273</v>
      </c>
      <c r="AN2488">
        <v>0.97821450995695458</v>
      </c>
      <c r="AO2488">
        <v>0.97821450995695458</v>
      </c>
      <c r="AP2488">
        <v>0.97821450995695458</v>
      </c>
      <c r="AQ2488">
        <v>0.97821450995695458</v>
      </c>
      <c r="AR2488">
        <v>8.6375211382256261</v>
      </c>
      <c r="AS2488">
        <v>8.6375211382256243</v>
      </c>
      <c r="AT2488">
        <v>8.6375211382256243</v>
      </c>
      <c r="AU2488">
        <v>8.6375211382256243</v>
      </c>
      <c r="AV2488" t="str">
        <f>VLOOKUP(Sheet1[[#This Row],[NPDES ID2]],Combined_Sheet__Major_Only___2[[NPDES ID2]:[ECHO BFR]],3,FALSE)</f>
        <v>RI</v>
      </c>
      <c r="AW2488" t="s">
        <v>54</v>
      </c>
      <c r="AX2488" t="str">
        <f>VLOOKUP(Sheet1[[#This Row],[NPDES ID2]],Combined_Sheet__Major_Only___2[[NPDES ID2]:[ECHO BFR]],27,FALSE)</f>
        <v>-</v>
      </c>
      <c r="AY2488" t="str">
        <f>VLOOKUP(Sheet1[[#This Row],[NPDES ID2]],Combined_Sheet__Major_Only___2[[NPDES ID2]:[ECHO BFR]],28,FALSE)</f>
        <v>-</v>
      </c>
      <c r="AZ2488" t="str">
        <f>VLOOKUP(Sheet1[[#This Row],[NPDES ID2]],Combined_Sheet__Major_Only___2[[NPDES ID2]:[ECHO BFR]],29,FALSE)</f>
        <v>thickening</v>
      </c>
      <c r="BA2488">
        <f>VLOOKUP(Sheet1[[#This Row],[NPDES ID2]],Combined_Sheet__Major_Only___2[[NPDES ID2]:[ECHO BFR]],17,FALSE)</f>
        <v>41.725200000000001</v>
      </c>
      <c r="BB2488">
        <f>VLOOKUP(Sheet1[[#This Row],[NPDES ID2]],Combined_Sheet__Major_Only___2[[NPDES ID2]:[ECHO BFR]],18,FALSE)</f>
        <v>-71.284729999999996</v>
      </c>
      <c r="BC2488" t="str">
        <f>IF(ISNUMBER(SEARCH("aerobic",$AW2488)),"aerobic","")</f>
        <v/>
      </c>
      <c r="BD2488" t="str">
        <f>IF(ISNUMBER(SEARCH("anaer",$AW2488)),"anaer","")</f>
        <v/>
      </c>
      <c r="BE2488" t="str">
        <f>IF(ISNUMBER(SEARCH("thickening",$AZ2488)),"thickening","")</f>
        <v>thickening</v>
      </c>
      <c r="BF2488" s="2" t="str">
        <f>IF(ISNUMBER(SEARCH("airDry",$AW2488)),"airDry","")</f>
        <v/>
      </c>
      <c r="BG2488" s="2" t="str">
        <f>IF(ISNUMBER(SEARCH("heatDry",$AY2488)),"heatDry","")</f>
        <v/>
      </c>
      <c r="BH2488" s="2" t="str">
        <f>IF(AND(ISNUMBER(SEARCH("aerobic",$AW2488)),ISNUMBER(SEARCH("anaer",$AW2488))),"Combined Aer and Anaer.","")</f>
        <v/>
      </c>
    </row>
    <row r="2489" spans="1:60" x14ac:dyDescent="0.25">
      <c r="A2489" s="4">
        <v>1861</v>
      </c>
      <c r="B2489" t="s">
        <v>8795</v>
      </c>
      <c r="C2489">
        <v>8085.7</v>
      </c>
      <c r="D2489">
        <v>2056.1757270245998</v>
      </c>
      <c r="E2489">
        <v>2060.6978485297941</v>
      </c>
      <c r="F2489">
        <v>1640.8025673525251</v>
      </c>
      <c r="G2489">
        <v>2465.5074144484461</v>
      </c>
      <c r="H2489">
        <v>-140.0267388276539</v>
      </c>
      <c r="I2489">
        <v>-142.9350468688549</v>
      </c>
      <c r="J2489">
        <v>-161.3337292817707</v>
      </c>
      <c r="K2489">
        <v>-114.5864985335258</v>
      </c>
      <c r="L2489">
        <v>4322.5667732327074</v>
      </c>
      <c r="M2489">
        <v>4291.7557987455039</v>
      </c>
      <c r="N2489">
        <v>4187.6214995355404</v>
      </c>
      <c r="O2489">
        <v>4541.774988164645</v>
      </c>
      <c r="P2489">
        <v>191.0369550419241</v>
      </c>
      <c r="Q2489">
        <v>191.93015225249491</v>
      </c>
      <c r="R2489">
        <v>163.17671834233701</v>
      </c>
      <c r="S2489">
        <v>220.14185106981549</v>
      </c>
      <c r="T2489">
        <v>115342.97793636539</v>
      </c>
      <c r="U2489">
        <v>115342.89202440871</v>
      </c>
      <c r="V2489">
        <v>115265.94950711141</v>
      </c>
      <c r="W2489">
        <v>115420.5387661531</v>
      </c>
      <c r="X2489">
        <v>9715.9069022417589</v>
      </c>
      <c r="Y2489">
        <v>9777.919380182384</v>
      </c>
      <c r="Z2489">
        <v>9246.405018633719</v>
      </c>
      <c r="AA2489">
        <v>10020.15619589852</v>
      </c>
      <c r="AB2489">
        <v>1965.5095295915669</v>
      </c>
      <c r="AC2489">
        <v>1935.870528054473</v>
      </c>
      <c r="AD2489">
        <v>1627.398553338051</v>
      </c>
      <c r="AE2489">
        <v>2354.2603614396189</v>
      </c>
      <c r="AF2489">
        <v>52.424061961225533</v>
      </c>
      <c r="AG2489">
        <v>52.037548449502353</v>
      </c>
      <c r="AH2489">
        <v>50.807684983206642</v>
      </c>
      <c r="AI2489">
        <v>55.072674011096517</v>
      </c>
      <c r="AJ2489">
        <v>0.41716683378962882</v>
      </c>
      <c r="AK2489">
        <v>0.4171678200316874</v>
      </c>
      <c r="AL2489">
        <v>0.41692764501815821</v>
      </c>
      <c r="AM2489">
        <v>0.41740479540953429</v>
      </c>
      <c r="AN2489">
        <v>0.97823045560487132</v>
      </c>
      <c r="AO2489">
        <v>0.97823045560487121</v>
      </c>
      <c r="AP2489">
        <v>0.97823045560487121</v>
      </c>
      <c r="AQ2489">
        <v>0.97823045560487121</v>
      </c>
      <c r="AR2489">
        <v>10.64383672620192</v>
      </c>
      <c r="AS2489">
        <v>10.64383672620192</v>
      </c>
      <c r="AT2489">
        <v>10.64383672620192</v>
      </c>
      <c r="AU2489">
        <v>10.64383672620192</v>
      </c>
      <c r="AV2489" t="str">
        <f>VLOOKUP(Sheet1[[#This Row],[NPDES ID2]],Combined_Sheet__Major_Only___2[[NPDES ID2]:[ECHO BFR]],3,FALSE)</f>
        <v>NJ</v>
      </c>
      <c r="AW2489" t="s">
        <v>54</v>
      </c>
      <c r="AX2489" t="str">
        <f>VLOOKUP(Sheet1[[#This Row],[NPDES ID2]],Combined_Sheet__Major_Only___2[[NPDES ID2]:[ECHO BFR]],27,FALSE)</f>
        <v>other</v>
      </c>
      <c r="AY2489" t="str">
        <f>VLOOKUP(Sheet1[[#This Row],[NPDES ID2]],Combined_Sheet__Major_Only___2[[NPDES ID2]:[ECHO BFR]],28,FALSE)</f>
        <v>-</v>
      </c>
      <c r="AZ2489" t="str">
        <f>VLOOKUP(Sheet1[[#This Row],[NPDES ID2]],Combined_Sheet__Major_Only___2[[NPDES ID2]:[ECHO BFR]],29,FALSE)</f>
        <v>thickening, preliminaryOps</v>
      </c>
      <c r="BA2489">
        <f>VLOOKUP(Sheet1[[#This Row],[NPDES ID2]],Combined_Sheet__Major_Only___2[[NPDES ID2]:[ECHO BFR]],17,FALSE)</f>
        <v>39.377740000000003</v>
      </c>
      <c r="BB2489">
        <f>VLOOKUP(Sheet1[[#This Row],[NPDES ID2]],Combined_Sheet__Major_Only___2[[NPDES ID2]:[ECHO BFR]],18,FALSE)</f>
        <v>-74.453419999999994</v>
      </c>
      <c r="BC2489" t="str">
        <f>IF(ISNUMBER(SEARCH("aerobic",$AW2489)),"aerobic","")</f>
        <v/>
      </c>
      <c r="BD2489" t="str">
        <f>IF(ISNUMBER(SEARCH("anaer",$AW2489)),"anaer","")</f>
        <v/>
      </c>
      <c r="BE2489" t="str">
        <f>IF(ISNUMBER(SEARCH("thickening",$AZ2489)),"thickening","")</f>
        <v>thickening</v>
      </c>
      <c r="BF2489" s="3" t="str">
        <f>IF(ISNUMBER(SEARCH("airDry",$AW2489)),"airDry","")</f>
        <v/>
      </c>
      <c r="BG2489" s="3" t="str">
        <f>IF(ISNUMBER(SEARCH("heatDry",$AY2489)),"heatDry","")</f>
        <v/>
      </c>
      <c r="BH2489" s="3" t="str">
        <f>IF(AND(ISNUMBER(SEARCH("aerobic",$AW2489)),ISNUMBER(SEARCH("anaer",$AW2489))),"Combined Aer and Anaer.","")</f>
        <v/>
      </c>
    </row>
    <row r="2490" spans="1:60" x14ac:dyDescent="0.25">
      <c r="A2490" s="4">
        <v>2354</v>
      </c>
      <c r="B2490" t="s">
        <v>10983</v>
      </c>
      <c r="C2490">
        <v>345.24</v>
      </c>
      <c r="D2490">
        <v>568.83686161080038</v>
      </c>
      <c r="E2490">
        <v>569.85044509099441</v>
      </c>
      <c r="F2490">
        <v>427.63522747900498</v>
      </c>
      <c r="G2490">
        <v>715.52727532363679</v>
      </c>
      <c r="H2490">
        <v>-154.24914057898451</v>
      </c>
      <c r="I2490">
        <v>-156.3331807669349</v>
      </c>
      <c r="J2490">
        <v>-173.46794781756981</v>
      </c>
      <c r="K2490">
        <v>-130.7338582277275</v>
      </c>
      <c r="L2490">
        <v>173.5102344640128</v>
      </c>
      <c r="M2490">
        <v>172.09140510535809</v>
      </c>
      <c r="N2490">
        <v>167.3925776684224</v>
      </c>
      <c r="O2490">
        <v>183.47998028923891</v>
      </c>
      <c r="P2490">
        <v>8.18155196633254</v>
      </c>
      <c r="Q2490">
        <v>8.2201331734697725</v>
      </c>
      <c r="R2490">
        <v>7.0733790529982441</v>
      </c>
      <c r="S2490">
        <v>9.4392654500959647</v>
      </c>
      <c r="T2490">
        <v>115455.336921881</v>
      </c>
      <c r="U2490">
        <v>115455.2509275482</v>
      </c>
      <c r="V2490">
        <v>115378.23463435149</v>
      </c>
      <c r="W2490">
        <v>115532.97212043349</v>
      </c>
      <c r="X2490">
        <v>10346.96129659894</v>
      </c>
      <c r="Y2490">
        <v>10421.940992012411</v>
      </c>
      <c r="Z2490">
        <v>9782.1931308404764</v>
      </c>
      <c r="AA2490">
        <v>10715.23782749802</v>
      </c>
      <c r="AB2490">
        <v>2430.4906582937028</v>
      </c>
      <c r="AC2490">
        <v>2381.8315370000928</v>
      </c>
      <c r="AD2490">
        <v>1951.3066627062369</v>
      </c>
      <c r="AE2490">
        <v>3003.3206220056318</v>
      </c>
      <c r="AF2490">
        <v>49.254116535009672</v>
      </c>
      <c r="AG2490">
        <v>48.850819901986462</v>
      </c>
      <c r="AH2490">
        <v>47.518604734576193</v>
      </c>
      <c r="AI2490">
        <v>52.083797135817171</v>
      </c>
      <c r="AJ2490">
        <v>0.3786471416647102</v>
      </c>
      <c r="AK2490">
        <v>0.37864718368608657</v>
      </c>
      <c r="AL2490">
        <v>0.37863748908110789</v>
      </c>
      <c r="AM2490">
        <v>0.37865673869020661</v>
      </c>
      <c r="AN2490">
        <v>0.97825098044824355</v>
      </c>
      <c r="AO2490">
        <v>0.97825098044824355</v>
      </c>
      <c r="AP2490">
        <v>0.97825098044824355</v>
      </c>
      <c r="AQ2490">
        <v>0.97825098044824355</v>
      </c>
      <c r="AR2490">
        <v>9.2481334338805112</v>
      </c>
      <c r="AS2490">
        <v>9.2481334338805095</v>
      </c>
      <c r="AT2490">
        <v>9.2481334338805095</v>
      </c>
      <c r="AU2490">
        <v>9.2481334338805095</v>
      </c>
      <c r="AV2490" t="str">
        <f>VLOOKUP(Sheet1[[#This Row],[NPDES ID2]],Combined_Sheet__Major_Only___2[[NPDES ID2]:[ECHO BFR]],3,FALSE)</f>
        <v>TX</v>
      </c>
      <c r="AW2490" t="s">
        <v>54</v>
      </c>
      <c r="AX2490" t="str">
        <f>VLOOKUP(Sheet1[[#This Row],[NPDES ID2]],Combined_Sheet__Major_Only___2[[NPDES ID2]:[ECHO BFR]],27,FALSE)</f>
        <v>-</v>
      </c>
      <c r="AY2490" t="str">
        <f>VLOOKUP(Sheet1[[#This Row],[NPDES ID2]],Combined_Sheet__Major_Only___2[[NPDES ID2]:[ECHO BFR]],28,FALSE)</f>
        <v>-</v>
      </c>
      <c r="AZ2490" t="str">
        <f>VLOOKUP(Sheet1[[#This Row],[NPDES ID2]],Combined_Sheet__Major_Only___2[[NPDES ID2]:[ECHO BFR]],29,FALSE)</f>
        <v>thickening</v>
      </c>
      <c r="BA2490">
        <f>VLOOKUP(Sheet1[[#This Row],[NPDES ID2]],Combined_Sheet__Major_Only___2[[NPDES ID2]:[ECHO BFR]],17,FALSE)</f>
        <v>29.570083</v>
      </c>
      <c r="BB2490">
        <f>VLOOKUP(Sheet1[[#This Row],[NPDES ID2]],Combined_Sheet__Major_Only___2[[NPDES ID2]:[ECHO BFR]],18,FALSE)</f>
        <v>-95.552278000000001</v>
      </c>
      <c r="BC2490" t="str">
        <f>IF(ISNUMBER(SEARCH("aerobic",$AW2490)),"aerobic","")</f>
        <v/>
      </c>
      <c r="BD2490" t="str">
        <f>IF(ISNUMBER(SEARCH("anaer",$AW2490)),"anaer","")</f>
        <v/>
      </c>
      <c r="BE2490" t="str">
        <f>IF(ISNUMBER(SEARCH("thickening",$AZ2490)),"thickening","")</f>
        <v>thickening</v>
      </c>
      <c r="BF2490" s="2" t="str">
        <f>IF(ISNUMBER(SEARCH("airDry",$AW2490)),"airDry","")</f>
        <v/>
      </c>
      <c r="BG2490" s="2" t="str">
        <f>IF(ISNUMBER(SEARCH("heatDry",$AY2490)),"heatDry","")</f>
        <v/>
      </c>
      <c r="BH2490" s="2" t="str">
        <f>IF(AND(ISNUMBER(SEARCH("aerobic",$AW2490)),ISNUMBER(SEARCH("anaer",$AW2490))),"Combined Aer and Anaer.","")</f>
        <v/>
      </c>
    </row>
    <row r="2491" spans="1:60" x14ac:dyDescent="0.25">
      <c r="A2491" s="4">
        <v>1863</v>
      </c>
      <c r="B2491" t="s">
        <v>8804</v>
      </c>
      <c r="C2491">
        <v>8027.5</v>
      </c>
      <c r="D2491">
        <v>2254.9962553347741</v>
      </c>
      <c r="E2491">
        <v>2254.691795890878</v>
      </c>
      <c r="F2491">
        <v>1807.8203879090629</v>
      </c>
      <c r="G2491">
        <v>2718.2035441491612</v>
      </c>
      <c r="H2491">
        <v>-155.02130781084651</v>
      </c>
      <c r="I2491">
        <v>-157.58351284434701</v>
      </c>
      <c r="J2491">
        <v>-175.89741263549141</v>
      </c>
      <c r="K2491">
        <v>-130.05934668657221</v>
      </c>
      <c r="L2491">
        <v>3888.4583393311</v>
      </c>
      <c r="M2491">
        <v>3854.711360819153</v>
      </c>
      <c r="N2491">
        <v>3740.7895232533911</v>
      </c>
      <c r="O2491">
        <v>4128.3810354046773</v>
      </c>
      <c r="P2491">
        <v>190.35134958039379</v>
      </c>
      <c r="Q2491">
        <v>190.85660329050449</v>
      </c>
      <c r="R2491">
        <v>165.10630134070831</v>
      </c>
      <c r="S2491">
        <v>218.77701564547249</v>
      </c>
      <c r="T2491">
        <v>115695.6630502246</v>
      </c>
      <c r="U2491">
        <v>115695.57687969629</v>
      </c>
      <c r="V2491">
        <v>115618.4027862475</v>
      </c>
      <c r="W2491">
        <v>115773.45731711711</v>
      </c>
      <c r="X2491">
        <v>10759.22114813706</v>
      </c>
      <c r="Y2491">
        <v>10841.221282760789</v>
      </c>
      <c r="Z2491">
        <v>10129.952176379251</v>
      </c>
      <c r="AA2491">
        <v>11171.227566075509</v>
      </c>
      <c r="AB2491">
        <v>2555.608196858665</v>
      </c>
      <c r="AC2491">
        <v>2501.5531890389161</v>
      </c>
      <c r="AD2491">
        <v>2044.771109547931</v>
      </c>
      <c r="AE2491">
        <v>3167.8655197960379</v>
      </c>
      <c r="AF2491">
        <v>47.502527329500928</v>
      </c>
      <c r="AG2491">
        <v>47.078112599675791</v>
      </c>
      <c r="AH2491">
        <v>45.72141092589959</v>
      </c>
      <c r="AI2491">
        <v>50.423968069181321</v>
      </c>
      <c r="AJ2491">
        <v>0.35739292377287268</v>
      </c>
      <c r="AK2491">
        <v>0.35739380552221711</v>
      </c>
      <c r="AL2491">
        <v>0.35717849545555042</v>
      </c>
      <c r="AM2491">
        <v>0.35760625848919197</v>
      </c>
      <c r="AN2491">
        <v>0.9782947516481113</v>
      </c>
      <c r="AO2491">
        <v>0.97829475164811153</v>
      </c>
      <c r="AP2491">
        <v>0.97829475164811153</v>
      </c>
      <c r="AQ2491">
        <v>0.97829475164811153</v>
      </c>
      <c r="AR2491">
        <v>8.8696290793980044</v>
      </c>
      <c r="AS2491">
        <v>8.8696290793980026</v>
      </c>
      <c r="AT2491">
        <v>8.8696290793980026</v>
      </c>
      <c r="AU2491">
        <v>8.8696290793980026</v>
      </c>
      <c r="AV2491" t="str">
        <f>VLOOKUP(Sheet1[[#This Row],[NPDES ID2]],Combined_Sheet__Major_Only___2[[NPDES ID2]:[ECHO BFR]],3,FALSE)</f>
        <v>FL</v>
      </c>
      <c r="AW2491" t="s">
        <v>87</v>
      </c>
      <c r="AX2491" t="str">
        <f>VLOOKUP(Sheet1[[#This Row],[NPDES ID2]],Combined_Sheet__Major_Only___2[[NPDES ID2]:[ECHO BFR]],27,FALSE)</f>
        <v>-</v>
      </c>
      <c r="AY2491" t="str">
        <f>VLOOKUP(Sheet1[[#This Row],[NPDES ID2]],Combined_Sheet__Major_Only___2[[NPDES ID2]:[ECHO BFR]],28,FALSE)</f>
        <v>-</v>
      </c>
      <c r="AZ2491" t="str">
        <f>VLOOKUP(Sheet1[[#This Row],[NPDES ID2]],Combined_Sheet__Major_Only___2[[NPDES ID2]:[ECHO BFR]],29,FALSE)</f>
        <v>thickening</v>
      </c>
      <c r="BA2491">
        <f>VLOOKUP(Sheet1[[#This Row],[NPDES ID2]],Combined_Sheet__Major_Only___2[[NPDES ID2]:[ECHO BFR]],17,FALSE)</f>
        <v>28.504740000000002</v>
      </c>
      <c r="BB2491">
        <f>VLOOKUP(Sheet1[[#This Row],[NPDES ID2]],Combined_Sheet__Major_Only___2[[NPDES ID2]:[ECHO BFR]],18,FALSE)</f>
        <v>-81.450909999999993</v>
      </c>
      <c r="BC2491" t="str">
        <f>IF(ISNUMBER(SEARCH("aerobic",$AW2491)),"aerobic","")</f>
        <v/>
      </c>
      <c r="BD2491" t="str">
        <f>IF(ISNUMBER(SEARCH("anaer",$AW2491)),"anaer","")</f>
        <v/>
      </c>
      <c r="BE2491" t="str">
        <f>IF(ISNUMBER(SEARCH("thickening",$AZ2491)),"thickening","")</f>
        <v>thickening</v>
      </c>
      <c r="BF2491" s="3" t="str">
        <f>IF(ISNUMBER(SEARCH("airDry",$AW2491)),"airDry","")</f>
        <v/>
      </c>
      <c r="BG2491" s="3" t="str">
        <f>IF(ISNUMBER(SEARCH("heatDry",$AY2491)),"heatDry","")</f>
        <v/>
      </c>
      <c r="BH2491" s="3" t="str">
        <f>IF(AND(ISNUMBER(SEARCH("aerobic",$AW2491)),ISNUMBER(SEARCH("anaer",$AW2491))),"Combined Aer and Anaer.","")</f>
        <v/>
      </c>
    </row>
    <row r="2492" spans="1:60" x14ac:dyDescent="0.25">
      <c r="A2492" s="4">
        <v>2166</v>
      </c>
      <c r="B2492" t="s">
        <v>10171</v>
      </c>
      <c r="C2492">
        <v>747</v>
      </c>
      <c r="D2492">
        <v>466.35485099649651</v>
      </c>
      <c r="E2492">
        <v>460.28311597111809</v>
      </c>
      <c r="F2492">
        <v>384.13878841786789</v>
      </c>
      <c r="G2492">
        <v>555.57869154404841</v>
      </c>
      <c r="H2492">
        <v>-151.91940842844301</v>
      </c>
      <c r="I2492">
        <v>-154.0832395727605</v>
      </c>
      <c r="J2492">
        <v>-171.1321475110843</v>
      </c>
      <c r="K2492">
        <v>-128.6329617254612</v>
      </c>
      <c r="L2492">
        <v>380.29245147275492</v>
      </c>
      <c r="M2492">
        <v>377.26273140612159</v>
      </c>
      <c r="N2492">
        <v>367.21843722758757</v>
      </c>
      <c r="O2492">
        <v>401.59517618906369</v>
      </c>
      <c r="P2492">
        <v>17.693581731940832</v>
      </c>
      <c r="Q2492">
        <v>17.759716222696891</v>
      </c>
      <c r="R2492">
        <v>15.256330557403951</v>
      </c>
      <c r="S2492">
        <v>20.444486490843861</v>
      </c>
      <c r="T2492">
        <v>117353.8736951685</v>
      </c>
      <c r="U2492">
        <v>117353.78630892</v>
      </c>
      <c r="V2492">
        <v>117275.5234197597</v>
      </c>
      <c r="W2492">
        <v>117432.7655073691</v>
      </c>
      <c r="X2492">
        <v>10382.068079981431</v>
      </c>
      <c r="Y2492">
        <v>10455.54814384459</v>
      </c>
      <c r="Z2492">
        <v>9829.2246626104097</v>
      </c>
      <c r="AA2492">
        <v>10742.279460852629</v>
      </c>
      <c r="AB2492">
        <v>2360.0295859210232</v>
      </c>
      <c r="AC2492">
        <v>2316.1485556415009</v>
      </c>
      <c r="AD2492">
        <v>1908.568718798042</v>
      </c>
      <c r="AE2492">
        <v>2894.695678927882</v>
      </c>
      <c r="AF2492">
        <v>49.894216244744307</v>
      </c>
      <c r="AG2492">
        <v>49.495542275368607</v>
      </c>
      <c r="AH2492">
        <v>48.181326447549793</v>
      </c>
      <c r="AI2492">
        <v>52.688209197787998</v>
      </c>
      <c r="AJ2492">
        <v>0.38641986849826282</v>
      </c>
      <c r="AK2492">
        <v>0.38641996117778382</v>
      </c>
      <c r="AL2492">
        <v>0.38639851814868797</v>
      </c>
      <c r="AM2492">
        <v>0.38644109668475463</v>
      </c>
      <c r="AN2492">
        <v>0.97859202978378834</v>
      </c>
      <c r="AO2492">
        <v>0.97859202978378845</v>
      </c>
      <c r="AP2492">
        <v>0.97859202978378845</v>
      </c>
      <c r="AQ2492">
        <v>0.97859202978378845</v>
      </c>
      <c r="AR2492">
        <v>9.5255949554044701</v>
      </c>
      <c r="AS2492">
        <v>9.5255949554044683</v>
      </c>
      <c r="AT2492">
        <v>9.5255949554044683</v>
      </c>
      <c r="AU2492">
        <v>9.5255949554044683</v>
      </c>
      <c r="AV2492" t="str">
        <f>VLOOKUP(Sheet1[[#This Row],[NPDES ID2]],Combined_Sheet__Major_Only___2[[NPDES ID2]:[ECHO BFR]],3,FALSE)</f>
        <v>NJ</v>
      </c>
      <c r="AW2492" t="s">
        <v>54</v>
      </c>
      <c r="AX2492" t="str">
        <f>VLOOKUP(Sheet1[[#This Row],[NPDES ID2]],Combined_Sheet__Major_Only___2[[NPDES ID2]:[ECHO BFR]],27,FALSE)</f>
        <v>-</v>
      </c>
      <c r="AY2492" t="str">
        <f>VLOOKUP(Sheet1[[#This Row],[NPDES ID2]],Combined_Sheet__Major_Only___2[[NPDES ID2]:[ECHO BFR]],28,FALSE)</f>
        <v>-</v>
      </c>
      <c r="AZ2492" t="str">
        <f>VLOOKUP(Sheet1[[#This Row],[NPDES ID2]],Combined_Sheet__Major_Only___2[[NPDES ID2]:[ECHO BFR]],29,FALSE)</f>
        <v>thickening</v>
      </c>
      <c r="BA2492">
        <f>VLOOKUP(Sheet1[[#This Row],[NPDES ID2]],Combined_Sheet__Major_Only___2[[NPDES ID2]:[ECHO BFR]],17,FALSE)</f>
        <v>40.294643999999998</v>
      </c>
      <c r="BB2492">
        <f>VLOOKUP(Sheet1[[#This Row],[NPDES ID2]],Combined_Sheet__Major_Only___2[[NPDES ID2]:[ECHO BFR]],18,FALSE)</f>
        <v>-74.562478999999996</v>
      </c>
      <c r="BC2492" t="str">
        <f>IF(ISNUMBER(SEARCH("aerobic",$AW2492)),"aerobic","")</f>
        <v/>
      </c>
      <c r="BD2492" t="str">
        <f>IF(ISNUMBER(SEARCH("anaer",$AW2492)),"anaer","")</f>
        <v/>
      </c>
      <c r="BE2492" t="str">
        <f>IF(ISNUMBER(SEARCH("thickening",$AZ2492)),"thickening","")</f>
        <v>thickening</v>
      </c>
      <c r="BF2492" s="2" t="str">
        <f>IF(ISNUMBER(SEARCH("airDry",$AW2492)),"airDry","")</f>
        <v/>
      </c>
      <c r="BG2492" s="2" t="str">
        <f>IF(ISNUMBER(SEARCH("heatDry",$AY2492)),"heatDry","")</f>
        <v/>
      </c>
      <c r="BH2492" s="2" t="str">
        <f>IF(AND(ISNUMBER(SEARCH("aerobic",$AW2492)),ISNUMBER(SEARCH("anaer",$AW2492))),"Combined Aer and Anaer.","")</f>
        <v/>
      </c>
    </row>
    <row r="2493" spans="1:60" x14ac:dyDescent="0.25">
      <c r="A2493" s="4">
        <v>1820</v>
      </c>
      <c r="B2493" t="s">
        <v>8605</v>
      </c>
      <c r="C2493">
        <v>41642.82</v>
      </c>
      <c r="D2493">
        <v>11148.70384464095</v>
      </c>
      <c r="E2493">
        <v>11194.502803244681</v>
      </c>
      <c r="F2493">
        <v>8768.7262082429279</v>
      </c>
      <c r="G2493">
        <v>13544.93335812031</v>
      </c>
      <c r="H2493">
        <v>-130.76715538090471</v>
      </c>
      <c r="I2493">
        <v>-135.92664721423179</v>
      </c>
      <c r="J2493">
        <v>-168.09210193391559</v>
      </c>
      <c r="K2493">
        <v>-79.181513691884078</v>
      </c>
      <c r="L2493">
        <v>20141.436591206031</v>
      </c>
      <c r="M2493">
        <v>19975.46661681743</v>
      </c>
      <c r="N2493">
        <v>19377.827243083892</v>
      </c>
      <c r="O2493">
        <v>21388.619651718989</v>
      </c>
      <c r="P2493">
        <v>984.4797790239179</v>
      </c>
      <c r="Q2493">
        <v>987.19561965024786</v>
      </c>
      <c r="R2493">
        <v>854.56315319956741</v>
      </c>
      <c r="S2493">
        <v>1133.0006790838511</v>
      </c>
      <c r="T2493">
        <v>117562.28914954911</v>
      </c>
      <c r="U2493">
        <v>117562.2016105004</v>
      </c>
      <c r="V2493">
        <v>117483.8018739175</v>
      </c>
      <c r="W2493">
        <v>117641.3189088825</v>
      </c>
      <c r="X2493">
        <v>10949.058441561039</v>
      </c>
      <c r="Y2493">
        <v>11027.67557211259</v>
      </c>
      <c r="Z2493">
        <v>10306.589973790369</v>
      </c>
      <c r="AA2493">
        <v>11370.089431471921</v>
      </c>
      <c r="AB2493">
        <v>3430.136686761246</v>
      </c>
      <c r="AC2493">
        <v>3303.1192923916092</v>
      </c>
      <c r="AD2493">
        <v>2566.6537707143129</v>
      </c>
      <c r="AE2493">
        <v>4545.1552749637494</v>
      </c>
      <c r="AF2493">
        <v>47.573058885652372</v>
      </c>
      <c r="AG2493">
        <v>47.115234795650068</v>
      </c>
      <c r="AH2493">
        <v>45.799188285658573</v>
      </c>
      <c r="AI2493">
        <v>50.467229235635664</v>
      </c>
      <c r="AJ2493">
        <v>0.35824793932688748</v>
      </c>
      <c r="AK2493">
        <v>0.35825141887727818</v>
      </c>
      <c r="AL2493">
        <v>0.35708818785599411</v>
      </c>
      <c r="AM2493">
        <v>0.35940527986431448</v>
      </c>
      <c r="AN2493">
        <v>0.97862881869702578</v>
      </c>
      <c r="AO2493">
        <v>0.97862881869702578</v>
      </c>
      <c r="AP2493">
        <v>0.97862881869702578</v>
      </c>
      <c r="AQ2493">
        <v>0.97862881869702578</v>
      </c>
      <c r="AR2493">
        <v>7.816230311212216</v>
      </c>
      <c r="AS2493">
        <v>7.8162303112122169</v>
      </c>
      <c r="AT2493">
        <v>7.8162303112122169</v>
      </c>
      <c r="AU2493">
        <v>7.8162303112122169</v>
      </c>
      <c r="AV2493" t="str">
        <f>VLOOKUP(Sheet1[[#This Row],[NPDES ID2]],Combined_Sheet__Major_Only___2[[NPDES ID2]:[ECHO BFR]],3,FALSE)</f>
        <v>NJ</v>
      </c>
      <c r="AW2493" t="s">
        <v>54</v>
      </c>
      <c r="AX2493" t="str">
        <f>VLOOKUP(Sheet1[[#This Row],[NPDES ID2]],Combined_Sheet__Major_Only___2[[NPDES ID2]:[ECHO BFR]],27,FALSE)</f>
        <v>-</v>
      </c>
      <c r="AY2493" t="str">
        <f>VLOOKUP(Sheet1[[#This Row],[NPDES ID2]],Combined_Sheet__Major_Only___2[[NPDES ID2]:[ECHO BFR]],28,FALSE)</f>
        <v>heatTreatment</v>
      </c>
      <c r="AZ2493" t="str">
        <f>VLOOKUP(Sheet1[[#This Row],[NPDES ID2]],Combined_Sheet__Major_Only___2[[NPDES ID2]:[ECHO BFR]],29,FALSE)</f>
        <v>preliminaryOps, thickening</v>
      </c>
      <c r="BA2493">
        <f>VLOOKUP(Sheet1[[#This Row],[NPDES ID2]],Combined_Sheet__Major_Only___2[[NPDES ID2]:[ECHO BFR]],17,FALSE)</f>
        <v>40.714785999999997</v>
      </c>
      <c r="BB2493">
        <f>VLOOKUP(Sheet1[[#This Row],[NPDES ID2]],Combined_Sheet__Major_Only___2[[NPDES ID2]:[ECHO BFR]],18,FALSE)</f>
        <v>-74.136197999999993</v>
      </c>
      <c r="BC2493" t="str">
        <f>IF(ISNUMBER(SEARCH("aerobic",$AW2493)),"aerobic","")</f>
        <v/>
      </c>
      <c r="BD2493" t="str">
        <f>IF(ISNUMBER(SEARCH("anaer",$AW2493)),"anaer","")</f>
        <v/>
      </c>
      <c r="BE2493" t="str">
        <f>IF(ISNUMBER(SEARCH("thickening",$AZ2493)),"thickening","")</f>
        <v>thickening</v>
      </c>
      <c r="BF2493" s="2" t="str">
        <f>IF(ISNUMBER(SEARCH("airDry",$AW2493)),"airDry","")</f>
        <v/>
      </c>
      <c r="BG2493" s="2" t="str">
        <f>IF(ISNUMBER(SEARCH("heatDry",$AY2493)),"heatDry","")</f>
        <v/>
      </c>
      <c r="BH2493" s="2" t="str">
        <f>IF(AND(ISNUMBER(SEARCH("aerobic",$AW2493)),ISNUMBER(SEARCH("anaer",$AW2493))),"Combined Aer and Anaer.","")</f>
        <v/>
      </c>
    </row>
    <row r="2494" spans="1:60" x14ac:dyDescent="0.25">
      <c r="A2494" s="4">
        <v>1822</v>
      </c>
      <c r="B2494" t="s">
        <v>8615</v>
      </c>
      <c r="C2494">
        <v>32220</v>
      </c>
      <c r="D2494">
        <v>8473.3647373420044</v>
      </c>
      <c r="E2494">
        <v>8512.861553920171</v>
      </c>
      <c r="F2494">
        <v>6665.1960107951691</v>
      </c>
      <c r="G2494">
        <v>10285.28178434931</v>
      </c>
      <c r="H2494">
        <v>-134.8164104730065</v>
      </c>
      <c r="I2494">
        <v>-137.4149037295027</v>
      </c>
      <c r="J2494">
        <v>-166.62795036912109</v>
      </c>
      <c r="K2494">
        <v>-96.972456083089824</v>
      </c>
      <c r="L2494">
        <v>15914.18999954979</v>
      </c>
      <c r="M2494">
        <v>15786.313109685139</v>
      </c>
      <c r="N2494">
        <v>15332.454187277381</v>
      </c>
      <c r="O2494">
        <v>16860.714573372879</v>
      </c>
      <c r="P2494">
        <v>761.84280170020418</v>
      </c>
      <c r="Q2494">
        <v>765.40447276128339</v>
      </c>
      <c r="R2494">
        <v>659.51745329296205</v>
      </c>
      <c r="S2494">
        <v>878.46373875339407</v>
      </c>
      <c r="T2494">
        <v>117749.9417776214</v>
      </c>
      <c r="U2494">
        <v>117749.85410099479</v>
      </c>
      <c r="V2494">
        <v>117671.3311500438</v>
      </c>
      <c r="W2494">
        <v>117829.0957414774</v>
      </c>
      <c r="X2494">
        <v>10738.105537615989</v>
      </c>
      <c r="Y2494">
        <v>10813.79789329395</v>
      </c>
      <c r="Z2494">
        <v>10132.109287335201</v>
      </c>
      <c r="AA2494">
        <v>11133.27237431394</v>
      </c>
      <c r="AB2494">
        <v>3168.2894886356362</v>
      </c>
      <c r="AC2494">
        <v>3065.3964144927331</v>
      </c>
      <c r="AD2494">
        <v>2408.7435016202289</v>
      </c>
      <c r="AE2494">
        <v>4117.0815488624776</v>
      </c>
      <c r="AF2494">
        <v>48.539965329994963</v>
      </c>
      <c r="AG2494">
        <v>48.098474035555341</v>
      </c>
      <c r="AH2494">
        <v>46.801445674449127</v>
      </c>
      <c r="AI2494">
        <v>51.386722679519643</v>
      </c>
      <c r="AJ2494">
        <v>0.36997833204212</v>
      </c>
      <c r="AK2494">
        <v>0.36998137951383631</v>
      </c>
      <c r="AL2494">
        <v>0.36906033569191848</v>
      </c>
      <c r="AM2494">
        <v>0.37089362319917152</v>
      </c>
      <c r="AN2494">
        <v>0.97866183460728751</v>
      </c>
      <c r="AO2494">
        <v>0.9786618346072874</v>
      </c>
      <c r="AP2494">
        <v>0.9786618346072874</v>
      </c>
      <c r="AQ2494">
        <v>0.9786618346072874</v>
      </c>
      <c r="AR2494">
        <v>8.1843327977313436</v>
      </c>
      <c r="AS2494">
        <v>8.18433279773134</v>
      </c>
      <c r="AT2494">
        <v>8.18433279773134</v>
      </c>
      <c r="AU2494">
        <v>8.18433279773134</v>
      </c>
      <c r="AV2494" t="str">
        <f>VLOOKUP(Sheet1[[#This Row],[NPDES ID2]],Combined_Sheet__Major_Only___2[[NPDES ID2]:[ECHO BFR]],3,FALSE)</f>
        <v>CT</v>
      </c>
      <c r="AW2494" t="s">
        <v>54</v>
      </c>
      <c r="AX2494" t="str">
        <f>VLOOKUP(Sheet1[[#This Row],[NPDES ID2]],Combined_Sheet__Major_Only___2[[NPDES ID2]:[ECHO BFR]],27,FALSE)</f>
        <v>other</v>
      </c>
      <c r="AY2494" t="str">
        <f>VLOOKUP(Sheet1[[#This Row],[NPDES ID2]],Combined_Sheet__Major_Only___2[[NPDES ID2]:[ECHO BFR]],28,FALSE)</f>
        <v>-</v>
      </c>
      <c r="AZ2494" t="str">
        <f>VLOOKUP(Sheet1[[#This Row],[NPDES ID2]],Combined_Sheet__Major_Only___2[[NPDES ID2]:[ECHO BFR]],29,FALSE)</f>
        <v>thickening, preliminaryOps</v>
      </c>
      <c r="BA2494">
        <f>VLOOKUP(Sheet1[[#This Row],[NPDES ID2]],Combined_Sheet__Major_Only___2[[NPDES ID2]:[ECHO BFR]],17,FALSE)</f>
        <v>41.731389</v>
      </c>
      <c r="BB2494">
        <f>VLOOKUP(Sheet1[[#This Row],[NPDES ID2]],Combined_Sheet__Major_Only___2[[NPDES ID2]:[ECHO BFR]],18,FALSE)</f>
        <v>-72.656389000000004</v>
      </c>
      <c r="BC2494" t="str">
        <f>IF(ISNUMBER(SEARCH("aerobic",$AW2494)),"aerobic","")</f>
        <v/>
      </c>
      <c r="BD2494" t="str">
        <f>IF(ISNUMBER(SEARCH("anaer",$AW2494)),"anaer","")</f>
        <v/>
      </c>
      <c r="BE2494" t="str">
        <f>IF(ISNUMBER(SEARCH("thickening",$AZ2494)),"thickening","")</f>
        <v>thickening</v>
      </c>
      <c r="BF2494" s="2" t="str">
        <f>IF(ISNUMBER(SEARCH("airDry",$AW2494)),"airDry","")</f>
        <v/>
      </c>
      <c r="BG2494" s="2" t="str">
        <f>IF(ISNUMBER(SEARCH("heatDry",$AY2494)),"heatDry","")</f>
        <v/>
      </c>
      <c r="BH2494" s="2" t="str">
        <f>IF(AND(ISNUMBER(SEARCH("aerobic",$AW2494)),ISNUMBER(SEARCH("anaer",$AW2494))),"Combined Aer and Anaer.","")</f>
        <v/>
      </c>
    </row>
    <row r="2495" spans="1:60" x14ac:dyDescent="0.25">
      <c r="A2495" s="4">
        <v>2339</v>
      </c>
      <c r="B2495" t="s">
        <v>10914</v>
      </c>
      <c r="C2495">
        <v>367.2</v>
      </c>
      <c r="D2495">
        <v>519.74720503202957</v>
      </c>
      <c r="E2495">
        <v>522.43499551057494</v>
      </c>
      <c r="F2495">
        <v>392.67800204548621</v>
      </c>
      <c r="G2495">
        <v>648.05392476331383</v>
      </c>
      <c r="H2495">
        <v>-144.71882938572929</v>
      </c>
      <c r="I2495">
        <v>-146.7656397800142</v>
      </c>
      <c r="J2495">
        <v>-162.98926861903561</v>
      </c>
      <c r="K2495">
        <v>-121.587998488599</v>
      </c>
      <c r="L2495">
        <v>196.06708330306461</v>
      </c>
      <c r="M2495">
        <v>194.64883857742129</v>
      </c>
      <c r="N2495">
        <v>189.9513930427552</v>
      </c>
      <c r="O2495">
        <v>206.03343602557479</v>
      </c>
      <c r="P2495">
        <v>8.6816391336058647</v>
      </c>
      <c r="Q2495">
        <v>8.7206140642581076</v>
      </c>
      <c r="R2495">
        <v>7.4148187426420904</v>
      </c>
      <c r="S2495">
        <v>10.007662158444781</v>
      </c>
      <c r="T2495">
        <v>118165.629671727</v>
      </c>
      <c r="U2495">
        <v>118165.5416903381</v>
      </c>
      <c r="V2495">
        <v>118086.74579505531</v>
      </c>
      <c r="W2495">
        <v>118245.058773304</v>
      </c>
      <c r="X2495">
        <v>9965.6966622081218</v>
      </c>
      <c r="Y2495">
        <v>10030.31820907275</v>
      </c>
      <c r="Z2495">
        <v>9483.001213011672</v>
      </c>
      <c r="AA2495">
        <v>10279.080247830459</v>
      </c>
      <c r="AB2495">
        <v>2365.8973523418481</v>
      </c>
      <c r="AC2495">
        <v>2316.636350035657</v>
      </c>
      <c r="AD2495">
        <v>1898.815943328234</v>
      </c>
      <c r="AE2495">
        <v>2925.878660680487</v>
      </c>
      <c r="AF2495">
        <v>52.328867753775867</v>
      </c>
      <c r="AG2495">
        <v>51.949743676009881</v>
      </c>
      <c r="AH2495">
        <v>50.697880551444968</v>
      </c>
      <c r="AI2495">
        <v>54.988345685896903</v>
      </c>
      <c r="AJ2495">
        <v>0.41600921694873189</v>
      </c>
      <c r="AK2495">
        <v>0.41600926598475663</v>
      </c>
      <c r="AL2495">
        <v>0.41599795133004458</v>
      </c>
      <c r="AM2495">
        <v>0.41602041774544951</v>
      </c>
      <c r="AN2495">
        <v>0.97873460937657153</v>
      </c>
      <c r="AO2495">
        <v>0.97873460937657142</v>
      </c>
      <c r="AP2495">
        <v>0.97873460937657142</v>
      </c>
      <c r="AQ2495">
        <v>0.97873460937657142</v>
      </c>
      <c r="AR2495">
        <v>9.77327679453572</v>
      </c>
      <c r="AS2495">
        <v>9.7732767945357217</v>
      </c>
      <c r="AT2495">
        <v>9.7732767945357217</v>
      </c>
      <c r="AU2495">
        <v>9.7732767945357217</v>
      </c>
      <c r="AV2495" t="str">
        <f>VLOOKUP(Sheet1[[#This Row],[NPDES ID2]],Combined_Sheet__Major_Only___2[[NPDES ID2]:[ECHO BFR]],3,FALSE)</f>
        <v>TX</v>
      </c>
      <c r="AW2495" t="s">
        <v>54</v>
      </c>
      <c r="AX2495" t="str">
        <f>VLOOKUP(Sheet1[[#This Row],[NPDES ID2]],Combined_Sheet__Major_Only___2[[NPDES ID2]:[ECHO BFR]],27,FALSE)</f>
        <v>-</v>
      </c>
      <c r="AY2495" t="str">
        <f>VLOOKUP(Sheet1[[#This Row],[NPDES ID2]],Combined_Sheet__Major_Only___2[[NPDES ID2]:[ECHO BFR]],28,FALSE)</f>
        <v>-</v>
      </c>
      <c r="AZ2495" t="str">
        <f>VLOOKUP(Sheet1[[#This Row],[NPDES ID2]],Combined_Sheet__Major_Only___2[[NPDES ID2]:[ECHO BFR]],29,FALSE)</f>
        <v>thickening</v>
      </c>
      <c r="BA2495">
        <f>VLOOKUP(Sheet1[[#This Row],[NPDES ID2]],Combined_Sheet__Major_Only___2[[NPDES ID2]:[ECHO BFR]],17,FALSE)</f>
        <v>32.937123</v>
      </c>
      <c r="BB2495">
        <f>VLOOKUP(Sheet1[[#This Row],[NPDES ID2]],Combined_Sheet__Major_Only___2[[NPDES ID2]:[ECHO BFR]],18,FALSE)</f>
        <v>-96.738727999999995</v>
      </c>
      <c r="BC2495" t="str">
        <f>IF(ISNUMBER(SEARCH("aerobic",$AW2495)),"aerobic","")</f>
        <v/>
      </c>
      <c r="BD2495" t="str">
        <f>IF(ISNUMBER(SEARCH("anaer",$AW2495)),"anaer","")</f>
        <v/>
      </c>
      <c r="BE2495" t="str">
        <f>IF(ISNUMBER(SEARCH("thickening",$AZ2495)),"thickening","")</f>
        <v>thickening</v>
      </c>
      <c r="BF2495" s="3" t="str">
        <f>IF(ISNUMBER(SEARCH("airDry",$AW2495)),"airDry","")</f>
        <v/>
      </c>
      <c r="BG2495" s="3" t="str">
        <f>IF(ISNUMBER(SEARCH("heatDry",$AY2495)),"heatDry","")</f>
        <v/>
      </c>
      <c r="BH2495" s="3" t="str">
        <f>IF(AND(ISNUMBER(SEARCH("aerobic",$AW2495)),ISNUMBER(SEARCH("anaer",$AW2495))),"Combined Aer and Anaer.","")</f>
        <v/>
      </c>
    </row>
    <row r="2496" spans="1:60" x14ac:dyDescent="0.25">
      <c r="A2496" s="4">
        <v>190</v>
      </c>
      <c r="B2496" t="s">
        <v>1016</v>
      </c>
      <c r="C2496">
        <v>3375</v>
      </c>
      <c r="D2496">
        <v>967.56079095810912</v>
      </c>
      <c r="E2496">
        <v>967.96492440196175</v>
      </c>
      <c r="F2496">
        <v>799.85222685400061</v>
      </c>
      <c r="G2496">
        <v>1145.748620829886</v>
      </c>
      <c r="H2496">
        <v>-145.6999427263554</v>
      </c>
      <c r="I2496">
        <v>-147.4285650164197</v>
      </c>
      <c r="J2496">
        <v>-165.7999922929645</v>
      </c>
      <c r="K2496">
        <v>-122.9564390248681</v>
      </c>
      <c r="L2496">
        <v>1768.84830029572</v>
      </c>
      <c r="M2496">
        <v>1755.6150872967669</v>
      </c>
      <c r="N2496">
        <v>1711.4313568732509</v>
      </c>
      <c r="O2496">
        <v>1862.297799572849</v>
      </c>
      <c r="P2496">
        <v>79.833715775120496</v>
      </c>
      <c r="Q2496">
        <v>80.036279227075113</v>
      </c>
      <c r="R2496">
        <v>68.438922842291547</v>
      </c>
      <c r="S2496">
        <v>92.146245012077586</v>
      </c>
      <c r="T2496">
        <v>118388.97580978079</v>
      </c>
      <c r="U2496">
        <v>118388.8876646453</v>
      </c>
      <c r="V2496">
        <v>118309.9451183215</v>
      </c>
      <c r="W2496">
        <v>118468.5527408912</v>
      </c>
      <c r="X2496">
        <v>10172.717149841599</v>
      </c>
      <c r="Y2496">
        <v>10240.671177942129</v>
      </c>
      <c r="Z2496">
        <v>9661.0775024234499</v>
      </c>
      <c r="AA2496">
        <v>10505.60009940151</v>
      </c>
      <c r="AB2496">
        <v>2367.5923394430329</v>
      </c>
      <c r="AC2496">
        <v>2320.369563764184</v>
      </c>
      <c r="AD2496">
        <v>1906.568320614394</v>
      </c>
      <c r="AE2496">
        <v>2912.9377289014978</v>
      </c>
      <c r="AF2496">
        <v>51.376566306126797</v>
      </c>
      <c r="AG2496">
        <v>50.986727148746063</v>
      </c>
      <c r="AH2496">
        <v>49.72014892706455</v>
      </c>
      <c r="AI2496">
        <v>54.086574218039189</v>
      </c>
      <c r="AJ2496">
        <v>0.40443084256499451</v>
      </c>
      <c r="AK2496">
        <v>0.40443127282961572</v>
      </c>
      <c r="AL2496">
        <v>0.40432982290630909</v>
      </c>
      <c r="AM2496">
        <v>0.40453130662747722</v>
      </c>
      <c r="AN2496">
        <v>0.97877350610688441</v>
      </c>
      <c r="AO2496">
        <v>0.97877350610688407</v>
      </c>
      <c r="AP2496">
        <v>0.97877350610688407</v>
      </c>
      <c r="AQ2496">
        <v>0.97877350610688407</v>
      </c>
      <c r="AR2496">
        <v>9.6916740034547928</v>
      </c>
      <c r="AS2496">
        <v>9.6916740034547946</v>
      </c>
      <c r="AT2496">
        <v>9.6916740034547946</v>
      </c>
      <c r="AU2496">
        <v>9.6916740034547946</v>
      </c>
      <c r="AV2496" t="str">
        <f>VLOOKUP(Sheet1[[#This Row],[NPDES ID2]],Combined_Sheet__Major_Only___2[[NPDES ID2]:[ECHO BFR]],3,FALSE)</f>
        <v>MA</v>
      </c>
      <c r="AW2496" t="s">
        <v>54</v>
      </c>
      <c r="AX2496" t="str">
        <f>VLOOKUP(Sheet1[[#This Row],[NPDES ID2]],Combined_Sheet__Major_Only___2[[NPDES ID2]:[ECHO BFR]],27,FALSE)</f>
        <v>-</v>
      </c>
      <c r="AY2496" t="str">
        <f>VLOOKUP(Sheet1[[#This Row],[NPDES ID2]],Combined_Sheet__Major_Only___2[[NPDES ID2]:[ECHO BFR]],28,FALSE)</f>
        <v>-</v>
      </c>
      <c r="AZ2496" t="str">
        <f>VLOOKUP(Sheet1[[#This Row],[NPDES ID2]],Combined_Sheet__Major_Only___2[[NPDES ID2]:[ECHO BFR]],29,FALSE)</f>
        <v>preliminaryOps, thickening</v>
      </c>
      <c r="BA2496">
        <f>VLOOKUP(Sheet1[[#This Row],[NPDES ID2]],Combined_Sheet__Major_Only___2[[NPDES ID2]:[ECHO BFR]],17,FALSE)</f>
        <v>42.759410000000003</v>
      </c>
      <c r="BB2496">
        <f>VLOOKUP(Sheet1[[#This Row],[NPDES ID2]],Combined_Sheet__Major_Only___2[[NPDES ID2]:[ECHO BFR]],18,FALSE)</f>
        <v>-71.061606999999995</v>
      </c>
      <c r="BC2496" t="str">
        <f>IF(ISNUMBER(SEARCH("aerobic",$AW2496)),"aerobic","")</f>
        <v/>
      </c>
      <c r="BD2496" t="str">
        <f>IF(ISNUMBER(SEARCH("anaer",$AW2496)),"anaer","")</f>
        <v/>
      </c>
      <c r="BE2496" t="str">
        <f>IF(ISNUMBER(SEARCH("thickening",$AZ2496)),"thickening","")</f>
        <v>thickening</v>
      </c>
      <c r="BF2496" s="2" t="str">
        <f>IF(ISNUMBER(SEARCH("airDry",$AW2496)),"airDry","")</f>
        <v/>
      </c>
      <c r="BG2496" s="2" t="str">
        <f>IF(ISNUMBER(SEARCH("heatDry",$AY2496)),"heatDry","")</f>
        <v/>
      </c>
      <c r="BH2496" s="2" t="str">
        <f>IF(AND(ISNUMBER(SEARCH("aerobic",$AW2496)),ISNUMBER(SEARCH("anaer",$AW2496))),"Combined Aer and Anaer.","")</f>
        <v/>
      </c>
    </row>
    <row r="2497" spans="1:60" x14ac:dyDescent="0.25">
      <c r="A2497" s="4">
        <v>1839</v>
      </c>
      <c r="B2497" t="s">
        <v>8692</v>
      </c>
      <c r="C2497">
        <v>13186.4</v>
      </c>
      <c r="D2497">
        <v>3576.714365253762</v>
      </c>
      <c r="E2497">
        <v>3589.2351910678799</v>
      </c>
      <c r="F2497">
        <v>2833.1383593121318</v>
      </c>
      <c r="G2497">
        <v>4317.8908037240326</v>
      </c>
      <c r="H2497">
        <v>-149.58412624896241</v>
      </c>
      <c r="I2497">
        <v>-151.779010469756</v>
      </c>
      <c r="J2497">
        <v>-172.27287463599939</v>
      </c>
      <c r="K2497">
        <v>-122.3949520525798</v>
      </c>
      <c r="L2497">
        <v>6451.7818644950903</v>
      </c>
      <c r="M2497">
        <v>6397.3199172247314</v>
      </c>
      <c r="N2497">
        <v>6210.8351713109623</v>
      </c>
      <c r="O2497">
        <v>6842.3807740873344</v>
      </c>
      <c r="P2497">
        <v>312.42600546697781</v>
      </c>
      <c r="Q2497">
        <v>313.61058969170682</v>
      </c>
      <c r="R2497">
        <v>270.84375847611813</v>
      </c>
      <c r="S2497">
        <v>359.57460877181302</v>
      </c>
      <c r="T2497">
        <v>118440.2611454288</v>
      </c>
      <c r="U2497">
        <v>118440.1729626934</v>
      </c>
      <c r="V2497">
        <v>118361.1967419666</v>
      </c>
      <c r="W2497">
        <v>118519.87202155079</v>
      </c>
      <c r="X2497">
        <v>10904.090662661039</v>
      </c>
      <c r="Y2497">
        <v>10985.00430347112</v>
      </c>
      <c r="Z2497">
        <v>10277.98575475617</v>
      </c>
      <c r="AA2497">
        <v>11312.619094414211</v>
      </c>
      <c r="AB2497">
        <v>3050.7534283447271</v>
      </c>
      <c r="AC2497">
        <v>2962.120239890412</v>
      </c>
      <c r="AD2497">
        <v>2349.5586232536039</v>
      </c>
      <c r="AE2497">
        <v>3922.625902928386</v>
      </c>
      <c r="AF2497">
        <v>48.003859774497123</v>
      </c>
      <c r="AG2497">
        <v>47.577852152537261</v>
      </c>
      <c r="AH2497">
        <v>46.236266239374253</v>
      </c>
      <c r="AI2497">
        <v>50.893799211183669</v>
      </c>
      <c r="AJ2497">
        <v>0.36347374497923768</v>
      </c>
      <c r="AK2497">
        <v>0.36347519783213827</v>
      </c>
      <c r="AL2497">
        <v>0.36310476864676899</v>
      </c>
      <c r="AM2497">
        <v>0.36384101454103268</v>
      </c>
      <c r="AN2497">
        <v>0.97878241759810125</v>
      </c>
      <c r="AO2497">
        <v>0.97878241759810169</v>
      </c>
      <c r="AP2497">
        <v>0.97878241759810169</v>
      </c>
      <c r="AQ2497">
        <v>0.97878241759810169</v>
      </c>
      <c r="AR2497">
        <v>8.2890601915945457</v>
      </c>
      <c r="AS2497">
        <v>8.2890601915945474</v>
      </c>
      <c r="AT2497">
        <v>8.2890601915945474</v>
      </c>
      <c r="AU2497">
        <v>8.2890601915945474</v>
      </c>
      <c r="AV2497" t="str">
        <f>VLOOKUP(Sheet1[[#This Row],[NPDES ID2]],Combined_Sheet__Major_Only___2[[NPDES ID2]:[ECHO BFR]],3,FALSE)</f>
        <v>VA</v>
      </c>
      <c r="AW2497" t="s">
        <v>54</v>
      </c>
      <c r="AX2497" t="str">
        <f>VLOOKUP(Sheet1[[#This Row],[NPDES ID2]],Combined_Sheet__Major_Only___2[[NPDES ID2]:[ECHO BFR]],27,FALSE)</f>
        <v>other</v>
      </c>
      <c r="AY2497" t="str">
        <f>VLOOKUP(Sheet1[[#This Row],[NPDES ID2]],Combined_Sheet__Major_Only___2[[NPDES ID2]:[ECHO BFR]],28,FALSE)</f>
        <v>-</v>
      </c>
      <c r="AZ2497" t="str">
        <f>VLOOKUP(Sheet1[[#This Row],[NPDES ID2]],Combined_Sheet__Major_Only___2[[NPDES ID2]:[ECHO BFR]],29,FALSE)</f>
        <v>thickening, preliminaryOps</v>
      </c>
      <c r="BA2497">
        <f>VLOOKUP(Sheet1[[#This Row],[NPDES ID2]],Combined_Sheet__Major_Only___2[[NPDES ID2]:[ECHO BFR]],17,FALSE)</f>
        <v>38.704002000000003</v>
      </c>
      <c r="BB2497">
        <f>VLOOKUP(Sheet1[[#This Row],[NPDES ID2]],Combined_Sheet__Major_Only___2[[NPDES ID2]:[ECHO BFR]],18,FALSE)</f>
        <v>-77.207057000000006</v>
      </c>
      <c r="BC2497" t="str">
        <f>IF(ISNUMBER(SEARCH("aerobic",$AW2497)),"aerobic","")</f>
        <v/>
      </c>
      <c r="BD2497" t="str">
        <f>IF(ISNUMBER(SEARCH("anaer",$AW2497)),"anaer","")</f>
        <v/>
      </c>
      <c r="BE2497" t="str">
        <f>IF(ISNUMBER(SEARCH("thickening",$AZ2497)),"thickening","")</f>
        <v>thickening</v>
      </c>
      <c r="BF2497" s="3" t="str">
        <f>IF(ISNUMBER(SEARCH("airDry",$AW2497)),"airDry","")</f>
        <v/>
      </c>
      <c r="BG2497" s="3" t="str">
        <f>IF(ISNUMBER(SEARCH("heatDry",$AY2497)),"heatDry","")</f>
        <v/>
      </c>
      <c r="BH2497" s="3" t="str">
        <f>IF(AND(ISNUMBER(SEARCH("aerobic",$AW2497)),ISNUMBER(SEARCH("anaer",$AW2497))),"Combined Aer and Anaer.","")</f>
        <v/>
      </c>
    </row>
    <row r="2498" spans="1:60" x14ac:dyDescent="0.25">
      <c r="A2498" s="4">
        <v>1062</v>
      </c>
      <c r="B2498" t="s">
        <v>5126</v>
      </c>
      <c r="C2498">
        <v>385.59</v>
      </c>
      <c r="D2498">
        <v>539.36611713104389</v>
      </c>
      <c r="E2498">
        <v>540.63290462378302</v>
      </c>
      <c r="F2498">
        <v>406.67616950156241</v>
      </c>
      <c r="G2498">
        <v>667.82482947240305</v>
      </c>
      <c r="H2498">
        <v>-153.9001600193624</v>
      </c>
      <c r="I2498">
        <v>-156.005409231024</v>
      </c>
      <c r="J2498">
        <v>-173.1105343561635</v>
      </c>
      <c r="K2498">
        <v>-130.41399075556319</v>
      </c>
      <c r="L2498">
        <v>194.17325317960569</v>
      </c>
      <c r="M2498">
        <v>192.5917310595909</v>
      </c>
      <c r="N2498">
        <v>187.35348819812631</v>
      </c>
      <c r="O2498">
        <v>205.2869941188533</v>
      </c>
      <c r="P2498">
        <v>9.1370846307635318</v>
      </c>
      <c r="Q2498">
        <v>9.1791961575820338</v>
      </c>
      <c r="R2498">
        <v>7.8962828328194288</v>
      </c>
      <c r="S2498">
        <v>10.54412201051908</v>
      </c>
      <c r="T2498">
        <v>119514.46800550231</v>
      </c>
      <c r="U2498">
        <v>119514.37903521011</v>
      </c>
      <c r="V2498">
        <v>119434.6974807996</v>
      </c>
      <c r="W2498">
        <v>119594.7898833916</v>
      </c>
      <c r="X2498">
        <v>10689.48135254207</v>
      </c>
      <c r="Y2498">
        <v>10766.6674426098</v>
      </c>
      <c r="Z2498">
        <v>10108.21468545067</v>
      </c>
      <c r="AA2498">
        <v>11068.46401859252</v>
      </c>
      <c r="AB2498">
        <v>2383.3324404767059</v>
      </c>
      <c r="AC2498">
        <v>2340.405365532346</v>
      </c>
      <c r="AD2498">
        <v>1934.4753282276549</v>
      </c>
      <c r="AE2498">
        <v>2913.433560250694</v>
      </c>
      <c r="AF2498">
        <v>49.351894027127493</v>
      </c>
      <c r="AG2498">
        <v>48.949320788124403</v>
      </c>
      <c r="AH2498">
        <v>47.619799745691893</v>
      </c>
      <c r="AI2498">
        <v>52.176136019217111</v>
      </c>
      <c r="AJ2498">
        <v>0.37983426451640728</v>
      </c>
      <c r="AK2498">
        <v>0.37983431218203628</v>
      </c>
      <c r="AL2498">
        <v>0.37982331188113572</v>
      </c>
      <c r="AM2498">
        <v>0.37984515415253101</v>
      </c>
      <c r="AN2498">
        <v>0.97896737018740188</v>
      </c>
      <c r="AO2498">
        <v>0.97896737018740176</v>
      </c>
      <c r="AP2498">
        <v>0.97896737018740176</v>
      </c>
      <c r="AQ2498">
        <v>0.97896737018740176</v>
      </c>
      <c r="AR2498">
        <v>9.5163447141401374</v>
      </c>
      <c r="AS2498">
        <v>9.5163447141401392</v>
      </c>
      <c r="AT2498">
        <v>9.5163447141401392</v>
      </c>
      <c r="AU2498">
        <v>9.5163447141401392</v>
      </c>
      <c r="AV2498" t="str">
        <f>VLOOKUP(Sheet1[[#This Row],[NPDES ID2]],Combined_Sheet__Major_Only___2[[NPDES ID2]:[ECHO BFR]],3,FALSE)</f>
        <v>FL</v>
      </c>
      <c r="AW2498" t="s">
        <v>54</v>
      </c>
      <c r="AX2498" t="str">
        <f>VLOOKUP(Sheet1[[#This Row],[NPDES ID2]],Combined_Sheet__Major_Only___2[[NPDES ID2]:[ECHO BFR]],27,FALSE)</f>
        <v>other</v>
      </c>
      <c r="AY2498" t="str">
        <f>VLOOKUP(Sheet1[[#This Row],[NPDES ID2]],Combined_Sheet__Major_Only___2[[NPDES ID2]:[ECHO BFR]],28,FALSE)</f>
        <v>-</v>
      </c>
      <c r="AZ2498" t="str">
        <f>VLOOKUP(Sheet1[[#This Row],[NPDES ID2]],Combined_Sheet__Major_Only___2[[NPDES ID2]:[ECHO BFR]],29,FALSE)</f>
        <v>thickening</v>
      </c>
      <c r="BA2498">
        <f>VLOOKUP(Sheet1[[#This Row],[NPDES ID2]],Combined_Sheet__Major_Only___2[[NPDES ID2]:[ECHO BFR]],17,FALSE)</f>
        <v>30.096729</v>
      </c>
      <c r="BB2498">
        <f>VLOOKUP(Sheet1[[#This Row],[NPDES ID2]],Combined_Sheet__Major_Only___2[[NPDES ID2]:[ECHO BFR]],18,FALSE)</f>
        <v>-81.791589000000002</v>
      </c>
      <c r="BC2498" t="str">
        <f>IF(ISNUMBER(SEARCH("aerobic",$AW2498)),"aerobic","")</f>
        <v/>
      </c>
      <c r="BD2498" t="str">
        <f>IF(ISNUMBER(SEARCH("anaer",$AW2498)),"anaer","")</f>
        <v/>
      </c>
      <c r="BE2498" t="str">
        <f>IF(ISNUMBER(SEARCH("thickening",$AZ2498)),"thickening","")</f>
        <v>thickening</v>
      </c>
      <c r="BF2498" s="2" t="str">
        <f>IF(ISNUMBER(SEARCH("airDry",$AW2498)),"airDry","")</f>
        <v/>
      </c>
      <c r="BG2498" s="2" t="str">
        <f>IF(ISNUMBER(SEARCH("heatDry",$AY2498)),"heatDry","")</f>
        <v/>
      </c>
      <c r="BH2498" s="2" t="str">
        <f>IF(AND(ISNUMBER(SEARCH("aerobic",$AW2498)),ISNUMBER(SEARCH("anaer",$AW2498))),"Combined Aer and Anaer.","")</f>
        <v/>
      </c>
    </row>
    <row r="2499" spans="1:60" x14ac:dyDescent="0.25">
      <c r="A2499" s="4">
        <v>927</v>
      </c>
      <c r="B2499" t="s">
        <v>4510</v>
      </c>
      <c r="C2499">
        <v>673</v>
      </c>
      <c r="D2499">
        <v>480.09949592238598</v>
      </c>
      <c r="E2499">
        <v>472.18335446734102</v>
      </c>
      <c r="F2499">
        <v>386.09163152206321</v>
      </c>
      <c r="G2499">
        <v>572.86928324704559</v>
      </c>
      <c r="H2499">
        <v>-156.64791492763891</v>
      </c>
      <c r="I2499">
        <v>-158.58641026360351</v>
      </c>
      <c r="J2499">
        <v>-176.29244198736691</v>
      </c>
      <c r="K2499">
        <v>-133.17239848696349</v>
      </c>
      <c r="L2499">
        <v>332.79988438333368</v>
      </c>
      <c r="M2499">
        <v>329.99280059371432</v>
      </c>
      <c r="N2499">
        <v>320.68813104324448</v>
      </c>
      <c r="O2499">
        <v>352.53522426247179</v>
      </c>
      <c r="P2499">
        <v>15.95748847788972</v>
      </c>
      <c r="Q2499">
        <v>16.033066570317651</v>
      </c>
      <c r="R2499">
        <v>13.82091740450403</v>
      </c>
      <c r="S2499">
        <v>18.37673457780582</v>
      </c>
      <c r="T2499">
        <v>120750.1308730739</v>
      </c>
      <c r="U2499">
        <v>120750.0409968532</v>
      </c>
      <c r="V2499">
        <v>120669.54809532269</v>
      </c>
      <c r="W2499">
        <v>120831.2706180941</v>
      </c>
      <c r="X2499">
        <v>10998.854826555849</v>
      </c>
      <c r="Y2499">
        <v>11080.794665626419</v>
      </c>
      <c r="Z2499">
        <v>10379.81878489713</v>
      </c>
      <c r="AA2499">
        <v>11403.093502644449</v>
      </c>
      <c r="AB2499">
        <v>2980.6690209218218</v>
      </c>
      <c r="AC2499">
        <v>2900.6438172881999</v>
      </c>
      <c r="AD2499">
        <v>2314.607097752933</v>
      </c>
      <c r="AE2499">
        <v>3807.116976817349</v>
      </c>
      <c r="AF2499">
        <v>48.464043843818551</v>
      </c>
      <c r="AG2499">
        <v>48.054185817855071</v>
      </c>
      <c r="AH2499">
        <v>46.702474372301097</v>
      </c>
      <c r="AI2499">
        <v>51.337165289128947</v>
      </c>
      <c r="AJ2499">
        <v>0.36905737082086071</v>
      </c>
      <c r="AK2499">
        <v>0.36905745426958408</v>
      </c>
      <c r="AL2499">
        <v>0.36903815285382868</v>
      </c>
      <c r="AM2499">
        <v>0.36907647875626171</v>
      </c>
      <c r="AN2499">
        <v>0.97917617337865792</v>
      </c>
      <c r="AO2499">
        <v>0.97917617337865781</v>
      </c>
      <c r="AP2499">
        <v>0.97917617337865781</v>
      </c>
      <c r="AQ2499">
        <v>0.97917617337865781</v>
      </c>
      <c r="AR2499">
        <v>8.4920714506739738</v>
      </c>
      <c r="AS2499">
        <v>8.4920714506739738</v>
      </c>
      <c r="AT2499">
        <v>8.4920714506739738</v>
      </c>
      <c r="AU2499">
        <v>8.4920714506739738</v>
      </c>
      <c r="AV2499" t="str">
        <f>VLOOKUP(Sheet1[[#This Row],[NPDES ID2]],Combined_Sheet__Major_Only___2[[NPDES ID2]:[ECHO BFR]],3,FALSE)</f>
        <v>MO</v>
      </c>
      <c r="AW2499" t="s">
        <v>87</v>
      </c>
      <c r="AX2499" t="str">
        <f>VLOOKUP(Sheet1[[#This Row],[NPDES ID2]],Combined_Sheet__Major_Only___2[[NPDES ID2]:[ECHO BFR]],27,FALSE)</f>
        <v>-</v>
      </c>
      <c r="AY2499" t="str">
        <f>VLOOKUP(Sheet1[[#This Row],[NPDES ID2]],Combined_Sheet__Major_Only___2[[NPDES ID2]:[ECHO BFR]],28,FALSE)</f>
        <v>-</v>
      </c>
      <c r="AZ2499" t="str">
        <f>VLOOKUP(Sheet1[[#This Row],[NPDES ID2]],Combined_Sheet__Major_Only___2[[NPDES ID2]:[ECHO BFR]],29,FALSE)</f>
        <v>thickening</v>
      </c>
      <c r="BA2499">
        <f>VLOOKUP(Sheet1[[#This Row],[NPDES ID2]],Combined_Sheet__Major_Only___2[[NPDES ID2]:[ECHO BFR]],17,FALSE)</f>
        <v>39.737166999999999</v>
      </c>
      <c r="BB2499">
        <f>VLOOKUP(Sheet1[[#This Row],[NPDES ID2]],Combined_Sheet__Major_Only___2[[NPDES ID2]:[ECHO BFR]],18,FALSE)</f>
        <v>-92.438305999999997</v>
      </c>
      <c r="BC2499" t="str">
        <f>IF(ISNUMBER(SEARCH("aerobic",$AW2499)),"aerobic","")</f>
        <v/>
      </c>
      <c r="BD2499" t="str">
        <f>IF(ISNUMBER(SEARCH("anaer",$AW2499)),"anaer","")</f>
        <v/>
      </c>
      <c r="BE2499" t="str">
        <f>IF(ISNUMBER(SEARCH("thickening",$AZ2499)),"thickening","")</f>
        <v>thickening</v>
      </c>
      <c r="BF2499" s="3" t="str">
        <f>IF(ISNUMBER(SEARCH("airDry",$AW2499)),"airDry","")</f>
        <v/>
      </c>
      <c r="BG2499" s="3" t="str">
        <f>IF(ISNUMBER(SEARCH("heatDry",$AY2499)),"heatDry","")</f>
        <v/>
      </c>
      <c r="BH2499" s="3" t="str">
        <f>IF(AND(ISNUMBER(SEARCH("aerobic",$AW2499)),ISNUMBER(SEARCH("anaer",$AW2499))),"Combined Aer and Anaer.","")</f>
        <v/>
      </c>
    </row>
    <row r="2500" spans="1:60" x14ac:dyDescent="0.25">
      <c r="A2500" s="4">
        <v>2109</v>
      </c>
      <c r="B2500" t="s">
        <v>9911</v>
      </c>
      <c r="C2500">
        <v>953</v>
      </c>
      <c r="D2500">
        <v>487.38736585541261</v>
      </c>
      <c r="E2500">
        <v>487.38894981068381</v>
      </c>
      <c r="F2500">
        <v>410.57284260330192</v>
      </c>
      <c r="G2500">
        <v>584.15452696793898</v>
      </c>
      <c r="H2500">
        <v>-153.6078073962808</v>
      </c>
      <c r="I2500">
        <v>-155.60210750337481</v>
      </c>
      <c r="J2500">
        <v>-173.12894068557881</v>
      </c>
      <c r="K2500">
        <v>-130.35022659268321</v>
      </c>
      <c r="L2500">
        <v>479.55637899511822</v>
      </c>
      <c r="M2500">
        <v>475.64855185227731</v>
      </c>
      <c r="N2500">
        <v>462.68472817515499</v>
      </c>
      <c r="O2500">
        <v>507.04412708950298</v>
      </c>
      <c r="P2500">
        <v>22.582034962332209</v>
      </c>
      <c r="Q2500">
        <v>22.68681214564954</v>
      </c>
      <c r="R2500">
        <v>19.517529953919599</v>
      </c>
      <c r="S2500">
        <v>26.05805457462321</v>
      </c>
      <c r="T2500">
        <v>121035.5843053313</v>
      </c>
      <c r="U2500">
        <v>121035.4942198299</v>
      </c>
      <c r="V2500">
        <v>120954.8138870621</v>
      </c>
      <c r="W2500">
        <v>121116.9129877922</v>
      </c>
      <c r="X2500">
        <v>10833.458580588351</v>
      </c>
      <c r="Y2500">
        <v>10911.701869303921</v>
      </c>
      <c r="Z2500">
        <v>10243.533876790059</v>
      </c>
      <c r="AA2500">
        <v>11218.21358410884</v>
      </c>
      <c r="AB2500">
        <v>3392.1503906667522</v>
      </c>
      <c r="AC2500">
        <v>3272.6310754975389</v>
      </c>
      <c r="AD2500">
        <v>2538.2478096655182</v>
      </c>
      <c r="AE2500">
        <v>4493.212592764391</v>
      </c>
      <c r="AF2500">
        <v>49.318441234391003</v>
      </c>
      <c r="AG2500">
        <v>48.914983979314563</v>
      </c>
      <c r="AH2500">
        <v>47.586551988073467</v>
      </c>
      <c r="AI2500">
        <v>52.144106680709278</v>
      </c>
      <c r="AJ2500">
        <v>0.37942809697638258</v>
      </c>
      <c r="AK2500">
        <v>0.37942821963160961</v>
      </c>
      <c r="AL2500">
        <v>0.37939978820860309</v>
      </c>
      <c r="AM2500">
        <v>0.37945624439128173</v>
      </c>
      <c r="AN2500">
        <v>0.97922382135911834</v>
      </c>
      <c r="AO2500">
        <v>0.97922382135911823</v>
      </c>
      <c r="AP2500">
        <v>0.97922382135911823</v>
      </c>
      <c r="AQ2500">
        <v>0.97922382135911823</v>
      </c>
      <c r="AR2500">
        <v>8.1045700102966798</v>
      </c>
      <c r="AS2500">
        <v>8.104570010296678</v>
      </c>
      <c r="AT2500">
        <v>8.104570010296678</v>
      </c>
      <c r="AU2500">
        <v>8.104570010296678</v>
      </c>
      <c r="AV2500" t="str">
        <f>VLOOKUP(Sheet1[[#This Row],[NPDES ID2]],Combined_Sheet__Major_Only___2[[NPDES ID2]:[ECHO BFR]],3,FALSE)</f>
        <v>FL</v>
      </c>
      <c r="AW2500" t="s">
        <v>54</v>
      </c>
      <c r="AX2500" t="str">
        <f>VLOOKUP(Sheet1[[#This Row],[NPDES ID2]],Combined_Sheet__Major_Only___2[[NPDES ID2]:[ECHO BFR]],27,FALSE)</f>
        <v>-</v>
      </c>
      <c r="AY2500" t="str">
        <f>VLOOKUP(Sheet1[[#This Row],[NPDES ID2]],Combined_Sheet__Major_Only___2[[NPDES ID2]:[ECHO BFR]],28,FALSE)</f>
        <v>-</v>
      </c>
      <c r="AZ2500" t="str">
        <f>VLOOKUP(Sheet1[[#This Row],[NPDES ID2]],Combined_Sheet__Major_Only___2[[NPDES ID2]:[ECHO BFR]],29,FALSE)</f>
        <v>thickening</v>
      </c>
      <c r="BA2500">
        <f>VLOOKUP(Sheet1[[#This Row],[NPDES ID2]],Combined_Sheet__Major_Only___2[[NPDES ID2]:[ECHO BFR]],17,FALSE)</f>
        <v>26.471599000000001</v>
      </c>
      <c r="BB2500">
        <f>VLOOKUP(Sheet1[[#This Row],[NPDES ID2]],Combined_Sheet__Major_Only___2[[NPDES ID2]:[ECHO BFR]],18,FALSE)</f>
        <v>-81.791770999999997</v>
      </c>
      <c r="BC2500" t="str">
        <f>IF(ISNUMBER(SEARCH("aerobic",$AW2500)),"aerobic","")</f>
        <v/>
      </c>
      <c r="BD2500" t="str">
        <f>IF(ISNUMBER(SEARCH("anaer",$AW2500)),"anaer","")</f>
        <v/>
      </c>
      <c r="BE2500" t="str">
        <f>IF(ISNUMBER(SEARCH("thickening",$AZ2500)),"thickening","")</f>
        <v>thickening</v>
      </c>
      <c r="BF2500" s="3" t="str">
        <f>IF(ISNUMBER(SEARCH("airDry",$AW2500)),"airDry","")</f>
        <v/>
      </c>
      <c r="BG2500" s="3" t="str">
        <f>IF(ISNUMBER(SEARCH("heatDry",$AY2500)),"heatDry","")</f>
        <v/>
      </c>
      <c r="BH2500" s="3" t="str">
        <f>IF(AND(ISNUMBER(SEARCH("aerobic",$AW2500)),ISNUMBER(SEARCH("anaer",$AW2500))),"Combined Aer and Anaer.","")</f>
        <v/>
      </c>
    </row>
    <row r="2501" spans="1:60" x14ac:dyDescent="0.25">
      <c r="A2501" s="4">
        <v>2045</v>
      </c>
      <c r="B2501" t="s">
        <v>9621</v>
      </c>
      <c r="C2501">
        <v>1267</v>
      </c>
      <c r="D2501">
        <v>527.62166433003131</v>
      </c>
      <c r="E2501">
        <v>525.85423386883849</v>
      </c>
      <c r="F2501">
        <v>446.20153179859938</v>
      </c>
      <c r="G2501">
        <v>625.57725853528439</v>
      </c>
      <c r="H2501">
        <v>-151.45295335967651</v>
      </c>
      <c r="I2501">
        <v>-153.4676425687515</v>
      </c>
      <c r="J2501">
        <v>-170.9234102566131</v>
      </c>
      <c r="K2501">
        <v>-128.3784206977169</v>
      </c>
      <c r="L2501">
        <v>645.44099926972365</v>
      </c>
      <c r="M2501">
        <v>640.31001247871347</v>
      </c>
      <c r="N2501">
        <v>623.27481882738391</v>
      </c>
      <c r="O2501">
        <v>681.55013116028613</v>
      </c>
      <c r="P2501">
        <v>30.008227937380148</v>
      </c>
      <c r="Q2501">
        <v>30.115480629305289</v>
      </c>
      <c r="R2501">
        <v>25.87022174228732</v>
      </c>
      <c r="S2501">
        <v>34.67731092238553</v>
      </c>
      <c r="T2501">
        <v>121135.60684024989</v>
      </c>
      <c r="U2501">
        <v>121135.5166814168</v>
      </c>
      <c r="V2501">
        <v>121054.7706729718</v>
      </c>
      <c r="W2501">
        <v>121217.0017261598</v>
      </c>
      <c r="X2501">
        <v>10709.628763888781</v>
      </c>
      <c r="Y2501">
        <v>10785.26549021266</v>
      </c>
      <c r="Z2501">
        <v>10140.05265696181</v>
      </c>
      <c r="AA2501">
        <v>11080.81617849398</v>
      </c>
      <c r="AB2501">
        <v>2660.378723762914</v>
      </c>
      <c r="AC2501">
        <v>2601.2948618175201</v>
      </c>
      <c r="AD2501">
        <v>2110.6316106523041</v>
      </c>
      <c r="AE2501">
        <v>3324.736966083557</v>
      </c>
      <c r="AF2501">
        <v>49.929043147113497</v>
      </c>
      <c r="AG2501">
        <v>49.530071408476992</v>
      </c>
      <c r="AH2501">
        <v>48.218570499872243</v>
      </c>
      <c r="AI2501">
        <v>52.720716601963026</v>
      </c>
      <c r="AJ2501">
        <v>0.3868428479525538</v>
      </c>
      <c r="AK2501">
        <v>0.3868430094566645</v>
      </c>
      <c r="AL2501">
        <v>0.38680549342864939</v>
      </c>
      <c r="AM2501">
        <v>0.38687999050053667</v>
      </c>
      <c r="AN2501">
        <v>0.97924046560623357</v>
      </c>
      <c r="AO2501">
        <v>0.97924046560623312</v>
      </c>
      <c r="AP2501">
        <v>0.97924046560623312</v>
      </c>
      <c r="AQ2501">
        <v>0.97924046560623312</v>
      </c>
      <c r="AR2501">
        <v>9.1186431273407376</v>
      </c>
      <c r="AS2501">
        <v>9.1186431273407376</v>
      </c>
      <c r="AT2501">
        <v>9.1186431273407376</v>
      </c>
      <c r="AU2501">
        <v>9.1186431273407376</v>
      </c>
      <c r="AV2501" t="str">
        <f>VLOOKUP(Sheet1[[#This Row],[NPDES ID2]],Combined_Sheet__Major_Only___2[[NPDES ID2]:[ECHO BFR]],3,FALSE)</f>
        <v>CA</v>
      </c>
      <c r="AW2501" t="s">
        <v>54</v>
      </c>
      <c r="AX2501" t="str">
        <f>VLOOKUP(Sheet1[[#This Row],[NPDES ID2]],Combined_Sheet__Major_Only___2[[NPDES ID2]:[ECHO BFR]],27,FALSE)</f>
        <v>-</v>
      </c>
      <c r="AY2501" t="str">
        <f>VLOOKUP(Sheet1[[#This Row],[NPDES ID2]],Combined_Sheet__Major_Only___2[[NPDES ID2]:[ECHO BFR]],28,FALSE)</f>
        <v>-</v>
      </c>
      <c r="AZ2501" t="str">
        <f>VLOOKUP(Sheet1[[#This Row],[NPDES ID2]],Combined_Sheet__Major_Only___2[[NPDES ID2]:[ECHO BFR]],29,FALSE)</f>
        <v>preliminaryOps, thickening</v>
      </c>
      <c r="BA2501">
        <f>VLOOKUP(Sheet1[[#This Row],[NPDES ID2]],Combined_Sheet__Major_Only___2[[NPDES ID2]:[ECHO BFR]],17,FALSE)</f>
        <v>33.926245999999999</v>
      </c>
      <c r="BB2501">
        <f>VLOOKUP(Sheet1[[#This Row],[NPDES ID2]],Combined_Sheet__Major_Only___2[[NPDES ID2]:[ECHO BFR]],18,FALSE)</f>
        <v>-116.992552</v>
      </c>
      <c r="BC2501" t="str">
        <f>IF(ISNUMBER(SEARCH("aerobic",$AW2501)),"aerobic","")</f>
        <v/>
      </c>
      <c r="BD2501" t="str">
        <f>IF(ISNUMBER(SEARCH("anaer",$AW2501)),"anaer","")</f>
        <v/>
      </c>
      <c r="BE2501" t="str">
        <f>IF(ISNUMBER(SEARCH("thickening",$AZ2501)),"thickening","")</f>
        <v>thickening</v>
      </c>
      <c r="BF2501" s="3" t="str">
        <f>IF(ISNUMBER(SEARCH("airDry",$AW2501)),"airDry","")</f>
        <v/>
      </c>
      <c r="BG2501" s="3" t="str">
        <f>IF(ISNUMBER(SEARCH("heatDry",$AY2501)),"heatDry","")</f>
        <v/>
      </c>
      <c r="BH2501" s="3" t="str">
        <f>IF(AND(ISNUMBER(SEARCH("aerobic",$AW2501)),ISNUMBER(SEARCH("anaer",$AW2501))),"Combined Aer and Anaer.","")</f>
        <v/>
      </c>
    </row>
    <row r="2502" spans="1:60" x14ac:dyDescent="0.25">
      <c r="A2502" s="4">
        <v>147</v>
      </c>
      <c r="B2502" t="s">
        <v>810</v>
      </c>
      <c r="C2502">
        <v>6452</v>
      </c>
      <c r="D2502">
        <v>1837.814408531885</v>
      </c>
      <c r="E2502">
        <v>1837.2848729193799</v>
      </c>
      <c r="F2502">
        <v>1484.3903033136969</v>
      </c>
      <c r="G2502">
        <v>2212.1959032543368</v>
      </c>
      <c r="H2502">
        <v>-155.39184485781789</v>
      </c>
      <c r="I2502">
        <v>-157.8086328771403</v>
      </c>
      <c r="J2502">
        <v>-176.43603066738621</v>
      </c>
      <c r="K2502">
        <v>-129.9667151976974</v>
      </c>
      <c r="L2502">
        <v>3132.9553088952762</v>
      </c>
      <c r="M2502">
        <v>3105.8439335564531</v>
      </c>
      <c r="N2502">
        <v>3014.585395569768</v>
      </c>
      <c r="O2502">
        <v>3325.3624544767808</v>
      </c>
      <c r="P2502">
        <v>152.99561820288221</v>
      </c>
      <c r="Q2502">
        <v>153.43766510848761</v>
      </c>
      <c r="R2502">
        <v>132.6813449588972</v>
      </c>
      <c r="S2502">
        <v>175.88109828825151</v>
      </c>
      <c r="T2502">
        <v>121519.66500900799</v>
      </c>
      <c r="U2502">
        <v>121519.57456860199</v>
      </c>
      <c r="V2502">
        <v>121438.5763841814</v>
      </c>
      <c r="W2502">
        <v>121601.3140973876</v>
      </c>
      <c r="X2502">
        <v>11273.1075866629</v>
      </c>
      <c r="Y2502">
        <v>11358.840498060779</v>
      </c>
      <c r="Z2502">
        <v>10616.747901924829</v>
      </c>
      <c r="AA2502">
        <v>11702.946226069091</v>
      </c>
      <c r="AB2502">
        <v>3739.5429153290829</v>
      </c>
      <c r="AC2502">
        <v>3588.9804873812818</v>
      </c>
      <c r="AD2502">
        <v>2748.203446687633</v>
      </c>
      <c r="AE2502">
        <v>5043.2453631617655</v>
      </c>
      <c r="AF2502">
        <v>47.614222586716068</v>
      </c>
      <c r="AG2502">
        <v>47.191780288002391</v>
      </c>
      <c r="AH2502">
        <v>45.83667119742671</v>
      </c>
      <c r="AI2502">
        <v>50.530245721570182</v>
      </c>
      <c r="AJ2502">
        <v>0.35874756689662513</v>
      </c>
      <c r="AK2502">
        <v>0.3587483299149854</v>
      </c>
      <c r="AL2502">
        <v>0.35856365349836622</v>
      </c>
      <c r="AM2502">
        <v>0.35893052398149888</v>
      </c>
      <c r="AN2502">
        <v>0.97930412776608533</v>
      </c>
      <c r="AO2502">
        <v>0.97930412776608555</v>
      </c>
      <c r="AP2502">
        <v>0.97930412776608555</v>
      </c>
      <c r="AQ2502">
        <v>0.97930412776608555</v>
      </c>
      <c r="AR2502">
        <v>7.6391420268440653</v>
      </c>
      <c r="AS2502">
        <v>7.6391420268440644</v>
      </c>
      <c r="AT2502">
        <v>7.6391420268440644</v>
      </c>
      <c r="AU2502">
        <v>7.6391420268440644</v>
      </c>
      <c r="AV2502" t="str">
        <f>VLOOKUP(Sheet1[[#This Row],[NPDES ID2]],Combined_Sheet__Major_Only___2[[NPDES ID2]:[ECHO BFR]],3,FALSE)</f>
        <v>NV</v>
      </c>
      <c r="AW2502" t="s">
        <v>54</v>
      </c>
      <c r="AX2502" t="str">
        <f>VLOOKUP(Sheet1[[#This Row],[NPDES ID2]],Combined_Sheet__Major_Only___2[[NPDES ID2]:[ECHO BFR]],27,FALSE)</f>
        <v>-</v>
      </c>
      <c r="AY2502" t="str">
        <f>VLOOKUP(Sheet1[[#This Row],[NPDES ID2]],Combined_Sheet__Major_Only___2[[NPDES ID2]:[ECHO BFR]],28,FALSE)</f>
        <v>-</v>
      </c>
      <c r="AZ2502" t="str">
        <f>VLOOKUP(Sheet1[[#This Row],[NPDES ID2]],Combined_Sheet__Major_Only___2[[NPDES ID2]:[ECHO BFR]],29,FALSE)</f>
        <v>thickening</v>
      </c>
      <c r="BA2502">
        <f>VLOOKUP(Sheet1[[#This Row],[NPDES ID2]],Combined_Sheet__Major_Only___2[[NPDES ID2]:[ECHO BFR]],17,FALSE)</f>
        <v>36.071016</v>
      </c>
      <c r="BB2502">
        <f>VLOOKUP(Sheet1[[#This Row],[NPDES ID2]],Combined_Sheet__Major_Only___2[[NPDES ID2]:[ECHO BFR]],18,FALSE)</f>
        <v>-115.000438</v>
      </c>
      <c r="BC2502" t="str">
        <f>IF(ISNUMBER(SEARCH("aerobic",$AW2502)),"aerobic","")</f>
        <v/>
      </c>
      <c r="BD2502" t="str">
        <f>IF(ISNUMBER(SEARCH("anaer",$AW2502)),"anaer","")</f>
        <v/>
      </c>
      <c r="BE2502" t="str">
        <f>IF(ISNUMBER(SEARCH("thickening",$AZ2502)),"thickening","")</f>
        <v>thickening</v>
      </c>
      <c r="BF2502" s="3" t="str">
        <f>IF(ISNUMBER(SEARCH("airDry",$AW2502)),"airDry","")</f>
        <v/>
      </c>
      <c r="BG2502" s="3" t="str">
        <f>IF(ISNUMBER(SEARCH("heatDry",$AY2502)),"heatDry","")</f>
        <v/>
      </c>
      <c r="BH2502" s="3" t="str">
        <f>IF(AND(ISNUMBER(SEARCH("aerobic",$AW2502)),ISNUMBER(SEARCH("anaer",$AW2502))),"Combined Aer and Anaer.","")</f>
        <v/>
      </c>
    </row>
    <row r="2503" spans="1:60" x14ac:dyDescent="0.25">
      <c r="A2503" s="4">
        <v>1892</v>
      </c>
      <c r="B2503" t="s">
        <v>8930</v>
      </c>
      <c r="C2503">
        <v>4454</v>
      </c>
      <c r="D2503">
        <v>1246.2623496141259</v>
      </c>
      <c r="E2503">
        <v>1246.7400263958521</v>
      </c>
      <c r="F2503">
        <v>1011.283287713571</v>
      </c>
      <c r="G2503">
        <v>1487.002648561001</v>
      </c>
      <c r="H2503">
        <v>-147.89075017138771</v>
      </c>
      <c r="I2503">
        <v>-149.72908893129269</v>
      </c>
      <c r="J2503">
        <v>-168.5534312068728</v>
      </c>
      <c r="K2503">
        <v>-124.90888829426839</v>
      </c>
      <c r="L2503">
        <v>2289.904950729358</v>
      </c>
      <c r="M2503">
        <v>2272.1249035117221</v>
      </c>
      <c r="N2503">
        <v>2212.5811557592451</v>
      </c>
      <c r="O2503">
        <v>2415.6941098085408</v>
      </c>
      <c r="P2503">
        <v>105.4243428721153</v>
      </c>
      <c r="Q2503">
        <v>105.63587163867049</v>
      </c>
      <c r="R2503">
        <v>90.693698546795758</v>
      </c>
      <c r="S2503">
        <v>121.8500646677516</v>
      </c>
      <c r="T2503">
        <v>121664.5240723709</v>
      </c>
      <c r="U2503">
        <v>121664.4335257612</v>
      </c>
      <c r="V2503">
        <v>121583.340225604</v>
      </c>
      <c r="W2503">
        <v>121746.2690408402</v>
      </c>
      <c r="X2503">
        <v>10657.75327040061</v>
      </c>
      <c r="Y2503">
        <v>10731.35781442667</v>
      </c>
      <c r="Z2503">
        <v>10100.939743735849</v>
      </c>
      <c r="AA2503">
        <v>11020.5489288055</v>
      </c>
      <c r="AB2503">
        <v>2669.9138375554089</v>
      </c>
      <c r="AC2503">
        <v>2609.5486678170191</v>
      </c>
      <c r="AD2503">
        <v>2114.188694015324</v>
      </c>
      <c r="AE2503">
        <v>3339.940446485773</v>
      </c>
      <c r="AF2503">
        <v>50.403373095173663</v>
      </c>
      <c r="AG2503">
        <v>50.004702993308747</v>
      </c>
      <c r="AH2503">
        <v>48.716417330750907</v>
      </c>
      <c r="AI2503">
        <v>53.166444859334327</v>
      </c>
      <c r="AJ2503">
        <v>0.39260456172888769</v>
      </c>
      <c r="AK2503">
        <v>0.39260512508411111</v>
      </c>
      <c r="AL2503">
        <v>0.3924711082621507</v>
      </c>
      <c r="AM2503">
        <v>0.39273729494615661</v>
      </c>
      <c r="AN2503">
        <v>0.97932803856637596</v>
      </c>
      <c r="AO2503">
        <v>0.97932803856637596</v>
      </c>
      <c r="AP2503">
        <v>0.97932803856637596</v>
      </c>
      <c r="AQ2503">
        <v>0.97932803856637596</v>
      </c>
      <c r="AR2503">
        <v>9.1675293881966393</v>
      </c>
      <c r="AS2503">
        <v>9.1675293881966375</v>
      </c>
      <c r="AT2503">
        <v>9.1675293881966375</v>
      </c>
      <c r="AU2503">
        <v>9.1675293881966375</v>
      </c>
      <c r="AV2503" t="str">
        <f>VLOOKUP(Sheet1[[#This Row],[NPDES ID2]],Combined_Sheet__Major_Only___2[[NPDES ID2]:[ECHO BFR]],3,FALSE)</f>
        <v>LA</v>
      </c>
      <c r="AW2503" t="s">
        <v>54</v>
      </c>
      <c r="AX2503" t="str">
        <f>VLOOKUP(Sheet1[[#This Row],[NPDES ID2]],Combined_Sheet__Major_Only___2[[NPDES ID2]:[ECHO BFR]],27,FALSE)</f>
        <v>-</v>
      </c>
      <c r="AY2503" t="str">
        <f>VLOOKUP(Sheet1[[#This Row],[NPDES ID2]],Combined_Sheet__Major_Only___2[[NPDES ID2]:[ECHO BFR]],28,FALSE)</f>
        <v>-</v>
      </c>
      <c r="AZ2503" t="str">
        <f>VLOOKUP(Sheet1[[#This Row],[NPDES ID2]],Combined_Sheet__Major_Only___2[[NPDES ID2]:[ECHO BFR]],29,FALSE)</f>
        <v>thickening</v>
      </c>
      <c r="BA2503">
        <f>VLOOKUP(Sheet1[[#This Row],[NPDES ID2]],Combined_Sheet__Major_Only___2[[NPDES ID2]:[ECHO BFR]],17,FALSE)</f>
        <v>29.976666999999999</v>
      </c>
      <c r="BB2503">
        <f>VLOOKUP(Sheet1[[#This Row],[NPDES ID2]],Combined_Sheet__Major_Only___2[[NPDES ID2]:[ECHO BFR]],18,FALSE)</f>
        <v>-89.997221999999994</v>
      </c>
      <c r="BC2503" t="str">
        <f>IF(ISNUMBER(SEARCH("aerobic",$AW2503)),"aerobic","")</f>
        <v/>
      </c>
      <c r="BD2503" t="str">
        <f>IF(ISNUMBER(SEARCH("anaer",$AW2503)),"anaer","")</f>
        <v/>
      </c>
      <c r="BE2503" t="str">
        <f>IF(ISNUMBER(SEARCH("thickening",$AZ2503)),"thickening","")</f>
        <v>thickening</v>
      </c>
      <c r="BF2503" s="2" t="str">
        <f>IF(ISNUMBER(SEARCH("airDry",$AW2503)),"airDry","")</f>
        <v/>
      </c>
      <c r="BG2503" s="2" t="str">
        <f>IF(ISNUMBER(SEARCH("heatDry",$AY2503)),"heatDry","")</f>
        <v/>
      </c>
      <c r="BH2503" s="2" t="str">
        <f>IF(AND(ISNUMBER(SEARCH("aerobic",$AW2503)),ISNUMBER(SEARCH("anaer",$AW2503))),"Combined Aer and Anaer.","")</f>
        <v/>
      </c>
    </row>
    <row r="2504" spans="1:60" x14ac:dyDescent="0.25">
      <c r="A2504" s="4">
        <v>724</v>
      </c>
      <c r="B2504" t="s">
        <v>3571</v>
      </c>
      <c r="C2504">
        <v>3663</v>
      </c>
      <c r="D2504">
        <v>1027.4290421145661</v>
      </c>
      <c r="E2504">
        <v>1027.053432018635</v>
      </c>
      <c r="F2504">
        <v>843.51150763904332</v>
      </c>
      <c r="G2504">
        <v>1217.4695173724249</v>
      </c>
      <c r="H2504">
        <v>-144.4188303828079</v>
      </c>
      <c r="I2504">
        <v>-146.06437092711769</v>
      </c>
      <c r="J2504">
        <v>-164.5385189491802</v>
      </c>
      <c r="K2504">
        <v>-121.6616453716788</v>
      </c>
      <c r="L2504">
        <v>1934.034940348859</v>
      </c>
      <c r="M2504">
        <v>1919.790877159719</v>
      </c>
      <c r="N2504">
        <v>1872.194952186574</v>
      </c>
      <c r="O2504">
        <v>2034.670740992573</v>
      </c>
      <c r="P2504">
        <v>86.618661513147998</v>
      </c>
      <c r="Q2504">
        <v>86.906187293755977</v>
      </c>
      <c r="R2504">
        <v>74.194507328630124</v>
      </c>
      <c r="S2504">
        <v>99.921913846749248</v>
      </c>
      <c r="T2504">
        <v>122016.54105712</v>
      </c>
      <c r="U2504">
        <v>122016.4502524284</v>
      </c>
      <c r="V2504">
        <v>121935.1258148192</v>
      </c>
      <c r="W2504">
        <v>122098.5190204691</v>
      </c>
      <c r="X2504">
        <v>10406.96249889164</v>
      </c>
      <c r="Y2504">
        <v>10475.491471896061</v>
      </c>
      <c r="Z2504">
        <v>9891.2462333057647</v>
      </c>
      <c r="AA2504">
        <v>10742.207216053959</v>
      </c>
      <c r="AB2504">
        <v>2074.5017906123599</v>
      </c>
      <c r="AC2504">
        <v>2043.946427048108</v>
      </c>
      <c r="AD2504">
        <v>1722.3380457697911</v>
      </c>
      <c r="AE2504">
        <v>2478.22725715448</v>
      </c>
      <c r="AF2504">
        <v>51.758910720372327</v>
      </c>
      <c r="AG2504">
        <v>51.371762274583517</v>
      </c>
      <c r="AH2504">
        <v>50.116179803047878</v>
      </c>
      <c r="AI2504">
        <v>54.447527523578238</v>
      </c>
      <c r="AJ2504">
        <v>0.40907879388353319</v>
      </c>
      <c r="AK2504">
        <v>0.40907926191260752</v>
      </c>
      <c r="AL2504">
        <v>0.40896869765070221</v>
      </c>
      <c r="AM2504">
        <v>0.40918828703127152</v>
      </c>
      <c r="AN2504">
        <v>0.97938591375401518</v>
      </c>
      <c r="AO2504">
        <v>0.97938591375401518</v>
      </c>
      <c r="AP2504">
        <v>0.97938591375401518</v>
      </c>
      <c r="AQ2504">
        <v>0.97938591375401518</v>
      </c>
      <c r="AR2504">
        <v>10.59353759631486</v>
      </c>
      <c r="AS2504">
        <v>10.59353759631486</v>
      </c>
      <c r="AT2504">
        <v>10.59353759631486</v>
      </c>
      <c r="AU2504">
        <v>10.59353759631486</v>
      </c>
      <c r="AV2504" t="str">
        <f>VLOOKUP(Sheet1[[#This Row],[NPDES ID2]],Combined_Sheet__Major_Only___2[[NPDES ID2]:[ECHO BFR]],3,FALSE)</f>
        <v>FL</v>
      </c>
      <c r="AW2504" t="s">
        <v>54</v>
      </c>
      <c r="AX2504" t="str">
        <f>VLOOKUP(Sheet1[[#This Row],[NPDES ID2]],Combined_Sheet__Major_Only___2[[NPDES ID2]:[ECHO BFR]],27,FALSE)</f>
        <v>-</v>
      </c>
      <c r="AY2504" t="str">
        <f>VLOOKUP(Sheet1[[#This Row],[NPDES ID2]],Combined_Sheet__Major_Only___2[[NPDES ID2]:[ECHO BFR]],28,FALSE)</f>
        <v>-</v>
      </c>
      <c r="AZ2504" t="str">
        <f>VLOOKUP(Sheet1[[#This Row],[NPDES ID2]],Combined_Sheet__Major_Only___2[[NPDES ID2]:[ECHO BFR]],29,FALSE)</f>
        <v>thickening</v>
      </c>
      <c r="BA2504">
        <f>VLOOKUP(Sheet1[[#This Row],[NPDES ID2]],Combined_Sheet__Major_Only___2[[NPDES ID2]:[ECHO BFR]],17,FALSE)</f>
        <v>27.953056</v>
      </c>
      <c r="BB2504">
        <f>VLOOKUP(Sheet1[[#This Row],[NPDES ID2]],Combined_Sheet__Major_Only___2[[NPDES ID2]:[ECHO BFR]],18,FALSE)</f>
        <v>-82.341389000000007</v>
      </c>
      <c r="BC2504" t="str">
        <f>IF(ISNUMBER(SEARCH("aerobic",$AW2504)),"aerobic","")</f>
        <v/>
      </c>
      <c r="BD2504" t="str">
        <f>IF(ISNUMBER(SEARCH("anaer",$AW2504)),"anaer","")</f>
        <v/>
      </c>
      <c r="BE2504" t="str">
        <f>IF(ISNUMBER(SEARCH("thickening",$AZ2504)),"thickening","")</f>
        <v>thickening</v>
      </c>
      <c r="BF2504" s="2" t="str">
        <f>IF(ISNUMBER(SEARCH("airDry",$AW2504)),"airDry","")</f>
        <v/>
      </c>
      <c r="BG2504" s="2" t="str">
        <f>IF(ISNUMBER(SEARCH("heatDry",$AY2504)),"heatDry","")</f>
        <v/>
      </c>
      <c r="BH2504" s="2" t="str">
        <f>IF(AND(ISNUMBER(SEARCH("aerobic",$AW2504)),ISNUMBER(SEARCH("anaer",$AW2504))),"Combined Aer and Anaer.","")</f>
        <v/>
      </c>
    </row>
    <row r="2505" spans="1:60" x14ac:dyDescent="0.25">
      <c r="A2505" s="4">
        <v>500</v>
      </c>
      <c r="B2505" t="s">
        <v>2477</v>
      </c>
      <c r="C2505">
        <v>364</v>
      </c>
      <c r="D2505">
        <v>521.78114880660144</v>
      </c>
      <c r="E2505">
        <v>524.43633023645793</v>
      </c>
      <c r="F2505">
        <v>394.28983719322218</v>
      </c>
      <c r="G2505">
        <v>651.42765027535211</v>
      </c>
      <c r="H2505">
        <v>-144.69712900945609</v>
      </c>
      <c r="I2505">
        <v>-146.74419352634911</v>
      </c>
      <c r="J2505">
        <v>-162.9661520831732</v>
      </c>
      <c r="K2505">
        <v>-121.5677094703084</v>
      </c>
      <c r="L2505">
        <v>194.38575688493529</v>
      </c>
      <c r="M2505">
        <v>192.98009017538581</v>
      </c>
      <c r="N2505">
        <v>188.3242870018328</v>
      </c>
      <c r="O2505">
        <v>204.26374402523251</v>
      </c>
      <c r="P2505">
        <v>8.6059313042593377</v>
      </c>
      <c r="Q2505">
        <v>8.644695940988889</v>
      </c>
      <c r="R2505">
        <v>7.3499005363712753</v>
      </c>
      <c r="S2505">
        <v>9.9202852375511537</v>
      </c>
      <c r="T2505">
        <v>123058.3290958985</v>
      </c>
      <c r="U2505">
        <v>123058.2375274181</v>
      </c>
      <c r="V2505">
        <v>122976.2290426087</v>
      </c>
      <c r="W2505">
        <v>123140.99660347259</v>
      </c>
      <c r="X2505">
        <v>10376.867837098929</v>
      </c>
      <c r="Y2505">
        <v>10444.13792725902</v>
      </c>
      <c r="Z2505">
        <v>9874.3975018938927</v>
      </c>
      <c r="AA2505">
        <v>10703.08476465344</v>
      </c>
      <c r="AB2505">
        <v>2267.3064490677029</v>
      </c>
      <c r="AC2505">
        <v>2227.130315964901</v>
      </c>
      <c r="AD2505">
        <v>1851.0569265087311</v>
      </c>
      <c r="AE2505">
        <v>2757.1527071074102</v>
      </c>
      <c r="AF2505">
        <v>52.336229056234053</v>
      </c>
      <c r="AG2505">
        <v>51.957161459962073</v>
      </c>
      <c r="AH2505">
        <v>50.705495409459218</v>
      </c>
      <c r="AI2505">
        <v>54.995298179487627</v>
      </c>
      <c r="AJ2505">
        <v>0.41609873983921047</v>
      </c>
      <c r="AK2505">
        <v>0.4160987890669543</v>
      </c>
      <c r="AL2505">
        <v>0.4160874300652932</v>
      </c>
      <c r="AM2505">
        <v>0.41610998453838438</v>
      </c>
      <c r="AN2505">
        <v>0.97955531124654827</v>
      </c>
      <c r="AO2505">
        <v>0.9795553112465486</v>
      </c>
      <c r="AP2505">
        <v>0.9795553112465486</v>
      </c>
      <c r="AQ2505">
        <v>0.9795553112465486</v>
      </c>
      <c r="AR2505">
        <v>10.19858618949397</v>
      </c>
      <c r="AS2505">
        <v>10.19858618949397</v>
      </c>
      <c r="AT2505">
        <v>10.19858618949397</v>
      </c>
      <c r="AU2505">
        <v>10.19858618949397</v>
      </c>
      <c r="AV2505" t="str">
        <f>VLOOKUP(Sheet1[[#This Row],[NPDES ID2]],Combined_Sheet__Major_Only___2[[NPDES ID2]:[ECHO BFR]],3,FALSE)</f>
        <v>AR</v>
      </c>
      <c r="AW2505" t="s">
        <v>87</v>
      </c>
      <c r="AX2505" t="str">
        <f>VLOOKUP(Sheet1[[#This Row],[NPDES ID2]],Combined_Sheet__Major_Only___2[[NPDES ID2]:[ECHO BFR]],27,FALSE)</f>
        <v>-</v>
      </c>
      <c r="AY2505" t="str">
        <f>VLOOKUP(Sheet1[[#This Row],[NPDES ID2]],Combined_Sheet__Major_Only___2[[NPDES ID2]:[ECHO BFR]],28,FALSE)</f>
        <v>-</v>
      </c>
      <c r="AZ2505" t="str">
        <f>VLOOKUP(Sheet1[[#This Row],[NPDES ID2]],Combined_Sheet__Major_Only___2[[NPDES ID2]:[ECHO BFR]],29,FALSE)</f>
        <v>thickening</v>
      </c>
      <c r="BA2505">
        <f>VLOOKUP(Sheet1[[#This Row],[NPDES ID2]],Combined_Sheet__Major_Only___2[[NPDES ID2]:[ECHO BFR]],17,FALSE)</f>
        <v>35.860138999999997</v>
      </c>
      <c r="BB2505">
        <f>VLOOKUP(Sheet1[[#This Row],[NPDES ID2]],Combined_Sheet__Major_Only___2[[NPDES ID2]:[ECHO BFR]],18,FALSE)</f>
        <v>-90.733056000000005</v>
      </c>
      <c r="BC2505" t="str">
        <f>IF(ISNUMBER(SEARCH("aerobic",$AW2505)),"aerobic","")</f>
        <v/>
      </c>
      <c r="BD2505" t="str">
        <f>IF(ISNUMBER(SEARCH("anaer",$AW2505)),"anaer","")</f>
        <v/>
      </c>
      <c r="BE2505" t="str">
        <f>IF(ISNUMBER(SEARCH("thickening",$AZ2505)),"thickening","")</f>
        <v>thickening</v>
      </c>
      <c r="BF2505" s="2" t="str">
        <f>IF(ISNUMBER(SEARCH("airDry",$AW2505)),"airDry","")</f>
        <v/>
      </c>
      <c r="BG2505" s="2" t="str">
        <f>IF(ISNUMBER(SEARCH("heatDry",$AY2505)),"heatDry","")</f>
        <v/>
      </c>
      <c r="BH2505" s="2" t="str">
        <f>IF(AND(ISNUMBER(SEARCH("aerobic",$AW2505)),ISNUMBER(SEARCH("anaer",$AW2505))),"Combined Aer and Anaer.","")</f>
        <v/>
      </c>
    </row>
    <row r="2506" spans="1:60" x14ac:dyDescent="0.25">
      <c r="A2506" s="4">
        <v>1060</v>
      </c>
      <c r="B2506" t="s">
        <v>5117</v>
      </c>
      <c r="C2506">
        <v>387.56</v>
      </c>
      <c r="D2506">
        <v>520.93122466387297</v>
      </c>
      <c r="E2506">
        <v>523.141185490211</v>
      </c>
      <c r="F2506">
        <v>393.18921876376299</v>
      </c>
      <c r="G2506">
        <v>644.20408956815527</v>
      </c>
      <c r="H2506">
        <v>-148.73559406864891</v>
      </c>
      <c r="I2506">
        <v>-150.8203569654527</v>
      </c>
      <c r="J2506">
        <v>-167.4406290223842</v>
      </c>
      <c r="K2506">
        <v>-125.45262460285539</v>
      </c>
      <c r="L2506">
        <v>201.6032935519992</v>
      </c>
      <c r="M2506">
        <v>200.06443114533889</v>
      </c>
      <c r="N2506">
        <v>194.96717920871609</v>
      </c>
      <c r="O2506">
        <v>212.41764707495449</v>
      </c>
      <c r="P2506">
        <v>9.1725743834241023</v>
      </c>
      <c r="Q2506">
        <v>9.1902550725793262</v>
      </c>
      <c r="R2506">
        <v>7.8737021842582209</v>
      </c>
      <c r="S2506">
        <v>10.593089055287839</v>
      </c>
      <c r="T2506">
        <v>123308.79228954751</v>
      </c>
      <c r="U2506">
        <v>123308.7005374396</v>
      </c>
      <c r="V2506">
        <v>123226.52759629169</v>
      </c>
      <c r="W2506">
        <v>123391.62557503641</v>
      </c>
      <c r="X2506">
        <v>10675.503870293331</v>
      </c>
      <c r="Y2506">
        <v>10748.201902304299</v>
      </c>
      <c r="Z2506">
        <v>10130.52374701559</v>
      </c>
      <c r="AA2506">
        <v>11029.97131537962</v>
      </c>
      <c r="AB2506">
        <v>2542.2903636904011</v>
      </c>
      <c r="AC2506">
        <v>2489.2262686520739</v>
      </c>
      <c r="AD2506">
        <v>2037.340869153066</v>
      </c>
      <c r="AE2506">
        <v>3145.176569234045</v>
      </c>
      <c r="AF2506">
        <v>50.979925683661257</v>
      </c>
      <c r="AG2506">
        <v>50.590147236001243</v>
      </c>
      <c r="AH2506">
        <v>49.303156235018179</v>
      </c>
      <c r="AI2506">
        <v>53.714078964095243</v>
      </c>
      <c r="AJ2506">
        <v>0.39961013449250182</v>
      </c>
      <c r="AK2506">
        <v>0.39961018585238028</v>
      </c>
      <c r="AL2506">
        <v>0.39959833219455498</v>
      </c>
      <c r="AM2506">
        <v>0.3996218689134855</v>
      </c>
      <c r="AN2506">
        <v>0.9795956229153171</v>
      </c>
      <c r="AO2506">
        <v>0.97959562291531732</v>
      </c>
      <c r="AP2506">
        <v>0.97959562291531732</v>
      </c>
      <c r="AQ2506">
        <v>0.97959562291531732</v>
      </c>
      <c r="AR2506">
        <v>9.5065878907104224</v>
      </c>
      <c r="AS2506">
        <v>9.5065878907104224</v>
      </c>
      <c r="AT2506">
        <v>9.5065878907104224</v>
      </c>
      <c r="AU2506">
        <v>9.5065878907104224</v>
      </c>
      <c r="AV2506" t="str">
        <f>VLOOKUP(Sheet1[[#This Row],[NPDES ID2]],Combined_Sheet__Major_Only___2[[NPDES ID2]:[ECHO BFR]],3,FALSE)</f>
        <v>UT</v>
      </c>
      <c r="AW2506" t="s">
        <v>54</v>
      </c>
      <c r="AX2506" t="str">
        <f>VLOOKUP(Sheet1[[#This Row],[NPDES ID2]],Combined_Sheet__Major_Only___2[[NPDES ID2]:[ECHO BFR]],27,FALSE)</f>
        <v>-</v>
      </c>
      <c r="AY2506" t="str">
        <f>VLOOKUP(Sheet1[[#This Row],[NPDES ID2]],Combined_Sheet__Major_Only___2[[NPDES ID2]:[ECHO BFR]],28,FALSE)</f>
        <v>-</v>
      </c>
      <c r="AZ2506" t="str">
        <f>VLOOKUP(Sheet1[[#This Row],[NPDES ID2]],Combined_Sheet__Major_Only___2[[NPDES ID2]:[ECHO BFR]],29,FALSE)</f>
        <v>thickening</v>
      </c>
      <c r="BA2506">
        <f>VLOOKUP(Sheet1[[#This Row],[NPDES ID2]],Combined_Sheet__Major_Only___2[[NPDES ID2]:[ECHO BFR]],17,FALSE)</f>
        <v>38.579427000000003</v>
      </c>
      <c r="BB2506">
        <f>VLOOKUP(Sheet1[[#This Row],[NPDES ID2]],Combined_Sheet__Major_Only___2[[NPDES ID2]:[ECHO BFR]],18,FALSE)</f>
        <v>-109.581535</v>
      </c>
      <c r="BC2506" t="str">
        <f>IF(ISNUMBER(SEARCH("aerobic",$AW2506)),"aerobic","")</f>
        <v/>
      </c>
      <c r="BD2506" t="str">
        <f>IF(ISNUMBER(SEARCH("anaer",$AW2506)),"anaer","")</f>
        <v/>
      </c>
      <c r="BE2506" t="str">
        <f>IF(ISNUMBER(SEARCH("thickening",$AZ2506)),"thickening","")</f>
        <v>thickening</v>
      </c>
      <c r="BF2506" s="2" t="str">
        <f>IF(ISNUMBER(SEARCH("airDry",$AW2506)),"airDry","")</f>
        <v/>
      </c>
      <c r="BG2506" s="2" t="str">
        <f>IF(ISNUMBER(SEARCH("heatDry",$AY2506)),"heatDry","")</f>
        <v/>
      </c>
      <c r="BH2506" s="2" t="str">
        <f>IF(AND(ISNUMBER(SEARCH("aerobic",$AW2506)),ISNUMBER(SEARCH("anaer",$AW2506))),"Combined Aer and Anaer.","")</f>
        <v/>
      </c>
    </row>
    <row r="2507" spans="1:60" x14ac:dyDescent="0.25">
      <c r="A2507" s="4">
        <v>962</v>
      </c>
      <c r="B2507" t="s">
        <v>4670</v>
      </c>
      <c r="C2507">
        <v>602</v>
      </c>
      <c r="D2507">
        <v>465.72000652782589</v>
      </c>
      <c r="E2507">
        <v>459.95286231215471</v>
      </c>
      <c r="F2507">
        <v>369.96076997681371</v>
      </c>
      <c r="G2507">
        <v>558.20617246996153</v>
      </c>
      <c r="H2507">
        <v>-150.39263946187171</v>
      </c>
      <c r="I2507">
        <v>-152.59236177768341</v>
      </c>
      <c r="J2507">
        <v>-169.38132583053601</v>
      </c>
      <c r="K2507">
        <v>-127.1185720976497</v>
      </c>
      <c r="L2507">
        <v>309.60265894835089</v>
      </c>
      <c r="M2507">
        <v>307.18518133552669</v>
      </c>
      <c r="N2507">
        <v>299.17323725814617</v>
      </c>
      <c r="O2507">
        <v>326.59717912544608</v>
      </c>
      <c r="P2507">
        <v>14.253813375852481</v>
      </c>
      <c r="Q2507">
        <v>14.28350616677433</v>
      </c>
      <c r="R2507">
        <v>12.26460323454253</v>
      </c>
      <c r="S2507">
        <v>16.471898856555558</v>
      </c>
      <c r="T2507">
        <v>123807.0203714121</v>
      </c>
      <c r="U2507">
        <v>123806.9282540273</v>
      </c>
      <c r="V2507">
        <v>123724.4281719335</v>
      </c>
      <c r="W2507">
        <v>123890.1834267618</v>
      </c>
      <c r="X2507">
        <v>10841.914942826101</v>
      </c>
      <c r="Y2507">
        <v>10917.27405510111</v>
      </c>
      <c r="Z2507">
        <v>10275.87526168128</v>
      </c>
      <c r="AA2507">
        <v>11210.42100372869</v>
      </c>
      <c r="AB2507">
        <v>2321.0383053511309</v>
      </c>
      <c r="AC2507">
        <v>2282.3148607884341</v>
      </c>
      <c r="AD2507">
        <v>1900.407423983183</v>
      </c>
      <c r="AE2507">
        <v>2812.1253404641438</v>
      </c>
      <c r="AF2507">
        <v>50.403013465165493</v>
      </c>
      <c r="AG2507">
        <v>50.008472906601952</v>
      </c>
      <c r="AH2507">
        <v>48.707122839515563</v>
      </c>
      <c r="AI2507">
        <v>53.168944419218469</v>
      </c>
      <c r="AJ2507">
        <v>0.39260023988306819</v>
      </c>
      <c r="AK2507">
        <v>0.39260031742978752</v>
      </c>
      <c r="AL2507">
        <v>0.39258239253858851</v>
      </c>
      <c r="AM2507">
        <v>0.39261798490871352</v>
      </c>
      <c r="AN2507">
        <v>0.97967534117808386</v>
      </c>
      <c r="AO2507">
        <v>0.9796753411780843</v>
      </c>
      <c r="AP2507">
        <v>0.9796753411780843</v>
      </c>
      <c r="AQ2507">
        <v>0.9796753411780843</v>
      </c>
      <c r="AR2507">
        <v>9.9277189138347861</v>
      </c>
      <c r="AS2507">
        <v>9.9277189138347861</v>
      </c>
      <c r="AT2507">
        <v>9.9277189138347861</v>
      </c>
      <c r="AU2507">
        <v>9.9277189138347861</v>
      </c>
      <c r="AV2507" t="str">
        <f>VLOOKUP(Sheet1[[#This Row],[NPDES ID2]],Combined_Sheet__Major_Only___2[[NPDES ID2]:[ECHO BFR]],3,FALSE)</f>
        <v>NH</v>
      </c>
      <c r="AW2507" t="s">
        <v>54</v>
      </c>
      <c r="AX2507" t="str">
        <f>VLOOKUP(Sheet1[[#This Row],[NPDES ID2]],Combined_Sheet__Major_Only___2[[NPDES ID2]:[ECHO BFR]],27,FALSE)</f>
        <v>-</v>
      </c>
      <c r="AY2507" t="str">
        <f>VLOOKUP(Sheet1[[#This Row],[NPDES ID2]],Combined_Sheet__Major_Only___2[[NPDES ID2]:[ECHO BFR]],28,FALSE)</f>
        <v>-</v>
      </c>
      <c r="AZ2507" t="str">
        <f>VLOOKUP(Sheet1[[#This Row],[NPDES ID2]],Combined_Sheet__Major_Only___2[[NPDES ID2]:[ECHO BFR]],29,FALSE)</f>
        <v>preliminaryOps, thickening</v>
      </c>
      <c r="BA2507">
        <f>VLOOKUP(Sheet1[[#This Row],[NPDES ID2]],Combined_Sheet__Major_Only___2[[NPDES ID2]:[ECHO BFR]],17,FALSE)</f>
        <v>42.924903999999998</v>
      </c>
      <c r="BB2507">
        <f>VLOOKUP(Sheet1[[#This Row],[NPDES ID2]],Combined_Sheet__Major_Only___2[[NPDES ID2]:[ECHO BFR]],18,FALSE)</f>
        <v>-70.817131000000003</v>
      </c>
      <c r="BC2507" t="str">
        <f>IF(ISNUMBER(SEARCH("aerobic",$AW2507)),"aerobic","")</f>
        <v/>
      </c>
      <c r="BD2507" t="str">
        <f>IF(ISNUMBER(SEARCH("anaer",$AW2507)),"anaer","")</f>
        <v/>
      </c>
      <c r="BE2507" t="str">
        <f>IF(ISNUMBER(SEARCH("thickening",$AZ2507)),"thickening","")</f>
        <v>thickening</v>
      </c>
      <c r="BF2507" s="2" t="str">
        <f>IF(ISNUMBER(SEARCH("airDry",$AW2507)),"airDry","")</f>
        <v/>
      </c>
      <c r="BG2507" s="2" t="str">
        <f>IF(ISNUMBER(SEARCH("heatDry",$AY2507)),"heatDry","")</f>
        <v/>
      </c>
      <c r="BH2507" s="2" t="str">
        <f>IF(AND(ISNUMBER(SEARCH("aerobic",$AW2507)),ISNUMBER(SEARCH("anaer",$AW2507))),"Combined Aer and Anaer.","")</f>
        <v/>
      </c>
    </row>
    <row r="2508" spans="1:60" x14ac:dyDescent="0.25">
      <c r="A2508" s="4">
        <v>691</v>
      </c>
      <c r="B2508" t="s">
        <v>3415</v>
      </c>
      <c r="C2508">
        <v>8420</v>
      </c>
      <c r="D2508">
        <v>2228.450950120272</v>
      </c>
      <c r="E2508">
        <v>2229.6939170802671</v>
      </c>
      <c r="F2508">
        <v>1779.4512999309379</v>
      </c>
      <c r="G2508">
        <v>2677.027823686476</v>
      </c>
      <c r="H2508">
        <v>-145.62466719765669</v>
      </c>
      <c r="I2508">
        <v>-148.47136936773191</v>
      </c>
      <c r="J2508">
        <v>-166.40323353838511</v>
      </c>
      <c r="K2508">
        <v>-120.79817831345009</v>
      </c>
      <c r="L2508">
        <v>4314.6142426691686</v>
      </c>
      <c r="M2508">
        <v>4281.118033003022</v>
      </c>
      <c r="N2508">
        <v>4167.6781002145672</v>
      </c>
      <c r="O2508">
        <v>4553.2246964397027</v>
      </c>
      <c r="P2508">
        <v>199.24889348494821</v>
      </c>
      <c r="Q2508">
        <v>199.64039832524131</v>
      </c>
      <c r="R2508">
        <v>171.47742721530341</v>
      </c>
      <c r="S2508">
        <v>230.31571793282509</v>
      </c>
      <c r="T2508">
        <v>123996.9383038377</v>
      </c>
      <c r="U2508">
        <v>123996.8460472142</v>
      </c>
      <c r="V2508">
        <v>123914.2212633336</v>
      </c>
      <c r="W2508">
        <v>124080.22706308169</v>
      </c>
      <c r="X2508">
        <v>10898.18768737426</v>
      </c>
      <c r="Y2508">
        <v>10973.333273400051</v>
      </c>
      <c r="Z2508">
        <v>10325.080000689481</v>
      </c>
      <c r="AA2508">
        <v>11271.02960713545</v>
      </c>
      <c r="AB2508">
        <v>3028.8360393681569</v>
      </c>
      <c r="AC2508">
        <v>2944.585988054117</v>
      </c>
      <c r="AD2508">
        <v>2338.7352290037138</v>
      </c>
      <c r="AE2508">
        <v>3880.401306293787</v>
      </c>
      <c r="AF2508">
        <v>50.25484279206502</v>
      </c>
      <c r="AG2508">
        <v>49.85057607471763</v>
      </c>
      <c r="AH2508">
        <v>48.565183650505837</v>
      </c>
      <c r="AI2508">
        <v>53.023090309529337</v>
      </c>
      <c r="AJ2508">
        <v>0.39080012654017993</v>
      </c>
      <c r="AK2508">
        <v>0.39080117784416191</v>
      </c>
      <c r="AL2508">
        <v>0.39054293687521408</v>
      </c>
      <c r="AM2508">
        <v>0.39105602159460018</v>
      </c>
      <c r="AN2508">
        <v>0.97970556498886152</v>
      </c>
      <c r="AO2508">
        <v>0.97970556498886141</v>
      </c>
      <c r="AP2508">
        <v>0.97970556498886141</v>
      </c>
      <c r="AQ2508">
        <v>0.97970556498886141</v>
      </c>
      <c r="AR2508">
        <v>8.7039057788685295</v>
      </c>
      <c r="AS2508">
        <v>8.7039057788685312</v>
      </c>
      <c r="AT2508">
        <v>8.7039057788685312</v>
      </c>
      <c r="AU2508">
        <v>8.7039057788685312</v>
      </c>
      <c r="AV2508" t="str">
        <f>VLOOKUP(Sheet1[[#This Row],[NPDES ID2]],Combined_Sheet__Major_Only___2[[NPDES ID2]:[ECHO BFR]],3,FALSE)</f>
        <v>MA</v>
      </c>
      <c r="AW2508" t="s">
        <v>54</v>
      </c>
      <c r="AX2508" t="str">
        <f>VLOOKUP(Sheet1[[#This Row],[NPDES ID2]],Combined_Sheet__Major_Only___2[[NPDES ID2]:[ECHO BFR]],27,FALSE)</f>
        <v>other</v>
      </c>
      <c r="AY2508" t="str">
        <f>VLOOKUP(Sheet1[[#This Row],[NPDES ID2]],Combined_Sheet__Major_Only___2[[NPDES ID2]:[ECHO BFR]],28,FALSE)</f>
        <v>-</v>
      </c>
      <c r="AZ2508" t="str">
        <f>VLOOKUP(Sheet1[[#This Row],[NPDES ID2]],Combined_Sheet__Major_Only___2[[NPDES ID2]:[ECHO BFR]],29,FALSE)</f>
        <v>preliminaryOps, thickening</v>
      </c>
      <c r="BA2508">
        <f>VLOOKUP(Sheet1[[#This Row],[NPDES ID2]],Combined_Sheet__Major_Only___2[[NPDES ID2]:[ECHO BFR]],17,FALSE)</f>
        <v>42.087792999999998</v>
      </c>
      <c r="BB2508">
        <f>VLOOKUP(Sheet1[[#This Row],[NPDES ID2]],Combined_Sheet__Major_Only___2[[NPDES ID2]:[ECHO BFR]],18,FALSE)</f>
        <v>-72.588998000000004</v>
      </c>
      <c r="BC2508" t="str">
        <f>IF(ISNUMBER(SEARCH("aerobic",$AW2508)),"aerobic","")</f>
        <v/>
      </c>
      <c r="BD2508" t="str">
        <f>IF(ISNUMBER(SEARCH("anaer",$AW2508)),"anaer","")</f>
        <v/>
      </c>
      <c r="BE2508" t="str">
        <f>IF(ISNUMBER(SEARCH("thickening",$AZ2508)),"thickening","")</f>
        <v>thickening</v>
      </c>
      <c r="BF2508" s="3" t="str">
        <f>IF(ISNUMBER(SEARCH("airDry",$AW2508)),"airDry","")</f>
        <v/>
      </c>
      <c r="BG2508" s="3" t="str">
        <f>IF(ISNUMBER(SEARCH("heatDry",$AY2508)),"heatDry","")</f>
        <v/>
      </c>
      <c r="BH2508" s="3" t="str">
        <f>IF(AND(ISNUMBER(SEARCH("aerobic",$AW2508)),ISNUMBER(SEARCH("anaer",$AW2508))),"Combined Aer and Anaer.","")</f>
        <v/>
      </c>
    </row>
    <row r="2509" spans="1:60" x14ac:dyDescent="0.25">
      <c r="A2509" s="4">
        <v>1596</v>
      </c>
      <c r="B2509" t="s">
        <v>7503</v>
      </c>
      <c r="C2509">
        <v>80.61</v>
      </c>
      <c r="D2509">
        <v>1786.6632251050089</v>
      </c>
      <c r="E2509">
        <v>1786.9507339273521</v>
      </c>
      <c r="F2509">
        <v>1251.6045654953959</v>
      </c>
      <c r="G2509">
        <v>2332.4037349887922</v>
      </c>
      <c r="H2509">
        <v>-161.15496368193041</v>
      </c>
      <c r="I2509">
        <v>-163.07750723070939</v>
      </c>
      <c r="J2509">
        <v>-180.85409386417149</v>
      </c>
      <c r="K2509">
        <v>-137.29464304534409</v>
      </c>
      <c r="L2509">
        <v>38.8924421226967</v>
      </c>
      <c r="M2509">
        <v>38.548278829249583</v>
      </c>
      <c r="N2509">
        <v>37.409250040913157</v>
      </c>
      <c r="O2509">
        <v>41.309807930289622</v>
      </c>
      <c r="P2509">
        <v>1.9130226389135929</v>
      </c>
      <c r="Q2509">
        <v>1.916787099404262</v>
      </c>
      <c r="R2509">
        <v>1.659516889401309</v>
      </c>
      <c r="S2509">
        <v>2.1968964930247781</v>
      </c>
      <c r="T2509">
        <v>124106.73708933539</v>
      </c>
      <c r="U2509">
        <v>124106.6447522128</v>
      </c>
      <c r="V2509">
        <v>124023.9478734827</v>
      </c>
      <c r="W2509">
        <v>124190.0985227854</v>
      </c>
      <c r="X2509">
        <v>11587.445863023369</v>
      </c>
      <c r="Y2509">
        <v>11677.557162522309</v>
      </c>
      <c r="Z2509">
        <v>10904.87325422207</v>
      </c>
      <c r="AA2509">
        <v>12033.94935712093</v>
      </c>
      <c r="AB2509">
        <v>3708.9427358021808</v>
      </c>
      <c r="AC2509">
        <v>3569.5472581528052</v>
      </c>
      <c r="AD2509">
        <v>2753.322991117288</v>
      </c>
      <c r="AE2509">
        <v>4957.849658340836</v>
      </c>
      <c r="AF2509">
        <v>47.283055485380793</v>
      </c>
      <c r="AG2509">
        <v>46.86451240735127</v>
      </c>
      <c r="AH2509">
        <v>45.480148182639176</v>
      </c>
      <c r="AI2509">
        <v>50.22183895967909</v>
      </c>
      <c r="AJ2509">
        <v>0.35473156247060339</v>
      </c>
      <c r="AK2509">
        <v>0.35473157248093939</v>
      </c>
      <c r="AL2509">
        <v>0.35472926724059961</v>
      </c>
      <c r="AM2509">
        <v>0.35473384443998068</v>
      </c>
      <c r="AN2509">
        <v>0.97972299755308245</v>
      </c>
      <c r="AO2509">
        <v>0.97972299755308212</v>
      </c>
      <c r="AP2509">
        <v>0.97972299755308212</v>
      </c>
      <c r="AQ2509">
        <v>0.97972299755308212</v>
      </c>
      <c r="AR2509">
        <v>7.6989058822521601</v>
      </c>
      <c r="AS2509">
        <v>7.6989058822521601</v>
      </c>
      <c r="AT2509">
        <v>7.6989058822521601</v>
      </c>
      <c r="AU2509">
        <v>7.6989058822521601</v>
      </c>
      <c r="AV2509" t="str">
        <f>VLOOKUP(Sheet1[[#This Row],[NPDES ID2]],Combined_Sheet__Major_Only___2[[NPDES ID2]:[ECHO BFR]],3,FALSE)</f>
        <v>SC</v>
      </c>
      <c r="AW2509" t="s">
        <v>54</v>
      </c>
      <c r="AX2509" t="str">
        <f>VLOOKUP(Sheet1[[#This Row],[NPDES ID2]],Combined_Sheet__Major_Only___2[[NPDES ID2]:[ECHO BFR]],27,FALSE)</f>
        <v>-</v>
      </c>
      <c r="AY2509" t="str">
        <f>VLOOKUP(Sheet1[[#This Row],[NPDES ID2]],Combined_Sheet__Major_Only___2[[NPDES ID2]:[ECHO BFR]],28,FALSE)</f>
        <v>-</v>
      </c>
      <c r="AZ2509" t="str">
        <f>VLOOKUP(Sheet1[[#This Row],[NPDES ID2]],Combined_Sheet__Major_Only___2[[NPDES ID2]:[ECHO BFR]],29,FALSE)</f>
        <v>thickening</v>
      </c>
      <c r="BA2509">
        <f>VLOOKUP(Sheet1[[#This Row],[NPDES ID2]],Combined_Sheet__Major_Only___2[[NPDES ID2]:[ECHO BFR]],17,FALSE)</f>
        <v>34.193333000000003</v>
      </c>
      <c r="BB2509">
        <f>VLOOKUP(Sheet1[[#This Row],[NPDES ID2]],Combined_Sheet__Major_Only___2[[NPDES ID2]:[ECHO BFR]],18,FALSE)</f>
        <v>-82.158332999999999</v>
      </c>
      <c r="BC2509" t="str">
        <f>IF(ISNUMBER(SEARCH("aerobic",$AW2509)),"aerobic","")</f>
        <v/>
      </c>
      <c r="BD2509" t="str">
        <f>IF(ISNUMBER(SEARCH("anaer",$AW2509)),"anaer","")</f>
        <v/>
      </c>
      <c r="BE2509" t="str">
        <f>IF(ISNUMBER(SEARCH("thickening",$AZ2509)),"thickening","")</f>
        <v>thickening</v>
      </c>
      <c r="BF2509" s="2" t="str">
        <f>IF(ISNUMBER(SEARCH("airDry",$AW2509)),"airDry","")</f>
        <v/>
      </c>
      <c r="BG2509" s="2" t="str">
        <f>IF(ISNUMBER(SEARCH("heatDry",$AY2509)),"heatDry","")</f>
        <v/>
      </c>
      <c r="BH2509" s="2" t="str">
        <f>IF(AND(ISNUMBER(SEARCH("aerobic",$AW2509)),ISNUMBER(SEARCH("anaer",$AW2509))),"Combined Aer and Anaer.","")</f>
        <v/>
      </c>
    </row>
    <row r="2510" spans="1:60" x14ac:dyDescent="0.25">
      <c r="A2510" s="4">
        <v>2026</v>
      </c>
      <c r="B2510" t="s">
        <v>9534</v>
      </c>
      <c r="C2510">
        <v>1434.8</v>
      </c>
      <c r="D2510">
        <v>594.65923245870204</v>
      </c>
      <c r="E2510">
        <v>591.36854735271572</v>
      </c>
      <c r="F2510">
        <v>501.17993931559272</v>
      </c>
      <c r="G2510">
        <v>708.38998662607821</v>
      </c>
      <c r="H2510">
        <v>-161.63396216360189</v>
      </c>
      <c r="I2510">
        <v>-163.49376386467461</v>
      </c>
      <c r="J2510">
        <v>-182.1743843286292</v>
      </c>
      <c r="K2510">
        <v>-138.28625572148579</v>
      </c>
      <c r="L2510">
        <v>686.29563149158366</v>
      </c>
      <c r="M2510">
        <v>680.13575070388515</v>
      </c>
      <c r="N2510">
        <v>659.6784644504927</v>
      </c>
      <c r="O2510">
        <v>729.65347252154038</v>
      </c>
      <c r="P2510">
        <v>34.055728376026657</v>
      </c>
      <c r="Q2510">
        <v>34.091874836217272</v>
      </c>
      <c r="R2510">
        <v>29.56140221259766</v>
      </c>
      <c r="S2510">
        <v>39.082524725716617</v>
      </c>
      <c r="T2510">
        <v>124565.8337558606</v>
      </c>
      <c r="U2510">
        <v>124565.7410821504</v>
      </c>
      <c r="V2510">
        <v>124482.7427565064</v>
      </c>
      <c r="W2510">
        <v>124649.4990586615</v>
      </c>
      <c r="X2510">
        <v>11731.74166026589</v>
      </c>
      <c r="Y2510">
        <v>11824.081701199029</v>
      </c>
      <c r="Z2510">
        <v>11029.686196981511</v>
      </c>
      <c r="AA2510">
        <v>12191.605552289941</v>
      </c>
      <c r="AB2510">
        <v>2690.4851656958331</v>
      </c>
      <c r="AC2510">
        <v>2637.2846784262151</v>
      </c>
      <c r="AD2510">
        <v>2168.3366400967898</v>
      </c>
      <c r="AE2510">
        <v>3315.190284573473</v>
      </c>
      <c r="AF2510">
        <v>46.881405663721452</v>
      </c>
      <c r="AG2510">
        <v>46.458386014020419</v>
      </c>
      <c r="AH2510">
        <v>45.067737869563238</v>
      </c>
      <c r="AI2510">
        <v>49.84146166735259</v>
      </c>
      <c r="AJ2510">
        <v>0.34986190444380832</v>
      </c>
      <c r="AK2510">
        <v>0.34986207330190461</v>
      </c>
      <c r="AL2510">
        <v>0.34982279115129028</v>
      </c>
      <c r="AM2510">
        <v>0.34990079645966249</v>
      </c>
      <c r="AN2510">
        <v>0.97979556429705728</v>
      </c>
      <c r="AO2510">
        <v>0.97979556429705728</v>
      </c>
      <c r="AP2510">
        <v>0.97979556429705728</v>
      </c>
      <c r="AQ2510">
        <v>0.97979556429705728</v>
      </c>
      <c r="AR2510">
        <v>8.9101130079802591</v>
      </c>
      <c r="AS2510">
        <v>8.9101130079802608</v>
      </c>
      <c r="AT2510">
        <v>8.9101130079802608</v>
      </c>
      <c r="AU2510">
        <v>8.9101130079802608</v>
      </c>
      <c r="AV2510" t="str">
        <f>VLOOKUP(Sheet1[[#This Row],[NPDES ID2]],Combined_Sheet__Major_Only___2[[NPDES ID2]:[ECHO BFR]],3,FALSE)</f>
        <v>MA</v>
      </c>
      <c r="AW2510" t="s">
        <v>54</v>
      </c>
      <c r="AX2510" t="str">
        <f>VLOOKUP(Sheet1[[#This Row],[NPDES ID2]],Combined_Sheet__Major_Only___2[[NPDES ID2]:[ECHO BFR]],27,FALSE)</f>
        <v>other</v>
      </c>
      <c r="AY2510" t="str">
        <f>VLOOKUP(Sheet1[[#This Row],[NPDES ID2]],Combined_Sheet__Major_Only___2[[NPDES ID2]:[ECHO BFR]],28,FALSE)</f>
        <v>-</v>
      </c>
      <c r="AZ2510" t="str">
        <f>VLOOKUP(Sheet1[[#This Row],[NPDES ID2]],Combined_Sheet__Major_Only___2[[NPDES ID2]:[ECHO BFR]],29,FALSE)</f>
        <v>thickening, preliminaryOps</v>
      </c>
      <c r="BA2510">
        <f>VLOOKUP(Sheet1[[#This Row],[NPDES ID2]],Combined_Sheet__Major_Only___2[[NPDES ID2]:[ECHO BFR]],17,FALSE)</f>
        <v>42.350563000000001</v>
      </c>
      <c r="BB2510">
        <f>VLOOKUP(Sheet1[[#This Row],[NPDES ID2]],Combined_Sheet__Major_Only___2[[NPDES ID2]:[ECHO BFR]],18,FALSE)</f>
        <v>-71.494881000000007</v>
      </c>
      <c r="BC2510" t="str">
        <f>IF(ISNUMBER(SEARCH("aerobic",$AW2510)),"aerobic","")</f>
        <v/>
      </c>
      <c r="BD2510" t="str">
        <f>IF(ISNUMBER(SEARCH("anaer",$AW2510)),"anaer","")</f>
        <v/>
      </c>
      <c r="BE2510" t="str">
        <f>IF(ISNUMBER(SEARCH("thickening",$AZ2510)),"thickening","")</f>
        <v>thickening</v>
      </c>
      <c r="BF2510" s="2" t="str">
        <f>IF(ISNUMBER(SEARCH("airDry",$AW2510)),"airDry","")</f>
        <v/>
      </c>
      <c r="BG2510" s="2" t="str">
        <f>IF(ISNUMBER(SEARCH("heatDry",$AY2510)),"heatDry","")</f>
        <v/>
      </c>
      <c r="BH2510" s="2" t="str">
        <f>IF(AND(ISNUMBER(SEARCH("aerobic",$AW2510)),ISNUMBER(SEARCH("anaer",$AW2510))),"Combined Aer and Anaer.","")</f>
        <v/>
      </c>
    </row>
    <row r="2511" spans="1:60" x14ac:dyDescent="0.25">
      <c r="A2511" s="4">
        <v>175</v>
      </c>
      <c r="B2511" t="s">
        <v>944</v>
      </c>
      <c r="C2511">
        <v>4025</v>
      </c>
      <c r="D2511">
        <v>1106.395986631376</v>
      </c>
      <c r="E2511">
        <v>1105.891416151605</v>
      </c>
      <c r="F2511">
        <v>901.86180770077419</v>
      </c>
      <c r="G2511">
        <v>1313.224018520983</v>
      </c>
      <c r="H2511">
        <v>-143.3639632384423</v>
      </c>
      <c r="I2511">
        <v>-144.92884103153921</v>
      </c>
      <c r="J2511">
        <v>-163.6042863328131</v>
      </c>
      <c r="K2511">
        <v>-120.5726643965519</v>
      </c>
      <c r="L2511">
        <v>2136.3636444644421</v>
      </c>
      <c r="M2511">
        <v>2120.8107853041629</v>
      </c>
      <c r="N2511">
        <v>2068.7798148939719</v>
      </c>
      <c r="O2511">
        <v>2246.32600838494</v>
      </c>
      <c r="P2511">
        <v>95.155179697736543</v>
      </c>
      <c r="Q2511">
        <v>95.524435540221674</v>
      </c>
      <c r="R2511">
        <v>81.4076123248459</v>
      </c>
      <c r="S2511">
        <v>109.72490591192479</v>
      </c>
      <c r="T2511">
        <v>124625.1189047596</v>
      </c>
      <c r="U2511">
        <v>124625.0261875844</v>
      </c>
      <c r="V2511">
        <v>124541.9889347896</v>
      </c>
      <c r="W2511">
        <v>124708.8234475311</v>
      </c>
      <c r="X2511">
        <v>10573.580711883291</v>
      </c>
      <c r="Y2511">
        <v>10642.465785394659</v>
      </c>
      <c r="Z2511">
        <v>10055.13996265594</v>
      </c>
      <c r="AA2511">
        <v>10910.35445297017</v>
      </c>
      <c r="AB2511">
        <v>2141.440046523157</v>
      </c>
      <c r="AC2511">
        <v>2108.9094004148792</v>
      </c>
      <c r="AD2511">
        <v>1772.940485589927</v>
      </c>
      <c r="AE2511">
        <v>2565.8152640337771</v>
      </c>
      <c r="AF2511">
        <v>52.033385797768503</v>
      </c>
      <c r="AG2511">
        <v>51.647916521811517</v>
      </c>
      <c r="AH2511">
        <v>50.401027505319483</v>
      </c>
      <c r="AI2511">
        <v>54.706470169697617</v>
      </c>
      <c r="AJ2511">
        <v>0.41241600862540168</v>
      </c>
      <c r="AK2511">
        <v>0.41241653284665619</v>
      </c>
      <c r="AL2511">
        <v>0.41229231790679999</v>
      </c>
      <c r="AM2511">
        <v>0.41253902613690308</v>
      </c>
      <c r="AN2511">
        <v>0.97980489730692322</v>
      </c>
      <c r="AO2511">
        <v>0.97980489730692311</v>
      </c>
      <c r="AP2511">
        <v>0.97980489730692311</v>
      </c>
      <c r="AQ2511">
        <v>0.97980489730692311</v>
      </c>
      <c r="AR2511">
        <v>10.557994567310949</v>
      </c>
      <c r="AS2511">
        <v>10.557994567310949</v>
      </c>
      <c r="AT2511">
        <v>10.557994567310949</v>
      </c>
      <c r="AU2511">
        <v>10.557994567310949</v>
      </c>
      <c r="AV2511" t="str">
        <f>VLOOKUP(Sheet1[[#This Row],[NPDES ID2]],Combined_Sheet__Major_Only___2[[NPDES ID2]:[ECHO BFR]],3,FALSE)</f>
        <v>NJ</v>
      </c>
      <c r="AW2511" t="s">
        <v>54</v>
      </c>
      <c r="AX2511" t="str">
        <f>VLOOKUP(Sheet1[[#This Row],[NPDES ID2]],Combined_Sheet__Major_Only___2[[NPDES ID2]:[ECHO BFR]],27,FALSE)</f>
        <v>-</v>
      </c>
      <c r="AY2511" t="str">
        <f>VLOOKUP(Sheet1[[#This Row],[NPDES ID2]],Combined_Sheet__Major_Only___2[[NPDES ID2]:[ECHO BFR]],28,FALSE)</f>
        <v>-</v>
      </c>
      <c r="AZ2511" t="str">
        <f>VLOOKUP(Sheet1[[#This Row],[NPDES ID2]],Combined_Sheet__Major_Only___2[[NPDES ID2]:[ECHO BFR]],29,FALSE)</f>
        <v>thickening, preliminaryOps</v>
      </c>
      <c r="BA2511">
        <f>VLOOKUP(Sheet1[[#This Row],[NPDES ID2]],Combined_Sheet__Major_Only___2[[NPDES ID2]:[ECHO BFR]],17,FALSE)</f>
        <v>41.006540999999999</v>
      </c>
      <c r="BB2511">
        <f>VLOOKUP(Sheet1[[#This Row],[NPDES ID2]],Combined_Sheet__Major_Only___2[[NPDES ID2]:[ECHO BFR]],18,FALSE)</f>
        <v>-74.119142999999994</v>
      </c>
      <c r="BC2511" t="str">
        <f>IF(ISNUMBER(SEARCH("aerobic",$AW2511)),"aerobic","")</f>
        <v/>
      </c>
      <c r="BD2511" t="str">
        <f>IF(ISNUMBER(SEARCH("anaer",$AW2511)),"anaer","")</f>
        <v/>
      </c>
      <c r="BE2511" t="str">
        <f>IF(ISNUMBER(SEARCH("thickening",$AZ2511)),"thickening","")</f>
        <v>thickening</v>
      </c>
      <c r="BF2511" s="3" t="str">
        <f>IF(ISNUMBER(SEARCH("airDry",$AW2511)),"airDry","")</f>
        <v/>
      </c>
      <c r="BG2511" s="3" t="str">
        <f>IF(ISNUMBER(SEARCH("heatDry",$AY2511)),"heatDry","")</f>
        <v/>
      </c>
      <c r="BH2511" s="3" t="str">
        <f>IF(AND(ISNUMBER(SEARCH("aerobic",$AW2511)),ISNUMBER(SEARCH("anaer",$AW2511))),"Combined Aer and Anaer.","")</f>
        <v/>
      </c>
    </row>
    <row r="2512" spans="1:60" x14ac:dyDescent="0.25">
      <c r="A2512" s="4">
        <v>1324</v>
      </c>
      <c r="B2512" t="s">
        <v>6294</v>
      </c>
      <c r="C2512">
        <v>171</v>
      </c>
      <c r="D2512">
        <v>887.26547349271175</v>
      </c>
      <c r="E2512">
        <v>882.09369517988625</v>
      </c>
      <c r="F2512">
        <v>642.09281417936415</v>
      </c>
      <c r="G2512">
        <v>1150.62646114932</v>
      </c>
      <c r="H2512">
        <v>-151.88927100949351</v>
      </c>
      <c r="I2512">
        <v>-153.87805634723239</v>
      </c>
      <c r="J2512">
        <v>-170.78827916895031</v>
      </c>
      <c r="K2512">
        <v>-128.40550925660381</v>
      </c>
      <c r="L2512">
        <v>87.272711753384016</v>
      </c>
      <c r="M2512">
        <v>86.580261064536046</v>
      </c>
      <c r="N2512">
        <v>84.28799845167616</v>
      </c>
      <c r="O2512">
        <v>92.137129046904661</v>
      </c>
      <c r="P2512">
        <v>4.0501609122420827</v>
      </c>
      <c r="Q2512">
        <v>4.0633671700568197</v>
      </c>
      <c r="R2512">
        <v>3.4905901069119678</v>
      </c>
      <c r="S2512">
        <v>4.6810996242753227</v>
      </c>
      <c r="T2512">
        <v>125378.4966138036</v>
      </c>
      <c r="U2512">
        <v>125378.4033442881</v>
      </c>
      <c r="V2512">
        <v>125294.8714170554</v>
      </c>
      <c r="W2512">
        <v>125462.6998062324</v>
      </c>
      <c r="X2512">
        <v>11064.21646856183</v>
      </c>
      <c r="Y2512">
        <v>11142.25249270926</v>
      </c>
      <c r="Z2512">
        <v>10477.892488256721</v>
      </c>
      <c r="AA2512">
        <v>11446.068222167571</v>
      </c>
      <c r="AB2512">
        <v>2359.444824367969</v>
      </c>
      <c r="AC2512">
        <v>2320.7003200867348</v>
      </c>
      <c r="AD2512">
        <v>1932.953233068303</v>
      </c>
      <c r="AE2512">
        <v>2857.689020278322</v>
      </c>
      <c r="AF2512">
        <v>50.016674193482629</v>
      </c>
      <c r="AG2512">
        <v>49.619547242594173</v>
      </c>
      <c r="AH2512">
        <v>48.306682867063188</v>
      </c>
      <c r="AI2512">
        <v>52.8042933151699</v>
      </c>
      <c r="AJ2512">
        <v>0.38790721096890413</v>
      </c>
      <c r="AK2512">
        <v>0.38790723300250612</v>
      </c>
      <c r="AL2512">
        <v>0.38790215578011378</v>
      </c>
      <c r="AM2512">
        <v>0.38791223698931637</v>
      </c>
      <c r="AN2512">
        <v>0.97992275177151289</v>
      </c>
      <c r="AO2512">
        <v>0.97992275177151311</v>
      </c>
      <c r="AP2512">
        <v>0.97992275177151311</v>
      </c>
      <c r="AQ2512">
        <v>0.97992275177151311</v>
      </c>
      <c r="AR2512">
        <v>9.8718543545012682</v>
      </c>
      <c r="AS2512">
        <v>9.8718543545012718</v>
      </c>
      <c r="AT2512">
        <v>9.8718543545012718</v>
      </c>
      <c r="AU2512">
        <v>9.8718543545012718</v>
      </c>
      <c r="AV2512" t="str">
        <f>VLOOKUP(Sheet1[[#This Row],[NPDES ID2]],Combined_Sheet__Major_Only___2[[NPDES ID2]:[ECHO BFR]],3,FALSE)</f>
        <v>AR</v>
      </c>
      <c r="AW2512" t="s">
        <v>54</v>
      </c>
      <c r="AX2512" t="str">
        <f>VLOOKUP(Sheet1[[#This Row],[NPDES ID2]],Combined_Sheet__Major_Only___2[[NPDES ID2]:[ECHO BFR]],27,FALSE)</f>
        <v>-</v>
      </c>
      <c r="AY2512" t="str">
        <f>VLOOKUP(Sheet1[[#This Row],[NPDES ID2]],Combined_Sheet__Major_Only___2[[NPDES ID2]:[ECHO BFR]],28,FALSE)</f>
        <v>-</v>
      </c>
      <c r="AZ2512" t="str">
        <f>VLOOKUP(Sheet1[[#This Row],[NPDES ID2]],Combined_Sheet__Major_Only___2[[NPDES ID2]:[ECHO BFR]],29,FALSE)</f>
        <v>preliminaryOps, thickening</v>
      </c>
      <c r="BA2512">
        <f>VLOOKUP(Sheet1[[#This Row],[NPDES ID2]],Combined_Sheet__Major_Only___2[[NPDES ID2]:[ECHO BFR]],17,FALSE)</f>
        <v>36.357199999999999</v>
      </c>
      <c r="BB2512">
        <f>VLOOKUP(Sheet1[[#This Row],[NPDES ID2]],Combined_Sheet__Major_Only___2[[NPDES ID2]:[ECHO BFR]],18,FALSE)</f>
        <v>-93.578800000000001</v>
      </c>
      <c r="BC2512" t="str">
        <f>IF(ISNUMBER(SEARCH("aerobic",$AW2512)),"aerobic","")</f>
        <v/>
      </c>
      <c r="BD2512" t="str">
        <f>IF(ISNUMBER(SEARCH("anaer",$AW2512)),"anaer","")</f>
        <v/>
      </c>
      <c r="BE2512" t="str">
        <f>IF(ISNUMBER(SEARCH("thickening",$AZ2512)),"thickening","")</f>
        <v>thickening</v>
      </c>
      <c r="BF2512" s="2" t="str">
        <f>IF(ISNUMBER(SEARCH("airDry",$AW2512)),"airDry","")</f>
        <v/>
      </c>
      <c r="BG2512" s="2" t="str">
        <f>IF(ISNUMBER(SEARCH("heatDry",$AY2512)),"heatDry","")</f>
        <v/>
      </c>
      <c r="BH2512" s="2" t="str">
        <f>IF(AND(ISNUMBER(SEARCH("aerobic",$AW2512)),ISNUMBER(SEARCH("anaer",$AW2512))),"Combined Aer and Anaer.","")</f>
        <v/>
      </c>
    </row>
    <row r="2513" spans="1:60" x14ac:dyDescent="0.25">
      <c r="A2513" s="4">
        <v>2201</v>
      </c>
      <c r="B2513" t="s">
        <v>10320</v>
      </c>
      <c r="C2513">
        <v>651.5</v>
      </c>
      <c r="D2513">
        <v>450.00779651272933</v>
      </c>
      <c r="E2513">
        <v>445.23995528862531</v>
      </c>
      <c r="F2513">
        <v>360.88974452559881</v>
      </c>
      <c r="G2513">
        <v>536.94875461576589</v>
      </c>
      <c r="H2513">
        <v>-146.15059135808431</v>
      </c>
      <c r="I2513">
        <v>-148.36289511999709</v>
      </c>
      <c r="J2513">
        <v>-164.74232960095591</v>
      </c>
      <c r="K2513">
        <v>-123.06883981797711</v>
      </c>
      <c r="L2513">
        <v>344.18260126102831</v>
      </c>
      <c r="M2513">
        <v>341.63855796965743</v>
      </c>
      <c r="N2513">
        <v>333.20503511525919</v>
      </c>
      <c r="O2513">
        <v>362.06959478857522</v>
      </c>
      <c r="P2513">
        <v>15.40954441910575</v>
      </c>
      <c r="Q2513">
        <v>15.46127583634706</v>
      </c>
      <c r="R2513">
        <v>13.19660125923941</v>
      </c>
      <c r="S2513">
        <v>17.77718221976351</v>
      </c>
      <c r="T2513">
        <v>125845.1147596278</v>
      </c>
      <c r="U2513">
        <v>125845.0211480104</v>
      </c>
      <c r="V2513">
        <v>125761.18283519401</v>
      </c>
      <c r="W2513">
        <v>125929.6267997643</v>
      </c>
      <c r="X2513">
        <v>10727.390628411331</v>
      </c>
      <c r="Y2513">
        <v>10798.330624660641</v>
      </c>
      <c r="Z2513">
        <v>10196.429849956659</v>
      </c>
      <c r="AA2513">
        <v>11072.40921511934</v>
      </c>
      <c r="AB2513">
        <v>3006.3763243588469</v>
      </c>
      <c r="AC2513">
        <v>2920.1684087781869</v>
      </c>
      <c r="AD2513">
        <v>2320.9493623152371</v>
      </c>
      <c r="AE2513">
        <v>3859.692369952324</v>
      </c>
      <c r="AF2513">
        <v>51.775646950295183</v>
      </c>
      <c r="AG2513">
        <v>51.391816669467829</v>
      </c>
      <c r="AH2513">
        <v>50.126604857221459</v>
      </c>
      <c r="AI2513">
        <v>54.465526065703507</v>
      </c>
      <c r="AJ2513">
        <v>0.40928230507360519</v>
      </c>
      <c r="AK2513">
        <v>0.40928239578877662</v>
      </c>
      <c r="AL2513">
        <v>0.40926141575586528</v>
      </c>
      <c r="AM2513">
        <v>0.40930307476582523</v>
      </c>
      <c r="AN2513">
        <v>0.97999505972830137</v>
      </c>
      <c r="AO2513">
        <v>0.9799950597283017</v>
      </c>
      <c r="AP2513">
        <v>0.9799950597283017</v>
      </c>
      <c r="AQ2513">
        <v>0.9799950597283017</v>
      </c>
      <c r="AR2513">
        <v>8.9330628706327939</v>
      </c>
      <c r="AS2513">
        <v>8.9330628706327957</v>
      </c>
      <c r="AT2513">
        <v>8.9330628706327957</v>
      </c>
      <c r="AU2513">
        <v>8.9330628706327957</v>
      </c>
      <c r="AV2513" t="str">
        <f>VLOOKUP(Sheet1[[#This Row],[NPDES ID2]],Combined_Sheet__Major_Only___2[[NPDES ID2]:[ECHO BFR]],3,FALSE)</f>
        <v>UT</v>
      </c>
      <c r="AW2513" t="s">
        <v>54</v>
      </c>
      <c r="AX2513" t="str">
        <f>VLOOKUP(Sheet1[[#This Row],[NPDES ID2]],Combined_Sheet__Major_Only___2[[NPDES ID2]:[ECHO BFR]],27,FALSE)</f>
        <v>-</v>
      </c>
      <c r="AY2513" t="str">
        <f>VLOOKUP(Sheet1[[#This Row],[NPDES ID2]],Combined_Sheet__Major_Only___2[[NPDES ID2]:[ECHO BFR]],28,FALSE)</f>
        <v>-</v>
      </c>
      <c r="AZ2513" t="str">
        <f>VLOOKUP(Sheet1[[#This Row],[NPDES ID2]],Combined_Sheet__Major_Only___2[[NPDES ID2]:[ECHO BFR]],29,FALSE)</f>
        <v>thickening</v>
      </c>
      <c r="BA2513">
        <f>VLOOKUP(Sheet1[[#This Row],[NPDES ID2]],Combined_Sheet__Major_Only___2[[NPDES ID2]:[ECHO BFR]],17,FALSE)</f>
        <v>40.756883999999999</v>
      </c>
      <c r="BB2513">
        <f>VLOOKUP(Sheet1[[#This Row],[NPDES ID2]],Combined_Sheet__Major_Only___2[[NPDES ID2]:[ECHO BFR]],18,FALSE)</f>
        <v>-111.564117</v>
      </c>
      <c r="BC2513" t="str">
        <f>IF(ISNUMBER(SEARCH("aerobic",$AW2513)),"aerobic","")</f>
        <v/>
      </c>
      <c r="BD2513" t="str">
        <f>IF(ISNUMBER(SEARCH("anaer",$AW2513)),"anaer","")</f>
        <v/>
      </c>
      <c r="BE2513" t="str">
        <f>IF(ISNUMBER(SEARCH("thickening",$AZ2513)),"thickening","")</f>
        <v>thickening</v>
      </c>
      <c r="BF2513" s="3" t="str">
        <f>IF(ISNUMBER(SEARCH("airDry",$AW2513)),"airDry","")</f>
        <v/>
      </c>
      <c r="BG2513" s="3" t="str">
        <f>IF(ISNUMBER(SEARCH("heatDry",$AY2513)),"heatDry","")</f>
        <v/>
      </c>
      <c r="BH2513" s="3" t="str">
        <f>IF(AND(ISNUMBER(SEARCH("aerobic",$AW2513)),ISNUMBER(SEARCH("anaer",$AW2513))),"Combined Aer and Anaer.","")</f>
        <v/>
      </c>
    </row>
    <row r="2514" spans="1:60" x14ac:dyDescent="0.25">
      <c r="A2514" s="4">
        <v>1101</v>
      </c>
      <c r="B2514" t="s">
        <v>5305</v>
      </c>
      <c r="C2514">
        <v>341.74799999999999</v>
      </c>
      <c r="D2514">
        <v>605.47919867220537</v>
      </c>
      <c r="E2514">
        <v>605.89791443440708</v>
      </c>
      <c r="F2514">
        <v>452.46018873084603</v>
      </c>
      <c r="G2514">
        <v>762.6609368700947</v>
      </c>
      <c r="H2514">
        <v>-163.72467270897769</v>
      </c>
      <c r="I2514">
        <v>-165.438353610874</v>
      </c>
      <c r="J2514">
        <v>-183.8003842675015</v>
      </c>
      <c r="K2514">
        <v>-139.8775719114291</v>
      </c>
      <c r="L2514">
        <v>162.2234296711452</v>
      </c>
      <c r="M2514">
        <v>160.74400289710161</v>
      </c>
      <c r="N2514">
        <v>155.84452078615789</v>
      </c>
      <c r="O2514">
        <v>172.61894063403051</v>
      </c>
      <c r="P2514">
        <v>8.1143128853875233</v>
      </c>
      <c r="Q2514">
        <v>8.1214846470479607</v>
      </c>
      <c r="R2514">
        <v>7.0470259363179526</v>
      </c>
      <c r="S2514">
        <v>9.3160171239621832</v>
      </c>
      <c r="T2514">
        <v>126079.91813106459</v>
      </c>
      <c r="U2514">
        <v>126079.8243473007</v>
      </c>
      <c r="V2514">
        <v>125995.831860523</v>
      </c>
      <c r="W2514">
        <v>126164.5855841092</v>
      </c>
      <c r="X2514">
        <v>11965.62492985768</v>
      </c>
      <c r="Y2514">
        <v>12061.181296791239</v>
      </c>
      <c r="Z2514">
        <v>11239.65336334966</v>
      </c>
      <c r="AA2514">
        <v>12441.228507562901</v>
      </c>
      <c r="AB2514">
        <v>2648.8869369418589</v>
      </c>
      <c r="AC2514">
        <v>2599.8335435841659</v>
      </c>
      <c r="AD2514">
        <v>2150.364641700005</v>
      </c>
      <c r="AE2514">
        <v>3243.1029446959251</v>
      </c>
      <c r="AF2514">
        <v>46.520755344644222</v>
      </c>
      <c r="AG2514">
        <v>46.095970483840702</v>
      </c>
      <c r="AH2514">
        <v>44.692562876042857</v>
      </c>
      <c r="AI2514">
        <v>49.501455792247938</v>
      </c>
      <c r="AJ2514">
        <v>0.34549048323275572</v>
      </c>
      <c r="AK2514">
        <v>0.3454905234640534</v>
      </c>
      <c r="AL2514">
        <v>0.34548124071951869</v>
      </c>
      <c r="AM2514">
        <v>0.3454996725614386</v>
      </c>
      <c r="AN2514">
        <v>0.98003124863939528</v>
      </c>
      <c r="AO2514">
        <v>0.98003124863939528</v>
      </c>
      <c r="AP2514">
        <v>0.98003124863939528</v>
      </c>
      <c r="AQ2514">
        <v>0.98003124863939528</v>
      </c>
      <c r="AR2514">
        <v>9.0035750086326463</v>
      </c>
      <c r="AS2514">
        <v>9.0035750086326445</v>
      </c>
      <c r="AT2514">
        <v>9.0035750086326445</v>
      </c>
      <c r="AU2514">
        <v>9.0035750086326445</v>
      </c>
      <c r="AV2514" t="str">
        <f>VLOOKUP(Sheet1[[#This Row],[NPDES ID2]],Combined_Sheet__Major_Only___2[[NPDES ID2]:[ECHO BFR]],3,FALSE)</f>
        <v>MA</v>
      </c>
      <c r="AW2514" t="s">
        <v>54</v>
      </c>
      <c r="AX2514" t="str">
        <f>VLOOKUP(Sheet1[[#This Row],[NPDES ID2]],Combined_Sheet__Major_Only___2[[NPDES ID2]:[ECHO BFR]],27,FALSE)</f>
        <v>-</v>
      </c>
      <c r="AY2514" t="str">
        <f>VLOOKUP(Sheet1[[#This Row],[NPDES ID2]],Combined_Sheet__Major_Only___2[[NPDES ID2]:[ECHO BFR]],28,FALSE)</f>
        <v>-</v>
      </c>
      <c r="AZ2514" t="str">
        <f>VLOOKUP(Sheet1[[#This Row],[NPDES ID2]],Combined_Sheet__Major_Only___2[[NPDES ID2]:[ECHO BFR]],29,FALSE)</f>
        <v>thickening, preliminaryOps</v>
      </c>
      <c r="BA2514">
        <f>VLOOKUP(Sheet1[[#This Row],[NPDES ID2]],Combined_Sheet__Major_Only___2[[NPDES ID2]:[ECHO BFR]],17,FALSE)</f>
        <v>42.036920000000002</v>
      </c>
      <c r="BB2514">
        <f>VLOOKUP(Sheet1[[#This Row],[NPDES ID2]],Combined_Sheet__Major_Only___2[[NPDES ID2]:[ECHO BFR]],18,FALSE)</f>
        <v>-71.613780000000006</v>
      </c>
      <c r="BC2514" t="str">
        <f>IF(ISNUMBER(SEARCH("aerobic",$AW2514)),"aerobic","")</f>
        <v/>
      </c>
      <c r="BD2514" t="str">
        <f>IF(ISNUMBER(SEARCH("anaer",$AW2514)),"anaer","")</f>
        <v/>
      </c>
      <c r="BE2514" t="str">
        <f>IF(ISNUMBER(SEARCH("thickening",$AZ2514)),"thickening","")</f>
        <v>thickening</v>
      </c>
      <c r="BF2514" s="3" t="str">
        <f>IF(ISNUMBER(SEARCH("airDry",$AW2514)),"airDry","")</f>
        <v/>
      </c>
      <c r="BG2514" s="3" t="str">
        <f>IF(ISNUMBER(SEARCH("heatDry",$AY2514)),"heatDry","")</f>
        <v/>
      </c>
      <c r="BH2514" s="3" t="str">
        <f>IF(AND(ISNUMBER(SEARCH("aerobic",$AW2514)),ISNUMBER(SEARCH("anaer",$AW2514))),"Combined Aer and Anaer.","")</f>
        <v/>
      </c>
    </row>
    <row r="2515" spans="1:60" x14ac:dyDescent="0.25">
      <c r="A2515" s="4">
        <v>2189</v>
      </c>
      <c r="B2515" t="s">
        <v>10268</v>
      </c>
      <c r="C2515">
        <v>680</v>
      </c>
      <c r="D2515">
        <v>447.42862404310438</v>
      </c>
      <c r="E2515">
        <v>442.10907616639008</v>
      </c>
      <c r="F2515">
        <v>361.16102559549762</v>
      </c>
      <c r="G2515">
        <v>531.83802733236632</v>
      </c>
      <c r="H2515">
        <v>-145.57527444751241</v>
      </c>
      <c r="I2515">
        <v>-147.7861008973332</v>
      </c>
      <c r="J2515">
        <v>-164.11149481261609</v>
      </c>
      <c r="K2515">
        <v>-122.51973711356401</v>
      </c>
      <c r="L2515">
        <v>360.58216853360432</v>
      </c>
      <c r="M2515">
        <v>357.93746169372218</v>
      </c>
      <c r="N2515">
        <v>349.16997932220772</v>
      </c>
      <c r="O2515">
        <v>379.17725502285691</v>
      </c>
      <c r="P2515">
        <v>16.081199855377331</v>
      </c>
      <c r="Q2515">
        <v>16.1415571508788</v>
      </c>
      <c r="R2515">
        <v>13.75875418035054</v>
      </c>
      <c r="S2515">
        <v>18.546860958876341</v>
      </c>
      <c r="T2515">
        <v>126876.7109794495</v>
      </c>
      <c r="U2515">
        <v>126876.6166115154</v>
      </c>
      <c r="V2515">
        <v>126792.10094353709</v>
      </c>
      <c r="W2515">
        <v>126961.9058179954</v>
      </c>
      <c r="X2515">
        <v>10774.917097143451</v>
      </c>
      <c r="Y2515">
        <v>10845.67021568965</v>
      </c>
      <c r="Z2515">
        <v>10245.61241048207</v>
      </c>
      <c r="AA2515">
        <v>11118.772157930911</v>
      </c>
      <c r="AB2515">
        <v>2291.1856074071602</v>
      </c>
      <c r="AC2515">
        <v>2252.7131137086708</v>
      </c>
      <c r="AD2515">
        <v>1880.0753125187341</v>
      </c>
      <c r="AE2515">
        <v>2770.891343817807</v>
      </c>
      <c r="AF2515">
        <v>51.969275905094428</v>
      </c>
      <c r="AG2515">
        <v>51.58695940785114</v>
      </c>
      <c r="AH2515">
        <v>50.326840198691293</v>
      </c>
      <c r="AI2515">
        <v>54.648423968558063</v>
      </c>
      <c r="AJ2515">
        <v>0.41163652428014919</v>
      </c>
      <c r="AK2515">
        <v>0.4116366165733597</v>
      </c>
      <c r="AL2515">
        <v>0.41161527036158069</v>
      </c>
      <c r="AM2515">
        <v>0.41165765649965841</v>
      </c>
      <c r="AN2515">
        <v>0.98015308373066945</v>
      </c>
      <c r="AO2515">
        <v>0.98015308373066912</v>
      </c>
      <c r="AP2515">
        <v>0.98015308373066912</v>
      </c>
      <c r="AQ2515">
        <v>0.98015308373066912</v>
      </c>
      <c r="AR2515">
        <v>10.272902851659181</v>
      </c>
      <c r="AS2515">
        <v>10.272902851659181</v>
      </c>
      <c r="AT2515">
        <v>10.272902851659181</v>
      </c>
      <c r="AU2515">
        <v>10.272902851659181</v>
      </c>
      <c r="AV2515" t="str">
        <f>VLOOKUP(Sheet1[[#This Row],[NPDES ID2]],Combined_Sheet__Major_Only___2[[NPDES ID2]:[ECHO BFR]],3,FALSE)</f>
        <v>FL</v>
      </c>
      <c r="AW2515" t="s">
        <v>54</v>
      </c>
      <c r="AX2515" t="str">
        <f>VLOOKUP(Sheet1[[#This Row],[NPDES ID2]],Combined_Sheet__Major_Only___2[[NPDES ID2]:[ECHO BFR]],27,FALSE)</f>
        <v>-</v>
      </c>
      <c r="AY2515" t="str">
        <f>VLOOKUP(Sheet1[[#This Row],[NPDES ID2]],Combined_Sheet__Major_Only___2[[NPDES ID2]:[ECHO BFR]],28,FALSE)</f>
        <v>-</v>
      </c>
      <c r="AZ2515" t="str">
        <f>VLOOKUP(Sheet1[[#This Row],[NPDES ID2]],Combined_Sheet__Major_Only___2[[NPDES ID2]:[ECHO BFR]],29,FALSE)</f>
        <v>thickening</v>
      </c>
      <c r="BA2515">
        <f>VLOOKUP(Sheet1[[#This Row],[NPDES ID2]],Combined_Sheet__Major_Only___2[[NPDES ID2]:[ECHO BFR]],17,FALSE)</f>
        <v>28.318349999999999</v>
      </c>
      <c r="BB2515">
        <f>VLOOKUP(Sheet1[[#This Row],[NPDES ID2]],Combined_Sheet__Major_Only___2[[NPDES ID2]:[ECHO BFR]],18,FALSE)</f>
        <v>-81.496420000000001</v>
      </c>
      <c r="BC2515" t="str">
        <f>IF(ISNUMBER(SEARCH("aerobic",$AW2515)),"aerobic","")</f>
        <v/>
      </c>
      <c r="BD2515" t="str">
        <f>IF(ISNUMBER(SEARCH("anaer",$AW2515)),"anaer","")</f>
        <v/>
      </c>
      <c r="BE2515" t="str">
        <f>IF(ISNUMBER(SEARCH("thickening",$AZ2515)),"thickening","")</f>
        <v>thickening</v>
      </c>
      <c r="BF2515" s="3" t="str">
        <f>IF(ISNUMBER(SEARCH("airDry",$AW2515)),"airDry","")</f>
        <v/>
      </c>
      <c r="BG2515" s="3" t="str">
        <f>IF(ISNUMBER(SEARCH("heatDry",$AY2515)),"heatDry","")</f>
        <v/>
      </c>
      <c r="BH2515" s="3" t="str">
        <f>IF(AND(ISNUMBER(SEARCH("aerobic",$AW2515)),ISNUMBER(SEARCH("anaer",$AW2515))),"Combined Aer and Anaer.","")</f>
        <v/>
      </c>
    </row>
    <row r="2516" spans="1:60" x14ac:dyDescent="0.25">
      <c r="A2516" s="4">
        <v>327</v>
      </c>
      <c r="B2516" t="s">
        <v>1659</v>
      </c>
      <c r="C2516">
        <v>1092.45</v>
      </c>
      <c r="D2516">
        <v>482.49412208602541</v>
      </c>
      <c r="E2516">
        <v>480.10389114604141</v>
      </c>
      <c r="F2516">
        <v>408.06350029586463</v>
      </c>
      <c r="G2516">
        <v>572.84271095473059</v>
      </c>
      <c r="H2516">
        <v>-146.11955107135131</v>
      </c>
      <c r="I2516">
        <v>-148.4677983691868</v>
      </c>
      <c r="J2516">
        <v>-164.96566814648429</v>
      </c>
      <c r="K2516">
        <v>-123.1929115534207</v>
      </c>
      <c r="L2516">
        <v>576.18397425941305</v>
      </c>
      <c r="M2516">
        <v>571.91374694689762</v>
      </c>
      <c r="N2516">
        <v>557.74048200881782</v>
      </c>
      <c r="O2516">
        <v>606.23016811053435</v>
      </c>
      <c r="P2516">
        <v>25.839759285452271</v>
      </c>
      <c r="Q2516">
        <v>25.922094049976948</v>
      </c>
      <c r="R2516">
        <v>22.138713716990381</v>
      </c>
      <c r="S2516">
        <v>29.813176553830939</v>
      </c>
      <c r="T2516">
        <v>126952.919557273</v>
      </c>
      <c r="U2516">
        <v>126952.8251334665</v>
      </c>
      <c r="V2516">
        <v>126868.25942626481</v>
      </c>
      <c r="W2516">
        <v>127038.164837159</v>
      </c>
      <c r="X2516">
        <v>10839.704213367981</v>
      </c>
      <c r="Y2516">
        <v>10911.550098336949</v>
      </c>
      <c r="Z2516">
        <v>10301.396232198549</v>
      </c>
      <c r="AA2516">
        <v>11189.61122829144</v>
      </c>
      <c r="AB2516">
        <v>2713.2529485760929</v>
      </c>
      <c r="AC2516">
        <v>2650.7362620429781</v>
      </c>
      <c r="AD2516">
        <v>2151.4303929883799</v>
      </c>
      <c r="AE2516">
        <v>3392.0168347319318</v>
      </c>
      <c r="AF2516">
        <v>51.692464585633182</v>
      </c>
      <c r="AG2516">
        <v>51.307485764630229</v>
      </c>
      <c r="AH2516">
        <v>50.04166046955941</v>
      </c>
      <c r="AI2516">
        <v>54.386611092456839</v>
      </c>
      <c r="AJ2516">
        <v>0.40827100758268342</v>
      </c>
      <c r="AK2516">
        <v>0.40827115771530431</v>
      </c>
      <c r="AL2516">
        <v>0.4082363222729733</v>
      </c>
      <c r="AM2516">
        <v>0.408305495604248</v>
      </c>
      <c r="AN2516">
        <v>0.98016465869312375</v>
      </c>
      <c r="AO2516">
        <v>0.98016465869312375</v>
      </c>
      <c r="AP2516">
        <v>0.98016465869312375</v>
      </c>
      <c r="AQ2516">
        <v>0.98016465869312375</v>
      </c>
      <c r="AR2516">
        <v>9.4057196927658691</v>
      </c>
      <c r="AS2516">
        <v>9.4057196927658673</v>
      </c>
      <c r="AT2516">
        <v>9.4057196927658673</v>
      </c>
      <c r="AU2516">
        <v>9.4057196927658673</v>
      </c>
      <c r="AV2516" t="str">
        <f>VLOOKUP(Sheet1[[#This Row],[NPDES ID2]],Combined_Sheet__Major_Only___2[[NPDES ID2]:[ECHO BFR]],3,FALSE)</f>
        <v>MO</v>
      </c>
      <c r="AW2516" t="s">
        <v>54</v>
      </c>
      <c r="AX2516" t="str">
        <f>VLOOKUP(Sheet1[[#This Row],[NPDES ID2]],Combined_Sheet__Major_Only___2[[NPDES ID2]:[ECHO BFR]],27,FALSE)</f>
        <v>-</v>
      </c>
      <c r="AY2516" t="str">
        <f>VLOOKUP(Sheet1[[#This Row],[NPDES ID2]],Combined_Sheet__Major_Only___2[[NPDES ID2]:[ECHO BFR]],28,FALSE)</f>
        <v>-</v>
      </c>
      <c r="AZ2516" t="str">
        <f>VLOOKUP(Sheet1[[#This Row],[NPDES ID2]],Combined_Sheet__Major_Only___2[[NPDES ID2]:[ECHO BFR]],29,FALSE)</f>
        <v>thickening</v>
      </c>
      <c r="BA2516">
        <f>VLOOKUP(Sheet1[[#This Row],[NPDES ID2]],Combined_Sheet__Major_Only___2[[NPDES ID2]:[ECHO BFR]],17,FALSE)</f>
        <v>39.114440999999999</v>
      </c>
      <c r="BB2516">
        <f>VLOOKUP(Sheet1[[#This Row],[NPDES ID2]],Combined_Sheet__Major_Only___2[[NPDES ID2]:[ECHO BFR]],18,FALSE)</f>
        <v>-94.461890999999994</v>
      </c>
      <c r="BC2516" t="str">
        <f>IF(ISNUMBER(SEARCH("aerobic",$AW2516)),"aerobic","")</f>
        <v/>
      </c>
      <c r="BD2516" t="str">
        <f>IF(ISNUMBER(SEARCH("anaer",$AW2516)),"anaer","")</f>
        <v/>
      </c>
      <c r="BE2516" t="str">
        <f>IF(ISNUMBER(SEARCH("thickening",$AZ2516)),"thickening","")</f>
        <v>thickening</v>
      </c>
      <c r="BF2516" s="3" t="str">
        <f>IF(ISNUMBER(SEARCH("airDry",$AW2516)),"airDry","")</f>
        <v/>
      </c>
      <c r="BG2516" s="3" t="str">
        <f>IF(ISNUMBER(SEARCH("heatDry",$AY2516)),"heatDry","")</f>
        <v/>
      </c>
      <c r="BH2516" s="3" t="str">
        <f>IF(AND(ISNUMBER(SEARCH("aerobic",$AW2516)),ISNUMBER(SEARCH("anaer",$AW2516))),"Combined Aer and Anaer.","")</f>
        <v/>
      </c>
    </row>
    <row r="2517" spans="1:60" x14ac:dyDescent="0.25">
      <c r="A2517" s="4">
        <v>1834</v>
      </c>
      <c r="B2517" t="s">
        <v>8671</v>
      </c>
      <c r="C2517">
        <v>14345.2</v>
      </c>
      <c r="D2517">
        <v>3803.4496830828562</v>
      </c>
      <c r="E2517">
        <v>3819.4582001562731</v>
      </c>
      <c r="F2517">
        <v>3005.797734957579</v>
      </c>
      <c r="G2517">
        <v>4594.3708731411307</v>
      </c>
      <c r="H2517">
        <v>-145.7914886070179</v>
      </c>
      <c r="I2517">
        <v>-147.86939728139791</v>
      </c>
      <c r="J2517">
        <v>-168.6731065040145</v>
      </c>
      <c r="K2517">
        <v>-118.42251936308119</v>
      </c>
      <c r="L2517">
        <v>7158.0744893840829</v>
      </c>
      <c r="M2517">
        <v>7100.0372065298006</v>
      </c>
      <c r="N2517">
        <v>6900.5395187314016</v>
      </c>
      <c r="O2517">
        <v>7575.3107051410816</v>
      </c>
      <c r="P2517">
        <v>339.61363611993659</v>
      </c>
      <c r="Q2517">
        <v>341.27975338827582</v>
      </c>
      <c r="R2517">
        <v>293.75640418250123</v>
      </c>
      <c r="S2517">
        <v>391.75281718785271</v>
      </c>
      <c r="T2517">
        <v>127573.1661317143</v>
      </c>
      <c r="U2517">
        <v>127573.07125317289</v>
      </c>
      <c r="V2517">
        <v>127488.0982866086</v>
      </c>
      <c r="W2517">
        <v>127658.821943712</v>
      </c>
      <c r="X2517">
        <v>11515.47428423461</v>
      </c>
      <c r="Y2517">
        <v>11597.865267656151</v>
      </c>
      <c r="Z2517">
        <v>10878.144487181729</v>
      </c>
      <c r="AA2517">
        <v>11930.20417182175</v>
      </c>
      <c r="AB2517">
        <v>2392.7799860072132</v>
      </c>
      <c r="AC2517">
        <v>2354.38478704214</v>
      </c>
      <c r="AD2517">
        <v>1967.8981280927501</v>
      </c>
      <c r="AE2517">
        <v>2881.5351525557212</v>
      </c>
      <c r="AF2517">
        <v>48.961833956701128</v>
      </c>
      <c r="AG2517">
        <v>48.541705377584528</v>
      </c>
      <c r="AH2517">
        <v>47.225392923725948</v>
      </c>
      <c r="AI2517">
        <v>51.797686855778508</v>
      </c>
      <c r="AJ2517">
        <v>0.37509876641938189</v>
      </c>
      <c r="AK2517">
        <v>0.37510038635866322</v>
      </c>
      <c r="AL2517">
        <v>0.37468324280565701</v>
      </c>
      <c r="AM2517">
        <v>0.37551241195667079</v>
      </c>
      <c r="AN2517">
        <v>0.98025836529354482</v>
      </c>
      <c r="AO2517">
        <v>0.98025836529354482</v>
      </c>
      <c r="AP2517">
        <v>0.98025836529354482</v>
      </c>
      <c r="AQ2517">
        <v>0.98025836529354482</v>
      </c>
      <c r="AR2517">
        <v>9.7980101450847368</v>
      </c>
      <c r="AS2517">
        <v>9.7980101450847386</v>
      </c>
      <c r="AT2517">
        <v>9.7980101450847386</v>
      </c>
      <c r="AU2517">
        <v>9.7980101450847386</v>
      </c>
      <c r="AV2517" t="str">
        <f>VLOOKUP(Sheet1[[#This Row],[NPDES ID2]],Combined_Sheet__Major_Only___2[[NPDES ID2]:[ECHO BFR]],3,FALSE)</f>
        <v>CT</v>
      </c>
      <c r="AW2517" t="s">
        <v>54</v>
      </c>
      <c r="AX2517" t="str">
        <f>VLOOKUP(Sheet1[[#This Row],[NPDES ID2]],Combined_Sheet__Major_Only___2[[NPDES ID2]:[ECHO BFR]],27,FALSE)</f>
        <v>-</v>
      </c>
      <c r="AY2517" t="str">
        <f>VLOOKUP(Sheet1[[#This Row],[NPDES ID2]],Combined_Sheet__Major_Only___2[[NPDES ID2]:[ECHO BFR]],28,FALSE)</f>
        <v>-</v>
      </c>
      <c r="AZ2517" t="str">
        <f>VLOOKUP(Sheet1[[#This Row],[NPDES ID2]],Combined_Sheet__Major_Only___2[[NPDES ID2]:[ECHO BFR]],29,FALSE)</f>
        <v>thickening, preliminaryOps</v>
      </c>
      <c r="BA2517">
        <f>VLOOKUP(Sheet1[[#This Row],[NPDES ID2]],Combined_Sheet__Major_Only___2[[NPDES ID2]:[ECHO BFR]],17,FALSE)</f>
        <v>41.282563000000003</v>
      </c>
      <c r="BB2517">
        <f>VLOOKUP(Sheet1[[#This Row],[NPDES ID2]],Combined_Sheet__Major_Only___2[[NPDES ID2]:[ECHO BFR]],18,FALSE)</f>
        <v>-72.902505000000005</v>
      </c>
      <c r="BC2517" t="str">
        <f>IF(ISNUMBER(SEARCH("aerobic",$AW2517)),"aerobic","")</f>
        <v/>
      </c>
      <c r="BD2517" t="str">
        <f>IF(ISNUMBER(SEARCH("anaer",$AW2517)),"anaer","")</f>
        <v/>
      </c>
      <c r="BE2517" t="str">
        <f>IF(ISNUMBER(SEARCH("thickening",$AZ2517)),"thickening","")</f>
        <v>thickening</v>
      </c>
      <c r="BF2517" s="2" t="str">
        <f>IF(ISNUMBER(SEARCH("airDry",$AW2517)),"airDry","")</f>
        <v/>
      </c>
      <c r="BG2517" s="2" t="str">
        <f>IF(ISNUMBER(SEARCH("heatDry",$AY2517)),"heatDry","")</f>
        <v/>
      </c>
      <c r="BH2517" s="2" t="str">
        <f>IF(AND(ISNUMBER(SEARCH("aerobic",$AW2517)),ISNUMBER(SEARCH("anaer",$AW2517))),"Combined Aer and Anaer.","")</f>
        <v/>
      </c>
    </row>
    <row r="2518" spans="1:60" x14ac:dyDescent="0.25">
      <c r="A2518" s="4">
        <v>108</v>
      </c>
      <c r="B2518" t="s">
        <v>611</v>
      </c>
      <c r="C2518">
        <v>14378.81</v>
      </c>
      <c r="D2518">
        <v>3964.697162541519</v>
      </c>
      <c r="E2518">
        <v>3976.40067375238</v>
      </c>
      <c r="F2518">
        <v>3138.8085886297681</v>
      </c>
      <c r="G2518">
        <v>4793.7582156787457</v>
      </c>
      <c r="H2518">
        <v>-151.35049401176261</v>
      </c>
      <c r="I2518">
        <v>-153.4659177317449</v>
      </c>
      <c r="J2518">
        <v>-175.32131853072289</v>
      </c>
      <c r="K2518">
        <v>-123.578686098942</v>
      </c>
      <c r="L2518">
        <v>6899.933573707398</v>
      </c>
      <c r="M2518">
        <v>6839.6536870318578</v>
      </c>
      <c r="N2518">
        <v>6632.4106681017538</v>
      </c>
      <c r="O2518">
        <v>7333.3407903302832</v>
      </c>
      <c r="P2518">
        <v>340.84023901671372</v>
      </c>
      <c r="Q2518">
        <v>341.47116695575579</v>
      </c>
      <c r="R2518">
        <v>295.87064264846219</v>
      </c>
      <c r="S2518">
        <v>391.46523595063411</v>
      </c>
      <c r="T2518">
        <v>128168.9619006495</v>
      </c>
      <c r="U2518">
        <v>128168.8665852993</v>
      </c>
      <c r="V2518">
        <v>128083.5024139867</v>
      </c>
      <c r="W2518">
        <v>128255.0120611293</v>
      </c>
      <c r="X2518">
        <v>12031.97316045926</v>
      </c>
      <c r="Y2518">
        <v>12123.95871168801</v>
      </c>
      <c r="Z2518">
        <v>11316.00870409378</v>
      </c>
      <c r="AA2518">
        <v>12499.787672326969</v>
      </c>
      <c r="AB2518">
        <v>3147.429959130915</v>
      </c>
      <c r="AC2518">
        <v>3066.0466468212071</v>
      </c>
      <c r="AD2518">
        <v>2464.461698840506</v>
      </c>
      <c r="AE2518">
        <v>3989.6007555250872</v>
      </c>
      <c r="AF2518">
        <v>47.088355744730798</v>
      </c>
      <c r="AG2518">
        <v>46.653765295654942</v>
      </c>
      <c r="AH2518">
        <v>45.289245063546772</v>
      </c>
      <c r="AI2518">
        <v>50.027912221357369</v>
      </c>
      <c r="AJ2518">
        <v>0.35237067578648362</v>
      </c>
      <c r="AK2518">
        <v>0.35237225532910899</v>
      </c>
      <c r="AL2518">
        <v>0.35196340232535028</v>
      </c>
      <c r="AM2518">
        <v>0.3527761308326211</v>
      </c>
      <c r="AN2518">
        <v>0.980347547926673</v>
      </c>
      <c r="AO2518">
        <v>0.98034754792667322</v>
      </c>
      <c r="AP2518">
        <v>0.98034754792667322</v>
      </c>
      <c r="AQ2518">
        <v>0.98034754792667322</v>
      </c>
      <c r="AR2518">
        <v>8.3889268824317735</v>
      </c>
      <c r="AS2518">
        <v>8.3889268824317735</v>
      </c>
      <c r="AT2518">
        <v>8.3889268824317735</v>
      </c>
      <c r="AU2518">
        <v>8.3889268824317735</v>
      </c>
      <c r="AV2518" t="str">
        <f>VLOOKUP(Sheet1[[#This Row],[NPDES ID2]],Combined_Sheet__Major_Only___2[[NPDES ID2]:[ECHO BFR]],3,FALSE)</f>
        <v>MO</v>
      </c>
      <c r="AW2518" t="s">
        <v>54</v>
      </c>
      <c r="AX2518" t="str">
        <f>VLOOKUP(Sheet1[[#This Row],[NPDES ID2]],Combined_Sheet__Major_Only___2[[NPDES ID2]:[ECHO BFR]],27,FALSE)</f>
        <v>other</v>
      </c>
      <c r="AY2518" t="str">
        <f>VLOOKUP(Sheet1[[#This Row],[NPDES ID2]],Combined_Sheet__Major_Only___2[[NPDES ID2]:[ECHO BFR]],28,FALSE)</f>
        <v>-</v>
      </c>
      <c r="AZ2518" t="str">
        <f>VLOOKUP(Sheet1[[#This Row],[NPDES ID2]],Combined_Sheet__Major_Only___2[[NPDES ID2]:[ECHO BFR]],29,FALSE)</f>
        <v>thickening, preliminaryOps</v>
      </c>
      <c r="BA2518">
        <f>VLOOKUP(Sheet1[[#This Row],[NPDES ID2]],Combined_Sheet__Major_Only___2[[NPDES ID2]:[ECHO BFR]],17,FALSE)</f>
        <v>38.532699999999998</v>
      </c>
      <c r="BB2518">
        <f>VLOOKUP(Sheet1[[#This Row],[NPDES ID2]],Combined_Sheet__Major_Only___2[[NPDES ID2]:[ECHO BFR]],18,FALSE)</f>
        <v>-90.270899999999997</v>
      </c>
      <c r="BC2518" t="str">
        <f>IF(ISNUMBER(SEARCH("aerobic",$AW2518)),"aerobic","")</f>
        <v/>
      </c>
      <c r="BD2518" t="str">
        <f>IF(ISNUMBER(SEARCH("anaer",$AW2518)),"anaer","")</f>
        <v/>
      </c>
      <c r="BE2518" t="str">
        <f>IF(ISNUMBER(SEARCH("thickening",$AZ2518)),"thickening","")</f>
        <v>thickening</v>
      </c>
      <c r="BF2518" s="2" t="str">
        <f>IF(ISNUMBER(SEARCH("airDry",$AW2518)),"airDry","")</f>
        <v/>
      </c>
      <c r="BG2518" s="2" t="str">
        <f>IF(ISNUMBER(SEARCH("heatDry",$AY2518)),"heatDry","")</f>
        <v/>
      </c>
      <c r="BH2518" s="2" t="str">
        <f>IF(AND(ISNUMBER(SEARCH("aerobic",$AW2518)),ISNUMBER(SEARCH("anaer",$AW2518))),"Combined Aer and Anaer.","")</f>
        <v/>
      </c>
    </row>
    <row r="2519" spans="1:60" x14ac:dyDescent="0.25">
      <c r="A2519" s="4">
        <v>1203</v>
      </c>
      <c r="B2519" t="s">
        <v>5771</v>
      </c>
      <c r="C2519">
        <v>249.1</v>
      </c>
      <c r="D2519">
        <v>715.08241197830546</v>
      </c>
      <c r="E2519">
        <v>714.00430558088226</v>
      </c>
      <c r="F2519">
        <v>532.27948377122812</v>
      </c>
      <c r="G2519">
        <v>926.8198698202574</v>
      </c>
      <c r="H2519">
        <v>-160.87314105893299</v>
      </c>
      <c r="I2519">
        <v>-162.7492912625942</v>
      </c>
      <c r="J2519">
        <v>-180.65490721169971</v>
      </c>
      <c r="K2519">
        <v>-137.08977050751491</v>
      </c>
      <c r="L2519">
        <v>120.29758578419781</v>
      </c>
      <c r="M2519">
        <v>119.2352277949289</v>
      </c>
      <c r="N2519">
        <v>115.7177189691247</v>
      </c>
      <c r="O2519">
        <v>127.76150554187539</v>
      </c>
      <c r="P2519">
        <v>5.9113257852525587</v>
      </c>
      <c r="Q2519">
        <v>5.9236027237864217</v>
      </c>
      <c r="R2519">
        <v>5.1276619845265392</v>
      </c>
      <c r="S2519">
        <v>6.789273939482424</v>
      </c>
      <c r="T2519">
        <v>128336.0464104358</v>
      </c>
      <c r="U2519">
        <v>128335.95097258731</v>
      </c>
      <c r="V2519">
        <v>128250.4770921142</v>
      </c>
      <c r="W2519">
        <v>128422.2071617022</v>
      </c>
      <c r="X2519">
        <v>11971.057135028679</v>
      </c>
      <c r="Y2519">
        <v>12063.97786913358</v>
      </c>
      <c r="Z2519">
        <v>11267.08958082981</v>
      </c>
      <c r="AA2519">
        <v>12431.55415875455</v>
      </c>
      <c r="AB2519">
        <v>3013.1924847927048</v>
      </c>
      <c r="AC2519">
        <v>2942.183289519548</v>
      </c>
      <c r="AD2519">
        <v>2379.167283885201</v>
      </c>
      <c r="AE2519">
        <v>3787.5487509736622</v>
      </c>
      <c r="AF2519">
        <v>47.328092860636943</v>
      </c>
      <c r="AG2519">
        <v>46.909732726644691</v>
      </c>
      <c r="AH2519">
        <v>45.527081249375641</v>
      </c>
      <c r="AI2519">
        <v>50.264271429481589</v>
      </c>
      <c r="AJ2519">
        <v>0.35527767945516697</v>
      </c>
      <c r="AK2519">
        <v>0.35527771028527622</v>
      </c>
      <c r="AL2519">
        <v>0.35527060137931438</v>
      </c>
      <c r="AM2519">
        <v>0.35528471674623768</v>
      </c>
      <c r="AN2519">
        <v>0.98037241375023609</v>
      </c>
      <c r="AO2519">
        <v>0.9803724137502362</v>
      </c>
      <c r="AP2519">
        <v>0.9803724137502362</v>
      </c>
      <c r="AQ2519">
        <v>0.9803724137502362</v>
      </c>
      <c r="AR2519">
        <v>8.5885724568772126</v>
      </c>
      <c r="AS2519">
        <v>8.5885724568772144</v>
      </c>
      <c r="AT2519">
        <v>8.5885724568772144</v>
      </c>
      <c r="AU2519">
        <v>8.5885724568772144</v>
      </c>
      <c r="AV2519" t="str">
        <f>VLOOKUP(Sheet1[[#This Row],[NPDES ID2]],Combined_Sheet__Major_Only___2[[NPDES ID2]:[ECHO BFR]],3,FALSE)</f>
        <v>NJ</v>
      </c>
      <c r="AW2519" t="s">
        <v>54</v>
      </c>
      <c r="AX2519" t="str">
        <f>VLOOKUP(Sheet1[[#This Row],[NPDES ID2]],Combined_Sheet__Major_Only___2[[NPDES ID2]:[ECHO BFR]],27,FALSE)</f>
        <v>other</v>
      </c>
      <c r="AY2519" t="str">
        <f>VLOOKUP(Sheet1[[#This Row],[NPDES ID2]],Combined_Sheet__Major_Only___2[[NPDES ID2]:[ECHO BFR]],28,FALSE)</f>
        <v>-</v>
      </c>
      <c r="AZ2519" t="str">
        <f>VLOOKUP(Sheet1[[#This Row],[NPDES ID2]],Combined_Sheet__Major_Only___2[[NPDES ID2]:[ECHO BFR]],29,FALSE)</f>
        <v>preliminaryOps, thickening</v>
      </c>
      <c r="BA2519">
        <f>VLOOKUP(Sheet1[[#This Row],[NPDES ID2]],Combined_Sheet__Major_Only___2[[NPDES ID2]:[ECHO BFR]],17,FALSE)</f>
        <v>39.639085000000001</v>
      </c>
      <c r="BB2519">
        <f>VLOOKUP(Sheet1[[#This Row],[NPDES ID2]],Combined_Sheet__Major_Only___2[[NPDES ID2]:[ECHO BFR]],18,FALSE)</f>
        <v>-75.541673000000003</v>
      </c>
      <c r="BC2519" t="str">
        <f>IF(ISNUMBER(SEARCH("aerobic",$AW2519)),"aerobic","")</f>
        <v/>
      </c>
      <c r="BD2519" t="str">
        <f>IF(ISNUMBER(SEARCH("anaer",$AW2519)),"anaer","")</f>
        <v/>
      </c>
      <c r="BE2519" t="str">
        <f>IF(ISNUMBER(SEARCH("thickening",$AZ2519)),"thickening","")</f>
        <v>thickening</v>
      </c>
      <c r="BF2519" s="3" t="str">
        <f>IF(ISNUMBER(SEARCH("airDry",$AW2519)),"airDry","")</f>
        <v/>
      </c>
      <c r="BG2519" s="3" t="str">
        <f>IF(ISNUMBER(SEARCH("heatDry",$AY2519)),"heatDry","")</f>
        <v/>
      </c>
      <c r="BH2519" s="3" t="str">
        <f>IF(AND(ISNUMBER(SEARCH("aerobic",$AW2519)),ISNUMBER(SEARCH("anaer",$AW2519))),"Combined Aer and Anaer.","")</f>
        <v/>
      </c>
    </row>
    <row r="2520" spans="1:60" x14ac:dyDescent="0.25">
      <c r="A2520" s="4">
        <v>1372</v>
      </c>
      <c r="B2520" t="s">
        <v>6514</v>
      </c>
      <c r="C2520">
        <v>153.72</v>
      </c>
      <c r="D2520">
        <v>919.07241697606378</v>
      </c>
      <c r="E2520">
        <v>915.97394624471428</v>
      </c>
      <c r="F2520">
        <v>661.10617427181455</v>
      </c>
      <c r="G2520">
        <v>1192.646254952625</v>
      </c>
      <c r="H2520">
        <v>-144.2215283005506</v>
      </c>
      <c r="I2520">
        <v>-146.27074250291739</v>
      </c>
      <c r="J2520">
        <v>-162.43677240876821</v>
      </c>
      <c r="K2520">
        <v>-121.0554826087626</v>
      </c>
      <c r="L2520">
        <v>82.403344308278889</v>
      </c>
      <c r="M2520">
        <v>81.812020745056429</v>
      </c>
      <c r="N2520">
        <v>79.854367679291968</v>
      </c>
      <c r="O2520">
        <v>86.557554434913357</v>
      </c>
      <c r="P2520">
        <v>3.6338331807131801</v>
      </c>
      <c r="Q2520">
        <v>3.6516787568322928</v>
      </c>
      <c r="R2520">
        <v>3.102350499733932</v>
      </c>
      <c r="S2520">
        <v>4.187636339839246</v>
      </c>
      <c r="T2520">
        <v>171961.88183054511</v>
      </c>
      <c r="U2520">
        <v>171961.7544083356</v>
      </c>
      <c r="V2520">
        <v>171847.63542016089</v>
      </c>
      <c r="W2520">
        <v>172076.91788250019</v>
      </c>
      <c r="X2520">
        <v>14445.45661957952</v>
      </c>
      <c r="Y2520">
        <v>14538.457045451731</v>
      </c>
      <c r="Z2520">
        <v>13751.36861560937</v>
      </c>
      <c r="AA2520">
        <v>14895.90278449309</v>
      </c>
      <c r="AB2520">
        <v>3767.78646454516</v>
      </c>
      <c r="AC2520">
        <v>3673.6407003115428</v>
      </c>
      <c r="AD2520">
        <v>2961.376731490971</v>
      </c>
      <c r="AE2520">
        <v>4758.4900103779401</v>
      </c>
      <c r="AF2520">
        <v>52.534867628249621</v>
      </c>
      <c r="AG2520">
        <v>52.157553467003979</v>
      </c>
      <c r="AH2520">
        <v>50.910481333750411</v>
      </c>
      <c r="AI2520">
        <v>55.183062288704697</v>
      </c>
      <c r="AJ2520">
        <v>0.41851456888410832</v>
      </c>
      <c r="AK2520">
        <v>0.41851459537474239</v>
      </c>
      <c r="AL2520">
        <v>0.41850849024092329</v>
      </c>
      <c r="AM2520">
        <v>0.41852061246394279</v>
      </c>
      <c r="AN2520">
        <v>0.98524646221323353</v>
      </c>
      <c r="AO2520">
        <v>0.98524646221323342</v>
      </c>
      <c r="AP2520">
        <v>0.98524646221323342</v>
      </c>
      <c r="AQ2520">
        <v>0.98524646221323342</v>
      </c>
      <c r="AR2520">
        <v>9.3717600957922933</v>
      </c>
      <c r="AS2520">
        <v>9.3717600957922915</v>
      </c>
      <c r="AT2520">
        <v>9.3717600957922915</v>
      </c>
      <c r="AU2520">
        <v>9.3717600957922915</v>
      </c>
      <c r="AV2520" t="str">
        <f>VLOOKUP(Sheet1[[#This Row],[NPDES ID2]],Combined_Sheet__Major_Only___2[[NPDES ID2]:[ECHO BFR]],3,FALSE)</f>
        <v>TX</v>
      </c>
      <c r="AW2520" t="s">
        <v>87</v>
      </c>
      <c r="AX2520" t="str">
        <f>VLOOKUP(Sheet1[[#This Row],[NPDES ID2]],Combined_Sheet__Major_Only___2[[NPDES ID2]:[ECHO BFR]],27,FALSE)</f>
        <v>-</v>
      </c>
      <c r="AY2520" t="str">
        <f>VLOOKUP(Sheet1[[#This Row],[NPDES ID2]],Combined_Sheet__Major_Only___2[[NPDES ID2]:[ECHO BFR]],28,FALSE)</f>
        <v>-</v>
      </c>
      <c r="AZ2520" t="str">
        <f>VLOOKUP(Sheet1[[#This Row],[NPDES ID2]],Combined_Sheet__Major_Only___2[[NPDES ID2]:[ECHO BFR]],29,FALSE)</f>
        <v>-</v>
      </c>
      <c r="BA2520">
        <f>VLOOKUP(Sheet1[[#This Row],[NPDES ID2]],Combined_Sheet__Major_Only___2[[NPDES ID2]:[ECHO BFR]],17,FALSE)</f>
        <v>29.799199999999999</v>
      </c>
      <c r="BB2520">
        <f>VLOOKUP(Sheet1[[#This Row],[NPDES ID2]],Combined_Sheet__Major_Only___2[[NPDES ID2]:[ECHO BFR]],18,FALSE)</f>
        <v>-95.769420999999994</v>
      </c>
      <c r="BC2520" t="str">
        <f>IF(ISNUMBER(SEARCH("aerobic",$AW2520)),"aerobic","")</f>
        <v/>
      </c>
      <c r="BD2520" t="str">
        <f>IF(ISNUMBER(SEARCH("anaer",$AW2520)),"anaer","")</f>
        <v/>
      </c>
      <c r="BE2520" t="str">
        <f>IF(ISNUMBER(SEARCH("thickening",$AZ2520)),"thickening","")</f>
        <v/>
      </c>
      <c r="BF2520" s="2" t="str">
        <f>IF(ISNUMBER(SEARCH("airDry",$AW2520)),"airDry","")</f>
        <v/>
      </c>
      <c r="BG2520" s="2" t="str">
        <f>IF(ISNUMBER(SEARCH("heatDry",$AY2520)),"heatDry","")</f>
        <v/>
      </c>
      <c r="BH2520" s="2" t="str">
        <f>IF(AND(ISNUMBER(SEARCH("aerobic",$AW2520)),ISNUMBER(SEARCH("anaer",$AW2520))),"Combined Aer and Anaer.","")</f>
        <v/>
      </c>
    </row>
    <row r="2521" spans="1:60" x14ac:dyDescent="0.25">
      <c r="A2521" s="4">
        <v>676</v>
      </c>
      <c r="B2521" t="s">
        <v>3305</v>
      </c>
      <c r="C2521">
        <v>2.5499999999999998</v>
      </c>
      <c r="D2521">
        <v>49584.751916143367</v>
      </c>
      <c r="E2521">
        <v>49627.73964745563</v>
      </c>
      <c r="F2521">
        <v>33923.904411966592</v>
      </c>
      <c r="G2521">
        <v>65930.456327400549</v>
      </c>
      <c r="H2521">
        <v>-152.6326294461854</v>
      </c>
      <c r="I2521">
        <v>-154.58856522610671</v>
      </c>
      <c r="J2521">
        <v>-171.50955752279569</v>
      </c>
      <c r="K2521">
        <v>-129.10266189274481</v>
      </c>
      <c r="L2521">
        <v>1.2963003167679279</v>
      </c>
      <c r="M2521">
        <v>1.2859310706723339</v>
      </c>
      <c r="N2521">
        <v>1.2516205149039019</v>
      </c>
      <c r="O2521">
        <v>1.3691236337208941</v>
      </c>
      <c r="P2521">
        <v>6.0406904137102042E-2</v>
      </c>
      <c r="Q2521">
        <v>6.0653054227533788E-2</v>
      </c>
      <c r="R2521">
        <v>5.2104186394693427E-2</v>
      </c>
      <c r="S2521">
        <v>6.9784326315989034E-2</v>
      </c>
      <c r="T2521">
        <v>172018.75154285831</v>
      </c>
      <c r="U2521">
        <v>172018.62407895469</v>
      </c>
      <c r="V2521">
        <v>171904.467749626</v>
      </c>
      <c r="W2521">
        <v>172133.82523604191</v>
      </c>
      <c r="X2521">
        <v>15240.39105969061</v>
      </c>
      <c r="Y2521">
        <v>15348.68440391376</v>
      </c>
      <c r="Z2521">
        <v>14426.522856470459</v>
      </c>
      <c r="AA2521">
        <v>15770.528203495111</v>
      </c>
      <c r="AB2521">
        <v>3758.4013636688069</v>
      </c>
      <c r="AC2521">
        <v>3676.124787310202</v>
      </c>
      <c r="AD2521">
        <v>2986.769851162735</v>
      </c>
      <c r="AE2521">
        <v>4690.7094064145558</v>
      </c>
      <c r="AF2521">
        <v>49.818614002780699</v>
      </c>
      <c r="AG2521">
        <v>49.420104386267987</v>
      </c>
      <c r="AH2521">
        <v>48.101517997667329</v>
      </c>
      <c r="AI2521">
        <v>52.617310780002043</v>
      </c>
      <c r="AJ2521">
        <v>0.38550168831418657</v>
      </c>
      <c r="AK2521">
        <v>0.3855016887217621</v>
      </c>
      <c r="AL2521">
        <v>0.38550159491881802</v>
      </c>
      <c r="AM2521">
        <v>0.38550178116930278</v>
      </c>
      <c r="AN2521">
        <v>0.9852512365805951</v>
      </c>
      <c r="AO2521">
        <v>0.98525123658059521</v>
      </c>
      <c r="AP2521">
        <v>0.98525123658059521</v>
      </c>
      <c r="AQ2521">
        <v>0.98525123658059521</v>
      </c>
      <c r="AR2521">
        <v>9.1309259019738835</v>
      </c>
      <c r="AS2521">
        <v>9.1309259019738835</v>
      </c>
      <c r="AT2521">
        <v>9.1309259019738835</v>
      </c>
      <c r="AU2521">
        <v>9.1309259019738835</v>
      </c>
      <c r="AV2521" t="str">
        <f>VLOOKUP(Sheet1[[#This Row],[NPDES ID2]],Combined_Sheet__Major_Only___2[[NPDES ID2]:[ECHO BFR]],3,FALSE)</f>
        <v>TX</v>
      </c>
      <c r="AW2521" t="s">
        <v>54</v>
      </c>
      <c r="AX2521" t="str">
        <f>VLOOKUP(Sheet1[[#This Row],[NPDES ID2]],Combined_Sheet__Major_Only___2[[NPDES ID2]:[ECHO BFR]],27,FALSE)</f>
        <v>other</v>
      </c>
      <c r="AY2521" t="str">
        <f>VLOOKUP(Sheet1[[#This Row],[NPDES ID2]],Combined_Sheet__Major_Only___2[[NPDES ID2]:[ECHO BFR]],28,FALSE)</f>
        <v>-</v>
      </c>
      <c r="AZ2521" t="str">
        <f>VLOOKUP(Sheet1[[#This Row],[NPDES ID2]],Combined_Sheet__Major_Only___2[[NPDES ID2]:[ECHO BFR]],29,FALSE)</f>
        <v>-</v>
      </c>
      <c r="BA2521">
        <f>VLOOKUP(Sheet1[[#This Row],[NPDES ID2]],Combined_Sheet__Major_Only___2[[NPDES ID2]:[ECHO BFR]],17,FALSE)</f>
        <v>31.909721999999999</v>
      </c>
      <c r="BB2521">
        <f>VLOOKUP(Sheet1[[#This Row],[NPDES ID2]],Combined_Sheet__Major_Only___2[[NPDES ID2]:[ECHO BFR]],18,FALSE)</f>
        <v>-96.390833000000001</v>
      </c>
      <c r="BC2521" t="str">
        <f>IF(ISNUMBER(SEARCH("aerobic",$AW2521)),"aerobic","")</f>
        <v/>
      </c>
      <c r="BD2521" t="str">
        <f>IF(ISNUMBER(SEARCH("anaer",$AW2521)),"anaer","")</f>
        <v/>
      </c>
      <c r="BE2521" t="str">
        <f>IF(ISNUMBER(SEARCH("thickening",$AZ2521)),"thickening","")</f>
        <v/>
      </c>
      <c r="BF2521" s="2" t="str">
        <f>IF(ISNUMBER(SEARCH("airDry",$AW2521)),"airDry","")</f>
        <v/>
      </c>
      <c r="BG2521" s="2" t="str">
        <f>IF(ISNUMBER(SEARCH("heatDry",$AY2521)),"heatDry","")</f>
        <v/>
      </c>
      <c r="BH2521" s="2" t="str">
        <f>IF(AND(ISNUMBER(SEARCH("aerobic",$AW2521)),ISNUMBER(SEARCH("anaer",$AW2521))),"Combined Aer and Anaer.","")</f>
        <v/>
      </c>
    </row>
    <row r="2522" spans="1:60" x14ac:dyDescent="0.25">
      <c r="A2522" s="4">
        <v>989</v>
      </c>
      <c r="B2522" t="s">
        <v>4792</v>
      </c>
      <c r="C2522">
        <v>511</v>
      </c>
      <c r="D2522">
        <v>468.87643450987338</v>
      </c>
      <c r="E2522">
        <v>469.13328610554157</v>
      </c>
      <c r="F2522">
        <v>365.34719180854182</v>
      </c>
      <c r="G2522">
        <v>573.26491949381261</v>
      </c>
      <c r="H2522">
        <v>-146.7332937735994</v>
      </c>
      <c r="I2522">
        <v>-148.93139151299019</v>
      </c>
      <c r="J2522">
        <v>-165.36804688578809</v>
      </c>
      <c r="K2522">
        <v>-123.6165608597028</v>
      </c>
      <c r="L2522">
        <v>268.98137389265429</v>
      </c>
      <c r="M2522">
        <v>266.97815933620052</v>
      </c>
      <c r="N2522">
        <v>260.33816556837212</v>
      </c>
      <c r="O2522">
        <v>283.06496231279942</v>
      </c>
      <c r="P2522">
        <v>12.088174392127909</v>
      </c>
      <c r="Q2522">
        <v>12.12412147823963</v>
      </c>
      <c r="R2522">
        <v>10.359329489191071</v>
      </c>
      <c r="S2522">
        <v>13.949266288739359</v>
      </c>
      <c r="T2522">
        <v>173975.68532793509</v>
      </c>
      <c r="U2522">
        <v>173975.55642930191</v>
      </c>
      <c r="V2522">
        <v>173860.11516001739</v>
      </c>
      <c r="W2522">
        <v>174092.05428689241</v>
      </c>
      <c r="X2522">
        <v>14884.157524338871</v>
      </c>
      <c r="Y2522">
        <v>14983.26979892969</v>
      </c>
      <c r="Z2522">
        <v>14142.026615598699</v>
      </c>
      <c r="AA2522">
        <v>15366.485714022911</v>
      </c>
      <c r="AB2522">
        <v>3568.415471269373</v>
      </c>
      <c r="AC2522">
        <v>3492.7564181863759</v>
      </c>
      <c r="AD2522">
        <v>2856.5324053305399</v>
      </c>
      <c r="AE2522">
        <v>4419.4516181670133</v>
      </c>
      <c r="AF2522">
        <v>51.588283122337231</v>
      </c>
      <c r="AG2522">
        <v>51.203017607681844</v>
      </c>
      <c r="AH2522">
        <v>49.932785508393621</v>
      </c>
      <c r="AI2522">
        <v>54.288565250457147</v>
      </c>
      <c r="AJ2522">
        <v>0.40700448709838172</v>
      </c>
      <c r="AK2522">
        <v>0.40700457272546697</v>
      </c>
      <c r="AL2522">
        <v>0.40698477439703917</v>
      </c>
      <c r="AM2522">
        <v>0.40702408685367641</v>
      </c>
      <c r="AN2522">
        <v>0.9854136646021836</v>
      </c>
      <c r="AO2522">
        <v>0.98541366460218371</v>
      </c>
      <c r="AP2522">
        <v>0.98541366460218371</v>
      </c>
      <c r="AQ2522">
        <v>0.98541366460218371</v>
      </c>
      <c r="AR2522">
        <v>9.5878924857614898</v>
      </c>
      <c r="AS2522">
        <v>9.5878924857614916</v>
      </c>
      <c r="AT2522">
        <v>9.5878924857614916</v>
      </c>
      <c r="AU2522">
        <v>9.5878924857614916</v>
      </c>
      <c r="AV2522" t="str">
        <f>VLOOKUP(Sheet1[[#This Row],[NPDES ID2]],Combined_Sheet__Major_Only___2[[NPDES ID2]:[ECHO BFR]],3,FALSE)</f>
        <v>NY</v>
      </c>
      <c r="AW2522" t="s">
        <v>54</v>
      </c>
      <c r="AX2522" t="str">
        <f>VLOOKUP(Sheet1[[#This Row],[NPDES ID2]],Combined_Sheet__Major_Only___2[[NPDES ID2]:[ECHO BFR]],27,FALSE)</f>
        <v>-</v>
      </c>
      <c r="AY2522" t="str">
        <f>VLOOKUP(Sheet1[[#This Row],[NPDES ID2]],Combined_Sheet__Major_Only___2[[NPDES ID2]:[ECHO BFR]],28,FALSE)</f>
        <v>-</v>
      </c>
      <c r="AZ2522" t="str">
        <f>VLOOKUP(Sheet1[[#This Row],[NPDES ID2]],Combined_Sheet__Major_Only___2[[NPDES ID2]:[ECHO BFR]],29,FALSE)</f>
        <v>preliminaryOps</v>
      </c>
      <c r="BA2522">
        <f>VLOOKUP(Sheet1[[#This Row],[NPDES ID2]],Combined_Sheet__Major_Only___2[[NPDES ID2]:[ECHO BFR]],17,FALSE)</f>
        <v>40.964750000000002</v>
      </c>
      <c r="BB2522">
        <f>VLOOKUP(Sheet1[[#This Row],[NPDES ID2]],Combined_Sheet__Major_Only___2[[NPDES ID2]:[ECHO BFR]],18,FALSE)</f>
        <v>-73.690777999999995</v>
      </c>
      <c r="BC2522" t="str">
        <f>IF(ISNUMBER(SEARCH("aerobic",$AW2522)),"aerobic","")</f>
        <v/>
      </c>
      <c r="BD2522" t="str">
        <f>IF(ISNUMBER(SEARCH("anaer",$AW2522)),"anaer","")</f>
        <v/>
      </c>
      <c r="BE2522" t="str">
        <f>IF(ISNUMBER(SEARCH("thickening",$AZ2522)),"thickening","")</f>
        <v/>
      </c>
      <c r="BF2522" s="3" t="str">
        <f>IF(ISNUMBER(SEARCH("airDry",$AW2522)),"airDry","")</f>
        <v/>
      </c>
      <c r="BG2522" s="3" t="str">
        <f>IF(ISNUMBER(SEARCH("heatDry",$AY2522)),"heatDry","")</f>
        <v/>
      </c>
      <c r="BH2522" s="3" t="str">
        <f>IF(AND(ISNUMBER(SEARCH("aerobic",$AW2522)),ISNUMBER(SEARCH("anaer",$AW2522))),"Combined Aer and Anaer.","")</f>
        <v/>
      </c>
    </row>
    <row r="2523" spans="1:60" x14ac:dyDescent="0.25">
      <c r="A2523" s="4">
        <v>323</v>
      </c>
      <c r="B2523" t="s">
        <v>1639</v>
      </c>
      <c r="C2523">
        <v>1129.8</v>
      </c>
      <c r="D2523">
        <v>508.67215836384929</v>
      </c>
      <c r="E2523">
        <v>506.38522279026398</v>
      </c>
      <c r="F2523">
        <v>429.1890679582794</v>
      </c>
      <c r="G2523">
        <v>603.37377009852662</v>
      </c>
      <c r="H2523">
        <v>-152.43020603791101</v>
      </c>
      <c r="I2523">
        <v>-154.3396186395903</v>
      </c>
      <c r="J2523">
        <v>-172.09272946892469</v>
      </c>
      <c r="K2523">
        <v>-129.3802835437601</v>
      </c>
      <c r="L2523">
        <v>571.62776379899776</v>
      </c>
      <c r="M2523">
        <v>567.02274180670156</v>
      </c>
      <c r="N2523">
        <v>551.72740502206318</v>
      </c>
      <c r="O2523">
        <v>604.04368216658531</v>
      </c>
      <c r="P2523">
        <v>26.76506466741111</v>
      </c>
      <c r="Q2523">
        <v>26.88124586648188</v>
      </c>
      <c r="R2523">
        <v>23.106474659900041</v>
      </c>
      <c r="S2523">
        <v>30.90515616131723</v>
      </c>
      <c r="T2523">
        <v>174874.4720882095</v>
      </c>
      <c r="U2523">
        <v>174874.34253062919</v>
      </c>
      <c r="V2523">
        <v>174758.31111004329</v>
      </c>
      <c r="W2523">
        <v>174991.43594094281</v>
      </c>
      <c r="X2523">
        <v>15567.084058111939</v>
      </c>
      <c r="Y2523">
        <v>15678.351306920789</v>
      </c>
      <c r="Z2523">
        <v>14728.141678022639</v>
      </c>
      <c r="AA2523">
        <v>16114.11178132404</v>
      </c>
      <c r="AB2523">
        <v>4071.20869372683</v>
      </c>
      <c r="AC2523">
        <v>3970.62481291842</v>
      </c>
      <c r="AD2523">
        <v>3191.0668808669438</v>
      </c>
      <c r="AE2523">
        <v>5149.3484597087181</v>
      </c>
      <c r="AF2523">
        <v>49.589673844647329</v>
      </c>
      <c r="AG2523">
        <v>49.187869890688418</v>
      </c>
      <c r="AH2523">
        <v>47.868028950378218</v>
      </c>
      <c r="AI2523">
        <v>52.400008457989237</v>
      </c>
      <c r="AJ2523">
        <v>0.38272143894564442</v>
      </c>
      <c r="AK2523">
        <v>0.38272161947704603</v>
      </c>
      <c r="AL2523">
        <v>0.38267963212792422</v>
      </c>
      <c r="AM2523">
        <v>0.38276300912641581</v>
      </c>
      <c r="AN2523">
        <v>0.98548707218363962</v>
      </c>
      <c r="AO2523">
        <v>0.98548707218363918</v>
      </c>
      <c r="AP2523">
        <v>0.98548707218363918</v>
      </c>
      <c r="AQ2523">
        <v>0.98548707218363918</v>
      </c>
      <c r="AR2523">
        <v>8.8353513644674457</v>
      </c>
      <c r="AS2523">
        <v>8.8353513644674475</v>
      </c>
      <c r="AT2523">
        <v>8.8353513644674475</v>
      </c>
      <c r="AU2523">
        <v>8.8353513644674475</v>
      </c>
      <c r="AV2523" t="str">
        <f>VLOOKUP(Sheet1[[#This Row],[NPDES ID2]],Combined_Sheet__Major_Only___2[[NPDES ID2]:[ECHO BFR]],3,FALSE)</f>
        <v>TN</v>
      </c>
      <c r="AW2523" t="s">
        <v>38</v>
      </c>
      <c r="AX2523" t="str">
        <f>VLOOKUP(Sheet1[[#This Row],[NPDES ID2]],Combined_Sheet__Major_Only___2[[NPDES ID2]:[ECHO BFR]],27,FALSE)</f>
        <v/>
      </c>
      <c r="AY2523" t="str">
        <f>VLOOKUP(Sheet1[[#This Row],[NPDES ID2]],Combined_Sheet__Major_Only___2[[NPDES ID2]:[ECHO BFR]],28,FALSE)</f>
        <v/>
      </c>
      <c r="AZ2523" t="str">
        <f>VLOOKUP(Sheet1[[#This Row],[NPDES ID2]],Combined_Sheet__Major_Only___2[[NPDES ID2]:[ECHO BFR]],29,FALSE)</f>
        <v/>
      </c>
      <c r="BA2523">
        <f>VLOOKUP(Sheet1[[#This Row],[NPDES ID2]],Combined_Sheet__Major_Only___2[[NPDES ID2]:[ECHO BFR]],17,FALSE)</f>
        <v>35.993209999999998</v>
      </c>
      <c r="BB2523">
        <f>VLOOKUP(Sheet1[[#This Row],[NPDES ID2]],Combined_Sheet__Major_Only___2[[NPDES ID2]:[ECHO BFR]],18,FALSE)</f>
        <v>-86.514340000000004</v>
      </c>
      <c r="BC2523" t="str">
        <f>IF(ISNUMBER(SEARCH("aerobic",$AW2523)),"aerobic","")</f>
        <v/>
      </c>
      <c r="BD2523" t="str">
        <f>IF(ISNUMBER(SEARCH("anaer",$AW2523)),"anaer","")</f>
        <v/>
      </c>
      <c r="BE2523" t="str">
        <f>IF(ISNUMBER(SEARCH("thickening",$AZ2523)),"thickening","")</f>
        <v/>
      </c>
      <c r="BF2523" s="3" t="str">
        <f>IF(ISNUMBER(SEARCH("airDry",$AW2523)),"airDry","")</f>
        <v/>
      </c>
      <c r="BG2523" s="3" t="str">
        <f>IF(ISNUMBER(SEARCH("heatDry",$AY2523)),"heatDry","")</f>
        <v/>
      </c>
      <c r="BH2523" s="3" t="str">
        <f>IF(AND(ISNUMBER(SEARCH("aerobic",$AW2523)),ISNUMBER(SEARCH("anaer",$AW2523))),"Combined Aer and Anaer.","")</f>
        <v/>
      </c>
    </row>
    <row r="2524" spans="1:60" x14ac:dyDescent="0.25">
      <c r="A2524" s="4">
        <v>2233</v>
      </c>
      <c r="B2524" t="s">
        <v>10459</v>
      </c>
      <c r="C2524">
        <v>564.78700000000003</v>
      </c>
      <c r="D2524">
        <v>514.49008953751593</v>
      </c>
      <c r="E2524">
        <v>508.81808697036428</v>
      </c>
      <c r="F2524">
        <v>405.34659730494769</v>
      </c>
      <c r="G2524">
        <v>620.85768592529996</v>
      </c>
      <c r="H2524">
        <v>-165.11735945972831</v>
      </c>
      <c r="I2524">
        <v>-166.63909996752179</v>
      </c>
      <c r="J2524">
        <v>-185.53477396768761</v>
      </c>
      <c r="K2524">
        <v>-141.3679393362662</v>
      </c>
      <c r="L2524">
        <v>265.51312076789691</v>
      </c>
      <c r="M2524">
        <v>263.0492014878306</v>
      </c>
      <c r="N2524">
        <v>254.881952157955</v>
      </c>
      <c r="O2524">
        <v>282.83592054744031</v>
      </c>
      <c r="P2524">
        <v>13.41360213623614</v>
      </c>
      <c r="Q2524">
        <v>13.428792069358989</v>
      </c>
      <c r="R2524">
        <v>11.66555592742427</v>
      </c>
      <c r="S2524">
        <v>15.40797248735876</v>
      </c>
      <c r="T2524">
        <v>175480.52194839291</v>
      </c>
      <c r="U2524">
        <v>175480.39194648591</v>
      </c>
      <c r="V2524">
        <v>175363.962588225</v>
      </c>
      <c r="W2524">
        <v>175597.88693664069</v>
      </c>
      <c r="X2524">
        <v>16816.754698868161</v>
      </c>
      <c r="Y2524">
        <v>16953.115009862489</v>
      </c>
      <c r="Z2524">
        <v>15778.561035072469</v>
      </c>
      <c r="AA2524">
        <v>17497.55907060967</v>
      </c>
      <c r="AB2524">
        <v>3900.8166805435849</v>
      </c>
      <c r="AC2524">
        <v>3821.0283336979428</v>
      </c>
      <c r="AD2524">
        <v>3136.158226071514</v>
      </c>
      <c r="AE2524">
        <v>4828.1756014302082</v>
      </c>
      <c r="AF2524">
        <v>46.073819411668289</v>
      </c>
      <c r="AG2524">
        <v>45.645184668709192</v>
      </c>
      <c r="AH2524">
        <v>44.231222628858397</v>
      </c>
      <c r="AI2524">
        <v>49.07895370428534</v>
      </c>
      <c r="AJ2524">
        <v>0.34007469501637771</v>
      </c>
      <c r="AK2524">
        <v>0.34007477604040581</v>
      </c>
      <c r="AL2524">
        <v>0.34005603037728011</v>
      </c>
      <c r="AM2524">
        <v>0.34009325285174302</v>
      </c>
      <c r="AN2524">
        <v>0.9855361550781494</v>
      </c>
      <c r="AO2524">
        <v>0.9855361550781494</v>
      </c>
      <c r="AP2524">
        <v>0.9855361550781494</v>
      </c>
      <c r="AQ2524">
        <v>0.9855361550781494</v>
      </c>
      <c r="AR2524">
        <v>8.7061493057184904</v>
      </c>
      <c r="AS2524">
        <v>8.7061493057184904</v>
      </c>
      <c r="AT2524">
        <v>8.7061493057184904</v>
      </c>
      <c r="AU2524">
        <v>8.7061493057184904</v>
      </c>
      <c r="AV2524" t="str">
        <f>VLOOKUP(Sheet1[[#This Row],[NPDES ID2]],Combined_Sheet__Major_Only___2[[NPDES ID2]:[ECHO BFR]],3,FALSE)</f>
        <v>NC</v>
      </c>
      <c r="AW2524" t="s">
        <v>87</v>
      </c>
      <c r="AX2524" t="str">
        <f>VLOOKUP(Sheet1[[#This Row],[NPDES ID2]],Combined_Sheet__Major_Only___2[[NPDES ID2]:[ECHO BFR]],27,FALSE)</f>
        <v>-</v>
      </c>
      <c r="AY2524" t="str">
        <f>VLOOKUP(Sheet1[[#This Row],[NPDES ID2]],Combined_Sheet__Major_Only___2[[NPDES ID2]:[ECHO BFR]],28,FALSE)</f>
        <v>-</v>
      </c>
      <c r="AZ2524" t="str">
        <f>VLOOKUP(Sheet1[[#This Row],[NPDES ID2]],Combined_Sheet__Major_Only___2[[NPDES ID2]:[ECHO BFR]],29,FALSE)</f>
        <v>preliminaryOps</v>
      </c>
      <c r="BA2524">
        <f>VLOOKUP(Sheet1[[#This Row],[NPDES ID2]],Combined_Sheet__Major_Only___2[[NPDES ID2]:[ECHO BFR]],17,FALSE)</f>
        <v>36.308751000000001</v>
      </c>
      <c r="BB2524">
        <f>VLOOKUP(Sheet1[[#This Row],[NPDES ID2]],Combined_Sheet__Major_Only___2[[NPDES ID2]:[ECHO BFR]],18,FALSE)</f>
        <v>-76.204407000000003</v>
      </c>
      <c r="BC2524" t="str">
        <f>IF(ISNUMBER(SEARCH("aerobic",$AW2524)),"aerobic","")</f>
        <v/>
      </c>
      <c r="BD2524" t="str">
        <f>IF(ISNUMBER(SEARCH("anaer",$AW2524)),"anaer","")</f>
        <v/>
      </c>
      <c r="BE2524" t="str">
        <f>IF(ISNUMBER(SEARCH("thickening",$AZ2524)),"thickening","")</f>
        <v/>
      </c>
      <c r="BF2524" s="3" t="str">
        <f>IF(ISNUMBER(SEARCH("airDry",$AW2524)),"airDry","")</f>
        <v/>
      </c>
      <c r="BG2524" s="3" t="str">
        <f>IF(ISNUMBER(SEARCH("heatDry",$AY2524)),"heatDry","")</f>
        <v/>
      </c>
      <c r="BH2524" s="3" t="str">
        <f>IF(AND(ISNUMBER(SEARCH("aerobic",$AW2524)),ISNUMBER(SEARCH("anaer",$AW2524))),"Combined Aer and Anaer.","")</f>
        <v/>
      </c>
    </row>
    <row r="2525" spans="1:60" x14ac:dyDescent="0.25">
      <c r="A2525" s="4">
        <v>444</v>
      </c>
      <c r="B2525" t="s">
        <v>2220</v>
      </c>
      <c r="C2525">
        <v>535.87</v>
      </c>
      <c r="D2525">
        <v>457.05450615268921</v>
      </c>
      <c r="E2525">
        <v>456.18027688300708</v>
      </c>
      <c r="F2525">
        <v>358.22382576864749</v>
      </c>
      <c r="G2525">
        <v>554.45634572127415</v>
      </c>
      <c r="H2525">
        <v>-144.4583688611616</v>
      </c>
      <c r="I2525">
        <v>-146.65308239132511</v>
      </c>
      <c r="J2525">
        <v>-162.87189899739491</v>
      </c>
      <c r="K2525">
        <v>-121.4422187996574</v>
      </c>
      <c r="L2525">
        <v>286.25837766593207</v>
      </c>
      <c r="M2525">
        <v>284.19076141657132</v>
      </c>
      <c r="N2525">
        <v>277.3366246486587</v>
      </c>
      <c r="O2525">
        <v>300.7956101132919</v>
      </c>
      <c r="P2525">
        <v>12.66889074049354</v>
      </c>
      <c r="Q2525">
        <v>12.72641124977503</v>
      </c>
      <c r="R2525">
        <v>10.81928283077101</v>
      </c>
      <c r="S2525">
        <v>14.603271069636451</v>
      </c>
      <c r="T2525">
        <v>175947.66697278761</v>
      </c>
      <c r="U2525">
        <v>175947.5366283925</v>
      </c>
      <c r="V2525">
        <v>175830.80053859489</v>
      </c>
      <c r="W2525">
        <v>176065.34115747651</v>
      </c>
      <c r="X2525">
        <v>14832.10033585681</v>
      </c>
      <c r="Y2525">
        <v>14928.14633550285</v>
      </c>
      <c r="Z2525">
        <v>14114.3126533789</v>
      </c>
      <c r="AA2525">
        <v>15298.141475801771</v>
      </c>
      <c r="AB2525">
        <v>3134.838133336571</v>
      </c>
      <c r="AC2525">
        <v>3082.7944539521859</v>
      </c>
      <c r="AD2525">
        <v>2575.8960845290858</v>
      </c>
      <c r="AE2525">
        <v>3787.8419356010631</v>
      </c>
      <c r="AF2525">
        <v>52.353948234009913</v>
      </c>
      <c r="AG2525">
        <v>51.974676668284658</v>
      </c>
      <c r="AH2525">
        <v>50.724558876495657</v>
      </c>
      <c r="AI2525">
        <v>55.011799809604433</v>
      </c>
      <c r="AJ2525">
        <v>0.41631422526679462</v>
      </c>
      <c r="AK2525">
        <v>0.41631431620181941</v>
      </c>
      <c r="AL2525">
        <v>0.4162932868285894</v>
      </c>
      <c r="AM2525">
        <v>0.41633504378041292</v>
      </c>
      <c r="AN2525">
        <v>0.98557376232889682</v>
      </c>
      <c r="AO2525">
        <v>0.98557376232889671</v>
      </c>
      <c r="AP2525">
        <v>0.98557376232889671</v>
      </c>
      <c r="AQ2525">
        <v>0.98557376232889671</v>
      </c>
      <c r="AR2525">
        <v>10.382330942803661</v>
      </c>
      <c r="AS2525">
        <v>10.382330942803661</v>
      </c>
      <c r="AT2525">
        <v>10.382330942803661</v>
      </c>
      <c r="AU2525">
        <v>10.382330942803661</v>
      </c>
      <c r="AV2525" t="str">
        <f>VLOOKUP(Sheet1[[#This Row],[NPDES ID2]],Combined_Sheet__Major_Only___2[[NPDES ID2]:[ECHO BFR]],3,FALSE)</f>
        <v>MO</v>
      </c>
      <c r="AW2525" t="s">
        <v>54</v>
      </c>
      <c r="AX2525" t="str">
        <f>VLOOKUP(Sheet1[[#This Row],[NPDES ID2]],Combined_Sheet__Major_Only___2[[NPDES ID2]:[ECHO BFR]],27,FALSE)</f>
        <v>tempSludgeStore</v>
      </c>
      <c r="AY2525" t="str">
        <f>VLOOKUP(Sheet1[[#This Row],[NPDES ID2]],Combined_Sheet__Major_Only___2[[NPDES ID2]:[ECHO BFR]],28,FALSE)</f>
        <v>-</v>
      </c>
      <c r="AZ2525" t="str">
        <f>VLOOKUP(Sheet1[[#This Row],[NPDES ID2]],Combined_Sheet__Major_Only___2[[NPDES ID2]:[ECHO BFR]],29,FALSE)</f>
        <v>-</v>
      </c>
      <c r="BA2525">
        <f>VLOOKUP(Sheet1[[#This Row],[NPDES ID2]],Combined_Sheet__Major_Only___2[[NPDES ID2]:[ECHO BFR]],17,FALSE)</f>
        <v>39.354219999999998</v>
      </c>
      <c r="BB2525">
        <f>VLOOKUP(Sheet1[[#This Row],[NPDES ID2]],Combined_Sheet__Major_Only___2[[NPDES ID2]:[ECHO BFR]],18,FALSE)</f>
        <v>-94.665390000000002</v>
      </c>
      <c r="BC2525" t="str">
        <f>IF(ISNUMBER(SEARCH("aerobic",$AW2525)),"aerobic","")</f>
        <v/>
      </c>
      <c r="BD2525" t="str">
        <f>IF(ISNUMBER(SEARCH("anaer",$AW2525)),"anaer","")</f>
        <v/>
      </c>
      <c r="BE2525" t="str">
        <f>IF(ISNUMBER(SEARCH("thickening",$AZ2525)),"thickening","")</f>
        <v/>
      </c>
      <c r="BF2525" s="2" t="str">
        <f>IF(ISNUMBER(SEARCH("airDry",$AW2525)),"airDry","")</f>
        <v/>
      </c>
      <c r="BG2525" s="2" t="str">
        <f>IF(ISNUMBER(SEARCH("heatDry",$AY2525)),"heatDry","")</f>
        <v/>
      </c>
      <c r="BH2525" s="2" t="str">
        <f>IF(AND(ISNUMBER(SEARCH("aerobic",$AW2525)),ISNUMBER(SEARCH("anaer",$AW2525))),"Combined Aer and Anaer.","")</f>
        <v/>
      </c>
    </row>
    <row r="2526" spans="1:60" x14ac:dyDescent="0.25">
      <c r="A2526" s="4">
        <v>1521</v>
      </c>
      <c r="B2526" t="s">
        <v>7161</v>
      </c>
      <c r="C2526">
        <v>100</v>
      </c>
      <c r="D2526">
        <v>1369.3238094742569</v>
      </c>
      <c r="E2526">
        <v>1368.811138194927</v>
      </c>
      <c r="F2526">
        <v>966.07497122499194</v>
      </c>
      <c r="G2526">
        <v>1786.1251120181089</v>
      </c>
      <c r="H2526">
        <v>-149.42207646510599</v>
      </c>
      <c r="I2526">
        <v>-151.39340481738321</v>
      </c>
      <c r="J2526">
        <v>-168.05151238851619</v>
      </c>
      <c r="K2526">
        <v>-126.0195788532217</v>
      </c>
      <c r="L2526">
        <v>51.848198846640322</v>
      </c>
      <c r="M2526">
        <v>51.449620645159023</v>
      </c>
      <c r="N2526">
        <v>50.130337873829973</v>
      </c>
      <c r="O2526">
        <v>54.647981713412008</v>
      </c>
      <c r="P2526">
        <v>2.3671061790733048</v>
      </c>
      <c r="Q2526">
        <v>2.3717913043114609</v>
      </c>
      <c r="R2526">
        <v>2.0333608822695668</v>
      </c>
      <c r="S2526">
        <v>2.7341306112564041</v>
      </c>
      <c r="T2526">
        <v>179812.03888943681</v>
      </c>
      <c r="U2526">
        <v>179811.90571187029</v>
      </c>
      <c r="V2526">
        <v>179692.632241443</v>
      </c>
      <c r="W2526">
        <v>179932.27084522601</v>
      </c>
      <c r="X2526">
        <v>15618.62025281312</v>
      </c>
      <c r="Y2526">
        <v>15725.6816846606</v>
      </c>
      <c r="Z2526">
        <v>14816.06466204856</v>
      </c>
      <c r="AA2526">
        <v>16140.652159403769</v>
      </c>
      <c r="AB2526">
        <v>3084.6449173162841</v>
      </c>
      <c r="AC2526">
        <v>3040.331145577155</v>
      </c>
      <c r="AD2526">
        <v>2564.8463189907202</v>
      </c>
      <c r="AE2526">
        <v>3681.2845844572289</v>
      </c>
      <c r="AF2526">
        <v>50.811779330109601</v>
      </c>
      <c r="AG2526">
        <v>50.420962245243011</v>
      </c>
      <c r="AH2526">
        <v>49.128681640994543</v>
      </c>
      <c r="AI2526">
        <v>53.555435630140558</v>
      </c>
      <c r="AJ2526">
        <v>0.39756681051297682</v>
      </c>
      <c r="AK2526">
        <v>0.39756682700433971</v>
      </c>
      <c r="AL2526">
        <v>0.39756302816643552</v>
      </c>
      <c r="AM2526">
        <v>0.39757057102024701</v>
      </c>
      <c r="AN2526">
        <v>0.98587751913234645</v>
      </c>
      <c r="AO2526">
        <v>0.98587751913234667</v>
      </c>
      <c r="AP2526">
        <v>0.98587751913234667</v>
      </c>
      <c r="AQ2526">
        <v>0.98587751913234667</v>
      </c>
      <c r="AR2526">
        <v>10.452618818780961</v>
      </c>
      <c r="AS2526">
        <v>10.452618818780961</v>
      </c>
      <c r="AT2526">
        <v>10.452618818780961</v>
      </c>
      <c r="AU2526">
        <v>10.452618818780961</v>
      </c>
      <c r="AV2526" t="str">
        <f>VLOOKUP(Sheet1[[#This Row],[NPDES ID2]],Combined_Sheet__Major_Only___2[[NPDES ID2]:[ECHO BFR]],3,FALSE)</f>
        <v>NE</v>
      </c>
      <c r="AW2526" t="s">
        <v>54</v>
      </c>
      <c r="AX2526" t="str">
        <f>VLOOKUP(Sheet1[[#This Row],[NPDES ID2]],Combined_Sheet__Major_Only___2[[NPDES ID2]:[ECHO BFR]],27,FALSE)</f>
        <v>tempSludgeStore</v>
      </c>
      <c r="AY2526" t="str">
        <f>VLOOKUP(Sheet1[[#This Row],[NPDES ID2]],Combined_Sheet__Major_Only___2[[NPDES ID2]:[ECHO BFR]],28,FALSE)</f>
        <v>-</v>
      </c>
      <c r="AZ2526" t="str">
        <f>VLOOKUP(Sheet1[[#This Row],[NPDES ID2]],Combined_Sheet__Major_Only___2[[NPDES ID2]:[ECHO BFR]],29,FALSE)</f>
        <v>-</v>
      </c>
      <c r="BA2526">
        <f>VLOOKUP(Sheet1[[#This Row],[NPDES ID2]],Combined_Sheet__Major_Only___2[[NPDES ID2]:[ECHO BFR]],17,FALSE)</f>
        <v>41.386099999999999</v>
      </c>
      <c r="BB2526">
        <f>VLOOKUP(Sheet1[[#This Row],[NPDES ID2]],Combined_Sheet__Major_Only___2[[NPDES ID2]:[ECHO BFR]],18,FALSE)</f>
        <v>-99.594399999999993</v>
      </c>
      <c r="BC2526" t="str">
        <f>IF(ISNUMBER(SEARCH("aerobic",$AW2526)),"aerobic","")</f>
        <v/>
      </c>
      <c r="BD2526" t="str">
        <f>IF(ISNUMBER(SEARCH("anaer",$AW2526)),"anaer","")</f>
        <v/>
      </c>
      <c r="BE2526" t="str">
        <f>IF(ISNUMBER(SEARCH("thickening",$AZ2526)),"thickening","")</f>
        <v/>
      </c>
      <c r="BF2526" s="3" t="str">
        <f>IF(ISNUMBER(SEARCH("airDry",$AW2526)),"airDry","")</f>
        <v/>
      </c>
      <c r="BG2526" s="3" t="str">
        <f>IF(ISNUMBER(SEARCH("heatDry",$AY2526)),"heatDry","")</f>
        <v/>
      </c>
      <c r="BH2526" s="3" t="str">
        <f>IF(AND(ISNUMBER(SEARCH("aerobic",$AW2526)),ISNUMBER(SEARCH("anaer",$AW2526))),"Combined Aer and Anaer.","")</f>
        <v/>
      </c>
    </row>
    <row r="2527" spans="1:60" x14ac:dyDescent="0.25">
      <c r="A2527" s="4">
        <v>369</v>
      </c>
      <c r="B2527" t="s">
        <v>1863</v>
      </c>
      <c r="C2527">
        <v>811.68</v>
      </c>
      <c r="D2527">
        <v>454.65448353047373</v>
      </c>
      <c r="E2527">
        <v>450.84193772114719</v>
      </c>
      <c r="F2527">
        <v>383.07651312803131</v>
      </c>
      <c r="G2527">
        <v>543.95219539740242</v>
      </c>
      <c r="H2527">
        <v>-146.80913941168399</v>
      </c>
      <c r="I2527">
        <v>-149.15136541772171</v>
      </c>
      <c r="J2527">
        <v>-165.6658557612277</v>
      </c>
      <c r="K2527">
        <v>-123.82188290395339</v>
      </c>
      <c r="L2527">
        <v>426.37647047580168</v>
      </c>
      <c r="M2527">
        <v>423.18962961528939</v>
      </c>
      <c r="N2527">
        <v>412.61523736862853</v>
      </c>
      <c r="O2527">
        <v>448.79583845397161</v>
      </c>
      <c r="P2527">
        <v>19.2019585376759</v>
      </c>
      <c r="Q2527">
        <v>19.254953917894511</v>
      </c>
      <c r="R2527">
        <v>16.45907182016315</v>
      </c>
      <c r="S2527">
        <v>22.16137874535908</v>
      </c>
      <c r="T2527">
        <v>180239.6177204563</v>
      </c>
      <c r="U2527">
        <v>180239.48422940951</v>
      </c>
      <c r="V2527">
        <v>180119.93000695659</v>
      </c>
      <c r="W2527">
        <v>180360.13268440319</v>
      </c>
      <c r="X2527">
        <v>15451.8888622144</v>
      </c>
      <c r="Y2527">
        <v>15555.1061393198</v>
      </c>
      <c r="Z2527">
        <v>14678.25711458888</v>
      </c>
      <c r="AA2527">
        <v>15954.852178887661</v>
      </c>
      <c r="AB2527">
        <v>3162.5845546297478</v>
      </c>
      <c r="AC2527">
        <v>3113.352832689744</v>
      </c>
      <c r="AD2527">
        <v>2613.2196849243578</v>
      </c>
      <c r="AE2527">
        <v>3796.335374903721</v>
      </c>
      <c r="AF2527">
        <v>51.484008424571947</v>
      </c>
      <c r="AG2527">
        <v>51.097502354408803</v>
      </c>
      <c r="AH2527">
        <v>49.825872402470203</v>
      </c>
      <c r="AI2527">
        <v>54.189776211389542</v>
      </c>
      <c r="AJ2527">
        <v>0.4057368919765994</v>
      </c>
      <c r="AK2527">
        <v>0.40573702811651802</v>
      </c>
      <c r="AL2527">
        <v>0.40570546225711918</v>
      </c>
      <c r="AM2527">
        <v>0.40576814265689137</v>
      </c>
      <c r="AN2527">
        <v>0.98591034457426119</v>
      </c>
      <c r="AO2527">
        <v>0.98591034457426086</v>
      </c>
      <c r="AP2527">
        <v>0.98591034457426086</v>
      </c>
      <c r="AQ2527">
        <v>0.98591034457426086</v>
      </c>
      <c r="AR2527">
        <v>10.38703874313315</v>
      </c>
      <c r="AS2527">
        <v>10.38703874313315</v>
      </c>
      <c r="AT2527">
        <v>10.38703874313315</v>
      </c>
      <c r="AU2527">
        <v>10.38703874313315</v>
      </c>
      <c r="AV2527" t="str">
        <f>VLOOKUP(Sheet1[[#This Row],[NPDES ID2]],Combined_Sheet__Major_Only___2[[NPDES ID2]:[ECHO BFR]],3,FALSE)</f>
        <v>TX</v>
      </c>
      <c r="AW2527" t="s">
        <v>54</v>
      </c>
      <c r="AX2527" t="str">
        <f>VLOOKUP(Sheet1[[#This Row],[NPDES ID2]],Combined_Sheet__Major_Only___2[[NPDES ID2]:[ECHO BFR]],27,FALSE)</f>
        <v>other</v>
      </c>
      <c r="AY2527" t="str">
        <f>VLOOKUP(Sheet1[[#This Row],[NPDES ID2]],Combined_Sheet__Major_Only___2[[NPDES ID2]:[ECHO BFR]],28,FALSE)</f>
        <v>-</v>
      </c>
      <c r="AZ2527" t="str">
        <f>VLOOKUP(Sheet1[[#This Row],[NPDES ID2]],Combined_Sheet__Major_Only___2[[NPDES ID2]:[ECHO BFR]],29,FALSE)</f>
        <v>-</v>
      </c>
      <c r="BA2527">
        <f>VLOOKUP(Sheet1[[#This Row],[NPDES ID2]],Combined_Sheet__Major_Only___2[[NPDES ID2]:[ECHO BFR]],17,FALSE)</f>
        <v>29.844169999999998</v>
      </c>
      <c r="BB2527">
        <f>VLOOKUP(Sheet1[[#This Row],[NPDES ID2]],Combined_Sheet__Major_Only___2[[NPDES ID2]:[ECHO BFR]],18,FALSE)</f>
        <v>-95.275710000000004</v>
      </c>
      <c r="BC2527" t="str">
        <f>IF(ISNUMBER(SEARCH("aerobic",$AW2527)),"aerobic","")</f>
        <v/>
      </c>
      <c r="BD2527" t="str">
        <f>IF(ISNUMBER(SEARCH("anaer",$AW2527)),"anaer","")</f>
        <v/>
      </c>
      <c r="BE2527" t="str">
        <f>IF(ISNUMBER(SEARCH("thickening",$AZ2527)),"thickening","")</f>
        <v/>
      </c>
      <c r="BF2527" s="3" t="str">
        <f>IF(ISNUMBER(SEARCH("airDry",$AW2527)),"airDry","")</f>
        <v/>
      </c>
      <c r="BG2527" s="3" t="str">
        <f>IF(ISNUMBER(SEARCH("heatDry",$AY2527)),"heatDry","")</f>
        <v/>
      </c>
      <c r="BH2527" s="3" t="str">
        <f>IF(AND(ISNUMBER(SEARCH("aerobic",$AW2527)),ISNUMBER(SEARCH("anaer",$AW2527))),"Combined Aer and Anaer.","")</f>
        <v/>
      </c>
    </row>
    <row r="2528" spans="1:60" x14ac:dyDescent="0.25">
      <c r="A2528" s="4">
        <v>2235</v>
      </c>
      <c r="B2528" t="s">
        <v>10469</v>
      </c>
      <c r="C2528">
        <v>561</v>
      </c>
      <c r="D2528">
        <v>503.59869019693411</v>
      </c>
      <c r="E2528">
        <v>499.4494445854732</v>
      </c>
      <c r="F2528">
        <v>396.52982285623222</v>
      </c>
      <c r="G2528">
        <v>608.02365849362241</v>
      </c>
      <c r="H2528">
        <v>-161.2820668562828</v>
      </c>
      <c r="I2528">
        <v>-162.97655086868579</v>
      </c>
      <c r="J2528">
        <v>-181.38264580233039</v>
      </c>
      <c r="K2528">
        <v>-137.6664845864467</v>
      </c>
      <c r="L2528">
        <v>269.72008423148247</v>
      </c>
      <c r="M2528">
        <v>267.3198188666538</v>
      </c>
      <c r="N2528">
        <v>259.36288252901738</v>
      </c>
      <c r="O2528">
        <v>286.59624104482668</v>
      </c>
      <c r="P2528">
        <v>13.314297619201151</v>
      </c>
      <c r="Q2528">
        <v>13.33562244948612</v>
      </c>
      <c r="R2528">
        <v>11.55292491253765</v>
      </c>
      <c r="S2528">
        <v>15.28453928956864</v>
      </c>
      <c r="T2528">
        <v>181316.9893448512</v>
      </c>
      <c r="U2528">
        <v>181316.85506392751</v>
      </c>
      <c r="V2528">
        <v>181196.59342977879</v>
      </c>
      <c r="W2528">
        <v>181438.21740527661</v>
      </c>
      <c r="X2528">
        <v>16988.798775258139</v>
      </c>
      <c r="Y2528">
        <v>17121.550896827299</v>
      </c>
      <c r="Z2528">
        <v>15981.557946964331</v>
      </c>
      <c r="AA2528">
        <v>17648.040134928899</v>
      </c>
      <c r="AB2528">
        <v>4714.8672615378</v>
      </c>
      <c r="AC2528">
        <v>4579.9666249212041</v>
      </c>
      <c r="AD2528">
        <v>3636.6413423557451</v>
      </c>
      <c r="AE2528">
        <v>6067.2278332103242</v>
      </c>
      <c r="AF2528">
        <v>47.119868200941163</v>
      </c>
      <c r="AG2528">
        <v>46.699412303640173</v>
      </c>
      <c r="AH2528">
        <v>45.312791321956198</v>
      </c>
      <c r="AI2528">
        <v>50.067230744607897</v>
      </c>
      <c r="AJ2528">
        <v>0.35275289838380403</v>
      </c>
      <c r="AK2528">
        <v>0.35275298467331112</v>
      </c>
      <c r="AL2528">
        <v>0.35273301795910139</v>
      </c>
      <c r="AM2528">
        <v>0.35277266508117161</v>
      </c>
      <c r="AN2528">
        <v>0.9859923822233605</v>
      </c>
      <c r="AO2528">
        <v>0.98599238222336072</v>
      </c>
      <c r="AP2528">
        <v>0.98599238222336072</v>
      </c>
      <c r="AQ2528">
        <v>0.98599238222336072</v>
      </c>
      <c r="AR2528">
        <v>8.1666559115601824</v>
      </c>
      <c r="AS2528">
        <v>8.1666559115601807</v>
      </c>
      <c r="AT2528">
        <v>8.1666559115601807</v>
      </c>
      <c r="AU2528">
        <v>8.1666559115601807</v>
      </c>
      <c r="AV2528" t="str">
        <f>VLOOKUP(Sheet1[[#This Row],[NPDES ID2]],Combined_Sheet__Major_Only___2[[NPDES ID2]:[ECHO BFR]],3,FALSE)</f>
        <v>ND</v>
      </c>
      <c r="AW2528" t="s">
        <v>54</v>
      </c>
      <c r="AX2528" t="str">
        <f>VLOOKUP(Sheet1[[#This Row],[NPDES ID2]],Combined_Sheet__Major_Only___2[[NPDES ID2]:[ECHO BFR]],27,FALSE)</f>
        <v>-</v>
      </c>
      <c r="AY2528" t="str">
        <f>VLOOKUP(Sheet1[[#This Row],[NPDES ID2]],Combined_Sheet__Major_Only___2[[NPDES ID2]:[ECHO BFR]],28,FALSE)</f>
        <v>-</v>
      </c>
      <c r="AZ2528" t="str">
        <f>VLOOKUP(Sheet1[[#This Row],[NPDES ID2]],Combined_Sheet__Major_Only___2[[NPDES ID2]:[ECHO BFR]],29,FALSE)</f>
        <v>sludgeLagoon</v>
      </c>
      <c r="BA2528">
        <f>VLOOKUP(Sheet1[[#This Row],[NPDES ID2]],Combined_Sheet__Major_Only___2[[NPDES ID2]:[ECHO BFR]],17,FALSE)</f>
        <v>46.790194</v>
      </c>
      <c r="BB2528">
        <f>VLOOKUP(Sheet1[[#This Row],[NPDES ID2]],Combined_Sheet__Major_Only___2[[NPDES ID2]:[ECHO BFR]],18,FALSE)</f>
        <v>-100.82340499999999</v>
      </c>
      <c r="BC2528" t="str">
        <f>IF(ISNUMBER(SEARCH("aerobic",$AW2528)),"aerobic","")</f>
        <v/>
      </c>
      <c r="BD2528" t="str">
        <f>IF(ISNUMBER(SEARCH("anaer",$AW2528)),"anaer","")</f>
        <v/>
      </c>
      <c r="BE2528" t="str">
        <f>IF(ISNUMBER(SEARCH("thickening",$AZ2528)),"thickening","")</f>
        <v/>
      </c>
      <c r="BF2528" s="3" t="str">
        <f>IF(ISNUMBER(SEARCH("airDry",$AW2528)),"airDry","")</f>
        <v/>
      </c>
      <c r="BG2528" s="3" t="str">
        <f>IF(ISNUMBER(SEARCH("heatDry",$AY2528)),"heatDry","")</f>
        <v/>
      </c>
      <c r="BH2528" s="3" t="str">
        <f>IF(AND(ISNUMBER(SEARCH("aerobic",$AW2528)),ISNUMBER(SEARCH("anaer",$AW2528))),"Combined Aer and Anaer.","")</f>
        <v/>
      </c>
    </row>
    <row r="2529" spans="1:60" x14ac:dyDescent="0.25">
      <c r="A2529" s="4">
        <v>160</v>
      </c>
      <c r="B2529" t="s">
        <v>876</v>
      </c>
      <c r="C2529">
        <v>5321</v>
      </c>
      <c r="D2529">
        <v>1533.192592903019</v>
      </c>
      <c r="E2529">
        <v>1532.9152871359749</v>
      </c>
      <c r="F2529">
        <v>1246.270053312091</v>
      </c>
      <c r="G2529">
        <v>1842.2913902512521</v>
      </c>
      <c r="H2529">
        <v>-154.2299524572461</v>
      </c>
      <c r="I2529">
        <v>-156.70393104953021</v>
      </c>
      <c r="J2529">
        <v>-175.2306110539968</v>
      </c>
      <c r="K2529">
        <v>-128.81536004776859</v>
      </c>
      <c r="L2529">
        <v>2601.5126431003841</v>
      </c>
      <c r="M2529">
        <v>2579.298406235077</v>
      </c>
      <c r="N2529">
        <v>2504.487692324617</v>
      </c>
      <c r="O2529">
        <v>2759.2120080562472</v>
      </c>
      <c r="P2529">
        <v>126.1458857328123</v>
      </c>
      <c r="Q2529">
        <v>126.60719412117921</v>
      </c>
      <c r="R2529">
        <v>109.3489090647973</v>
      </c>
      <c r="S2529">
        <v>145.12752737052031</v>
      </c>
      <c r="T2529">
        <v>182049.3458942791</v>
      </c>
      <c r="U2529">
        <v>182049.2110764269</v>
      </c>
      <c r="V2529">
        <v>181928.46857051869</v>
      </c>
      <c r="W2529">
        <v>182171.0586907645</v>
      </c>
      <c r="X2529">
        <v>16772.662206247918</v>
      </c>
      <c r="Y2529">
        <v>16898.715595530499</v>
      </c>
      <c r="Z2529">
        <v>15808.31225235941</v>
      </c>
      <c r="AA2529">
        <v>17403.695025740479</v>
      </c>
      <c r="AB2529">
        <v>3704.2764497002509</v>
      </c>
      <c r="AC2529">
        <v>3636.8915020043291</v>
      </c>
      <c r="AD2529">
        <v>3009.2965750328872</v>
      </c>
      <c r="AE2529">
        <v>4521.8452108740084</v>
      </c>
      <c r="AF2529">
        <v>47.941865411287651</v>
      </c>
      <c r="AG2529">
        <v>47.521785741332792</v>
      </c>
      <c r="AH2529">
        <v>46.175922308951122</v>
      </c>
      <c r="AI2529">
        <v>50.839640843626313</v>
      </c>
      <c r="AJ2529">
        <v>0.36272175403789297</v>
      </c>
      <c r="AK2529">
        <v>0.36272254120323338</v>
      </c>
      <c r="AL2529">
        <v>0.36253180851801481</v>
      </c>
      <c r="AM2529">
        <v>0.36291071426730243</v>
      </c>
      <c r="AN2529">
        <v>0.98604760504997269</v>
      </c>
      <c r="AO2529">
        <v>0.98604760504997291</v>
      </c>
      <c r="AP2529">
        <v>0.98604760504997291</v>
      </c>
      <c r="AQ2529">
        <v>0.98604760504997291</v>
      </c>
      <c r="AR2529">
        <v>9.2900399417115338</v>
      </c>
      <c r="AS2529">
        <v>9.2900399417115338</v>
      </c>
      <c r="AT2529">
        <v>9.2900399417115338</v>
      </c>
      <c r="AU2529">
        <v>9.2900399417115338</v>
      </c>
      <c r="AV2529" t="str">
        <f>VLOOKUP(Sheet1[[#This Row],[NPDES ID2]],Combined_Sheet__Major_Only___2[[NPDES ID2]:[ECHO BFR]],3,FALSE)</f>
        <v>IL</v>
      </c>
      <c r="AW2529" t="s">
        <v>54</v>
      </c>
      <c r="AX2529" t="str">
        <f>VLOOKUP(Sheet1[[#This Row],[NPDES ID2]],Combined_Sheet__Major_Only___2[[NPDES ID2]:[ECHO BFR]],27,FALSE)</f>
        <v>-</v>
      </c>
      <c r="AY2529" t="str">
        <f>VLOOKUP(Sheet1[[#This Row],[NPDES ID2]],Combined_Sheet__Major_Only___2[[NPDES ID2]:[ECHO BFR]],28,FALSE)</f>
        <v>-</v>
      </c>
      <c r="AZ2529" t="str">
        <f>VLOOKUP(Sheet1[[#This Row],[NPDES ID2]],Combined_Sheet__Major_Only___2[[NPDES ID2]:[ECHO BFR]],29,FALSE)</f>
        <v>preliminaryOps</v>
      </c>
      <c r="BA2529">
        <f>VLOOKUP(Sheet1[[#This Row],[NPDES ID2]],Combined_Sheet__Major_Only___2[[NPDES ID2]:[ECHO BFR]],17,FALSE)</f>
        <v>42.021349999999998</v>
      </c>
      <c r="BB2529">
        <f>VLOOKUP(Sheet1[[#This Row],[NPDES ID2]],Combined_Sheet__Major_Only___2[[NPDES ID2]:[ECHO BFR]],18,FALSE)</f>
        <v>-87.937070000000006</v>
      </c>
      <c r="BC2529" t="str">
        <f>IF(ISNUMBER(SEARCH("aerobic",$AW2529)),"aerobic","")</f>
        <v/>
      </c>
      <c r="BD2529" t="str">
        <f>IF(ISNUMBER(SEARCH("anaer",$AW2529)),"anaer","")</f>
        <v/>
      </c>
      <c r="BE2529" t="str">
        <f>IF(ISNUMBER(SEARCH("thickening",$AZ2529)),"thickening","")</f>
        <v/>
      </c>
      <c r="BF2529" s="2" t="str">
        <f>IF(ISNUMBER(SEARCH("airDry",$AW2529)),"airDry","")</f>
        <v/>
      </c>
      <c r="BG2529" s="2" t="str">
        <f>IF(ISNUMBER(SEARCH("heatDry",$AY2529)),"heatDry","")</f>
        <v/>
      </c>
      <c r="BH2529" s="2" t="str">
        <f>IF(AND(ISNUMBER(SEARCH("aerobic",$AW2529)),ISNUMBER(SEARCH("anaer",$AW2529))),"Combined Aer and Anaer.","")</f>
        <v/>
      </c>
    </row>
    <row r="2530" spans="1:60" x14ac:dyDescent="0.25">
      <c r="A2530" s="4">
        <v>2441</v>
      </c>
      <c r="B2530" t="s">
        <v>11375</v>
      </c>
      <c r="C2530">
        <v>236.07</v>
      </c>
      <c r="D2530">
        <v>740.86550023051848</v>
      </c>
      <c r="E2530">
        <v>739.81006513558827</v>
      </c>
      <c r="F2530">
        <v>548.87866286844496</v>
      </c>
      <c r="G2530">
        <v>961.91286242772844</v>
      </c>
      <c r="H2530">
        <v>-160.79708768478909</v>
      </c>
      <c r="I2530">
        <v>-162.6611950700719</v>
      </c>
      <c r="J2530">
        <v>-180.60053693489809</v>
      </c>
      <c r="K2530">
        <v>-137.03408172671229</v>
      </c>
      <c r="L2530">
        <v>114.034632126239</v>
      </c>
      <c r="M2530">
        <v>113.0281483993076</v>
      </c>
      <c r="N2530">
        <v>109.69524809486209</v>
      </c>
      <c r="O2530">
        <v>121.10649860303771</v>
      </c>
      <c r="P2530">
        <v>5.6020438454145713</v>
      </c>
      <c r="Q2530">
        <v>5.613847441617505</v>
      </c>
      <c r="R2530">
        <v>4.8592972641474228</v>
      </c>
      <c r="S2530">
        <v>6.4342579263888</v>
      </c>
      <c r="T2530">
        <v>182593.62142081239</v>
      </c>
      <c r="U2530">
        <v>182593.48620392359</v>
      </c>
      <c r="V2530">
        <v>182472.38632191179</v>
      </c>
      <c r="W2530">
        <v>182715.694465287</v>
      </c>
      <c r="X2530">
        <v>17027.709111619479</v>
      </c>
      <c r="Y2530">
        <v>17159.818505259289</v>
      </c>
      <c r="Z2530">
        <v>16026.81327724432</v>
      </c>
      <c r="AA2530">
        <v>17682.413196564659</v>
      </c>
      <c r="AB2530">
        <v>3996.7819116122919</v>
      </c>
      <c r="AC2530">
        <v>3914.7032416357952</v>
      </c>
      <c r="AD2530">
        <v>3205.1001851472911</v>
      </c>
      <c r="AE2530">
        <v>4947.2996021484541</v>
      </c>
      <c r="AF2530">
        <v>47.340574179615473</v>
      </c>
      <c r="AG2530">
        <v>46.922266958529313</v>
      </c>
      <c r="AH2530">
        <v>45.540083160089587</v>
      </c>
      <c r="AI2530">
        <v>50.276032350632583</v>
      </c>
      <c r="AJ2530">
        <v>0.35542902910325203</v>
      </c>
      <c r="AK2530">
        <v>0.35542906542543601</v>
      </c>
      <c r="AL2530">
        <v>0.35542068728796511</v>
      </c>
      <c r="AM2530">
        <v>0.35543732288567742</v>
      </c>
      <c r="AN2530">
        <v>0.98608836454317372</v>
      </c>
      <c r="AO2530">
        <v>0.98608836454317361</v>
      </c>
      <c r="AP2530">
        <v>0.98608836454317361</v>
      </c>
      <c r="AQ2530">
        <v>0.98608836454317361</v>
      </c>
      <c r="AR2530">
        <v>8.8922284378740279</v>
      </c>
      <c r="AS2530">
        <v>8.8922284378740315</v>
      </c>
      <c r="AT2530">
        <v>8.8922284378740315</v>
      </c>
      <c r="AU2530">
        <v>8.8922284378740315</v>
      </c>
      <c r="AV2530" t="str">
        <f>VLOOKUP(Sheet1[[#This Row],[NPDES ID2]],Combined_Sheet__Major_Only___2[[NPDES ID2]:[ECHO BFR]],3,FALSE)</f>
        <v>RI</v>
      </c>
      <c r="AW2530" t="s">
        <v>54</v>
      </c>
      <c r="AX2530" t="str">
        <f>VLOOKUP(Sheet1[[#This Row],[NPDES ID2]],Combined_Sheet__Major_Only___2[[NPDES ID2]:[ECHO BFR]],27,FALSE)</f>
        <v>other</v>
      </c>
      <c r="AY2530" t="str">
        <f>VLOOKUP(Sheet1[[#This Row],[NPDES ID2]],Combined_Sheet__Major_Only___2[[NPDES ID2]:[ECHO BFR]],28,FALSE)</f>
        <v>-</v>
      </c>
      <c r="AZ2530" t="str">
        <f>VLOOKUP(Sheet1[[#This Row],[NPDES ID2]],Combined_Sheet__Major_Only___2[[NPDES ID2]:[ECHO BFR]],29,FALSE)</f>
        <v>-</v>
      </c>
      <c r="BA2530">
        <f>VLOOKUP(Sheet1[[#This Row],[NPDES ID2]],Combined_Sheet__Major_Only___2[[NPDES ID2]:[ECHO BFR]],17,FALSE)</f>
        <v>41.587542999999997</v>
      </c>
      <c r="BB2530">
        <f>VLOOKUP(Sheet1[[#This Row],[NPDES ID2]],Combined_Sheet__Major_Only___2[[NPDES ID2]:[ECHO BFR]],18,FALSE)</f>
        <v>-71.412863999999999</v>
      </c>
      <c r="BC2530" t="str">
        <f>IF(ISNUMBER(SEARCH("aerobic",$AW2530)),"aerobic","")</f>
        <v/>
      </c>
      <c r="BD2530" t="str">
        <f>IF(ISNUMBER(SEARCH("anaer",$AW2530)),"anaer","")</f>
        <v/>
      </c>
      <c r="BE2530" t="str">
        <f>IF(ISNUMBER(SEARCH("thickening",$AZ2530)),"thickening","")</f>
        <v/>
      </c>
      <c r="BF2530" s="3" t="str">
        <f>IF(ISNUMBER(SEARCH("airDry",$AW2530)),"airDry","")</f>
        <v/>
      </c>
      <c r="BG2530" s="3" t="str">
        <f>IF(ISNUMBER(SEARCH("heatDry",$AY2530)),"heatDry","")</f>
        <v/>
      </c>
      <c r="BH2530" s="3" t="str">
        <f>IF(AND(ISNUMBER(SEARCH("aerobic",$AW2530)),ISNUMBER(SEARCH("anaer",$AW2530))),"Combined Aer and Anaer.","")</f>
        <v/>
      </c>
    </row>
    <row r="2531" spans="1:60" x14ac:dyDescent="0.25">
      <c r="A2531" s="4">
        <v>2239</v>
      </c>
      <c r="B2531" t="s">
        <v>10487</v>
      </c>
      <c r="C2531">
        <v>553.49</v>
      </c>
      <c r="D2531">
        <v>452.01884469670478</v>
      </c>
      <c r="E2531">
        <v>450.62255695522867</v>
      </c>
      <c r="F2531">
        <v>355.66256489260502</v>
      </c>
      <c r="G2531">
        <v>545.48043816220752</v>
      </c>
      <c r="H2531">
        <v>-143.7139339143034</v>
      </c>
      <c r="I2531">
        <v>-145.92881994904329</v>
      </c>
      <c r="J2531">
        <v>-162.17027382134819</v>
      </c>
      <c r="K2531">
        <v>-120.696059519832</v>
      </c>
      <c r="L2531">
        <v>297.05818282024887</v>
      </c>
      <c r="M2531">
        <v>294.93370624385199</v>
      </c>
      <c r="N2531">
        <v>287.88999934625252</v>
      </c>
      <c r="O2531">
        <v>311.99658839009129</v>
      </c>
      <c r="P2531">
        <v>13.082860908595119</v>
      </c>
      <c r="Q2531">
        <v>13.148840440244539</v>
      </c>
      <c r="R2531">
        <v>11.16780530032057</v>
      </c>
      <c r="S2531">
        <v>15.075085786187451</v>
      </c>
      <c r="T2531">
        <v>185338.3351156954</v>
      </c>
      <c r="U2531">
        <v>185338.19788651471</v>
      </c>
      <c r="V2531">
        <v>185215.29580132119</v>
      </c>
      <c r="W2531">
        <v>185462.22484591321</v>
      </c>
      <c r="X2531">
        <v>15550.54163799621</v>
      </c>
      <c r="Y2531">
        <v>15650.331136804871</v>
      </c>
      <c r="Z2531">
        <v>14805.16714153168</v>
      </c>
      <c r="AA2531">
        <v>16034.351660152681</v>
      </c>
      <c r="AB2531">
        <v>3469.2458386650619</v>
      </c>
      <c r="AC2531">
        <v>3405.243833497173</v>
      </c>
      <c r="AD2531">
        <v>2820.8901809816389</v>
      </c>
      <c r="AE2531">
        <v>4236.7411990124992</v>
      </c>
      <c r="AF2531">
        <v>52.599825792821427</v>
      </c>
      <c r="AG2531">
        <v>52.222430527150607</v>
      </c>
      <c r="AH2531">
        <v>50.978928609657338</v>
      </c>
      <c r="AI2531">
        <v>55.244014453549099</v>
      </c>
      <c r="AJ2531">
        <v>0.4193046308544609</v>
      </c>
      <c r="AK2531">
        <v>0.41930472942913027</v>
      </c>
      <c r="AL2531">
        <v>0.41928192486981458</v>
      </c>
      <c r="AM2531">
        <v>0.41932720689081537</v>
      </c>
      <c r="AN2531">
        <v>0.98629033374046271</v>
      </c>
      <c r="AO2531">
        <v>0.98629033374046293</v>
      </c>
      <c r="AP2531">
        <v>0.98629033374046293</v>
      </c>
      <c r="AQ2531">
        <v>0.98629033374046293</v>
      </c>
      <c r="AR2531">
        <v>10.139557272451411</v>
      </c>
      <c r="AS2531">
        <v>10.139557272451411</v>
      </c>
      <c r="AT2531">
        <v>10.139557272451411</v>
      </c>
      <c r="AU2531">
        <v>10.139557272451411</v>
      </c>
      <c r="AV2531" t="str">
        <f>VLOOKUP(Sheet1[[#This Row],[NPDES ID2]],Combined_Sheet__Major_Only___2[[NPDES ID2]:[ECHO BFR]],3,FALSE)</f>
        <v>IL</v>
      </c>
      <c r="AW2531" t="s">
        <v>87</v>
      </c>
      <c r="AX2531" t="str">
        <f>VLOOKUP(Sheet1[[#This Row],[NPDES ID2]],Combined_Sheet__Major_Only___2[[NPDES ID2]:[ECHO BFR]],27,FALSE)</f>
        <v>-</v>
      </c>
      <c r="AY2531" t="str">
        <f>VLOOKUP(Sheet1[[#This Row],[NPDES ID2]],Combined_Sheet__Major_Only___2[[NPDES ID2]:[ECHO BFR]],28,FALSE)</f>
        <v>-</v>
      </c>
      <c r="AZ2531" t="str">
        <f>VLOOKUP(Sheet1[[#This Row],[NPDES ID2]],Combined_Sheet__Major_Only___2[[NPDES ID2]:[ECHO BFR]],29,FALSE)</f>
        <v>preliminaryOps</v>
      </c>
      <c r="BA2531">
        <f>VLOOKUP(Sheet1[[#This Row],[NPDES ID2]],Combined_Sheet__Major_Only___2[[NPDES ID2]:[ECHO BFR]],17,FALSE)</f>
        <v>38.784166999999997</v>
      </c>
      <c r="BB2531">
        <f>VLOOKUP(Sheet1[[#This Row],[NPDES ID2]],Combined_Sheet__Major_Only___2[[NPDES ID2]:[ECHO BFR]],18,FALSE)</f>
        <v>-90.036389</v>
      </c>
      <c r="BC2531" t="str">
        <f>IF(ISNUMBER(SEARCH("aerobic",$AW2531)),"aerobic","")</f>
        <v/>
      </c>
      <c r="BD2531" t="str">
        <f>IF(ISNUMBER(SEARCH("anaer",$AW2531)),"anaer","")</f>
        <v/>
      </c>
      <c r="BE2531" t="str">
        <f>IF(ISNUMBER(SEARCH("thickening",$AZ2531)),"thickening","")</f>
        <v/>
      </c>
      <c r="BF2531" s="3" t="str">
        <f>IF(ISNUMBER(SEARCH("airDry",$AW2531)),"airDry","")</f>
        <v/>
      </c>
      <c r="BG2531" s="3" t="str">
        <f>IF(ISNUMBER(SEARCH("heatDry",$AY2531)),"heatDry","")</f>
        <v/>
      </c>
      <c r="BH2531" s="3" t="str">
        <f>IF(AND(ISNUMBER(SEARCH("aerobic",$AW2531)),ISNUMBER(SEARCH("anaer",$AW2531))),"Combined Aer and Anaer.","")</f>
        <v/>
      </c>
    </row>
    <row r="2532" spans="1:60" x14ac:dyDescent="0.25">
      <c r="A2532" s="4">
        <v>2184</v>
      </c>
      <c r="B2532" t="s">
        <v>10246</v>
      </c>
      <c r="C2532">
        <v>691.6</v>
      </c>
      <c r="D2532">
        <v>452.93447180303838</v>
      </c>
      <c r="E2532">
        <v>446.99469418760958</v>
      </c>
      <c r="F2532">
        <v>366.76936246478613</v>
      </c>
      <c r="G2532">
        <v>537.63910746908994</v>
      </c>
      <c r="H2532">
        <v>-147.3818611728544</v>
      </c>
      <c r="I2532">
        <v>-149.7114777952554</v>
      </c>
      <c r="J2532">
        <v>-166.2261100603352</v>
      </c>
      <c r="K2532">
        <v>-124.3289331953645</v>
      </c>
      <c r="L2532">
        <v>362.14604530127423</v>
      </c>
      <c r="M2532">
        <v>359.42102172462512</v>
      </c>
      <c r="N2532">
        <v>350.38218862689519</v>
      </c>
      <c r="O2532">
        <v>381.31242396933033</v>
      </c>
      <c r="P2532">
        <v>16.363461756826119</v>
      </c>
      <c r="Q2532">
        <v>16.403138864761459</v>
      </c>
      <c r="R2532">
        <v>14.03097757087113</v>
      </c>
      <c r="S2532">
        <v>18.88992756004728</v>
      </c>
      <c r="T2532">
        <v>188886.3838825147</v>
      </c>
      <c r="U2532">
        <v>188886.24405207549</v>
      </c>
      <c r="V2532">
        <v>188761.012286818</v>
      </c>
      <c r="W2532">
        <v>189012.62201417889</v>
      </c>
      <c r="X2532">
        <v>16244.855941325921</v>
      </c>
      <c r="Y2532">
        <v>16354.04068474922</v>
      </c>
      <c r="Z2532">
        <v>15426.335251435499</v>
      </c>
      <c r="AA2532">
        <v>16777.08730654684</v>
      </c>
      <c r="AB2532">
        <v>3211.3490581033452</v>
      </c>
      <c r="AC2532">
        <v>3164.646108710584</v>
      </c>
      <c r="AD2532">
        <v>2670.2752301270962</v>
      </c>
      <c r="AE2532">
        <v>3831.2283215864618</v>
      </c>
      <c r="AF2532">
        <v>51.320170421718338</v>
      </c>
      <c r="AG2532">
        <v>50.932515044552787</v>
      </c>
      <c r="AH2532">
        <v>49.656162425702981</v>
      </c>
      <c r="AI2532">
        <v>54.035106145724377</v>
      </c>
      <c r="AJ2532">
        <v>0.40374537804800797</v>
      </c>
      <c r="AK2532">
        <v>0.40374549704059343</v>
      </c>
      <c r="AL2532">
        <v>0.40371793224819219</v>
      </c>
      <c r="AM2532">
        <v>0.40377266720603749</v>
      </c>
      <c r="AN2532">
        <v>0.98654288608839791</v>
      </c>
      <c r="AO2532">
        <v>0.98654288608839791</v>
      </c>
      <c r="AP2532">
        <v>0.98654288608839791</v>
      </c>
      <c r="AQ2532">
        <v>0.98654288608839791</v>
      </c>
      <c r="AR2532">
        <v>10.55178734975232</v>
      </c>
      <c r="AS2532">
        <v>10.55178734975232</v>
      </c>
      <c r="AT2532">
        <v>10.55178734975232</v>
      </c>
      <c r="AU2532">
        <v>10.55178734975232</v>
      </c>
      <c r="AV2532" t="str">
        <f>VLOOKUP(Sheet1[[#This Row],[NPDES ID2]],Combined_Sheet__Major_Only___2[[NPDES ID2]:[ECHO BFR]],3,FALSE)</f>
        <v>MN</v>
      </c>
      <c r="AW2532" t="s">
        <v>54</v>
      </c>
      <c r="AX2532" t="str">
        <f>VLOOKUP(Sheet1[[#This Row],[NPDES ID2]],Combined_Sheet__Major_Only___2[[NPDES ID2]:[ECHO BFR]],27,FALSE)</f>
        <v>-</v>
      </c>
      <c r="AY2532" t="str">
        <f>VLOOKUP(Sheet1[[#This Row],[NPDES ID2]],Combined_Sheet__Major_Only___2[[NPDES ID2]:[ECHO BFR]],28,FALSE)</f>
        <v>thermoAerobicDigest</v>
      </c>
      <c r="AZ2532" t="str">
        <f>VLOOKUP(Sheet1[[#This Row],[NPDES ID2]],Combined_Sheet__Major_Only___2[[NPDES ID2]:[ECHO BFR]],29,FALSE)</f>
        <v>-</v>
      </c>
      <c r="BA2532">
        <f>VLOOKUP(Sheet1[[#This Row],[NPDES ID2]],Combined_Sheet__Major_Only___2[[NPDES ID2]:[ECHO BFR]],17,FALSE)</f>
        <v>44.470320000000001</v>
      </c>
      <c r="BB2532">
        <f>VLOOKUP(Sheet1[[#This Row],[NPDES ID2]],Combined_Sheet__Major_Only___2[[NPDES ID2]:[ECHO BFR]],18,FALSE)</f>
        <v>-95.790949999999995</v>
      </c>
      <c r="BC2532" t="str">
        <f>IF(ISNUMBER(SEARCH("aerobic",$AW2532)),"aerobic","")</f>
        <v/>
      </c>
      <c r="BD2532" t="str">
        <f>IF(ISNUMBER(SEARCH("anaer",$AW2532)),"anaer","")</f>
        <v/>
      </c>
      <c r="BE2532" t="str">
        <f>IF(ISNUMBER(SEARCH("thickening",$AZ2532)),"thickening","")</f>
        <v/>
      </c>
      <c r="BF2532" s="2" t="str">
        <f>IF(ISNUMBER(SEARCH("airDry",$AW2532)),"airDry","")</f>
        <v/>
      </c>
      <c r="BG2532" s="2" t="str">
        <f>IF(ISNUMBER(SEARCH("heatDry",$AY2532)),"heatDry","")</f>
        <v/>
      </c>
      <c r="BH2532" s="2" t="str">
        <f>IF(AND(ISNUMBER(SEARCH("aerobic",$AW2532)),ISNUMBER(SEARCH("anaer",$AW2532))),"Combined Aer and Anaer.","")</f>
        <v/>
      </c>
    </row>
    <row r="2533" spans="1:60" x14ac:dyDescent="0.25">
      <c r="A2533" s="4">
        <v>259</v>
      </c>
      <c r="B2533" t="s">
        <v>1336</v>
      </c>
      <c r="C2533">
        <v>1860</v>
      </c>
      <c r="D2533">
        <v>619.46018169454862</v>
      </c>
      <c r="E2533">
        <v>620.94321768046666</v>
      </c>
      <c r="F2533">
        <v>517.88581686753002</v>
      </c>
      <c r="G2533">
        <v>724.90078800012634</v>
      </c>
      <c r="H2533">
        <v>-144.3887704188156</v>
      </c>
      <c r="I2533">
        <v>-146.17415856703039</v>
      </c>
      <c r="J2533">
        <v>-163.87124732412491</v>
      </c>
      <c r="K2533">
        <v>-121.5319491174206</v>
      </c>
      <c r="L2533">
        <v>986.48948987813117</v>
      </c>
      <c r="M2533">
        <v>979.27880441287675</v>
      </c>
      <c r="N2533">
        <v>955.25396456732653</v>
      </c>
      <c r="O2533">
        <v>1037.344125618187</v>
      </c>
      <c r="P2533">
        <v>43.979390685121352</v>
      </c>
      <c r="Q2533">
        <v>44.145994059602032</v>
      </c>
      <c r="R2533">
        <v>37.629745963264277</v>
      </c>
      <c r="S2533">
        <v>50.71871008201358</v>
      </c>
      <c r="T2533">
        <v>190716.65104134349</v>
      </c>
      <c r="U2533">
        <v>190716.5098690406</v>
      </c>
      <c r="V2533">
        <v>190590.07633424949</v>
      </c>
      <c r="W2533">
        <v>190844.1005999991</v>
      </c>
      <c r="X2533">
        <v>16193.32453212469</v>
      </c>
      <c r="Y2533">
        <v>16299.268607098889</v>
      </c>
      <c r="Z2533">
        <v>15398.08634954262</v>
      </c>
      <c r="AA2533">
        <v>16710.298250175281</v>
      </c>
      <c r="AB2533">
        <v>4240.1895478261704</v>
      </c>
      <c r="AC2533">
        <v>4133.7229202122744</v>
      </c>
      <c r="AD2533">
        <v>3327.6930713999009</v>
      </c>
      <c r="AE2533">
        <v>5355.8850090658207</v>
      </c>
      <c r="AF2533">
        <v>51.987400561572677</v>
      </c>
      <c r="AG2533">
        <v>51.603204630484292</v>
      </c>
      <c r="AH2533">
        <v>50.349947347958143</v>
      </c>
      <c r="AI2533">
        <v>54.664155562368457</v>
      </c>
      <c r="AJ2533">
        <v>0.41185688015010907</v>
      </c>
      <c r="AK2533">
        <v>0.41185721387113078</v>
      </c>
      <c r="AL2533">
        <v>0.41177899335714552</v>
      </c>
      <c r="AM2533">
        <v>0.41193433318257949</v>
      </c>
      <c r="AN2533">
        <v>0.98666956194665678</v>
      </c>
      <c r="AO2533">
        <v>0.98666956194665667</v>
      </c>
      <c r="AP2533">
        <v>0.98666956194665667</v>
      </c>
      <c r="AQ2533">
        <v>0.98666956194665667</v>
      </c>
      <c r="AR2533">
        <v>9.2569827093681702</v>
      </c>
      <c r="AS2533">
        <v>9.2569827093681702</v>
      </c>
      <c r="AT2533">
        <v>9.2569827093681702</v>
      </c>
      <c r="AU2533">
        <v>9.2569827093681702</v>
      </c>
      <c r="AV2533" t="str">
        <f>VLOOKUP(Sheet1[[#This Row],[NPDES ID2]],Combined_Sheet__Major_Only___2[[NPDES ID2]:[ECHO BFR]],3,FALSE)</f>
        <v>WA</v>
      </c>
      <c r="AW2533" t="s">
        <v>54</v>
      </c>
      <c r="AX2533" t="str">
        <f>VLOOKUP(Sheet1[[#This Row],[NPDES ID2]],Combined_Sheet__Major_Only___2[[NPDES ID2]:[ECHO BFR]],27,FALSE)</f>
        <v>other</v>
      </c>
      <c r="AY2533" t="str">
        <f>VLOOKUP(Sheet1[[#This Row],[NPDES ID2]],Combined_Sheet__Major_Only___2[[NPDES ID2]:[ECHO BFR]],28,FALSE)</f>
        <v>-</v>
      </c>
      <c r="AZ2533" t="str">
        <f>VLOOKUP(Sheet1[[#This Row],[NPDES ID2]],Combined_Sheet__Major_Only___2[[NPDES ID2]:[ECHO BFR]],29,FALSE)</f>
        <v>-</v>
      </c>
      <c r="BA2533">
        <f>VLOOKUP(Sheet1[[#This Row],[NPDES ID2]],Combined_Sheet__Major_Only___2[[NPDES ID2]:[ECHO BFR]],17,FALSE)</f>
        <v>47.285685000000001</v>
      </c>
      <c r="BB2533">
        <f>VLOOKUP(Sheet1[[#This Row],[NPDES ID2]],Combined_Sheet__Major_Only___2[[NPDES ID2]:[ECHO BFR]],18,FALSE)</f>
        <v>-122.48929699999999</v>
      </c>
      <c r="BC2533" t="str">
        <f>IF(ISNUMBER(SEARCH("aerobic",$AW2533)),"aerobic","")</f>
        <v/>
      </c>
      <c r="BD2533" t="str">
        <f>IF(ISNUMBER(SEARCH("anaer",$AW2533)),"anaer","")</f>
        <v/>
      </c>
      <c r="BE2533" t="str">
        <f>IF(ISNUMBER(SEARCH("thickening",$AZ2533)),"thickening","")</f>
        <v/>
      </c>
      <c r="BF2533" s="3" t="str">
        <f>IF(ISNUMBER(SEARCH("airDry",$AW2533)),"airDry","")</f>
        <v/>
      </c>
      <c r="BG2533" s="3" t="str">
        <f>IF(ISNUMBER(SEARCH("heatDry",$AY2533)),"heatDry","")</f>
        <v/>
      </c>
      <c r="BH2533" s="3" t="str">
        <f>IF(AND(ISNUMBER(SEARCH("aerobic",$AW2533)),ISNUMBER(SEARCH("anaer",$AW2533))),"Combined Aer and Anaer.","")</f>
        <v/>
      </c>
    </row>
    <row r="2534" spans="1:60" x14ac:dyDescent="0.25">
      <c r="A2534" s="4">
        <v>184</v>
      </c>
      <c r="B2534" t="s">
        <v>988</v>
      </c>
      <c r="C2534">
        <v>3515.15</v>
      </c>
      <c r="D2534">
        <v>987.36556086960593</v>
      </c>
      <c r="E2534">
        <v>986.96326022145013</v>
      </c>
      <c r="F2534">
        <v>813.36223289816496</v>
      </c>
      <c r="G2534">
        <v>1169.0327387458101</v>
      </c>
      <c r="H2534">
        <v>-142.79003196538491</v>
      </c>
      <c r="I2534">
        <v>-144.58093272040639</v>
      </c>
      <c r="J2534">
        <v>-163.2168513302943</v>
      </c>
      <c r="K2534">
        <v>-119.4896649644395</v>
      </c>
      <c r="L2534">
        <v>1866.451288105781</v>
      </c>
      <c r="M2534">
        <v>1852.891794223543</v>
      </c>
      <c r="N2534">
        <v>1807.4308670559931</v>
      </c>
      <c r="O2534">
        <v>1962.447504638385</v>
      </c>
      <c r="P2534">
        <v>83.094783800906683</v>
      </c>
      <c r="Q2534">
        <v>83.421081044332041</v>
      </c>
      <c r="R2534">
        <v>71.085831653215308</v>
      </c>
      <c r="S2534">
        <v>95.812645196093001</v>
      </c>
      <c r="T2534">
        <v>191239.62369282989</v>
      </c>
      <c r="U2534">
        <v>191239.4821371086</v>
      </c>
      <c r="V2534">
        <v>191112.70521386931</v>
      </c>
      <c r="W2534">
        <v>191367.41939941401</v>
      </c>
      <c r="X2534">
        <v>16219.233058299849</v>
      </c>
      <c r="Y2534">
        <v>16324.6771964646</v>
      </c>
      <c r="Z2534">
        <v>15424.522384517941</v>
      </c>
      <c r="AA2534">
        <v>16735.26956207995</v>
      </c>
      <c r="AB2534">
        <v>4371.6568920295877</v>
      </c>
      <c r="AC2534">
        <v>4255.8317310079947</v>
      </c>
      <c r="AD2534">
        <v>3406.7148376750129</v>
      </c>
      <c r="AE2534">
        <v>5558.4574589188978</v>
      </c>
      <c r="AF2534">
        <v>52.056439879855553</v>
      </c>
      <c r="AG2534">
        <v>51.67027934908392</v>
      </c>
      <c r="AH2534">
        <v>50.426750103160863</v>
      </c>
      <c r="AI2534">
        <v>54.72764762940497</v>
      </c>
      <c r="AJ2534">
        <v>0.41269632460540312</v>
      </c>
      <c r="AK2534">
        <v>0.41269694873741092</v>
      </c>
      <c r="AL2534">
        <v>0.41254819339863602</v>
      </c>
      <c r="AM2534">
        <v>0.4128436595622948</v>
      </c>
      <c r="AN2534">
        <v>0.98670532085717089</v>
      </c>
      <c r="AO2534">
        <v>0.98670532085717122</v>
      </c>
      <c r="AP2534">
        <v>0.98670532085717122</v>
      </c>
      <c r="AQ2534">
        <v>0.98670532085717122</v>
      </c>
      <c r="AR2534">
        <v>9.1441405651980112</v>
      </c>
      <c r="AS2534">
        <v>9.144140565198013</v>
      </c>
      <c r="AT2534">
        <v>9.144140565198013</v>
      </c>
      <c r="AU2534">
        <v>9.144140565198013</v>
      </c>
      <c r="AV2534" t="str">
        <f>VLOOKUP(Sheet1[[#This Row],[NPDES ID2]],Combined_Sheet__Major_Only___2[[NPDES ID2]:[ECHO BFR]],3,FALSE)</f>
        <v>TX</v>
      </c>
      <c r="AW2534" t="s">
        <v>54</v>
      </c>
      <c r="AX2534" t="str">
        <f>VLOOKUP(Sheet1[[#This Row],[NPDES ID2]],Combined_Sheet__Major_Only___2[[NPDES ID2]:[ECHO BFR]],27,FALSE)</f>
        <v>other</v>
      </c>
      <c r="AY2534" t="str">
        <f>VLOOKUP(Sheet1[[#This Row],[NPDES ID2]],Combined_Sheet__Major_Only___2[[NPDES ID2]:[ECHO BFR]],28,FALSE)</f>
        <v>-</v>
      </c>
      <c r="AZ2534" t="str">
        <f>VLOOKUP(Sheet1[[#This Row],[NPDES ID2]],Combined_Sheet__Major_Only___2[[NPDES ID2]:[ECHO BFR]],29,FALSE)</f>
        <v>-</v>
      </c>
      <c r="BA2534">
        <f>VLOOKUP(Sheet1[[#This Row],[NPDES ID2]],Combined_Sheet__Major_Only___2[[NPDES ID2]:[ECHO BFR]],17,FALSE)</f>
        <v>29.686501</v>
      </c>
      <c r="BB2534">
        <f>VLOOKUP(Sheet1[[#This Row],[NPDES ID2]],Combined_Sheet__Major_Only___2[[NPDES ID2]:[ECHO BFR]],18,FALSE)</f>
        <v>-95.450849000000005</v>
      </c>
      <c r="BC2534" t="str">
        <f>IF(ISNUMBER(SEARCH("aerobic",$AW2534)),"aerobic","")</f>
        <v/>
      </c>
      <c r="BD2534" t="str">
        <f>IF(ISNUMBER(SEARCH("anaer",$AW2534)),"anaer","")</f>
        <v/>
      </c>
      <c r="BE2534" t="str">
        <f>IF(ISNUMBER(SEARCH("thickening",$AZ2534)),"thickening","")</f>
        <v/>
      </c>
      <c r="BF2534" s="2" t="str">
        <f>IF(ISNUMBER(SEARCH("airDry",$AW2534)),"airDry","")</f>
        <v/>
      </c>
      <c r="BG2534" s="2" t="str">
        <f>IF(ISNUMBER(SEARCH("heatDry",$AY2534)),"heatDry","")</f>
        <v/>
      </c>
      <c r="BH2534" s="2" t="str">
        <f>IF(AND(ISNUMBER(SEARCH("aerobic",$AW2534)),ISNUMBER(SEARCH("anaer",$AW2534))),"Combined Aer and Anaer.","")</f>
        <v/>
      </c>
    </row>
    <row r="2535" spans="1:60" x14ac:dyDescent="0.25">
      <c r="A2535" s="4">
        <v>499</v>
      </c>
      <c r="B2535" t="s">
        <v>2473</v>
      </c>
      <c r="C2535">
        <v>365</v>
      </c>
      <c r="D2535">
        <v>554.71358540084111</v>
      </c>
      <c r="E2535">
        <v>555.99165316159588</v>
      </c>
      <c r="F2535">
        <v>416.47782214082008</v>
      </c>
      <c r="G2535">
        <v>692.25853674149403</v>
      </c>
      <c r="H2535">
        <v>-154.38663573863221</v>
      </c>
      <c r="I2535">
        <v>-156.4988596939032</v>
      </c>
      <c r="J2535">
        <v>-173.70936692287719</v>
      </c>
      <c r="K2535">
        <v>-130.92455649616949</v>
      </c>
      <c r="L2535">
        <v>183.1606766586095</v>
      </c>
      <c r="M2535">
        <v>181.65881239662761</v>
      </c>
      <c r="N2535">
        <v>176.68289808176351</v>
      </c>
      <c r="O2535">
        <v>193.71659442386601</v>
      </c>
      <c r="P2535">
        <v>8.6501796750890634</v>
      </c>
      <c r="Q2535">
        <v>8.6916608632853709</v>
      </c>
      <c r="R2535">
        <v>7.4807741958353464</v>
      </c>
      <c r="S2535">
        <v>9.9782499841502155</v>
      </c>
      <c r="T2535">
        <v>191268.1908091208</v>
      </c>
      <c r="U2535">
        <v>191268.04923245561</v>
      </c>
      <c r="V2535">
        <v>191141.25355179599</v>
      </c>
      <c r="W2535">
        <v>191396.0054238603</v>
      </c>
      <c r="X2535">
        <v>17167.556713291411</v>
      </c>
      <c r="Y2535">
        <v>17292.272118802179</v>
      </c>
      <c r="Z2535">
        <v>16227.69603707983</v>
      </c>
      <c r="AA2535">
        <v>17780.503331994631</v>
      </c>
      <c r="AB2535">
        <v>4764.5144624732657</v>
      </c>
      <c r="AC2535">
        <v>4631.654946534929</v>
      </c>
      <c r="AD2535">
        <v>3680.2546625005748</v>
      </c>
      <c r="AE2535">
        <v>6116.3063063919344</v>
      </c>
      <c r="AF2535">
        <v>49.179477519655073</v>
      </c>
      <c r="AG2535">
        <v>48.775428616030567</v>
      </c>
      <c r="AH2535">
        <v>47.441789085188212</v>
      </c>
      <c r="AI2535">
        <v>52.013172035032213</v>
      </c>
      <c r="AJ2535">
        <v>0.37774098866131051</v>
      </c>
      <c r="AK2535">
        <v>0.37774105064947278</v>
      </c>
      <c r="AL2535">
        <v>0.37772673274297303</v>
      </c>
      <c r="AM2535">
        <v>0.37775516272493509</v>
      </c>
      <c r="AN2535">
        <v>0.98670726864438052</v>
      </c>
      <c r="AO2535">
        <v>0.98670726864438052</v>
      </c>
      <c r="AP2535">
        <v>0.98670726864438052</v>
      </c>
      <c r="AQ2535">
        <v>0.98670726864438052</v>
      </c>
      <c r="AR2535">
        <v>8.523302921906696</v>
      </c>
      <c r="AS2535">
        <v>8.523302921906696</v>
      </c>
      <c r="AT2535">
        <v>8.523302921906696</v>
      </c>
      <c r="AU2535">
        <v>8.523302921906696</v>
      </c>
      <c r="AV2535" t="str">
        <f>VLOOKUP(Sheet1[[#This Row],[NPDES ID2]],Combined_Sheet__Major_Only___2[[NPDES ID2]:[ECHO BFR]],3,FALSE)</f>
        <v>LA</v>
      </c>
      <c r="AW2535" t="s">
        <v>87</v>
      </c>
      <c r="AX2535" t="str">
        <f>VLOOKUP(Sheet1[[#This Row],[NPDES ID2]],Combined_Sheet__Major_Only___2[[NPDES ID2]:[ECHO BFR]],27,FALSE)</f>
        <v>-</v>
      </c>
      <c r="AY2535" t="str">
        <f>VLOOKUP(Sheet1[[#This Row],[NPDES ID2]],Combined_Sheet__Major_Only___2[[NPDES ID2]:[ECHO BFR]],28,FALSE)</f>
        <v>-</v>
      </c>
      <c r="AZ2535" t="str">
        <f>VLOOKUP(Sheet1[[#This Row],[NPDES ID2]],Combined_Sheet__Major_Only___2[[NPDES ID2]:[ECHO BFR]],29,FALSE)</f>
        <v>-</v>
      </c>
      <c r="BA2535">
        <f>VLOOKUP(Sheet1[[#This Row],[NPDES ID2]],Combined_Sheet__Major_Only___2[[NPDES ID2]:[ECHO BFR]],17,FALSE)</f>
        <v>32.550167000000002</v>
      </c>
      <c r="BB2535">
        <f>VLOOKUP(Sheet1[[#This Row],[NPDES ID2]],Combined_Sheet__Major_Only___2[[NPDES ID2]:[ECHO BFR]],18,FALSE)</f>
        <v>-93.765753000000004</v>
      </c>
      <c r="BC2535" t="str">
        <f>IF(ISNUMBER(SEARCH("aerobic",$AW2535)),"aerobic","")</f>
        <v/>
      </c>
      <c r="BD2535" t="str">
        <f>IF(ISNUMBER(SEARCH("anaer",$AW2535)),"anaer","")</f>
        <v/>
      </c>
      <c r="BE2535" t="str">
        <f>IF(ISNUMBER(SEARCH("thickening",$AZ2535)),"thickening","")</f>
        <v/>
      </c>
      <c r="BF2535" s="3" t="str">
        <f>IF(ISNUMBER(SEARCH("airDry",$AW2535)),"airDry","")</f>
        <v/>
      </c>
      <c r="BG2535" s="3" t="str">
        <f>IF(ISNUMBER(SEARCH("heatDry",$AY2535)),"heatDry","")</f>
        <v/>
      </c>
      <c r="BH2535" s="3" t="str">
        <f>IF(AND(ISNUMBER(SEARCH("aerobic",$AW2535)),ISNUMBER(SEARCH("anaer",$AW2535))),"Combined Aer and Anaer.","")</f>
        <v/>
      </c>
    </row>
    <row r="2536" spans="1:60" x14ac:dyDescent="0.25">
      <c r="A2536" s="4">
        <v>12</v>
      </c>
      <c r="B2536" t="s">
        <v>121</v>
      </c>
      <c r="C2536">
        <v>734.36</v>
      </c>
      <c r="D2536">
        <v>487.79225046320579</v>
      </c>
      <c r="E2536">
        <v>480.21642169480202</v>
      </c>
      <c r="F2536">
        <v>398.19839199060851</v>
      </c>
      <c r="G2536">
        <v>581.50773286440483</v>
      </c>
      <c r="H2536">
        <v>-159.10005476864731</v>
      </c>
      <c r="I2536">
        <v>-160.80651787049459</v>
      </c>
      <c r="J2536">
        <v>-179.16563048057131</v>
      </c>
      <c r="K2536">
        <v>-135.66372154095629</v>
      </c>
      <c r="L2536">
        <v>357.28684335359492</v>
      </c>
      <c r="M2536">
        <v>354.17934351001543</v>
      </c>
      <c r="N2536">
        <v>343.87040000832951</v>
      </c>
      <c r="O2536">
        <v>379.14523627990701</v>
      </c>
      <c r="P2536">
        <v>17.42148037487242</v>
      </c>
      <c r="Q2536">
        <v>17.472420742227708</v>
      </c>
      <c r="R2536">
        <v>15.104854643062771</v>
      </c>
      <c r="S2536">
        <v>20.02623452750456</v>
      </c>
      <c r="T2536">
        <v>196317.26994022331</v>
      </c>
      <c r="U2536">
        <v>196317.1246618164</v>
      </c>
      <c r="V2536">
        <v>196187.01371133779</v>
      </c>
      <c r="W2536">
        <v>196448.42646639451</v>
      </c>
      <c r="X2536">
        <v>18176.276178149681</v>
      </c>
      <c r="Y2536">
        <v>18315.434223426852</v>
      </c>
      <c r="Z2536">
        <v>17121.820467295711</v>
      </c>
      <c r="AA2536">
        <v>18865.819661665239</v>
      </c>
      <c r="AB2536">
        <v>4874.7733055323069</v>
      </c>
      <c r="AC2536">
        <v>4745.2022333880241</v>
      </c>
      <c r="AD2536">
        <v>3792.5829518861979</v>
      </c>
      <c r="AE2536">
        <v>6216.0951565934656</v>
      </c>
      <c r="AF2536">
        <v>47.683924720341047</v>
      </c>
      <c r="AG2536">
        <v>47.267619041592752</v>
      </c>
      <c r="AH2536">
        <v>45.896578071938073</v>
      </c>
      <c r="AI2536">
        <v>50.599938027166303</v>
      </c>
      <c r="AJ2536">
        <v>0.35959302190124842</v>
      </c>
      <c r="AK2536">
        <v>0.35959314261315578</v>
      </c>
      <c r="AL2536">
        <v>0.3595651538482626</v>
      </c>
      <c r="AM2536">
        <v>0.35962073120518617</v>
      </c>
      <c r="AN2536">
        <v>0.98704279056731137</v>
      </c>
      <c r="AO2536">
        <v>0.98704279056731092</v>
      </c>
      <c r="AP2536">
        <v>0.98704279056731092</v>
      </c>
      <c r="AQ2536">
        <v>0.98704279056731092</v>
      </c>
      <c r="AR2536">
        <v>8.3959992895052853</v>
      </c>
      <c r="AS2536">
        <v>8.3959992895052835</v>
      </c>
      <c r="AT2536">
        <v>8.3959992895052835</v>
      </c>
      <c r="AU2536">
        <v>8.3959992895052835</v>
      </c>
      <c r="AV2536" t="str">
        <f>VLOOKUP(Sheet1[[#This Row],[NPDES ID2]],Combined_Sheet__Major_Only___2[[NPDES ID2]:[ECHO BFR]],3,FALSE)</f>
        <v>TX</v>
      </c>
      <c r="AW2536" t="s">
        <v>54</v>
      </c>
      <c r="AX2536" t="str">
        <f>VLOOKUP(Sheet1[[#This Row],[NPDES ID2]],Combined_Sheet__Major_Only___2[[NPDES ID2]:[ECHO BFR]],27,FALSE)</f>
        <v>other</v>
      </c>
      <c r="AY2536" t="str">
        <f>VLOOKUP(Sheet1[[#This Row],[NPDES ID2]],Combined_Sheet__Major_Only___2[[NPDES ID2]:[ECHO BFR]],28,FALSE)</f>
        <v>-</v>
      </c>
      <c r="AZ2536" t="str">
        <f>VLOOKUP(Sheet1[[#This Row],[NPDES ID2]],Combined_Sheet__Major_Only___2[[NPDES ID2]:[ECHO BFR]],29,FALSE)</f>
        <v>-</v>
      </c>
      <c r="BA2536">
        <f>VLOOKUP(Sheet1[[#This Row],[NPDES ID2]],Combined_Sheet__Major_Only___2[[NPDES ID2]:[ECHO BFR]],17,FALSE)</f>
        <v>29.643219999999999</v>
      </c>
      <c r="BB2536">
        <f>VLOOKUP(Sheet1[[#This Row],[NPDES ID2]],Combined_Sheet__Major_Only___2[[NPDES ID2]:[ECHO BFR]],18,FALSE)</f>
        <v>-95.264250000000004</v>
      </c>
      <c r="BC2536" t="str">
        <f>IF(ISNUMBER(SEARCH("aerobic",$AW2536)),"aerobic","")</f>
        <v/>
      </c>
      <c r="BD2536" t="str">
        <f>IF(ISNUMBER(SEARCH("anaer",$AW2536)),"anaer","")</f>
        <v/>
      </c>
      <c r="BE2536" t="str">
        <f>IF(ISNUMBER(SEARCH("thickening",$AZ2536)),"thickening","")</f>
        <v/>
      </c>
      <c r="BF2536" s="2" t="str">
        <f>IF(ISNUMBER(SEARCH("airDry",$AW2536)),"airDry","")</f>
        <v/>
      </c>
      <c r="BG2536" s="2" t="str">
        <f>IF(ISNUMBER(SEARCH("heatDry",$AY2536)),"heatDry","")</f>
        <v/>
      </c>
      <c r="BH2536" s="2" t="str">
        <f>IF(AND(ISNUMBER(SEARCH("aerobic",$AW2536)),ISNUMBER(SEARCH("anaer",$AW2536))),"Combined Aer and Anaer.","")</f>
        <v/>
      </c>
    </row>
    <row r="2537" spans="1:60" x14ac:dyDescent="0.25">
      <c r="A2537" s="4">
        <v>302</v>
      </c>
      <c r="B2537" t="s">
        <v>1542</v>
      </c>
      <c r="C2537">
        <v>1301</v>
      </c>
      <c r="D2537">
        <v>561.37005202461137</v>
      </c>
      <c r="E2537">
        <v>559.44900001459666</v>
      </c>
      <c r="F2537">
        <v>475.47471074785523</v>
      </c>
      <c r="G2537">
        <v>667.9275743610043</v>
      </c>
      <c r="H2537">
        <v>-159.33838006227111</v>
      </c>
      <c r="I2537">
        <v>-161.21900497865229</v>
      </c>
      <c r="J2537">
        <v>-179.86721520354689</v>
      </c>
      <c r="K2537">
        <v>-136.1803624096799</v>
      </c>
      <c r="L2537">
        <v>630.08822639489131</v>
      </c>
      <c r="M2537">
        <v>624.56660994176309</v>
      </c>
      <c r="N2537">
        <v>606.21411069231465</v>
      </c>
      <c r="O2537">
        <v>668.97276849844093</v>
      </c>
      <c r="P2537">
        <v>30.86667874877563</v>
      </c>
      <c r="Q2537">
        <v>30.942022906095811</v>
      </c>
      <c r="R2537">
        <v>26.770342450470292</v>
      </c>
      <c r="S2537">
        <v>35.464872403808663</v>
      </c>
      <c r="T2537">
        <v>197002.14079256909</v>
      </c>
      <c r="U2537">
        <v>197001.9950120479</v>
      </c>
      <c r="V2537">
        <v>196871.4343693367</v>
      </c>
      <c r="W2537">
        <v>197133.7506247139</v>
      </c>
      <c r="X2537">
        <v>18323.518181249568</v>
      </c>
      <c r="Y2537">
        <v>18464.706571308179</v>
      </c>
      <c r="Z2537">
        <v>17251.537895887919</v>
      </c>
      <c r="AA2537">
        <v>19025.021420946359</v>
      </c>
      <c r="AB2537">
        <v>3880.9501136854869</v>
      </c>
      <c r="AC2537">
        <v>3815.9532122233481</v>
      </c>
      <c r="AD2537">
        <v>3178.528917543792</v>
      </c>
      <c r="AE2537">
        <v>4703.8592612449938</v>
      </c>
      <c r="AF2537">
        <v>47.469660874871913</v>
      </c>
      <c r="AG2537">
        <v>47.050943374244873</v>
      </c>
      <c r="AH2537">
        <v>45.676621692018827</v>
      </c>
      <c r="AI2537">
        <v>50.39701011924781</v>
      </c>
      <c r="AJ2537">
        <v>0.35699440851937619</v>
      </c>
      <c r="AK2537">
        <v>0.35699461596335991</v>
      </c>
      <c r="AL2537">
        <v>0.35694624921000251</v>
      </c>
      <c r="AM2537">
        <v>0.35704229664532561</v>
      </c>
      <c r="AN2537">
        <v>0.98708700156127938</v>
      </c>
      <c r="AO2537">
        <v>0.98708700156127926</v>
      </c>
      <c r="AP2537">
        <v>0.98708700156127926</v>
      </c>
      <c r="AQ2537">
        <v>0.98708700156127926</v>
      </c>
      <c r="AR2537">
        <v>9.402894766011471</v>
      </c>
      <c r="AS2537">
        <v>9.4028947660114692</v>
      </c>
      <c r="AT2537">
        <v>9.4028947660114692</v>
      </c>
      <c r="AU2537">
        <v>9.4028947660114692</v>
      </c>
      <c r="AV2537" t="str">
        <f>VLOOKUP(Sheet1[[#This Row],[NPDES ID2]],Combined_Sheet__Major_Only___2[[NPDES ID2]:[ECHO BFR]],3,FALSE)</f>
        <v>TN</v>
      </c>
      <c r="AW2537" t="s">
        <v>38</v>
      </c>
      <c r="AX2537" t="str">
        <f>VLOOKUP(Sheet1[[#This Row],[NPDES ID2]],Combined_Sheet__Major_Only___2[[NPDES ID2]:[ECHO BFR]],27,FALSE)</f>
        <v/>
      </c>
      <c r="AY2537" t="str">
        <f>VLOOKUP(Sheet1[[#This Row],[NPDES ID2]],Combined_Sheet__Major_Only___2[[NPDES ID2]:[ECHO BFR]],28,FALSE)</f>
        <v/>
      </c>
      <c r="AZ2537" t="str">
        <f>VLOOKUP(Sheet1[[#This Row],[NPDES ID2]],Combined_Sheet__Major_Only___2[[NPDES ID2]:[ECHO BFR]],29,FALSE)</f>
        <v/>
      </c>
      <c r="BA2537">
        <f>VLOOKUP(Sheet1[[#This Row],[NPDES ID2]],Combined_Sheet__Major_Only___2[[NPDES ID2]:[ECHO BFR]],17,FALSE)</f>
        <v>35.183917000000001</v>
      </c>
      <c r="BB2537">
        <f>VLOOKUP(Sheet1[[#This Row],[NPDES ID2]],Combined_Sheet__Major_Only___2[[NPDES ID2]:[ECHO BFR]],18,FALSE)</f>
        <v>-87.041749999999993</v>
      </c>
      <c r="BC2537" t="str">
        <f>IF(ISNUMBER(SEARCH("aerobic",$AW2537)),"aerobic","")</f>
        <v/>
      </c>
      <c r="BD2537" t="str">
        <f>IF(ISNUMBER(SEARCH("anaer",$AW2537)),"anaer","")</f>
        <v/>
      </c>
      <c r="BE2537" t="str">
        <f>IF(ISNUMBER(SEARCH("thickening",$AZ2537)),"thickening","")</f>
        <v/>
      </c>
      <c r="BF2537" s="2" t="str">
        <f>IF(ISNUMBER(SEARCH("airDry",$AW2537)),"airDry","")</f>
        <v/>
      </c>
      <c r="BG2537" s="2" t="str">
        <f>IF(ISNUMBER(SEARCH("heatDry",$AY2537)),"heatDry","")</f>
        <v/>
      </c>
      <c r="BH2537" s="2" t="str">
        <f>IF(AND(ISNUMBER(SEARCH("aerobic",$AW2537)),ISNUMBER(SEARCH("anaer",$AW2537))),"Combined Aer and Anaer.","")</f>
        <v/>
      </c>
    </row>
    <row r="2538" spans="1:60" x14ac:dyDescent="0.25">
      <c r="A2538" s="4">
        <v>1047</v>
      </c>
      <c r="B2538" t="s">
        <v>5057</v>
      </c>
      <c r="C2538">
        <v>400</v>
      </c>
      <c r="D2538">
        <v>550.14447567749323</v>
      </c>
      <c r="E2538">
        <v>550.10571672457274</v>
      </c>
      <c r="F2538">
        <v>416.27142864216472</v>
      </c>
      <c r="G2538">
        <v>682.48145107626067</v>
      </c>
      <c r="H2538">
        <v>-159.5285789823206</v>
      </c>
      <c r="I2538">
        <v>-161.3732368052161</v>
      </c>
      <c r="J2538">
        <v>-179.35937748384831</v>
      </c>
      <c r="K2538">
        <v>-135.89994440242441</v>
      </c>
      <c r="L2538">
        <v>194.49948161481609</v>
      </c>
      <c r="M2538">
        <v>192.8047488879663</v>
      </c>
      <c r="N2538">
        <v>187.189333349544</v>
      </c>
      <c r="O2538">
        <v>206.41162765283639</v>
      </c>
      <c r="P2538">
        <v>9.4899175376506779</v>
      </c>
      <c r="Q2538">
        <v>9.516916700648185</v>
      </c>
      <c r="R2538">
        <v>8.2282251687372607</v>
      </c>
      <c r="S2538">
        <v>10.907840296933999</v>
      </c>
      <c r="T2538">
        <v>197356.3863532721</v>
      </c>
      <c r="U2538">
        <v>197356.24031303509</v>
      </c>
      <c r="V2538">
        <v>197225.44706956929</v>
      </c>
      <c r="W2538">
        <v>197488.23065535841</v>
      </c>
      <c r="X2538">
        <v>18283.029795092229</v>
      </c>
      <c r="Y2538">
        <v>18423.255696463741</v>
      </c>
      <c r="Z2538">
        <v>17221.264214841842</v>
      </c>
      <c r="AA2538">
        <v>18977.23922883681</v>
      </c>
      <c r="AB2538">
        <v>3950.2424859098692</v>
      </c>
      <c r="AC2538">
        <v>3881.717497961848</v>
      </c>
      <c r="AD2538">
        <v>3222.9701379788171</v>
      </c>
      <c r="AE2538">
        <v>4806.229844312852</v>
      </c>
      <c r="AF2538">
        <v>47.654604506877583</v>
      </c>
      <c r="AG2538">
        <v>47.238531065420631</v>
      </c>
      <c r="AH2538">
        <v>45.865264811094733</v>
      </c>
      <c r="AI2538">
        <v>50.572555478434268</v>
      </c>
      <c r="AJ2538">
        <v>0.3592374084600965</v>
      </c>
      <c r="AK2538">
        <v>0.35923747338372419</v>
      </c>
      <c r="AL2538">
        <v>0.3592224719145139</v>
      </c>
      <c r="AM2538">
        <v>0.35925225930833588</v>
      </c>
      <c r="AN2538">
        <v>0.98710975126951761</v>
      </c>
      <c r="AO2538">
        <v>0.98710975126951772</v>
      </c>
      <c r="AP2538">
        <v>0.98710975126951772</v>
      </c>
      <c r="AQ2538">
        <v>0.98710975126951772</v>
      </c>
      <c r="AR2538">
        <v>9.3408178603794187</v>
      </c>
      <c r="AS2538">
        <v>9.3408178603794223</v>
      </c>
      <c r="AT2538">
        <v>9.3408178603794223</v>
      </c>
      <c r="AU2538">
        <v>9.3408178603794223</v>
      </c>
      <c r="AV2538" t="str">
        <f>VLOOKUP(Sheet1[[#This Row],[NPDES ID2]],Combined_Sheet__Major_Only___2[[NPDES ID2]:[ECHO BFR]],3,FALSE)</f>
        <v>AR</v>
      </c>
      <c r="AW2538" t="s">
        <v>54</v>
      </c>
      <c r="AX2538" t="str">
        <f>VLOOKUP(Sheet1[[#This Row],[NPDES ID2]],Combined_Sheet__Major_Only___2[[NPDES ID2]:[ECHO BFR]],27,FALSE)</f>
        <v>-</v>
      </c>
      <c r="AY2538" t="str">
        <f>VLOOKUP(Sheet1[[#This Row],[NPDES ID2]],Combined_Sheet__Major_Only___2[[NPDES ID2]:[ECHO BFR]],28,FALSE)</f>
        <v>-</v>
      </c>
      <c r="AZ2538" t="str">
        <f>VLOOKUP(Sheet1[[#This Row],[NPDES ID2]],Combined_Sheet__Major_Only___2[[NPDES ID2]:[ECHO BFR]],29,FALSE)</f>
        <v>sludgeLagoon</v>
      </c>
      <c r="BA2538">
        <f>VLOOKUP(Sheet1[[#This Row],[NPDES ID2]],Combined_Sheet__Major_Only___2[[NPDES ID2]:[ECHO BFR]],17,FALSE)</f>
        <v>35.417499999999997</v>
      </c>
      <c r="BB2538">
        <f>VLOOKUP(Sheet1[[#This Row],[NPDES ID2]],Combined_Sheet__Major_Only___2[[NPDES ID2]:[ECHO BFR]],18,FALSE)</f>
        <v>-94.337778</v>
      </c>
      <c r="BC2538" t="str">
        <f>IF(ISNUMBER(SEARCH("aerobic",$AW2538)),"aerobic","")</f>
        <v/>
      </c>
      <c r="BD2538" t="str">
        <f>IF(ISNUMBER(SEARCH("anaer",$AW2538)),"anaer","")</f>
        <v/>
      </c>
      <c r="BE2538" t="str">
        <f>IF(ISNUMBER(SEARCH("thickening",$AZ2538)),"thickening","")</f>
        <v/>
      </c>
      <c r="BF2538" s="3" t="str">
        <f>IF(ISNUMBER(SEARCH("airDry",$AW2538)),"airDry","")</f>
        <v/>
      </c>
      <c r="BG2538" s="3" t="str">
        <f>IF(ISNUMBER(SEARCH("heatDry",$AY2538)),"heatDry","")</f>
        <v/>
      </c>
      <c r="BH2538" s="3" t="str">
        <f>IF(AND(ISNUMBER(SEARCH("aerobic",$AW2538)),ISNUMBER(SEARCH("anaer",$AW2538))),"Combined Aer and Anaer.","")</f>
        <v/>
      </c>
    </row>
    <row r="2539" spans="1:60" x14ac:dyDescent="0.25">
      <c r="A2539" s="4">
        <v>680</v>
      </c>
      <c r="B2539" t="s">
        <v>3364</v>
      </c>
      <c r="C2539">
        <v>37852.379999999997</v>
      </c>
      <c r="D2539">
        <v>9319.5356221182737</v>
      </c>
      <c r="E2539">
        <v>9366.6713335045315</v>
      </c>
      <c r="F2539">
        <v>7332.5267201085089</v>
      </c>
      <c r="G2539">
        <v>11308.482876566941</v>
      </c>
      <c r="H2539">
        <v>-113.3820449160349</v>
      </c>
      <c r="I2539">
        <v>-119.2855342336301</v>
      </c>
      <c r="J2539">
        <v>-153.80649549319421</v>
      </c>
      <c r="K2539">
        <v>-56.396178440451301</v>
      </c>
      <c r="L2539">
        <v>19922.076097147259</v>
      </c>
      <c r="M2539">
        <v>19786.389563887591</v>
      </c>
      <c r="N2539">
        <v>19284.001261831541</v>
      </c>
      <c r="O2539">
        <v>20966.748286131169</v>
      </c>
      <c r="P2539">
        <v>891.32002617500609</v>
      </c>
      <c r="Q2539">
        <v>894.3211544495839</v>
      </c>
      <c r="R2539">
        <v>762.0115098094069</v>
      </c>
      <c r="S2539">
        <v>1026.7469723884981</v>
      </c>
      <c r="T2539">
        <v>197802.6261280824</v>
      </c>
      <c r="U2539">
        <v>197802.47976068399</v>
      </c>
      <c r="V2539">
        <v>197671.39351225251</v>
      </c>
      <c r="W2539">
        <v>197934.76578973161</v>
      </c>
      <c r="X2539">
        <v>16924.771079317561</v>
      </c>
      <c r="Y2539">
        <v>17026.747198160891</v>
      </c>
      <c r="Z2539">
        <v>16079.849835896421</v>
      </c>
      <c r="AA2539">
        <v>17479.16438035345</v>
      </c>
      <c r="AB2539">
        <v>4870.3913641706613</v>
      </c>
      <c r="AC2539">
        <v>4722.2083507996322</v>
      </c>
      <c r="AD2539">
        <v>3730.437898676998</v>
      </c>
      <c r="AE2539">
        <v>6251.0798229182474</v>
      </c>
      <c r="AF2539">
        <v>51.810882902054892</v>
      </c>
      <c r="AG2539">
        <v>51.361730315189988</v>
      </c>
      <c r="AH2539">
        <v>50.215559951651983</v>
      </c>
      <c r="AI2539">
        <v>54.475168630704452</v>
      </c>
      <c r="AJ2539">
        <v>0.40971005957124962</v>
      </c>
      <c r="AK2539">
        <v>0.40971444323883022</v>
      </c>
      <c r="AL2539">
        <v>0.40807549265287663</v>
      </c>
      <c r="AM2539">
        <v>0.41134264265187898</v>
      </c>
      <c r="AN2539">
        <v>0.9871382950266423</v>
      </c>
      <c r="AO2539">
        <v>0.9871382950266423</v>
      </c>
      <c r="AP2539">
        <v>0.9871382950266423</v>
      </c>
      <c r="AQ2539">
        <v>0.9871382950266423</v>
      </c>
      <c r="AR2539">
        <v>8.832821244041698</v>
      </c>
      <c r="AS2539">
        <v>8.8328212440416998</v>
      </c>
      <c r="AT2539">
        <v>8.8328212440416998</v>
      </c>
      <c r="AU2539">
        <v>8.8328212440416998</v>
      </c>
      <c r="AV2539" t="str">
        <f>VLOOKUP(Sheet1[[#This Row],[NPDES ID2]],Combined_Sheet__Major_Only___2[[NPDES ID2]:[ECHO BFR]],3,FALSE)</f>
        <v>TX</v>
      </c>
      <c r="AW2539" t="s">
        <v>54</v>
      </c>
      <c r="AX2539" t="str">
        <f>VLOOKUP(Sheet1[[#This Row],[NPDES ID2]],Combined_Sheet__Major_Only___2[[NPDES ID2]:[ECHO BFR]],27,FALSE)</f>
        <v>other</v>
      </c>
      <c r="AY2539" t="str">
        <f>VLOOKUP(Sheet1[[#This Row],[NPDES ID2]],Combined_Sheet__Major_Only___2[[NPDES ID2]:[ECHO BFR]],28,FALSE)</f>
        <v>-</v>
      </c>
      <c r="AZ2539" t="str">
        <f>VLOOKUP(Sheet1[[#This Row],[NPDES ID2]],Combined_Sheet__Major_Only___2[[NPDES ID2]:[ECHO BFR]],29,FALSE)</f>
        <v>-</v>
      </c>
      <c r="BA2539">
        <f>VLOOKUP(Sheet1[[#This Row],[NPDES ID2]],Combined_Sheet__Major_Only___2[[NPDES ID2]:[ECHO BFR]],17,FALSE)</f>
        <v>29.235588</v>
      </c>
      <c r="BB2539">
        <f>VLOOKUP(Sheet1[[#This Row],[NPDES ID2]],Combined_Sheet__Major_Only___2[[NPDES ID2]:[ECHO BFR]],18,FALSE)</f>
        <v>-98.418434000000005</v>
      </c>
      <c r="BC2539" t="str">
        <f>IF(ISNUMBER(SEARCH("aerobic",$AW2539)),"aerobic","")</f>
        <v/>
      </c>
      <c r="BD2539" t="str">
        <f>IF(ISNUMBER(SEARCH("anaer",$AW2539)),"anaer","")</f>
        <v/>
      </c>
      <c r="BE2539" t="str">
        <f>IF(ISNUMBER(SEARCH("thickening",$AZ2539)),"thickening","")</f>
        <v/>
      </c>
      <c r="BF2539" s="2" t="str">
        <f>IF(ISNUMBER(SEARCH("airDry",$AW2539)),"airDry","")</f>
        <v/>
      </c>
      <c r="BG2539" s="2" t="str">
        <f>IF(ISNUMBER(SEARCH("heatDry",$AY2539)),"heatDry","")</f>
        <v/>
      </c>
      <c r="BH2539" s="2" t="str">
        <f>IF(AND(ISNUMBER(SEARCH("aerobic",$AW2539)),ISNUMBER(SEARCH("anaer",$AW2539))),"Combined Aer and Anaer.","")</f>
        <v/>
      </c>
    </row>
    <row r="2540" spans="1:60" x14ac:dyDescent="0.25">
      <c r="A2540" s="4">
        <v>2373</v>
      </c>
      <c r="B2540" t="s">
        <v>11066</v>
      </c>
      <c r="C2540">
        <v>316.72000000000003</v>
      </c>
      <c r="D2540">
        <v>630.17505489095504</v>
      </c>
      <c r="E2540">
        <v>630.30814528825977</v>
      </c>
      <c r="F2540">
        <v>471.64159106964581</v>
      </c>
      <c r="G2540">
        <v>801.78070047689266</v>
      </c>
      <c r="H2540">
        <v>-163.70234600632821</v>
      </c>
      <c r="I2540">
        <v>-165.38100125569821</v>
      </c>
      <c r="J2540">
        <v>-183.83856069711589</v>
      </c>
      <c r="K2540">
        <v>-139.89554813933151</v>
      </c>
      <c r="L2540">
        <v>150.29542469616081</v>
      </c>
      <c r="M2540">
        <v>148.924181621359</v>
      </c>
      <c r="N2540">
        <v>144.3818136726197</v>
      </c>
      <c r="O2540">
        <v>159.9322621678626</v>
      </c>
      <c r="P2540">
        <v>7.5200647588037706</v>
      </c>
      <c r="Q2540">
        <v>7.5267548923777374</v>
      </c>
      <c r="R2540">
        <v>6.5310947043696101</v>
      </c>
      <c r="S2540">
        <v>8.6338943026161239</v>
      </c>
      <c r="T2540">
        <v>202340.82865200221</v>
      </c>
      <c r="U2540">
        <v>202340.6789574124</v>
      </c>
      <c r="V2540">
        <v>202206.6128852407</v>
      </c>
      <c r="W2540">
        <v>202475.97208334901</v>
      </c>
      <c r="X2540">
        <v>19209.270511637322</v>
      </c>
      <c r="Y2540">
        <v>19362.73632480689</v>
      </c>
      <c r="Z2540">
        <v>18043.089285444981</v>
      </c>
      <c r="AA2540">
        <v>19973.283986222039</v>
      </c>
      <c r="AB2540">
        <v>5917.091031112579</v>
      </c>
      <c r="AC2540">
        <v>5708.48744915729</v>
      </c>
      <c r="AD2540">
        <v>4440.1817860657029</v>
      </c>
      <c r="AE2540">
        <v>7836.1787197329431</v>
      </c>
      <c r="AF2540">
        <v>46.506458162990221</v>
      </c>
      <c r="AG2540">
        <v>46.081464134884961</v>
      </c>
      <c r="AH2540">
        <v>44.677990500365048</v>
      </c>
      <c r="AI2540">
        <v>49.487881265467927</v>
      </c>
      <c r="AJ2540">
        <v>0.34531720866195309</v>
      </c>
      <c r="AK2540">
        <v>0.34531726061657753</v>
      </c>
      <c r="AL2540">
        <v>0.34530526386843963</v>
      </c>
      <c r="AM2540">
        <v>0.3453290848278775</v>
      </c>
      <c r="AN2540">
        <v>0.98742155958002176</v>
      </c>
      <c r="AO2540">
        <v>0.98742155958002165</v>
      </c>
      <c r="AP2540">
        <v>0.98742155958002165</v>
      </c>
      <c r="AQ2540">
        <v>0.98742155958002165</v>
      </c>
      <c r="AR2540">
        <v>7.6966426507139376</v>
      </c>
      <c r="AS2540">
        <v>7.6966426507139376</v>
      </c>
      <c r="AT2540">
        <v>7.6966426507139376</v>
      </c>
      <c r="AU2540">
        <v>7.6966426507139376</v>
      </c>
      <c r="AV2540" t="str">
        <f>VLOOKUP(Sheet1[[#This Row],[NPDES ID2]],Combined_Sheet__Major_Only___2[[NPDES ID2]:[ECHO BFR]],3,FALSE)</f>
        <v>CO</v>
      </c>
      <c r="AW2540" t="s">
        <v>54</v>
      </c>
      <c r="AX2540" t="str">
        <f>VLOOKUP(Sheet1[[#This Row],[NPDES ID2]],Combined_Sheet__Major_Only___2[[NPDES ID2]:[ECHO BFR]],27,FALSE)</f>
        <v>other</v>
      </c>
      <c r="AY2540" t="str">
        <f>VLOOKUP(Sheet1[[#This Row],[NPDES ID2]],Combined_Sheet__Major_Only___2[[NPDES ID2]:[ECHO BFR]],28,FALSE)</f>
        <v>-</v>
      </c>
      <c r="AZ2540" t="str">
        <f>VLOOKUP(Sheet1[[#This Row],[NPDES ID2]],Combined_Sheet__Major_Only___2[[NPDES ID2]:[ECHO BFR]],29,FALSE)</f>
        <v>-</v>
      </c>
      <c r="BA2540">
        <f>VLOOKUP(Sheet1[[#This Row],[NPDES ID2]],Combined_Sheet__Major_Only___2[[NPDES ID2]:[ECHO BFR]],17,FALSE)</f>
        <v>40.557110000000002</v>
      </c>
      <c r="BB2540">
        <f>VLOOKUP(Sheet1[[#This Row],[NPDES ID2]],Combined_Sheet__Major_Only___2[[NPDES ID2]:[ECHO BFR]],18,FALSE)</f>
        <v>-105.00158</v>
      </c>
      <c r="BC2540" t="str">
        <f>IF(ISNUMBER(SEARCH("aerobic",$AW2540)),"aerobic","")</f>
        <v/>
      </c>
      <c r="BD2540" t="str">
        <f>IF(ISNUMBER(SEARCH("anaer",$AW2540)),"anaer","")</f>
        <v/>
      </c>
      <c r="BE2540" t="str">
        <f>IF(ISNUMBER(SEARCH("thickening",$AZ2540)),"thickening","")</f>
        <v/>
      </c>
      <c r="BF2540" s="3" t="str">
        <f>IF(ISNUMBER(SEARCH("airDry",$AW2540)),"airDry","")</f>
        <v/>
      </c>
      <c r="BG2540" s="3" t="str">
        <f>IF(ISNUMBER(SEARCH("heatDry",$AY2540)),"heatDry","")</f>
        <v/>
      </c>
      <c r="BH2540" s="3" t="str">
        <f>IF(AND(ISNUMBER(SEARCH("aerobic",$AW2540)),ISNUMBER(SEARCH("anaer",$AW2540))),"Combined Aer and Anaer.","")</f>
        <v/>
      </c>
    </row>
    <row r="2541" spans="1:60" x14ac:dyDescent="0.25">
      <c r="A2541" s="4">
        <v>1954</v>
      </c>
      <c r="B2541" t="s">
        <v>9213</v>
      </c>
      <c r="C2541">
        <v>2399</v>
      </c>
      <c r="D2541">
        <v>732.578296634759</v>
      </c>
      <c r="E2541">
        <v>734.05602556282736</v>
      </c>
      <c r="F2541">
        <v>620.97645015781291</v>
      </c>
      <c r="G2541">
        <v>861.78193970876498</v>
      </c>
      <c r="H2541">
        <v>-143.352808660542</v>
      </c>
      <c r="I2541">
        <v>-145.15210358418659</v>
      </c>
      <c r="J2541">
        <v>-163.2293559259802</v>
      </c>
      <c r="K2541">
        <v>-120.5303195940175</v>
      </c>
      <c r="L2541">
        <v>1276.546294736808</v>
      </c>
      <c r="M2541">
        <v>1267.2923097599721</v>
      </c>
      <c r="N2541">
        <v>1236.38550600751</v>
      </c>
      <c r="O2541">
        <v>1341.907292466703</v>
      </c>
      <c r="P2541">
        <v>56.712078533717573</v>
      </c>
      <c r="Q2541">
        <v>56.947148433450273</v>
      </c>
      <c r="R2541">
        <v>48.486284672513698</v>
      </c>
      <c r="S2541">
        <v>65.384532164430709</v>
      </c>
      <c r="T2541">
        <v>202993.20806694211</v>
      </c>
      <c r="U2541">
        <v>202993.05789405911</v>
      </c>
      <c r="V2541">
        <v>202858.56346381881</v>
      </c>
      <c r="W2541">
        <v>203128.7832986564</v>
      </c>
      <c r="X2541">
        <v>17178.996526361989</v>
      </c>
      <c r="Y2541">
        <v>17290.51361688356</v>
      </c>
      <c r="Z2541">
        <v>16340.94336927419</v>
      </c>
      <c r="AA2541">
        <v>17723.410075786422</v>
      </c>
      <c r="AB2541">
        <v>4291.5221470602964</v>
      </c>
      <c r="AC2541">
        <v>4193.2392227241899</v>
      </c>
      <c r="AD2541">
        <v>3404.675458508636</v>
      </c>
      <c r="AE2541">
        <v>5363.5530079068512</v>
      </c>
      <c r="AF2541">
        <v>52.162266700195588</v>
      </c>
      <c r="AG2541">
        <v>51.778482098286503</v>
      </c>
      <c r="AH2541">
        <v>50.532844412711761</v>
      </c>
      <c r="AI2541">
        <v>54.82867272182672</v>
      </c>
      <c r="AJ2541">
        <v>0.41398318543147389</v>
      </c>
      <c r="AK2541">
        <v>0.41398363242520408</v>
      </c>
      <c r="AL2541">
        <v>0.41387819849091889</v>
      </c>
      <c r="AM2541">
        <v>0.41408759541388362</v>
      </c>
      <c r="AN2541">
        <v>0.9874612571625202</v>
      </c>
      <c r="AO2541">
        <v>0.98746125716251987</v>
      </c>
      <c r="AP2541">
        <v>0.98746125716251987</v>
      </c>
      <c r="AQ2541">
        <v>0.98746125716251987</v>
      </c>
      <c r="AR2541">
        <v>9.5003109691217578</v>
      </c>
      <c r="AS2541">
        <v>9.5003109691217595</v>
      </c>
      <c r="AT2541">
        <v>9.5003109691217595</v>
      </c>
      <c r="AU2541">
        <v>9.5003109691217595</v>
      </c>
      <c r="AV2541" t="str">
        <f>VLOOKUP(Sheet1[[#This Row],[NPDES ID2]],Combined_Sheet__Major_Only___2[[NPDES ID2]:[ECHO BFR]],3,FALSE)</f>
        <v>TN</v>
      </c>
      <c r="AW2541" t="s">
        <v>38</v>
      </c>
      <c r="AX2541" t="str">
        <f>VLOOKUP(Sheet1[[#This Row],[NPDES ID2]],Combined_Sheet__Major_Only___2[[NPDES ID2]:[ECHO BFR]],27,FALSE)</f>
        <v/>
      </c>
      <c r="AY2541" t="str">
        <f>VLOOKUP(Sheet1[[#This Row],[NPDES ID2]],Combined_Sheet__Major_Only___2[[NPDES ID2]:[ECHO BFR]],28,FALSE)</f>
        <v/>
      </c>
      <c r="AZ2541" t="str">
        <f>VLOOKUP(Sheet1[[#This Row],[NPDES ID2]],Combined_Sheet__Major_Only___2[[NPDES ID2]:[ECHO BFR]],29,FALSE)</f>
        <v/>
      </c>
      <c r="BA2541">
        <f>VLOOKUP(Sheet1[[#This Row],[NPDES ID2]],Combined_Sheet__Major_Only___2[[NPDES ID2]:[ECHO BFR]],17,FALSE)</f>
        <v>35.675348999999997</v>
      </c>
      <c r="BB2541">
        <f>VLOOKUP(Sheet1[[#This Row],[NPDES ID2]],Combined_Sheet__Major_Only___2[[NPDES ID2]:[ECHO BFR]],18,FALSE)</f>
        <v>-85.758870000000002</v>
      </c>
      <c r="BC2541" t="str">
        <f>IF(ISNUMBER(SEARCH("aerobic",$AW2541)),"aerobic","")</f>
        <v/>
      </c>
      <c r="BD2541" t="str">
        <f>IF(ISNUMBER(SEARCH("anaer",$AW2541)),"anaer","")</f>
        <v/>
      </c>
      <c r="BE2541" t="str">
        <f>IF(ISNUMBER(SEARCH("thickening",$AZ2541)),"thickening","")</f>
        <v/>
      </c>
      <c r="BF2541" s="2" t="str">
        <f>IF(ISNUMBER(SEARCH("airDry",$AW2541)),"airDry","")</f>
        <v/>
      </c>
      <c r="BG2541" s="2" t="str">
        <f>IF(ISNUMBER(SEARCH("heatDry",$AY2541)),"heatDry","")</f>
        <v/>
      </c>
      <c r="BH2541" s="2" t="str">
        <f>IF(AND(ISNUMBER(SEARCH("aerobic",$AW2541)),ISNUMBER(SEARCH("anaer",$AW2541))),"Combined Aer and Anaer.","")</f>
        <v/>
      </c>
    </row>
    <row r="2542" spans="1:60" x14ac:dyDescent="0.25">
      <c r="A2542" s="4">
        <v>54</v>
      </c>
      <c r="B2542" t="s">
        <v>320</v>
      </c>
      <c r="C2542">
        <v>96.01</v>
      </c>
      <c r="D2542">
        <v>1506.3775024727211</v>
      </c>
      <c r="E2542">
        <v>1505.13204067998</v>
      </c>
      <c r="F2542">
        <v>1060.91567307223</v>
      </c>
      <c r="G2542">
        <v>1960.568199394716</v>
      </c>
      <c r="H2542">
        <v>-158.94588229230791</v>
      </c>
      <c r="I2542">
        <v>-160.942118184527</v>
      </c>
      <c r="J2542">
        <v>-178.48580126155699</v>
      </c>
      <c r="K2542">
        <v>-135.18385347423569</v>
      </c>
      <c r="L2542">
        <v>46.928808524122722</v>
      </c>
      <c r="M2542">
        <v>46.523694866505977</v>
      </c>
      <c r="N2542">
        <v>45.182769488510758</v>
      </c>
      <c r="O2542">
        <v>49.774512815782913</v>
      </c>
      <c r="P2542">
        <v>2.277503632203159</v>
      </c>
      <c r="Q2542">
        <v>2.2852770712288</v>
      </c>
      <c r="R2542">
        <v>1.974032459597465</v>
      </c>
      <c r="S2542">
        <v>2.6192731115600858</v>
      </c>
      <c r="T2542">
        <v>206943.08057677091</v>
      </c>
      <c r="U2542">
        <v>206942.9275080316</v>
      </c>
      <c r="V2542">
        <v>206805.83955671909</v>
      </c>
      <c r="W2542">
        <v>207081.27017117431</v>
      </c>
      <c r="X2542">
        <v>19071.05404823432</v>
      </c>
      <c r="Y2542">
        <v>19216.138828346669</v>
      </c>
      <c r="Z2542">
        <v>17974.14558779119</v>
      </c>
      <c r="AA2542">
        <v>19787.798999760878</v>
      </c>
      <c r="AB2542">
        <v>4228.2089660650736</v>
      </c>
      <c r="AC2542">
        <v>4151.3192066049578</v>
      </c>
      <c r="AD2542">
        <v>3432.6485198198702</v>
      </c>
      <c r="AE2542">
        <v>5169.8308819811118</v>
      </c>
      <c r="AF2542">
        <v>47.902059895218933</v>
      </c>
      <c r="AG2542">
        <v>47.488333603734219</v>
      </c>
      <c r="AH2542">
        <v>46.120242503034603</v>
      </c>
      <c r="AI2542">
        <v>50.806615745653303</v>
      </c>
      <c r="AJ2542">
        <v>0.36223895864770372</v>
      </c>
      <c r="AK2542">
        <v>0.36223897497044111</v>
      </c>
      <c r="AL2542">
        <v>0.36223521467969189</v>
      </c>
      <c r="AM2542">
        <v>0.36224268100155138</v>
      </c>
      <c r="AN2542">
        <v>0.98769635778851694</v>
      </c>
      <c r="AO2542">
        <v>0.98769635778851672</v>
      </c>
      <c r="AP2542">
        <v>0.98769635778851672</v>
      </c>
      <c r="AQ2542">
        <v>0.98769635778851672</v>
      </c>
      <c r="AR2542">
        <v>9.2637193838660767</v>
      </c>
      <c r="AS2542">
        <v>9.2637193838660803</v>
      </c>
      <c r="AT2542">
        <v>9.2637193838660803</v>
      </c>
      <c r="AU2542">
        <v>9.2637193838660803</v>
      </c>
      <c r="AV2542" t="str">
        <f>VLOOKUP(Sheet1[[#This Row],[NPDES ID2]],Combined_Sheet__Major_Only___2[[NPDES ID2]:[ECHO BFR]],3,FALSE)</f>
        <v>TX</v>
      </c>
      <c r="AW2542" t="s">
        <v>54</v>
      </c>
      <c r="AX2542" t="str">
        <f>VLOOKUP(Sheet1[[#This Row],[NPDES ID2]],Combined_Sheet__Major_Only___2[[NPDES ID2]:[ECHO BFR]],27,FALSE)</f>
        <v>other</v>
      </c>
      <c r="AY2542" t="str">
        <f>VLOOKUP(Sheet1[[#This Row],[NPDES ID2]],Combined_Sheet__Major_Only___2[[NPDES ID2]:[ECHO BFR]],28,FALSE)</f>
        <v>-</v>
      </c>
      <c r="AZ2542" t="str">
        <f>VLOOKUP(Sheet1[[#This Row],[NPDES ID2]],Combined_Sheet__Major_Only___2[[NPDES ID2]:[ECHO BFR]],29,FALSE)</f>
        <v>-</v>
      </c>
      <c r="BA2542">
        <f>VLOOKUP(Sheet1[[#This Row],[NPDES ID2]],Combined_Sheet__Major_Only___2[[NPDES ID2]:[ECHO BFR]],17,FALSE)</f>
        <v>29.739432000000001</v>
      </c>
      <c r="BB2542">
        <f>VLOOKUP(Sheet1[[#This Row],[NPDES ID2]],Combined_Sheet__Major_Only___2[[NPDES ID2]:[ECHO BFR]],18,FALSE)</f>
        <v>-95.267197999999993</v>
      </c>
      <c r="BC2542" t="str">
        <f>IF(ISNUMBER(SEARCH("aerobic",$AW2542)),"aerobic","")</f>
        <v/>
      </c>
      <c r="BD2542" t="str">
        <f>IF(ISNUMBER(SEARCH("anaer",$AW2542)),"anaer","")</f>
        <v/>
      </c>
      <c r="BE2542" t="str">
        <f>IF(ISNUMBER(SEARCH("thickening",$AZ2542)),"thickening","")</f>
        <v/>
      </c>
      <c r="BF2542" s="2" t="str">
        <f>IF(ISNUMBER(SEARCH("airDry",$AW2542)),"airDry","")</f>
        <v/>
      </c>
      <c r="BG2542" s="2" t="str">
        <f>IF(ISNUMBER(SEARCH("heatDry",$AY2542)),"heatDry","")</f>
        <v/>
      </c>
      <c r="BH2542" s="2" t="str">
        <f>IF(AND(ISNUMBER(SEARCH("aerobic",$AW2542)),ISNUMBER(SEARCH("anaer",$AW2542))),"Combined Aer and Anaer.","")</f>
        <v/>
      </c>
    </row>
    <row r="2543" spans="1:60" x14ac:dyDescent="0.25">
      <c r="A2543" s="4">
        <v>644</v>
      </c>
      <c r="B2543" t="s">
        <v>3175</v>
      </c>
      <c r="C2543">
        <v>165</v>
      </c>
      <c r="D2543">
        <v>888.76613770683036</v>
      </c>
      <c r="E2543">
        <v>884.08000263777603</v>
      </c>
      <c r="F2543">
        <v>641.86372572219523</v>
      </c>
      <c r="G2543">
        <v>1153.1368581274569</v>
      </c>
      <c r="H2543">
        <v>-147.71586052043719</v>
      </c>
      <c r="I2543">
        <v>-149.71867281905119</v>
      </c>
      <c r="J2543">
        <v>-166.23270738397011</v>
      </c>
      <c r="K2543">
        <v>-124.42048506582159</v>
      </c>
      <c r="L2543">
        <v>86.448138607327124</v>
      </c>
      <c r="M2543">
        <v>85.797685106101582</v>
      </c>
      <c r="N2543">
        <v>83.644042607315441</v>
      </c>
      <c r="O2543">
        <v>91.018052810052794</v>
      </c>
      <c r="P2543">
        <v>3.9040912916152259</v>
      </c>
      <c r="Q2543">
        <v>3.9137670460523051</v>
      </c>
      <c r="R2543">
        <v>3.347504120768682</v>
      </c>
      <c r="S2543">
        <v>4.5067846983907742</v>
      </c>
      <c r="T2543">
        <v>207381.5111259651</v>
      </c>
      <c r="U2543">
        <v>207381.35773578961</v>
      </c>
      <c r="V2543">
        <v>207243.98190711779</v>
      </c>
      <c r="W2543">
        <v>207519.99091111941</v>
      </c>
      <c r="X2543">
        <v>17825.496059389141</v>
      </c>
      <c r="Y2543">
        <v>17945.326052591729</v>
      </c>
      <c r="Z2543">
        <v>16928.336696860169</v>
      </c>
      <c r="AA2543">
        <v>18408.649189764659</v>
      </c>
      <c r="AB2543">
        <v>4860.6646086756637</v>
      </c>
      <c r="AC2543">
        <v>4728.4077265005917</v>
      </c>
      <c r="AD2543">
        <v>3777.0065260649808</v>
      </c>
      <c r="AE2543">
        <v>6197.4250859881131</v>
      </c>
      <c r="AF2543">
        <v>51.34598964441755</v>
      </c>
      <c r="AG2543">
        <v>50.959259887622778</v>
      </c>
      <c r="AH2543">
        <v>49.681299471711107</v>
      </c>
      <c r="AI2543">
        <v>54.059992101266623</v>
      </c>
      <c r="AJ2543">
        <v>0.40405921762027608</v>
      </c>
      <c r="AK2543">
        <v>0.40405924911225882</v>
      </c>
      <c r="AL2543">
        <v>0.40405198900523409</v>
      </c>
      <c r="AM2543">
        <v>0.40406640456635068</v>
      </c>
      <c r="AN2543">
        <v>0.98772191116484231</v>
      </c>
      <c r="AO2543">
        <v>0.98772191116484254</v>
      </c>
      <c r="AP2543">
        <v>0.98772191116484254</v>
      </c>
      <c r="AQ2543">
        <v>0.98772191116484254</v>
      </c>
      <c r="AR2543">
        <v>8.9709929686062804</v>
      </c>
      <c r="AS2543">
        <v>8.9709929686062768</v>
      </c>
      <c r="AT2543">
        <v>8.9709929686062768</v>
      </c>
      <c r="AU2543">
        <v>8.9709929686062768</v>
      </c>
      <c r="AV2543" t="str">
        <f>VLOOKUP(Sheet1[[#This Row],[NPDES ID2]],Combined_Sheet__Major_Only___2[[NPDES ID2]:[ECHO BFR]],3,FALSE)</f>
        <v>TN</v>
      </c>
      <c r="AW2543" t="s">
        <v>38</v>
      </c>
      <c r="AX2543" t="str">
        <f>VLOOKUP(Sheet1[[#This Row],[NPDES ID2]],Combined_Sheet__Major_Only___2[[NPDES ID2]:[ECHO BFR]],27,FALSE)</f>
        <v/>
      </c>
      <c r="AY2543" t="str">
        <f>VLOOKUP(Sheet1[[#This Row],[NPDES ID2]],Combined_Sheet__Major_Only___2[[NPDES ID2]:[ECHO BFR]],28,FALSE)</f>
        <v/>
      </c>
      <c r="AZ2543" t="str">
        <f>VLOOKUP(Sheet1[[#This Row],[NPDES ID2]],Combined_Sheet__Major_Only___2[[NPDES ID2]:[ECHO BFR]],29,FALSE)</f>
        <v/>
      </c>
      <c r="BA2543">
        <f>VLOOKUP(Sheet1[[#This Row],[NPDES ID2]],Combined_Sheet__Major_Only___2[[NPDES ID2]:[ECHO BFR]],17,FALSE)</f>
        <v>35.450940000000003</v>
      </c>
      <c r="BB2543">
        <f>VLOOKUP(Sheet1[[#This Row],[NPDES ID2]],Combined_Sheet__Major_Only___2[[NPDES ID2]:[ECHO BFR]],18,FALSE)</f>
        <v>-86.787909999999997</v>
      </c>
      <c r="BC2543" t="str">
        <f>IF(ISNUMBER(SEARCH("aerobic",$AW2543)),"aerobic","")</f>
        <v/>
      </c>
      <c r="BD2543" t="str">
        <f>IF(ISNUMBER(SEARCH("anaer",$AW2543)),"anaer","")</f>
        <v/>
      </c>
      <c r="BE2543" t="str">
        <f>IF(ISNUMBER(SEARCH("thickening",$AZ2543)),"thickening","")</f>
        <v/>
      </c>
      <c r="BF2543" s="2" t="str">
        <f>IF(ISNUMBER(SEARCH("airDry",$AW2543)),"airDry","")</f>
        <v/>
      </c>
      <c r="BG2543" s="2" t="str">
        <f>IF(ISNUMBER(SEARCH("heatDry",$AY2543)),"heatDry","")</f>
        <v/>
      </c>
      <c r="BH2543" s="2" t="str">
        <f>IF(AND(ISNUMBER(SEARCH("aerobic",$AW2543)),ISNUMBER(SEARCH("anaer",$AW2543))),"Combined Aer and Anaer.","")</f>
        <v/>
      </c>
    </row>
    <row r="2544" spans="1:60" x14ac:dyDescent="0.25">
      <c r="A2544" s="4">
        <v>1478</v>
      </c>
      <c r="B2544" t="s">
        <v>6973</v>
      </c>
      <c r="C2544">
        <v>112</v>
      </c>
      <c r="D2544">
        <v>1247.6348496755991</v>
      </c>
      <c r="E2544">
        <v>1246.028027474619</v>
      </c>
      <c r="F2544">
        <v>883.89759659097274</v>
      </c>
      <c r="G2544">
        <v>1621.815619659463</v>
      </c>
      <c r="H2544">
        <v>-150.3940278180072</v>
      </c>
      <c r="I2544">
        <v>-152.3689733648136</v>
      </c>
      <c r="J2544">
        <v>-169.13785983645681</v>
      </c>
      <c r="K2544">
        <v>-126.96390976143969</v>
      </c>
      <c r="L2544">
        <v>57.705416014496819</v>
      </c>
      <c r="M2544">
        <v>57.256158790219487</v>
      </c>
      <c r="N2544">
        <v>55.769006202658737</v>
      </c>
      <c r="O2544">
        <v>60.861349699797287</v>
      </c>
      <c r="P2544">
        <v>2.6517924638365868</v>
      </c>
      <c r="Q2544">
        <v>2.6572735568265342</v>
      </c>
      <c r="R2544">
        <v>2.280919189861883</v>
      </c>
      <c r="S2544">
        <v>3.0640328112911139</v>
      </c>
      <c r="T2544">
        <v>209079.24894637501</v>
      </c>
      <c r="U2544">
        <v>209079.0943115</v>
      </c>
      <c r="V2544">
        <v>208940.60373322511</v>
      </c>
      <c r="W2544">
        <v>209218.85243929521</v>
      </c>
      <c r="X2544">
        <v>18275.899738258759</v>
      </c>
      <c r="Y2544">
        <v>18402.62149759621</v>
      </c>
      <c r="Z2544">
        <v>17325.078605884271</v>
      </c>
      <c r="AA2544">
        <v>18894.656750417511</v>
      </c>
      <c r="AB2544">
        <v>3723.1177880902051</v>
      </c>
      <c r="AC2544">
        <v>3666.670367598796</v>
      </c>
      <c r="AD2544">
        <v>3077.641880186306</v>
      </c>
      <c r="AE2544">
        <v>4469.1786281669438</v>
      </c>
      <c r="AF2544">
        <v>50.4929171244857</v>
      </c>
      <c r="AG2544">
        <v>50.099554906112857</v>
      </c>
      <c r="AH2544">
        <v>48.799063770117712</v>
      </c>
      <c r="AI2544">
        <v>53.254196394861289</v>
      </c>
      <c r="AJ2544">
        <v>0.39369249115467198</v>
      </c>
      <c r="AK2544">
        <v>0.39369251161789431</v>
      </c>
      <c r="AL2544">
        <v>0.39368779676033722</v>
      </c>
      <c r="AM2544">
        <v>0.39369715845647618</v>
      </c>
      <c r="AN2544">
        <v>0.98781986837212954</v>
      </c>
      <c r="AO2544">
        <v>0.98781986837212943</v>
      </c>
      <c r="AP2544">
        <v>0.98781986837212943</v>
      </c>
      <c r="AQ2544">
        <v>0.98781986837212943</v>
      </c>
      <c r="AR2544">
        <v>10.21281942440228</v>
      </c>
      <c r="AS2544">
        <v>10.21281942440228</v>
      </c>
      <c r="AT2544">
        <v>10.21281942440228</v>
      </c>
      <c r="AU2544">
        <v>10.21281942440228</v>
      </c>
      <c r="AV2544" t="str">
        <f>VLOOKUP(Sheet1[[#This Row],[NPDES ID2]],Combined_Sheet__Major_Only___2[[NPDES ID2]:[ECHO BFR]],3,FALSE)</f>
        <v>WA</v>
      </c>
      <c r="AW2544" t="s">
        <v>54</v>
      </c>
      <c r="AX2544" t="str">
        <f>VLOOKUP(Sheet1[[#This Row],[NPDES ID2]],Combined_Sheet__Major_Only___2[[NPDES ID2]:[ECHO BFR]],27,FALSE)</f>
        <v>longTermSludgeStore</v>
      </c>
      <c r="AY2544" t="str">
        <f>VLOOKUP(Sheet1[[#This Row],[NPDES ID2]],Combined_Sheet__Major_Only___2[[NPDES ID2]:[ECHO BFR]],28,FALSE)</f>
        <v>-</v>
      </c>
      <c r="AZ2544" t="str">
        <f>VLOOKUP(Sheet1[[#This Row],[NPDES ID2]],Combined_Sheet__Major_Only___2[[NPDES ID2]:[ECHO BFR]],29,FALSE)</f>
        <v>sludgeLagoon, preliminaryOps</v>
      </c>
      <c r="BA2544">
        <f>VLOOKUP(Sheet1[[#This Row],[NPDES ID2]],Combined_Sheet__Major_Only___2[[NPDES ID2]:[ECHO BFR]],17,FALSE)</f>
        <v>47.187707000000003</v>
      </c>
      <c r="BB2544">
        <f>VLOOKUP(Sheet1[[#This Row],[NPDES ID2]],Combined_Sheet__Major_Only___2[[NPDES ID2]:[ECHO BFR]],18,FALSE)</f>
        <v>-120.91027</v>
      </c>
      <c r="BC2544" t="str">
        <f>IF(ISNUMBER(SEARCH("aerobic",$AW2544)),"aerobic","")</f>
        <v/>
      </c>
      <c r="BD2544" t="str">
        <f>IF(ISNUMBER(SEARCH("anaer",$AW2544)),"anaer","")</f>
        <v/>
      </c>
      <c r="BE2544" t="str">
        <f>IF(ISNUMBER(SEARCH("thickening",$AZ2544)),"thickening","")</f>
        <v/>
      </c>
      <c r="BF2544" s="2" t="str">
        <f>IF(ISNUMBER(SEARCH("airDry",$AW2544)),"airDry","")</f>
        <v/>
      </c>
      <c r="BG2544" s="2" t="str">
        <f>IF(ISNUMBER(SEARCH("heatDry",$AY2544)),"heatDry","")</f>
        <v/>
      </c>
      <c r="BH2544" s="2" t="str">
        <f>IF(AND(ISNUMBER(SEARCH("aerobic",$AW2544)),ISNUMBER(SEARCH("anaer",$AW2544))),"Combined Aer and Anaer.","")</f>
        <v/>
      </c>
    </row>
    <row r="2545" spans="1:60" x14ac:dyDescent="0.25">
      <c r="A2545" s="4">
        <v>7</v>
      </c>
      <c r="B2545" t="s">
        <v>97</v>
      </c>
      <c r="C2545">
        <v>1568.17</v>
      </c>
      <c r="D2545">
        <v>595.83688454366597</v>
      </c>
      <c r="E2545">
        <v>593.9773382591959</v>
      </c>
      <c r="F2545">
        <v>502.98726326171288</v>
      </c>
      <c r="G2545">
        <v>705.0247226674154</v>
      </c>
      <c r="H2545">
        <v>-153.88498496740229</v>
      </c>
      <c r="I2545">
        <v>-155.525019554788</v>
      </c>
      <c r="J2545">
        <v>-174.18906589319701</v>
      </c>
      <c r="K2545">
        <v>-131.0967143661135</v>
      </c>
      <c r="L2545">
        <v>783.40929313340337</v>
      </c>
      <c r="M2545">
        <v>776.94734173697839</v>
      </c>
      <c r="N2545">
        <v>755.43728950460729</v>
      </c>
      <c r="O2545">
        <v>828.95738047177099</v>
      </c>
      <c r="P2545">
        <v>37.164274566225032</v>
      </c>
      <c r="Q2545">
        <v>37.350473957429152</v>
      </c>
      <c r="R2545">
        <v>32.165286732986658</v>
      </c>
      <c r="S2545">
        <v>42.851831448836059</v>
      </c>
      <c r="T2545">
        <v>209654.53539422841</v>
      </c>
      <c r="U2545">
        <v>209654.38033758101</v>
      </c>
      <c r="V2545">
        <v>209515.51202115859</v>
      </c>
      <c r="W2545">
        <v>209794.51966081181</v>
      </c>
      <c r="X2545">
        <v>18902.552709815609</v>
      </c>
      <c r="Y2545">
        <v>19040.518467488451</v>
      </c>
      <c r="Z2545">
        <v>17858.83154842952</v>
      </c>
      <c r="AA2545">
        <v>19584.024446156691</v>
      </c>
      <c r="AB2545">
        <v>5901.461331155996</v>
      </c>
      <c r="AC2545">
        <v>5693.6910027221102</v>
      </c>
      <c r="AD2545">
        <v>4417.5659416709786</v>
      </c>
      <c r="AE2545">
        <v>7812.7876146753306</v>
      </c>
      <c r="AF2545">
        <v>48.967387694904467</v>
      </c>
      <c r="AG2545">
        <v>48.559839355754143</v>
      </c>
      <c r="AH2545">
        <v>47.226455551812933</v>
      </c>
      <c r="AI2545">
        <v>51.811551115147211</v>
      </c>
      <c r="AJ2545">
        <v>0.37516632288981111</v>
      </c>
      <c r="AK2545">
        <v>0.37516660355464382</v>
      </c>
      <c r="AL2545">
        <v>0.37510091345469432</v>
      </c>
      <c r="AM2545">
        <v>0.37523136695042347</v>
      </c>
      <c r="AN2545">
        <v>0.98785270802924574</v>
      </c>
      <c r="AO2545">
        <v>0.9878527080292453</v>
      </c>
      <c r="AP2545">
        <v>0.9878527080292453</v>
      </c>
      <c r="AQ2545">
        <v>0.9878527080292453</v>
      </c>
      <c r="AR2545">
        <v>8.0569392270353006</v>
      </c>
      <c r="AS2545">
        <v>8.0569392270353042</v>
      </c>
      <c r="AT2545">
        <v>8.0569392270353042</v>
      </c>
      <c r="AU2545">
        <v>8.0569392270353042</v>
      </c>
      <c r="AV2545" t="str">
        <f>VLOOKUP(Sheet1[[#This Row],[NPDES ID2]],Combined_Sheet__Major_Only___2[[NPDES ID2]:[ECHO BFR]],3,FALSE)</f>
        <v>TX</v>
      </c>
      <c r="AW2545" t="s">
        <v>54</v>
      </c>
      <c r="AX2545" t="str">
        <f>VLOOKUP(Sheet1[[#This Row],[NPDES ID2]],Combined_Sheet__Major_Only___2[[NPDES ID2]:[ECHO BFR]],27,FALSE)</f>
        <v>other</v>
      </c>
      <c r="AY2545" t="str">
        <f>VLOOKUP(Sheet1[[#This Row],[NPDES ID2]],Combined_Sheet__Major_Only___2[[NPDES ID2]:[ECHO BFR]],28,FALSE)</f>
        <v>-</v>
      </c>
      <c r="AZ2545" t="str">
        <f>VLOOKUP(Sheet1[[#This Row],[NPDES ID2]],Combined_Sheet__Major_Only___2[[NPDES ID2]:[ECHO BFR]],29,FALSE)</f>
        <v>-</v>
      </c>
      <c r="BA2545">
        <f>VLOOKUP(Sheet1[[#This Row],[NPDES ID2]],Combined_Sheet__Major_Only___2[[NPDES ID2]:[ECHO BFR]],17,FALSE)</f>
        <v>29.781278</v>
      </c>
      <c r="BB2545">
        <f>VLOOKUP(Sheet1[[#This Row],[NPDES ID2]],Combined_Sheet__Major_Only___2[[NPDES ID2]:[ECHO BFR]],18,FALSE)</f>
        <v>-95.213027999999994</v>
      </c>
      <c r="BC2545" t="str">
        <f>IF(ISNUMBER(SEARCH("aerobic",$AW2545)),"aerobic","")</f>
        <v/>
      </c>
      <c r="BD2545" t="str">
        <f>IF(ISNUMBER(SEARCH("anaer",$AW2545)),"anaer","")</f>
        <v/>
      </c>
      <c r="BE2545" t="str">
        <f>IF(ISNUMBER(SEARCH("thickening",$AZ2545)),"thickening","")</f>
        <v/>
      </c>
      <c r="BF2545" s="3" t="str">
        <f>IF(ISNUMBER(SEARCH("airDry",$AW2545)),"airDry","")</f>
        <v/>
      </c>
      <c r="BG2545" s="3" t="str">
        <f>IF(ISNUMBER(SEARCH("heatDry",$AY2545)),"heatDry","")</f>
        <v/>
      </c>
      <c r="BH2545" s="3" t="str">
        <f>IF(AND(ISNUMBER(SEARCH("aerobic",$AW2545)),ISNUMBER(SEARCH("anaer",$AW2545))),"Combined Aer and Anaer.","")</f>
        <v/>
      </c>
    </row>
    <row r="2546" spans="1:60" x14ac:dyDescent="0.25">
      <c r="A2546" s="4">
        <v>645</v>
      </c>
      <c r="B2546" t="s">
        <v>3179</v>
      </c>
      <c r="C2546">
        <v>162.63999999999999</v>
      </c>
      <c r="D2546">
        <v>965.37331067217895</v>
      </c>
      <c r="E2546">
        <v>961.87065895680757</v>
      </c>
      <c r="F2546">
        <v>696.28993508028282</v>
      </c>
      <c r="G2546">
        <v>1249.8143791882469</v>
      </c>
      <c r="H2546">
        <v>-159.13213662507511</v>
      </c>
      <c r="I2546">
        <v>-161.09815434379141</v>
      </c>
      <c r="J2546">
        <v>-178.74782227902659</v>
      </c>
      <c r="K2546">
        <v>-135.40163067409091</v>
      </c>
      <c r="L2546">
        <v>79.373572833612201</v>
      </c>
      <c r="M2546">
        <v>78.686451647439952</v>
      </c>
      <c r="N2546">
        <v>76.411488456399169</v>
      </c>
      <c r="O2546">
        <v>84.200994462064997</v>
      </c>
      <c r="P2546">
        <v>3.858234897914941</v>
      </c>
      <c r="Q2546">
        <v>3.8707471327062701</v>
      </c>
      <c r="R2546">
        <v>3.3444757864622709</v>
      </c>
      <c r="S2546">
        <v>4.4364617186528914</v>
      </c>
      <c r="T2546">
        <v>212095.45261533349</v>
      </c>
      <c r="U2546">
        <v>212095.2957691231</v>
      </c>
      <c r="V2546">
        <v>211954.82472495889</v>
      </c>
      <c r="W2546">
        <v>212237.05248922919</v>
      </c>
      <c r="X2546">
        <v>19576.371049154401</v>
      </c>
      <c r="Y2546">
        <v>19725.667897474112</v>
      </c>
      <c r="Z2546">
        <v>18447.15246543723</v>
      </c>
      <c r="AA2546">
        <v>20314.35434680148</v>
      </c>
      <c r="AB2546">
        <v>5341.8154493823113</v>
      </c>
      <c r="AC2546">
        <v>5195.32739940806</v>
      </c>
      <c r="AD2546">
        <v>4139.2045710805869</v>
      </c>
      <c r="AE2546">
        <v>6839.8850007623578</v>
      </c>
      <c r="AF2546">
        <v>47.828141551832417</v>
      </c>
      <c r="AG2546">
        <v>47.41373334866617</v>
      </c>
      <c r="AH2546">
        <v>46.044035449136828</v>
      </c>
      <c r="AI2546">
        <v>50.736712162780393</v>
      </c>
      <c r="AJ2546">
        <v>0.36134230433145881</v>
      </c>
      <c r="AK2546">
        <v>0.36134233286628031</v>
      </c>
      <c r="AL2546">
        <v>0.36133575434862342</v>
      </c>
      <c r="AM2546">
        <v>0.36134881655903528</v>
      </c>
      <c r="AN2546">
        <v>0.98799009799151027</v>
      </c>
      <c r="AO2546">
        <v>0.98799009799151005</v>
      </c>
      <c r="AP2546">
        <v>0.98799009799151005</v>
      </c>
      <c r="AQ2546">
        <v>0.98799009799151005</v>
      </c>
      <c r="AR2546">
        <v>8.3540499788284848</v>
      </c>
      <c r="AS2546">
        <v>8.3540499788284865</v>
      </c>
      <c r="AT2546">
        <v>8.3540499788284865</v>
      </c>
      <c r="AU2546">
        <v>8.3540499788284865</v>
      </c>
      <c r="AV2546" t="str">
        <f>VLOOKUP(Sheet1[[#This Row],[NPDES ID2]],Combined_Sheet__Major_Only___2[[NPDES ID2]:[ECHO BFR]],3,FALSE)</f>
        <v>TX</v>
      </c>
      <c r="AW2546" t="s">
        <v>54</v>
      </c>
      <c r="AX2546" t="str">
        <f>VLOOKUP(Sheet1[[#This Row],[NPDES ID2]],Combined_Sheet__Major_Only___2[[NPDES ID2]:[ECHO BFR]],27,FALSE)</f>
        <v>other</v>
      </c>
      <c r="AY2546" t="str">
        <f>VLOOKUP(Sheet1[[#This Row],[NPDES ID2]],Combined_Sheet__Major_Only___2[[NPDES ID2]:[ECHO BFR]],28,FALSE)</f>
        <v>-</v>
      </c>
      <c r="AZ2546" t="str">
        <f>VLOOKUP(Sheet1[[#This Row],[NPDES ID2]],Combined_Sheet__Major_Only___2[[NPDES ID2]:[ECHO BFR]],29,FALSE)</f>
        <v>-</v>
      </c>
      <c r="BA2546">
        <f>VLOOKUP(Sheet1[[#This Row],[NPDES ID2]],Combined_Sheet__Major_Only___2[[NPDES ID2]:[ECHO BFR]],17,FALSE)</f>
        <v>30.406369999999999</v>
      </c>
      <c r="BB2546">
        <f>VLOOKUP(Sheet1[[#This Row],[NPDES ID2]],Combined_Sheet__Major_Only___2[[NPDES ID2]:[ECHO BFR]],18,FALSE)</f>
        <v>-97.641260000000003</v>
      </c>
      <c r="BC2546" t="str">
        <f>IF(ISNUMBER(SEARCH("aerobic",$AW2546)),"aerobic","")</f>
        <v/>
      </c>
      <c r="BD2546" t="str">
        <f>IF(ISNUMBER(SEARCH("anaer",$AW2546)),"anaer","")</f>
        <v/>
      </c>
      <c r="BE2546" t="str">
        <f>IF(ISNUMBER(SEARCH("thickening",$AZ2546)),"thickening","")</f>
        <v/>
      </c>
      <c r="BF2546" s="3" t="str">
        <f>IF(ISNUMBER(SEARCH("airDry",$AW2546)),"airDry","")</f>
        <v/>
      </c>
      <c r="BG2546" s="3" t="str">
        <f>IF(ISNUMBER(SEARCH("heatDry",$AY2546)),"heatDry","")</f>
        <v/>
      </c>
      <c r="BH2546" s="3" t="str">
        <f>IF(AND(ISNUMBER(SEARCH("aerobic",$AW2546)),ISNUMBER(SEARCH("anaer",$AW2546))),"Combined Aer and Anaer.","")</f>
        <v/>
      </c>
    </row>
    <row r="2547" spans="1:60" x14ac:dyDescent="0.25">
      <c r="A2547" s="4">
        <v>1838</v>
      </c>
      <c r="B2547" t="s">
        <v>8688</v>
      </c>
      <c r="C2547">
        <v>13193</v>
      </c>
      <c r="D2547">
        <v>3559.2353305634151</v>
      </c>
      <c r="E2547">
        <v>3572.140733987354</v>
      </c>
      <c r="F2547">
        <v>2818.714220031788</v>
      </c>
      <c r="G2547">
        <v>4295.979662429917</v>
      </c>
      <c r="H2547">
        <v>-144.57203233287791</v>
      </c>
      <c r="I2547">
        <v>-146.285509442706</v>
      </c>
      <c r="J2547">
        <v>-170.1055394133694</v>
      </c>
      <c r="K2547">
        <v>-114.8848783623589</v>
      </c>
      <c r="L2547">
        <v>6489.6481435492751</v>
      </c>
      <c r="M2547">
        <v>6435.9516962874859</v>
      </c>
      <c r="N2547">
        <v>6249.282914274464</v>
      </c>
      <c r="O2547">
        <v>6878.580329476139</v>
      </c>
      <c r="P2547">
        <v>312.35716451413799</v>
      </c>
      <c r="Q2547">
        <v>313.69628815479109</v>
      </c>
      <c r="R2547">
        <v>270.72021972462818</v>
      </c>
      <c r="S2547">
        <v>359.80398533792783</v>
      </c>
      <c r="T2547">
        <v>215828.45360618309</v>
      </c>
      <c r="U2547">
        <v>215828.29402311629</v>
      </c>
      <c r="V2547">
        <v>215685.37185762901</v>
      </c>
      <c r="W2547">
        <v>215972.52429869</v>
      </c>
      <c r="X2547">
        <v>19763.56125080743</v>
      </c>
      <c r="Y2547">
        <v>19907.304841133631</v>
      </c>
      <c r="Z2547">
        <v>18639.796262466061</v>
      </c>
      <c r="AA2547">
        <v>20494.460735001339</v>
      </c>
      <c r="AB2547">
        <v>4966.4989250209283</v>
      </c>
      <c r="AC2547">
        <v>4849.0159880341198</v>
      </c>
      <c r="AD2547">
        <v>3926.0167085972948</v>
      </c>
      <c r="AE2547">
        <v>6218.5046863898324</v>
      </c>
      <c r="AF2547">
        <v>48.286647207339563</v>
      </c>
      <c r="AG2547">
        <v>47.856646183894462</v>
      </c>
      <c r="AH2547">
        <v>46.524842927345503</v>
      </c>
      <c r="AI2547">
        <v>51.156683999840197</v>
      </c>
      <c r="AJ2547">
        <v>0.36690458802053</v>
      </c>
      <c r="AK2547">
        <v>0.36690661808124581</v>
      </c>
      <c r="AL2547">
        <v>0.36636215781664783</v>
      </c>
      <c r="AM2547">
        <v>0.36744479653152301</v>
      </c>
      <c r="AN2547">
        <v>0.98819430569497158</v>
      </c>
      <c r="AO2547">
        <v>0.98819430569497146</v>
      </c>
      <c r="AP2547">
        <v>0.98819430569497146</v>
      </c>
      <c r="AQ2547">
        <v>0.98819430569497146</v>
      </c>
      <c r="AR2547">
        <v>8.7693326221276067</v>
      </c>
      <c r="AS2547">
        <v>8.7693326221276031</v>
      </c>
      <c r="AT2547">
        <v>8.7693326221276031</v>
      </c>
      <c r="AU2547">
        <v>8.7693326221276031</v>
      </c>
      <c r="AV2547" t="str">
        <f>VLOOKUP(Sheet1[[#This Row],[NPDES ID2]],Combined_Sheet__Major_Only___2[[NPDES ID2]:[ECHO BFR]],3,FALSE)</f>
        <v>TX</v>
      </c>
      <c r="AW2547" t="s">
        <v>54</v>
      </c>
      <c r="AX2547" t="str">
        <f>VLOOKUP(Sheet1[[#This Row],[NPDES ID2]],Combined_Sheet__Major_Only___2[[NPDES ID2]:[ECHO BFR]],27,FALSE)</f>
        <v>other</v>
      </c>
      <c r="AY2547" t="str">
        <f>VLOOKUP(Sheet1[[#This Row],[NPDES ID2]],Combined_Sheet__Major_Only___2[[NPDES ID2]:[ECHO BFR]],28,FALSE)</f>
        <v>-</v>
      </c>
      <c r="AZ2547" t="str">
        <f>VLOOKUP(Sheet1[[#This Row],[NPDES ID2]],Combined_Sheet__Major_Only___2[[NPDES ID2]:[ECHO BFR]],29,FALSE)</f>
        <v>-</v>
      </c>
      <c r="BA2547">
        <f>VLOOKUP(Sheet1[[#This Row],[NPDES ID2]],Combined_Sheet__Major_Only___2[[NPDES ID2]:[ECHO BFR]],17,FALSE)</f>
        <v>30.353529999999999</v>
      </c>
      <c r="BB2547">
        <f>VLOOKUP(Sheet1[[#This Row],[NPDES ID2]],Combined_Sheet__Major_Only___2[[NPDES ID2]:[ECHO BFR]],18,FALSE)</f>
        <v>-97.696089999999998</v>
      </c>
      <c r="BC2547" t="str">
        <f>IF(ISNUMBER(SEARCH("aerobic",$AW2547)),"aerobic","")</f>
        <v/>
      </c>
      <c r="BD2547" t="str">
        <f>IF(ISNUMBER(SEARCH("anaer",$AW2547)),"anaer","")</f>
        <v/>
      </c>
      <c r="BE2547" t="str">
        <f>IF(ISNUMBER(SEARCH("thickening",$AZ2547)),"thickening","")</f>
        <v/>
      </c>
      <c r="BF2547" s="2" t="str">
        <f>IF(ISNUMBER(SEARCH("airDry",$AW2547)),"airDry","")</f>
        <v/>
      </c>
      <c r="BG2547" s="2" t="str">
        <f>IF(ISNUMBER(SEARCH("heatDry",$AY2547)),"heatDry","")</f>
        <v/>
      </c>
      <c r="BH2547" s="2" t="str">
        <f>IF(AND(ISNUMBER(SEARCH("aerobic",$AW2547)),ISNUMBER(SEARCH("anaer",$AW2547))),"Combined Aer and Anaer.","")</f>
        <v/>
      </c>
    </row>
    <row r="2548" spans="1:60" x14ac:dyDescent="0.25">
      <c r="A2548" s="4">
        <v>246</v>
      </c>
      <c r="B2548" t="s">
        <v>1278</v>
      </c>
      <c r="C2548">
        <v>2025.1</v>
      </c>
      <c r="D2548">
        <v>705.11281815248765</v>
      </c>
      <c r="E2548">
        <v>706.34042569428766</v>
      </c>
      <c r="F2548">
        <v>588.22497385426391</v>
      </c>
      <c r="G2548">
        <v>829.48028919954561</v>
      </c>
      <c r="H2548">
        <v>-155.83657737310671</v>
      </c>
      <c r="I2548">
        <v>-157.4880101892366</v>
      </c>
      <c r="J2548">
        <v>-176.76549469740891</v>
      </c>
      <c r="K2548">
        <v>-133.2538893550169</v>
      </c>
      <c r="L2548">
        <v>996.55307520143572</v>
      </c>
      <c r="M2548">
        <v>988.09863563891224</v>
      </c>
      <c r="N2548">
        <v>959.90646408225246</v>
      </c>
      <c r="O2548">
        <v>1056.209741908433</v>
      </c>
      <c r="P2548">
        <v>48.015260766741861</v>
      </c>
      <c r="Q2548">
        <v>48.219892069947491</v>
      </c>
      <c r="R2548">
        <v>41.601372189779191</v>
      </c>
      <c r="S2548">
        <v>55.270385888758092</v>
      </c>
      <c r="T2548">
        <v>216228.55700697901</v>
      </c>
      <c r="U2548">
        <v>216228.3971305757</v>
      </c>
      <c r="V2548">
        <v>216085.21225367219</v>
      </c>
      <c r="W2548">
        <v>216372.89252205941</v>
      </c>
      <c r="X2548">
        <v>19792.22259559498</v>
      </c>
      <c r="Y2548">
        <v>19940.322951686361</v>
      </c>
      <c r="Z2548">
        <v>18667.971437910499</v>
      </c>
      <c r="AA2548">
        <v>20527.382167493379</v>
      </c>
      <c r="AB2548">
        <v>5579.9696693245378</v>
      </c>
      <c r="AC2548">
        <v>5417.3280981552944</v>
      </c>
      <c r="AD2548">
        <v>4288.8138330089914</v>
      </c>
      <c r="AE2548">
        <v>7196.7347607546944</v>
      </c>
      <c r="AF2548">
        <v>48.238309253685848</v>
      </c>
      <c r="AG2548">
        <v>47.824359818779847</v>
      </c>
      <c r="AH2548">
        <v>46.474084500374722</v>
      </c>
      <c r="AI2548">
        <v>51.122314928113063</v>
      </c>
      <c r="AJ2548">
        <v>0.36631827043546511</v>
      </c>
      <c r="AK2548">
        <v>0.3663186285405915</v>
      </c>
      <c r="AL2548">
        <v>0.36623436422851519</v>
      </c>
      <c r="AM2548">
        <v>0.36640171318329601</v>
      </c>
      <c r="AN2548">
        <v>0.98821578140764421</v>
      </c>
      <c r="AO2548">
        <v>0.98821578140764388</v>
      </c>
      <c r="AP2548">
        <v>0.98821578140764388</v>
      </c>
      <c r="AQ2548">
        <v>0.98821578140764388</v>
      </c>
      <c r="AR2548">
        <v>8.300685701567545</v>
      </c>
      <c r="AS2548">
        <v>8.300685701567545</v>
      </c>
      <c r="AT2548">
        <v>8.300685701567545</v>
      </c>
      <c r="AU2548">
        <v>8.300685701567545</v>
      </c>
      <c r="AV2548" t="str">
        <f>VLOOKUP(Sheet1[[#This Row],[NPDES ID2]],Combined_Sheet__Major_Only___2[[NPDES ID2]:[ECHO BFR]],3,FALSE)</f>
        <v>TN</v>
      </c>
      <c r="AW2548" t="s">
        <v>38</v>
      </c>
      <c r="AX2548" t="str">
        <f>VLOOKUP(Sheet1[[#This Row],[NPDES ID2]],Combined_Sheet__Major_Only___2[[NPDES ID2]:[ECHO BFR]],27,FALSE)</f>
        <v/>
      </c>
      <c r="AY2548" t="str">
        <f>VLOOKUP(Sheet1[[#This Row],[NPDES ID2]],Combined_Sheet__Major_Only___2[[NPDES ID2]:[ECHO BFR]],28,FALSE)</f>
        <v/>
      </c>
      <c r="AZ2548" t="str">
        <f>VLOOKUP(Sheet1[[#This Row],[NPDES ID2]],Combined_Sheet__Major_Only___2[[NPDES ID2]:[ECHO BFR]],29,FALSE)</f>
        <v/>
      </c>
      <c r="BA2548">
        <f>VLOOKUP(Sheet1[[#This Row],[NPDES ID2]],Combined_Sheet__Major_Only___2[[NPDES ID2]:[ECHO BFR]],17,FALSE)</f>
        <v>36.28951</v>
      </c>
      <c r="BB2548">
        <f>VLOOKUP(Sheet1[[#This Row],[NPDES ID2]],Combined_Sheet__Major_Only___2[[NPDES ID2]:[ECHO BFR]],18,FALSE)</f>
        <v>-86.69068</v>
      </c>
      <c r="BC2548" t="str">
        <f>IF(ISNUMBER(SEARCH("aerobic",$AW2548)),"aerobic","")</f>
        <v/>
      </c>
      <c r="BD2548" t="str">
        <f>IF(ISNUMBER(SEARCH("anaer",$AW2548)),"anaer","")</f>
        <v/>
      </c>
      <c r="BE2548" t="str">
        <f>IF(ISNUMBER(SEARCH("thickening",$AZ2548)),"thickening","")</f>
        <v/>
      </c>
      <c r="BF2548" s="2" t="str">
        <f>IF(ISNUMBER(SEARCH("airDry",$AW2548)),"airDry","")</f>
        <v/>
      </c>
      <c r="BG2548" s="2" t="str">
        <f>IF(ISNUMBER(SEARCH("heatDry",$AY2548)),"heatDry","")</f>
        <v/>
      </c>
      <c r="BH2548" s="2" t="str">
        <f>IF(AND(ISNUMBER(SEARCH("aerobic",$AW2548)),ISNUMBER(SEARCH("anaer",$AW2548))),"Combined Aer and Anaer.","")</f>
        <v/>
      </c>
    </row>
    <row r="2549" spans="1:60" x14ac:dyDescent="0.25">
      <c r="A2549" s="4">
        <v>114</v>
      </c>
      <c r="B2549" t="s">
        <v>640</v>
      </c>
      <c r="C2549">
        <v>11134</v>
      </c>
      <c r="D2549">
        <v>2997.277383143316</v>
      </c>
      <c r="E2549">
        <v>3005.0563279077751</v>
      </c>
      <c r="F2549">
        <v>2380.40272036549</v>
      </c>
      <c r="G2549">
        <v>3612.8423942995119</v>
      </c>
      <c r="H2549">
        <v>-145.19937425828539</v>
      </c>
      <c r="I2549">
        <v>-147.22901588707839</v>
      </c>
      <c r="J2549">
        <v>-169.12070948798569</v>
      </c>
      <c r="K2549">
        <v>-116.906836715317</v>
      </c>
      <c r="L2549">
        <v>5526.9883747497524</v>
      </c>
      <c r="M2549">
        <v>5481.8556388214929</v>
      </c>
      <c r="N2549">
        <v>5325.9615211164601</v>
      </c>
      <c r="O2549">
        <v>5852.4277296801583</v>
      </c>
      <c r="P2549">
        <v>263.59360290294438</v>
      </c>
      <c r="Q2549">
        <v>264.94542262351092</v>
      </c>
      <c r="R2549">
        <v>228.20949760774849</v>
      </c>
      <c r="S2549">
        <v>303.90777065058722</v>
      </c>
      <c r="T2549">
        <v>217190.03547706251</v>
      </c>
      <c r="U2549">
        <v>217189.87489574961</v>
      </c>
      <c r="V2549">
        <v>217046.05870361591</v>
      </c>
      <c r="W2549">
        <v>217335.00738064211</v>
      </c>
      <c r="X2549">
        <v>19707.09080171059</v>
      </c>
      <c r="Y2549">
        <v>19848.902444571799</v>
      </c>
      <c r="Z2549">
        <v>18605.56054664715</v>
      </c>
      <c r="AA2549">
        <v>20423.70794046258</v>
      </c>
      <c r="AB2549">
        <v>5127.4660003634308</v>
      </c>
      <c r="AC2549">
        <v>4998.7916106118282</v>
      </c>
      <c r="AD2549">
        <v>4020.1527912390811</v>
      </c>
      <c r="AE2549">
        <v>6470.61194049592</v>
      </c>
      <c r="AF2549">
        <v>48.716638849733883</v>
      </c>
      <c r="AG2549">
        <v>48.292735809745302</v>
      </c>
      <c r="AH2549">
        <v>46.97087386584387</v>
      </c>
      <c r="AI2549">
        <v>51.564777621182252</v>
      </c>
      <c r="AJ2549">
        <v>0.37212264327191719</v>
      </c>
      <c r="AK2549">
        <v>0.37212443465451872</v>
      </c>
      <c r="AL2549">
        <v>0.3716557372487711</v>
      </c>
      <c r="AM2549">
        <v>0.37258751744248492</v>
      </c>
      <c r="AN2549">
        <v>0.98826707106673439</v>
      </c>
      <c r="AO2549">
        <v>0.98826707106673439</v>
      </c>
      <c r="AP2549">
        <v>0.98826707106673439</v>
      </c>
      <c r="AQ2549">
        <v>0.98826707106673439</v>
      </c>
      <c r="AR2549">
        <v>8.7010530124530732</v>
      </c>
      <c r="AS2549">
        <v>8.7010530124530749</v>
      </c>
      <c r="AT2549">
        <v>8.7010530124530749</v>
      </c>
      <c r="AU2549">
        <v>8.7010530124530749</v>
      </c>
      <c r="AV2549" t="str">
        <f>VLOOKUP(Sheet1[[#This Row],[NPDES ID2]],Combined_Sheet__Major_Only___2[[NPDES ID2]:[ECHO BFR]],3,FALSE)</f>
        <v>VA</v>
      </c>
      <c r="AW2549" t="s">
        <v>87</v>
      </c>
      <c r="AX2549" t="str">
        <f>VLOOKUP(Sheet1[[#This Row],[NPDES ID2]],Combined_Sheet__Major_Only___2[[NPDES ID2]:[ECHO BFR]],27,FALSE)</f>
        <v>-</v>
      </c>
      <c r="AY2549" t="str">
        <f>VLOOKUP(Sheet1[[#This Row],[NPDES ID2]],Combined_Sheet__Major_Only___2[[NPDES ID2]:[ECHO BFR]],28,FALSE)</f>
        <v>-</v>
      </c>
      <c r="AZ2549" t="str">
        <f>VLOOKUP(Sheet1[[#This Row],[NPDES ID2]],Combined_Sheet__Major_Only___2[[NPDES ID2]:[ECHO BFR]],29,FALSE)</f>
        <v>-</v>
      </c>
      <c r="BA2549">
        <f>VLOOKUP(Sheet1[[#This Row],[NPDES ID2]],Combined_Sheet__Major_Only___2[[NPDES ID2]:[ECHO BFR]],17,FALSE)</f>
        <v>38.843899999999998</v>
      </c>
      <c r="BB2549">
        <f>VLOOKUP(Sheet1[[#This Row],[NPDES ID2]],Combined_Sheet__Major_Only___2[[NPDES ID2]:[ECHO BFR]],18,FALSE)</f>
        <v>-77.056920000000005</v>
      </c>
      <c r="BC2549" t="str">
        <f>IF(ISNUMBER(SEARCH("aerobic",$AW2549)),"aerobic","")</f>
        <v/>
      </c>
      <c r="BD2549" t="str">
        <f>IF(ISNUMBER(SEARCH("anaer",$AW2549)),"anaer","")</f>
        <v/>
      </c>
      <c r="BE2549" t="str">
        <f>IF(ISNUMBER(SEARCH("thickening",$AZ2549)),"thickening","")</f>
        <v/>
      </c>
      <c r="BF2549" s="2" t="str">
        <f>IF(ISNUMBER(SEARCH("airDry",$AW2549)),"airDry","")</f>
        <v/>
      </c>
      <c r="BG2549" s="2" t="str">
        <f>IF(ISNUMBER(SEARCH("heatDry",$AY2549)),"heatDry","")</f>
        <v/>
      </c>
      <c r="BH2549" s="2" t="str">
        <f>IF(AND(ISNUMBER(SEARCH("aerobic",$AW2549)),ISNUMBER(SEARCH("anaer",$AW2549))),"Combined Aer and Anaer.","")</f>
        <v/>
      </c>
    </row>
    <row r="2550" spans="1:60" x14ac:dyDescent="0.25">
      <c r="A2550" s="4">
        <v>167</v>
      </c>
      <c r="B2550" t="s">
        <v>905</v>
      </c>
      <c r="C2550">
        <v>4626.6099999999997</v>
      </c>
      <c r="D2550">
        <v>1296.5631652612681</v>
      </c>
      <c r="E2550">
        <v>1297.242468259554</v>
      </c>
      <c r="F2550">
        <v>1052.090707952709</v>
      </c>
      <c r="G2550">
        <v>1549.6745158986389</v>
      </c>
      <c r="H2550">
        <v>-147.3457242884474</v>
      </c>
      <c r="I2550">
        <v>-149.96704885849971</v>
      </c>
      <c r="J2550">
        <v>-168.44634654132921</v>
      </c>
      <c r="K2550">
        <v>-121.77985682202321</v>
      </c>
      <c r="L2550">
        <v>2363.3997694030932</v>
      </c>
      <c r="M2550">
        <v>2344.8811928075729</v>
      </c>
      <c r="N2550">
        <v>2282.476830334137</v>
      </c>
      <c r="O2550">
        <v>2494.9143756639228</v>
      </c>
      <c r="P2550">
        <v>109.5136157472509</v>
      </c>
      <c r="Q2550">
        <v>109.808729682422</v>
      </c>
      <c r="R2550">
        <v>94.322523095335441</v>
      </c>
      <c r="S2550">
        <v>126.62318713128199</v>
      </c>
      <c r="T2550">
        <v>221196.62487559981</v>
      </c>
      <c r="U2550">
        <v>221196.46135684839</v>
      </c>
      <c r="V2550">
        <v>221050.014402834</v>
      </c>
      <c r="W2550">
        <v>221344.2486819452</v>
      </c>
      <c r="X2550">
        <v>19502.132605460331</v>
      </c>
      <c r="Y2550">
        <v>19637.830947040999</v>
      </c>
      <c r="Z2550">
        <v>18470.277856480629</v>
      </c>
      <c r="AA2550">
        <v>20174.198462378488</v>
      </c>
      <c r="AB2550">
        <v>4368.2169820716808</v>
      </c>
      <c r="AC2550">
        <v>4288.9390751529736</v>
      </c>
      <c r="AD2550">
        <v>3541.6921217672152</v>
      </c>
      <c r="AE2550">
        <v>5336.9877500624098</v>
      </c>
      <c r="AF2550">
        <v>50.090374218784767</v>
      </c>
      <c r="AG2550">
        <v>49.686793046282929</v>
      </c>
      <c r="AH2550">
        <v>48.3963682481265</v>
      </c>
      <c r="AI2550">
        <v>52.869082415280431</v>
      </c>
      <c r="AJ2550">
        <v>0.38880231827462303</v>
      </c>
      <c r="AK2550">
        <v>0.38880315493839729</v>
      </c>
      <c r="AL2550">
        <v>0.38860052380475057</v>
      </c>
      <c r="AM2550">
        <v>0.3890030649189431</v>
      </c>
      <c r="AN2550">
        <v>0.9884760798498432</v>
      </c>
      <c r="AO2550">
        <v>0.9884760798498432</v>
      </c>
      <c r="AP2550">
        <v>0.9884760798498432</v>
      </c>
      <c r="AQ2550">
        <v>0.9884760798498432</v>
      </c>
      <c r="AR2550">
        <v>9.6358640908625972</v>
      </c>
      <c r="AS2550">
        <v>9.6358640908625972</v>
      </c>
      <c r="AT2550">
        <v>9.6358640908625972</v>
      </c>
      <c r="AU2550">
        <v>9.6358640908625972</v>
      </c>
      <c r="AV2550" t="str">
        <f>VLOOKUP(Sheet1[[#This Row],[NPDES ID2]],Combined_Sheet__Major_Only___2[[NPDES ID2]:[ECHO BFR]],3,FALSE)</f>
        <v>PR</v>
      </c>
      <c r="AW2550" t="s">
        <v>54</v>
      </c>
      <c r="AX2550" t="str">
        <f>VLOOKUP(Sheet1[[#This Row],[NPDES ID2]],Combined_Sheet__Major_Only___2[[NPDES ID2]:[ECHO BFR]],27,FALSE)</f>
        <v>-</v>
      </c>
      <c r="AY2550" t="str">
        <f>VLOOKUP(Sheet1[[#This Row],[NPDES ID2]],Combined_Sheet__Major_Only___2[[NPDES ID2]:[ECHO BFR]],28,FALSE)</f>
        <v>-</v>
      </c>
      <c r="AZ2550" t="str">
        <f>VLOOKUP(Sheet1[[#This Row],[NPDES ID2]],Combined_Sheet__Major_Only___2[[NPDES ID2]:[ECHO BFR]],29,FALSE)</f>
        <v>preliminaryOps</v>
      </c>
      <c r="BA2550">
        <f>VLOOKUP(Sheet1[[#This Row],[NPDES ID2]],Combined_Sheet__Major_Only___2[[NPDES ID2]:[ECHO BFR]],17,FALSE)</f>
        <v>18.430087</v>
      </c>
      <c r="BB2550">
        <f>VLOOKUP(Sheet1[[#This Row],[NPDES ID2]],Combined_Sheet__Major_Only___2[[NPDES ID2]:[ECHO BFR]],18,FALSE)</f>
        <v>-66.084136999999998</v>
      </c>
      <c r="BC2550" t="str">
        <f>IF(ISNUMBER(SEARCH("aerobic",$AW2550)),"aerobic","")</f>
        <v/>
      </c>
      <c r="BD2550" t="str">
        <f>IF(ISNUMBER(SEARCH("anaer",$AW2550)),"anaer","")</f>
        <v/>
      </c>
      <c r="BE2550" t="str">
        <f>IF(ISNUMBER(SEARCH("thickening",$AZ2550)),"thickening","")</f>
        <v/>
      </c>
      <c r="BF2550" s="3" t="str">
        <f>IF(ISNUMBER(SEARCH("airDry",$AW2550)),"airDry","")</f>
        <v/>
      </c>
      <c r="BG2550" s="3" t="str">
        <f>IF(ISNUMBER(SEARCH("heatDry",$AY2550)),"heatDry","")</f>
        <v/>
      </c>
      <c r="BH2550" s="3" t="str">
        <f>IF(AND(ISNUMBER(SEARCH("aerobic",$AW2550)),ISNUMBER(SEARCH("anaer",$AW2550))),"Combined Aer and Anaer.","")</f>
        <v/>
      </c>
    </row>
    <row r="2551" spans="1:60" x14ac:dyDescent="0.25">
      <c r="A2551" s="4">
        <v>410</v>
      </c>
      <c r="B2551" t="s">
        <v>2061</v>
      </c>
      <c r="C2551">
        <v>663</v>
      </c>
      <c r="D2551">
        <v>444.74830411032912</v>
      </c>
      <c r="E2551">
        <v>440.13046218767028</v>
      </c>
      <c r="F2551">
        <v>357.44629966358991</v>
      </c>
      <c r="G2551">
        <v>529.98308260515159</v>
      </c>
      <c r="H2551">
        <v>-144.30903911299939</v>
      </c>
      <c r="I2551">
        <v>-146.66315458543201</v>
      </c>
      <c r="J2551">
        <v>-162.89600472752269</v>
      </c>
      <c r="K2551">
        <v>-121.3307851489911</v>
      </c>
      <c r="L2551">
        <v>354.0360957129879</v>
      </c>
      <c r="M2551">
        <v>351.47828907442857</v>
      </c>
      <c r="N2551">
        <v>342.99150207309083</v>
      </c>
      <c r="O2551">
        <v>372.02972651871409</v>
      </c>
      <c r="P2551">
        <v>15.67425799243459</v>
      </c>
      <c r="Q2551">
        <v>15.74482741459418</v>
      </c>
      <c r="R2551">
        <v>13.38729660459647</v>
      </c>
      <c r="S2551">
        <v>18.067838517492941</v>
      </c>
      <c r="T2551">
        <v>221467.71277052921</v>
      </c>
      <c r="U2551">
        <v>221467.54905302919</v>
      </c>
      <c r="V2551">
        <v>221320.9241003159</v>
      </c>
      <c r="W2551">
        <v>221615.51600597679</v>
      </c>
      <c r="X2551">
        <v>18676.468508665101</v>
      </c>
      <c r="Y2551">
        <v>18797.427222161012</v>
      </c>
      <c r="Z2551">
        <v>17771.905263869859</v>
      </c>
      <c r="AA2551">
        <v>19263.87052585922</v>
      </c>
      <c r="AB2551">
        <v>4866.5019793550537</v>
      </c>
      <c r="AC2551">
        <v>4745.2507517649392</v>
      </c>
      <c r="AD2551">
        <v>3825.0402167553748</v>
      </c>
      <c r="AE2551">
        <v>6143.0356998213938</v>
      </c>
      <c r="AF2551">
        <v>52.33553824630502</v>
      </c>
      <c r="AG2551">
        <v>51.955757401007283</v>
      </c>
      <c r="AH2551">
        <v>50.706309396065777</v>
      </c>
      <c r="AI2551">
        <v>54.994159407534767</v>
      </c>
      <c r="AJ2551">
        <v>0.41609033056269901</v>
      </c>
      <c r="AK2551">
        <v>0.41609046546836742</v>
      </c>
      <c r="AL2551">
        <v>0.41605919372654637</v>
      </c>
      <c r="AM2551">
        <v>0.41612128993460651</v>
      </c>
      <c r="AN2551">
        <v>0.98848995285305319</v>
      </c>
      <c r="AO2551">
        <v>0.98848995285305319</v>
      </c>
      <c r="AP2551">
        <v>0.98848995285305319</v>
      </c>
      <c r="AQ2551">
        <v>0.98848995285305319</v>
      </c>
      <c r="AR2551">
        <v>9.3406305269277201</v>
      </c>
      <c r="AS2551">
        <v>9.3406305269277183</v>
      </c>
      <c r="AT2551">
        <v>9.3406305269277183</v>
      </c>
      <c r="AU2551">
        <v>9.3406305269277183</v>
      </c>
      <c r="AV2551" t="str">
        <f>VLOOKUP(Sheet1[[#This Row],[NPDES ID2]],Combined_Sheet__Major_Only___2[[NPDES ID2]:[ECHO BFR]],3,FALSE)</f>
        <v>TN</v>
      </c>
      <c r="AW2551" t="s">
        <v>38</v>
      </c>
      <c r="AX2551" t="str">
        <f>VLOOKUP(Sheet1[[#This Row],[NPDES ID2]],Combined_Sheet__Major_Only___2[[NPDES ID2]:[ECHO BFR]],27,FALSE)</f>
        <v/>
      </c>
      <c r="AY2551" t="str">
        <f>VLOOKUP(Sheet1[[#This Row],[NPDES ID2]],Combined_Sheet__Major_Only___2[[NPDES ID2]:[ECHO BFR]],28,FALSE)</f>
        <v/>
      </c>
      <c r="AZ2551" t="str">
        <f>VLOOKUP(Sheet1[[#This Row],[NPDES ID2]],Combined_Sheet__Major_Only___2[[NPDES ID2]:[ECHO BFR]],29,FALSE)</f>
        <v/>
      </c>
      <c r="BA2551">
        <f>VLOOKUP(Sheet1[[#This Row],[NPDES ID2]],Combined_Sheet__Major_Only___2[[NPDES ID2]:[ECHO BFR]],17,FALSE)</f>
        <v>36.108280000000001</v>
      </c>
      <c r="BB2551">
        <f>VLOOKUP(Sheet1[[#This Row],[NPDES ID2]],Combined_Sheet__Major_Only___2[[NPDES ID2]:[ECHO BFR]],18,FALSE)</f>
        <v>-85.505709999999993</v>
      </c>
      <c r="BC2551" t="str">
        <f>IF(ISNUMBER(SEARCH("aerobic",$AW2551)),"aerobic","")</f>
        <v/>
      </c>
      <c r="BD2551" t="str">
        <f>IF(ISNUMBER(SEARCH("anaer",$AW2551)),"anaer","")</f>
        <v/>
      </c>
      <c r="BE2551" t="str">
        <f>IF(ISNUMBER(SEARCH("thickening",$AZ2551)),"thickening","")</f>
        <v/>
      </c>
      <c r="BF2551" s="2" t="str">
        <f>IF(ISNUMBER(SEARCH("airDry",$AW2551)),"airDry","")</f>
        <v/>
      </c>
      <c r="BG2551" s="2" t="str">
        <f>IF(ISNUMBER(SEARCH("heatDry",$AY2551)),"heatDry","")</f>
        <v/>
      </c>
      <c r="BH2551" s="2" t="str">
        <f>IF(AND(ISNUMBER(SEARCH("aerobic",$AW2551)),ISNUMBER(SEARCH("anaer",$AW2551))),"Combined Aer and Anaer.","")</f>
        <v/>
      </c>
    </row>
    <row r="2552" spans="1:60" x14ac:dyDescent="0.25">
      <c r="A2552" s="4">
        <v>100</v>
      </c>
      <c r="B2552" t="s">
        <v>566</v>
      </c>
      <c r="C2552">
        <v>22044</v>
      </c>
      <c r="D2552">
        <v>5542.7317376331303</v>
      </c>
      <c r="E2552">
        <v>5576.1103489735451</v>
      </c>
      <c r="F2552">
        <v>4363.277469622426</v>
      </c>
      <c r="G2552">
        <v>6711.9285064827372</v>
      </c>
      <c r="H2552">
        <v>-127.7699403765936</v>
      </c>
      <c r="I2552">
        <v>-129.83997358315511</v>
      </c>
      <c r="J2552">
        <v>-158.13077467174571</v>
      </c>
      <c r="K2552">
        <v>-91.887099349539483</v>
      </c>
      <c r="L2552">
        <v>11461.682648759421</v>
      </c>
      <c r="M2552">
        <v>11378.74160060455</v>
      </c>
      <c r="N2552">
        <v>11083.47414432953</v>
      </c>
      <c r="O2552">
        <v>12077.548012447131</v>
      </c>
      <c r="P2552">
        <v>520.23719343751702</v>
      </c>
      <c r="Q2552">
        <v>521.24223778836677</v>
      </c>
      <c r="R2552">
        <v>445.68712898801942</v>
      </c>
      <c r="S2552">
        <v>600.22499782280022</v>
      </c>
      <c r="T2552">
        <v>222045.8546662236</v>
      </c>
      <c r="U2552">
        <v>222045.6905248579</v>
      </c>
      <c r="V2552">
        <v>221898.68595908469</v>
      </c>
      <c r="W2552">
        <v>222194.04056531351</v>
      </c>
      <c r="X2552">
        <v>19232.46646003455</v>
      </c>
      <c r="Y2552">
        <v>19355.831844199369</v>
      </c>
      <c r="Z2552">
        <v>18249.11843432856</v>
      </c>
      <c r="AA2552">
        <v>19872.44121533951</v>
      </c>
      <c r="AB2552">
        <v>4667.3930552235861</v>
      </c>
      <c r="AC2552">
        <v>4566.2751022093353</v>
      </c>
      <c r="AD2552">
        <v>3720.5162660659298</v>
      </c>
      <c r="AE2552">
        <v>5773.2929688653712</v>
      </c>
      <c r="AF2552">
        <v>51.097960403307553</v>
      </c>
      <c r="AG2552">
        <v>50.673754907233437</v>
      </c>
      <c r="AH2552">
        <v>49.446871207571817</v>
      </c>
      <c r="AI2552">
        <v>53.801264490863161</v>
      </c>
      <c r="AJ2552">
        <v>0.40104421647158989</v>
      </c>
      <c r="AK2552">
        <v>0.40104752923260051</v>
      </c>
      <c r="AL2552">
        <v>0.4000449928662424</v>
      </c>
      <c r="AM2552">
        <v>0.40204050736904928</v>
      </c>
      <c r="AN2552">
        <v>0.98851942814290739</v>
      </c>
      <c r="AO2552">
        <v>0.98851942814290727</v>
      </c>
      <c r="AP2552">
        <v>0.98851942814290727</v>
      </c>
      <c r="AQ2552">
        <v>0.98851942814290727</v>
      </c>
      <c r="AR2552">
        <v>9.4395073011832391</v>
      </c>
      <c r="AS2552">
        <v>9.4395073011832409</v>
      </c>
      <c r="AT2552">
        <v>9.4395073011832409</v>
      </c>
      <c r="AU2552">
        <v>9.4395073011832409</v>
      </c>
      <c r="AV2552" t="str">
        <f>VLOOKUP(Sheet1[[#This Row],[NPDES ID2]],Combined_Sheet__Major_Only___2[[NPDES ID2]:[ECHO BFR]],3,FALSE)</f>
        <v>TN</v>
      </c>
      <c r="AW2552" t="s">
        <v>38</v>
      </c>
      <c r="AX2552" t="str">
        <f>VLOOKUP(Sheet1[[#This Row],[NPDES ID2]],Combined_Sheet__Major_Only___2[[NPDES ID2]:[ECHO BFR]],27,FALSE)</f>
        <v/>
      </c>
      <c r="AY2552" t="str">
        <f>VLOOKUP(Sheet1[[#This Row],[NPDES ID2]],Combined_Sheet__Major_Only___2[[NPDES ID2]:[ECHO BFR]],28,FALSE)</f>
        <v/>
      </c>
      <c r="AZ2552" t="str">
        <f>VLOOKUP(Sheet1[[#This Row],[NPDES ID2]],Combined_Sheet__Major_Only___2[[NPDES ID2]:[ECHO BFR]],29,FALSE)</f>
        <v/>
      </c>
      <c r="BA2552">
        <f>VLOOKUP(Sheet1[[#This Row],[NPDES ID2]],Combined_Sheet__Major_Only___2[[NPDES ID2]:[ECHO BFR]],17,FALSE)</f>
        <v>36.186110999999997</v>
      </c>
      <c r="BB2552">
        <f>VLOOKUP(Sheet1[[#This Row],[NPDES ID2]],Combined_Sheet__Major_Only___2[[NPDES ID2]:[ECHO BFR]],18,FALSE)</f>
        <v>-86.788888999999998</v>
      </c>
      <c r="BC2552" t="str">
        <f>IF(ISNUMBER(SEARCH("aerobic",$AW2552)),"aerobic","")</f>
        <v/>
      </c>
      <c r="BD2552" t="str">
        <f>IF(ISNUMBER(SEARCH("anaer",$AW2552)),"anaer","")</f>
        <v/>
      </c>
      <c r="BE2552" t="str">
        <f>IF(ISNUMBER(SEARCH("thickening",$AZ2552)),"thickening","")</f>
        <v/>
      </c>
      <c r="BF2552" s="2" t="str">
        <f>IF(ISNUMBER(SEARCH("airDry",$AW2552)),"airDry","")</f>
        <v/>
      </c>
      <c r="BG2552" s="2" t="str">
        <f>IF(ISNUMBER(SEARCH("heatDry",$AY2552)),"heatDry","")</f>
        <v/>
      </c>
      <c r="BH2552" s="2" t="str">
        <f>IF(AND(ISNUMBER(SEARCH("aerobic",$AW2552)),ISNUMBER(SEARCH("anaer",$AW2552))),"Combined Aer and Anaer.","")</f>
        <v/>
      </c>
    </row>
    <row r="2553" spans="1:60" x14ac:dyDescent="0.25">
      <c r="A2553" s="4">
        <v>823</v>
      </c>
      <c r="B2553" t="s">
        <v>4026</v>
      </c>
      <c r="C2553">
        <v>1148</v>
      </c>
      <c r="D2553">
        <v>533.76935283215676</v>
      </c>
      <c r="E2553">
        <v>531.38686081372452</v>
      </c>
      <c r="F2553">
        <v>449.36576318478228</v>
      </c>
      <c r="G2553">
        <v>634.85509754321288</v>
      </c>
      <c r="H2553">
        <v>-159.11786610523129</v>
      </c>
      <c r="I2553">
        <v>-160.98974286269799</v>
      </c>
      <c r="J2553">
        <v>-179.61697842960811</v>
      </c>
      <c r="K2553">
        <v>-135.96112167633811</v>
      </c>
      <c r="L2553">
        <v>556.71121114878849</v>
      </c>
      <c r="M2553">
        <v>551.84454154301659</v>
      </c>
      <c r="N2553">
        <v>535.66932516888937</v>
      </c>
      <c r="O2553">
        <v>590.98294350960418</v>
      </c>
      <c r="P2553">
        <v>27.235565844911669</v>
      </c>
      <c r="Q2553">
        <v>27.305956399526281</v>
      </c>
      <c r="R2553">
        <v>23.619158774187159</v>
      </c>
      <c r="S2553">
        <v>31.2973505906428</v>
      </c>
      <c r="T2553">
        <v>222724.2066132247</v>
      </c>
      <c r="U2553">
        <v>222724.04197452401</v>
      </c>
      <c r="V2553">
        <v>222576.59199688901</v>
      </c>
      <c r="W2553">
        <v>222872.84150352029</v>
      </c>
      <c r="X2553">
        <v>20688.982857670679</v>
      </c>
      <c r="Y2553">
        <v>20848.054355362201</v>
      </c>
      <c r="Z2553">
        <v>19481.486013834929</v>
      </c>
      <c r="AA2553">
        <v>21479.071058938549</v>
      </c>
      <c r="AB2553">
        <v>6667.4685048784486</v>
      </c>
      <c r="AC2553">
        <v>6414.0050124612153</v>
      </c>
      <c r="AD2553">
        <v>4940.3024855615677</v>
      </c>
      <c r="AE2553">
        <v>8924.5690618866593</v>
      </c>
      <c r="AF2553">
        <v>47.531300408560298</v>
      </c>
      <c r="AG2553">
        <v>47.113075772459077</v>
      </c>
      <c r="AH2553">
        <v>45.740332609795381</v>
      </c>
      <c r="AI2553">
        <v>50.455250623403117</v>
      </c>
      <c r="AJ2553">
        <v>0.3577419395037551</v>
      </c>
      <c r="AK2553">
        <v>0.35774214600155002</v>
      </c>
      <c r="AL2553">
        <v>0.35769400409870189</v>
      </c>
      <c r="AM2553">
        <v>0.35778960493653622</v>
      </c>
      <c r="AN2553">
        <v>0.98855382051788965</v>
      </c>
      <c r="AO2553">
        <v>0.98855382051788931</v>
      </c>
      <c r="AP2553">
        <v>0.98855382051788931</v>
      </c>
      <c r="AQ2553">
        <v>0.98855382051788931</v>
      </c>
      <c r="AR2553">
        <v>7.7172865973536924</v>
      </c>
      <c r="AS2553">
        <v>7.717286597353695</v>
      </c>
      <c r="AT2553">
        <v>7.717286597353695</v>
      </c>
      <c r="AU2553">
        <v>7.717286597353695</v>
      </c>
      <c r="AV2553" t="str">
        <f>VLOOKUP(Sheet1[[#This Row],[NPDES ID2]],Combined_Sheet__Major_Only___2[[NPDES ID2]:[ECHO BFR]],3,FALSE)</f>
        <v>PA</v>
      </c>
      <c r="AW2553" t="s">
        <v>54</v>
      </c>
      <c r="AX2553" t="str">
        <f>VLOOKUP(Sheet1[[#This Row],[NPDES ID2]],Combined_Sheet__Major_Only___2[[NPDES ID2]:[ECHO BFR]],27,FALSE)</f>
        <v>other</v>
      </c>
      <c r="AY2553" t="str">
        <f>VLOOKUP(Sheet1[[#This Row],[NPDES ID2]],Combined_Sheet__Major_Only___2[[NPDES ID2]:[ECHO BFR]],28,FALSE)</f>
        <v>-</v>
      </c>
      <c r="AZ2553" t="str">
        <f>VLOOKUP(Sheet1[[#This Row],[NPDES ID2]],Combined_Sheet__Major_Only___2[[NPDES ID2]:[ECHO BFR]],29,FALSE)</f>
        <v>preliminaryOps</v>
      </c>
      <c r="BA2553">
        <f>VLOOKUP(Sheet1[[#This Row],[NPDES ID2]],Combined_Sheet__Major_Only___2[[NPDES ID2]:[ECHO BFR]],17,FALSE)</f>
        <v>40.354176000000002</v>
      </c>
      <c r="BB2553">
        <f>VLOOKUP(Sheet1[[#This Row],[NPDES ID2]],Combined_Sheet__Major_Only___2[[NPDES ID2]:[ECHO BFR]],18,FALSE)</f>
        <v>-75.312946999999994</v>
      </c>
      <c r="BC2553" t="str">
        <f>IF(ISNUMBER(SEARCH("aerobic",$AW2553)),"aerobic","")</f>
        <v/>
      </c>
      <c r="BD2553" t="str">
        <f>IF(ISNUMBER(SEARCH("anaer",$AW2553)),"anaer","")</f>
        <v/>
      </c>
      <c r="BE2553" t="str">
        <f>IF(ISNUMBER(SEARCH("thickening",$AZ2553)),"thickening","")</f>
        <v/>
      </c>
      <c r="BF2553" s="3" t="str">
        <f>IF(ISNUMBER(SEARCH("airDry",$AW2553)),"airDry","")</f>
        <v/>
      </c>
      <c r="BG2553" s="3" t="str">
        <f>IF(ISNUMBER(SEARCH("heatDry",$AY2553)),"heatDry","")</f>
        <v/>
      </c>
      <c r="BH2553" s="3" t="str">
        <f>IF(AND(ISNUMBER(SEARCH("aerobic",$AW2553)),ISNUMBER(SEARCH("anaer",$AW2553))),"Combined Aer and Anaer.","")</f>
        <v/>
      </c>
    </row>
    <row r="2554" spans="1:60" x14ac:dyDescent="0.25">
      <c r="A2554" s="4">
        <v>381</v>
      </c>
      <c r="B2554" t="s">
        <v>1922</v>
      </c>
      <c r="C2554">
        <v>746</v>
      </c>
      <c r="D2554">
        <v>489.1230524921225</v>
      </c>
      <c r="E2554">
        <v>481.72211287895101</v>
      </c>
      <c r="F2554">
        <v>400.82930094834711</v>
      </c>
      <c r="G2554">
        <v>584.43863331436478</v>
      </c>
      <c r="H2554">
        <v>-159.37887173599299</v>
      </c>
      <c r="I2554">
        <v>-161.0316675776165</v>
      </c>
      <c r="J2554">
        <v>-179.53976067130569</v>
      </c>
      <c r="K2554">
        <v>-135.97816070029131</v>
      </c>
      <c r="L2554">
        <v>362.16181784352852</v>
      </c>
      <c r="M2554">
        <v>358.99943819106261</v>
      </c>
      <c r="N2554">
        <v>348.50531260752717</v>
      </c>
      <c r="O2554">
        <v>384.41027428935001</v>
      </c>
      <c r="P2554">
        <v>17.698708241739311</v>
      </c>
      <c r="Q2554">
        <v>17.7462504328089</v>
      </c>
      <c r="R2554">
        <v>15.34738311541345</v>
      </c>
      <c r="S2554">
        <v>20.34008271177202</v>
      </c>
      <c r="T2554">
        <v>225378.40418724559</v>
      </c>
      <c r="U2554">
        <v>225378.23760261509</v>
      </c>
      <c r="V2554">
        <v>225229.04485548029</v>
      </c>
      <c r="W2554">
        <v>225528.7958519914</v>
      </c>
      <c r="X2554">
        <v>20912.526563316231</v>
      </c>
      <c r="Y2554">
        <v>21073.192506585841</v>
      </c>
      <c r="Z2554">
        <v>19694.449011174489</v>
      </c>
      <c r="AA2554">
        <v>21709.243452204821</v>
      </c>
      <c r="AB2554">
        <v>5422.8510285691664</v>
      </c>
      <c r="AC2554">
        <v>5287.7028447514986</v>
      </c>
      <c r="AD2554">
        <v>4252.7032816981791</v>
      </c>
      <c r="AE2554">
        <v>6860.6454315477686</v>
      </c>
      <c r="AF2554">
        <v>47.58085619000169</v>
      </c>
      <c r="AG2554">
        <v>47.163626897938812</v>
      </c>
      <c r="AH2554">
        <v>45.790260292422282</v>
      </c>
      <c r="AI2554">
        <v>50.502485256427207</v>
      </c>
      <c r="AJ2554">
        <v>0.35834295390517362</v>
      </c>
      <c r="AK2554">
        <v>0.35834308815632487</v>
      </c>
      <c r="AL2554">
        <v>0.35831193286130292</v>
      </c>
      <c r="AM2554">
        <v>0.35837379856006818</v>
      </c>
      <c r="AN2554">
        <v>0.98868643057568084</v>
      </c>
      <c r="AO2554">
        <v>0.98868643057568051</v>
      </c>
      <c r="AP2554">
        <v>0.98868643057568051</v>
      </c>
      <c r="AQ2554">
        <v>0.98868643057568051</v>
      </c>
      <c r="AR2554">
        <v>8.5119314484186308</v>
      </c>
      <c r="AS2554">
        <v>8.511931448418629</v>
      </c>
      <c r="AT2554">
        <v>8.511931448418629</v>
      </c>
      <c r="AU2554">
        <v>8.511931448418629</v>
      </c>
      <c r="AV2554" t="str">
        <f>VLOOKUP(Sheet1[[#This Row],[NPDES ID2]],Combined_Sheet__Major_Only___2[[NPDES ID2]:[ECHO BFR]],3,FALSE)</f>
        <v>TN</v>
      </c>
      <c r="AW2554" t="s">
        <v>38</v>
      </c>
      <c r="AX2554" t="str">
        <f>VLOOKUP(Sheet1[[#This Row],[NPDES ID2]],Combined_Sheet__Major_Only___2[[NPDES ID2]:[ECHO BFR]],27,FALSE)</f>
        <v/>
      </c>
      <c r="AY2554" t="str">
        <f>VLOOKUP(Sheet1[[#This Row],[NPDES ID2]],Combined_Sheet__Major_Only___2[[NPDES ID2]:[ECHO BFR]],28,FALSE)</f>
        <v/>
      </c>
      <c r="AZ2554" t="str">
        <f>VLOOKUP(Sheet1[[#This Row],[NPDES ID2]],Combined_Sheet__Major_Only___2[[NPDES ID2]:[ECHO BFR]],29,FALSE)</f>
        <v/>
      </c>
      <c r="BA2554">
        <f>VLOOKUP(Sheet1[[#This Row],[NPDES ID2]],Combined_Sheet__Major_Only___2[[NPDES ID2]:[ECHO BFR]],17,FALSE)</f>
        <v>35.852699999999999</v>
      </c>
      <c r="BB2554">
        <f>VLOOKUP(Sheet1[[#This Row],[NPDES ID2]],Combined_Sheet__Major_Only___2[[NPDES ID2]:[ECHO BFR]],18,FALSE)</f>
        <v>-83.949579999999997</v>
      </c>
      <c r="BC2554" t="str">
        <f>IF(ISNUMBER(SEARCH("aerobic",$AW2554)),"aerobic","")</f>
        <v/>
      </c>
      <c r="BD2554" t="str">
        <f>IF(ISNUMBER(SEARCH("anaer",$AW2554)),"anaer","")</f>
        <v/>
      </c>
      <c r="BE2554" t="str">
        <f>IF(ISNUMBER(SEARCH("thickening",$AZ2554)),"thickening","")</f>
        <v/>
      </c>
      <c r="BF2554" s="3" t="str">
        <f>IF(ISNUMBER(SEARCH("airDry",$AW2554)),"airDry","")</f>
        <v/>
      </c>
      <c r="BG2554" s="3" t="str">
        <f>IF(ISNUMBER(SEARCH("heatDry",$AY2554)),"heatDry","")</f>
        <v/>
      </c>
      <c r="BH2554" s="3" t="str">
        <f>IF(AND(ISNUMBER(SEARCH("aerobic",$AW2554)),ISNUMBER(SEARCH("anaer",$AW2554))),"Combined Aer and Anaer.","")</f>
        <v/>
      </c>
    </row>
    <row r="2555" spans="1:60" x14ac:dyDescent="0.25">
      <c r="A2555" s="4">
        <v>681</v>
      </c>
      <c r="B2555" t="s">
        <v>3367</v>
      </c>
      <c r="C2555">
        <v>26320</v>
      </c>
      <c r="D2555">
        <v>7027.7943659704069</v>
      </c>
      <c r="E2555">
        <v>7057.1365190699162</v>
      </c>
      <c r="F2555">
        <v>5531.066603987013</v>
      </c>
      <c r="G2555">
        <v>8521.7160616934925</v>
      </c>
      <c r="H2555">
        <v>-130.9106564030584</v>
      </c>
      <c r="I2555">
        <v>-135.32076353574769</v>
      </c>
      <c r="J2555">
        <v>-166.99122464845379</v>
      </c>
      <c r="K2555">
        <v>-82.471053624380929</v>
      </c>
      <c r="L2555">
        <v>12845.957726822329</v>
      </c>
      <c r="M2555">
        <v>12741.647723109671</v>
      </c>
      <c r="N2555">
        <v>12366.952218564909</v>
      </c>
      <c r="O2555">
        <v>13627.806335759309</v>
      </c>
      <c r="P2555">
        <v>622.14895227136594</v>
      </c>
      <c r="Q2555">
        <v>624.37792506286394</v>
      </c>
      <c r="R2555">
        <v>539.57152865761373</v>
      </c>
      <c r="S2555">
        <v>716.67086362893247</v>
      </c>
      <c r="T2555">
        <v>226677.03689774461</v>
      </c>
      <c r="U2555">
        <v>226676.8693610192</v>
      </c>
      <c r="V2555">
        <v>226526.82392021111</v>
      </c>
      <c r="W2555">
        <v>226828.288108437</v>
      </c>
      <c r="X2555">
        <v>20920.457942420489</v>
      </c>
      <c r="Y2555">
        <v>21068.851180065682</v>
      </c>
      <c r="Z2555">
        <v>19713.10335925348</v>
      </c>
      <c r="AA2555">
        <v>21710.626904616402</v>
      </c>
      <c r="AB2555">
        <v>6095.1167083691598</v>
      </c>
      <c r="AC2555">
        <v>5899.4084735882916</v>
      </c>
      <c r="AD2555">
        <v>4650.9530321981028</v>
      </c>
      <c r="AE2555">
        <v>7909.4437206188613</v>
      </c>
      <c r="AF2555">
        <v>47.997702437975548</v>
      </c>
      <c r="AG2555">
        <v>47.544526123208193</v>
      </c>
      <c r="AH2555">
        <v>46.23844878046912</v>
      </c>
      <c r="AI2555">
        <v>50.869315604706131</v>
      </c>
      <c r="AJ2555">
        <v>0.36339875008817629</v>
      </c>
      <c r="AK2555">
        <v>0.36340219059493217</v>
      </c>
      <c r="AL2555">
        <v>0.36227494413997502</v>
      </c>
      <c r="AM2555">
        <v>0.36452003287714868</v>
      </c>
      <c r="AN2555">
        <v>0.98875020019096249</v>
      </c>
      <c r="AO2555">
        <v>0.9887502001909626</v>
      </c>
      <c r="AP2555">
        <v>0.9887502001909626</v>
      </c>
      <c r="AQ2555">
        <v>0.9887502001909626</v>
      </c>
      <c r="AR2555">
        <v>8.1383206861447235</v>
      </c>
      <c r="AS2555">
        <v>8.1383206861447199</v>
      </c>
      <c r="AT2555">
        <v>8.1383206861447199</v>
      </c>
      <c r="AU2555">
        <v>8.1383206861447199</v>
      </c>
      <c r="AV2555" t="str">
        <f>VLOOKUP(Sheet1[[#This Row],[NPDES ID2]],Combined_Sheet__Major_Only___2[[NPDES ID2]:[ECHO BFR]],3,FALSE)</f>
        <v>TX</v>
      </c>
      <c r="AW2555" t="s">
        <v>54</v>
      </c>
      <c r="AX2555" t="str">
        <f>VLOOKUP(Sheet1[[#This Row],[NPDES ID2]],Combined_Sheet__Major_Only___2[[NPDES ID2]:[ECHO BFR]],27,FALSE)</f>
        <v>other</v>
      </c>
      <c r="AY2555" t="str">
        <f>VLOOKUP(Sheet1[[#This Row],[NPDES ID2]],Combined_Sheet__Major_Only___2[[NPDES ID2]:[ECHO BFR]],28,FALSE)</f>
        <v>-</v>
      </c>
      <c r="AZ2555" t="str">
        <f>VLOOKUP(Sheet1[[#This Row],[NPDES ID2]],Combined_Sheet__Major_Only___2[[NPDES ID2]:[ECHO BFR]],29,FALSE)</f>
        <v>-</v>
      </c>
      <c r="BA2555">
        <f>VLOOKUP(Sheet1[[#This Row],[NPDES ID2]],Combined_Sheet__Major_Only___2[[NPDES ID2]:[ECHO BFR]],17,FALSE)</f>
        <v>32.729222</v>
      </c>
      <c r="BB2555">
        <f>VLOOKUP(Sheet1[[#This Row],[NPDES ID2]],Combined_Sheet__Major_Only___2[[NPDES ID2]:[ECHO BFR]],18,FALSE)</f>
        <v>-96.763056000000006</v>
      </c>
      <c r="BC2555" t="str">
        <f>IF(ISNUMBER(SEARCH("aerobic",$AW2555)),"aerobic","")</f>
        <v/>
      </c>
      <c r="BD2555" t="str">
        <f>IF(ISNUMBER(SEARCH("anaer",$AW2555)),"anaer","")</f>
        <v/>
      </c>
      <c r="BE2555" t="str">
        <f>IF(ISNUMBER(SEARCH("thickening",$AZ2555)),"thickening","")</f>
        <v/>
      </c>
      <c r="BF2555" s="3" t="str">
        <f>IF(ISNUMBER(SEARCH("airDry",$AW2555)),"airDry","")</f>
        <v/>
      </c>
      <c r="BG2555" s="3" t="str">
        <f>IF(ISNUMBER(SEARCH("heatDry",$AY2555)),"heatDry","")</f>
        <v/>
      </c>
      <c r="BH2555" s="3" t="str">
        <f>IF(AND(ISNUMBER(SEARCH("aerobic",$AW2555)),ISNUMBER(SEARCH("anaer",$AW2555))),"Combined Aer and Anaer.","")</f>
        <v/>
      </c>
    </row>
    <row r="2556" spans="1:60" x14ac:dyDescent="0.25">
      <c r="A2556" s="4">
        <v>171</v>
      </c>
      <c r="B2556" t="s">
        <v>925</v>
      </c>
      <c r="C2556">
        <v>4434.5</v>
      </c>
      <c r="D2556">
        <v>1340.3898383941801</v>
      </c>
      <c r="E2556">
        <v>1340.987615224044</v>
      </c>
      <c r="F2556">
        <v>1093.3321209900901</v>
      </c>
      <c r="G2556">
        <v>1601.6058490938551</v>
      </c>
      <c r="H2556">
        <v>-158.38780189178769</v>
      </c>
      <c r="I2556">
        <v>-160.73621363826169</v>
      </c>
      <c r="J2556">
        <v>-179.6043120580326</v>
      </c>
      <c r="K2556">
        <v>-133.09998246954109</v>
      </c>
      <c r="L2556">
        <v>2112.4811520193011</v>
      </c>
      <c r="M2556">
        <v>2093.531885427969</v>
      </c>
      <c r="N2556">
        <v>2029.7353629934171</v>
      </c>
      <c r="O2556">
        <v>2246.978284854591</v>
      </c>
      <c r="P2556">
        <v>105.2179783903516</v>
      </c>
      <c r="Q2556">
        <v>105.3010013493427</v>
      </c>
      <c r="R2556">
        <v>91.367684627785096</v>
      </c>
      <c r="S2556">
        <v>120.7643573043659</v>
      </c>
      <c r="T2556">
        <v>228246.6123788289</v>
      </c>
      <c r="U2556">
        <v>228246.44369136629</v>
      </c>
      <c r="V2556">
        <v>228095.36765347581</v>
      </c>
      <c r="W2556">
        <v>228398.90246851419</v>
      </c>
      <c r="X2556">
        <v>21584.699232516621</v>
      </c>
      <c r="Y2556">
        <v>21754.164435090759</v>
      </c>
      <c r="Z2556">
        <v>20283.26085994739</v>
      </c>
      <c r="AA2556">
        <v>22438.72772678301</v>
      </c>
      <c r="AB2556">
        <v>6893.3007865817272</v>
      </c>
      <c r="AC2556">
        <v>6632.3982862863377</v>
      </c>
      <c r="AD2556">
        <v>5122.0124387612559</v>
      </c>
      <c r="AE2556">
        <v>9214.7090971372527</v>
      </c>
      <c r="AF2556">
        <v>46.712424790312397</v>
      </c>
      <c r="AG2556">
        <v>46.28290062425129</v>
      </c>
      <c r="AH2556">
        <v>44.904283146015281</v>
      </c>
      <c r="AI2556">
        <v>49.678252486759717</v>
      </c>
      <c r="AJ2556">
        <v>0.34781349857487792</v>
      </c>
      <c r="AK2556">
        <v>0.34781425892844298</v>
      </c>
      <c r="AL2556">
        <v>0.34762994722177598</v>
      </c>
      <c r="AM2556">
        <v>0.34799609865689102</v>
      </c>
      <c r="AN2556">
        <v>0.98882632148987115</v>
      </c>
      <c r="AO2556">
        <v>0.9888263214898716</v>
      </c>
      <c r="AP2556">
        <v>0.9888263214898716</v>
      </c>
      <c r="AQ2556">
        <v>0.9888263214898716</v>
      </c>
      <c r="AR2556">
        <v>7.6133030777561546</v>
      </c>
      <c r="AS2556">
        <v>7.6133030777561528</v>
      </c>
      <c r="AT2556">
        <v>7.6133030777561528</v>
      </c>
      <c r="AU2556">
        <v>7.6133030777561528</v>
      </c>
      <c r="AV2556" t="str">
        <f>VLOOKUP(Sheet1[[#This Row],[NPDES ID2]],Combined_Sheet__Major_Only___2[[NPDES ID2]:[ECHO BFR]],3,FALSE)</f>
        <v>TN</v>
      </c>
      <c r="AW2556" t="s">
        <v>54</v>
      </c>
      <c r="AX2556" t="str">
        <f>VLOOKUP(Sheet1[[#This Row],[NPDES ID2]],Combined_Sheet__Major_Only___2[[NPDES ID2]:[ECHO BFR]],27,FALSE)</f>
        <v>other</v>
      </c>
      <c r="AY2556" t="str">
        <f>VLOOKUP(Sheet1[[#This Row],[NPDES ID2]],Combined_Sheet__Major_Only___2[[NPDES ID2]:[ECHO BFR]],28,FALSE)</f>
        <v>-</v>
      </c>
      <c r="AZ2556" t="str">
        <f>VLOOKUP(Sheet1[[#This Row],[NPDES ID2]],Combined_Sheet__Major_Only___2[[NPDES ID2]:[ECHO BFR]],29,FALSE)</f>
        <v>-</v>
      </c>
      <c r="BA2556">
        <f>VLOOKUP(Sheet1[[#This Row],[NPDES ID2]],Combined_Sheet__Major_Only___2[[NPDES ID2]:[ECHO BFR]],17,FALSE)</f>
        <v>36.181389000000003</v>
      </c>
      <c r="BB2556">
        <f>VLOOKUP(Sheet1[[#This Row],[NPDES ID2]],Combined_Sheet__Major_Only___2[[NPDES ID2]:[ECHO BFR]],18,FALSE)</f>
        <v>-86.856667000000002</v>
      </c>
      <c r="BC2556" t="str">
        <f>IF(ISNUMBER(SEARCH("aerobic",$AW2556)),"aerobic","")</f>
        <v/>
      </c>
      <c r="BD2556" t="str">
        <f>IF(ISNUMBER(SEARCH("anaer",$AW2556)),"anaer","")</f>
        <v/>
      </c>
      <c r="BE2556" t="str">
        <f>IF(ISNUMBER(SEARCH("thickening",$AZ2556)),"thickening","")</f>
        <v/>
      </c>
      <c r="BF2556" s="3" t="str">
        <f>IF(ISNUMBER(SEARCH("airDry",$AW2556)),"airDry","")</f>
        <v/>
      </c>
      <c r="BG2556" s="3" t="str">
        <f>IF(ISNUMBER(SEARCH("heatDry",$AY2556)),"heatDry","")</f>
        <v/>
      </c>
      <c r="BH2556" s="3" t="str">
        <f>IF(AND(ISNUMBER(SEARCH("aerobic",$AW2556)),ISNUMBER(SEARCH("anaer",$AW2556))),"Combined Aer and Anaer.","")</f>
        <v/>
      </c>
    </row>
    <row r="2557" spans="1:60" x14ac:dyDescent="0.25">
      <c r="A2557" s="4">
        <v>658</v>
      </c>
      <c r="B2557" t="s">
        <v>3238</v>
      </c>
      <c r="C2557">
        <v>43.84</v>
      </c>
      <c r="D2557">
        <v>3165.6082182003029</v>
      </c>
      <c r="E2557">
        <v>3169.8694836549448</v>
      </c>
      <c r="F2557">
        <v>2191.2261749511022</v>
      </c>
      <c r="G2557">
        <v>4165.7461222369648</v>
      </c>
      <c r="H2557">
        <v>-161.44849287830391</v>
      </c>
      <c r="I2557">
        <v>-163.36341270526009</v>
      </c>
      <c r="J2557">
        <v>-181.16201661456529</v>
      </c>
      <c r="K2557">
        <v>-137.57125209030141</v>
      </c>
      <c r="L2557">
        <v>21.11651972717668</v>
      </c>
      <c r="M2557">
        <v>20.929063291769669</v>
      </c>
      <c r="N2557">
        <v>20.308692436637191</v>
      </c>
      <c r="O2557">
        <v>22.433158187650559</v>
      </c>
      <c r="P2557">
        <v>1.0404612006555589</v>
      </c>
      <c r="Q2557">
        <v>1.0423167045860979</v>
      </c>
      <c r="R2557">
        <v>0.90268876247532126</v>
      </c>
      <c r="S2557">
        <v>1.1946332326395031</v>
      </c>
      <c r="T2557">
        <v>230566.7595738786</v>
      </c>
      <c r="U2557">
        <v>230566.58918539589</v>
      </c>
      <c r="V2557">
        <v>230413.98971842619</v>
      </c>
      <c r="W2557">
        <v>230720.58533496721</v>
      </c>
      <c r="X2557">
        <v>21563.359110847221</v>
      </c>
      <c r="Y2557">
        <v>21731.53648527211</v>
      </c>
      <c r="Z2557">
        <v>20289.179161540978</v>
      </c>
      <c r="AA2557">
        <v>22396.917297067688</v>
      </c>
      <c r="AB2557">
        <v>5229.1142663017981</v>
      </c>
      <c r="AC2557">
        <v>5114.39873813339</v>
      </c>
      <c r="AD2557">
        <v>4163.6010665520434</v>
      </c>
      <c r="AE2557">
        <v>6519.529247468502</v>
      </c>
      <c r="AF2557">
        <v>47.204172914667367</v>
      </c>
      <c r="AG2557">
        <v>46.785026466722059</v>
      </c>
      <c r="AH2557">
        <v>45.398556372241238</v>
      </c>
      <c r="AI2557">
        <v>50.147324262179453</v>
      </c>
      <c r="AJ2557">
        <v>0.35377507933759389</v>
      </c>
      <c r="AK2557">
        <v>0.35377508728768942</v>
      </c>
      <c r="AL2557">
        <v>0.35377325672312981</v>
      </c>
      <c r="AM2557">
        <v>0.35377689141921342</v>
      </c>
      <c r="AN2557">
        <v>0.98893697586460705</v>
      </c>
      <c r="AO2557">
        <v>0.98893697586460705</v>
      </c>
      <c r="AP2557">
        <v>0.98893697586460705</v>
      </c>
      <c r="AQ2557">
        <v>0.98893697586460705</v>
      </c>
      <c r="AR2557">
        <v>8.7236499204119173</v>
      </c>
      <c r="AS2557">
        <v>8.7236499204119156</v>
      </c>
      <c r="AT2557">
        <v>8.7236499204119156</v>
      </c>
      <c r="AU2557">
        <v>8.7236499204119156</v>
      </c>
      <c r="AV2557" t="str">
        <f>VLOOKUP(Sheet1[[#This Row],[NPDES ID2]],Combined_Sheet__Major_Only___2[[NPDES ID2]:[ECHO BFR]],3,FALSE)</f>
        <v>TX</v>
      </c>
      <c r="AW2557" t="s">
        <v>54</v>
      </c>
      <c r="AX2557" t="str">
        <f>VLOOKUP(Sheet1[[#This Row],[NPDES ID2]],Combined_Sheet__Major_Only___2[[NPDES ID2]:[ECHO BFR]],27,FALSE)</f>
        <v>other</v>
      </c>
      <c r="AY2557" t="str">
        <f>VLOOKUP(Sheet1[[#This Row],[NPDES ID2]],Combined_Sheet__Major_Only___2[[NPDES ID2]:[ECHO BFR]],28,FALSE)</f>
        <v>-</v>
      </c>
      <c r="AZ2557" t="str">
        <f>VLOOKUP(Sheet1[[#This Row],[NPDES ID2]],Combined_Sheet__Major_Only___2[[NPDES ID2]:[ECHO BFR]],29,FALSE)</f>
        <v>-</v>
      </c>
      <c r="BA2557">
        <f>VLOOKUP(Sheet1[[#This Row],[NPDES ID2]],Combined_Sheet__Major_Only___2[[NPDES ID2]:[ECHO BFR]],17,FALSE)</f>
        <v>30.236583</v>
      </c>
      <c r="BB2557">
        <f>VLOOKUP(Sheet1[[#This Row],[NPDES ID2]],Combined_Sheet__Major_Only___2[[NPDES ID2]:[ECHO BFR]],18,FALSE)</f>
        <v>-95.159916999999993</v>
      </c>
      <c r="BC2557" t="str">
        <f>IF(ISNUMBER(SEARCH("aerobic",$AW2557)),"aerobic","")</f>
        <v/>
      </c>
      <c r="BD2557" t="str">
        <f>IF(ISNUMBER(SEARCH("anaer",$AW2557)),"anaer","")</f>
        <v/>
      </c>
      <c r="BE2557" t="str">
        <f>IF(ISNUMBER(SEARCH("thickening",$AZ2557)),"thickening","")</f>
        <v/>
      </c>
      <c r="BF2557" s="2" t="str">
        <f>IF(ISNUMBER(SEARCH("airDry",$AW2557)),"airDry","")</f>
        <v/>
      </c>
      <c r="BG2557" s="2" t="str">
        <f>IF(ISNUMBER(SEARCH("heatDry",$AY2557)),"heatDry","")</f>
        <v/>
      </c>
      <c r="BH2557" s="2" t="str">
        <f>IF(AND(ISNUMBER(SEARCH("aerobic",$AW2557)),ISNUMBER(SEARCH("anaer",$AW2557))),"Combined Aer and Anaer.","")</f>
        <v/>
      </c>
    </row>
    <row r="2558" spans="1:60" x14ac:dyDescent="0.25">
      <c r="A2558" s="4">
        <v>192</v>
      </c>
      <c r="B2558" t="s">
        <v>1027</v>
      </c>
      <c r="C2558">
        <v>3352.61</v>
      </c>
      <c r="D2558">
        <v>942.71367215592329</v>
      </c>
      <c r="E2558">
        <v>942.26158619279158</v>
      </c>
      <c r="F2558">
        <v>779.74945147590711</v>
      </c>
      <c r="G2558">
        <v>1115.042944395567</v>
      </c>
      <c r="H2558">
        <v>-141.4114654601855</v>
      </c>
      <c r="I2558">
        <v>-143.29513845819861</v>
      </c>
      <c r="J2558">
        <v>-161.848972298007</v>
      </c>
      <c r="K2558">
        <v>-117.65047106953391</v>
      </c>
      <c r="L2558">
        <v>1793.5328364955631</v>
      </c>
      <c r="M2558">
        <v>1780.714789131441</v>
      </c>
      <c r="N2558">
        <v>1737.685635952512</v>
      </c>
      <c r="O2558">
        <v>1884.3497287469961</v>
      </c>
      <c r="P2558">
        <v>79.225250538691981</v>
      </c>
      <c r="Q2558">
        <v>79.600054484512484</v>
      </c>
      <c r="R2558">
        <v>67.650465556694897</v>
      </c>
      <c r="S2558">
        <v>91.298098795550985</v>
      </c>
      <c r="T2558">
        <v>230572.59084674</v>
      </c>
      <c r="U2558">
        <v>230572.42045398199</v>
      </c>
      <c r="V2558">
        <v>230419.8171581472</v>
      </c>
      <c r="W2558">
        <v>230726.42046746259</v>
      </c>
      <c r="X2558">
        <v>19408.725509552929</v>
      </c>
      <c r="Y2558">
        <v>19533.017179621569</v>
      </c>
      <c r="Z2558">
        <v>18472.121854453631</v>
      </c>
      <c r="AA2558">
        <v>20016.324430464141</v>
      </c>
      <c r="AB2558">
        <v>5091.1424262241126</v>
      </c>
      <c r="AC2558">
        <v>4963.197848018377</v>
      </c>
      <c r="AD2558">
        <v>3994.0026380697291</v>
      </c>
      <c r="AE2558">
        <v>6434.0389651744108</v>
      </c>
      <c r="AF2558">
        <v>52.449708383817971</v>
      </c>
      <c r="AG2558">
        <v>52.066128371836982</v>
      </c>
      <c r="AH2558">
        <v>50.83456327359692</v>
      </c>
      <c r="AI2558">
        <v>55.098776792355302</v>
      </c>
      <c r="AJ2558">
        <v>0.41747877493358287</v>
      </c>
      <c r="AK2558">
        <v>0.41747945852865148</v>
      </c>
      <c r="AL2558">
        <v>0.41731602952187102</v>
      </c>
      <c r="AM2558">
        <v>0.41764065127909761</v>
      </c>
      <c r="AN2558">
        <v>0.9889372512134732</v>
      </c>
      <c r="AO2558">
        <v>0.98893725121347331</v>
      </c>
      <c r="AP2558">
        <v>0.98893725121347331</v>
      </c>
      <c r="AQ2558">
        <v>0.98893725121347331</v>
      </c>
      <c r="AR2558">
        <v>9.3314366513664009</v>
      </c>
      <c r="AS2558">
        <v>9.3314366513664009</v>
      </c>
      <c r="AT2558">
        <v>9.3314366513664009</v>
      </c>
      <c r="AU2558">
        <v>9.3314366513664009</v>
      </c>
      <c r="AV2558" t="str">
        <f>VLOOKUP(Sheet1[[#This Row],[NPDES ID2]],Combined_Sheet__Major_Only___2[[NPDES ID2]:[ECHO BFR]],3,FALSE)</f>
        <v>MO</v>
      </c>
      <c r="AW2558" t="s">
        <v>54</v>
      </c>
      <c r="AX2558" t="str">
        <f>VLOOKUP(Sheet1[[#This Row],[NPDES ID2]],Combined_Sheet__Major_Only___2[[NPDES ID2]:[ECHO BFR]],27,FALSE)</f>
        <v>other</v>
      </c>
      <c r="AY2558" t="str">
        <f>VLOOKUP(Sheet1[[#This Row],[NPDES ID2]],Combined_Sheet__Major_Only___2[[NPDES ID2]:[ECHO BFR]],28,FALSE)</f>
        <v>-</v>
      </c>
      <c r="AZ2558" t="str">
        <f>VLOOKUP(Sheet1[[#This Row],[NPDES ID2]],Combined_Sheet__Major_Only___2[[NPDES ID2]:[ECHO BFR]],29,FALSE)</f>
        <v>-</v>
      </c>
      <c r="BA2558">
        <f>VLOOKUP(Sheet1[[#This Row],[NPDES ID2]],Combined_Sheet__Major_Only___2[[NPDES ID2]:[ECHO BFR]],17,FALSE)</f>
        <v>39.14385</v>
      </c>
      <c r="BB2558">
        <f>VLOOKUP(Sheet1[[#This Row],[NPDES ID2]],Combined_Sheet__Major_Only___2[[NPDES ID2]:[ECHO BFR]],18,FALSE)</f>
        <v>-94.449659999999994</v>
      </c>
      <c r="BC2558" t="str">
        <f>IF(ISNUMBER(SEARCH("aerobic",$AW2558)),"aerobic","")</f>
        <v/>
      </c>
      <c r="BD2558" t="str">
        <f>IF(ISNUMBER(SEARCH("anaer",$AW2558)),"anaer","")</f>
        <v/>
      </c>
      <c r="BE2558" t="str">
        <f>IF(ISNUMBER(SEARCH("thickening",$AZ2558)),"thickening","")</f>
        <v/>
      </c>
      <c r="BF2558" s="2" t="str">
        <f>IF(ISNUMBER(SEARCH("airDry",$AW2558)),"airDry","")</f>
        <v/>
      </c>
      <c r="BG2558" s="2" t="str">
        <f>IF(ISNUMBER(SEARCH("heatDry",$AY2558)),"heatDry","")</f>
        <v/>
      </c>
      <c r="BH2558" s="2" t="str">
        <f>IF(AND(ISNUMBER(SEARCH("aerobic",$AW2558)),ISNUMBER(SEARCH("anaer",$AW2558))),"Combined Aer and Anaer.","")</f>
        <v/>
      </c>
    </row>
    <row r="2559" spans="1:60" x14ac:dyDescent="0.25">
      <c r="A2559" s="4">
        <v>1350</v>
      </c>
      <c r="B2559" t="s">
        <v>6413</v>
      </c>
      <c r="C2559">
        <v>162</v>
      </c>
      <c r="D2559">
        <v>957.89191919061398</v>
      </c>
      <c r="E2559">
        <v>954.2120961599361</v>
      </c>
      <c r="F2559">
        <v>690.78017439206531</v>
      </c>
      <c r="G2559">
        <v>1240.5019770720221</v>
      </c>
      <c r="H2559">
        <v>-157.32839800454789</v>
      </c>
      <c r="I2559">
        <v>-159.3771314488221</v>
      </c>
      <c r="J2559">
        <v>-176.78685415979291</v>
      </c>
      <c r="K2559">
        <v>-133.6674869874723</v>
      </c>
      <c r="L2559">
        <v>79.924275065623391</v>
      </c>
      <c r="M2559">
        <v>79.246659834023575</v>
      </c>
      <c r="N2559">
        <v>77.003090101987098</v>
      </c>
      <c r="O2559">
        <v>84.685014492574112</v>
      </c>
      <c r="P2559">
        <v>3.841632887643132</v>
      </c>
      <c r="Q2559">
        <v>3.8587710730607219</v>
      </c>
      <c r="R2559">
        <v>3.327747042038832</v>
      </c>
      <c r="S2559">
        <v>4.4227905889858157</v>
      </c>
      <c r="T2559">
        <v>232008.52129190529</v>
      </c>
      <c r="U2559">
        <v>232008.34984639229</v>
      </c>
      <c r="V2559">
        <v>231854.80370598249</v>
      </c>
      <c r="W2559">
        <v>232163.30133393151</v>
      </c>
      <c r="X2559">
        <v>21182.243768153461</v>
      </c>
      <c r="Y2559">
        <v>21340.81341117667</v>
      </c>
      <c r="Z2559">
        <v>19984.80938042287</v>
      </c>
      <c r="AA2559">
        <v>21964.117799406609</v>
      </c>
      <c r="AB2559">
        <v>4899.8468392585746</v>
      </c>
      <c r="AC2559">
        <v>4803.500267026644</v>
      </c>
      <c r="AD2559">
        <v>3944.284542919575</v>
      </c>
      <c r="AE2559">
        <v>6040.5273695823198</v>
      </c>
      <c r="AF2559">
        <v>48.350286389499118</v>
      </c>
      <c r="AG2559">
        <v>47.939971011229012</v>
      </c>
      <c r="AH2559">
        <v>46.583914360077522</v>
      </c>
      <c r="AI2559">
        <v>51.229995540420298</v>
      </c>
      <c r="AJ2559">
        <v>0.36767698940547761</v>
      </c>
      <c r="AK2559">
        <v>0.36767701980550133</v>
      </c>
      <c r="AL2559">
        <v>0.36767001070356597</v>
      </c>
      <c r="AM2559">
        <v>0.36768392788771331</v>
      </c>
      <c r="AN2559">
        <v>0.98900464019894552</v>
      </c>
      <c r="AO2559">
        <v>0.98900464019894574</v>
      </c>
      <c r="AP2559">
        <v>0.98900464019894574</v>
      </c>
      <c r="AQ2559">
        <v>0.98900464019894574</v>
      </c>
      <c r="AR2559">
        <v>9.1491324316232028</v>
      </c>
      <c r="AS2559">
        <v>9.1491324316232028</v>
      </c>
      <c r="AT2559">
        <v>9.1491324316232028</v>
      </c>
      <c r="AU2559">
        <v>9.1491324316232028</v>
      </c>
      <c r="AV2559" t="str">
        <f>VLOOKUP(Sheet1[[#This Row],[NPDES ID2]],Combined_Sheet__Major_Only___2[[NPDES ID2]:[ECHO BFR]],3,FALSE)</f>
        <v>AR</v>
      </c>
      <c r="AW2559" t="s">
        <v>54</v>
      </c>
      <c r="AX2559" t="str">
        <f>VLOOKUP(Sheet1[[#This Row],[NPDES ID2]],Combined_Sheet__Major_Only___2[[NPDES ID2]:[ECHO BFR]],27,FALSE)</f>
        <v>-</v>
      </c>
      <c r="AY2559" t="str">
        <f>VLOOKUP(Sheet1[[#This Row],[NPDES ID2]],Combined_Sheet__Major_Only___2[[NPDES ID2]:[ECHO BFR]],28,FALSE)</f>
        <v>-</v>
      </c>
      <c r="AZ2559" t="str">
        <f>VLOOKUP(Sheet1[[#This Row],[NPDES ID2]],Combined_Sheet__Major_Only___2[[NPDES ID2]:[ECHO BFR]],29,FALSE)</f>
        <v>sludgeLagoon</v>
      </c>
      <c r="BA2559">
        <f>VLOOKUP(Sheet1[[#This Row],[NPDES ID2]],Combined_Sheet__Major_Only___2[[NPDES ID2]:[ECHO BFR]],17,FALSE)</f>
        <v>34.031571999999997</v>
      </c>
      <c r="BB2559">
        <f>VLOOKUP(Sheet1[[#This Row],[NPDES ID2]],Combined_Sheet__Major_Only___2[[NPDES ID2]:[ECHO BFR]],18,FALSE)</f>
        <v>-94.347329999999999</v>
      </c>
      <c r="BC2559" t="str">
        <f>IF(ISNUMBER(SEARCH("aerobic",$AW2559)),"aerobic","")</f>
        <v/>
      </c>
      <c r="BD2559" t="str">
        <f>IF(ISNUMBER(SEARCH("anaer",$AW2559)),"anaer","")</f>
        <v/>
      </c>
      <c r="BE2559" t="str">
        <f>IF(ISNUMBER(SEARCH("thickening",$AZ2559)),"thickening","")</f>
        <v/>
      </c>
      <c r="BF2559" s="2" t="str">
        <f>IF(ISNUMBER(SEARCH("airDry",$AW2559)),"airDry","")</f>
        <v/>
      </c>
      <c r="BG2559" s="2" t="str">
        <f>IF(ISNUMBER(SEARCH("heatDry",$AY2559)),"heatDry","")</f>
        <v/>
      </c>
      <c r="BH2559" s="2" t="str">
        <f>IF(AND(ISNUMBER(SEARCH("aerobic",$AW2559)),ISNUMBER(SEARCH("anaer",$AW2559))),"Combined Aer and Anaer.","")</f>
        <v/>
      </c>
    </row>
    <row r="2560" spans="1:60" x14ac:dyDescent="0.25">
      <c r="A2560" s="4">
        <v>1300</v>
      </c>
      <c r="B2560" t="s">
        <v>6189</v>
      </c>
      <c r="C2560">
        <v>179.93</v>
      </c>
      <c r="D2560">
        <v>815.89275888108295</v>
      </c>
      <c r="E2560">
        <v>808.73886638756051</v>
      </c>
      <c r="F2560">
        <v>592.52563512761412</v>
      </c>
      <c r="G2560">
        <v>1059.792134100079</v>
      </c>
      <c r="H2560">
        <v>-144.89825092422021</v>
      </c>
      <c r="I2560">
        <v>-146.90612298911989</v>
      </c>
      <c r="J2560">
        <v>-163.14442166982519</v>
      </c>
      <c r="K2560">
        <v>-121.7326318072565</v>
      </c>
      <c r="L2560">
        <v>95.993562473983843</v>
      </c>
      <c r="M2560">
        <v>95.297886646320421</v>
      </c>
      <c r="N2560">
        <v>92.994223196387367</v>
      </c>
      <c r="O2560">
        <v>100.8815719228846</v>
      </c>
      <c r="P2560">
        <v>4.2542275129030784</v>
      </c>
      <c r="Q2560">
        <v>4.2729424933671956</v>
      </c>
      <c r="R2560">
        <v>3.634196184480746</v>
      </c>
      <c r="S2560">
        <v>4.9043358100204282</v>
      </c>
      <c r="T2560">
        <v>236712.3246604742</v>
      </c>
      <c r="U2560">
        <v>236712.1497663591</v>
      </c>
      <c r="V2560">
        <v>236555.51506723629</v>
      </c>
      <c r="W2560">
        <v>236870.21808096839</v>
      </c>
      <c r="X2560">
        <v>19980.29628406297</v>
      </c>
      <c r="Y2560">
        <v>20110.09713261493</v>
      </c>
      <c r="Z2560">
        <v>19010.78938833885</v>
      </c>
      <c r="AA2560">
        <v>20609.689398310609</v>
      </c>
      <c r="AB2560">
        <v>4254.8646500629857</v>
      </c>
      <c r="AC2560">
        <v>4183.148681342007</v>
      </c>
      <c r="AD2560">
        <v>3491.1572966136819</v>
      </c>
      <c r="AE2560">
        <v>5148.4800965782706</v>
      </c>
      <c r="AF2560">
        <v>52.284728142173051</v>
      </c>
      <c r="AG2560">
        <v>51.905347343559399</v>
      </c>
      <c r="AH2560">
        <v>50.652043659977437</v>
      </c>
      <c r="AI2560">
        <v>54.946713621585609</v>
      </c>
      <c r="AJ2560">
        <v>0.41547243057768701</v>
      </c>
      <c r="AK2560">
        <v>0.41547246849166042</v>
      </c>
      <c r="AL2560">
        <v>0.41546372530144371</v>
      </c>
      <c r="AM2560">
        <v>0.41548108570323877</v>
      </c>
      <c r="AN2560">
        <v>0.98921975498088743</v>
      </c>
      <c r="AO2560">
        <v>0.98921975498088743</v>
      </c>
      <c r="AP2560">
        <v>0.98921975498088743</v>
      </c>
      <c r="AQ2560">
        <v>0.98921975498088743</v>
      </c>
      <c r="AR2560">
        <v>10.32724216490395</v>
      </c>
      <c r="AS2560">
        <v>10.327242164903939</v>
      </c>
      <c r="AT2560">
        <v>10.327242164903939</v>
      </c>
      <c r="AU2560">
        <v>10.327242164903939</v>
      </c>
      <c r="AV2560" t="str">
        <f>VLOOKUP(Sheet1[[#This Row],[NPDES ID2]],Combined_Sheet__Major_Only___2[[NPDES ID2]:[ECHO BFR]],3,FALSE)</f>
        <v>TN</v>
      </c>
      <c r="AW2560" t="s">
        <v>38</v>
      </c>
      <c r="AX2560" t="str">
        <f>VLOOKUP(Sheet1[[#This Row],[NPDES ID2]],Combined_Sheet__Major_Only___2[[NPDES ID2]:[ECHO BFR]],27,FALSE)</f>
        <v/>
      </c>
      <c r="AY2560" t="str">
        <f>VLOOKUP(Sheet1[[#This Row],[NPDES ID2]],Combined_Sheet__Major_Only___2[[NPDES ID2]:[ECHO BFR]],28,FALSE)</f>
        <v/>
      </c>
      <c r="AZ2560" t="str">
        <f>VLOOKUP(Sheet1[[#This Row],[NPDES ID2]],Combined_Sheet__Major_Only___2[[NPDES ID2]:[ECHO BFR]],29,FALSE)</f>
        <v/>
      </c>
      <c r="BA2560">
        <f>VLOOKUP(Sheet1[[#This Row],[NPDES ID2]],Combined_Sheet__Major_Only___2[[NPDES ID2]:[ECHO BFR]],17,FALSE)</f>
        <v>35.241667</v>
      </c>
      <c r="BB2560">
        <f>VLOOKUP(Sheet1[[#This Row],[NPDES ID2]],Combined_Sheet__Major_Only___2[[NPDES ID2]:[ECHO BFR]],18,FALSE)</f>
        <v>-87.353055999999995</v>
      </c>
      <c r="BC2560" t="str">
        <f>IF(ISNUMBER(SEARCH("aerobic",$AW2560)),"aerobic","")</f>
        <v/>
      </c>
      <c r="BD2560" t="str">
        <f>IF(ISNUMBER(SEARCH("anaer",$AW2560)),"anaer","")</f>
        <v/>
      </c>
      <c r="BE2560" t="str">
        <f>IF(ISNUMBER(SEARCH("thickening",$AZ2560)),"thickening","")</f>
        <v/>
      </c>
      <c r="BF2560" s="2" t="str">
        <f>IF(ISNUMBER(SEARCH("airDry",$AW2560)),"airDry","")</f>
        <v/>
      </c>
      <c r="BG2560" s="2" t="str">
        <f>IF(ISNUMBER(SEARCH("heatDry",$AY2560)),"heatDry","")</f>
        <v/>
      </c>
      <c r="BH2560" s="2" t="str">
        <f>IF(AND(ISNUMBER(SEARCH("aerobic",$AW2560)),ISNUMBER(SEARCH("anaer",$AW2560))),"Combined Aer and Anaer.","")</f>
        <v/>
      </c>
    </row>
    <row r="2561" spans="1:60" x14ac:dyDescent="0.25">
      <c r="A2561" s="4">
        <v>2527</v>
      </c>
      <c r="B2561" t="s">
        <v>11731</v>
      </c>
      <c r="C2561">
        <v>150.30000000000001</v>
      </c>
      <c r="D2561">
        <v>1005.321624399371</v>
      </c>
      <c r="E2561">
        <v>1001.278446759478</v>
      </c>
      <c r="F2561">
        <v>721.95088081834729</v>
      </c>
      <c r="G2561">
        <v>1301.7448086552131</v>
      </c>
      <c r="H2561">
        <v>-155.40045318509411</v>
      </c>
      <c r="I2561">
        <v>-157.43893042612279</v>
      </c>
      <c r="J2561">
        <v>-174.6732137325578</v>
      </c>
      <c r="K2561">
        <v>-131.80669309351421</v>
      </c>
      <c r="L2561">
        <v>75.033402473192808</v>
      </c>
      <c r="M2561">
        <v>74.41165270804629</v>
      </c>
      <c r="N2561">
        <v>72.353096277013989</v>
      </c>
      <c r="O2561">
        <v>79.40158957077746</v>
      </c>
      <c r="P2561">
        <v>3.56271523384794</v>
      </c>
      <c r="Q2561">
        <v>3.580795339261162</v>
      </c>
      <c r="R2561">
        <v>3.083745703182998</v>
      </c>
      <c r="S2561">
        <v>4.1072096182463271</v>
      </c>
      <c r="T2561">
        <v>237504.2055325624</v>
      </c>
      <c r="U2561">
        <v>237504.0300578785</v>
      </c>
      <c r="V2561">
        <v>237346.87540280179</v>
      </c>
      <c r="W2561">
        <v>237662.62308739289</v>
      </c>
      <c r="X2561">
        <v>21428.35031913791</v>
      </c>
      <c r="Y2561">
        <v>21585.510547073409</v>
      </c>
      <c r="Z2561">
        <v>20243.64239670699</v>
      </c>
      <c r="AA2561">
        <v>22201.18380637703</v>
      </c>
      <c r="AB2561">
        <v>6006.996804154217</v>
      </c>
      <c r="AC2561">
        <v>5835.6769461973699</v>
      </c>
      <c r="AD2561">
        <v>4627.5181629288354</v>
      </c>
      <c r="AE2561">
        <v>7733.1226971795577</v>
      </c>
      <c r="AF2561">
        <v>48.924974396547121</v>
      </c>
      <c r="AG2561">
        <v>48.519188696829218</v>
      </c>
      <c r="AH2561">
        <v>47.17807704180661</v>
      </c>
      <c r="AI2561">
        <v>51.772923030460362</v>
      </c>
      <c r="AJ2561">
        <v>0.3746515139244822</v>
      </c>
      <c r="AK2561">
        <v>0.37465154352724089</v>
      </c>
      <c r="AL2561">
        <v>0.37464471879680561</v>
      </c>
      <c r="AM2561">
        <v>0.37465826988392248</v>
      </c>
      <c r="AN2561">
        <v>0.98925514429055295</v>
      </c>
      <c r="AO2561">
        <v>0.98925514429055295</v>
      </c>
      <c r="AP2561">
        <v>0.98925514429055295</v>
      </c>
      <c r="AQ2561">
        <v>0.98925514429055295</v>
      </c>
      <c r="AR2561">
        <v>8.4405064608797495</v>
      </c>
      <c r="AS2561">
        <v>8.4405064608797513</v>
      </c>
      <c r="AT2561">
        <v>8.4405064608797513</v>
      </c>
      <c r="AU2561">
        <v>8.4405064608797513</v>
      </c>
      <c r="AV2561" t="str">
        <f>VLOOKUP(Sheet1[[#This Row],[NPDES ID2]],Combined_Sheet__Major_Only___2[[NPDES ID2]:[ECHO BFR]],3,FALSE)</f>
        <v>TN</v>
      </c>
      <c r="AW2561" t="s">
        <v>38</v>
      </c>
      <c r="AX2561" t="str">
        <f>VLOOKUP(Sheet1[[#This Row],[NPDES ID2]],Combined_Sheet__Major_Only___2[[NPDES ID2]:[ECHO BFR]],27,FALSE)</f>
        <v/>
      </c>
      <c r="AY2561" t="str">
        <f>VLOOKUP(Sheet1[[#This Row],[NPDES ID2]],Combined_Sheet__Major_Only___2[[NPDES ID2]:[ECHO BFR]],28,FALSE)</f>
        <v/>
      </c>
      <c r="AZ2561" t="str">
        <f>VLOOKUP(Sheet1[[#This Row],[NPDES ID2]],Combined_Sheet__Major_Only___2[[NPDES ID2]:[ECHO BFR]],29,FALSE)</f>
        <v/>
      </c>
      <c r="BA2561">
        <f>VLOOKUP(Sheet1[[#This Row],[NPDES ID2]],Combined_Sheet__Major_Only___2[[NPDES ID2]:[ECHO BFR]],17,FALSE)</f>
        <v>35.35183</v>
      </c>
      <c r="BB2561">
        <f>VLOOKUP(Sheet1[[#This Row],[NPDES ID2]],Combined_Sheet__Major_Only___2[[NPDES ID2]:[ECHO BFR]],18,FALSE)</f>
        <v>-86.202520000000007</v>
      </c>
      <c r="BC2561" t="str">
        <f>IF(ISNUMBER(SEARCH("aerobic",$AW2561)),"aerobic","")</f>
        <v/>
      </c>
      <c r="BD2561" t="str">
        <f>IF(ISNUMBER(SEARCH("anaer",$AW2561)),"anaer","")</f>
        <v/>
      </c>
      <c r="BE2561" t="str">
        <f>IF(ISNUMBER(SEARCH("thickening",$AZ2561)),"thickening","")</f>
        <v/>
      </c>
      <c r="BF2561" s="3" t="str">
        <f>IF(ISNUMBER(SEARCH("airDry",$AW2561)),"airDry","")</f>
        <v/>
      </c>
      <c r="BG2561" s="3" t="str">
        <f>IF(ISNUMBER(SEARCH("heatDry",$AY2561)),"heatDry","")</f>
        <v/>
      </c>
      <c r="BH2561" s="3" t="str">
        <f>IF(AND(ISNUMBER(SEARCH("aerobic",$AW2561)),ISNUMBER(SEARCH("anaer",$AW2561))),"Combined Aer and Anaer.","")</f>
        <v/>
      </c>
    </row>
    <row r="2562" spans="1:60" x14ac:dyDescent="0.25">
      <c r="A2562" s="4">
        <v>1853</v>
      </c>
      <c r="B2562" t="s">
        <v>8757</v>
      </c>
      <c r="C2562">
        <v>9864.2999999999993</v>
      </c>
      <c r="D2562">
        <v>2629.3572268692642</v>
      </c>
      <c r="E2562">
        <v>2634.170589851693</v>
      </c>
      <c r="F2562">
        <v>2092.427166494434</v>
      </c>
      <c r="G2562">
        <v>3164.538122342251</v>
      </c>
      <c r="H2562">
        <v>-143.4950703038198</v>
      </c>
      <c r="I2562">
        <v>-145.6265847452793</v>
      </c>
      <c r="J2562">
        <v>-166.6300618648265</v>
      </c>
      <c r="K2562">
        <v>-115.6897015246349</v>
      </c>
      <c r="L2562">
        <v>4974.1376135525843</v>
      </c>
      <c r="M2562">
        <v>4934.7004416243399</v>
      </c>
      <c r="N2562">
        <v>4798.7348349870499</v>
      </c>
      <c r="O2562">
        <v>5258.1775279355752</v>
      </c>
      <c r="P2562">
        <v>233.4230230795196</v>
      </c>
      <c r="Q2562">
        <v>234.4337889530467</v>
      </c>
      <c r="R2562">
        <v>201.46062976077889</v>
      </c>
      <c r="S2562">
        <v>269.59415504154521</v>
      </c>
      <c r="T2562">
        <v>238169.47541262029</v>
      </c>
      <c r="U2562">
        <v>238169.29945019251</v>
      </c>
      <c r="V2562">
        <v>238011.70797305429</v>
      </c>
      <c r="W2562">
        <v>238328.3332998282</v>
      </c>
      <c r="X2562">
        <v>21273.089650175229</v>
      </c>
      <c r="Y2562">
        <v>21422.22531555091</v>
      </c>
      <c r="Z2562">
        <v>20118.918240260911</v>
      </c>
      <c r="AA2562">
        <v>22022.96754745092</v>
      </c>
      <c r="AB2562">
        <v>5285.1104447733469</v>
      </c>
      <c r="AC2562">
        <v>5165.1821829267628</v>
      </c>
      <c r="AD2562">
        <v>4188.0094742013071</v>
      </c>
      <c r="AE2562">
        <v>6595.779244687571</v>
      </c>
      <c r="AF2562">
        <v>49.482949730543588</v>
      </c>
      <c r="AG2562">
        <v>49.065672974813168</v>
      </c>
      <c r="AH2562">
        <v>47.763255886992809</v>
      </c>
      <c r="AI2562">
        <v>52.289128467082158</v>
      </c>
      <c r="AJ2562">
        <v>0.38142535032713432</v>
      </c>
      <c r="AK2562">
        <v>0.38142709296907429</v>
      </c>
      <c r="AL2562">
        <v>0.38097477722522333</v>
      </c>
      <c r="AM2562">
        <v>0.38187392481589799</v>
      </c>
      <c r="AN2562">
        <v>0.98928469622776061</v>
      </c>
      <c r="AO2562">
        <v>0.98928469622776072</v>
      </c>
      <c r="AP2562">
        <v>0.98928469622776072</v>
      </c>
      <c r="AQ2562">
        <v>0.98928469622776072</v>
      </c>
      <c r="AR2562">
        <v>9.0365963307011459</v>
      </c>
      <c r="AS2562">
        <v>9.0365963307011477</v>
      </c>
      <c r="AT2562">
        <v>9.0365963307011477</v>
      </c>
      <c r="AU2562">
        <v>9.0365963307011477</v>
      </c>
      <c r="AV2562" t="str">
        <f>VLOOKUP(Sheet1[[#This Row],[NPDES ID2]],Combined_Sheet__Major_Only___2[[NPDES ID2]:[ECHO BFR]],3,FALSE)</f>
        <v>TN</v>
      </c>
      <c r="AW2562" t="s">
        <v>38</v>
      </c>
      <c r="AX2562" t="str">
        <f>VLOOKUP(Sheet1[[#This Row],[NPDES ID2]],Combined_Sheet__Major_Only___2[[NPDES ID2]:[ECHO BFR]],27,FALSE)</f>
        <v/>
      </c>
      <c r="AY2562" t="str">
        <f>VLOOKUP(Sheet1[[#This Row],[NPDES ID2]],Combined_Sheet__Major_Only___2[[NPDES ID2]:[ECHO BFR]],28,FALSE)</f>
        <v/>
      </c>
      <c r="AZ2562" t="str">
        <f>VLOOKUP(Sheet1[[#This Row],[NPDES ID2]],Combined_Sheet__Major_Only___2[[NPDES ID2]:[ECHO BFR]],29,FALSE)</f>
        <v/>
      </c>
      <c r="BA2562">
        <f>VLOOKUP(Sheet1[[#This Row],[NPDES ID2]],Combined_Sheet__Major_Only___2[[NPDES ID2]:[ECHO BFR]],17,FALSE)</f>
        <v>35.06935</v>
      </c>
      <c r="BB2562">
        <f>VLOOKUP(Sheet1[[#This Row],[NPDES ID2]],Combined_Sheet__Major_Only___2[[NPDES ID2]:[ECHO BFR]],18,FALSE)</f>
        <v>-90.131600000000006</v>
      </c>
      <c r="BC2562" t="str">
        <f>IF(ISNUMBER(SEARCH("aerobic",$AW2562)),"aerobic","")</f>
        <v/>
      </c>
      <c r="BD2562" t="str">
        <f>IF(ISNUMBER(SEARCH("anaer",$AW2562)),"anaer","")</f>
        <v/>
      </c>
      <c r="BE2562" t="str">
        <f>IF(ISNUMBER(SEARCH("thickening",$AZ2562)),"thickening","")</f>
        <v/>
      </c>
      <c r="BF2562" s="3" t="str">
        <f>IF(ISNUMBER(SEARCH("airDry",$AW2562)),"airDry","")</f>
        <v/>
      </c>
      <c r="BG2562" s="3" t="str">
        <f>IF(ISNUMBER(SEARCH("heatDry",$AY2562)),"heatDry","")</f>
        <v/>
      </c>
      <c r="BH2562" s="3" t="str">
        <f>IF(AND(ISNUMBER(SEARCH("aerobic",$AW2562)),ISNUMBER(SEARCH("anaer",$AW2562))),"Combined Aer and Anaer.","")</f>
        <v/>
      </c>
    </row>
    <row r="2563" spans="1:60" x14ac:dyDescent="0.25">
      <c r="A2563" s="4">
        <v>18</v>
      </c>
      <c r="B2563" t="s">
        <v>142</v>
      </c>
      <c r="C2563">
        <v>498.32</v>
      </c>
      <c r="D2563">
        <v>467.59957774483672</v>
      </c>
      <c r="E2563">
        <v>468.30811602806568</v>
      </c>
      <c r="F2563">
        <v>363.26471437936578</v>
      </c>
      <c r="G2563">
        <v>573.8302687763512</v>
      </c>
      <c r="H2563">
        <v>-145.24655540197321</v>
      </c>
      <c r="I2563">
        <v>-147.51023019290119</v>
      </c>
      <c r="J2563">
        <v>-163.81135641944479</v>
      </c>
      <c r="K2563">
        <v>-122.24118525675659</v>
      </c>
      <c r="L2563">
        <v>264.68629960777912</v>
      </c>
      <c r="M2563">
        <v>262.75204292737669</v>
      </c>
      <c r="N2563">
        <v>256.33781344336961</v>
      </c>
      <c r="O2563">
        <v>278.28870792971338</v>
      </c>
      <c r="P2563">
        <v>11.783764626708541</v>
      </c>
      <c r="Q2563">
        <v>11.830104110180629</v>
      </c>
      <c r="R2563">
        <v>10.0777080036922</v>
      </c>
      <c r="S2563">
        <v>13.58876262258215</v>
      </c>
      <c r="T2563">
        <v>241182.74166163299</v>
      </c>
      <c r="U2563">
        <v>241182.5634900236</v>
      </c>
      <c r="V2563">
        <v>241022.99347573181</v>
      </c>
      <c r="W2563">
        <v>241343.59398558139</v>
      </c>
      <c r="X2563">
        <v>20447.879032799068</v>
      </c>
      <c r="Y2563">
        <v>20581.709200525249</v>
      </c>
      <c r="Z2563">
        <v>19446.724561432071</v>
      </c>
      <c r="AA2563">
        <v>21098.172490418769</v>
      </c>
      <c r="AB2563">
        <v>5280.3037272653273</v>
      </c>
      <c r="AC2563">
        <v>5151.0035868178493</v>
      </c>
      <c r="AD2563">
        <v>4158.328174038762</v>
      </c>
      <c r="AE2563">
        <v>6650.1146178434337</v>
      </c>
      <c r="AF2563">
        <v>52.056925567004278</v>
      </c>
      <c r="AG2563">
        <v>51.6751766334161</v>
      </c>
      <c r="AH2563">
        <v>50.417734775628418</v>
      </c>
      <c r="AI2563">
        <v>54.731134795893198</v>
      </c>
      <c r="AJ2563">
        <v>0.41270228079286903</v>
      </c>
      <c r="AK2563">
        <v>0.41270238803555842</v>
      </c>
      <c r="AL2563">
        <v>0.41267756447938519</v>
      </c>
      <c r="AM2563">
        <v>0.41272685581453689</v>
      </c>
      <c r="AN2563">
        <v>0.98941653792081397</v>
      </c>
      <c r="AO2563">
        <v>0.98941653792081385</v>
      </c>
      <c r="AP2563">
        <v>0.98941653792081385</v>
      </c>
      <c r="AQ2563">
        <v>0.98941653792081385</v>
      </c>
      <c r="AR2563">
        <v>9.3308576346437082</v>
      </c>
      <c r="AS2563">
        <v>9.33085763464371</v>
      </c>
      <c r="AT2563">
        <v>9.33085763464371</v>
      </c>
      <c r="AU2563">
        <v>9.33085763464371</v>
      </c>
      <c r="AV2563" t="str">
        <f>VLOOKUP(Sheet1[[#This Row],[NPDES ID2]],Combined_Sheet__Major_Only___2[[NPDES ID2]:[ECHO BFR]],3,FALSE)</f>
        <v>TX</v>
      </c>
      <c r="AW2563" t="s">
        <v>54</v>
      </c>
      <c r="AX2563" t="str">
        <f>VLOOKUP(Sheet1[[#This Row],[NPDES ID2]],Combined_Sheet__Major_Only___2[[NPDES ID2]:[ECHO BFR]],27,FALSE)</f>
        <v>other</v>
      </c>
      <c r="AY2563" t="str">
        <f>VLOOKUP(Sheet1[[#This Row],[NPDES ID2]],Combined_Sheet__Major_Only___2[[NPDES ID2]:[ECHO BFR]],28,FALSE)</f>
        <v>-</v>
      </c>
      <c r="AZ2563" t="str">
        <f>VLOOKUP(Sheet1[[#This Row],[NPDES ID2]],Combined_Sheet__Major_Only___2[[NPDES ID2]:[ECHO BFR]],29,FALSE)</f>
        <v>-</v>
      </c>
      <c r="BA2563">
        <f>VLOOKUP(Sheet1[[#This Row],[NPDES ID2]],Combined_Sheet__Major_Only___2[[NPDES ID2]:[ECHO BFR]],17,FALSE)</f>
        <v>29.687771000000001</v>
      </c>
      <c r="BB2563">
        <f>VLOOKUP(Sheet1[[#This Row],[NPDES ID2]],Combined_Sheet__Major_Only___2[[NPDES ID2]:[ECHO BFR]],18,FALSE)</f>
        <v>-95.302041000000003</v>
      </c>
      <c r="BC2563" t="str">
        <f>IF(ISNUMBER(SEARCH("aerobic",$AW2563)),"aerobic","")</f>
        <v/>
      </c>
      <c r="BD2563" t="str">
        <f>IF(ISNUMBER(SEARCH("anaer",$AW2563)),"anaer","")</f>
        <v/>
      </c>
      <c r="BE2563" t="str">
        <f>IF(ISNUMBER(SEARCH("thickening",$AZ2563)),"thickening","")</f>
        <v/>
      </c>
      <c r="BF2563" s="2" t="str">
        <f>IF(ISNUMBER(SEARCH("airDry",$AW2563)),"airDry","")</f>
        <v/>
      </c>
      <c r="BG2563" s="2" t="str">
        <f>IF(ISNUMBER(SEARCH("heatDry",$AY2563)),"heatDry","")</f>
        <v/>
      </c>
      <c r="BH2563" s="2" t="str">
        <f>IF(AND(ISNUMBER(SEARCH("aerobic",$AW2563)),ISNUMBER(SEARCH("anaer",$AW2563))),"Combined Aer and Anaer.","")</f>
        <v/>
      </c>
    </row>
    <row r="2564" spans="1:60" x14ac:dyDescent="0.25">
      <c r="A2564" s="4">
        <v>1006</v>
      </c>
      <c r="B2564" t="s">
        <v>4866</v>
      </c>
      <c r="C2564">
        <v>470</v>
      </c>
      <c r="D2564">
        <v>519.2787843138608</v>
      </c>
      <c r="E2564">
        <v>519.31937627493903</v>
      </c>
      <c r="F2564">
        <v>400.25543681433061</v>
      </c>
      <c r="G2564">
        <v>643.17453309337463</v>
      </c>
      <c r="H2564">
        <v>-159.3185041546659</v>
      </c>
      <c r="I2564">
        <v>-161.1020263307561</v>
      </c>
      <c r="J2564">
        <v>-179.25193927423541</v>
      </c>
      <c r="K2564">
        <v>-135.77619169400711</v>
      </c>
      <c r="L2564">
        <v>228.61941786705259</v>
      </c>
      <c r="M2564">
        <v>226.62939720192071</v>
      </c>
      <c r="N2564">
        <v>220.03202021253421</v>
      </c>
      <c r="O2564">
        <v>242.6116940071324</v>
      </c>
      <c r="P2564">
        <v>11.15031196650701</v>
      </c>
      <c r="Q2564">
        <v>11.1825575667444</v>
      </c>
      <c r="R2564">
        <v>9.6676825763045393</v>
      </c>
      <c r="S2564">
        <v>12.81696949111806</v>
      </c>
      <c r="T2564">
        <v>242018.02938228499</v>
      </c>
      <c r="U2564">
        <v>242017.85059828279</v>
      </c>
      <c r="V2564">
        <v>241857.7321267181</v>
      </c>
      <c r="W2564">
        <v>242179.43457092601</v>
      </c>
      <c r="X2564">
        <v>22412.343686642998</v>
      </c>
      <c r="Y2564">
        <v>22584.076321085409</v>
      </c>
      <c r="Z2564">
        <v>21111.61175358545</v>
      </c>
      <c r="AA2564">
        <v>23262.836184997341</v>
      </c>
      <c r="AB2564">
        <v>6098.3352846237531</v>
      </c>
      <c r="AC2564">
        <v>5931.614752859382</v>
      </c>
      <c r="AD2564">
        <v>4727.8715802652978</v>
      </c>
      <c r="AE2564">
        <v>7804.0307781573947</v>
      </c>
      <c r="AF2564">
        <v>47.672673452762709</v>
      </c>
      <c r="AG2564">
        <v>47.256535638868563</v>
      </c>
      <c r="AH2564">
        <v>45.884391974517108</v>
      </c>
      <c r="AI2564">
        <v>50.589484424514843</v>
      </c>
      <c r="AJ2564">
        <v>0.35945655976234753</v>
      </c>
      <c r="AK2564">
        <v>0.35945664962351359</v>
      </c>
      <c r="AL2564">
        <v>0.35943585396217048</v>
      </c>
      <c r="AM2564">
        <v>0.35947714714298112</v>
      </c>
      <c r="AN2564">
        <v>0.98945251251408406</v>
      </c>
      <c r="AO2564">
        <v>0.98945251251408428</v>
      </c>
      <c r="AP2564">
        <v>0.98945251251408428</v>
      </c>
      <c r="AQ2564">
        <v>0.98945251251408428</v>
      </c>
      <c r="AR2564">
        <v>8.3378477113165523</v>
      </c>
      <c r="AS2564">
        <v>8.3378477113165523</v>
      </c>
      <c r="AT2564">
        <v>8.3378477113165523</v>
      </c>
      <c r="AU2564">
        <v>8.3378477113165523</v>
      </c>
      <c r="AV2564" t="str">
        <f>VLOOKUP(Sheet1[[#This Row],[NPDES ID2]],Combined_Sheet__Major_Only___2[[NPDES ID2]:[ECHO BFR]],3,FALSE)</f>
        <v>AR</v>
      </c>
      <c r="AW2564" t="s">
        <v>54</v>
      </c>
      <c r="AX2564" t="str">
        <f>VLOOKUP(Sheet1[[#This Row],[NPDES ID2]],Combined_Sheet__Major_Only___2[[NPDES ID2]:[ECHO BFR]],27,FALSE)</f>
        <v>-</v>
      </c>
      <c r="AY2564" t="str">
        <f>VLOOKUP(Sheet1[[#This Row],[NPDES ID2]],Combined_Sheet__Major_Only___2[[NPDES ID2]:[ECHO BFR]],28,FALSE)</f>
        <v>-</v>
      </c>
      <c r="AZ2564" t="str">
        <f>VLOOKUP(Sheet1[[#This Row],[NPDES ID2]],Combined_Sheet__Major_Only___2[[NPDES ID2]:[ECHO BFR]],29,FALSE)</f>
        <v>preliminaryOps</v>
      </c>
      <c r="BA2564">
        <f>VLOOKUP(Sheet1[[#This Row],[NPDES ID2]],Combined_Sheet__Major_Only___2[[NPDES ID2]:[ECHO BFR]],17,FALSE)</f>
        <v>34.820528000000003</v>
      </c>
      <c r="BB2564">
        <f>VLOOKUP(Sheet1[[#This Row],[NPDES ID2]],Combined_Sheet__Major_Only___2[[NPDES ID2]:[ECHO BFR]],18,FALSE)</f>
        <v>-92.487333000000007</v>
      </c>
      <c r="BC2564" t="str">
        <f>IF(ISNUMBER(SEARCH("aerobic",$AW2564)),"aerobic","")</f>
        <v/>
      </c>
      <c r="BD2564" t="str">
        <f>IF(ISNUMBER(SEARCH("anaer",$AW2564)),"anaer","")</f>
        <v/>
      </c>
      <c r="BE2564" t="str">
        <f>IF(ISNUMBER(SEARCH("thickening",$AZ2564)),"thickening","")</f>
        <v/>
      </c>
      <c r="BF2564" s="2" t="str">
        <f>IF(ISNUMBER(SEARCH("airDry",$AW2564)),"airDry","")</f>
        <v/>
      </c>
      <c r="BG2564" s="2" t="str">
        <f>IF(ISNUMBER(SEARCH("heatDry",$AY2564)),"heatDry","")</f>
        <v/>
      </c>
      <c r="BH2564" s="2" t="str">
        <f>IF(AND(ISNUMBER(SEARCH("aerobic",$AW2564)),ISNUMBER(SEARCH("anaer",$AW2564))),"Combined Aer and Anaer.","")</f>
        <v/>
      </c>
    </row>
    <row r="2565" spans="1:60" x14ac:dyDescent="0.25">
      <c r="A2565" s="4">
        <v>824</v>
      </c>
      <c r="B2565" t="s">
        <v>4031</v>
      </c>
      <c r="C2565">
        <v>1147</v>
      </c>
      <c r="D2565">
        <v>482.12630948058438</v>
      </c>
      <c r="E2565">
        <v>480.18377692579872</v>
      </c>
      <c r="F2565">
        <v>408.39029938871658</v>
      </c>
      <c r="G2565">
        <v>570.48238116254743</v>
      </c>
      <c r="H2565">
        <v>-143.09633427819159</v>
      </c>
      <c r="I2565">
        <v>-145.1163089565645</v>
      </c>
      <c r="J2565">
        <v>-162.0352513384405</v>
      </c>
      <c r="K2565">
        <v>-120.1455100336983</v>
      </c>
      <c r="L2565">
        <v>615.35478772292288</v>
      </c>
      <c r="M2565">
        <v>610.95838232678784</v>
      </c>
      <c r="N2565">
        <v>596.33764602354267</v>
      </c>
      <c r="O2565">
        <v>646.32584009219602</v>
      </c>
      <c r="P2565">
        <v>27.109510136459789</v>
      </c>
      <c r="Q2565">
        <v>27.245324961829379</v>
      </c>
      <c r="R2565">
        <v>23.140854346618781</v>
      </c>
      <c r="S2565">
        <v>31.23745228463622</v>
      </c>
      <c r="T2565">
        <v>242501.474861911</v>
      </c>
      <c r="U2565">
        <v>242501.2957234699</v>
      </c>
      <c r="V2565">
        <v>242340.85981734621</v>
      </c>
      <c r="W2565">
        <v>242663.20003602529</v>
      </c>
      <c r="X2565">
        <v>20354.69531186896</v>
      </c>
      <c r="Y2565">
        <v>20485.15101354428</v>
      </c>
      <c r="Z2565">
        <v>19378.214769062179</v>
      </c>
      <c r="AA2565">
        <v>20988.845172830119</v>
      </c>
      <c r="AB2565">
        <v>4454.1460309108306</v>
      </c>
      <c r="AC2565">
        <v>4375.1260823497178</v>
      </c>
      <c r="AD2565">
        <v>3635.3323284174689</v>
      </c>
      <c r="AE2565">
        <v>5418.1741741185924</v>
      </c>
      <c r="AF2565">
        <v>52.584153672181777</v>
      </c>
      <c r="AG2565">
        <v>52.205406946488381</v>
      </c>
      <c r="AH2565">
        <v>50.965375016011293</v>
      </c>
      <c r="AI2565">
        <v>55.228366998357991</v>
      </c>
      <c r="AJ2565">
        <v>0.41911399858974391</v>
      </c>
      <c r="AK2565">
        <v>0.41911424452034979</v>
      </c>
      <c r="AL2565">
        <v>0.41905689692370168</v>
      </c>
      <c r="AM2565">
        <v>0.41917077880565989</v>
      </c>
      <c r="AN2565">
        <v>0.98947322227066137</v>
      </c>
      <c r="AO2565">
        <v>0.9894732222706617</v>
      </c>
      <c r="AP2565">
        <v>0.9894732222706617</v>
      </c>
      <c r="AQ2565">
        <v>0.9894732222706617</v>
      </c>
      <c r="AR2565">
        <v>10.23882004812813</v>
      </c>
      <c r="AS2565">
        <v>10.23882004812813</v>
      </c>
      <c r="AT2565">
        <v>10.23882004812813</v>
      </c>
      <c r="AU2565">
        <v>10.23882004812813</v>
      </c>
      <c r="AV2565" t="str">
        <f>VLOOKUP(Sheet1[[#This Row],[NPDES ID2]],Combined_Sheet__Major_Only___2[[NPDES ID2]:[ECHO BFR]],3,FALSE)</f>
        <v>TN</v>
      </c>
      <c r="AW2565" t="s">
        <v>38</v>
      </c>
      <c r="AX2565" t="str">
        <f>VLOOKUP(Sheet1[[#This Row],[NPDES ID2]],Combined_Sheet__Major_Only___2[[NPDES ID2]:[ECHO BFR]],27,FALSE)</f>
        <v/>
      </c>
      <c r="AY2565" t="str">
        <f>VLOOKUP(Sheet1[[#This Row],[NPDES ID2]],Combined_Sheet__Major_Only___2[[NPDES ID2]:[ECHO BFR]],28,FALSE)</f>
        <v/>
      </c>
      <c r="AZ2565" t="str">
        <f>VLOOKUP(Sheet1[[#This Row],[NPDES ID2]],Combined_Sheet__Major_Only___2[[NPDES ID2]:[ECHO BFR]],29,FALSE)</f>
        <v/>
      </c>
      <c r="BA2565">
        <f>VLOOKUP(Sheet1[[#This Row],[NPDES ID2]],Combined_Sheet__Major_Only___2[[NPDES ID2]:[ECHO BFR]],17,FALSE)</f>
        <v>35.314517000000002</v>
      </c>
      <c r="BB2565">
        <f>VLOOKUP(Sheet1[[#This Row],[NPDES ID2]],Combined_Sheet__Major_Only___2[[NPDES ID2]:[ECHO BFR]],18,FALSE)</f>
        <v>-84.799942999999999</v>
      </c>
      <c r="BC2565" t="str">
        <f>IF(ISNUMBER(SEARCH("aerobic",$AW2565)),"aerobic","")</f>
        <v/>
      </c>
      <c r="BD2565" t="str">
        <f>IF(ISNUMBER(SEARCH("anaer",$AW2565)),"anaer","")</f>
        <v/>
      </c>
      <c r="BE2565" t="str">
        <f>IF(ISNUMBER(SEARCH("thickening",$AZ2565)),"thickening","")</f>
        <v/>
      </c>
      <c r="BF2565" s="2" t="str">
        <f>IF(ISNUMBER(SEARCH("airDry",$AW2565)),"airDry","")</f>
        <v/>
      </c>
      <c r="BG2565" s="2" t="str">
        <f>IF(ISNUMBER(SEARCH("heatDry",$AY2565)),"heatDry","")</f>
        <v/>
      </c>
      <c r="BH2565" s="2" t="str">
        <f>IF(AND(ISNUMBER(SEARCH("aerobic",$AW2565)),ISNUMBER(SEARCH("anaer",$AW2565))),"Combined Aer and Anaer.","")</f>
        <v/>
      </c>
    </row>
    <row r="2566" spans="1:60" x14ac:dyDescent="0.25">
      <c r="A2566" s="4">
        <v>672</v>
      </c>
      <c r="B2566" t="s">
        <v>3292</v>
      </c>
      <c r="C2566">
        <v>4.57</v>
      </c>
      <c r="D2566">
        <v>29916.538439459779</v>
      </c>
      <c r="E2566">
        <v>29976.51004426926</v>
      </c>
      <c r="F2566">
        <v>20387.61781783868</v>
      </c>
      <c r="G2566">
        <v>39596.552836758077</v>
      </c>
      <c r="H2566">
        <v>-165.25264417617541</v>
      </c>
      <c r="I2566">
        <v>-167.01573871074319</v>
      </c>
      <c r="J2566">
        <v>-185.2416305104976</v>
      </c>
      <c r="K2566">
        <v>-141.26798930035409</v>
      </c>
      <c r="L2566">
        <v>2.1531678923897579</v>
      </c>
      <c r="M2566">
        <v>2.1332472531218771</v>
      </c>
      <c r="N2566">
        <v>2.0673316525892491</v>
      </c>
      <c r="O2566">
        <v>2.2930715948744349</v>
      </c>
      <c r="P2566">
        <v>0.1085363173409894</v>
      </c>
      <c r="Q2566">
        <v>0.1086616253923048</v>
      </c>
      <c r="R2566">
        <v>9.434922989807086E-2</v>
      </c>
      <c r="S2566">
        <v>0.1246606083449345</v>
      </c>
      <c r="T2566">
        <v>247943.7205055267</v>
      </c>
      <c r="U2566">
        <v>247943.53737709319</v>
      </c>
      <c r="V2566">
        <v>247779.52804455601</v>
      </c>
      <c r="W2566">
        <v>248109.04782222159</v>
      </c>
      <c r="X2566">
        <v>23708.388855091529</v>
      </c>
      <c r="Y2566">
        <v>23900.177421924989</v>
      </c>
      <c r="Z2566">
        <v>22250.471354618679</v>
      </c>
      <c r="AA2566">
        <v>24663.921699453102</v>
      </c>
      <c r="AB2566">
        <v>6138.6734920458439</v>
      </c>
      <c r="AC2566">
        <v>5983.3327635414698</v>
      </c>
      <c r="AD2566">
        <v>4815.2460941212521</v>
      </c>
      <c r="AE2566">
        <v>7785.2302464136692</v>
      </c>
      <c r="AF2566">
        <v>46.172995425917627</v>
      </c>
      <c r="AG2566">
        <v>45.74580172719088</v>
      </c>
      <c r="AH2566">
        <v>44.332327598886231</v>
      </c>
      <c r="AI2566">
        <v>49.173111687066083</v>
      </c>
      <c r="AJ2566">
        <v>0.34127632965805471</v>
      </c>
      <c r="AK2566">
        <v>0.34127633050810607</v>
      </c>
      <c r="AL2566">
        <v>0.34127613486371028</v>
      </c>
      <c r="AM2566">
        <v>0.34127652332566932</v>
      </c>
      <c r="AN2566">
        <v>0.98970086683540293</v>
      </c>
      <c r="AO2566">
        <v>0.9897008668354027</v>
      </c>
      <c r="AP2566">
        <v>0.9897008668354027</v>
      </c>
      <c r="AQ2566">
        <v>0.9897008668354027</v>
      </c>
      <c r="AR2566">
        <v>8.2660854045768097</v>
      </c>
      <c r="AS2566">
        <v>8.2660854045768115</v>
      </c>
      <c r="AT2566">
        <v>8.2660854045768115</v>
      </c>
      <c r="AU2566">
        <v>8.2660854045768115</v>
      </c>
      <c r="AV2566" t="str">
        <f>VLOOKUP(Sheet1[[#This Row],[NPDES ID2]],Combined_Sheet__Major_Only___2[[NPDES ID2]:[ECHO BFR]],3,FALSE)</f>
        <v>TX</v>
      </c>
      <c r="AW2566" t="s">
        <v>54</v>
      </c>
      <c r="AX2566" t="str">
        <f>VLOOKUP(Sheet1[[#This Row],[NPDES ID2]],Combined_Sheet__Major_Only___2[[NPDES ID2]:[ECHO BFR]],27,FALSE)</f>
        <v>other</v>
      </c>
      <c r="AY2566" t="str">
        <f>VLOOKUP(Sheet1[[#This Row],[NPDES ID2]],Combined_Sheet__Major_Only___2[[NPDES ID2]:[ECHO BFR]],28,FALSE)</f>
        <v>-</v>
      </c>
      <c r="AZ2566" t="str">
        <f>VLOOKUP(Sheet1[[#This Row],[NPDES ID2]],Combined_Sheet__Major_Only___2[[NPDES ID2]:[ECHO BFR]],29,FALSE)</f>
        <v>-</v>
      </c>
      <c r="BA2566">
        <f>VLOOKUP(Sheet1[[#This Row],[NPDES ID2]],Combined_Sheet__Major_Only___2[[NPDES ID2]:[ECHO BFR]],17,FALSE)</f>
        <v>30.840097</v>
      </c>
      <c r="BB2566">
        <f>VLOOKUP(Sheet1[[#This Row],[NPDES ID2]],Combined_Sheet__Major_Only___2[[NPDES ID2]:[ECHO BFR]],18,FALSE)</f>
        <v>-94.860849000000002</v>
      </c>
      <c r="BC2566" t="str">
        <f>IF(ISNUMBER(SEARCH("aerobic",$AW2566)),"aerobic","")</f>
        <v/>
      </c>
      <c r="BD2566" t="str">
        <f>IF(ISNUMBER(SEARCH("anaer",$AW2566)),"anaer","")</f>
        <v/>
      </c>
      <c r="BE2566" t="str">
        <f>IF(ISNUMBER(SEARCH("thickening",$AZ2566)),"thickening","")</f>
        <v/>
      </c>
      <c r="BF2566" s="2" t="str">
        <f>IF(ISNUMBER(SEARCH("airDry",$AW2566)),"airDry","")</f>
        <v/>
      </c>
      <c r="BG2566" s="2" t="str">
        <f>IF(ISNUMBER(SEARCH("heatDry",$AY2566)),"heatDry","")</f>
        <v/>
      </c>
      <c r="BH2566" s="2" t="str">
        <f>IF(AND(ISNUMBER(SEARCH("aerobic",$AW2566)),ISNUMBER(SEARCH("anaer",$AW2566))),"Combined Aer and Anaer.","")</f>
        <v/>
      </c>
    </row>
    <row r="2567" spans="1:60" x14ac:dyDescent="0.25">
      <c r="A2567" s="4">
        <v>2300</v>
      </c>
      <c r="B2567" t="s">
        <v>10747</v>
      </c>
      <c r="C2567">
        <v>422.64</v>
      </c>
      <c r="D2567">
        <v>551.12559639637391</v>
      </c>
      <c r="E2567">
        <v>550.88532900291261</v>
      </c>
      <c r="F2567">
        <v>419.43478614776859</v>
      </c>
      <c r="G2567">
        <v>684.4047627168336</v>
      </c>
      <c r="H2567">
        <v>-163.31624183381439</v>
      </c>
      <c r="I2567">
        <v>-164.92690638985309</v>
      </c>
      <c r="J2567">
        <v>-183.571908279426</v>
      </c>
      <c r="K2567">
        <v>-139.61821182767261</v>
      </c>
      <c r="L2567">
        <v>200.801350247388</v>
      </c>
      <c r="M2567">
        <v>198.97411477829451</v>
      </c>
      <c r="N2567">
        <v>192.91747369296351</v>
      </c>
      <c r="O2567">
        <v>213.64767172950269</v>
      </c>
      <c r="P2567">
        <v>10.03438575755032</v>
      </c>
      <c r="Q2567">
        <v>10.04277748124308</v>
      </c>
      <c r="R2567">
        <v>8.7140719966237299</v>
      </c>
      <c r="S2567">
        <v>11.519828081490839</v>
      </c>
      <c r="T2567">
        <v>248370.76320459991</v>
      </c>
      <c r="U2567">
        <v>248370.57976307929</v>
      </c>
      <c r="V2567">
        <v>248206.29003054541</v>
      </c>
      <c r="W2567">
        <v>248536.37317459469</v>
      </c>
      <c r="X2567">
        <v>23550.485440168679</v>
      </c>
      <c r="Y2567">
        <v>23738.184181781129</v>
      </c>
      <c r="Z2567">
        <v>22123.834920987101</v>
      </c>
      <c r="AA2567">
        <v>24485.133494586771</v>
      </c>
      <c r="AB2567">
        <v>7690.9548669515434</v>
      </c>
      <c r="AC2567">
        <v>7387.915545679095</v>
      </c>
      <c r="AD2567">
        <v>5676.4454012494834</v>
      </c>
      <c r="AE2567">
        <v>10353.89580168787</v>
      </c>
      <c r="AF2567">
        <v>46.563785603928054</v>
      </c>
      <c r="AG2567">
        <v>46.139006786070468</v>
      </c>
      <c r="AH2567">
        <v>44.737767542149832</v>
      </c>
      <c r="AI2567">
        <v>49.541882627406473</v>
      </c>
      <c r="AJ2567">
        <v>0.34601199131177068</v>
      </c>
      <c r="AK2567">
        <v>0.34601207170162412</v>
      </c>
      <c r="AL2567">
        <v>0.34599347521543938</v>
      </c>
      <c r="AM2567">
        <v>0.34603040142541031</v>
      </c>
      <c r="AN2567">
        <v>0.98971831377828723</v>
      </c>
      <c r="AO2567">
        <v>0.98971831377828767</v>
      </c>
      <c r="AP2567">
        <v>0.98971831377828767</v>
      </c>
      <c r="AQ2567">
        <v>0.98971831377828767</v>
      </c>
      <c r="AR2567">
        <v>7.5190580959560744</v>
      </c>
      <c r="AS2567">
        <v>7.5190580959560753</v>
      </c>
      <c r="AT2567">
        <v>7.5190580959560753</v>
      </c>
      <c r="AU2567">
        <v>7.5190580959560753</v>
      </c>
      <c r="AV2567" t="str">
        <f>VLOOKUP(Sheet1[[#This Row],[NPDES ID2]],Combined_Sheet__Major_Only___2[[NPDES ID2]:[ECHO BFR]],3,FALSE)</f>
        <v>TX</v>
      </c>
      <c r="AW2567" t="s">
        <v>54</v>
      </c>
      <c r="AX2567" t="str">
        <f>VLOOKUP(Sheet1[[#This Row],[NPDES ID2]],Combined_Sheet__Major_Only___2[[NPDES ID2]:[ECHO BFR]],27,FALSE)</f>
        <v>other</v>
      </c>
      <c r="AY2567" t="str">
        <f>VLOOKUP(Sheet1[[#This Row],[NPDES ID2]],Combined_Sheet__Major_Only___2[[NPDES ID2]:[ECHO BFR]],28,FALSE)</f>
        <v>-</v>
      </c>
      <c r="AZ2567" t="str">
        <f>VLOOKUP(Sheet1[[#This Row],[NPDES ID2]],Combined_Sheet__Major_Only___2[[NPDES ID2]:[ECHO BFR]],29,FALSE)</f>
        <v>-</v>
      </c>
      <c r="BA2567">
        <f>VLOOKUP(Sheet1[[#This Row],[NPDES ID2]],Combined_Sheet__Major_Only___2[[NPDES ID2]:[ECHO BFR]],17,FALSE)</f>
        <v>32.763199</v>
      </c>
      <c r="BB2567">
        <f>VLOOKUP(Sheet1[[#This Row],[NPDES ID2]],Combined_Sheet__Major_Only___2[[NPDES ID2]:[ECHO BFR]],18,FALSE)</f>
        <v>-93.969626000000005</v>
      </c>
      <c r="BC2567" t="str">
        <f>IF(ISNUMBER(SEARCH("aerobic",$AW2567)),"aerobic","")</f>
        <v/>
      </c>
      <c r="BD2567" t="str">
        <f>IF(ISNUMBER(SEARCH("anaer",$AW2567)),"anaer","")</f>
        <v/>
      </c>
      <c r="BE2567" t="str">
        <f>IF(ISNUMBER(SEARCH("thickening",$AZ2567)),"thickening","")</f>
        <v/>
      </c>
      <c r="BF2567" s="2" t="str">
        <f>IF(ISNUMBER(SEARCH("airDry",$AW2567)),"airDry","")</f>
        <v/>
      </c>
      <c r="BG2567" s="2" t="str">
        <f>IF(ISNUMBER(SEARCH("heatDry",$AY2567)),"heatDry","")</f>
        <v/>
      </c>
      <c r="BH2567" s="2" t="str">
        <f>IF(AND(ISNUMBER(SEARCH("aerobic",$AW2567)),ISNUMBER(SEARCH("anaer",$AW2567))),"Combined Aer and Anaer.","")</f>
        <v/>
      </c>
    </row>
    <row r="2568" spans="1:60" x14ac:dyDescent="0.25">
      <c r="A2568" s="4">
        <v>1248</v>
      </c>
      <c r="B2568" t="s">
        <v>5963</v>
      </c>
      <c r="C2568">
        <v>213</v>
      </c>
      <c r="D2568">
        <v>739.80897175448058</v>
      </c>
      <c r="E2568">
        <v>735.95724349245506</v>
      </c>
      <c r="F2568">
        <v>543.74604468614962</v>
      </c>
      <c r="G2568">
        <v>961.62370934904732</v>
      </c>
      <c r="H2568">
        <v>-149.01427349456219</v>
      </c>
      <c r="I2568">
        <v>-151.07665666143811</v>
      </c>
      <c r="J2568">
        <v>-167.7222581529951</v>
      </c>
      <c r="K2568">
        <v>-125.7040689663191</v>
      </c>
      <c r="L2568">
        <v>110.62452486086229</v>
      </c>
      <c r="M2568">
        <v>109.7773337552547</v>
      </c>
      <c r="N2568">
        <v>106.97149884401929</v>
      </c>
      <c r="O2568">
        <v>116.5776952275054</v>
      </c>
      <c r="P2568">
        <v>5.041507164713626</v>
      </c>
      <c r="Q2568">
        <v>5.051342158060848</v>
      </c>
      <c r="R2568">
        <v>4.3290718831248984</v>
      </c>
      <c r="S2568">
        <v>5.8227532466629262</v>
      </c>
      <c r="T2568">
        <v>250487.96192324671</v>
      </c>
      <c r="U2568">
        <v>250487.77692949789</v>
      </c>
      <c r="V2568">
        <v>250322.09702564139</v>
      </c>
      <c r="W2568">
        <v>250654.97323602441</v>
      </c>
      <c r="X2568">
        <v>21720.521331921751</v>
      </c>
      <c r="Y2568">
        <v>21868.892475525739</v>
      </c>
      <c r="Z2568">
        <v>20608.122879701881</v>
      </c>
      <c r="AA2568">
        <v>22444.056500044291</v>
      </c>
      <c r="AB2568">
        <v>4616.4739292768882</v>
      </c>
      <c r="AC2568">
        <v>4539.6086267542842</v>
      </c>
      <c r="AD2568">
        <v>3786.3454462119821</v>
      </c>
      <c r="AE2568">
        <v>5583.2168722230126</v>
      </c>
      <c r="AF2568">
        <v>50.899159572263208</v>
      </c>
      <c r="AG2568">
        <v>50.508795878743342</v>
      </c>
      <c r="AH2568">
        <v>49.219536818444418</v>
      </c>
      <c r="AI2568">
        <v>53.63781825334322</v>
      </c>
      <c r="AJ2568">
        <v>0.39862863573932439</v>
      </c>
      <c r="AK2568">
        <v>0.39862868086773118</v>
      </c>
      <c r="AL2568">
        <v>0.39861826893707403</v>
      </c>
      <c r="AM2568">
        <v>0.39863894287866308</v>
      </c>
      <c r="AN2568">
        <v>0.98980394676298034</v>
      </c>
      <c r="AO2568">
        <v>0.98980394676298045</v>
      </c>
      <c r="AP2568">
        <v>0.98980394676298045</v>
      </c>
      <c r="AQ2568">
        <v>0.98980394676298045</v>
      </c>
      <c r="AR2568">
        <v>10.06384595847873</v>
      </c>
      <c r="AS2568">
        <v>10.06384595847873</v>
      </c>
      <c r="AT2568">
        <v>10.06384595847873</v>
      </c>
      <c r="AU2568">
        <v>10.06384595847873</v>
      </c>
      <c r="AV2568" t="str">
        <f>VLOOKUP(Sheet1[[#This Row],[NPDES ID2]],Combined_Sheet__Major_Only___2[[NPDES ID2]:[ECHO BFR]],3,FALSE)</f>
        <v>TN</v>
      </c>
      <c r="AW2568" t="s">
        <v>38</v>
      </c>
      <c r="AX2568" t="str">
        <f>VLOOKUP(Sheet1[[#This Row],[NPDES ID2]],Combined_Sheet__Major_Only___2[[NPDES ID2]:[ECHO BFR]],27,FALSE)</f>
        <v/>
      </c>
      <c r="AY2568" t="str">
        <f>VLOOKUP(Sheet1[[#This Row],[NPDES ID2]],Combined_Sheet__Major_Only___2[[NPDES ID2]:[ECHO BFR]],28,FALSE)</f>
        <v/>
      </c>
      <c r="AZ2568" t="str">
        <f>VLOOKUP(Sheet1[[#This Row],[NPDES ID2]],Combined_Sheet__Major_Only___2[[NPDES ID2]:[ECHO BFR]],29,FALSE)</f>
        <v/>
      </c>
      <c r="BA2568">
        <f>VLOOKUP(Sheet1[[#This Row],[NPDES ID2]],Combined_Sheet__Major_Only___2[[NPDES ID2]:[ECHO BFR]],17,FALSE)</f>
        <v>35.611742</v>
      </c>
      <c r="BB2568">
        <f>VLOOKUP(Sheet1[[#This Row],[NPDES ID2]],Combined_Sheet__Major_Only___2[[NPDES ID2]:[ECHO BFR]],18,FALSE)</f>
        <v>-84.458539000000002</v>
      </c>
      <c r="BC2568" t="str">
        <f>IF(ISNUMBER(SEARCH("aerobic",$AW2568)),"aerobic","")</f>
        <v/>
      </c>
      <c r="BD2568" t="str">
        <f>IF(ISNUMBER(SEARCH("anaer",$AW2568)),"anaer","")</f>
        <v/>
      </c>
      <c r="BE2568" t="str">
        <f>IF(ISNUMBER(SEARCH("thickening",$AZ2568)),"thickening","")</f>
        <v/>
      </c>
      <c r="BF2568" s="2" t="str">
        <f>IF(ISNUMBER(SEARCH("airDry",$AW2568)),"airDry","")</f>
        <v/>
      </c>
      <c r="BG2568" s="2" t="str">
        <f>IF(ISNUMBER(SEARCH("heatDry",$AY2568)),"heatDry","")</f>
        <v/>
      </c>
      <c r="BH2568" s="2" t="str">
        <f>IF(AND(ISNUMBER(SEARCH("aerobic",$AW2568)),ISNUMBER(SEARCH("anaer",$AW2568))),"Combined Aer and Anaer.","")</f>
        <v/>
      </c>
    </row>
    <row r="2569" spans="1:60" x14ac:dyDescent="0.25">
      <c r="A2569" s="4">
        <v>2147</v>
      </c>
      <c r="B2569" t="s">
        <v>10084</v>
      </c>
      <c r="C2569">
        <v>816</v>
      </c>
      <c r="D2569">
        <v>451.62712959927029</v>
      </c>
      <c r="E2569">
        <v>448.10045984329969</v>
      </c>
      <c r="F2569">
        <v>380.43268935829298</v>
      </c>
      <c r="G2569">
        <v>540.29033596770262</v>
      </c>
      <c r="H2569">
        <v>-145.4947587112834</v>
      </c>
      <c r="I2569">
        <v>-147.8125494981542</v>
      </c>
      <c r="J2569">
        <v>-164.40392719206</v>
      </c>
      <c r="K2569">
        <v>-122.58371901095821</v>
      </c>
      <c r="L2569">
        <v>431.75092375611132</v>
      </c>
      <c r="M2569">
        <v>428.57324688072919</v>
      </c>
      <c r="N2569">
        <v>418.01995184652873</v>
      </c>
      <c r="O2569">
        <v>454.1178513278324</v>
      </c>
      <c r="P2569">
        <v>19.298038865643939</v>
      </c>
      <c r="Q2569">
        <v>19.36607456141542</v>
      </c>
      <c r="R2569">
        <v>16.52081223899366</v>
      </c>
      <c r="S2569">
        <v>22.260080979433681</v>
      </c>
      <c r="T2569">
        <v>251406.5048259208</v>
      </c>
      <c r="U2569">
        <v>251406.31915874069</v>
      </c>
      <c r="V2569">
        <v>251240.03613152579</v>
      </c>
      <c r="W2569">
        <v>251574.1241087754</v>
      </c>
      <c r="X2569">
        <v>21397.52500589965</v>
      </c>
      <c r="Y2569">
        <v>21538.458507340711</v>
      </c>
      <c r="Z2569">
        <v>20341.618823317451</v>
      </c>
      <c r="AA2569">
        <v>22083.740207808289</v>
      </c>
      <c r="AB2569">
        <v>5380.4042238246266</v>
      </c>
      <c r="AC2569">
        <v>5255.3552246000472</v>
      </c>
      <c r="AD2569">
        <v>4262.2879825325717</v>
      </c>
      <c r="AE2569">
        <v>6734.0191003947439</v>
      </c>
      <c r="AF2569">
        <v>51.858339266954452</v>
      </c>
      <c r="AG2569">
        <v>51.474426995626843</v>
      </c>
      <c r="AH2569">
        <v>50.213691327904797</v>
      </c>
      <c r="AI2569">
        <v>54.543135215009897</v>
      </c>
      <c r="AJ2569">
        <v>0.41028767433720748</v>
      </c>
      <c r="AK2569">
        <v>0.41028785344803059</v>
      </c>
      <c r="AL2569">
        <v>0.41024622961852553</v>
      </c>
      <c r="AM2569">
        <v>0.41032888407977469</v>
      </c>
      <c r="AN2569">
        <v>0.98984065640989671</v>
      </c>
      <c r="AO2569">
        <v>0.98984065640989682</v>
      </c>
      <c r="AP2569">
        <v>0.98984065640989682</v>
      </c>
      <c r="AQ2569">
        <v>0.98984065640989682</v>
      </c>
      <c r="AR2569">
        <v>9.4150545441321896</v>
      </c>
      <c r="AS2569">
        <v>9.4150545441321896</v>
      </c>
      <c r="AT2569">
        <v>9.4150545441321896</v>
      </c>
      <c r="AU2569">
        <v>9.4150545441321896</v>
      </c>
      <c r="AV2569" t="str">
        <f>VLOOKUP(Sheet1[[#This Row],[NPDES ID2]],Combined_Sheet__Major_Only___2[[NPDES ID2]:[ECHO BFR]],3,FALSE)</f>
        <v>UT</v>
      </c>
      <c r="AW2569" t="s">
        <v>54</v>
      </c>
      <c r="AX2569" t="str">
        <f>VLOOKUP(Sheet1[[#This Row],[NPDES ID2]],Combined_Sheet__Major_Only___2[[NPDES ID2]:[ECHO BFR]],27,FALSE)</f>
        <v>other</v>
      </c>
      <c r="AY2569" t="str">
        <f>VLOOKUP(Sheet1[[#This Row],[NPDES ID2]],Combined_Sheet__Major_Only___2[[NPDES ID2]:[ECHO BFR]],28,FALSE)</f>
        <v>-</v>
      </c>
      <c r="AZ2569" t="str">
        <f>VLOOKUP(Sheet1[[#This Row],[NPDES ID2]],Combined_Sheet__Major_Only___2[[NPDES ID2]:[ECHO BFR]],29,FALSE)</f>
        <v>-</v>
      </c>
      <c r="BA2569">
        <f>VLOOKUP(Sheet1[[#This Row],[NPDES ID2]],Combined_Sheet__Major_Only___2[[NPDES ID2]:[ECHO BFR]],17,FALSE)</f>
        <v>40.727862999999999</v>
      </c>
      <c r="BB2569">
        <f>VLOOKUP(Sheet1[[#This Row],[NPDES ID2]],Combined_Sheet__Major_Only___2[[NPDES ID2]:[ECHO BFR]],18,FALSE)</f>
        <v>-112.07399700000001</v>
      </c>
      <c r="BC2569" t="str">
        <f>IF(ISNUMBER(SEARCH("aerobic",$AW2569)),"aerobic","")</f>
        <v/>
      </c>
      <c r="BD2569" t="str">
        <f>IF(ISNUMBER(SEARCH("anaer",$AW2569)),"anaer","")</f>
        <v/>
      </c>
      <c r="BE2569" t="str">
        <f>IF(ISNUMBER(SEARCH("thickening",$AZ2569)),"thickening","")</f>
        <v/>
      </c>
      <c r="BF2569" s="3" t="str">
        <f>IF(ISNUMBER(SEARCH("airDry",$AW2569)),"airDry","")</f>
        <v/>
      </c>
      <c r="BG2569" s="3" t="str">
        <f>IF(ISNUMBER(SEARCH("heatDry",$AY2569)),"heatDry","")</f>
        <v/>
      </c>
      <c r="BH2569" s="3" t="str">
        <f>IF(AND(ISNUMBER(SEARCH("aerobic",$AW2569)),ISNUMBER(SEARCH("anaer",$AW2569))),"Combined Aer and Anaer.","")</f>
        <v/>
      </c>
    </row>
    <row r="2570" spans="1:60" x14ac:dyDescent="0.25">
      <c r="A2570" s="4">
        <v>1713</v>
      </c>
      <c r="B2570" t="s">
        <v>8029</v>
      </c>
      <c r="C2570">
        <v>42</v>
      </c>
      <c r="D2570">
        <v>3291.1449024203971</v>
      </c>
      <c r="E2570">
        <v>3295.4039437637798</v>
      </c>
      <c r="F2570">
        <v>2276.8552742703741</v>
      </c>
      <c r="G2570">
        <v>4333.0724805384016</v>
      </c>
      <c r="H2570">
        <v>-161.08849776308011</v>
      </c>
      <c r="I2570">
        <v>-163.01963413999081</v>
      </c>
      <c r="J2570">
        <v>-180.77245343076299</v>
      </c>
      <c r="K2570">
        <v>-137.22449472764379</v>
      </c>
      <c r="L2570">
        <v>20.273439400199589</v>
      </c>
      <c r="M2570">
        <v>20.094190688438928</v>
      </c>
      <c r="N2570">
        <v>19.500980469272651</v>
      </c>
      <c r="O2570">
        <v>21.53243197464619</v>
      </c>
      <c r="P2570">
        <v>0.99672311787945023</v>
      </c>
      <c r="Q2570">
        <v>0.99873509207728217</v>
      </c>
      <c r="R2570">
        <v>0.86461310779062428</v>
      </c>
      <c r="S2570">
        <v>1.1446853018738681</v>
      </c>
      <c r="T2570">
        <v>251466.53172169911</v>
      </c>
      <c r="U2570">
        <v>251466.3460105102</v>
      </c>
      <c r="V2570">
        <v>251300.02356910691</v>
      </c>
      <c r="W2570">
        <v>251634.19073547571</v>
      </c>
      <c r="X2570">
        <v>23467.666963176449</v>
      </c>
      <c r="Y2570">
        <v>23650.045043433151</v>
      </c>
      <c r="Z2570">
        <v>22086.34597236483</v>
      </c>
      <c r="AA2570">
        <v>24371.149210836571</v>
      </c>
      <c r="AB2570">
        <v>5546.9194046961029</v>
      </c>
      <c r="AC2570">
        <v>5431.392305911264</v>
      </c>
      <c r="AD2570">
        <v>4441.4718629390654</v>
      </c>
      <c r="AE2570">
        <v>6876.7597639822116</v>
      </c>
      <c r="AF2570">
        <v>47.304971579243229</v>
      </c>
      <c r="AG2570">
        <v>46.886616303606203</v>
      </c>
      <c r="AH2570">
        <v>45.502773486175712</v>
      </c>
      <c r="AI2570">
        <v>50.24255533053725</v>
      </c>
      <c r="AJ2570">
        <v>0.35499731309180632</v>
      </c>
      <c r="AK2570">
        <v>0.35499732121957589</v>
      </c>
      <c r="AL2570">
        <v>0.35499544972690872</v>
      </c>
      <c r="AM2570">
        <v>0.35499916568856982</v>
      </c>
      <c r="AN2570">
        <v>0.98984304619048669</v>
      </c>
      <c r="AO2570">
        <v>0.98984304619048691</v>
      </c>
      <c r="AP2570">
        <v>0.98984304619048691</v>
      </c>
      <c r="AQ2570">
        <v>0.98984304619048691</v>
      </c>
      <c r="AR2570">
        <v>8.8544921536783328</v>
      </c>
      <c r="AS2570">
        <v>8.8544921536783345</v>
      </c>
      <c r="AT2570">
        <v>8.8544921536783345</v>
      </c>
      <c r="AU2570">
        <v>8.8544921536783345</v>
      </c>
      <c r="AV2570" t="str">
        <f>VLOOKUP(Sheet1[[#This Row],[NPDES ID2]],Combined_Sheet__Major_Only___2[[NPDES ID2]:[ECHO BFR]],3,FALSE)</f>
        <v>IA</v>
      </c>
      <c r="AW2570" t="s">
        <v>54</v>
      </c>
      <c r="AX2570" t="str">
        <f>VLOOKUP(Sheet1[[#This Row],[NPDES ID2]],Combined_Sheet__Major_Only___2[[NPDES ID2]:[ECHO BFR]],27,FALSE)</f>
        <v>other</v>
      </c>
      <c r="AY2570" t="str">
        <f>VLOOKUP(Sheet1[[#This Row],[NPDES ID2]],Combined_Sheet__Major_Only___2[[NPDES ID2]:[ECHO BFR]],28,FALSE)</f>
        <v>-</v>
      </c>
      <c r="AZ2570" t="str">
        <f>VLOOKUP(Sheet1[[#This Row],[NPDES ID2]],Combined_Sheet__Major_Only___2[[NPDES ID2]:[ECHO BFR]],29,FALSE)</f>
        <v>-</v>
      </c>
      <c r="BA2570">
        <f>VLOOKUP(Sheet1[[#This Row],[NPDES ID2]],Combined_Sheet__Major_Only___2[[NPDES ID2]:[ECHO BFR]],17,FALSE)</f>
        <v>42.038879999999999</v>
      </c>
      <c r="BB2570">
        <f>VLOOKUP(Sheet1[[#This Row],[NPDES ID2]],Combined_Sheet__Major_Only___2[[NPDES ID2]:[ECHO BFR]],18,FALSE)</f>
        <v>-94.047700000000006</v>
      </c>
      <c r="BC2570" t="str">
        <f>IF(ISNUMBER(SEARCH("aerobic",$AW2570)),"aerobic","")</f>
        <v/>
      </c>
      <c r="BD2570" t="str">
        <f>IF(ISNUMBER(SEARCH("anaer",$AW2570)),"anaer","")</f>
        <v/>
      </c>
      <c r="BE2570" t="str">
        <f>IF(ISNUMBER(SEARCH("thickening",$AZ2570)),"thickening","")</f>
        <v/>
      </c>
      <c r="BF2570" s="3" t="str">
        <f>IF(ISNUMBER(SEARCH("airDry",$AW2570)),"airDry","")</f>
        <v/>
      </c>
      <c r="BG2570" s="3" t="str">
        <f>IF(ISNUMBER(SEARCH("heatDry",$AY2570)),"heatDry","")</f>
        <v/>
      </c>
      <c r="BH2570" s="3" t="str">
        <f>IF(AND(ISNUMBER(SEARCH("aerobic",$AW2570)),ISNUMBER(SEARCH("anaer",$AW2570))),"Combined Aer and Anaer.","")</f>
        <v/>
      </c>
    </row>
    <row r="2571" spans="1:60" x14ac:dyDescent="0.25">
      <c r="A2571" s="4">
        <v>409</v>
      </c>
      <c r="B2571" t="s">
        <v>2056</v>
      </c>
      <c r="C2571">
        <v>665</v>
      </c>
      <c r="D2571">
        <v>501.54875937290751</v>
      </c>
      <c r="E2571">
        <v>492.48953538406062</v>
      </c>
      <c r="F2571">
        <v>402.65208457606309</v>
      </c>
      <c r="G2571">
        <v>599.68447792849099</v>
      </c>
      <c r="H2571">
        <v>-163.51696095356289</v>
      </c>
      <c r="I2571">
        <v>-165.21207314817519</v>
      </c>
      <c r="J2571">
        <v>-184.04226068571711</v>
      </c>
      <c r="K2571">
        <v>-139.97655099126541</v>
      </c>
      <c r="L2571">
        <v>315.00652817354779</v>
      </c>
      <c r="M2571">
        <v>312.12589273511168</v>
      </c>
      <c r="N2571">
        <v>302.56756997564139</v>
      </c>
      <c r="O2571">
        <v>335.27171236072849</v>
      </c>
      <c r="P2571">
        <v>15.789409530399229</v>
      </c>
      <c r="Q2571">
        <v>15.8038984646271</v>
      </c>
      <c r="R2571">
        <v>13.714779341065469</v>
      </c>
      <c r="S2571">
        <v>18.12957200837797</v>
      </c>
      <c r="T2571">
        <v>252968.4905293152</v>
      </c>
      <c r="U2571">
        <v>252968.3037169624</v>
      </c>
      <c r="V2571">
        <v>252800.99507617991</v>
      </c>
      <c r="W2571">
        <v>253137.1436676002</v>
      </c>
      <c r="X2571">
        <v>24058.538202136711</v>
      </c>
      <c r="Y2571">
        <v>24251.09147470567</v>
      </c>
      <c r="Z2571">
        <v>22593.245911207159</v>
      </c>
      <c r="AA2571">
        <v>25018.926491730941</v>
      </c>
      <c r="AB2571">
        <v>8834.3028057992888</v>
      </c>
      <c r="AC2571">
        <v>8398.975005715447</v>
      </c>
      <c r="AD2571">
        <v>6289.6920245970377</v>
      </c>
      <c r="AE2571">
        <v>12340.32765505418</v>
      </c>
      <c r="AF2571">
        <v>46.426502521922338</v>
      </c>
      <c r="AG2571">
        <v>46.000249144093942</v>
      </c>
      <c r="AH2571">
        <v>44.59668945205555</v>
      </c>
      <c r="AI2571">
        <v>49.411905267724897</v>
      </c>
      <c r="AJ2571">
        <v>0.34434821757521372</v>
      </c>
      <c r="AK2571">
        <v>0.34434834549906113</v>
      </c>
      <c r="AL2571">
        <v>0.34431866066743672</v>
      </c>
      <c r="AM2571">
        <v>0.34437760639451132</v>
      </c>
      <c r="AN2571">
        <v>0.98990247805071019</v>
      </c>
      <c r="AO2571">
        <v>0.98990247805071008</v>
      </c>
      <c r="AP2571">
        <v>0.98990247805071008</v>
      </c>
      <c r="AQ2571">
        <v>0.98990247805071008</v>
      </c>
      <c r="AR2571">
        <v>7.1565948309028302</v>
      </c>
      <c r="AS2571">
        <v>7.1565948309028302</v>
      </c>
      <c r="AT2571">
        <v>7.1565948309028302</v>
      </c>
      <c r="AU2571">
        <v>7.1565948309028302</v>
      </c>
      <c r="AV2571" t="str">
        <f>VLOOKUP(Sheet1[[#This Row],[NPDES ID2]],Combined_Sheet__Major_Only___2[[NPDES ID2]:[ECHO BFR]],3,FALSE)</f>
        <v>LA</v>
      </c>
      <c r="AW2571" t="s">
        <v>87</v>
      </c>
      <c r="AX2571" t="str">
        <f>VLOOKUP(Sheet1[[#This Row],[NPDES ID2]],Combined_Sheet__Major_Only___2[[NPDES ID2]:[ECHO BFR]],27,FALSE)</f>
        <v>-</v>
      </c>
      <c r="AY2571" t="str">
        <f>VLOOKUP(Sheet1[[#This Row],[NPDES ID2]],Combined_Sheet__Major_Only___2[[NPDES ID2]:[ECHO BFR]],28,FALSE)</f>
        <v>-</v>
      </c>
      <c r="AZ2571" t="str">
        <f>VLOOKUP(Sheet1[[#This Row],[NPDES ID2]],Combined_Sheet__Major_Only___2[[NPDES ID2]:[ECHO BFR]],29,FALSE)</f>
        <v>-</v>
      </c>
      <c r="BA2571">
        <f>VLOOKUP(Sheet1[[#This Row],[NPDES ID2]],Combined_Sheet__Major_Only___2[[NPDES ID2]:[ECHO BFR]],17,FALSE)</f>
        <v>32.399876999999996</v>
      </c>
      <c r="BB2571">
        <f>VLOOKUP(Sheet1[[#This Row],[NPDES ID2]],Combined_Sheet__Major_Only___2[[NPDES ID2]:[ECHO BFR]],18,FALSE)</f>
        <v>-93.691845000000001</v>
      </c>
      <c r="BC2571" t="str">
        <f>IF(ISNUMBER(SEARCH("aerobic",$AW2571)),"aerobic","")</f>
        <v/>
      </c>
      <c r="BD2571" t="str">
        <f>IF(ISNUMBER(SEARCH("anaer",$AW2571)),"anaer","")</f>
        <v/>
      </c>
      <c r="BE2571" t="str">
        <f>IF(ISNUMBER(SEARCH("thickening",$AZ2571)),"thickening","")</f>
        <v/>
      </c>
      <c r="BF2571" s="3" t="str">
        <f>IF(ISNUMBER(SEARCH("airDry",$AW2571)),"airDry","")</f>
        <v/>
      </c>
      <c r="BG2571" s="3" t="str">
        <f>IF(ISNUMBER(SEARCH("heatDry",$AY2571)),"heatDry","")</f>
        <v/>
      </c>
      <c r="BH2571" s="3" t="str">
        <f>IF(AND(ISNUMBER(SEARCH("aerobic",$AW2571)),ISNUMBER(SEARCH("anaer",$AW2571))),"Combined Aer and Anaer.","")</f>
        <v/>
      </c>
    </row>
    <row r="2572" spans="1:60" x14ac:dyDescent="0.25">
      <c r="A2572" s="4">
        <v>272</v>
      </c>
      <c r="B2572" t="s">
        <v>1396</v>
      </c>
      <c r="C2572">
        <v>1667.19</v>
      </c>
      <c r="D2572">
        <v>637.17666780795025</v>
      </c>
      <c r="E2572">
        <v>634.50858082824084</v>
      </c>
      <c r="F2572">
        <v>534.89455280022594</v>
      </c>
      <c r="G2572">
        <v>753.30279885517325</v>
      </c>
      <c r="H2572">
        <v>-158.95408734657249</v>
      </c>
      <c r="I2572">
        <v>-160.73286820363401</v>
      </c>
      <c r="J2572">
        <v>-180.0612873105508</v>
      </c>
      <c r="K2572">
        <v>-136.1929724923562</v>
      </c>
      <c r="L2572">
        <v>805.79554789973042</v>
      </c>
      <c r="M2572">
        <v>798.7177887543603</v>
      </c>
      <c r="N2572">
        <v>775.13284283456505</v>
      </c>
      <c r="O2572">
        <v>855.71663729760519</v>
      </c>
      <c r="P2572">
        <v>39.553761620992688</v>
      </c>
      <c r="Q2572">
        <v>39.642674171873779</v>
      </c>
      <c r="R2572">
        <v>34.309793073208432</v>
      </c>
      <c r="S2572">
        <v>45.437996419131522</v>
      </c>
      <c r="T2572">
        <v>253800.69486995201</v>
      </c>
      <c r="U2572">
        <v>253800.5074474671</v>
      </c>
      <c r="V2572">
        <v>253632.65237398629</v>
      </c>
      <c r="W2572">
        <v>253969.89883208569</v>
      </c>
      <c r="X2572">
        <v>23654.748853436831</v>
      </c>
      <c r="Y2572">
        <v>23837.327342019889</v>
      </c>
      <c r="Z2572">
        <v>22265.649510667499</v>
      </c>
      <c r="AA2572">
        <v>24564.31950577514</v>
      </c>
      <c r="AB2572">
        <v>6527.6254919288713</v>
      </c>
      <c r="AC2572">
        <v>6343.1853326640066</v>
      </c>
      <c r="AD2572">
        <v>5042.4576032361019</v>
      </c>
      <c r="AE2572">
        <v>8383.0524151120626</v>
      </c>
      <c r="AF2572">
        <v>47.377215436495533</v>
      </c>
      <c r="AG2572">
        <v>46.956793968283357</v>
      </c>
      <c r="AH2572">
        <v>45.583152942915078</v>
      </c>
      <c r="AI2572">
        <v>50.308999222719713</v>
      </c>
      <c r="AJ2572">
        <v>0.35587332576083919</v>
      </c>
      <c r="AK2572">
        <v>0.35587364826698042</v>
      </c>
      <c r="AL2572">
        <v>0.35579788732266893</v>
      </c>
      <c r="AM2572">
        <v>0.35594834604233377</v>
      </c>
      <c r="AN2572">
        <v>0.98993510953689778</v>
      </c>
      <c r="AO2572">
        <v>0.98993510953689756</v>
      </c>
      <c r="AP2572">
        <v>0.98993510953689756</v>
      </c>
      <c r="AQ2572">
        <v>0.98993510953689756</v>
      </c>
      <c r="AR2572">
        <v>8.2326325509051248</v>
      </c>
      <c r="AS2572">
        <v>8.2326325509051266</v>
      </c>
      <c r="AT2572">
        <v>8.2326325509051266</v>
      </c>
      <c r="AU2572">
        <v>8.2326325509051266</v>
      </c>
      <c r="AV2572" t="str">
        <f>VLOOKUP(Sheet1[[#This Row],[NPDES ID2]],Combined_Sheet__Major_Only___2[[NPDES ID2]:[ECHO BFR]],3,FALSE)</f>
        <v>TX</v>
      </c>
      <c r="AW2572" t="s">
        <v>54</v>
      </c>
      <c r="AX2572" t="str">
        <f>VLOOKUP(Sheet1[[#This Row],[NPDES ID2]],Combined_Sheet__Major_Only___2[[NPDES ID2]:[ECHO BFR]],27,FALSE)</f>
        <v>other</v>
      </c>
      <c r="AY2572" t="str">
        <f>VLOOKUP(Sheet1[[#This Row],[NPDES ID2]],Combined_Sheet__Major_Only___2[[NPDES ID2]:[ECHO BFR]],28,FALSE)</f>
        <v>-</v>
      </c>
      <c r="AZ2572" t="str">
        <f>VLOOKUP(Sheet1[[#This Row],[NPDES ID2]],Combined_Sheet__Major_Only___2[[NPDES ID2]:[ECHO BFR]],29,FALSE)</f>
        <v>-</v>
      </c>
      <c r="BA2572">
        <f>VLOOKUP(Sheet1[[#This Row],[NPDES ID2]],Combined_Sheet__Major_Only___2[[NPDES ID2]:[ECHO BFR]],17,FALSE)</f>
        <v>29.765219999999999</v>
      </c>
      <c r="BB2572">
        <f>VLOOKUP(Sheet1[[#This Row],[NPDES ID2]],Combined_Sheet__Major_Only___2[[NPDES ID2]:[ECHO BFR]],18,FALSE)</f>
        <v>-95.562749999999994</v>
      </c>
      <c r="BC2572" t="str">
        <f>IF(ISNUMBER(SEARCH("aerobic",$AW2572)),"aerobic","")</f>
        <v/>
      </c>
      <c r="BD2572" t="str">
        <f>IF(ISNUMBER(SEARCH("anaer",$AW2572)),"anaer","")</f>
        <v/>
      </c>
      <c r="BE2572" t="str">
        <f>IF(ISNUMBER(SEARCH("thickening",$AZ2572)),"thickening","")</f>
        <v/>
      </c>
      <c r="BF2572" s="2" t="str">
        <f>IF(ISNUMBER(SEARCH("airDry",$AW2572)),"airDry","")</f>
        <v/>
      </c>
      <c r="BG2572" s="2" t="str">
        <f>IF(ISNUMBER(SEARCH("heatDry",$AY2572)),"heatDry","")</f>
        <v/>
      </c>
      <c r="BH2572" s="2" t="str">
        <f>IF(AND(ISNUMBER(SEARCH("aerobic",$AW2572)),ISNUMBER(SEARCH("anaer",$AW2572))),"Combined Aer and Anaer.","")</f>
        <v/>
      </c>
    </row>
    <row r="2573" spans="1:60" x14ac:dyDescent="0.25">
      <c r="A2573" s="4">
        <v>457</v>
      </c>
      <c r="B2573" t="s">
        <v>2284</v>
      </c>
      <c r="C2573">
        <v>487.82</v>
      </c>
      <c r="D2573">
        <v>474.81037452429229</v>
      </c>
      <c r="E2573">
        <v>475.62157649668723</v>
      </c>
      <c r="F2573">
        <v>367.88352986985859</v>
      </c>
      <c r="G2573">
        <v>584.68201315158785</v>
      </c>
      <c r="H2573">
        <v>-146.7026589516085</v>
      </c>
      <c r="I2573">
        <v>-148.98598320667779</v>
      </c>
      <c r="J2573">
        <v>-165.4264020858266</v>
      </c>
      <c r="K2573">
        <v>-123.6456351201418</v>
      </c>
      <c r="L2573">
        <v>256.64759915368847</v>
      </c>
      <c r="M2573">
        <v>254.73474958995169</v>
      </c>
      <c r="N2573">
        <v>248.391325237205</v>
      </c>
      <c r="O2573">
        <v>270.09970235905951</v>
      </c>
      <c r="P2573">
        <v>11.539893600339539</v>
      </c>
      <c r="Q2573">
        <v>11.573598239467509</v>
      </c>
      <c r="R2573">
        <v>9.8899332167153915</v>
      </c>
      <c r="S2573">
        <v>13.31700490062121</v>
      </c>
      <c r="T2573">
        <v>255210.72342648811</v>
      </c>
      <c r="U2573">
        <v>255210.53497023819</v>
      </c>
      <c r="V2573">
        <v>255041.75405959049</v>
      </c>
      <c r="W2573">
        <v>255380.86066584519</v>
      </c>
      <c r="X2573">
        <v>21845.349194390041</v>
      </c>
      <c r="Y2573">
        <v>21990.916908123891</v>
      </c>
      <c r="Z2573">
        <v>20754.955522248361</v>
      </c>
      <c r="AA2573">
        <v>22554.07750427991</v>
      </c>
      <c r="AB2573">
        <v>5746.2498086834339</v>
      </c>
      <c r="AC2573">
        <v>5600.4645169186224</v>
      </c>
      <c r="AD2573">
        <v>4504.309432617365</v>
      </c>
      <c r="AE2573">
        <v>7264.5156556477104</v>
      </c>
      <c r="AF2573">
        <v>51.562466070424193</v>
      </c>
      <c r="AG2573">
        <v>51.176810237116371</v>
      </c>
      <c r="AH2573">
        <v>49.906494778535077</v>
      </c>
      <c r="AI2573">
        <v>54.264049271474903</v>
      </c>
      <c r="AJ2573">
        <v>0.40669063965213031</v>
      </c>
      <c r="AK2573">
        <v>0.40669074786180831</v>
      </c>
      <c r="AL2573">
        <v>0.40666569699689181</v>
      </c>
      <c r="AM2573">
        <v>0.40671543976268432</v>
      </c>
      <c r="AN2573">
        <v>0.98998991925399293</v>
      </c>
      <c r="AO2573">
        <v>0.98998991925399327</v>
      </c>
      <c r="AP2573">
        <v>0.98998991925399327</v>
      </c>
      <c r="AQ2573">
        <v>0.98998991925399327</v>
      </c>
      <c r="AR2573">
        <v>9.1616127909747096</v>
      </c>
      <c r="AS2573">
        <v>9.1616127909747096</v>
      </c>
      <c r="AT2573">
        <v>9.1616127909747096</v>
      </c>
      <c r="AU2573">
        <v>9.1616127909747096</v>
      </c>
      <c r="AV2573" t="str">
        <f>VLOOKUP(Sheet1[[#This Row],[NPDES ID2]],Combined_Sheet__Major_Only___2[[NPDES ID2]:[ECHO BFR]],3,FALSE)</f>
        <v>TN</v>
      </c>
      <c r="AW2573" t="s">
        <v>38</v>
      </c>
      <c r="AX2573" t="str">
        <f>VLOOKUP(Sheet1[[#This Row],[NPDES ID2]],Combined_Sheet__Major_Only___2[[NPDES ID2]:[ECHO BFR]],27,FALSE)</f>
        <v/>
      </c>
      <c r="AY2573" t="str">
        <f>VLOOKUP(Sheet1[[#This Row],[NPDES ID2]],Combined_Sheet__Major_Only___2[[NPDES ID2]:[ECHO BFR]],28,FALSE)</f>
        <v/>
      </c>
      <c r="AZ2573" t="str">
        <f>VLOOKUP(Sheet1[[#This Row],[NPDES ID2]],Combined_Sheet__Major_Only___2[[NPDES ID2]:[ECHO BFR]],29,FALSE)</f>
        <v/>
      </c>
      <c r="BA2573">
        <f>VLOOKUP(Sheet1[[#This Row],[NPDES ID2]],Combined_Sheet__Major_Only___2[[NPDES ID2]:[ECHO BFR]],17,FALSE)</f>
        <v>35.982596999999998</v>
      </c>
      <c r="BB2573">
        <f>VLOOKUP(Sheet1[[#This Row],[NPDES ID2]],Combined_Sheet__Major_Only___2[[NPDES ID2]:[ECHO BFR]],18,FALSE)</f>
        <v>-83.197659000000002</v>
      </c>
      <c r="BC2573" t="str">
        <f>IF(ISNUMBER(SEARCH("aerobic",$AW2573)),"aerobic","")</f>
        <v/>
      </c>
      <c r="BD2573" t="str">
        <f>IF(ISNUMBER(SEARCH("anaer",$AW2573)),"anaer","")</f>
        <v/>
      </c>
      <c r="BE2573" t="str">
        <f>IF(ISNUMBER(SEARCH("thickening",$AZ2573)),"thickening","")</f>
        <v/>
      </c>
      <c r="BF2573" s="3" t="str">
        <f>IF(ISNUMBER(SEARCH("airDry",$AW2573)),"airDry","")</f>
        <v/>
      </c>
      <c r="BG2573" s="3" t="str">
        <f>IF(ISNUMBER(SEARCH("heatDry",$AY2573)),"heatDry","")</f>
        <v/>
      </c>
      <c r="BH2573" s="3" t="str">
        <f>IF(AND(ISNUMBER(SEARCH("aerobic",$AW2573)),ISNUMBER(SEARCH("anaer",$AW2573))),"Combined Aer and Anaer.","")</f>
        <v/>
      </c>
    </row>
    <row r="2574" spans="1:60" x14ac:dyDescent="0.25">
      <c r="A2574" s="4">
        <v>1493</v>
      </c>
      <c r="B2574" t="s">
        <v>7039</v>
      </c>
      <c r="C2574">
        <v>108.6</v>
      </c>
      <c r="D2574">
        <v>1323.9839386563231</v>
      </c>
      <c r="E2574">
        <v>1322.0548872132581</v>
      </c>
      <c r="F2574">
        <v>936.68208865852921</v>
      </c>
      <c r="G2574">
        <v>1719.5822882644061</v>
      </c>
      <c r="H2574">
        <v>-155.57580385153099</v>
      </c>
      <c r="I2574">
        <v>-157.58722479808199</v>
      </c>
      <c r="J2574">
        <v>-174.83554363000059</v>
      </c>
      <c r="K2574">
        <v>-131.95649463005489</v>
      </c>
      <c r="L2574">
        <v>54.169405716925397</v>
      </c>
      <c r="M2574">
        <v>53.719755854030048</v>
      </c>
      <c r="N2574">
        <v>52.231209545382093</v>
      </c>
      <c r="O2574">
        <v>57.328219158885133</v>
      </c>
      <c r="P2574">
        <v>2.574347078424899</v>
      </c>
      <c r="Q2574">
        <v>2.5875304864315809</v>
      </c>
      <c r="R2574">
        <v>2.2283771325245718</v>
      </c>
      <c r="S2574">
        <v>2.967489288261477</v>
      </c>
      <c r="T2574">
        <v>267455.98004082689</v>
      </c>
      <c r="U2574">
        <v>267455.78260694467</v>
      </c>
      <c r="V2574">
        <v>267278.96135297348</v>
      </c>
      <c r="W2574">
        <v>267634.22223595937</v>
      </c>
      <c r="X2574">
        <v>24151.410191812101</v>
      </c>
      <c r="Y2574">
        <v>24328.8248988249</v>
      </c>
      <c r="Z2574">
        <v>22813.978089939239</v>
      </c>
      <c r="AA2574">
        <v>25023.902070994922</v>
      </c>
      <c r="AB2574">
        <v>5846.0238685621753</v>
      </c>
      <c r="AC2574">
        <v>5721.1454061886552</v>
      </c>
      <c r="AD2574">
        <v>4661.9048071104326</v>
      </c>
      <c r="AE2574">
        <v>7273.1032168183683</v>
      </c>
      <c r="AF2574">
        <v>48.882932742822007</v>
      </c>
      <c r="AG2574">
        <v>48.476869482645093</v>
      </c>
      <c r="AH2574">
        <v>47.134494176387378</v>
      </c>
      <c r="AI2574">
        <v>51.733242221224849</v>
      </c>
      <c r="AJ2574">
        <v>0.37414120584483979</v>
      </c>
      <c r="AK2574">
        <v>0.37414122895362562</v>
      </c>
      <c r="AL2574">
        <v>0.37413590339342151</v>
      </c>
      <c r="AM2574">
        <v>0.37414647770807469</v>
      </c>
      <c r="AN2574">
        <v>0.99044193987560847</v>
      </c>
      <c r="AO2574">
        <v>0.99044193987560836</v>
      </c>
      <c r="AP2574">
        <v>0.99044193987560836</v>
      </c>
      <c r="AQ2574">
        <v>0.99044193987560836</v>
      </c>
      <c r="AR2574">
        <v>9.042001978451804</v>
      </c>
      <c r="AS2574">
        <v>9.0420019784518022</v>
      </c>
      <c r="AT2574">
        <v>9.0420019784518022</v>
      </c>
      <c r="AU2574">
        <v>9.0420019784518022</v>
      </c>
      <c r="AV2574" t="str">
        <f>VLOOKUP(Sheet1[[#This Row],[NPDES ID2]],Combined_Sheet__Major_Only___2[[NPDES ID2]:[ECHO BFR]],3,FALSE)</f>
        <v>TN</v>
      </c>
      <c r="AW2574" t="s">
        <v>38</v>
      </c>
      <c r="AX2574" t="str">
        <f>VLOOKUP(Sheet1[[#This Row],[NPDES ID2]],Combined_Sheet__Major_Only___2[[NPDES ID2]:[ECHO BFR]],27,FALSE)</f>
        <v/>
      </c>
      <c r="AY2574" t="str">
        <f>VLOOKUP(Sheet1[[#This Row],[NPDES ID2]],Combined_Sheet__Major_Only___2[[NPDES ID2]:[ECHO BFR]],28,FALSE)</f>
        <v/>
      </c>
      <c r="AZ2574" t="str">
        <f>VLOOKUP(Sheet1[[#This Row],[NPDES ID2]],Combined_Sheet__Major_Only___2[[NPDES ID2]:[ECHO BFR]],29,FALSE)</f>
        <v/>
      </c>
      <c r="BA2574">
        <f>VLOOKUP(Sheet1[[#This Row],[NPDES ID2]],Combined_Sheet__Major_Only___2[[NPDES ID2]:[ECHO BFR]],17,FALSE)</f>
        <v>36.359228999999999</v>
      </c>
      <c r="BB2574">
        <f>VLOOKUP(Sheet1[[#This Row],[NPDES ID2]],Combined_Sheet__Major_Only___2[[NPDES ID2]:[ECHO BFR]],18,FALSE)</f>
        <v>-85.344133999999997</v>
      </c>
      <c r="BC2574" t="str">
        <f>IF(ISNUMBER(SEARCH("aerobic",$AW2574)),"aerobic","")</f>
        <v/>
      </c>
      <c r="BD2574" t="str">
        <f>IF(ISNUMBER(SEARCH("anaer",$AW2574)),"anaer","")</f>
        <v/>
      </c>
      <c r="BE2574" t="str">
        <f>IF(ISNUMBER(SEARCH("thickening",$AZ2574)),"thickening","")</f>
        <v/>
      </c>
      <c r="BF2574" s="3" t="str">
        <f>IF(ISNUMBER(SEARCH("airDry",$AW2574)),"airDry","")</f>
        <v/>
      </c>
      <c r="BG2574" s="3" t="str">
        <f>IF(ISNUMBER(SEARCH("heatDry",$AY2574)),"heatDry","")</f>
        <v/>
      </c>
      <c r="BH2574" s="3" t="str">
        <f>IF(AND(ISNUMBER(SEARCH("aerobic",$AW2574)),ISNUMBER(SEARCH("anaer",$AW2574))),"Combined Aer and Anaer.","")</f>
        <v/>
      </c>
    </row>
    <row r="2575" spans="1:60" x14ac:dyDescent="0.25">
      <c r="A2575" s="4">
        <v>2506</v>
      </c>
      <c r="B2575" t="s">
        <v>11647</v>
      </c>
      <c r="C2575">
        <v>172.76</v>
      </c>
      <c r="D2575">
        <v>835.94024930043383</v>
      </c>
      <c r="E2575">
        <v>829.89842985934865</v>
      </c>
      <c r="F2575">
        <v>605.51346487531589</v>
      </c>
      <c r="G2575">
        <v>1085.7084942502941</v>
      </c>
      <c r="H2575">
        <v>-143.81054272153901</v>
      </c>
      <c r="I2575">
        <v>-145.83436598186799</v>
      </c>
      <c r="J2575">
        <v>-162.0853848570772</v>
      </c>
      <c r="K2575">
        <v>-120.6959059098114</v>
      </c>
      <c r="L2575">
        <v>92.822293485929265</v>
      </c>
      <c r="M2575">
        <v>92.1595158572174</v>
      </c>
      <c r="N2575">
        <v>89.964676940757329</v>
      </c>
      <c r="O2575">
        <v>97.479299262096234</v>
      </c>
      <c r="P2575">
        <v>4.0834994230388144</v>
      </c>
      <c r="Q2575">
        <v>4.1045627366593953</v>
      </c>
      <c r="R2575">
        <v>3.4854684619544032</v>
      </c>
      <c r="S2575">
        <v>4.7049994887913327</v>
      </c>
      <c r="T2575">
        <v>267478.48209463269</v>
      </c>
      <c r="U2575">
        <v>267478.28464425309</v>
      </c>
      <c r="V2575">
        <v>267301.44861523522</v>
      </c>
      <c r="W2575">
        <v>267656.73918354459</v>
      </c>
      <c r="X2575">
        <v>22417.66761839297</v>
      </c>
      <c r="Y2575">
        <v>22561.339621638839</v>
      </c>
      <c r="Z2575">
        <v>21345.529893527892</v>
      </c>
      <c r="AA2575">
        <v>23113.355346830329</v>
      </c>
      <c r="AB2575">
        <v>5114.9465427668147</v>
      </c>
      <c r="AC2575">
        <v>5016.311954986717</v>
      </c>
      <c r="AD2575">
        <v>4140.3188081536046</v>
      </c>
      <c r="AE2575">
        <v>6275.3800042912999</v>
      </c>
      <c r="AF2575">
        <v>52.655777467670951</v>
      </c>
      <c r="AG2575">
        <v>52.27930135916084</v>
      </c>
      <c r="AH2575">
        <v>51.035750248186758</v>
      </c>
      <c r="AI2575">
        <v>55.297194850762878</v>
      </c>
      <c r="AJ2575">
        <v>0.41998518229225429</v>
      </c>
      <c r="AK2575">
        <v>0.41998522287596318</v>
      </c>
      <c r="AL2575">
        <v>0.41997586291760719</v>
      </c>
      <c r="AM2575">
        <v>0.4199944479915666</v>
      </c>
      <c r="AN2575">
        <v>0.99044273294037732</v>
      </c>
      <c r="AO2575">
        <v>0.99044273294037732</v>
      </c>
      <c r="AP2575">
        <v>0.99044273294037732</v>
      </c>
      <c r="AQ2575">
        <v>0.99044273294037732</v>
      </c>
      <c r="AR2575">
        <v>10.03372962764254</v>
      </c>
      <c r="AS2575">
        <v>10.03372962764254</v>
      </c>
      <c r="AT2575">
        <v>10.03372962764254</v>
      </c>
      <c r="AU2575">
        <v>10.03372962764254</v>
      </c>
      <c r="AV2575" t="str">
        <f>VLOOKUP(Sheet1[[#This Row],[NPDES ID2]],Combined_Sheet__Major_Only___2[[NPDES ID2]:[ECHO BFR]],3,FALSE)</f>
        <v>TN</v>
      </c>
      <c r="AW2575" t="s">
        <v>38</v>
      </c>
      <c r="AX2575" t="str">
        <f>VLOOKUP(Sheet1[[#This Row],[NPDES ID2]],Combined_Sheet__Major_Only___2[[NPDES ID2]:[ECHO BFR]],27,FALSE)</f>
        <v/>
      </c>
      <c r="AY2575" t="str">
        <f>VLOOKUP(Sheet1[[#This Row],[NPDES ID2]],Combined_Sheet__Major_Only___2[[NPDES ID2]:[ECHO BFR]],28,FALSE)</f>
        <v/>
      </c>
      <c r="AZ2575" t="str">
        <f>VLOOKUP(Sheet1[[#This Row],[NPDES ID2]],Combined_Sheet__Major_Only___2[[NPDES ID2]:[ECHO BFR]],29,FALSE)</f>
        <v/>
      </c>
      <c r="BA2575">
        <f>VLOOKUP(Sheet1[[#This Row],[NPDES ID2]],Combined_Sheet__Major_Only___2[[NPDES ID2]:[ECHO BFR]],17,FALSE)</f>
        <v>36.029260000000001</v>
      </c>
      <c r="BB2575">
        <f>VLOOKUP(Sheet1[[#This Row],[NPDES ID2]],Combined_Sheet__Major_Only___2[[NPDES ID2]:[ECHO BFR]],18,FALSE)</f>
        <v>-89.418126000000001</v>
      </c>
      <c r="BC2575" t="str">
        <f>IF(ISNUMBER(SEARCH("aerobic",$AW2575)),"aerobic","")</f>
        <v/>
      </c>
      <c r="BD2575" t="str">
        <f>IF(ISNUMBER(SEARCH("anaer",$AW2575)),"anaer","")</f>
        <v/>
      </c>
      <c r="BE2575" t="str">
        <f>IF(ISNUMBER(SEARCH("thickening",$AZ2575)),"thickening","")</f>
        <v/>
      </c>
      <c r="BF2575" s="2" t="str">
        <f>IF(ISNUMBER(SEARCH("airDry",$AW2575)),"airDry","")</f>
        <v/>
      </c>
      <c r="BG2575" s="2" t="str">
        <f>IF(ISNUMBER(SEARCH("heatDry",$AY2575)),"heatDry","")</f>
        <v/>
      </c>
      <c r="BH2575" s="2" t="str">
        <f>IF(AND(ISNUMBER(SEARCH("aerobic",$AW2575)),ISNUMBER(SEARCH("anaer",$AW2575))),"Combined Aer and Anaer.","")</f>
        <v/>
      </c>
    </row>
    <row r="2576" spans="1:60" x14ac:dyDescent="0.25">
      <c r="A2576" s="4">
        <v>1125</v>
      </c>
      <c r="B2576" t="s">
        <v>5412</v>
      </c>
      <c r="C2576">
        <v>318.56</v>
      </c>
      <c r="D2576">
        <v>598.0393224715217</v>
      </c>
      <c r="E2576">
        <v>598.29584470903319</v>
      </c>
      <c r="F2576">
        <v>449.93607786424161</v>
      </c>
      <c r="G2576">
        <v>760.35719942532796</v>
      </c>
      <c r="H2576">
        <v>-155.4737115660993</v>
      </c>
      <c r="I2576">
        <v>-157.51546869662261</v>
      </c>
      <c r="J2576">
        <v>-174.93006031430571</v>
      </c>
      <c r="K2576">
        <v>-131.99068091969971</v>
      </c>
      <c r="L2576">
        <v>158.75702016501771</v>
      </c>
      <c r="M2576">
        <v>157.4376932363248</v>
      </c>
      <c r="N2576">
        <v>153.06600117983041</v>
      </c>
      <c r="O2576">
        <v>168.03068104269451</v>
      </c>
      <c r="P2576">
        <v>7.5514109931004052</v>
      </c>
      <c r="Q2576">
        <v>7.5903993099031224</v>
      </c>
      <c r="R2576">
        <v>6.5369897850823611</v>
      </c>
      <c r="S2576">
        <v>8.7039022869684448</v>
      </c>
      <c r="T2576">
        <v>269822.01811804838</v>
      </c>
      <c r="U2576">
        <v>269821.81894950109</v>
      </c>
      <c r="V2576">
        <v>269643.44413409341</v>
      </c>
      <c r="W2576">
        <v>270001.82635908632</v>
      </c>
      <c r="X2576">
        <v>24386.610563067901</v>
      </c>
      <c r="Y2576">
        <v>24565.914648348691</v>
      </c>
      <c r="Z2576">
        <v>23033.893634838649</v>
      </c>
      <c r="AA2576">
        <v>25269.28012235272</v>
      </c>
      <c r="AB2576">
        <v>5598.6063098314653</v>
      </c>
      <c r="AC2576">
        <v>5490.8707662814741</v>
      </c>
      <c r="AD2576">
        <v>4515.3125544106651</v>
      </c>
      <c r="AE2576">
        <v>6887.6847287912933</v>
      </c>
      <c r="AF2576">
        <v>48.841406986191508</v>
      </c>
      <c r="AG2576">
        <v>48.434649306213487</v>
      </c>
      <c r="AH2576">
        <v>47.092353556918972</v>
      </c>
      <c r="AI2576">
        <v>51.693759543079032</v>
      </c>
      <c r="AJ2576">
        <v>0.37363716775835271</v>
      </c>
      <c r="AK2576">
        <v>0.37363723547323791</v>
      </c>
      <c r="AL2576">
        <v>0.37362158887119518</v>
      </c>
      <c r="AM2576">
        <v>0.37365265726485392</v>
      </c>
      <c r="AN2576">
        <v>0.99052461434219308</v>
      </c>
      <c r="AO2576">
        <v>0.99052461434219308</v>
      </c>
      <c r="AP2576">
        <v>0.99052461434219308</v>
      </c>
      <c r="AQ2576">
        <v>0.99052461434219308</v>
      </c>
      <c r="AR2576">
        <v>9.2776249643215003</v>
      </c>
      <c r="AS2576">
        <v>9.2776249643214985</v>
      </c>
      <c r="AT2576">
        <v>9.2776249643214985</v>
      </c>
      <c r="AU2576">
        <v>9.2776249643214985</v>
      </c>
      <c r="AV2576" t="str">
        <f>VLOOKUP(Sheet1[[#This Row],[NPDES ID2]],Combined_Sheet__Major_Only___2[[NPDES ID2]:[ECHO BFR]],3,FALSE)</f>
        <v>IL</v>
      </c>
      <c r="AW2576" t="s">
        <v>54</v>
      </c>
      <c r="AX2576" t="str">
        <f>VLOOKUP(Sheet1[[#This Row],[NPDES ID2]],Combined_Sheet__Major_Only___2[[NPDES ID2]:[ECHO BFR]],27,FALSE)</f>
        <v>-</v>
      </c>
      <c r="AY2576" t="str">
        <f>VLOOKUP(Sheet1[[#This Row],[NPDES ID2]],Combined_Sheet__Major_Only___2[[NPDES ID2]:[ECHO BFR]],28,FALSE)</f>
        <v>-</v>
      </c>
      <c r="AZ2576" t="str">
        <f>VLOOKUP(Sheet1[[#This Row],[NPDES ID2]],Combined_Sheet__Major_Only___2[[NPDES ID2]:[ECHO BFR]],29,FALSE)</f>
        <v>preliminaryOps</v>
      </c>
      <c r="BA2576">
        <f>VLOOKUP(Sheet1[[#This Row],[NPDES ID2]],Combined_Sheet__Major_Only___2[[NPDES ID2]:[ECHO BFR]],17,FALSE)</f>
        <v>41.451372999999997</v>
      </c>
      <c r="BB2576">
        <f>VLOOKUP(Sheet1[[#This Row],[NPDES ID2]],Combined_Sheet__Major_Only___2[[NPDES ID2]:[ECHO BFR]],18,FALSE)</f>
        <v>-90.581746999999993</v>
      </c>
      <c r="BC2576" t="str">
        <f>IF(ISNUMBER(SEARCH("aerobic",$AW2576)),"aerobic","")</f>
        <v/>
      </c>
      <c r="BD2576" t="str">
        <f>IF(ISNUMBER(SEARCH("anaer",$AW2576)),"anaer","")</f>
        <v/>
      </c>
      <c r="BE2576" t="str">
        <f>IF(ISNUMBER(SEARCH("thickening",$AZ2576)),"thickening","")</f>
        <v/>
      </c>
      <c r="BF2576" s="3" t="str">
        <f>IF(ISNUMBER(SEARCH("airDry",$AW2576)),"airDry","")</f>
        <v/>
      </c>
      <c r="BG2576" s="3" t="str">
        <f>IF(ISNUMBER(SEARCH("heatDry",$AY2576)),"heatDry","")</f>
        <v/>
      </c>
      <c r="BH2576" s="3" t="str">
        <f>IF(AND(ISNUMBER(SEARCH("aerobic",$AW2576)),ISNUMBER(SEARCH("anaer",$AW2576))),"Combined Aer and Anaer.","")</f>
        <v/>
      </c>
    </row>
    <row r="2577" spans="1:60" x14ac:dyDescent="0.25">
      <c r="A2577" s="4">
        <v>1204</v>
      </c>
      <c r="B2577" t="s">
        <v>5776</v>
      </c>
      <c r="C2577">
        <v>247.3</v>
      </c>
      <c r="D2577">
        <v>670.71341077370585</v>
      </c>
      <c r="E2577">
        <v>669.77782119483197</v>
      </c>
      <c r="F2577">
        <v>499.13735249133151</v>
      </c>
      <c r="G2577">
        <v>868.16920755802528</v>
      </c>
      <c r="H2577">
        <v>-149.62740309467779</v>
      </c>
      <c r="I2577">
        <v>-151.73357626738431</v>
      </c>
      <c r="J2577">
        <v>-168.4414458903141</v>
      </c>
      <c r="K2577">
        <v>-126.3210216702676</v>
      </c>
      <c r="L2577">
        <v>127.8956248569712</v>
      </c>
      <c r="M2577">
        <v>126.9078568740248</v>
      </c>
      <c r="N2577">
        <v>123.6357468672762</v>
      </c>
      <c r="O2577">
        <v>134.8375198433472</v>
      </c>
      <c r="P2577">
        <v>5.8542719333514066</v>
      </c>
      <c r="Q2577">
        <v>5.8660312549980329</v>
      </c>
      <c r="R2577">
        <v>5.0314455010171653</v>
      </c>
      <c r="S2577">
        <v>6.7630985988809069</v>
      </c>
      <c r="T2577">
        <v>269973.83841243252</v>
      </c>
      <c r="U2577">
        <v>269973.63913257781</v>
      </c>
      <c r="V2577">
        <v>269795.1646306279</v>
      </c>
      <c r="W2577">
        <v>270153.74714109662</v>
      </c>
      <c r="X2577">
        <v>23509.921894053281</v>
      </c>
      <c r="Y2577">
        <v>23671.747172475789</v>
      </c>
      <c r="Z2577">
        <v>22295.762882107279</v>
      </c>
      <c r="AA2577">
        <v>24299.912943689309</v>
      </c>
      <c r="AB2577">
        <v>5171.1648347138644</v>
      </c>
      <c r="AC2577">
        <v>5079.4692421721102</v>
      </c>
      <c r="AD2577">
        <v>4212.2090043076587</v>
      </c>
      <c r="AE2577">
        <v>6296.6878491923962</v>
      </c>
      <c r="AF2577">
        <v>50.684287368971319</v>
      </c>
      <c r="AG2577">
        <v>50.292146716816447</v>
      </c>
      <c r="AH2577">
        <v>48.997549409542231</v>
      </c>
      <c r="AI2577">
        <v>53.434780172081943</v>
      </c>
      <c r="AJ2577">
        <v>0.39601764037331932</v>
      </c>
      <c r="AK2577">
        <v>0.39601769566347322</v>
      </c>
      <c r="AL2577">
        <v>0.396004931779953</v>
      </c>
      <c r="AM2577">
        <v>0.39603027591452572</v>
      </c>
      <c r="AN2577">
        <v>0.9905298704669202</v>
      </c>
      <c r="AO2577">
        <v>0.99052987046692043</v>
      </c>
      <c r="AP2577">
        <v>0.99052987046692043</v>
      </c>
      <c r="AQ2577">
        <v>0.99052987046692043</v>
      </c>
      <c r="AR2577">
        <v>9.8423469251869395</v>
      </c>
      <c r="AS2577">
        <v>9.8423469251869378</v>
      </c>
      <c r="AT2577">
        <v>9.8423469251869378</v>
      </c>
      <c r="AU2577">
        <v>9.8423469251869378</v>
      </c>
      <c r="AV2577" t="str">
        <f>VLOOKUP(Sheet1[[#This Row],[NPDES ID2]],Combined_Sheet__Major_Only___2[[NPDES ID2]:[ECHO BFR]],3,FALSE)</f>
        <v>TN</v>
      </c>
      <c r="AW2577" t="s">
        <v>38</v>
      </c>
      <c r="AX2577" t="str">
        <f>VLOOKUP(Sheet1[[#This Row],[NPDES ID2]],Combined_Sheet__Major_Only___2[[NPDES ID2]:[ECHO BFR]],27,FALSE)</f>
        <v/>
      </c>
      <c r="AY2577" t="str">
        <f>VLOOKUP(Sheet1[[#This Row],[NPDES ID2]],Combined_Sheet__Major_Only___2[[NPDES ID2]:[ECHO BFR]],28,FALSE)</f>
        <v/>
      </c>
      <c r="AZ2577" t="str">
        <f>VLOOKUP(Sheet1[[#This Row],[NPDES ID2]],Combined_Sheet__Major_Only___2[[NPDES ID2]:[ECHO BFR]],29,FALSE)</f>
        <v/>
      </c>
      <c r="BA2577">
        <f>VLOOKUP(Sheet1[[#This Row],[NPDES ID2]],Combined_Sheet__Major_Only___2[[NPDES ID2]:[ECHO BFR]],17,FALSE)</f>
        <v>36.352885000000001</v>
      </c>
      <c r="BB2577">
        <f>VLOOKUP(Sheet1[[#This Row],[NPDES ID2]],Combined_Sheet__Major_Only___2[[NPDES ID2]:[ECHO BFR]],18,FALSE)</f>
        <v>-82.248467000000005</v>
      </c>
      <c r="BC2577" t="str">
        <f>IF(ISNUMBER(SEARCH("aerobic",$AW2577)),"aerobic","")</f>
        <v/>
      </c>
      <c r="BD2577" t="str">
        <f>IF(ISNUMBER(SEARCH("anaer",$AW2577)),"anaer","")</f>
        <v/>
      </c>
      <c r="BE2577" t="str">
        <f>IF(ISNUMBER(SEARCH("thickening",$AZ2577)),"thickening","")</f>
        <v/>
      </c>
      <c r="BF2577" s="2" t="str">
        <f>IF(ISNUMBER(SEARCH("airDry",$AW2577)),"airDry","")</f>
        <v/>
      </c>
      <c r="BG2577" s="2" t="str">
        <f>IF(ISNUMBER(SEARCH("heatDry",$AY2577)),"heatDry","")</f>
        <v/>
      </c>
      <c r="BH2577" s="2" t="str">
        <f>IF(AND(ISNUMBER(SEARCH("aerobic",$AW2577)),ISNUMBER(SEARCH("anaer",$AW2577))),"Combined Aer and Anaer.","")</f>
        <v/>
      </c>
    </row>
    <row r="2578" spans="1:60" x14ac:dyDescent="0.25">
      <c r="A2578" s="4">
        <v>1920</v>
      </c>
      <c r="B2578" t="s">
        <v>9060</v>
      </c>
      <c r="C2578">
        <v>3154.4</v>
      </c>
      <c r="D2578">
        <v>904.62094521317226</v>
      </c>
      <c r="E2578">
        <v>905.0349075678655</v>
      </c>
      <c r="F2578">
        <v>752.44959512803996</v>
      </c>
      <c r="G2578">
        <v>1069.458632171194</v>
      </c>
      <c r="H2578">
        <v>-142.3774786483965</v>
      </c>
      <c r="I2578">
        <v>-144.44708053600709</v>
      </c>
      <c r="J2578">
        <v>-162.9348630612281</v>
      </c>
      <c r="K2578">
        <v>-118.2470044949992</v>
      </c>
      <c r="L2578">
        <v>1674.292099334468</v>
      </c>
      <c r="M2578">
        <v>1662.134565402338</v>
      </c>
      <c r="N2578">
        <v>1621.2897256237179</v>
      </c>
      <c r="O2578">
        <v>1760.4718284811181</v>
      </c>
      <c r="P2578">
        <v>74.563185557806094</v>
      </c>
      <c r="Q2578">
        <v>74.853524589112439</v>
      </c>
      <c r="R2578">
        <v>63.795743128734962</v>
      </c>
      <c r="S2578">
        <v>85.975446833831327</v>
      </c>
      <c r="T2578">
        <v>272618.58833215211</v>
      </c>
      <c r="U2578">
        <v>272618.38711329421</v>
      </c>
      <c r="V2578">
        <v>272438.1760452576</v>
      </c>
      <c r="W2578">
        <v>272800.24758200272</v>
      </c>
      <c r="X2578">
        <v>23129.520530528669</v>
      </c>
      <c r="Y2578">
        <v>23279.7910744361</v>
      </c>
      <c r="Z2578">
        <v>21995.32555887508</v>
      </c>
      <c r="AA2578">
        <v>23865.776095054731</v>
      </c>
      <c r="AB2578">
        <v>5861.6642393152133</v>
      </c>
      <c r="AC2578">
        <v>5723.9608890978052</v>
      </c>
      <c r="AD2578">
        <v>4633.9280557275833</v>
      </c>
      <c r="AE2578">
        <v>7346.8626173079847</v>
      </c>
      <c r="AF2578">
        <v>52.040770917504339</v>
      </c>
      <c r="AG2578">
        <v>51.653658061291402</v>
      </c>
      <c r="AH2578">
        <v>50.412435410230593</v>
      </c>
      <c r="AI2578">
        <v>54.712276910797698</v>
      </c>
      <c r="AJ2578">
        <v>0.41250578814929417</v>
      </c>
      <c r="AK2578">
        <v>0.41250650595329208</v>
      </c>
      <c r="AL2578">
        <v>0.41233446154453901</v>
      </c>
      <c r="AM2578">
        <v>0.41267620485185991</v>
      </c>
      <c r="AN2578">
        <v>0.99062050692335257</v>
      </c>
      <c r="AO2578">
        <v>0.99062050692335268</v>
      </c>
      <c r="AP2578">
        <v>0.99062050692335268</v>
      </c>
      <c r="AQ2578">
        <v>0.99062050692335268</v>
      </c>
      <c r="AR2578">
        <v>9.4124166302507177</v>
      </c>
      <c r="AS2578">
        <v>9.4124166302507177</v>
      </c>
      <c r="AT2578">
        <v>9.4124166302507177</v>
      </c>
      <c r="AU2578">
        <v>9.4124166302507177</v>
      </c>
      <c r="AV2578" t="str">
        <f>VLOOKUP(Sheet1[[#This Row],[NPDES ID2]],Combined_Sheet__Major_Only___2[[NPDES ID2]:[ECHO BFR]],3,FALSE)</f>
        <v>TX</v>
      </c>
      <c r="AW2578" t="s">
        <v>54</v>
      </c>
      <c r="AX2578" t="str">
        <f>VLOOKUP(Sheet1[[#This Row],[NPDES ID2]],Combined_Sheet__Major_Only___2[[NPDES ID2]:[ECHO BFR]],27,FALSE)</f>
        <v>other</v>
      </c>
      <c r="AY2578" t="str">
        <f>VLOOKUP(Sheet1[[#This Row],[NPDES ID2]],Combined_Sheet__Major_Only___2[[NPDES ID2]:[ECHO BFR]],28,FALSE)</f>
        <v>-</v>
      </c>
      <c r="AZ2578" t="str">
        <f>VLOOKUP(Sheet1[[#This Row],[NPDES ID2]],Combined_Sheet__Major_Only___2[[NPDES ID2]:[ECHO BFR]],29,FALSE)</f>
        <v>preliminaryOps</v>
      </c>
      <c r="BA2578">
        <f>VLOOKUP(Sheet1[[#This Row],[NPDES ID2]],Combined_Sheet__Major_Only___2[[NPDES ID2]:[ECHO BFR]],17,FALSE)</f>
        <v>27.498694</v>
      </c>
      <c r="BB2578">
        <f>VLOOKUP(Sheet1[[#This Row],[NPDES ID2]],Combined_Sheet__Major_Only___2[[NPDES ID2]:[ECHO BFR]],18,FALSE)</f>
        <v>-99.493806000000006</v>
      </c>
      <c r="BC2578" t="str">
        <f>IF(ISNUMBER(SEARCH("aerobic",$AW2578)),"aerobic","")</f>
        <v/>
      </c>
      <c r="BD2578" t="str">
        <f>IF(ISNUMBER(SEARCH("anaer",$AW2578)),"anaer","")</f>
        <v/>
      </c>
      <c r="BE2578" t="str">
        <f>IF(ISNUMBER(SEARCH("thickening",$AZ2578)),"thickening","")</f>
        <v/>
      </c>
      <c r="BF2578" s="2" t="str">
        <f>IF(ISNUMBER(SEARCH("airDry",$AW2578)),"airDry","")</f>
        <v/>
      </c>
      <c r="BG2578" s="2" t="str">
        <f>IF(ISNUMBER(SEARCH("heatDry",$AY2578)),"heatDry","")</f>
        <v/>
      </c>
      <c r="BH2578" s="2" t="str">
        <f>IF(AND(ISNUMBER(SEARCH("aerobic",$AW2578)),ISNUMBER(SEARCH("anaer",$AW2578))),"Combined Aer and Anaer.","")</f>
        <v/>
      </c>
    </row>
    <row r="2579" spans="1:60" x14ac:dyDescent="0.25">
      <c r="A2579" s="4">
        <v>1089</v>
      </c>
      <c r="B2579" t="s">
        <v>5249</v>
      </c>
      <c r="C2579">
        <v>350</v>
      </c>
      <c r="D2579">
        <v>535.2811704458918</v>
      </c>
      <c r="E2579">
        <v>537.61746085323898</v>
      </c>
      <c r="F2579">
        <v>404.53664547005951</v>
      </c>
      <c r="G2579">
        <v>672.04294580231976</v>
      </c>
      <c r="H2579">
        <v>-145.58357568802731</v>
      </c>
      <c r="I2579">
        <v>-147.76063884268589</v>
      </c>
      <c r="J2579">
        <v>-164.08206750072131</v>
      </c>
      <c r="K2579">
        <v>-122.50347205092859</v>
      </c>
      <c r="L2579">
        <v>185.6352327178482</v>
      </c>
      <c r="M2579">
        <v>184.27415411634391</v>
      </c>
      <c r="N2579">
        <v>179.76291279555241</v>
      </c>
      <c r="O2579">
        <v>195.20392064058339</v>
      </c>
      <c r="P2579">
        <v>8.2770646754711397</v>
      </c>
      <c r="Q2579">
        <v>8.3083229024395848</v>
      </c>
      <c r="R2579">
        <v>7.0812615890737689</v>
      </c>
      <c r="S2579">
        <v>9.546014460941322</v>
      </c>
      <c r="T2579">
        <v>274846.1395730534</v>
      </c>
      <c r="U2579">
        <v>274845.93672106229</v>
      </c>
      <c r="V2579">
        <v>274664.26302326517</v>
      </c>
      <c r="W2579">
        <v>275029.27320640307</v>
      </c>
      <c r="X2579">
        <v>23335.8895084098</v>
      </c>
      <c r="Y2579">
        <v>23489.095279186</v>
      </c>
      <c r="Z2579">
        <v>22189.953802480552</v>
      </c>
      <c r="AA2579">
        <v>24080.226442649269</v>
      </c>
      <c r="AB2579">
        <v>5796.6545673053761</v>
      </c>
      <c r="AC2579">
        <v>5664.9631048373521</v>
      </c>
      <c r="AD2579">
        <v>4605.3311530006094</v>
      </c>
      <c r="AE2579">
        <v>7236.7690431962174</v>
      </c>
      <c r="AF2579">
        <v>51.980576030651839</v>
      </c>
      <c r="AG2579">
        <v>51.598426739726953</v>
      </c>
      <c r="AH2579">
        <v>50.338355624063588</v>
      </c>
      <c r="AI2579">
        <v>54.659151971838497</v>
      </c>
      <c r="AJ2579">
        <v>0.41177392400168222</v>
      </c>
      <c r="AK2579">
        <v>0.41177400683936122</v>
      </c>
      <c r="AL2579">
        <v>0.41175485739000089</v>
      </c>
      <c r="AM2579">
        <v>0.41179288132283087</v>
      </c>
      <c r="AN2579">
        <v>0.990695510613953</v>
      </c>
      <c r="AO2579">
        <v>0.99069551061395333</v>
      </c>
      <c r="AP2579">
        <v>0.99069551061395333</v>
      </c>
      <c r="AQ2579">
        <v>0.99069551061395333</v>
      </c>
      <c r="AR2579">
        <v>9.493406795685658</v>
      </c>
      <c r="AS2579">
        <v>9.4934067956856545</v>
      </c>
      <c r="AT2579">
        <v>9.4934067956856545</v>
      </c>
      <c r="AU2579">
        <v>9.4934067956856545</v>
      </c>
      <c r="AV2579" t="str">
        <f>VLOOKUP(Sheet1[[#This Row],[NPDES ID2]],Combined_Sheet__Major_Only___2[[NPDES ID2]:[ECHO BFR]],3,FALSE)</f>
        <v>AR</v>
      </c>
      <c r="AW2579" t="s">
        <v>54</v>
      </c>
      <c r="AX2579" t="str">
        <f>VLOOKUP(Sheet1[[#This Row],[NPDES ID2]],Combined_Sheet__Major_Only___2[[NPDES ID2]:[ECHO BFR]],27,FALSE)</f>
        <v>-</v>
      </c>
      <c r="AY2579" t="str">
        <f>VLOOKUP(Sheet1[[#This Row],[NPDES ID2]],Combined_Sheet__Major_Only___2[[NPDES ID2]:[ECHO BFR]],28,FALSE)</f>
        <v>-</v>
      </c>
      <c r="AZ2579" t="str">
        <f>VLOOKUP(Sheet1[[#This Row],[NPDES ID2]],Combined_Sheet__Major_Only___2[[NPDES ID2]:[ECHO BFR]],29,FALSE)</f>
        <v>sludgeLagoon</v>
      </c>
      <c r="BA2579">
        <f>VLOOKUP(Sheet1[[#This Row],[NPDES ID2]],Combined_Sheet__Major_Only___2[[NPDES ID2]:[ECHO BFR]],17,FALSE)</f>
        <v>35.469932</v>
      </c>
      <c r="BB2579">
        <f>VLOOKUP(Sheet1[[#This Row],[NPDES ID2]],Combined_Sheet__Major_Only___2[[NPDES ID2]:[ECHO BFR]],18,FALSE)</f>
        <v>-94.396529000000001</v>
      </c>
      <c r="BC2579" t="str">
        <f>IF(ISNUMBER(SEARCH("aerobic",$AW2579)),"aerobic","")</f>
        <v/>
      </c>
      <c r="BD2579" t="str">
        <f>IF(ISNUMBER(SEARCH("anaer",$AW2579)),"anaer","")</f>
        <v/>
      </c>
      <c r="BE2579" t="str">
        <f>IF(ISNUMBER(SEARCH("thickening",$AZ2579)),"thickening","")</f>
        <v/>
      </c>
      <c r="BF2579" s="3" t="str">
        <f>IF(ISNUMBER(SEARCH("airDry",$AW2579)),"airDry","")</f>
        <v/>
      </c>
      <c r="BG2579" s="3" t="str">
        <f>IF(ISNUMBER(SEARCH("heatDry",$AY2579)),"heatDry","")</f>
        <v/>
      </c>
      <c r="BH2579" s="3" t="str">
        <f>IF(AND(ISNUMBER(SEARCH("aerobic",$AW2579)),ISNUMBER(SEARCH("anaer",$AW2579))),"Combined Aer and Anaer.","")</f>
        <v/>
      </c>
    </row>
    <row r="2580" spans="1:60" x14ac:dyDescent="0.25">
      <c r="A2580" s="4">
        <v>524</v>
      </c>
      <c r="B2580" t="s">
        <v>2588</v>
      </c>
      <c r="C2580">
        <v>298</v>
      </c>
      <c r="D2580">
        <v>608.8576669730495</v>
      </c>
      <c r="E2580">
        <v>609.12833198557018</v>
      </c>
      <c r="F2580">
        <v>459.64353900150797</v>
      </c>
      <c r="G2580">
        <v>780.51910098617543</v>
      </c>
      <c r="H2580">
        <v>-152.41680424808811</v>
      </c>
      <c r="I2580">
        <v>-154.58704796974851</v>
      </c>
      <c r="J2580">
        <v>-171.56172739705701</v>
      </c>
      <c r="K2580">
        <v>-129.03689085157359</v>
      </c>
      <c r="L2580">
        <v>151.3692824465401</v>
      </c>
      <c r="M2580">
        <v>150.15755524669879</v>
      </c>
      <c r="N2580">
        <v>146.14261008607809</v>
      </c>
      <c r="O2580">
        <v>159.8863479065175</v>
      </c>
      <c r="P2580">
        <v>7.059200702788913</v>
      </c>
      <c r="Q2580">
        <v>7.0884304904773021</v>
      </c>
      <c r="R2580">
        <v>6.089716733786541</v>
      </c>
      <c r="S2580">
        <v>8.1545062498971586</v>
      </c>
      <c r="T2580">
        <v>275243.82502582308</v>
      </c>
      <c r="U2580">
        <v>275243.62188226811</v>
      </c>
      <c r="V2580">
        <v>275061.68706070079</v>
      </c>
      <c r="W2580">
        <v>275427.22188134189</v>
      </c>
      <c r="X2580">
        <v>24405.233706496609</v>
      </c>
      <c r="Y2580">
        <v>24578.744318828922</v>
      </c>
      <c r="Z2580">
        <v>23099.880579723169</v>
      </c>
      <c r="AA2580">
        <v>25255.732406265281</v>
      </c>
      <c r="AB2580">
        <v>5469.1072730088363</v>
      </c>
      <c r="AC2580">
        <v>5370.1456235151554</v>
      </c>
      <c r="AD2580">
        <v>4435.6667617240309</v>
      </c>
      <c r="AE2580">
        <v>6689.6973080291546</v>
      </c>
      <c r="AF2580">
        <v>49.781370037626033</v>
      </c>
      <c r="AG2580">
        <v>49.382027892064102</v>
      </c>
      <c r="AH2580">
        <v>48.064174313197327</v>
      </c>
      <c r="AI2580">
        <v>52.581756422010393</v>
      </c>
      <c r="AJ2580">
        <v>0.38504936906360948</v>
      </c>
      <c r="AK2580">
        <v>0.38504943504970152</v>
      </c>
      <c r="AL2580">
        <v>0.38503419125077237</v>
      </c>
      <c r="AM2580">
        <v>0.3850644597574438</v>
      </c>
      <c r="AN2580">
        <v>0.99070877503332089</v>
      </c>
      <c r="AO2580">
        <v>0.99070877503332033</v>
      </c>
      <c r="AP2580">
        <v>0.99070877503332033</v>
      </c>
      <c r="AQ2580">
        <v>0.99070877503332033</v>
      </c>
      <c r="AR2580">
        <v>9.5740265101928745</v>
      </c>
      <c r="AS2580">
        <v>9.5740265101928728</v>
      </c>
      <c r="AT2580">
        <v>9.5740265101928728</v>
      </c>
      <c r="AU2580">
        <v>9.5740265101928728</v>
      </c>
      <c r="AV2580" t="str">
        <f>VLOOKUP(Sheet1[[#This Row],[NPDES ID2]],Combined_Sheet__Major_Only___2[[NPDES ID2]:[ECHO BFR]],3,FALSE)</f>
        <v>IL</v>
      </c>
      <c r="AW2580" t="s">
        <v>54</v>
      </c>
      <c r="AX2580" t="str">
        <f>VLOOKUP(Sheet1[[#This Row],[NPDES ID2]],Combined_Sheet__Major_Only___2[[NPDES ID2]:[ECHO BFR]],27,FALSE)</f>
        <v>-</v>
      </c>
      <c r="AY2580" t="str">
        <f>VLOOKUP(Sheet1[[#This Row],[NPDES ID2]],Combined_Sheet__Major_Only___2[[NPDES ID2]:[ECHO BFR]],28,FALSE)</f>
        <v>-</v>
      </c>
      <c r="AZ2580" t="str">
        <f>VLOOKUP(Sheet1[[#This Row],[NPDES ID2]],Combined_Sheet__Major_Only___2[[NPDES ID2]:[ECHO BFR]],29,FALSE)</f>
        <v>preliminaryOps</v>
      </c>
      <c r="BA2580">
        <f>VLOOKUP(Sheet1[[#This Row],[NPDES ID2]],Combined_Sheet__Major_Only___2[[NPDES ID2]:[ECHO BFR]],17,FALSE)</f>
        <v>41.676990000000004</v>
      </c>
      <c r="BB2580">
        <f>VLOOKUP(Sheet1[[#This Row],[NPDES ID2]],Combined_Sheet__Major_Only___2[[NPDES ID2]:[ECHO BFR]],18,FALSE)</f>
        <v>-87.999960000000002</v>
      </c>
      <c r="BC2580" t="str">
        <f>IF(ISNUMBER(SEARCH("aerobic",$AW2580)),"aerobic","")</f>
        <v/>
      </c>
      <c r="BD2580" t="str">
        <f>IF(ISNUMBER(SEARCH("anaer",$AW2580)),"anaer","")</f>
        <v/>
      </c>
      <c r="BE2580" t="str">
        <f>IF(ISNUMBER(SEARCH("thickening",$AZ2580)),"thickening","")</f>
        <v/>
      </c>
      <c r="BF2580" s="2" t="str">
        <f>IF(ISNUMBER(SEARCH("airDry",$AW2580)),"airDry","")</f>
        <v/>
      </c>
      <c r="BG2580" s="2" t="str">
        <f>IF(ISNUMBER(SEARCH("heatDry",$AY2580)),"heatDry","")</f>
        <v/>
      </c>
      <c r="BH2580" s="2" t="str">
        <f>IF(AND(ISNUMBER(SEARCH("aerobic",$AW2580)),ISNUMBER(SEARCH("anaer",$AW2580))),"Combined Aer and Anaer.","")</f>
        <v/>
      </c>
    </row>
    <row r="2581" spans="1:60" x14ac:dyDescent="0.25">
      <c r="A2581" s="4">
        <v>1985</v>
      </c>
      <c r="B2581" t="s">
        <v>9352</v>
      </c>
      <c r="C2581">
        <v>1849</v>
      </c>
      <c r="D2581">
        <v>646.17943487681009</v>
      </c>
      <c r="E2581">
        <v>645.49019974923749</v>
      </c>
      <c r="F2581">
        <v>540.29801891464638</v>
      </c>
      <c r="G2581">
        <v>758.35739815863406</v>
      </c>
      <c r="H2581">
        <v>-150.9434884684328</v>
      </c>
      <c r="I2581">
        <v>-152.62524523492829</v>
      </c>
      <c r="J2581">
        <v>-171.5170027546005</v>
      </c>
      <c r="K2581">
        <v>-128.36281793731459</v>
      </c>
      <c r="L2581">
        <v>936.83737421629485</v>
      </c>
      <c r="M2581">
        <v>929.33378602785672</v>
      </c>
      <c r="N2581">
        <v>904.28704576880193</v>
      </c>
      <c r="O2581">
        <v>989.81723105619631</v>
      </c>
      <c r="P2581">
        <v>43.793447632351153</v>
      </c>
      <c r="Q2581">
        <v>43.979083376793866</v>
      </c>
      <c r="R2581">
        <v>37.791392444901739</v>
      </c>
      <c r="S2581">
        <v>50.580493840462267</v>
      </c>
      <c r="T2581">
        <v>277768.03913719748</v>
      </c>
      <c r="U2581">
        <v>277767.8341430102</v>
      </c>
      <c r="V2581">
        <v>277584.24190022948</v>
      </c>
      <c r="W2581">
        <v>277953.10673301882</v>
      </c>
      <c r="X2581">
        <v>24691.373606390211</v>
      </c>
      <c r="Y2581">
        <v>24866.833946833409</v>
      </c>
      <c r="Z2581">
        <v>23364.226961361299</v>
      </c>
      <c r="AA2581">
        <v>25557.351874262771</v>
      </c>
      <c r="AB2581">
        <v>7511.4632719449346</v>
      </c>
      <c r="AC2581">
        <v>7261.6896990732512</v>
      </c>
      <c r="AD2581">
        <v>5665.6949978781604</v>
      </c>
      <c r="AE2581">
        <v>9863.8298032377461</v>
      </c>
      <c r="AF2581">
        <v>49.667961968958657</v>
      </c>
      <c r="AG2581">
        <v>49.264820680917367</v>
      </c>
      <c r="AH2581">
        <v>47.953192318328092</v>
      </c>
      <c r="AI2581">
        <v>52.472624261244327</v>
      </c>
      <c r="AJ2581">
        <v>0.38367210022585091</v>
      </c>
      <c r="AK2581">
        <v>0.38367251095365468</v>
      </c>
      <c r="AL2581">
        <v>0.38357565231408008</v>
      </c>
      <c r="AM2581">
        <v>0.38376801786146292</v>
      </c>
      <c r="AN2581">
        <v>0.99079209384533795</v>
      </c>
      <c r="AO2581">
        <v>0.99079209384533773</v>
      </c>
      <c r="AP2581">
        <v>0.99079209384533773</v>
      </c>
      <c r="AQ2581">
        <v>0.99079209384533773</v>
      </c>
      <c r="AR2581">
        <v>8.2633970064433271</v>
      </c>
      <c r="AS2581">
        <v>8.2633970064433253</v>
      </c>
      <c r="AT2581">
        <v>8.2633970064433253</v>
      </c>
      <c r="AU2581">
        <v>8.2633970064433253</v>
      </c>
      <c r="AV2581" t="str">
        <f>VLOOKUP(Sheet1[[#This Row],[NPDES ID2]],Combined_Sheet__Major_Only___2[[NPDES ID2]:[ECHO BFR]],3,FALSE)</f>
        <v>TN</v>
      </c>
      <c r="AW2581" t="s">
        <v>38</v>
      </c>
      <c r="AX2581" t="str">
        <f>VLOOKUP(Sheet1[[#This Row],[NPDES ID2]],Combined_Sheet__Major_Only___2[[NPDES ID2]:[ECHO BFR]],27,FALSE)</f>
        <v/>
      </c>
      <c r="AY2581" t="str">
        <f>VLOOKUP(Sheet1[[#This Row],[NPDES ID2]],Combined_Sheet__Major_Only___2[[NPDES ID2]:[ECHO BFR]],28,FALSE)</f>
        <v/>
      </c>
      <c r="AZ2581" t="str">
        <f>VLOOKUP(Sheet1[[#This Row],[NPDES ID2]],Combined_Sheet__Major_Only___2[[NPDES ID2]:[ECHO BFR]],29,FALSE)</f>
        <v/>
      </c>
      <c r="BA2581">
        <f>VLOOKUP(Sheet1[[#This Row],[NPDES ID2]],Combined_Sheet__Major_Only___2[[NPDES ID2]:[ECHO BFR]],17,FALSE)</f>
        <v>36.500432000000004</v>
      </c>
      <c r="BB2581">
        <f>VLOOKUP(Sheet1[[#This Row],[NPDES ID2]],Combined_Sheet__Major_Only___2[[NPDES ID2]:[ECHO BFR]],18,FALSE)</f>
        <v>-82.289707000000007</v>
      </c>
      <c r="BC2581" t="str">
        <f>IF(ISNUMBER(SEARCH("aerobic",$AW2581)),"aerobic","")</f>
        <v/>
      </c>
      <c r="BD2581" t="str">
        <f>IF(ISNUMBER(SEARCH("anaer",$AW2581)),"anaer","")</f>
        <v/>
      </c>
      <c r="BE2581" t="str">
        <f>IF(ISNUMBER(SEARCH("thickening",$AZ2581)),"thickening","")</f>
        <v/>
      </c>
      <c r="BF2581" s="3" t="str">
        <f>IF(ISNUMBER(SEARCH("airDry",$AW2581)),"airDry","")</f>
        <v/>
      </c>
      <c r="BG2581" s="3" t="str">
        <f>IF(ISNUMBER(SEARCH("heatDry",$AY2581)),"heatDry","")</f>
        <v/>
      </c>
      <c r="BH2581" s="3" t="str">
        <f>IF(AND(ISNUMBER(SEARCH("aerobic",$AW2581)),ISNUMBER(SEARCH("anaer",$AW2581))),"Combined Aer and Anaer.","")</f>
        <v/>
      </c>
    </row>
    <row r="2582" spans="1:60" x14ac:dyDescent="0.25">
      <c r="A2582" s="4">
        <v>2515</v>
      </c>
      <c r="B2582" t="s">
        <v>11682</v>
      </c>
      <c r="C2582">
        <v>159.44</v>
      </c>
      <c r="D2582">
        <v>998.63458300114814</v>
      </c>
      <c r="E2582">
        <v>995.26839395416255</v>
      </c>
      <c r="F2582">
        <v>719.35262095006692</v>
      </c>
      <c r="G2582">
        <v>1291.985705737103</v>
      </c>
      <c r="H2582">
        <v>-162.11536015794559</v>
      </c>
      <c r="I2582">
        <v>-163.925608409999</v>
      </c>
      <c r="J2582">
        <v>-182.0168216765274</v>
      </c>
      <c r="K2582">
        <v>-138.29786449148531</v>
      </c>
      <c r="L2582">
        <v>76.425286356275947</v>
      </c>
      <c r="M2582">
        <v>75.740828984190046</v>
      </c>
      <c r="N2582">
        <v>73.474438158460842</v>
      </c>
      <c r="O2582">
        <v>81.234312714905158</v>
      </c>
      <c r="P2582">
        <v>3.78453181713691</v>
      </c>
      <c r="Q2582">
        <v>3.78928462350054</v>
      </c>
      <c r="R2582">
        <v>3.284530995161222</v>
      </c>
      <c r="S2582">
        <v>4.3430192227362427</v>
      </c>
      <c r="T2582">
        <v>281711.20255527837</v>
      </c>
      <c r="U2582">
        <v>281710.99467015383</v>
      </c>
      <c r="V2582">
        <v>281524.81331154972</v>
      </c>
      <c r="W2582">
        <v>281898.8800731395</v>
      </c>
      <c r="X2582">
        <v>26475.50298675886</v>
      </c>
      <c r="Y2582">
        <v>26683.598019734491</v>
      </c>
      <c r="Z2582">
        <v>24897.122398762978</v>
      </c>
      <c r="AA2582">
        <v>27508.57606850344</v>
      </c>
      <c r="AB2582">
        <v>6317.133267534251</v>
      </c>
      <c r="AC2582">
        <v>6182.4225788701469</v>
      </c>
      <c r="AD2582">
        <v>5047.9133866946486</v>
      </c>
      <c r="AE2582">
        <v>7849.9909744521292</v>
      </c>
      <c r="AF2582">
        <v>46.976050437221183</v>
      </c>
      <c r="AG2582">
        <v>46.554902308322163</v>
      </c>
      <c r="AH2582">
        <v>45.163154554139517</v>
      </c>
      <c r="AI2582">
        <v>49.931655506080951</v>
      </c>
      <c r="AJ2582">
        <v>0.35100928195112258</v>
      </c>
      <c r="AK2582">
        <v>0.35100931519018508</v>
      </c>
      <c r="AL2582">
        <v>0.35100164948022272</v>
      </c>
      <c r="AM2582">
        <v>0.35101687045860408</v>
      </c>
      <c r="AN2582">
        <v>0.99091929996613526</v>
      </c>
      <c r="AO2582">
        <v>0.99091929996613493</v>
      </c>
      <c r="AP2582">
        <v>0.99091929996613493</v>
      </c>
      <c r="AQ2582">
        <v>0.99091929996613493</v>
      </c>
      <c r="AR2582">
        <v>8.7515963299144772</v>
      </c>
      <c r="AS2582">
        <v>8.7515963299144754</v>
      </c>
      <c r="AT2582">
        <v>8.7515963299144754</v>
      </c>
      <c r="AU2582">
        <v>8.7515963299144754</v>
      </c>
      <c r="AV2582" t="str">
        <f>VLOOKUP(Sheet1[[#This Row],[NPDES ID2]],Combined_Sheet__Major_Only___2[[NPDES ID2]:[ECHO BFR]],3,FALSE)</f>
        <v>TX</v>
      </c>
      <c r="AW2582" t="s">
        <v>54</v>
      </c>
      <c r="AX2582" t="str">
        <f>VLOOKUP(Sheet1[[#This Row],[NPDES ID2]],Combined_Sheet__Major_Only___2[[NPDES ID2]:[ECHO BFR]],27,FALSE)</f>
        <v>other</v>
      </c>
      <c r="AY2582" t="str">
        <f>VLOOKUP(Sheet1[[#This Row],[NPDES ID2]],Combined_Sheet__Major_Only___2[[NPDES ID2]:[ECHO BFR]],28,FALSE)</f>
        <v>-</v>
      </c>
      <c r="AZ2582" t="str">
        <f>VLOOKUP(Sheet1[[#This Row],[NPDES ID2]],Combined_Sheet__Major_Only___2[[NPDES ID2]:[ECHO BFR]],29,FALSE)</f>
        <v>-</v>
      </c>
      <c r="BA2582">
        <f>VLOOKUP(Sheet1[[#This Row],[NPDES ID2]],Combined_Sheet__Major_Only___2[[NPDES ID2]:[ECHO BFR]],17,FALSE)</f>
        <v>30.315999999999999</v>
      </c>
      <c r="BB2582">
        <f>VLOOKUP(Sheet1[[#This Row],[NPDES ID2]],Combined_Sheet__Major_Only___2[[NPDES ID2]:[ECHO BFR]],18,FALSE)</f>
        <v>-97.569666999999995</v>
      </c>
      <c r="BC2582" t="str">
        <f>IF(ISNUMBER(SEARCH("aerobic",$AW2582)),"aerobic","")</f>
        <v/>
      </c>
      <c r="BD2582" t="str">
        <f>IF(ISNUMBER(SEARCH("anaer",$AW2582)),"anaer","")</f>
        <v/>
      </c>
      <c r="BE2582" t="str">
        <f>IF(ISNUMBER(SEARCH("thickening",$AZ2582)),"thickening","")</f>
        <v/>
      </c>
      <c r="BF2582" s="3" t="str">
        <f>IF(ISNUMBER(SEARCH("airDry",$AW2582)),"airDry","")</f>
        <v/>
      </c>
      <c r="BG2582" s="3" t="str">
        <f>IF(ISNUMBER(SEARCH("heatDry",$AY2582)),"heatDry","")</f>
        <v/>
      </c>
      <c r="BH2582" s="3" t="str">
        <f>IF(AND(ISNUMBER(SEARCH("aerobic",$AW2582)),ISNUMBER(SEARCH("anaer",$AW2582))),"Combined Aer and Anaer.","")</f>
        <v/>
      </c>
    </row>
    <row r="2583" spans="1:60" x14ac:dyDescent="0.25">
      <c r="A2583" s="4">
        <v>1107</v>
      </c>
      <c r="B2583" t="s">
        <v>5330</v>
      </c>
      <c r="C2583">
        <v>335</v>
      </c>
      <c r="D2583">
        <v>594.58188482872504</v>
      </c>
      <c r="E2583">
        <v>594.62647755414605</v>
      </c>
      <c r="F2583">
        <v>445.87882939857809</v>
      </c>
      <c r="G2583">
        <v>750.98237178029456</v>
      </c>
      <c r="H2583">
        <v>-158.80750941646349</v>
      </c>
      <c r="I2583">
        <v>-160.6653709333192</v>
      </c>
      <c r="J2583">
        <v>-178.60854058135371</v>
      </c>
      <c r="K2583">
        <v>-135.2274358090238</v>
      </c>
      <c r="L2583">
        <v>163.55570141356361</v>
      </c>
      <c r="M2583">
        <v>162.1417092936808</v>
      </c>
      <c r="N2583">
        <v>157.45573892443841</v>
      </c>
      <c r="O2583">
        <v>173.49554525459621</v>
      </c>
      <c r="P2583">
        <v>7.9466867607504117</v>
      </c>
      <c r="Q2583">
        <v>7.972903798729404</v>
      </c>
      <c r="R2583">
        <v>6.888383830622546</v>
      </c>
      <c r="S2583">
        <v>9.1382147935696416</v>
      </c>
      <c r="T2583">
        <v>285216.82126565668</v>
      </c>
      <c r="U2583">
        <v>285216.61081038142</v>
      </c>
      <c r="V2583">
        <v>285028.12763166177</v>
      </c>
      <c r="W2583">
        <v>285406.81910113199</v>
      </c>
      <c r="X2583">
        <v>26314.974086729831</v>
      </c>
      <c r="Y2583">
        <v>26515.403374107678</v>
      </c>
      <c r="Z2583">
        <v>24798.124801648999</v>
      </c>
      <c r="AA2583">
        <v>27306.398839937989</v>
      </c>
      <c r="AB2583">
        <v>7045.8904891370339</v>
      </c>
      <c r="AC2583">
        <v>6859.6712117283896</v>
      </c>
      <c r="AD2583">
        <v>5484.8617546992091</v>
      </c>
      <c r="AE2583">
        <v>8979.8218969376776</v>
      </c>
      <c r="AF2583">
        <v>47.848642986506768</v>
      </c>
      <c r="AG2583">
        <v>47.434030727585153</v>
      </c>
      <c r="AH2583">
        <v>46.066020549894333</v>
      </c>
      <c r="AI2583">
        <v>50.75582997523103</v>
      </c>
      <c r="AJ2583">
        <v>0.36159098486821462</v>
      </c>
      <c r="AK2583">
        <v>0.36159105767628352</v>
      </c>
      <c r="AL2583">
        <v>0.36157422668717698</v>
      </c>
      <c r="AM2583">
        <v>0.36160764699153508</v>
      </c>
      <c r="AN2583">
        <v>0.99102947542471342</v>
      </c>
      <c r="AO2583">
        <v>0.99102947542471342</v>
      </c>
      <c r="AP2583">
        <v>0.99102947542471342</v>
      </c>
      <c r="AQ2583">
        <v>0.99102947542471342</v>
      </c>
      <c r="AR2583">
        <v>8.4314786226782541</v>
      </c>
      <c r="AS2583">
        <v>8.4314786226782523</v>
      </c>
      <c r="AT2583">
        <v>8.4314786226782523</v>
      </c>
      <c r="AU2583">
        <v>8.4314786226782523</v>
      </c>
      <c r="AV2583" t="str">
        <f>VLOOKUP(Sheet1[[#This Row],[NPDES ID2]],Combined_Sheet__Major_Only___2[[NPDES ID2]:[ECHO BFR]],3,FALSE)</f>
        <v>NC</v>
      </c>
      <c r="AW2583" t="s">
        <v>87</v>
      </c>
      <c r="AX2583" t="str">
        <f>VLOOKUP(Sheet1[[#This Row],[NPDES ID2]],Combined_Sheet__Major_Only___2[[NPDES ID2]:[ECHO BFR]],27,FALSE)</f>
        <v>-</v>
      </c>
      <c r="AY2583" t="str">
        <f>VLOOKUP(Sheet1[[#This Row],[NPDES ID2]],Combined_Sheet__Major_Only___2[[NPDES ID2]:[ECHO BFR]],28,FALSE)</f>
        <v>-</v>
      </c>
      <c r="AZ2583" t="str">
        <f>VLOOKUP(Sheet1[[#This Row],[NPDES ID2]],Combined_Sheet__Major_Only___2[[NPDES ID2]:[ECHO BFR]],29,FALSE)</f>
        <v>preliminaryOps</v>
      </c>
      <c r="BA2583">
        <f>VLOOKUP(Sheet1[[#This Row],[NPDES ID2]],Combined_Sheet__Major_Only___2[[NPDES ID2]:[ECHO BFR]],17,FALSE)</f>
        <v>36.277023999999997</v>
      </c>
      <c r="BB2583">
        <f>VLOOKUP(Sheet1[[#This Row],[NPDES ID2]],Combined_Sheet__Major_Only___2[[NPDES ID2]:[ECHO BFR]],18,FALSE)</f>
        <v>-78.590845999999999</v>
      </c>
      <c r="BC2583" t="str">
        <f>IF(ISNUMBER(SEARCH("aerobic",$AW2583)),"aerobic","")</f>
        <v/>
      </c>
      <c r="BD2583" t="str">
        <f>IF(ISNUMBER(SEARCH("anaer",$AW2583)),"anaer","")</f>
        <v/>
      </c>
      <c r="BE2583" t="str">
        <f>IF(ISNUMBER(SEARCH("thickening",$AZ2583)),"thickening","")</f>
        <v/>
      </c>
      <c r="BF2583" s="3" t="str">
        <f>IF(ISNUMBER(SEARCH("airDry",$AW2583)),"airDry","")</f>
        <v/>
      </c>
      <c r="BG2583" s="3" t="str">
        <f>IF(ISNUMBER(SEARCH("heatDry",$AY2583)),"heatDry","")</f>
        <v/>
      </c>
      <c r="BH2583" s="3" t="str">
        <f>IF(AND(ISNUMBER(SEARCH("aerobic",$AW2583)),ISNUMBER(SEARCH("anaer",$AW2583))),"Combined Aer and Anaer.","")</f>
        <v/>
      </c>
    </row>
    <row r="2584" spans="1:60" x14ac:dyDescent="0.25">
      <c r="A2584" s="4">
        <v>540</v>
      </c>
      <c r="B2584" t="s">
        <v>2658</v>
      </c>
      <c r="C2584">
        <v>264.64999999999998</v>
      </c>
      <c r="D2584">
        <v>702.59794367876952</v>
      </c>
      <c r="E2584">
        <v>702.04608507346154</v>
      </c>
      <c r="F2584">
        <v>525.83635291818246</v>
      </c>
      <c r="G2584">
        <v>909.15963775478883</v>
      </c>
      <c r="H2584">
        <v>-164.2898269063262</v>
      </c>
      <c r="I2584">
        <v>-165.9323141718196</v>
      </c>
      <c r="J2584">
        <v>-184.49240438573031</v>
      </c>
      <c r="K2584">
        <v>-140.4745808956786</v>
      </c>
      <c r="L2584">
        <v>125.1421182012529</v>
      </c>
      <c r="M2584">
        <v>123.9928703035838</v>
      </c>
      <c r="N2584">
        <v>120.1856296398733</v>
      </c>
      <c r="O2584">
        <v>133.21914129079781</v>
      </c>
      <c r="P2584">
        <v>6.28440989233148</v>
      </c>
      <c r="Q2584">
        <v>6.2907501341663004</v>
      </c>
      <c r="R2584">
        <v>5.4592691051496542</v>
      </c>
      <c r="S2584">
        <v>7.2165842156159226</v>
      </c>
      <c r="T2584">
        <v>288324.04575528757</v>
      </c>
      <c r="U2584">
        <v>288323.83302194491</v>
      </c>
      <c r="V2584">
        <v>288133.30961226352</v>
      </c>
      <c r="W2584">
        <v>288516.10021708492</v>
      </c>
      <c r="X2584">
        <v>27469.65777703347</v>
      </c>
      <c r="Y2584">
        <v>27690.39145246234</v>
      </c>
      <c r="Z2584">
        <v>25791.30754444352</v>
      </c>
      <c r="AA2584">
        <v>28569.536943115188</v>
      </c>
      <c r="AB2584">
        <v>6364.0668941529966</v>
      </c>
      <c r="AC2584">
        <v>6234.7591572314286</v>
      </c>
      <c r="AD2584">
        <v>5117.8192084089178</v>
      </c>
      <c r="AE2584">
        <v>7869.0189645919763</v>
      </c>
      <c r="AF2584">
        <v>46.34209322694808</v>
      </c>
      <c r="AG2584">
        <v>45.915783500140328</v>
      </c>
      <c r="AH2584">
        <v>44.508111313978112</v>
      </c>
      <c r="AI2584">
        <v>49.332571795520167</v>
      </c>
      <c r="AJ2584">
        <v>0.34332532512838809</v>
      </c>
      <c r="AK2584">
        <v>0.34332537997351958</v>
      </c>
      <c r="AL2584">
        <v>0.34331271317435902</v>
      </c>
      <c r="AM2584">
        <v>0.34333786465256738</v>
      </c>
      <c r="AN2584">
        <v>0.99112491880779596</v>
      </c>
      <c r="AO2584">
        <v>0.99112491880779596</v>
      </c>
      <c r="AP2584">
        <v>0.99112491880779596</v>
      </c>
      <c r="AQ2584">
        <v>0.99112491880779596</v>
      </c>
      <c r="AR2584">
        <v>8.7622729069051335</v>
      </c>
      <c r="AS2584">
        <v>8.7622729069051335</v>
      </c>
      <c r="AT2584">
        <v>8.7622729069051335</v>
      </c>
      <c r="AU2584">
        <v>8.7622729069051335</v>
      </c>
      <c r="AV2584" t="str">
        <f>VLOOKUP(Sheet1[[#This Row],[NPDES ID2]],Combined_Sheet__Major_Only___2[[NPDES ID2]:[ECHO BFR]],3,FALSE)</f>
        <v>TX</v>
      </c>
      <c r="AW2584" t="s">
        <v>54</v>
      </c>
      <c r="AX2584" t="str">
        <f>VLOOKUP(Sheet1[[#This Row],[NPDES ID2]],Combined_Sheet__Major_Only___2[[NPDES ID2]:[ECHO BFR]],27,FALSE)</f>
        <v>other</v>
      </c>
      <c r="AY2584" t="str">
        <f>VLOOKUP(Sheet1[[#This Row],[NPDES ID2]],Combined_Sheet__Major_Only___2[[NPDES ID2]:[ECHO BFR]],28,FALSE)</f>
        <v>-</v>
      </c>
      <c r="AZ2584" t="str">
        <f>VLOOKUP(Sheet1[[#This Row],[NPDES ID2]],Combined_Sheet__Major_Only___2[[NPDES ID2]:[ECHO BFR]],29,FALSE)</f>
        <v>-</v>
      </c>
      <c r="BA2584">
        <f>VLOOKUP(Sheet1[[#This Row],[NPDES ID2]],Combined_Sheet__Major_Only___2[[NPDES ID2]:[ECHO BFR]],17,FALSE)</f>
        <v>29.767751000000001</v>
      </c>
      <c r="BB2584">
        <f>VLOOKUP(Sheet1[[#This Row],[NPDES ID2]],Combined_Sheet__Major_Only___2[[NPDES ID2]:[ECHO BFR]],18,FALSE)</f>
        <v>-95.620953999999998</v>
      </c>
      <c r="BC2584" t="str">
        <f>IF(ISNUMBER(SEARCH("aerobic",$AW2584)),"aerobic","")</f>
        <v/>
      </c>
      <c r="BD2584" t="str">
        <f>IF(ISNUMBER(SEARCH("anaer",$AW2584)),"anaer","")</f>
        <v/>
      </c>
      <c r="BE2584" t="str">
        <f>IF(ISNUMBER(SEARCH("thickening",$AZ2584)),"thickening","")</f>
        <v/>
      </c>
      <c r="BF2584" s="2" t="str">
        <f>IF(ISNUMBER(SEARCH("airDry",$AW2584)),"airDry","")</f>
        <v/>
      </c>
      <c r="BG2584" s="2" t="str">
        <f>IF(ISNUMBER(SEARCH("heatDry",$AY2584)),"heatDry","")</f>
        <v/>
      </c>
      <c r="BH2584" s="2" t="str">
        <f>IF(AND(ISNUMBER(SEARCH("aerobic",$AW2584)),ISNUMBER(SEARCH("anaer",$AW2584))),"Combined Aer and Anaer.","")</f>
        <v/>
      </c>
    </row>
    <row r="2585" spans="1:60" x14ac:dyDescent="0.25">
      <c r="A2585" s="4">
        <v>14</v>
      </c>
      <c r="B2585" t="s">
        <v>127</v>
      </c>
      <c r="C2585">
        <v>554.72</v>
      </c>
      <c r="D2585">
        <v>501.68905436250691</v>
      </c>
      <c r="E2585">
        <v>497.88050281740021</v>
      </c>
      <c r="F2585">
        <v>394.51489193312489</v>
      </c>
      <c r="G2585">
        <v>606.72064430660782</v>
      </c>
      <c r="H2585">
        <v>-160.10284402647329</v>
      </c>
      <c r="I2585">
        <v>-161.75539987751031</v>
      </c>
      <c r="J2585">
        <v>-180.26594714143269</v>
      </c>
      <c r="K2585">
        <v>-136.63667258160231</v>
      </c>
      <c r="L2585">
        <v>268.25019863798269</v>
      </c>
      <c r="M2585">
        <v>265.89002652499931</v>
      </c>
      <c r="N2585">
        <v>258.06018746097988</v>
      </c>
      <c r="O2585">
        <v>284.85197392314899</v>
      </c>
      <c r="P2585">
        <v>13.16244261525177</v>
      </c>
      <c r="Q2585">
        <v>13.192053606710701</v>
      </c>
      <c r="R2585">
        <v>11.416591131057929</v>
      </c>
      <c r="S2585">
        <v>15.120146936714439</v>
      </c>
      <c r="T2585">
        <v>288468.20272282878</v>
      </c>
      <c r="U2585">
        <v>288467.98988379713</v>
      </c>
      <c r="V2585">
        <v>288277.37181938143</v>
      </c>
      <c r="W2585">
        <v>288660.35260000877</v>
      </c>
      <c r="X2585">
        <v>26871.776102910731</v>
      </c>
      <c r="Y2585">
        <v>27079.632878895551</v>
      </c>
      <c r="Z2585">
        <v>25295.295125435681</v>
      </c>
      <c r="AA2585">
        <v>27903.182943089239</v>
      </c>
      <c r="AB2585">
        <v>8925.5132653953697</v>
      </c>
      <c r="AC2585">
        <v>8565.6565242361612</v>
      </c>
      <c r="AD2585">
        <v>6555.1959824686592</v>
      </c>
      <c r="AE2585">
        <v>12056.39500944463</v>
      </c>
      <c r="AF2585">
        <v>47.394793764828243</v>
      </c>
      <c r="AG2585">
        <v>46.976212492693648</v>
      </c>
      <c r="AH2585">
        <v>45.597652246572387</v>
      </c>
      <c r="AI2585">
        <v>50.326776185059593</v>
      </c>
      <c r="AJ2585">
        <v>0.35608650959588178</v>
      </c>
      <c r="AK2585">
        <v>0.35608663046807032</v>
      </c>
      <c r="AL2585">
        <v>0.35605860217676949</v>
      </c>
      <c r="AM2585">
        <v>0.3561142580695138</v>
      </c>
      <c r="AN2585">
        <v>0.99112929754623413</v>
      </c>
      <c r="AO2585">
        <v>0.99112929754623413</v>
      </c>
      <c r="AP2585">
        <v>0.99112929754623413</v>
      </c>
      <c r="AQ2585">
        <v>0.99112929754623413</v>
      </c>
      <c r="AR2585">
        <v>7.6000177482432214</v>
      </c>
      <c r="AS2585">
        <v>7.6000177482432232</v>
      </c>
      <c r="AT2585">
        <v>7.6000177482432232</v>
      </c>
      <c r="AU2585">
        <v>7.6000177482432232</v>
      </c>
      <c r="AV2585" t="str">
        <f>VLOOKUP(Sheet1[[#This Row],[NPDES ID2]],Combined_Sheet__Major_Only___2[[NPDES ID2]:[ECHO BFR]],3,FALSE)</f>
        <v>TX</v>
      </c>
      <c r="AW2585" t="s">
        <v>54</v>
      </c>
      <c r="AX2585" t="str">
        <f>VLOOKUP(Sheet1[[#This Row],[NPDES ID2]],Combined_Sheet__Major_Only___2[[NPDES ID2]:[ECHO BFR]],27,FALSE)</f>
        <v>other</v>
      </c>
      <c r="AY2585" t="str">
        <f>VLOOKUP(Sheet1[[#This Row],[NPDES ID2]],Combined_Sheet__Major_Only___2[[NPDES ID2]:[ECHO BFR]],28,FALSE)</f>
        <v>-</v>
      </c>
      <c r="AZ2585" t="str">
        <f>VLOOKUP(Sheet1[[#This Row],[NPDES ID2]],Combined_Sheet__Major_Only___2[[NPDES ID2]:[ECHO BFR]],29,FALSE)</f>
        <v>-</v>
      </c>
      <c r="BA2585">
        <f>VLOOKUP(Sheet1[[#This Row],[NPDES ID2]],Combined_Sheet__Major_Only___2[[NPDES ID2]:[ECHO BFR]],17,FALSE)</f>
        <v>29.648855999999999</v>
      </c>
      <c r="BB2585">
        <f>VLOOKUP(Sheet1[[#This Row],[NPDES ID2]],Combined_Sheet__Major_Only___2[[NPDES ID2]:[ECHO BFR]],18,FALSE)</f>
        <v>-95.223010000000002</v>
      </c>
      <c r="BC2585" t="str">
        <f>IF(ISNUMBER(SEARCH("aerobic",$AW2585)),"aerobic","")</f>
        <v/>
      </c>
      <c r="BD2585" t="str">
        <f>IF(ISNUMBER(SEARCH("anaer",$AW2585)),"anaer","")</f>
        <v/>
      </c>
      <c r="BE2585" t="str">
        <f>IF(ISNUMBER(SEARCH("thickening",$AZ2585)),"thickening","")</f>
        <v/>
      </c>
      <c r="BF2585" s="2" t="str">
        <f>IF(ISNUMBER(SEARCH("airDry",$AW2585)),"airDry","")</f>
        <v/>
      </c>
      <c r="BG2585" s="2" t="str">
        <f>IF(ISNUMBER(SEARCH("heatDry",$AY2585)),"heatDry","")</f>
        <v/>
      </c>
      <c r="BH2585" s="2" t="str">
        <f>IF(AND(ISNUMBER(SEARCH("aerobic",$AW2585)),ISNUMBER(SEARCH("anaer",$AW2585))),"Combined Aer and Anaer.","")</f>
        <v/>
      </c>
    </row>
    <row r="2586" spans="1:60" x14ac:dyDescent="0.25">
      <c r="A2586" s="4">
        <v>602</v>
      </c>
      <c r="B2586" t="s">
        <v>2976</v>
      </c>
      <c r="C2586">
        <v>1887</v>
      </c>
      <c r="D2586">
        <v>642.7730989645147</v>
      </c>
      <c r="E2586">
        <v>643.590647544543</v>
      </c>
      <c r="F2586">
        <v>536.65730924776949</v>
      </c>
      <c r="G2586">
        <v>752.94468865136048</v>
      </c>
      <c r="H2586">
        <v>-148.08852948394079</v>
      </c>
      <c r="I2586">
        <v>-149.73938899716569</v>
      </c>
      <c r="J2586">
        <v>-168.52152725712941</v>
      </c>
      <c r="K2586">
        <v>-125.4415036868957</v>
      </c>
      <c r="L2586">
        <v>973.32179307019487</v>
      </c>
      <c r="M2586">
        <v>965.80111922483366</v>
      </c>
      <c r="N2586">
        <v>940.68564360444441</v>
      </c>
      <c r="O2586">
        <v>1026.4373903084661</v>
      </c>
      <c r="P2586">
        <v>44.663133713747257</v>
      </c>
      <c r="Q2586">
        <v>44.751694625592783</v>
      </c>
      <c r="R2586">
        <v>38.399030614077923</v>
      </c>
      <c r="S2586">
        <v>51.611518152494632</v>
      </c>
      <c r="T2586">
        <v>292844.81686664291</v>
      </c>
      <c r="U2586">
        <v>292844.60081888858</v>
      </c>
      <c r="V2586">
        <v>292651.10903108609</v>
      </c>
      <c r="W2586">
        <v>293039.86356054142</v>
      </c>
      <c r="X2586">
        <v>25569.217961366649</v>
      </c>
      <c r="Y2586">
        <v>25745.11206381724</v>
      </c>
      <c r="Z2586">
        <v>24241.758347946241</v>
      </c>
      <c r="AA2586">
        <v>26434.26850309873</v>
      </c>
      <c r="AB2586">
        <v>5323.3872563720497</v>
      </c>
      <c r="AC2586">
        <v>5239.6993914938666</v>
      </c>
      <c r="AD2586">
        <v>4381.3513586553809</v>
      </c>
      <c r="AE2586">
        <v>6413.0604222007496</v>
      </c>
      <c r="AF2586">
        <v>50.563568998984962</v>
      </c>
      <c r="AG2586">
        <v>50.167267623615238</v>
      </c>
      <c r="AH2586">
        <v>48.879662396601027</v>
      </c>
      <c r="AI2586">
        <v>53.318536970650442</v>
      </c>
      <c r="AJ2586">
        <v>0.39455084417740949</v>
      </c>
      <c r="AK2586">
        <v>0.39455128036859832</v>
      </c>
      <c r="AL2586">
        <v>0.39444833158356102</v>
      </c>
      <c r="AM2586">
        <v>0.39465279413850329</v>
      </c>
      <c r="AN2586">
        <v>0.9912602097994323</v>
      </c>
      <c r="AO2586">
        <v>0.9912602097994323</v>
      </c>
      <c r="AP2586">
        <v>0.9912602097994323</v>
      </c>
      <c r="AQ2586">
        <v>0.9912602097994323</v>
      </c>
      <c r="AR2586">
        <v>10.10808165020099</v>
      </c>
      <c r="AS2586">
        <v>10.10808165020098</v>
      </c>
      <c r="AT2586">
        <v>10.10808165020098</v>
      </c>
      <c r="AU2586">
        <v>10.10808165020098</v>
      </c>
      <c r="AV2586" t="str">
        <f>VLOOKUP(Sheet1[[#This Row],[NPDES ID2]],Combined_Sheet__Major_Only___2[[NPDES ID2]:[ECHO BFR]],3,FALSE)</f>
        <v>FL</v>
      </c>
      <c r="AW2586" t="s">
        <v>54</v>
      </c>
      <c r="AX2586" t="str">
        <f>VLOOKUP(Sheet1[[#This Row],[NPDES ID2]],Combined_Sheet__Major_Only___2[[NPDES ID2]:[ECHO BFR]],27,FALSE)</f>
        <v>other</v>
      </c>
      <c r="AY2586" t="str">
        <f>VLOOKUP(Sheet1[[#This Row],[NPDES ID2]],Combined_Sheet__Major_Only___2[[NPDES ID2]:[ECHO BFR]],28,FALSE)</f>
        <v>-</v>
      </c>
      <c r="AZ2586" t="str">
        <f>VLOOKUP(Sheet1[[#This Row],[NPDES ID2]],Combined_Sheet__Major_Only___2[[NPDES ID2]:[ECHO BFR]],29,FALSE)</f>
        <v>-</v>
      </c>
      <c r="BA2586">
        <f>VLOOKUP(Sheet1[[#This Row],[NPDES ID2]],Combined_Sheet__Major_Only___2[[NPDES ID2]:[ECHO BFR]],17,FALSE)</f>
        <v>30.436859999999999</v>
      </c>
      <c r="BB2586">
        <f>VLOOKUP(Sheet1[[#This Row],[NPDES ID2]],Combined_Sheet__Major_Only___2[[NPDES ID2]:[ECHO BFR]],18,FALSE)</f>
        <v>-87.326740000000001</v>
      </c>
      <c r="BC2586" t="str">
        <f>IF(ISNUMBER(SEARCH("aerobic",$AW2586)),"aerobic","")</f>
        <v/>
      </c>
      <c r="BD2586" t="str">
        <f>IF(ISNUMBER(SEARCH("anaer",$AW2586)),"anaer","")</f>
        <v/>
      </c>
      <c r="BE2586" t="str">
        <f>IF(ISNUMBER(SEARCH("thickening",$AZ2586)),"thickening","")</f>
        <v/>
      </c>
      <c r="BF2586" s="2" t="str">
        <f>IF(ISNUMBER(SEARCH("airDry",$AW2586)),"airDry","")</f>
        <v/>
      </c>
      <c r="BG2586" s="2" t="str">
        <f>IF(ISNUMBER(SEARCH("heatDry",$AY2586)),"heatDry","")</f>
        <v/>
      </c>
      <c r="BH2586" s="2" t="str">
        <f>IF(AND(ISNUMBER(SEARCH("aerobic",$AW2586)),ISNUMBER(SEARCH("anaer",$AW2586))),"Combined Aer and Anaer.","")</f>
        <v/>
      </c>
    </row>
    <row r="2587" spans="1:60" x14ac:dyDescent="0.25">
      <c r="A2587" s="4">
        <v>1013</v>
      </c>
      <c r="B2587" t="s">
        <v>4899</v>
      </c>
      <c r="C2587">
        <v>450</v>
      </c>
      <c r="D2587">
        <v>513.71158903639287</v>
      </c>
      <c r="E2587">
        <v>514.04206830368651</v>
      </c>
      <c r="F2587">
        <v>394.0285526670288</v>
      </c>
      <c r="G2587">
        <v>635.56378935498924</v>
      </c>
      <c r="H2587">
        <v>-155.23716380223789</v>
      </c>
      <c r="I2587">
        <v>-157.19383651259989</v>
      </c>
      <c r="J2587">
        <v>-174.83914774118909</v>
      </c>
      <c r="K2587">
        <v>-131.87098399617739</v>
      </c>
      <c r="L2587">
        <v>224.3071291564861</v>
      </c>
      <c r="M2587">
        <v>222.4446633242446</v>
      </c>
      <c r="N2587">
        <v>216.2684763311905</v>
      </c>
      <c r="O2587">
        <v>237.40471347337839</v>
      </c>
      <c r="P2587">
        <v>10.66681760771832</v>
      </c>
      <c r="Q2587">
        <v>10.72173205159608</v>
      </c>
      <c r="R2587">
        <v>9.2338118895959926</v>
      </c>
      <c r="S2587">
        <v>12.295245900480669</v>
      </c>
      <c r="T2587">
        <v>298097.90390984918</v>
      </c>
      <c r="U2587">
        <v>298097.68401078449</v>
      </c>
      <c r="V2587">
        <v>297900.74299977132</v>
      </c>
      <c r="W2587">
        <v>298296.42754502472</v>
      </c>
      <c r="X2587">
        <v>26936.66079294261</v>
      </c>
      <c r="Y2587">
        <v>27134.54215961467</v>
      </c>
      <c r="Z2587">
        <v>25443.053834629591</v>
      </c>
      <c r="AA2587">
        <v>27911.372889285769</v>
      </c>
      <c r="AB2587">
        <v>7141.0161419909346</v>
      </c>
      <c r="AC2587">
        <v>6958.227331122951</v>
      </c>
      <c r="AD2587">
        <v>5576.4647098143869</v>
      </c>
      <c r="AE2587">
        <v>9068.9140496273394</v>
      </c>
      <c r="AF2587">
        <v>48.852640230350033</v>
      </c>
      <c r="AG2587">
        <v>48.445669948470581</v>
      </c>
      <c r="AH2587">
        <v>47.104617731448698</v>
      </c>
      <c r="AI2587">
        <v>51.704164990629607</v>
      </c>
      <c r="AJ2587">
        <v>0.37377351062516639</v>
      </c>
      <c r="AK2587">
        <v>0.37377361469528558</v>
      </c>
      <c r="AL2587">
        <v>0.37374951549625629</v>
      </c>
      <c r="AM2587">
        <v>0.3737973687028584</v>
      </c>
      <c r="AN2587">
        <v>0.99141232555377501</v>
      </c>
      <c r="AO2587">
        <v>0.9914123255537749</v>
      </c>
      <c r="AP2587">
        <v>0.9914123255537749</v>
      </c>
      <c r="AQ2587">
        <v>0.9914123255537749</v>
      </c>
      <c r="AR2587">
        <v>8.6484768076421403</v>
      </c>
      <c r="AS2587">
        <v>8.6484768076421368</v>
      </c>
      <c r="AT2587">
        <v>8.6484768076421368</v>
      </c>
      <c r="AU2587">
        <v>8.6484768076421368</v>
      </c>
      <c r="AV2587" t="str">
        <f>VLOOKUP(Sheet1[[#This Row],[NPDES ID2]],Combined_Sheet__Major_Only___2[[NPDES ID2]:[ECHO BFR]],3,FALSE)</f>
        <v>AR</v>
      </c>
      <c r="AW2587" t="s">
        <v>54</v>
      </c>
      <c r="AX2587" t="str">
        <f>VLOOKUP(Sheet1[[#This Row],[NPDES ID2]],Combined_Sheet__Major_Only___2[[NPDES ID2]:[ECHO BFR]],27,FALSE)</f>
        <v>other</v>
      </c>
      <c r="AY2587" t="str">
        <f>VLOOKUP(Sheet1[[#This Row],[NPDES ID2]],Combined_Sheet__Major_Only___2[[NPDES ID2]:[ECHO BFR]],28,FALSE)</f>
        <v>-</v>
      </c>
      <c r="AZ2587" t="str">
        <f>VLOOKUP(Sheet1[[#This Row],[NPDES ID2]],Combined_Sheet__Major_Only___2[[NPDES ID2]:[ECHO BFR]],29,FALSE)</f>
        <v>-</v>
      </c>
      <c r="BA2587">
        <f>VLOOKUP(Sheet1[[#This Row],[NPDES ID2]],Combined_Sheet__Major_Only___2[[NPDES ID2]:[ECHO BFR]],17,FALSE)</f>
        <v>35.752499999999998</v>
      </c>
      <c r="BB2587">
        <f>VLOOKUP(Sheet1[[#This Row],[NPDES ID2]],Combined_Sheet__Major_Only___2[[NPDES ID2]:[ECHO BFR]],18,FALSE)</f>
        <v>-91.631100000000004</v>
      </c>
      <c r="BC2587" t="str">
        <f>IF(ISNUMBER(SEARCH("aerobic",$AW2587)),"aerobic","")</f>
        <v/>
      </c>
      <c r="BD2587" t="str">
        <f>IF(ISNUMBER(SEARCH("anaer",$AW2587)),"anaer","")</f>
        <v/>
      </c>
      <c r="BE2587" t="str">
        <f>IF(ISNUMBER(SEARCH("thickening",$AZ2587)),"thickening","")</f>
        <v/>
      </c>
      <c r="BF2587" s="3" t="str">
        <f>IF(ISNUMBER(SEARCH("airDry",$AW2587)),"airDry","")</f>
        <v/>
      </c>
      <c r="BG2587" s="3" t="str">
        <f>IF(ISNUMBER(SEARCH("heatDry",$AY2587)),"heatDry","")</f>
        <v/>
      </c>
      <c r="BH2587" s="3" t="str">
        <f>IF(AND(ISNUMBER(SEARCH("aerobic",$AW2587)),ISNUMBER(SEARCH("anaer",$AW2587))),"Combined Aer and Anaer.","")</f>
        <v/>
      </c>
    </row>
    <row r="2588" spans="1:60" x14ac:dyDescent="0.25">
      <c r="A2588" s="4">
        <v>1012</v>
      </c>
      <c r="B2588" t="s">
        <v>4894</v>
      </c>
      <c r="C2588">
        <v>452</v>
      </c>
      <c r="D2588">
        <v>500.95824104590218</v>
      </c>
      <c r="E2588">
        <v>501.62189049933448</v>
      </c>
      <c r="F2588">
        <v>384.57542880584532</v>
      </c>
      <c r="G2588">
        <v>618.82842991916391</v>
      </c>
      <c r="H2588">
        <v>-151.4487598613506</v>
      </c>
      <c r="I2588">
        <v>-153.59980344755991</v>
      </c>
      <c r="J2588">
        <v>-170.67956155422061</v>
      </c>
      <c r="K2588">
        <v>-128.2215175286953</v>
      </c>
      <c r="L2588">
        <v>230.67846965778421</v>
      </c>
      <c r="M2588">
        <v>228.85004365974871</v>
      </c>
      <c r="N2588">
        <v>222.7864354683098</v>
      </c>
      <c r="O2588">
        <v>243.53706124727381</v>
      </c>
      <c r="P2588">
        <v>10.70506372877044</v>
      </c>
      <c r="Q2588">
        <v>10.73962631163236</v>
      </c>
      <c r="R2588">
        <v>9.2256867131473275</v>
      </c>
      <c r="S2588">
        <v>12.373071839656699</v>
      </c>
      <c r="T2588">
        <v>299651.51525577519</v>
      </c>
      <c r="U2588">
        <v>299651.29421767761</v>
      </c>
      <c r="V2588">
        <v>299453.33309177362</v>
      </c>
      <c r="W2588">
        <v>299851.06720351678</v>
      </c>
      <c r="X2588">
        <v>26444.039173654761</v>
      </c>
      <c r="Y2588">
        <v>26630.355664005991</v>
      </c>
      <c r="Z2588">
        <v>25042.458815452519</v>
      </c>
      <c r="AA2588">
        <v>27357.042885000141</v>
      </c>
      <c r="AB2588">
        <v>6270.3633799893614</v>
      </c>
      <c r="AC2588">
        <v>6143.2620549576986</v>
      </c>
      <c r="AD2588">
        <v>5026.2968005205757</v>
      </c>
      <c r="AE2588">
        <v>7757.5273356493317</v>
      </c>
      <c r="AF2588">
        <v>50.017968516106073</v>
      </c>
      <c r="AG2588">
        <v>49.620143909547892</v>
      </c>
      <c r="AH2588">
        <v>48.30954944925643</v>
      </c>
      <c r="AI2588">
        <v>52.805029744012167</v>
      </c>
      <c r="AJ2588">
        <v>0.38792292385514088</v>
      </c>
      <c r="AK2588">
        <v>0.38792303167579989</v>
      </c>
      <c r="AL2588">
        <v>0.38789806424784662</v>
      </c>
      <c r="AM2588">
        <v>0.38794764147043209</v>
      </c>
      <c r="AN2588">
        <v>0.99145630469319035</v>
      </c>
      <c r="AO2588">
        <v>0.99145630469319024</v>
      </c>
      <c r="AP2588">
        <v>0.99145630469319024</v>
      </c>
      <c r="AQ2588">
        <v>0.99145630469319024</v>
      </c>
      <c r="AR2588">
        <v>9.3473382161770626</v>
      </c>
      <c r="AS2588">
        <v>9.3473382161770626</v>
      </c>
      <c r="AT2588">
        <v>9.3473382161770626</v>
      </c>
      <c r="AU2588">
        <v>9.3473382161770626</v>
      </c>
      <c r="AV2588" t="str">
        <f>VLOOKUP(Sheet1[[#This Row],[NPDES ID2]],Combined_Sheet__Major_Only___2[[NPDES ID2]:[ECHO BFR]],3,FALSE)</f>
        <v>MN</v>
      </c>
      <c r="AW2588" t="s">
        <v>54</v>
      </c>
      <c r="AX2588" t="str">
        <f>VLOOKUP(Sheet1[[#This Row],[NPDES ID2]],Combined_Sheet__Major_Only___2[[NPDES ID2]:[ECHO BFR]],27,FALSE)</f>
        <v>tempSludgeStore</v>
      </c>
      <c r="AY2588" t="str">
        <f>VLOOKUP(Sheet1[[#This Row],[NPDES ID2]],Combined_Sheet__Major_Only___2[[NPDES ID2]:[ECHO BFR]],28,FALSE)</f>
        <v>-</v>
      </c>
      <c r="AZ2588" t="str">
        <f>VLOOKUP(Sheet1[[#This Row],[NPDES ID2]],Combined_Sheet__Major_Only___2[[NPDES ID2]:[ECHO BFR]],29,FALSE)</f>
        <v>-</v>
      </c>
      <c r="BA2588">
        <f>VLOOKUP(Sheet1[[#This Row],[NPDES ID2]],Combined_Sheet__Major_Only___2[[NPDES ID2]:[ECHO BFR]],17,FALSE)</f>
        <v>44.043280000000003</v>
      </c>
      <c r="BB2588">
        <f>VLOOKUP(Sheet1[[#This Row],[NPDES ID2]],Combined_Sheet__Major_Only___2[[NPDES ID2]:[ECHO BFR]],18,FALSE)</f>
        <v>-94.419520000000006</v>
      </c>
      <c r="BC2588" t="str">
        <f>IF(ISNUMBER(SEARCH("aerobic",$AW2588)),"aerobic","")</f>
        <v/>
      </c>
      <c r="BD2588" t="str">
        <f>IF(ISNUMBER(SEARCH("anaer",$AW2588)),"anaer","")</f>
        <v/>
      </c>
      <c r="BE2588" t="str">
        <f>IF(ISNUMBER(SEARCH("thickening",$AZ2588)),"thickening","")</f>
        <v/>
      </c>
      <c r="BF2588" s="2" t="str">
        <f>IF(ISNUMBER(SEARCH("airDry",$AW2588)),"airDry","")</f>
        <v/>
      </c>
      <c r="BG2588" s="2" t="str">
        <f>IF(ISNUMBER(SEARCH("heatDry",$AY2588)),"heatDry","")</f>
        <v/>
      </c>
      <c r="BH2588" s="2" t="str">
        <f>IF(AND(ISNUMBER(SEARCH("aerobic",$AW2588)),ISNUMBER(SEARCH("anaer",$AW2588))),"Combined Aer and Anaer.","")</f>
        <v/>
      </c>
    </row>
    <row r="2589" spans="1:60" x14ac:dyDescent="0.25">
      <c r="A2589" s="4">
        <v>656</v>
      </c>
      <c r="B2589" t="s">
        <v>3230</v>
      </c>
      <c r="C2589">
        <v>52.94</v>
      </c>
      <c r="D2589">
        <v>2373.916947865901</v>
      </c>
      <c r="E2589">
        <v>2375.096887794939</v>
      </c>
      <c r="F2589">
        <v>1649.0059870640871</v>
      </c>
      <c r="G2589">
        <v>3136.2926880414439</v>
      </c>
      <c r="H2589">
        <v>-144.1318669792424</v>
      </c>
      <c r="I2589">
        <v>-146.21450751304729</v>
      </c>
      <c r="J2589">
        <v>-162.31093376459259</v>
      </c>
      <c r="K2589">
        <v>-120.9377256020407</v>
      </c>
      <c r="L2589">
        <v>28.40705676317727</v>
      </c>
      <c r="M2589">
        <v>28.203597479218921</v>
      </c>
      <c r="N2589">
        <v>27.530198453245379</v>
      </c>
      <c r="O2589">
        <v>29.836182452728401</v>
      </c>
      <c r="P2589">
        <v>1.251423821992812</v>
      </c>
      <c r="Q2589">
        <v>1.2577011006310179</v>
      </c>
      <c r="R2589">
        <v>1.068295806907902</v>
      </c>
      <c r="S2589">
        <v>1.4420402505799561</v>
      </c>
      <c r="T2589">
        <v>299890.46703493752</v>
      </c>
      <c r="U2589">
        <v>299890.24582165189</v>
      </c>
      <c r="V2589">
        <v>299692.12779790559</v>
      </c>
      <c r="W2589">
        <v>300090.17714135739</v>
      </c>
      <c r="X2589">
        <v>25167.071508354551</v>
      </c>
      <c r="Y2589">
        <v>25328.8307025596</v>
      </c>
      <c r="Z2589">
        <v>23960.199821928079</v>
      </c>
      <c r="AA2589">
        <v>25950.171852235449</v>
      </c>
      <c r="AB2589">
        <v>4851.4537123615273</v>
      </c>
      <c r="AC2589">
        <v>4784.072251225216</v>
      </c>
      <c r="AD2589">
        <v>4055.066022555975</v>
      </c>
      <c r="AE2589">
        <v>5766.6896858932787</v>
      </c>
      <c r="AF2589">
        <v>52.586221241864621</v>
      </c>
      <c r="AG2589">
        <v>52.209419414651599</v>
      </c>
      <c r="AH2589">
        <v>50.963348641733369</v>
      </c>
      <c r="AI2589">
        <v>55.231644895890952</v>
      </c>
      <c r="AJ2589">
        <v>0.4191391682486354</v>
      </c>
      <c r="AK2589">
        <v>0.41913918165038633</v>
      </c>
      <c r="AL2589">
        <v>0.4191360951598484</v>
      </c>
      <c r="AM2589">
        <v>0.4191422235857582</v>
      </c>
      <c r="AN2589">
        <v>0.99146302892766125</v>
      </c>
      <c r="AO2589">
        <v>0.99146302892766158</v>
      </c>
      <c r="AP2589">
        <v>0.99146302892766158</v>
      </c>
      <c r="AQ2589">
        <v>0.99146302892766158</v>
      </c>
      <c r="AR2589">
        <v>10.96369412265058</v>
      </c>
      <c r="AS2589">
        <v>10.96369412265058</v>
      </c>
      <c r="AT2589">
        <v>10.96369412265058</v>
      </c>
      <c r="AU2589">
        <v>10.96369412265058</v>
      </c>
      <c r="AV2589" t="str">
        <f>VLOOKUP(Sheet1[[#This Row],[NPDES ID2]],Combined_Sheet__Major_Only___2[[NPDES ID2]:[ECHO BFR]],3,FALSE)</f>
        <v>GA</v>
      </c>
      <c r="AW2589" t="s">
        <v>54</v>
      </c>
      <c r="AX2589" t="str">
        <f>VLOOKUP(Sheet1[[#This Row],[NPDES ID2]],Combined_Sheet__Major_Only___2[[NPDES ID2]:[ECHO BFR]],27,FALSE)</f>
        <v>other</v>
      </c>
      <c r="AY2589" t="str">
        <f>VLOOKUP(Sheet1[[#This Row],[NPDES ID2]],Combined_Sheet__Major_Only___2[[NPDES ID2]:[ECHO BFR]],28,FALSE)</f>
        <v>-</v>
      </c>
      <c r="AZ2589" t="str">
        <f>VLOOKUP(Sheet1[[#This Row],[NPDES ID2]],Combined_Sheet__Major_Only___2[[NPDES ID2]:[ECHO BFR]],29,FALSE)</f>
        <v>-</v>
      </c>
      <c r="BA2589">
        <f>VLOOKUP(Sheet1[[#This Row],[NPDES ID2]],Combined_Sheet__Major_Only___2[[NPDES ID2]:[ECHO BFR]],17,FALSE)</f>
        <v>33.784166999999997</v>
      </c>
      <c r="BB2589">
        <f>VLOOKUP(Sheet1[[#This Row],[NPDES ID2]],Combined_Sheet__Major_Only___2[[NPDES ID2]:[ECHO BFR]],18,FALSE)</f>
        <v>-84.760694000000001</v>
      </c>
      <c r="BC2589" t="str">
        <f>IF(ISNUMBER(SEARCH("aerobic",$AW2589)),"aerobic","")</f>
        <v/>
      </c>
      <c r="BD2589" t="str">
        <f>IF(ISNUMBER(SEARCH("anaer",$AW2589)),"anaer","")</f>
        <v/>
      </c>
      <c r="BE2589" t="str">
        <f>IF(ISNUMBER(SEARCH("thickening",$AZ2589)),"thickening","")</f>
        <v/>
      </c>
      <c r="BF2589" s="2" t="str">
        <f>IF(ISNUMBER(SEARCH("airDry",$AW2589)),"airDry","")</f>
        <v/>
      </c>
      <c r="BG2589" s="2" t="str">
        <f>IF(ISNUMBER(SEARCH("heatDry",$AY2589)),"heatDry","")</f>
        <v/>
      </c>
      <c r="BH2589" s="2" t="str">
        <f>IF(AND(ISNUMBER(SEARCH("aerobic",$AW2589)),ISNUMBER(SEARCH("anaer",$AW2589))),"Combined Aer and Anaer.","")</f>
        <v/>
      </c>
    </row>
    <row r="2590" spans="1:60" x14ac:dyDescent="0.25">
      <c r="A2590" s="4">
        <v>1837</v>
      </c>
      <c r="B2590" t="s">
        <v>8685</v>
      </c>
      <c r="C2590">
        <v>13247.74</v>
      </c>
      <c r="D2590">
        <v>3305.5151469177731</v>
      </c>
      <c r="E2590">
        <v>3320.1249283986608</v>
      </c>
      <c r="F2590">
        <v>2608.6441578712261</v>
      </c>
      <c r="G2590">
        <v>3986.7670670329949</v>
      </c>
      <c r="H2590">
        <v>-130.27624690855691</v>
      </c>
      <c r="I2590">
        <v>-131.24012084433201</v>
      </c>
      <c r="J2590">
        <v>-156.2031261617135</v>
      </c>
      <c r="K2590">
        <v>-98.537354266180643</v>
      </c>
      <c r="L2590">
        <v>7042.3687703940932</v>
      </c>
      <c r="M2590">
        <v>6993.0160967306729</v>
      </c>
      <c r="N2590">
        <v>6819.5969809044882</v>
      </c>
      <c r="O2590">
        <v>7403.8718472115161</v>
      </c>
      <c r="P2590">
        <v>312.60366042404672</v>
      </c>
      <c r="Q2590">
        <v>313.9185391078542</v>
      </c>
      <c r="R2590">
        <v>267.28104314456073</v>
      </c>
      <c r="S2590">
        <v>360.17668384202409</v>
      </c>
      <c r="T2590">
        <v>299966.13118527399</v>
      </c>
      <c r="U2590">
        <v>299965.90991651511</v>
      </c>
      <c r="V2590">
        <v>299767.74221102142</v>
      </c>
      <c r="W2590">
        <v>300165.89137268538</v>
      </c>
      <c r="X2590">
        <v>25410.726453465399</v>
      </c>
      <c r="Y2590">
        <v>25569.51926158959</v>
      </c>
      <c r="Z2590">
        <v>24168.079674853339</v>
      </c>
      <c r="AA2590">
        <v>26215.957664945749</v>
      </c>
      <c r="AB2590">
        <v>5186.2745073197466</v>
      </c>
      <c r="AC2590">
        <v>5108.365813500177</v>
      </c>
      <c r="AD2590">
        <v>4281.2154378597124</v>
      </c>
      <c r="AE2590">
        <v>6210.0844330304144</v>
      </c>
      <c r="AF2590">
        <v>52.204464700686103</v>
      </c>
      <c r="AG2590">
        <v>51.797360934985477</v>
      </c>
      <c r="AH2590">
        <v>50.582168264314021</v>
      </c>
      <c r="AI2590">
        <v>54.852271379348942</v>
      </c>
      <c r="AJ2590">
        <v>0.41449606152777618</v>
      </c>
      <c r="AK2590">
        <v>0.41449880949348261</v>
      </c>
      <c r="AL2590">
        <v>0.41372988958066198</v>
      </c>
      <c r="AM2590">
        <v>0.41525941997976612</v>
      </c>
      <c r="AN2590">
        <v>0.99146515595258067</v>
      </c>
      <c r="AO2590">
        <v>0.99146515595258089</v>
      </c>
      <c r="AP2590">
        <v>0.99146515595258089</v>
      </c>
      <c r="AQ2590">
        <v>0.99146515595258089</v>
      </c>
      <c r="AR2590">
        <v>10.54843505188045</v>
      </c>
      <c r="AS2590">
        <v>10.54843505188045</v>
      </c>
      <c r="AT2590">
        <v>10.54843505188045</v>
      </c>
      <c r="AU2590">
        <v>10.54843505188045</v>
      </c>
      <c r="AV2590" t="str">
        <f>VLOOKUP(Sheet1[[#This Row],[NPDES ID2]],Combined_Sheet__Major_Only___2[[NPDES ID2]:[ECHO BFR]],3,FALSE)</f>
        <v>TX</v>
      </c>
      <c r="AW2590" t="s">
        <v>54</v>
      </c>
      <c r="AX2590" t="str">
        <f>VLOOKUP(Sheet1[[#This Row],[NPDES ID2]],Combined_Sheet__Major_Only___2[[NPDES ID2]:[ECHO BFR]],27,FALSE)</f>
        <v>other</v>
      </c>
      <c r="AY2590" t="str">
        <f>VLOOKUP(Sheet1[[#This Row],[NPDES ID2]],Combined_Sheet__Major_Only___2[[NPDES ID2]:[ECHO BFR]],28,FALSE)</f>
        <v>-</v>
      </c>
      <c r="AZ2590" t="str">
        <f>VLOOKUP(Sheet1[[#This Row],[NPDES ID2]],Combined_Sheet__Major_Only___2[[NPDES ID2]:[ECHO BFR]],29,FALSE)</f>
        <v>-</v>
      </c>
      <c r="BA2590">
        <f>VLOOKUP(Sheet1[[#This Row],[NPDES ID2]],Combined_Sheet__Major_Only___2[[NPDES ID2]:[ECHO BFR]],17,FALSE)</f>
        <v>30.208000999999999</v>
      </c>
      <c r="BB2590">
        <f>VLOOKUP(Sheet1[[#This Row],[NPDES ID2]],Combined_Sheet__Major_Only___2[[NPDES ID2]:[ECHO BFR]],18,FALSE)</f>
        <v>-97.604190000000003</v>
      </c>
      <c r="BC2590" t="str">
        <f>IF(ISNUMBER(SEARCH("aerobic",$AW2590)),"aerobic","")</f>
        <v/>
      </c>
      <c r="BD2590" t="str">
        <f>IF(ISNUMBER(SEARCH("anaer",$AW2590)),"anaer","")</f>
        <v/>
      </c>
      <c r="BE2590" t="str">
        <f>IF(ISNUMBER(SEARCH("thickening",$AZ2590)),"thickening","")</f>
        <v/>
      </c>
      <c r="BF2590" s="3" t="str">
        <f>IF(ISNUMBER(SEARCH("airDry",$AW2590)),"airDry","")</f>
        <v/>
      </c>
      <c r="BG2590" s="3" t="str">
        <f>IF(ISNUMBER(SEARCH("heatDry",$AY2590)),"heatDry","")</f>
        <v/>
      </c>
      <c r="BH2590" s="3" t="str">
        <f>IF(AND(ISNUMBER(SEARCH("aerobic",$AW2590)),ISNUMBER(SEARCH("anaer",$AW2590))),"Combined Aer and Anaer.","")</f>
        <v/>
      </c>
    </row>
    <row r="2591" spans="1:60" x14ac:dyDescent="0.25">
      <c r="A2591" s="4">
        <v>206</v>
      </c>
      <c r="B2591" t="s">
        <v>1090</v>
      </c>
      <c r="C2591">
        <v>3032.3</v>
      </c>
      <c r="D2591">
        <v>977.41143467372819</v>
      </c>
      <c r="E2591">
        <v>977.14367578320889</v>
      </c>
      <c r="F2591">
        <v>816.26524429987398</v>
      </c>
      <c r="G2591">
        <v>1161.286927593017</v>
      </c>
      <c r="H2591">
        <v>-159.23826228824021</v>
      </c>
      <c r="I2591">
        <v>-161.34514903679411</v>
      </c>
      <c r="J2591">
        <v>-180.68875940146239</v>
      </c>
      <c r="K2591">
        <v>-134.67606352478529</v>
      </c>
      <c r="L2591">
        <v>1444.355417019631</v>
      </c>
      <c r="M2591">
        <v>1431.3749325103211</v>
      </c>
      <c r="N2591">
        <v>1387.7950365959889</v>
      </c>
      <c r="O2591">
        <v>1536.3305703297251</v>
      </c>
      <c r="P2591">
        <v>71.955092858011398</v>
      </c>
      <c r="Q2591">
        <v>72.008498018083117</v>
      </c>
      <c r="R2591">
        <v>62.48246843627274</v>
      </c>
      <c r="S2591">
        <v>82.588731828893231</v>
      </c>
      <c r="T2591">
        <v>309032.18939625338</v>
      </c>
      <c r="U2591">
        <v>309031.96148069733</v>
      </c>
      <c r="V2591">
        <v>308827.84092154738</v>
      </c>
      <c r="W2591">
        <v>309237.95027464023</v>
      </c>
      <c r="X2591">
        <v>29227.522110901991</v>
      </c>
      <c r="Y2591">
        <v>29457.476911946029</v>
      </c>
      <c r="Z2591">
        <v>27464.917242076819</v>
      </c>
      <c r="AA2591">
        <v>30384.60106235752</v>
      </c>
      <c r="AB2591">
        <v>6609.3152022276054</v>
      </c>
      <c r="AC2591">
        <v>6481.1595960908244</v>
      </c>
      <c r="AD2591">
        <v>5343.2334063428907</v>
      </c>
      <c r="AE2591">
        <v>8123.0603281976219</v>
      </c>
      <c r="AF2591">
        <v>46.702995313628492</v>
      </c>
      <c r="AG2591">
        <v>46.274453935309822</v>
      </c>
      <c r="AH2591">
        <v>44.892178396352797</v>
      </c>
      <c r="AI2591">
        <v>49.670070041509362</v>
      </c>
      <c r="AJ2591">
        <v>0.34769921553271238</v>
      </c>
      <c r="AK2591">
        <v>0.34769985922508773</v>
      </c>
      <c r="AL2591">
        <v>0.34754514896524358</v>
      </c>
      <c r="AM2591">
        <v>0.34785246874952708</v>
      </c>
      <c r="AN2591">
        <v>0.99171256592367685</v>
      </c>
      <c r="AO2591">
        <v>0.99171256592367651</v>
      </c>
      <c r="AP2591">
        <v>0.99171256592367651</v>
      </c>
      <c r="AQ2591">
        <v>0.99171256592367651</v>
      </c>
      <c r="AR2591">
        <v>8.9401934277033099</v>
      </c>
      <c r="AS2591">
        <v>8.9401934277033117</v>
      </c>
      <c r="AT2591">
        <v>8.9401934277033117</v>
      </c>
      <c r="AU2591">
        <v>8.9401934277033117</v>
      </c>
      <c r="AV2591" t="str">
        <f>VLOOKUP(Sheet1[[#This Row],[NPDES ID2]],Combined_Sheet__Major_Only___2[[NPDES ID2]:[ECHO BFR]],3,FALSE)</f>
        <v>TX</v>
      </c>
      <c r="AW2591" t="s">
        <v>54</v>
      </c>
      <c r="AX2591" t="str">
        <f>VLOOKUP(Sheet1[[#This Row],[NPDES ID2]],Combined_Sheet__Major_Only___2[[NPDES ID2]:[ECHO BFR]],27,FALSE)</f>
        <v>other</v>
      </c>
      <c r="AY2591" t="str">
        <f>VLOOKUP(Sheet1[[#This Row],[NPDES ID2]],Combined_Sheet__Major_Only___2[[NPDES ID2]:[ECHO BFR]],28,FALSE)</f>
        <v>-</v>
      </c>
      <c r="AZ2591" t="str">
        <f>VLOOKUP(Sheet1[[#This Row],[NPDES ID2]],Combined_Sheet__Major_Only___2[[NPDES ID2]:[ECHO BFR]],29,FALSE)</f>
        <v>-</v>
      </c>
      <c r="BA2591">
        <f>VLOOKUP(Sheet1[[#This Row],[NPDES ID2]],Combined_Sheet__Major_Only___2[[NPDES ID2]:[ECHO BFR]],17,FALSE)</f>
        <v>29.844961000000001</v>
      </c>
      <c r="BB2591">
        <f>VLOOKUP(Sheet1[[#This Row],[NPDES ID2]],Combined_Sheet__Major_Only___2[[NPDES ID2]:[ECHO BFR]],18,FALSE)</f>
        <v>-95.463295000000002</v>
      </c>
      <c r="BC2591" t="str">
        <f>IF(ISNUMBER(SEARCH("aerobic",$AW2591)),"aerobic","")</f>
        <v/>
      </c>
      <c r="BD2591" t="str">
        <f>IF(ISNUMBER(SEARCH("anaer",$AW2591)),"anaer","")</f>
        <v/>
      </c>
      <c r="BE2591" t="str">
        <f>IF(ISNUMBER(SEARCH("thickening",$AZ2591)),"thickening","")</f>
        <v/>
      </c>
      <c r="BF2591" s="2" t="str">
        <f>IF(ISNUMBER(SEARCH("airDry",$AW2591)),"airDry","")</f>
        <v/>
      </c>
      <c r="BG2591" s="2" t="str">
        <f>IF(ISNUMBER(SEARCH("heatDry",$AY2591)),"heatDry","")</f>
        <v/>
      </c>
      <c r="BH2591" s="2" t="str">
        <f>IF(AND(ISNUMBER(SEARCH("aerobic",$AW2591)),ISNUMBER(SEARCH("anaer",$AW2591))),"Combined Aer and Anaer.","")</f>
        <v/>
      </c>
    </row>
    <row r="2592" spans="1:60" x14ac:dyDescent="0.25">
      <c r="A2592" s="4">
        <v>1697</v>
      </c>
      <c r="B2592" t="s">
        <v>7957</v>
      </c>
      <c r="C2592">
        <v>46.31</v>
      </c>
      <c r="D2592">
        <v>2980.335615750269</v>
      </c>
      <c r="E2592">
        <v>2983.0722359018841</v>
      </c>
      <c r="F2592">
        <v>2064.6801448943602</v>
      </c>
      <c r="G2592">
        <v>3921.7464127437001</v>
      </c>
      <c r="H2592">
        <v>-160.09859458950751</v>
      </c>
      <c r="I2592">
        <v>-162.06880434323489</v>
      </c>
      <c r="J2592">
        <v>-179.71078561819169</v>
      </c>
      <c r="K2592">
        <v>-136.2776997694462</v>
      </c>
      <c r="L2592">
        <v>22.484238247682359</v>
      </c>
      <c r="M2592">
        <v>22.287626605647919</v>
      </c>
      <c r="N2592">
        <v>21.636920243889559</v>
      </c>
      <c r="O2592">
        <v>23.86522816641321</v>
      </c>
      <c r="P2592">
        <v>1.09879441115763</v>
      </c>
      <c r="Q2592">
        <v>1.1017203979098531</v>
      </c>
      <c r="R2592">
        <v>0.95279266426554221</v>
      </c>
      <c r="S2592">
        <v>1.26272817394361</v>
      </c>
      <c r="T2592">
        <v>310784.22089163651</v>
      </c>
      <c r="U2592">
        <v>310783.99169157539</v>
      </c>
      <c r="V2592">
        <v>310578.72073311743</v>
      </c>
      <c r="W2592">
        <v>310991.1414139765</v>
      </c>
      <c r="X2592">
        <v>28834.577397508208</v>
      </c>
      <c r="Y2592">
        <v>29056.478723036089</v>
      </c>
      <c r="Z2592">
        <v>27155.339640367769</v>
      </c>
      <c r="AA2592">
        <v>29932.38235240458</v>
      </c>
      <c r="AB2592">
        <v>7220.4562525277461</v>
      </c>
      <c r="AC2592">
        <v>7052.6007423229566</v>
      </c>
      <c r="AD2592">
        <v>5709.0013822474202</v>
      </c>
      <c r="AE2592">
        <v>9063.1317056661937</v>
      </c>
      <c r="AF2592">
        <v>47.580917305289013</v>
      </c>
      <c r="AG2592">
        <v>47.164711383385288</v>
      </c>
      <c r="AH2592">
        <v>45.788115017871569</v>
      </c>
      <c r="AI2592">
        <v>50.503245794162041</v>
      </c>
      <c r="AJ2592">
        <v>0.3583437067948303</v>
      </c>
      <c r="AK2592">
        <v>0.35834371745788818</v>
      </c>
      <c r="AL2592">
        <v>0.35834126182183251</v>
      </c>
      <c r="AM2592">
        <v>0.35834613764304879</v>
      </c>
      <c r="AN2592">
        <v>0.99175873370052048</v>
      </c>
      <c r="AO2592">
        <v>0.99175873370052059</v>
      </c>
      <c r="AP2592">
        <v>0.99175873370052059</v>
      </c>
      <c r="AQ2592">
        <v>0.99175873370052059</v>
      </c>
      <c r="AR2592">
        <v>8.6560843276169912</v>
      </c>
      <c r="AS2592">
        <v>8.6560843276169894</v>
      </c>
      <c r="AT2592">
        <v>8.6560843276169894</v>
      </c>
      <c r="AU2592">
        <v>8.6560843276169894</v>
      </c>
      <c r="AV2592" t="str">
        <f>VLOOKUP(Sheet1[[#This Row],[NPDES ID2]],Combined_Sheet__Major_Only___2[[NPDES ID2]:[ECHO BFR]],3,FALSE)</f>
        <v>TN</v>
      </c>
      <c r="AW2592" t="s">
        <v>38</v>
      </c>
      <c r="AX2592" t="str">
        <f>VLOOKUP(Sheet1[[#This Row],[NPDES ID2]],Combined_Sheet__Major_Only___2[[NPDES ID2]:[ECHO BFR]],27,FALSE)</f>
        <v/>
      </c>
      <c r="AY2592" t="str">
        <f>VLOOKUP(Sheet1[[#This Row],[NPDES ID2]],Combined_Sheet__Major_Only___2[[NPDES ID2]:[ECHO BFR]],28,FALSE)</f>
        <v/>
      </c>
      <c r="AZ2592" t="str">
        <f>VLOOKUP(Sheet1[[#This Row],[NPDES ID2]],Combined_Sheet__Major_Only___2[[NPDES ID2]:[ECHO BFR]],29,FALSE)</f>
        <v/>
      </c>
      <c r="BA2592">
        <f>VLOOKUP(Sheet1[[#This Row],[NPDES ID2]],Combined_Sheet__Major_Only___2[[NPDES ID2]:[ECHO BFR]],17,FALSE)</f>
        <v>36.380040000000001</v>
      </c>
      <c r="BB2592">
        <f>VLOOKUP(Sheet1[[#This Row],[NPDES ID2]],Combined_Sheet__Major_Only___2[[NPDES ID2]:[ECHO BFR]],18,FALSE)</f>
        <v>-83.046239999999997</v>
      </c>
      <c r="BC2592" t="str">
        <f>IF(ISNUMBER(SEARCH("aerobic",$AW2592)),"aerobic","")</f>
        <v/>
      </c>
      <c r="BD2592" t="str">
        <f>IF(ISNUMBER(SEARCH("anaer",$AW2592)),"anaer","")</f>
        <v/>
      </c>
      <c r="BE2592" t="str">
        <f>IF(ISNUMBER(SEARCH("thickening",$AZ2592)),"thickening","")</f>
        <v/>
      </c>
      <c r="BF2592" s="3" t="str">
        <f>IF(ISNUMBER(SEARCH("airDry",$AW2592)),"airDry","")</f>
        <v/>
      </c>
      <c r="BG2592" s="3" t="str">
        <f>IF(ISNUMBER(SEARCH("heatDry",$AY2592)),"heatDry","")</f>
        <v/>
      </c>
      <c r="BH2592" s="3" t="str">
        <f>IF(AND(ISNUMBER(SEARCH("aerobic",$AW2592)),ISNUMBER(SEARCH("anaer",$AW2592))),"Combined Aer and Anaer.","")</f>
        <v/>
      </c>
    </row>
    <row r="2593" spans="1:60" x14ac:dyDescent="0.25">
      <c r="A2593" s="4">
        <v>1325</v>
      </c>
      <c r="B2593" t="s">
        <v>6299</v>
      </c>
      <c r="C2593">
        <v>170.95</v>
      </c>
      <c r="D2593">
        <v>891.76303506538989</v>
      </c>
      <c r="E2593">
        <v>886.73359182120771</v>
      </c>
      <c r="F2593">
        <v>645.31592973697775</v>
      </c>
      <c r="G2593">
        <v>1156.292795686401</v>
      </c>
      <c r="H2593">
        <v>-152.55358748141211</v>
      </c>
      <c r="I2593">
        <v>-154.6259317438705</v>
      </c>
      <c r="J2593">
        <v>-171.6047791549725</v>
      </c>
      <c r="K2593">
        <v>-129.1000139972821</v>
      </c>
      <c r="L2593">
        <v>86.828759773856675</v>
      </c>
      <c r="M2593">
        <v>86.133389121157563</v>
      </c>
      <c r="N2593">
        <v>83.830510089344855</v>
      </c>
      <c r="O2593">
        <v>91.714917597671757</v>
      </c>
      <c r="P2593">
        <v>4.0496427165772424</v>
      </c>
      <c r="Q2593">
        <v>4.0664350573900796</v>
      </c>
      <c r="R2593">
        <v>3.4935702911606539</v>
      </c>
      <c r="S2593">
        <v>4.6779076958540813</v>
      </c>
      <c r="T2593">
        <v>311462.17281195568</v>
      </c>
      <c r="U2593">
        <v>311461.94311485288</v>
      </c>
      <c r="V2593">
        <v>311256.22700719401</v>
      </c>
      <c r="W2593">
        <v>311669.54206072958</v>
      </c>
      <c r="X2593">
        <v>27618.354832470872</v>
      </c>
      <c r="Y2593">
        <v>27814.799941709909</v>
      </c>
      <c r="Z2593">
        <v>26140.95752994268</v>
      </c>
      <c r="AA2593">
        <v>28580.85990247476</v>
      </c>
      <c r="AB2593">
        <v>6236.0833392021914</v>
      </c>
      <c r="AC2593">
        <v>6121.536173792636</v>
      </c>
      <c r="AD2593">
        <v>5049.9788740116701</v>
      </c>
      <c r="AE2593">
        <v>7639.6548616497166</v>
      </c>
      <c r="AF2593">
        <v>49.77746272708233</v>
      </c>
      <c r="AG2593">
        <v>49.378289452484623</v>
      </c>
      <c r="AH2593">
        <v>48.059703354260712</v>
      </c>
      <c r="AI2593">
        <v>52.578202385547179</v>
      </c>
      <c r="AJ2593">
        <v>0.3850019191883981</v>
      </c>
      <c r="AK2593">
        <v>0.3850019609517748</v>
      </c>
      <c r="AL2593">
        <v>0.38499232640186021</v>
      </c>
      <c r="AM2593">
        <v>0.38501145675470538</v>
      </c>
      <c r="AN2593">
        <v>0.99177646067563796</v>
      </c>
      <c r="AO2593">
        <v>0.99177646067563818</v>
      </c>
      <c r="AP2593">
        <v>0.99177646067563818</v>
      </c>
      <c r="AQ2593">
        <v>0.99177646067563818</v>
      </c>
      <c r="AR2593">
        <v>9.536122676175939</v>
      </c>
      <c r="AS2593">
        <v>9.5361226761759372</v>
      </c>
      <c r="AT2593">
        <v>9.5361226761759372</v>
      </c>
      <c r="AU2593">
        <v>9.5361226761759372</v>
      </c>
      <c r="AV2593" t="str">
        <f>VLOOKUP(Sheet1[[#This Row],[NPDES ID2]],Combined_Sheet__Major_Only___2[[NPDES ID2]:[ECHO BFR]],3,FALSE)</f>
        <v>TN</v>
      </c>
      <c r="AW2593" t="s">
        <v>38</v>
      </c>
      <c r="AX2593" t="str">
        <f>VLOOKUP(Sheet1[[#This Row],[NPDES ID2]],Combined_Sheet__Major_Only___2[[NPDES ID2]:[ECHO BFR]],27,FALSE)</f>
        <v/>
      </c>
      <c r="AY2593" t="str">
        <f>VLOOKUP(Sheet1[[#This Row],[NPDES ID2]],Combined_Sheet__Major_Only___2[[NPDES ID2]:[ECHO BFR]],28,FALSE)</f>
        <v/>
      </c>
      <c r="AZ2593" t="str">
        <f>VLOOKUP(Sheet1[[#This Row],[NPDES ID2]],Combined_Sheet__Major_Only___2[[NPDES ID2]:[ECHO BFR]],29,FALSE)</f>
        <v/>
      </c>
      <c r="BA2593">
        <f>VLOOKUP(Sheet1[[#This Row],[NPDES ID2]],Combined_Sheet__Major_Only___2[[NPDES ID2]:[ECHO BFR]],17,FALSE)</f>
        <v>36.108409999999999</v>
      </c>
      <c r="BB2593">
        <f>VLOOKUP(Sheet1[[#This Row],[NPDES ID2]],Combined_Sheet__Major_Only___2[[NPDES ID2]:[ECHO BFR]],18,FALSE)</f>
        <v>-82.837050000000005</v>
      </c>
      <c r="BC2593" t="str">
        <f>IF(ISNUMBER(SEARCH("aerobic",$AW2593)),"aerobic","")</f>
        <v/>
      </c>
      <c r="BD2593" t="str">
        <f>IF(ISNUMBER(SEARCH("anaer",$AW2593)),"anaer","")</f>
        <v/>
      </c>
      <c r="BE2593" t="str">
        <f>IF(ISNUMBER(SEARCH("thickening",$AZ2593)),"thickening","")</f>
        <v/>
      </c>
      <c r="BF2593" s="3" t="str">
        <f>IF(ISNUMBER(SEARCH("airDry",$AW2593)),"airDry","")</f>
        <v/>
      </c>
      <c r="BG2593" s="3" t="str">
        <f>IF(ISNUMBER(SEARCH("heatDry",$AY2593)),"heatDry","")</f>
        <v/>
      </c>
      <c r="BH2593" s="3" t="str">
        <f>IF(AND(ISNUMBER(SEARCH("aerobic",$AW2593)),ISNUMBER(SEARCH("anaer",$AW2593))),"Combined Aer and Anaer.","")</f>
        <v/>
      </c>
    </row>
    <row r="2594" spans="1:60" x14ac:dyDescent="0.25">
      <c r="A2594" s="4">
        <v>2435</v>
      </c>
      <c r="B2594" t="s">
        <v>11350</v>
      </c>
      <c r="C2594">
        <v>245</v>
      </c>
      <c r="D2594">
        <v>669.17033989088088</v>
      </c>
      <c r="E2594">
        <v>668.39580753284213</v>
      </c>
      <c r="F2594">
        <v>497.59901043673398</v>
      </c>
      <c r="G2594">
        <v>866.28179534603794</v>
      </c>
      <c r="H2594">
        <v>-148.27513551261879</v>
      </c>
      <c r="I2594">
        <v>-150.3994491565503</v>
      </c>
      <c r="J2594">
        <v>-166.97891394040889</v>
      </c>
      <c r="K2594">
        <v>-125.03952043559759</v>
      </c>
      <c r="L2594">
        <v>127.77738562156399</v>
      </c>
      <c r="M2594">
        <v>126.80732570071321</v>
      </c>
      <c r="N2594">
        <v>123.59340693217329</v>
      </c>
      <c r="O2594">
        <v>134.59543670885881</v>
      </c>
      <c r="P2594">
        <v>5.7979046424835383</v>
      </c>
      <c r="Q2594">
        <v>5.809507721530597</v>
      </c>
      <c r="R2594">
        <v>4.97412701705594</v>
      </c>
      <c r="S2594">
        <v>6.694873090733962</v>
      </c>
      <c r="T2594">
        <v>312767.60049569252</v>
      </c>
      <c r="U2594">
        <v>312767.36984151287</v>
      </c>
      <c r="V2594">
        <v>312560.79657854151</v>
      </c>
      <c r="W2594">
        <v>312975.83378790593</v>
      </c>
      <c r="X2594">
        <v>27007.432351570831</v>
      </c>
      <c r="Y2594">
        <v>27190.46041324328</v>
      </c>
      <c r="Z2594">
        <v>25635.66236210872</v>
      </c>
      <c r="AA2594">
        <v>27899.442436476609</v>
      </c>
      <c r="AB2594">
        <v>6518.518469619612</v>
      </c>
      <c r="AC2594">
        <v>6378.5161477631054</v>
      </c>
      <c r="AD2594">
        <v>5209.0456478587821</v>
      </c>
      <c r="AE2594">
        <v>8086.2218547418279</v>
      </c>
      <c r="AF2594">
        <v>51.11301877419627</v>
      </c>
      <c r="AG2594">
        <v>50.724196912630923</v>
      </c>
      <c r="AH2594">
        <v>49.440968540381903</v>
      </c>
      <c r="AI2594">
        <v>53.839741833077497</v>
      </c>
      <c r="AJ2594">
        <v>0.40122762335681927</v>
      </c>
      <c r="AK2594">
        <v>0.40122768593497932</v>
      </c>
      <c r="AL2594">
        <v>0.40121323435972678</v>
      </c>
      <c r="AM2594">
        <v>0.40124192970427203</v>
      </c>
      <c r="AN2594">
        <v>0.99181038086869477</v>
      </c>
      <c r="AO2594">
        <v>0.99181038086869466</v>
      </c>
      <c r="AP2594">
        <v>0.99181038086869466</v>
      </c>
      <c r="AQ2594">
        <v>0.99181038086869466</v>
      </c>
      <c r="AR2594">
        <v>9.4679597979416563</v>
      </c>
      <c r="AS2594">
        <v>9.4679597979416563</v>
      </c>
      <c r="AT2594">
        <v>9.4679597979416563</v>
      </c>
      <c r="AU2594">
        <v>9.4679597979416563</v>
      </c>
      <c r="AV2594" t="str">
        <f>VLOOKUP(Sheet1[[#This Row],[NPDES ID2]],Combined_Sheet__Major_Only___2[[NPDES ID2]:[ECHO BFR]],3,FALSE)</f>
        <v>TN</v>
      </c>
      <c r="AW2594" t="s">
        <v>38</v>
      </c>
      <c r="AX2594" t="str">
        <f>VLOOKUP(Sheet1[[#This Row],[NPDES ID2]],Combined_Sheet__Major_Only___2[[NPDES ID2]:[ECHO BFR]],27,FALSE)</f>
        <v/>
      </c>
      <c r="AY2594" t="str">
        <f>VLOOKUP(Sheet1[[#This Row],[NPDES ID2]],Combined_Sheet__Major_Only___2[[NPDES ID2]:[ECHO BFR]],28,FALSE)</f>
        <v/>
      </c>
      <c r="AZ2594" t="str">
        <f>VLOOKUP(Sheet1[[#This Row],[NPDES ID2]],Combined_Sheet__Major_Only___2[[NPDES ID2]:[ECHO BFR]],29,FALSE)</f>
        <v/>
      </c>
      <c r="BA2594">
        <f>VLOOKUP(Sheet1[[#This Row],[NPDES ID2]],Combined_Sheet__Major_Only___2[[NPDES ID2]:[ECHO BFR]],17,FALSE)</f>
        <v>35.484166999999999</v>
      </c>
      <c r="BB2594">
        <f>VLOOKUP(Sheet1[[#This Row],[NPDES ID2]],Combined_Sheet__Major_Only___2[[NPDES ID2]:[ECHO BFR]],18,FALSE)</f>
        <v>-86.466943999999998</v>
      </c>
      <c r="BC2594" t="str">
        <f>IF(ISNUMBER(SEARCH("aerobic",$AW2594)),"aerobic","")</f>
        <v/>
      </c>
      <c r="BD2594" t="str">
        <f>IF(ISNUMBER(SEARCH("anaer",$AW2594)),"anaer","")</f>
        <v/>
      </c>
      <c r="BE2594" t="str">
        <f>IF(ISNUMBER(SEARCH("thickening",$AZ2594)),"thickening","")</f>
        <v/>
      </c>
      <c r="BF2594" s="3" t="str">
        <f>IF(ISNUMBER(SEARCH("airDry",$AW2594)),"airDry","")</f>
        <v/>
      </c>
      <c r="BG2594" s="3" t="str">
        <f>IF(ISNUMBER(SEARCH("heatDry",$AY2594)),"heatDry","")</f>
        <v/>
      </c>
      <c r="BH2594" s="3" t="str">
        <f>IF(AND(ISNUMBER(SEARCH("aerobic",$AW2594)),ISNUMBER(SEARCH("anaer",$AW2594))),"Combined Aer and Anaer.","")</f>
        <v/>
      </c>
    </row>
    <row r="2595" spans="1:60" x14ac:dyDescent="0.25">
      <c r="A2595" s="4">
        <v>1467</v>
      </c>
      <c r="B2595" t="s">
        <v>6927</v>
      </c>
      <c r="C2595">
        <v>114.46</v>
      </c>
      <c r="D2595">
        <v>1312.909223340275</v>
      </c>
      <c r="E2595">
        <v>1309.8496190493611</v>
      </c>
      <c r="F2595">
        <v>930.54493768746454</v>
      </c>
      <c r="G2595">
        <v>1699.041965232735</v>
      </c>
      <c r="H2595">
        <v>-161.6993894662856</v>
      </c>
      <c r="I2595">
        <v>-163.54841910247609</v>
      </c>
      <c r="J2595">
        <v>-181.5301383158091</v>
      </c>
      <c r="K2595">
        <v>-137.8739153463244</v>
      </c>
      <c r="L2595">
        <v>55.013074181969714</v>
      </c>
      <c r="M2595">
        <v>54.522833498696073</v>
      </c>
      <c r="N2595">
        <v>52.899773109541172</v>
      </c>
      <c r="O2595">
        <v>58.45722122399183</v>
      </c>
      <c r="P2595">
        <v>2.7166474184878542</v>
      </c>
      <c r="Q2595">
        <v>2.720859158771622</v>
      </c>
      <c r="R2595">
        <v>2.3572864906604871</v>
      </c>
      <c r="S2595">
        <v>3.1184676064652632</v>
      </c>
      <c r="T2595">
        <v>314587.03935513401</v>
      </c>
      <c r="U2595">
        <v>314586.80736702948</v>
      </c>
      <c r="V2595">
        <v>314379.03944448108</v>
      </c>
      <c r="W2595">
        <v>314796.47690724628</v>
      </c>
      <c r="X2595">
        <v>29485.186158812041</v>
      </c>
      <c r="Y2595">
        <v>29715.922512466921</v>
      </c>
      <c r="Z2595">
        <v>27735.977396961229</v>
      </c>
      <c r="AA2595">
        <v>30629.77072608786</v>
      </c>
      <c r="AB2595">
        <v>9936.9748425967573</v>
      </c>
      <c r="AC2595">
        <v>9523.9343354196862</v>
      </c>
      <c r="AD2595">
        <v>7266.2263365751014</v>
      </c>
      <c r="AE2595">
        <v>13488.59887403293</v>
      </c>
      <c r="AF2595">
        <v>47.102798396360768</v>
      </c>
      <c r="AG2595">
        <v>46.682701749037832</v>
      </c>
      <c r="AH2595">
        <v>45.294077803761951</v>
      </c>
      <c r="AI2595">
        <v>50.051442577996063</v>
      </c>
      <c r="AJ2595">
        <v>0.35254594390026062</v>
      </c>
      <c r="AK2595">
        <v>0.35254597047030961</v>
      </c>
      <c r="AL2595">
        <v>0.35253984540489752</v>
      </c>
      <c r="AM2595">
        <v>0.3525520072370566</v>
      </c>
      <c r="AN2595">
        <v>0.99185719299103436</v>
      </c>
      <c r="AO2595">
        <v>0.99185719299103459</v>
      </c>
      <c r="AP2595">
        <v>0.99185719299103459</v>
      </c>
      <c r="AQ2595">
        <v>0.99185719299103459</v>
      </c>
      <c r="AR2595">
        <v>7.5088593665694097</v>
      </c>
      <c r="AS2595">
        <v>7.5088593665694132</v>
      </c>
      <c r="AT2595">
        <v>7.5088593665694132</v>
      </c>
      <c r="AU2595">
        <v>7.5088593665694132</v>
      </c>
      <c r="AV2595" t="str">
        <f>VLOOKUP(Sheet1[[#This Row],[NPDES ID2]],Combined_Sheet__Major_Only___2[[NPDES ID2]:[ECHO BFR]],3,FALSE)</f>
        <v>FL</v>
      </c>
      <c r="AW2595" t="s">
        <v>54</v>
      </c>
      <c r="AX2595" t="str">
        <f>VLOOKUP(Sheet1[[#This Row],[NPDES ID2]],Combined_Sheet__Major_Only___2[[NPDES ID2]:[ECHO BFR]],27,FALSE)</f>
        <v>other</v>
      </c>
      <c r="AY2595" t="str">
        <f>VLOOKUP(Sheet1[[#This Row],[NPDES ID2]],Combined_Sheet__Major_Only___2[[NPDES ID2]:[ECHO BFR]],28,FALSE)</f>
        <v>-</v>
      </c>
      <c r="AZ2595" t="str">
        <f>VLOOKUP(Sheet1[[#This Row],[NPDES ID2]],Combined_Sheet__Major_Only___2[[NPDES ID2]:[ECHO BFR]],29,FALSE)</f>
        <v>-</v>
      </c>
      <c r="BA2595">
        <f>VLOOKUP(Sheet1[[#This Row],[NPDES ID2]],Combined_Sheet__Major_Only___2[[NPDES ID2]:[ECHO BFR]],17,FALSE)</f>
        <v>30.182829999999999</v>
      </c>
      <c r="BB2595">
        <f>VLOOKUP(Sheet1[[#This Row],[NPDES ID2]],Combined_Sheet__Major_Only___2[[NPDES ID2]:[ECHO BFR]],18,FALSE)</f>
        <v>-81.708740000000006</v>
      </c>
      <c r="BC2595" t="str">
        <f>IF(ISNUMBER(SEARCH("aerobic",$AW2595)),"aerobic","")</f>
        <v/>
      </c>
      <c r="BD2595" t="str">
        <f>IF(ISNUMBER(SEARCH("anaer",$AW2595)),"anaer","")</f>
        <v/>
      </c>
      <c r="BE2595" t="str">
        <f>IF(ISNUMBER(SEARCH("thickening",$AZ2595)),"thickening","")</f>
        <v/>
      </c>
      <c r="BF2595" s="3" t="str">
        <f>IF(ISNUMBER(SEARCH("airDry",$AW2595)),"airDry","")</f>
        <v/>
      </c>
      <c r="BG2595" s="3" t="str">
        <f>IF(ISNUMBER(SEARCH("heatDry",$AY2595)),"heatDry","")</f>
        <v/>
      </c>
      <c r="BH2595" s="3" t="str">
        <f>IF(AND(ISNUMBER(SEARCH("aerobic",$AW2595)),ISNUMBER(SEARCH("anaer",$AW2595))),"Combined Aer and Anaer.","")</f>
        <v/>
      </c>
    </row>
    <row r="2596" spans="1:60" x14ac:dyDescent="0.25">
      <c r="A2596" s="4">
        <v>701</v>
      </c>
      <c r="B2596" t="s">
        <v>3462</v>
      </c>
      <c r="C2596">
        <v>5704</v>
      </c>
      <c r="D2596">
        <v>1604.5862271029439</v>
      </c>
      <c r="E2596">
        <v>1603.917909667492</v>
      </c>
      <c r="F2596">
        <v>1301.5460628495109</v>
      </c>
      <c r="G2596">
        <v>1927.0358229464571</v>
      </c>
      <c r="H2596">
        <v>-148.57203938391501</v>
      </c>
      <c r="I2596">
        <v>-150.9135514914685</v>
      </c>
      <c r="J2596">
        <v>-169.91968482707489</v>
      </c>
      <c r="K2596">
        <v>-122.4700068836553</v>
      </c>
      <c r="L2596">
        <v>2835.989306525667</v>
      </c>
      <c r="M2596">
        <v>2812.7069568620291</v>
      </c>
      <c r="N2596">
        <v>2733.3900832657532</v>
      </c>
      <c r="O2596">
        <v>3002.4459367712639</v>
      </c>
      <c r="P2596">
        <v>135.09617131614289</v>
      </c>
      <c r="Q2596">
        <v>135.79102460137671</v>
      </c>
      <c r="R2596">
        <v>116.96606902549161</v>
      </c>
      <c r="S2596">
        <v>155.75066586827509</v>
      </c>
      <c r="T2596">
        <v>314673.74150166521</v>
      </c>
      <c r="U2596">
        <v>314673.50944999477</v>
      </c>
      <c r="V2596">
        <v>314465.68459805357</v>
      </c>
      <c r="W2596">
        <v>314883.23644065682</v>
      </c>
      <c r="X2596">
        <v>28507.133131378861</v>
      </c>
      <c r="Y2596">
        <v>28713.663634162211</v>
      </c>
      <c r="Z2596">
        <v>26918.56060688362</v>
      </c>
      <c r="AA2596">
        <v>29542.817563058241</v>
      </c>
      <c r="AB2596">
        <v>7855.7789133583501</v>
      </c>
      <c r="AC2596">
        <v>7636.5721831489227</v>
      </c>
      <c r="AD2596">
        <v>6072.6635405380994</v>
      </c>
      <c r="AE2596">
        <v>10056.92162936053</v>
      </c>
      <c r="AF2596">
        <v>48.771658499358153</v>
      </c>
      <c r="AG2596">
        <v>48.353551945488029</v>
      </c>
      <c r="AH2596">
        <v>47.030926547916977</v>
      </c>
      <c r="AI2596">
        <v>51.620444147426937</v>
      </c>
      <c r="AJ2596">
        <v>0.37279047634650742</v>
      </c>
      <c r="AK2596">
        <v>0.37279174751563487</v>
      </c>
      <c r="AL2596">
        <v>0.37247320190999822</v>
      </c>
      <c r="AM2596">
        <v>0.37310622367483692</v>
      </c>
      <c r="AN2596">
        <v>0.99185941038505288</v>
      </c>
      <c r="AO2596">
        <v>0.9918594103850531</v>
      </c>
      <c r="AP2596">
        <v>0.9918594103850531</v>
      </c>
      <c r="AQ2596">
        <v>0.9918594103850531</v>
      </c>
      <c r="AR2596">
        <v>8.4801103363191697</v>
      </c>
      <c r="AS2596">
        <v>8.4801103363191697</v>
      </c>
      <c r="AT2596">
        <v>8.4801103363191697</v>
      </c>
      <c r="AU2596">
        <v>8.4801103363191697</v>
      </c>
      <c r="AV2596" t="str">
        <f>VLOOKUP(Sheet1[[#This Row],[NPDES ID2]],Combined_Sheet__Major_Only___2[[NPDES ID2]:[ECHO BFR]],3,FALSE)</f>
        <v>TN</v>
      </c>
      <c r="AW2596" t="s">
        <v>38</v>
      </c>
      <c r="AX2596" t="str">
        <f>VLOOKUP(Sheet1[[#This Row],[NPDES ID2]],Combined_Sheet__Major_Only___2[[NPDES ID2]:[ECHO BFR]],27,FALSE)</f>
        <v/>
      </c>
      <c r="AY2596" t="str">
        <f>VLOOKUP(Sheet1[[#This Row],[NPDES ID2]],Combined_Sheet__Major_Only___2[[NPDES ID2]:[ECHO BFR]],28,FALSE)</f>
        <v/>
      </c>
      <c r="AZ2596" t="str">
        <f>VLOOKUP(Sheet1[[#This Row],[NPDES ID2]],Combined_Sheet__Major_Only___2[[NPDES ID2]:[ECHO BFR]],29,FALSE)</f>
        <v/>
      </c>
      <c r="BA2596">
        <f>VLOOKUP(Sheet1[[#This Row],[NPDES ID2]],Combined_Sheet__Major_Only___2[[NPDES ID2]:[ECHO BFR]],17,FALSE)</f>
        <v>35.944642000000002</v>
      </c>
      <c r="BB2596">
        <f>VLOOKUP(Sheet1[[#This Row],[NPDES ID2]],Combined_Sheet__Major_Only___2[[NPDES ID2]:[ECHO BFR]],18,FALSE)</f>
        <v>-83.930088999999995</v>
      </c>
      <c r="BC2596" t="str">
        <f>IF(ISNUMBER(SEARCH("aerobic",$AW2596)),"aerobic","")</f>
        <v/>
      </c>
      <c r="BD2596" t="str">
        <f>IF(ISNUMBER(SEARCH("anaer",$AW2596)),"anaer","")</f>
        <v/>
      </c>
      <c r="BE2596" t="str">
        <f>IF(ISNUMBER(SEARCH("thickening",$AZ2596)),"thickening","")</f>
        <v/>
      </c>
      <c r="BF2596" s="3" t="str">
        <f>IF(ISNUMBER(SEARCH("airDry",$AW2596)),"airDry","")</f>
        <v/>
      </c>
      <c r="BG2596" s="3" t="str">
        <f>IF(ISNUMBER(SEARCH("heatDry",$AY2596)),"heatDry","")</f>
        <v/>
      </c>
      <c r="BH2596" s="3" t="str">
        <f>IF(AND(ISNUMBER(SEARCH("aerobic",$AW2596)),ISNUMBER(SEARCH("anaer",$AW2596))),"Combined Aer and Anaer.","")</f>
        <v/>
      </c>
    </row>
    <row r="2597" spans="1:60" x14ac:dyDescent="0.25">
      <c r="A2597" s="4">
        <v>673</v>
      </c>
      <c r="B2597" t="s">
        <v>3295</v>
      </c>
      <c r="C2597">
        <v>4.452</v>
      </c>
      <c r="D2597">
        <v>27237.40308938954</v>
      </c>
      <c r="E2597">
        <v>27233.496793566021</v>
      </c>
      <c r="F2597">
        <v>18649.022446449089</v>
      </c>
      <c r="G2597">
        <v>36288.520850236608</v>
      </c>
      <c r="H2597">
        <v>-145.82791123266949</v>
      </c>
      <c r="I2597">
        <v>-147.90696897639441</v>
      </c>
      <c r="J2597">
        <v>-164.02719760243639</v>
      </c>
      <c r="K2597">
        <v>-122.56909475218831</v>
      </c>
      <c r="L2597">
        <v>2.363403089805256</v>
      </c>
      <c r="M2597">
        <v>2.346089540538328</v>
      </c>
      <c r="N2597">
        <v>2.288800231782754</v>
      </c>
      <c r="O2597">
        <v>2.4849974925526759</v>
      </c>
      <c r="P2597">
        <v>0.10528603823709271</v>
      </c>
      <c r="Q2597">
        <v>0.1056932158862212</v>
      </c>
      <c r="R2597">
        <v>9.0051589490074163E-2</v>
      </c>
      <c r="S2597">
        <v>0.12142165669035131</v>
      </c>
      <c r="T2597">
        <v>321687.15305174817</v>
      </c>
      <c r="U2597">
        <v>321686.91585818242</v>
      </c>
      <c r="V2597">
        <v>321474.48593845789</v>
      </c>
      <c r="W2597">
        <v>321901.29006499267</v>
      </c>
      <c r="X2597">
        <v>27288.335980237898</v>
      </c>
      <c r="Y2597">
        <v>27467.387700519619</v>
      </c>
      <c r="Z2597">
        <v>25950.749330714028</v>
      </c>
      <c r="AA2597">
        <v>28156.8437615078</v>
      </c>
      <c r="AB2597">
        <v>6640.4916043282255</v>
      </c>
      <c r="AC2597">
        <v>6495.4185277684228</v>
      </c>
      <c r="AD2597">
        <v>5300.2694859985641</v>
      </c>
      <c r="AE2597">
        <v>8254.0212150456118</v>
      </c>
      <c r="AF2597">
        <v>52.024635291302921</v>
      </c>
      <c r="AG2597">
        <v>51.643504370718937</v>
      </c>
      <c r="AH2597">
        <v>50.382463190541017</v>
      </c>
      <c r="AI2597">
        <v>54.701232197844853</v>
      </c>
      <c r="AJ2597">
        <v>0.4123096582646042</v>
      </c>
      <c r="AK2597">
        <v>0.41230965946135728</v>
      </c>
      <c r="AL2597">
        <v>0.41230938401905548</v>
      </c>
      <c r="AM2597">
        <v>0.41230993092389118</v>
      </c>
      <c r="AN2597">
        <v>0.99203486363608351</v>
      </c>
      <c r="AO2597">
        <v>0.99203486363608351</v>
      </c>
      <c r="AP2597">
        <v>0.99203486363608351</v>
      </c>
      <c r="AQ2597">
        <v>0.99203486363608351</v>
      </c>
      <c r="AR2597">
        <v>9.5978303858701057</v>
      </c>
      <c r="AS2597">
        <v>9.597830385870104</v>
      </c>
      <c r="AT2597">
        <v>9.597830385870104</v>
      </c>
      <c r="AU2597">
        <v>9.597830385870104</v>
      </c>
      <c r="AV2597" t="str">
        <f>VLOOKUP(Sheet1[[#This Row],[NPDES ID2]],Combined_Sheet__Major_Only___2[[NPDES ID2]:[ECHO BFR]],3,FALSE)</f>
        <v>TX</v>
      </c>
      <c r="AW2597" t="s">
        <v>54</v>
      </c>
      <c r="AX2597" t="str">
        <f>VLOOKUP(Sheet1[[#This Row],[NPDES ID2]],Combined_Sheet__Major_Only___2[[NPDES ID2]:[ECHO BFR]],27,FALSE)</f>
        <v>other</v>
      </c>
      <c r="AY2597" t="str">
        <f>VLOOKUP(Sheet1[[#This Row],[NPDES ID2]],Combined_Sheet__Major_Only___2[[NPDES ID2]:[ECHO BFR]],28,FALSE)</f>
        <v>-</v>
      </c>
      <c r="AZ2597" t="str">
        <f>VLOOKUP(Sheet1[[#This Row],[NPDES ID2]],Combined_Sheet__Major_Only___2[[NPDES ID2]:[ECHO BFR]],29,FALSE)</f>
        <v>-</v>
      </c>
      <c r="BA2597">
        <f>VLOOKUP(Sheet1[[#This Row],[NPDES ID2]],Combined_Sheet__Major_Only___2[[NPDES ID2]:[ECHO BFR]],17,FALSE)</f>
        <v>27.133054999999999</v>
      </c>
      <c r="BB2597">
        <f>VLOOKUP(Sheet1[[#This Row],[NPDES ID2]],Combined_Sheet__Major_Only___2[[NPDES ID2]:[ECHO BFR]],18,FALSE)</f>
        <v>-97.793610999999999</v>
      </c>
      <c r="BC2597" t="str">
        <f>IF(ISNUMBER(SEARCH("aerobic",$AW2597)),"aerobic","")</f>
        <v/>
      </c>
      <c r="BD2597" t="str">
        <f>IF(ISNUMBER(SEARCH("anaer",$AW2597)),"anaer","")</f>
        <v/>
      </c>
      <c r="BE2597" t="str">
        <f>IF(ISNUMBER(SEARCH("thickening",$AZ2597)),"thickening","")</f>
        <v/>
      </c>
      <c r="BF2597" s="3" t="str">
        <f>IF(ISNUMBER(SEARCH("airDry",$AW2597)),"airDry","")</f>
        <v/>
      </c>
      <c r="BG2597" s="3" t="str">
        <f>IF(ISNUMBER(SEARCH("heatDry",$AY2597)),"heatDry","")</f>
        <v/>
      </c>
      <c r="BH2597" s="3" t="str">
        <f>IF(AND(ISNUMBER(SEARCH("aerobic",$AW2597)),ISNUMBER(SEARCH("anaer",$AW2597))),"Combined Aer and Anaer.","")</f>
        <v/>
      </c>
    </row>
    <row r="2598" spans="1:60" x14ac:dyDescent="0.25">
      <c r="A2598" s="4">
        <v>2170</v>
      </c>
      <c r="B2598" t="s">
        <v>10190</v>
      </c>
      <c r="C2598">
        <v>734</v>
      </c>
      <c r="D2598">
        <v>492.93958646247381</v>
      </c>
      <c r="E2598">
        <v>485.17845641223641</v>
      </c>
      <c r="F2598">
        <v>401.92218632564902</v>
      </c>
      <c r="G2598">
        <v>588.02607448561548</v>
      </c>
      <c r="H2598">
        <v>-160.52196086583771</v>
      </c>
      <c r="I2598">
        <v>-162.3710948652884</v>
      </c>
      <c r="J2598">
        <v>-180.98781032520901</v>
      </c>
      <c r="K2598">
        <v>-137.21327907262551</v>
      </c>
      <c r="L2598">
        <v>353.39539223040862</v>
      </c>
      <c r="M2598">
        <v>350.26237572289108</v>
      </c>
      <c r="N2598">
        <v>339.85696924916459</v>
      </c>
      <c r="O2598">
        <v>375.44854041984888</v>
      </c>
      <c r="P2598">
        <v>17.418201641092669</v>
      </c>
      <c r="Q2598">
        <v>17.44921981962715</v>
      </c>
      <c r="R2598">
        <v>15.112635200686769</v>
      </c>
      <c r="S2598">
        <v>19.999588436897369</v>
      </c>
      <c r="T2598">
        <v>325249.32880959043</v>
      </c>
      <c r="U2598">
        <v>325249.08900440892</v>
      </c>
      <c r="V2598">
        <v>325034.32012871368</v>
      </c>
      <c r="W2598">
        <v>325465.8235747295</v>
      </c>
      <c r="X2598">
        <v>30431.520511047609</v>
      </c>
      <c r="Y2598">
        <v>30668.466123027822</v>
      </c>
      <c r="Z2598">
        <v>28631.82715618849</v>
      </c>
      <c r="AA2598">
        <v>31609.620173047901</v>
      </c>
      <c r="AB2598">
        <v>8081.7449301353736</v>
      </c>
      <c r="AC2598">
        <v>7869.5421308616533</v>
      </c>
      <c r="AD2598">
        <v>6301.6322314836116</v>
      </c>
      <c r="AE2598">
        <v>10286.515326106441</v>
      </c>
      <c r="AF2598">
        <v>47.189562334865776</v>
      </c>
      <c r="AG2598">
        <v>46.76894131422668</v>
      </c>
      <c r="AH2598">
        <v>45.386386381112473</v>
      </c>
      <c r="AI2598">
        <v>50.132586291095713</v>
      </c>
      <c r="AJ2598">
        <v>0.35359791008869529</v>
      </c>
      <c r="AK2598">
        <v>0.3535980818860972</v>
      </c>
      <c r="AL2598">
        <v>0.35355811304057561</v>
      </c>
      <c r="AM2598">
        <v>0.35363748202608791</v>
      </c>
      <c r="AN2598">
        <v>0.99212111310779605</v>
      </c>
      <c r="AO2598">
        <v>0.99212111310779583</v>
      </c>
      <c r="AP2598">
        <v>0.99212111310779583</v>
      </c>
      <c r="AQ2598">
        <v>0.99212111310779583</v>
      </c>
      <c r="AR2598">
        <v>8.3473157714464463</v>
      </c>
      <c r="AS2598">
        <v>8.3473157714464463</v>
      </c>
      <c r="AT2598">
        <v>8.3473157714464463</v>
      </c>
      <c r="AU2598">
        <v>8.3473157714464463</v>
      </c>
      <c r="AV2598" t="str">
        <f>VLOOKUP(Sheet1[[#This Row],[NPDES ID2]],Combined_Sheet__Major_Only___2[[NPDES ID2]:[ECHO BFR]],3,FALSE)</f>
        <v>FL</v>
      </c>
      <c r="AW2598" t="s">
        <v>54</v>
      </c>
      <c r="AX2598" t="str">
        <f>VLOOKUP(Sheet1[[#This Row],[NPDES ID2]],Combined_Sheet__Major_Only___2[[NPDES ID2]:[ECHO BFR]],27,FALSE)</f>
        <v>other</v>
      </c>
      <c r="AY2598" t="str">
        <f>VLOOKUP(Sheet1[[#This Row],[NPDES ID2]],Combined_Sheet__Major_Only___2[[NPDES ID2]:[ECHO BFR]],28,FALSE)</f>
        <v>-</v>
      </c>
      <c r="AZ2598" t="str">
        <f>VLOOKUP(Sheet1[[#This Row],[NPDES ID2]],Combined_Sheet__Major_Only___2[[NPDES ID2]:[ECHO BFR]],29,FALSE)</f>
        <v>-</v>
      </c>
      <c r="BA2598">
        <f>VLOOKUP(Sheet1[[#This Row],[NPDES ID2]],Combined_Sheet__Major_Only___2[[NPDES ID2]:[ECHO BFR]],17,FALSE)</f>
        <v>28.81617</v>
      </c>
      <c r="BB2598">
        <f>VLOOKUP(Sheet1[[#This Row],[NPDES ID2]],Combined_Sheet__Major_Only___2[[NPDES ID2]:[ECHO BFR]],18,FALSE)</f>
        <v>-81.279110000000003</v>
      </c>
      <c r="BC2598" t="str">
        <f>IF(ISNUMBER(SEARCH("aerobic",$AW2598)),"aerobic","")</f>
        <v/>
      </c>
      <c r="BD2598" t="str">
        <f>IF(ISNUMBER(SEARCH("anaer",$AW2598)),"anaer","")</f>
        <v/>
      </c>
      <c r="BE2598" t="str">
        <f>IF(ISNUMBER(SEARCH("thickening",$AZ2598)),"thickening","")</f>
        <v/>
      </c>
      <c r="BF2598" s="2" t="str">
        <f>IF(ISNUMBER(SEARCH("airDry",$AW2598)),"airDry","")</f>
        <v/>
      </c>
      <c r="BG2598" s="2" t="str">
        <f>IF(ISNUMBER(SEARCH("heatDry",$AY2598)),"heatDry","")</f>
        <v/>
      </c>
      <c r="BH2598" s="2" t="str">
        <f>IF(AND(ISNUMBER(SEARCH("aerobic",$AW2598)),ISNUMBER(SEARCH("anaer",$AW2598))),"Combined Aer and Anaer.","")</f>
        <v/>
      </c>
    </row>
    <row r="2599" spans="1:60" x14ac:dyDescent="0.25">
      <c r="A2599" s="4">
        <v>1276</v>
      </c>
      <c r="B2599" t="s">
        <v>6085</v>
      </c>
      <c r="C2599">
        <v>195</v>
      </c>
      <c r="D2599">
        <v>787.21887587142703</v>
      </c>
      <c r="E2599">
        <v>781.57480015976751</v>
      </c>
      <c r="F2599">
        <v>574.79303552272938</v>
      </c>
      <c r="G2599">
        <v>1022.506012661804</v>
      </c>
      <c r="H2599">
        <v>-148.65791469321471</v>
      </c>
      <c r="I2599">
        <v>-150.73995366967929</v>
      </c>
      <c r="J2599">
        <v>-167.35311653419041</v>
      </c>
      <c r="K2599">
        <v>-125.376746954423</v>
      </c>
      <c r="L2599">
        <v>101.4887777472557</v>
      </c>
      <c r="M2599">
        <v>100.7149112089261</v>
      </c>
      <c r="N2599">
        <v>98.151619651870519</v>
      </c>
      <c r="O2599">
        <v>106.9270904818864</v>
      </c>
      <c r="P2599">
        <v>4.6150700863584966</v>
      </c>
      <c r="Q2599">
        <v>4.6239326392284079</v>
      </c>
      <c r="R2599">
        <v>3.961125184752091</v>
      </c>
      <c r="S2599">
        <v>5.3296296196534492</v>
      </c>
      <c r="T2599">
        <v>325339.70215162961</v>
      </c>
      <c r="U2599">
        <v>325339.46228019072</v>
      </c>
      <c r="V2599">
        <v>325124.63406456332</v>
      </c>
      <c r="W2599">
        <v>325556.25673355837</v>
      </c>
      <c r="X2599">
        <v>28151.786694835289</v>
      </c>
      <c r="Y2599">
        <v>28343.336528828149</v>
      </c>
      <c r="Z2599">
        <v>26715.96723383624</v>
      </c>
      <c r="AA2599">
        <v>29085.544150681631</v>
      </c>
      <c r="AB2599">
        <v>6088.3738650126461</v>
      </c>
      <c r="AC2599">
        <v>5983.2002298426423</v>
      </c>
      <c r="AD2599">
        <v>4976.9409020967569</v>
      </c>
      <c r="AE2599">
        <v>7387.0861169089058</v>
      </c>
      <c r="AF2599">
        <v>51.006296116606251</v>
      </c>
      <c r="AG2599">
        <v>50.616729414090841</v>
      </c>
      <c r="AH2599">
        <v>49.330413713651893</v>
      </c>
      <c r="AI2599">
        <v>53.738992513367563</v>
      </c>
      <c r="AJ2599">
        <v>0.39993060703354399</v>
      </c>
      <c r="AK2599">
        <v>0.39993065791849092</v>
      </c>
      <c r="AL2599">
        <v>0.39991891420843151</v>
      </c>
      <c r="AM2599">
        <v>0.39994223260732348</v>
      </c>
      <c r="AN2599">
        <v>0.99212327699092495</v>
      </c>
      <c r="AO2599">
        <v>0.99212327699092495</v>
      </c>
      <c r="AP2599">
        <v>0.99212327699092495</v>
      </c>
      <c r="AQ2599">
        <v>0.99212327699092495</v>
      </c>
      <c r="AR2599">
        <v>9.992872429864903</v>
      </c>
      <c r="AS2599">
        <v>9.9928724298649065</v>
      </c>
      <c r="AT2599">
        <v>9.9928724298649065</v>
      </c>
      <c r="AU2599">
        <v>9.9928724298649065</v>
      </c>
      <c r="AV2599" t="str">
        <f>VLOOKUP(Sheet1[[#This Row],[NPDES ID2]],Combined_Sheet__Major_Only___2[[NPDES ID2]:[ECHO BFR]],3,FALSE)</f>
        <v>MD</v>
      </c>
      <c r="AW2599" t="s">
        <v>54</v>
      </c>
      <c r="AX2599" t="str">
        <f>VLOOKUP(Sheet1[[#This Row],[NPDES ID2]],Combined_Sheet__Major_Only___2[[NPDES ID2]:[ECHO BFR]],27,FALSE)</f>
        <v>other</v>
      </c>
      <c r="AY2599" t="str">
        <f>VLOOKUP(Sheet1[[#This Row],[NPDES ID2]],Combined_Sheet__Major_Only___2[[NPDES ID2]:[ECHO BFR]],28,FALSE)</f>
        <v>-</v>
      </c>
      <c r="AZ2599" t="str">
        <f>VLOOKUP(Sheet1[[#This Row],[NPDES ID2]],Combined_Sheet__Major_Only___2[[NPDES ID2]:[ECHO BFR]],29,FALSE)</f>
        <v>-</v>
      </c>
      <c r="BA2599">
        <f>VLOOKUP(Sheet1[[#This Row],[NPDES ID2]],Combined_Sheet__Major_Only___2[[NPDES ID2]:[ECHO BFR]],17,FALSE)</f>
        <v>39.061259999999997</v>
      </c>
      <c r="BB2599">
        <f>VLOOKUP(Sheet1[[#This Row],[NPDES ID2]],Combined_Sheet__Major_Only___2[[NPDES ID2]:[ECHO BFR]],18,FALSE)</f>
        <v>-76.728039999999993</v>
      </c>
      <c r="BC2599" t="str">
        <f>IF(ISNUMBER(SEARCH("aerobic",$AW2599)),"aerobic","")</f>
        <v/>
      </c>
      <c r="BD2599" t="str">
        <f>IF(ISNUMBER(SEARCH("anaer",$AW2599)),"anaer","")</f>
        <v/>
      </c>
      <c r="BE2599" t="str">
        <f>IF(ISNUMBER(SEARCH("thickening",$AZ2599)),"thickening","")</f>
        <v/>
      </c>
      <c r="BF2599" s="2" t="str">
        <f>IF(ISNUMBER(SEARCH("airDry",$AW2599)),"airDry","")</f>
        <v/>
      </c>
      <c r="BG2599" s="2" t="str">
        <f>IF(ISNUMBER(SEARCH("heatDry",$AY2599)),"heatDry","")</f>
        <v/>
      </c>
      <c r="BH2599" s="2" t="str">
        <f>IF(AND(ISNUMBER(SEARCH("aerobic",$AW2599)),ISNUMBER(SEARCH("anaer",$AW2599))),"Combined Aer and Anaer.","")</f>
        <v/>
      </c>
    </row>
    <row r="2600" spans="1:60" x14ac:dyDescent="0.25">
      <c r="A2600" s="4">
        <v>17</v>
      </c>
      <c r="B2600" t="s">
        <v>139</v>
      </c>
      <c r="C2600">
        <v>501.67</v>
      </c>
      <c r="D2600">
        <v>498.38298056330211</v>
      </c>
      <c r="E2600">
        <v>498.63602304308921</v>
      </c>
      <c r="F2600">
        <v>387.2927761129078</v>
      </c>
      <c r="G2600">
        <v>611.91894804886249</v>
      </c>
      <c r="H2600">
        <v>-155.39662447902441</v>
      </c>
      <c r="I2600">
        <v>-157.2900019375617</v>
      </c>
      <c r="J2600">
        <v>-175.11070344846931</v>
      </c>
      <c r="K2600">
        <v>-132.08695354385179</v>
      </c>
      <c r="L2600">
        <v>249.64081267231319</v>
      </c>
      <c r="M2600">
        <v>247.5617250491625</v>
      </c>
      <c r="N2600">
        <v>240.66417786339369</v>
      </c>
      <c r="O2600">
        <v>264.26565982688948</v>
      </c>
      <c r="P2600">
        <v>11.89213391832333</v>
      </c>
      <c r="Q2600">
        <v>11.9543966940236</v>
      </c>
      <c r="R2600">
        <v>10.29569396139796</v>
      </c>
      <c r="S2600">
        <v>13.70508749693016</v>
      </c>
      <c r="T2600">
        <v>328287.62270204048</v>
      </c>
      <c r="U2600">
        <v>328287.38066932833</v>
      </c>
      <c r="V2600">
        <v>328070.6168231084</v>
      </c>
      <c r="W2600">
        <v>328506.12846935022</v>
      </c>
      <c r="X2600">
        <v>29714.954057775751</v>
      </c>
      <c r="Y2600">
        <v>29933.82498938352</v>
      </c>
      <c r="Z2600">
        <v>28062.017513908751</v>
      </c>
      <c r="AA2600">
        <v>30793.863253864722</v>
      </c>
      <c r="AB2600">
        <v>7679.3244480788098</v>
      </c>
      <c r="AC2600">
        <v>7492.1525121219111</v>
      </c>
      <c r="AD2600">
        <v>6032.6376867123008</v>
      </c>
      <c r="AE2600">
        <v>9695.1874737196104</v>
      </c>
      <c r="AF2600">
        <v>48.770952109882472</v>
      </c>
      <c r="AG2600">
        <v>48.363169320700052</v>
      </c>
      <c r="AH2600">
        <v>47.020525084589138</v>
      </c>
      <c r="AI2600">
        <v>51.62687608036444</v>
      </c>
      <c r="AJ2600">
        <v>0.37278201994417609</v>
      </c>
      <c r="AK2600">
        <v>0.37278214440797891</v>
      </c>
      <c r="AL2600">
        <v>0.37275328688671161</v>
      </c>
      <c r="AM2600">
        <v>0.37281058931131972</v>
      </c>
      <c r="AN2600">
        <v>0.9921932155300055</v>
      </c>
      <c r="AO2600">
        <v>0.9921932155300055</v>
      </c>
      <c r="AP2600">
        <v>0.9921932155300055</v>
      </c>
      <c r="AQ2600">
        <v>0.9921932155300055</v>
      </c>
      <c r="AR2600">
        <v>8.7388443762379069</v>
      </c>
      <c r="AS2600">
        <v>8.7388443762379069</v>
      </c>
      <c r="AT2600">
        <v>8.7388443762379069</v>
      </c>
      <c r="AU2600">
        <v>8.7388443762379069</v>
      </c>
      <c r="AV2600" t="str">
        <f>VLOOKUP(Sheet1[[#This Row],[NPDES ID2]],Combined_Sheet__Major_Only___2[[NPDES ID2]:[ECHO BFR]],3,FALSE)</f>
        <v>TX</v>
      </c>
      <c r="AW2600" t="s">
        <v>54</v>
      </c>
      <c r="AX2600" t="str">
        <f>VLOOKUP(Sheet1[[#This Row],[NPDES ID2]],Combined_Sheet__Major_Only___2[[NPDES ID2]:[ECHO BFR]],27,FALSE)</f>
        <v>other</v>
      </c>
      <c r="AY2600" t="str">
        <f>VLOOKUP(Sheet1[[#This Row],[NPDES ID2]],Combined_Sheet__Major_Only___2[[NPDES ID2]:[ECHO BFR]],28,FALSE)</f>
        <v>-</v>
      </c>
      <c r="AZ2600" t="str">
        <f>VLOOKUP(Sheet1[[#This Row],[NPDES ID2]],Combined_Sheet__Major_Only___2[[NPDES ID2]:[ECHO BFR]],29,FALSE)</f>
        <v>-</v>
      </c>
      <c r="BA2600">
        <f>VLOOKUP(Sheet1[[#This Row],[NPDES ID2]],Combined_Sheet__Major_Only___2[[NPDES ID2]:[ECHO BFR]],17,FALSE)</f>
        <v>29.878990000000002</v>
      </c>
      <c r="BB2600">
        <f>VLOOKUP(Sheet1[[#This Row],[NPDES ID2]],Combined_Sheet__Major_Only___2[[NPDES ID2]:[ECHO BFR]],18,FALSE)</f>
        <v>-95.536159999999995</v>
      </c>
      <c r="BC2600" t="str">
        <f>IF(ISNUMBER(SEARCH("aerobic",$AW2600)),"aerobic","")</f>
        <v/>
      </c>
      <c r="BD2600" t="str">
        <f>IF(ISNUMBER(SEARCH("anaer",$AW2600)),"anaer","")</f>
        <v/>
      </c>
      <c r="BE2600" t="str">
        <f>IF(ISNUMBER(SEARCH("thickening",$AZ2600)),"thickening","")</f>
        <v/>
      </c>
      <c r="BF2600" s="3" t="str">
        <f>IF(ISNUMBER(SEARCH("airDry",$AW2600)),"airDry","")</f>
        <v/>
      </c>
      <c r="BG2600" s="3" t="str">
        <f>IF(ISNUMBER(SEARCH("heatDry",$AY2600)),"heatDry","")</f>
        <v/>
      </c>
      <c r="BH2600" s="3" t="str">
        <f>IF(AND(ISNUMBER(SEARCH("aerobic",$AW2600)),ISNUMBER(SEARCH("anaer",$AW2600))),"Combined Aer and Anaer.","")</f>
        <v/>
      </c>
    </row>
    <row r="2601" spans="1:60" x14ac:dyDescent="0.25">
      <c r="A2601" s="4">
        <v>2453</v>
      </c>
      <c r="B2601" t="s">
        <v>11430</v>
      </c>
      <c r="C2601">
        <v>224.63</v>
      </c>
      <c r="D2601">
        <v>706.55943548133143</v>
      </c>
      <c r="E2601">
        <v>704.74672171400198</v>
      </c>
      <c r="F2601">
        <v>521.54352159951236</v>
      </c>
      <c r="G2601">
        <v>917.12992442613847</v>
      </c>
      <c r="H2601">
        <v>-147.60526615071211</v>
      </c>
      <c r="I2601">
        <v>-149.71556718364451</v>
      </c>
      <c r="J2601">
        <v>-166.22917359547009</v>
      </c>
      <c r="K2601">
        <v>-124.38937271731029</v>
      </c>
      <c r="L2601">
        <v>117.6686576529825</v>
      </c>
      <c r="M2601">
        <v>116.7832815464177</v>
      </c>
      <c r="N2601">
        <v>113.85007470420111</v>
      </c>
      <c r="O2601">
        <v>123.8913226668992</v>
      </c>
      <c r="P2601">
        <v>5.3149422182146466</v>
      </c>
      <c r="Q2601">
        <v>5.3280223924280836</v>
      </c>
      <c r="R2601">
        <v>4.5572556654634946</v>
      </c>
      <c r="S2601">
        <v>6.1354726984036008</v>
      </c>
      <c r="T2601">
        <v>330938.60770526389</v>
      </c>
      <c r="U2601">
        <v>330938.36372897727</v>
      </c>
      <c r="V2601">
        <v>330719.85922266002</v>
      </c>
      <c r="W2601">
        <v>331158.86812067038</v>
      </c>
      <c r="X2601">
        <v>28451.024401286199</v>
      </c>
      <c r="Y2601">
        <v>28642.280463361949</v>
      </c>
      <c r="Z2601">
        <v>27018.500917046142</v>
      </c>
      <c r="AA2601">
        <v>29382.237244472479</v>
      </c>
      <c r="AB2601">
        <v>6718.5947662066728</v>
      </c>
      <c r="AC2601">
        <v>6580.2680521522352</v>
      </c>
      <c r="AD2601">
        <v>5395.0551129031446</v>
      </c>
      <c r="AE2601">
        <v>8294.1570718538005</v>
      </c>
      <c r="AF2601">
        <v>51.337640756463792</v>
      </c>
      <c r="AG2601">
        <v>50.950608172133727</v>
      </c>
      <c r="AH2601">
        <v>49.673178767148798</v>
      </c>
      <c r="AI2601">
        <v>54.051942581124187</v>
      </c>
      <c r="AJ2601">
        <v>0.40395773413448183</v>
      </c>
      <c r="AK2601">
        <v>0.40395779444205271</v>
      </c>
      <c r="AL2601">
        <v>0.4039438692890997</v>
      </c>
      <c r="AM2601">
        <v>0.40397151931657033</v>
      </c>
      <c r="AN2601">
        <v>0.99225505712721995</v>
      </c>
      <c r="AO2601">
        <v>0.99225505712721951</v>
      </c>
      <c r="AP2601">
        <v>0.99225505712721951</v>
      </c>
      <c r="AQ2601">
        <v>0.99225505712721951</v>
      </c>
      <c r="AR2601">
        <v>9.6137181969660936</v>
      </c>
      <c r="AS2601">
        <v>9.6137181969660919</v>
      </c>
      <c r="AT2601">
        <v>9.6137181969660919</v>
      </c>
      <c r="AU2601">
        <v>9.6137181969660919</v>
      </c>
      <c r="AV2601" t="str">
        <f>VLOOKUP(Sheet1[[#This Row],[NPDES ID2]],Combined_Sheet__Major_Only___2[[NPDES ID2]:[ECHO BFR]],3,FALSE)</f>
        <v>FL</v>
      </c>
      <c r="AW2601" t="s">
        <v>54</v>
      </c>
      <c r="AX2601" t="str">
        <f>VLOOKUP(Sheet1[[#This Row],[NPDES ID2]],Combined_Sheet__Major_Only___2[[NPDES ID2]:[ECHO BFR]],27,FALSE)</f>
        <v>other</v>
      </c>
      <c r="AY2601" t="str">
        <f>VLOOKUP(Sheet1[[#This Row],[NPDES ID2]],Combined_Sheet__Major_Only___2[[NPDES ID2]:[ECHO BFR]],28,FALSE)</f>
        <v>-</v>
      </c>
      <c r="AZ2601" t="str">
        <f>VLOOKUP(Sheet1[[#This Row],[NPDES ID2]],Combined_Sheet__Major_Only___2[[NPDES ID2]:[ECHO BFR]],29,FALSE)</f>
        <v>-</v>
      </c>
      <c r="BA2601">
        <f>VLOOKUP(Sheet1[[#This Row],[NPDES ID2]],Combined_Sheet__Major_Only___2[[NPDES ID2]:[ECHO BFR]],17,FALSE)</f>
        <v>28.759789999999999</v>
      </c>
      <c r="BB2601">
        <f>VLOOKUP(Sheet1[[#This Row],[NPDES ID2]],Combined_Sheet__Major_Only___2[[NPDES ID2]:[ECHO BFR]],18,FALSE)</f>
        <v>-81.214269999999999</v>
      </c>
      <c r="BC2601" t="str">
        <f>IF(ISNUMBER(SEARCH("aerobic",$AW2601)),"aerobic","")</f>
        <v/>
      </c>
      <c r="BD2601" t="str">
        <f>IF(ISNUMBER(SEARCH("anaer",$AW2601)),"anaer","")</f>
        <v/>
      </c>
      <c r="BE2601" t="str">
        <f>IF(ISNUMBER(SEARCH("thickening",$AZ2601)),"thickening","")</f>
        <v/>
      </c>
      <c r="BF2601" s="3" t="str">
        <f>IF(ISNUMBER(SEARCH("airDry",$AW2601)),"airDry","")</f>
        <v/>
      </c>
      <c r="BG2601" s="3" t="str">
        <f>IF(ISNUMBER(SEARCH("heatDry",$AY2601)),"heatDry","")</f>
        <v/>
      </c>
      <c r="BH2601" s="3" t="str">
        <f>IF(AND(ISNUMBER(SEARCH("aerobic",$AW2601)),ISNUMBER(SEARCH("anaer",$AW2601))),"Combined Aer and Anaer.","")</f>
        <v/>
      </c>
    </row>
    <row r="2602" spans="1:60" x14ac:dyDescent="0.25">
      <c r="A2602" s="4">
        <v>803</v>
      </c>
      <c r="B2602" t="s">
        <v>3931</v>
      </c>
      <c r="C2602">
        <v>1353.88</v>
      </c>
      <c r="D2602">
        <v>575.67657747814235</v>
      </c>
      <c r="E2602">
        <v>573.54263740372312</v>
      </c>
      <c r="F2602">
        <v>486.61319872442942</v>
      </c>
      <c r="G2602">
        <v>685.40438777109284</v>
      </c>
      <c r="H2602">
        <v>-159.83777576139951</v>
      </c>
      <c r="I2602">
        <v>-161.64398900014569</v>
      </c>
      <c r="J2602">
        <v>-181.0352958308186</v>
      </c>
      <c r="K2602">
        <v>-137.0558968783705</v>
      </c>
      <c r="L2602">
        <v>650.82995315780181</v>
      </c>
      <c r="M2602">
        <v>645.05462843739315</v>
      </c>
      <c r="N2602">
        <v>625.80967970393669</v>
      </c>
      <c r="O2602">
        <v>691.56474288400602</v>
      </c>
      <c r="P2602">
        <v>32.126142089698639</v>
      </c>
      <c r="Q2602">
        <v>32.179186940076733</v>
      </c>
      <c r="R2602">
        <v>27.8774923562301</v>
      </c>
      <c r="S2602">
        <v>36.883247169820208</v>
      </c>
      <c r="T2602">
        <v>332307.3959301578</v>
      </c>
      <c r="U2602">
        <v>332307.15095034149</v>
      </c>
      <c r="V2602">
        <v>332087.74768562219</v>
      </c>
      <c r="W2602">
        <v>332528.56232641678</v>
      </c>
      <c r="X2602">
        <v>31140.617478430569</v>
      </c>
      <c r="Y2602">
        <v>31383.1668337054</v>
      </c>
      <c r="Z2602">
        <v>29293.705621932389</v>
      </c>
      <c r="AA2602">
        <v>32350.492194348899</v>
      </c>
      <c r="AB2602">
        <v>10081.9761126139</v>
      </c>
      <c r="AC2602">
        <v>9693.2247136985497</v>
      </c>
      <c r="AD2602">
        <v>7460.6952776542248</v>
      </c>
      <c r="AE2602">
        <v>13518.81151171204</v>
      </c>
      <c r="AF2602">
        <v>47.121347022785969</v>
      </c>
      <c r="AG2602">
        <v>46.698921850618028</v>
      </c>
      <c r="AH2602">
        <v>45.318597158265312</v>
      </c>
      <c r="AI2602">
        <v>50.06726675054945</v>
      </c>
      <c r="AJ2602">
        <v>0.35277080567162311</v>
      </c>
      <c r="AK2602">
        <v>0.35277112709517239</v>
      </c>
      <c r="AL2602">
        <v>0.35269561181737641</v>
      </c>
      <c r="AM2602">
        <v>0.35284558282540279</v>
      </c>
      <c r="AN2602">
        <v>0.9922866059397154</v>
      </c>
      <c r="AO2602">
        <v>0.9922866059397154</v>
      </c>
      <c r="AP2602">
        <v>0.9922866059397154</v>
      </c>
      <c r="AQ2602">
        <v>0.9922866059397154</v>
      </c>
      <c r="AR2602">
        <v>7.6362304889402131</v>
      </c>
      <c r="AS2602">
        <v>7.6362304889402131</v>
      </c>
      <c r="AT2602">
        <v>7.6362304889402131</v>
      </c>
      <c r="AU2602">
        <v>7.6362304889402131</v>
      </c>
      <c r="AV2602" t="str">
        <f>VLOOKUP(Sheet1[[#This Row],[NPDES ID2]],Combined_Sheet__Major_Only___2[[NPDES ID2]:[ECHO BFR]],3,FALSE)</f>
        <v>WV</v>
      </c>
      <c r="AW2602" t="s">
        <v>54</v>
      </c>
      <c r="AX2602" t="str">
        <f>VLOOKUP(Sheet1[[#This Row],[NPDES ID2]],Combined_Sheet__Major_Only___2[[NPDES ID2]:[ECHO BFR]],27,FALSE)</f>
        <v>other</v>
      </c>
      <c r="AY2602" t="str">
        <f>VLOOKUP(Sheet1[[#This Row],[NPDES ID2]],Combined_Sheet__Major_Only___2[[NPDES ID2]:[ECHO BFR]],28,FALSE)</f>
        <v>-</v>
      </c>
      <c r="AZ2602" t="str">
        <f>VLOOKUP(Sheet1[[#This Row],[NPDES ID2]],Combined_Sheet__Major_Only___2[[NPDES ID2]:[ECHO BFR]],29,FALSE)</f>
        <v>-</v>
      </c>
      <c r="BA2602">
        <f>VLOOKUP(Sheet1[[#This Row],[NPDES ID2]],Combined_Sheet__Major_Only___2[[NPDES ID2]:[ECHO BFR]],17,FALSE)</f>
        <v>38.364750000000001</v>
      </c>
      <c r="BB2602">
        <f>VLOOKUP(Sheet1[[#This Row],[NPDES ID2]],Combined_Sheet__Major_Only___2[[NPDES ID2]:[ECHO BFR]],18,FALSE)</f>
        <v>-81.671225000000007</v>
      </c>
      <c r="BC2602" t="str">
        <f>IF(ISNUMBER(SEARCH("aerobic",$AW2602)),"aerobic","")</f>
        <v/>
      </c>
      <c r="BD2602" t="str">
        <f>IF(ISNUMBER(SEARCH("anaer",$AW2602)),"anaer","")</f>
        <v/>
      </c>
      <c r="BE2602" t="str">
        <f>IF(ISNUMBER(SEARCH("thickening",$AZ2602)),"thickening","")</f>
        <v/>
      </c>
      <c r="BF2602" s="3" t="str">
        <f>IF(ISNUMBER(SEARCH("airDry",$AW2602)),"airDry","")</f>
        <v/>
      </c>
      <c r="BG2602" s="3" t="str">
        <f>IF(ISNUMBER(SEARCH("heatDry",$AY2602)),"heatDry","")</f>
        <v/>
      </c>
      <c r="BH2602" s="3" t="str">
        <f>IF(AND(ISNUMBER(SEARCH("aerobic",$AW2602)),ISNUMBER(SEARCH("anaer",$AW2602))),"Combined Aer and Anaer.","")</f>
        <v/>
      </c>
    </row>
    <row r="2603" spans="1:60" x14ac:dyDescent="0.25">
      <c r="A2603" s="4">
        <v>309</v>
      </c>
      <c r="B2603" t="s">
        <v>1576</v>
      </c>
      <c r="C2603">
        <v>1221</v>
      </c>
      <c r="D2603">
        <v>517.64224430698675</v>
      </c>
      <c r="E2603">
        <v>515.37944358858658</v>
      </c>
      <c r="F2603">
        <v>437.63306753608907</v>
      </c>
      <c r="G2603">
        <v>613.53412233815595</v>
      </c>
      <c r="H2603">
        <v>-149.97873355506459</v>
      </c>
      <c r="I2603">
        <v>-151.61449165445151</v>
      </c>
      <c r="J2603">
        <v>-170.04375953311791</v>
      </c>
      <c r="K2603">
        <v>-127.31144641291939</v>
      </c>
      <c r="L2603">
        <v>624.58858840660071</v>
      </c>
      <c r="M2603">
        <v>619.67402261007396</v>
      </c>
      <c r="N2603">
        <v>603.30298557171602</v>
      </c>
      <c r="O2603">
        <v>659.24492608457979</v>
      </c>
      <c r="P2603">
        <v>28.91109931771453</v>
      </c>
      <c r="Q2603">
        <v>28.987959466799929</v>
      </c>
      <c r="R2603">
        <v>24.900909490622421</v>
      </c>
      <c r="S2603">
        <v>33.424830667401842</v>
      </c>
      <c r="T2603">
        <v>338584.29196532851</v>
      </c>
      <c r="U2603">
        <v>338584.04238359438</v>
      </c>
      <c r="V2603">
        <v>338360.51765366492</v>
      </c>
      <c r="W2603">
        <v>338809.61294702208</v>
      </c>
      <c r="X2603">
        <v>29810.194513288781</v>
      </c>
      <c r="Y2603">
        <v>30018.726323602299</v>
      </c>
      <c r="Z2603">
        <v>28237.262423293869</v>
      </c>
      <c r="AA2603">
        <v>30835.428255413539</v>
      </c>
      <c r="AB2603">
        <v>7058.3013090933173</v>
      </c>
      <c r="AC2603">
        <v>6915.796058560376</v>
      </c>
      <c r="AD2603">
        <v>5659.2102060926763</v>
      </c>
      <c r="AE2603">
        <v>8726.823557881431</v>
      </c>
      <c r="AF2603">
        <v>50.141544640192357</v>
      </c>
      <c r="AG2603">
        <v>49.742928447383818</v>
      </c>
      <c r="AH2603">
        <v>48.441130857459058</v>
      </c>
      <c r="AI2603">
        <v>52.920556890244583</v>
      </c>
      <c r="AJ2603">
        <v>0.38942392701716039</v>
      </c>
      <c r="AK2603">
        <v>0.38942424505644879</v>
      </c>
      <c r="AL2603">
        <v>0.38934968908025802</v>
      </c>
      <c r="AM2603">
        <v>0.38949775164356132</v>
      </c>
      <c r="AN2603">
        <v>0.99242804887972924</v>
      </c>
      <c r="AO2603">
        <v>0.99242804887972913</v>
      </c>
      <c r="AP2603">
        <v>0.99242804887972913</v>
      </c>
      <c r="AQ2603">
        <v>0.99242804887972913</v>
      </c>
      <c r="AR2603">
        <v>9.3772292179171206</v>
      </c>
      <c r="AS2603">
        <v>9.3772292179171224</v>
      </c>
      <c r="AT2603">
        <v>9.3772292179171224</v>
      </c>
      <c r="AU2603">
        <v>9.3772292179171224</v>
      </c>
      <c r="AV2603" t="str">
        <f>VLOOKUP(Sheet1[[#This Row],[NPDES ID2]],Combined_Sheet__Major_Only___2[[NPDES ID2]:[ECHO BFR]],3,FALSE)</f>
        <v>KY</v>
      </c>
      <c r="AW2603" t="s">
        <v>54</v>
      </c>
      <c r="AX2603" t="str">
        <f>VLOOKUP(Sheet1[[#This Row],[NPDES ID2]],Combined_Sheet__Major_Only___2[[NPDES ID2]:[ECHO BFR]],27,FALSE)</f>
        <v>tempSludgeStore</v>
      </c>
      <c r="AY2603" t="str">
        <f>VLOOKUP(Sheet1[[#This Row],[NPDES ID2]],Combined_Sheet__Major_Only___2[[NPDES ID2]:[ECHO BFR]],28,FALSE)</f>
        <v>-</v>
      </c>
      <c r="AZ2603" t="str">
        <f>VLOOKUP(Sheet1[[#This Row],[NPDES ID2]],Combined_Sheet__Major_Only___2[[NPDES ID2]:[ECHO BFR]],29,FALSE)</f>
        <v>sludgeLagoon, preliminaryOps</v>
      </c>
      <c r="BA2603">
        <f>VLOOKUP(Sheet1[[#This Row],[NPDES ID2]],Combined_Sheet__Major_Only___2[[NPDES ID2]:[ECHO BFR]],17,FALSE)</f>
        <v>37.780760000000001</v>
      </c>
      <c r="BB2603">
        <f>VLOOKUP(Sheet1[[#This Row],[NPDES ID2]],Combined_Sheet__Major_Only___2[[NPDES ID2]:[ECHO BFR]],18,FALSE)</f>
        <v>-85.510740999999996</v>
      </c>
      <c r="BC2603" t="str">
        <f>IF(ISNUMBER(SEARCH("aerobic",$AW2603)),"aerobic","")</f>
        <v/>
      </c>
      <c r="BD2603" t="str">
        <f>IF(ISNUMBER(SEARCH("anaer",$AW2603)),"anaer","")</f>
        <v/>
      </c>
      <c r="BE2603" t="str">
        <f>IF(ISNUMBER(SEARCH("thickening",$AZ2603)),"thickening","")</f>
        <v/>
      </c>
      <c r="BF2603" s="3" t="str">
        <f>IF(ISNUMBER(SEARCH("airDry",$AW2603)),"airDry","")</f>
        <v/>
      </c>
      <c r="BG2603" s="3" t="str">
        <f>IF(ISNUMBER(SEARCH("heatDry",$AY2603)),"heatDry","")</f>
        <v/>
      </c>
      <c r="BH2603" s="3" t="str">
        <f>IF(AND(ISNUMBER(SEARCH("aerobic",$AW2603)),ISNUMBER(SEARCH("anaer",$AW2603))),"Combined Aer and Anaer.","")</f>
        <v/>
      </c>
    </row>
    <row r="2604" spans="1:60" x14ac:dyDescent="0.25">
      <c r="A2604" s="4">
        <v>31</v>
      </c>
      <c r="B2604" t="s">
        <v>205</v>
      </c>
      <c r="C2604">
        <v>232.7</v>
      </c>
      <c r="D2604">
        <v>682.46606275153931</v>
      </c>
      <c r="E2604">
        <v>681.59513964138353</v>
      </c>
      <c r="F2604">
        <v>505.26996773142781</v>
      </c>
      <c r="G2604">
        <v>884.68520005804578</v>
      </c>
      <c r="H2604">
        <v>-145.97718440407181</v>
      </c>
      <c r="I2604">
        <v>-148.0933834227381</v>
      </c>
      <c r="J2604">
        <v>-164.44977408298189</v>
      </c>
      <c r="K2604">
        <v>-122.8383267111638</v>
      </c>
      <c r="L2604">
        <v>123.1710711384667</v>
      </c>
      <c r="M2604">
        <v>122.2639885502762</v>
      </c>
      <c r="N2604">
        <v>119.2585575334366</v>
      </c>
      <c r="O2604">
        <v>129.54669776067851</v>
      </c>
      <c r="P2604">
        <v>5.5035789194828677</v>
      </c>
      <c r="Q2604">
        <v>5.5231727618660269</v>
      </c>
      <c r="R2604">
        <v>4.7108621881220456</v>
      </c>
      <c r="S2604">
        <v>6.3483166662837736</v>
      </c>
      <c r="T2604">
        <v>350702.58332073258</v>
      </c>
      <c r="U2604">
        <v>350702.32485445112</v>
      </c>
      <c r="V2604">
        <v>350470.84314770502</v>
      </c>
      <c r="W2604">
        <v>350935.92522175878</v>
      </c>
      <c r="X2604">
        <v>29837.082746743621</v>
      </c>
      <c r="Y2604">
        <v>30033.771739908381</v>
      </c>
      <c r="Z2604">
        <v>28365.853568520091</v>
      </c>
      <c r="AA2604">
        <v>30792.77207332294</v>
      </c>
      <c r="AB2604">
        <v>5941.3345048210722</v>
      </c>
      <c r="AC2604">
        <v>5853.567022282472</v>
      </c>
      <c r="AD2604">
        <v>4935.4235736621577</v>
      </c>
      <c r="AE2604">
        <v>7098.9950495939447</v>
      </c>
      <c r="AF2604">
        <v>51.874795257435792</v>
      </c>
      <c r="AG2604">
        <v>51.491953742369297</v>
      </c>
      <c r="AH2604">
        <v>50.22867460168262</v>
      </c>
      <c r="AI2604">
        <v>54.559326406114167</v>
      </c>
      <c r="AJ2604">
        <v>0.4104877631295436</v>
      </c>
      <c r="AK2604">
        <v>0.41048782876193463</v>
      </c>
      <c r="AL2604">
        <v>0.4104726705353105</v>
      </c>
      <c r="AM2604">
        <v>0.41050276904829258</v>
      </c>
      <c r="AN2604">
        <v>0.99268694817104586</v>
      </c>
      <c r="AO2604">
        <v>0.99268694817104597</v>
      </c>
      <c r="AP2604">
        <v>0.99268694817104597</v>
      </c>
      <c r="AQ2604">
        <v>0.99268694817104597</v>
      </c>
      <c r="AR2604">
        <v>10.623458007153211</v>
      </c>
      <c r="AS2604">
        <v>10.623458007153211</v>
      </c>
      <c r="AT2604">
        <v>10.623458007153211</v>
      </c>
      <c r="AU2604">
        <v>10.623458007153211</v>
      </c>
      <c r="AV2604" t="str">
        <f>VLOOKUP(Sheet1[[#This Row],[NPDES ID2]],Combined_Sheet__Major_Only___2[[NPDES ID2]:[ECHO BFR]],3,FALSE)</f>
        <v>TN</v>
      </c>
      <c r="AW2604" t="s">
        <v>38</v>
      </c>
      <c r="AX2604" t="str">
        <f>VLOOKUP(Sheet1[[#This Row],[NPDES ID2]],Combined_Sheet__Major_Only___2[[NPDES ID2]:[ECHO BFR]],27,FALSE)</f>
        <v/>
      </c>
      <c r="AY2604" t="str">
        <f>VLOOKUP(Sheet1[[#This Row],[NPDES ID2]],Combined_Sheet__Major_Only___2[[NPDES ID2]:[ECHO BFR]],28,FALSE)</f>
        <v/>
      </c>
      <c r="AZ2604" t="str">
        <f>VLOOKUP(Sheet1[[#This Row],[NPDES ID2]],Combined_Sheet__Major_Only___2[[NPDES ID2]:[ECHO BFR]],29,FALSE)</f>
        <v/>
      </c>
      <c r="BA2604">
        <f>VLOOKUP(Sheet1[[#This Row],[NPDES ID2]],Combined_Sheet__Major_Only___2[[NPDES ID2]:[ECHO BFR]],17,FALSE)</f>
        <v>35.14564</v>
      </c>
      <c r="BB2604">
        <f>VLOOKUP(Sheet1[[#This Row],[NPDES ID2]],Combined_Sheet__Major_Only___2[[NPDES ID2]:[ECHO BFR]],18,FALSE)</f>
        <v>-86.564830000000001</v>
      </c>
      <c r="BC2604" t="str">
        <f>IF(ISNUMBER(SEARCH("aerobic",$AW2604)),"aerobic","")</f>
        <v/>
      </c>
      <c r="BD2604" t="str">
        <f>IF(ISNUMBER(SEARCH("anaer",$AW2604)),"anaer","")</f>
        <v/>
      </c>
      <c r="BE2604" t="str">
        <f>IF(ISNUMBER(SEARCH("thickening",$AZ2604)),"thickening","")</f>
        <v/>
      </c>
      <c r="BF2604" s="3" t="str">
        <f>IF(ISNUMBER(SEARCH("airDry",$AW2604)),"airDry","")</f>
        <v/>
      </c>
      <c r="BG2604" s="3" t="str">
        <f>IF(ISNUMBER(SEARCH("heatDry",$AY2604)),"heatDry","")</f>
        <v/>
      </c>
      <c r="BH2604" s="3" t="str">
        <f>IF(AND(ISNUMBER(SEARCH("aerobic",$AW2604)),ISNUMBER(SEARCH("anaer",$AW2604))),"Combined Aer and Anaer.","")</f>
        <v/>
      </c>
    </row>
    <row r="2605" spans="1:60" x14ac:dyDescent="0.25">
      <c r="A2605" s="4">
        <v>13</v>
      </c>
      <c r="B2605" t="s">
        <v>124</v>
      </c>
      <c r="C2605">
        <v>640.83000000000004</v>
      </c>
      <c r="D2605">
        <v>487.20015609366112</v>
      </c>
      <c r="E2605">
        <v>479.55038155180489</v>
      </c>
      <c r="F2605">
        <v>389.62534561454959</v>
      </c>
      <c r="G2605">
        <v>583.05354716141289</v>
      </c>
      <c r="H2605">
        <v>-158.12312602362849</v>
      </c>
      <c r="I2605">
        <v>-159.8508813638179</v>
      </c>
      <c r="J2605">
        <v>-178.30765460090001</v>
      </c>
      <c r="K2605">
        <v>-134.85503512397591</v>
      </c>
      <c r="L2605">
        <v>313.16291678462841</v>
      </c>
      <c r="M2605">
        <v>310.46354745035791</v>
      </c>
      <c r="N2605">
        <v>301.50024808124118</v>
      </c>
      <c r="O2605">
        <v>332.16122016905268</v>
      </c>
      <c r="P2605">
        <v>15.199909613114141</v>
      </c>
      <c r="Q2605">
        <v>15.252017776126641</v>
      </c>
      <c r="R2605">
        <v>13.17504636614605</v>
      </c>
      <c r="S2605">
        <v>17.481480092888091</v>
      </c>
      <c r="T2605">
        <v>358728.5460013402</v>
      </c>
      <c r="U2605">
        <v>358728.28165080951</v>
      </c>
      <c r="V2605">
        <v>358491.5300262915</v>
      </c>
      <c r="W2605">
        <v>358967.20016936341</v>
      </c>
      <c r="X2605">
        <v>33066.291628985411</v>
      </c>
      <c r="Y2605">
        <v>33317.411421721437</v>
      </c>
      <c r="Z2605">
        <v>31163.53443209016</v>
      </c>
      <c r="AA2605">
        <v>34310.266506857493</v>
      </c>
      <c r="AB2605">
        <v>7076.735872927894</v>
      </c>
      <c r="AC2605">
        <v>6956.5778817075061</v>
      </c>
      <c r="AD2605">
        <v>5785.1716016570317</v>
      </c>
      <c r="AE2605">
        <v>8591.5733812841518</v>
      </c>
      <c r="AF2605">
        <v>47.896613232747008</v>
      </c>
      <c r="AG2605">
        <v>47.4816203861768</v>
      </c>
      <c r="AH2605">
        <v>46.117253271793437</v>
      </c>
      <c r="AI2605">
        <v>50.800629229368099</v>
      </c>
      <c r="AJ2605">
        <v>0.3621728734671833</v>
      </c>
      <c r="AK2605">
        <v>0.36217303735658413</v>
      </c>
      <c r="AL2605">
        <v>0.3621349371004931</v>
      </c>
      <c r="AM2605">
        <v>0.36221059491035579</v>
      </c>
      <c r="AN2605">
        <v>0.99284888752955114</v>
      </c>
      <c r="AO2605">
        <v>0.99284888752955136</v>
      </c>
      <c r="AP2605">
        <v>0.99284888752955136</v>
      </c>
      <c r="AQ2605">
        <v>0.99284888752955136</v>
      </c>
      <c r="AR2605">
        <v>9.4353853934114262</v>
      </c>
      <c r="AS2605">
        <v>9.4353853934114262</v>
      </c>
      <c r="AT2605">
        <v>9.4353853934114262</v>
      </c>
      <c r="AU2605">
        <v>9.4353853934114262</v>
      </c>
      <c r="AV2605" t="str">
        <f>VLOOKUP(Sheet1[[#This Row],[NPDES ID2]],Combined_Sheet__Major_Only___2[[NPDES ID2]:[ECHO BFR]],3,FALSE)</f>
        <v>TX</v>
      </c>
      <c r="AW2605" t="s">
        <v>54</v>
      </c>
      <c r="AX2605" t="str">
        <f>VLOOKUP(Sheet1[[#This Row],[NPDES ID2]],Combined_Sheet__Major_Only___2[[NPDES ID2]:[ECHO BFR]],27,FALSE)</f>
        <v>other</v>
      </c>
      <c r="AY2605" t="str">
        <f>VLOOKUP(Sheet1[[#This Row],[NPDES ID2]],Combined_Sheet__Major_Only___2[[NPDES ID2]:[ECHO BFR]],28,FALSE)</f>
        <v>-</v>
      </c>
      <c r="AZ2605" t="str">
        <f>VLOOKUP(Sheet1[[#This Row],[NPDES ID2]],Combined_Sheet__Major_Only___2[[NPDES ID2]:[ECHO BFR]],29,FALSE)</f>
        <v>-</v>
      </c>
      <c r="BA2605">
        <f>VLOOKUP(Sheet1[[#This Row],[NPDES ID2]],Combined_Sheet__Major_Only___2[[NPDES ID2]:[ECHO BFR]],17,FALSE)</f>
        <v>29.598593999999999</v>
      </c>
      <c r="BB2605">
        <f>VLOOKUP(Sheet1[[#This Row],[NPDES ID2]],Combined_Sheet__Major_Only___2[[NPDES ID2]:[ECHO BFR]],18,FALSE)</f>
        <v>-95.207773000000003</v>
      </c>
      <c r="BC2605" t="str">
        <f>IF(ISNUMBER(SEARCH("aerobic",$AW2605)),"aerobic","")</f>
        <v/>
      </c>
      <c r="BD2605" t="str">
        <f>IF(ISNUMBER(SEARCH("anaer",$AW2605)),"anaer","")</f>
        <v/>
      </c>
      <c r="BE2605" t="str">
        <f>IF(ISNUMBER(SEARCH("thickening",$AZ2605)),"thickening","")</f>
        <v/>
      </c>
      <c r="BF2605" s="3" t="str">
        <f>IF(ISNUMBER(SEARCH("airDry",$AW2605)),"airDry","")</f>
        <v/>
      </c>
      <c r="BG2605" s="3" t="str">
        <f>IF(ISNUMBER(SEARCH("heatDry",$AY2605)),"heatDry","")</f>
        <v/>
      </c>
      <c r="BH2605" s="3" t="str">
        <f>IF(AND(ISNUMBER(SEARCH("aerobic",$AW2605)),ISNUMBER(SEARCH("anaer",$AW2605))),"Combined Aer and Anaer.","")</f>
        <v/>
      </c>
    </row>
    <row r="2606" spans="1:60" x14ac:dyDescent="0.25">
      <c r="A2606" s="4">
        <v>316</v>
      </c>
      <c r="B2606" t="s">
        <v>1608</v>
      </c>
      <c r="C2606">
        <v>1173.3</v>
      </c>
      <c r="D2606">
        <v>501.92533553117522</v>
      </c>
      <c r="E2606">
        <v>500.31723455412202</v>
      </c>
      <c r="F2606">
        <v>424.40876238965768</v>
      </c>
      <c r="G2606">
        <v>594.25172649615683</v>
      </c>
      <c r="H2606">
        <v>-147.54840248589011</v>
      </c>
      <c r="I2606">
        <v>-149.2493295557575</v>
      </c>
      <c r="J2606">
        <v>-167.36566567678241</v>
      </c>
      <c r="K2606">
        <v>-124.8070536552534</v>
      </c>
      <c r="L2606">
        <v>609.6531991888213</v>
      </c>
      <c r="M2606">
        <v>605.00512228705759</v>
      </c>
      <c r="N2606">
        <v>589.52056898204717</v>
      </c>
      <c r="O2606">
        <v>642.43189573825839</v>
      </c>
      <c r="P2606">
        <v>27.76508378426422</v>
      </c>
      <c r="Q2606">
        <v>27.817811375291459</v>
      </c>
      <c r="R2606">
        <v>23.835599902433909</v>
      </c>
      <c r="S2606">
        <v>32.068399480478938</v>
      </c>
      <c r="T2606">
        <v>358872.08554865449</v>
      </c>
      <c r="U2606">
        <v>358871.82109288737</v>
      </c>
      <c r="V2606">
        <v>358634.97521903878</v>
      </c>
      <c r="W2606">
        <v>359110.83472339908</v>
      </c>
      <c r="X2606">
        <v>31104.28476354036</v>
      </c>
      <c r="Y2606">
        <v>31315.74810195763</v>
      </c>
      <c r="Z2606">
        <v>29512.6684406075</v>
      </c>
      <c r="AA2606">
        <v>32140.511081492281</v>
      </c>
      <c r="AB2606">
        <v>6313.3646640609486</v>
      </c>
      <c r="AC2606">
        <v>6217.9397783294462</v>
      </c>
      <c r="AD2606">
        <v>5222.4857808502657</v>
      </c>
      <c r="AE2606">
        <v>7568.7189992506228</v>
      </c>
      <c r="AF2606">
        <v>50.932225088271501</v>
      </c>
      <c r="AG2606">
        <v>50.539788060935017</v>
      </c>
      <c r="AH2606">
        <v>49.258764480366082</v>
      </c>
      <c r="AI2606">
        <v>53.667450261474983</v>
      </c>
      <c r="AJ2606">
        <v>0.39903042804281119</v>
      </c>
      <c r="AK2606">
        <v>0.39903075233242852</v>
      </c>
      <c r="AL2606">
        <v>0.39895473818421179</v>
      </c>
      <c r="AM2606">
        <v>0.39910569642539501</v>
      </c>
      <c r="AN2606">
        <v>0.99285171846422837</v>
      </c>
      <c r="AO2606">
        <v>0.99285171846422882</v>
      </c>
      <c r="AP2606">
        <v>0.99285171846422882</v>
      </c>
      <c r="AQ2606">
        <v>0.99285171846422882</v>
      </c>
      <c r="AR2606">
        <v>10.32212665663624</v>
      </c>
      <c r="AS2606">
        <v>10.32212665663624</v>
      </c>
      <c r="AT2606">
        <v>10.32212665663624</v>
      </c>
      <c r="AU2606">
        <v>10.32212665663624</v>
      </c>
      <c r="AV2606" t="str">
        <f>VLOOKUP(Sheet1[[#This Row],[NPDES ID2]],Combined_Sheet__Major_Only___2[[NPDES ID2]:[ECHO BFR]],3,FALSE)</f>
        <v>TN</v>
      </c>
      <c r="AW2606" t="s">
        <v>38</v>
      </c>
      <c r="AX2606" t="str">
        <f>VLOOKUP(Sheet1[[#This Row],[NPDES ID2]],Combined_Sheet__Major_Only___2[[NPDES ID2]:[ECHO BFR]],27,FALSE)</f>
        <v/>
      </c>
      <c r="AY2606" t="str">
        <f>VLOOKUP(Sheet1[[#This Row],[NPDES ID2]],Combined_Sheet__Major_Only___2[[NPDES ID2]:[ECHO BFR]],28,FALSE)</f>
        <v/>
      </c>
      <c r="AZ2606" t="str">
        <f>VLOOKUP(Sheet1[[#This Row],[NPDES ID2]],Combined_Sheet__Major_Only___2[[NPDES ID2]:[ECHO BFR]],29,FALSE)</f>
        <v/>
      </c>
      <c r="BA2606">
        <f>VLOOKUP(Sheet1[[#This Row],[NPDES ID2]],Combined_Sheet__Major_Only___2[[NPDES ID2]:[ECHO BFR]],17,FALSE)</f>
        <v>36.331477</v>
      </c>
      <c r="BB2606">
        <f>VLOOKUP(Sheet1[[#This Row],[NPDES ID2]],Combined_Sheet__Major_Only___2[[NPDES ID2]:[ECHO BFR]],18,FALSE)</f>
        <v>-86.462479000000002</v>
      </c>
      <c r="BC2606" t="str">
        <f>IF(ISNUMBER(SEARCH("aerobic",$AW2606)),"aerobic","")</f>
        <v/>
      </c>
      <c r="BD2606" t="str">
        <f>IF(ISNUMBER(SEARCH("anaer",$AW2606)),"anaer","")</f>
        <v/>
      </c>
      <c r="BE2606" t="str">
        <f>IF(ISNUMBER(SEARCH("thickening",$AZ2606)),"thickening","")</f>
        <v/>
      </c>
      <c r="BF2606" s="2" t="str">
        <f>IF(ISNUMBER(SEARCH("airDry",$AW2606)),"airDry","")</f>
        <v/>
      </c>
      <c r="BG2606" s="2" t="str">
        <f>IF(ISNUMBER(SEARCH("heatDry",$AY2606)),"heatDry","")</f>
        <v/>
      </c>
      <c r="BH2606" s="2" t="str">
        <f>IF(AND(ISNUMBER(SEARCH("aerobic",$AW2606)),ISNUMBER(SEARCH("anaer",$AW2606))),"Combined Aer and Anaer.","")</f>
        <v/>
      </c>
    </row>
    <row r="2607" spans="1:60" x14ac:dyDescent="0.25">
      <c r="A2607" s="4">
        <v>2578</v>
      </c>
      <c r="B2607" t="s">
        <v>11947</v>
      </c>
      <c r="C2607">
        <v>94</v>
      </c>
      <c r="D2607">
        <v>1524.4981312181781</v>
      </c>
      <c r="E2607">
        <v>1523.5955075806801</v>
      </c>
      <c r="F2607">
        <v>1072.979323969555</v>
      </c>
      <c r="G2607">
        <v>1985.9176308721251</v>
      </c>
      <c r="H2607">
        <v>-157.7571117259115</v>
      </c>
      <c r="I2607">
        <v>-159.7869632526714</v>
      </c>
      <c r="J2607">
        <v>-177.22949340812269</v>
      </c>
      <c r="K2607">
        <v>-134.0642393829738</v>
      </c>
      <c r="L2607">
        <v>46.263689997614641</v>
      </c>
      <c r="M2607">
        <v>45.869596863766724</v>
      </c>
      <c r="N2607">
        <v>44.564911988995767</v>
      </c>
      <c r="O2607">
        <v>49.032287873456291</v>
      </c>
      <c r="P2607">
        <v>2.229289347288161</v>
      </c>
      <c r="Q2607">
        <v>2.2386236608515242</v>
      </c>
      <c r="R2607">
        <v>1.931385306167033</v>
      </c>
      <c r="S2607">
        <v>2.565824203603166</v>
      </c>
      <c r="T2607">
        <v>362094.92844070098</v>
      </c>
      <c r="U2607">
        <v>362094.66162210092</v>
      </c>
      <c r="V2607">
        <v>361855.69960122922</v>
      </c>
      <c r="W2607">
        <v>362335.81076789257</v>
      </c>
      <c r="X2607">
        <v>33139.476570810373</v>
      </c>
      <c r="Y2607">
        <v>33388.619925377257</v>
      </c>
      <c r="Z2607">
        <v>31257.55387302407</v>
      </c>
      <c r="AA2607">
        <v>34368.473001182458</v>
      </c>
      <c r="AB2607">
        <v>8669.1475220455832</v>
      </c>
      <c r="AC2607">
        <v>8451.4012867857309</v>
      </c>
      <c r="AD2607">
        <v>6788.5181078729547</v>
      </c>
      <c r="AE2607">
        <v>10983.538404250699</v>
      </c>
      <c r="AF2607">
        <v>48.233207590709142</v>
      </c>
      <c r="AG2607">
        <v>47.822015593605272</v>
      </c>
      <c r="AH2607">
        <v>46.462769607186651</v>
      </c>
      <c r="AI2607">
        <v>51.11941739660422</v>
      </c>
      <c r="AJ2607">
        <v>0.36625640300511692</v>
      </c>
      <c r="AK2607">
        <v>0.36625642797575941</v>
      </c>
      <c r="AL2607">
        <v>0.36625067252595839</v>
      </c>
      <c r="AM2607">
        <v>0.36626210043656637</v>
      </c>
      <c r="AN2607">
        <v>0.99291469551532208</v>
      </c>
      <c r="AO2607">
        <v>0.99291469551532174</v>
      </c>
      <c r="AP2607">
        <v>0.99291469551532174</v>
      </c>
      <c r="AQ2607">
        <v>0.99291469551532174</v>
      </c>
      <c r="AR2607">
        <v>8.5927158936443284</v>
      </c>
      <c r="AS2607">
        <v>8.5927158936443266</v>
      </c>
      <c r="AT2607">
        <v>8.5927158936443266</v>
      </c>
      <c r="AU2607">
        <v>8.5927158936443266</v>
      </c>
      <c r="AV2607" t="str">
        <f>VLOOKUP(Sheet1[[#This Row],[NPDES ID2]],Combined_Sheet__Major_Only___2[[NPDES ID2]:[ECHO BFR]],3,FALSE)</f>
        <v>TX</v>
      </c>
      <c r="AW2607" t="s">
        <v>54</v>
      </c>
      <c r="AX2607" t="str">
        <f>VLOOKUP(Sheet1[[#This Row],[NPDES ID2]],Combined_Sheet__Major_Only___2[[NPDES ID2]:[ECHO BFR]],27,FALSE)</f>
        <v>other</v>
      </c>
      <c r="AY2607" t="str">
        <f>VLOOKUP(Sheet1[[#This Row],[NPDES ID2]],Combined_Sheet__Major_Only___2[[NPDES ID2]:[ECHO BFR]],28,FALSE)</f>
        <v>-</v>
      </c>
      <c r="AZ2607" t="str">
        <f>VLOOKUP(Sheet1[[#This Row],[NPDES ID2]],Combined_Sheet__Major_Only___2[[NPDES ID2]:[ECHO BFR]],29,FALSE)</f>
        <v>-</v>
      </c>
      <c r="BA2607">
        <f>VLOOKUP(Sheet1[[#This Row],[NPDES ID2]],Combined_Sheet__Major_Only___2[[NPDES ID2]:[ECHO BFR]],17,FALSE)</f>
        <v>29.76746</v>
      </c>
      <c r="BB2607">
        <f>VLOOKUP(Sheet1[[#This Row],[NPDES ID2]],Combined_Sheet__Major_Only___2[[NPDES ID2]:[ECHO BFR]],18,FALSE)</f>
        <v>-95.251149999999996</v>
      </c>
      <c r="BC2607" t="str">
        <f>IF(ISNUMBER(SEARCH("aerobic",$AW2607)),"aerobic","")</f>
        <v/>
      </c>
      <c r="BD2607" t="str">
        <f>IF(ISNUMBER(SEARCH("anaer",$AW2607)),"anaer","")</f>
        <v/>
      </c>
      <c r="BE2607" t="str">
        <f>IF(ISNUMBER(SEARCH("thickening",$AZ2607)),"thickening","")</f>
        <v/>
      </c>
      <c r="BF2607" s="2" t="str">
        <f>IF(ISNUMBER(SEARCH("airDry",$AW2607)),"airDry","")</f>
        <v/>
      </c>
      <c r="BG2607" s="2" t="str">
        <f>IF(ISNUMBER(SEARCH("heatDry",$AY2607)),"heatDry","")</f>
        <v/>
      </c>
      <c r="BH2607" s="2" t="str">
        <f>IF(AND(ISNUMBER(SEARCH("aerobic",$AW2607)),ISNUMBER(SEARCH("anaer",$AW2607))),"Combined Aer and Anaer.","")</f>
        <v/>
      </c>
    </row>
    <row r="2608" spans="1:60" x14ac:dyDescent="0.25">
      <c r="A2608" s="4">
        <v>1946</v>
      </c>
      <c r="B2608" t="s">
        <v>9175</v>
      </c>
      <c r="C2608">
        <v>2467</v>
      </c>
      <c r="D2608">
        <v>796.05408681817073</v>
      </c>
      <c r="E2608">
        <v>794.28665319490869</v>
      </c>
      <c r="F2608">
        <v>672.55518429421807</v>
      </c>
      <c r="G2608">
        <v>939.90866334703014</v>
      </c>
      <c r="H2608">
        <v>-151.51974341089851</v>
      </c>
      <c r="I2608">
        <v>-153.48504161452479</v>
      </c>
      <c r="J2608">
        <v>-172.3868658453475</v>
      </c>
      <c r="K2608">
        <v>-127.12072687345029</v>
      </c>
      <c r="L2608">
        <v>1233.081247824362</v>
      </c>
      <c r="M2608">
        <v>1222.9750108479971</v>
      </c>
      <c r="N2608">
        <v>1189.032874157014</v>
      </c>
      <c r="O2608">
        <v>1304.7059771713621</v>
      </c>
      <c r="P2608">
        <v>58.447058013610018</v>
      </c>
      <c r="Q2608">
        <v>58.735560893550542</v>
      </c>
      <c r="R2608">
        <v>50.568289520756828</v>
      </c>
      <c r="S2608">
        <v>67.406948887549774</v>
      </c>
      <c r="T2608">
        <v>394016.15461191378</v>
      </c>
      <c r="U2608">
        <v>394015.86439020833</v>
      </c>
      <c r="V2608">
        <v>393755.94261113741</v>
      </c>
      <c r="W2608">
        <v>394278.16513058101</v>
      </c>
      <c r="X2608">
        <v>35506.024008368942</v>
      </c>
      <c r="Y2608">
        <v>35763.392591736723</v>
      </c>
      <c r="Z2608">
        <v>33547.273745789593</v>
      </c>
      <c r="AA2608">
        <v>36785.382826805762</v>
      </c>
      <c r="AB2608">
        <v>7300.3427578137698</v>
      </c>
      <c r="AC2608">
        <v>7187.1601591037324</v>
      </c>
      <c r="AD2608">
        <v>6015.9308471343084</v>
      </c>
      <c r="AE2608">
        <v>8783.226958068879</v>
      </c>
      <c r="AF2608">
        <v>49.007279830037213</v>
      </c>
      <c r="AG2608">
        <v>48.596561449717321</v>
      </c>
      <c r="AH2608">
        <v>47.275223712237072</v>
      </c>
      <c r="AI2608">
        <v>51.84684358270335</v>
      </c>
      <c r="AJ2608">
        <v>0.37565052508712338</v>
      </c>
      <c r="AK2608">
        <v>0.37565120585549111</v>
      </c>
      <c r="AL2608">
        <v>0.37548774442062149</v>
      </c>
      <c r="AM2608">
        <v>0.37581244458310692</v>
      </c>
      <c r="AN2608">
        <v>0.99348334642338731</v>
      </c>
      <c r="AO2608">
        <v>0.9934833464233872</v>
      </c>
      <c r="AP2608">
        <v>0.9934833464233872</v>
      </c>
      <c r="AQ2608">
        <v>0.9934833464233872</v>
      </c>
      <c r="AR2608">
        <v>9.8628561675466262</v>
      </c>
      <c r="AS2608">
        <v>9.862856167546628</v>
      </c>
      <c r="AT2608">
        <v>9.862856167546628</v>
      </c>
      <c r="AU2608">
        <v>9.862856167546628</v>
      </c>
      <c r="AV2608" t="str">
        <f>VLOOKUP(Sheet1[[#This Row],[NPDES ID2]],Combined_Sheet__Major_Only___2[[NPDES ID2]:[ECHO BFR]],3,FALSE)</f>
        <v>TX</v>
      </c>
      <c r="AW2608" t="s">
        <v>54</v>
      </c>
      <c r="AX2608" t="str">
        <f>VLOOKUP(Sheet1[[#This Row],[NPDES ID2]],Combined_Sheet__Major_Only___2[[NPDES ID2]:[ECHO BFR]],27,FALSE)</f>
        <v>-</v>
      </c>
      <c r="AY2608" t="str">
        <f>VLOOKUP(Sheet1[[#This Row],[NPDES ID2]],Combined_Sheet__Major_Only___2[[NPDES ID2]:[ECHO BFR]],28,FALSE)</f>
        <v>-</v>
      </c>
      <c r="AZ2608" t="str">
        <f>VLOOKUP(Sheet1[[#This Row],[NPDES ID2]],Combined_Sheet__Major_Only___2[[NPDES ID2]:[ECHO BFR]],29,FALSE)</f>
        <v>sludgeLagoon</v>
      </c>
      <c r="BA2608">
        <f>VLOOKUP(Sheet1[[#This Row],[NPDES ID2]],Combined_Sheet__Major_Only___2[[NPDES ID2]:[ECHO BFR]],17,FALSE)</f>
        <v>32.561610999999999</v>
      </c>
      <c r="BB2608">
        <f>VLOOKUP(Sheet1[[#This Row],[NPDES ID2]],Combined_Sheet__Major_Only___2[[NPDES ID2]:[ECHO BFR]],18,FALSE)</f>
        <v>-99.622556000000003</v>
      </c>
      <c r="BC2608" t="str">
        <f>IF(ISNUMBER(SEARCH("aerobic",$AW2608)),"aerobic","")</f>
        <v/>
      </c>
      <c r="BD2608" t="str">
        <f>IF(ISNUMBER(SEARCH("anaer",$AW2608)),"anaer","")</f>
        <v/>
      </c>
      <c r="BE2608" t="str">
        <f>IF(ISNUMBER(SEARCH("thickening",$AZ2608)),"thickening","")</f>
        <v/>
      </c>
      <c r="BF2608" s="2" t="str">
        <f>IF(ISNUMBER(SEARCH("airDry",$AW2608)),"airDry","")</f>
        <v/>
      </c>
      <c r="BG2608" s="2" t="str">
        <f>IF(ISNUMBER(SEARCH("heatDry",$AY2608)),"heatDry","")</f>
        <v/>
      </c>
      <c r="BH2608" s="2" t="str">
        <f>IF(AND(ISNUMBER(SEARCH("aerobic",$AW2608)),ISNUMBER(SEARCH("anaer",$AW2608))),"Combined Aer and Anaer.","")</f>
        <v/>
      </c>
    </row>
    <row r="2609" spans="1:60" x14ac:dyDescent="0.25">
      <c r="A2609" s="4">
        <v>144</v>
      </c>
      <c r="B2609" t="s">
        <v>794</v>
      </c>
      <c r="C2609">
        <v>6558.16</v>
      </c>
      <c r="D2609">
        <v>1718.5694028789981</v>
      </c>
      <c r="E2609">
        <v>1720.2008963097769</v>
      </c>
      <c r="F2609">
        <v>1382.157696789455</v>
      </c>
      <c r="G2609">
        <v>2058.3078773219631</v>
      </c>
      <c r="H2609">
        <v>-137.22036796599039</v>
      </c>
      <c r="I2609">
        <v>-139.41127864149479</v>
      </c>
      <c r="J2609">
        <v>-159.31489513118029</v>
      </c>
      <c r="K2609">
        <v>-109.6628046522496</v>
      </c>
      <c r="L2609">
        <v>3455.4683411768369</v>
      </c>
      <c r="M2609">
        <v>3430.4091586938989</v>
      </c>
      <c r="N2609">
        <v>3343.905233287996</v>
      </c>
      <c r="O2609">
        <v>3636.0927209521119</v>
      </c>
      <c r="P2609">
        <v>154.93145648240801</v>
      </c>
      <c r="Q2609">
        <v>155.42598322943911</v>
      </c>
      <c r="R2609">
        <v>132.65822315737751</v>
      </c>
      <c r="S2609">
        <v>178.68294089447329</v>
      </c>
      <c r="T2609">
        <v>398037.78059823142</v>
      </c>
      <c r="U2609">
        <v>398037.48742806329</v>
      </c>
      <c r="V2609">
        <v>397774.92501395592</v>
      </c>
      <c r="W2609">
        <v>398302.45297216141</v>
      </c>
      <c r="X2609">
        <v>34019.945338977093</v>
      </c>
      <c r="Y2609">
        <v>34239.980099377732</v>
      </c>
      <c r="Z2609">
        <v>32326.44828389533</v>
      </c>
      <c r="AA2609">
        <v>35115.127146252576</v>
      </c>
      <c r="AB2609">
        <v>7668.4516016757934</v>
      </c>
      <c r="AC2609">
        <v>7527.681867256013</v>
      </c>
      <c r="AD2609">
        <v>6210.3784329767823</v>
      </c>
      <c r="AE2609">
        <v>9363.3813471514222</v>
      </c>
      <c r="AF2609">
        <v>51.703422276771043</v>
      </c>
      <c r="AG2609">
        <v>51.302811416137153</v>
      </c>
      <c r="AH2609">
        <v>50.057821057513117</v>
      </c>
      <c r="AI2609">
        <v>54.386158529604877</v>
      </c>
      <c r="AJ2609">
        <v>0.40840404498322902</v>
      </c>
      <c r="AK2609">
        <v>0.40840588354118612</v>
      </c>
      <c r="AL2609">
        <v>0.40792969484359132</v>
      </c>
      <c r="AM2609">
        <v>0.40887628029244599</v>
      </c>
      <c r="AN2609">
        <v>0.99354857902711213</v>
      </c>
      <c r="AO2609">
        <v>0.99354857902711224</v>
      </c>
      <c r="AP2609">
        <v>0.99354857902711224</v>
      </c>
      <c r="AQ2609">
        <v>0.99354857902711224</v>
      </c>
      <c r="AR2609">
        <v>9.9137657511275563</v>
      </c>
      <c r="AS2609">
        <v>9.9137657511275528</v>
      </c>
      <c r="AT2609">
        <v>9.9137657511275528</v>
      </c>
      <c r="AU2609">
        <v>9.9137657511275528</v>
      </c>
      <c r="AV2609" t="str">
        <f>VLOOKUP(Sheet1[[#This Row],[NPDES ID2]],Combined_Sheet__Major_Only___2[[NPDES ID2]:[ECHO BFR]],3,FALSE)</f>
        <v>MO</v>
      </c>
      <c r="AW2609" t="s">
        <v>54</v>
      </c>
      <c r="AX2609" t="str">
        <f>VLOOKUP(Sheet1[[#This Row],[NPDES ID2]],Combined_Sheet__Major_Only___2[[NPDES ID2]:[ECHO BFR]],27,FALSE)</f>
        <v>other</v>
      </c>
      <c r="AY2609" t="str">
        <f>VLOOKUP(Sheet1[[#This Row],[NPDES ID2]],Combined_Sheet__Major_Only___2[[NPDES ID2]:[ECHO BFR]],28,FALSE)</f>
        <v>-</v>
      </c>
      <c r="AZ2609" t="str">
        <f>VLOOKUP(Sheet1[[#This Row],[NPDES ID2]],Combined_Sheet__Major_Only___2[[NPDES ID2]:[ECHO BFR]],29,FALSE)</f>
        <v>-</v>
      </c>
      <c r="BA2609">
        <f>VLOOKUP(Sheet1[[#This Row],[NPDES ID2]],Combined_Sheet__Major_Only___2[[NPDES ID2]:[ECHO BFR]],17,FALSE)</f>
        <v>39.111128999999998</v>
      </c>
      <c r="BB2609">
        <f>VLOOKUP(Sheet1[[#This Row],[NPDES ID2]],Combined_Sheet__Major_Only___2[[NPDES ID2]:[ECHO BFR]],18,FALSE)</f>
        <v>-94.588543999999999</v>
      </c>
      <c r="BC2609" t="str">
        <f>IF(ISNUMBER(SEARCH("aerobic",$AW2609)),"aerobic","")</f>
        <v/>
      </c>
      <c r="BD2609" t="str">
        <f>IF(ISNUMBER(SEARCH("anaer",$AW2609)),"anaer","")</f>
        <v/>
      </c>
      <c r="BE2609" t="str">
        <f>IF(ISNUMBER(SEARCH("thickening",$AZ2609)),"thickening","")</f>
        <v/>
      </c>
      <c r="BF2609" s="2" t="str">
        <f>IF(ISNUMBER(SEARCH("airDry",$AW2609)),"airDry","")</f>
        <v/>
      </c>
      <c r="BG2609" s="2" t="str">
        <f>IF(ISNUMBER(SEARCH("heatDry",$AY2609)),"heatDry","")</f>
        <v/>
      </c>
      <c r="BH2609" s="2" t="str">
        <f>IF(AND(ISNUMBER(SEARCH("aerobic",$AW2609)),ISNUMBER(SEARCH("anaer",$AW2609))),"Combined Aer and Anaer.","")</f>
        <v/>
      </c>
    </row>
    <row r="2610" spans="1:60" x14ac:dyDescent="0.25">
      <c r="A2610" s="4">
        <v>1066</v>
      </c>
      <c r="B2610" t="s">
        <v>5144</v>
      </c>
      <c r="C2610">
        <v>380.21</v>
      </c>
      <c r="D2610">
        <v>581.53617040686265</v>
      </c>
      <c r="E2610">
        <v>581.57773479352886</v>
      </c>
      <c r="F2610">
        <v>437.30048231013888</v>
      </c>
      <c r="G2610">
        <v>723.42344481466944</v>
      </c>
      <c r="H2610">
        <v>-164.99530323626379</v>
      </c>
      <c r="I2610">
        <v>-166.5790261000688</v>
      </c>
      <c r="J2610">
        <v>-185.5127827996368</v>
      </c>
      <c r="K2610">
        <v>-141.32214503955211</v>
      </c>
      <c r="L2610">
        <v>178.72649968628971</v>
      </c>
      <c r="M2610">
        <v>177.0681494480547</v>
      </c>
      <c r="N2610">
        <v>171.56863626525691</v>
      </c>
      <c r="O2610">
        <v>190.38892671461599</v>
      </c>
      <c r="P2610">
        <v>9.0298024342728294</v>
      </c>
      <c r="Q2610">
        <v>9.0399018995168721</v>
      </c>
      <c r="R2610">
        <v>7.8531440320815644</v>
      </c>
      <c r="S2610">
        <v>10.37239163245596</v>
      </c>
      <c r="T2610">
        <v>400487.93731532188</v>
      </c>
      <c r="U2610">
        <v>400487.64234881703</v>
      </c>
      <c r="V2610">
        <v>400223.47114023328</v>
      </c>
      <c r="W2610">
        <v>400754.2314120513</v>
      </c>
      <c r="X2610">
        <v>38382.982795619428</v>
      </c>
      <c r="Y2610">
        <v>38694.179711058357</v>
      </c>
      <c r="Z2610">
        <v>36012.894789753293</v>
      </c>
      <c r="AA2610">
        <v>39937.24247975793</v>
      </c>
      <c r="AB2610">
        <v>10069.141896555609</v>
      </c>
      <c r="AC2610">
        <v>9807.1683439420085</v>
      </c>
      <c r="AD2610">
        <v>7874.2121873031092</v>
      </c>
      <c r="AE2610">
        <v>12814.02642937338</v>
      </c>
      <c r="AF2610">
        <v>46.070745499449657</v>
      </c>
      <c r="AG2610">
        <v>45.641914666462341</v>
      </c>
      <c r="AH2610">
        <v>44.228415862947323</v>
      </c>
      <c r="AI2610">
        <v>49.075931267676637</v>
      </c>
      <c r="AJ2610">
        <v>0.34003745056086199</v>
      </c>
      <c r="AK2610">
        <v>0.34003755227547022</v>
      </c>
      <c r="AL2610">
        <v>0.3400139876257367</v>
      </c>
      <c r="AM2610">
        <v>0.34006077961304032</v>
      </c>
      <c r="AN2610">
        <v>0.99358768535958586</v>
      </c>
      <c r="AO2610">
        <v>0.99358768535958619</v>
      </c>
      <c r="AP2610">
        <v>0.99358768535958619</v>
      </c>
      <c r="AQ2610">
        <v>0.99358768535958619</v>
      </c>
      <c r="AR2610">
        <v>8.1967599664673969</v>
      </c>
      <c r="AS2610">
        <v>8.1967599664673934</v>
      </c>
      <c r="AT2610">
        <v>8.1967599664673934</v>
      </c>
      <c r="AU2610">
        <v>8.1967599664673934</v>
      </c>
      <c r="AV2610" t="str">
        <f>VLOOKUP(Sheet1[[#This Row],[NPDES ID2]],Combined_Sheet__Major_Only___2[[NPDES ID2]:[ECHO BFR]],3,FALSE)</f>
        <v>RI</v>
      </c>
      <c r="AW2610" t="s">
        <v>54</v>
      </c>
      <c r="AX2610" t="str">
        <f>VLOOKUP(Sheet1[[#This Row],[NPDES ID2]],Combined_Sheet__Major_Only___2[[NPDES ID2]:[ECHO BFR]],27,FALSE)</f>
        <v>-</v>
      </c>
      <c r="AY2610" t="str">
        <f>VLOOKUP(Sheet1[[#This Row],[NPDES ID2]],Combined_Sheet__Major_Only___2[[NPDES ID2]:[ECHO BFR]],28,FALSE)</f>
        <v>-</v>
      </c>
      <c r="AZ2610" t="str">
        <f>VLOOKUP(Sheet1[[#This Row],[NPDES ID2]],Combined_Sheet__Major_Only___2[[NPDES ID2]:[ECHO BFR]],29,FALSE)</f>
        <v>preliminaryOps</v>
      </c>
      <c r="BA2610">
        <f>VLOOKUP(Sheet1[[#This Row],[NPDES ID2]],Combined_Sheet__Major_Only___2[[NPDES ID2]:[ECHO BFR]],17,FALSE)</f>
        <v>41.960818000000003</v>
      </c>
      <c r="BB2610">
        <f>VLOOKUP(Sheet1[[#This Row],[NPDES ID2]],Combined_Sheet__Major_Only___2[[NPDES ID2]:[ECHO BFR]],18,FALSE)</f>
        <v>-71.655041999999995</v>
      </c>
      <c r="BC2610" t="str">
        <f>IF(ISNUMBER(SEARCH("aerobic",$AW2610)),"aerobic","")</f>
        <v/>
      </c>
      <c r="BD2610" t="str">
        <f>IF(ISNUMBER(SEARCH("anaer",$AW2610)),"anaer","")</f>
        <v/>
      </c>
      <c r="BE2610" t="str">
        <f>IF(ISNUMBER(SEARCH("thickening",$AZ2610)),"thickening","")</f>
        <v/>
      </c>
      <c r="BF2610" s="2" t="str">
        <f>IF(ISNUMBER(SEARCH("airDry",$AW2610)),"airDry","")</f>
        <v/>
      </c>
      <c r="BG2610" s="2" t="str">
        <f>IF(ISNUMBER(SEARCH("heatDry",$AY2610)),"heatDry","")</f>
        <v/>
      </c>
      <c r="BH2610" s="2" t="str">
        <f>IF(AND(ISNUMBER(SEARCH("aerobic",$AW2610)),ISNUMBER(SEARCH("anaer",$AW2610))),"Combined Aer and Anaer.","")</f>
        <v/>
      </c>
    </row>
    <row r="2611" spans="1:60" x14ac:dyDescent="0.25">
      <c r="A2611" s="4">
        <v>703</v>
      </c>
      <c r="B2611" t="s">
        <v>3470</v>
      </c>
      <c r="C2611">
        <v>5563</v>
      </c>
      <c r="D2611">
        <v>1544.993778204125</v>
      </c>
      <c r="E2611">
        <v>1544.339453273916</v>
      </c>
      <c r="F2611">
        <v>1252.6152734120069</v>
      </c>
      <c r="G2611">
        <v>1853.3737604037301</v>
      </c>
      <c r="H2611">
        <v>-144.79890245500809</v>
      </c>
      <c r="I2611">
        <v>-147.0819647101597</v>
      </c>
      <c r="J2611">
        <v>-166.86315720328491</v>
      </c>
      <c r="K2611">
        <v>-117.84214509936091</v>
      </c>
      <c r="L2611">
        <v>2808.3634801953021</v>
      </c>
      <c r="M2611">
        <v>2786.067526550351</v>
      </c>
      <c r="N2611">
        <v>2709.649230093934</v>
      </c>
      <c r="O2611">
        <v>2968.3645159726138</v>
      </c>
      <c r="P2611">
        <v>131.66014737827581</v>
      </c>
      <c r="Q2611">
        <v>132.22621183185581</v>
      </c>
      <c r="R2611">
        <v>113.622963765664</v>
      </c>
      <c r="S2611">
        <v>152.06753325919351</v>
      </c>
      <c r="T2611">
        <v>403839.08759654663</v>
      </c>
      <c r="U2611">
        <v>403838.79017313971</v>
      </c>
      <c r="V2611">
        <v>403572.41856977151</v>
      </c>
      <c r="W2611">
        <v>404107.59977050219</v>
      </c>
      <c r="X2611">
        <v>36029.53417040348</v>
      </c>
      <c r="Y2611">
        <v>36282.641729874078</v>
      </c>
      <c r="Z2611">
        <v>34078.998454801927</v>
      </c>
      <c r="AA2611">
        <v>37297.91931286492</v>
      </c>
      <c r="AB2611">
        <v>9832.0925697283856</v>
      </c>
      <c r="AC2611">
        <v>9564.7998322496751</v>
      </c>
      <c r="AD2611">
        <v>7619.4883497176279</v>
      </c>
      <c r="AE2611">
        <v>12542.555707812229</v>
      </c>
      <c r="AF2611">
        <v>49.52965872810617</v>
      </c>
      <c r="AG2611">
        <v>49.115046644276489</v>
      </c>
      <c r="AH2611">
        <v>47.812897755910349</v>
      </c>
      <c r="AI2611">
        <v>52.334833826983669</v>
      </c>
      <c r="AJ2611">
        <v>0.38199254127369281</v>
      </c>
      <c r="AK2611">
        <v>0.38199406358811999</v>
      </c>
      <c r="AL2611">
        <v>0.38160606439696731</v>
      </c>
      <c r="AM2611">
        <v>0.38237722892563453</v>
      </c>
      <c r="AN2611">
        <v>0.99364041087152377</v>
      </c>
      <c r="AO2611">
        <v>0.99364041087152377</v>
      </c>
      <c r="AP2611">
        <v>0.99364041087152377</v>
      </c>
      <c r="AQ2611">
        <v>0.99364041087152377</v>
      </c>
      <c r="AR2611">
        <v>8.6507143539449327</v>
      </c>
      <c r="AS2611">
        <v>8.6507143539449292</v>
      </c>
      <c r="AT2611">
        <v>8.6507143539449292</v>
      </c>
      <c r="AU2611">
        <v>8.6507143539449292</v>
      </c>
      <c r="AV2611" t="str">
        <f>VLOOKUP(Sheet1[[#This Row],[NPDES ID2]],Combined_Sheet__Major_Only___2[[NPDES ID2]:[ECHO BFR]],3,FALSE)</f>
        <v>MD</v>
      </c>
      <c r="AW2611" t="s">
        <v>87</v>
      </c>
      <c r="AX2611" t="str">
        <f>VLOOKUP(Sheet1[[#This Row],[NPDES ID2]],Combined_Sheet__Major_Only___2[[NPDES ID2]:[ECHO BFR]],27,FALSE)</f>
        <v>-</v>
      </c>
      <c r="AY2611" t="str">
        <f>VLOOKUP(Sheet1[[#This Row],[NPDES ID2]],Combined_Sheet__Major_Only___2[[NPDES ID2]:[ECHO BFR]],28,FALSE)</f>
        <v>-</v>
      </c>
      <c r="AZ2611" t="str">
        <f>VLOOKUP(Sheet1[[#This Row],[NPDES ID2]],Combined_Sheet__Major_Only___2[[NPDES ID2]:[ECHO BFR]],29,FALSE)</f>
        <v>-</v>
      </c>
      <c r="BA2611">
        <f>VLOOKUP(Sheet1[[#This Row],[NPDES ID2]],Combined_Sheet__Major_Only___2[[NPDES ID2]:[ECHO BFR]],17,FALSE)</f>
        <v>39.357849999999999</v>
      </c>
      <c r="BB2611">
        <f>VLOOKUP(Sheet1[[#This Row],[NPDES ID2]],Combined_Sheet__Major_Only___2[[NPDES ID2]:[ECHO BFR]],18,FALSE)</f>
        <v>-77.415599999999998</v>
      </c>
      <c r="BC2611" t="str">
        <f>IF(ISNUMBER(SEARCH("aerobic",$AW2611)),"aerobic","")</f>
        <v/>
      </c>
      <c r="BD2611" t="str">
        <f>IF(ISNUMBER(SEARCH("anaer",$AW2611)),"anaer","")</f>
        <v/>
      </c>
      <c r="BE2611" t="str">
        <f>IF(ISNUMBER(SEARCH("thickening",$AZ2611)),"thickening","")</f>
        <v/>
      </c>
      <c r="BF2611" s="3" t="str">
        <f>IF(ISNUMBER(SEARCH("airDry",$AW2611)),"airDry","")</f>
        <v/>
      </c>
      <c r="BG2611" s="3" t="str">
        <f>IF(ISNUMBER(SEARCH("heatDry",$AY2611)),"heatDry","")</f>
        <v/>
      </c>
      <c r="BH2611" s="3" t="str">
        <f>IF(AND(ISNUMBER(SEARCH("aerobic",$AW2611)),ISNUMBER(SEARCH("anaer",$AW2611))),"Combined Aer and Anaer.","")</f>
        <v/>
      </c>
    </row>
    <row r="2612" spans="1:60" x14ac:dyDescent="0.25">
      <c r="A2612" s="4">
        <v>2599</v>
      </c>
      <c r="B2612" t="s">
        <v>12033</v>
      </c>
      <c r="C2612">
        <v>54</v>
      </c>
      <c r="D2612">
        <v>2543.4268602861739</v>
      </c>
      <c r="E2612">
        <v>2546.671032813158</v>
      </c>
      <c r="F2612">
        <v>1766.438179427571</v>
      </c>
      <c r="G2612">
        <v>3343.8614021577209</v>
      </c>
      <c r="H2612">
        <v>-157.95878310264749</v>
      </c>
      <c r="I2612">
        <v>-159.9497410388928</v>
      </c>
      <c r="J2612">
        <v>-177.406872215975</v>
      </c>
      <c r="K2612">
        <v>-134.23101823780291</v>
      </c>
      <c r="L2612">
        <v>26.5527938946625</v>
      </c>
      <c r="M2612">
        <v>26.32618345692698</v>
      </c>
      <c r="N2612">
        <v>25.576110204766849</v>
      </c>
      <c r="O2612">
        <v>28.144600792902249</v>
      </c>
      <c r="P2612">
        <v>1.2807038608737999</v>
      </c>
      <c r="Q2612">
        <v>1.2859319913811</v>
      </c>
      <c r="R2612">
        <v>1.109625214878232</v>
      </c>
      <c r="S2612">
        <v>1.47388231537165</v>
      </c>
      <c r="T2612">
        <v>411429.75385442423</v>
      </c>
      <c r="U2612">
        <v>411429.45086590649</v>
      </c>
      <c r="V2612">
        <v>411158.09516423062</v>
      </c>
      <c r="W2612">
        <v>411703.29017905821</v>
      </c>
      <c r="X2612">
        <v>37689.149123182498</v>
      </c>
      <c r="Y2612">
        <v>37972.979271296063</v>
      </c>
      <c r="Z2612">
        <v>35545.20705636908</v>
      </c>
      <c r="AA2612">
        <v>39089.306115535779</v>
      </c>
      <c r="AB2612">
        <v>10595.508549822849</v>
      </c>
      <c r="AC2612">
        <v>10288.929564156881</v>
      </c>
      <c r="AD2612">
        <v>8151.6795433801299</v>
      </c>
      <c r="AE2612">
        <v>13662.05141755707</v>
      </c>
      <c r="AF2612">
        <v>48.188946804337569</v>
      </c>
      <c r="AG2612">
        <v>47.777480641081908</v>
      </c>
      <c r="AH2612">
        <v>46.416848261541823</v>
      </c>
      <c r="AI2612">
        <v>51.077653320831857</v>
      </c>
      <c r="AJ2612">
        <v>0.36571938848182861</v>
      </c>
      <c r="AK2612">
        <v>0.36571940443683709</v>
      </c>
      <c r="AL2612">
        <v>0.36571572897631549</v>
      </c>
      <c r="AM2612">
        <v>0.36572302685941038</v>
      </c>
      <c r="AN2612">
        <v>0.99375669134196587</v>
      </c>
      <c r="AO2612">
        <v>0.99375669134196554</v>
      </c>
      <c r="AP2612">
        <v>0.99375669134196554</v>
      </c>
      <c r="AQ2612">
        <v>0.99375669134196554</v>
      </c>
      <c r="AR2612">
        <v>8.3028823120174984</v>
      </c>
      <c r="AS2612">
        <v>8.3028823120175002</v>
      </c>
      <c r="AT2612">
        <v>8.3028823120175002</v>
      </c>
      <c r="AU2612">
        <v>8.3028823120175002</v>
      </c>
      <c r="AV2612" t="str">
        <f>VLOOKUP(Sheet1[[#This Row],[NPDES ID2]],Combined_Sheet__Major_Only___2[[NPDES ID2]:[ECHO BFR]],3,FALSE)</f>
        <v>FL</v>
      </c>
      <c r="AW2612" t="s">
        <v>54</v>
      </c>
      <c r="AX2612" t="str">
        <f>VLOOKUP(Sheet1[[#This Row],[NPDES ID2]],Combined_Sheet__Major_Only___2[[NPDES ID2]:[ECHO BFR]],27,FALSE)</f>
        <v>other</v>
      </c>
      <c r="AY2612" t="str">
        <f>VLOOKUP(Sheet1[[#This Row],[NPDES ID2]],Combined_Sheet__Major_Only___2[[NPDES ID2]:[ECHO BFR]],28,FALSE)</f>
        <v>-</v>
      </c>
      <c r="AZ2612" t="str">
        <f>VLOOKUP(Sheet1[[#This Row],[NPDES ID2]],Combined_Sheet__Major_Only___2[[NPDES ID2]:[ECHO BFR]],29,FALSE)</f>
        <v>-</v>
      </c>
      <c r="BA2612">
        <f>VLOOKUP(Sheet1[[#This Row],[NPDES ID2]],Combined_Sheet__Major_Only___2[[NPDES ID2]:[ECHO BFR]],17,FALSE)</f>
        <v>30.226386999999999</v>
      </c>
      <c r="BB2612">
        <f>VLOOKUP(Sheet1[[#This Row],[NPDES ID2]],Combined_Sheet__Major_Only___2[[NPDES ID2]:[ECHO BFR]],18,FALSE)</f>
        <v>-81.686372000000006</v>
      </c>
      <c r="BC2612" t="str">
        <f>IF(ISNUMBER(SEARCH("aerobic",$AW2612)),"aerobic","")</f>
        <v/>
      </c>
      <c r="BD2612" t="str">
        <f>IF(ISNUMBER(SEARCH("anaer",$AW2612)),"anaer","")</f>
        <v/>
      </c>
      <c r="BE2612" t="str">
        <f>IF(ISNUMBER(SEARCH("thickening",$AZ2612)),"thickening","")</f>
        <v/>
      </c>
      <c r="BF2612" s="3" t="str">
        <f>IF(ISNUMBER(SEARCH("airDry",$AW2612)),"airDry","")</f>
        <v/>
      </c>
      <c r="BG2612" s="3" t="str">
        <f>IF(ISNUMBER(SEARCH("heatDry",$AY2612)),"heatDry","")</f>
        <v/>
      </c>
      <c r="BH2612" s="3" t="str">
        <f>IF(AND(ISNUMBER(SEARCH("aerobic",$AW2612)),ISNUMBER(SEARCH("anaer",$AW2612))),"Combined Aer and Anaer.","")</f>
        <v/>
      </c>
    </row>
    <row r="2613" spans="1:60" x14ac:dyDescent="0.25">
      <c r="A2613" s="4">
        <v>571</v>
      </c>
      <c r="B2613" t="s">
        <v>2803</v>
      </c>
      <c r="C2613">
        <v>188</v>
      </c>
      <c r="D2613">
        <v>843.54071353090592</v>
      </c>
      <c r="E2613">
        <v>839.24417112994286</v>
      </c>
      <c r="F2613">
        <v>614.18470588801972</v>
      </c>
      <c r="G2613">
        <v>1094.011692771408</v>
      </c>
      <c r="H2613">
        <v>-155.24334489019941</v>
      </c>
      <c r="I2613">
        <v>-157.32543709210481</v>
      </c>
      <c r="J2613">
        <v>-174.62589661878511</v>
      </c>
      <c r="K2613">
        <v>-131.73553666716339</v>
      </c>
      <c r="L2613">
        <v>93.858486065111975</v>
      </c>
      <c r="M2613">
        <v>93.081083236703108</v>
      </c>
      <c r="N2613">
        <v>90.50569954550339</v>
      </c>
      <c r="O2613">
        <v>99.322139978765151</v>
      </c>
      <c r="P2613">
        <v>4.4562632022096409</v>
      </c>
      <c r="Q2613">
        <v>4.4788536954506988</v>
      </c>
      <c r="R2613">
        <v>3.857169073790085</v>
      </c>
      <c r="S2613">
        <v>5.1374018935268948</v>
      </c>
      <c r="T2613">
        <v>411963.52484235878</v>
      </c>
      <c r="U2613">
        <v>411963.22146250593</v>
      </c>
      <c r="V2613">
        <v>411691.51528209902</v>
      </c>
      <c r="W2613">
        <v>412237.41446218197</v>
      </c>
      <c r="X2613">
        <v>37166.876720694847</v>
      </c>
      <c r="Y2613">
        <v>37439.350466903168</v>
      </c>
      <c r="Z2613">
        <v>35112.133598657543</v>
      </c>
      <c r="AA2613">
        <v>38507.354650906833</v>
      </c>
      <c r="AB2613">
        <v>10438.491069250909</v>
      </c>
      <c r="AC2613">
        <v>10139.629982527</v>
      </c>
      <c r="AD2613">
        <v>8037.3940003077541</v>
      </c>
      <c r="AE2613">
        <v>13443.85992358998</v>
      </c>
      <c r="AF2613">
        <v>48.928151038417653</v>
      </c>
      <c r="AG2613">
        <v>48.522166722462323</v>
      </c>
      <c r="AH2613">
        <v>47.181844246870632</v>
      </c>
      <c r="AI2613">
        <v>51.775770423714022</v>
      </c>
      <c r="AJ2613">
        <v>0.37469007050896519</v>
      </c>
      <c r="AK2613">
        <v>0.37469012726022588</v>
      </c>
      <c r="AL2613">
        <v>0.3746770226369554</v>
      </c>
      <c r="AM2613">
        <v>0.3747030434192189</v>
      </c>
      <c r="AN2613">
        <v>0.9937647082991703</v>
      </c>
      <c r="AO2613">
        <v>0.99376470829917007</v>
      </c>
      <c r="AP2613">
        <v>0.99376470829917007</v>
      </c>
      <c r="AQ2613">
        <v>0.99376470829917007</v>
      </c>
      <c r="AR2613">
        <v>8.4338752493791613</v>
      </c>
      <c r="AS2613">
        <v>8.4338752493791631</v>
      </c>
      <c r="AT2613">
        <v>8.4338752493791631</v>
      </c>
      <c r="AU2613">
        <v>8.4338752493791631</v>
      </c>
      <c r="AV2613" t="str">
        <f>VLOOKUP(Sheet1[[#This Row],[NPDES ID2]],Combined_Sheet__Major_Only___2[[NPDES ID2]:[ECHO BFR]],3,FALSE)</f>
        <v>TN</v>
      </c>
      <c r="AW2613" t="s">
        <v>38</v>
      </c>
      <c r="AX2613" t="str">
        <f>VLOOKUP(Sheet1[[#This Row],[NPDES ID2]],Combined_Sheet__Major_Only___2[[NPDES ID2]:[ECHO BFR]],27,FALSE)</f>
        <v/>
      </c>
      <c r="AY2613" t="str">
        <f>VLOOKUP(Sheet1[[#This Row],[NPDES ID2]],Combined_Sheet__Major_Only___2[[NPDES ID2]:[ECHO BFR]],28,FALSE)</f>
        <v/>
      </c>
      <c r="AZ2613" t="str">
        <f>VLOOKUP(Sheet1[[#This Row],[NPDES ID2]],Combined_Sheet__Major_Only___2[[NPDES ID2]:[ECHO BFR]],29,FALSE)</f>
        <v/>
      </c>
      <c r="BA2613">
        <f>VLOOKUP(Sheet1[[#This Row],[NPDES ID2]],Combined_Sheet__Major_Only___2[[NPDES ID2]:[ECHO BFR]],17,FALSE)</f>
        <v>36.587240000000001</v>
      </c>
      <c r="BB2613">
        <f>VLOOKUP(Sheet1[[#This Row],[NPDES ID2]],Combined_Sheet__Major_Only___2[[NPDES ID2]:[ECHO BFR]],18,FALSE)</f>
        <v>-86.524410000000003</v>
      </c>
      <c r="BC2613" t="str">
        <f>IF(ISNUMBER(SEARCH("aerobic",$AW2613)),"aerobic","")</f>
        <v/>
      </c>
      <c r="BD2613" t="str">
        <f>IF(ISNUMBER(SEARCH("anaer",$AW2613)),"anaer","")</f>
        <v/>
      </c>
      <c r="BE2613" t="str">
        <f>IF(ISNUMBER(SEARCH("thickening",$AZ2613)),"thickening","")</f>
        <v/>
      </c>
      <c r="BF2613" s="3" t="str">
        <f>IF(ISNUMBER(SEARCH("airDry",$AW2613)),"airDry","")</f>
        <v/>
      </c>
      <c r="BG2613" s="3" t="str">
        <f>IF(ISNUMBER(SEARCH("heatDry",$AY2613)),"heatDry","")</f>
        <v/>
      </c>
      <c r="BH2613" s="3" t="str">
        <f>IF(AND(ISNUMBER(SEARCH("aerobic",$AW2613)),ISNUMBER(SEARCH("anaer",$AW2613))),"Combined Aer and Anaer.","")</f>
        <v/>
      </c>
    </row>
    <row r="2614" spans="1:60" x14ac:dyDescent="0.25">
      <c r="A2614" s="4">
        <v>43</v>
      </c>
      <c r="B2614" t="s">
        <v>267</v>
      </c>
      <c r="C2614">
        <v>163.9</v>
      </c>
      <c r="D2614">
        <v>993.66874885526124</v>
      </c>
      <c r="E2614">
        <v>990.73192952586783</v>
      </c>
      <c r="F2614">
        <v>716.85929221557501</v>
      </c>
      <c r="G2614">
        <v>1285.1209408502609</v>
      </c>
      <c r="H2614">
        <v>-164.90078299583169</v>
      </c>
      <c r="I2614">
        <v>-166.54175004755939</v>
      </c>
      <c r="J2614">
        <v>-185.10630329996101</v>
      </c>
      <c r="K2614">
        <v>-141.03548886132009</v>
      </c>
      <c r="L2614">
        <v>77.250683499403692</v>
      </c>
      <c r="M2614">
        <v>76.53689161414195</v>
      </c>
      <c r="N2614">
        <v>74.172690270394597</v>
      </c>
      <c r="O2614">
        <v>82.26669110903542</v>
      </c>
      <c r="P2614">
        <v>3.892401599360511</v>
      </c>
      <c r="Q2614">
        <v>3.8967713278418801</v>
      </c>
      <c r="R2614">
        <v>3.3833042469731001</v>
      </c>
      <c r="S2614">
        <v>4.4705439717273956</v>
      </c>
      <c r="T2614">
        <v>421996.49360030552</v>
      </c>
      <c r="U2614">
        <v>421996.18286476331</v>
      </c>
      <c r="V2614">
        <v>421717.88894872059</v>
      </c>
      <c r="W2614">
        <v>422277.02389501542</v>
      </c>
      <c r="X2614">
        <v>40336.234545856947</v>
      </c>
      <c r="Y2614">
        <v>40662.127918013633</v>
      </c>
      <c r="Z2614">
        <v>37857.370569789397</v>
      </c>
      <c r="AA2614">
        <v>41961.09053693249</v>
      </c>
      <c r="AB2614">
        <v>9605.0612292541427</v>
      </c>
      <c r="AC2614">
        <v>9398.6378747797553</v>
      </c>
      <c r="AD2614">
        <v>7678.6910910831211</v>
      </c>
      <c r="AE2614">
        <v>11951.70630265575</v>
      </c>
      <c r="AF2614">
        <v>46.191766288743622</v>
      </c>
      <c r="AG2614">
        <v>45.764348935776198</v>
      </c>
      <c r="AH2614">
        <v>44.352535303790418</v>
      </c>
      <c r="AI2614">
        <v>49.190591674928939</v>
      </c>
      <c r="AJ2614">
        <v>0.34150376466887278</v>
      </c>
      <c r="AK2614">
        <v>0.34150381059242879</v>
      </c>
      <c r="AL2614">
        <v>0.34149321022050438</v>
      </c>
      <c r="AM2614">
        <v>0.34151425843337552</v>
      </c>
      <c r="AN2614">
        <v>0.99391165786384195</v>
      </c>
      <c r="AO2614">
        <v>0.9939116578638415</v>
      </c>
      <c r="AP2614">
        <v>0.9939116578638415</v>
      </c>
      <c r="AQ2614">
        <v>0.9939116578638415</v>
      </c>
      <c r="AR2614">
        <v>8.6141207651563008</v>
      </c>
      <c r="AS2614">
        <v>8.6141207651563043</v>
      </c>
      <c r="AT2614">
        <v>8.6141207651563043</v>
      </c>
      <c r="AU2614">
        <v>8.6141207651563043</v>
      </c>
      <c r="AV2614" t="str">
        <f>VLOOKUP(Sheet1[[#This Row],[NPDES ID2]],Combined_Sheet__Major_Only___2[[NPDES ID2]:[ECHO BFR]],3,FALSE)</f>
        <v>TX</v>
      </c>
      <c r="AW2614" t="s">
        <v>54</v>
      </c>
      <c r="AX2614" t="str">
        <f>VLOOKUP(Sheet1[[#This Row],[NPDES ID2]],Combined_Sheet__Major_Only___2[[NPDES ID2]:[ECHO BFR]],27,FALSE)</f>
        <v>other</v>
      </c>
      <c r="AY2614" t="str">
        <f>VLOOKUP(Sheet1[[#This Row],[NPDES ID2]],Combined_Sheet__Major_Only___2[[NPDES ID2]:[ECHO BFR]],28,FALSE)</f>
        <v>-</v>
      </c>
      <c r="AZ2614" t="str">
        <f>VLOOKUP(Sheet1[[#This Row],[NPDES ID2]],Combined_Sheet__Major_Only___2[[NPDES ID2]:[ECHO BFR]],29,FALSE)</f>
        <v>-</v>
      </c>
      <c r="BA2614">
        <f>VLOOKUP(Sheet1[[#This Row],[NPDES ID2]],Combined_Sheet__Major_Only___2[[NPDES ID2]:[ECHO BFR]],17,FALSE)</f>
        <v>29.929404000000002</v>
      </c>
      <c r="BB2614">
        <f>VLOOKUP(Sheet1[[#This Row],[NPDES ID2]],Combined_Sheet__Major_Only___2[[NPDES ID2]:[ECHO BFR]],18,FALSE)</f>
        <v>-95.283012999999997</v>
      </c>
      <c r="BC2614" t="str">
        <f>IF(ISNUMBER(SEARCH("aerobic",$AW2614)),"aerobic","")</f>
        <v/>
      </c>
      <c r="BD2614" t="str">
        <f>IF(ISNUMBER(SEARCH("anaer",$AW2614)),"anaer","")</f>
        <v/>
      </c>
      <c r="BE2614" t="str">
        <f>IF(ISNUMBER(SEARCH("thickening",$AZ2614)),"thickening","")</f>
        <v/>
      </c>
      <c r="BF2614" s="3" t="str">
        <f>IF(ISNUMBER(SEARCH("airDry",$AW2614)),"airDry","")</f>
        <v/>
      </c>
      <c r="BG2614" s="3" t="str">
        <f>IF(ISNUMBER(SEARCH("heatDry",$AY2614)),"heatDry","")</f>
        <v/>
      </c>
      <c r="BH2614" s="3" t="str">
        <f>IF(AND(ISNUMBER(SEARCH("aerobic",$AW2614)),ISNUMBER(SEARCH("anaer",$AW2614))),"Combined Aer and Anaer.","")</f>
        <v/>
      </c>
    </row>
    <row r="2615" spans="1:60" x14ac:dyDescent="0.25">
      <c r="A2615" s="4">
        <v>177</v>
      </c>
      <c r="B2615" t="s">
        <v>956</v>
      </c>
      <c r="C2615">
        <v>3799.6</v>
      </c>
      <c r="D2615">
        <v>1121.366380329034</v>
      </c>
      <c r="E2615">
        <v>1121.855321811254</v>
      </c>
      <c r="F2615">
        <v>918.12515074214491</v>
      </c>
      <c r="G2615">
        <v>1332.974161477254</v>
      </c>
      <c r="H2615">
        <v>-149.31268518750579</v>
      </c>
      <c r="I2615">
        <v>-152.15467980928929</v>
      </c>
      <c r="J2615">
        <v>-170.24627303865699</v>
      </c>
      <c r="K2615">
        <v>-124.0214031251782</v>
      </c>
      <c r="L2615">
        <v>1895.6988205100879</v>
      </c>
      <c r="M2615">
        <v>1880.1968380040171</v>
      </c>
      <c r="N2615">
        <v>1827.63072199517</v>
      </c>
      <c r="O2615">
        <v>2006.2131514180669</v>
      </c>
      <c r="P2615">
        <v>89.994919706024533</v>
      </c>
      <c r="Q2615">
        <v>90.443400824428679</v>
      </c>
      <c r="R2615">
        <v>77.872643675124635</v>
      </c>
      <c r="S2615">
        <v>103.7868840279972</v>
      </c>
      <c r="T2615">
        <v>425014.49409325741</v>
      </c>
      <c r="U2615">
        <v>425014.1811450625</v>
      </c>
      <c r="V2615">
        <v>424733.90558332001</v>
      </c>
      <c r="W2615">
        <v>425297.02195823431</v>
      </c>
      <c r="X2615">
        <v>38369.418034740564</v>
      </c>
      <c r="Y2615">
        <v>38646.612657615427</v>
      </c>
      <c r="Z2615">
        <v>36245.253971883933</v>
      </c>
      <c r="AA2615">
        <v>39754.863453150429</v>
      </c>
      <c r="AB2615">
        <v>8264.2591956438191</v>
      </c>
      <c r="AC2615">
        <v>8122.7800603999221</v>
      </c>
      <c r="AD2615">
        <v>6748.0854735400462</v>
      </c>
      <c r="AE2615">
        <v>10026.80530622892</v>
      </c>
      <c r="AF2615">
        <v>48.933514224694733</v>
      </c>
      <c r="AG2615">
        <v>48.518474806925063</v>
      </c>
      <c r="AH2615">
        <v>47.199278565605987</v>
      </c>
      <c r="AI2615">
        <v>51.774585129745937</v>
      </c>
      <c r="AJ2615">
        <v>0.37475506742496018</v>
      </c>
      <c r="AK2615">
        <v>0.37475615365013992</v>
      </c>
      <c r="AL2615">
        <v>0.37448782290958899</v>
      </c>
      <c r="AM2615">
        <v>0.37502098350973367</v>
      </c>
      <c r="AN2615">
        <v>0.99395451591873096</v>
      </c>
      <c r="AO2615">
        <v>0.99395451591873107</v>
      </c>
      <c r="AP2615">
        <v>0.99395451591873107</v>
      </c>
      <c r="AQ2615">
        <v>0.99395451591873107</v>
      </c>
      <c r="AR2615">
        <v>9.6073139663289577</v>
      </c>
      <c r="AS2615">
        <v>9.6073139663289542</v>
      </c>
      <c r="AT2615">
        <v>9.6073139663289542</v>
      </c>
      <c r="AU2615">
        <v>9.6073139663289542</v>
      </c>
      <c r="AV2615" t="str">
        <f>VLOOKUP(Sheet1[[#This Row],[NPDES ID2]],Combined_Sheet__Major_Only___2[[NPDES ID2]:[ECHO BFR]],3,FALSE)</f>
        <v>WA</v>
      </c>
      <c r="AW2615" t="s">
        <v>54</v>
      </c>
      <c r="AX2615" t="str">
        <f>VLOOKUP(Sheet1[[#This Row],[NPDES ID2]],Combined_Sheet__Major_Only___2[[NPDES ID2]:[ECHO BFR]],27,FALSE)</f>
        <v>other</v>
      </c>
      <c r="AY2615" t="str">
        <f>VLOOKUP(Sheet1[[#This Row],[NPDES ID2]],Combined_Sheet__Major_Only___2[[NPDES ID2]:[ECHO BFR]],28,FALSE)</f>
        <v>-</v>
      </c>
      <c r="AZ2615" t="str">
        <f>VLOOKUP(Sheet1[[#This Row],[NPDES ID2]],Combined_Sheet__Major_Only___2[[NPDES ID2]:[ECHO BFR]],29,FALSE)</f>
        <v>preliminaryOps</v>
      </c>
      <c r="BA2615">
        <f>VLOOKUP(Sheet1[[#This Row],[NPDES ID2]],Combined_Sheet__Major_Only___2[[NPDES ID2]:[ECHO BFR]],17,FALSE)</f>
        <v>45.615876</v>
      </c>
      <c r="BB2615">
        <f>VLOOKUP(Sheet1[[#This Row],[NPDES ID2]],Combined_Sheet__Major_Only___2[[NPDES ID2]:[ECHO BFR]],18,FALSE)</f>
        <v>-122.620752</v>
      </c>
      <c r="BC2615" t="str">
        <f>IF(ISNUMBER(SEARCH("aerobic",$AW2615)),"aerobic","")</f>
        <v/>
      </c>
      <c r="BD2615" t="str">
        <f>IF(ISNUMBER(SEARCH("anaer",$AW2615)),"anaer","")</f>
        <v/>
      </c>
      <c r="BE2615" t="str">
        <f>IF(ISNUMBER(SEARCH("thickening",$AZ2615)),"thickening","")</f>
        <v/>
      </c>
      <c r="BF2615" s="3" t="str">
        <f>IF(ISNUMBER(SEARCH("airDry",$AW2615)),"airDry","")</f>
        <v/>
      </c>
      <c r="BG2615" s="3" t="str">
        <f>IF(ISNUMBER(SEARCH("heatDry",$AY2615)),"heatDry","")</f>
        <v/>
      </c>
      <c r="BH2615" s="3" t="str">
        <f>IF(AND(ISNUMBER(SEARCH("aerobic",$AW2615)),ISNUMBER(SEARCH("anaer",$AW2615))),"Combined Aer and Anaer.","")</f>
        <v/>
      </c>
    </row>
    <row r="2616" spans="1:60" x14ac:dyDescent="0.25">
      <c r="A2616" s="4">
        <v>465</v>
      </c>
      <c r="B2616" t="s">
        <v>2321</v>
      </c>
      <c r="C2616">
        <v>458.53</v>
      </c>
      <c r="D2616">
        <v>511.05259633622302</v>
      </c>
      <c r="E2616">
        <v>511.37134314120601</v>
      </c>
      <c r="F2616">
        <v>392.80953921666372</v>
      </c>
      <c r="G2616">
        <v>632.19785687006606</v>
      </c>
      <c r="H2616">
        <v>-155.17416412415861</v>
      </c>
      <c r="I2616">
        <v>-157.03299135848599</v>
      </c>
      <c r="J2616">
        <v>-174.94564915721651</v>
      </c>
      <c r="K2616">
        <v>-131.92322472079181</v>
      </c>
      <c r="L2616">
        <v>228.35043463796961</v>
      </c>
      <c r="M2616">
        <v>226.4519389279815</v>
      </c>
      <c r="N2616">
        <v>220.15122999298811</v>
      </c>
      <c r="O2616">
        <v>241.70791096066091</v>
      </c>
      <c r="P2616">
        <v>10.86906627262527</v>
      </c>
      <c r="Q2616">
        <v>10.92550439238785</v>
      </c>
      <c r="R2616">
        <v>9.4095092044046602</v>
      </c>
      <c r="S2616">
        <v>12.52724923872281</v>
      </c>
      <c r="T2616">
        <v>427730.99752253888</v>
      </c>
      <c r="U2616">
        <v>427730.68258273468</v>
      </c>
      <c r="V2616">
        <v>427448.62334091932</v>
      </c>
      <c r="W2616">
        <v>428015.32340129808</v>
      </c>
      <c r="X2616">
        <v>38685.963821915328</v>
      </c>
      <c r="Y2616">
        <v>38970.46277163022</v>
      </c>
      <c r="Z2616">
        <v>36537.114183252001</v>
      </c>
      <c r="AA2616">
        <v>40088.551515537212</v>
      </c>
      <c r="AB2616">
        <v>10885.354769149601</v>
      </c>
      <c r="AC2616">
        <v>10571.93032999603</v>
      </c>
      <c r="AD2616">
        <v>8376.1569237799995</v>
      </c>
      <c r="AE2616">
        <v>14026.51509998509</v>
      </c>
      <c r="AF2616">
        <v>48.80935061236967</v>
      </c>
      <c r="AG2616">
        <v>48.401727821410802</v>
      </c>
      <c r="AH2616">
        <v>47.060533008835463</v>
      </c>
      <c r="AI2616">
        <v>51.663054232053199</v>
      </c>
      <c r="AJ2616">
        <v>0.37324807362132328</v>
      </c>
      <c r="AK2616">
        <v>0.37324821516822732</v>
      </c>
      <c r="AL2616">
        <v>0.37321536337712358</v>
      </c>
      <c r="AM2616">
        <v>0.37328059791145168</v>
      </c>
      <c r="AN2616">
        <v>0.99399257973892408</v>
      </c>
      <c r="AO2616">
        <v>0.99399257973892352</v>
      </c>
      <c r="AP2616">
        <v>0.99399257973892352</v>
      </c>
      <c r="AQ2616">
        <v>0.99399257973892352</v>
      </c>
      <c r="AR2616">
        <v>8.4063128688490529</v>
      </c>
      <c r="AS2616">
        <v>8.4063128688490529</v>
      </c>
      <c r="AT2616">
        <v>8.4063128688490529</v>
      </c>
      <c r="AU2616">
        <v>8.4063128688490529</v>
      </c>
      <c r="AV2616" t="str">
        <f>VLOOKUP(Sheet1[[#This Row],[NPDES ID2]],Combined_Sheet__Major_Only___2[[NPDES ID2]:[ECHO BFR]],3,FALSE)</f>
        <v>CO</v>
      </c>
      <c r="AW2616" t="s">
        <v>54</v>
      </c>
      <c r="AX2616" t="str">
        <f>VLOOKUP(Sheet1[[#This Row],[NPDES ID2]],Combined_Sheet__Major_Only___2[[NPDES ID2]:[ECHO BFR]],27,FALSE)</f>
        <v>other</v>
      </c>
      <c r="AY2616" t="str">
        <f>VLOOKUP(Sheet1[[#This Row],[NPDES ID2]],Combined_Sheet__Major_Only___2[[NPDES ID2]:[ECHO BFR]],28,FALSE)</f>
        <v>-</v>
      </c>
      <c r="AZ2616" t="str">
        <f>VLOOKUP(Sheet1[[#This Row],[NPDES ID2]],Combined_Sheet__Major_Only___2[[NPDES ID2]:[ECHO BFR]],29,FALSE)</f>
        <v>sludgeLagoon</v>
      </c>
      <c r="BA2616">
        <f>VLOOKUP(Sheet1[[#This Row],[NPDES ID2]],Combined_Sheet__Major_Only___2[[NPDES ID2]:[ECHO BFR]],17,FALSE)</f>
        <v>40.000329000000001</v>
      </c>
      <c r="BB2616">
        <f>VLOOKUP(Sheet1[[#This Row],[NPDES ID2]],Combined_Sheet__Major_Only___2[[NPDES ID2]:[ECHO BFR]],18,FALSE)</f>
        <v>-104.930171</v>
      </c>
      <c r="BC2616" t="str">
        <f>IF(ISNUMBER(SEARCH("aerobic",$AW2616)),"aerobic","")</f>
        <v/>
      </c>
      <c r="BD2616" t="str">
        <f>IF(ISNUMBER(SEARCH("anaer",$AW2616)),"anaer","")</f>
        <v/>
      </c>
      <c r="BE2616" t="str">
        <f>IF(ISNUMBER(SEARCH("thickening",$AZ2616)),"thickening","")</f>
        <v/>
      </c>
      <c r="BF2616" s="3" t="str">
        <f>IF(ISNUMBER(SEARCH("airDry",$AW2616)),"airDry","")</f>
        <v/>
      </c>
      <c r="BG2616" s="3" t="str">
        <f>IF(ISNUMBER(SEARCH("heatDry",$AY2616)),"heatDry","")</f>
        <v/>
      </c>
      <c r="BH2616" s="3" t="str">
        <f>IF(AND(ISNUMBER(SEARCH("aerobic",$AW2616)),ISNUMBER(SEARCH("anaer",$AW2616))),"Combined Aer and Anaer.","")</f>
        <v/>
      </c>
    </row>
    <row r="2617" spans="1:60" x14ac:dyDescent="0.25">
      <c r="A2617" s="4">
        <v>1835</v>
      </c>
      <c r="B2617" t="s">
        <v>8676</v>
      </c>
      <c r="C2617">
        <v>14248.49</v>
      </c>
      <c r="D2617">
        <v>3787.3496279994451</v>
      </c>
      <c r="E2617">
        <v>3803.5284600906571</v>
      </c>
      <c r="F2617">
        <v>2994.2314420474208</v>
      </c>
      <c r="G2617">
        <v>4572.4613133848379</v>
      </c>
      <c r="H2617">
        <v>-131.90916243831401</v>
      </c>
      <c r="I2617">
        <v>-135.3851057499252</v>
      </c>
      <c r="J2617">
        <v>-164.87548868072861</v>
      </c>
      <c r="K2617">
        <v>-91.459324050549938</v>
      </c>
      <c r="L2617">
        <v>7093.5590556498173</v>
      </c>
      <c r="M2617">
        <v>7037.7231015905709</v>
      </c>
      <c r="N2617">
        <v>6838.5296174000287</v>
      </c>
      <c r="O2617">
        <v>7509.0735477860098</v>
      </c>
      <c r="P2617">
        <v>336.7240101098659</v>
      </c>
      <c r="Q2617">
        <v>338.32098953592589</v>
      </c>
      <c r="R2617">
        <v>290.97550178208593</v>
      </c>
      <c r="S2617">
        <v>388.6662005316025</v>
      </c>
      <c r="T2617">
        <v>431685.91382252501</v>
      </c>
      <c r="U2617">
        <v>431685.5959831666</v>
      </c>
      <c r="V2617">
        <v>431400.93990848202</v>
      </c>
      <c r="W2617">
        <v>431972.85740238399</v>
      </c>
      <c r="X2617">
        <v>39055.820245385446</v>
      </c>
      <c r="Y2617">
        <v>39325.813724181287</v>
      </c>
      <c r="Z2617">
        <v>36883.901981737858</v>
      </c>
      <c r="AA2617">
        <v>40473.021518901711</v>
      </c>
      <c r="AB2617">
        <v>8115.1959560983742</v>
      </c>
      <c r="AC2617">
        <v>7980.9288209814922</v>
      </c>
      <c r="AD2617">
        <v>6679.8025631905048</v>
      </c>
      <c r="AE2617">
        <v>9757.8420592043985</v>
      </c>
      <c r="AF2617">
        <v>48.938009880030243</v>
      </c>
      <c r="AG2617">
        <v>48.496190316001602</v>
      </c>
      <c r="AH2617">
        <v>47.216472527018837</v>
      </c>
      <c r="AI2617">
        <v>51.760381833076252</v>
      </c>
      <c r="AJ2617">
        <v>0.3748093403207331</v>
      </c>
      <c r="AK2617">
        <v>0.37481261163908058</v>
      </c>
      <c r="AL2617">
        <v>0.373794803206074</v>
      </c>
      <c r="AM2617">
        <v>0.37582115034791957</v>
      </c>
      <c r="AN2617">
        <v>0.99404714716596065</v>
      </c>
      <c r="AO2617">
        <v>0.99404714716596065</v>
      </c>
      <c r="AP2617">
        <v>0.99404714716596065</v>
      </c>
      <c r="AQ2617">
        <v>0.99404714716596065</v>
      </c>
      <c r="AR2617">
        <v>9.7933005097199572</v>
      </c>
      <c r="AS2617">
        <v>9.793300509719959</v>
      </c>
      <c r="AT2617">
        <v>9.793300509719959</v>
      </c>
      <c r="AU2617">
        <v>9.793300509719959</v>
      </c>
      <c r="AV2617" t="str">
        <f>VLOOKUP(Sheet1[[#This Row],[NPDES ID2]],Combined_Sheet__Major_Only___2[[NPDES ID2]:[ECHO BFR]],3,FALSE)</f>
        <v>TN</v>
      </c>
      <c r="AW2617" t="s">
        <v>38</v>
      </c>
      <c r="AX2617" t="str">
        <f>VLOOKUP(Sheet1[[#This Row],[NPDES ID2]],Combined_Sheet__Major_Only___2[[NPDES ID2]:[ECHO BFR]],27,FALSE)</f>
        <v/>
      </c>
      <c r="AY2617" t="str">
        <f>VLOOKUP(Sheet1[[#This Row],[NPDES ID2]],Combined_Sheet__Major_Only___2[[NPDES ID2]:[ECHO BFR]],28,FALSE)</f>
        <v/>
      </c>
      <c r="AZ2617" t="str">
        <f>VLOOKUP(Sheet1[[#This Row],[NPDES ID2]],Combined_Sheet__Major_Only___2[[NPDES ID2]:[ECHO BFR]],29,FALSE)</f>
        <v/>
      </c>
      <c r="BA2617">
        <f>VLOOKUP(Sheet1[[#This Row],[NPDES ID2]],Combined_Sheet__Major_Only___2[[NPDES ID2]:[ECHO BFR]],17,FALSE)</f>
        <v>35.188949000000001</v>
      </c>
      <c r="BB2617">
        <f>VLOOKUP(Sheet1[[#This Row],[NPDES ID2]],Combined_Sheet__Major_Only___2[[NPDES ID2]:[ECHO BFR]],18,FALSE)</f>
        <v>-90.050959000000006</v>
      </c>
      <c r="BC2617" t="str">
        <f>IF(ISNUMBER(SEARCH("aerobic",$AW2617)),"aerobic","")</f>
        <v/>
      </c>
      <c r="BD2617" t="str">
        <f>IF(ISNUMBER(SEARCH("anaer",$AW2617)),"anaer","")</f>
        <v/>
      </c>
      <c r="BE2617" t="str">
        <f>IF(ISNUMBER(SEARCH("thickening",$AZ2617)),"thickening","")</f>
        <v/>
      </c>
      <c r="BF2617" s="3" t="str">
        <f>IF(ISNUMBER(SEARCH("airDry",$AW2617)),"airDry","")</f>
        <v/>
      </c>
      <c r="BG2617" s="3" t="str">
        <f>IF(ISNUMBER(SEARCH("heatDry",$AY2617)),"heatDry","")</f>
        <v/>
      </c>
      <c r="BH2617" s="3" t="str">
        <f>IF(AND(ISNUMBER(SEARCH("aerobic",$AW2617)),ISNUMBER(SEARCH("anaer",$AW2617))),"Combined Aer and Anaer.","")</f>
        <v/>
      </c>
    </row>
    <row r="2618" spans="1:60" x14ac:dyDescent="0.25">
      <c r="A2618" s="4">
        <v>674</v>
      </c>
      <c r="B2618" t="s">
        <v>3298</v>
      </c>
      <c r="C2618">
        <v>4.08</v>
      </c>
      <c r="D2618">
        <v>30660.17131157453</v>
      </c>
      <c r="E2618">
        <v>30678.024419045028</v>
      </c>
      <c r="F2618">
        <v>20986.64919596562</v>
      </c>
      <c r="G2618">
        <v>40783.982606575963</v>
      </c>
      <c r="H2618">
        <v>-150.7143160504541</v>
      </c>
      <c r="I2618">
        <v>-152.70190338205799</v>
      </c>
      <c r="J2618">
        <v>-169.40846166850039</v>
      </c>
      <c r="K2618">
        <v>-127.2562441506915</v>
      </c>
      <c r="L2618">
        <v>2.099145109540753</v>
      </c>
      <c r="M2618">
        <v>2.082751946268671</v>
      </c>
      <c r="N2618">
        <v>2.0285079431163759</v>
      </c>
      <c r="O2618">
        <v>2.2142758110451561</v>
      </c>
      <c r="P2618">
        <v>9.6607483542517941E-2</v>
      </c>
      <c r="Q2618">
        <v>9.6809380038137161E-2</v>
      </c>
      <c r="R2618">
        <v>8.3121692868016225E-2</v>
      </c>
      <c r="S2618">
        <v>0.11163324387240819</v>
      </c>
      <c r="T2618">
        <v>438742.00436680019</v>
      </c>
      <c r="U2618">
        <v>438741.681354256</v>
      </c>
      <c r="V2618">
        <v>438452.39218838478</v>
      </c>
      <c r="W2618">
        <v>439033.6182695122</v>
      </c>
      <c r="X2618">
        <v>38405.66897478397</v>
      </c>
      <c r="Y2618">
        <v>38672.741306394993</v>
      </c>
      <c r="Z2618">
        <v>36401.916332546651</v>
      </c>
      <c r="AA2618">
        <v>39709.614168041408</v>
      </c>
      <c r="AB2618">
        <v>8630.8514930371148</v>
      </c>
      <c r="AC2618">
        <v>8471.9166918440369</v>
      </c>
      <c r="AD2618">
        <v>6999.0594670979044</v>
      </c>
      <c r="AE2618">
        <v>10557.30368361456</v>
      </c>
      <c r="AF2618">
        <v>50.420686945380311</v>
      </c>
      <c r="AG2618">
        <v>50.026912346943377</v>
      </c>
      <c r="AH2618">
        <v>48.72404313637162</v>
      </c>
      <c r="AI2618">
        <v>53.186070548273527</v>
      </c>
      <c r="AJ2618">
        <v>0.39281495908729519</v>
      </c>
      <c r="AK2618">
        <v>0.39281496043379449</v>
      </c>
      <c r="AL2618">
        <v>0.39281465052263198</v>
      </c>
      <c r="AM2618">
        <v>0.39281526586723398</v>
      </c>
      <c r="AN2618">
        <v>0.99414207984943626</v>
      </c>
      <c r="AO2618">
        <v>0.99414207984943626</v>
      </c>
      <c r="AP2618">
        <v>0.99414207984943626</v>
      </c>
      <c r="AQ2618">
        <v>0.99414207984943626</v>
      </c>
      <c r="AR2618">
        <v>9.6829105952475345</v>
      </c>
      <c r="AS2618">
        <v>9.6829105952475327</v>
      </c>
      <c r="AT2618">
        <v>9.6829105952475327</v>
      </c>
      <c r="AU2618">
        <v>9.6829105952475327</v>
      </c>
      <c r="AV2618" t="str">
        <f>VLOOKUP(Sheet1[[#This Row],[NPDES ID2]],Combined_Sheet__Major_Only___2[[NPDES ID2]:[ECHO BFR]],3,FALSE)</f>
        <v>TX</v>
      </c>
      <c r="AW2618" t="s">
        <v>54</v>
      </c>
      <c r="AX2618" t="str">
        <f>VLOOKUP(Sheet1[[#This Row],[NPDES ID2]],Combined_Sheet__Major_Only___2[[NPDES ID2]:[ECHO BFR]],27,FALSE)</f>
        <v>other</v>
      </c>
      <c r="AY2618" t="str">
        <f>VLOOKUP(Sheet1[[#This Row],[NPDES ID2]],Combined_Sheet__Major_Only___2[[NPDES ID2]:[ECHO BFR]],28,FALSE)</f>
        <v>-</v>
      </c>
      <c r="AZ2618" t="str">
        <f>VLOOKUP(Sheet1[[#This Row],[NPDES ID2]],Combined_Sheet__Major_Only___2[[NPDES ID2]:[ECHO BFR]],29,FALSE)</f>
        <v>-</v>
      </c>
      <c r="BA2618">
        <f>VLOOKUP(Sheet1[[#This Row],[NPDES ID2]],Combined_Sheet__Major_Only___2[[NPDES ID2]:[ECHO BFR]],17,FALSE)</f>
        <v>28.890999999999998</v>
      </c>
      <c r="BB2618">
        <f>VLOOKUP(Sheet1[[#This Row],[NPDES ID2]],Combined_Sheet__Major_Only___2[[NPDES ID2]:[ECHO BFR]],18,FALSE)</f>
        <v>-96.823194000000001</v>
      </c>
      <c r="BC2618" t="str">
        <f>IF(ISNUMBER(SEARCH("aerobic",$AW2618)),"aerobic","")</f>
        <v/>
      </c>
      <c r="BD2618" t="str">
        <f>IF(ISNUMBER(SEARCH("anaer",$AW2618)),"anaer","")</f>
        <v/>
      </c>
      <c r="BE2618" t="str">
        <f>IF(ISNUMBER(SEARCH("thickening",$AZ2618)),"thickening","")</f>
        <v/>
      </c>
      <c r="BF2618" s="2" t="str">
        <f>IF(ISNUMBER(SEARCH("airDry",$AW2618)),"airDry","")</f>
        <v/>
      </c>
      <c r="BG2618" s="2" t="str">
        <f>IF(ISNUMBER(SEARCH("heatDry",$AY2618)),"heatDry","")</f>
        <v/>
      </c>
      <c r="BH2618" s="2" t="str">
        <f>IF(AND(ISNUMBER(SEARCH("aerobic",$AW2618)),ISNUMBER(SEARCH("anaer",$AW2618))),"Combined Aer and Anaer.","")</f>
        <v/>
      </c>
    </row>
    <row r="2619" spans="1:60" x14ac:dyDescent="0.25">
      <c r="A2619" s="4">
        <v>732</v>
      </c>
      <c r="B2619" t="s">
        <v>3606</v>
      </c>
      <c r="C2619">
        <v>3133</v>
      </c>
      <c r="D2619">
        <v>1000.154469414657</v>
      </c>
      <c r="E2619">
        <v>1000.452954493369</v>
      </c>
      <c r="F2619">
        <v>832.61771089297497</v>
      </c>
      <c r="G2619">
        <v>1188.6391815177019</v>
      </c>
      <c r="H2619">
        <v>-157.12106104404671</v>
      </c>
      <c r="I2619">
        <v>-159.57752561153649</v>
      </c>
      <c r="J2619">
        <v>-178.09284171416539</v>
      </c>
      <c r="K2619">
        <v>-132.2459812631995</v>
      </c>
      <c r="L2619">
        <v>1496.648146383548</v>
      </c>
      <c r="M2619">
        <v>1483.317011344931</v>
      </c>
      <c r="N2619">
        <v>1438.3002596402721</v>
      </c>
      <c r="O2619">
        <v>1591.443411685716</v>
      </c>
      <c r="P2619">
        <v>74.322845967148439</v>
      </c>
      <c r="Q2619">
        <v>74.406897463909587</v>
      </c>
      <c r="R2619">
        <v>64.528421094123416</v>
      </c>
      <c r="S2619">
        <v>85.291093506391306</v>
      </c>
      <c r="T2619">
        <v>444893.97445994732</v>
      </c>
      <c r="U2619">
        <v>444893.64693707519</v>
      </c>
      <c r="V2619">
        <v>444600.31833346712</v>
      </c>
      <c r="W2619">
        <v>445189.66026144498</v>
      </c>
      <c r="X2619">
        <v>41954.831653642133</v>
      </c>
      <c r="Y2619">
        <v>42282.054656037333</v>
      </c>
      <c r="Z2619">
        <v>39437.764847771177</v>
      </c>
      <c r="AA2619">
        <v>43605.267531154423</v>
      </c>
      <c r="AB2619">
        <v>10192.04940966978</v>
      </c>
      <c r="AC2619">
        <v>9964.5715591739809</v>
      </c>
      <c r="AD2619">
        <v>8114.7887443591644</v>
      </c>
      <c r="AE2619">
        <v>12713.13480422742</v>
      </c>
      <c r="AF2619">
        <v>46.847601104785348</v>
      </c>
      <c r="AG2619">
        <v>46.417987333731261</v>
      </c>
      <c r="AH2619">
        <v>45.044501971190293</v>
      </c>
      <c r="AI2619">
        <v>49.80517406082533</v>
      </c>
      <c r="AJ2619">
        <v>0.34945204282694531</v>
      </c>
      <c r="AK2619">
        <v>0.34945292827272417</v>
      </c>
      <c r="AL2619">
        <v>0.3492363342257041</v>
      </c>
      <c r="AM2619">
        <v>0.34966665555920318</v>
      </c>
      <c r="AN2619">
        <v>0.99422241160907743</v>
      </c>
      <c r="AO2619">
        <v>0.99422241160907754</v>
      </c>
      <c r="AP2619">
        <v>0.99422241160907754</v>
      </c>
      <c r="AQ2619">
        <v>0.99422241160907754</v>
      </c>
      <c r="AR2619">
        <v>8.6501869158261613</v>
      </c>
      <c r="AS2619">
        <v>8.6501869158261613</v>
      </c>
      <c r="AT2619">
        <v>8.6501869158261613</v>
      </c>
      <c r="AU2619">
        <v>8.6501869158261613</v>
      </c>
      <c r="AV2619" t="str">
        <f>VLOOKUP(Sheet1[[#This Row],[NPDES ID2]],Combined_Sheet__Major_Only___2[[NPDES ID2]:[ECHO BFR]],3,FALSE)</f>
        <v>NY</v>
      </c>
      <c r="AW2619" t="s">
        <v>54</v>
      </c>
      <c r="AX2619" t="str">
        <f>VLOOKUP(Sheet1[[#This Row],[NPDES ID2]],Combined_Sheet__Major_Only___2[[NPDES ID2]:[ECHO BFR]],27,FALSE)</f>
        <v>-</v>
      </c>
      <c r="AY2619" t="str">
        <f>VLOOKUP(Sheet1[[#This Row],[NPDES ID2]],Combined_Sheet__Major_Only___2[[NPDES ID2]:[ECHO BFR]],28,FALSE)</f>
        <v>-</v>
      </c>
      <c r="AZ2619" t="str">
        <f>VLOOKUP(Sheet1[[#This Row],[NPDES ID2]],Combined_Sheet__Major_Only___2[[NPDES ID2]:[ECHO BFR]],29,FALSE)</f>
        <v>preliminaryOps</v>
      </c>
      <c r="BA2619">
        <f>VLOOKUP(Sheet1[[#This Row],[NPDES ID2]],Combined_Sheet__Major_Only___2[[NPDES ID2]:[ECHO BFR]],17,FALSE)</f>
        <v>40.946832999999998</v>
      </c>
      <c r="BB2619">
        <f>VLOOKUP(Sheet1[[#This Row],[NPDES ID2]],Combined_Sheet__Major_Only___2[[NPDES ID2]:[ECHO BFR]],18,FALSE)</f>
        <v>-73.733694</v>
      </c>
      <c r="BC2619" t="str">
        <f>IF(ISNUMBER(SEARCH("aerobic",$AW2619)),"aerobic","")</f>
        <v/>
      </c>
      <c r="BD2619" t="str">
        <f>IF(ISNUMBER(SEARCH("anaer",$AW2619)),"anaer","")</f>
        <v/>
      </c>
      <c r="BE2619" t="str">
        <f>IF(ISNUMBER(SEARCH("thickening",$AZ2619)),"thickening","")</f>
        <v/>
      </c>
      <c r="BF2619" s="2" t="str">
        <f>IF(ISNUMBER(SEARCH("airDry",$AW2619)),"airDry","")</f>
        <v/>
      </c>
      <c r="BG2619" s="2" t="str">
        <f>IF(ISNUMBER(SEARCH("heatDry",$AY2619)),"heatDry","")</f>
        <v/>
      </c>
      <c r="BH2619" s="2" t="str">
        <f>IF(AND(ISNUMBER(SEARCH("aerobic",$AW2619)),ISNUMBER(SEARCH("anaer",$AW2619))),"Combined Aer and Anaer.","")</f>
        <v/>
      </c>
    </row>
    <row r="2620" spans="1:60" x14ac:dyDescent="0.25">
      <c r="A2620" s="4">
        <v>2389</v>
      </c>
      <c r="B2620" t="s">
        <v>11141</v>
      </c>
      <c r="C2620">
        <v>295.63</v>
      </c>
      <c r="D2620">
        <v>614.08180671447542</v>
      </c>
      <c r="E2620">
        <v>614.17443316065646</v>
      </c>
      <c r="F2620">
        <v>463.47301627466572</v>
      </c>
      <c r="G2620">
        <v>787.96266767196698</v>
      </c>
      <c r="H2620">
        <v>-152.88213248971371</v>
      </c>
      <c r="I2620">
        <v>-154.98388034519829</v>
      </c>
      <c r="J2620">
        <v>-172.21228491081379</v>
      </c>
      <c r="K2620">
        <v>-129.5740431798427</v>
      </c>
      <c r="L2620">
        <v>149.57492743014009</v>
      </c>
      <c r="M2620">
        <v>148.3686623272753</v>
      </c>
      <c r="N2620">
        <v>144.3692126972945</v>
      </c>
      <c r="O2620">
        <v>158.0569638406192</v>
      </c>
      <c r="P2620">
        <v>7.0039182475152302</v>
      </c>
      <c r="Q2620">
        <v>7.0343857474271703</v>
      </c>
      <c r="R2620">
        <v>6.0468139258201754</v>
      </c>
      <c r="S2620">
        <v>8.0870348387516628</v>
      </c>
      <c r="T2620">
        <v>449840.74268568412</v>
      </c>
      <c r="U2620">
        <v>449840.41153607972</v>
      </c>
      <c r="V2620">
        <v>449543.83484089392</v>
      </c>
      <c r="W2620">
        <v>450139.70268052572</v>
      </c>
      <c r="X2620">
        <v>40044.343264941941</v>
      </c>
      <c r="Y2620">
        <v>40330.930669170368</v>
      </c>
      <c r="Z2620">
        <v>37886.127660880447</v>
      </c>
      <c r="AA2620">
        <v>41451.06617256219</v>
      </c>
      <c r="AB2620">
        <v>9177.3615511876851</v>
      </c>
      <c r="AC2620">
        <v>9003.116335242501</v>
      </c>
      <c r="AD2620">
        <v>7407.755956625524</v>
      </c>
      <c r="AE2620">
        <v>11278.35526793268</v>
      </c>
      <c r="AF2620">
        <v>49.586663300915063</v>
      </c>
      <c r="AG2620">
        <v>49.185532838039087</v>
      </c>
      <c r="AH2620">
        <v>47.863410914763719</v>
      </c>
      <c r="AI2620">
        <v>52.397643415128918</v>
      </c>
      <c r="AJ2620">
        <v>0.38268488956539259</v>
      </c>
      <c r="AK2620">
        <v>0.38268498636884463</v>
      </c>
      <c r="AL2620">
        <v>0.38266258264112352</v>
      </c>
      <c r="AM2620">
        <v>0.38270706893054601</v>
      </c>
      <c r="AN2620">
        <v>0.99428542532516095</v>
      </c>
      <c r="AO2620">
        <v>0.99428542532516084</v>
      </c>
      <c r="AP2620">
        <v>0.99428542532516084</v>
      </c>
      <c r="AQ2620">
        <v>0.99428542532516084</v>
      </c>
      <c r="AR2620">
        <v>9.4275042480135145</v>
      </c>
      <c r="AS2620">
        <v>9.4275042480135127</v>
      </c>
      <c r="AT2620">
        <v>9.4275042480135127</v>
      </c>
      <c r="AU2620">
        <v>9.4275042480135127</v>
      </c>
      <c r="AV2620" t="str">
        <f>VLOOKUP(Sheet1[[#This Row],[NPDES ID2]],Combined_Sheet__Major_Only___2[[NPDES ID2]:[ECHO BFR]],3,FALSE)</f>
        <v>CO</v>
      </c>
      <c r="AW2620" t="s">
        <v>54</v>
      </c>
      <c r="AX2620" t="str">
        <f>VLOOKUP(Sheet1[[#This Row],[NPDES ID2]],Combined_Sheet__Major_Only___2[[NPDES ID2]:[ECHO BFR]],27,FALSE)</f>
        <v>-</v>
      </c>
      <c r="AY2620" t="str">
        <f>VLOOKUP(Sheet1[[#This Row],[NPDES ID2]],Combined_Sheet__Major_Only___2[[NPDES ID2]:[ECHO BFR]],28,FALSE)</f>
        <v>-</v>
      </c>
      <c r="AZ2620" t="str">
        <f>VLOOKUP(Sheet1[[#This Row],[NPDES ID2]],Combined_Sheet__Major_Only___2[[NPDES ID2]:[ECHO BFR]],29,FALSE)</f>
        <v>sludgeLagoon</v>
      </c>
      <c r="BA2620">
        <f>VLOOKUP(Sheet1[[#This Row],[NPDES ID2]],Combined_Sheet__Major_Only___2[[NPDES ID2]:[ECHO BFR]],17,FALSE)</f>
        <v>40.377389999999998</v>
      </c>
      <c r="BB2620">
        <f>VLOOKUP(Sheet1[[#This Row],[NPDES ID2]],Combined_Sheet__Major_Only___2[[NPDES ID2]:[ECHO BFR]],18,FALSE)</f>
        <v>-104.69687</v>
      </c>
      <c r="BC2620" t="str">
        <f>IF(ISNUMBER(SEARCH("aerobic",$AW2620)),"aerobic","")</f>
        <v/>
      </c>
      <c r="BD2620" t="str">
        <f>IF(ISNUMBER(SEARCH("anaer",$AW2620)),"anaer","")</f>
        <v/>
      </c>
      <c r="BE2620" t="str">
        <f>IF(ISNUMBER(SEARCH("thickening",$AZ2620)),"thickening","")</f>
        <v/>
      </c>
      <c r="BF2620" s="3" t="str">
        <f>IF(ISNUMBER(SEARCH("airDry",$AW2620)),"airDry","")</f>
        <v/>
      </c>
      <c r="BG2620" s="3" t="str">
        <f>IF(ISNUMBER(SEARCH("heatDry",$AY2620)),"heatDry","")</f>
        <v/>
      </c>
      <c r="BH2620" s="3" t="str">
        <f>IF(AND(ISNUMBER(SEARCH("aerobic",$AW2620)),ISNUMBER(SEARCH("anaer",$AW2620))),"Combined Aer and Anaer.","")</f>
        <v/>
      </c>
    </row>
    <row r="2621" spans="1:60" x14ac:dyDescent="0.25">
      <c r="A2621" s="4">
        <v>2158</v>
      </c>
      <c r="B2621" t="s">
        <v>10134</v>
      </c>
      <c r="C2621">
        <v>771.66399999999999</v>
      </c>
      <c r="D2621">
        <v>459.35770145890871</v>
      </c>
      <c r="E2621">
        <v>454.57189728128009</v>
      </c>
      <c r="F2621">
        <v>382.18432625819219</v>
      </c>
      <c r="G2621">
        <v>548.23357845276473</v>
      </c>
      <c r="H2621">
        <v>-148.33243320031971</v>
      </c>
      <c r="I2621">
        <v>-150.0903128377384</v>
      </c>
      <c r="J2621">
        <v>-168.0184388334817</v>
      </c>
      <c r="K2621">
        <v>-125.58343528003461</v>
      </c>
      <c r="L2621">
        <v>399.50195584830101</v>
      </c>
      <c r="M2621">
        <v>396.43175790496008</v>
      </c>
      <c r="N2621">
        <v>386.21352406086191</v>
      </c>
      <c r="O2621">
        <v>421.14064501469772</v>
      </c>
      <c r="P2621">
        <v>18.263864063932751</v>
      </c>
      <c r="Q2621">
        <v>18.29961625724949</v>
      </c>
      <c r="R2621">
        <v>15.691488671565301</v>
      </c>
      <c r="S2621">
        <v>21.100449082679141</v>
      </c>
      <c r="T2621">
        <v>490942.45829935587</v>
      </c>
      <c r="U2621">
        <v>490942.09701595362</v>
      </c>
      <c r="V2621">
        <v>490618.53257235832</v>
      </c>
      <c r="W2621">
        <v>491268.62291700259</v>
      </c>
      <c r="X2621">
        <v>42707.026734240462</v>
      </c>
      <c r="Y2621">
        <v>42999.51349656799</v>
      </c>
      <c r="Z2621">
        <v>40505.885100984982</v>
      </c>
      <c r="AA2621">
        <v>44140.206484494222</v>
      </c>
      <c r="AB2621">
        <v>9840.9256774845999</v>
      </c>
      <c r="AC2621">
        <v>9650.0976034629239</v>
      </c>
      <c r="AD2621">
        <v>7939.1110799430553</v>
      </c>
      <c r="AE2621">
        <v>12091.935828327611</v>
      </c>
      <c r="AF2621">
        <v>50.745409910904883</v>
      </c>
      <c r="AG2621">
        <v>50.351885890343823</v>
      </c>
      <c r="AH2621">
        <v>49.064774132788664</v>
      </c>
      <c r="AI2621">
        <v>53.491238869958167</v>
      </c>
      <c r="AJ2621">
        <v>0.3967603110566823</v>
      </c>
      <c r="AK2621">
        <v>0.39676058984444462</v>
      </c>
      <c r="AL2621">
        <v>0.39669540743567211</v>
      </c>
      <c r="AM2621">
        <v>0.396824851331535</v>
      </c>
      <c r="AN2621">
        <v>0.99476025417803671</v>
      </c>
      <c r="AO2621">
        <v>0.99476025417803704</v>
      </c>
      <c r="AP2621">
        <v>0.99476025417803704</v>
      </c>
      <c r="AQ2621">
        <v>0.99476025417803704</v>
      </c>
      <c r="AR2621">
        <v>9.6211618444552744</v>
      </c>
      <c r="AS2621">
        <v>9.6211618444552762</v>
      </c>
      <c r="AT2621">
        <v>9.6211618444552762</v>
      </c>
      <c r="AU2621">
        <v>9.6211618444552762</v>
      </c>
      <c r="AV2621" t="str">
        <f>VLOOKUP(Sheet1[[#This Row],[NPDES ID2]],Combined_Sheet__Major_Only___2[[NPDES ID2]:[ECHO BFR]],3,FALSE)</f>
        <v>MA</v>
      </c>
      <c r="AW2621" t="s">
        <v>54</v>
      </c>
      <c r="AX2621" t="str">
        <f>VLOOKUP(Sheet1[[#This Row],[NPDES ID2]],Combined_Sheet__Major_Only___2[[NPDES ID2]:[ECHO BFR]],27,FALSE)</f>
        <v>-</v>
      </c>
      <c r="AY2621" t="str">
        <f>VLOOKUP(Sheet1[[#This Row],[NPDES ID2]],Combined_Sheet__Major_Only___2[[NPDES ID2]:[ECHO BFR]],28,FALSE)</f>
        <v>-</v>
      </c>
      <c r="AZ2621" t="str">
        <f>VLOOKUP(Sheet1[[#This Row],[NPDES ID2]],Combined_Sheet__Major_Only___2[[NPDES ID2]:[ECHO BFR]],29,FALSE)</f>
        <v>preliminaryOps</v>
      </c>
      <c r="BA2621">
        <f>VLOOKUP(Sheet1[[#This Row],[NPDES ID2]],Combined_Sheet__Major_Only___2[[NPDES ID2]:[ECHO BFR]],17,FALSE)</f>
        <v>41.951934999999999</v>
      </c>
      <c r="BB2621">
        <f>VLOOKUP(Sheet1[[#This Row],[NPDES ID2]],Combined_Sheet__Major_Only___2[[NPDES ID2]:[ECHO BFR]],18,FALSE)</f>
        <v>-71.145916</v>
      </c>
      <c r="BC2621" t="str">
        <f>IF(ISNUMBER(SEARCH("aerobic",$AW2621)),"aerobic","")</f>
        <v/>
      </c>
      <c r="BD2621" t="str">
        <f>IF(ISNUMBER(SEARCH("anaer",$AW2621)),"anaer","")</f>
        <v/>
      </c>
      <c r="BE2621" t="str">
        <f>IF(ISNUMBER(SEARCH("thickening",$AZ2621)),"thickening","")</f>
        <v/>
      </c>
      <c r="BF2621" s="2" t="str">
        <f>IF(ISNUMBER(SEARCH("airDry",$AW2621)),"airDry","")</f>
        <v/>
      </c>
      <c r="BG2621" s="2" t="str">
        <f>IF(ISNUMBER(SEARCH("heatDry",$AY2621)),"heatDry","")</f>
        <v/>
      </c>
      <c r="BH2621" s="2" t="str">
        <f>IF(AND(ISNUMBER(SEARCH("aerobic",$AW2621)),ISNUMBER(SEARCH("anaer",$AW2621))),"Combined Aer and Anaer.","")</f>
        <v/>
      </c>
    </row>
    <row r="2622" spans="1:60" x14ac:dyDescent="0.25">
      <c r="A2622" s="4">
        <v>625</v>
      </c>
      <c r="B2622" t="s">
        <v>3086</v>
      </c>
      <c r="C2622">
        <v>430</v>
      </c>
      <c r="D2622">
        <v>536.38630086646629</v>
      </c>
      <c r="E2622">
        <v>536.41661514283828</v>
      </c>
      <c r="F2622">
        <v>409.14139260427589</v>
      </c>
      <c r="G2622">
        <v>665.07882167145056</v>
      </c>
      <c r="H2622">
        <v>-159.46665007902999</v>
      </c>
      <c r="I2622">
        <v>-161.131028335173</v>
      </c>
      <c r="J2622">
        <v>-179.68304990767879</v>
      </c>
      <c r="K2622">
        <v>-136.09411665937321</v>
      </c>
      <c r="L2622">
        <v>208.56411114451811</v>
      </c>
      <c r="M2622">
        <v>206.7400399480027</v>
      </c>
      <c r="N2622">
        <v>200.68572602221161</v>
      </c>
      <c r="O2622">
        <v>221.3987331554487</v>
      </c>
      <c r="P2622">
        <v>10.20189744984288</v>
      </c>
      <c r="Q2622">
        <v>10.22830520586834</v>
      </c>
      <c r="R2622">
        <v>8.8470691066819214</v>
      </c>
      <c r="S2622">
        <v>11.723303136976879</v>
      </c>
      <c r="T2622">
        <v>491122.23060611472</v>
      </c>
      <c r="U2622">
        <v>491121.86919091188</v>
      </c>
      <c r="V2622">
        <v>490798.18670723692</v>
      </c>
      <c r="W2622">
        <v>491448.51421241468</v>
      </c>
      <c r="X2622">
        <v>45611.885015675893</v>
      </c>
      <c r="Y2622">
        <v>45962.813216960923</v>
      </c>
      <c r="Z2622">
        <v>42950.617099146482</v>
      </c>
      <c r="AA2622">
        <v>47352.680822099297</v>
      </c>
      <c r="AB2622">
        <v>14853.24877385085</v>
      </c>
      <c r="AC2622">
        <v>14277.45815612675</v>
      </c>
      <c r="AD2622">
        <v>10973.003290675901</v>
      </c>
      <c r="AE2622">
        <v>19942.72305315642</v>
      </c>
      <c r="AF2622">
        <v>47.538190481012258</v>
      </c>
      <c r="AG2622">
        <v>47.120545892502832</v>
      </c>
      <c r="AH2622">
        <v>45.746320811747083</v>
      </c>
      <c r="AI2622">
        <v>50.462121446512867</v>
      </c>
      <c r="AJ2622">
        <v>0.35782550643767069</v>
      </c>
      <c r="AK2622">
        <v>0.35782565023485768</v>
      </c>
      <c r="AL2622">
        <v>0.35779225914954488</v>
      </c>
      <c r="AM2622">
        <v>0.35785856491887652</v>
      </c>
      <c r="AN2622">
        <v>0.99476215774625243</v>
      </c>
      <c r="AO2622">
        <v>0.99476215774625243</v>
      </c>
      <c r="AP2622">
        <v>0.99476215774625243</v>
      </c>
      <c r="AQ2622">
        <v>0.99476215774625243</v>
      </c>
      <c r="AR2622">
        <v>7.6851504531759192</v>
      </c>
      <c r="AS2622">
        <v>7.6851504531759183</v>
      </c>
      <c r="AT2622">
        <v>7.6851504531759183</v>
      </c>
      <c r="AU2622">
        <v>7.6851504531759183</v>
      </c>
      <c r="AV2622" t="str">
        <f>VLOOKUP(Sheet1[[#This Row],[NPDES ID2]],Combined_Sheet__Major_Only___2[[NPDES ID2]:[ECHO BFR]],3,FALSE)</f>
        <v>MA</v>
      </c>
      <c r="AW2622" t="s">
        <v>54</v>
      </c>
      <c r="AX2622" t="str">
        <f>VLOOKUP(Sheet1[[#This Row],[NPDES ID2]],Combined_Sheet__Major_Only___2[[NPDES ID2]:[ECHO BFR]],27,FALSE)</f>
        <v>-</v>
      </c>
      <c r="AY2622" t="str">
        <f>VLOOKUP(Sheet1[[#This Row],[NPDES ID2]],Combined_Sheet__Major_Only___2[[NPDES ID2]:[ECHO BFR]],28,FALSE)</f>
        <v>highTempCompost</v>
      </c>
      <c r="AZ2622" t="str">
        <f>VLOOKUP(Sheet1[[#This Row],[NPDES ID2]],Combined_Sheet__Major_Only___2[[NPDES ID2]:[ECHO BFR]],29,FALSE)</f>
        <v>-</v>
      </c>
      <c r="BA2622">
        <f>VLOOKUP(Sheet1[[#This Row],[NPDES ID2]],Combined_Sheet__Major_Only___2[[NPDES ID2]:[ECHO BFR]],17,FALSE)</f>
        <v>42.691173999999997</v>
      </c>
      <c r="BB2622">
        <f>VLOOKUP(Sheet1[[#This Row],[NPDES ID2]],Combined_Sheet__Major_Only___2[[NPDES ID2]:[ECHO BFR]],18,FALSE)</f>
        <v>-70.838883999999993</v>
      </c>
      <c r="BC2622" t="str">
        <f>IF(ISNUMBER(SEARCH("aerobic",$AW2622)),"aerobic","")</f>
        <v/>
      </c>
      <c r="BD2622" t="str">
        <f>IF(ISNUMBER(SEARCH("anaer",$AW2622)),"anaer","")</f>
        <v/>
      </c>
      <c r="BE2622" t="str">
        <f>IF(ISNUMBER(SEARCH("thickening",$AZ2622)),"thickening","")</f>
        <v/>
      </c>
      <c r="BF2622" s="3" t="str">
        <f>IF(ISNUMBER(SEARCH("airDry",$AW2622)),"airDry","")</f>
        <v/>
      </c>
      <c r="BG2622" s="3" t="str">
        <f>IF(ISNUMBER(SEARCH("heatDry",$AY2622)),"heatDry","")</f>
        <v/>
      </c>
      <c r="BH2622" s="3" t="str">
        <f>IF(AND(ISNUMBER(SEARCH("aerobic",$AW2622)),ISNUMBER(SEARCH("anaer",$AW2622))),"Combined Aer and Anaer.","")</f>
        <v/>
      </c>
    </row>
    <row r="2623" spans="1:60" x14ac:dyDescent="0.25">
      <c r="A2623" s="4">
        <v>675</v>
      </c>
      <c r="B2623" t="s">
        <v>3302</v>
      </c>
      <c r="C2623">
        <v>2.57</v>
      </c>
      <c r="D2623">
        <v>48799.370523989914</v>
      </c>
      <c r="E2623">
        <v>48832.301471860403</v>
      </c>
      <c r="F2623">
        <v>33388.390309316892</v>
      </c>
      <c r="G2623">
        <v>64914.380955025583</v>
      </c>
      <c r="H2623">
        <v>-151.33161484076291</v>
      </c>
      <c r="I2623">
        <v>-153.3091972062083</v>
      </c>
      <c r="J2623">
        <v>-170.08458401430991</v>
      </c>
      <c r="K2623">
        <v>-127.85057510503781</v>
      </c>
      <c r="L2623">
        <v>1.317139072377286</v>
      </c>
      <c r="M2623">
        <v>1.306772625752046</v>
      </c>
      <c r="N2623">
        <v>1.2724709587819381</v>
      </c>
      <c r="O2623">
        <v>1.389943212277104</v>
      </c>
      <c r="P2623">
        <v>6.0862185288214618E-2</v>
      </c>
      <c r="Q2623">
        <v>6.100921402119365E-2</v>
      </c>
      <c r="R2623">
        <v>5.2408560663819631E-2</v>
      </c>
      <c r="S2623">
        <v>7.0343292555286305E-2</v>
      </c>
      <c r="T2623">
        <v>498526.81343198463</v>
      </c>
      <c r="U2623">
        <v>498526.4465880983</v>
      </c>
      <c r="V2623">
        <v>498197.90219013568</v>
      </c>
      <c r="W2623">
        <v>498857.99802306818</v>
      </c>
      <c r="X2623">
        <v>43809.06297733105</v>
      </c>
      <c r="Y2623">
        <v>44115.861617994022</v>
      </c>
      <c r="Z2623">
        <v>41506.014949634708</v>
      </c>
      <c r="AA2623">
        <v>45308.196219807229</v>
      </c>
      <c r="AB2623">
        <v>9142.96642200319</v>
      </c>
      <c r="AC2623">
        <v>8998.3592484030705</v>
      </c>
      <c r="AD2623">
        <v>7522.5135133522381</v>
      </c>
      <c r="AE2623">
        <v>11026.850099998361</v>
      </c>
      <c r="AF2623">
        <v>50.225567713128768</v>
      </c>
      <c r="AG2623">
        <v>49.830259280232667</v>
      </c>
      <c r="AH2623">
        <v>48.522293148082667</v>
      </c>
      <c r="AI2623">
        <v>53.00174925646553</v>
      </c>
      <c r="AJ2623">
        <v>0.39044460774528922</v>
      </c>
      <c r="AK2623">
        <v>0.3904446086820561</v>
      </c>
      <c r="AL2623">
        <v>0.39044439308004047</v>
      </c>
      <c r="AM2623">
        <v>0.39044482116886597</v>
      </c>
      <c r="AN2623">
        <v>0.99483937920071297</v>
      </c>
      <c r="AO2623">
        <v>0.9948393792007133</v>
      </c>
      <c r="AP2623">
        <v>0.9948393792007133</v>
      </c>
      <c r="AQ2623">
        <v>0.9948393792007133</v>
      </c>
      <c r="AR2623">
        <v>10.02748218124343</v>
      </c>
      <c r="AS2623">
        <v>10.02748218124343</v>
      </c>
      <c r="AT2623">
        <v>10.02748218124343</v>
      </c>
      <c r="AU2623">
        <v>10.02748218124343</v>
      </c>
      <c r="AV2623" t="str">
        <f>VLOOKUP(Sheet1[[#This Row],[NPDES ID2]],Combined_Sheet__Major_Only___2[[NPDES ID2]:[ECHO BFR]],3,FALSE)</f>
        <v>GA</v>
      </c>
      <c r="AW2623" t="s">
        <v>54</v>
      </c>
      <c r="AX2623" t="str">
        <f>VLOOKUP(Sheet1[[#This Row],[NPDES ID2]],Combined_Sheet__Major_Only___2[[NPDES ID2]:[ECHO BFR]],27,FALSE)</f>
        <v>other</v>
      </c>
      <c r="AY2623" t="str">
        <f>VLOOKUP(Sheet1[[#This Row],[NPDES ID2]],Combined_Sheet__Major_Only___2[[NPDES ID2]:[ECHO BFR]],28,FALSE)</f>
        <v>-</v>
      </c>
      <c r="AZ2623" t="str">
        <f>VLOOKUP(Sheet1[[#This Row],[NPDES ID2]],Combined_Sheet__Major_Only___2[[NPDES ID2]:[ECHO BFR]],29,FALSE)</f>
        <v>-</v>
      </c>
      <c r="BA2623">
        <f>VLOOKUP(Sheet1[[#This Row],[NPDES ID2]],Combined_Sheet__Major_Only___2[[NPDES ID2]:[ECHO BFR]],17,FALSE)</f>
        <v>33.694443999999997</v>
      </c>
      <c r="BB2623">
        <f>VLOOKUP(Sheet1[[#This Row],[NPDES ID2]],Combined_Sheet__Major_Only___2[[NPDES ID2]:[ECHO BFR]],18,FALSE)</f>
        <v>-84.692971999999997</v>
      </c>
      <c r="BC2623" t="str">
        <f>IF(ISNUMBER(SEARCH("aerobic",$AW2623)),"aerobic","")</f>
        <v/>
      </c>
      <c r="BD2623" t="str">
        <f>IF(ISNUMBER(SEARCH("anaer",$AW2623)),"anaer","")</f>
        <v/>
      </c>
      <c r="BE2623" t="str">
        <f>IF(ISNUMBER(SEARCH("thickening",$AZ2623)),"thickening","")</f>
        <v/>
      </c>
      <c r="BF2623" s="3" t="str">
        <f>IF(ISNUMBER(SEARCH("airDry",$AW2623)),"airDry","")</f>
        <v/>
      </c>
      <c r="BG2623" s="3" t="str">
        <f>IF(ISNUMBER(SEARCH("heatDry",$AY2623)),"heatDry","")</f>
        <v/>
      </c>
      <c r="BH2623" s="3" t="str">
        <f>IF(AND(ISNUMBER(SEARCH("aerobic",$AW2623)),ISNUMBER(SEARCH("anaer",$AW2623))),"Combined Aer and Anaer.","")</f>
        <v/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A7D4-CC05-4B22-8F71-B521A6346C22}">
  <dimension ref="A1:AP2666"/>
  <sheetViews>
    <sheetView topLeftCell="I1" workbookViewId="0">
      <selection activeCell="S1" sqref="S1:T1"/>
    </sheetView>
  </sheetViews>
  <sheetFormatPr defaultRowHeight="15" x14ac:dyDescent="0.25"/>
  <cols>
    <col min="1" max="1" width="76.85546875" bestFit="1" customWidth="1"/>
    <col min="2" max="2" width="20.5703125" bestFit="1" customWidth="1"/>
    <col min="3" max="3" width="13" bestFit="1" customWidth="1"/>
    <col min="4" max="4" width="27.7109375" bestFit="1" customWidth="1"/>
    <col min="5" max="5" width="8" bestFit="1" customWidth="1"/>
    <col min="6" max="6" width="13.42578125" bestFit="1" customWidth="1"/>
    <col min="7" max="7" width="16.7109375" bestFit="1" customWidth="1"/>
    <col min="8" max="8" width="16.28515625" bestFit="1" customWidth="1"/>
    <col min="9" max="9" width="81.140625" bestFit="1" customWidth="1"/>
    <col min="10" max="10" width="32" bestFit="1" customWidth="1"/>
    <col min="11" max="11" width="17.42578125" bestFit="1" customWidth="1"/>
    <col min="12" max="12" width="18.5703125" bestFit="1" customWidth="1"/>
    <col min="13" max="13" width="58.7109375" bestFit="1" customWidth="1"/>
    <col min="14" max="14" width="43.85546875" bestFit="1" customWidth="1"/>
    <col min="15" max="15" width="47.5703125" bestFit="1" customWidth="1"/>
    <col min="16" max="16" width="42.5703125" bestFit="1" customWidth="1"/>
    <col min="17" max="17" width="57.7109375" bestFit="1" customWidth="1"/>
    <col min="18" max="18" width="32.42578125" bestFit="1" customWidth="1"/>
    <col min="19" max="19" width="17.7109375" bestFit="1" customWidth="1"/>
    <col min="20" max="20" width="19.28515625" bestFit="1" customWidth="1"/>
    <col min="21" max="21" width="33.7109375" bestFit="1" customWidth="1"/>
    <col min="22" max="22" width="25.85546875" bestFit="1" customWidth="1"/>
    <col min="23" max="23" width="39.28515625" bestFit="1" customWidth="1"/>
    <col min="24" max="24" width="41.42578125" bestFit="1" customWidth="1"/>
    <col min="25" max="25" width="34.42578125" bestFit="1" customWidth="1"/>
    <col min="26" max="26" width="12" bestFit="1" customWidth="1"/>
    <col min="27" max="27" width="21" bestFit="1" customWidth="1"/>
    <col min="28" max="28" width="41.85546875" bestFit="1" customWidth="1"/>
    <col min="29" max="29" width="47.85546875" bestFit="1" customWidth="1"/>
    <col min="30" max="30" width="38" bestFit="1" customWidth="1"/>
    <col min="31" max="31" width="39.140625" bestFit="1" customWidth="1"/>
    <col min="32" max="32" width="55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42" x14ac:dyDescent="0.25">
      <c r="A2" t="s">
        <v>32</v>
      </c>
      <c r="B2" t="s">
        <v>33</v>
      </c>
      <c r="C2" t="s">
        <v>34</v>
      </c>
      <c r="D2" t="s">
        <v>35</v>
      </c>
      <c r="E2" t="s">
        <v>36</v>
      </c>
      <c r="F2">
        <v>9</v>
      </c>
      <c r="G2">
        <v>2022</v>
      </c>
      <c r="H2" s="1">
        <v>44978.707817488423</v>
      </c>
      <c r="I2" t="s">
        <v>37</v>
      </c>
      <c r="J2">
        <v>1955</v>
      </c>
      <c r="K2">
        <v>0</v>
      </c>
      <c r="L2" t="s">
        <v>38</v>
      </c>
      <c r="M2" t="s">
        <v>39</v>
      </c>
      <c r="N2">
        <v>1955</v>
      </c>
      <c r="Q2">
        <v>238.89</v>
      </c>
      <c r="R2" t="s">
        <v>40</v>
      </c>
      <c r="S2">
        <v>34.081958999999998</v>
      </c>
      <c r="T2">
        <v>-118.708687</v>
      </c>
      <c r="U2">
        <v>1.263424219</v>
      </c>
      <c r="V2">
        <v>5</v>
      </c>
      <c r="W2">
        <v>12</v>
      </c>
      <c r="X2">
        <v>0</v>
      </c>
      <c r="Y2">
        <v>453.2</v>
      </c>
      <c r="Z2">
        <v>6004026001</v>
      </c>
      <c r="AA2">
        <v>4643.6703311849997</v>
      </c>
      <c r="AB2" t="s">
        <v>41</v>
      </c>
      <c r="AC2" t="s">
        <v>42</v>
      </c>
      <c r="AD2" t="s">
        <v>43</v>
      </c>
      <c r="AE2" t="s">
        <v>44</v>
      </c>
      <c r="AF2" t="s">
        <v>45</v>
      </c>
    </row>
    <row r="3" spans="1:42" x14ac:dyDescent="0.25">
      <c r="A3" t="s">
        <v>46</v>
      </c>
      <c r="B3" t="s">
        <v>47</v>
      </c>
      <c r="C3" t="s">
        <v>48</v>
      </c>
      <c r="D3" t="s">
        <v>49</v>
      </c>
      <c r="E3" t="s">
        <v>50</v>
      </c>
      <c r="F3">
        <v>10</v>
      </c>
      <c r="G3">
        <v>2022</v>
      </c>
      <c r="H3" s="1">
        <v>44937.56428864583</v>
      </c>
      <c r="I3" t="s">
        <v>37</v>
      </c>
      <c r="J3">
        <v>103</v>
      </c>
      <c r="K3">
        <v>0</v>
      </c>
      <c r="L3" t="s">
        <v>38</v>
      </c>
      <c r="M3" t="s">
        <v>51</v>
      </c>
      <c r="N3">
        <v>103</v>
      </c>
      <c r="R3" t="s">
        <v>52</v>
      </c>
      <c r="S3">
        <v>45.008957000000002</v>
      </c>
      <c r="T3">
        <v>-122.80201099999999</v>
      </c>
      <c r="U3">
        <v>1.5404166669999999</v>
      </c>
      <c r="V3">
        <v>2</v>
      </c>
      <c r="W3">
        <v>2.5</v>
      </c>
      <c r="X3">
        <v>0</v>
      </c>
      <c r="Y3">
        <v>486.37900000000002</v>
      </c>
      <c r="AB3" t="s">
        <v>53</v>
      </c>
      <c r="AC3" t="s">
        <v>42</v>
      </c>
      <c r="AD3" t="s">
        <v>54</v>
      </c>
      <c r="AE3" t="s">
        <v>55</v>
      </c>
      <c r="AF3" t="s">
        <v>56</v>
      </c>
      <c r="AK3" t="s">
        <v>12121</v>
      </c>
    </row>
    <row r="4" spans="1:42" x14ac:dyDescent="0.25">
      <c r="A4" t="s">
        <v>57</v>
      </c>
      <c r="B4" t="s">
        <v>58</v>
      </c>
      <c r="C4" t="s">
        <v>59</v>
      </c>
      <c r="D4" t="s">
        <v>60</v>
      </c>
      <c r="E4" t="s">
        <v>61</v>
      </c>
      <c r="F4">
        <v>1</v>
      </c>
      <c r="G4">
        <v>2022</v>
      </c>
      <c r="H4" s="1">
        <v>44999.664049872685</v>
      </c>
      <c r="I4" t="s">
        <v>62</v>
      </c>
      <c r="J4">
        <v>4318</v>
      </c>
      <c r="K4">
        <v>0</v>
      </c>
      <c r="L4" t="s">
        <v>38</v>
      </c>
      <c r="M4" t="s">
        <v>63</v>
      </c>
      <c r="P4">
        <v>18741</v>
      </c>
      <c r="R4" t="s">
        <v>38</v>
      </c>
      <c r="S4">
        <v>41.521610000000003</v>
      </c>
      <c r="T4">
        <v>-73.044269999999997</v>
      </c>
      <c r="U4">
        <v>21.305833329999999</v>
      </c>
      <c r="V4">
        <v>1</v>
      </c>
      <c r="W4">
        <v>27.05</v>
      </c>
      <c r="X4">
        <v>0</v>
      </c>
      <c r="Y4">
        <v>7766.88</v>
      </c>
      <c r="Z4">
        <v>9001510001</v>
      </c>
      <c r="AA4">
        <v>8440.5537196245004</v>
      </c>
      <c r="AB4" t="s">
        <v>54</v>
      </c>
      <c r="AC4" t="s">
        <v>64</v>
      </c>
      <c r="AD4" t="s">
        <v>54</v>
      </c>
      <c r="AE4" t="s">
        <v>65</v>
      </c>
      <c r="AF4" t="s">
        <v>66</v>
      </c>
      <c r="AK4" t="s">
        <v>12122</v>
      </c>
      <c r="AL4" t="s">
        <v>12123</v>
      </c>
      <c r="AM4" t="s">
        <v>12124</v>
      </c>
      <c r="AN4" t="s">
        <v>12125</v>
      </c>
      <c r="AO4" t="s">
        <v>12126</v>
      </c>
      <c r="AP4" t="s">
        <v>12127</v>
      </c>
    </row>
    <row r="5" spans="1:42" x14ac:dyDescent="0.25">
      <c r="A5" t="s">
        <v>67</v>
      </c>
      <c r="B5" t="s">
        <v>68</v>
      </c>
      <c r="C5" t="s">
        <v>69</v>
      </c>
      <c r="D5" t="s">
        <v>70</v>
      </c>
      <c r="E5" t="s">
        <v>71</v>
      </c>
      <c r="F5">
        <v>4</v>
      </c>
      <c r="G5">
        <v>2022</v>
      </c>
      <c r="H5" s="1">
        <v>45029.422224768517</v>
      </c>
      <c r="I5" t="s">
        <v>62</v>
      </c>
      <c r="J5">
        <v>3859.7</v>
      </c>
      <c r="K5">
        <v>0</v>
      </c>
      <c r="L5" t="s">
        <v>38</v>
      </c>
      <c r="M5" t="s">
        <v>39</v>
      </c>
      <c r="N5">
        <v>3466.5</v>
      </c>
      <c r="Q5">
        <v>393.2</v>
      </c>
      <c r="R5" t="s">
        <v>52</v>
      </c>
      <c r="S5">
        <v>32.237372000000001</v>
      </c>
      <c r="T5">
        <v>-90.208956000000001</v>
      </c>
      <c r="U5">
        <v>42.870833330000004</v>
      </c>
      <c r="V5">
        <v>1</v>
      </c>
      <c r="W5">
        <v>46</v>
      </c>
      <c r="X5">
        <v>0</v>
      </c>
      <c r="Y5">
        <v>15677.85</v>
      </c>
      <c r="Z5">
        <v>28000615001</v>
      </c>
      <c r="AA5">
        <v>16733.602616964301</v>
      </c>
      <c r="AB5" t="s">
        <v>41</v>
      </c>
      <c r="AC5" t="s">
        <v>72</v>
      </c>
      <c r="AD5" t="s">
        <v>54</v>
      </c>
      <c r="AE5" t="s">
        <v>73</v>
      </c>
      <c r="AF5" t="s">
        <v>74</v>
      </c>
      <c r="AK5">
        <v>71.971673499813633</v>
      </c>
      <c r="AL5">
        <v>26.052925829295564</v>
      </c>
      <c r="AM5">
        <v>5.7025717480432352</v>
      </c>
      <c r="AN5">
        <v>12.001490868430862</v>
      </c>
      <c r="AO5">
        <v>1.1926947446887812</v>
      </c>
      <c r="AP5">
        <v>20.238538948937755</v>
      </c>
    </row>
    <row r="6" spans="1:42" x14ac:dyDescent="0.25">
      <c r="A6" t="s">
        <v>75</v>
      </c>
      <c r="B6" t="s">
        <v>76</v>
      </c>
      <c r="C6" t="s">
        <v>77</v>
      </c>
      <c r="D6" t="s">
        <v>78</v>
      </c>
      <c r="E6" t="s">
        <v>36</v>
      </c>
      <c r="F6">
        <v>9</v>
      </c>
      <c r="G6">
        <v>2022</v>
      </c>
      <c r="H6" s="1">
        <v>45000.747601620373</v>
      </c>
      <c r="I6" t="s">
        <v>62</v>
      </c>
      <c r="J6">
        <v>3396</v>
      </c>
      <c r="K6">
        <v>0</v>
      </c>
      <c r="L6" t="s">
        <v>38</v>
      </c>
      <c r="M6" t="s">
        <v>79</v>
      </c>
      <c r="Q6">
        <v>3396</v>
      </c>
      <c r="R6" t="s">
        <v>52</v>
      </c>
      <c r="S6">
        <v>35.256149999999998</v>
      </c>
      <c r="T6">
        <v>-120.67291</v>
      </c>
      <c r="U6">
        <v>3.1741666670000002</v>
      </c>
      <c r="V6">
        <v>1</v>
      </c>
      <c r="W6">
        <v>5.0999999999999996</v>
      </c>
      <c r="X6">
        <v>0</v>
      </c>
      <c r="Y6">
        <v>1157.7</v>
      </c>
      <c r="Z6">
        <v>6003004001</v>
      </c>
      <c r="AA6">
        <v>1748.2053011519995</v>
      </c>
      <c r="AB6" t="s">
        <v>53</v>
      </c>
      <c r="AC6" t="s">
        <v>42</v>
      </c>
      <c r="AD6" t="s">
        <v>54</v>
      </c>
      <c r="AE6" t="s">
        <v>55</v>
      </c>
      <c r="AF6" t="s">
        <v>80</v>
      </c>
      <c r="AK6" t="s">
        <v>12128</v>
      </c>
    </row>
    <row r="7" spans="1:42" x14ac:dyDescent="0.25">
      <c r="A7" t="s">
        <v>81</v>
      </c>
      <c r="B7" t="s">
        <v>82</v>
      </c>
      <c r="C7" t="s">
        <v>83</v>
      </c>
      <c r="D7" t="s">
        <v>84</v>
      </c>
      <c r="E7" t="s">
        <v>85</v>
      </c>
      <c r="F7">
        <v>2</v>
      </c>
      <c r="G7">
        <v>2022</v>
      </c>
      <c r="H7" s="1">
        <v>44954.522876041665</v>
      </c>
      <c r="I7" t="s">
        <v>62</v>
      </c>
      <c r="J7">
        <v>1730.2</v>
      </c>
      <c r="K7">
        <v>0</v>
      </c>
      <c r="L7" t="s">
        <v>38</v>
      </c>
      <c r="M7" t="s">
        <v>79</v>
      </c>
      <c r="Q7">
        <v>1730.2</v>
      </c>
      <c r="R7" t="s">
        <v>86</v>
      </c>
      <c r="S7">
        <v>42.5045</v>
      </c>
      <c r="T7">
        <v>-79.326832999999993</v>
      </c>
      <c r="U7">
        <v>0</v>
      </c>
      <c r="V7">
        <v>2</v>
      </c>
      <c r="W7">
        <v>6</v>
      </c>
      <c r="X7">
        <v>0</v>
      </c>
      <c r="Y7">
        <v>0</v>
      </c>
      <c r="Z7">
        <v>36009046001</v>
      </c>
      <c r="AA7">
        <v>1974.37936198854</v>
      </c>
      <c r="AB7" t="s">
        <v>87</v>
      </c>
      <c r="AC7" t="s">
        <v>54</v>
      </c>
      <c r="AD7" t="s">
        <v>54</v>
      </c>
      <c r="AE7" t="s">
        <v>73</v>
      </c>
      <c r="AF7" t="s">
        <v>88</v>
      </c>
      <c r="AK7" t="s">
        <v>12129</v>
      </c>
      <c r="AL7" t="s">
        <v>12130</v>
      </c>
      <c r="AM7" t="s">
        <v>12131</v>
      </c>
      <c r="AN7" t="s">
        <v>12132</v>
      </c>
      <c r="AO7" t="s">
        <v>12133</v>
      </c>
    </row>
    <row r="8" spans="1:42" x14ac:dyDescent="0.25">
      <c r="A8" t="s">
        <v>89</v>
      </c>
      <c r="B8" t="s">
        <v>90</v>
      </c>
      <c r="C8" t="s">
        <v>91</v>
      </c>
      <c r="D8" t="s">
        <v>92</v>
      </c>
      <c r="E8" t="s">
        <v>93</v>
      </c>
      <c r="F8">
        <v>4</v>
      </c>
      <c r="G8">
        <v>2022</v>
      </c>
      <c r="H8" s="1">
        <v>44978.443300243052</v>
      </c>
      <c r="I8" t="s">
        <v>62</v>
      </c>
      <c r="J8">
        <v>1717</v>
      </c>
      <c r="K8">
        <v>0</v>
      </c>
      <c r="L8" t="s">
        <v>38</v>
      </c>
      <c r="M8" t="s">
        <v>79</v>
      </c>
      <c r="Q8">
        <v>1717</v>
      </c>
      <c r="R8" t="s">
        <v>94</v>
      </c>
      <c r="S8">
        <v>38.947969999999998</v>
      </c>
      <c r="T8">
        <v>-84.370490000000004</v>
      </c>
      <c r="U8">
        <v>1.08</v>
      </c>
      <c r="V8">
        <v>1</v>
      </c>
      <c r="W8">
        <v>4</v>
      </c>
      <c r="X8">
        <v>1.17</v>
      </c>
      <c r="Y8">
        <v>392.93</v>
      </c>
      <c r="Z8">
        <v>21000056006</v>
      </c>
      <c r="AA8">
        <v>881.38683933079983</v>
      </c>
      <c r="AB8" t="s">
        <v>54</v>
      </c>
      <c r="AC8" t="s">
        <v>54</v>
      </c>
      <c r="AD8" t="s">
        <v>54</v>
      </c>
      <c r="AE8" t="s">
        <v>65</v>
      </c>
      <c r="AF8" t="s">
        <v>95</v>
      </c>
      <c r="AK8">
        <v>3.3171822586656727</v>
      </c>
      <c r="AL8">
        <v>0.40998881848676855</v>
      </c>
      <c r="AM8">
        <v>5.0316809541557959</v>
      </c>
      <c r="AN8">
        <v>0.74543421543048827</v>
      </c>
      <c r="AO8">
        <v>2.0872158032053671</v>
      </c>
    </row>
    <row r="9" spans="1:42" x14ac:dyDescent="0.25">
      <c r="A9" t="s">
        <v>96</v>
      </c>
      <c r="B9" t="s">
        <v>97</v>
      </c>
      <c r="C9" t="s">
        <v>97</v>
      </c>
      <c r="D9" t="s">
        <v>98</v>
      </c>
      <c r="E9" t="s">
        <v>99</v>
      </c>
      <c r="F9">
        <v>6</v>
      </c>
      <c r="G9">
        <v>2022</v>
      </c>
      <c r="H9" s="1">
        <v>44833.697659108795</v>
      </c>
      <c r="I9" t="s">
        <v>62</v>
      </c>
      <c r="J9">
        <v>1568.17</v>
      </c>
      <c r="K9">
        <v>0</v>
      </c>
      <c r="L9" t="s">
        <v>38</v>
      </c>
      <c r="M9" t="s">
        <v>79</v>
      </c>
      <c r="Q9">
        <v>1568.17</v>
      </c>
      <c r="R9" t="s">
        <v>94</v>
      </c>
      <c r="S9">
        <v>29.781278</v>
      </c>
      <c r="T9">
        <v>-95.213027999999994</v>
      </c>
      <c r="U9">
        <v>3.3802500000000002</v>
      </c>
      <c r="V9">
        <v>1</v>
      </c>
      <c r="W9">
        <v>7.25</v>
      </c>
      <c r="X9">
        <v>7.25</v>
      </c>
      <c r="Y9">
        <v>1233.691</v>
      </c>
      <c r="Z9">
        <v>48007039021</v>
      </c>
      <c r="AA9">
        <v>2094.204267005</v>
      </c>
      <c r="AB9" t="s">
        <v>54</v>
      </c>
      <c r="AC9" t="s">
        <v>64</v>
      </c>
      <c r="AD9" t="s">
        <v>54</v>
      </c>
      <c r="AE9" t="s">
        <v>54</v>
      </c>
      <c r="AF9" t="s">
        <v>100</v>
      </c>
      <c r="AK9" t="s">
        <v>12134</v>
      </c>
    </row>
    <row r="10" spans="1:42" x14ac:dyDescent="0.25">
      <c r="A10" t="s">
        <v>101</v>
      </c>
      <c r="B10" t="s">
        <v>102</v>
      </c>
      <c r="C10" t="s">
        <v>102</v>
      </c>
      <c r="D10" t="s">
        <v>98</v>
      </c>
      <c r="E10" t="s">
        <v>99</v>
      </c>
      <c r="F10">
        <v>6</v>
      </c>
      <c r="G10">
        <v>2022</v>
      </c>
      <c r="H10" s="1">
        <v>44833.701260636575</v>
      </c>
      <c r="I10" t="s">
        <v>62</v>
      </c>
      <c r="J10">
        <v>1101.3599999999999</v>
      </c>
      <c r="K10">
        <v>0</v>
      </c>
      <c r="L10" t="s">
        <v>38</v>
      </c>
      <c r="M10" t="s">
        <v>79</v>
      </c>
      <c r="Q10">
        <v>1101.3599999999999</v>
      </c>
      <c r="R10" t="s">
        <v>94</v>
      </c>
      <c r="S10">
        <v>29.70102</v>
      </c>
      <c r="T10">
        <v>-95.670860000000005</v>
      </c>
      <c r="U10">
        <v>5.5269166670000001</v>
      </c>
      <c r="V10">
        <v>1</v>
      </c>
      <c r="W10">
        <v>13.34</v>
      </c>
      <c r="X10">
        <v>0</v>
      </c>
      <c r="Y10">
        <v>2017.1079999999999</v>
      </c>
      <c r="AB10" t="s">
        <v>41</v>
      </c>
      <c r="AC10" t="s">
        <v>54</v>
      </c>
      <c r="AD10" t="s">
        <v>54</v>
      </c>
      <c r="AE10" t="s">
        <v>73</v>
      </c>
      <c r="AF10" t="s">
        <v>103</v>
      </c>
      <c r="AK10" t="s">
        <v>12135</v>
      </c>
      <c r="AL10" t="s">
        <v>12136</v>
      </c>
      <c r="AM10" t="s">
        <v>144</v>
      </c>
      <c r="AN10" t="s">
        <v>12137</v>
      </c>
    </row>
    <row r="11" spans="1:42" x14ac:dyDescent="0.25">
      <c r="A11" t="s">
        <v>104</v>
      </c>
      <c r="B11" t="s">
        <v>105</v>
      </c>
      <c r="C11" t="s">
        <v>105</v>
      </c>
      <c r="D11" t="s">
        <v>98</v>
      </c>
      <c r="E11" t="s">
        <v>99</v>
      </c>
      <c r="F11">
        <v>6</v>
      </c>
      <c r="G11">
        <v>2022</v>
      </c>
      <c r="H11" s="1">
        <v>44833.612330462965</v>
      </c>
      <c r="I11" t="s">
        <v>62</v>
      </c>
      <c r="J11">
        <v>825.94</v>
      </c>
      <c r="K11">
        <v>0</v>
      </c>
      <c r="L11" t="s">
        <v>38</v>
      </c>
      <c r="M11" t="s">
        <v>79</v>
      </c>
      <c r="Q11">
        <v>825.94</v>
      </c>
      <c r="R11" t="s">
        <v>94</v>
      </c>
      <c r="S11">
        <v>29.608398999999999</v>
      </c>
      <c r="T11">
        <v>-95.241124999999997</v>
      </c>
      <c r="U11">
        <v>2.9256666670000002</v>
      </c>
      <c r="V11">
        <v>1</v>
      </c>
      <c r="W11">
        <v>15.2</v>
      </c>
      <c r="X11">
        <v>0</v>
      </c>
      <c r="Y11">
        <v>1067.7439999999999</v>
      </c>
      <c r="Z11">
        <v>48007039025</v>
      </c>
      <c r="AA11">
        <v>1607.9846676221</v>
      </c>
      <c r="AB11" t="s">
        <v>41</v>
      </c>
      <c r="AC11" t="s">
        <v>54</v>
      </c>
      <c r="AD11" t="s">
        <v>54</v>
      </c>
      <c r="AE11" t="s">
        <v>65</v>
      </c>
      <c r="AF11" t="s">
        <v>106</v>
      </c>
      <c r="AK11">
        <v>14.125978382407752</v>
      </c>
      <c r="AL11">
        <v>11.40514349608647</v>
      </c>
      <c r="AM11">
        <v>1.3045098770033543</v>
      </c>
      <c r="AN11">
        <v>13.529631010063362</v>
      </c>
    </row>
    <row r="12" spans="1:42" x14ac:dyDescent="0.25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</v>
      </c>
      <c r="G12">
        <v>2022</v>
      </c>
      <c r="H12" s="1">
        <v>44966.58021565972</v>
      </c>
      <c r="I12" t="s">
        <v>62</v>
      </c>
      <c r="J12">
        <v>820</v>
      </c>
      <c r="K12">
        <v>0</v>
      </c>
      <c r="L12" t="s">
        <v>38</v>
      </c>
      <c r="M12" t="s">
        <v>79</v>
      </c>
      <c r="Q12">
        <v>820</v>
      </c>
      <c r="R12" t="s">
        <v>52</v>
      </c>
      <c r="S12">
        <v>34.540289999999999</v>
      </c>
      <c r="T12">
        <v>-85.301404000000005</v>
      </c>
      <c r="U12">
        <v>2.3541666669999999</v>
      </c>
      <c r="V12">
        <v>1</v>
      </c>
      <c r="W12">
        <v>5</v>
      </c>
      <c r="X12">
        <v>4.91</v>
      </c>
      <c r="Y12">
        <v>858.13</v>
      </c>
      <c r="Z12">
        <v>13000181001</v>
      </c>
      <c r="AA12">
        <v>1731.8158764537</v>
      </c>
      <c r="AB12" t="s">
        <v>41</v>
      </c>
      <c r="AC12" t="s">
        <v>54</v>
      </c>
      <c r="AD12" t="s">
        <v>54</v>
      </c>
      <c r="AE12" t="s">
        <v>73</v>
      </c>
      <c r="AF12" t="s">
        <v>112</v>
      </c>
      <c r="AK12" t="s">
        <v>12138</v>
      </c>
    </row>
    <row r="13" spans="1:42" x14ac:dyDescent="0.25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5</v>
      </c>
      <c r="G13">
        <v>2022</v>
      </c>
      <c r="H13" s="1">
        <v>44949.601915706022</v>
      </c>
      <c r="I13" t="s">
        <v>62</v>
      </c>
      <c r="J13">
        <v>772.84</v>
      </c>
      <c r="K13">
        <v>0</v>
      </c>
      <c r="L13" t="s">
        <v>38</v>
      </c>
      <c r="M13" t="s">
        <v>79</v>
      </c>
      <c r="Q13">
        <v>772.84</v>
      </c>
      <c r="R13" t="s">
        <v>52</v>
      </c>
      <c r="S13">
        <v>37.887500000000003</v>
      </c>
      <c r="T13">
        <v>-89.788332999999994</v>
      </c>
      <c r="U13">
        <v>0.72683333299999997</v>
      </c>
      <c r="V13">
        <v>1</v>
      </c>
      <c r="W13">
        <v>7.43</v>
      </c>
      <c r="X13">
        <v>3</v>
      </c>
      <c r="Y13">
        <v>264.73599999999999</v>
      </c>
      <c r="Z13">
        <v>17007516001</v>
      </c>
      <c r="AB13" t="s">
        <v>118</v>
      </c>
      <c r="AC13" t="s">
        <v>54</v>
      </c>
      <c r="AD13" t="s">
        <v>54</v>
      </c>
      <c r="AE13" t="s">
        <v>65</v>
      </c>
      <c r="AF13" t="s">
        <v>119</v>
      </c>
      <c r="AK13" t="s">
        <v>12139</v>
      </c>
      <c r="AL13" t="s">
        <v>12140</v>
      </c>
    </row>
    <row r="14" spans="1:42" x14ac:dyDescent="0.25">
      <c r="A14" t="s">
        <v>120</v>
      </c>
      <c r="B14" t="s">
        <v>121</v>
      </c>
      <c r="C14" t="s">
        <v>121</v>
      </c>
      <c r="D14" t="s">
        <v>98</v>
      </c>
      <c r="E14" t="s">
        <v>99</v>
      </c>
      <c r="F14">
        <v>6</v>
      </c>
      <c r="G14">
        <v>2022</v>
      </c>
      <c r="H14" s="1">
        <v>44833.60997420139</v>
      </c>
      <c r="I14" t="s">
        <v>62</v>
      </c>
      <c r="J14">
        <v>734.36</v>
      </c>
      <c r="K14">
        <v>0</v>
      </c>
      <c r="L14" t="s">
        <v>38</v>
      </c>
      <c r="M14" t="s">
        <v>79</v>
      </c>
      <c r="Q14">
        <v>734.36</v>
      </c>
      <c r="R14" t="s">
        <v>94</v>
      </c>
      <c r="S14">
        <v>29.643219999999999</v>
      </c>
      <c r="T14">
        <v>-95.264250000000004</v>
      </c>
      <c r="U14">
        <v>1.4246666670000001</v>
      </c>
      <c r="V14">
        <v>1</v>
      </c>
      <c r="W14">
        <v>3</v>
      </c>
      <c r="X14">
        <v>0</v>
      </c>
      <c r="Y14">
        <v>520.20600000000002</v>
      </c>
      <c r="AB14" t="s">
        <v>54</v>
      </c>
      <c r="AC14" t="s">
        <v>64</v>
      </c>
      <c r="AD14" t="s">
        <v>54</v>
      </c>
      <c r="AE14" t="s">
        <v>54</v>
      </c>
      <c r="AF14" t="s">
        <v>122</v>
      </c>
      <c r="AK14">
        <v>81.550503168095418</v>
      </c>
      <c r="AL14">
        <v>34.289973909802463</v>
      </c>
    </row>
    <row r="15" spans="1:42" x14ac:dyDescent="0.25">
      <c r="A15" t="s">
        <v>123</v>
      </c>
      <c r="B15" t="s">
        <v>124</v>
      </c>
      <c r="C15" t="s">
        <v>124</v>
      </c>
      <c r="D15" t="s">
        <v>98</v>
      </c>
      <c r="E15" t="s">
        <v>99</v>
      </c>
      <c r="F15">
        <v>6</v>
      </c>
      <c r="G15">
        <v>2022</v>
      </c>
      <c r="H15" s="1">
        <v>44833.700651689818</v>
      </c>
      <c r="I15" t="s">
        <v>62</v>
      </c>
      <c r="J15">
        <v>640.83000000000004</v>
      </c>
      <c r="K15">
        <v>0</v>
      </c>
      <c r="L15" t="s">
        <v>38</v>
      </c>
      <c r="M15" t="s">
        <v>79</v>
      </c>
      <c r="Q15">
        <v>640.83000000000004</v>
      </c>
      <c r="R15" t="s">
        <v>94</v>
      </c>
      <c r="S15">
        <v>29.598593999999999</v>
      </c>
      <c r="T15">
        <v>-95.207773000000003</v>
      </c>
      <c r="U15">
        <v>3.4718333330000002</v>
      </c>
      <c r="V15">
        <v>1</v>
      </c>
      <c r="W15">
        <v>6.14</v>
      </c>
      <c r="X15">
        <v>0</v>
      </c>
      <c r="Y15">
        <v>1267.357</v>
      </c>
      <c r="Z15">
        <v>48007039024</v>
      </c>
      <c r="AB15" t="s">
        <v>54</v>
      </c>
      <c r="AC15" t="s">
        <v>64</v>
      </c>
      <c r="AD15" t="s">
        <v>54</v>
      </c>
      <c r="AE15" t="s">
        <v>54</v>
      </c>
      <c r="AF15" t="s">
        <v>125</v>
      </c>
    </row>
    <row r="16" spans="1:42" x14ac:dyDescent="0.25">
      <c r="A16" t="s">
        <v>126</v>
      </c>
      <c r="B16" t="s">
        <v>127</v>
      </c>
      <c r="C16" t="s">
        <v>127</v>
      </c>
      <c r="D16" t="s">
        <v>98</v>
      </c>
      <c r="E16" t="s">
        <v>99</v>
      </c>
      <c r="F16">
        <v>6</v>
      </c>
      <c r="G16">
        <v>2022</v>
      </c>
      <c r="H16" s="1">
        <v>44833.698565856481</v>
      </c>
      <c r="I16" t="s">
        <v>62</v>
      </c>
      <c r="J16">
        <v>554.72</v>
      </c>
      <c r="K16">
        <v>0</v>
      </c>
      <c r="L16" t="s">
        <v>38</v>
      </c>
      <c r="M16" t="s">
        <v>79</v>
      </c>
      <c r="Q16">
        <v>554.72</v>
      </c>
      <c r="R16" t="s">
        <v>94</v>
      </c>
      <c r="S16">
        <v>29.648855999999999</v>
      </c>
      <c r="T16">
        <v>-95.223010000000002</v>
      </c>
      <c r="U16">
        <v>2.2488333329999999</v>
      </c>
      <c r="V16">
        <v>1</v>
      </c>
      <c r="W16">
        <v>5.76</v>
      </c>
      <c r="X16">
        <v>0</v>
      </c>
      <c r="Y16">
        <v>821.06500000000005</v>
      </c>
      <c r="AB16" t="s">
        <v>54</v>
      </c>
      <c r="AC16" t="s">
        <v>64</v>
      </c>
      <c r="AD16" t="s">
        <v>54</v>
      </c>
      <c r="AE16" t="s">
        <v>54</v>
      </c>
      <c r="AF16" t="s">
        <v>128</v>
      </c>
    </row>
    <row r="17" spans="1:32" x14ac:dyDescent="0.25">
      <c r="A17" t="s">
        <v>129</v>
      </c>
      <c r="B17" t="s">
        <v>130</v>
      </c>
      <c r="C17" t="s">
        <v>130</v>
      </c>
      <c r="D17" t="s">
        <v>98</v>
      </c>
      <c r="E17" t="s">
        <v>99</v>
      </c>
      <c r="F17">
        <v>6</v>
      </c>
      <c r="G17">
        <v>2022</v>
      </c>
      <c r="H17" s="1">
        <v>44833.591452615743</v>
      </c>
      <c r="I17" t="s">
        <v>62</v>
      </c>
      <c r="J17">
        <v>541.83000000000004</v>
      </c>
      <c r="K17">
        <v>0</v>
      </c>
      <c r="L17" t="s">
        <v>38</v>
      </c>
      <c r="M17" t="s">
        <v>79</v>
      </c>
      <c r="Q17">
        <v>541.83000000000004</v>
      </c>
      <c r="R17" t="s">
        <v>94</v>
      </c>
      <c r="S17">
        <v>29.927769999999999</v>
      </c>
      <c r="T17">
        <v>-95.393739999999994</v>
      </c>
      <c r="U17">
        <v>1.4836666670000001</v>
      </c>
      <c r="V17">
        <v>1</v>
      </c>
      <c r="W17">
        <v>4</v>
      </c>
      <c r="X17">
        <v>0</v>
      </c>
      <c r="Y17">
        <v>541.71799999999996</v>
      </c>
      <c r="Z17">
        <v>48007039067</v>
      </c>
      <c r="AB17" t="s">
        <v>41</v>
      </c>
      <c r="AC17" t="s">
        <v>54</v>
      </c>
      <c r="AD17" t="s">
        <v>54</v>
      </c>
      <c r="AE17" t="s">
        <v>73</v>
      </c>
      <c r="AF17" t="s">
        <v>131</v>
      </c>
    </row>
    <row r="18" spans="1:32" x14ac:dyDescent="0.25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>
        <v>4</v>
      </c>
      <c r="G18">
        <v>2022</v>
      </c>
      <c r="H18" s="1">
        <v>44963.528486145835</v>
      </c>
      <c r="I18" t="s">
        <v>62</v>
      </c>
      <c r="J18">
        <v>527.29</v>
      </c>
      <c r="K18">
        <v>0</v>
      </c>
      <c r="L18" t="s">
        <v>38</v>
      </c>
      <c r="M18" t="s">
        <v>51</v>
      </c>
      <c r="N18">
        <v>527.29</v>
      </c>
      <c r="R18" t="s">
        <v>52</v>
      </c>
      <c r="S18">
        <v>35.004305000000002</v>
      </c>
      <c r="T18">
        <v>-78.345532000000006</v>
      </c>
      <c r="U18">
        <v>2.5535999999999999</v>
      </c>
      <c r="V18">
        <v>1</v>
      </c>
      <c r="W18">
        <v>5</v>
      </c>
      <c r="X18">
        <v>0</v>
      </c>
      <c r="Y18">
        <v>931.52809999999999</v>
      </c>
      <c r="Z18">
        <v>37008201001</v>
      </c>
      <c r="AA18">
        <v>1314.7960702414</v>
      </c>
      <c r="AB18" t="s">
        <v>41</v>
      </c>
      <c r="AC18" t="s">
        <v>54</v>
      </c>
      <c r="AD18" t="s">
        <v>54</v>
      </c>
      <c r="AE18" t="s">
        <v>73</v>
      </c>
      <c r="AF18" t="s">
        <v>137</v>
      </c>
    </row>
    <row r="19" spans="1:32" x14ac:dyDescent="0.25">
      <c r="A19" t="s">
        <v>138</v>
      </c>
      <c r="B19" t="s">
        <v>139</v>
      </c>
      <c r="C19" t="s">
        <v>139</v>
      </c>
      <c r="D19" t="s">
        <v>98</v>
      </c>
      <c r="E19" t="s">
        <v>99</v>
      </c>
      <c r="F19">
        <v>6</v>
      </c>
      <c r="G19">
        <v>2022</v>
      </c>
      <c r="H19" s="1">
        <v>44833.6934115162</v>
      </c>
      <c r="I19" t="s">
        <v>62</v>
      </c>
      <c r="J19">
        <v>501.67</v>
      </c>
      <c r="K19">
        <v>0</v>
      </c>
      <c r="L19" t="s">
        <v>38</v>
      </c>
      <c r="M19" t="s">
        <v>79</v>
      </c>
      <c r="Q19">
        <v>501.67</v>
      </c>
      <c r="R19" t="s">
        <v>94</v>
      </c>
      <c r="S19">
        <v>29.878990000000002</v>
      </c>
      <c r="T19">
        <v>-95.536159999999995</v>
      </c>
      <c r="U19">
        <v>1.7431666669999999</v>
      </c>
      <c r="V19">
        <v>1</v>
      </c>
      <c r="W19">
        <v>4</v>
      </c>
      <c r="X19">
        <v>0</v>
      </c>
      <c r="Y19">
        <v>636.13</v>
      </c>
      <c r="Z19">
        <v>48007039065</v>
      </c>
      <c r="AB19" t="s">
        <v>54</v>
      </c>
      <c r="AC19" t="s">
        <v>64</v>
      </c>
      <c r="AD19" t="s">
        <v>54</v>
      </c>
      <c r="AE19" t="s">
        <v>54</v>
      </c>
      <c r="AF19" t="s">
        <v>140</v>
      </c>
    </row>
    <row r="20" spans="1:32" x14ac:dyDescent="0.25">
      <c r="A20" t="s">
        <v>141</v>
      </c>
      <c r="B20" t="s">
        <v>142</v>
      </c>
      <c r="C20" t="s">
        <v>142</v>
      </c>
      <c r="D20" t="s">
        <v>98</v>
      </c>
      <c r="E20" t="s">
        <v>99</v>
      </c>
      <c r="F20">
        <v>6</v>
      </c>
      <c r="G20">
        <v>2022</v>
      </c>
      <c r="H20" s="1">
        <v>44833.608812164355</v>
      </c>
      <c r="I20" t="s">
        <v>62</v>
      </c>
      <c r="J20">
        <v>498.32</v>
      </c>
      <c r="K20">
        <v>0</v>
      </c>
      <c r="L20" t="s">
        <v>38</v>
      </c>
      <c r="M20" t="s">
        <v>79</v>
      </c>
      <c r="Q20">
        <v>498.32</v>
      </c>
      <c r="R20" t="s">
        <v>94</v>
      </c>
      <c r="S20">
        <v>29.687771000000001</v>
      </c>
      <c r="T20">
        <v>-95.302041000000003</v>
      </c>
      <c r="U20">
        <v>1.987833333</v>
      </c>
      <c r="V20">
        <v>1</v>
      </c>
      <c r="W20">
        <v>7.2</v>
      </c>
      <c r="X20">
        <v>0</v>
      </c>
      <c r="Y20">
        <v>725.07100000000003</v>
      </c>
      <c r="Z20">
        <v>48007039061</v>
      </c>
      <c r="AA20">
        <v>2622.3079517280003</v>
      </c>
      <c r="AB20" t="s">
        <v>54</v>
      </c>
      <c r="AC20" t="s">
        <v>64</v>
      </c>
      <c r="AD20" t="s">
        <v>54</v>
      </c>
      <c r="AE20" t="s">
        <v>54</v>
      </c>
      <c r="AF20" t="s">
        <v>143</v>
      </c>
    </row>
    <row r="21" spans="1:32" x14ac:dyDescent="0.25">
      <c r="A21" t="s">
        <v>145</v>
      </c>
      <c r="B21" t="s">
        <v>146</v>
      </c>
      <c r="C21" t="s">
        <v>147</v>
      </c>
      <c r="D21" t="s">
        <v>148</v>
      </c>
      <c r="E21" t="s">
        <v>117</v>
      </c>
      <c r="F21">
        <v>5</v>
      </c>
      <c r="G21">
        <v>2022</v>
      </c>
      <c r="H21" s="1">
        <v>44981.427344131946</v>
      </c>
      <c r="I21" t="s">
        <v>62</v>
      </c>
      <c r="J21">
        <v>446.45</v>
      </c>
      <c r="K21">
        <v>0</v>
      </c>
      <c r="L21" t="s">
        <v>38</v>
      </c>
      <c r="M21" t="s">
        <v>51</v>
      </c>
      <c r="N21">
        <v>537</v>
      </c>
      <c r="R21" t="s">
        <v>52</v>
      </c>
      <c r="S21">
        <v>41.443002</v>
      </c>
      <c r="T21">
        <v>-87.670895000000002</v>
      </c>
      <c r="AB21" t="s">
        <v>41</v>
      </c>
      <c r="AC21" t="s">
        <v>54</v>
      </c>
      <c r="AD21" t="s">
        <v>54</v>
      </c>
      <c r="AE21" t="s">
        <v>73</v>
      </c>
      <c r="AF21" t="s">
        <v>149</v>
      </c>
    </row>
    <row r="22" spans="1:32" x14ac:dyDescent="0.25">
      <c r="A22" t="s">
        <v>150</v>
      </c>
      <c r="B22" t="s">
        <v>151</v>
      </c>
      <c r="C22" t="s">
        <v>152</v>
      </c>
      <c r="D22" t="s">
        <v>153</v>
      </c>
      <c r="E22" t="s">
        <v>93</v>
      </c>
      <c r="F22">
        <v>4</v>
      </c>
      <c r="G22">
        <v>2022</v>
      </c>
      <c r="H22" s="1">
        <v>44957.58523715278</v>
      </c>
      <c r="I22" t="s">
        <v>62</v>
      </c>
      <c r="J22">
        <v>445</v>
      </c>
      <c r="K22">
        <v>0</v>
      </c>
      <c r="L22" t="s">
        <v>38</v>
      </c>
      <c r="M22" t="s">
        <v>79</v>
      </c>
      <c r="Q22">
        <v>445</v>
      </c>
      <c r="R22" t="s">
        <v>94</v>
      </c>
      <c r="S22">
        <v>38.043332999999997</v>
      </c>
      <c r="T22">
        <v>-84.922499999999999</v>
      </c>
      <c r="U22">
        <v>2.5941666670000001</v>
      </c>
      <c r="V22">
        <v>1</v>
      </c>
      <c r="W22">
        <v>3.3</v>
      </c>
      <c r="X22">
        <v>2.149</v>
      </c>
      <c r="Y22">
        <v>943.7</v>
      </c>
      <c r="Z22">
        <v>21000271001</v>
      </c>
      <c r="AA22">
        <v>983.36548189799998</v>
      </c>
      <c r="AB22" t="s">
        <v>41</v>
      </c>
      <c r="AC22" t="s">
        <v>54</v>
      </c>
      <c r="AD22" t="s">
        <v>54</v>
      </c>
      <c r="AE22" t="s">
        <v>65</v>
      </c>
      <c r="AF22" t="s">
        <v>154</v>
      </c>
    </row>
    <row r="23" spans="1:32" x14ac:dyDescent="0.25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>
        <v>10</v>
      </c>
      <c r="G23">
        <v>2022</v>
      </c>
      <c r="H23" s="1">
        <v>44971.487657083337</v>
      </c>
      <c r="I23" t="s">
        <v>62</v>
      </c>
      <c r="J23">
        <v>397.33</v>
      </c>
      <c r="K23">
        <v>0</v>
      </c>
      <c r="L23" t="s">
        <v>38</v>
      </c>
      <c r="M23" t="s">
        <v>51</v>
      </c>
      <c r="N23">
        <v>397.33</v>
      </c>
      <c r="R23" t="s">
        <v>52</v>
      </c>
      <c r="S23">
        <v>47.848655999999998</v>
      </c>
      <c r="T23">
        <v>-121.97613699999999</v>
      </c>
      <c r="U23">
        <v>0</v>
      </c>
      <c r="V23">
        <v>1</v>
      </c>
      <c r="W23">
        <v>0</v>
      </c>
      <c r="X23">
        <v>0</v>
      </c>
      <c r="Y23">
        <v>0</v>
      </c>
      <c r="Z23">
        <v>53000790001</v>
      </c>
      <c r="AA23">
        <v>883.20788651950011</v>
      </c>
      <c r="AB23" t="s">
        <v>41</v>
      </c>
      <c r="AC23" t="s">
        <v>54</v>
      </c>
      <c r="AD23" t="s">
        <v>54</v>
      </c>
      <c r="AE23" t="s">
        <v>73</v>
      </c>
      <c r="AF23" t="s">
        <v>160</v>
      </c>
    </row>
    <row r="24" spans="1:32" x14ac:dyDescent="0.25">
      <c r="A24" t="s">
        <v>161</v>
      </c>
      <c r="B24" t="s">
        <v>162</v>
      </c>
      <c r="C24" t="s">
        <v>162</v>
      </c>
      <c r="D24" t="s">
        <v>98</v>
      </c>
      <c r="E24" t="s">
        <v>99</v>
      </c>
      <c r="F24">
        <v>6</v>
      </c>
      <c r="G24">
        <v>2022</v>
      </c>
      <c r="H24" s="1">
        <v>44833.699873819445</v>
      </c>
      <c r="I24" t="s">
        <v>62</v>
      </c>
      <c r="J24">
        <v>391.22</v>
      </c>
      <c r="K24">
        <v>0</v>
      </c>
      <c r="L24" t="s">
        <v>38</v>
      </c>
      <c r="M24" t="s">
        <v>79</v>
      </c>
      <c r="Q24">
        <v>391.22</v>
      </c>
      <c r="R24" t="s">
        <v>94</v>
      </c>
      <c r="S24">
        <v>29.645800000000001</v>
      </c>
      <c r="T24">
        <v>-95.338290999999998</v>
      </c>
      <c r="U24">
        <v>2.8322500000000002</v>
      </c>
      <c r="V24">
        <v>1</v>
      </c>
      <c r="W24">
        <v>7</v>
      </c>
      <c r="X24">
        <v>0</v>
      </c>
      <c r="Y24">
        <v>1033.1659999999999</v>
      </c>
      <c r="Z24">
        <v>48007039005</v>
      </c>
      <c r="AA24">
        <v>1733.6369236423998</v>
      </c>
      <c r="AB24" t="s">
        <v>41</v>
      </c>
      <c r="AC24" t="s">
        <v>54</v>
      </c>
      <c r="AD24" t="s">
        <v>54</v>
      </c>
      <c r="AE24" t="s">
        <v>73</v>
      </c>
      <c r="AF24" t="s">
        <v>163</v>
      </c>
    </row>
    <row r="25" spans="1:32" x14ac:dyDescent="0.25">
      <c r="A25" t="s">
        <v>164</v>
      </c>
      <c r="B25" t="s">
        <v>165</v>
      </c>
      <c r="C25" t="s">
        <v>165</v>
      </c>
      <c r="D25" t="s">
        <v>166</v>
      </c>
      <c r="E25" t="s">
        <v>99</v>
      </c>
      <c r="F25">
        <v>6</v>
      </c>
      <c r="G25">
        <v>2022</v>
      </c>
      <c r="H25" s="1">
        <v>44844.402948067131</v>
      </c>
      <c r="I25" t="s">
        <v>62</v>
      </c>
      <c r="J25">
        <v>386.62</v>
      </c>
      <c r="K25">
        <v>0</v>
      </c>
      <c r="L25" t="s">
        <v>38</v>
      </c>
      <c r="M25" t="s">
        <v>79</v>
      </c>
      <c r="Q25">
        <v>386.62</v>
      </c>
      <c r="R25" t="s">
        <v>94</v>
      </c>
      <c r="S25">
        <v>29.301642000000001</v>
      </c>
      <c r="T25">
        <v>-96.098033999999998</v>
      </c>
      <c r="U25">
        <v>0.59483333299999996</v>
      </c>
      <c r="V25">
        <v>1</v>
      </c>
      <c r="W25">
        <v>1.5</v>
      </c>
      <c r="X25">
        <v>1.5</v>
      </c>
      <c r="Y25">
        <v>216.904</v>
      </c>
      <c r="Z25">
        <v>48001246001</v>
      </c>
      <c r="AA25">
        <v>455.26179717500003</v>
      </c>
      <c r="AB25" t="s">
        <v>41</v>
      </c>
      <c r="AC25" t="s">
        <v>72</v>
      </c>
      <c r="AD25" t="s">
        <v>54</v>
      </c>
      <c r="AE25" t="s">
        <v>73</v>
      </c>
      <c r="AF25" t="s">
        <v>167</v>
      </c>
    </row>
    <row r="26" spans="1:32" x14ac:dyDescent="0.25">
      <c r="A26" t="s">
        <v>168</v>
      </c>
      <c r="B26" t="s">
        <v>169</v>
      </c>
      <c r="C26" t="s">
        <v>170</v>
      </c>
      <c r="D26" t="s">
        <v>171</v>
      </c>
      <c r="E26" t="s">
        <v>172</v>
      </c>
      <c r="F26">
        <v>4</v>
      </c>
      <c r="G26">
        <v>2022</v>
      </c>
      <c r="H26" s="1">
        <v>44972.412016122682</v>
      </c>
      <c r="I26" t="s">
        <v>62</v>
      </c>
      <c r="J26">
        <v>385</v>
      </c>
      <c r="K26">
        <v>0</v>
      </c>
      <c r="L26" t="s">
        <v>38</v>
      </c>
      <c r="M26" t="s">
        <v>51</v>
      </c>
      <c r="N26">
        <v>385</v>
      </c>
      <c r="R26" t="s">
        <v>52</v>
      </c>
      <c r="S26">
        <v>34.703251999999999</v>
      </c>
      <c r="T26">
        <v>-81.655710999999997</v>
      </c>
      <c r="U26">
        <v>0.94916666699999996</v>
      </c>
      <c r="V26">
        <v>1</v>
      </c>
      <c r="W26">
        <v>0</v>
      </c>
      <c r="X26">
        <v>0</v>
      </c>
      <c r="Y26">
        <v>346.81</v>
      </c>
      <c r="AB26" t="s">
        <v>41</v>
      </c>
      <c r="AC26" t="s">
        <v>54</v>
      </c>
      <c r="AD26" t="s">
        <v>54</v>
      </c>
      <c r="AE26" t="s">
        <v>54</v>
      </c>
      <c r="AF26" t="s">
        <v>173</v>
      </c>
    </row>
    <row r="27" spans="1:32" x14ac:dyDescent="0.25">
      <c r="A27" t="s">
        <v>174</v>
      </c>
      <c r="B27" t="s">
        <v>175</v>
      </c>
      <c r="C27" t="s">
        <v>175</v>
      </c>
      <c r="D27" t="s">
        <v>176</v>
      </c>
      <c r="E27" t="s">
        <v>99</v>
      </c>
      <c r="F27">
        <v>6</v>
      </c>
      <c r="G27">
        <v>2022</v>
      </c>
      <c r="H27" s="1">
        <v>44833.566960300923</v>
      </c>
      <c r="I27" t="s">
        <v>62</v>
      </c>
      <c r="J27">
        <v>384.07</v>
      </c>
      <c r="K27">
        <v>0</v>
      </c>
      <c r="L27" t="s">
        <v>38</v>
      </c>
      <c r="M27" t="s">
        <v>79</v>
      </c>
      <c r="Q27">
        <v>384.07</v>
      </c>
      <c r="R27" t="s">
        <v>94</v>
      </c>
      <c r="S27">
        <v>36.037806000000003</v>
      </c>
      <c r="T27">
        <v>-102.499167</v>
      </c>
      <c r="U27">
        <v>0.79683333300000003</v>
      </c>
      <c r="V27">
        <v>1</v>
      </c>
      <c r="W27">
        <v>1.5</v>
      </c>
      <c r="X27">
        <v>1.5</v>
      </c>
      <c r="Y27">
        <v>290.92899999999997</v>
      </c>
      <c r="Z27">
        <v>48000134001</v>
      </c>
      <c r="AA27">
        <v>327.78849396600003</v>
      </c>
      <c r="AB27" t="s">
        <v>177</v>
      </c>
      <c r="AC27" t="s">
        <v>72</v>
      </c>
      <c r="AD27" t="s">
        <v>54</v>
      </c>
      <c r="AE27" t="s">
        <v>73</v>
      </c>
      <c r="AF27" t="s">
        <v>178</v>
      </c>
    </row>
    <row r="28" spans="1:32" x14ac:dyDescent="0.25">
      <c r="A28" t="s">
        <v>179</v>
      </c>
      <c r="B28" t="s">
        <v>180</v>
      </c>
      <c r="C28" t="s">
        <v>181</v>
      </c>
      <c r="D28" t="s">
        <v>182</v>
      </c>
      <c r="E28" t="s">
        <v>117</v>
      </c>
      <c r="F28">
        <v>5</v>
      </c>
      <c r="G28">
        <v>2022</v>
      </c>
      <c r="H28" s="1">
        <v>44972.362364247689</v>
      </c>
      <c r="I28" t="s">
        <v>62</v>
      </c>
      <c r="J28">
        <v>358.5</v>
      </c>
      <c r="K28">
        <v>0</v>
      </c>
      <c r="L28" t="s">
        <v>38</v>
      </c>
      <c r="M28" t="s">
        <v>51</v>
      </c>
      <c r="N28">
        <v>358.5</v>
      </c>
      <c r="R28" t="s">
        <v>86</v>
      </c>
      <c r="S28">
        <v>37.733840000000001</v>
      </c>
      <c r="T28">
        <v>-89.166129999999995</v>
      </c>
      <c r="U28">
        <v>3.375</v>
      </c>
      <c r="V28">
        <v>1</v>
      </c>
      <c r="W28">
        <v>12.5</v>
      </c>
      <c r="X28">
        <v>6</v>
      </c>
      <c r="Y28">
        <v>1226.9000000000001</v>
      </c>
      <c r="Z28">
        <v>17000015001</v>
      </c>
      <c r="AA28">
        <v>1766.4157730390002</v>
      </c>
      <c r="AB28" t="s">
        <v>118</v>
      </c>
      <c r="AC28" t="s">
        <v>72</v>
      </c>
      <c r="AD28" t="s">
        <v>54</v>
      </c>
      <c r="AE28" t="s">
        <v>183</v>
      </c>
      <c r="AF28" t="s">
        <v>184</v>
      </c>
    </row>
    <row r="29" spans="1:32" x14ac:dyDescent="0.25">
      <c r="A29" t="s">
        <v>185</v>
      </c>
      <c r="B29" t="s">
        <v>186</v>
      </c>
      <c r="C29" t="s">
        <v>186</v>
      </c>
      <c r="D29" t="s">
        <v>98</v>
      </c>
      <c r="E29" t="s">
        <v>99</v>
      </c>
      <c r="F29">
        <v>6</v>
      </c>
      <c r="G29">
        <v>2022</v>
      </c>
      <c r="H29" s="1">
        <v>44833.692663877315</v>
      </c>
      <c r="I29" t="s">
        <v>62</v>
      </c>
      <c r="J29">
        <v>356.29</v>
      </c>
      <c r="K29">
        <v>0</v>
      </c>
      <c r="L29" t="s">
        <v>38</v>
      </c>
      <c r="M29" t="s">
        <v>79</v>
      </c>
      <c r="Q29">
        <v>356.29</v>
      </c>
      <c r="R29" t="s">
        <v>94</v>
      </c>
      <c r="S29">
        <v>29.944188</v>
      </c>
      <c r="T29">
        <v>-95.399782000000002</v>
      </c>
      <c r="U29">
        <v>2.7397499999999999</v>
      </c>
      <c r="V29">
        <v>1</v>
      </c>
      <c r="W29">
        <v>3.71</v>
      </c>
      <c r="X29">
        <v>0</v>
      </c>
      <c r="Y29">
        <v>999.85299999999995</v>
      </c>
      <c r="Z29">
        <v>48007039066</v>
      </c>
      <c r="AA29">
        <v>1019.786425672</v>
      </c>
      <c r="AB29" t="s">
        <v>41</v>
      </c>
      <c r="AC29" t="s">
        <v>54</v>
      </c>
      <c r="AD29" t="s">
        <v>54</v>
      </c>
      <c r="AE29" t="s">
        <v>73</v>
      </c>
      <c r="AF29" t="s">
        <v>187</v>
      </c>
    </row>
    <row r="30" spans="1:32" x14ac:dyDescent="0.25">
      <c r="A30" t="s">
        <v>188</v>
      </c>
      <c r="B30" t="s">
        <v>189</v>
      </c>
      <c r="C30" t="s">
        <v>190</v>
      </c>
      <c r="D30" t="s">
        <v>191</v>
      </c>
      <c r="E30" t="s">
        <v>192</v>
      </c>
      <c r="F30">
        <v>4</v>
      </c>
      <c r="G30">
        <v>2022</v>
      </c>
      <c r="H30" s="1">
        <v>44971.611305532409</v>
      </c>
      <c r="I30" t="s">
        <v>62</v>
      </c>
      <c r="J30">
        <v>291</v>
      </c>
      <c r="K30">
        <v>0</v>
      </c>
      <c r="L30" t="s">
        <v>38</v>
      </c>
      <c r="M30" t="s">
        <v>51</v>
      </c>
      <c r="N30">
        <v>291</v>
      </c>
      <c r="R30" t="s">
        <v>52</v>
      </c>
      <c r="S30">
        <v>33.5349</v>
      </c>
      <c r="T30">
        <v>-86.560599999999994</v>
      </c>
      <c r="U30">
        <v>1.453387333</v>
      </c>
      <c r="V30">
        <v>2</v>
      </c>
      <c r="W30">
        <v>2</v>
      </c>
      <c r="X30">
        <v>1.19</v>
      </c>
      <c r="Y30">
        <v>523.55999999999995</v>
      </c>
      <c r="Z30">
        <v>1200100001</v>
      </c>
      <c r="AA30">
        <v>553.59834536479991</v>
      </c>
      <c r="AB30" t="s">
        <v>118</v>
      </c>
      <c r="AC30" t="s">
        <v>54</v>
      </c>
      <c r="AD30" t="s">
        <v>54</v>
      </c>
      <c r="AE30" t="s">
        <v>55</v>
      </c>
      <c r="AF30" t="s">
        <v>193</v>
      </c>
    </row>
    <row r="31" spans="1:32" x14ac:dyDescent="0.25">
      <c r="A31" t="s">
        <v>194</v>
      </c>
      <c r="B31" t="s">
        <v>195</v>
      </c>
      <c r="C31" t="s">
        <v>196</v>
      </c>
      <c r="D31" t="s">
        <v>197</v>
      </c>
      <c r="E31" t="s">
        <v>111</v>
      </c>
      <c r="F31">
        <v>4</v>
      </c>
      <c r="G31">
        <v>2022</v>
      </c>
      <c r="H31" s="1">
        <v>44944.612434259259</v>
      </c>
      <c r="I31" t="s">
        <v>62</v>
      </c>
      <c r="J31">
        <v>290.29899999999998</v>
      </c>
      <c r="K31">
        <v>0</v>
      </c>
      <c r="L31" t="s">
        <v>38</v>
      </c>
      <c r="M31" t="s">
        <v>51</v>
      </c>
      <c r="N31">
        <v>290.29899999999998</v>
      </c>
      <c r="R31" t="s">
        <v>52</v>
      </c>
      <c r="S31">
        <v>34.459167000000001</v>
      </c>
      <c r="T31">
        <v>-85.344639000000001</v>
      </c>
      <c r="U31">
        <v>1.8666666670000001</v>
      </c>
      <c r="V31">
        <v>1</v>
      </c>
      <c r="W31">
        <v>2</v>
      </c>
      <c r="X31">
        <v>1.98</v>
      </c>
      <c r="Y31">
        <v>678.9</v>
      </c>
      <c r="Z31">
        <v>13000175001</v>
      </c>
      <c r="AA31">
        <v>610.05080821449997</v>
      </c>
      <c r="AB31" t="s">
        <v>41</v>
      </c>
      <c r="AC31" t="s">
        <v>54</v>
      </c>
      <c r="AD31" t="s">
        <v>54</v>
      </c>
      <c r="AE31" t="s">
        <v>73</v>
      </c>
      <c r="AF31" t="s">
        <v>198</v>
      </c>
    </row>
    <row r="32" spans="1:32" x14ac:dyDescent="0.25">
      <c r="A32" t="s">
        <v>199</v>
      </c>
      <c r="B32" t="s">
        <v>200</v>
      </c>
      <c r="C32" t="s">
        <v>201</v>
      </c>
      <c r="D32" t="s">
        <v>70</v>
      </c>
      <c r="E32" t="s">
        <v>71</v>
      </c>
      <c r="F32">
        <v>4</v>
      </c>
      <c r="G32">
        <v>2022</v>
      </c>
      <c r="H32" s="1">
        <v>45023.557024166665</v>
      </c>
      <c r="I32" t="s">
        <v>62</v>
      </c>
      <c r="J32">
        <v>244.24</v>
      </c>
      <c r="K32">
        <v>0</v>
      </c>
      <c r="L32" t="s">
        <v>38</v>
      </c>
      <c r="M32" t="s">
        <v>51</v>
      </c>
      <c r="N32">
        <v>244.24</v>
      </c>
      <c r="R32" t="s">
        <v>52</v>
      </c>
      <c r="S32">
        <v>32.152166999999999</v>
      </c>
      <c r="T32">
        <v>-90.263889000000006</v>
      </c>
      <c r="U32">
        <v>2.5916666670000001</v>
      </c>
      <c r="V32">
        <v>1</v>
      </c>
      <c r="W32">
        <v>4.5</v>
      </c>
      <c r="X32">
        <v>0</v>
      </c>
      <c r="Y32">
        <v>946.5</v>
      </c>
      <c r="Z32">
        <v>28001617501</v>
      </c>
      <c r="AA32">
        <v>1183.6806726550001</v>
      </c>
      <c r="AB32" t="s">
        <v>41</v>
      </c>
      <c r="AC32" t="s">
        <v>72</v>
      </c>
      <c r="AD32" t="s">
        <v>54</v>
      </c>
      <c r="AE32" t="s">
        <v>73</v>
      </c>
      <c r="AF32" t="s">
        <v>202</v>
      </c>
    </row>
    <row r="33" spans="1:32" x14ac:dyDescent="0.25">
      <c r="A33" t="s">
        <v>203</v>
      </c>
      <c r="B33" t="s">
        <v>204</v>
      </c>
      <c r="C33" t="s">
        <v>205</v>
      </c>
      <c r="D33" t="s">
        <v>206</v>
      </c>
      <c r="E33" t="s">
        <v>207</v>
      </c>
      <c r="F33">
        <v>4</v>
      </c>
      <c r="G33">
        <v>2022</v>
      </c>
      <c r="H33" s="1">
        <v>44985.487589895834</v>
      </c>
      <c r="I33" t="s">
        <v>62</v>
      </c>
      <c r="J33">
        <v>232.7</v>
      </c>
      <c r="K33">
        <v>0</v>
      </c>
      <c r="L33" t="s">
        <v>38</v>
      </c>
      <c r="M33" t="s">
        <v>51</v>
      </c>
      <c r="N33">
        <v>232.7</v>
      </c>
      <c r="R33" t="s">
        <v>86</v>
      </c>
      <c r="S33">
        <v>35.14564</v>
      </c>
      <c r="T33">
        <v>-86.564830000000001</v>
      </c>
      <c r="U33">
        <v>1.0302500000000001</v>
      </c>
      <c r="V33">
        <v>1</v>
      </c>
      <c r="W33">
        <v>3.35</v>
      </c>
      <c r="X33">
        <v>1.29</v>
      </c>
      <c r="Y33">
        <v>375.27499999999998</v>
      </c>
      <c r="Z33">
        <v>47000500001</v>
      </c>
      <c r="AA33">
        <v>864.99741463249995</v>
      </c>
      <c r="AB33" t="s">
        <v>38</v>
      </c>
      <c r="AC33" t="s">
        <v>38</v>
      </c>
      <c r="AD33" t="s">
        <v>38</v>
      </c>
      <c r="AE33" t="s">
        <v>38</v>
      </c>
      <c r="AF33" t="s">
        <v>208</v>
      </c>
    </row>
    <row r="34" spans="1:32" x14ac:dyDescent="0.25">
      <c r="A34" t="s">
        <v>209</v>
      </c>
      <c r="B34" t="s">
        <v>210</v>
      </c>
      <c r="C34" t="s">
        <v>211</v>
      </c>
      <c r="D34" t="s">
        <v>212</v>
      </c>
      <c r="E34" t="s">
        <v>213</v>
      </c>
      <c r="F34">
        <v>3</v>
      </c>
      <c r="G34">
        <v>2022</v>
      </c>
      <c r="H34" s="1">
        <v>44935.413893425924</v>
      </c>
      <c r="I34" t="s">
        <v>62</v>
      </c>
      <c r="J34">
        <v>226.08</v>
      </c>
      <c r="K34">
        <v>0</v>
      </c>
      <c r="L34" t="s">
        <v>38</v>
      </c>
      <c r="M34" t="s">
        <v>51</v>
      </c>
      <c r="N34">
        <v>226.08</v>
      </c>
      <c r="R34" t="s">
        <v>214</v>
      </c>
      <c r="S34">
        <v>40.475293999999998</v>
      </c>
      <c r="T34">
        <v>-78.001643999999999</v>
      </c>
      <c r="U34">
        <v>2.5249999999999999</v>
      </c>
      <c r="V34">
        <v>3</v>
      </c>
      <c r="W34">
        <v>4</v>
      </c>
      <c r="X34">
        <v>0</v>
      </c>
      <c r="Y34">
        <v>918.76099999999997</v>
      </c>
      <c r="Z34">
        <v>42003035001</v>
      </c>
      <c r="AA34">
        <v>1062.9452440441901</v>
      </c>
      <c r="AB34" t="s">
        <v>41</v>
      </c>
      <c r="AC34" t="s">
        <v>54</v>
      </c>
      <c r="AD34" t="s">
        <v>215</v>
      </c>
      <c r="AE34" t="s">
        <v>73</v>
      </c>
      <c r="AF34" t="s">
        <v>216</v>
      </c>
    </row>
    <row r="35" spans="1:32" x14ac:dyDescent="0.25">
      <c r="A35" t="s">
        <v>217</v>
      </c>
      <c r="B35" t="s">
        <v>218</v>
      </c>
      <c r="C35" t="s">
        <v>219</v>
      </c>
      <c r="D35" t="s">
        <v>220</v>
      </c>
      <c r="E35" t="s">
        <v>117</v>
      </c>
      <c r="F35">
        <v>5</v>
      </c>
      <c r="G35">
        <v>2022</v>
      </c>
      <c r="H35" s="1">
        <v>44972.47723434028</v>
      </c>
      <c r="I35" t="s">
        <v>62</v>
      </c>
      <c r="J35">
        <v>218.6</v>
      </c>
      <c r="K35">
        <v>0</v>
      </c>
      <c r="L35" t="s">
        <v>38</v>
      </c>
      <c r="M35" t="s">
        <v>51</v>
      </c>
      <c r="N35">
        <v>216.9</v>
      </c>
      <c r="R35" t="s">
        <v>52</v>
      </c>
      <c r="S35">
        <v>38.616700000000002</v>
      </c>
      <c r="T35">
        <v>-88.943799999999996</v>
      </c>
      <c r="U35">
        <v>2.7444999999999999</v>
      </c>
      <c r="V35">
        <v>4</v>
      </c>
      <c r="W35">
        <v>7.0229999999999997</v>
      </c>
      <c r="X35">
        <v>2.508</v>
      </c>
      <c r="Y35">
        <v>507.99299999999999</v>
      </c>
      <c r="Z35">
        <v>17001221001</v>
      </c>
      <c r="AA35">
        <v>626.44023291280007</v>
      </c>
      <c r="AB35" t="s">
        <v>41</v>
      </c>
      <c r="AC35" t="s">
        <v>54</v>
      </c>
      <c r="AD35" t="s">
        <v>54</v>
      </c>
      <c r="AE35" t="s">
        <v>65</v>
      </c>
      <c r="AF35" t="s">
        <v>221</v>
      </c>
    </row>
    <row r="36" spans="1:32" x14ac:dyDescent="0.25">
      <c r="A36" t="s">
        <v>222</v>
      </c>
      <c r="B36" t="s">
        <v>223</v>
      </c>
      <c r="C36" t="s">
        <v>224</v>
      </c>
      <c r="D36" t="s">
        <v>225</v>
      </c>
      <c r="E36" t="s">
        <v>93</v>
      </c>
      <c r="F36">
        <v>4</v>
      </c>
      <c r="G36">
        <v>2022</v>
      </c>
      <c r="H36" s="1">
        <v>44956.598785347225</v>
      </c>
      <c r="I36" t="s">
        <v>62</v>
      </c>
      <c r="J36">
        <v>214</v>
      </c>
      <c r="K36">
        <v>0</v>
      </c>
      <c r="L36" t="s">
        <v>38</v>
      </c>
      <c r="M36" t="s">
        <v>79</v>
      </c>
      <c r="Q36">
        <v>214</v>
      </c>
      <c r="R36" t="s">
        <v>52</v>
      </c>
      <c r="S36">
        <v>38.687221999999998</v>
      </c>
      <c r="T36">
        <v>-83.786666999999994</v>
      </c>
      <c r="U36">
        <v>1.5633333330000001</v>
      </c>
      <c r="V36">
        <v>1</v>
      </c>
      <c r="W36">
        <v>3.4</v>
      </c>
      <c r="X36">
        <v>1.345</v>
      </c>
      <c r="Y36">
        <v>569.05600000000004</v>
      </c>
      <c r="Z36">
        <v>21000289001</v>
      </c>
      <c r="AA36">
        <v>1014.50538882477</v>
      </c>
      <c r="AB36" t="s">
        <v>41</v>
      </c>
      <c r="AC36" t="s">
        <v>54</v>
      </c>
      <c r="AD36" t="s">
        <v>54</v>
      </c>
      <c r="AE36" t="s">
        <v>65</v>
      </c>
      <c r="AF36" t="s">
        <v>226</v>
      </c>
    </row>
    <row r="37" spans="1:32" x14ac:dyDescent="0.25">
      <c r="A37" t="s">
        <v>227</v>
      </c>
      <c r="B37" t="s">
        <v>228</v>
      </c>
      <c r="C37" t="s">
        <v>229</v>
      </c>
      <c r="D37" t="s">
        <v>230</v>
      </c>
      <c r="E37" t="s">
        <v>231</v>
      </c>
      <c r="F37">
        <v>2</v>
      </c>
      <c r="G37">
        <v>2022</v>
      </c>
      <c r="H37" s="1">
        <v>44978.480842557874</v>
      </c>
      <c r="I37" t="s">
        <v>62</v>
      </c>
      <c r="J37">
        <v>212.62</v>
      </c>
      <c r="K37">
        <v>0</v>
      </c>
      <c r="L37" t="s">
        <v>38</v>
      </c>
      <c r="M37" t="s">
        <v>79</v>
      </c>
      <c r="Q37">
        <v>212.62</v>
      </c>
      <c r="R37" t="s">
        <v>52</v>
      </c>
      <c r="S37">
        <v>18.100940000000001</v>
      </c>
      <c r="T37">
        <v>-66.623548999999997</v>
      </c>
      <c r="U37">
        <v>18.092500000000001</v>
      </c>
      <c r="V37">
        <v>1</v>
      </c>
      <c r="W37">
        <v>27</v>
      </c>
      <c r="X37">
        <v>18.100000000000001</v>
      </c>
      <c r="Y37">
        <v>6605.48</v>
      </c>
      <c r="Z37">
        <v>72000004001</v>
      </c>
      <c r="AB37" t="s">
        <v>118</v>
      </c>
      <c r="AC37" t="s">
        <v>54</v>
      </c>
      <c r="AD37" t="s">
        <v>54</v>
      </c>
      <c r="AE37" t="s">
        <v>54</v>
      </c>
      <c r="AF37" t="s">
        <v>232</v>
      </c>
    </row>
    <row r="38" spans="1:32" x14ac:dyDescent="0.25">
      <c r="A38" t="s">
        <v>233</v>
      </c>
      <c r="B38" t="s">
        <v>234</v>
      </c>
      <c r="C38" t="s">
        <v>234</v>
      </c>
      <c r="D38" t="s">
        <v>98</v>
      </c>
      <c r="E38" t="s">
        <v>99</v>
      </c>
      <c r="F38">
        <v>6</v>
      </c>
      <c r="G38">
        <v>2022</v>
      </c>
      <c r="H38" s="1">
        <v>44833.710507245371</v>
      </c>
      <c r="I38" t="s">
        <v>62</v>
      </c>
      <c r="J38">
        <v>209.98</v>
      </c>
      <c r="K38">
        <v>0</v>
      </c>
      <c r="L38" t="s">
        <v>38</v>
      </c>
      <c r="M38" t="s">
        <v>79</v>
      </c>
      <c r="Q38">
        <v>209.98</v>
      </c>
      <c r="R38" t="s">
        <v>94</v>
      </c>
      <c r="S38">
        <v>29.954388999999999</v>
      </c>
      <c r="T38">
        <v>-95.531861000000006</v>
      </c>
      <c r="U38">
        <v>1.3025</v>
      </c>
      <c r="V38">
        <v>1</v>
      </c>
      <c r="W38">
        <v>2</v>
      </c>
      <c r="X38">
        <v>0</v>
      </c>
      <c r="Y38">
        <v>475.53800000000001</v>
      </c>
      <c r="AB38" t="s">
        <v>41</v>
      </c>
      <c r="AC38" t="s">
        <v>54</v>
      </c>
      <c r="AD38" t="s">
        <v>54</v>
      </c>
      <c r="AE38" t="s">
        <v>54</v>
      </c>
      <c r="AF38" t="s">
        <v>235</v>
      </c>
    </row>
    <row r="39" spans="1:32" x14ac:dyDescent="0.25">
      <c r="A39" t="s">
        <v>236</v>
      </c>
      <c r="B39" t="s">
        <v>237</v>
      </c>
      <c r="C39" t="s">
        <v>238</v>
      </c>
      <c r="D39" t="s">
        <v>239</v>
      </c>
      <c r="E39" t="s">
        <v>117</v>
      </c>
      <c r="F39">
        <v>5</v>
      </c>
      <c r="G39">
        <v>2022</v>
      </c>
      <c r="H39" s="1">
        <v>44944.603979004627</v>
      </c>
      <c r="I39" t="s">
        <v>62</v>
      </c>
      <c r="J39">
        <v>203.84</v>
      </c>
      <c r="K39">
        <v>0</v>
      </c>
      <c r="L39" t="s">
        <v>38</v>
      </c>
      <c r="M39" t="s">
        <v>79</v>
      </c>
      <c r="Q39">
        <v>203.84</v>
      </c>
      <c r="R39" t="s">
        <v>52</v>
      </c>
      <c r="S39">
        <v>38.400565999999998</v>
      </c>
      <c r="T39">
        <v>-87.773971000000003</v>
      </c>
      <c r="U39">
        <v>1.62</v>
      </c>
      <c r="V39">
        <v>4</v>
      </c>
      <c r="W39">
        <v>5</v>
      </c>
      <c r="X39">
        <v>2</v>
      </c>
      <c r="Y39">
        <v>588.79</v>
      </c>
      <c r="Z39">
        <v>17005813001</v>
      </c>
      <c r="AB39" t="s">
        <v>118</v>
      </c>
      <c r="AC39" t="s">
        <v>72</v>
      </c>
      <c r="AD39" t="s">
        <v>54</v>
      </c>
      <c r="AE39" t="s">
        <v>65</v>
      </c>
      <c r="AF39" t="s">
        <v>240</v>
      </c>
    </row>
    <row r="40" spans="1:32" x14ac:dyDescent="0.25">
      <c r="A40" t="s">
        <v>241</v>
      </c>
      <c r="B40" t="s">
        <v>242</v>
      </c>
      <c r="C40" t="s">
        <v>242</v>
      </c>
      <c r="D40" t="s">
        <v>98</v>
      </c>
      <c r="E40" t="s">
        <v>99</v>
      </c>
      <c r="F40">
        <v>6</v>
      </c>
      <c r="G40">
        <v>2022</v>
      </c>
      <c r="H40" s="1">
        <v>44833.702148773147</v>
      </c>
      <c r="I40" t="s">
        <v>62</v>
      </c>
      <c r="J40">
        <v>194.74</v>
      </c>
      <c r="K40">
        <v>0</v>
      </c>
      <c r="L40" t="s">
        <v>38</v>
      </c>
      <c r="M40" t="s">
        <v>79</v>
      </c>
      <c r="Q40">
        <v>194.74</v>
      </c>
      <c r="R40" t="s">
        <v>94</v>
      </c>
      <c r="S40">
        <v>29.590377</v>
      </c>
      <c r="T40">
        <v>-95.156091000000004</v>
      </c>
      <c r="U40">
        <v>1.4027499999999999</v>
      </c>
      <c r="V40">
        <v>1</v>
      </c>
      <c r="W40">
        <v>5</v>
      </c>
      <c r="X40">
        <v>0</v>
      </c>
      <c r="Y40">
        <v>511.858</v>
      </c>
      <c r="Z40">
        <v>48007039084</v>
      </c>
      <c r="AB40" t="s">
        <v>41</v>
      </c>
      <c r="AC40" t="s">
        <v>54</v>
      </c>
      <c r="AD40" t="s">
        <v>54</v>
      </c>
      <c r="AE40" t="s">
        <v>73</v>
      </c>
      <c r="AF40" t="s">
        <v>243</v>
      </c>
    </row>
    <row r="41" spans="1:32" x14ac:dyDescent="0.25">
      <c r="A41" t="s">
        <v>244</v>
      </c>
      <c r="B41" t="s">
        <v>245</v>
      </c>
      <c r="C41" t="s">
        <v>245</v>
      </c>
      <c r="D41" t="s">
        <v>246</v>
      </c>
      <c r="E41" t="s">
        <v>247</v>
      </c>
      <c r="F41">
        <v>1</v>
      </c>
      <c r="G41">
        <v>2022</v>
      </c>
      <c r="H41" s="1">
        <v>44951.325327060185</v>
      </c>
      <c r="I41" t="s">
        <v>62</v>
      </c>
      <c r="J41">
        <v>189</v>
      </c>
      <c r="K41">
        <v>0</v>
      </c>
      <c r="L41" t="s">
        <v>38</v>
      </c>
      <c r="M41" t="s">
        <v>79</v>
      </c>
      <c r="Q41">
        <v>189</v>
      </c>
      <c r="R41" t="s">
        <v>94</v>
      </c>
      <c r="S41">
        <v>42.286285999999997</v>
      </c>
      <c r="T41">
        <v>-73.241279000000006</v>
      </c>
      <c r="U41">
        <v>0.69063333299999996</v>
      </c>
      <c r="V41">
        <v>1</v>
      </c>
      <c r="W41">
        <v>1.25</v>
      </c>
      <c r="X41">
        <v>0</v>
      </c>
      <c r="Y41">
        <v>252.13390000000001</v>
      </c>
      <c r="Z41">
        <v>25000163001</v>
      </c>
      <c r="AA41">
        <v>358.74629617390002</v>
      </c>
      <c r="AB41" t="s">
        <v>54</v>
      </c>
      <c r="AC41" t="s">
        <v>54</v>
      </c>
      <c r="AD41" t="s">
        <v>54</v>
      </c>
      <c r="AE41" t="s">
        <v>55</v>
      </c>
      <c r="AF41" t="s">
        <v>248</v>
      </c>
    </row>
    <row r="42" spans="1:32" x14ac:dyDescent="0.25">
      <c r="A42" t="s">
        <v>249</v>
      </c>
      <c r="B42" t="s">
        <v>250</v>
      </c>
      <c r="C42" t="s">
        <v>251</v>
      </c>
      <c r="D42" t="s">
        <v>252</v>
      </c>
      <c r="E42" t="s">
        <v>253</v>
      </c>
      <c r="F42">
        <v>5</v>
      </c>
      <c r="G42">
        <v>2022</v>
      </c>
      <c r="H42" s="1">
        <v>44931.599517037037</v>
      </c>
      <c r="I42" t="s">
        <v>62</v>
      </c>
      <c r="J42">
        <v>186</v>
      </c>
      <c r="K42">
        <v>0</v>
      </c>
      <c r="L42" t="s">
        <v>38</v>
      </c>
      <c r="M42" t="s">
        <v>51</v>
      </c>
      <c r="N42">
        <v>186</v>
      </c>
      <c r="R42" t="s">
        <v>52</v>
      </c>
      <c r="S42">
        <v>38.311971999999997</v>
      </c>
      <c r="T42">
        <v>-86.951527999999996</v>
      </c>
      <c r="U42">
        <v>1.13425</v>
      </c>
      <c r="V42">
        <v>1</v>
      </c>
      <c r="W42">
        <v>2</v>
      </c>
      <c r="X42">
        <v>0.9</v>
      </c>
      <c r="Y42">
        <v>411.39400000000001</v>
      </c>
      <c r="Z42">
        <v>18004373001</v>
      </c>
      <c r="AA42">
        <v>405.72931364236001</v>
      </c>
      <c r="AB42" t="s">
        <v>118</v>
      </c>
      <c r="AC42" t="s">
        <v>72</v>
      </c>
      <c r="AD42" t="s">
        <v>54</v>
      </c>
      <c r="AE42" t="s">
        <v>44</v>
      </c>
      <c r="AF42" t="s">
        <v>254</v>
      </c>
    </row>
    <row r="43" spans="1:32" x14ac:dyDescent="0.25">
      <c r="A43" t="s">
        <v>255</v>
      </c>
      <c r="B43" t="s">
        <v>256</v>
      </c>
      <c r="C43" t="s">
        <v>257</v>
      </c>
      <c r="D43" t="s">
        <v>258</v>
      </c>
      <c r="E43" t="s">
        <v>259</v>
      </c>
      <c r="F43">
        <v>7</v>
      </c>
      <c r="G43">
        <v>2022</v>
      </c>
      <c r="H43" s="1">
        <v>44977.609245462962</v>
      </c>
      <c r="I43" t="s">
        <v>62</v>
      </c>
      <c r="J43">
        <v>171.06</v>
      </c>
      <c r="K43">
        <v>0</v>
      </c>
      <c r="L43" t="s">
        <v>38</v>
      </c>
      <c r="M43" t="s">
        <v>51</v>
      </c>
      <c r="N43">
        <v>171.06</v>
      </c>
      <c r="R43" t="s">
        <v>52</v>
      </c>
      <c r="S43">
        <v>41.745277999999999</v>
      </c>
      <c r="T43">
        <v>-92.734722000000005</v>
      </c>
      <c r="U43">
        <v>0</v>
      </c>
      <c r="V43">
        <v>1</v>
      </c>
      <c r="W43">
        <v>5</v>
      </c>
      <c r="X43">
        <v>3.7109999999999999</v>
      </c>
      <c r="Y43">
        <v>0</v>
      </c>
      <c r="Z43">
        <v>19000352001</v>
      </c>
      <c r="AA43">
        <v>815.8291405376001</v>
      </c>
      <c r="AB43" t="s">
        <v>41</v>
      </c>
      <c r="AC43" t="s">
        <v>64</v>
      </c>
      <c r="AD43" t="s">
        <v>54</v>
      </c>
      <c r="AE43" t="s">
        <v>54</v>
      </c>
      <c r="AF43" t="s">
        <v>260</v>
      </c>
    </row>
    <row r="44" spans="1:32" x14ac:dyDescent="0.25">
      <c r="A44" t="s">
        <v>261</v>
      </c>
      <c r="B44" t="s">
        <v>262</v>
      </c>
      <c r="C44" t="s">
        <v>263</v>
      </c>
      <c r="D44" t="s">
        <v>264</v>
      </c>
      <c r="E44" t="s">
        <v>172</v>
      </c>
      <c r="F44">
        <v>4</v>
      </c>
      <c r="G44">
        <v>2022</v>
      </c>
      <c r="H44" s="1">
        <v>44950.646214629633</v>
      </c>
      <c r="I44" t="s">
        <v>62</v>
      </c>
      <c r="J44">
        <v>165</v>
      </c>
      <c r="K44">
        <v>0</v>
      </c>
      <c r="L44" t="s">
        <v>38</v>
      </c>
      <c r="M44" t="s">
        <v>79</v>
      </c>
      <c r="Q44">
        <v>87.11</v>
      </c>
      <c r="R44" t="s">
        <v>94</v>
      </c>
      <c r="S44">
        <v>33.218616398328997</v>
      </c>
      <c r="T44">
        <v>-81.350822990388096</v>
      </c>
      <c r="Z44">
        <v>45000177002</v>
      </c>
      <c r="AA44">
        <v>411.55666464619992</v>
      </c>
      <c r="AB44" t="s">
        <v>118</v>
      </c>
      <c r="AC44" t="s">
        <v>54</v>
      </c>
      <c r="AD44" t="s">
        <v>54</v>
      </c>
      <c r="AE44" t="s">
        <v>73</v>
      </c>
      <c r="AF44" t="s">
        <v>265</v>
      </c>
    </row>
    <row r="45" spans="1:32" x14ac:dyDescent="0.25">
      <c r="A45" t="s">
        <v>266</v>
      </c>
      <c r="B45" t="s">
        <v>267</v>
      </c>
      <c r="C45" t="s">
        <v>267</v>
      </c>
      <c r="D45" t="s">
        <v>98</v>
      </c>
      <c r="E45" t="s">
        <v>99</v>
      </c>
      <c r="F45">
        <v>6</v>
      </c>
      <c r="G45">
        <v>2022</v>
      </c>
      <c r="H45" s="1">
        <v>44833.709048842589</v>
      </c>
      <c r="I45" t="s">
        <v>62</v>
      </c>
      <c r="J45">
        <v>163.9</v>
      </c>
      <c r="K45">
        <v>0</v>
      </c>
      <c r="L45" t="s">
        <v>38</v>
      </c>
      <c r="M45" t="s">
        <v>79</v>
      </c>
      <c r="Q45">
        <v>163.9</v>
      </c>
      <c r="R45" t="s">
        <v>94</v>
      </c>
      <c r="S45">
        <v>29.929404000000002</v>
      </c>
      <c r="T45">
        <v>-95.283012999999997</v>
      </c>
      <c r="U45">
        <v>3.8932500000000001</v>
      </c>
      <c r="V45">
        <v>1</v>
      </c>
      <c r="W45">
        <v>5</v>
      </c>
      <c r="X45">
        <v>0</v>
      </c>
      <c r="Y45">
        <v>1423.2470000000001</v>
      </c>
      <c r="AB45" t="s">
        <v>54</v>
      </c>
      <c r="AC45" t="s">
        <v>64</v>
      </c>
      <c r="AD45" t="s">
        <v>54</v>
      </c>
      <c r="AE45" t="s">
        <v>54</v>
      </c>
      <c r="AF45" t="s">
        <v>268</v>
      </c>
    </row>
    <row r="46" spans="1:32" x14ac:dyDescent="0.25">
      <c r="A46" t="s">
        <v>269</v>
      </c>
      <c r="B46" t="s">
        <v>270</v>
      </c>
      <c r="C46" t="s">
        <v>270</v>
      </c>
      <c r="D46" t="s">
        <v>98</v>
      </c>
      <c r="E46" t="s">
        <v>99</v>
      </c>
      <c r="F46">
        <v>6</v>
      </c>
      <c r="G46">
        <v>2022</v>
      </c>
      <c r="H46" s="1">
        <v>44833.610593541664</v>
      </c>
      <c r="I46" t="s">
        <v>62</v>
      </c>
      <c r="J46">
        <v>163.24</v>
      </c>
      <c r="K46">
        <v>0</v>
      </c>
      <c r="L46" t="s">
        <v>38</v>
      </c>
      <c r="M46" t="s">
        <v>79</v>
      </c>
      <c r="Q46">
        <v>163.24</v>
      </c>
      <c r="R46" t="s">
        <v>94</v>
      </c>
      <c r="S46">
        <v>29.962416999999999</v>
      </c>
      <c r="T46">
        <v>-95.357139000000004</v>
      </c>
      <c r="U46">
        <v>1.814666667</v>
      </c>
      <c r="V46">
        <v>1</v>
      </c>
      <c r="W46">
        <v>8</v>
      </c>
      <c r="X46">
        <v>0</v>
      </c>
      <c r="Y46">
        <v>662.70699999999999</v>
      </c>
      <c r="Z46">
        <v>48007039018</v>
      </c>
      <c r="AA46">
        <v>1658.7918841868302</v>
      </c>
      <c r="AB46" t="s">
        <v>41</v>
      </c>
      <c r="AC46" t="s">
        <v>54</v>
      </c>
      <c r="AD46" t="s">
        <v>54</v>
      </c>
      <c r="AE46" t="s">
        <v>54</v>
      </c>
      <c r="AF46" t="s">
        <v>271</v>
      </c>
    </row>
    <row r="47" spans="1:32" x14ac:dyDescent="0.25">
      <c r="A47" t="s">
        <v>272</v>
      </c>
      <c r="B47" t="s">
        <v>273</v>
      </c>
      <c r="C47" t="s">
        <v>274</v>
      </c>
      <c r="D47" t="s">
        <v>275</v>
      </c>
      <c r="E47" t="s">
        <v>93</v>
      </c>
      <c r="F47">
        <v>4</v>
      </c>
      <c r="G47">
        <v>2022</v>
      </c>
      <c r="H47" s="1">
        <v>44957.425961157409</v>
      </c>
      <c r="I47" t="s">
        <v>62</v>
      </c>
      <c r="J47">
        <v>162</v>
      </c>
      <c r="K47">
        <v>0</v>
      </c>
      <c r="L47" t="s">
        <v>38</v>
      </c>
      <c r="M47" t="s">
        <v>39</v>
      </c>
      <c r="N47">
        <v>159</v>
      </c>
      <c r="Q47">
        <v>3</v>
      </c>
      <c r="R47" t="s">
        <v>52</v>
      </c>
      <c r="S47">
        <v>37.5625</v>
      </c>
      <c r="T47">
        <v>-85.272221999999999</v>
      </c>
      <c r="U47">
        <v>9.875</v>
      </c>
      <c r="V47">
        <v>1</v>
      </c>
      <c r="W47">
        <v>3</v>
      </c>
      <c r="X47">
        <v>2.1890000000000001</v>
      </c>
      <c r="Y47">
        <v>3656.01</v>
      </c>
      <c r="Z47">
        <v>21000305001</v>
      </c>
      <c r="AA47">
        <v>928.73406623700021</v>
      </c>
      <c r="AB47" t="s">
        <v>41</v>
      </c>
      <c r="AC47" t="s">
        <v>72</v>
      </c>
      <c r="AD47" t="s">
        <v>54</v>
      </c>
      <c r="AE47" t="s">
        <v>55</v>
      </c>
      <c r="AF47" t="s">
        <v>276</v>
      </c>
    </row>
    <row r="48" spans="1:32" x14ac:dyDescent="0.25">
      <c r="A48" t="s">
        <v>277</v>
      </c>
      <c r="B48" t="s">
        <v>278</v>
      </c>
      <c r="C48" t="s">
        <v>279</v>
      </c>
      <c r="D48" t="s">
        <v>280</v>
      </c>
      <c r="E48" t="s">
        <v>247</v>
      </c>
      <c r="F48">
        <v>1</v>
      </c>
      <c r="G48">
        <v>2022</v>
      </c>
      <c r="H48" s="1">
        <v>44964.411531886573</v>
      </c>
      <c r="I48" t="s">
        <v>62</v>
      </c>
      <c r="J48">
        <v>147.72</v>
      </c>
      <c r="K48">
        <v>0</v>
      </c>
      <c r="L48" t="s">
        <v>38</v>
      </c>
      <c r="M48" t="s">
        <v>79</v>
      </c>
      <c r="Q48">
        <v>143.72</v>
      </c>
      <c r="R48" t="s">
        <v>94</v>
      </c>
      <c r="S48">
        <v>42.251939999999998</v>
      </c>
      <c r="T48">
        <v>-72.255139999999997</v>
      </c>
      <c r="U48">
        <v>0.60216666699999999</v>
      </c>
      <c r="V48">
        <v>1</v>
      </c>
      <c r="W48">
        <v>2</v>
      </c>
      <c r="X48">
        <v>0.68700000000000006</v>
      </c>
      <c r="Y48">
        <v>219.69900000000001</v>
      </c>
      <c r="Z48">
        <v>25000144001</v>
      </c>
      <c r="AA48">
        <v>324.14639958859999</v>
      </c>
      <c r="AB48" t="s">
        <v>54</v>
      </c>
      <c r="AC48" t="s">
        <v>64</v>
      </c>
      <c r="AD48" t="s">
        <v>54</v>
      </c>
      <c r="AE48" t="s">
        <v>65</v>
      </c>
      <c r="AF48" t="s">
        <v>281</v>
      </c>
    </row>
    <row r="49" spans="1:32" x14ac:dyDescent="0.25">
      <c r="A49" t="s">
        <v>282</v>
      </c>
      <c r="B49" t="s">
        <v>283</v>
      </c>
      <c r="C49" t="s">
        <v>284</v>
      </c>
      <c r="D49" t="s">
        <v>285</v>
      </c>
      <c r="E49" t="s">
        <v>286</v>
      </c>
      <c r="F49">
        <v>1</v>
      </c>
      <c r="G49">
        <v>2022</v>
      </c>
      <c r="H49" s="1">
        <v>44952.498349328707</v>
      </c>
      <c r="I49" t="s">
        <v>62</v>
      </c>
      <c r="J49">
        <v>145.72</v>
      </c>
      <c r="K49">
        <v>0</v>
      </c>
      <c r="L49" t="s">
        <v>38</v>
      </c>
      <c r="M49" t="s">
        <v>51</v>
      </c>
      <c r="N49">
        <v>145.72</v>
      </c>
      <c r="R49" t="s">
        <v>86</v>
      </c>
      <c r="S49">
        <v>43.27919</v>
      </c>
      <c r="T49">
        <v>-72.467460000000003</v>
      </c>
      <c r="U49">
        <v>0.92541666700000003</v>
      </c>
      <c r="V49">
        <v>1</v>
      </c>
      <c r="W49">
        <v>0</v>
      </c>
      <c r="X49">
        <v>0</v>
      </c>
      <c r="Y49">
        <v>337.50099999999998</v>
      </c>
      <c r="Z49">
        <v>50000072001</v>
      </c>
      <c r="AA49">
        <v>667.77800409628992</v>
      </c>
      <c r="AB49" t="s">
        <v>53</v>
      </c>
      <c r="AC49" t="s">
        <v>42</v>
      </c>
      <c r="AD49" t="s">
        <v>43</v>
      </c>
      <c r="AE49" t="s">
        <v>73</v>
      </c>
      <c r="AF49" t="s">
        <v>287</v>
      </c>
    </row>
    <row r="50" spans="1:32" x14ac:dyDescent="0.25">
      <c r="A50" t="s">
        <v>288</v>
      </c>
      <c r="B50" t="s">
        <v>289</v>
      </c>
      <c r="C50" t="s">
        <v>290</v>
      </c>
      <c r="D50" t="s">
        <v>291</v>
      </c>
      <c r="E50" t="s">
        <v>117</v>
      </c>
      <c r="F50">
        <v>5</v>
      </c>
      <c r="G50">
        <v>2022</v>
      </c>
      <c r="H50" s="1">
        <v>44943.439196967593</v>
      </c>
      <c r="I50" t="s">
        <v>62</v>
      </c>
      <c r="J50">
        <v>142.30000000000001</v>
      </c>
      <c r="K50">
        <v>0</v>
      </c>
      <c r="L50" t="s">
        <v>38</v>
      </c>
      <c r="M50" t="s">
        <v>79</v>
      </c>
      <c r="Q50">
        <v>142.30000000000001</v>
      </c>
      <c r="R50" t="s">
        <v>94</v>
      </c>
      <c r="S50">
        <v>41.448929999999997</v>
      </c>
      <c r="T50">
        <v>-90.619889999999998</v>
      </c>
      <c r="U50">
        <v>7.5999999999999998E-2</v>
      </c>
      <c r="V50">
        <v>2</v>
      </c>
      <c r="W50">
        <v>3.75</v>
      </c>
      <c r="X50">
        <v>1.5</v>
      </c>
      <c r="Y50">
        <v>27.716000000000001</v>
      </c>
      <c r="Z50">
        <v>17000343002</v>
      </c>
      <c r="AA50">
        <v>398.80933432529997</v>
      </c>
      <c r="AB50" t="s">
        <v>118</v>
      </c>
      <c r="AC50" t="s">
        <v>54</v>
      </c>
      <c r="AD50" t="s">
        <v>54</v>
      </c>
      <c r="AE50" t="s">
        <v>54</v>
      </c>
      <c r="AF50" t="s">
        <v>292</v>
      </c>
    </row>
    <row r="51" spans="1:32" x14ac:dyDescent="0.25">
      <c r="A51" t="s">
        <v>293</v>
      </c>
      <c r="B51" t="s">
        <v>294</v>
      </c>
      <c r="C51" t="s">
        <v>295</v>
      </c>
      <c r="D51" t="s">
        <v>296</v>
      </c>
      <c r="E51" t="s">
        <v>231</v>
      </c>
      <c r="F51">
        <v>2</v>
      </c>
      <c r="G51">
        <v>2022</v>
      </c>
      <c r="H51" s="1">
        <v>44978.441895081021</v>
      </c>
      <c r="I51" t="s">
        <v>62</v>
      </c>
      <c r="J51">
        <v>134.01</v>
      </c>
      <c r="K51">
        <v>0</v>
      </c>
      <c r="L51" t="s">
        <v>38</v>
      </c>
      <c r="M51" t="s">
        <v>79</v>
      </c>
      <c r="Q51">
        <v>134.01</v>
      </c>
      <c r="R51" t="s">
        <v>52</v>
      </c>
      <c r="S51">
        <v>18.148561000000001</v>
      </c>
      <c r="T51">
        <v>-66.278391999999997</v>
      </c>
      <c r="U51">
        <v>0.63</v>
      </c>
      <c r="V51">
        <v>1</v>
      </c>
      <c r="W51">
        <v>1.8</v>
      </c>
      <c r="X51">
        <v>1.7</v>
      </c>
      <c r="Y51">
        <v>229.28</v>
      </c>
      <c r="Z51">
        <v>72000005006</v>
      </c>
      <c r="AB51" t="s">
        <v>118</v>
      </c>
      <c r="AC51" t="s">
        <v>54</v>
      </c>
      <c r="AD51" t="s">
        <v>54</v>
      </c>
      <c r="AE51" t="s">
        <v>73</v>
      </c>
      <c r="AF51" t="s">
        <v>297</v>
      </c>
    </row>
    <row r="52" spans="1:32" x14ac:dyDescent="0.25">
      <c r="A52" t="s">
        <v>298</v>
      </c>
      <c r="B52" t="s">
        <v>299</v>
      </c>
      <c r="C52" t="s">
        <v>300</v>
      </c>
      <c r="D52" t="s">
        <v>301</v>
      </c>
      <c r="E52" t="s">
        <v>85</v>
      </c>
      <c r="F52">
        <v>2</v>
      </c>
      <c r="G52">
        <v>2022</v>
      </c>
      <c r="H52" s="1">
        <v>44950.328131898146</v>
      </c>
      <c r="I52" t="s">
        <v>62</v>
      </c>
      <c r="J52">
        <v>133</v>
      </c>
      <c r="K52">
        <v>0</v>
      </c>
      <c r="L52" t="s">
        <v>38</v>
      </c>
      <c r="M52" t="s">
        <v>79</v>
      </c>
      <c r="Q52">
        <v>133</v>
      </c>
      <c r="R52" t="s">
        <v>214</v>
      </c>
      <c r="S52">
        <v>43.275889999999997</v>
      </c>
      <c r="T52">
        <v>-77.276570000000007</v>
      </c>
      <c r="U52">
        <v>0.75833333300000005</v>
      </c>
      <c r="V52">
        <v>1</v>
      </c>
      <c r="W52">
        <v>1</v>
      </c>
      <c r="X52">
        <v>0</v>
      </c>
      <c r="Y52">
        <v>275.72000000000003</v>
      </c>
      <c r="Z52">
        <v>36008093001</v>
      </c>
      <c r="AA52">
        <v>273.15707830499997</v>
      </c>
      <c r="AB52" t="s">
        <v>118</v>
      </c>
      <c r="AC52" t="s">
        <v>54</v>
      </c>
      <c r="AD52" t="s">
        <v>43</v>
      </c>
      <c r="AE52" t="s">
        <v>55</v>
      </c>
      <c r="AF52" t="s">
        <v>302</v>
      </c>
    </row>
    <row r="53" spans="1:32" x14ac:dyDescent="0.25">
      <c r="A53" t="s">
        <v>303</v>
      </c>
      <c r="B53" t="s">
        <v>304</v>
      </c>
      <c r="C53" t="s">
        <v>305</v>
      </c>
      <c r="D53" t="s">
        <v>306</v>
      </c>
      <c r="E53" t="s">
        <v>172</v>
      </c>
      <c r="F53">
        <v>4</v>
      </c>
      <c r="G53">
        <v>2022</v>
      </c>
      <c r="H53" s="1">
        <v>44974.610713263886</v>
      </c>
      <c r="I53" t="s">
        <v>62</v>
      </c>
      <c r="J53">
        <v>125</v>
      </c>
      <c r="K53">
        <v>0</v>
      </c>
      <c r="L53" t="s">
        <v>38</v>
      </c>
      <c r="M53" t="s">
        <v>79</v>
      </c>
      <c r="Q53">
        <v>125</v>
      </c>
      <c r="R53" t="s">
        <v>86</v>
      </c>
      <c r="S53">
        <v>34.164538</v>
      </c>
      <c r="T53">
        <v>-79.387549000000007</v>
      </c>
      <c r="U53">
        <v>1.257833333</v>
      </c>
      <c r="V53">
        <v>1</v>
      </c>
      <c r="W53">
        <v>0</v>
      </c>
      <c r="X53">
        <v>0</v>
      </c>
      <c r="Y53">
        <v>459.06900000000002</v>
      </c>
      <c r="Z53">
        <v>45000225002</v>
      </c>
      <c r="AA53">
        <v>1065.3126053895</v>
      </c>
      <c r="AB53" t="s">
        <v>54</v>
      </c>
      <c r="AC53" t="s">
        <v>64</v>
      </c>
      <c r="AD53" t="s">
        <v>54</v>
      </c>
      <c r="AE53" t="s">
        <v>73</v>
      </c>
      <c r="AF53" t="s">
        <v>307</v>
      </c>
    </row>
    <row r="54" spans="1:32" x14ac:dyDescent="0.25">
      <c r="A54" t="s">
        <v>308</v>
      </c>
      <c r="B54" t="s">
        <v>309</v>
      </c>
      <c r="C54" t="s">
        <v>310</v>
      </c>
      <c r="D54" t="s">
        <v>311</v>
      </c>
      <c r="E54" t="s">
        <v>117</v>
      </c>
      <c r="F54">
        <v>5</v>
      </c>
      <c r="G54">
        <v>2022</v>
      </c>
      <c r="H54" s="1">
        <v>44980.556747349539</v>
      </c>
      <c r="I54" t="s">
        <v>62</v>
      </c>
      <c r="J54">
        <v>110.01</v>
      </c>
      <c r="K54">
        <v>0</v>
      </c>
      <c r="L54" t="s">
        <v>38</v>
      </c>
      <c r="M54" t="s">
        <v>51</v>
      </c>
      <c r="N54">
        <v>37.18</v>
      </c>
      <c r="R54" t="s">
        <v>52</v>
      </c>
      <c r="S54">
        <v>41.241700000000002</v>
      </c>
      <c r="T54">
        <v>-87.838300000000004</v>
      </c>
      <c r="U54">
        <v>1.45425</v>
      </c>
      <c r="V54">
        <v>3</v>
      </c>
      <c r="W54">
        <v>3.5</v>
      </c>
      <c r="X54">
        <v>1.1499999999999999</v>
      </c>
      <c r="Y54">
        <v>529.99699999999996</v>
      </c>
      <c r="Z54">
        <v>17009105001</v>
      </c>
      <c r="AA54">
        <v>462.1817764920599</v>
      </c>
      <c r="AB54" t="s">
        <v>118</v>
      </c>
      <c r="AC54" t="s">
        <v>72</v>
      </c>
      <c r="AD54" t="s">
        <v>54</v>
      </c>
      <c r="AE54" t="s">
        <v>73</v>
      </c>
      <c r="AF54" t="s">
        <v>312</v>
      </c>
    </row>
    <row r="55" spans="1:32" x14ac:dyDescent="0.25">
      <c r="A55" t="s">
        <v>313</v>
      </c>
      <c r="B55" t="s">
        <v>314</v>
      </c>
      <c r="C55" t="s">
        <v>315</v>
      </c>
      <c r="D55" t="s">
        <v>316</v>
      </c>
      <c r="E55" t="s">
        <v>50</v>
      </c>
      <c r="F55">
        <v>10</v>
      </c>
      <c r="G55">
        <v>2022</v>
      </c>
      <c r="H55" s="1">
        <v>44988.579383553239</v>
      </c>
      <c r="I55" t="s">
        <v>62</v>
      </c>
      <c r="J55">
        <v>100.75</v>
      </c>
      <c r="K55">
        <v>0</v>
      </c>
      <c r="L55" t="s">
        <v>38</v>
      </c>
      <c r="M55" t="s">
        <v>51</v>
      </c>
      <c r="N55">
        <v>100.75</v>
      </c>
      <c r="R55" t="s">
        <v>86</v>
      </c>
      <c r="S55">
        <v>46.005499</v>
      </c>
      <c r="T55">
        <v>-123.92326300000001</v>
      </c>
      <c r="U55">
        <v>1.5818333330000001</v>
      </c>
      <c r="V55">
        <v>1</v>
      </c>
      <c r="W55">
        <v>2.25</v>
      </c>
      <c r="X55">
        <v>0</v>
      </c>
      <c r="Y55">
        <v>578.52300000000002</v>
      </c>
      <c r="Z55">
        <v>41000252001</v>
      </c>
      <c r="AA55">
        <v>573.6298644405</v>
      </c>
      <c r="AB55" t="s">
        <v>41</v>
      </c>
      <c r="AC55" t="s">
        <v>54</v>
      </c>
      <c r="AD55" t="s">
        <v>317</v>
      </c>
      <c r="AE55" t="s">
        <v>73</v>
      </c>
      <c r="AF55" t="s">
        <v>318</v>
      </c>
    </row>
    <row r="56" spans="1:32" x14ac:dyDescent="0.25">
      <c r="A56" t="s">
        <v>319</v>
      </c>
      <c r="B56" t="s">
        <v>320</v>
      </c>
      <c r="C56" t="s">
        <v>320</v>
      </c>
      <c r="D56" t="s">
        <v>98</v>
      </c>
      <c r="E56" t="s">
        <v>99</v>
      </c>
      <c r="F56">
        <v>6</v>
      </c>
      <c r="G56">
        <v>2022</v>
      </c>
      <c r="H56" s="1">
        <v>44833.691941064812</v>
      </c>
      <c r="I56" t="s">
        <v>62</v>
      </c>
      <c r="J56">
        <v>96.01</v>
      </c>
      <c r="K56">
        <v>0</v>
      </c>
      <c r="L56" t="s">
        <v>38</v>
      </c>
      <c r="M56" t="s">
        <v>79</v>
      </c>
      <c r="Q56">
        <v>96.01</v>
      </c>
      <c r="R56" t="s">
        <v>94</v>
      </c>
      <c r="S56">
        <v>29.739432000000001</v>
      </c>
      <c r="T56">
        <v>-95.267197999999993</v>
      </c>
      <c r="U56">
        <v>0.366166667</v>
      </c>
      <c r="V56">
        <v>1</v>
      </c>
      <c r="W56">
        <v>2</v>
      </c>
      <c r="X56">
        <v>2</v>
      </c>
      <c r="Y56">
        <v>133.483</v>
      </c>
      <c r="Z56">
        <v>48007039006</v>
      </c>
      <c r="AA56">
        <v>728.41887547999988</v>
      </c>
      <c r="AB56" t="s">
        <v>54</v>
      </c>
      <c r="AC56" t="s">
        <v>64</v>
      </c>
      <c r="AD56" t="s">
        <v>54</v>
      </c>
      <c r="AE56" t="s">
        <v>54</v>
      </c>
      <c r="AF56" t="s">
        <v>321</v>
      </c>
    </row>
    <row r="57" spans="1:32" x14ac:dyDescent="0.25">
      <c r="A57" t="s">
        <v>322</v>
      </c>
      <c r="B57" t="s">
        <v>323</v>
      </c>
      <c r="C57" t="s">
        <v>324</v>
      </c>
      <c r="D57" t="s">
        <v>325</v>
      </c>
      <c r="E57" t="s">
        <v>192</v>
      </c>
      <c r="F57">
        <v>4</v>
      </c>
      <c r="G57">
        <v>2022</v>
      </c>
      <c r="H57" s="1">
        <v>44973.453366550923</v>
      </c>
      <c r="I57" t="s">
        <v>62</v>
      </c>
      <c r="J57">
        <v>84</v>
      </c>
      <c r="K57">
        <v>0</v>
      </c>
      <c r="L57" t="s">
        <v>38</v>
      </c>
      <c r="M57" t="s">
        <v>51</v>
      </c>
      <c r="N57">
        <v>84</v>
      </c>
      <c r="R57" t="s">
        <v>52</v>
      </c>
      <c r="S57">
        <v>32.387661000000001</v>
      </c>
      <c r="T57">
        <v>-86.041448000000003</v>
      </c>
      <c r="U57">
        <v>0.75166666699999996</v>
      </c>
      <c r="V57">
        <v>1</v>
      </c>
      <c r="W57">
        <v>1.5</v>
      </c>
      <c r="X57">
        <v>0.51200000000000001</v>
      </c>
      <c r="Y57">
        <v>274.39</v>
      </c>
      <c r="AB57" t="s">
        <v>41</v>
      </c>
      <c r="AC57" t="s">
        <v>54</v>
      </c>
      <c r="AD57" t="s">
        <v>54</v>
      </c>
      <c r="AE57" t="s">
        <v>44</v>
      </c>
      <c r="AF57" t="s">
        <v>326</v>
      </c>
    </row>
    <row r="58" spans="1:32" x14ac:dyDescent="0.25">
      <c r="A58" t="s">
        <v>327</v>
      </c>
      <c r="B58" t="s">
        <v>328</v>
      </c>
      <c r="C58" t="s">
        <v>329</v>
      </c>
      <c r="D58" t="s">
        <v>330</v>
      </c>
      <c r="E58" t="s">
        <v>172</v>
      </c>
      <c r="F58">
        <v>4</v>
      </c>
      <c r="G58">
        <v>2022</v>
      </c>
      <c r="H58" s="1">
        <v>44974.609799131948</v>
      </c>
      <c r="I58" t="s">
        <v>62</v>
      </c>
      <c r="J58">
        <v>80.599999999999994</v>
      </c>
      <c r="K58">
        <v>0</v>
      </c>
      <c r="L58" t="s">
        <v>38</v>
      </c>
      <c r="M58" t="s">
        <v>51</v>
      </c>
      <c r="N58">
        <v>80.599999999999994</v>
      </c>
      <c r="R58" t="s">
        <v>52</v>
      </c>
      <c r="S58">
        <v>34.203333000000001</v>
      </c>
      <c r="T58">
        <v>-79.253332999999998</v>
      </c>
      <c r="U58">
        <v>0.76566666699999997</v>
      </c>
      <c r="V58">
        <v>1</v>
      </c>
      <c r="W58">
        <v>0</v>
      </c>
      <c r="X58">
        <v>0</v>
      </c>
      <c r="Y58">
        <v>279.28199999999998</v>
      </c>
      <c r="Z58">
        <v>45000226001</v>
      </c>
      <c r="AA58">
        <v>619.15604415799999</v>
      </c>
      <c r="AB58" t="s">
        <v>41</v>
      </c>
      <c r="AC58" t="s">
        <v>54</v>
      </c>
      <c r="AD58" t="s">
        <v>54</v>
      </c>
      <c r="AE58" t="s">
        <v>73</v>
      </c>
      <c r="AF58" t="s">
        <v>331</v>
      </c>
    </row>
    <row r="59" spans="1:32" x14ac:dyDescent="0.25">
      <c r="A59" t="s">
        <v>332</v>
      </c>
      <c r="B59" t="s">
        <v>333</v>
      </c>
      <c r="C59" t="s">
        <v>333</v>
      </c>
      <c r="D59" t="s">
        <v>98</v>
      </c>
      <c r="E59" t="s">
        <v>99</v>
      </c>
      <c r="F59">
        <v>6</v>
      </c>
      <c r="G59">
        <v>2022</v>
      </c>
      <c r="H59" s="1">
        <v>44833.604788553239</v>
      </c>
      <c r="I59" t="s">
        <v>62</v>
      </c>
      <c r="J59">
        <v>80.33</v>
      </c>
      <c r="K59">
        <v>0</v>
      </c>
      <c r="L59" t="s">
        <v>38</v>
      </c>
      <c r="M59" t="s">
        <v>79</v>
      </c>
      <c r="Q59">
        <v>80.33</v>
      </c>
      <c r="R59" t="s">
        <v>94</v>
      </c>
      <c r="S59">
        <v>29.789311999999999</v>
      </c>
      <c r="T59">
        <v>-95.669279000000003</v>
      </c>
      <c r="U59">
        <v>0.54483333300000003</v>
      </c>
      <c r="V59">
        <v>1</v>
      </c>
      <c r="W59">
        <v>3.5</v>
      </c>
      <c r="X59">
        <v>0</v>
      </c>
      <c r="Y59">
        <v>198.928</v>
      </c>
      <c r="AB59" t="s">
        <v>41</v>
      </c>
      <c r="AC59" t="s">
        <v>54</v>
      </c>
      <c r="AD59" t="s">
        <v>54</v>
      </c>
      <c r="AE59" t="s">
        <v>54</v>
      </c>
      <c r="AF59" t="s">
        <v>334</v>
      </c>
    </row>
    <row r="60" spans="1:32" x14ac:dyDescent="0.25">
      <c r="A60" t="s">
        <v>335</v>
      </c>
      <c r="B60" t="s">
        <v>336</v>
      </c>
      <c r="C60" t="s">
        <v>336</v>
      </c>
      <c r="D60" t="s">
        <v>98</v>
      </c>
      <c r="E60" t="s">
        <v>99</v>
      </c>
      <c r="F60">
        <v>6</v>
      </c>
      <c r="G60">
        <v>2022</v>
      </c>
      <c r="H60" s="1">
        <v>44833.697013182871</v>
      </c>
      <c r="I60" t="s">
        <v>62</v>
      </c>
      <c r="J60">
        <v>78.03</v>
      </c>
      <c r="K60">
        <v>0</v>
      </c>
      <c r="L60" t="s">
        <v>38</v>
      </c>
      <c r="M60" t="s">
        <v>79</v>
      </c>
      <c r="Q60">
        <v>78.03</v>
      </c>
      <c r="R60" t="s">
        <v>94</v>
      </c>
      <c r="S60">
        <v>29.807185</v>
      </c>
      <c r="T60">
        <v>-95.293567999999993</v>
      </c>
      <c r="U60">
        <v>1.141166667</v>
      </c>
      <c r="V60">
        <v>1</v>
      </c>
      <c r="W60">
        <v>4</v>
      </c>
      <c r="X60">
        <v>0</v>
      </c>
      <c r="Y60">
        <v>415.34899999999999</v>
      </c>
      <c r="AB60" t="s">
        <v>41</v>
      </c>
      <c r="AC60" t="s">
        <v>54</v>
      </c>
      <c r="AD60" t="s">
        <v>54</v>
      </c>
      <c r="AE60" t="s">
        <v>54</v>
      </c>
      <c r="AF60" t="s">
        <v>337</v>
      </c>
    </row>
    <row r="61" spans="1:32" x14ac:dyDescent="0.25">
      <c r="A61" t="s">
        <v>338</v>
      </c>
      <c r="B61" t="s">
        <v>339</v>
      </c>
      <c r="C61" t="s">
        <v>340</v>
      </c>
      <c r="D61" t="s">
        <v>341</v>
      </c>
      <c r="E61" t="s">
        <v>172</v>
      </c>
      <c r="F61">
        <v>4</v>
      </c>
      <c r="G61">
        <v>2022</v>
      </c>
      <c r="H61" s="1">
        <v>44971.401277349534</v>
      </c>
      <c r="I61" t="s">
        <v>62</v>
      </c>
      <c r="J61">
        <v>75</v>
      </c>
      <c r="K61">
        <v>0</v>
      </c>
      <c r="L61" t="s">
        <v>38</v>
      </c>
      <c r="M61" t="s">
        <v>51</v>
      </c>
      <c r="N61">
        <v>75</v>
      </c>
      <c r="R61" t="s">
        <v>52</v>
      </c>
      <c r="S61">
        <v>34.516666999999998</v>
      </c>
      <c r="T61">
        <v>-79.673333</v>
      </c>
      <c r="U61">
        <v>1.5993333329999999</v>
      </c>
      <c r="V61">
        <v>1</v>
      </c>
      <c r="W61">
        <v>0</v>
      </c>
      <c r="X61">
        <v>0</v>
      </c>
      <c r="Y61">
        <v>584.19600000000003</v>
      </c>
      <c r="AB61" t="s">
        <v>41</v>
      </c>
      <c r="AC61" t="s">
        <v>54</v>
      </c>
      <c r="AD61" t="s">
        <v>54</v>
      </c>
      <c r="AE61" t="s">
        <v>54</v>
      </c>
      <c r="AF61" t="s">
        <v>342</v>
      </c>
    </row>
    <row r="62" spans="1:32" x14ac:dyDescent="0.25">
      <c r="A62" t="s">
        <v>343</v>
      </c>
      <c r="B62" t="s">
        <v>344</v>
      </c>
      <c r="C62" t="s">
        <v>345</v>
      </c>
      <c r="D62" t="s">
        <v>346</v>
      </c>
      <c r="E62" t="s">
        <v>117</v>
      </c>
      <c r="F62">
        <v>5</v>
      </c>
      <c r="G62">
        <v>2022</v>
      </c>
      <c r="H62" s="1">
        <v>44944.638351458336</v>
      </c>
      <c r="I62" t="s">
        <v>62</v>
      </c>
      <c r="J62">
        <v>74.349999999999994</v>
      </c>
      <c r="K62">
        <v>0</v>
      </c>
      <c r="L62" t="s">
        <v>38</v>
      </c>
      <c r="M62" t="s">
        <v>51</v>
      </c>
      <c r="N62">
        <v>74.349999999999994</v>
      </c>
      <c r="R62" t="s">
        <v>52</v>
      </c>
      <c r="S62">
        <v>38.067777999999997</v>
      </c>
      <c r="T62">
        <v>-88.169721999999993</v>
      </c>
      <c r="U62">
        <v>1.0316666670000001</v>
      </c>
      <c r="V62">
        <v>2</v>
      </c>
      <c r="W62">
        <v>3.2</v>
      </c>
      <c r="X62">
        <v>1.4</v>
      </c>
      <c r="Y62">
        <v>375.51</v>
      </c>
      <c r="Z62">
        <v>17000096001</v>
      </c>
      <c r="AB62" t="s">
        <v>347</v>
      </c>
      <c r="AC62" t="s">
        <v>54</v>
      </c>
      <c r="AD62" t="s">
        <v>54</v>
      </c>
      <c r="AE62" t="s">
        <v>55</v>
      </c>
      <c r="AF62" t="s">
        <v>348</v>
      </c>
    </row>
    <row r="63" spans="1:32" x14ac:dyDescent="0.25">
      <c r="A63" t="s">
        <v>349</v>
      </c>
      <c r="B63" t="s">
        <v>350</v>
      </c>
      <c r="C63" t="s">
        <v>350</v>
      </c>
      <c r="D63" t="s">
        <v>98</v>
      </c>
      <c r="E63" t="s">
        <v>99</v>
      </c>
      <c r="F63">
        <v>6</v>
      </c>
      <c r="G63">
        <v>2022</v>
      </c>
      <c r="H63" s="1">
        <v>44834.502593449077</v>
      </c>
      <c r="I63" t="s">
        <v>62</v>
      </c>
      <c r="J63">
        <v>65.930000000000007</v>
      </c>
      <c r="K63">
        <v>0</v>
      </c>
      <c r="L63" t="s">
        <v>38</v>
      </c>
      <c r="M63" t="s">
        <v>79</v>
      </c>
      <c r="Q63">
        <v>65.930000000000007</v>
      </c>
      <c r="R63" t="s">
        <v>94</v>
      </c>
      <c r="S63">
        <v>30.036452000000001</v>
      </c>
      <c r="T63">
        <v>-95.070071999999996</v>
      </c>
      <c r="U63">
        <v>0.57316666699999996</v>
      </c>
      <c r="V63">
        <v>1</v>
      </c>
      <c r="W63">
        <v>1.5</v>
      </c>
      <c r="X63">
        <v>0</v>
      </c>
      <c r="Y63">
        <v>208.98699999999999</v>
      </c>
      <c r="Z63">
        <v>48007401001</v>
      </c>
      <c r="AA63">
        <v>36.420943774000001</v>
      </c>
      <c r="AB63" t="s">
        <v>41</v>
      </c>
      <c r="AC63" t="s">
        <v>54</v>
      </c>
      <c r="AD63" t="s">
        <v>54</v>
      </c>
      <c r="AE63" t="s">
        <v>73</v>
      </c>
      <c r="AF63" t="s">
        <v>351</v>
      </c>
    </row>
    <row r="64" spans="1:32" x14ac:dyDescent="0.25">
      <c r="A64" t="s">
        <v>352</v>
      </c>
      <c r="B64" t="s">
        <v>353</v>
      </c>
      <c r="C64" t="s">
        <v>354</v>
      </c>
      <c r="D64" t="s">
        <v>355</v>
      </c>
      <c r="E64" t="s">
        <v>213</v>
      </c>
      <c r="F64">
        <v>3</v>
      </c>
      <c r="G64">
        <v>2022</v>
      </c>
      <c r="H64" s="1">
        <v>44998.55928050926</v>
      </c>
      <c r="I64" t="s">
        <v>62</v>
      </c>
      <c r="J64">
        <v>65.19</v>
      </c>
      <c r="K64">
        <v>0</v>
      </c>
      <c r="L64" t="s">
        <v>38</v>
      </c>
      <c r="M64" t="s">
        <v>51</v>
      </c>
      <c r="N64">
        <v>65.19</v>
      </c>
      <c r="R64" t="s">
        <v>52</v>
      </c>
      <c r="S64">
        <v>40.623460000000001</v>
      </c>
      <c r="T64">
        <v>-76.169839999999994</v>
      </c>
      <c r="U64">
        <v>1.024166667</v>
      </c>
      <c r="V64">
        <v>1</v>
      </c>
      <c r="W64">
        <v>2.8</v>
      </c>
      <c r="X64">
        <v>0</v>
      </c>
      <c r="Y64">
        <v>372.71800000000002</v>
      </c>
      <c r="Z64">
        <v>42001017001</v>
      </c>
      <c r="AA64">
        <v>875.9236977646998</v>
      </c>
      <c r="AB64" t="s">
        <v>41</v>
      </c>
      <c r="AC64" t="s">
        <v>54</v>
      </c>
      <c r="AD64" t="s">
        <v>54</v>
      </c>
      <c r="AE64" t="s">
        <v>65</v>
      </c>
      <c r="AF64" t="s">
        <v>356</v>
      </c>
    </row>
    <row r="65" spans="1:32" x14ac:dyDescent="0.25">
      <c r="A65" t="s">
        <v>357</v>
      </c>
      <c r="B65" t="s">
        <v>358</v>
      </c>
      <c r="C65" t="s">
        <v>358</v>
      </c>
      <c r="D65" t="s">
        <v>98</v>
      </c>
      <c r="E65" t="s">
        <v>99</v>
      </c>
      <c r="F65">
        <v>6</v>
      </c>
      <c r="G65">
        <v>2022</v>
      </c>
      <c r="H65" s="1">
        <v>44833.702907800929</v>
      </c>
      <c r="I65" t="s">
        <v>62</v>
      </c>
      <c r="J65">
        <v>63.76</v>
      </c>
      <c r="K65">
        <v>0</v>
      </c>
      <c r="L65" t="s">
        <v>38</v>
      </c>
      <c r="M65" t="s">
        <v>79</v>
      </c>
      <c r="Q65">
        <v>63.76</v>
      </c>
      <c r="R65" t="s">
        <v>94</v>
      </c>
      <c r="S65">
        <v>29.945222000000001</v>
      </c>
      <c r="T65">
        <v>-95.436027999999993</v>
      </c>
      <c r="U65">
        <v>0.37341666699999998</v>
      </c>
      <c r="V65">
        <v>1</v>
      </c>
      <c r="W65">
        <v>1.5</v>
      </c>
      <c r="X65">
        <v>0</v>
      </c>
      <c r="Y65">
        <v>136.34800000000001</v>
      </c>
      <c r="AB65" t="s">
        <v>41</v>
      </c>
      <c r="AC65" t="s">
        <v>54</v>
      </c>
      <c r="AD65" t="s">
        <v>54</v>
      </c>
      <c r="AE65" t="s">
        <v>73</v>
      </c>
      <c r="AF65" t="s">
        <v>359</v>
      </c>
    </row>
    <row r="66" spans="1:32" x14ac:dyDescent="0.25">
      <c r="A66" t="s">
        <v>360</v>
      </c>
      <c r="B66" t="s">
        <v>361</v>
      </c>
      <c r="C66" t="s">
        <v>362</v>
      </c>
      <c r="D66" t="s">
        <v>325</v>
      </c>
      <c r="E66" t="s">
        <v>192</v>
      </c>
      <c r="F66">
        <v>4</v>
      </c>
      <c r="G66">
        <v>2022</v>
      </c>
      <c r="H66" s="1">
        <v>44973.452292592592</v>
      </c>
      <c r="I66" t="s">
        <v>62</v>
      </c>
      <c r="J66">
        <v>62</v>
      </c>
      <c r="K66">
        <v>0</v>
      </c>
      <c r="L66" t="s">
        <v>38</v>
      </c>
      <c r="M66" t="s">
        <v>51</v>
      </c>
      <c r="N66">
        <v>62</v>
      </c>
      <c r="R66" t="s">
        <v>52</v>
      </c>
      <c r="S66">
        <v>32.394919999999999</v>
      </c>
      <c r="T66">
        <v>-86.364440000000002</v>
      </c>
      <c r="U66">
        <v>1.0925</v>
      </c>
      <c r="V66">
        <v>1</v>
      </c>
      <c r="W66">
        <v>3</v>
      </c>
      <c r="X66">
        <v>1.3</v>
      </c>
      <c r="Y66">
        <v>398.04</v>
      </c>
      <c r="Z66">
        <v>1000110003</v>
      </c>
      <c r="AA66">
        <v>819.47123491499997</v>
      </c>
      <c r="AB66" t="s">
        <v>53</v>
      </c>
      <c r="AC66" t="s">
        <v>54</v>
      </c>
      <c r="AD66" t="s">
        <v>54</v>
      </c>
      <c r="AE66" t="s">
        <v>44</v>
      </c>
      <c r="AF66" t="s">
        <v>363</v>
      </c>
    </row>
    <row r="67" spans="1:32" x14ac:dyDescent="0.25">
      <c r="A67" t="s">
        <v>364</v>
      </c>
      <c r="B67" t="s">
        <v>365</v>
      </c>
      <c r="C67" t="s">
        <v>365</v>
      </c>
      <c r="D67" t="s">
        <v>98</v>
      </c>
      <c r="E67" t="s">
        <v>99</v>
      </c>
      <c r="F67">
        <v>6</v>
      </c>
      <c r="G67">
        <v>2022</v>
      </c>
      <c r="H67" s="1">
        <v>44834.501926111108</v>
      </c>
      <c r="I67" t="s">
        <v>62</v>
      </c>
      <c r="J67">
        <v>59.41</v>
      </c>
      <c r="K67">
        <v>0</v>
      </c>
      <c r="L67" t="s">
        <v>38</v>
      </c>
      <c r="M67" t="s">
        <v>79</v>
      </c>
      <c r="Q67">
        <v>59.41</v>
      </c>
      <c r="R67" t="s">
        <v>94</v>
      </c>
      <c r="S67">
        <v>29.967113999999999</v>
      </c>
      <c r="T67">
        <v>-95.169899000000001</v>
      </c>
      <c r="U67">
        <v>0.63358333300000003</v>
      </c>
      <c r="V67">
        <v>1</v>
      </c>
      <c r="W67">
        <v>2</v>
      </c>
      <c r="X67">
        <v>0</v>
      </c>
      <c r="Y67">
        <v>231.35900000000001</v>
      </c>
      <c r="AB67" t="s">
        <v>41</v>
      </c>
      <c r="AC67" t="s">
        <v>54</v>
      </c>
      <c r="AD67" t="s">
        <v>54</v>
      </c>
      <c r="AE67" t="s">
        <v>73</v>
      </c>
      <c r="AF67" t="s">
        <v>366</v>
      </c>
    </row>
    <row r="68" spans="1:32" x14ac:dyDescent="0.25">
      <c r="A68" t="s">
        <v>367</v>
      </c>
      <c r="B68" t="s">
        <v>368</v>
      </c>
      <c r="C68" t="s">
        <v>369</v>
      </c>
      <c r="D68" t="s">
        <v>370</v>
      </c>
      <c r="E68" t="s">
        <v>231</v>
      </c>
      <c r="F68">
        <v>2</v>
      </c>
      <c r="G68">
        <v>2022</v>
      </c>
      <c r="H68" s="1">
        <v>44978.468361539351</v>
      </c>
      <c r="I68" t="s">
        <v>62</v>
      </c>
      <c r="J68">
        <v>56.98</v>
      </c>
      <c r="K68">
        <v>0</v>
      </c>
      <c r="L68" t="s">
        <v>38</v>
      </c>
      <c r="M68" t="s">
        <v>79</v>
      </c>
      <c r="Q68">
        <v>56.98</v>
      </c>
      <c r="R68" t="s">
        <v>52</v>
      </c>
      <c r="S68">
        <v>18.047916000000001</v>
      </c>
      <c r="T68">
        <v>-65.869443000000004</v>
      </c>
      <c r="U68">
        <v>1.321583333</v>
      </c>
      <c r="V68">
        <v>1</v>
      </c>
      <c r="W68">
        <v>0.67</v>
      </c>
      <c r="X68">
        <v>1.5</v>
      </c>
      <c r="Y68">
        <v>485.995</v>
      </c>
      <c r="Z68">
        <v>72000005011</v>
      </c>
      <c r="AB68" t="s">
        <v>118</v>
      </c>
      <c r="AC68" t="s">
        <v>54</v>
      </c>
      <c r="AD68" t="s">
        <v>54</v>
      </c>
      <c r="AE68" t="s">
        <v>54</v>
      </c>
      <c r="AF68" t="s">
        <v>371</v>
      </c>
    </row>
    <row r="69" spans="1:32" x14ac:dyDescent="0.25">
      <c r="A69" t="s">
        <v>372</v>
      </c>
      <c r="B69" t="s">
        <v>373</v>
      </c>
      <c r="C69" t="s">
        <v>374</v>
      </c>
      <c r="D69" t="s">
        <v>375</v>
      </c>
      <c r="E69" t="s">
        <v>231</v>
      </c>
      <c r="F69">
        <v>2</v>
      </c>
      <c r="G69">
        <v>2022</v>
      </c>
      <c r="H69" s="1">
        <v>44978.675198842589</v>
      </c>
      <c r="I69" t="s">
        <v>62</v>
      </c>
      <c r="J69">
        <v>56.4</v>
      </c>
      <c r="K69">
        <v>0</v>
      </c>
      <c r="L69" t="s">
        <v>38</v>
      </c>
      <c r="M69" t="s">
        <v>79</v>
      </c>
      <c r="Q69">
        <v>56.4</v>
      </c>
      <c r="R69" t="s">
        <v>52</v>
      </c>
      <c r="S69">
        <v>18.304447</v>
      </c>
      <c r="T69">
        <v>-66.879750000000001</v>
      </c>
      <c r="U69">
        <v>0.46916666699999998</v>
      </c>
      <c r="V69">
        <v>1</v>
      </c>
      <c r="W69">
        <v>1.206</v>
      </c>
      <c r="X69">
        <v>0.76500000000000001</v>
      </c>
      <c r="Y69">
        <v>171.42400000000001</v>
      </c>
      <c r="Z69">
        <v>72000002006</v>
      </c>
      <c r="AB69" t="s">
        <v>118</v>
      </c>
      <c r="AC69" t="s">
        <v>54</v>
      </c>
      <c r="AD69" t="s">
        <v>54</v>
      </c>
      <c r="AE69" t="s">
        <v>54</v>
      </c>
      <c r="AF69" t="s">
        <v>376</v>
      </c>
    </row>
    <row r="70" spans="1:32" x14ac:dyDescent="0.25">
      <c r="A70" t="s">
        <v>377</v>
      </c>
      <c r="B70" t="s">
        <v>378</v>
      </c>
      <c r="C70" t="s">
        <v>379</v>
      </c>
      <c r="D70" t="s">
        <v>380</v>
      </c>
      <c r="E70" t="s">
        <v>93</v>
      </c>
      <c r="F70">
        <v>4</v>
      </c>
      <c r="G70">
        <v>2022</v>
      </c>
      <c r="H70" s="1">
        <v>44956.687035069444</v>
      </c>
      <c r="I70" t="s">
        <v>62</v>
      </c>
      <c r="J70">
        <v>54</v>
      </c>
      <c r="K70">
        <v>0</v>
      </c>
      <c r="L70" t="s">
        <v>38</v>
      </c>
      <c r="M70" t="s">
        <v>79</v>
      </c>
      <c r="Q70">
        <v>54</v>
      </c>
      <c r="R70" t="s">
        <v>52</v>
      </c>
      <c r="S70">
        <v>38.421495999999998</v>
      </c>
      <c r="T70">
        <v>-83.734424000000004</v>
      </c>
      <c r="U70">
        <v>0.38841666699999999</v>
      </c>
      <c r="V70">
        <v>1</v>
      </c>
      <c r="W70">
        <v>1.1299999999999999</v>
      </c>
      <c r="X70">
        <v>0.46700000000000003</v>
      </c>
      <c r="Y70">
        <v>141.102</v>
      </c>
      <c r="Z70">
        <v>21000226001</v>
      </c>
      <c r="AA70">
        <v>291.18544547312996</v>
      </c>
      <c r="AB70" t="s">
        <v>41</v>
      </c>
      <c r="AC70" t="s">
        <v>54</v>
      </c>
      <c r="AD70" t="s">
        <v>54</v>
      </c>
      <c r="AE70" t="s">
        <v>55</v>
      </c>
      <c r="AF70" t="s">
        <v>381</v>
      </c>
    </row>
    <row r="71" spans="1:32" x14ac:dyDescent="0.25">
      <c r="A71" t="s">
        <v>382</v>
      </c>
      <c r="B71" t="s">
        <v>383</v>
      </c>
      <c r="C71" t="s">
        <v>384</v>
      </c>
      <c r="D71" t="s">
        <v>385</v>
      </c>
      <c r="E71" t="s">
        <v>231</v>
      </c>
      <c r="F71">
        <v>2</v>
      </c>
      <c r="G71">
        <v>2022</v>
      </c>
      <c r="H71" s="1">
        <v>44978.471899652781</v>
      </c>
      <c r="I71" t="s">
        <v>62</v>
      </c>
      <c r="J71">
        <v>46.5</v>
      </c>
      <c r="K71">
        <v>0</v>
      </c>
      <c r="L71" t="s">
        <v>38</v>
      </c>
      <c r="M71" t="s">
        <v>79</v>
      </c>
      <c r="Q71">
        <v>46.5</v>
      </c>
      <c r="R71" t="s">
        <v>52</v>
      </c>
      <c r="S71">
        <v>18.3459</v>
      </c>
      <c r="T71">
        <v>-66.468100000000007</v>
      </c>
      <c r="U71">
        <v>0.46866666699999998</v>
      </c>
      <c r="V71">
        <v>1</v>
      </c>
      <c r="W71">
        <v>1.5</v>
      </c>
      <c r="X71">
        <v>1.5</v>
      </c>
      <c r="Y71">
        <v>170.91800000000001</v>
      </c>
      <c r="Z71">
        <v>72000002007</v>
      </c>
      <c r="AB71" t="s">
        <v>118</v>
      </c>
      <c r="AC71" t="s">
        <v>54</v>
      </c>
      <c r="AD71" t="s">
        <v>386</v>
      </c>
      <c r="AE71" t="s">
        <v>73</v>
      </c>
      <c r="AF71" t="s">
        <v>387</v>
      </c>
    </row>
    <row r="72" spans="1:32" x14ac:dyDescent="0.25">
      <c r="A72" t="s">
        <v>388</v>
      </c>
      <c r="B72" t="s">
        <v>389</v>
      </c>
      <c r="C72" t="s">
        <v>390</v>
      </c>
      <c r="D72" t="s">
        <v>391</v>
      </c>
      <c r="E72" t="s">
        <v>231</v>
      </c>
      <c r="F72">
        <v>2</v>
      </c>
      <c r="G72">
        <v>2022</v>
      </c>
      <c r="H72" s="1">
        <v>44978.675823645834</v>
      </c>
      <c r="I72" t="s">
        <v>62</v>
      </c>
      <c r="J72">
        <v>43.41</v>
      </c>
      <c r="K72">
        <v>0</v>
      </c>
      <c r="L72" t="s">
        <v>38</v>
      </c>
      <c r="M72" t="s">
        <v>51</v>
      </c>
      <c r="N72">
        <v>43.41</v>
      </c>
      <c r="R72" t="s">
        <v>214</v>
      </c>
      <c r="S72">
        <v>18.3093</v>
      </c>
      <c r="T72">
        <v>-66.687700000000007</v>
      </c>
      <c r="U72">
        <v>0.52166666699999997</v>
      </c>
      <c r="V72">
        <v>1</v>
      </c>
      <c r="W72">
        <v>2</v>
      </c>
      <c r="X72">
        <v>0.69599999999999995</v>
      </c>
      <c r="Y72">
        <v>190.755</v>
      </c>
      <c r="Z72">
        <v>72000002005</v>
      </c>
      <c r="AB72" t="s">
        <v>41</v>
      </c>
      <c r="AC72" t="s">
        <v>54</v>
      </c>
      <c r="AD72" t="s">
        <v>386</v>
      </c>
      <c r="AE72" t="s">
        <v>54</v>
      </c>
      <c r="AF72" t="s">
        <v>392</v>
      </c>
    </row>
    <row r="73" spans="1:32" x14ac:dyDescent="0.25">
      <c r="A73" t="s">
        <v>393</v>
      </c>
      <c r="B73" t="s">
        <v>394</v>
      </c>
      <c r="C73" t="s">
        <v>395</v>
      </c>
      <c r="D73" t="s">
        <v>396</v>
      </c>
      <c r="E73" t="s">
        <v>231</v>
      </c>
      <c r="F73">
        <v>2</v>
      </c>
      <c r="G73">
        <v>2022</v>
      </c>
      <c r="H73" s="1">
        <v>44978.67622494213</v>
      </c>
      <c r="I73" t="s">
        <v>62</v>
      </c>
      <c r="J73">
        <v>40.31</v>
      </c>
      <c r="K73">
        <v>0</v>
      </c>
      <c r="L73" t="s">
        <v>38</v>
      </c>
      <c r="M73" t="s">
        <v>79</v>
      </c>
      <c r="Q73">
        <v>40.31</v>
      </c>
      <c r="R73" t="s">
        <v>52</v>
      </c>
      <c r="S73">
        <v>18.345348000000001</v>
      </c>
      <c r="T73">
        <v>-67.01764</v>
      </c>
      <c r="U73">
        <v>0.46800000000000003</v>
      </c>
      <c r="V73">
        <v>1</v>
      </c>
      <c r="W73">
        <v>1</v>
      </c>
      <c r="X73">
        <v>1.5</v>
      </c>
      <c r="Y73">
        <v>170.46379999999999</v>
      </c>
      <c r="Z73">
        <v>72000003011</v>
      </c>
      <c r="AB73" t="s">
        <v>118</v>
      </c>
      <c r="AC73" t="s">
        <v>54</v>
      </c>
      <c r="AD73" t="s">
        <v>54</v>
      </c>
      <c r="AE73" t="s">
        <v>54</v>
      </c>
      <c r="AF73" t="s">
        <v>397</v>
      </c>
    </row>
    <row r="74" spans="1:32" x14ac:dyDescent="0.25">
      <c r="A74" t="s">
        <v>398</v>
      </c>
      <c r="B74" t="s">
        <v>399</v>
      </c>
      <c r="C74" t="s">
        <v>400</v>
      </c>
      <c r="D74" t="s">
        <v>401</v>
      </c>
      <c r="E74" t="s">
        <v>231</v>
      </c>
      <c r="F74">
        <v>2</v>
      </c>
      <c r="G74">
        <v>2022</v>
      </c>
      <c r="H74" s="1">
        <v>44978.478735370372</v>
      </c>
      <c r="I74" t="s">
        <v>62</v>
      </c>
      <c r="J74">
        <v>36.43</v>
      </c>
      <c r="K74">
        <v>0</v>
      </c>
      <c r="L74" t="s">
        <v>38</v>
      </c>
      <c r="M74" t="s">
        <v>79</v>
      </c>
      <c r="Q74">
        <v>36.43</v>
      </c>
      <c r="R74" t="s">
        <v>52</v>
      </c>
      <c r="S74">
        <v>18.00601</v>
      </c>
      <c r="T74">
        <v>-65.902722999999995</v>
      </c>
      <c r="U74">
        <v>0.36199999999999999</v>
      </c>
      <c r="V74">
        <v>1</v>
      </c>
      <c r="W74">
        <v>0.25</v>
      </c>
      <c r="X74">
        <v>1</v>
      </c>
      <c r="Y74">
        <v>132.16800000000001</v>
      </c>
      <c r="Z74">
        <v>72000005002</v>
      </c>
      <c r="AB74" t="s">
        <v>41</v>
      </c>
      <c r="AC74" t="s">
        <v>54</v>
      </c>
      <c r="AD74" t="s">
        <v>54</v>
      </c>
      <c r="AE74" t="s">
        <v>55</v>
      </c>
      <c r="AF74" t="s">
        <v>402</v>
      </c>
    </row>
    <row r="75" spans="1:32" x14ac:dyDescent="0.25">
      <c r="A75" t="s">
        <v>403</v>
      </c>
      <c r="B75" t="s">
        <v>404</v>
      </c>
      <c r="C75" t="s">
        <v>405</v>
      </c>
      <c r="D75" t="s">
        <v>406</v>
      </c>
      <c r="E75" t="s">
        <v>231</v>
      </c>
      <c r="F75">
        <v>2</v>
      </c>
      <c r="G75">
        <v>2022</v>
      </c>
      <c r="H75" s="1">
        <v>44978.676874594908</v>
      </c>
      <c r="I75" t="s">
        <v>62</v>
      </c>
      <c r="J75">
        <v>33.67</v>
      </c>
      <c r="K75">
        <v>0</v>
      </c>
      <c r="L75" t="s">
        <v>38</v>
      </c>
      <c r="M75" t="s">
        <v>79</v>
      </c>
      <c r="Q75">
        <v>33.67</v>
      </c>
      <c r="R75" t="s">
        <v>52</v>
      </c>
      <c r="S75">
        <v>18.336205</v>
      </c>
      <c r="T75">
        <v>-66.419531000000006</v>
      </c>
      <c r="U75">
        <v>0.35766666699999999</v>
      </c>
      <c r="V75">
        <v>1</v>
      </c>
      <c r="W75">
        <v>1.7</v>
      </c>
      <c r="X75">
        <v>0.60299999999999998</v>
      </c>
      <c r="Y75">
        <v>130.095</v>
      </c>
      <c r="Z75">
        <v>72000003008</v>
      </c>
      <c r="AB75" t="s">
        <v>407</v>
      </c>
      <c r="AC75" t="s">
        <v>54</v>
      </c>
      <c r="AD75" t="s">
        <v>386</v>
      </c>
      <c r="AE75" t="s">
        <v>73</v>
      </c>
      <c r="AF75" t="s">
        <v>408</v>
      </c>
    </row>
    <row r="76" spans="1:32" x14ac:dyDescent="0.25">
      <c r="A76" t="s">
        <v>409</v>
      </c>
      <c r="B76" t="s">
        <v>410</v>
      </c>
      <c r="C76" t="s">
        <v>411</v>
      </c>
      <c r="D76" t="s">
        <v>412</v>
      </c>
      <c r="E76" t="s">
        <v>231</v>
      </c>
      <c r="F76">
        <v>2</v>
      </c>
      <c r="G76">
        <v>2022</v>
      </c>
      <c r="H76" s="1">
        <v>44978.471308807872</v>
      </c>
      <c r="I76" t="s">
        <v>62</v>
      </c>
      <c r="J76">
        <v>19.22</v>
      </c>
      <c r="K76">
        <v>0</v>
      </c>
      <c r="L76" t="s">
        <v>38</v>
      </c>
      <c r="M76" t="s">
        <v>79</v>
      </c>
      <c r="Q76">
        <v>19.22</v>
      </c>
      <c r="R76" t="s">
        <v>52</v>
      </c>
      <c r="S76">
        <v>18.345555999999998</v>
      </c>
      <c r="T76">
        <v>-66.327777999999995</v>
      </c>
      <c r="U76">
        <v>0.75216666700000001</v>
      </c>
      <c r="V76">
        <v>1</v>
      </c>
      <c r="W76">
        <v>1.25</v>
      </c>
      <c r="X76">
        <v>1.49</v>
      </c>
      <c r="Y76">
        <v>274.98099999999999</v>
      </c>
      <c r="Z76">
        <v>72000002008</v>
      </c>
      <c r="AB76" t="s">
        <v>41</v>
      </c>
      <c r="AC76" t="s">
        <v>54</v>
      </c>
      <c r="AD76" t="s">
        <v>215</v>
      </c>
      <c r="AE76" t="s">
        <v>73</v>
      </c>
      <c r="AF76" t="s">
        <v>413</v>
      </c>
    </row>
    <row r="77" spans="1:32" x14ac:dyDescent="0.25">
      <c r="A77" t="s">
        <v>414</v>
      </c>
      <c r="B77" t="s">
        <v>415</v>
      </c>
      <c r="C77" t="s">
        <v>416</v>
      </c>
      <c r="D77" t="s">
        <v>417</v>
      </c>
      <c r="E77" t="s">
        <v>231</v>
      </c>
      <c r="F77">
        <v>2</v>
      </c>
      <c r="G77">
        <v>2022</v>
      </c>
      <c r="H77" s="1">
        <v>44978.675448333335</v>
      </c>
      <c r="I77" t="s">
        <v>62</v>
      </c>
      <c r="J77">
        <v>19.100000000000001</v>
      </c>
      <c r="K77">
        <v>0</v>
      </c>
      <c r="L77" t="s">
        <v>38</v>
      </c>
      <c r="M77" t="s">
        <v>79</v>
      </c>
      <c r="Q77">
        <v>19.100000000000001</v>
      </c>
      <c r="R77" t="s">
        <v>52</v>
      </c>
      <c r="S77">
        <v>18.215833</v>
      </c>
      <c r="T77">
        <v>-66.604721999999995</v>
      </c>
      <c r="U77">
        <v>0.41058333299999999</v>
      </c>
      <c r="V77">
        <v>1</v>
      </c>
      <c r="W77">
        <v>1</v>
      </c>
      <c r="X77">
        <v>0.64300000000000002</v>
      </c>
      <c r="Y77">
        <v>149.80099999999999</v>
      </c>
      <c r="Z77">
        <v>72000002009</v>
      </c>
      <c r="AB77" t="s">
        <v>118</v>
      </c>
      <c r="AC77" t="s">
        <v>54</v>
      </c>
      <c r="AD77" t="s">
        <v>215</v>
      </c>
      <c r="AE77" t="s">
        <v>73</v>
      </c>
      <c r="AF77" t="s">
        <v>418</v>
      </c>
    </row>
    <row r="78" spans="1:32" x14ac:dyDescent="0.25">
      <c r="A78" t="s">
        <v>419</v>
      </c>
      <c r="B78" t="s">
        <v>420</v>
      </c>
      <c r="C78" t="s">
        <v>421</v>
      </c>
      <c r="D78" t="s">
        <v>422</v>
      </c>
      <c r="E78" t="s">
        <v>231</v>
      </c>
      <c r="F78">
        <v>2</v>
      </c>
      <c r="G78">
        <v>2022</v>
      </c>
      <c r="H78" s="1">
        <v>44978.454261678242</v>
      </c>
      <c r="I78" t="s">
        <v>62</v>
      </c>
      <c r="J78">
        <v>18.37</v>
      </c>
      <c r="K78">
        <v>0</v>
      </c>
      <c r="L78" t="s">
        <v>38</v>
      </c>
      <c r="M78" t="s">
        <v>79</v>
      </c>
      <c r="Q78">
        <v>18.37</v>
      </c>
      <c r="R78" t="s">
        <v>52</v>
      </c>
      <c r="S78">
        <v>18.2425</v>
      </c>
      <c r="T78">
        <v>-66.206111000000007</v>
      </c>
      <c r="U78">
        <v>0.32600000000000001</v>
      </c>
      <c r="V78">
        <v>1</v>
      </c>
      <c r="W78">
        <v>0.13800000000000001</v>
      </c>
      <c r="X78">
        <v>1</v>
      </c>
      <c r="Y78">
        <v>118.462</v>
      </c>
      <c r="Z78">
        <v>72000005005</v>
      </c>
      <c r="AB78" t="s">
        <v>118</v>
      </c>
      <c r="AC78" t="s">
        <v>54</v>
      </c>
      <c r="AD78" t="s">
        <v>54</v>
      </c>
      <c r="AE78" t="s">
        <v>44</v>
      </c>
      <c r="AF78" t="s">
        <v>423</v>
      </c>
    </row>
    <row r="79" spans="1:32" x14ac:dyDescent="0.25">
      <c r="A79" t="s">
        <v>424</v>
      </c>
      <c r="B79" t="s">
        <v>425</v>
      </c>
      <c r="C79" t="s">
        <v>426</v>
      </c>
      <c r="D79" t="s">
        <v>427</v>
      </c>
      <c r="E79" t="s">
        <v>207</v>
      </c>
      <c r="F79">
        <v>4</v>
      </c>
      <c r="G79">
        <v>2022</v>
      </c>
      <c r="H79" s="1">
        <v>44949.439383946759</v>
      </c>
      <c r="I79" t="s">
        <v>62</v>
      </c>
      <c r="J79">
        <v>16.2</v>
      </c>
      <c r="K79">
        <v>0</v>
      </c>
      <c r="L79" t="s">
        <v>38</v>
      </c>
      <c r="M79" t="s">
        <v>51</v>
      </c>
      <c r="N79">
        <v>16.2</v>
      </c>
      <c r="R79" t="s">
        <v>52</v>
      </c>
      <c r="S79">
        <v>35.002893</v>
      </c>
      <c r="T79">
        <v>-85.698289000000003</v>
      </c>
      <c r="U79">
        <v>0.61658333300000001</v>
      </c>
      <c r="V79">
        <v>1</v>
      </c>
      <c r="W79">
        <v>1.5</v>
      </c>
      <c r="X79">
        <v>0.67300000000000004</v>
      </c>
      <c r="Y79">
        <v>225.11199999999999</v>
      </c>
      <c r="Z79">
        <v>47001360001</v>
      </c>
      <c r="AA79">
        <v>324.51060902633998</v>
      </c>
      <c r="AB79" t="s">
        <v>118</v>
      </c>
      <c r="AC79" t="s">
        <v>72</v>
      </c>
      <c r="AD79" t="s">
        <v>54</v>
      </c>
      <c r="AE79" t="s">
        <v>73</v>
      </c>
      <c r="AF79" t="s">
        <v>428</v>
      </c>
    </row>
    <row r="80" spans="1:32" x14ac:dyDescent="0.25">
      <c r="A80" t="s">
        <v>429</v>
      </c>
      <c r="B80" t="s">
        <v>430</v>
      </c>
      <c r="C80" t="s">
        <v>431</v>
      </c>
      <c r="D80" t="s">
        <v>432</v>
      </c>
      <c r="E80" t="s">
        <v>231</v>
      </c>
      <c r="F80">
        <v>2</v>
      </c>
      <c r="G80">
        <v>2022</v>
      </c>
      <c r="H80" s="1">
        <v>44978.480112916666</v>
      </c>
      <c r="I80" t="s">
        <v>62</v>
      </c>
      <c r="J80">
        <v>10.66</v>
      </c>
      <c r="K80">
        <v>0</v>
      </c>
      <c r="L80" t="s">
        <v>38</v>
      </c>
      <c r="M80" t="s">
        <v>79</v>
      </c>
      <c r="Q80">
        <v>10.66</v>
      </c>
      <c r="R80" t="s">
        <v>52</v>
      </c>
      <c r="S80">
        <v>18.000050000000002</v>
      </c>
      <c r="T80">
        <v>-66.011456999999993</v>
      </c>
      <c r="U80">
        <v>0.48791666700000003</v>
      </c>
      <c r="V80">
        <v>1</v>
      </c>
      <c r="W80">
        <v>0.3</v>
      </c>
      <c r="X80">
        <v>1.1000000000000001</v>
      </c>
      <c r="Y80">
        <v>177.94300000000001</v>
      </c>
      <c r="AB80" t="s">
        <v>118</v>
      </c>
      <c r="AC80" t="s">
        <v>54</v>
      </c>
      <c r="AD80" t="s">
        <v>54</v>
      </c>
      <c r="AE80" t="s">
        <v>73</v>
      </c>
      <c r="AF80" t="s">
        <v>433</v>
      </c>
    </row>
    <row r="81" spans="1:32" x14ac:dyDescent="0.25">
      <c r="A81" t="s">
        <v>434</v>
      </c>
      <c r="B81" t="s">
        <v>435</v>
      </c>
      <c r="C81" t="s">
        <v>436</v>
      </c>
      <c r="D81" t="s">
        <v>434</v>
      </c>
      <c r="E81" t="s">
        <v>437</v>
      </c>
      <c r="F81">
        <v>5</v>
      </c>
      <c r="G81">
        <v>2022</v>
      </c>
      <c r="H81" s="1">
        <v>44971.42868474537</v>
      </c>
      <c r="I81" t="s">
        <v>62</v>
      </c>
      <c r="J81">
        <v>0</v>
      </c>
      <c r="K81">
        <v>0</v>
      </c>
      <c r="L81" t="s">
        <v>38</v>
      </c>
      <c r="M81" t="s">
        <v>79</v>
      </c>
      <c r="R81" t="s">
        <v>94</v>
      </c>
      <c r="S81">
        <v>45.203389999999999</v>
      </c>
      <c r="T81">
        <v>-93.558949999999996</v>
      </c>
      <c r="U81">
        <v>0.93058333299999996</v>
      </c>
      <c r="V81">
        <v>1</v>
      </c>
      <c r="W81">
        <v>1.6020000000000001</v>
      </c>
      <c r="X81">
        <v>1.6020000000000001</v>
      </c>
      <c r="Y81">
        <v>339.87400000000002</v>
      </c>
      <c r="Z81">
        <v>27000109001</v>
      </c>
      <c r="AA81">
        <v>583.46351925948011</v>
      </c>
      <c r="AB81" t="s">
        <v>54</v>
      </c>
      <c r="AC81" t="s">
        <v>54</v>
      </c>
      <c r="AD81" t="s">
        <v>54</v>
      </c>
      <c r="AE81" t="s">
        <v>438</v>
      </c>
      <c r="AF81" t="s">
        <v>439</v>
      </c>
    </row>
    <row r="82" spans="1:32" x14ac:dyDescent="0.25">
      <c r="A82" t="s">
        <v>440</v>
      </c>
      <c r="B82" t="s">
        <v>441</v>
      </c>
      <c r="C82" t="s">
        <v>442</v>
      </c>
      <c r="D82" t="s">
        <v>443</v>
      </c>
      <c r="E82" t="s">
        <v>36</v>
      </c>
      <c r="F82">
        <v>9</v>
      </c>
      <c r="G82">
        <v>2022</v>
      </c>
      <c r="H82" s="1">
        <v>44972.452749606484</v>
      </c>
      <c r="I82" t="s">
        <v>444</v>
      </c>
      <c r="J82">
        <v>112105</v>
      </c>
      <c r="K82">
        <v>0</v>
      </c>
      <c r="L82" t="s">
        <v>38</v>
      </c>
      <c r="M82" t="s">
        <v>39</v>
      </c>
      <c r="N82">
        <v>4457</v>
      </c>
      <c r="Q82">
        <v>107649</v>
      </c>
      <c r="R82" t="s">
        <v>445</v>
      </c>
      <c r="S82">
        <v>33.804312000000003</v>
      </c>
      <c r="T82">
        <v>-118.283922</v>
      </c>
      <c r="U82">
        <v>237.08499997000001</v>
      </c>
      <c r="V82">
        <v>5</v>
      </c>
      <c r="W82">
        <v>400</v>
      </c>
      <c r="X82">
        <v>0</v>
      </c>
      <c r="Y82">
        <v>56256.83</v>
      </c>
      <c r="Z82">
        <v>6004009001</v>
      </c>
      <c r="AA82">
        <v>134575.38724493</v>
      </c>
      <c r="AB82" t="s">
        <v>53</v>
      </c>
      <c r="AC82" t="s">
        <v>42</v>
      </c>
      <c r="AD82" t="s">
        <v>54</v>
      </c>
      <c r="AE82" t="s">
        <v>65</v>
      </c>
      <c r="AF82" t="s">
        <v>446</v>
      </c>
    </row>
    <row r="83" spans="1:32" x14ac:dyDescent="0.25">
      <c r="A83" t="s">
        <v>447</v>
      </c>
      <c r="B83" t="s">
        <v>448</v>
      </c>
      <c r="C83" t="s">
        <v>449</v>
      </c>
      <c r="D83" t="s">
        <v>450</v>
      </c>
      <c r="E83" t="s">
        <v>117</v>
      </c>
      <c r="F83">
        <v>5</v>
      </c>
      <c r="G83">
        <v>2022</v>
      </c>
      <c r="H83" s="1">
        <v>44973.715866435188</v>
      </c>
      <c r="I83" t="s">
        <v>444</v>
      </c>
      <c r="J83">
        <v>111181</v>
      </c>
      <c r="K83">
        <v>0</v>
      </c>
      <c r="L83" t="s">
        <v>38</v>
      </c>
      <c r="M83" t="s">
        <v>51</v>
      </c>
      <c r="N83">
        <v>89396</v>
      </c>
      <c r="R83" t="s">
        <v>445</v>
      </c>
      <c r="S83">
        <v>41.82159</v>
      </c>
      <c r="T83">
        <v>-87.772850000000005</v>
      </c>
      <c r="U83">
        <v>665.25</v>
      </c>
      <c r="V83">
        <v>3</v>
      </c>
      <c r="W83">
        <v>1440</v>
      </c>
      <c r="X83">
        <v>1200</v>
      </c>
      <c r="Y83">
        <v>242647</v>
      </c>
      <c r="Z83">
        <v>17000721001</v>
      </c>
      <c r="AA83">
        <v>366394.69436643994</v>
      </c>
      <c r="AB83" t="s">
        <v>53</v>
      </c>
      <c r="AC83" t="s">
        <v>42</v>
      </c>
      <c r="AD83" t="s">
        <v>451</v>
      </c>
      <c r="AE83" t="s">
        <v>452</v>
      </c>
      <c r="AF83" t="s">
        <v>453</v>
      </c>
    </row>
    <row r="84" spans="1:32" x14ac:dyDescent="0.25">
      <c r="A84" t="s">
        <v>454</v>
      </c>
      <c r="B84" t="s">
        <v>455</v>
      </c>
      <c r="C84" t="s">
        <v>456</v>
      </c>
      <c r="D84" t="s">
        <v>457</v>
      </c>
      <c r="E84" t="s">
        <v>437</v>
      </c>
      <c r="F84">
        <v>5</v>
      </c>
      <c r="G84">
        <v>2022</v>
      </c>
      <c r="H84" s="1">
        <v>44971.538987071763</v>
      </c>
      <c r="I84" t="s">
        <v>444</v>
      </c>
      <c r="J84">
        <v>76275</v>
      </c>
      <c r="K84">
        <v>0</v>
      </c>
      <c r="L84" t="s">
        <v>38</v>
      </c>
      <c r="M84" t="s">
        <v>63</v>
      </c>
      <c r="P84">
        <v>76275</v>
      </c>
      <c r="R84" t="s">
        <v>38</v>
      </c>
      <c r="S84">
        <v>44.923242999999999</v>
      </c>
      <c r="T84">
        <v>-93.046563000000006</v>
      </c>
      <c r="U84">
        <v>157.83333329999999</v>
      </c>
      <c r="V84">
        <v>1</v>
      </c>
      <c r="W84">
        <v>314</v>
      </c>
      <c r="X84">
        <v>314</v>
      </c>
      <c r="Y84">
        <v>57621</v>
      </c>
      <c r="Z84">
        <v>27000001001</v>
      </c>
      <c r="AA84">
        <v>82788.447292679411</v>
      </c>
      <c r="AB84" t="s">
        <v>54</v>
      </c>
      <c r="AC84" t="s">
        <v>54</v>
      </c>
      <c r="AD84" t="s">
        <v>54</v>
      </c>
      <c r="AE84" t="s">
        <v>65</v>
      </c>
      <c r="AF84" t="s">
        <v>458</v>
      </c>
    </row>
    <row r="85" spans="1:32" x14ac:dyDescent="0.25">
      <c r="A85" t="s">
        <v>459</v>
      </c>
      <c r="B85" t="s">
        <v>460</v>
      </c>
      <c r="C85" t="s">
        <v>460</v>
      </c>
      <c r="D85" t="s">
        <v>461</v>
      </c>
      <c r="E85" t="s">
        <v>99</v>
      </c>
      <c r="F85">
        <v>6</v>
      </c>
      <c r="G85">
        <v>2022</v>
      </c>
      <c r="H85" s="1">
        <v>44834.425728819442</v>
      </c>
      <c r="I85" t="s">
        <v>444</v>
      </c>
      <c r="J85">
        <v>68769.429999999993</v>
      </c>
      <c r="K85">
        <v>0</v>
      </c>
      <c r="L85" t="s">
        <v>38</v>
      </c>
      <c r="M85" t="s">
        <v>39</v>
      </c>
      <c r="N85">
        <v>68140.289999999994</v>
      </c>
      <c r="Q85">
        <v>107.33</v>
      </c>
      <c r="R85" t="s">
        <v>214</v>
      </c>
      <c r="S85">
        <v>32.773890000000002</v>
      </c>
      <c r="T85">
        <v>-96.93083</v>
      </c>
      <c r="U85">
        <v>140.3700833</v>
      </c>
      <c r="V85">
        <v>2</v>
      </c>
      <c r="W85">
        <v>0</v>
      </c>
      <c r="X85">
        <v>189</v>
      </c>
      <c r="Y85">
        <v>51238.148000000001</v>
      </c>
      <c r="Z85">
        <v>48000004001</v>
      </c>
      <c r="AA85">
        <v>59584.664014263981</v>
      </c>
      <c r="AB85" t="s">
        <v>87</v>
      </c>
      <c r="AC85" t="s">
        <v>54</v>
      </c>
      <c r="AD85" t="s">
        <v>54</v>
      </c>
      <c r="AE85" t="s">
        <v>65</v>
      </c>
      <c r="AF85" t="s">
        <v>462</v>
      </c>
    </row>
    <row r="86" spans="1:32" x14ac:dyDescent="0.25">
      <c r="A86" t="s">
        <v>463</v>
      </c>
      <c r="B86" t="s">
        <v>464</v>
      </c>
      <c r="C86" t="s">
        <v>465</v>
      </c>
      <c r="D86" t="s">
        <v>466</v>
      </c>
      <c r="E86" t="s">
        <v>36</v>
      </c>
      <c r="F86">
        <v>9</v>
      </c>
      <c r="G86">
        <v>2022</v>
      </c>
      <c r="H86" s="1">
        <v>44953.58141259259</v>
      </c>
      <c r="I86" t="s">
        <v>444</v>
      </c>
      <c r="J86">
        <v>65057.56</v>
      </c>
      <c r="K86">
        <v>0</v>
      </c>
      <c r="L86" t="s">
        <v>38</v>
      </c>
      <c r="M86" t="s">
        <v>79</v>
      </c>
      <c r="Q86">
        <v>65057.56</v>
      </c>
      <c r="R86" t="s">
        <v>86</v>
      </c>
      <c r="S86">
        <v>37.432510000000001</v>
      </c>
      <c r="T86">
        <v>-121.952738</v>
      </c>
      <c r="U86">
        <v>70.841666669999995</v>
      </c>
      <c r="V86">
        <v>2</v>
      </c>
      <c r="W86">
        <v>261</v>
      </c>
      <c r="X86">
        <v>167</v>
      </c>
      <c r="Y86">
        <v>25851.35</v>
      </c>
      <c r="Z86">
        <v>6002041001</v>
      </c>
      <c r="AA86">
        <v>56507.094265360989</v>
      </c>
      <c r="AB86" t="s">
        <v>407</v>
      </c>
      <c r="AC86" t="s">
        <v>42</v>
      </c>
      <c r="AD86" t="s">
        <v>54</v>
      </c>
      <c r="AE86" t="s">
        <v>467</v>
      </c>
      <c r="AF86" t="s">
        <v>468</v>
      </c>
    </row>
    <row r="87" spans="1:32" x14ac:dyDescent="0.25">
      <c r="A87" t="s">
        <v>469</v>
      </c>
      <c r="B87" t="s">
        <v>470</v>
      </c>
      <c r="C87" t="s">
        <v>471</v>
      </c>
      <c r="D87" t="s">
        <v>472</v>
      </c>
      <c r="E87" t="s">
        <v>36</v>
      </c>
      <c r="F87">
        <v>9</v>
      </c>
      <c r="G87">
        <v>2022</v>
      </c>
      <c r="H87" s="1">
        <v>44973.599408101851</v>
      </c>
      <c r="I87" t="s">
        <v>444</v>
      </c>
      <c r="J87">
        <v>55414.23</v>
      </c>
      <c r="K87">
        <v>0</v>
      </c>
      <c r="L87" t="s">
        <v>38</v>
      </c>
      <c r="M87" t="s">
        <v>473</v>
      </c>
      <c r="N87">
        <v>40084.35</v>
      </c>
      <c r="Q87">
        <v>15329.88</v>
      </c>
      <c r="R87" t="s">
        <v>40</v>
      </c>
      <c r="S87">
        <v>33.930770000000003</v>
      </c>
      <c r="T87">
        <v>-118.43494</v>
      </c>
      <c r="U87">
        <v>220.75</v>
      </c>
      <c r="V87">
        <v>2</v>
      </c>
      <c r="W87">
        <v>450</v>
      </c>
      <c r="X87">
        <v>219</v>
      </c>
      <c r="Y87">
        <v>80562</v>
      </c>
      <c r="Z87">
        <v>6004010001</v>
      </c>
      <c r="AA87">
        <v>152330.597334755</v>
      </c>
      <c r="AB87" t="s">
        <v>53</v>
      </c>
      <c r="AC87" t="s">
        <v>42</v>
      </c>
      <c r="AD87" t="s">
        <v>54</v>
      </c>
      <c r="AE87" t="s">
        <v>65</v>
      </c>
      <c r="AF87" t="s">
        <v>474</v>
      </c>
    </row>
    <row r="88" spans="1:32" x14ac:dyDescent="0.25">
      <c r="A88" t="s">
        <v>475</v>
      </c>
      <c r="B88" t="s">
        <v>476</v>
      </c>
      <c r="C88" t="s">
        <v>477</v>
      </c>
      <c r="D88" t="s">
        <v>478</v>
      </c>
      <c r="E88" t="s">
        <v>253</v>
      </c>
      <c r="F88">
        <v>5</v>
      </c>
      <c r="G88">
        <v>2022</v>
      </c>
      <c r="H88" s="1">
        <v>44972.523202013886</v>
      </c>
      <c r="I88" t="s">
        <v>444</v>
      </c>
      <c r="J88">
        <v>54113.26</v>
      </c>
      <c r="K88">
        <v>2</v>
      </c>
      <c r="L88" t="s">
        <v>63</v>
      </c>
      <c r="M88" t="s">
        <v>479</v>
      </c>
      <c r="P88">
        <v>53804.82</v>
      </c>
      <c r="Q88">
        <v>308.44</v>
      </c>
      <c r="R88" t="s">
        <v>94</v>
      </c>
      <c r="S88">
        <v>39.728012</v>
      </c>
      <c r="T88">
        <v>-86.195341999999997</v>
      </c>
      <c r="U88">
        <v>185.852499997</v>
      </c>
      <c r="V88">
        <v>3</v>
      </c>
      <c r="W88">
        <v>250</v>
      </c>
      <c r="X88">
        <v>120</v>
      </c>
      <c r="Y88">
        <v>35365</v>
      </c>
      <c r="Z88">
        <v>18000061001</v>
      </c>
      <c r="AA88">
        <v>43705.132528800001</v>
      </c>
      <c r="AB88" t="s">
        <v>177</v>
      </c>
      <c r="AC88" t="s">
        <v>64</v>
      </c>
      <c r="AD88" t="s">
        <v>54</v>
      </c>
      <c r="AE88" t="s">
        <v>73</v>
      </c>
      <c r="AF88" t="s">
        <v>480</v>
      </c>
    </row>
    <row r="89" spans="1:32" x14ac:dyDescent="0.25">
      <c r="A89" t="s">
        <v>481</v>
      </c>
      <c r="B89" t="s">
        <v>482</v>
      </c>
      <c r="C89" t="s">
        <v>482</v>
      </c>
      <c r="D89" t="s">
        <v>483</v>
      </c>
      <c r="E89" t="s">
        <v>99</v>
      </c>
      <c r="F89">
        <v>6</v>
      </c>
      <c r="G89">
        <v>2022</v>
      </c>
      <c r="H89" s="1">
        <v>44841.565004270837</v>
      </c>
      <c r="I89" t="s">
        <v>444</v>
      </c>
      <c r="J89">
        <v>42941.02</v>
      </c>
      <c r="K89">
        <v>0</v>
      </c>
      <c r="L89" t="s">
        <v>38</v>
      </c>
      <c r="M89" t="s">
        <v>79</v>
      </c>
      <c r="Q89">
        <v>42941.02</v>
      </c>
      <c r="R89" t="s">
        <v>86</v>
      </c>
      <c r="S89">
        <v>30.419384000000001</v>
      </c>
      <c r="T89">
        <v>-97.604747000000003</v>
      </c>
      <c r="U89">
        <v>4.6944166669999996</v>
      </c>
      <c r="V89">
        <v>1</v>
      </c>
      <c r="W89">
        <v>10</v>
      </c>
      <c r="X89">
        <v>5.3</v>
      </c>
      <c r="Y89">
        <v>1710.819</v>
      </c>
      <c r="Z89">
        <v>48003035002</v>
      </c>
      <c r="AA89">
        <v>777.58714957489985</v>
      </c>
      <c r="AB89" t="s">
        <v>41</v>
      </c>
      <c r="AC89" t="s">
        <v>64</v>
      </c>
      <c r="AD89" t="s">
        <v>54</v>
      </c>
      <c r="AE89" t="s">
        <v>73</v>
      </c>
      <c r="AF89" t="s">
        <v>484</v>
      </c>
    </row>
    <row r="90" spans="1:32" x14ac:dyDescent="0.25">
      <c r="A90" t="s">
        <v>485</v>
      </c>
      <c r="B90" t="s">
        <v>486</v>
      </c>
      <c r="C90" t="s">
        <v>487</v>
      </c>
      <c r="D90" t="s">
        <v>488</v>
      </c>
      <c r="E90" t="s">
        <v>36</v>
      </c>
      <c r="F90">
        <v>9</v>
      </c>
      <c r="G90">
        <v>2022</v>
      </c>
      <c r="H90" s="1">
        <v>44967.704310532405</v>
      </c>
      <c r="I90" t="s">
        <v>444</v>
      </c>
      <c r="J90">
        <v>32731</v>
      </c>
      <c r="K90">
        <v>0</v>
      </c>
      <c r="L90" t="s">
        <v>38</v>
      </c>
      <c r="M90" t="s">
        <v>489</v>
      </c>
      <c r="O90">
        <v>14473</v>
      </c>
      <c r="Q90">
        <v>6645</v>
      </c>
      <c r="R90" t="s">
        <v>490</v>
      </c>
      <c r="S90">
        <v>38.448500000000003</v>
      </c>
      <c r="T90">
        <v>-121.46166700000001</v>
      </c>
      <c r="U90">
        <v>107.825</v>
      </c>
      <c r="V90">
        <v>1</v>
      </c>
      <c r="W90">
        <v>181</v>
      </c>
      <c r="X90">
        <v>0</v>
      </c>
      <c r="Y90">
        <v>39364.1</v>
      </c>
      <c r="Z90">
        <v>6005009001</v>
      </c>
      <c r="AA90">
        <v>69746.107327210004</v>
      </c>
      <c r="AB90" t="s">
        <v>53</v>
      </c>
      <c r="AC90" t="s">
        <v>491</v>
      </c>
      <c r="AD90" t="s">
        <v>54</v>
      </c>
      <c r="AE90" t="s">
        <v>467</v>
      </c>
      <c r="AF90" t="s">
        <v>492</v>
      </c>
    </row>
    <row r="91" spans="1:32" x14ac:dyDescent="0.25">
      <c r="A91" t="s">
        <v>493</v>
      </c>
      <c r="B91" t="s">
        <v>494</v>
      </c>
      <c r="C91" t="s">
        <v>495</v>
      </c>
      <c r="D91" t="s">
        <v>496</v>
      </c>
      <c r="E91" t="s">
        <v>213</v>
      </c>
      <c r="F91">
        <v>3</v>
      </c>
      <c r="G91">
        <v>2022</v>
      </c>
      <c r="H91" s="1">
        <v>44974.716836122687</v>
      </c>
      <c r="I91" t="s">
        <v>444</v>
      </c>
      <c r="J91">
        <v>31375</v>
      </c>
      <c r="K91">
        <v>4</v>
      </c>
      <c r="L91" t="s">
        <v>63</v>
      </c>
      <c r="M91" t="s">
        <v>497</v>
      </c>
      <c r="N91">
        <v>6850</v>
      </c>
      <c r="P91">
        <v>16232</v>
      </c>
      <c r="Q91">
        <v>8293</v>
      </c>
      <c r="R91" t="s">
        <v>52</v>
      </c>
      <c r="S91">
        <v>40.474539999999998</v>
      </c>
      <c r="T91">
        <v>-80.040859999999995</v>
      </c>
      <c r="U91">
        <v>194.2333333</v>
      </c>
      <c r="V91">
        <v>1</v>
      </c>
      <c r="W91">
        <v>250</v>
      </c>
      <c r="X91">
        <v>0</v>
      </c>
      <c r="Y91">
        <v>70813.8</v>
      </c>
      <c r="Z91">
        <v>42005016001</v>
      </c>
      <c r="AA91">
        <v>83586.065961329994</v>
      </c>
      <c r="AB91" t="s">
        <v>87</v>
      </c>
      <c r="AC91" t="s">
        <v>54</v>
      </c>
      <c r="AD91" t="s">
        <v>54</v>
      </c>
      <c r="AE91" t="s">
        <v>55</v>
      </c>
      <c r="AF91" t="s">
        <v>498</v>
      </c>
    </row>
    <row r="92" spans="1:32" x14ac:dyDescent="0.25">
      <c r="A92" t="s">
        <v>499</v>
      </c>
      <c r="B92" t="s">
        <v>500</v>
      </c>
      <c r="C92" t="s">
        <v>501</v>
      </c>
      <c r="D92" t="s">
        <v>502</v>
      </c>
      <c r="E92" t="s">
        <v>503</v>
      </c>
      <c r="F92">
        <v>5</v>
      </c>
      <c r="G92">
        <v>2022</v>
      </c>
      <c r="H92" s="1">
        <v>45040.751331030093</v>
      </c>
      <c r="I92" t="s">
        <v>444</v>
      </c>
      <c r="J92">
        <v>30962</v>
      </c>
      <c r="K92">
        <v>0</v>
      </c>
      <c r="L92" t="s">
        <v>38</v>
      </c>
      <c r="M92" t="s">
        <v>63</v>
      </c>
      <c r="P92">
        <v>30962</v>
      </c>
      <c r="R92" t="s">
        <v>38</v>
      </c>
      <c r="S92">
        <v>42.2834</v>
      </c>
      <c r="T92">
        <v>-83.125749999999996</v>
      </c>
      <c r="U92">
        <v>513.43024996299994</v>
      </c>
      <c r="V92">
        <v>11</v>
      </c>
      <c r="W92">
        <v>0</v>
      </c>
      <c r="X92">
        <v>0</v>
      </c>
      <c r="Y92">
        <v>87555.5</v>
      </c>
      <c r="Z92">
        <v>26000596001</v>
      </c>
      <c r="AA92">
        <v>289637.55536273506</v>
      </c>
      <c r="AB92" t="s">
        <v>54</v>
      </c>
      <c r="AC92" t="s">
        <v>64</v>
      </c>
      <c r="AD92" t="s">
        <v>54</v>
      </c>
      <c r="AE92" t="s">
        <v>65</v>
      </c>
      <c r="AF92" t="s">
        <v>504</v>
      </c>
    </row>
    <row r="93" spans="1:32" x14ac:dyDescent="0.25">
      <c r="A93" t="s">
        <v>505</v>
      </c>
      <c r="B93" t="s">
        <v>506</v>
      </c>
      <c r="C93" t="s">
        <v>507</v>
      </c>
      <c r="D93" t="s">
        <v>508</v>
      </c>
      <c r="E93" t="s">
        <v>36</v>
      </c>
      <c r="F93">
        <v>9</v>
      </c>
      <c r="G93">
        <v>2022</v>
      </c>
      <c r="H93" s="1">
        <v>44972.65847771991</v>
      </c>
      <c r="I93" t="s">
        <v>444</v>
      </c>
      <c r="J93">
        <v>30302.19</v>
      </c>
      <c r="K93">
        <v>0</v>
      </c>
      <c r="L93" t="s">
        <v>38</v>
      </c>
      <c r="M93" t="s">
        <v>51</v>
      </c>
      <c r="N93">
        <v>30302.19</v>
      </c>
      <c r="R93" t="s">
        <v>52</v>
      </c>
      <c r="S93">
        <v>32.675277999999999</v>
      </c>
      <c r="T93">
        <v>-117.246111</v>
      </c>
      <c r="U93">
        <v>138.80000000000001</v>
      </c>
      <c r="V93">
        <v>2</v>
      </c>
      <c r="W93">
        <v>240</v>
      </c>
      <c r="X93">
        <v>139</v>
      </c>
      <c r="Y93">
        <v>50644.800000000003</v>
      </c>
      <c r="Z93">
        <v>6009031001</v>
      </c>
      <c r="AA93">
        <v>77212.400800880001</v>
      </c>
      <c r="AB93" t="s">
        <v>53</v>
      </c>
      <c r="AC93" t="s">
        <v>42</v>
      </c>
      <c r="AD93" t="s">
        <v>43</v>
      </c>
      <c r="AE93" t="s">
        <v>55</v>
      </c>
      <c r="AF93" t="s">
        <v>509</v>
      </c>
    </row>
    <row r="94" spans="1:32" x14ac:dyDescent="0.25">
      <c r="A94" t="s">
        <v>510</v>
      </c>
      <c r="B94" t="s">
        <v>511</v>
      </c>
      <c r="C94" t="s">
        <v>512</v>
      </c>
      <c r="D94" t="s">
        <v>513</v>
      </c>
      <c r="E94" t="s">
        <v>514</v>
      </c>
      <c r="F94">
        <v>1</v>
      </c>
      <c r="G94">
        <v>2022</v>
      </c>
      <c r="H94" s="1">
        <v>44964.642011354168</v>
      </c>
      <c r="I94" t="s">
        <v>444</v>
      </c>
      <c r="J94">
        <v>30217</v>
      </c>
      <c r="K94">
        <v>0</v>
      </c>
      <c r="L94" t="s">
        <v>38</v>
      </c>
      <c r="M94" t="s">
        <v>63</v>
      </c>
      <c r="P94">
        <v>30217</v>
      </c>
      <c r="R94" t="s">
        <v>38</v>
      </c>
      <c r="S94">
        <v>41.999842999999998</v>
      </c>
      <c r="T94">
        <v>-71.494366999999997</v>
      </c>
      <c r="Z94">
        <v>44000030001</v>
      </c>
      <c r="AA94">
        <v>4343.1975450495011</v>
      </c>
      <c r="AB94" t="s">
        <v>54</v>
      </c>
      <c r="AC94" t="s">
        <v>64</v>
      </c>
      <c r="AD94" t="s">
        <v>54</v>
      </c>
      <c r="AE94" t="s">
        <v>73</v>
      </c>
      <c r="AF94" t="s">
        <v>515</v>
      </c>
    </row>
    <row r="95" spans="1:32" x14ac:dyDescent="0.25">
      <c r="A95" t="s">
        <v>516</v>
      </c>
      <c r="B95" t="s">
        <v>517</v>
      </c>
      <c r="C95" t="s">
        <v>518</v>
      </c>
      <c r="D95" t="s">
        <v>519</v>
      </c>
      <c r="E95" t="s">
        <v>117</v>
      </c>
      <c r="F95">
        <v>5</v>
      </c>
      <c r="G95">
        <v>2022</v>
      </c>
      <c r="H95" s="1">
        <v>44965.626922233794</v>
      </c>
      <c r="I95" t="s">
        <v>444</v>
      </c>
      <c r="J95">
        <v>29306</v>
      </c>
      <c r="K95">
        <v>0</v>
      </c>
      <c r="L95" t="s">
        <v>38</v>
      </c>
      <c r="M95" t="s">
        <v>79</v>
      </c>
      <c r="Q95">
        <v>29306</v>
      </c>
      <c r="R95" t="s">
        <v>94</v>
      </c>
      <c r="S95">
        <v>42.019069999999999</v>
      </c>
      <c r="T95">
        <v>-87.716279999999998</v>
      </c>
      <c r="U95">
        <v>208.58333329999999</v>
      </c>
      <c r="V95">
        <v>3</v>
      </c>
      <c r="W95">
        <v>450</v>
      </c>
      <c r="X95">
        <v>333</v>
      </c>
      <c r="Y95">
        <v>76050</v>
      </c>
      <c r="Z95">
        <v>17000721007</v>
      </c>
      <c r="AA95">
        <v>113815.44929375</v>
      </c>
      <c r="AB95" t="s">
        <v>54</v>
      </c>
      <c r="AC95" t="s">
        <v>54</v>
      </c>
      <c r="AD95" t="s">
        <v>54</v>
      </c>
      <c r="AE95" t="s">
        <v>55</v>
      </c>
      <c r="AF95" t="s">
        <v>520</v>
      </c>
    </row>
    <row r="96" spans="1:32" x14ac:dyDescent="0.25">
      <c r="A96" t="s">
        <v>521</v>
      </c>
      <c r="B96" t="s">
        <v>522</v>
      </c>
      <c r="C96" t="s">
        <v>523</v>
      </c>
      <c r="D96" t="s">
        <v>524</v>
      </c>
      <c r="E96" t="s">
        <v>525</v>
      </c>
      <c r="F96">
        <v>2</v>
      </c>
      <c r="G96">
        <v>2022</v>
      </c>
      <c r="H96" s="1">
        <v>44958.653251030089</v>
      </c>
      <c r="I96" t="s">
        <v>444</v>
      </c>
      <c r="J96">
        <v>28193.9</v>
      </c>
      <c r="K96">
        <v>0</v>
      </c>
      <c r="L96" t="s">
        <v>38</v>
      </c>
      <c r="M96" t="s">
        <v>79</v>
      </c>
      <c r="Q96">
        <v>28193.9</v>
      </c>
      <c r="R96" t="s">
        <v>445</v>
      </c>
      <c r="S96">
        <v>40.491100000000003</v>
      </c>
      <c r="T96">
        <v>-74.304199999999994</v>
      </c>
      <c r="U96">
        <v>98.640833333000003</v>
      </c>
      <c r="V96">
        <v>2</v>
      </c>
      <c r="W96">
        <v>147</v>
      </c>
      <c r="X96">
        <v>0</v>
      </c>
      <c r="Y96">
        <v>34370.75</v>
      </c>
      <c r="Z96">
        <v>34002065001</v>
      </c>
      <c r="AA96">
        <v>65126.65692363472</v>
      </c>
      <c r="AB96" t="s">
        <v>87</v>
      </c>
      <c r="AC96" t="s">
        <v>64</v>
      </c>
      <c r="AD96" t="s">
        <v>54</v>
      </c>
      <c r="AE96" t="s">
        <v>73</v>
      </c>
      <c r="AF96" t="s">
        <v>526</v>
      </c>
    </row>
    <row r="97" spans="1:32" x14ac:dyDescent="0.25">
      <c r="A97" t="s">
        <v>527</v>
      </c>
      <c r="B97" t="s">
        <v>528</v>
      </c>
      <c r="C97" t="s">
        <v>529</v>
      </c>
      <c r="D97" t="s">
        <v>530</v>
      </c>
      <c r="E97" t="s">
        <v>93</v>
      </c>
      <c r="F97">
        <v>4</v>
      </c>
      <c r="G97">
        <v>2022</v>
      </c>
      <c r="H97" s="1">
        <v>44978.441873796299</v>
      </c>
      <c r="I97" t="s">
        <v>444</v>
      </c>
      <c r="J97">
        <v>28184</v>
      </c>
      <c r="K97">
        <v>0</v>
      </c>
      <c r="L97" t="s">
        <v>38</v>
      </c>
      <c r="M97" t="s">
        <v>79</v>
      </c>
      <c r="Q97">
        <v>28184</v>
      </c>
      <c r="R97" t="s">
        <v>94</v>
      </c>
      <c r="S97">
        <v>39.058610999999999</v>
      </c>
      <c r="T97">
        <v>-84.618055999999996</v>
      </c>
      <c r="U97">
        <v>27.865833330000001</v>
      </c>
      <c r="V97">
        <v>1</v>
      </c>
      <c r="W97">
        <v>46.5</v>
      </c>
      <c r="X97">
        <v>46.5</v>
      </c>
      <c r="Y97">
        <v>10132.42</v>
      </c>
      <c r="Z97">
        <v>21000056001</v>
      </c>
      <c r="AA97">
        <v>14380.809649163901</v>
      </c>
      <c r="AB97" t="s">
        <v>54</v>
      </c>
      <c r="AC97" t="s">
        <v>54</v>
      </c>
      <c r="AD97" t="s">
        <v>54</v>
      </c>
      <c r="AE97" t="s">
        <v>55</v>
      </c>
      <c r="AF97" t="s">
        <v>531</v>
      </c>
    </row>
    <row r="98" spans="1:32" x14ac:dyDescent="0.25">
      <c r="A98" t="s">
        <v>532</v>
      </c>
      <c r="B98" t="s">
        <v>533</v>
      </c>
      <c r="C98" t="s">
        <v>533</v>
      </c>
      <c r="D98" t="s">
        <v>534</v>
      </c>
      <c r="E98" t="s">
        <v>99</v>
      </c>
      <c r="F98">
        <v>6</v>
      </c>
      <c r="G98">
        <v>2022</v>
      </c>
      <c r="H98" s="1">
        <v>44833.488730011573</v>
      </c>
      <c r="I98" t="s">
        <v>444</v>
      </c>
      <c r="J98">
        <v>27500</v>
      </c>
      <c r="K98">
        <v>0</v>
      </c>
      <c r="L98" t="s">
        <v>38</v>
      </c>
      <c r="M98" t="s">
        <v>39</v>
      </c>
      <c r="N98">
        <v>26705</v>
      </c>
      <c r="Q98">
        <v>795</v>
      </c>
      <c r="R98" t="s">
        <v>535</v>
      </c>
      <c r="S98">
        <v>32.779848000000001</v>
      </c>
      <c r="T98">
        <v>-97.143935999999997</v>
      </c>
      <c r="U98">
        <v>107.83333330000001</v>
      </c>
      <c r="V98">
        <v>1</v>
      </c>
      <c r="W98">
        <v>1.66</v>
      </c>
      <c r="X98">
        <v>0</v>
      </c>
      <c r="Y98">
        <v>39359</v>
      </c>
      <c r="Z98">
        <v>48004122001</v>
      </c>
      <c r="AA98">
        <v>60076.34675521301</v>
      </c>
      <c r="AB98" t="s">
        <v>54</v>
      </c>
      <c r="AC98" t="s">
        <v>536</v>
      </c>
      <c r="AD98" t="s">
        <v>537</v>
      </c>
      <c r="AE98" t="s">
        <v>65</v>
      </c>
      <c r="AF98" t="s">
        <v>538</v>
      </c>
    </row>
    <row r="99" spans="1:32" x14ac:dyDescent="0.25">
      <c r="A99" t="s">
        <v>539</v>
      </c>
      <c r="B99" t="s">
        <v>540</v>
      </c>
      <c r="C99" t="s">
        <v>541</v>
      </c>
      <c r="D99" t="s">
        <v>542</v>
      </c>
      <c r="E99" t="s">
        <v>543</v>
      </c>
      <c r="F99">
        <v>7</v>
      </c>
      <c r="G99">
        <v>2022</v>
      </c>
      <c r="H99" s="1">
        <v>44971.577713344908</v>
      </c>
      <c r="I99" t="s">
        <v>444</v>
      </c>
      <c r="J99">
        <v>27298</v>
      </c>
      <c r="K99">
        <v>0</v>
      </c>
      <c r="L99" t="s">
        <v>38</v>
      </c>
      <c r="M99" t="s">
        <v>473</v>
      </c>
      <c r="N99">
        <v>9729.5</v>
      </c>
      <c r="Q99">
        <v>8049.5</v>
      </c>
      <c r="R99" t="s">
        <v>52</v>
      </c>
      <c r="S99">
        <v>39.121108999999997</v>
      </c>
      <c r="T99">
        <v>-94.494658999999999</v>
      </c>
      <c r="U99">
        <v>55.624166670000001</v>
      </c>
      <c r="V99">
        <v>1</v>
      </c>
      <c r="W99">
        <v>0</v>
      </c>
      <c r="X99">
        <v>0</v>
      </c>
      <c r="Y99">
        <v>20316.46</v>
      </c>
      <c r="Z99">
        <v>29001011001</v>
      </c>
      <c r="AA99">
        <v>33871.477709819999</v>
      </c>
      <c r="AB99" t="s">
        <v>544</v>
      </c>
      <c r="AC99" t="s">
        <v>64</v>
      </c>
      <c r="AD99" t="s">
        <v>54</v>
      </c>
      <c r="AE99" t="s">
        <v>55</v>
      </c>
      <c r="AF99" t="s">
        <v>545</v>
      </c>
    </row>
    <row r="100" spans="1:32" x14ac:dyDescent="0.25">
      <c r="A100" t="s">
        <v>546</v>
      </c>
      <c r="B100" t="s">
        <v>547</v>
      </c>
      <c r="C100" t="s">
        <v>548</v>
      </c>
      <c r="D100" t="s">
        <v>549</v>
      </c>
      <c r="E100" t="s">
        <v>550</v>
      </c>
      <c r="F100">
        <v>5</v>
      </c>
      <c r="G100">
        <v>2022</v>
      </c>
      <c r="H100" s="1">
        <v>44974.642308993054</v>
      </c>
      <c r="I100" t="s">
        <v>444</v>
      </c>
      <c r="J100">
        <v>27285.8</v>
      </c>
      <c r="K100">
        <v>0</v>
      </c>
      <c r="L100" t="s">
        <v>38</v>
      </c>
      <c r="M100" t="s">
        <v>479</v>
      </c>
      <c r="P100">
        <v>27242.67</v>
      </c>
      <c r="Q100">
        <v>43.13</v>
      </c>
      <c r="R100" t="s">
        <v>94</v>
      </c>
      <c r="S100">
        <v>39.107489999999999</v>
      </c>
      <c r="T100">
        <v>-84.545559999999995</v>
      </c>
      <c r="U100">
        <v>137.82604170000002</v>
      </c>
      <c r="V100">
        <v>3</v>
      </c>
      <c r="W100">
        <v>0</v>
      </c>
      <c r="X100">
        <v>0</v>
      </c>
      <c r="Y100">
        <v>37691.263700000003</v>
      </c>
      <c r="Z100">
        <v>39003369002</v>
      </c>
      <c r="AA100">
        <v>51171.426002470005</v>
      </c>
      <c r="AB100" t="s">
        <v>54</v>
      </c>
      <c r="AC100" t="s">
        <v>54</v>
      </c>
      <c r="AD100" t="s">
        <v>54</v>
      </c>
      <c r="AE100" t="s">
        <v>73</v>
      </c>
      <c r="AF100" t="s">
        <v>551</v>
      </c>
    </row>
    <row r="101" spans="1:32" x14ac:dyDescent="0.25">
      <c r="A101" t="s">
        <v>552</v>
      </c>
      <c r="B101" t="s">
        <v>553</v>
      </c>
      <c r="C101" t="s">
        <v>554</v>
      </c>
      <c r="D101" t="s">
        <v>555</v>
      </c>
      <c r="E101" t="s">
        <v>543</v>
      </c>
      <c r="F101">
        <v>7</v>
      </c>
      <c r="G101">
        <v>2022</v>
      </c>
      <c r="H101" s="1">
        <v>44974.698850034722</v>
      </c>
      <c r="I101" t="s">
        <v>444</v>
      </c>
      <c r="J101">
        <v>23179.138029999998</v>
      </c>
      <c r="K101">
        <v>0</v>
      </c>
      <c r="L101" t="s">
        <v>38</v>
      </c>
      <c r="M101" t="s">
        <v>63</v>
      </c>
      <c r="P101">
        <v>23179.138029999998</v>
      </c>
      <c r="R101" t="s">
        <v>38</v>
      </c>
      <c r="S101">
        <v>38.673609999999996</v>
      </c>
      <c r="T101">
        <v>-90.194969999999998</v>
      </c>
      <c r="U101">
        <v>107.8166667</v>
      </c>
      <c r="V101">
        <v>1</v>
      </c>
      <c r="W101">
        <v>0</v>
      </c>
      <c r="X101">
        <v>0</v>
      </c>
      <c r="Y101">
        <v>39315.4</v>
      </c>
      <c r="Z101">
        <v>29001023001</v>
      </c>
      <c r="AA101">
        <v>47529.331625070001</v>
      </c>
      <c r="AB101" t="s">
        <v>54</v>
      </c>
      <c r="AC101" t="s">
        <v>64</v>
      </c>
      <c r="AD101" t="s">
        <v>54</v>
      </c>
      <c r="AE101" t="s">
        <v>65</v>
      </c>
      <c r="AF101" t="s">
        <v>556</v>
      </c>
    </row>
    <row r="102" spans="1:32" x14ac:dyDescent="0.25">
      <c r="A102" t="s">
        <v>557</v>
      </c>
      <c r="B102" t="s">
        <v>558</v>
      </c>
      <c r="C102" t="s">
        <v>559</v>
      </c>
      <c r="D102" t="s">
        <v>560</v>
      </c>
      <c r="E102" t="s">
        <v>207</v>
      </c>
      <c r="F102">
        <v>4</v>
      </c>
      <c r="G102">
        <v>2022</v>
      </c>
      <c r="H102" s="1">
        <v>44973.615734212966</v>
      </c>
      <c r="I102" t="s">
        <v>444</v>
      </c>
      <c r="J102">
        <v>22791</v>
      </c>
      <c r="K102">
        <v>1</v>
      </c>
      <c r="L102" t="s">
        <v>51</v>
      </c>
      <c r="M102" t="s">
        <v>39</v>
      </c>
      <c r="N102">
        <v>21268.1</v>
      </c>
      <c r="Q102">
        <v>698.5</v>
      </c>
      <c r="R102" t="s">
        <v>561</v>
      </c>
      <c r="S102">
        <v>35.052025</v>
      </c>
      <c r="T102">
        <v>-85.335368000000003</v>
      </c>
      <c r="U102">
        <v>57.57</v>
      </c>
      <c r="V102">
        <v>1</v>
      </c>
      <c r="W102">
        <v>140</v>
      </c>
      <c r="X102">
        <v>127</v>
      </c>
      <c r="Y102">
        <v>20944.12</v>
      </c>
      <c r="Z102">
        <v>47000245002</v>
      </c>
      <c r="AA102">
        <v>37331.46736835</v>
      </c>
      <c r="AB102" t="s">
        <v>87</v>
      </c>
      <c r="AC102" t="s">
        <v>562</v>
      </c>
      <c r="AD102" t="s">
        <v>54</v>
      </c>
      <c r="AE102" t="s">
        <v>65</v>
      </c>
      <c r="AF102" t="s">
        <v>563</v>
      </c>
    </row>
    <row r="103" spans="1:32" x14ac:dyDescent="0.25">
      <c r="A103" t="s">
        <v>564</v>
      </c>
      <c r="B103" t="s">
        <v>565</v>
      </c>
      <c r="C103" t="s">
        <v>566</v>
      </c>
      <c r="D103" t="s">
        <v>567</v>
      </c>
      <c r="E103" t="s">
        <v>207</v>
      </c>
      <c r="F103">
        <v>4</v>
      </c>
      <c r="G103">
        <v>2022</v>
      </c>
      <c r="H103" s="1">
        <v>44966.390931493057</v>
      </c>
      <c r="I103" t="s">
        <v>444</v>
      </c>
      <c r="J103">
        <v>22044</v>
      </c>
      <c r="K103">
        <v>0</v>
      </c>
      <c r="L103" t="s">
        <v>38</v>
      </c>
      <c r="M103" t="s">
        <v>39</v>
      </c>
      <c r="N103">
        <v>22044</v>
      </c>
      <c r="Q103">
        <v>23.8</v>
      </c>
      <c r="R103" t="s">
        <v>568</v>
      </c>
      <c r="S103">
        <v>36.186110999999997</v>
      </c>
      <c r="T103">
        <v>-86.788888999999998</v>
      </c>
      <c r="U103">
        <v>107.2666667</v>
      </c>
      <c r="V103">
        <v>1</v>
      </c>
      <c r="W103">
        <v>100</v>
      </c>
      <c r="X103">
        <v>102</v>
      </c>
      <c r="Y103">
        <v>39093.79</v>
      </c>
      <c r="Z103">
        <v>47001016001</v>
      </c>
      <c r="AA103">
        <v>39498.513522903006</v>
      </c>
      <c r="AB103" t="s">
        <v>38</v>
      </c>
      <c r="AC103" t="s">
        <v>38</v>
      </c>
      <c r="AD103" t="s">
        <v>38</v>
      </c>
      <c r="AE103" t="s">
        <v>38</v>
      </c>
      <c r="AF103" t="s">
        <v>569</v>
      </c>
    </row>
    <row r="104" spans="1:32" x14ac:dyDescent="0.25">
      <c r="A104" t="s">
        <v>570</v>
      </c>
      <c r="B104" t="s">
        <v>571</v>
      </c>
      <c r="C104" t="s">
        <v>572</v>
      </c>
      <c r="D104" t="s">
        <v>116</v>
      </c>
      <c r="E104" t="s">
        <v>213</v>
      </c>
      <c r="F104">
        <v>3</v>
      </c>
      <c r="G104">
        <v>2022</v>
      </c>
      <c r="H104" s="1">
        <v>44970.467180763888</v>
      </c>
      <c r="I104" t="s">
        <v>444</v>
      </c>
      <c r="J104">
        <v>21966.55</v>
      </c>
      <c r="K104">
        <v>4</v>
      </c>
      <c r="L104" t="s">
        <v>63</v>
      </c>
      <c r="M104" t="s">
        <v>573</v>
      </c>
      <c r="N104">
        <v>923.11</v>
      </c>
      <c r="P104">
        <v>19005</v>
      </c>
      <c r="R104" t="s">
        <v>214</v>
      </c>
      <c r="S104">
        <v>39.825530000000001</v>
      </c>
      <c r="T104">
        <v>-75.393990000000002</v>
      </c>
      <c r="U104">
        <v>33.582500000000003</v>
      </c>
      <c r="V104">
        <v>2</v>
      </c>
      <c r="W104">
        <v>44</v>
      </c>
      <c r="X104">
        <v>0</v>
      </c>
      <c r="Y104">
        <v>12254.88</v>
      </c>
      <c r="Z104">
        <v>42000082001</v>
      </c>
      <c r="AA104">
        <v>15225.775544720698</v>
      </c>
      <c r="AB104" t="s">
        <v>54</v>
      </c>
      <c r="AC104" t="s">
        <v>54</v>
      </c>
      <c r="AD104" t="s">
        <v>54</v>
      </c>
      <c r="AE104" t="s">
        <v>55</v>
      </c>
      <c r="AF104" t="s">
        <v>574</v>
      </c>
    </row>
    <row r="105" spans="1:32" x14ac:dyDescent="0.25">
      <c r="A105" t="s">
        <v>575</v>
      </c>
      <c r="B105" t="s">
        <v>576</v>
      </c>
      <c r="C105" t="s">
        <v>576</v>
      </c>
      <c r="D105" t="s">
        <v>98</v>
      </c>
      <c r="E105" t="s">
        <v>99</v>
      </c>
      <c r="F105">
        <v>6</v>
      </c>
      <c r="G105">
        <v>2022</v>
      </c>
      <c r="H105" s="1">
        <v>44833.705209745371</v>
      </c>
      <c r="I105" t="s">
        <v>444</v>
      </c>
      <c r="J105">
        <v>20739.89</v>
      </c>
      <c r="K105">
        <v>0</v>
      </c>
      <c r="L105" t="s">
        <v>38</v>
      </c>
      <c r="M105" t="s">
        <v>79</v>
      </c>
      <c r="Q105">
        <v>20739.89</v>
      </c>
      <c r="R105" t="s">
        <v>577</v>
      </c>
      <c r="S105">
        <v>29.755790000000001</v>
      </c>
      <c r="T105">
        <v>-95.297910000000002</v>
      </c>
      <c r="U105">
        <v>179.00375</v>
      </c>
      <c r="V105">
        <v>3</v>
      </c>
      <c r="W105">
        <v>200</v>
      </c>
      <c r="X105">
        <v>0</v>
      </c>
      <c r="Y105">
        <v>29670.467000000001</v>
      </c>
      <c r="Z105">
        <v>48007039001</v>
      </c>
      <c r="AA105">
        <v>53902.996785520001</v>
      </c>
      <c r="AB105" t="s">
        <v>41</v>
      </c>
      <c r="AC105" t="s">
        <v>54</v>
      </c>
      <c r="AD105" t="s">
        <v>537</v>
      </c>
      <c r="AE105" t="s">
        <v>55</v>
      </c>
      <c r="AF105" t="s">
        <v>578</v>
      </c>
    </row>
    <row r="106" spans="1:32" x14ac:dyDescent="0.25">
      <c r="A106" t="s">
        <v>579</v>
      </c>
      <c r="B106" t="s">
        <v>580</v>
      </c>
      <c r="C106" t="s">
        <v>581</v>
      </c>
      <c r="D106" t="s">
        <v>582</v>
      </c>
      <c r="E106" t="s">
        <v>117</v>
      </c>
      <c r="F106">
        <v>5</v>
      </c>
      <c r="G106">
        <v>2022</v>
      </c>
      <c r="H106" s="1">
        <v>44965.624205613429</v>
      </c>
      <c r="I106" t="s">
        <v>444</v>
      </c>
      <c r="J106">
        <v>20147</v>
      </c>
      <c r="K106">
        <v>0</v>
      </c>
      <c r="L106" t="s">
        <v>38</v>
      </c>
      <c r="M106" t="s">
        <v>51</v>
      </c>
      <c r="N106">
        <v>14419</v>
      </c>
      <c r="R106" t="s">
        <v>445</v>
      </c>
      <c r="S106">
        <v>41.661976000000003</v>
      </c>
      <c r="T106">
        <v>-87.609076999999999</v>
      </c>
      <c r="U106">
        <v>236.25</v>
      </c>
      <c r="V106">
        <v>6</v>
      </c>
      <c r="W106">
        <v>430</v>
      </c>
      <c r="X106">
        <v>354</v>
      </c>
      <c r="Y106">
        <v>86247</v>
      </c>
      <c r="Z106">
        <v>17000721009</v>
      </c>
      <c r="AA106">
        <v>107765.9305328886</v>
      </c>
      <c r="AB106" t="s">
        <v>53</v>
      </c>
      <c r="AC106" t="s">
        <v>54</v>
      </c>
      <c r="AD106" t="s">
        <v>43</v>
      </c>
      <c r="AE106" t="s">
        <v>583</v>
      </c>
      <c r="AF106" t="s">
        <v>584</v>
      </c>
    </row>
    <row r="107" spans="1:32" x14ac:dyDescent="0.25">
      <c r="A107" t="s">
        <v>585</v>
      </c>
      <c r="B107" t="s">
        <v>586</v>
      </c>
      <c r="C107" t="s">
        <v>587</v>
      </c>
      <c r="D107" t="s">
        <v>588</v>
      </c>
      <c r="E107" t="s">
        <v>136</v>
      </c>
      <c r="F107">
        <v>4</v>
      </c>
      <c r="G107">
        <v>2022</v>
      </c>
      <c r="H107" s="1">
        <v>44985.395435671293</v>
      </c>
      <c r="I107" t="s">
        <v>444</v>
      </c>
      <c r="J107">
        <v>17919.82</v>
      </c>
      <c r="K107">
        <v>0</v>
      </c>
      <c r="L107" t="s">
        <v>38</v>
      </c>
      <c r="M107" t="s">
        <v>39</v>
      </c>
      <c r="N107">
        <v>519.99</v>
      </c>
      <c r="Q107">
        <v>17399.830000000002</v>
      </c>
      <c r="R107" t="s">
        <v>561</v>
      </c>
      <c r="S107">
        <v>35.720733000000003</v>
      </c>
      <c r="T107">
        <v>-78.484831</v>
      </c>
      <c r="U107">
        <v>45.85553333</v>
      </c>
      <c r="V107">
        <v>1</v>
      </c>
      <c r="W107">
        <v>75</v>
      </c>
      <c r="X107">
        <v>0</v>
      </c>
      <c r="Y107">
        <v>16741.327300000001</v>
      </c>
      <c r="Z107">
        <v>37009201001</v>
      </c>
      <c r="AA107">
        <v>21251.620692129</v>
      </c>
      <c r="AB107" t="s">
        <v>41</v>
      </c>
      <c r="AC107" t="s">
        <v>64</v>
      </c>
      <c r="AD107" t="s">
        <v>54</v>
      </c>
      <c r="AE107" t="s">
        <v>589</v>
      </c>
      <c r="AF107" t="s">
        <v>590</v>
      </c>
    </row>
    <row r="108" spans="1:32" x14ac:dyDescent="0.25">
      <c r="A108" t="s">
        <v>591</v>
      </c>
      <c r="B108" t="s">
        <v>592</v>
      </c>
      <c r="C108" t="s">
        <v>593</v>
      </c>
      <c r="D108" t="s">
        <v>594</v>
      </c>
      <c r="E108" t="s">
        <v>93</v>
      </c>
      <c r="F108">
        <v>4</v>
      </c>
      <c r="G108">
        <v>2022</v>
      </c>
      <c r="H108" s="1">
        <v>44978.443644606479</v>
      </c>
      <c r="I108" t="s">
        <v>444</v>
      </c>
      <c r="J108">
        <v>17302</v>
      </c>
      <c r="K108">
        <v>0</v>
      </c>
      <c r="L108" t="s">
        <v>38</v>
      </c>
      <c r="M108" t="s">
        <v>79</v>
      </c>
      <c r="Q108">
        <v>17302</v>
      </c>
      <c r="R108" t="s">
        <v>94</v>
      </c>
      <c r="S108">
        <v>39.00703</v>
      </c>
      <c r="T108">
        <v>-84.841210000000004</v>
      </c>
      <c r="U108">
        <v>11.75666667</v>
      </c>
      <c r="V108">
        <v>1</v>
      </c>
      <c r="W108">
        <v>20</v>
      </c>
      <c r="X108">
        <v>7.69</v>
      </c>
      <c r="Y108">
        <v>4276.41</v>
      </c>
      <c r="Z108">
        <v>21000056004</v>
      </c>
      <c r="AA108">
        <v>3660.3048492870007</v>
      </c>
      <c r="AB108" t="s">
        <v>54</v>
      </c>
      <c r="AC108" t="s">
        <v>54</v>
      </c>
      <c r="AD108" t="s">
        <v>54</v>
      </c>
      <c r="AE108" t="s">
        <v>55</v>
      </c>
      <c r="AF108" t="s">
        <v>595</v>
      </c>
    </row>
    <row r="109" spans="1:32" x14ac:dyDescent="0.25">
      <c r="A109" t="s">
        <v>596</v>
      </c>
      <c r="B109" t="s">
        <v>597</v>
      </c>
      <c r="C109" t="s">
        <v>598</v>
      </c>
      <c r="D109" t="s">
        <v>599</v>
      </c>
      <c r="E109" t="s">
        <v>600</v>
      </c>
      <c r="F109">
        <v>4</v>
      </c>
      <c r="G109">
        <v>2022</v>
      </c>
      <c r="H109" s="1">
        <v>44987.724102372682</v>
      </c>
      <c r="I109" t="s">
        <v>444</v>
      </c>
      <c r="J109">
        <v>16612.400000000001</v>
      </c>
      <c r="K109">
        <v>0</v>
      </c>
      <c r="L109" t="s">
        <v>38</v>
      </c>
      <c r="M109" t="s">
        <v>39</v>
      </c>
      <c r="N109">
        <v>10879.9</v>
      </c>
      <c r="Q109">
        <v>5732.5</v>
      </c>
      <c r="R109" t="s">
        <v>601</v>
      </c>
      <c r="S109">
        <v>30.351420000000001</v>
      </c>
      <c r="T109">
        <v>-81.632679999999993</v>
      </c>
      <c r="Z109">
        <v>12000016001</v>
      </c>
      <c r="AA109">
        <v>16473.192868980201</v>
      </c>
      <c r="AB109" t="s">
        <v>53</v>
      </c>
      <c r="AC109" t="s">
        <v>42</v>
      </c>
      <c r="AD109" t="s">
        <v>537</v>
      </c>
      <c r="AE109" t="s">
        <v>55</v>
      </c>
      <c r="AF109" t="s">
        <v>602</v>
      </c>
    </row>
    <row r="110" spans="1:32" x14ac:dyDescent="0.25">
      <c r="A110" t="s">
        <v>603</v>
      </c>
      <c r="B110" t="s">
        <v>604</v>
      </c>
      <c r="C110" t="s">
        <v>605</v>
      </c>
      <c r="D110" t="s">
        <v>606</v>
      </c>
      <c r="E110" t="s">
        <v>36</v>
      </c>
      <c r="F110">
        <v>9</v>
      </c>
      <c r="G110">
        <v>2022</v>
      </c>
      <c r="H110" s="1">
        <v>44974.471488761577</v>
      </c>
      <c r="I110" t="s">
        <v>444</v>
      </c>
      <c r="J110">
        <v>14499</v>
      </c>
      <c r="K110">
        <v>0</v>
      </c>
      <c r="L110" t="s">
        <v>38</v>
      </c>
      <c r="M110" t="s">
        <v>607</v>
      </c>
      <c r="N110">
        <v>50</v>
      </c>
      <c r="P110">
        <v>14449</v>
      </c>
      <c r="R110" t="s">
        <v>86</v>
      </c>
      <c r="S110">
        <v>37.997889999999998</v>
      </c>
      <c r="T110">
        <v>-122.06827</v>
      </c>
      <c r="U110">
        <v>32.491666670000001</v>
      </c>
      <c r="V110">
        <v>2</v>
      </c>
      <c r="W110">
        <v>53.8</v>
      </c>
      <c r="X110">
        <v>0</v>
      </c>
      <c r="Y110">
        <v>11859.4</v>
      </c>
      <c r="Z110">
        <v>6002025001</v>
      </c>
      <c r="AA110">
        <v>16844.686495475002</v>
      </c>
      <c r="AB110" t="s">
        <v>54</v>
      </c>
      <c r="AC110" t="s">
        <v>64</v>
      </c>
      <c r="AD110" t="s">
        <v>54</v>
      </c>
      <c r="AE110" t="s">
        <v>65</v>
      </c>
      <c r="AF110" t="s">
        <v>608</v>
      </c>
    </row>
    <row r="111" spans="1:32" x14ac:dyDescent="0.25">
      <c r="A111" t="s">
        <v>609</v>
      </c>
      <c r="B111" t="s">
        <v>610</v>
      </c>
      <c r="C111" t="s">
        <v>611</v>
      </c>
      <c r="D111" t="s">
        <v>555</v>
      </c>
      <c r="E111" t="s">
        <v>543</v>
      </c>
      <c r="F111">
        <v>7</v>
      </c>
      <c r="G111">
        <v>2022</v>
      </c>
      <c r="H111" s="1">
        <v>44973.679118101849</v>
      </c>
      <c r="I111" t="s">
        <v>444</v>
      </c>
      <c r="J111">
        <v>14378.81</v>
      </c>
      <c r="K111">
        <v>0</v>
      </c>
      <c r="L111" t="s">
        <v>38</v>
      </c>
      <c r="M111" t="s">
        <v>63</v>
      </c>
      <c r="P111">
        <v>14378.81</v>
      </c>
      <c r="R111" t="s">
        <v>38</v>
      </c>
      <c r="S111">
        <v>38.532699999999998</v>
      </c>
      <c r="T111">
        <v>-90.270899999999997</v>
      </c>
      <c r="U111">
        <v>112.15</v>
      </c>
      <c r="V111">
        <v>1</v>
      </c>
      <c r="W111">
        <v>0</v>
      </c>
      <c r="X111">
        <v>0</v>
      </c>
      <c r="Y111">
        <v>40919.5</v>
      </c>
      <c r="Z111">
        <v>29001023002</v>
      </c>
      <c r="AA111">
        <v>51171.426002470005</v>
      </c>
      <c r="AB111" t="s">
        <v>54</v>
      </c>
      <c r="AC111" t="s">
        <v>64</v>
      </c>
      <c r="AD111" t="s">
        <v>54</v>
      </c>
      <c r="AE111" t="s">
        <v>55</v>
      </c>
      <c r="AF111" t="s">
        <v>612</v>
      </c>
    </row>
    <row r="112" spans="1:32" x14ac:dyDescent="0.25">
      <c r="A112" t="s">
        <v>613</v>
      </c>
      <c r="B112" t="s">
        <v>614</v>
      </c>
      <c r="C112" t="s">
        <v>615</v>
      </c>
      <c r="D112" t="s">
        <v>616</v>
      </c>
      <c r="E112" t="s">
        <v>259</v>
      </c>
      <c r="F112">
        <v>7</v>
      </c>
      <c r="G112">
        <v>2022</v>
      </c>
      <c r="H112" s="1">
        <v>44950.340682928239</v>
      </c>
      <c r="I112" t="s">
        <v>444</v>
      </c>
      <c r="J112">
        <v>13713</v>
      </c>
      <c r="K112">
        <v>1</v>
      </c>
      <c r="L112" t="s">
        <v>63</v>
      </c>
      <c r="M112" t="s">
        <v>607</v>
      </c>
      <c r="N112">
        <v>3212.55</v>
      </c>
      <c r="P112">
        <v>10500</v>
      </c>
      <c r="R112" t="s">
        <v>40</v>
      </c>
      <c r="S112">
        <v>41.958278</v>
      </c>
      <c r="T112">
        <v>-91.563582999999994</v>
      </c>
      <c r="U112">
        <v>0</v>
      </c>
      <c r="V112">
        <v>3</v>
      </c>
      <c r="W112">
        <v>86.95</v>
      </c>
      <c r="X112">
        <v>56</v>
      </c>
      <c r="Y112">
        <v>0</v>
      </c>
      <c r="Z112">
        <v>19000134001</v>
      </c>
      <c r="AA112">
        <v>12115.426946421099</v>
      </c>
      <c r="AB112" t="s">
        <v>87</v>
      </c>
      <c r="AC112" t="s">
        <v>72</v>
      </c>
      <c r="AD112" t="s">
        <v>54</v>
      </c>
      <c r="AE112" t="s">
        <v>73</v>
      </c>
      <c r="AF112" t="s">
        <v>617</v>
      </c>
    </row>
    <row r="113" spans="1:32" x14ac:dyDescent="0.25">
      <c r="A113" t="s">
        <v>618</v>
      </c>
      <c r="B113" t="s">
        <v>619</v>
      </c>
      <c r="C113" t="s">
        <v>620</v>
      </c>
      <c r="D113" t="s">
        <v>621</v>
      </c>
      <c r="E113" t="s">
        <v>159</v>
      </c>
      <c r="F113">
        <v>10</v>
      </c>
      <c r="G113">
        <v>2022</v>
      </c>
      <c r="H113" s="1">
        <v>44981.457736990742</v>
      </c>
      <c r="I113" t="s">
        <v>444</v>
      </c>
      <c r="J113">
        <v>12174.51</v>
      </c>
      <c r="K113">
        <v>0</v>
      </c>
      <c r="L113" t="s">
        <v>38</v>
      </c>
      <c r="M113" t="s">
        <v>51</v>
      </c>
      <c r="N113">
        <v>12174.5</v>
      </c>
      <c r="R113" t="s">
        <v>52</v>
      </c>
      <c r="S113">
        <v>47.469195999999997</v>
      </c>
      <c r="T113">
        <v>-122.238935</v>
      </c>
      <c r="Z113">
        <v>53000776001</v>
      </c>
      <c r="AA113">
        <v>34964.106023039996</v>
      </c>
      <c r="AB113" t="s">
        <v>53</v>
      </c>
      <c r="AC113" t="s">
        <v>42</v>
      </c>
      <c r="AD113" t="s">
        <v>54</v>
      </c>
      <c r="AE113" t="s">
        <v>55</v>
      </c>
      <c r="AF113" t="s">
        <v>622</v>
      </c>
    </row>
    <row r="114" spans="1:32" x14ac:dyDescent="0.25">
      <c r="A114" t="s">
        <v>575</v>
      </c>
      <c r="B114" t="s">
        <v>623</v>
      </c>
      <c r="C114" t="s">
        <v>623</v>
      </c>
      <c r="D114" t="s">
        <v>98</v>
      </c>
      <c r="E114" t="s">
        <v>99</v>
      </c>
      <c r="F114">
        <v>6</v>
      </c>
      <c r="G114">
        <v>2022</v>
      </c>
      <c r="H114" s="1">
        <v>44833.709767789354</v>
      </c>
      <c r="I114" t="s">
        <v>444</v>
      </c>
      <c r="J114">
        <v>11838.6</v>
      </c>
      <c r="K114">
        <v>0</v>
      </c>
      <c r="L114" t="s">
        <v>38</v>
      </c>
      <c r="M114" t="s">
        <v>79</v>
      </c>
      <c r="Q114">
        <v>11838.6</v>
      </c>
      <c r="R114" t="s">
        <v>94</v>
      </c>
      <c r="S114">
        <v>29.699936000000001</v>
      </c>
      <c r="T114">
        <v>-95.266914</v>
      </c>
      <c r="U114">
        <v>19.269333329999998</v>
      </c>
      <c r="V114">
        <v>1</v>
      </c>
      <c r="W114">
        <v>36</v>
      </c>
      <c r="X114">
        <v>0</v>
      </c>
      <c r="Y114">
        <v>7028.7349999999997</v>
      </c>
      <c r="AB114" t="s">
        <v>54</v>
      </c>
      <c r="AC114" t="s">
        <v>54</v>
      </c>
      <c r="AD114" t="s">
        <v>54</v>
      </c>
      <c r="AE114" t="s">
        <v>73</v>
      </c>
      <c r="AF114" t="s">
        <v>624</v>
      </c>
    </row>
    <row r="115" spans="1:32" x14ac:dyDescent="0.25">
      <c r="A115" t="s">
        <v>625</v>
      </c>
      <c r="B115" t="s">
        <v>626</v>
      </c>
      <c r="C115" t="s">
        <v>627</v>
      </c>
      <c r="D115" t="s">
        <v>628</v>
      </c>
      <c r="E115" t="s">
        <v>629</v>
      </c>
      <c r="F115">
        <v>6</v>
      </c>
      <c r="G115">
        <v>2022</v>
      </c>
      <c r="H115" s="1">
        <v>44970.445319155093</v>
      </c>
      <c r="I115" t="s">
        <v>444</v>
      </c>
      <c r="J115">
        <v>11590</v>
      </c>
      <c r="K115">
        <v>0</v>
      </c>
      <c r="L115" t="s">
        <v>38</v>
      </c>
      <c r="M115" t="s">
        <v>630</v>
      </c>
      <c r="N115">
        <v>3147</v>
      </c>
      <c r="O115">
        <v>8443</v>
      </c>
      <c r="R115" t="s">
        <v>40</v>
      </c>
      <c r="S115">
        <v>35.017699999999998</v>
      </c>
      <c r="T115">
        <v>-106.6661</v>
      </c>
      <c r="U115">
        <v>46.759166669999999</v>
      </c>
      <c r="V115">
        <v>1</v>
      </c>
      <c r="W115">
        <v>60</v>
      </c>
      <c r="X115">
        <v>0</v>
      </c>
      <c r="Y115">
        <v>17070.3</v>
      </c>
      <c r="Z115">
        <v>35000021002</v>
      </c>
      <c r="AA115">
        <v>22996.1838989036</v>
      </c>
      <c r="AB115" t="s">
        <v>53</v>
      </c>
      <c r="AC115" t="s">
        <v>42</v>
      </c>
      <c r="AD115" t="s">
        <v>43</v>
      </c>
      <c r="AE115" t="s">
        <v>55</v>
      </c>
      <c r="AF115" t="s">
        <v>631</v>
      </c>
    </row>
    <row r="116" spans="1:32" x14ac:dyDescent="0.25">
      <c r="A116" t="s">
        <v>632</v>
      </c>
      <c r="B116" t="s">
        <v>633</v>
      </c>
      <c r="C116" t="s">
        <v>634</v>
      </c>
      <c r="D116" t="s">
        <v>635</v>
      </c>
      <c r="E116" t="s">
        <v>85</v>
      </c>
      <c r="F116">
        <v>2</v>
      </c>
      <c r="G116">
        <v>2022</v>
      </c>
      <c r="H116" s="1">
        <v>44971.532883784719</v>
      </c>
      <c r="I116" t="s">
        <v>444</v>
      </c>
      <c r="J116">
        <v>11433.47</v>
      </c>
      <c r="K116">
        <v>0</v>
      </c>
      <c r="L116" t="s">
        <v>38</v>
      </c>
      <c r="M116" t="s">
        <v>79</v>
      </c>
      <c r="Q116">
        <v>11433.47</v>
      </c>
      <c r="R116" t="s">
        <v>636</v>
      </c>
      <c r="S116">
        <v>40.674306000000001</v>
      </c>
      <c r="T116">
        <v>-73.342388999999997</v>
      </c>
      <c r="U116">
        <v>0</v>
      </c>
      <c r="V116">
        <v>1</v>
      </c>
      <c r="W116">
        <v>30.5</v>
      </c>
      <c r="X116">
        <v>0</v>
      </c>
      <c r="Y116">
        <v>0</v>
      </c>
      <c r="Z116">
        <v>36001015014</v>
      </c>
      <c r="AA116">
        <v>11240.413772250748</v>
      </c>
      <c r="AB116" t="s">
        <v>54</v>
      </c>
      <c r="AC116" t="s">
        <v>54</v>
      </c>
      <c r="AD116" t="s">
        <v>54</v>
      </c>
      <c r="AE116" t="s">
        <v>65</v>
      </c>
      <c r="AF116" t="s">
        <v>637</v>
      </c>
    </row>
    <row r="117" spans="1:32" x14ac:dyDescent="0.25">
      <c r="A117" t="s">
        <v>638</v>
      </c>
      <c r="B117" t="s">
        <v>639</v>
      </c>
      <c r="C117" t="s">
        <v>640</v>
      </c>
      <c r="D117" t="s">
        <v>461</v>
      </c>
      <c r="E117" t="s">
        <v>641</v>
      </c>
      <c r="F117">
        <v>3</v>
      </c>
      <c r="G117">
        <v>2022</v>
      </c>
      <c r="H117" s="1">
        <v>44971.312218969906</v>
      </c>
      <c r="I117" t="s">
        <v>444</v>
      </c>
      <c r="J117">
        <v>11134</v>
      </c>
      <c r="K117">
        <v>0</v>
      </c>
      <c r="L117" t="s">
        <v>38</v>
      </c>
      <c r="M117" t="s">
        <v>51</v>
      </c>
      <c r="N117">
        <v>11134</v>
      </c>
      <c r="R117" t="s">
        <v>52</v>
      </c>
      <c r="S117">
        <v>38.843899999999998</v>
      </c>
      <c r="T117">
        <v>-77.056920000000005</v>
      </c>
      <c r="U117">
        <v>22.1</v>
      </c>
      <c r="V117">
        <v>1</v>
      </c>
      <c r="W117">
        <v>40</v>
      </c>
      <c r="X117">
        <v>0</v>
      </c>
      <c r="Y117">
        <v>8070</v>
      </c>
      <c r="Z117">
        <v>51000319001</v>
      </c>
      <c r="AA117">
        <v>11368.797599054102</v>
      </c>
      <c r="AB117" t="s">
        <v>87</v>
      </c>
      <c r="AC117" t="s">
        <v>54</v>
      </c>
      <c r="AD117" t="s">
        <v>54</v>
      </c>
      <c r="AE117" t="s">
        <v>54</v>
      </c>
      <c r="AF117" t="s">
        <v>642</v>
      </c>
    </row>
    <row r="118" spans="1:32" x14ac:dyDescent="0.25">
      <c r="A118" t="s">
        <v>643</v>
      </c>
      <c r="B118" t="s">
        <v>644</v>
      </c>
      <c r="C118" t="s">
        <v>645</v>
      </c>
      <c r="D118" t="s">
        <v>646</v>
      </c>
      <c r="E118" t="s">
        <v>525</v>
      </c>
      <c r="F118">
        <v>2</v>
      </c>
      <c r="G118">
        <v>2022</v>
      </c>
      <c r="H118" s="1">
        <v>44979.418253935182</v>
      </c>
      <c r="I118" t="s">
        <v>444</v>
      </c>
      <c r="J118">
        <v>10968.24</v>
      </c>
      <c r="K118">
        <v>0</v>
      </c>
      <c r="L118" t="s">
        <v>38</v>
      </c>
      <c r="M118" t="s">
        <v>79</v>
      </c>
      <c r="Q118">
        <v>10968.24</v>
      </c>
      <c r="R118" t="s">
        <v>86</v>
      </c>
      <c r="S118">
        <v>40.846420000000002</v>
      </c>
      <c r="T118">
        <v>-74.039019999999994</v>
      </c>
      <c r="AB118" t="s">
        <v>53</v>
      </c>
      <c r="AC118" t="s">
        <v>54</v>
      </c>
      <c r="AD118" t="s">
        <v>647</v>
      </c>
      <c r="AE118" t="s">
        <v>73</v>
      </c>
      <c r="AF118" t="s">
        <v>648</v>
      </c>
    </row>
    <row r="119" spans="1:32" x14ac:dyDescent="0.25">
      <c r="A119" t="s">
        <v>649</v>
      </c>
      <c r="B119" t="s">
        <v>650</v>
      </c>
      <c r="C119" t="s">
        <v>651</v>
      </c>
      <c r="D119" t="s">
        <v>652</v>
      </c>
      <c r="E119" t="s">
        <v>36</v>
      </c>
      <c r="F119">
        <v>9</v>
      </c>
      <c r="G119">
        <v>2022</v>
      </c>
      <c r="H119" s="1">
        <v>44974.701095231481</v>
      </c>
      <c r="I119" t="s">
        <v>444</v>
      </c>
      <c r="J119">
        <v>10705</v>
      </c>
      <c r="K119">
        <v>0</v>
      </c>
      <c r="L119" t="s">
        <v>38</v>
      </c>
      <c r="M119" t="s">
        <v>473</v>
      </c>
      <c r="N119">
        <v>6257</v>
      </c>
      <c r="Q119">
        <v>5421</v>
      </c>
      <c r="R119" t="s">
        <v>568</v>
      </c>
      <c r="S119">
        <v>37.740278000000004</v>
      </c>
      <c r="T119">
        <v>-122.390278</v>
      </c>
      <c r="U119">
        <v>63.004999999999995</v>
      </c>
      <c r="V119">
        <v>3</v>
      </c>
      <c r="W119">
        <v>400</v>
      </c>
      <c r="X119">
        <v>0</v>
      </c>
      <c r="Y119">
        <v>8033.085</v>
      </c>
      <c r="Z119">
        <v>6002032003</v>
      </c>
      <c r="AA119">
        <v>30047.278613549999</v>
      </c>
      <c r="AB119" t="s">
        <v>53</v>
      </c>
      <c r="AC119" t="s">
        <v>562</v>
      </c>
      <c r="AD119" t="s">
        <v>54</v>
      </c>
      <c r="AE119" t="s">
        <v>73</v>
      </c>
      <c r="AF119" t="s">
        <v>653</v>
      </c>
    </row>
    <row r="120" spans="1:32" x14ac:dyDescent="0.25">
      <c r="A120" t="s">
        <v>654</v>
      </c>
      <c r="B120" t="s">
        <v>655</v>
      </c>
      <c r="C120" t="s">
        <v>656</v>
      </c>
      <c r="D120" t="s">
        <v>657</v>
      </c>
      <c r="E120" t="s">
        <v>36</v>
      </c>
      <c r="F120">
        <v>9</v>
      </c>
      <c r="G120">
        <v>2022</v>
      </c>
      <c r="H120" s="1">
        <v>44970.560895405091</v>
      </c>
      <c r="I120" t="s">
        <v>444</v>
      </c>
      <c r="J120">
        <v>10572.56</v>
      </c>
      <c r="K120">
        <v>0</v>
      </c>
      <c r="L120" t="s">
        <v>38</v>
      </c>
      <c r="M120" t="s">
        <v>79</v>
      </c>
      <c r="Q120">
        <v>10572.56</v>
      </c>
      <c r="R120" t="s">
        <v>52</v>
      </c>
      <c r="S120">
        <v>36.706389000000001</v>
      </c>
      <c r="T120">
        <v>-121.773056</v>
      </c>
      <c r="U120">
        <v>8.0810169720000005</v>
      </c>
      <c r="V120">
        <v>3</v>
      </c>
      <c r="W120">
        <v>75.599999999999994</v>
      </c>
      <c r="X120">
        <v>0</v>
      </c>
      <c r="Y120">
        <v>1392.75</v>
      </c>
      <c r="Z120">
        <v>6003012001</v>
      </c>
      <c r="AA120">
        <v>9305.5511342570007</v>
      </c>
      <c r="AB120" t="s">
        <v>407</v>
      </c>
      <c r="AC120" t="s">
        <v>658</v>
      </c>
      <c r="AD120" t="s">
        <v>54</v>
      </c>
      <c r="AE120" t="s">
        <v>452</v>
      </c>
      <c r="AF120" t="s">
        <v>659</v>
      </c>
    </row>
    <row r="121" spans="1:32" x14ac:dyDescent="0.25">
      <c r="A121" t="s">
        <v>660</v>
      </c>
      <c r="B121" t="s">
        <v>661</v>
      </c>
      <c r="C121" t="s">
        <v>662</v>
      </c>
      <c r="D121" t="s">
        <v>621</v>
      </c>
      <c r="E121" t="s">
        <v>159</v>
      </c>
      <c r="F121">
        <v>10</v>
      </c>
      <c r="G121">
        <v>2022</v>
      </c>
      <c r="H121" s="1">
        <v>44974.530166747689</v>
      </c>
      <c r="I121" t="s">
        <v>444</v>
      </c>
      <c r="J121">
        <v>10447</v>
      </c>
      <c r="K121">
        <v>0</v>
      </c>
      <c r="L121" t="s">
        <v>38</v>
      </c>
      <c r="M121" t="s">
        <v>51</v>
      </c>
      <c r="N121">
        <v>10447</v>
      </c>
      <c r="R121" t="s">
        <v>52</v>
      </c>
      <c r="S121">
        <v>47.663487000000003</v>
      </c>
      <c r="T121">
        <v>-122.427318</v>
      </c>
      <c r="Z121">
        <v>53000776002</v>
      </c>
      <c r="AA121">
        <v>59184.033632749997</v>
      </c>
      <c r="AB121" t="s">
        <v>53</v>
      </c>
      <c r="AC121" t="s">
        <v>42</v>
      </c>
      <c r="AD121" t="s">
        <v>54</v>
      </c>
      <c r="AE121" t="s">
        <v>55</v>
      </c>
      <c r="AF121" t="s">
        <v>663</v>
      </c>
    </row>
    <row r="122" spans="1:32" x14ac:dyDescent="0.25">
      <c r="A122" t="s">
        <v>664</v>
      </c>
      <c r="B122" t="s">
        <v>665</v>
      </c>
      <c r="C122" t="s">
        <v>666</v>
      </c>
      <c r="D122" t="s">
        <v>667</v>
      </c>
      <c r="E122" t="s">
        <v>136</v>
      </c>
      <c r="F122">
        <v>4</v>
      </c>
      <c r="G122">
        <v>2022</v>
      </c>
      <c r="H122" s="1">
        <v>44973.621090439818</v>
      </c>
      <c r="I122" t="s">
        <v>444</v>
      </c>
      <c r="J122">
        <v>10007.379999999999</v>
      </c>
      <c r="K122">
        <v>0</v>
      </c>
      <c r="L122" t="s">
        <v>38</v>
      </c>
      <c r="M122" t="s">
        <v>63</v>
      </c>
      <c r="P122">
        <v>10007.379999999999</v>
      </c>
      <c r="R122" t="s">
        <v>38</v>
      </c>
      <c r="S122">
        <v>35.326239000000001</v>
      </c>
      <c r="T122">
        <v>-80.539344999999997</v>
      </c>
      <c r="U122">
        <v>21.095816670000001</v>
      </c>
      <c r="V122">
        <v>1</v>
      </c>
      <c r="W122">
        <v>26.5</v>
      </c>
      <c r="X122">
        <v>0</v>
      </c>
      <c r="Y122">
        <v>7703.6616999999997</v>
      </c>
      <c r="Z122">
        <v>37001301002</v>
      </c>
      <c r="AA122">
        <v>9651.5501001100001</v>
      </c>
      <c r="AB122" t="s">
        <v>54</v>
      </c>
      <c r="AC122" t="s">
        <v>54</v>
      </c>
      <c r="AD122" t="s">
        <v>54</v>
      </c>
      <c r="AE122" t="s">
        <v>73</v>
      </c>
      <c r="AF122" t="s">
        <v>668</v>
      </c>
    </row>
    <row r="123" spans="1:32" x14ac:dyDescent="0.25">
      <c r="A123" t="s">
        <v>669</v>
      </c>
      <c r="B123" t="s">
        <v>670</v>
      </c>
      <c r="C123" t="s">
        <v>671</v>
      </c>
      <c r="D123" t="s">
        <v>672</v>
      </c>
      <c r="E123" t="s">
        <v>93</v>
      </c>
      <c r="F123">
        <v>4</v>
      </c>
      <c r="G123">
        <v>2022</v>
      </c>
      <c r="H123" s="1">
        <v>44950.502747615741</v>
      </c>
      <c r="I123" t="s">
        <v>444</v>
      </c>
      <c r="J123">
        <v>9658</v>
      </c>
      <c r="K123">
        <v>0</v>
      </c>
      <c r="L123" t="s">
        <v>38</v>
      </c>
      <c r="M123" t="s">
        <v>39</v>
      </c>
      <c r="N123">
        <v>4725.7</v>
      </c>
      <c r="Q123">
        <v>4932.2849999999999</v>
      </c>
      <c r="R123" t="s">
        <v>673</v>
      </c>
      <c r="S123">
        <v>38.232528000000002</v>
      </c>
      <c r="T123">
        <v>-85.829483999999994</v>
      </c>
      <c r="U123">
        <v>0</v>
      </c>
      <c r="V123">
        <v>1</v>
      </c>
      <c r="W123">
        <v>120</v>
      </c>
      <c r="X123">
        <v>90.06</v>
      </c>
      <c r="Y123">
        <v>0</v>
      </c>
      <c r="Z123">
        <v>21000025001</v>
      </c>
      <c r="AA123">
        <v>39607.776354225003</v>
      </c>
      <c r="AB123" t="s">
        <v>53</v>
      </c>
      <c r="AC123" t="s">
        <v>42</v>
      </c>
      <c r="AD123" t="s">
        <v>537</v>
      </c>
      <c r="AE123" t="s">
        <v>65</v>
      </c>
      <c r="AF123" t="s">
        <v>674</v>
      </c>
    </row>
    <row r="124" spans="1:32" x14ac:dyDescent="0.25">
      <c r="A124" t="s">
        <v>675</v>
      </c>
      <c r="B124" t="s">
        <v>676</v>
      </c>
      <c r="C124" t="s">
        <v>677</v>
      </c>
      <c r="D124" t="s">
        <v>678</v>
      </c>
      <c r="E124" t="s">
        <v>85</v>
      </c>
      <c r="F124">
        <v>2</v>
      </c>
      <c r="G124">
        <v>2022</v>
      </c>
      <c r="H124" s="1">
        <v>44938.588256006944</v>
      </c>
      <c r="I124" t="s">
        <v>444</v>
      </c>
      <c r="J124">
        <v>9548</v>
      </c>
      <c r="K124">
        <v>0</v>
      </c>
      <c r="L124" t="s">
        <v>38</v>
      </c>
      <c r="M124" t="s">
        <v>679</v>
      </c>
      <c r="O124">
        <v>9548</v>
      </c>
      <c r="R124" t="s">
        <v>52</v>
      </c>
      <c r="S124">
        <v>42.993760000000002</v>
      </c>
      <c r="T124">
        <v>-78.901619999999994</v>
      </c>
      <c r="U124">
        <v>39.24166666</v>
      </c>
      <c r="V124">
        <v>4</v>
      </c>
      <c r="W124">
        <v>30</v>
      </c>
      <c r="X124">
        <v>0</v>
      </c>
      <c r="Y124">
        <v>7417.4</v>
      </c>
      <c r="Z124">
        <v>36009101001</v>
      </c>
      <c r="AA124">
        <v>9036.9466739237487</v>
      </c>
      <c r="AB124" t="s">
        <v>41</v>
      </c>
      <c r="AC124" t="s">
        <v>54</v>
      </c>
      <c r="AD124" t="s">
        <v>54</v>
      </c>
      <c r="AE124" t="s">
        <v>73</v>
      </c>
      <c r="AF124" t="s">
        <v>680</v>
      </c>
    </row>
    <row r="125" spans="1:32" x14ac:dyDescent="0.25">
      <c r="A125" t="s">
        <v>681</v>
      </c>
      <c r="B125" t="s">
        <v>682</v>
      </c>
      <c r="C125" t="s">
        <v>683</v>
      </c>
      <c r="D125" t="s">
        <v>684</v>
      </c>
      <c r="E125" t="s">
        <v>136</v>
      </c>
      <c r="F125">
        <v>4</v>
      </c>
      <c r="G125">
        <v>2022</v>
      </c>
      <c r="H125" s="1">
        <v>44974.710137870374</v>
      </c>
      <c r="I125" t="s">
        <v>444</v>
      </c>
      <c r="J125">
        <v>9512.7000000000007</v>
      </c>
      <c r="K125">
        <v>1</v>
      </c>
      <c r="L125" t="s">
        <v>63</v>
      </c>
      <c r="M125" t="s">
        <v>63</v>
      </c>
      <c r="P125">
        <v>9512.7000000000007</v>
      </c>
      <c r="R125" t="s">
        <v>38</v>
      </c>
      <c r="S125">
        <v>36.098213999999999</v>
      </c>
      <c r="T125">
        <v>-79.687741000000003</v>
      </c>
      <c r="U125">
        <v>32.558633329999999</v>
      </c>
      <c r="V125">
        <v>1</v>
      </c>
      <c r="W125">
        <v>40</v>
      </c>
      <c r="X125">
        <v>0</v>
      </c>
      <c r="Y125">
        <v>11881.5016</v>
      </c>
      <c r="Z125">
        <v>37004102003</v>
      </c>
      <c r="AA125">
        <v>11272.282098053</v>
      </c>
      <c r="AB125" t="s">
        <v>54</v>
      </c>
      <c r="AC125" t="s">
        <v>64</v>
      </c>
      <c r="AD125" t="s">
        <v>54</v>
      </c>
      <c r="AE125" t="s">
        <v>73</v>
      </c>
      <c r="AF125" t="s">
        <v>685</v>
      </c>
    </row>
    <row r="126" spans="1:32" x14ac:dyDescent="0.25">
      <c r="A126" t="s">
        <v>686</v>
      </c>
      <c r="B126" t="s">
        <v>687</v>
      </c>
      <c r="C126" t="s">
        <v>688</v>
      </c>
      <c r="D126" t="s">
        <v>689</v>
      </c>
      <c r="E126" t="s">
        <v>50</v>
      </c>
      <c r="F126">
        <v>10</v>
      </c>
      <c r="G126">
        <v>2022</v>
      </c>
      <c r="H126" s="1">
        <v>44974.653418136571</v>
      </c>
      <c r="I126" t="s">
        <v>444</v>
      </c>
      <c r="J126">
        <v>9300</v>
      </c>
      <c r="K126">
        <v>0</v>
      </c>
      <c r="L126" t="s">
        <v>38</v>
      </c>
      <c r="M126" t="s">
        <v>51</v>
      </c>
      <c r="N126">
        <v>9300</v>
      </c>
      <c r="R126" t="s">
        <v>52</v>
      </c>
      <c r="S126">
        <v>45.597499999999997</v>
      </c>
      <c r="T126">
        <v>-122.71899999999999</v>
      </c>
      <c r="U126">
        <v>219.25833337</v>
      </c>
      <c r="V126">
        <v>3</v>
      </c>
      <c r="W126">
        <v>100</v>
      </c>
      <c r="X126">
        <v>0</v>
      </c>
      <c r="Y126">
        <v>39484.800000000003</v>
      </c>
      <c r="Z126">
        <v>41000017001</v>
      </c>
      <c r="AA126">
        <v>40882.509386315003</v>
      </c>
      <c r="AB126" t="s">
        <v>53</v>
      </c>
      <c r="AC126" t="s">
        <v>42</v>
      </c>
      <c r="AD126" t="s">
        <v>54</v>
      </c>
      <c r="AE126" t="s">
        <v>583</v>
      </c>
      <c r="AF126" t="s">
        <v>690</v>
      </c>
    </row>
    <row r="127" spans="1:32" x14ac:dyDescent="0.25">
      <c r="A127" t="s">
        <v>691</v>
      </c>
      <c r="B127" t="s">
        <v>692</v>
      </c>
      <c r="C127" t="s">
        <v>693</v>
      </c>
      <c r="D127" t="s">
        <v>694</v>
      </c>
      <c r="E127" t="s">
        <v>437</v>
      </c>
      <c r="F127">
        <v>5</v>
      </c>
      <c r="G127">
        <v>2022</v>
      </c>
      <c r="H127" s="1">
        <v>44971.526973912034</v>
      </c>
      <c r="I127" t="s">
        <v>444</v>
      </c>
      <c r="J127">
        <v>8917</v>
      </c>
      <c r="K127">
        <v>0</v>
      </c>
      <c r="L127" t="s">
        <v>38</v>
      </c>
      <c r="M127" t="s">
        <v>63</v>
      </c>
      <c r="P127">
        <v>8917</v>
      </c>
      <c r="R127" t="s">
        <v>38</v>
      </c>
      <c r="S127">
        <v>44.826721999999997</v>
      </c>
      <c r="T127">
        <v>-93.212000000000003</v>
      </c>
      <c r="U127">
        <v>0</v>
      </c>
      <c r="V127">
        <v>1</v>
      </c>
      <c r="W127">
        <v>38</v>
      </c>
      <c r="X127">
        <v>38</v>
      </c>
      <c r="Y127">
        <v>0</v>
      </c>
      <c r="Z127">
        <v>27000001003</v>
      </c>
      <c r="AA127">
        <v>7686.6401835027009</v>
      </c>
      <c r="AB127" t="s">
        <v>54</v>
      </c>
      <c r="AC127" t="s">
        <v>54</v>
      </c>
      <c r="AD127" t="s">
        <v>54</v>
      </c>
      <c r="AE127" t="s">
        <v>55</v>
      </c>
      <c r="AF127" t="s">
        <v>695</v>
      </c>
    </row>
    <row r="128" spans="1:32" x14ac:dyDescent="0.25">
      <c r="A128" t="s">
        <v>696</v>
      </c>
      <c r="B128" t="s">
        <v>697</v>
      </c>
      <c r="C128" t="s">
        <v>698</v>
      </c>
      <c r="D128" t="s">
        <v>699</v>
      </c>
      <c r="E128" t="s">
        <v>36</v>
      </c>
      <c r="F128">
        <v>9</v>
      </c>
      <c r="G128">
        <v>2022</v>
      </c>
      <c r="H128" s="1">
        <v>44956.890654189818</v>
      </c>
      <c r="I128" t="s">
        <v>444</v>
      </c>
      <c r="J128">
        <v>8660</v>
      </c>
      <c r="K128">
        <v>0</v>
      </c>
      <c r="L128" t="s">
        <v>38</v>
      </c>
      <c r="M128" t="s">
        <v>79</v>
      </c>
      <c r="Q128">
        <v>8660</v>
      </c>
      <c r="R128" t="s">
        <v>86</v>
      </c>
      <c r="S128">
        <v>33.973075122220003</v>
      </c>
      <c r="T128">
        <v>-117.734395706896</v>
      </c>
      <c r="Z128">
        <v>6008010001</v>
      </c>
      <c r="AA128">
        <v>16535.108473395998</v>
      </c>
      <c r="AB128" t="s">
        <v>53</v>
      </c>
      <c r="AC128" t="s">
        <v>42</v>
      </c>
      <c r="AD128" t="s">
        <v>54</v>
      </c>
      <c r="AE128" t="s">
        <v>73</v>
      </c>
      <c r="AF128" t="s">
        <v>700</v>
      </c>
    </row>
    <row r="129" spans="1:32" x14ac:dyDescent="0.25">
      <c r="A129" t="s">
        <v>701</v>
      </c>
      <c r="B129" t="s">
        <v>702</v>
      </c>
      <c r="C129" t="s">
        <v>703</v>
      </c>
      <c r="D129" t="s">
        <v>704</v>
      </c>
      <c r="E129" t="s">
        <v>111</v>
      </c>
      <c r="F129">
        <v>4</v>
      </c>
      <c r="G129">
        <v>2022</v>
      </c>
      <c r="H129" s="1">
        <v>44939.602532638892</v>
      </c>
      <c r="I129" t="s">
        <v>444</v>
      </c>
      <c r="J129">
        <v>8400</v>
      </c>
      <c r="K129">
        <v>0</v>
      </c>
      <c r="L129" t="s">
        <v>38</v>
      </c>
      <c r="M129" t="s">
        <v>51</v>
      </c>
      <c r="N129">
        <v>3373</v>
      </c>
      <c r="R129" t="s">
        <v>86</v>
      </c>
      <c r="S129">
        <v>33.515369</v>
      </c>
      <c r="T129">
        <v>-84.371975000000006</v>
      </c>
      <c r="U129">
        <v>30.127083333000002</v>
      </c>
      <c r="V129">
        <v>7</v>
      </c>
      <c r="W129">
        <v>24</v>
      </c>
      <c r="X129">
        <v>14</v>
      </c>
      <c r="Y129">
        <v>5441.259</v>
      </c>
      <c r="Z129">
        <v>13000999033</v>
      </c>
      <c r="AA129">
        <v>6705.6420629500108</v>
      </c>
      <c r="AB129" t="s">
        <v>54</v>
      </c>
      <c r="AC129" t="s">
        <v>54</v>
      </c>
      <c r="AD129" t="s">
        <v>537</v>
      </c>
      <c r="AE129" t="s">
        <v>65</v>
      </c>
      <c r="AF129" t="s">
        <v>705</v>
      </c>
    </row>
    <row r="130" spans="1:32" x14ac:dyDescent="0.25">
      <c r="A130" t="s">
        <v>706</v>
      </c>
      <c r="B130" t="s">
        <v>707</v>
      </c>
      <c r="C130" t="s">
        <v>708</v>
      </c>
      <c r="D130" t="s">
        <v>709</v>
      </c>
      <c r="E130" t="s">
        <v>641</v>
      </c>
      <c r="F130">
        <v>3</v>
      </c>
      <c r="G130">
        <v>2022</v>
      </c>
      <c r="H130" s="1">
        <v>44964.366412222225</v>
      </c>
      <c r="I130" t="s">
        <v>444</v>
      </c>
      <c r="J130">
        <v>8262</v>
      </c>
      <c r="K130">
        <v>0</v>
      </c>
      <c r="L130" t="s">
        <v>38</v>
      </c>
      <c r="M130" t="s">
        <v>39</v>
      </c>
      <c r="N130">
        <v>2217</v>
      </c>
      <c r="Q130">
        <v>6045</v>
      </c>
      <c r="R130" t="s">
        <v>561</v>
      </c>
      <c r="S130">
        <v>37.395561000000001</v>
      </c>
      <c r="T130">
        <v>-79.113797000000005</v>
      </c>
      <c r="U130">
        <v>11.81475</v>
      </c>
      <c r="V130">
        <v>1</v>
      </c>
      <c r="W130">
        <v>22</v>
      </c>
      <c r="X130">
        <v>0</v>
      </c>
      <c r="Y130">
        <v>4310.8370000000004</v>
      </c>
      <c r="Z130">
        <v>51000144001</v>
      </c>
      <c r="AA130">
        <v>8012.607630280002</v>
      </c>
      <c r="AB130" t="s">
        <v>87</v>
      </c>
      <c r="AC130" t="s">
        <v>54</v>
      </c>
      <c r="AD130" t="s">
        <v>54</v>
      </c>
      <c r="AE130" t="s">
        <v>55</v>
      </c>
      <c r="AF130" t="s">
        <v>710</v>
      </c>
    </row>
    <row r="131" spans="1:32" x14ac:dyDescent="0.25">
      <c r="A131" t="s">
        <v>711</v>
      </c>
      <c r="B131" t="s">
        <v>712</v>
      </c>
      <c r="C131" t="s">
        <v>713</v>
      </c>
      <c r="D131" t="s">
        <v>714</v>
      </c>
      <c r="E131" t="s">
        <v>715</v>
      </c>
      <c r="F131">
        <v>7</v>
      </c>
      <c r="G131">
        <v>2022</v>
      </c>
      <c r="H131" s="1">
        <v>44970.465347442128</v>
      </c>
      <c r="I131" t="s">
        <v>444</v>
      </c>
      <c r="J131">
        <v>8242.2000000000007</v>
      </c>
      <c r="K131">
        <v>0</v>
      </c>
      <c r="L131" t="s">
        <v>38</v>
      </c>
      <c r="M131" t="s">
        <v>51</v>
      </c>
      <c r="N131">
        <v>8242.2000000000007</v>
      </c>
      <c r="R131" t="s">
        <v>52</v>
      </c>
      <c r="S131">
        <v>41.082639999999998</v>
      </c>
      <c r="T131">
        <v>-95.887900000000002</v>
      </c>
      <c r="U131">
        <v>55.516666669999999</v>
      </c>
      <c r="V131">
        <v>2</v>
      </c>
      <c r="W131">
        <v>55</v>
      </c>
      <c r="X131">
        <v>0</v>
      </c>
      <c r="Y131">
        <v>20264.599999999999</v>
      </c>
      <c r="Z131">
        <v>31001825002</v>
      </c>
      <c r="AA131">
        <v>22398.880421009999</v>
      </c>
      <c r="AB131" t="s">
        <v>53</v>
      </c>
      <c r="AC131" t="s">
        <v>562</v>
      </c>
      <c r="AD131" t="s">
        <v>54</v>
      </c>
      <c r="AE131" t="s">
        <v>65</v>
      </c>
      <c r="AF131" t="s">
        <v>716</v>
      </c>
    </row>
    <row r="132" spans="1:32" x14ac:dyDescent="0.25">
      <c r="A132" t="s">
        <v>717</v>
      </c>
      <c r="B132" t="s">
        <v>718</v>
      </c>
      <c r="C132" t="s">
        <v>719</v>
      </c>
      <c r="D132" t="s">
        <v>720</v>
      </c>
      <c r="E132" t="s">
        <v>641</v>
      </c>
      <c r="F132">
        <v>3</v>
      </c>
      <c r="G132">
        <v>2022</v>
      </c>
      <c r="H132" s="1">
        <v>44964.579984826392</v>
      </c>
      <c r="I132" t="s">
        <v>444</v>
      </c>
      <c r="J132">
        <v>8230.82</v>
      </c>
      <c r="K132">
        <v>0</v>
      </c>
      <c r="L132" t="s">
        <v>38</v>
      </c>
      <c r="M132" t="s">
        <v>51</v>
      </c>
      <c r="N132">
        <v>6381.87</v>
      </c>
      <c r="R132" t="s">
        <v>52</v>
      </c>
      <c r="S132">
        <v>37.41572</v>
      </c>
      <c r="T132">
        <v>-77.323449999999994</v>
      </c>
      <c r="U132">
        <v>33.69</v>
      </c>
      <c r="V132">
        <v>1</v>
      </c>
      <c r="W132">
        <v>75</v>
      </c>
      <c r="X132">
        <v>0</v>
      </c>
      <c r="Y132">
        <v>12298.59</v>
      </c>
      <c r="Z132">
        <v>51000154002</v>
      </c>
      <c r="AA132">
        <v>30047.278613549999</v>
      </c>
      <c r="AB132" t="s">
        <v>53</v>
      </c>
      <c r="AC132" t="s">
        <v>42</v>
      </c>
      <c r="AD132" t="s">
        <v>54</v>
      </c>
      <c r="AE132" t="s">
        <v>55</v>
      </c>
      <c r="AF132" t="s">
        <v>721</v>
      </c>
    </row>
    <row r="133" spans="1:32" x14ac:dyDescent="0.25">
      <c r="A133" t="s">
        <v>722</v>
      </c>
      <c r="B133" t="s">
        <v>723</v>
      </c>
      <c r="C133" t="s">
        <v>724</v>
      </c>
      <c r="D133" t="s">
        <v>725</v>
      </c>
      <c r="E133" t="s">
        <v>726</v>
      </c>
      <c r="F133">
        <v>6</v>
      </c>
      <c r="G133">
        <v>2022</v>
      </c>
      <c r="H133" s="1">
        <v>44985.563330844911</v>
      </c>
      <c r="I133" t="s">
        <v>444</v>
      </c>
      <c r="J133">
        <v>7840</v>
      </c>
      <c r="K133">
        <v>0</v>
      </c>
      <c r="L133" t="s">
        <v>38</v>
      </c>
      <c r="M133" t="s">
        <v>51</v>
      </c>
      <c r="N133">
        <v>7840</v>
      </c>
      <c r="R133" t="s">
        <v>86</v>
      </c>
      <c r="S133">
        <v>34.450400000000002</v>
      </c>
      <c r="T133">
        <v>-93.017499999999998</v>
      </c>
      <c r="U133">
        <v>10.314166670000001</v>
      </c>
      <c r="V133">
        <v>1</v>
      </c>
      <c r="W133">
        <v>12</v>
      </c>
      <c r="X133">
        <v>12.62</v>
      </c>
      <c r="Y133">
        <v>3760.11</v>
      </c>
      <c r="Z133">
        <v>5000500002</v>
      </c>
      <c r="AA133">
        <v>4703.5827836932294</v>
      </c>
      <c r="AB133" t="s">
        <v>53</v>
      </c>
      <c r="AC133" t="s">
        <v>54</v>
      </c>
      <c r="AD133" t="s">
        <v>43</v>
      </c>
      <c r="AE133" t="s">
        <v>73</v>
      </c>
      <c r="AF133" t="s">
        <v>727</v>
      </c>
    </row>
    <row r="134" spans="1:32" x14ac:dyDescent="0.25">
      <c r="A134" t="s">
        <v>728</v>
      </c>
      <c r="B134" t="s">
        <v>729</v>
      </c>
      <c r="C134" t="s">
        <v>730</v>
      </c>
      <c r="D134" t="s">
        <v>731</v>
      </c>
      <c r="E134" t="s">
        <v>111</v>
      </c>
      <c r="F134">
        <v>4</v>
      </c>
      <c r="G134">
        <v>2022</v>
      </c>
      <c r="H134" s="1">
        <v>44970.510615740743</v>
      </c>
      <c r="I134" t="s">
        <v>444</v>
      </c>
      <c r="J134">
        <v>7706.51</v>
      </c>
      <c r="K134">
        <v>0</v>
      </c>
      <c r="L134" t="s">
        <v>38</v>
      </c>
      <c r="M134" t="s">
        <v>51</v>
      </c>
      <c r="N134">
        <v>7706.51</v>
      </c>
      <c r="R134" t="s">
        <v>52</v>
      </c>
      <c r="S134">
        <v>33.375556000000003</v>
      </c>
      <c r="T134">
        <v>-81.953971999999993</v>
      </c>
      <c r="U134">
        <v>33.883333329999999</v>
      </c>
      <c r="V134">
        <v>1</v>
      </c>
      <c r="W134">
        <v>46.1</v>
      </c>
      <c r="X134">
        <v>36.130000000000003</v>
      </c>
      <c r="Y134">
        <v>12364.9</v>
      </c>
      <c r="Z134">
        <v>13000054001</v>
      </c>
      <c r="AA134">
        <v>13974.716126083798</v>
      </c>
      <c r="AB134" t="s">
        <v>53</v>
      </c>
      <c r="AC134" t="s">
        <v>42</v>
      </c>
      <c r="AD134" t="s">
        <v>54</v>
      </c>
      <c r="AE134" t="s">
        <v>55</v>
      </c>
      <c r="AF134" t="s">
        <v>732</v>
      </c>
    </row>
    <row r="135" spans="1:32" x14ac:dyDescent="0.25">
      <c r="A135" t="s">
        <v>733</v>
      </c>
      <c r="B135" t="s">
        <v>734</v>
      </c>
      <c r="C135" t="s">
        <v>735</v>
      </c>
      <c r="D135" t="s">
        <v>736</v>
      </c>
      <c r="E135" t="s">
        <v>159</v>
      </c>
      <c r="F135">
        <v>10</v>
      </c>
      <c r="G135">
        <v>2022</v>
      </c>
      <c r="H135" s="1">
        <v>44974.631639768515</v>
      </c>
      <c r="I135" t="s">
        <v>444</v>
      </c>
      <c r="J135">
        <v>7640.5</v>
      </c>
      <c r="K135">
        <v>0</v>
      </c>
      <c r="L135" t="s">
        <v>38</v>
      </c>
      <c r="M135" t="s">
        <v>63</v>
      </c>
      <c r="P135">
        <v>7480.7</v>
      </c>
      <c r="R135" t="s">
        <v>38</v>
      </c>
      <c r="S135">
        <v>45.634881999999998</v>
      </c>
      <c r="T135">
        <v>-122.69365000000001</v>
      </c>
      <c r="Z135">
        <v>53001350001</v>
      </c>
      <c r="AA135">
        <v>8205.6386322822</v>
      </c>
      <c r="AB135" t="s">
        <v>54</v>
      </c>
      <c r="AC135" t="s">
        <v>64</v>
      </c>
      <c r="AD135" t="s">
        <v>54</v>
      </c>
      <c r="AE135" t="s">
        <v>65</v>
      </c>
      <c r="AF135" t="s">
        <v>737</v>
      </c>
    </row>
    <row r="136" spans="1:32" x14ac:dyDescent="0.25">
      <c r="A136" t="s">
        <v>738</v>
      </c>
      <c r="B136" t="s">
        <v>739</v>
      </c>
      <c r="C136" t="s">
        <v>740</v>
      </c>
      <c r="D136" t="s">
        <v>741</v>
      </c>
      <c r="E136" t="s">
        <v>85</v>
      </c>
      <c r="F136">
        <v>2</v>
      </c>
      <c r="G136">
        <v>2022</v>
      </c>
      <c r="H136" s="1">
        <v>44971.542575057872</v>
      </c>
      <c r="I136" t="s">
        <v>444</v>
      </c>
      <c r="J136">
        <v>7527.5</v>
      </c>
      <c r="K136">
        <v>1</v>
      </c>
      <c r="L136" t="s">
        <v>63</v>
      </c>
      <c r="M136" t="s">
        <v>63</v>
      </c>
      <c r="P136">
        <v>7527.5</v>
      </c>
      <c r="R136" t="s">
        <v>38</v>
      </c>
      <c r="S136">
        <v>42.676082999999998</v>
      </c>
      <c r="T136">
        <v>-73.729249999999993</v>
      </c>
      <c r="U136">
        <v>20.139166670000002</v>
      </c>
      <c r="V136">
        <v>1</v>
      </c>
      <c r="W136">
        <v>35</v>
      </c>
      <c r="X136">
        <v>0</v>
      </c>
      <c r="Y136">
        <v>7342.85</v>
      </c>
      <c r="Z136">
        <v>36004064001</v>
      </c>
      <c r="AA136">
        <v>10243.390436437499</v>
      </c>
      <c r="AB136" t="s">
        <v>54</v>
      </c>
      <c r="AC136" t="s">
        <v>54</v>
      </c>
      <c r="AD136" t="s">
        <v>54</v>
      </c>
      <c r="AE136" t="s">
        <v>55</v>
      </c>
      <c r="AF136" t="s">
        <v>742</v>
      </c>
    </row>
    <row r="137" spans="1:32" x14ac:dyDescent="0.25">
      <c r="A137" t="s">
        <v>743</v>
      </c>
      <c r="B137" t="s">
        <v>744</v>
      </c>
      <c r="C137" t="s">
        <v>745</v>
      </c>
      <c r="D137" t="s">
        <v>746</v>
      </c>
      <c r="E137" t="s">
        <v>514</v>
      </c>
      <c r="F137">
        <v>1</v>
      </c>
      <c r="G137">
        <v>2022</v>
      </c>
      <c r="H137" s="1">
        <v>44978.711367175929</v>
      </c>
      <c r="I137" t="s">
        <v>444</v>
      </c>
      <c r="J137">
        <v>7514.75</v>
      </c>
      <c r="K137">
        <v>0</v>
      </c>
      <c r="L137" t="s">
        <v>38</v>
      </c>
      <c r="M137" t="s">
        <v>79</v>
      </c>
      <c r="Q137">
        <v>7514.78</v>
      </c>
      <c r="R137" t="s">
        <v>94</v>
      </c>
      <c r="S137">
        <v>41.794823000000001</v>
      </c>
      <c r="T137">
        <v>-71.389499999999998</v>
      </c>
      <c r="U137">
        <v>48.391666663000002</v>
      </c>
      <c r="V137">
        <v>2</v>
      </c>
      <c r="W137">
        <v>65</v>
      </c>
      <c r="X137">
        <v>44.76</v>
      </c>
      <c r="Y137">
        <v>15345.61</v>
      </c>
      <c r="Z137">
        <v>44000022001</v>
      </c>
      <c r="AA137">
        <v>20523.201816649002</v>
      </c>
      <c r="AB137" t="s">
        <v>54</v>
      </c>
      <c r="AC137" t="s">
        <v>54</v>
      </c>
      <c r="AD137" t="s">
        <v>54</v>
      </c>
      <c r="AE137" t="s">
        <v>73</v>
      </c>
      <c r="AF137" t="s">
        <v>747</v>
      </c>
    </row>
    <row r="138" spans="1:32" x14ac:dyDescent="0.25">
      <c r="A138" t="s">
        <v>748</v>
      </c>
      <c r="B138" t="s">
        <v>749</v>
      </c>
      <c r="C138" t="s">
        <v>750</v>
      </c>
      <c r="D138" t="s">
        <v>751</v>
      </c>
      <c r="E138" t="s">
        <v>543</v>
      </c>
      <c r="F138">
        <v>7</v>
      </c>
      <c r="G138">
        <v>2022</v>
      </c>
      <c r="H138" s="1">
        <v>44978.660154467594</v>
      </c>
      <c r="I138" t="s">
        <v>444</v>
      </c>
      <c r="J138">
        <v>7439</v>
      </c>
      <c r="K138">
        <v>1</v>
      </c>
      <c r="L138" t="s">
        <v>63</v>
      </c>
      <c r="M138" t="s">
        <v>497</v>
      </c>
      <c r="N138">
        <v>49.9</v>
      </c>
      <c r="P138">
        <v>6777</v>
      </c>
      <c r="Q138">
        <v>346.3</v>
      </c>
      <c r="R138" t="s">
        <v>561</v>
      </c>
      <c r="S138">
        <v>39.163077999999999</v>
      </c>
      <c r="T138">
        <v>-94.324898000000005</v>
      </c>
      <c r="U138">
        <v>38.466999999999999</v>
      </c>
      <c r="V138">
        <v>1</v>
      </c>
      <c r="W138">
        <v>0</v>
      </c>
      <c r="X138">
        <v>0</v>
      </c>
      <c r="Y138">
        <v>14049.993</v>
      </c>
      <c r="Z138">
        <v>29001127002</v>
      </c>
      <c r="AA138">
        <v>16759.097277606099</v>
      </c>
      <c r="AB138" t="s">
        <v>87</v>
      </c>
      <c r="AC138" t="s">
        <v>64</v>
      </c>
      <c r="AD138" t="s">
        <v>54</v>
      </c>
      <c r="AE138" t="s">
        <v>55</v>
      </c>
      <c r="AF138" t="s">
        <v>752</v>
      </c>
    </row>
    <row r="139" spans="1:32" x14ac:dyDescent="0.25">
      <c r="A139" t="s">
        <v>753</v>
      </c>
      <c r="B139" t="s">
        <v>754</v>
      </c>
      <c r="C139" t="s">
        <v>755</v>
      </c>
      <c r="D139" t="s">
        <v>756</v>
      </c>
      <c r="E139" t="s">
        <v>715</v>
      </c>
      <c r="F139">
        <v>7</v>
      </c>
      <c r="G139">
        <v>2022</v>
      </c>
      <c r="H139" s="1">
        <v>44970.429689583332</v>
      </c>
      <c r="I139" t="s">
        <v>444</v>
      </c>
      <c r="J139">
        <v>7417.3</v>
      </c>
      <c r="K139">
        <v>0</v>
      </c>
      <c r="L139" t="s">
        <v>38</v>
      </c>
      <c r="M139" t="s">
        <v>51</v>
      </c>
      <c r="N139">
        <v>7417.3</v>
      </c>
      <c r="R139" t="s">
        <v>52</v>
      </c>
      <c r="S139">
        <v>41.207529999999998</v>
      </c>
      <c r="T139">
        <v>-95.9298</v>
      </c>
      <c r="U139">
        <v>23.274999999999999</v>
      </c>
      <c r="V139">
        <v>1</v>
      </c>
      <c r="W139">
        <v>35</v>
      </c>
      <c r="X139">
        <v>0</v>
      </c>
      <c r="Y139">
        <v>8501.6</v>
      </c>
      <c r="Z139">
        <v>31001825001</v>
      </c>
      <c r="AA139">
        <v>12201.01616429</v>
      </c>
      <c r="AB139" t="s">
        <v>53</v>
      </c>
      <c r="AC139" t="s">
        <v>757</v>
      </c>
      <c r="AD139" t="s">
        <v>54</v>
      </c>
      <c r="AE139" t="s">
        <v>55</v>
      </c>
      <c r="AF139" t="s">
        <v>758</v>
      </c>
    </row>
    <row r="140" spans="1:32" x14ac:dyDescent="0.25">
      <c r="A140" t="s">
        <v>759</v>
      </c>
      <c r="B140" t="s">
        <v>760</v>
      </c>
      <c r="C140" t="s">
        <v>761</v>
      </c>
      <c r="D140" t="s">
        <v>762</v>
      </c>
      <c r="E140" t="s">
        <v>36</v>
      </c>
      <c r="F140">
        <v>9</v>
      </c>
      <c r="G140">
        <v>2022</v>
      </c>
      <c r="H140" s="1">
        <v>44973.757958819442</v>
      </c>
      <c r="I140" t="s">
        <v>444</v>
      </c>
      <c r="J140">
        <v>7175.71</v>
      </c>
      <c r="K140">
        <v>0</v>
      </c>
      <c r="L140" t="s">
        <v>38</v>
      </c>
      <c r="M140" t="s">
        <v>39</v>
      </c>
      <c r="N140">
        <v>5337.25</v>
      </c>
      <c r="Q140">
        <v>1838.46</v>
      </c>
      <c r="R140" t="s">
        <v>568</v>
      </c>
      <c r="S140">
        <v>33.118845999999998</v>
      </c>
      <c r="T140">
        <v>-117.323517</v>
      </c>
      <c r="U140">
        <v>21.127500000000001</v>
      </c>
      <c r="V140">
        <v>1</v>
      </c>
      <c r="W140">
        <v>43.3</v>
      </c>
      <c r="X140">
        <v>20.399999999999999</v>
      </c>
      <c r="Y140">
        <v>7713.3980000000001</v>
      </c>
      <c r="Z140">
        <v>6009011001</v>
      </c>
      <c r="AA140">
        <v>12148.205795817699</v>
      </c>
      <c r="AB140" t="s">
        <v>53</v>
      </c>
      <c r="AC140" t="s">
        <v>42</v>
      </c>
      <c r="AD140" t="s">
        <v>537</v>
      </c>
      <c r="AE140" t="s">
        <v>65</v>
      </c>
      <c r="AF140" t="s">
        <v>763</v>
      </c>
    </row>
    <row r="141" spans="1:32" x14ac:dyDescent="0.25">
      <c r="A141" t="s">
        <v>764</v>
      </c>
      <c r="B141" t="s">
        <v>765</v>
      </c>
      <c r="C141" t="s">
        <v>766</v>
      </c>
      <c r="D141" t="s">
        <v>767</v>
      </c>
      <c r="E141" t="s">
        <v>437</v>
      </c>
      <c r="F141">
        <v>5</v>
      </c>
      <c r="G141">
        <v>2022</v>
      </c>
      <c r="H141" s="1">
        <v>44971.442379340275</v>
      </c>
      <c r="I141" t="s">
        <v>444</v>
      </c>
      <c r="J141">
        <v>7168</v>
      </c>
      <c r="K141">
        <v>0</v>
      </c>
      <c r="L141" t="s">
        <v>38</v>
      </c>
      <c r="M141" t="s">
        <v>39</v>
      </c>
      <c r="N141">
        <v>7168</v>
      </c>
      <c r="Q141">
        <v>10.6</v>
      </c>
      <c r="R141" t="s">
        <v>86</v>
      </c>
      <c r="S141">
        <v>44.798861000000002</v>
      </c>
      <c r="T141">
        <v>-93.431027999999998</v>
      </c>
      <c r="U141">
        <v>24</v>
      </c>
      <c r="V141">
        <v>1</v>
      </c>
      <c r="W141">
        <v>42</v>
      </c>
      <c r="X141">
        <v>0</v>
      </c>
      <c r="Y141">
        <v>8763</v>
      </c>
      <c r="Z141">
        <v>27000001002</v>
      </c>
      <c r="AA141">
        <v>8405.9538230392009</v>
      </c>
      <c r="AB141" t="s">
        <v>54</v>
      </c>
      <c r="AC141" t="s">
        <v>536</v>
      </c>
      <c r="AD141" t="s">
        <v>537</v>
      </c>
      <c r="AE141" t="s">
        <v>55</v>
      </c>
      <c r="AF141" t="s">
        <v>768</v>
      </c>
    </row>
    <row r="142" spans="1:32" x14ac:dyDescent="0.25">
      <c r="A142" t="s">
        <v>769</v>
      </c>
      <c r="B142" t="s">
        <v>770</v>
      </c>
      <c r="C142" t="s">
        <v>771</v>
      </c>
      <c r="D142" t="s">
        <v>720</v>
      </c>
      <c r="E142" t="s">
        <v>641</v>
      </c>
      <c r="F142">
        <v>3</v>
      </c>
      <c r="G142">
        <v>2022</v>
      </c>
      <c r="H142" s="1">
        <v>44978.748865844907</v>
      </c>
      <c r="I142" t="s">
        <v>444</v>
      </c>
      <c r="J142">
        <v>7006.07</v>
      </c>
      <c r="K142">
        <v>0</v>
      </c>
      <c r="L142" t="s">
        <v>38</v>
      </c>
      <c r="M142" t="s">
        <v>51</v>
      </c>
      <c r="N142">
        <v>7006</v>
      </c>
      <c r="R142" t="s">
        <v>52</v>
      </c>
      <c r="S142">
        <v>37.522046000000003</v>
      </c>
      <c r="T142">
        <v>-77.422183000000004</v>
      </c>
      <c r="U142">
        <v>5.0028500000000005</v>
      </c>
      <c r="V142">
        <v>3</v>
      </c>
      <c r="W142">
        <v>75</v>
      </c>
      <c r="X142">
        <v>0</v>
      </c>
      <c r="Y142">
        <v>920.38990000000001</v>
      </c>
      <c r="Z142">
        <v>51000161001</v>
      </c>
      <c r="AA142">
        <v>27315.7078305</v>
      </c>
      <c r="AB142" t="s">
        <v>53</v>
      </c>
      <c r="AC142" t="s">
        <v>42</v>
      </c>
      <c r="AD142" t="s">
        <v>54</v>
      </c>
      <c r="AE142" t="s">
        <v>55</v>
      </c>
      <c r="AF142" t="s">
        <v>772</v>
      </c>
    </row>
    <row r="143" spans="1:32" x14ac:dyDescent="0.25">
      <c r="A143" t="s">
        <v>773</v>
      </c>
      <c r="B143" t="s">
        <v>774</v>
      </c>
      <c r="C143" t="s">
        <v>775</v>
      </c>
      <c r="D143" t="s">
        <v>776</v>
      </c>
      <c r="E143" t="s">
        <v>777</v>
      </c>
      <c r="F143">
        <v>9</v>
      </c>
      <c r="G143">
        <v>2022</v>
      </c>
      <c r="H143" s="1">
        <v>44952.467561990743</v>
      </c>
      <c r="I143" t="s">
        <v>444</v>
      </c>
      <c r="J143">
        <v>6802</v>
      </c>
      <c r="K143">
        <v>0</v>
      </c>
      <c r="L143" t="s">
        <v>38</v>
      </c>
      <c r="M143" t="s">
        <v>79</v>
      </c>
      <c r="Q143">
        <v>6802</v>
      </c>
      <c r="R143" t="s">
        <v>86</v>
      </c>
      <c r="S143">
        <v>36.205402999999997</v>
      </c>
      <c r="T143">
        <v>-115.05521899999999</v>
      </c>
      <c r="U143">
        <v>36.849999999999994</v>
      </c>
      <c r="V143">
        <v>3</v>
      </c>
      <c r="W143">
        <v>50</v>
      </c>
      <c r="X143">
        <v>25</v>
      </c>
      <c r="Y143">
        <v>6741.3</v>
      </c>
      <c r="Z143">
        <v>32000200409</v>
      </c>
      <c r="AA143">
        <v>7466.2934736699999</v>
      </c>
      <c r="AB143" t="s">
        <v>54</v>
      </c>
      <c r="AC143" t="s">
        <v>54</v>
      </c>
      <c r="AD143" t="s">
        <v>54</v>
      </c>
      <c r="AE143" t="s">
        <v>65</v>
      </c>
      <c r="AF143" t="s">
        <v>778</v>
      </c>
    </row>
    <row r="144" spans="1:32" x14ac:dyDescent="0.25">
      <c r="A144" t="s">
        <v>779</v>
      </c>
      <c r="B144" t="s">
        <v>780</v>
      </c>
      <c r="C144" t="s">
        <v>780</v>
      </c>
      <c r="D144" t="s">
        <v>781</v>
      </c>
      <c r="E144" t="s">
        <v>99</v>
      </c>
      <c r="F144">
        <v>6</v>
      </c>
      <c r="G144">
        <v>2022</v>
      </c>
      <c r="H144" s="1">
        <v>44783.495171840281</v>
      </c>
      <c r="I144" t="s">
        <v>444</v>
      </c>
      <c r="J144">
        <v>6768.26</v>
      </c>
      <c r="K144">
        <v>0</v>
      </c>
      <c r="L144" t="s">
        <v>38</v>
      </c>
      <c r="M144" t="s">
        <v>79</v>
      </c>
      <c r="Q144">
        <v>6768.26</v>
      </c>
      <c r="R144" t="s">
        <v>94</v>
      </c>
      <c r="S144">
        <v>32.795065000000001</v>
      </c>
      <c r="T144">
        <v>-96.523218</v>
      </c>
      <c r="U144">
        <v>14.855</v>
      </c>
      <c r="V144">
        <v>1</v>
      </c>
      <c r="W144">
        <v>40</v>
      </c>
      <c r="X144">
        <v>40</v>
      </c>
      <c r="Y144">
        <v>5419.53</v>
      </c>
      <c r="Z144">
        <v>48004031001</v>
      </c>
      <c r="AA144">
        <v>7648.3981925400012</v>
      </c>
      <c r="AB144" t="s">
        <v>41</v>
      </c>
      <c r="AC144" t="s">
        <v>54</v>
      </c>
      <c r="AD144" t="s">
        <v>54</v>
      </c>
      <c r="AE144" t="s">
        <v>73</v>
      </c>
      <c r="AF144" t="s">
        <v>782</v>
      </c>
    </row>
    <row r="145" spans="1:32" x14ac:dyDescent="0.25">
      <c r="A145" t="s">
        <v>783</v>
      </c>
      <c r="B145" t="s">
        <v>784</v>
      </c>
      <c r="C145" t="s">
        <v>785</v>
      </c>
      <c r="D145" t="s">
        <v>786</v>
      </c>
      <c r="E145" t="s">
        <v>247</v>
      </c>
      <c r="F145">
        <v>1</v>
      </c>
      <c r="G145">
        <v>2022</v>
      </c>
      <c r="H145" s="1">
        <v>44966.421894733794</v>
      </c>
      <c r="I145" t="s">
        <v>444</v>
      </c>
      <c r="J145">
        <v>6727</v>
      </c>
      <c r="K145">
        <v>0</v>
      </c>
      <c r="L145" t="s">
        <v>38</v>
      </c>
      <c r="M145" t="s">
        <v>79</v>
      </c>
      <c r="Q145">
        <v>6746</v>
      </c>
      <c r="R145" t="s">
        <v>94</v>
      </c>
      <c r="S145">
        <v>42.648304000000003</v>
      </c>
      <c r="T145">
        <v>-71.288910999999999</v>
      </c>
      <c r="U145">
        <v>28.228333330000002</v>
      </c>
      <c r="V145">
        <v>1</v>
      </c>
      <c r="W145">
        <v>32</v>
      </c>
      <c r="X145">
        <v>0</v>
      </c>
      <c r="Y145">
        <v>10296.959999999999</v>
      </c>
      <c r="Z145">
        <v>25000073001</v>
      </c>
      <c r="AA145">
        <v>8699.1424204198993</v>
      </c>
      <c r="AB145" t="s">
        <v>54</v>
      </c>
      <c r="AC145" t="s">
        <v>54</v>
      </c>
      <c r="AD145" t="s">
        <v>54</v>
      </c>
      <c r="AE145" t="s">
        <v>55</v>
      </c>
      <c r="AF145" t="s">
        <v>787</v>
      </c>
    </row>
    <row r="146" spans="1:32" x14ac:dyDescent="0.25">
      <c r="A146" t="s">
        <v>788</v>
      </c>
      <c r="B146" t="s">
        <v>789</v>
      </c>
      <c r="C146" t="s">
        <v>790</v>
      </c>
      <c r="D146" t="s">
        <v>791</v>
      </c>
      <c r="E146" t="s">
        <v>525</v>
      </c>
      <c r="F146">
        <v>2</v>
      </c>
      <c r="G146">
        <v>2022</v>
      </c>
      <c r="H146" s="1">
        <v>44952.490338159725</v>
      </c>
      <c r="I146" t="s">
        <v>444</v>
      </c>
      <c r="J146">
        <v>6719</v>
      </c>
      <c r="K146">
        <v>0</v>
      </c>
      <c r="L146" t="s">
        <v>38</v>
      </c>
      <c r="M146" t="s">
        <v>51</v>
      </c>
      <c r="N146">
        <v>6443.95</v>
      </c>
      <c r="R146" t="s">
        <v>214</v>
      </c>
      <c r="S146">
        <v>39.901782315502402</v>
      </c>
      <c r="T146">
        <v>-74.174505128308297</v>
      </c>
      <c r="Z146">
        <v>34003079001</v>
      </c>
      <c r="AA146">
        <v>10015.759537849999</v>
      </c>
      <c r="AB146" t="s">
        <v>54</v>
      </c>
      <c r="AC146" t="s">
        <v>54</v>
      </c>
      <c r="AD146" t="s">
        <v>537</v>
      </c>
      <c r="AE146" t="s">
        <v>73</v>
      </c>
      <c r="AF146" t="s">
        <v>792</v>
      </c>
    </row>
    <row r="147" spans="1:32" x14ac:dyDescent="0.25">
      <c r="A147" t="s">
        <v>539</v>
      </c>
      <c r="B147" t="s">
        <v>793</v>
      </c>
      <c r="C147" t="s">
        <v>794</v>
      </c>
      <c r="D147" t="s">
        <v>542</v>
      </c>
      <c r="E147" t="s">
        <v>543</v>
      </c>
      <c r="F147">
        <v>7</v>
      </c>
      <c r="G147">
        <v>2022</v>
      </c>
      <c r="H147" s="1">
        <v>44974.400839363429</v>
      </c>
      <c r="I147" t="s">
        <v>444</v>
      </c>
      <c r="J147">
        <v>6558.16</v>
      </c>
      <c r="K147">
        <v>0</v>
      </c>
      <c r="L147" t="s">
        <v>38</v>
      </c>
      <c r="M147" t="s">
        <v>79</v>
      </c>
      <c r="Q147">
        <v>6558.16</v>
      </c>
      <c r="R147" t="s">
        <v>94</v>
      </c>
      <c r="S147">
        <v>39.111128999999998</v>
      </c>
      <c r="T147">
        <v>-94.588543999999999</v>
      </c>
      <c r="U147">
        <v>14.19916667</v>
      </c>
      <c r="V147">
        <v>1</v>
      </c>
      <c r="W147">
        <v>0</v>
      </c>
      <c r="X147">
        <v>0</v>
      </c>
      <c r="Y147">
        <v>5185.84</v>
      </c>
      <c r="Z147">
        <v>29001011002</v>
      </c>
      <c r="AA147">
        <v>6646.8222387549995</v>
      </c>
      <c r="AB147" t="s">
        <v>54</v>
      </c>
      <c r="AC147" t="s">
        <v>64</v>
      </c>
      <c r="AD147" t="s">
        <v>54</v>
      </c>
      <c r="AE147" t="s">
        <v>54</v>
      </c>
      <c r="AF147" t="s">
        <v>795</v>
      </c>
    </row>
    <row r="148" spans="1:32" x14ac:dyDescent="0.25">
      <c r="A148" t="s">
        <v>796</v>
      </c>
      <c r="B148" t="s">
        <v>797</v>
      </c>
      <c r="C148" t="s">
        <v>798</v>
      </c>
      <c r="D148" t="s">
        <v>799</v>
      </c>
      <c r="E148" t="s">
        <v>117</v>
      </c>
      <c r="F148">
        <v>5</v>
      </c>
      <c r="G148">
        <v>2022</v>
      </c>
      <c r="H148" s="1">
        <v>44946.370930613426</v>
      </c>
      <c r="I148" t="s">
        <v>444</v>
      </c>
      <c r="J148">
        <v>6542</v>
      </c>
      <c r="K148">
        <v>0</v>
      </c>
      <c r="L148" t="s">
        <v>38</v>
      </c>
      <c r="M148" t="s">
        <v>51</v>
      </c>
      <c r="N148">
        <v>3862</v>
      </c>
      <c r="R148" t="s">
        <v>52</v>
      </c>
      <c r="S148">
        <v>39.840040000000002</v>
      </c>
      <c r="T148">
        <v>-89.00085</v>
      </c>
      <c r="U148">
        <v>35.800833330000003</v>
      </c>
      <c r="V148">
        <v>7</v>
      </c>
      <c r="W148">
        <v>125</v>
      </c>
      <c r="X148">
        <v>41</v>
      </c>
      <c r="Y148">
        <v>13044.78</v>
      </c>
      <c r="Z148">
        <v>17000407001</v>
      </c>
      <c r="AA148">
        <v>13557.6963198715</v>
      </c>
      <c r="AB148" t="s">
        <v>53</v>
      </c>
      <c r="AC148" t="s">
        <v>54</v>
      </c>
      <c r="AD148" t="s">
        <v>54</v>
      </c>
      <c r="AE148" t="s">
        <v>800</v>
      </c>
      <c r="AF148" t="s">
        <v>801</v>
      </c>
    </row>
    <row r="149" spans="1:32" x14ac:dyDescent="0.25">
      <c r="A149" t="s">
        <v>802</v>
      </c>
      <c r="B149" t="s">
        <v>803</v>
      </c>
      <c r="C149" t="s">
        <v>804</v>
      </c>
      <c r="D149" t="s">
        <v>805</v>
      </c>
      <c r="E149" t="s">
        <v>247</v>
      </c>
      <c r="F149">
        <v>1</v>
      </c>
      <c r="G149">
        <v>2022</v>
      </c>
      <c r="H149" s="1">
        <v>44965.644352766205</v>
      </c>
      <c r="I149" t="s">
        <v>444</v>
      </c>
      <c r="J149">
        <v>6539.04</v>
      </c>
      <c r="K149">
        <v>0</v>
      </c>
      <c r="L149" t="s">
        <v>38</v>
      </c>
      <c r="M149" t="s">
        <v>497</v>
      </c>
      <c r="N149">
        <v>5708.27</v>
      </c>
      <c r="P149">
        <v>57.72</v>
      </c>
      <c r="Q149">
        <v>68.08</v>
      </c>
      <c r="R149" t="s">
        <v>806</v>
      </c>
      <c r="S149">
        <v>42.714542999999999</v>
      </c>
      <c r="T149">
        <v>-71.128793000000002</v>
      </c>
      <c r="U149">
        <v>27.1</v>
      </c>
      <c r="V149">
        <v>1</v>
      </c>
      <c r="W149">
        <v>52</v>
      </c>
      <c r="X149">
        <v>0</v>
      </c>
      <c r="Y149">
        <v>9884.48</v>
      </c>
      <c r="Z149">
        <v>25000035001</v>
      </c>
      <c r="AA149">
        <v>15661.00582282</v>
      </c>
      <c r="AB149" t="s">
        <v>53</v>
      </c>
      <c r="AC149" t="s">
        <v>42</v>
      </c>
      <c r="AD149" t="s">
        <v>537</v>
      </c>
      <c r="AE149" t="s">
        <v>55</v>
      </c>
      <c r="AF149" t="s">
        <v>807</v>
      </c>
    </row>
    <row r="150" spans="1:32" x14ac:dyDescent="0.25">
      <c r="A150" t="s">
        <v>808</v>
      </c>
      <c r="B150" t="s">
        <v>809</v>
      </c>
      <c r="C150" t="s">
        <v>810</v>
      </c>
      <c r="D150" t="s">
        <v>811</v>
      </c>
      <c r="E150" t="s">
        <v>777</v>
      </c>
      <c r="F150">
        <v>9</v>
      </c>
      <c r="G150">
        <v>2022</v>
      </c>
      <c r="H150" s="1">
        <v>44970.757807256945</v>
      </c>
      <c r="I150" t="s">
        <v>444</v>
      </c>
      <c r="J150">
        <v>6452</v>
      </c>
      <c r="K150">
        <v>0</v>
      </c>
      <c r="L150" t="s">
        <v>38</v>
      </c>
      <c r="M150" t="s">
        <v>79</v>
      </c>
      <c r="Q150">
        <v>6452</v>
      </c>
      <c r="R150" t="s">
        <v>94</v>
      </c>
      <c r="S150">
        <v>36.071016</v>
      </c>
      <c r="T150">
        <v>-115.000438</v>
      </c>
      <c r="U150">
        <v>16.758333332999999</v>
      </c>
      <c r="V150">
        <v>2</v>
      </c>
      <c r="W150">
        <v>48</v>
      </c>
      <c r="X150">
        <v>40</v>
      </c>
      <c r="Y150">
        <v>5938.06</v>
      </c>
      <c r="Z150">
        <v>32000038003</v>
      </c>
      <c r="AA150">
        <v>10015.759537849999</v>
      </c>
      <c r="AB150" t="s">
        <v>54</v>
      </c>
      <c r="AC150" t="s">
        <v>54</v>
      </c>
      <c r="AD150" t="s">
        <v>54</v>
      </c>
      <c r="AE150" t="s">
        <v>73</v>
      </c>
      <c r="AF150" t="s">
        <v>812</v>
      </c>
    </row>
    <row r="151" spans="1:32" x14ac:dyDescent="0.25">
      <c r="A151" t="s">
        <v>813</v>
      </c>
      <c r="B151" t="s">
        <v>814</v>
      </c>
      <c r="C151" t="s">
        <v>815</v>
      </c>
      <c r="D151" t="s">
        <v>816</v>
      </c>
      <c r="E151" t="s">
        <v>641</v>
      </c>
      <c r="F151">
        <v>3</v>
      </c>
      <c r="G151">
        <v>2022</v>
      </c>
      <c r="H151" s="1">
        <v>44973.439896064818</v>
      </c>
      <c r="I151" t="s">
        <v>444</v>
      </c>
      <c r="J151">
        <v>6244.07</v>
      </c>
      <c r="K151">
        <v>0</v>
      </c>
      <c r="L151" t="s">
        <v>38</v>
      </c>
      <c r="M151" t="s">
        <v>63</v>
      </c>
      <c r="P151">
        <v>6244.07</v>
      </c>
      <c r="R151" t="s">
        <v>38</v>
      </c>
      <c r="S151">
        <v>36.882330000000003</v>
      </c>
      <c r="T151">
        <v>-76.3125</v>
      </c>
      <c r="Z151">
        <v>51000308007</v>
      </c>
      <c r="AA151">
        <v>12392.2261191035</v>
      </c>
      <c r="AB151" t="s">
        <v>54</v>
      </c>
      <c r="AC151" t="s">
        <v>54</v>
      </c>
      <c r="AD151" t="s">
        <v>54</v>
      </c>
      <c r="AE151" t="s">
        <v>55</v>
      </c>
      <c r="AF151" t="s">
        <v>817</v>
      </c>
    </row>
    <row r="152" spans="1:32" x14ac:dyDescent="0.25">
      <c r="A152" t="s">
        <v>818</v>
      </c>
      <c r="B152" t="s">
        <v>819</v>
      </c>
      <c r="C152" t="s">
        <v>820</v>
      </c>
      <c r="D152" t="s">
        <v>821</v>
      </c>
      <c r="E152" t="s">
        <v>600</v>
      </c>
      <c r="F152">
        <v>4</v>
      </c>
      <c r="G152">
        <v>2022</v>
      </c>
      <c r="H152" s="1">
        <v>44976.919068530093</v>
      </c>
      <c r="I152" t="s">
        <v>444</v>
      </c>
      <c r="J152">
        <v>6160.7</v>
      </c>
      <c r="K152">
        <v>0</v>
      </c>
      <c r="L152" t="s">
        <v>38</v>
      </c>
      <c r="M152" t="s">
        <v>79</v>
      </c>
      <c r="Q152">
        <v>6160.7</v>
      </c>
      <c r="R152" t="s">
        <v>94</v>
      </c>
      <c r="S152">
        <v>28.623656</v>
      </c>
      <c r="T152">
        <v>-81.225020000000001</v>
      </c>
      <c r="U152">
        <v>24.730833329999999</v>
      </c>
      <c r="V152">
        <v>3</v>
      </c>
      <c r="W152">
        <v>28</v>
      </c>
      <c r="X152">
        <v>0</v>
      </c>
      <c r="Y152">
        <v>8035.63</v>
      </c>
      <c r="Z152">
        <v>12000037001</v>
      </c>
      <c r="AA152">
        <v>13657.85391525</v>
      </c>
      <c r="AB152" t="s">
        <v>54</v>
      </c>
      <c r="AC152" t="s">
        <v>64</v>
      </c>
      <c r="AD152" t="s">
        <v>54</v>
      </c>
      <c r="AE152" t="s">
        <v>73</v>
      </c>
      <c r="AF152" t="s">
        <v>822</v>
      </c>
    </row>
    <row r="153" spans="1:32" x14ac:dyDescent="0.25">
      <c r="A153" t="s">
        <v>823</v>
      </c>
      <c r="B153" t="s">
        <v>824</v>
      </c>
      <c r="C153" t="s">
        <v>825</v>
      </c>
      <c r="D153" t="s">
        <v>826</v>
      </c>
      <c r="E153" t="s">
        <v>117</v>
      </c>
      <c r="F153">
        <v>5</v>
      </c>
      <c r="G153">
        <v>2022</v>
      </c>
      <c r="H153" s="1">
        <v>44959.653106504629</v>
      </c>
      <c r="I153" t="s">
        <v>444</v>
      </c>
      <c r="J153">
        <v>6145</v>
      </c>
      <c r="K153">
        <v>0</v>
      </c>
      <c r="L153" t="s">
        <v>38</v>
      </c>
      <c r="M153" t="s">
        <v>51</v>
      </c>
      <c r="N153">
        <v>17148</v>
      </c>
      <c r="R153" t="s">
        <v>52</v>
      </c>
      <c r="S153">
        <v>40.65945</v>
      </c>
      <c r="T153">
        <v>-89.624970000000005</v>
      </c>
      <c r="U153">
        <v>20.93</v>
      </c>
      <c r="V153">
        <v>7</v>
      </c>
      <c r="W153">
        <v>60</v>
      </c>
      <c r="X153">
        <v>37</v>
      </c>
      <c r="Y153">
        <v>7629.8</v>
      </c>
      <c r="Z153">
        <v>17000430001</v>
      </c>
      <c r="AA153">
        <v>11654.702007679998</v>
      </c>
      <c r="AB153" t="s">
        <v>407</v>
      </c>
      <c r="AC153" t="s">
        <v>757</v>
      </c>
      <c r="AD153" t="s">
        <v>54</v>
      </c>
      <c r="AE153" t="s">
        <v>827</v>
      </c>
      <c r="AF153" t="s">
        <v>828</v>
      </c>
    </row>
    <row r="154" spans="1:32" x14ac:dyDescent="0.25">
      <c r="A154" t="s">
        <v>829</v>
      </c>
      <c r="B154" t="s">
        <v>830</v>
      </c>
      <c r="C154" t="s">
        <v>831</v>
      </c>
      <c r="D154" t="s">
        <v>832</v>
      </c>
      <c r="E154" t="s">
        <v>525</v>
      </c>
      <c r="F154">
        <v>2</v>
      </c>
      <c r="G154">
        <v>2022</v>
      </c>
      <c r="H154" s="1">
        <v>44974.710298252314</v>
      </c>
      <c r="I154" t="s">
        <v>444</v>
      </c>
      <c r="J154">
        <v>6120</v>
      </c>
      <c r="K154">
        <v>0</v>
      </c>
      <c r="L154" t="s">
        <v>38</v>
      </c>
      <c r="M154" t="s">
        <v>51</v>
      </c>
      <c r="N154">
        <v>5971.1</v>
      </c>
      <c r="R154" t="s">
        <v>86</v>
      </c>
      <c r="S154">
        <v>40.639536999999997</v>
      </c>
      <c r="T154">
        <v>-74.200356999999997</v>
      </c>
      <c r="U154">
        <v>0</v>
      </c>
      <c r="V154">
        <v>1</v>
      </c>
      <c r="W154">
        <v>85</v>
      </c>
      <c r="X154">
        <v>0</v>
      </c>
      <c r="Y154">
        <v>0</v>
      </c>
      <c r="Z154">
        <v>34001030001</v>
      </c>
      <c r="AA154">
        <v>30957.802207900004</v>
      </c>
      <c r="AB154" t="s">
        <v>54</v>
      </c>
      <c r="AC154" t="s">
        <v>42</v>
      </c>
      <c r="AD154" t="s">
        <v>54</v>
      </c>
      <c r="AE154" t="s">
        <v>65</v>
      </c>
      <c r="AF154" t="s">
        <v>833</v>
      </c>
    </row>
    <row r="155" spans="1:32" x14ac:dyDescent="0.25">
      <c r="A155" t="s">
        <v>834</v>
      </c>
      <c r="B155" t="s">
        <v>835</v>
      </c>
      <c r="C155" t="s">
        <v>836</v>
      </c>
      <c r="D155" t="s">
        <v>837</v>
      </c>
      <c r="E155" t="s">
        <v>36</v>
      </c>
      <c r="F155">
        <v>9</v>
      </c>
      <c r="G155">
        <v>2022</v>
      </c>
      <c r="H155" s="1">
        <v>44974.660886712962</v>
      </c>
      <c r="I155" t="s">
        <v>444</v>
      </c>
      <c r="J155">
        <v>6083.89</v>
      </c>
      <c r="K155">
        <v>0</v>
      </c>
      <c r="L155" t="s">
        <v>38</v>
      </c>
      <c r="M155" t="s">
        <v>51</v>
      </c>
      <c r="N155">
        <v>6083.89</v>
      </c>
      <c r="R155" t="s">
        <v>52</v>
      </c>
      <c r="S155">
        <v>37.937778000000002</v>
      </c>
      <c r="T155">
        <v>-121.335556</v>
      </c>
      <c r="U155">
        <v>24.008333329999999</v>
      </c>
      <c r="V155">
        <v>2</v>
      </c>
      <c r="W155">
        <v>55</v>
      </c>
      <c r="X155">
        <v>0</v>
      </c>
      <c r="Y155">
        <v>8777</v>
      </c>
      <c r="Z155">
        <v>6005025001</v>
      </c>
      <c r="AA155">
        <v>20031.519075699998</v>
      </c>
      <c r="AB155" t="s">
        <v>41</v>
      </c>
      <c r="AC155" t="s">
        <v>42</v>
      </c>
      <c r="AD155" t="s">
        <v>54</v>
      </c>
      <c r="AE155" t="s">
        <v>73</v>
      </c>
      <c r="AF155" t="s">
        <v>838</v>
      </c>
    </row>
    <row r="156" spans="1:32" x14ac:dyDescent="0.25">
      <c r="A156" t="s">
        <v>839</v>
      </c>
      <c r="B156" t="s">
        <v>840</v>
      </c>
      <c r="C156" t="s">
        <v>841</v>
      </c>
      <c r="D156" t="s">
        <v>842</v>
      </c>
      <c r="E156" t="s">
        <v>253</v>
      </c>
      <c r="F156">
        <v>5</v>
      </c>
      <c r="G156">
        <v>2022</v>
      </c>
      <c r="H156" s="1">
        <v>44959.545501296299</v>
      </c>
      <c r="I156" t="s">
        <v>444</v>
      </c>
      <c r="J156">
        <v>5801</v>
      </c>
      <c r="K156">
        <v>0</v>
      </c>
      <c r="L156" t="s">
        <v>38</v>
      </c>
      <c r="M156" t="s">
        <v>79</v>
      </c>
      <c r="Q156">
        <v>5801</v>
      </c>
      <c r="R156" t="s">
        <v>52</v>
      </c>
      <c r="S156">
        <v>38.277971999999998</v>
      </c>
      <c r="T156">
        <v>-85.831889000000004</v>
      </c>
      <c r="U156">
        <v>9.9442166669999992</v>
      </c>
      <c r="V156">
        <v>2</v>
      </c>
      <c r="W156">
        <v>12</v>
      </c>
      <c r="X156">
        <v>0</v>
      </c>
      <c r="Y156">
        <v>3614.7026000000001</v>
      </c>
      <c r="Z156">
        <v>18001052001</v>
      </c>
      <c r="AA156">
        <v>4370.5132528799995</v>
      </c>
      <c r="AB156" t="s">
        <v>54</v>
      </c>
      <c r="AC156" t="s">
        <v>54</v>
      </c>
      <c r="AD156" t="s">
        <v>54</v>
      </c>
      <c r="AE156" t="s">
        <v>73</v>
      </c>
      <c r="AF156" t="s">
        <v>843</v>
      </c>
    </row>
    <row r="157" spans="1:32" x14ac:dyDescent="0.25">
      <c r="A157" t="s">
        <v>844</v>
      </c>
      <c r="B157" t="s">
        <v>845</v>
      </c>
      <c r="C157" t="s">
        <v>846</v>
      </c>
      <c r="D157" t="s">
        <v>847</v>
      </c>
      <c r="E157" t="s">
        <v>525</v>
      </c>
      <c r="F157">
        <v>2</v>
      </c>
      <c r="G157">
        <v>2022</v>
      </c>
      <c r="H157" s="1">
        <v>44984.467208194445</v>
      </c>
      <c r="I157" t="s">
        <v>444</v>
      </c>
      <c r="J157">
        <v>5738.51</v>
      </c>
      <c r="K157">
        <v>0</v>
      </c>
      <c r="L157" t="s">
        <v>38</v>
      </c>
      <c r="M157" t="s">
        <v>848</v>
      </c>
      <c r="N157">
        <v>2908.84</v>
      </c>
      <c r="P157">
        <v>363.67</v>
      </c>
      <c r="Q157">
        <v>1941.25</v>
      </c>
      <c r="R157" t="s">
        <v>86</v>
      </c>
      <c r="S157">
        <v>39.922834999999999</v>
      </c>
      <c r="T157">
        <v>-75.127814999999998</v>
      </c>
      <c r="U157">
        <v>51.054166670000001</v>
      </c>
      <c r="V157">
        <v>1</v>
      </c>
      <c r="W157">
        <v>80</v>
      </c>
      <c r="X157">
        <v>0</v>
      </c>
      <c r="Y157">
        <v>18626.939999999999</v>
      </c>
      <c r="Z157">
        <v>34006012001</v>
      </c>
      <c r="AA157">
        <v>25822.449135766001</v>
      </c>
      <c r="AB157" t="s">
        <v>53</v>
      </c>
      <c r="AC157" t="s">
        <v>42</v>
      </c>
      <c r="AD157" t="s">
        <v>537</v>
      </c>
      <c r="AE157" t="s">
        <v>55</v>
      </c>
      <c r="AF157" t="s">
        <v>849</v>
      </c>
    </row>
    <row r="158" spans="1:32" x14ac:dyDescent="0.25">
      <c r="A158" t="s">
        <v>850</v>
      </c>
      <c r="B158" t="s">
        <v>851</v>
      </c>
      <c r="C158" t="s">
        <v>852</v>
      </c>
      <c r="D158" t="s">
        <v>853</v>
      </c>
      <c r="E158" t="s">
        <v>854</v>
      </c>
      <c r="F158">
        <v>8</v>
      </c>
      <c r="G158">
        <v>2022</v>
      </c>
      <c r="H158" s="1">
        <v>44974.568118391202</v>
      </c>
      <c r="I158" t="s">
        <v>444</v>
      </c>
      <c r="J158">
        <v>5692</v>
      </c>
      <c r="K158">
        <v>0</v>
      </c>
      <c r="L158" t="s">
        <v>38</v>
      </c>
      <c r="M158" t="s">
        <v>51</v>
      </c>
      <c r="N158">
        <v>5692</v>
      </c>
      <c r="R158" t="s">
        <v>40</v>
      </c>
      <c r="S158">
        <v>40.681730000000002</v>
      </c>
      <c r="T158">
        <v>-111.89973000000001</v>
      </c>
      <c r="U158">
        <v>47.416666669999998</v>
      </c>
      <c r="V158">
        <v>1</v>
      </c>
      <c r="W158">
        <v>75</v>
      </c>
      <c r="X158">
        <v>54</v>
      </c>
      <c r="Y158">
        <v>17306.7</v>
      </c>
      <c r="Z158">
        <v>49000094001</v>
      </c>
      <c r="AB158" t="s">
        <v>53</v>
      </c>
      <c r="AC158" t="s">
        <v>757</v>
      </c>
      <c r="AD158" t="s">
        <v>43</v>
      </c>
      <c r="AE158" t="s">
        <v>55</v>
      </c>
      <c r="AF158" t="s">
        <v>855</v>
      </c>
    </row>
    <row r="159" spans="1:32" x14ac:dyDescent="0.25">
      <c r="A159" t="s">
        <v>856</v>
      </c>
      <c r="B159" t="s">
        <v>857</v>
      </c>
      <c r="C159" t="s">
        <v>857</v>
      </c>
      <c r="D159" t="s">
        <v>858</v>
      </c>
      <c r="E159" t="s">
        <v>99</v>
      </c>
      <c r="F159">
        <v>6</v>
      </c>
      <c r="G159">
        <v>2022</v>
      </c>
      <c r="H159" s="1">
        <v>44845.427298773146</v>
      </c>
      <c r="I159" t="s">
        <v>444</v>
      </c>
      <c r="J159">
        <v>5596</v>
      </c>
      <c r="K159">
        <v>0</v>
      </c>
      <c r="L159" t="s">
        <v>38</v>
      </c>
      <c r="M159" t="s">
        <v>679</v>
      </c>
      <c r="O159">
        <v>5596</v>
      </c>
      <c r="R159" t="s">
        <v>52</v>
      </c>
      <c r="S159">
        <v>31.653919999999999</v>
      </c>
      <c r="T159">
        <v>-106.32109</v>
      </c>
      <c r="U159">
        <v>25.887499999999999</v>
      </c>
      <c r="V159">
        <v>2</v>
      </c>
      <c r="W159">
        <v>39</v>
      </c>
      <c r="X159">
        <v>39</v>
      </c>
      <c r="Y159">
        <v>9448.11</v>
      </c>
      <c r="Z159">
        <v>48001009008</v>
      </c>
      <c r="AA159">
        <v>16193.29791607701</v>
      </c>
      <c r="AB159" t="s">
        <v>53</v>
      </c>
      <c r="AC159" t="s">
        <v>54</v>
      </c>
      <c r="AD159" t="s">
        <v>54</v>
      </c>
      <c r="AE159" t="s">
        <v>55</v>
      </c>
      <c r="AF159" t="s">
        <v>859</v>
      </c>
    </row>
    <row r="160" spans="1:32" x14ac:dyDescent="0.25">
      <c r="A160" t="s">
        <v>860</v>
      </c>
      <c r="B160" t="s">
        <v>861</v>
      </c>
      <c r="C160" t="s">
        <v>861</v>
      </c>
      <c r="D160" t="s">
        <v>98</v>
      </c>
      <c r="E160" t="s">
        <v>99</v>
      </c>
      <c r="F160">
        <v>6</v>
      </c>
      <c r="G160">
        <v>2022</v>
      </c>
      <c r="H160" s="1">
        <v>44833.611715960651</v>
      </c>
      <c r="I160" t="s">
        <v>444</v>
      </c>
      <c r="J160">
        <v>5593.51</v>
      </c>
      <c r="K160">
        <v>0</v>
      </c>
      <c r="L160" t="s">
        <v>38</v>
      </c>
      <c r="M160" t="s">
        <v>79</v>
      </c>
      <c r="Q160">
        <v>5593.52</v>
      </c>
      <c r="R160" t="s">
        <v>577</v>
      </c>
      <c r="S160">
        <v>29.629134000000001</v>
      </c>
      <c r="T160">
        <v>-95.409126000000001</v>
      </c>
      <c r="U160">
        <v>9.6728333329999998</v>
      </c>
      <c r="V160">
        <v>1</v>
      </c>
      <c r="W160">
        <v>28</v>
      </c>
      <c r="X160">
        <v>0</v>
      </c>
      <c r="Y160">
        <v>3533.05</v>
      </c>
      <c r="Z160">
        <v>48007039003</v>
      </c>
      <c r="AA160">
        <v>5923.8665048411003</v>
      </c>
      <c r="AB160" t="s">
        <v>41</v>
      </c>
      <c r="AC160" t="s">
        <v>54</v>
      </c>
      <c r="AD160" t="s">
        <v>537</v>
      </c>
      <c r="AE160" t="s">
        <v>55</v>
      </c>
      <c r="AF160" t="s">
        <v>862</v>
      </c>
    </row>
    <row r="161" spans="1:32" x14ac:dyDescent="0.25">
      <c r="A161" t="s">
        <v>863</v>
      </c>
      <c r="B161" t="s">
        <v>864</v>
      </c>
      <c r="C161" t="s">
        <v>865</v>
      </c>
      <c r="D161" t="s">
        <v>866</v>
      </c>
      <c r="E161" t="s">
        <v>867</v>
      </c>
      <c r="F161">
        <v>10</v>
      </c>
      <c r="G161">
        <v>2022</v>
      </c>
      <c r="H161" s="1">
        <v>44966.697162418983</v>
      </c>
      <c r="I161" t="s">
        <v>444</v>
      </c>
      <c r="J161">
        <v>5546.85</v>
      </c>
      <c r="K161">
        <v>0</v>
      </c>
      <c r="L161" t="s">
        <v>38</v>
      </c>
      <c r="M161" t="s">
        <v>63</v>
      </c>
      <c r="P161">
        <v>5427.76</v>
      </c>
      <c r="R161" t="s">
        <v>38</v>
      </c>
      <c r="S161">
        <v>61.196424999999998</v>
      </c>
      <c r="T161">
        <v>-150.02350899999999</v>
      </c>
      <c r="U161">
        <v>30.225249999999999</v>
      </c>
      <c r="V161">
        <v>1</v>
      </c>
      <c r="W161">
        <v>58</v>
      </c>
      <c r="X161">
        <v>0</v>
      </c>
      <c r="Y161">
        <v>11035.089</v>
      </c>
      <c r="Z161">
        <v>2000106001</v>
      </c>
      <c r="AB161" t="s">
        <v>54</v>
      </c>
      <c r="AC161" t="s">
        <v>54</v>
      </c>
      <c r="AD161" t="s">
        <v>54</v>
      </c>
      <c r="AE161" t="s">
        <v>55</v>
      </c>
      <c r="AF161" t="s">
        <v>868</v>
      </c>
    </row>
    <row r="162" spans="1:32" x14ac:dyDescent="0.25">
      <c r="A162" t="s">
        <v>869</v>
      </c>
      <c r="B162" t="s">
        <v>870</v>
      </c>
      <c r="C162" t="s">
        <v>871</v>
      </c>
      <c r="D162" t="s">
        <v>872</v>
      </c>
      <c r="E162" t="s">
        <v>117</v>
      </c>
      <c r="F162">
        <v>5</v>
      </c>
      <c r="G162">
        <v>2022</v>
      </c>
      <c r="H162" s="1">
        <v>44965.62914005787</v>
      </c>
      <c r="I162" t="s">
        <v>444</v>
      </c>
      <c r="J162">
        <v>5351</v>
      </c>
      <c r="K162">
        <v>0</v>
      </c>
      <c r="L162" t="s">
        <v>38</v>
      </c>
      <c r="M162" t="s">
        <v>79</v>
      </c>
      <c r="Q162">
        <v>5351</v>
      </c>
      <c r="R162" t="s">
        <v>94</v>
      </c>
      <c r="S162">
        <v>42.019542000000001</v>
      </c>
      <c r="T162">
        <v>-88.045704000000001</v>
      </c>
      <c r="U162">
        <v>22.383333329999999</v>
      </c>
      <c r="V162">
        <v>5</v>
      </c>
      <c r="W162">
        <v>50</v>
      </c>
      <c r="X162">
        <v>30</v>
      </c>
      <c r="Y162">
        <v>8166.8</v>
      </c>
      <c r="Z162">
        <v>17000721005</v>
      </c>
      <c r="AA162">
        <v>10379.96897559</v>
      </c>
      <c r="AB162" t="s">
        <v>53</v>
      </c>
      <c r="AC162" t="s">
        <v>54</v>
      </c>
      <c r="AD162" t="s">
        <v>54</v>
      </c>
      <c r="AE162" t="s">
        <v>55</v>
      </c>
      <c r="AF162" t="s">
        <v>873</v>
      </c>
    </row>
    <row r="163" spans="1:32" x14ac:dyDescent="0.25">
      <c r="A163" t="s">
        <v>874</v>
      </c>
      <c r="B163" t="s">
        <v>875</v>
      </c>
      <c r="C163" t="s">
        <v>876</v>
      </c>
      <c r="D163" t="s">
        <v>582</v>
      </c>
      <c r="E163" t="s">
        <v>117</v>
      </c>
      <c r="F163">
        <v>5</v>
      </c>
      <c r="G163">
        <v>2022</v>
      </c>
      <c r="H163" s="1">
        <v>44965.630820069448</v>
      </c>
      <c r="I163" t="s">
        <v>444</v>
      </c>
      <c r="J163">
        <v>5321</v>
      </c>
      <c r="K163">
        <v>0</v>
      </c>
      <c r="L163" t="s">
        <v>38</v>
      </c>
      <c r="M163" t="s">
        <v>79</v>
      </c>
      <c r="Q163">
        <v>5321</v>
      </c>
      <c r="R163" t="s">
        <v>94</v>
      </c>
      <c r="S163">
        <v>42.021349999999998</v>
      </c>
      <c r="T163">
        <v>-87.937070000000006</v>
      </c>
      <c r="U163">
        <v>31.266666669999999</v>
      </c>
      <c r="V163">
        <v>4</v>
      </c>
      <c r="W163">
        <v>110</v>
      </c>
      <c r="X163">
        <v>52</v>
      </c>
      <c r="Y163">
        <v>5957.6347830000004</v>
      </c>
      <c r="Z163">
        <v>17000721006</v>
      </c>
      <c r="AA163">
        <v>17846.262449260001</v>
      </c>
      <c r="AB163" t="s">
        <v>54</v>
      </c>
      <c r="AC163" t="s">
        <v>54</v>
      </c>
      <c r="AD163" t="s">
        <v>54</v>
      </c>
      <c r="AE163" t="s">
        <v>44</v>
      </c>
      <c r="AF163" t="s">
        <v>877</v>
      </c>
    </row>
    <row r="164" spans="1:32" x14ac:dyDescent="0.25">
      <c r="A164" t="s">
        <v>878</v>
      </c>
      <c r="B164" t="s">
        <v>879</v>
      </c>
      <c r="C164" t="s">
        <v>880</v>
      </c>
      <c r="D164" t="s">
        <v>881</v>
      </c>
      <c r="E164" t="s">
        <v>36</v>
      </c>
      <c r="F164">
        <v>9</v>
      </c>
      <c r="G164">
        <v>2022</v>
      </c>
      <c r="H164" s="1">
        <v>44978.747393449077</v>
      </c>
      <c r="I164" t="s">
        <v>444</v>
      </c>
      <c r="J164">
        <v>5286.6</v>
      </c>
      <c r="K164">
        <v>0</v>
      </c>
      <c r="L164" t="s">
        <v>38</v>
      </c>
      <c r="M164" t="s">
        <v>51</v>
      </c>
      <c r="N164">
        <v>5286.6</v>
      </c>
      <c r="R164" t="s">
        <v>52</v>
      </c>
      <c r="S164">
        <v>34.050595999999999</v>
      </c>
      <c r="T164">
        <v>-117.333082</v>
      </c>
      <c r="U164">
        <v>0</v>
      </c>
      <c r="V164">
        <v>1</v>
      </c>
      <c r="W164">
        <v>10.4</v>
      </c>
      <c r="X164">
        <v>0</v>
      </c>
      <c r="Y164">
        <v>0</v>
      </c>
      <c r="Z164">
        <v>6008024001</v>
      </c>
      <c r="AA164">
        <v>3296.0954115469995</v>
      </c>
      <c r="AB164" t="s">
        <v>407</v>
      </c>
      <c r="AC164" t="s">
        <v>72</v>
      </c>
      <c r="AD164" t="s">
        <v>54</v>
      </c>
      <c r="AE164" t="s">
        <v>73</v>
      </c>
      <c r="AF164" t="s">
        <v>882</v>
      </c>
    </row>
    <row r="165" spans="1:32" x14ac:dyDescent="0.25">
      <c r="A165" t="s">
        <v>883</v>
      </c>
      <c r="B165" t="s">
        <v>884</v>
      </c>
      <c r="C165" t="s">
        <v>885</v>
      </c>
      <c r="D165" t="s">
        <v>886</v>
      </c>
      <c r="E165" t="s">
        <v>159</v>
      </c>
      <c r="F165">
        <v>10</v>
      </c>
      <c r="G165">
        <v>2022</v>
      </c>
      <c r="H165" s="1">
        <v>44981.535275277776</v>
      </c>
      <c r="I165" t="s">
        <v>444</v>
      </c>
      <c r="J165">
        <v>5177</v>
      </c>
      <c r="K165">
        <v>0</v>
      </c>
      <c r="L165" t="s">
        <v>38</v>
      </c>
      <c r="M165" t="s">
        <v>51</v>
      </c>
      <c r="N165">
        <v>5177</v>
      </c>
      <c r="R165" t="s">
        <v>214</v>
      </c>
      <c r="S165">
        <v>47.246209999999998</v>
      </c>
      <c r="T165">
        <v>-122.411674</v>
      </c>
      <c r="Z165">
        <v>53001280001</v>
      </c>
      <c r="AA165">
        <v>21852.5662644</v>
      </c>
      <c r="AB165" t="s">
        <v>177</v>
      </c>
      <c r="AC165" t="s">
        <v>54</v>
      </c>
      <c r="AD165" t="s">
        <v>215</v>
      </c>
      <c r="AE165" t="s">
        <v>73</v>
      </c>
      <c r="AF165" t="s">
        <v>887</v>
      </c>
    </row>
    <row r="166" spans="1:32" x14ac:dyDescent="0.25">
      <c r="A166" t="s">
        <v>888</v>
      </c>
      <c r="B166" t="s">
        <v>889</v>
      </c>
      <c r="C166" t="s">
        <v>890</v>
      </c>
      <c r="D166" t="s">
        <v>443</v>
      </c>
      <c r="E166" t="s">
        <v>36</v>
      </c>
      <c r="F166">
        <v>9</v>
      </c>
      <c r="G166">
        <v>2022</v>
      </c>
      <c r="H166" s="1">
        <v>44959.68293372685</v>
      </c>
      <c r="I166" t="s">
        <v>444</v>
      </c>
      <c r="J166">
        <v>5094</v>
      </c>
      <c r="K166">
        <v>0</v>
      </c>
      <c r="L166" t="s">
        <v>38</v>
      </c>
      <c r="M166" t="s">
        <v>79</v>
      </c>
      <c r="Q166">
        <v>5094</v>
      </c>
      <c r="R166" t="s">
        <v>52</v>
      </c>
      <c r="S166">
        <v>34.432406</v>
      </c>
      <c r="T166">
        <v>-118.591853</v>
      </c>
      <c r="U166">
        <v>12.175000000000001</v>
      </c>
      <c r="V166">
        <v>2</v>
      </c>
      <c r="W166">
        <v>21.6</v>
      </c>
      <c r="X166">
        <v>0</v>
      </c>
      <c r="Y166">
        <v>4444.1000000000004</v>
      </c>
      <c r="Z166">
        <v>6004009008</v>
      </c>
      <c r="AA166">
        <v>8194.7123491500006</v>
      </c>
      <c r="AB166" t="s">
        <v>53</v>
      </c>
      <c r="AC166" t="s">
        <v>42</v>
      </c>
      <c r="AD166" t="s">
        <v>54</v>
      </c>
      <c r="AE166" t="s">
        <v>65</v>
      </c>
      <c r="AF166" t="s">
        <v>891</v>
      </c>
    </row>
    <row r="167" spans="1:32" x14ac:dyDescent="0.25">
      <c r="A167" t="s">
        <v>892</v>
      </c>
      <c r="B167" t="s">
        <v>893</v>
      </c>
      <c r="C167" t="s">
        <v>894</v>
      </c>
      <c r="D167" t="s">
        <v>895</v>
      </c>
      <c r="E167" t="s">
        <v>50</v>
      </c>
      <c r="F167">
        <v>10</v>
      </c>
      <c r="G167">
        <v>2022</v>
      </c>
      <c r="H167" s="1">
        <v>44956.732702488429</v>
      </c>
      <c r="I167" t="s">
        <v>444</v>
      </c>
      <c r="J167">
        <v>4905</v>
      </c>
      <c r="K167">
        <v>0</v>
      </c>
      <c r="L167" t="s">
        <v>38</v>
      </c>
      <c r="M167" t="s">
        <v>51</v>
      </c>
      <c r="N167">
        <v>2291</v>
      </c>
      <c r="R167" t="s">
        <v>52</v>
      </c>
      <c r="S167">
        <v>44.095584000000002</v>
      </c>
      <c r="T167">
        <v>-123.111946</v>
      </c>
      <c r="U167">
        <v>32.7425</v>
      </c>
      <c r="V167">
        <v>1</v>
      </c>
      <c r="W167">
        <v>49</v>
      </c>
      <c r="X167">
        <v>0</v>
      </c>
      <c r="Y167">
        <v>11976.71</v>
      </c>
      <c r="Z167">
        <v>41000045001</v>
      </c>
      <c r="AA167">
        <v>17755.210089824999</v>
      </c>
      <c r="AB167" t="s">
        <v>407</v>
      </c>
      <c r="AC167" t="s">
        <v>54</v>
      </c>
      <c r="AD167" t="s">
        <v>54</v>
      </c>
      <c r="AE167" t="s">
        <v>583</v>
      </c>
      <c r="AF167" t="s">
        <v>896</v>
      </c>
    </row>
    <row r="168" spans="1:32" x14ac:dyDescent="0.25">
      <c r="A168" t="s">
        <v>897</v>
      </c>
      <c r="B168" t="s">
        <v>898</v>
      </c>
      <c r="C168" t="s">
        <v>899</v>
      </c>
      <c r="D168" t="s">
        <v>555</v>
      </c>
      <c r="E168" t="s">
        <v>543</v>
      </c>
      <c r="F168">
        <v>7</v>
      </c>
      <c r="G168">
        <v>2022</v>
      </c>
      <c r="H168" s="1">
        <v>44974.630546319444</v>
      </c>
      <c r="I168" t="s">
        <v>444</v>
      </c>
      <c r="J168">
        <v>4727.78</v>
      </c>
      <c r="K168">
        <v>0</v>
      </c>
      <c r="L168" t="s">
        <v>38</v>
      </c>
      <c r="M168" t="s">
        <v>79</v>
      </c>
      <c r="Q168">
        <v>4727.78</v>
      </c>
      <c r="R168" t="s">
        <v>94</v>
      </c>
      <c r="S168">
        <v>38.810527999999998</v>
      </c>
      <c r="T168">
        <v>-90.270360999999994</v>
      </c>
      <c r="U168">
        <v>24.883333329999999</v>
      </c>
      <c r="V168">
        <v>1</v>
      </c>
      <c r="W168">
        <v>0</v>
      </c>
      <c r="X168">
        <v>0</v>
      </c>
      <c r="Y168">
        <v>9078.2000000000007</v>
      </c>
      <c r="Z168">
        <v>29001023003</v>
      </c>
      <c r="AA168">
        <v>12308.457948423302</v>
      </c>
      <c r="AB168" t="s">
        <v>54</v>
      </c>
      <c r="AC168" t="s">
        <v>64</v>
      </c>
      <c r="AD168" t="s">
        <v>54</v>
      </c>
      <c r="AE168" t="s">
        <v>800</v>
      </c>
      <c r="AF168" t="s">
        <v>900</v>
      </c>
    </row>
    <row r="169" spans="1:32" x14ac:dyDescent="0.25">
      <c r="A169" t="s">
        <v>575</v>
      </c>
      <c r="B169" t="s">
        <v>901</v>
      </c>
      <c r="C169" t="s">
        <v>901</v>
      </c>
      <c r="D169" t="s">
        <v>98</v>
      </c>
      <c r="E169" t="s">
        <v>99</v>
      </c>
      <c r="F169">
        <v>6</v>
      </c>
      <c r="G169">
        <v>2022</v>
      </c>
      <c r="H169" s="1">
        <v>44833.694138946761</v>
      </c>
      <c r="I169" t="s">
        <v>444</v>
      </c>
      <c r="J169">
        <v>4645.8900000000003</v>
      </c>
      <c r="K169">
        <v>0</v>
      </c>
      <c r="L169" t="s">
        <v>38</v>
      </c>
      <c r="M169" t="s">
        <v>79</v>
      </c>
      <c r="Q169">
        <v>4645.8900000000003</v>
      </c>
      <c r="R169" t="s">
        <v>94</v>
      </c>
      <c r="S169">
        <v>29.665289999999999</v>
      </c>
      <c r="T169">
        <v>-95.298680000000004</v>
      </c>
      <c r="U169">
        <v>4.6367500000000001</v>
      </c>
      <c r="V169">
        <v>1</v>
      </c>
      <c r="W169">
        <v>25</v>
      </c>
      <c r="X169">
        <v>0</v>
      </c>
      <c r="Y169">
        <v>1691.8520000000001</v>
      </c>
      <c r="Z169">
        <v>48007039002</v>
      </c>
      <c r="AA169">
        <v>15023.639306775</v>
      </c>
      <c r="AB169" t="s">
        <v>54</v>
      </c>
      <c r="AC169" t="s">
        <v>54</v>
      </c>
      <c r="AD169" t="s">
        <v>54</v>
      </c>
      <c r="AE169" t="s">
        <v>65</v>
      </c>
      <c r="AF169" t="s">
        <v>902</v>
      </c>
    </row>
    <row r="170" spans="1:32" x14ac:dyDescent="0.25">
      <c r="A170" t="s">
        <v>903</v>
      </c>
      <c r="B170" t="s">
        <v>904</v>
      </c>
      <c r="C170" t="s">
        <v>905</v>
      </c>
      <c r="D170" t="s">
        <v>432</v>
      </c>
      <c r="E170" t="s">
        <v>231</v>
      </c>
      <c r="F170">
        <v>2</v>
      </c>
      <c r="G170">
        <v>2022</v>
      </c>
      <c r="H170" s="1">
        <v>44978.66913908565</v>
      </c>
      <c r="I170" t="s">
        <v>444</v>
      </c>
      <c r="J170">
        <v>4626.6099999999997</v>
      </c>
      <c r="K170">
        <v>0</v>
      </c>
      <c r="L170" t="s">
        <v>38</v>
      </c>
      <c r="M170" t="s">
        <v>79</v>
      </c>
      <c r="Q170">
        <v>4626.6099999999997</v>
      </c>
      <c r="R170" t="s">
        <v>52</v>
      </c>
      <c r="S170">
        <v>18.430087</v>
      </c>
      <c r="T170">
        <v>-66.084136999999998</v>
      </c>
      <c r="U170">
        <v>56.188333329999999</v>
      </c>
      <c r="V170">
        <v>1</v>
      </c>
      <c r="W170">
        <v>144</v>
      </c>
      <c r="X170">
        <v>80</v>
      </c>
      <c r="Y170">
        <v>20497.05</v>
      </c>
      <c r="AB170" t="s">
        <v>54</v>
      </c>
      <c r="AC170" t="s">
        <v>54</v>
      </c>
      <c r="AD170" t="s">
        <v>54</v>
      </c>
      <c r="AE170" t="s">
        <v>44</v>
      </c>
      <c r="AF170" t="s">
        <v>906</v>
      </c>
    </row>
    <row r="171" spans="1:32" x14ac:dyDescent="0.25">
      <c r="A171" t="s">
        <v>907</v>
      </c>
      <c r="B171" t="s">
        <v>908</v>
      </c>
      <c r="C171" t="s">
        <v>909</v>
      </c>
      <c r="D171" t="s">
        <v>910</v>
      </c>
      <c r="E171" t="s">
        <v>111</v>
      </c>
      <c r="F171">
        <v>4</v>
      </c>
      <c r="G171">
        <v>2022</v>
      </c>
      <c r="H171" s="1">
        <v>44956.461536261573</v>
      </c>
      <c r="I171" t="s">
        <v>444</v>
      </c>
      <c r="J171">
        <v>4585</v>
      </c>
      <c r="K171">
        <v>0</v>
      </c>
      <c r="L171" t="s">
        <v>38</v>
      </c>
      <c r="M171" t="s">
        <v>79</v>
      </c>
      <c r="Q171">
        <v>4585</v>
      </c>
      <c r="R171" t="s">
        <v>94</v>
      </c>
      <c r="S171">
        <v>33.68244</v>
      </c>
      <c r="T171">
        <v>-84.365650000000002</v>
      </c>
      <c r="Z171">
        <v>13000012003</v>
      </c>
      <c r="AA171">
        <v>13340.991704416199</v>
      </c>
      <c r="AB171" t="s">
        <v>53</v>
      </c>
      <c r="AC171" t="s">
        <v>54</v>
      </c>
      <c r="AD171" t="s">
        <v>54</v>
      </c>
      <c r="AE171" t="s">
        <v>55</v>
      </c>
      <c r="AF171" t="s">
        <v>911</v>
      </c>
    </row>
    <row r="172" spans="1:32" x14ac:dyDescent="0.25">
      <c r="A172" t="s">
        <v>912</v>
      </c>
      <c r="B172" t="s">
        <v>913</v>
      </c>
      <c r="C172" t="s">
        <v>914</v>
      </c>
      <c r="D172" t="s">
        <v>915</v>
      </c>
      <c r="E172" t="s">
        <v>36</v>
      </c>
      <c r="F172">
        <v>9</v>
      </c>
      <c r="G172">
        <v>2022</v>
      </c>
      <c r="H172" s="1">
        <v>44973.776111435189</v>
      </c>
      <c r="I172" t="s">
        <v>444</v>
      </c>
      <c r="J172">
        <v>4580.26</v>
      </c>
      <c r="K172">
        <v>0</v>
      </c>
      <c r="L172" t="s">
        <v>38</v>
      </c>
      <c r="M172" t="s">
        <v>79</v>
      </c>
      <c r="Q172">
        <v>4580.25</v>
      </c>
      <c r="R172" t="s">
        <v>916</v>
      </c>
      <c r="S172">
        <v>34.071123999999998</v>
      </c>
      <c r="T172">
        <v>-117.28782</v>
      </c>
      <c r="U172">
        <v>0</v>
      </c>
      <c r="V172">
        <v>1</v>
      </c>
      <c r="W172">
        <v>33</v>
      </c>
      <c r="X172">
        <v>0</v>
      </c>
      <c r="Y172">
        <v>0</v>
      </c>
      <c r="AB172" t="s">
        <v>53</v>
      </c>
      <c r="AC172" t="s">
        <v>536</v>
      </c>
      <c r="AD172" t="s">
        <v>54</v>
      </c>
      <c r="AE172" t="s">
        <v>55</v>
      </c>
      <c r="AF172" t="s">
        <v>917</v>
      </c>
    </row>
    <row r="173" spans="1:32" x14ac:dyDescent="0.25">
      <c r="A173" t="s">
        <v>918</v>
      </c>
      <c r="B173" t="s">
        <v>919</v>
      </c>
      <c r="C173" t="s">
        <v>920</v>
      </c>
      <c r="D173" t="s">
        <v>921</v>
      </c>
      <c r="E173" t="s">
        <v>36</v>
      </c>
      <c r="F173">
        <v>9</v>
      </c>
      <c r="G173">
        <v>2022</v>
      </c>
      <c r="H173" s="1">
        <v>44992.62471178241</v>
      </c>
      <c r="I173" t="s">
        <v>444</v>
      </c>
      <c r="J173">
        <v>4470.93</v>
      </c>
      <c r="K173">
        <v>0</v>
      </c>
      <c r="L173" t="s">
        <v>38</v>
      </c>
      <c r="M173" t="s">
        <v>79</v>
      </c>
      <c r="Q173">
        <v>4470.93</v>
      </c>
      <c r="R173" t="s">
        <v>52</v>
      </c>
      <c r="S173">
        <v>34.141618999999999</v>
      </c>
      <c r="T173">
        <v>-119.184014</v>
      </c>
      <c r="U173">
        <v>16.68333333</v>
      </c>
      <c r="V173">
        <v>1</v>
      </c>
      <c r="W173">
        <v>31.7</v>
      </c>
      <c r="X173">
        <v>0</v>
      </c>
      <c r="Y173">
        <v>6094.4</v>
      </c>
      <c r="Z173">
        <v>6004027001</v>
      </c>
      <c r="AA173">
        <v>11436.176345035999</v>
      </c>
      <c r="AB173" t="s">
        <v>53</v>
      </c>
      <c r="AC173" t="s">
        <v>42</v>
      </c>
      <c r="AD173" t="s">
        <v>54</v>
      </c>
      <c r="AE173" t="s">
        <v>65</v>
      </c>
      <c r="AF173" t="s">
        <v>922</v>
      </c>
    </row>
    <row r="174" spans="1:32" x14ac:dyDescent="0.25">
      <c r="A174" t="s">
        <v>923</v>
      </c>
      <c r="B174" t="s">
        <v>924</v>
      </c>
      <c r="C174" t="s">
        <v>925</v>
      </c>
      <c r="D174" t="s">
        <v>567</v>
      </c>
      <c r="E174" t="s">
        <v>207</v>
      </c>
      <c r="F174">
        <v>4</v>
      </c>
      <c r="G174">
        <v>2022</v>
      </c>
      <c r="H174" s="1">
        <v>44966.396318472223</v>
      </c>
      <c r="I174" t="s">
        <v>444</v>
      </c>
      <c r="J174">
        <v>4434.5</v>
      </c>
      <c r="K174">
        <v>0</v>
      </c>
      <c r="L174" t="s">
        <v>38</v>
      </c>
      <c r="M174" t="s">
        <v>79</v>
      </c>
      <c r="Q174">
        <v>4434.5</v>
      </c>
      <c r="R174" t="s">
        <v>52</v>
      </c>
      <c r="S174">
        <v>36.181389000000003</v>
      </c>
      <c r="T174">
        <v>-86.856667000000002</v>
      </c>
      <c r="U174">
        <v>34.857500000000002</v>
      </c>
      <c r="V174">
        <v>1</v>
      </c>
      <c r="W174">
        <v>37.5</v>
      </c>
      <c r="X174">
        <v>33.4</v>
      </c>
      <c r="Y174">
        <v>12662.27</v>
      </c>
      <c r="Z174">
        <v>47001016006</v>
      </c>
      <c r="AA174">
        <v>13190.755311348452</v>
      </c>
      <c r="AB174" t="s">
        <v>54</v>
      </c>
      <c r="AC174" t="s">
        <v>64</v>
      </c>
      <c r="AD174" t="s">
        <v>54</v>
      </c>
      <c r="AE174" t="s">
        <v>54</v>
      </c>
      <c r="AF174" t="s">
        <v>926</v>
      </c>
    </row>
    <row r="175" spans="1:32" x14ac:dyDescent="0.25">
      <c r="A175" t="s">
        <v>927</v>
      </c>
      <c r="B175" t="s">
        <v>928</v>
      </c>
      <c r="C175" t="s">
        <v>929</v>
      </c>
      <c r="D175" t="s">
        <v>930</v>
      </c>
      <c r="E175" t="s">
        <v>36</v>
      </c>
      <c r="F175">
        <v>9</v>
      </c>
      <c r="G175">
        <v>2022</v>
      </c>
      <c r="H175" s="1">
        <v>44972.657077488424</v>
      </c>
      <c r="I175" t="s">
        <v>444</v>
      </c>
      <c r="J175">
        <v>4337</v>
      </c>
      <c r="K175">
        <v>0</v>
      </c>
      <c r="L175" t="s">
        <v>38</v>
      </c>
      <c r="M175" t="s">
        <v>51</v>
      </c>
      <c r="N175">
        <v>2603</v>
      </c>
      <c r="R175" t="s">
        <v>52</v>
      </c>
      <c r="S175">
        <v>38.368760000000002</v>
      </c>
      <c r="T175">
        <v>-122.76860000000001</v>
      </c>
      <c r="U175">
        <v>0</v>
      </c>
      <c r="V175">
        <v>5</v>
      </c>
      <c r="W175">
        <v>64</v>
      </c>
      <c r="X175">
        <v>0</v>
      </c>
      <c r="Y175">
        <v>0</v>
      </c>
      <c r="AB175" t="s">
        <v>407</v>
      </c>
      <c r="AC175" t="s">
        <v>562</v>
      </c>
      <c r="AD175" t="s">
        <v>54</v>
      </c>
      <c r="AE175" t="s">
        <v>65</v>
      </c>
      <c r="AF175" t="s">
        <v>931</v>
      </c>
    </row>
    <row r="176" spans="1:32" x14ac:dyDescent="0.25">
      <c r="A176" t="s">
        <v>932</v>
      </c>
      <c r="B176" t="s">
        <v>933</v>
      </c>
      <c r="C176" t="s">
        <v>934</v>
      </c>
      <c r="D176" t="s">
        <v>935</v>
      </c>
      <c r="E176" t="s">
        <v>641</v>
      </c>
      <c r="F176">
        <v>3</v>
      </c>
      <c r="G176">
        <v>2022</v>
      </c>
      <c r="H176" s="1">
        <v>44973.436023680559</v>
      </c>
      <c r="I176" t="s">
        <v>444</v>
      </c>
      <c r="J176">
        <v>4073</v>
      </c>
      <c r="K176">
        <v>0</v>
      </c>
      <c r="L176" t="s">
        <v>38</v>
      </c>
      <c r="M176" t="s">
        <v>848</v>
      </c>
      <c r="N176">
        <v>3761</v>
      </c>
      <c r="P176">
        <v>177</v>
      </c>
      <c r="Q176">
        <v>135</v>
      </c>
      <c r="R176" t="s">
        <v>936</v>
      </c>
      <c r="S176">
        <v>36.771635000000003</v>
      </c>
      <c r="T176">
        <v>-75.971575000000001</v>
      </c>
      <c r="Z176">
        <v>51000308012</v>
      </c>
      <c r="AA176">
        <v>16143.5833278255</v>
      </c>
      <c r="AB176" t="s">
        <v>53</v>
      </c>
      <c r="AC176" t="s">
        <v>42</v>
      </c>
      <c r="AD176" t="s">
        <v>54</v>
      </c>
      <c r="AE176" t="s">
        <v>55</v>
      </c>
      <c r="AF176" t="s">
        <v>937</v>
      </c>
    </row>
    <row r="177" spans="1:32" x14ac:dyDescent="0.25">
      <c r="A177" t="s">
        <v>938</v>
      </c>
      <c r="B177" t="s">
        <v>939</v>
      </c>
      <c r="C177" t="s">
        <v>940</v>
      </c>
      <c r="D177" t="s">
        <v>699</v>
      </c>
      <c r="E177" t="s">
        <v>36</v>
      </c>
      <c r="F177">
        <v>9</v>
      </c>
      <c r="G177">
        <v>2022</v>
      </c>
      <c r="H177" s="1">
        <v>44956.891221712962</v>
      </c>
      <c r="I177" t="s">
        <v>444</v>
      </c>
      <c r="J177">
        <v>4060</v>
      </c>
      <c r="K177">
        <v>0</v>
      </c>
      <c r="L177" t="s">
        <v>38</v>
      </c>
      <c r="M177" t="s">
        <v>79</v>
      </c>
      <c r="Q177">
        <v>4060</v>
      </c>
      <c r="R177" t="s">
        <v>86</v>
      </c>
      <c r="S177">
        <v>33.973075122220003</v>
      </c>
      <c r="T177">
        <v>-117.734395706896</v>
      </c>
      <c r="Z177">
        <v>6008010002</v>
      </c>
      <c r="AB177" t="s">
        <v>407</v>
      </c>
      <c r="AC177" t="s">
        <v>42</v>
      </c>
      <c r="AD177" t="s">
        <v>54</v>
      </c>
      <c r="AE177" t="s">
        <v>73</v>
      </c>
      <c r="AF177" t="s">
        <v>941</v>
      </c>
    </row>
    <row r="178" spans="1:32" x14ac:dyDescent="0.25">
      <c r="A178" t="s">
        <v>942</v>
      </c>
      <c r="B178" t="s">
        <v>943</v>
      </c>
      <c r="C178" t="s">
        <v>944</v>
      </c>
      <c r="D178" t="s">
        <v>945</v>
      </c>
      <c r="E178" t="s">
        <v>525</v>
      </c>
      <c r="F178">
        <v>2</v>
      </c>
      <c r="G178">
        <v>2022</v>
      </c>
      <c r="H178" s="1">
        <v>44951.382486747687</v>
      </c>
      <c r="I178" t="s">
        <v>444</v>
      </c>
      <c r="J178">
        <v>4025</v>
      </c>
      <c r="K178">
        <v>0</v>
      </c>
      <c r="L178" t="s">
        <v>38</v>
      </c>
      <c r="M178" t="s">
        <v>63</v>
      </c>
      <c r="P178">
        <v>4025</v>
      </c>
      <c r="R178" t="s">
        <v>38</v>
      </c>
      <c r="S178">
        <v>41.006540999999999</v>
      </c>
      <c r="T178">
        <v>-74.119142999999994</v>
      </c>
      <c r="U178">
        <v>9.1</v>
      </c>
      <c r="V178">
        <v>1</v>
      </c>
      <c r="W178">
        <v>16.8</v>
      </c>
      <c r="X178">
        <v>16.8</v>
      </c>
      <c r="Y178">
        <v>3320.02</v>
      </c>
      <c r="Z178">
        <v>34001077001</v>
      </c>
      <c r="AA178">
        <v>4424.5983543843895</v>
      </c>
      <c r="AB178" t="s">
        <v>54</v>
      </c>
      <c r="AC178" t="s">
        <v>54</v>
      </c>
      <c r="AD178" t="s">
        <v>54</v>
      </c>
      <c r="AE178" t="s">
        <v>55</v>
      </c>
      <c r="AF178" t="s">
        <v>946</v>
      </c>
    </row>
    <row r="179" spans="1:32" x14ac:dyDescent="0.25">
      <c r="A179" t="s">
        <v>947</v>
      </c>
      <c r="B179" t="s">
        <v>948</v>
      </c>
      <c r="C179" t="s">
        <v>949</v>
      </c>
      <c r="D179" t="s">
        <v>950</v>
      </c>
      <c r="E179" t="s">
        <v>951</v>
      </c>
      <c r="F179">
        <v>1</v>
      </c>
      <c r="G179">
        <v>2022</v>
      </c>
      <c r="H179" s="1">
        <v>44951.353512326386</v>
      </c>
      <c r="I179" t="s">
        <v>444</v>
      </c>
      <c r="J179">
        <v>3817</v>
      </c>
      <c r="K179">
        <v>0</v>
      </c>
      <c r="L179" t="s">
        <v>38</v>
      </c>
      <c r="M179" t="s">
        <v>51</v>
      </c>
      <c r="N179">
        <v>3819</v>
      </c>
      <c r="R179" t="s">
        <v>86</v>
      </c>
      <c r="S179">
        <v>42.809522999999999</v>
      </c>
      <c r="T179">
        <v>-71.475870999999998</v>
      </c>
      <c r="U179">
        <v>1.736166667</v>
      </c>
      <c r="V179">
        <v>1</v>
      </c>
      <c r="W179">
        <v>5</v>
      </c>
      <c r="X179">
        <v>0</v>
      </c>
      <c r="Y179">
        <v>633.4</v>
      </c>
      <c r="Z179">
        <v>33000052001</v>
      </c>
      <c r="AA179">
        <v>1269.2698905238999</v>
      </c>
      <c r="AB179" t="s">
        <v>952</v>
      </c>
      <c r="AC179" t="s">
        <v>54</v>
      </c>
      <c r="AD179" t="s">
        <v>43</v>
      </c>
      <c r="AE179" t="s">
        <v>55</v>
      </c>
      <c r="AF179" t="s">
        <v>953</v>
      </c>
    </row>
    <row r="180" spans="1:32" x14ac:dyDescent="0.25">
      <c r="A180" t="s">
        <v>954</v>
      </c>
      <c r="B180" t="s">
        <v>955</v>
      </c>
      <c r="C180" t="s">
        <v>956</v>
      </c>
      <c r="D180" t="s">
        <v>736</v>
      </c>
      <c r="E180" t="s">
        <v>159</v>
      </c>
      <c r="F180">
        <v>10</v>
      </c>
      <c r="G180">
        <v>2022</v>
      </c>
      <c r="H180" s="1">
        <v>44972.607640960647</v>
      </c>
      <c r="I180" t="s">
        <v>444</v>
      </c>
      <c r="J180">
        <v>3799.6</v>
      </c>
      <c r="K180">
        <v>0</v>
      </c>
      <c r="L180" t="s">
        <v>38</v>
      </c>
      <c r="M180" t="s">
        <v>79</v>
      </c>
      <c r="Q180">
        <v>3799.6</v>
      </c>
      <c r="R180" t="s">
        <v>94</v>
      </c>
      <c r="S180">
        <v>45.615876</v>
      </c>
      <c r="T180">
        <v>-122.620752</v>
      </c>
      <c r="Z180">
        <v>53001350002</v>
      </c>
      <c r="AA180">
        <v>4681.9123221477012</v>
      </c>
      <c r="AB180" t="s">
        <v>54</v>
      </c>
      <c r="AC180" t="s">
        <v>64</v>
      </c>
      <c r="AD180" t="s">
        <v>54</v>
      </c>
      <c r="AE180" t="s">
        <v>44</v>
      </c>
      <c r="AF180" t="s">
        <v>957</v>
      </c>
    </row>
    <row r="181" spans="1:32" x14ac:dyDescent="0.25">
      <c r="A181" t="s">
        <v>958</v>
      </c>
      <c r="B181" t="s">
        <v>959</v>
      </c>
      <c r="C181" t="s">
        <v>960</v>
      </c>
      <c r="D181" t="s">
        <v>961</v>
      </c>
      <c r="E181" t="s">
        <v>259</v>
      </c>
      <c r="F181">
        <v>7</v>
      </c>
      <c r="G181">
        <v>2022</v>
      </c>
      <c r="H181" s="1">
        <v>44950.510452696763</v>
      </c>
      <c r="I181" t="s">
        <v>444</v>
      </c>
      <c r="J181">
        <v>3796</v>
      </c>
      <c r="K181">
        <v>0</v>
      </c>
      <c r="L181" t="s">
        <v>38</v>
      </c>
      <c r="M181" t="s">
        <v>79</v>
      </c>
      <c r="Q181">
        <v>3796</v>
      </c>
      <c r="R181" t="s">
        <v>86</v>
      </c>
      <c r="S181">
        <v>41.484639000000001</v>
      </c>
      <c r="T181">
        <v>-90.631305999999995</v>
      </c>
      <c r="U181">
        <v>0</v>
      </c>
      <c r="V181">
        <v>2</v>
      </c>
      <c r="W181">
        <v>40</v>
      </c>
      <c r="X181">
        <v>26</v>
      </c>
      <c r="Y181">
        <v>0</v>
      </c>
      <c r="Z181">
        <v>19000208001</v>
      </c>
      <c r="AA181">
        <v>8198.3544435273998</v>
      </c>
      <c r="AB181" t="s">
        <v>41</v>
      </c>
      <c r="AC181" t="s">
        <v>42</v>
      </c>
      <c r="AD181" t="s">
        <v>43</v>
      </c>
      <c r="AE181" t="s">
        <v>73</v>
      </c>
      <c r="AF181" t="s">
        <v>962</v>
      </c>
    </row>
    <row r="182" spans="1:32" x14ac:dyDescent="0.25">
      <c r="A182" t="s">
        <v>963</v>
      </c>
      <c r="B182" t="s">
        <v>964</v>
      </c>
      <c r="C182" t="s">
        <v>965</v>
      </c>
      <c r="D182" t="s">
        <v>116</v>
      </c>
      <c r="E182" t="s">
        <v>641</v>
      </c>
      <c r="F182">
        <v>3</v>
      </c>
      <c r="G182">
        <v>2022</v>
      </c>
      <c r="H182" s="1">
        <v>44967.49446037037</v>
      </c>
      <c r="I182" t="s">
        <v>444</v>
      </c>
      <c r="J182">
        <v>3697</v>
      </c>
      <c r="K182">
        <v>0</v>
      </c>
      <c r="L182" t="s">
        <v>38</v>
      </c>
      <c r="M182" t="s">
        <v>51</v>
      </c>
      <c r="N182">
        <v>3697.25</v>
      </c>
      <c r="R182" t="s">
        <v>52</v>
      </c>
      <c r="S182">
        <v>37.381453</v>
      </c>
      <c r="T182">
        <v>-77.378035999999994</v>
      </c>
      <c r="U182">
        <v>14.62083333</v>
      </c>
      <c r="V182">
        <v>1</v>
      </c>
      <c r="W182">
        <v>27</v>
      </c>
      <c r="X182">
        <v>0</v>
      </c>
      <c r="Y182">
        <v>5339.35</v>
      </c>
      <c r="Z182">
        <v>51000162002</v>
      </c>
      <c r="AA182">
        <v>9469.4453812399988</v>
      </c>
      <c r="AB182" t="s">
        <v>53</v>
      </c>
      <c r="AC182" t="s">
        <v>72</v>
      </c>
      <c r="AD182" t="s">
        <v>54</v>
      </c>
      <c r="AE182" t="s">
        <v>55</v>
      </c>
      <c r="AF182" t="s">
        <v>966</v>
      </c>
    </row>
    <row r="183" spans="1:32" x14ac:dyDescent="0.25">
      <c r="A183" t="s">
        <v>967</v>
      </c>
      <c r="B183" t="s">
        <v>968</v>
      </c>
      <c r="C183" t="s">
        <v>968</v>
      </c>
      <c r="D183" t="s">
        <v>969</v>
      </c>
      <c r="E183" t="s">
        <v>99</v>
      </c>
      <c r="F183">
        <v>6</v>
      </c>
      <c r="G183">
        <v>2022</v>
      </c>
      <c r="H183" s="1">
        <v>44823.670430335646</v>
      </c>
      <c r="I183" t="s">
        <v>444</v>
      </c>
      <c r="J183">
        <v>3641</v>
      </c>
      <c r="K183">
        <v>0</v>
      </c>
      <c r="L183" t="s">
        <v>38</v>
      </c>
      <c r="M183" t="s">
        <v>79</v>
      </c>
      <c r="Q183">
        <v>3641</v>
      </c>
      <c r="R183" t="s">
        <v>52</v>
      </c>
      <c r="S183">
        <v>33.561416999999999</v>
      </c>
      <c r="T183">
        <v>-101.800639</v>
      </c>
      <c r="U183">
        <v>19.149999999999999</v>
      </c>
      <c r="V183">
        <v>6</v>
      </c>
      <c r="W183">
        <v>0</v>
      </c>
      <c r="X183">
        <v>0</v>
      </c>
      <c r="Y183">
        <v>1785.5</v>
      </c>
      <c r="Z183">
        <v>48002005001</v>
      </c>
      <c r="AA183">
        <v>9247.2776242185992</v>
      </c>
      <c r="AB183" t="s">
        <v>41</v>
      </c>
      <c r="AC183" t="s">
        <v>54</v>
      </c>
      <c r="AD183" t="s">
        <v>54</v>
      </c>
      <c r="AE183" t="s">
        <v>55</v>
      </c>
      <c r="AF183" t="s">
        <v>970</v>
      </c>
    </row>
    <row r="184" spans="1:32" x14ac:dyDescent="0.25">
      <c r="A184" t="s">
        <v>971</v>
      </c>
      <c r="B184" t="s">
        <v>972</v>
      </c>
      <c r="C184" t="s">
        <v>973</v>
      </c>
      <c r="D184" t="s">
        <v>974</v>
      </c>
      <c r="E184" t="s">
        <v>159</v>
      </c>
      <c r="F184">
        <v>10</v>
      </c>
      <c r="G184">
        <v>2022</v>
      </c>
      <c r="H184" s="1">
        <v>44949.547106412036</v>
      </c>
      <c r="I184" t="s">
        <v>444</v>
      </c>
      <c r="J184">
        <v>3634.38</v>
      </c>
      <c r="K184">
        <v>0</v>
      </c>
      <c r="L184" t="s">
        <v>38</v>
      </c>
      <c r="M184" t="s">
        <v>51</v>
      </c>
      <c r="N184">
        <v>3634.38</v>
      </c>
      <c r="R184" t="s">
        <v>214</v>
      </c>
      <c r="S184">
        <v>46.100391000000002</v>
      </c>
      <c r="T184">
        <v>-122.92860400000001</v>
      </c>
      <c r="Z184">
        <v>53000695001</v>
      </c>
      <c r="AA184">
        <v>6974.6107327210011</v>
      </c>
      <c r="AB184" t="s">
        <v>87</v>
      </c>
      <c r="AC184" t="s">
        <v>54</v>
      </c>
      <c r="AD184" t="s">
        <v>975</v>
      </c>
      <c r="AE184" t="s">
        <v>65</v>
      </c>
      <c r="AF184" t="s">
        <v>976</v>
      </c>
    </row>
    <row r="185" spans="1:32" x14ac:dyDescent="0.25">
      <c r="A185" t="s">
        <v>977</v>
      </c>
      <c r="B185" t="s">
        <v>978</v>
      </c>
      <c r="C185" t="s">
        <v>979</v>
      </c>
      <c r="D185" t="s">
        <v>980</v>
      </c>
      <c r="E185" t="s">
        <v>525</v>
      </c>
      <c r="F185">
        <v>2</v>
      </c>
      <c r="G185">
        <v>2022</v>
      </c>
      <c r="H185" s="1">
        <v>44970.654606539349</v>
      </c>
      <c r="I185" t="s">
        <v>444</v>
      </c>
      <c r="J185">
        <v>3613.3</v>
      </c>
      <c r="K185">
        <v>0</v>
      </c>
      <c r="L185" t="s">
        <v>38</v>
      </c>
      <c r="M185" t="s">
        <v>479</v>
      </c>
      <c r="P185">
        <v>3016.8</v>
      </c>
      <c r="Q185">
        <v>596.5</v>
      </c>
      <c r="R185" t="s">
        <v>94</v>
      </c>
      <c r="S185">
        <v>40.557338999999999</v>
      </c>
      <c r="T185">
        <v>-74.567103000000003</v>
      </c>
      <c r="U185">
        <v>19.73833333</v>
      </c>
      <c r="V185">
        <v>1</v>
      </c>
      <c r="W185">
        <v>0</v>
      </c>
      <c r="X185">
        <v>0</v>
      </c>
      <c r="Y185">
        <v>7198.89</v>
      </c>
      <c r="Z185">
        <v>34002097001</v>
      </c>
      <c r="AA185">
        <v>8030.8181021669998</v>
      </c>
      <c r="AB185" t="s">
        <v>54</v>
      </c>
      <c r="AC185" t="s">
        <v>54</v>
      </c>
      <c r="AD185" t="s">
        <v>54</v>
      </c>
      <c r="AE185" t="s">
        <v>65</v>
      </c>
      <c r="AF185" t="s">
        <v>981</v>
      </c>
    </row>
    <row r="186" spans="1:32" x14ac:dyDescent="0.25">
      <c r="A186" t="s">
        <v>982</v>
      </c>
      <c r="B186" t="s">
        <v>983</v>
      </c>
      <c r="C186" t="s">
        <v>984</v>
      </c>
      <c r="D186" t="s">
        <v>985</v>
      </c>
      <c r="E186" t="s">
        <v>213</v>
      </c>
      <c r="F186">
        <v>3</v>
      </c>
      <c r="G186">
        <v>2022</v>
      </c>
      <c r="H186" s="1">
        <v>44965.595225092591</v>
      </c>
      <c r="I186" t="s">
        <v>444</v>
      </c>
      <c r="J186">
        <v>3606.81</v>
      </c>
      <c r="K186">
        <v>0</v>
      </c>
      <c r="L186" t="s">
        <v>38</v>
      </c>
      <c r="M186" t="s">
        <v>79</v>
      </c>
      <c r="Q186">
        <v>3606.81</v>
      </c>
      <c r="R186" t="s">
        <v>52</v>
      </c>
      <c r="S186">
        <v>40.203620000000001</v>
      </c>
      <c r="T186">
        <v>-74.765708000000004</v>
      </c>
      <c r="U186">
        <v>0</v>
      </c>
      <c r="V186">
        <v>1</v>
      </c>
      <c r="W186">
        <v>7.1</v>
      </c>
      <c r="X186">
        <v>0</v>
      </c>
      <c r="Y186">
        <v>0</v>
      </c>
      <c r="Z186">
        <v>42000045001</v>
      </c>
      <c r="AA186">
        <v>1837.4366133983001</v>
      </c>
      <c r="AB186" t="s">
        <v>87</v>
      </c>
      <c r="AC186" t="s">
        <v>64</v>
      </c>
      <c r="AD186" t="s">
        <v>54</v>
      </c>
      <c r="AE186" t="s">
        <v>55</v>
      </c>
      <c r="AF186" t="s">
        <v>986</v>
      </c>
    </row>
    <row r="187" spans="1:32" x14ac:dyDescent="0.25">
      <c r="A187" t="s">
        <v>987</v>
      </c>
      <c r="B187" t="s">
        <v>988</v>
      </c>
      <c r="C187" t="s">
        <v>988</v>
      </c>
      <c r="D187" t="s">
        <v>98</v>
      </c>
      <c r="E187" t="s">
        <v>99</v>
      </c>
      <c r="F187">
        <v>6</v>
      </c>
      <c r="G187">
        <v>2022</v>
      </c>
      <c r="H187" s="1">
        <v>44833.69485699074</v>
      </c>
      <c r="I187" t="s">
        <v>444</v>
      </c>
      <c r="J187">
        <v>3515.15</v>
      </c>
      <c r="K187">
        <v>0</v>
      </c>
      <c r="L187" t="s">
        <v>38</v>
      </c>
      <c r="M187" t="s">
        <v>79</v>
      </c>
      <c r="Q187">
        <v>3515.15</v>
      </c>
      <c r="R187" t="s">
        <v>94</v>
      </c>
      <c r="S187">
        <v>29.686501</v>
      </c>
      <c r="T187">
        <v>-95.450849000000005</v>
      </c>
      <c r="U187">
        <v>23.890499999999999</v>
      </c>
      <c r="V187">
        <v>1</v>
      </c>
      <c r="W187">
        <v>60</v>
      </c>
      <c r="X187">
        <v>0</v>
      </c>
      <c r="Y187">
        <v>8720.3240000000005</v>
      </c>
      <c r="Z187">
        <v>48007039026</v>
      </c>
      <c r="AA187">
        <v>16953.949326797003</v>
      </c>
      <c r="AB187" t="s">
        <v>54</v>
      </c>
      <c r="AC187" t="s">
        <v>64</v>
      </c>
      <c r="AD187" t="s">
        <v>54</v>
      </c>
      <c r="AE187" t="s">
        <v>54</v>
      </c>
      <c r="AF187" t="s">
        <v>989</v>
      </c>
    </row>
    <row r="188" spans="1:32" x14ac:dyDescent="0.25">
      <c r="A188" t="s">
        <v>990</v>
      </c>
      <c r="B188" t="s">
        <v>991</v>
      </c>
      <c r="C188" t="s">
        <v>992</v>
      </c>
      <c r="D188" t="s">
        <v>993</v>
      </c>
      <c r="E188" t="s">
        <v>36</v>
      </c>
      <c r="F188">
        <v>9</v>
      </c>
      <c r="G188">
        <v>2022</v>
      </c>
      <c r="H188" s="1">
        <v>44970.698586180559</v>
      </c>
      <c r="I188" t="s">
        <v>444</v>
      </c>
      <c r="J188">
        <v>3513.42</v>
      </c>
      <c r="K188">
        <v>0</v>
      </c>
      <c r="L188" t="s">
        <v>38</v>
      </c>
      <c r="M188" t="s">
        <v>51</v>
      </c>
      <c r="N188">
        <v>3513.41</v>
      </c>
      <c r="R188" t="s">
        <v>490</v>
      </c>
      <c r="S188">
        <v>33.661664830468503</v>
      </c>
      <c r="T188">
        <v>-117.829747824202</v>
      </c>
      <c r="Z188">
        <v>6008033001</v>
      </c>
      <c r="AA188">
        <v>8467.8694274549998</v>
      </c>
      <c r="AB188" t="s">
        <v>53</v>
      </c>
      <c r="AC188" t="s">
        <v>42</v>
      </c>
      <c r="AD188" t="s">
        <v>537</v>
      </c>
      <c r="AE188" t="s">
        <v>55</v>
      </c>
      <c r="AF188" t="s">
        <v>994</v>
      </c>
    </row>
    <row r="189" spans="1:32" x14ac:dyDescent="0.25">
      <c r="A189" t="s">
        <v>995</v>
      </c>
      <c r="B189" t="s">
        <v>996</v>
      </c>
      <c r="C189" t="s">
        <v>997</v>
      </c>
      <c r="D189" t="s">
        <v>998</v>
      </c>
      <c r="E189" t="s">
        <v>854</v>
      </c>
      <c r="F189">
        <v>8</v>
      </c>
      <c r="G189">
        <v>2022</v>
      </c>
      <c r="H189" s="1">
        <v>44972.71594814815</v>
      </c>
      <c r="I189" t="s">
        <v>444</v>
      </c>
      <c r="J189">
        <v>3492</v>
      </c>
      <c r="K189">
        <v>0</v>
      </c>
      <c r="L189" t="s">
        <v>38</v>
      </c>
      <c r="M189" t="s">
        <v>51</v>
      </c>
      <c r="N189">
        <v>3492</v>
      </c>
      <c r="R189" t="s">
        <v>52</v>
      </c>
      <c r="S189">
        <v>40.813099999999999</v>
      </c>
      <c r="T189">
        <v>-111.93089999999999</v>
      </c>
      <c r="U189">
        <v>29.708333329999999</v>
      </c>
      <c r="V189">
        <v>1</v>
      </c>
      <c r="W189">
        <v>56</v>
      </c>
      <c r="X189">
        <v>0</v>
      </c>
      <c r="Y189">
        <v>10848.1</v>
      </c>
      <c r="Z189">
        <v>49000055001</v>
      </c>
      <c r="AA189">
        <v>15879.531485464</v>
      </c>
      <c r="AB189" t="s">
        <v>53</v>
      </c>
      <c r="AC189" t="s">
        <v>562</v>
      </c>
      <c r="AD189" t="s">
        <v>54</v>
      </c>
      <c r="AE189" t="s">
        <v>55</v>
      </c>
      <c r="AF189" t="s">
        <v>999</v>
      </c>
    </row>
    <row r="190" spans="1:32" x14ac:dyDescent="0.25">
      <c r="A190" t="s">
        <v>1000</v>
      </c>
      <c r="B190" t="s">
        <v>1001</v>
      </c>
      <c r="C190" t="s">
        <v>1002</v>
      </c>
      <c r="D190" t="s">
        <v>1000</v>
      </c>
      <c r="E190" t="s">
        <v>437</v>
      </c>
      <c r="F190">
        <v>5</v>
      </c>
      <c r="G190">
        <v>2022</v>
      </c>
      <c r="H190" s="1">
        <v>44964.466122094906</v>
      </c>
      <c r="I190" t="s">
        <v>444</v>
      </c>
      <c r="J190">
        <v>3483</v>
      </c>
      <c r="K190">
        <v>0</v>
      </c>
      <c r="L190" t="s">
        <v>38</v>
      </c>
      <c r="M190" t="s">
        <v>51</v>
      </c>
      <c r="N190">
        <v>3483</v>
      </c>
      <c r="R190" t="s">
        <v>214</v>
      </c>
      <c r="S190">
        <v>44.471094000000001</v>
      </c>
      <c r="T190">
        <v>-93.156441000000001</v>
      </c>
      <c r="U190">
        <v>1.885666667</v>
      </c>
      <c r="V190">
        <v>1</v>
      </c>
      <c r="W190">
        <v>5.2</v>
      </c>
      <c r="X190">
        <v>5.2</v>
      </c>
      <c r="Y190">
        <v>688.23800000000006</v>
      </c>
      <c r="Z190">
        <v>27000036001</v>
      </c>
      <c r="AA190">
        <v>1383.9958634119998</v>
      </c>
      <c r="AB190" t="s">
        <v>87</v>
      </c>
      <c r="AC190" t="s">
        <v>64</v>
      </c>
      <c r="AD190" t="s">
        <v>975</v>
      </c>
      <c r="AE190" t="s">
        <v>73</v>
      </c>
      <c r="AF190" t="s">
        <v>1003</v>
      </c>
    </row>
    <row r="191" spans="1:32" x14ac:dyDescent="0.25">
      <c r="A191" t="s">
        <v>1004</v>
      </c>
      <c r="B191" t="s">
        <v>1005</v>
      </c>
      <c r="C191" t="s">
        <v>1006</v>
      </c>
      <c r="D191" t="s">
        <v>1007</v>
      </c>
      <c r="E191" t="s">
        <v>136</v>
      </c>
      <c r="F191">
        <v>4</v>
      </c>
      <c r="G191">
        <v>2022</v>
      </c>
      <c r="H191" s="1">
        <v>44975.397144722221</v>
      </c>
      <c r="I191" t="s">
        <v>444</v>
      </c>
      <c r="J191">
        <v>3473</v>
      </c>
      <c r="K191">
        <v>0</v>
      </c>
      <c r="L191" t="s">
        <v>38</v>
      </c>
      <c r="M191" t="s">
        <v>51</v>
      </c>
      <c r="N191">
        <v>3473</v>
      </c>
      <c r="R191" t="s">
        <v>86</v>
      </c>
      <c r="S191">
        <v>36.036999000000002</v>
      </c>
      <c r="T191">
        <v>-80.309196</v>
      </c>
      <c r="U191">
        <v>19.908625000000001</v>
      </c>
      <c r="V191">
        <v>1</v>
      </c>
      <c r="W191">
        <v>30</v>
      </c>
      <c r="X191">
        <v>0</v>
      </c>
      <c r="Y191">
        <v>7265.9454999999998</v>
      </c>
      <c r="Z191">
        <v>37003401001</v>
      </c>
      <c r="AA191">
        <v>9751.7076954884997</v>
      </c>
      <c r="AB191" t="s">
        <v>53</v>
      </c>
      <c r="AC191" t="s">
        <v>42</v>
      </c>
      <c r="AD191" t="s">
        <v>537</v>
      </c>
      <c r="AE191" t="s">
        <v>55</v>
      </c>
      <c r="AF191" t="s">
        <v>1008</v>
      </c>
    </row>
    <row r="192" spans="1:32" x14ac:dyDescent="0.25">
      <c r="A192" t="s">
        <v>1009</v>
      </c>
      <c r="B192" t="s">
        <v>1010</v>
      </c>
      <c r="C192" t="s">
        <v>1011</v>
      </c>
      <c r="D192" t="s">
        <v>1012</v>
      </c>
      <c r="E192" t="s">
        <v>136</v>
      </c>
      <c r="F192">
        <v>4</v>
      </c>
      <c r="G192">
        <v>2022</v>
      </c>
      <c r="H192" s="1">
        <v>44960.50375048611</v>
      </c>
      <c r="I192" t="s">
        <v>444</v>
      </c>
      <c r="J192">
        <v>3470.09</v>
      </c>
      <c r="K192">
        <v>0</v>
      </c>
      <c r="L192" t="s">
        <v>38</v>
      </c>
      <c r="M192" t="s">
        <v>51</v>
      </c>
      <c r="N192">
        <v>3470</v>
      </c>
      <c r="R192" t="s">
        <v>214</v>
      </c>
      <c r="S192">
        <v>35.651341000000002</v>
      </c>
      <c r="T192">
        <v>-78.755234000000002</v>
      </c>
      <c r="U192">
        <v>4.9731083329999999</v>
      </c>
      <c r="V192">
        <v>1</v>
      </c>
      <c r="W192">
        <v>12.8</v>
      </c>
      <c r="X192">
        <v>0</v>
      </c>
      <c r="Y192">
        <v>1815.3924999999999</v>
      </c>
      <c r="Z192">
        <v>37009203003</v>
      </c>
      <c r="AA192">
        <v>3696.7257930609994</v>
      </c>
      <c r="AB192" t="s">
        <v>41</v>
      </c>
      <c r="AC192" t="s">
        <v>54</v>
      </c>
      <c r="AD192" t="s">
        <v>537</v>
      </c>
      <c r="AE192" t="s">
        <v>73</v>
      </c>
      <c r="AF192" t="s">
        <v>1013</v>
      </c>
    </row>
    <row r="193" spans="1:32" x14ac:dyDescent="0.25">
      <c r="A193" t="s">
        <v>1014</v>
      </c>
      <c r="B193" t="s">
        <v>1015</v>
      </c>
      <c r="C193" t="s">
        <v>1016</v>
      </c>
      <c r="D193" t="s">
        <v>1017</v>
      </c>
      <c r="E193" t="s">
        <v>247</v>
      </c>
      <c r="F193">
        <v>1</v>
      </c>
      <c r="G193">
        <v>2022</v>
      </c>
      <c r="H193" s="1">
        <v>44963.344147407406</v>
      </c>
      <c r="I193" t="s">
        <v>444</v>
      </c>
      <c r="J193">
        <v>3375</v>
      </c>
      <c r="K193">
        <v>0</v>
      </c>
      <c r="L193" t="s">
        <v>38</v>
      </c>
      <c r="M193" t="s">
        <v>79</v>
      </c>
      <c r="Q193">
        <v>3375</v>
      </c>
      <c r="R193" t="s">
        <v>94</v>
      </c>
      <c r="S193">
        <v>42.759410000000003</v>
      </c>
      <c r="T193">
        <v>-71.061606999999995</v>
      </c>
      <c r="U193">
        <v>11.202500000000001</v>
      </c>
      <c r="V193">
        <v>1</v>
      </c>
      <c r="W193">
        <v>18</v>
      </c>
      <c r="X193">
        <v>0</v>
      </c>
      <c r="Y193">
        <v>4086.6</v>
      </c>
      <c r="Z193">
        <v>25000038001</v>
      </c>
      <c r="AA193">
        <v>3077.5697489029999</v>
      </c>
      <c r="AB193" t="s">
        <v>54</v>
      </c>
      <c r="AC193" t="s">
        <v>54</v>
      </c>
      <c r="AD193" t="s">
        <v>54</v>
      </c>
      <c r="AE193" t="s">
        <v>65</v>
      </c>
      <c r="AF193" t="s">
        <v>1018</v>
      </c>
    </row>
    <row r="194" spans="1:32" x14ac:dyDescent="0.25">
      <c r="A194" t="s">
        <v>1019</v>
      </c>
      <c r="B194" t="s">
        <v>1020</v>
      </c>
      <c r="C194" t="s">
        <v>1021</v>
      </c>
      <c r="D194" t="s">
        <v>1022</v>
      </c>
      <c r="E194" t="s">
        <v>1023</v>
      </c>
      <c r="F194">
        <v>8</v>
      </c>
      <c r="G194">
        <v>2022</v>
      </c>
      <c r="H194" s="1">
        <v>44950.738165787036</v>
      </c>
      <c r="I194" t="s">
        <v>444</v>
      </c>
      <c r="J194">
        <v>3361</v>
      </c>
      <c r="K194">
        <v>0</v>
      </c>
      <c r="L194" t="s">
        <v>38</v>
      </c>
      <c r="M194" t="s">
        <v>51</v>
      </c>
      <c r="N194">
        <v>3361</v>
      </c>
      <c r="R194" t="s">
        <v>52</v>
      </c>
      <c r="S194">
        <v>39.66133</v>
      </c>
      <c r="T194">
        <v>-105.00381</v>
      </c>
      <c r="U194">
        <v>19.824999999999999</v>
      </c>
      <c r="V194">
        <v>1</v>
      </c>
      <c r="W194">
        <v>50</v>
      </c>
      <c r="X194">
        <v>0</v>
      </c>
      <c r="Y194">
        <v>3617.8</v>
      </c>
      <c r="Z194">
        <v>8000121001</v>
      </c>
      <c r="AA194">
        <v>13111.539758639999</v>
      </c>
      <c r="AB194" t="s">
        <v>53</v>
      </c>
      <c r="AC194" t="s">
        <v>757</v>
      </c>
      <c r="AD194" t="s">
        <v>54</v>
      </c>
      <c r="AE194" t="s">
        <v>55</v>
      </c>
      <c r="AF194" t="s">
        <v>1024</v>
      </c>
    </row>
    <row r="195" spans="1:32" x14ac:dyDescent="0.25">
      <c r="A195" t="s">
        <v>1025</v>
      </c>
      <c r="B195" t="s">
        <v>1026</v>
      </c>
      <c r="C195" t="s">
        <v>1027</v>
      </c>
      <c r="D195" t="s">
        <v>542</v>
      </c>
      <c r="E195" t="s">
        <v>543</v>
      </c>
      <c r="F195">
        <v>7</v>
      </c>
      <c r="G195">
        <v>2022</v>
      </c>
      <c r="H195" s="1">
        <v>44974.405050046298</v>
      </c>
      <c r="I195" t="s">
        <v>444</v>
      </c>
      <c r="J195">
        <v>3352.61</v>
      </c>
      <c r="K195">
        <v>0</v>
      </c>
      <c r="L195" t="s">
        <v>38</v>
      </c>
      <c r="M195" t="s">
        <v>39</v>
      </c>
      <c r="N195">
        <v>2829.92</v>
      </c>
      <c r="Q195">
        <v>3352.61</v>
      </c>
      <c r="R195" t="s">
        <v>561</v>
      </c>
      <c r="S195">
        <v>39.14385</v>
      </c>
      <c r="T195">
        <v>-94.449659999999994</v>
      </c>
      <c r="U195">
        <v>9.65</v>
      </c>
      <c r="V195">
        <v>1</v>
      </c>
      <c r="W195">
        <v>0</v>
      </c>
      <c r="X195">
        <v>0</v>
      </c>
      <c r="Y195">
        <v>3525.4</v>
      </c>
      <c r="Z195">
        <v>29001011003</v>
      </c>
      <c r="AA195">
        <v>5900.1928913879992</v>
      </c>
      <c r="AB195" t="s">
        <v>54</v>
      </c>
      <c r="AC195" t="s">
        <v>64</v>
      </c>
      <c r="AD195" t="s">
        <v>54</v>
      </c>
      <c r="AE195" t="s">
        <v>54</v>
      </c>
      <c r="AF195" t="s">
        <v>1028</v>
      </c>
    </row>
    <row r="196" spans="1:32" x14ac:dyDescent="0.25">
      <c r="A196" t="s">
        <v>1029</v>
      </c>
      <c r="B196" t="s">
        <v>1030</v>
      </c>
      <c r="C196" t="s">
        <v>1031</v>
      </c>
      <c r="D196" t="s">
        <v>1032</v>
      </c>
      <c r="E196" t="s">
        <v>117</v>
      </c>
      <c r="F196">
        <v>5</v>
      </c>
      <c r="G196">
        <v>2022</v>
      </c>
      <c r="H196" s="1">
        <v>44943.46942548611</v>
      </c>
      <c r="I196" t="s">
        <v>444</v>
      </c>
      <c r="J196">
        <v>3320.52</v>
      </c>
      <c r="K196">
        <v>0</v>
      </c>
      <c r="L196" t="s">
        <v>38</v>
      </c>
      <c r="M196" t="s">
        <v>79</v>
      </c>
      <c r="Q196">
        <v>3320.52</v>
      </c>
      <c r="R196" t="s">
        <v>94</v>
      </c>
      <c r="S196">
        <v>38.697200000000002</v>
      </c>
      <c r="T196">
        <v>-90.191699999999997</v>
      </c>
      <c r="U196">
        <v>10.78916667</v>
      </c>
      <c r="V196">
        <v>3</v>
      </c>
      <c r="W196">
        <v>34.54</v>
      </c>
      <c r="X196">
        <v>23</v>
      </c>
      <c r="Y196">
        <v>3939.19</v>
      </c>
      <c r="Z196">
        <v>17000278001</v>
      </c>
      <c r="AA196">
        <v>6495.6753220929013</v>
      </c>
      <c r="AB196" t="s">
        <v>41</v>
      </c>
      <c r="AC196" t="s">
        <v>54</v>
      </c>
      <c r="AD196" t="s">
        <v>54</v>
      </c>
      <c r="AE196" t="s">
        <v>55</v>
      </c>
      <c r="AF196" t="s">
        <v>1033</v>
      </c>
    </row>
    <row r="197" spans="1:32" x14ac:dyDescent="0.25">
      <c r="A197" t="s">
        <v>1034</v>
      </c>
      <c r="B197" t="s">
        <v>1035</v>
      </c>
      <c r="C197" t="s">
        <v>1036</v>
      </c>
      <c r="D197" t="s">
        <v>1037</v>
      </c>
      <c r="E197" t="s">
        <v>231</v>
      </c>
      <c r="F197">
        <v>2</v>
      </c>
      <c r="G197">
        <v>2022</v>
      </c>
      <c r="H197" s="1">
        <v>44978.679358761576</v>
      </c>
      <c r="I197" t="s">
        <v>444</v>
      </c>
      <c r="J197">
        <v>3307.18</v>
      </c>
      <c r="K197">
        <v>0</v>
      </c>
      <c r="L197" t="s">
        <v>38</v>
      </c>
      <c r="M197" t="s">
        <v>79</v>
      </c>
      <c r="Q197">
        <v>3307.18</v>
      </c>
      <c r="R197" t="s">
        <v>52</v>
      </c>
      <c r="S197">
        <v>18.486944000000001</v>
      </c>
      <c r="T197">
        <v>-66.139167</v>
      </c>
      <c r="U197">
        <v>38.1</v>
      </c>
      <c r="V197">
        <v>1</v>
      </c>
      <c r="W197">
        <v>88</v>
      </c>
      <c r="X197">
        <v>52</v>
      </c>
      <c r="Y197">
        <v>13894.8</v>
      </c>
      <c r="AB197" t="s">
        <v>54</v>
      </c>
      <c r="AC197" t="s">
        <v>54</v>
      </c>
      <c r="AD197" t="s">
        <v>54</v>
      </c>
      <c r="AE197" t="s">
        <v>73</v>
      </c>
      <c r="AF197" t="s">
        <v>1038</v>
      </c>
    </row>
    <row r="198" spans="1:32" x14ac:dyDescent="0.25">
      <c r="A198" t="s">
        <v>1039</v>
      </c>
      <c r="B198" t="s">
        <v>1040</v>
      </c>
      <c r="C198" t="s">
        <v>1041</v>
      </c>
      <c r="D198" t="s">
        <v>1042</v>
      </c>
      <c r="E198" t="s">
        <v>172</v>
      </c>
      <c r="F198">
        <v>4</v>
      </c>
      <c r="G198">
        <v>2022</v>
      </c>
      <c r="H198" s="1">
        <v>44974.60730427083</v>
      </c>
      <c r="I198" t="s">
        <v>444</v>
      </c>
      <c r="J198">
        <v>3303</v>
      </c>
      <c r="K198">
        <v>0</v>
      </c>
      <c r="L198" t="s">
        <v>38</v>
      </c>
      <c r="M198" t="s">
        <v>39</v>
      </c>
      <c r="N198">
        <v>1456</v>
      </c>
      <c r="Q198">
        <v>1846</v>
      </c>
      <c r="R198" t="s">
        <v>490</v>
      </c>
      <c r="S198">
        <v>33.642950999999996</v>
      </c>
      <c r="T198">
        <v>-79.043802999999997</v>
      </c>
      <c r="U198">
        <v>39.339083340000002</v>
      </c>
      <c r="V198">
        <v>6</v>
      </c>
      <c r="W198">
        <v>0</v>
      </c>
      <c r="X198">
        <v>0</v>
      </c>
      <c r="Y198">
        <v>5137.1000000000004</v>
      </c>
      <c r="Z198">
        <v>45000227001</v>
      </c>
      <c r="AA198">
        <v>5918.4033632750006</v>
      </c>
      <c r="AB198" t="s">
        <v>41</v>
      </c>
      <c r="AC198" t="s">
        <v>64</v>
      </c>
      <c r="AD198" t="s">
        <v>43</v>
      </c>
      <c r="AE198" t="s">
        <v>73</v>
      </c>
      <c r="AF198" t="s">
        <v>1043</v>
      </c>
    </row>
    <row r="199" spans="1:32" x14ac:dyDescent="0.25">
      <c r="A199" t="s">
        <v>1044</v>
      </c>
      <c r="B199" t="s">
        <v>1045</v>
      </c>
      <c r="C199" t="s">
        <v>1045</v>
      </c>
      <c r="D199" t="s">
        <v>461</v>
      </c>
      <c r="E199" t="s">
        <v>99</v>
      </c>
      <c r="F199">
        <v>6</v>
      </c>
      <c r="G199">
        <v>2022</v>
      </c>
      <c r="H199" s="1">
        <v>44833.456836203703</v>
      </c>
      <c r="I199" t="s">
        <v>444</v>
      </c>
      <c r="J199">
        <v>3245.25</v>
      </c>
      <c r="K199">
        <v>0</v>
      </c>
      <c r="L199" t="s">
        <v>38</v>
      </c>
      <c r="M199" t="s">
        <v>79</v>
      </c>
      <c r="Q199">
        <v>3245.25</v>
      </c>
      <c r="R199" t="s">
        <v>94</v>
      </c>
      <c r="S199">
        <v>32.563831</v>
      </c>
      <c r="T199">
        <v>-96.633251000000001</v>
      </c>
      <c r="U199">
        <v>14.18241667</v>
      </c>
      <c r="V199">
        <v>1</v>
      </c>
      <c r="W199">
        <v>24</v>
      </c>
      <c r="X199">
        <v>0</v>
      </c>
      <c r="Y199">
        <v>5175.8649999999998</v>
      </c>
      <c r="Z199">
        <v>48000004002</v>
      </c>
      <c r="AA199">
        <v>7316.9676041965986</v>
      </c>
      <c r="AB199" t="s">
        <v>54</v>
      </c>
      <c r="AC199" t="s">
        <v>54</v>
      </c>
      <c r="AD199" t="s">
        <v>54</v>
      </c>
      <c r="AE199" t="s">
        <v>65</v>
      </c>
      <c r="AF199" t="s">
        <v>1046</v>
      </c>
    </row>
    <row r="200" spans="1:32" x14ac:dyDescent="0.25">
      <c r="A200" t="s">
        <v>1047</v>
      </c>
      <c r="B200" t="s">
        <v>1048</v>
      </c>
      <c r="C200" t="s">
        <v>1049</v>
      </c>
      <c r="D200" t="s">
        <v>1050</v>
      </c>
      <c r="E200" t="s">
        <v>213</v>
      </c>
      <c r="F200">
        <v>3</v>
      </c>
      <c r="G200">
        <v>2022</v>
      </c>
      <c r="H200" s="1">
        <v>44965.350664004633</v>
      </c>
      <c r="I200" t="s">
        <v>444</v>
      </c>
      <c r="J200">
        <v>3232.09</v>
      </c>
      <c r="K200">
        <v>0</v>
      </c>
      <c r="L200" t="s">
        <v>38</v>
      </c>
      <c r="M200" t="s">
        <v>479</v>
      </c>
      <c r="P200">
        <v>3211.82</v>
      </c>
      <c r="Q200">
        <v>20.27</v>
      </c>
      <c r="R200" t="s">
        <v>86</v>
      </c>
      <c r="S200">
        <v>40.278506999999998</v>
      </c>
      <c r="T200">
        <v>-75.255134999999996</v>
      </c>
      <c r="U200">
        <v>6.6541666670000001</v>
      </c>
      <c r="V200">
        <v>4</v>
      </c>
      <c r="W200">
        <v>6.98</v>
      </c>
      <c r="X200">
        <v>0</v>
      </c>
      <c r="Y200">
        <v>2425.54</v>
      </c>
      <c r="Z200">
        <v>42000054001</v>
      </c>
      <c r="AA200">
        <v>2121.5199748354999</v>
      </c>
      <c r="AB200" t="s">
        <v>54</v>
      </c>
      <c r="AC200" t="s">
        <v>72</v>
      </c>
      <c r="AD200" t="s">
        <v>54</v>
      </c>
      <c r="AE200" t="s">
        <v>55</v>
      </c>
      <c r="AF200" t="s">
        <v>1051</v>
      </c>
    </row>
    <row r="201" spans="1:32" x14ac:dyDescent="0.25">
      <c r="A201" t="s">
        <v>188</v>
      </c>
      <c r="B201" t="s">
        <v>1052</v>
      </c>
      <c r="C201" t="s">
        <v>1053</v>
      </c>
      <c r="D201" t="s">
        <v>191</v>
      </c>
      <c r="E201" t="s">
        <v>192</v>
      </c>
      <c r="F201">
        <v>4</v>
      </c>
      <c r="G201">
        <v>2022</v>
      </c>
      <c r="H201" s="1">
        <v>44971.615927951389</v>
      </c>
      <c r="I201" t="s">
        <v>444</v>
      </c>
      <c r="J201">
        <v>3214</v>
      </c>
      <c r="K201">
        <v>0</v>
      </c>
      <c r="L201" t="s">
        <v>38</v>
      </c>
      <c r="M201" t="s">
        <v>51</v>
      </c>
      <c r="N201">
        <v>3214</v>
      </c>
      <c r="R201" t="s">
        <v>52</v>
      </c>
      <c r="S201">
        <v>33.392800000000001</v>
      </c>
      <c r="T201">
        <v>-87.008300000000006</v>
      </c>
      <c r="U201">
        <v>48.222617</v>
      </c>
      <c r="V201">
        <v>4</v>
      </c>
      <c r="W201">
        <v>85</v>
      </c>
      <c r="X201">
        <v>54.2</v>
      </c>
      <c r="Y201">
        <v>17491</v>
      </c>
      <c r="Z201">
        <v>1200100002</v>
      </c>
      <c r="AA201">
        <v>19086.395584764705</v>
      </c>
      <c r="AB201" t="s">
        <v>53</v>
      </c>
      <c r="AC201" t="s">
        <v>54</v>
      </c>
      <c r="AD201" t="s">
        <v>54</v>
      </c>
      <c r="AE201" t="s">
        <v>65</v>
      </c>
      <c r="AF201" t="s">
        <v>1054</v>
      </c>
    </row>
    <row r="202" spans="1:32" x14ac:dyDescent="0.25">
      <c r="A202" t="s">
        <v>1055</v>
      </c>
      <c r="B202" t="s">
        <v>1056</v>
      </c>
      <c r="C202" t="s">
        <v>1057</v>
      </c>
      <c r="D202" t="s">
        <v>1058</v>
      </c>
      <c r="E202" t="s">
        <v>36</v>
      </c>
      <c r="F202">
        <v>9</v>
      </c>
      <c r="G202">
        <v>2022</v>
      </c>
      <c r="H202" s="1">
        <v>44975.640296840276</v>
      </c>
      <c r="I202" t="s">
        <v>444</v>
      </c>
      <c r="J202">
        <v>3186.46</v>
      </c>
      <c r="K202">
        <v>0</v>
      </c>
      <c r="L202" t="s">
        <v>38</v>
      </c>
      <c r="M202" t="s">
        <v>79</v>
      </c>
      <c r="Q202">
        <v>3186.46</v>
      </c>
      <c r="R202" t="s">
        <v>94</v>
      </c>
      <c r="S202">
        <v>33.466574000000001</v>
      </c>
      <c r="T202">
        <v>-117.685766</v>
      </c>
      <c r="U202">
        <v>8.5708333329999995</v>
      </c>
      <c r="V202">
        <v>1</v>
      </c>
      <c r="W202">
        <v>34.369999999999997</v>
      </c>
      <c r="X202">
        <v>16</v>
      </c>
      <c r="Y202">
        <v>3126.58</v>
      </c>
      <c r="AB202" t="s">
        <v>53</v>
      </c>
      <c r="AC202" t="s">
        <v>54</v>
      </c>
      <c r="AD202" t="s">
        <v>54</v>
      </c>
      <c r="AE202" t="s">
        <v>55</v>
      </c>
      <c r="AF202" t="s">
        <v>1059</v>
      </c>
    </row>
    <row r="203" spans="1:32" x14ac:dyDescent="0.25">
      <c r="A203" t="s">
        <v>1060</v>
      </c>
      <c r="B203" t="s">
        <v>1061</v>
      </c>
      <c r="C203" t="s">
        <v>1062</v>
      </c>
      <c r="D203" t="s">
        <v>1063</v>
      </c>
      <c r="E203" t="s">
        <v>1064</v>
      </c>
      <c r="F203">
        <v>3</v>
      </c>
      <c r="G203">
        <v>2022</v>
      </c>
      <c r="H203" s="1">
        <v>44958.579862465274</v>
      </c>
      <c r="I203" t="s">
        <v>444</v>
      </c>
      <c r="J203">
        <v>3175</v>
      </c>
      <c r="K203">
        <v>0</v>
      </c>
      <c r="L203" t="s">
        <v>38</v>
      </c>
      <c r="M203" t="s">
        <v>51</v>
      </c>
      <c r="N203">
        <v>2177</v>
      </c>
      <c r="R203" t="s">
        <v>52</v>
      </c>
      <c r="S203">
        <v>39.426181</v>
      </c>
      <c r="T203">
        <v>-76.221057000000002</v>
      </c>
      <c r="U203">
        <v>10.35266667</v>
      </c>
      <c r="V203">
        <v>1</v>
      </c>
      <c r="W203">
        <v>20</v>
      </c>
      <c r="X203">
        <v>13.393000000000001</v>
      </c>
      <c r="Y203">
        <v>3779.598</v>
      </c>
      <c r="Z203">
        <v>24000013001</v>
      </c>
      <c r="AA203">
        <v>5731.9281311521199</v>
      </c>
      <c r="AB203" t="s">
        <v>53</v>
      </c>
      <c r="AC203" t="s">
        <v>72</v>
      </c>
      <c r="AD203" t="s">
        <v>54</v>
      </c>
      <c r="AE203" t="s">
        <v>65</v>
      </c>
      <c r="AF203" t="s">
        <v>1065</v>
      </c>
    </row>
    <row r="204" spans="1:32" x14ac:dyDescent="0.25">
      <c r="A204" t="s">
        <v>1066</v>
      </c>
      <c r="B204" t="s">
        <v>1067</v>
      </c>
      <c r="C204" t="s">
        <v>1068</v>
      </c>
      <c r="D204" t="s">
        <v>1069</v>
      </c>
      <c r="E204" t="s">
        <v>172</v>
      </c>
      <c r="F204">
        <v>4</v>
      </c>
      <c r="G204">
        <v>2022</v>
      </c>
      <c r="H204" s="1">
        <v>44964.461499560188</v>
      </c>
      <c r="I204" t="s">
        <v>444</v>
      </c>
      <c r="J204">
        <v>3145.6</v>
      </c>
      <c r="K204">
        <v>0</v>
      </c>
      <c r="L204" t="s">
        <v>38</v>
      </c>
      <c r="M204" t="s">
        <v>39</v>
      </c>
      <c r="N204">
        <v>2426.08</v>
      </c>
      <c r="Q204">
        <v>719.52</v>
      </c>
      <c r="R204" t="s">
        <v>561</v>
      </c>
      <c r="S204">
        <v>34.796388999999998</v>
      </c>
      <c r="T204">
        <v>-82.365278000000004</v>
      </c>
      <c r="U204">
        <v>14.99333333</v>
      </c>
      <c r="V204">
        <v>1</v>
      </c>
      <c r="W204">
        <v>0</v>
      </c>
      <c r="X204">
        <v>0</v>
      </c>
      <c r="Y204">
        <v>5470.8</v>
      </c>
      <c r="Z204">
        <v>45000614007</v>
      </c>
      <c r="AA204">
        <v>10562.073694459999</v>
      </c>
      <c r="AB204" t="s">
        <v>53</v>
      </c>
      <c r="AC204" t="s">
        <v>42</v>
      </c>
      <c r="AD204" t="s">
        <v>54</v>
      </c>
      <c r="AE204" t="s">
        <v>65</v>
      </c>
      <c r="AF204" t="s">
        <v>1070</v>
      </c>
    </row>
    <row r="205" spans="1:32" x14ac:dyDescent="0.25">
      <c r="A205" t="s">
        <v>1071</v>
      </c>
      <c r="B205" t="s">
        <v>1072</v>
      </c>
      <c r="C205" t="s">
        <v>1073</v>
      </c>
      <c r="D205" t="s">
        <v>1074</v>
      </c>
      <c r="E205" t="s">
        <v>641</v>
      </c>
      <c r="F205">
        <v>3</v>
      </c>
      <c r="G205">
        <v>2022</v>
      </c>
      <c r="H205" s="1">
        <v>44974.67321184028</v>
      </c>
      <c r="I205" t="s">
        <v>444</v>
      </c>
      <c r="J205">
        <v>3111</v>
      </c>
      <c r="K205">
        <v>0</v>
      </c>
      <c r="L205" t="s">
        <v>38</v>
      </c>
      <c r="M205" t="s">
        <v>39</v>
      </c>
      <c r="N205">
        <v>1018</v>
      </c>
      <c r="Q205">
        <v>1281</v>
      </c>
      <c r="R205" t="s">
        <v>568</v>
      </c>
      <c r="S205">
        <v>38.343547000000001</v>
      </c>
      <c r="T205">
        <v>-78.929860000000005</v>
      </c>
      <c r="U205">
        <v>12.672499999999999</v>
      </c>
      <c r="V205">
        <v>1</v>
      </c>
      <c r="W205">
        <v>23</v>
      </c>
      <c r="X205">
        <v>0</v>
      </c>
      <c r="Y205">
        <v>4617.6899999999996</v>
      </c>
      <c r="Z205">
        <v>51000158001</v>
      </c>
      <c r="AA205">
        <v>5372.0892066650003</v>
      </c>
      <c r="AB205" t="s">
        <v>53</v>
      </c>
      <c r="AC205" t="s">
        <v>42</v>
      </c>
      <c r="AD205" t="s">
        <v>537</v>
      </c>
      <c r="AE205" t="s">
        <v>583</v>
      </c>
      <c r="AF205" t="s">
        <v>1075</v>
      </c>
    </row>
    <row r="206" spans="1:32" x14ac:dyDescent="0.25">
      <c r="A206" t="s">
        <v>1076</v>
      </c>
      <c r="B206" t="s">
        <v>1077</v>
      </c>
      <c r="C206" t="s">
        <v>1077</v>
      </c>
      <c r="D206" t="s">
        <v>858</v>
      </c>
      <c r="E206" t="s">
        <v>99</v>
      </c>
      <c r="F206">
        <v>6</v>
      </c>
      <c r="G206">
        <v>2022</v>
      </c>
      <c r="H206" s="1">
        <v>44838.755621168981</v>
      </c>
      <c r="I206" t="s">
        <v>444</v>
      </c>
      <c r="J206">
        <v>3100</v>
      </c>
      <c r="K206">
        <v>0</v>
      </c>
      <c r="L206" t="s">
        <v>38</v>
      </c>
      <c r="M206" t="s">
        <v>679</v>
      </c>
      <c r="O206">
        <v>3100</v>
      </c>
      <c r="R206" t="s">
        <v>52</v>
      </c>
      <c r="S206">
        <v>31.761614999999999</v>
      </c>
      <c r="T206">
        <v>-106.44289000000001</v>
      </c>
      <c r="U206">
        <v>15.210833333</v>
      </c>
      <c r="V206">
        <v>2</v>
      </c>
      <c r="W206">
        <v>27.7</v>
      </c>
      <c r="X206">
        <v>27.7</v>
      </c>
      <c r="Y206">
        <v>5133.99</v>
      </c>
      <c r="Z206">
        <v>48001009001</v>
      </c>
      <c r="AA206">
        <v>8389.9286077786419</v>
      </c>
      <c r="AB206" t="s">
        <v>53</v>
      </c>
      <c r="AC206" t="s">
        <v>42</v>
      </c>
      <c r="AD206" t="s">
        <v>54</v>
      </c>
      <c r="AE206" t="s">
        <v>65</v>
      </c>
      <c r="AF206" t="s">
        <v>1078</v>
      </c>
    </row>
    <row r="207" spans="1:32" x14ac:dyDescent="0.25">
      <c r="A207" t="s">
        <v>1079</v>
      </c>
      <c r="B207" t="s">
        <v>1080</v>
      </c>
      <c r="C207" t="s">
        <v>1081</v>
      </c>
      <c r="D207" t="s">
        <v>1082</v>
      </c>
      <c r="E207" t="s">
        <v>1083</v>
      </c>
      <c r="F207">
        <v>8</v>
      </c>
      <c r="G207">
        <v>2022</v>
      </c>
      <c r="H207" s="1">
        <v>44956.484669398145</v>
      </c>
      <c r="I207" t="s">
        <v>444</v>
      </c>
      <c r="J207">
        <v>3065.59</v>
      </c>
      <c r="K207">
        <v>0</v>
      </c>
      <c r="L207" t="s">
        <v>38</v>
      </c>
      <c r="M207" t="s">
        <v>79</v>
      </c>
      <c r="Q207">
        <v>3065.59</v>
      </c>
      <c r="R207" t="s">
        <v>52</v>
      </c>
      <c r="S207">
        <v>44.345889</v>
      </c>
      <c r="T207">
        <v>-100.32002799999999</v>
      </c>
      <c r="U207">
        <v>1.1058333330000001</v>
      </c>
      <c r="V207">
        <v>2</v>
      </c>
      <c r="W207">
        <v>2.21</v>
      </c>
      <c r="X207">
        <v>1.27</v>
      </c>
      <c r="Y207">
        <v>404.11</v>
      </c>
      <c r="Z207">
        <v>46000108001</v>
      </c>
      <c r="AA207">
        <v>36.420943774000001</v>
      </c>
      <c r="AB207" t="s">
        <v>118</v>
      </c>
      <c r="AC207" t="s">
        <v>144</v>
      </c>
      <c r="AD207" t="s">
        <v>215</v>
      </c>
      <c r="AE207" t="s">
        <v>452</v>
      </c>
      <c r="AF207" t="s">
        <v>1084</v>
      </c>
    </row>
    <row r="208" spans="1:32" x14ac:dyDescent="0.25">
      <c r="A208" t="s">
        <v>1085</v>
      </c>
      <c r="B208" t="s">
        <v>1086</v>
      </c>
      <c r="C208" t="s">
        <v>1087</v>
      </c>
      <c r="D208" t="s">
        <v>1088</v>
      </c>
      <c r="E208" t="s">
        <v>854</v>
      </c>
      <c r="F208">
        <v>8</v>
      </c>
      <c r="G208">
        <v>2022</v>
      </c>
      <c r="H208" s="1">
        <v>44973.621433877313</v>
      </c>
      <c r="I208" t="s">
        <v>444</v>
      </c>
      <c r="J208">
        <v>3051</v>
      </c>
      <c r="K208">
        <v>0</v>
      </c>
      <c r="L208" t="s">
        <v>38</v>
      </c>
      <c r="M208" t="s">
        <v>51</v>
      </c>
      <c r="N208">
        <v>3051</v>
      </c>
      <c r="R208" t="s">
        <v>214</v>
      </c>
      <c r="S208">
        <v>40.503889000000001</v>
      </c>
      <c r="T208">
        <v>-111.919444</v>
      </c>
      <c r="U208">
        <v>12.9275</v>
      </c>
      <c r="V208">
        <v>1</v>
      </c>
      <c r="W208">
        <v>15</v>
      </c>
      <c r="X208">
        <v>27</v>
      </c>
      <c r="Y208">
        <v>4719.0200000000004</v>
      </c>
      <c r="Z208">
        <v>49000084001</v>
      </c>
      <c r="AA208">
        <v>5463.1415661000001</v>
      </c>
      <c r="AB208" t="s">
        <v>54</v>
      </c>
      <c r="AC208" t="s">
        <v>54</v>
      </c>
      <c r="AD208" t="s">
        <v>537</v>
      </c>
      <c r="AE208" t="s">
        <v>65</v>
      </c>
      <c r="AF208" t="s">
        <v>1089</v>
      </c>
    </row>
    <row r="209" spans="1:32" x14ac:dyDescent="0.25">
      <c r="A209" t="s">
        <v>575</v>
      </c>
      <c r="B209" t="s">
        <v>1090</v>
      </c>
      <c r="C209" t="s">
        <v>1090</v>
      </c>
      <c r="D209" t="s">
        <v>98</v>
      </c>
      <c r="E209" t="s">
        <v>99</v>
      </c>
      <c r="F209">
        <v>6</v>
      </c>
      <c r="G209">
        <v>2022</v>
      </c>
      <c r="H209" s="1">
        <v>44833.696249988425</v>
      </c>
      <c r="I209" t="s">
        <v>444</v>
      </c>
      <c r="J209">
        <v>3032.3</v>
      </c>
      <c r="K209">
        <v>0</v>
      </c>
      <c r="L209" t="s">
        <v>38</v>
      </c>
      <c r="M209" t="s">
        <v>79</v>
      </c>
      <c r="Q209">
        <v>3032.3</v>
      </c>
      <c r="R209" t="s">
        <v>94</v>
      </c>
      <c r="S209">
        <v>29.844961000000001</v>
      </c>
      <c r="T209">
        <v>-95.463295000000002</v>
      </c>
      <c r="U209">
        <v>8.2629166670000007</v>
      </c>
      <c r="V209">
        <v>1</v>
      </c>
      <c r="W209">
        <v>18</v>
      </c>
      <c r="X209">
        <v>18</v>
      </c>
      <c r="Y209">
        <v>3014.8890000000001</v>
      </c>
      <c r="Z209">
        <v>48007039022</v>
      </c>
      <c r="AA209">
        <v>5645.2462849700005</v>
      </c>
      <c r="AB209" t="s">
        <v>54</v>
      </c>
      <c r="AC209" t="s">
        <v>64</v>
      </c>
      <c r="AD209" t="s">
        <v>54</v>
      </c>
      <c r="AE209" t="s">
        <v>54</v>
      </c>
      <c r="AF209" t="s">
        <v>1091</v>
      </c>
    </row>
    <row r="210" spans="1:32" x14ac:dyDescent="0.25">
      <c r="A210" t="s">
        <v>1092</v>
      </c>
      <c r="B210" t="s">
        <v>1093</v>
      </c>
      <c r="C210" t="s">
        <v>1094</v>
      </c>
      <c r="D210" t="s">
        <v>910</v>
      </c>
      <c r="E210" t="s">
        <v>111</v>
      </c>
      <c r="F210">
        <v>4</v>
      </c>
      <c r="G210">
        <v>2022</v>
      </c>
      <c r="H210" s="1">
        <v>44952.411542071757</v>
      </c>
      <c r="I210" t="s">
        <v>444</v>
      </c>
      <c r="J210">
        <v>3007.9</v>
      </c>
      <c r="K210">
        <v>0</v>
      </c>
      <c r="L210" t="s">
        <v>38</v>
      </c>
      <c r="M210" t="s">
        <v>79</v>
      </c>
      <c r="Q210">
        <v>3007.9</v>
      </c>
      <c r="R210" t="s">
        <v>94</v>
      </c>
      <c r="S210">
        <v>33.747210000000003</v>
      </c>
      <c r="T210">
        <v>-84.554743999999999</v>
      </c>
      <c r="Z210">
        <v>13000012001</v>
      </c>
      <c r="AA210">
        <v>13168.720640365178</v>
      </c>
      <c r="AB210" t="s">
        <v>53</v>
      </c>
      <c r="AC210" t="s">
        <v>54</v>
      </c>
      <c r="AD210" t="s">
        <v>54</v>
      </c>
      <c r="AE210" t="s">
        <v>55</v>
      </c>
      <c r="AF210" t="s">
        <v>1095</v>
      </c>
    </row>
    <row r="211" spans="1:32" x14ac:dyDescent="0.25">
      <c r="A211" t="s">
        <v>1096</v>
      </c>
      <c r="B211" t="s">
        <v>1097</v>
      </c>
      <c r="C211" t="s">
        <v>1098</v>
      </c>
      <c r="D211" t="s">
        <v>1099</v>
      </c>
      <c r="E211" t="s">
        <v>36</v>
      </c>
      <c r="F211">
        <v>9</v>
      </c>
      <c r="G211">
        <v>2022</v>
      </c>
      <c r="H211" s="1">
        <v>44972.633951585645</v>
      </c>
      <c r="I211" t="s">
        <v>444</v>
      </c>
      <c r="J211">
        <v>3002.8</v>
      </c>
      <c r="K211">
        <v>0</v>
      </c>
      <c r="L211" t="s">
        <v>38</v>
      </c>
      <c r="M211" t="s">
        <v>79</v>
      </c>
      <c r="Q211">
        <v>3002.84</v>
      </c>
      <c r="R211" t="s">
        <v>94</v>
      </c>
      <c r="S211">
        <v>38.768307032144698</v>
      </c>
      <c r="T211">
        <v>-121.354059108241</v>
      </c>
      <c r="Z211">
        <v>6005227002</v>
      </c>
      <c r="AA211">
        <v>5645.2462849700005</v>
      </c>
      <c r="AB211" t="s">
        <v>54</v>
      </c>
      <c r="AC211" t="s">
        <v>54</v>
      </c>
      <c r="AD211" t="s">
        <v>54</v>
      </c>
      <c r="AE211" t="s">
        <v>65</v>
      </c>
      <c r="AF211" t="s">
        <v>1100</v>
      </c>
    </row>
    <row r="212" spans="1:32" x14ac:dyDescent="0.25">
      <c r="A212" t="s">
        <v>1101</v>
      </c>
      <c r="B212" t="s">
        <v>1102</v>
      </c>
      <c r="C212" t="s">
        <v>1103</v>
      </c>
      <c r="D212" t="s">
        <v>1104</v>
      </c>
      <c r="E212" t="s">
        <v>111</v>
      </c>
      <c r="F212">
        <v>4</v>
      </c>
      <c r="G212">
        <v>2022</v>
      </c>
      <c r="H212" s="1">
        <v>44950.369757511573</v>
      </c>
      <c r="I212" t="s">
        <v>444</v>
      </c>
      <c r="J212">
        <v>2940.58</v>
      </c>
      <c r="K212">
        <v>0</v>
      </c>
      <c r="L212" t="s">
        <v>38</v>
      </c>
      <c r="M212" t="s">
        <v>51</v>
      </c>
      <c r="N212">
        <v>2940.58</v>
      </c>
      <c r="R212" t="s">
        <v>52</v>
      </c>
      <c r="S212">
        <v>32.410055999999997</v>
      </c>
      <c r="T212">
        <v>-84.979388999999998</v>
      </c>
      <c r="U212">
        <v>36.125833329999999</v>
      </c>
      <c r="V212">
        <v>1</v>
      </c>
      <c r="W212">
        <v>42</v>
      </c>
      <c r="X212">
        <v>38</v>
      </c>
      <c r="Y212">
        <v>13163.8</v>
      </c>
      <c r="Z212">
        <v>13000051001</v>
      </c>
      <c r="AA212">
        <v>13111.539758639999</v>
      </c>
      <c r="AB212" t="s">
        <v>53</v>
      </c>
      <c r="AC212" t="s">
        <v>42</v>
      </c>
      <c r="AD212" t="s">
        <v>54</v>
      </c>
      <c r="AE212" t="s">
        <v>55</v>
      </c>
      <c r="AF212" t="s">
        <v>1105</v>
      </c>
    </row>
    <row r="213" spans="1:32" x14ac:dyDescent="0.25">
      <c r="A213" t="s">
        <v>1106</v>
      </c>
      <c r="B213" t="s">
        <v>1107</v>
      </c>
      <c r="C213" t="s">
        <v>1108</v>
      </c>
      <c r="D213" t="s">
        <v>1109</v>
      </c>
      <c r="E213" t="s">
        <v>36</v>
      </c>
      <c r="F213">
        <v>9</v>
      </c>
      <c r="G213">
        <v>2022</v>
      </c>
      <c r="H213" s="1">
        <v>44979.473380659721</v>
      </c>
      <c r="I213" t="s">
        <v>444</v>
      </c>
      <c r="J213">
        <v>2939.43</v>
      </c>
      <c r="K213">
        <v>0</v>
      </c>
      <c r="L213" t="s">
        <v>38</v>
      </c>
      <c r="M213" t="s">
        <v>79</v>
      </c>
      <c r="Q213">
        <v>2939.43</v>
      </c>
      <c r="R213" t="s">
        <v>86</v>
      </c>
      <c r="S213">
        <v>33.745617000000003</v>
      </c>
      <c r="T213">
        <v>-118.261318</v>
      </c>
      <c r="U213">
        <v>10.008333329999999</v>
      </c>
      <c r="V213">
        <v>1</v>
      </c>
      <c r="W213">
        <v>30</v>
      </c>
      <c r="X213">
        <v>0</v>
      </c>
      <c r="Y213">
        <v>3657</v>
      </c>
      <c r="Z213">
        <v>6004010002</v>
      </c>
      <c r="AA213">
        <v>8467.8694274549998</v>
      </c>
      <c r="AB213" t="s">
        <v>41</v>
      </c>
      <c r="AC213" t="s">
        <v>42</v>
      </c>
      <c r="AD213" t="s">
        <v>54</v>
      </c>
      <c r="AE213" t="s">
        <v>65</v>
      </c>
      <c r="AF213" t="s">
        <v>1110</v>
      </c>
    </row>
    <row r="214" spans="1:32" x14ac:dyDescent="0.25">
      <c r="A214" t="s">
        <v>738</v>
      </c>
      <c r="B214" t="s">
        <v>1111</v>
      </c>
      <c r="C214" t="s">
        <v>1112</v>
      </c>
      <c r="D214" t="s">
        <v>741</v>
      </c>
      <c r="E214" t="s">
        <v>85</v>
      </c>
      <c r="F214">
        <v>2</v>
      </c>
      <c r="G214">
        <v>2022</v>
      </c>
      <c r="H214" s="1">
        <v>44971.540924687499</v>
      </c>
      <c r="I214" t="s">
        <v>444</v>
      </c>
      <c r="J214">
        <v>2858.5</v>
      </c>
      <c r="K214">
        <v>1</v>
      </c>
      <c r="L214" t="s">
        <v>63</v>
      </c>
      <c r="M214" t="s">
        <v>63</v>
      </c>
      <c r="P214">
        <v>2858.5</v>
      </c>
      <c r="R214" t="s">
        <v>38</v>
      </c>
      <c r="S214">
        <v>42.630305999999997</v>
      </c>
      <c r="T214">
        <v>-73.759666999999993</v>
      </c>
      <c r="U214">
        <v>22.10166667</v>
      </c>
      <c r="V214">
        <v>1</v>
      </c>
      <c r="W214">
        <v>29</v>
      </c>
      <c r="X214">
        <v>0</v>
      </c>
      <c r="Y214">
        <v>8061.99</v>
      </c>
      <c r="Z214">
        <v>36004064002</v>
      </c>
      <c r="AA214">
        <v>8718.2634159012505</v>
      </c>
      <c r="AB214" t="s">
        <v>54</v>
      </c>
      <c r="AC214" t="s">
        <v>54</v>
      </c>
      <c r="AD214" t="s">
        <v>54</v>
      </c>
      <c r="AE214" t="s">
        <v>55</v>
      </c>
      <c r="AF214" t="s">
        <v>1113</v>
      </c>
    </row>
    <row r="215" spans="1:32" x14ac:dyDescent="0.25">
      <c r="A215" t="s">
        <v>1114</v>
      </c>
      <c r="B215" t="s">
        <v>1115</v>
      </c>
      <c r="C215" t="s">
        <v>1116</v>
      </c>
      <c r="D215" t="s">
        <v>1117</v>
      </c>
      <c r="E215" t="s">
        <v>641</v>
      </c>
      <c r="F215">
        <v>3</v>
      </c>
      <c r="G215">
        <v>2022</v>
      </c>
      <c r="H215" s="1">
        <v>44973.27745760417</v>
      </c>
      <c r="I215" t="s">
        <v>444</v>
      </c>
      <c r="J215">
        <v>2817</v>
      </c>
      <c r="K215">
        <v>0</v>
      </c>
      <c r="L215" t="s">
        <v>38</v>
      </c>
      <c r="M215" t="s">
        <v>79</v>
      </c>
      <c r="Q215">
        <v>2817</v>
      </c>
      <c r="R215" t="s">
        <v>94</v>
      </c>
      <c r="S215">
        <v>38.017507000000002</v>
      </c>
      <c r="T215">
        <v>-78.460485000000006</v>
      </c>
      <c r="U215">
        <v>9.7333333329999991</v>
      </c>
      <c r="V215">
        <v>1</v>
      </c>
      <c r="W215">
        <v>15</v>
      </c>
      <c r="X215">
        <v>0</v>
      </c>
      <c r="Y215">
        <v>3553.36</v>
      </c>
      <c r="Z215">
        <v>51000184003</v>
      </c>
      <c r="AA215">
        <v>5530.5203120818996</v>
      </c>
      <c r="AB215" t="s">
        <v>53</v>
      </c>
      <c r="AC215" t="s">
        <v>42</v>
      </c>
      <c r="AD215" t="s">
        <v>54</v>
      </c>
      <c r="AE215" t="s">
        <v>55</v>
      </c>
      <c r="AF215" t="s">
        <v>1118</v>
      </c>
    </row>
    <row r="216" spans="1:32" x14ac:dyDescent="0.25">
      <c r="A216" t="s">
        <v>188</v>
      </c>
      <c r="B216" t="s">
        <v>1119</v>
      </c>
      <c r="C216" t="s">
        <v>1120</v>
      </c>
      <c r="D216" t="s">
        <v>191</v>
      </c>
      <c r="E216" t="s">
        <v>192</v>
      </c>
      <c r="F216">
        <v>4</v>
      </c>
      <c r="G216">
        <v>2022</v>
      </c>
      <c r="H216" s="1">
        <v>44971.608877118058</v>
      </c>
      <c r="I216" t="s">
        <v>444</v>
      </c>
      <c r="J216">
        <v>2794</v>
      </c>
      <c r="K216">
        <v>0</v>
      </c>
      <c r="L216" t="s">
        <v>38</v>
      </c>
      <c r="M216" t="s">
        <v>51</v>
      </c>
      <c r="N216">
        <v>2794</v>
      </c>
      <c r="R216" t="s">
        <v>52</v>
      </c>
      <c r="S216">
        <v>33.526314999999997</v>
      </c>
      <c r="T216">
        <v>-86.894837999999993</v>
      </c>
      <c r="U216">
        <v>88.35</v>
      </c>
      <c r="V216">
        <v>3</v>
      </c>
      <c r="W216">
        <v>120</v>
      </c>
      <c r="X216">
        <v>35.799999999999997</v>
      </c>
      <c r="Y216">
        <v>16082.4</v>
      </c>
      <c r="Z216">
        <v>1200100006</v>
      </c>
      <c r="AA216">
        <v>14821.503068829301</v>
      </c>
      <c r="AB216" t="s">
        <v>1121</v>
      </c>
      <c r="AC216" t="s">
        <v>42</v>
      </c>
      <c r="AD216" t="s">
        <v>54</v>
      </c>
      <c r="AE216" t="s">
        <v>65</v>
      </c>
      <c r="AF216" t="s">
        <v>1122</v>
      </c>
    </row>
    <row r="217" spans="1:32" x14ac:dyDescent="0.25">
      <c r="A217" t="s">
        <v>1123</v>
      </c>
      <c r="B217" t="s">
        <v>1124</v>
      </c>
      <c r="C217" t="s">
        <v>1125</v>
      </c>
      <c r="D217" t="s">
        <v>555</v>
      </c>
      <c r="E217" t="s">
        <v>543</v>
      </c>
      <c r="F217">
        <v>7</v>
      </c>
      <c r="G217">
        <v>2022</v>
      </c>
      <c r="H217" s="1">
        <v>44974.626073240739</v>
      </c>
      <c r="I217" t="s">
        <v>444</v>
      </c>
      <c r="J217">
        <v>2777.08</v>
      </c>
      <c r="K217">
        <v>0</v>
      </c>
      <c r="L217" t="s">
        <v>38</v>
      </c>
      <c r="M217" t="s">
        <v>679</v>
      </c>
      <c r="O217">
        <v>2777</v>
      </c>
      <c r="R217" t="s">
        <v>52</v>
      </c>
      <c r="S217">
        <v>38.745778000000001</v>
      </c>
      <c r="T217">
        <v>-90.495193999999998</v>
      </c>
      <c r="U217">
        <v>23.083333329999999</v>
      </c>
      <c r="V217">
        <v>1</v>
      </c>
      <c r="W217">
        <v>0</v>
      </c>
      <c r="X217">
        <v>0</v>
      </c>
      <c r="Y217">
        <v>8424.1</v>
      </c>
      <c r="Z217">
        <v>29001023004</v>
      </c>
      <c r="AA217">
        <v>10343.548031816001</v>
      </c>
      <c r="AB217" t="s">
        <v>53</v>
      </c>
      <c r="AC217" t="s">
        <v>42</v>
      </c>
      <c r="AD217" t="s">
        <v>54</v>
      </c>
      <c r="AE217" t="s">
        <v>73</v>
      </c>
      <c r="AF217" t="s">
        <v>1126</v>
      </c>
    </row>
    <row r="218" spans="1:32" x14ac:dyDescent="0.25">
      <c r="A218" t="s">
        <v>1127</v>
      </c>
      <c r="B218" t="s">
        <v>1128</v>
      </c>
      <c r="C218" t="s">
        <v>1129</v>
      </c>
      <c r="D218" t="s">
        <v>285</v>
      </c>
      <c r="E218" t="s">
        <v>117</v>
      </c>
      <c r="F218">
        <v>5</v>
      </c>
      <c r="G218">
        <v>2022</v>
      </c>
      <c r="H218" s="1">
        <v>45315.431645393517</v>
      </c>
      <c r="I218" t="s">
        <v>444</v>
      </c>
      <c r="J218">
        <v>2753.81</v>
      </c>
      <c r="K218">
        <v>0</v>
      </c>
      <c r="L218" t="s">
        <v>38</v>
      </c>
      <c r="M218" t="s">
        <v>679</v>
      </c>
      <c r="O218">
        <v>2016</v>
      </c>
      <c r="R218" t="s">
        <v>52</v>
      </c>
      <c r="S218">
        <v>39.843797000000002</v>
      </c>
      <c r="T218">
        <v>-89.644817000000003</v>
      </c>
      <c r="U218">
        <v>30.790833330000002</v>
      </c>
      <c r="V218">
        <v>3</v>
      </c>
      <c r="W218">
        <v>80</v>
      </c>
      <c r="X218">
        <v>20</v>
      </c>
      <c r="Y218">
        <v>11230.61</v>
      </c>
      <c r="AB218" t="s">
        <v>53</v>
      </c>
      <c r="AC218" t="s">
        <v>42</v>
      </c>
      <c r="AD218" t="s">
        <v>54</v>
      </c>
      <c r="AE218" t="s">
        <v>73</v>
      </c>
      <c r="AF218" t="s">
        <v>1130</v>
      </c>
    </row>
    <row r="219" spans="1:32" x14ac:dyDescent="0.25">
      <c r="A219" t="s">
        <v>1131</v>
      </c>
      <c r="B219" t="s">
        <v>1132</v>
      </c>
      <c r="C219" t="s">
        <v>1133</v>
      </c>
      <c r="D219" t="s">
        <v>1134</v>
      </c>
      <c r="E219" t="s">
        <v>854</v>
      </c>
      <c r="F219">
        <v>8</v>
      </c>
      <c r="G219">
        <v>2022</v>
      </c>
      <c r="H219" s="1">
        <v>44957.689094027781</v>
      </c>
      <c r="I219" t="s">
        <v>444</v>
      </c>
      <c r="J219">
        <v>2751</v>
      </c>
      <c r="K219">
        <v>0</v>
      </c>
      <c r="L219" t="s">
        <v>38</v>
      </c>
      <c r="M219" t="s">
        <v>51</v>
      </c>
      <c r="N219">
        <v>3696</v>
      </c>
      <c r="R219" t="s">
        <v>490</v>
      </c>
      <c r="S219">
        <v>41.271430000000002</v>
      </c>
      <c r="T219">
        <v>-112.04325</v>
      </c>
      <c r="U219">
        <v>30.8</v>
      </c>
      <c r="V219">
        <v>2</v>
      </c>
      <c r="W219">
        <v>45</v>
      </c>
      <c r="X219">
        <v>0</v>
      </c>
      <c r="Y219">
        <v>5625.65</v>
      </c>
      <c r="AB219" t="s">
        <v>1135</v>
      </c>
      <c r="AC219" t="s">
        <v>562</v>
      </c>
      <c r="AD219" t="s">
        <v>54</v>
      </c>
      <c r="AE219" t="s">
        <v>55</v>
      </c>
      <c r="AF219" t="s">
        <v>1136</v>
      </c>
    </row>
    <row r="220" spans="1:32" x14ac:dyDescent="0.25">
      <c r="A220" t="s">
        <v>1137</v>
      </c>
      <c r="B220" t="s">
        <v>1138</v>
      </c>
      <c r="C220" t="s">
        <v>1139</v>
      </c>
      <c r="D220" t="s">
        <v>1140</v>
      </c>
      <c r="E220" t="s">
        <v>61</v>
      </c>
      <c r="F220">
        <v>1</v>
      </c>
      <c r="G220">
        <v>2022</v>
      </c>
      <c r="H220" s="1">
        <v>44937.364543252312</v>
      </c>
      <c r="I220" t="s">
        <v>444</v>
      </c>
      <c r="J220">
        <v>2746</v>
      </c>
      <c r="K220">
        <v>0</v>
      </c>
      <c r="L220" t="s">
        <v>38</v>
      </c>
      <c r="M220" t="s">
        <v>63</v>
      </c>
      <c r="P220">
        <v>26843</v>
      </c>
      <c r="R220" t="s">
        <v>38</v>
      </c>
      <c r="S220">
        <v>41.472974999999998</v>
      </c>
      <c r="T220">
        <v>-73.053985999999995</v>
      </c>
      <c r="U220">
        <v>4.625</v>
      </c>
      <c r="V220">
        <v>1</v>
      </c>
      <c r="W220">
        <v>10.3</v>
      </c>
      <c r="X220">
        <v>0</v>
      </c>
      <c r="Y220">
        <v>1684.6</v>
      </c>
      <c r="Z220">
        <v>9000880001</v>
      </c>
      <c r="AA220">
        <v>2706.62243656481</v>
      </c>
      <c r="AB220" t="s">
        <v>54</v>
      </c>
      <c r="AC220" t="s">
        <v>64</v>
      </c>
      <c r="AD220" t="s">
        <v>54</v>
      </c>
      <c r="AE220" t="s">
        <v>55</v>
      </c>
      <c r="AF220" t="s">
        <v>1141</v>
      </c>
    </row>
    <row r="221" spans="1:32" x14ac:dyDescent="0.25">
      <c r="A221" t="s">
        <v>1142</v>
      </c>
      <c r="B221" t="s">
        <v>1143</v>
      </c>
      <c r="C221" t="s">
        <v>1144</v>
      </c>
      <c r="D221" t="s">
        <v>1145</v>
      </c>
      <c r="E221" t="s">
        <v>61</v>
      </c>
      <c r="F221">
        <v>1</v>
      </c>
      <c r="G221">
        <v>2022</v>
      </c>
      <c r="H221" s="1">
        <v>44967.460554907404</v>
      </c>
      <c r="I221" t="s">
        <v>444</v>
      </c>
      <c r="J221">
        <v>2746</v>
      </c>
      <c r="K221">
        <v>0</v>
      </c>
      <c r="L221" t="s">
        <v>38</v>
      </c>
      <c r="M221" t="s">
        <v>63</v>
      </c>
      <c r="P221">
        <v>26843</v>
      </c>
      <c r="R221" t="s">
        <v>38</v>
      </c>
      <c r="S221">
        <v>41.178159999999998</v>
      </c>
      <c r="T221">
        <v>-73.125699999999995</v>
      </c>
      <c r="U221">
        <v>6.9791666670000003</v>
      </c>
      <c r="V221">
        <v>1</v>
      </c>
      <c r="W221">
        <v>11.5</v>
      </c>
      <c r="X221">
        <v>0</v>
      </c>
      <c r="Y221">
        <v>2541.94</v>
      </c>
      <c r="Z221">
        <v>9001380001</v>
      </c>
      <c r="AA221">
        <v>3551.9525415593503</v>
      </c>
      <c r="AB221" t="s">
        <v>54</v>
      </c>
      <c r="AC221" t="s">
        <v>64</v>
      </c>
      <c r="AD221" t="s">
        <v>54</v>
      </c>
      <c r="AE221" t="s">
        <v>55</v>
      </c>
      <c r="AF221" t="s">
        <v>1146</v>
      </c>
    </row>
    <row r="222" spans="1:32" x14ac:dyDescent="0.25">
      <c r="A222" t="s">
        <v>1147</v>
      </c>
      <c r="B222" t="s">
        <v>1148</v>
      </c>
      <c r="C222" t="s">
        <v>1148</v>
      </c>
      <c r="D222" t="s">
        <v>1149</v>
      </c>
      <c r="E222" t="s">
        <v>99</v>
      </c>
      <c r="F222">
        <v>6</v>
      </c>
      <c r="G222">
        <v>2022</v>
      </c>
      <c r="H222" s="1">
        <v>45191.40963185185</v>
      </c>
      <c r="I222" t="s">
        <v>444</v>
      </c>
      <c r="J222">
        <v>2738</v>
      </c>
      <c r="K222">
        <v>0</v>
      </c>
      <c r="L222" t="s">
        <v>38</v>
      </c>
      <c r="M222" t="s">
        <v>79</v>
      </c>
      <c r="Q222">
        <v>2737</v>
      </c>
      <c r="R222" t="s">
        <v>52</v>
      </c>
      <c r="S222">
        <v>33.056669999999997</v>
      </c>
      <c r="T222">
        <v>-96.978430000000003</v>
      </c>
      <c r="U222">
        <v>9.991333333</v>
      </c>
      <c r="V222">
        <v>1</v>
      </c>
      <c r="W222">
        <v>18</v>
      </c>
      <c r="X222">
        <v>12</v>
      </c>
      <c r="Y222">
        <v>3645.759</v>
      </c>
      <c r="Z222">
        <v>48004055001</v>
      </c>
      <c r="AA222">
        <v>4778.4278231487988</v>
      </c>
      <c r="AB222" t="s">
        <v>41</v>
      </c>
      <c r="AC222" t="s">
        <v>54</v>
      </c>
      <c r="AD222" t="s">
        <v>54</v>
      </c>
      <c r="AE222" t="s">
        <v>73</v>
      </c>
      <c r="AF222" t="s">
        <v>1150</v>
      </c>
    </row>
    <row r="223" spans="1:32" x14ac:dyDescent="0.25">
      <c r="A223" t="s">
        <v>1151</v>
      </c>
      <c r="B223" t="s">
        <v>1152</v>
      </c>
      <c r="C223" t="s">
        <v>1153</v>
      </c>
      <c r="D223" t="s">
        <v>1154</v>
      </c>
      <c r="E223" t="s">
        <v>253</v>
      </c>
      <c r="F223">
        <v>5</v>
      </c>
      <c r="G223">
        <v>2022</v>
      </c>
      <c r="H223" s="1">
        <v>44952.471407696758</v>
      </c>
      <c r="I223" t="s">
        <v>444</v>
      </c>
      <c r="J223">
        <v>2702</v>
      </c>
      <c r="K223">
        <v>0</v>
      </c>
      <c r="L223" t="s">
        <v>38</v>
      </c>
      <c r="M223" t="s">
        <v>79</v>
      </c>
      <c r="Q223">
        <v>2702</v>
      </c>
      <c r="R223" t="s">
        <v>94</v>
      </c>
      <c r="S223">
        <v>39.934277999999999</v>
      </c>
      <c r="T223">
        <v>-86.065111000000002</v>
      </c>
      <c r="U223">
        <v>7.1297249999999996</v>
      </c>
      <c r="V223">
        <v>1</v>
      </c>
      <c r="W223">
        <v>20</v>
      </c>
      <c r="X223">
        <v>10</v>
      </c>
      <c r="Y223">
        <v>2600.8208</v>
      </c>
      <c r="Z223">
        <v>18000017001</v>
      </c>
      <c r="AA223">
        <v>2567.6765360669997</v>
      </c>
      <c r="AB223" t="s">
        <v>54</v>
      </c>
      <c r="AC223" t="s">
        <v>54</v>
      </c>
      <c r="AD223" t="s">
        <v>54</v>
      </c>
      <c r="AE223" t="s">
        <v>73</v>
      </c>
      <c r="AF223" t="s">
        <v>1155</v>
      </c>
    </row>
    <row r="224" spans="1:32" x14ac:dyDescent="0.25">
      <c r="A224" t="s">
        <v>1156</v>
      </c>
      <c r="B224" t="s">
        <v>1157</v>
      </c>
      <c r="C224" t="s">
        <v>1158</v>
      </c>
      <c r="D224" t="s">
        <v>1159</v>
      </c>
      <c r="E224" t="s">
        <v>854</v>
      </c>
      <c r="F224">
        <v>8</v>
      </c>
      <c r="G224">
        <v>2022</v>
      </c>
      <c r="H224" s="1">
        <v>44950.498767916666</v>
      </c>
      <c r="I224" t="s">
        <v>444</v>
      </c>
      <c r="J224">
        <v>2700</v>
      </c>
      <c r="K224">
        <v>0</v>
      </c>
      <c r="L224" t="s">
        <v>38</v>
      </c>
      <c r="M224" t="s">
        <v>51</v>
      </c>
      <c r="N224">
        <v>2700</v>
      </c>
      <c r="R224" t="s">
        <v>52</v>
      </c>
      <c r="S224">
        <v>41.084387</v>
      </c>
      <c r="T224">
        <v>-112.109111</v>
      </c>
      <c r="U224">
        <v>0</v>
      </c>
      <c r="V224">
        <v>1</v>
      </c>
      <c r="W224">
        <v>34</v>
      </c>
      <c r="X224">
        <v>22</v>
      </c>
      <c r="Y224">
        <v>0</v>
      </c>
      <c r="Z224">
        <v>49000018001</v>
      </c>
      <c r="AB224" t="s">
        <v>1160</v>
      </c>
      <c r="AC224" t="s">
        <v>562</v>
      </c>
      <c r="AD224" t="s">
        <v>54</v>
      </c>
      <c r="AE224" t="s">
        <v>65</v>
      </c>
      <c r="AF224" t="s">
        <v>1161</v>
      </c>
    </row>
    <row r="225" spans="1:32" x14ac:dyDescent="0.25">
      <c r="A225" t="s">
        <v>1162</v>
      </c>
      <c r="B225" t="s">
        <v>1163</v>
      </c>
      <c r="C225" t="s">
        <v>1164</v>
      </c>
      <c r="D225" t="s">
        <v>1165</v>
      </c>
      <c r="E225" t="s">
        <v>525</v>
      </c>
      <c r="F225">
        <v>2</v>
      </c>
      <c r="G225">
        <v>2022</v>
      </c>
      <c r="H225" s="1">
        <v>44966.630674733795</v>
      </c>
      <c r="I225" t="s">
        <v>444</v>
      </c>
      <c r="J225">
        <v>2646.3150000000001</v>
      </c>
      <c r="K225">
        <v>0</v>
      </c>
      <c r="L225" t="s">
        <v>38</v>
      </c>
      <c r="M225" t="s">
        <v>63</v>
      </c>
      <c r="P225">
        <v>2646.3150000000001</v>
      </c>
      <c r="R225" t="s">
        <v>38</v>
      </c>
      <c r="S225">
        <v>40.440300000000001</v>
      </c>
      <c r="T225">
        <v>-74.191057000000001</v>
      </c>
      <c r="Z225">
        <v>34002003001</v>
      </c>
      <c r="AA225">
        <v>4191.8685236685296</v>
      </c>
      <c r="AB225" t="s">
        <v>54</v>
      </c>
      <c r="AC225" t="s">
        <v>54</v>
      </c>
      <c r="AD225" t="s">
        <v>54</v>
      </c>
      <c r="AE225" t="s">
        <v>55</v>
      </c>
      <c r="AF225" t="s">
        <v>1166</v>
      </c>
    </row>
    <row r="226" spans="1:32" x14ac:dyDescent="0.25">
      <c r="A226" t="s">
        <v>1167</v>
      </c>
      <c r="B226" t="s">
        <v>1168</v>
      </c>
      <c r="C226" t="s">
        <v>1169</v>
      </c>
      <c r="D226" t="s">
        <v>1170</v>
      </c>
      <c r="E226" t="s">
        <v>641</v>
      </c>
      <c r="F226">
        <v>3</v>
      </c>
      <c r="G226">
        <v>2022</v>
      </c>
      <c r="H226" s="1">
        <v>44964.511415624998</v>
      </c>
      <c r="I226" t="s">
        <v>444</v>
      </c>
      <c r="J226">
        <v>2617.88</v>
      </c>
      <c r="K226">
        <v>0</v>
      </c>
      <c r="L226" t="s">
        <v>38</v>
      </c>
      <c r="M226" t="s">
        <v>51</v>
      </c>
      <c r="N226">
        <v>2617.88</v>
      </c>
      <c r="R226" t="s">
        <v>52</v>
      </c>
      <c r="S226">
        <v>39.179119999999998</v>
      </c>
      <c r="T226">
        <v>-78.075760000000002</v>
      </c>
      <c r="Z226">
        <v>51000171004</v>
      </c>
      <c r="AA226">
        <v>2349.1508734229997</v>
      </c>
      <c r="AB226" t="s">
        <v>53</v>
      </c>
      <c r="AC226" t="s">
        <v>42</v>
      </c>
      <c r="AD226" t="s">
        <v>975</v>
      </c>
      <c r="AE226" t="s">
        <v>55</v>
      </c>
      <c r="AF226" t="s">
        <v>1171</v>
      </c>
    </row>
    <row r="227" spans="1:32" x14ac:dyDescent="0.25">
      <c r="A227" t="s">
        <v>1172</v>
      </c>
      <c r="B227" t="s">
        <v>1173</v>
      </c>
      <c r="C227" t="s">
        <v>1174</v>
      </c>
      <c r="D227" t="s">
        <v>621</v>
      </c>
      <c r="E227" t="s">
        <v>159</v>
      </c>
      <c r="F227">
        <v>10</v>
      </c>
      <c r="G227">
        <v>2022</v>
      </c>
      <c r="H227" s="1">
        <v>44974.529520370372</v>
      </c>
      <c r="I227" t="s">
        <v>444</v>
      </c>
      <c r="J227">
        <v>2574</v>
      </c>
      <c r="K227">
        <v>0</v>
      </c>
      <c r="L227" t="s">
        <v>38</v>
      </c>
      <c r="M227" t="s">
        <v>51</v>
      </c>
      <c r="N227">
        <v>2573.5300000000002</v>
      </c>
      <c r="R227" t="s">
        <v>52</v>
      </c>
      <c r="S227">
        <v>47.789647000000002</v>
      </c>
      <c r="T227">
        <v>-122.141082</v>
      </c>
      <c r="U227">
        <v>0</v>
      </c>
      <c r="V227">
        <v>1</v>
      </c>
      <c r="W227">
        <v>122.7</v>
      </c>
      <c r="X227">
        <v>0</v>
      </c>
      <c r="Y227">
        <v>0</v>
      </c>
      <c r="Z227">
        <v>53000776007</v>
      </c>
      <c r="AA227">
        <v>12037.121917307</v>
      </c>
      <c r="AB227" t="s">
        <v>53</v>
      </c>
      <c r="AC227" t="s">
        <v>42</v>
      </c>
      <c r="AD227" t="s">
        <v>54</v>
      </c>
      <c r="AE227" t="s">
        <v>55</v>
      </c>
      <c r="AF227" t="s">
        <v>1175</v>
      </c>
    </row>
    <row r="228" spans="1:32" x14ac:dyDescent="0.25">
      <c r="A228" t="s">
        <v>1176</v>
      </c>
      <c r="B228" t="s">
        <v>1177</v>
      </c>
      <c r="C228" t="s">
        <v>1178</v>
      </c>
      <c r="D228" t="s">
        <v>1179</v>
      </c>
      <c r="E228" t="s">
        <v>854</v>
      </c>
      <c r="F228">
        <v>8</v>
      </c>
      <c r="G228">
        <v>2022</v>
      </c>
      <c r="H228" s="1">
        <v>44972.516692106481</v>
      </c>
      <c r="I228" t="s">
        <v>444</v>
      </c>
      <c r="J228">
        <v>2562</v>
      </c>
      <c r="K228">
        <v>0</v>
      </c>
      <c r="L228" t="s">
        <v>38</v>
      </c>
      <c r="M228" t="s">
        <v>39</v>
      </c>
      <c r="N228">
        <v>905</v>
      </c>
      <c r="Q228">
        <v>566</v>
      </c>
      <c r="R228" t="s">
        <v>1180</v>
      </c>
      <c r="S228">
        <v>41.000700000000002</v>
      </c>
      <c r="T228">
        <v>-111.94493199999999</v>
      </c>
      <c r="U228">
        <v>5.2916666670000003</v>
      </c>
      <c r="V228">
        <v>1</v>
      </c>
      <c r="W228">
        <v>9.9499999999999993</v>
      </c>
      <c r="X228">
        <v>0</v>
      </c>
      <c r="Y228">
        <v>1931.72</v>
      </c>
      <c r="Z228">
        <v>49000140001</v>
      </c>
      <c r="AA228">
        <v>3217.7903824329005</v>
      </c>
      <c r="AB228" t="s">
        <v>53</v>
      </c>
      <c r="AC228" t="s">
        <v>54</v>
      </c>
      <c r="AD228" t="s">
        <v>43</v>
      </c>
      <c r="AE228" t="s">
        <v>55</v>
      </c>
      <c r="AF228" t="s">
        <v>1181</v>
      </c>
    </row>
    <row r="229" spans="1:32" x14ac:dyDescent="0.25">
      <c r="A229" t="s">
        <v>1182</v>
      </c>
      <c r="B229" t="s">
        <v>1183</v>
      </c>
      <c r="C229" t="s">
        <v>1184</v>
      </c>
      <c r="D229" t="s">
        <v>1185</v>
      </c>
      <c r="E229" t="s">
        <v>543</v>
      </c>
      <c r="F229">
        <v>7</v>
      </c>
      <c r="G229">
        <v>2022</v>
      </c>
      <c r="H229" s="1">
        <v>44973.583659212964</v>
      </c>
      <c r="I229" t="s">
        <v>444</v>
      </c>
      <c r="J229">
        <v>2555.3200000000002</v>
      </c>
      <c r="K229">
        <v>0</v>
      </c>
      <c r="L229" t="s">
        <v>38</v>
      </c>
      <c r="M229" t="s">
        <v>79</v>
      </c>
      <c r="Q229">
        <v>2595.0100000000002</v>
      </c>
      <c r="R229" t="s">
        <v>936</v>
      </c>
      <c r="S229">
        <v>38.559472</v>
      </c>
      <c r="T229">
        <v>-90.474556000000007</v>
      </c>
      <c r="U229">
        <v>12.28333333</v>
      </c>
      <c r="V229">
        <v>1</v>
      </c>
      <c r="W229">
        <v>0</v>
      </c>
      <c r="X229">
        <v>0</v>
      </c>
      <c r="Y229">
        <v>4477.8999999999996</v>
      </c>
      <c r="Z229">
        <v>29001023018</v>
      </c>
      <c r="AA229">
        <v>6919.9793170600005</v>
      </c>
      <c r="AB229" t="s">
        <v>54</v>
      </c>
      <c r="AC229" t="s">
        <v>54</v>
      </c>
      <c r="AD229" t="s">
        <v>54</v>
      </c>
      <c r="AE229" t="s">
        <v>55</v>
      </c>
      <c r="AF229" t="s">
        <v>1186</v>
      </c>
    </row>
    <row r="230" spans="1:32" x14ac:dyDescent="0.25">
      <c r="A230" t="s">
        <v>1187</v>
      </c>
      <c r="B230" t="s">
        <v>1188</v>
      </c>
      <c r="C230" t="s">
        <v>1188</v>
      </c>
      <c r="D230" t="s">
        <v>461</v>
      </c>
      <c r="E230" t="s">
        <v>99</v>
      </c>
      <c r="F230">
        <v>6</v>
      </c>
      <c r="G230">
        <v>2022</v>
      </c>
      <c r="H230" s="1">
        <v>44834.426995289352</v>
      </c>
      <c r="I230" t="s">
        <v>444</v>
      </c>
      <c r="J230">
        <v>2535.33</v>
      </c>
      <c r="K230">
        <v>0</v>
      </c>
      <c r="L230" t="s">
        <v>38</v>
      </c>
      <c r="M230" t="s">
        <v>79</v>
      </c>
      <c r="Q230">
        <v>2535.33</v>
      </c>
      <c r="R230" t="s">
        <v>94</v>
      </c>
      <c r="S230">
        <v>33.021059000000001</v>
      </c>
      <c r="T230">
        <v>-97.214585</v>
      </c>
      <c r="U230">
        <v>8.8718333329999997</v>
      </c>
      <c r="V230">
        <v>2</v>
      </c>
      <c r="W230">
        <v>5</v>
      </c>
      <c r="X230">
        <v>0</v>
      </c>
      <c r="Y230">
        <v>1647.364</v>
      </c>
      <c r="Z230">
        <v>48000004007</v>
      </c>
      <c r="AA230">
        <v>3259.6744677730003</v>
      </c>
      <c r="AB230" t="s">
        <v>41</v>
      </c>
      <c r="AC230" t="s">
        <v>54</v>
      </c>
      <c r="AD230" t="s">
        <v>54</v>
      </c>
      <c r="AE230" t="s">
        <v>73</v>
      </c>
      <c r="AF230" t="s">
        <v>1189</v>
      </c>
    </row>
    <row r="231" spans="1:32" x14ac:dyDescent="0.25">
      <c r="A231" t="s">
        <v>1190</v>
      </c>
      <c r="B231" t="s">
        <v>1191</v>
      </c>
      <c r="C231" t="s">
        <v>1192</v>
      </c>
      <c r="D231" t="s">
        <v>1193</v>
      </c>
      <c r="E231" t="s">
        <v>213</v>
      </c>
      <c r="F231">
        <v>3</v>
      </c>
      <c r="G231">
        <v>2022</v>
      </c>
      <c r="H231" s="1">
        <v>44972.398190335647</v>
      </c>
      <c r="I231" t="s">
        <v>444</v>
      </c>
      <c r="J231">
        <v>2506</v>
      </c>
      <c r="K231">
        <v>0</v>
      </c>
      <c r="L231" t="s">
        <v>38</v>
      </c>
      <c r="M231" t="s">
        <v>39</v>
      </c>
      <c r="N231">
        <v>2091.64</v>
      </c>
      <c r="Q231">
        <v>414.36</v>
      </c>
      <c r="R231" t="s">
        <v>1194</v>
      </c>
      <c r="S231">
        <v>40.239077999999999</v>
      </c>
      <c r="T231">
        <v>-76.856110999999999</v>
      </c>
      <c r="U231">
        <v>20.19166667</v>
      </c>
      <c r="V231">
        <v>1</v>
      </c>
      <c r="W231">
        <v>37.700000000000003</v>
      </c>
      <c r="X231">
        <v>0</v>
      </c>
      <c r="Y231">
        <v>7357.5</v>
      </c>
      <c r="Z231">
        <v>42001006001</v>
      </c>
      <c r="AA231">
        <v>5171.7740159079995</v>
      </c>
      <c r="AB231" t="s">
        <v>53</v>
      </c>
      <c r="AC231" t="s">
        <v>757</v>
      </c>
      <c r="AD231" t="s">
        <v>54</v>
      </c>
      <c r="AE231" t="s">
        <v>65</v>
      </c>
      <c r="AF231" t="s">
        <v>1195</v>
      </c>
    </row>
    <row r="232" spans="1:32" x14ac:dyDescent="0.25">
      <c r="A232" t="s">
        <v>1196</v>
      </c>
      <c r="B232" t="s">
        <v>1197</v>
      </c>
      <c r="C232" t="s">
        <v>1198</v>
      </c>
      <c r="D232" t="s">
        <v>1199</v>
      </c>
      <c r="E232" t="s">
        <v>213</v>
      </c>
      <c r="F232">
        <v>3</v>
      </c>
      <c r="G232">
        <v>2022</v>
      </c>
      <c r="H232" s="1">
        <v>44972.660931562503</v>
      </c>
      <c r="I232" t="s">
        <v>444</v>
      </c>
      <c r="J232">
        <v>2477.27</v>
      </c>
      <c r="K232">
        <v>0</v>
      </c>
      <c r="L232" t="s">
        <v>38</v>
      </c>
      <c r="M232" t="s">
        <v>51</v>
      </c>
      <c r="N232">
        <v>3283.21</v>
      </c>
      <c r="R232" t="s">
        <v>40</v>
      </c>
      <c r="S232">
        <v>40.115259999999999</v>
      </c>
      <c r="T232">
        <v>-75.47193</v>
      </c>
      <c r="U232">
        <v>5.7016666669999996</v>
      </c>
      <c r="V232">
        <v>2</v>
      </c>
      <c r="W232">
        <v>11.75</v>
      </c>
      <c r="X232">
        <v>0</v>
      </c>
      <c r="Y232">
        <v>2080.27</v>
      </c>
      <c r="Z232">
        <v>42000002001</v>
      </c>
      <c r="AA232">
        <v>3271.1470650618103</v>
      </c>
      <c r="AB232" t="s">
        <v>87</v>
      </c>
      <c r="AC232" t="s">
        <v>72</v>
      </c>
      <c r="AD232" t="s">
        <v>54</v>
      </c>
      <c r="AE232" t="s">
        <v>65</v>
      </c>
      <c r="AF232" t="s">
        <v>1200</v>
      </c>
    </row>
    <row r="233" spans="1:32" x14ac:dyDescent="0.25">
      <c r="A233" t="s">
        <v>1201</v>
      </c>
      <c r="B233" t="s">
        <v>1202</v>
      </c>
      <c r="C233" t="s">
        <v>1203</v>
      </c>
      <c r="D233" t="s">
        <v>1204</v>
      </c>
      <c r="E233" t="s">
        <v>641</v>
      </c>
      <c r="F233">
        <v>3</v>
      </c>
      <c r="G233">
        <v>2022</v>
      </c>
      <c r="H233" s="1">
        <v>44971.453958773149</v>
      </c>
      <c r="I233" t="s">
        <v>444</v>
      </c>
      <c r="J233">
        <v>2471</v>
      </c>
      <c r="K233">
        <v>0</v>
      </c>
      <c r="L233" t="s">
        <v>38</v>
      </c>
      <c r="M233" t="s">
        <v>51</v>
      </c>
      <c r="N233">
        <v>2471</v>
      </c>
      <c r="R233" t="s">
        <v>52</v>
      </c>
      <c r="S233">
        <v>37.263578000000003</v>
      </c>
      <c r="T233">
        <v>-79.912360000000007</v>
      </c>
      <c r="U233">
        <v>33.424166669999998</v>
      </c>
      <c r="V233">
        <v>1</v>
      </c>
      <c r="W233">
        <v>55</v>
      </c>
      <c r="X233">
        <v>0</v>
      </c>
      <c r="Y233">
        <v>12194.29</v>
      </c>
      <c r="Z233">
        <v>51000213001</v>
      </c>
      <c r="AA233">
        <v>16917.528383023</v>
      </c>
      <c r="AB233" t="s">
        <v>53</v>
      </c>
      <c r="AC233" t="s">
        <v>42</v>
      </c>
      <c r="AD233" t="s">
        <v>54</v>
      </c>
      <c r="AE233" t="s">
        <v>583</v>
      </c>
      <c r="AF233" t="s">
        <v>1205</v>
      </c>
    </row>
    <row r="234" spans="1:32" x14ac:dyDescent="0.25">
      <c r="A234" t="s">
        <v>1206</v>
      </c>
      <c r="B234" t="s">
        <v>1207</v>
      </c>
      <c r="C234" t="s">
        <v>1208</v>
      </c>
      <c r="D234" t="s">
        <v>652</v>
      </c>
      <c r="E234" t="s">
        <v>36</v>
      </c>
      <c r="F234">
        <v>9</v>
      </c>
      <c r="G234">
        <v>2022</v>
      </c>
      <c r="H234" s="1">
        <v>44973.903663958336</v>
      </c>
      <c r="I234" t="s">
        <v>444</v>
      </c>
      <c r="J234">
        <v>2434</v>
      </c>
      <c r="K234">
        <v>0</v>
      </c>
      <c r="L234" t="s">
        <v>38</v>
      </c>
      <c r="M234" t="s">
        <v>39</v>
      </c>
      <c r="N234">
        <v>1035</v>
      </c>
      <c r="Q234">
        <v>1399</v>
      </c>
      <c r="R234" t="s">
        <v>445</v>
      </c>
      <c r="S234">
        <v>37.7286</v>
      </c>
      <c r="T234">
        <v>-122.50485</v>
      </c>
      <c r="U234">
        <v>15.016666669999999</v>
      </c>
      <c r="V234">
        <v>2</v>
      </c>
      <c r="W234">
        <v>43</v>
      </c>
      <c r="X234">
        <v>0</v>
      </c>
      <c r="Y234">
        <v>69.275580640000001</v>
      </c>
      <c r="Z234">
        <v>6002032005</v>
      </c>
      <c r="AA234">
        <v>7284.1887548000004</v>
      </c>
      <c r="AB234" t="s">
        <v>53</v>
      </c>
      <c r="AC234" t="s">
        <v>42</v>
      </c>
      <c r="AD234" t="s">
        <v>54</v>
      </c>
      <c r="AE234" t="s">
        <v>73</v>
      </c>
      <c r="AF234" t="s">
        <v>1209</v>
      </c>
    </row>
    <row r="235" spans="1:32" x14ac:dyDescent="0.25">
      <c r="A235" t="s">
        <v>1210</v>
      </c>
      <c r="B235" t="s">
        <v>1211</v>
      </c>
      <c r="C235" t="s">
        <v>1212</v>
      </c>
      <c r="D235" t="s">
        <v>1213</v>
      </c>
      <c r="E235" t="s">
        <v>1064</v>
      </c>
      <c r="F235">
        <v>3</v>
      </c>
      <c r="G235">
        <v>2022</v>
      </c>
      <c r="H235" s="1">
        <v>44963.579188773147</v>
      </c>
      <c r="I235" t="s">
        <v>444</v>
      </c>
      <c r="J235">
        <v>2373.88</v>
      </c>
      <c r="K235">
        <v>0</v>
      </c>
      <c r="L235" t="s">
        <v>38</v>
      </c>
      <c r="M235" t="s">
        <v>39</v>
      </c>
      <c r="N235">
        <v>2368.4</v>
      </c>
      <c r="Q235">
        <v>5.48</v>
      </c>
      <c r="R235" t="s">
        <v>561</v>
      </c>
      <c r="S235">
        <v>39.061669999999999</v>
      </c>
      <c r="T235">
        <v>-76.832633000000001</v>
      </c>
      <c r="U235">
        <v>6.2416666669999996</v>
      </c>
      <c r="V235">
        <v>1</v>
      </c>
      <c r="W235">
        <v>7.5</v>
      </c>
      <c r="X235">
        <v>0</v>
      </c>
      <c r="Y235">
        <v>2278.87</v>
      </c>
      <c r="Z235">
        <v>24000018002</v>
      </c>
      <c r="AA235">
        <v>2377.3771048478498</v>
      </c>
      <c r="AB235" t="s">
        <v>87</v>
      </c>
      <c r="AC235" t="s">
        <v>54</v>
      </c>
      <c r="AD235" t="s">
        <v>54</v>
      </c>
      <c r="AE235" t="s">
        <v>73</v>
      </c>
      <c r="AF235" t="s">
        <v>1214</v>
      </c>
    </row>
    <row r="236" spans="1:32" x14ac:dyDescent="0.25">
      <c r="A236" t="s">
        <v>1215</v>
      </c>
      <c r="B236" t="s">
        <v>1216</v>
      </c>
      <c r="C236" t="s">
        <v>1217</v>
      </c>
      <c r="D236" t="s">
        <v>1218</v>
      </c>
      <c r="E236" t="s">
        <v>726</v>
      </c>
      <c r="F236">
        <v>6</v>
      </c>
      <c r="G236">
        <v>2022</v>
      </c>
      <c r="H236" s="1">
        <v>44958.420598460645</v>
      </c>
      <c r="I236" t="s">
        <v>444</v>
      </c>
      <c r="J236">
        <v>2336.9299999999998</v>
      </c>
      <c r="K236">
        <v>0</v>
      </c>
      <c r="L236" t="s">
        <v>38</v>
      </c>
      <c r="M236" t="s">
        <v>79</v>
      </c>
      <c r="Q236">
        <v>2336.9299999999998</v>
      </c>
      <c r="R236" t="s">
        <v>52</v>
      </c>
      <c r="S236">
        <v>36.193972000000002</v>
      </c>
      <c r="T236">
        <v>-94.564027999999993</v>
      </c>
      <c r="U236">
        <v>3.5350000000000001</v>
      </c>
      <c r="V236">
        <v>1</v>
      </c>
      <c r="W236">
        <v>4.4000000000000004</v>
      </c>
      <c r="X236">
        <v>2.5</v>
      </c>
      <c r="Y236">
        <v>1291.1500000000001</v>
      </c>
      <c r="Z236">
        <v>5009000002</v>
      </c>
      <c r="AA236">
        <v>1242.50049685001</v>
      </c>
      <c r="AB236" t="s">
        <v>41</v>
      </c>
      <c r="AC236" t="s">
        <v>72</v>
      </c>
      <c r="AD236" t="s">
        <v>54</v>
      </c>
      <c r="AE236" t="s">
        <v>73</v>
      </c>
      <c r="AF236" t="s">
        <v>1219</v>
      </c>
    </row>
    <row r="237" spans="1:32" x14ac:dyDescent="0.25">
      <c r="A237" t="s">
        <v>1220</v>
      </c>
      <c r="B237" t="s">
        <v>1221</v>
      </c>
      <c r="C237" t="s">
        <v>1222</v>
      </c>
      <c r="D237" t="s">
        <v>1223</v>
      </c>
      <c r="E237" t="s">
        <v>525</v>
      </c>
      <c r="F237">
        <v>2</v>
      </c>
      <c r="G237">
        <v>2022</v>
      </c>
      <c r="H237" s="1">
        <v>44951.399985243057</v>
      </c>
      <c r="I237" t="s">
        <v>444</v>
      </c>
      <c r="J237">
        <v>2326</v>
      </c>
      <c r="K237">
        <v>0</v>
      </c>
      <c r="L237" t="s">
        <v>38</v>
      </c>
      <c r="M237" t="s">
        <v>79</v>
      </c>
      <c r="Q237">
        <v>2326</v>
      </c>
      <c r="R237" t="s">
        <v>86</v>
      </c>
      <c r="S237">
        <v>40.896287999999998</v>
      </c>
      <c r="T237">
        <v>-74.392279000000002</v>
      </c>
      <c r="U237">
        <v>8.6869166670000002</v>
      </c>
      <c r="V237">
        <v>1</v>
      </c>
      <c r="W237">
        <v>12</v>
      </c>
      <c r="X237">
        <v>12</v>
      </c>
      <c r="Y237">
        <v>3167.4209999999998</v>
      </c>
      <c r="Z237">
        <v>34001093001</v>
      </c>
      <c r="AA237">
        <v>4334.0923091059994</v>
      </c>
      <c r="AB237" t="s">
        <v>54</v>
      </c>
      <c r="AC237" t="s">
        <v>54</v>
      </c>
      <c r="AD237" t="s">
        <v>54</v>
      </c>
      <c r="AE237" t="s">
        <v>73</v>
      </c>
      <c r="AF237" t="s">
        <v>1224</v>
      </c>
    </row>
    <row r="238" spans="1:32" x14ac:dyDescent="0.25">
      <c r="A238" t="s">
        <v>1225</v>
      </c>
      <c r="B238" t="s">
        <v>1226</v>
      </c>
      <c r="C238" t="s">
        <v>1227</v>
      </c>
      <c r="D238" t="s">
        <v>1228</v>
      </c>
      <c r="E238" t="s">
        <v>437</v>
      </c>
      <c r="F238">
        <v>5</v>
      </c>
      <c r="G238">
        <v>2022</v>
      </c>
      <c r="H238" s="1">
        <v>44971.432502002317</v>
      </c>
      <c r="I238" t="s">
        <v>444</v>
      </c>
      <c r="J238">
        <v>2302</v>
      </c>
      <c r="K238">
        <v>0</v>
      </c>
      <c r="L238" t="s">
        <v>38</v>
      </c>
      <c r="M238" t="s">
        <v>79</v>
      </c>
      <c r="Q238">
        <v>2302</v>
      </c>
      <c r="R238" t="s">
        <v>94</v>
      </c>
      <c r="S238">
        <v>44.786340000000003</v>
      </c>
      <c r="T238">
        <v>-92.919020000000003</v>
      </c>
      <c r="U238">
        <v>5.2166666670000001</v>
      </c>
      <c r="V238">
        <v>1</v>
      </c>
      <c r="W238">
        <v>11.9</v>
      </c>
      <c r="X238">
        <v>11.9</v>
      </c>
      <c r="Y238">
        <v>1904.2</v>
      </c>
      <c r="Z238">
        <v>27000015001</v>
      </c>
      <c r="AB238" t="s">
        <v>54</v>
      </c>
      <c r="AC238" t="s">
        <v>54</v>
      </c>
      <c r="AD238" t="s">
        <v>54</v>
      </c>
      <c r="AE238" t="s">
        <v>65</v>
      </c>
      <c r="AF238" t="s">
        <v>1229</v>
      </c>
    </row>
    <row r="239" spans="1:32" x14ac:dyDescent="0.25">
      <c r="A239" t="s">
        <v>1230</v>
      </c>
      <c r="B239" t="s">
        <v>1231</v>
      </c>
      <c r="C239" t="s">
        <v>1231</v>
      </c>
      <c r="D239" t="s">
        <v>98</v>
      </c>
      <c r="E239" t="s">
        <v>99</v>
      </c>
      <c r="F239">
        <v>6</v>
      </c>
      <c r="G239">
        <v>2022</v>
      </c>
      <c r="H239" s="1">
        <v>44833.711891747684</v>
      </c>
      <c r="I239" t="s">
        <v>444</v>
      </c>
      <c r="J239">
        <v>2287.25</v>
      </c>
      <c r="K239">
        <v>0</v>
      </c>
      <c r="L239" t="s">
        <v>38</v>
      </c>
      <c r="M239" t="s">
        <v>79</v>
      </c>
      <c r="Q239">
        <v>2287.25</v>
      </c>
      <c r="R239" t="s">
        <v>94</v>
      </c>
      <c r="S239">
        <v>29.670850000000002</v>
      </c>
      <c r="T239">
        <v>-95.541439999999994</v>
      </c>
      <c r="U239">
        <v>11.99941667</v>
      </c>
      <c r="V239">
        <v>1</v>
      </c>
      <c r="W239">
        <v>23.1</v>
      </c>
      <c r="X239">
        <v>23.1</v>
      </c>
      <c r="Y239">
        <v>4381.2150000000001</v>
      </c>
      <c r="Z239">
        <v>48007039082</v>
      </c>
      <c r="AA239">
        <v>8413.2380117940011</v>
      </c>
      <c r="AB239" t="s">
        <v>41</v>
      </c>
      <c r="AC239" t="s">
        <v>54</v>
      </c>
      <c r="AD239" t="s">
        <v>54</v>
      </c>
      <c r="AE239" t="s">
        <v>73</v>
      </c>
      <c r="AF239" t="s">
        <v>1232</v>
      </c>
    </row>
    <row r="240" spans="1:32" x14ac:dyDescent="0.25">
      <c r="A240" t="s">
        <v>1233</v>
      </c>
      <c r="B240" t="s">
        <v>1234</v>
      </c>
      <c r="C240" t="s">
        <v>1234</v>
      </c>
      <c r="D240" t="s">
        <v>1235</v>
      </c>
      <c r="E240" t="s">
        <v>99</v>
      </c>
      <c r="F240">
        <v>6</v>
      </c>
      <c r="G240">
        <v>2022</v>
      </c>
      <c r="H240" s="1">
        <v>44825.539533831019</v>
      </c>
      <c r="I240" t="s">
        <v>444</v>
      </c>
      <c r="J240">
        <v>2258</v>
      </c>
      <c r="K240">
        <v>0</v>
      </c>
      <c r="L240" t="s">
        <v>38</v>
      </c>
      <c r="M240" t="s">
        <v>79</v>
      </c>
      <c r="Q240">
        <v>2258</v>
      </c>
      <c r="R240" t="s">
        <v>52</v>
      </c>
      <c r="S240">
        <v>33.772798000000002</v>
      </c>
      <c r="T240">
        <v>-96.501863999999998</v>
      </c>
      <c r="U240">
        <v>2.610833333</v>
      </c>
      <c r="V240">
        <v>1</v>
      </c>
      <c r="W240">
        <v>6</v>
      </c>
      <c r="X240">
        <v>6</v>
      </c>
      <c r="Y240">
        <v>952.44</v>
      </c>
      <c r="Z240">
        <v>48004078004</v>
      </c>
      <c r="AB240" t="s">
        <v>41</v>
      </c>
      <c r="AC240" t="s">
        <v>54</v>
      </c>
      <c r="AD240" t="s">
        <v>54</v>
      </c>
      <c r="AE240" t="s">
        <v>73</v>
      </c>
      <c r="AF240" t="s">
        <v>1236</v>
      </c>
    </row>
    <row r="241" spans="1:32" x14ac:dyDescent="0.25">
      <c r="A241" t="s">
        <v>1237</v>
      </c>
      <c r="B241" t="s">
        <v>1238</v>
      </c>
      <c r="C241" t="s">
        <v>1239</v>
      </c>
      <c r="D241" t="s">
        <v>1240</v>
      </c>
      <c r="E241" t="s">
        <v>136</v>
      </c>
      <c r="F241">
        <v>4</v>
      </c>
      <c r="G241">
        <v>2022</v>
      </c>
      <c r="H241" s="1">
        <v>44974.592177916667</v>
      </c>
      <c r="I241" t="s">
        <v>444</v>
      </c>
      <c r="J241">
        <v>2254</v>
      </c>
      <c r="K241">
        <v>0</v>
      </c>
      <c r="L241" t="s">
        <v>38</v>
      </c>
      <c r="M241" t="s">
        <v>39</v>
      </c>
      <c r="N241">
        <v>1856</v>
      </c>
      <c r="Q241">
        <v>398</v>
      </c>
      <c r="R241" t="s">
        <v>561</v>
      </c>
      <c r="S241">
        <v>36.098185000000001</v>
      </c>
      <c r="T241">
        <v>-79.376660000000001</v>
      </c>
      <c r="U241">
        <v>3.9831750000000001</v>
      </c>
      <c r="V241">
        <v>1</v>
      </c>
      <c r="W241">
        <v>12</v>
      </c>
      <c r="X241">
        <v>0</v>
      </c>
      <c r="Y241">
        <v>1453.0622000000001</v>
      </c>
      <c r="Z241">
        <v>37000101002</v>
      </c>
      <c r="AA241">
        <v>3623.8839055130002</v>
      </c>
      <c r="AB241" t="s">
        <v>87</v>
      </c>
      <c r="AC241" t="s">
        <v>54</v>
      </c>
      <c r="AD241" t="s">
        <v>54</v>
      </c>
      <c r="AE241" t="s">
        <v>55</v>
      </c>
      <c r="AF241" t="s">
        <v>1241</v>
      </c>
    </row>
    <row r="242" spans="1:32" x14ac:dyDescent="0.25">
      <c r="A242" t="s">
        <v>1242</v>
      </c>
      <c r="B242" t="s">
        <v>1243</v>
      </c>
      <c r="C242" t="s">
        <v>1243</v>
      </c>
      <c r="D242" t="s">
        <v>1244</v>
      </c>
      <c r="E242" t="s">
        <v>99</v>
      </c>
      <c r="F242">
        <v>6</v>
      </c>
      <c r="G242">
        <v>2022</v>
      </c>
      <c r="H242" s="1">
        <v>44813.461218298609</v>
      </c>
      <c r="I242" t="s">
        <v>444</v>
      </c>
      <c r="J242">
        <v>2236.34</v>
      </c>
      <c r="K242">
        <v>0</v>
      </c>
      <c r="L242" t="s">
        <v>38</v>
      </c>
      <c r="M242" t="s">
        <v>79</v>
      </c>
      <c r="Q242">
        <v>2397.67</v>
      </c>
      <c r="R242" t="s">
        <v>52</v>
      </c>
      <c r="S242">
        <v>32.304499999999997</v>
      </c>
      <c r="T242">
        <v>-96.615660000000005</v>
      </c>
      <c r="U242">
        <v>1.68</v>
      </c>
      <c r="V242">
        <v>1</v>
      </c>
      <c r="W242">
        <v>3.1</v>
      </c>
      <c r="X242">
        <v>0</v>
      </c>
      <c r="Y242">
        <v>612.41999999999996</v>
      </c>
      <c r="AB242" t="s">
        <v>41</v>
      </c>
      <c r="AC242" t="s">
        <v>54</v>
      </c>
      <c r="AD242" t="s">
        <v>54</v>
      </c>
      <c r="AE242" t="s">
        <v>73</v>
      </c>
      <c r="AF242" t="s">
        <v>1245</v>
      </c>
    </row>
    <row r="243" spans="1:32" x14ac:dyDescent="0.25">
      <c r="A243" t="s">
        <v>1246</v>
      </c>
      <c r="B243" t="s">
        <v>1247</v>
      </c>
      <c r="C243" t="s">
        <v>1248</v>
      </c>
      <c r="D243" t="s">
        <v>1249</v>
      </c>
      <c r="E243" t="s">
        <v>36</v>
      </c>
      <c r="F243">
        <v>9</v>
      </c>
      <c r="G243">
        <v>2022</v>
      </c>
      <c r="H243" s="1">
        <v>44975.484695775463</v>
      </c>
      <c r="I243" t="s">
        <v>444</v>
      </c>
      <c r="J243">
        <v>2173.1</v>
      </c>
      <c r="K243">
        <v>0</v>
      </c>
      <c r="L243" t="s">
        <v>38</v>
      </c>
      <c r="M243" t="s">
        <v>79</v>
      </c>
      <c r="Q243">
        <v>2173.1</v>
      </c>
      <c r="R243" t="s">
        <v>94</v>
      </c>
      <c r="S243">
        <v>33.466574000000001</v>
      </c>
      <c r="T243">
        <v>-117.685766</v>
      </c>
      <c r="U243">
        <v>10.852499999999999</v>
      </c>
      <c r="V243">
        <v>1</v>
      </c>
      <c r="W243">
        <v>104</v>
      </c>
      <c r="X243">
        <v>39</v>
      </c>
      <c r="Y243">
        <v>3959.22</v>
      </c>
      <c r="Z243">
        <v>6009019001</v>
      </c>
      <c r="AA243">
        <v>4352.3027809929999</v>
      </c>
      <c r="AB243" t="s">
        <v>53</v>
      </c>
      <c r="AC243" t="s">
        <v>54</v>
      </c>
      <c r="AD243" t="s">
        <v>54</v>
      </c>
      <c r="AE243" t="s">
        <v>55</v>
      </c>
      <c r="AF243" t="s">
        <v>1250</v>
      </c>
    </row>
    <row r="244" spans="1:32" x14ac:dyDescent="0.25">
      <c r="A244" t="s">
        <v>1251</v>
      </c>
      <c r="B244" t="s">
        <v>1252</v>
      </c>
      <c r="C244" t="s">
        <v>1253</v>
      </c>
      <c r="D244" t="s">
        <v>1254</v>
      </c>
      <c r="E244" t="s">
        <v>600</v>
      </c>
      <c r="F244">
        <v>4</v>
      </c>
      <c r="G244">
        <v>2022</v>
      </c>
      <c r="H244" s="1">
        <v>44950.330555555556</v>
      </c>
      <c r="I244" t="s">
        <v>444</v>
      </c>
      <c r="J244">
        <v>2108.61</v>
      </c>
      <c r="K244">
        <v>0</v>
      </c>
      <c r="L244" t="s">
        <v>38</v>
      </c>
      <c r="M244" t="s">
        <v>79</v>
      </c>
      <c r="Q244">
        <v>2108.62</v>
      </c>
      <c r="R244" t="s">
        <v>214</v>
      </c>
      <c r="S244">
        <v>27.9086</v>
      </c>
      <c r="T244">
        <v>-82.703739999999996</v>
      </c>
      <c r="U244">
        <v>6.2808333330000004</v>
      </c>
      <c r="V244">
        <v>1</v>
      </c>
      <c r="W244">
        <v>18</v>
      </c>
      <c r="X244">
        <v>8.1300000000000008</v>
      </c>
      <c r="Y244">
        <v>2291.0500000000002</v>
      </c>
      <c r="Z244">
        <v>12000060001</v>
      </c>
      <c r="AA244">
        <v>3441.7791866429998</v>
      </c>
      <c r="AB244" t="s">
        <v>41</v>
      </c>
      <c r="AC244" t="s">
        <v>54</v>
      </c>
      <c r="AD244" t="s">
        <v>537</v>
      </c>
      <c r="AE244" t="s">
        <v>73</v>
      </c>
      <c r="AF244" t="s">
        <v>1255</v>
      </c>
    </row>
    <row r="245" spans="1:32" x14ac:dyDescent="0.25">
      <c r="A245" t="s">
        <v>1256</v>
      </c>
      <c r="B245" t="s">
        <v>1257</v>
      </c>
      <c r="C245" t="s">
        <v>1258</v>
      </c>
      <c r="D245" t="s">
        <v>1259</v>
      </c>
      <c r="E245" t="s">
        <v>253</v>
      </c>
      <c r="F245">
        <v>5</v>
      </c>
      <c r="G245">
        <v>2022</v>
      </c>
      <c r="H245" s="1">
        <v>44974.441137696762</v>
      </c>
      <c r="I245" t="s">
        <v>444</v>
      </c>
      <c r="J245">
        <v>2096.4</v>
      </c>
      <c r="K245">
        <v>0</v>
      </c>
      <c r="L245" t="s">
        <v>38</v>
      </c>
      <c r="M245" t="s">
        <v>39</v>
      </c>
      <c r="N245">
        <v>1911.24</v>
      </c>
      <c r="Q245">
        <v>1021.297</v>
      </c>
      <c r="R245" t="s">
        <v>52</v>
      </c>
      <c r="S245">
        <v>40.402624000000003</v>
      </c>
      <c r="T245">
        <v>-86.907696000000001</v>
      </c>
      <c r="U245">
        <v>17.55</v>
      </c>
      <c r="V245">
        <v>1</v>
      </c>
      <c r="W245">
        <v>66</v>
      </c>
      <c r="X245">
        <v>14.5</v>
      </c>
      <c r="Y245">
        <v>6392.3</v>
      </c>
      <c r="Z245">
        <v>18000602001</v>
      </c>
      <c r="AA245">
        <v>9141.6568872740008</v>
      </c>
      <c r="AB245" t="s">
        <v>53</v>
      </c>
      <c r="AC245" t="s">
        <v>1260</v>
      </c>
      <c r="AD245" t="s">
        <v>54</v>
      </c>
      <c r="AE245" t="s">
        <v>73</v>
      </c>
      <c r="AF245" t="s">
        <v>1261</v>
      </c>
    </row>
    <row r="246" spans="1:32" x14ac:dyDescent="0.25">
      <c r="A246" t="s">
        <v>1262</v>
      </c>
      <c r="B246" t="s">
        <v>1263</v>
      </c>
      <c r="C246" t="s">
        <v>1264</v>
      </c>
      <c r="D246" t="s">
        <v>1265</v>
      </c>
      <c r="E246" t="s">
        <v>641</v>
      </c>
      <c r="F246">
        <v>3</v>
      </c>
      <c r="G246">
        <v>2022</v>
      </c>
      <c r="H246" s="1">
        <v>44965.573165462964</v>
      </c>
      <c r="I246" t="s">
        <v>444</v>
      </c>
      <c r="J246">
        <v>2084</v>
      </c>
      <c r="K246">
        <v>0</v>
      </c>
      <c r="L246" t="s">
        <v>38</v>
      </c>
      <c r="M246" t="s">
        <v>51</v>
      </c>
      <c r="N246">
        <v>2084</v>
      </c>
      <c r="R246" t="s">
        <v>52</v>
      </c>
      <c r="S246">
        <v>39.035029999999999</v>
      </c>
      <c r="T246">
        <v>-77.447569999999999</v>
      </c>
      <c r="Z246">
        <v>51001400062</v>
      </c>
      <c r="AA246">
        <v>5463.1415661000001</v>
      </c>
      <c r="AB246" t="s">
        <v>53</v>
      </c>
      <c r="AC246" t="s">
        <v>42</v>
      </c>
      <c r="AD246" t="s">
        <v>54</v>
      </c>
      <c r="AE246" t="s">
        <v>65</v>
      </c>
      <c r="AF246" t="s">
        <v>1266</v>
      </c>
    </row>
    <row r="247" spans="1:32" x14ac:dyDescent="0.25">
      <c r="A247" t="s">
        <v>1267</v>
      </c>
      <c r="B247" t="s">
        <v>1268</v>
      </c>
      <c r="C247" t="s">
        <v>1269</v>
      </c>
      <c r="D247" t="s">
        <v>1270</v>
      </c>
      <c r="E247" t="s">
        <v>231</v>
      </c>
      <c r="F247">
        <v>2</v>
      </c>
      <c r="G247">
        <v>2022</v>
      </c>
      <c r="H247" s="1">
        <v>44978.444169270835</v>
      </c>
      <c r="I247" t="s">
        <v>444</v>
      </c>
      <c r="J247">
        <v>2074.36</v>
      </c>
      <c r="K247">
        <v>0</v>
      </c>
      <c r="L247" t="s">
        <v>38</v>
      </c>
      <c r="M247" t="s">
        <v>79</v>
      </c>
      <c r="Q247">
        <v>2074.36</v>
      </c>
      <c r="R247" t="s">
        <v>52</v>
      </c>
      <c r="S247">
        <v>18.261500000000002</v>
      </c>
      <c r="T247">
        <v>-66.027167000000006</v>
      </c>
      <c r="U247">
        <v>11.904999999999999</v>
      </c>
      <c r="V247">
        <v>1</v>
      </c>
      <c r="W247">
        <v>40</v>
      </c>
      <c r="X247">
        <v>17.100000000000001</v>
      </c>
      <c r="Y247">
        <v>4343.43</v>
      </c>
      <c r="Z247">
        <v>72000006003</v>
      </c>
      <c r="AB247" t="s">
        <v>41</v>
      </c>
      <c r="AC247" t="s">
        <v>54</v>
      </c>
      <c r="AD247" t="s">
        <v>54</v>
      </c>
      <c r="AE247" t="s">
        <v>55</v>
      </c>
      <c r="AF247" t="s">
        <v>1271</v>
      </c>
    </row>
    <row r="248" spans="1:32" x14ac:dyDescent="0.25">
      <c r="A248" t="s">
        <v>1272</v>
      </c>
      <c r="B248" t="s">
        <v>1273</v>
      </c>
      <c r="C248" t="s">
        <v>1274</v>
      </c>
      <c r="D248" t="s">
        <v>325</v>
      </c>
      <c r="E248" t="s">
        <v>192</v>
      </c>
      <c r="F248">
        <v>4</v>
      </c>
      <c r="G248">
        <v>2022</v>
      </c>
      <c r="H248" s="1">
        <v>44973.454084537036</v>
      </c>
      <c r="I248" t="s">
        <v>444</v>
      </c>
      <c r="J248">
        <v>2073</v>
      </c>
      <c r="K248">
        <v>0</v>
      </c>
      <c r="L248" t="s">
        <v>38</v>
      </c>
      <c r="M248" t="s">
        <v>51</v>
      </c>
      <c r="N248">
        <v>2073</v>
      </c>
      <c r="R248" t="s">
        <v>52</v>
      </c>
      <c r="S248">
        <v>32.363610999999999</v>
      </c>
      <c r="T248">
        <v>-86.442778000000004</v>
      </c>
      <c r="U248">
        <v>15.70833333</v>
      </c>
      <c r="V248">
        <v>1</v>
      </c>
      <c r="W248">
        <v>35</v>
      </c>
      <c r="X248">
        <v>14.3</v>
      </c>
      <c r="Y248">
        <v>5728</v>
      </c>
      <c r="Z248">
        <v>1000110001</v>
      </c>
      <c r="AA248">
        <v>9032.3940559519997</v>
      </c>
      <c r="AB248" t="s">
        <v>53</v>
      </c>
      <c r="AC248" t="s">
        <v>42</v>
      </c>
      <c r="AD248" t="s">
        <v>54</v>
      </c>
      <c r="AE248" t="s">
        <v>65</v>
      </c>
      <c r="AF248" t="s">
        <v>1275</v>
      </c>
    </row>
    <row r="249" spans="1:32" x14ac:dyDescent="0.25">
      <c r="A249" t="s">
        <v>1276</v>
      </c>
      <c r="B249" t="s">
        <v>1277</v>
      </c>
      <c r="C249" t="s">
        <v>1278</v>
      </c>
      <c r="D249" t="s">
        <v>1279</v>
      </c>
      <c r="E249" t="s">
        <v>207</v>
      </c>
      <c r="F249">
        <v>4</v>
      </c>
      <c r="G249">
        <v>2022</v>
      </c>
      <c r="H249" s="1">
        <v>44966.393951226855</v>
      </c>
      <c r="I249" t="s">
        <v>444</v>
      </c>
      <c r="J249">
        <v>2025.1</v>
      </c>
      <c r="K249">
        <v>0</v>
      </c>
      <c r="L249" t="s">
        <v>38</v>
      </c>
      <c r="M249" t="s">
        <v>79</v>
      </c>
      <c r="Q249">
        <v>2025.1</v>
      </c>
      <c r="R249" t="s">
        <v>52</v>
      </c>
      <c r="S249">
        <v>36.28951</v>
      </c>
      <c r="T249">
        <v>-86.69068</v>
      </c>
      <c r="U249">
        <v>18.858333330000001</v>
      </c>
      <c r="V249">
        <v>1</v>
      </c>
      <c r="W249">
        <v>24</v>
      </c>
      <c r="X249">
        <v>17.5</v>
      </c>
      <c r="Y249">
        <v>6848.48</v>
      </c>
      <c r="Z249">
        <v>47001016002</v>
      </c>
      <c r="AA249">
        <v>7575.5563049920002</v>
      </c>
      <c r="AB249" t="s">
        <v>38</v>
      </c>
      <c r="AC249" t="s">
        <v>38</v>
      </c>
      <c r="AD249" t="s">
        <v>38</v>
      </c>
      <c r="AE249" t="s">
        <v>38</v>
      </c>
      <c r="AF249" t="s">
        <v>1280</v>
      </c>
    </row>
    <row r="250" spans="1:32" x14ac:dyDescent="0.25">
      <c r="A250" t="s">
        <v>1281</v>
      </c>
      <c r="B250" t="s">
        <v>1282</v>
      </c>
      <c r="C250" t="s">
        <v>1283</v>
      </c>
      <c r="D250" t="s">
        <v>443</v>
      </c>
      <c r="E250" t="s">
        <v>36</v>
      </c>
      <c r="F250">
        <v>9</v>
      </c>
      <c r="G250">
        <v>2022</v>
      </c>
      <c r="H250" s="1">
        <v>44959.684876504631</v>
      </c>
      <c r="I250" t="s">
        <v>444</v>
      </c>
      <c r="J250">
        <v>2016</v>
      </c>
      <c r="K250">
        <v>0</v>
      </c>
      <c r="L250" t="s">
        <v>38</v>
      </c>
      <c r="M250" t="s">
        <v>79</v>
      </c>
      <c r="Q250">
        <v>2016</v>
      </c>
      <c r="R250" t="s">
        <v>214</v>
      </c>
      <c r="S250">
        <v>33.960713217641803</v>
      </c>
      <c r="T250">
        <v>-118.02566059845699</v>
      </c>
      <c r="Z250">
        <v>6004009009</v>
      </c>
      <c r="AA250">
        <v>8285.7647085850022</v>
      </c>
      <c r="AB250" t="s">
        <v>407</v>
      </c>
      <c r="AC250" t="s">
        <v>42</v>
      </c>
      <c r="AD250" t="s">
        <v>54</v>
      </c>
      <c r="AE250" t="s">
        <v>65</v>
      </c>
      <c r="AF250" t="s">
        <v>1284</v>
      </c>
    </row>
    <row r="251" spans="1:32" x14ac:dyDescent="0.25">
      <c r="A251" t="s">
        <v>1237</v>
      </c>
      <c r="B251" t="s">
        <v>1285</v>
      </c>
      <c r="C251" t="s">
        <v>1286</v>
      </c>
      <c r="D251" t="s">
        <v>1240</v>
      </c>
      <c r="E251" t="s">
        <v>136</v>
      </c>
      <c r="F251">
        <v>4</v>
      </c>
      <c r="G251">
        <v>2022</v>
      </c>
      <c r="H251" s="1">
        <v>44965.438164282408</v>
      </c>
      <c r="I251" t="s">
        <v>444</v>
      </c>
      <c r="J251">
        <v>1993</v>
      </c>
      <c r="K251">
        <v>0</v>
      </c>
      <c r="L251" t="s">
        <v>38</v>
      </c>
      <c r="M251" t="s">
        <v>79</v>
      </c>
      <c r="Q251">
        <v>1993</v>
      </c>
      <c r="R251" t="s">
        <v>94</v>
      </c>
      <c r="S251">
        <v>36.019883999999998</v>
      </c>
      <c r="T251">
        <v>-79.373457999999999</v>
      </c>
      <c r="U251">
        <v>6.6033583330000001</v>
      </c>
      <c r="V251">
        <v>1</v>
      </c>
      <c r="W251">
        <v>12</v>
      </c>
      <c r="X251">
        <v>0</v>
      </c>
      <c r="Y251">
        <v>2410.1368000000002</v>
      </c>
      <c r="Z251">
        <v>37000101001</v>
      </c>
      <c r="AA251">
        <v>3532.8315460780004</v>
      </c>
      <c r="AB251" t="s">
        <v>54</v>
      </c>
      <c r="AC251" t="s">
        <v>54</v>
      </c>
      <c r="AD251" t="s">
        <v>54</v>
      </c>
      <c r="AE251" t="s">
        <v>65</v>
      </c>
      <c r="AF251" t="s">
        <v>1287</v>
      </c>
    </row>
    <row r="252" spans="1:32" x14ac:dyDescent="0.25">
      <c r="A252" t="s">
        <v>1288</v>
      </c>
      <c r="B252" t="s">
        <v>1289</v>
      </c>
      <c r="C252" t="s">
        <v>1290</v>
      </c>
      <c r="D252" t="s">
        <v>1291</v>
      </c>
      <c r="E252" t="s">
        <v>543</v>
      </c>
      <c r="F252">
        <v>7</v>
      </c>
      <c r="G252">
        <v>2022</v>
      </c>
      <c r="H252" s="1">
        <v>44971.425630081016</v>
      </c>
      <c r="I252" t="s">
        <v>444</v>
      </c>
      <c r="J252">
        <v>1975</v>
      </c>
      <c r="K252">
        <v>0</v>
      </c>
      <c r="L252" t="s">
        <v>38</v>
      </c>
      <c r="M252" t="s">
        <v>51</v>
      </c>
      <c r="N252">
        <v>1975</v>
      </c>
      <c r="R252" t="s">
        <v>52</v>
      </c>
      <c r="S252">
        <v>37.029524000000002</v>
      </c>
      <c r="T252">
        <v>-94.591695000000001</v>
      </c>
      <c r="U252">
        <v>6.35</v>
      </c>
      <c r="V252">
        <v>1</v>
      </c>
      <c r="W252">
        <v>0</v>
      </c>
      <c r="X252">
        <v>0</v>
      </c>
      <c r="Y252">
        <v>2315.6</v>
      </c>
      <c r="Z252">
        <v>29001010002</v>
      </c>
      <c r="AA252">
        <v>1821.0471887000001</v>
      </c>
      <c r="AB252" t="s">
        <v>1292</v>
      </c>
      <c r="AC252" t="s">
        <v>64</v>
      </c>
      <c r="AD252" t="s">
        <v>54</v>
      </c>
      <c r="AE252" t="s">
        <v>800</v>
      </c>
      <c r="AF252" t="s">
        <v>1293</v>
      </c>
    </row>
    <row r="253" spans="1:32" x14ac:dyDescent="0.25">
      <c r="A253" t="s">
        <v>1294</v>
      </c>
      <c r="B253" t="s">
        <v>1295</v>
      </c>
      <c r="C253" t="s">
        <v>1296</v>
      </c>
      <c r="D253" t="s">
        <v>1297</v>
      </c>
      <c r="E253" t="s">
        <v>1023</v>
      </c>
      <c r="F253">
        <v>8</v>
      </c>
      <c r="G253">
        <v>2022</v>
      </c>
      <c r="H253" s="1">
        <v>44973.738020034725</v>
      </c>
      <c r="I253" t="s">
        <v>444</v>
      </c>
      <c r="J253">
        <v>1960.11</v>
      </c>
      <c r="K253">
        <v>0</v>
      </c>
      <c r="L253" t="s">
        <v>38</v>
      </c>
      <c r="M253" t="s">
        <v>51</v>
      </c>
      <c r="N253">
        <v>1960.11</v>
      </c>
      <c r="R253" t="s">
        <v>52</v>
      </c>
      <c r="S253">
        <v>40.555276999999997</v>
      </c>
      <c r="T253">
        <v>-105.020555</v>
      </c>
      <c r="U253">
        <v>7.65</v>
      </c>
      <c r="V253">
        <v>2</v>
      </c>
      <c r="W253">
        <v>23</v>
      </c>
      <c r="X253">
        <v>0</v>
      </c>
      <c r="Y253">
        <v>2795.41</v>
      </c>
      <c r="Z253">
        <v>8000037001</v>
      </c>
      <c r="AA253">
        <v>6482.9279917719996</v>
      </c>
      <c r="AB253" t="s">
        <v>53</v>
      </c>
      <c r="AC253" t="s">
        <v>64</v>
      </c>
      <c r="AD253" t="s">
        <v>54</v>
      </c>
      <c r="AE253" t="s">
        <v>73</v>
      </c>
      <c r="AF253" t="s">
        <v>1298</v>
      </c>
    </row>
    <row r="254" spans="1:32" x14ac:dyDescent="0.25">
      <c r="A254" t="s">
        <v>1299</v>
      </c>
      <c r="B254" t="s">
        <v>1300</v>
      </c>
      <c r="C254" t="s">
        <v>1300</v>
      </c>
      <c r="D254" t="s">
        <v>1301</v>
      </c>
      <c r="E254" t="s">
        <v>99</v>
      </c>
      <c r="F254">
        <v>6</v>
      </c>
      <c r="G254">
        <v>2022</v>
      </c>
      <c r="H254" s="1">
        <v>44831.686194074071</v>
      </c>
      <c r="I254" t="s">
        <v>444</v>
      </c>
      <c r="J254">
        <v>1944.53</v>
      </c>
      <c r="K254">
        <v>0</v>
      </c>
      <c r="L254" t="s">
        <v>38</v>
      </c>
      <c r="M254" t="s">
        <v>79</v>
      </c>
      <c r="Q254">
        <v>1944.53</v>
      </c>
      <c r="R254" t="s">
        <v>52</v>
      </c>
      <c r="S254">
        <v>32.462466999999997</v>
      </c>
      <c r="T254">
        <v>-94.758066999999997</v>
      </c>
      <c r="U254">
        <v>10.249916669999999</v>
      </c>
      <c r="V254">
        <v>1</v>
      </c>
      <c r="W254">
        <v>21</v>
      </c>
      <c r="X254">
        <v>0</v>
      </c>
      <c r="Y254">
        <v>3742.2429999999999</v>
      </c>
      <c r="Z254">
        <v>48005019001</v>
      </c>
      <c r="AA254">
        <v>6590.3697759053002</v>
      </c>
      <c r="AB254" t="s">
        <v>53</v>
      </c>
      <c r="AC254" t="s">
        <v>54</v>
      </c>
      <c r="AD254" t="s">
        <v>54</v>
      </c>
      <c r="AE254" t="s">
        <v>55</v>
      </c>
      <c r="AF254" t="s">
        <v>1302</v>
      </c>
    </row>
    <row r="255" spans="1:32" x14ac:dyDescent="0.25">
      <c r="A255" t="s">
        <v>1303</v>
      </c>
      <c r="B255" t="s">
        <v>1304</v>
      </c>
      <c r="C255" t="s">
        <v>1305</v>
      </c>
      <c r="D255" t="s">
        <v>1306</v>
      </c>
      <c r="E255" t="s">
        <v>36</v>
      </c>
      <c r="F255">
        <v>9</v>
      </c>
      <c r="G255">
        <v>2022</v>
      </c>
      <c r="H255" s="1">
        <v>44971.495583298609</v>
      </c>
      <c r="I255" t="s">
        <v>444</v>
      </c>
      <c r="J255">
        <v>1936.27</v>
      </c>
      <c r="K255">
        <v>0</v>
      </c>
      <c r="L255" t="s">
        <v>38</v>
      </c>
      <c r="M255" t="s">
        <v>51</v>
      </c>
      <c r="N255">
        <v>1936.27</v>
      </c>
      <c r="R255" t="s">
        <v>52</v>
      </c>
      <c r="S255">
        <v>37.613722000000003</v>
      </c>
      <c r="T255">
        <v>-121.01177800000001</v>
      </c>
      <c r="U255">
        <v>0</v>
      </c>
      <c r="V255">
        <v>1</v>
      </c>
      <c r="W255">
        <v>14.9</v>
      </c>
      <c r="X255">
        <v>0</v>
      </c>
      <c r="Y255">
        <v>0</v>
      </c>
      <c r="Z255">
        <v>6005065001</v>
      </c>
      <c r="AA255">
        <v>12255.647579951001</v>
      </c>
      <c r="AB255" t="s">
        <v>407</v>
      </c>
      <c r="AC255" t="s">
        <v>54</v>
      </c>
      <c r="AD255" t="s">
        <v>54</v>
      </c>
      <c r="AE255" t="s">
        <v>1307</v>
      </c>
      <c r="AF255" t="s">
        <v>1308</v>
      </c>
    </row>
    <row r="256" spans="1:32" x14ac:dyDescent="0.25">
      <c r="A256" t="s">
        <v>1309</v>
      </c>
      <c r="B256" t="s">
        <v>1310</v>
      </c>
      <c r="C256" t="s">
        <v>1311</v>
      </c>
      <c r="D256" t="s">
        <v>1312</v>
      </c>
      <c r="E256" t="s">
        <v>641</v>
      </c>
      <c r="F256">
        <v>3</v>
      </c>
      <c r="G256">
        <v>2022</v>
      </c>
      <c r="H256" s="1">
        <v>44965.314489548611</v>
      </c>
      <c r="I256" t="s">
        <v>444</v>
      </c>
      <c r="J256">
        <v>1925.01</v>
      </c>
      <c r="K256">
        <v>0</v>
      </c>
      <c r="L256" t="s">
        <v>38</v>
      </c>
      <c r="M256" t="s">
        <v>51</v>
      </c>
      <c r="N256">
        <v>1925.01</v>
      </c>
      <c r="R256" t="s">
        <v>214</v>
      </c>
      <c r="S256">
        <v>38.24944</v>
      </c>
      <c r="T256">
        <v>-77.423580000000001</v>
      </c>
      <c r="U256">
        <v>6.7249999999999996</v>
      </c>
      <c r="V256">
        <v>1</v>
      </c>
      <c r="W256">
        <v>9.4</v>
      </c>
      <c r="X256">
        <v>0</v>
      </c>
      <c r="Y256">
        <v>2454.73</v>
      </c>
      <c r="Z256">
        <v>51000155001</v>
      </c>
      <c r="AA256">
        <v>2640.5184236150003</v>
      </c>
      <c r="AB256" t="s">
        <v>952</v>
      </c>
      <c r="AC256" t="s">
        <v>54</v>
      </c>
      <c r="AD256" t="s">
        <v>43</v>
      </c>
      <c r="AE256" t="s">
        <v>73</v>
      </c>
      <c r="AF256" t="s">
        <v>1313</v>
      </c>
    </row>
    <row r="257" spans="1:32" x14ac:dyDescent="0.25">
      <c r="A257" t="s">
        <v>1314</v>
      </c>
      <c r="B257" t="s">
        <v>1315</v>
      </c>
      <c r="C257" t="s">
        <v>1316</v>
      </c>
      <c r="D257" t="s">
        <v>443</v>
      </c>
      <c r="E257" t="s">
        <v>36</v>
      </c>
      <c r="F257">
        <v>9</v>
      </c>
      <c r="G257">
        <v>2022</v>
      </c>
      <c r="H257" s="1">
        <v>44959.686214398149</v>
      </c>
      <c r="I257" t="s">
        <v>444</v>
      </c>
      <c r="J257">
        <v>1921</v>
      </c>
      <c r="K257">
        <v>0</v>
      </c>
      <c r="L257" t="s">
        <v>38</v>
      </c>
      <c r="M257" t="s">
        <v>79</v>
      </c>
      <c r="Q257">
        <v>1921</v>
      </c>
      <c r="R257" t="s">
        <v>214</v>
      </c>
      <c r="S257">
        <v>33.960713217641803</v>
      </c>
      <c r="T257">
        <v>-118.02566059845699</v>
      </c>
      <c r="Z257">
        <v>6004009010</v>
      </c>
      <c r="AA257">
        <v>4771.1436343940004</v>
      </c>
      <c r="AB257" t="s">
        <v>407</v>
      </c>
      <c r="AC257" t="s">
        <v>42</v>
      </c>
      <c r="AD257" t="s">
        <v>54</v>
      </c>
      <c r="AE257" t="s">
        <v>55</v>
      </c>
      <c r="AF257" t="s">
        <v>1317</v>
      </c>
    </row>
    <row r="258" spans="1:32" x14ac:dyDescent="0.25">
      <c r="A258" t="s">
        <v>1182</v>
      </c>
      <c r="B258" t="s">
        <v>1318</v>
      </c>
      <c r="C258" t="s">
        <v>1319</v>
      </c>
      <c r="D258" t="s">
        <v>1185</v>
      </c>
      <c r="E258" t="s">
        <v>543</v>
      </c>
      <c r="F258">
        <v>7</v>
      </c>
      <c r="G258">
        <v>2022</v>
      </c>
      <c r="H258" s="1">
        <v>44973.586905856479</v>
      </c>
      <c r="I258" t="s">
        <v>444</v>
      </c>
      <c r="J258">
        <v>1906.55</v>
      </c>
      <c r="K258">
        <v>0</v>
      </c>
      <c r="L258" t="s">
        <v>38</v>
      </c>
      <c r="M258" t="s">
        <v>79</v>
      </c>
      <c r="Q258">
        <v>1906.55</v>
      </c>
      <c r="R258" t="s">
        <v>936</v>
      </c>
      <c r="S258">
        <v>38.411805999999999</v>
      </c>
      <c r="T258">
        <v>-90.338194000000001</v>
      </c>
      <c r="U258">
        <v>10.345000000000001</v>
      </c>
      <c r="V258">
        <v>1</v>
      </c>
      <c r="W258">
        <v>0</v>
      </c>
      <c r="X258">
        <v>0</v>
      </c>
      <c r="Y258">
        <v>3773.19</v>
      </c>
      <c r="Z258">
        <v>29001023005</v>
      </c>
      <c r="AA258">
        <v>5226.405431569</v>
      </c>
      <c r="AB258" t="s">
        <v>54</v>
      </c>
      <c r="AC258" t="s">
        <v>54</v>
      </c>
      <c r="AD258" t="s">
        <v>54</v>
      </c>
      <c r="AE258" t="s">
        <v>55</v>
      </c>
      <c r="AF258" t="s">
        <v>1320</v>
      </c>
    </row>
    <row r="259" spans="1:32" x14ac:dyDescent="0.25">
      <c r="A259" t="s">
        <v>1321</v>
      </c>
      <c r="B259" t="s">
        <v>1322</v>
      </c>
      <c r="C259" t="s">
        <v>1323</v>
      </c>
      <c r="D259" t="s">
        <v>1324</v>
      </c>
      <c r="E259" t="s">
        <v>641</v>
      </c>
      <c r="F259">
        <v>3</v>
      </c>
      <c r="G259">
        <v>2022</v>
      </c>
      <c r="H259" s="1">
        <v>44973.438692465279</v>
      </c>
      <c r="I259" t="s">
        <v>444</v>
      </c>
      <c r="J259">
        <v>1887.53</v>
      </c>
      <c r="K259">
        <v>0</v>
      </c>
      <c r="L259" t="s">
        <v>38</v>
      </c>
      <c r="M259" t="s">
        <v>79</v>
      </c>
      <c r="Q259">
        <v>1887.53</v>
      </c>
      <c r="R259" t="s">
        <v>94</v>
      </c>
      <c r="S259">
        <v>37.084010999999997</v>
      </c>
      <c r="T259">
        <v>-76.531216000000001</v>
      </c>
      <c r="Z259">
        <v>51000308002</v>
      </c>
      <c r="AA259">
        <v>5279.2158000412992</v>
      </c>
      <c r="AB259" t="s">
        <v>53</v>
      </c>
      <c r="AC259" t="s">
        <v>42</v>
      </c>
      <c r="AD259" t="s">
        <v>54</v>
      </c>
      <c r="AE259" t="s">
        <v>55</v>
      </c>
      <c r="AF259" t="s">
        <v>1325</v>
      </c>
    </row>
    <row r="260" spans="1:32" x14ac:dyDescent="0.25">
      <c r="A260" t="s">
        <v>743</v>
      </c>
      <c r="B260" t="s">
        <v>1326</v>
      </c>
      <c r="C260" t="s">
        <v>1327</v>
      </c>
      <c r="D260" t="s">
        <v>746</v>
      </c>
      <c r="E260" t="s">
        <v>514</v>
      </c>
      <c r="F260">
        <v>1</v>
      </c>
      <c r="G260">
        <v>2022</v>
      </c>
      <c r="H260" s="1">
        <v>44978.712125682869</v>
      </c>
      <c r="I260" t="s">
        <v>444</v>
      </c>
      <c r="J260">
        <v>1885.03</v>
      </c>
      <c r="K260">
        <v>0</v>
      </c>
      <c r="L260" t="s">
        <v>38</v>
      </c>
      <c r="M260" t="s">
        <v>79</v>
      </c>
      <c r="Q260">
        <v>1885.03</v>
      </c>
      <c r="R260" t="s">
        <v>94</v>
      </c>
      <c r="S260">
        <v>41.851210999999999</v>
      </c>
      <c r="T260">
        <v>-71.368110999999999</v>
      </c>
      <c r="U260">
        <v>23.206666663</v>
      </c>
      <c r="V260">
        <v>2</v>
      </c>
      <c r="W260">
        <v>31</v>
      </c>
      <c r="X260">
        <v>20.3</v>
      </c>
      <c r="Y260">
        <v>6093.49</v>
      </c>
      <c r="Z260">
        <v>44000031001</v>
      </c>
      <c r="AA260">
        <v>12674.488433352</v>
      </c>
      <c r="AB260" t="s">
        <v>53</v>
      </c>
      <c r="AC260" t="s">
        <v>42</v>
      </c>
      <c r="AD260" t="s">
        <v>54</v>
      </c>
      <c r="AE260" t="s">
        <v>73</v>
      </c>
      <c r="AF260" t="s">
        <v>1328</v>
      </c>
    </row>
    <row r="261" spans="1:32" x14ac:dyDescent="0.25">
      <c r="A261" t="s">
        <v>1329</v>
      </c>
      <c r="B261" t="s">
        <v>1330</v>
      </c>
      <c r="C261" t="s">
        <v>1331</v>
      </c>
      <c r="D261" t="s">
        <v>1332</v>
      </c>
      <c r="E261" t="s">
        <v>192</v>
      </c>
      <c r="F261">
        <v>4</v>
      </c>
      <c r="G261">
        <v>2022</v>
      </c>
      <c r="H261" s="1">
        <v>44951.412329004626</v>
      </c>
      <c r="I261" t="s">
        <v>444</v>
      </c>
      <c r="J261">
        <v>1860.22</v>
      </c>
      <c r="K261">
        <v>0</v>
      </c>
      <c r="L261" t="s">
        <v>38</v>
      </c>
      <c r="M261" t="s">
        <v>39</v>
      </c>
      <c r="N261">
        <v>1832.45</v>
      </c>
      <c r="Q261">
        <v>27.77</v>
      </c>
      <c r="R261" t="s">
        <v>568</v>
      </c>
      <c r="S261">
        <v>34.272221999999999</v>
      </c>
      <c r="T261">
        <v>-86.190556000000001</v>
      </c>
      <c r="U261">
        <v>8.3813333330000006</v>
      </c>
      <c r="V261">
        <v>1</v>
      </c>
      <c r="W261">
        <v>11.5</v>
      </c>
      <c r="X261">
        <v>8.1430000000000007</v>
      </c>
      <c r="Y261">
        <v>3054.8330000000001</v>
      </c>
      <c r="Z261">
        <v>1000205001</v>
      </c>
      <c r="AA261">
        <v>3194.1167689797999</v>
      </c>
      <c r="AB261" t="s">
        <v>53</v>
      </c>
      <c r="AC261" t="s">
        <v>54</v>
      </c>
      <c r="AD261" t="s">
        <v>537</v>
      </c>
      <c r="AE261" t="s">
        <v>73</v>
      </c>
      <c r="AF261" t="s">
        <v>1333</v>
      </c>
    </row>
    <row r="262" spans="1:32" x14ac:dyDescent="0.25">
      <c r="A262" t="s">
        <v>1334</v>
      </c>
      <c r="B262" t="s">
        <v>1335</v>
      </c>
      <c r="C262" t="s">
        <v>1336</v>
      </c>
      <c r="D262" t="s">
        <v>886</v>
      </c>
      <c r="E262" t="s">
        <v>159</v>
      </c>
      <c r="F262">
        <v>10</v>
      </c>
      <c r="G262">
        <v>2022</v>
      </c>
      <c r="H262" s="1">
        <v>44981.536256435182</v>
      </c>
      <c r="I262" t="s">
        <v>444</v>
      </c>
      <c r="J262">
        <v>1860</v>
      </c>
      <c r="K262">
        <v>0</v>
      </c>
      <c r="L262" t="s">
        <v>38</v>
      </c>
      <c r="M262" t="s">
        <v>79</v>
      </c>
      <c r="Q262">
        <v>1860</v>
      </c>
      <c r="R262" t="s">
        <v>94</v>
      </c>
      <c r="S262">
        <v>47.285685000000001</v>
      </c>
      <c r="T262">
        <v>-122.48929699999999</v>
      </c>
      <c r="Z262">
        <v>53001280003</v>
      </c>
      <c r="AA262">
        <v>2112.4147388919996</v>
      </c>
      <c r="AB262" t="s">
        <v>54</v>
      </c>
      <c r="AC262" t="s">
        <v>64</v>
      </c>
      <c r="AD262" t="s">
        <v>54</v>
      </c>
      <c r="AE262" t="s">
        <v>54</v>
      </c>
      <c r="AF262" t="s">
        <v>1337</v>
      </c>
    </row>
    <row r="263" spans="1:32" x14ac:dyDescent="0.25">
      <c r="A263" t="s">
        <v>1338</v>
      </c>
      <c r="B263" t="s">
        <v>1339</v>
      </c>
      <c r="C263" t="s">
        <v>1340</v>
      </c>
      <c r="D263" t="s">
        <v>434</v>
      </c>
      <c r="E263" t="s">
        <v>726</v>
      </c>
      <c r="F263">
        <v>6</v>
      </c>
      <c r="G263">
        <v>2022</v>
      </c>
      <c r="H263" s="1">
        <v>44973.395689861114</v>
      </c>
      <c r="I263" t="s">
        <v>444</v>
      </c>
      <c r="J263">
        <v>1852.7</v>
      </c>
      <c r="K263">
        <v>0</v>
      </c>
      <c r="L263" t="s">
        <v>38</v>
      </c>
      <c r="M263" t="s">
        <v>51</v>
      </c>
      <c r="N263">
        <v>1852.7</v>
      </c>
      <c r="R263" t="s">
        <v>214</v>
      </c>
      <c r="S263">
        <v>36.301943999999999</v>
      </c>
      <c r="T263">
        <v>-94.216110999999998</v>
      </c>
      <c r="U263">
        <v>10.240583333</v>
      </c>
      <c r="V263">
        <v>2</v>
      </c>
      <c r="W263">
        <v>14</v>
      </c>
      <c r="X263">
        <v>7.55</v>
      </c>
      <c r="Y263">
        <v>3408.482</v>
      </c>
      <c r="Z263">
        <v>5000019001</v>
      </c>
      <c r="AA263">
        <v>3696.9078977798695</v>
      </c>
      <c r="AB263" t="s">
        <v>54</v>
      </c>
      <c r="AC263" t="s">
        <v>54</v>
      </c>
      <c r="AD263" t="s">
        <v>537</v>
      </c>
      <c r="AE263" t="s">
        <v>73</v>
      </c>
      <c r="AF263" t="s">
        <v>1341</v>
      </c>
    </row>
    <row r="264" spans="1:32" x14ac:dyDescent="0.25">
      <c r="A264" t="s">
        <v>1342</v>
      </c>
      <c r="B264" t="s">
        <v>1343</v>
      </c>
      <c r="C264" t="s">
        <v>1344</v>
      </c>
      <c r="D264" t="s">
        <v>1345</v>
      </c>
      <c r="E264" t="s">
        <v>117</v>
      </c>
      <c r="F264">
        <v>5</v>
      </c>
      <c r="G264">
        <v>2022</v>
      </c>
      <c r="H264" s="1">
        <v>44967.641296307869</v>
      </c>
      <c r="I264" t="s">
        <v>444</v>
      </c>
      <c r="J264">
        <v>1851</v>
      </c>
      <c r="K264">
        <v>0</v>
      </c>
      <c r="L264" t="s">
        <v>38</v>
      </c>
      <c r="M264" t="s">
        <v>51</v>
      </c>
      <c r="N264">
        <v>2128</v>
      </c>
      <c r="R264" t="s">
        <v>52</v>
      </c>
      <c r="S264">
        <v>39.9026</v>
      </c>
      <c r="T264">
        <v>-91.426497999999995</v>
      </c>
      <c r="U264">
        <v>9.9949999999999992</v>
      </c>
      <c r="V264">
        <v>4</v>
      </c>
      <c r="W264">
        <v>34</v>
      </c>
      <c r="X264">
        <v>13.5</v>
      </c>
      <c r="Y264">
        <v>3644.33</v>
      </c>
      <c r="Z264">
        <v>17000029001</v>
      </c>
      <c r="AA264">
        <v>3733.146736835</v>
      </c>
      <c r="AB264" t="s">
        <v>53</v>
      </c>
      <c r="AC264" t="s">
        <v>54</v>
      </c>
      <c r="AD264" t="s">
        <v>54</v>
      </c>
      <c r="AE264" t="s">
        <v>467</v>
      </c>
      <c r="AF264" t="s">
        <v>1346</v>
      </c>
    </row>
    <row r="265" spans="1:32" x14ac:dyDescent="0.25">
      <c r="A265" t="s">
        <v>1347</v>
      </c>
      <c r="B265" t="s">
        <v>1348</v>
      </c>
      <c r="C265" t="s">
        <v>1348</v>
      </c>
      <c r="D265" t="s">
        <v>1349</v>
      </c>
      <c r="E265" t="s">
        <v>99</v>
      </c>
      <c r="F265">
        <v>6</v>
      </c>
      <c r="G265">
        <v>2022</v>
      </c>
      <c r="H265" s="1">
        <v>44783.492978449074</v>
      </c>
      <c r="I265" t="s">
        <v>444</v>
      </c>
      <c r="J265">
        <v>1821.91</v>
      </c>
      <c r="K265">
        <v>0</v>
      </c>
      <c r="L265" t="s">
        <v>38</v>
      </c>
      <c r="M265" t="s">
        <v>79</v>
      </c>
      <c r="Q265">
        <v>1821.91</v>
      </c>
      <c r="R265" t="s">
        <v>94</v>
      </c>
      <c r="S265">
        <v>32.900289999999998</v>
      </c>
      <c r="T265">
        <v>-96.600390000000004</v>
      </c>
      <c r="U265">
        <v>12.79833333</v>
      </c>
      <c r="V265">
        <v>1</v>
      </c>
      <c r="W265">
        <v>24</v>
      </c>
      <c r="X265">
        <v>24</v>
      </c>
      <c r="Y265">
        <v>4672.53</v>
      </c>
      <c r="Z265">
        <v>48004031002</v>
      </c>
      <c r="AA265">
        <v>7953.6057013661202</v>
      </c>
      <c r="AB265" t="s">
        <v>41</v>
      </c>
      <c r="AC265" t="s">
        <v>54</v>
      </c>
      <c r="AD265" t="s">
        <v>54</v>
      </c>
      <c r="AE265" t="s">
        <v>73</v>
      </c>
      <c r="AF265" t="s">
        <v>1350</v>
      </c>
    </row>
    <row r="266" spans="1:32" x14ac:dyDescent="0.25">
      <c r="A266" t="s">
        <v>1351</v>
      </c>
      <c r="B266" t="s">
        <v>1352</v>
      </c>
      <c r="C266" t="s">
        <v>1353</v>
      </c>
      <c r="D266" t="s">
        <v>1354</v>
      </c>
      <c r="E266" t="s">
        <v>50</v>
      </c>
      <c r="F266">
        <v>10</v>
      </c>
      <c r="G266">
        <v>2022</v>
      </c>
      <c r="H266" s="1">
        <v>44973.445167349535</v>
      </c>
      <c r="I266" t="s">
        <v>444</v>
      </c>
      <c r="J266">
        <v>1816</v>
      </c>
      <c r="K266">
        <v>0</v>
      </c>
      <c r="L266" t="s">
        <v>38</v>
      </c>
      <c r="M266" t="s">
        <v>51</v>
      </c>
      <c r="N266">
        <v>874</v>
      </c>
      <c r="R266" t="s">
        <v>86</v>
      </c>
      <c r="S266">
        <v>44.118071</v>
      </c>
      <c r="T266">
        <v>-121.211439</v>
      </c>
      <c r="Z266">
        <v>41000056001</v>
      </c>
      <c r="AA266">
        <v>3805.9886243830001</v>
      </c>
      <c r="AB266" t="s">
        <v>407</v>
      </c>
      <c r="AC266" t="s">
        <v>42</v>
      </c>
      <c r="AD266" t="s">
        <v>54</v>
      </c>
      <c r="AE266" t="s">
        <v>73</v>
      </c>
      <c r="AF266" t="s">
        <v>1355</v>
      </c>
    </row>
    <row r="267" spans="1:32" x14ac:dyDescent="0.25">
      <c r="A267" t="s">
        <v>1356</v>
      </c>
      <c r="B267" t="s">
        <v>1357</v>
      </c>
      <c r="C267" t="s">
        <v>1358</v>
      </c>
      <c r="D267" t="s">
        <v>1359</v>
      </c>
      <c r="E267" t="s">
        <v>525</v>
      </c>
      <c r="F267">
        <v>2</v>
      </c>
      <c r="G267">
        <v>2022</v>
      </c>
      <c r="H267" s="1">
        <v>44978.416105891207</v>
      </c>
      <c r="I267" t="s">
        <v>444</v>
      </c>
      <c r="J267">
        <v>1798.92</v>
      </c>
      <c r="K267">
        <v>0</v>
      </c>
      <c r="L267" t="s">
        <v>38</v>
      </c>
      <c r="M267" t="s">
        <v>607</v>
      </c>
      <c r="N267">
        <v>284.51</v>
      </c>
      <c r="P267">
        <v>1501.75</v>
      </c>
      <c r="R267" t="s">
        <v>86</v>
      </c>
      <c r="S267">
        <v>40.336956000000001</v>
      </c>
      <c r="T267">
        <v>-73.991718000000006</v>
      </c>
      <c r="U267">
        <v>9.6416666670000009</v>
      </c>
      <c r="V267">
        <v>1</v>
      </c>
      <c r="W267">
        <v>13.83</v>
      </c>
      <c r="X267">
        <v>0</v>
      </c>
      <c r="Y267">
        <v>3518.1</v>
      </c>
      <c r="Z267">
        <v>34002076001</v>
      </c>
      <c r="AA267">
        <v>5001.14189432681</v>
      </c>
      <c r="AB267" t="s">
        <v>41</v>
      </c>
      <c r="AC267" t="s">
        <v>54</v>
      </c>
      <c r="AD267" t="s">
        <v>54</v>
      </c>
      <c r="AE267" t="s">
        <v>73</v>
      </c>
      <c r="AF267" t="s">
        <v>1360</v>
      </c>
    </row>
    <row r="268" spans="1:32" x14ac:dyDescent="0.25">
      <c r="A268" t="s">
        <v>1361</v>
      </c>
      <c r="B268" t="s">
        <v>1362</v>
      </c>
      <c r="C268" t="s">
        <v>1363</v>
      </c>
      <c r="D268" t="s">
        <v>1364</v>
      </c>
      <c r="E268" t="s">
        <v>543</v>
      </c>
      <c r="F268">
        <v>7</v>
      </c>
      <c r="G268">
        <v>2022</v>
      </c>
      <c r="H268" s="1">
        <v>44972.882057974537</v>
      </c>
      <c r="I268" t="s">
        <v>444</v>
      </c>
      <c r="J268">
        <v>1796</v>
      </c>
      <c r="K268">
        <v>0</v>
      </c>
      <c r="L268" t="s">
        <v>38</v>
      </c>
      <c r="M268" t="s">
        <v>39</v>
      </c>
      <c r="N268">
        <v>1535.8</v>
      </c>
      <c r="Q268">
        <v>260.3</v>
      </c>
      <c r="R268" t="s">
        <v>52</v>
      </c>
      <c r="S268">
        <v>38.865271</v>
      </c>
      <c r="T268">
        <v>-92.435785999999993</v>
      </c>
      <c r="U268">
        <v>13.048666669999999</v>
      </c>
      <c r="V268">
        <v>5</v>
      </c>
      <c r="W268">
        <v>0</v>
      </c>
      <c r="X268">
        <v>0</v>
      </c>
      <c r="Y268">
        <v>4757.6130000000003</v>
      </c>
      <c r="Z268">
        <v>29001003023</v>
      </c>
      <c r="AA268">
        <v>6628.611766867999</v>
      </c>
      <c r="AB268" t="s">
        <v>53</v>
      </c>
      <c r="AC268" t="s">
        <v>42</v>
      </c>
      <c r="AD268" t="s">
        <v>54</v>
      </c>
      <c r="AE268" t="s">
        <v>55</v>
      </c>
      <c r="AF268" t="s">
        <v>1365</v>
      </c>
    </row>
    <row r="269" spans="1:32" x14ac:dyDescent="0.25">
      <c r="A269" t="s">
        <v>1366</v>
      </c>
      <c r="B269" t="s">
        <v>1367</v>
      </c>
      <c r="C269" t="s">
        <v>1368</v>
      </c>
      <c r="D269" t="s">
        <v>1369</v>
      </c>
      <c r="E269" t="s">
        <v>641</v>
      </c>
      <c r="F269">
        <v>3</v>
      </c>
      <c r="G269">
        <v>2022</v>
      </c>
      <c r="H269" s="1">
        <v>44973.442141817133</v>
      </c>
      <c r="I269" t="s">
        <v>444</v>
      </c>
      <c r="J269">
        <v>1783.31</v>
      </c>
      <c r="K269">
        <v>0</v>
      </c>
      <c r="L269" t="s">
        <v>38</v>
      </c>
      <c r="M269" t="s">
        <v>79</v>
      </c>
      <c r="Q269">
        <v>1783.31</v>
      </c>
      <c r="R269" t="s">
        <v>94</v>
      </c>
      <c r="S269">
        <v>37.201120000000003</v>
      </c>
      <c r="T269">
        <v>-76.445250000000001</v>
      </c>
      <c r="Z269">
        <v>51000308004</v>
      </c>
      <c r="AA269">
        <v>4126.4929295942002</v>
      </c>
      <c r="AB269" t="s">
        <v>53</v>
      </c>
      <c r="AC269" t="s">
        <v>42</v>
      </c>
      <c r="AD269" t="s">
        <v>54</v>
      </c>
      <c r="AE269" t="s">
        <v>65</v>
      </c>
      <c r="AF269" t="s">
        <v>1370</v>
      </c>
    </row>
    <row r="270" spans="1:32" x14ac:dyDescent="0.25">
      <c r="A270" t="s">
        <v>1371</v>
      </c>
      <c r="B270" t="s">
        <v>1372</v>
      </c>
      <c r="C270" t="s">
        <v>1373</v>
      </c>
      <c r="D270" t="s">
        <v>1374</v>
      </c>
      <c r="E270" t="s">
        <v>715</v>
      </c>
      <c r="F270">
        <v>7</v>
      </c>
      <c r="G270">
        <v>2022</v>
      </c>
      <c r="H270" s="1">
        <v>44943.659403969905</v>
      </c>
      <c r="I270" t="s">
        <v>444</v>
      </c>
      <c r="J270">
        <v>1744</v>
      </c>
      <c r="K270">
        <v>0</v>
      </c>
      <c r="L270" t="s">
        <v>38</v>
      </c>
      <c r="M270" t="s">
        <v>51</v>
      </c>
      <c r="N270">
        <v>1584</v>
      </c>
      <c r="R270" t="s">
        <v>52</v>
      </c>
      <c r="S270">
        <v>41.422089999999997</v>
      </c>
      <c r="T270">
        <v>-96.415400000000005</v>
      </c>
      <c r="U270">
        <v>5.0025000000000004</v>
      </c>
      <c r="V270">
        <v>2</v>
      </c>
      <c r="W270">
        <v>8.01</v>
      </c>
      <c r="X270">
        <v>7.14</v>
      </c>
      <c r="Y270">
        <v>1825.37</v>
      </c>
      <c r="Z270">
        <v>31000950001</v>
      </c>
      <c r="AA270">
        <v>1638.9424698300002</v>
      </c>
      <c r="AB270" t="s">
        <v>53</v>
      </c>
      <c r="AC270" t="s">
        <v>54</v>
      </c>
      <c r="AD270" t="s">
        <v>43</v>
      </c>
      <c r="AE270" t="s">
        <v>73</v>
      </c>
      <c r="AF270" t="s">
        <v>1375</v>
      </c>
    </row>
    <row r="271" spans="1:32" x14ac:dyDescent="0.25">
      <c r="A271" t="s">
        <v>1376</v>
      </c>
      <c r="B271" t="s">
        <v>1377</v>
      </c>
      <c r="C271" t="s">
        <v>1378</v>
      </c>
      <c r="D271" t="s">
        <v>1379</v>
      </c>
      <c r="E271" t="s">
        <v>437</v>
      </c>
      <c r="F271">
        <v>5</v>
      </c>
      <c r="G271">
        <v>2022</v>
      </c>
      <c r="H271" s="1">
        <v>44952.538107337961</v>
      </c>
      <c r="I271" t="s">
        <v>444</v>
      </c>
      <c r="J271">
        <v>1711.1</v>
      </c>
      <c r="K271">
        <v>0</v>
      </c>
      <c r="L271" t="s">
        <v>38</v>
      </c>
      <c r="M271" t="s">
        <v>51</v>
      </c>
      <c r="N271">
        <v>1711.1</v>
      </c>
      <c r="R271" t="s">
        <v>86</v>
      </c>
      <c r="S271">
        <v>45.473610999999998</v>
      </c>
      <c r="T271">
        <v>-94.119444000000001</v>
      </c>
      <c r="U271">
        <v>10.074999999999999</v>
      </c>
      <c r="V271">
        <v>1</v>
      </c>
      <c r="W271">
        <v>17.899999999999999</v>
      </c>
      <c r="X271">
        <v>17.899999999999999</v>
      </c>
      <c r="Y271">
        <v>3680.1</v>
      </c>
      <c r="Z271">
        <v>27000045001</v>
      </c>
      <c r="AA271">
        <v>4263.2535734655712</v>
      </c>
      <c r="AB271" t="s">
        <v>53</v>
      </c>
      <c r="AC271" t="s">
        <v>42</v>
      </c>
      <c r="AD271" t="s">
        <v>54</v>
      </c>
      <c r="AE271" t="s">
        <v>73</v>
      </c>
      <c r="AF271" t="s">
        <v>1380</v>
      </c>
    </row>
    <row r="272" spans="1:32" x14ac:dyDescent="0.25">
      <c r="A272" t="s">
        <v>1381</v>
      </c>
      <c r="B272" t="s">
        <v>1382</v>
      </c>
      <c r="C272" t="s">
        <v>1383</v>
      </c>
      <c r="D272" t="s">
        <v>1384</v>
      </c>
      <c r="E272" t="s">
        <v>36</v>
      </c>
      <c r="F272">
        <v>9</v>
      </c>
      <c r="G272">
        <v>2022</v>
      </c>
      <c r="H272" s="1">
        <v>44978.511943819445</v>
      </c>
      <c r="I272" t="s">
        <v>444</v>
      </c>
      <c r="J272">
        <v>1698</v>
      </c>
      <c r="K272">
        <v>0</v>
      </c>
      <c r="L272" t="s">
        <v>38</v>
      </c>
      <c r="M272" t="s">
        <v>630</v>
      </c>
      <c r="N272">
        <v>1320</v>
      </c>
      <c r="O272">
        <v>377</v>
      </c>
      <c r="R272" t="s">
        <v>52</v>
      </c>
      <c r="S272">
        <v>37.5685</v>
      </c>
      <c r="T272">
        <v>-122.29483999999999</v>
      </c>
      <c r="U272">
        <v>9.3758333329999992</v>
      </c>
      <c r="V272">
        <v>2</v>
      </c>
      <c r="W272">
        <v>40</v>
      </c>
      <c r="X272">
        <v>0</v>
      </c>
      <c r="Y272">
        <v>3424.58</v>
      </c>
      <c r="Z272">
        <v>6002043001</v>
      </c>
      <c r="AA272">
        <v>5044.3007126989996</v>
      </c>
      <c r="AB272" t="s">
        <v>53</v>
      </c>
      <c r="AC272" t="s">
        <v>42</v>
      </c>
      <c r="AD272" t="s">
        <v>54</v>
      </c>
      <c r="AE272" t="s">
        <v>65</v>
      </c>
      <c r="AF272" t="s">
        <v>1385</v>
      </c>
    </row>
    <row r="273" spans="1:32" x14ac:dyDescent="0.25">
      <c r="A273" t="s">
        <v>1386</v>
      </c>
      <c r="B273" t="s">
        <v>1387</v>
      </c>
      <c r="C273" t="s">
        <v>1388</v>
      </c>
      <c r="D273" t="s">
        <v>1389</v>
      </c>
      <c r="E273" t="s">
        <v>854</v>
      </c>
      <c r="F273">
        <v>8</v>
      </c>
      <c r="G273">
        <v>2022</v>
      </c>
      <c r="H273" s="1">
        <v>44978.575350578707</v>
      </c>
      <c r="I273" t="s">
        <v>444</v>
      </c>
      <c r="J273">
        <v>1683</v>
      </c>
      <c r="K273">
        <v>0</v>
      </c>
      <c r="L273" t="s">
        <v>38</v>
      </c>
      <c r="M273" t="s">
        <v>51</v>
      </c>
      <c r="N273">
        <v>1307</v>
      </c>
      <c r="R273" t="s">
        <v>52</v>
      </c>
      <c r="S273">
        <v>40.901834000000001</v>
      </c>
      <c r="T273">
        <v>-111.932745</v>
      </c>
      <c r="U273">
        <v>6.8833333330000004</v>
      </c>
      <c r="V273">
        <v>1</v>
      </c>
      <c r="W273">
        <v>12</v>
      </c>
      <c r="X273">
        <v>0</v>
      </c>
      <c r="Y273">
        <v>2513.1999999999998</v>
      </c>
      <c r="Z273">
        <v>49000091001</v>
      </c>
      <c r="AA273">
        <v>3933.4619275919999</v>
      </c>
      <c r="AB273" t="s">
        <v>41</v>
      </c>
      <c r="AC273" t="s">
        <v>42</v>
      </c>
      <c r="AD273" t="s">
        <v>54</v>
      </c>
      <c r="AE273" t="s">
        <v>55</v>
      </c>
      <c r="AF273" t="s">
        <v>1390</v>
      </c>
    </row>
    <row r="274" spans="1:32" x14ac:dyDescent="0.25">
      <c r="A274" t="s">
        <v>1391</v>
      </c>
      <c r="B274" t="s">
        <v>1392</v>
      </c>
      <c r="C274" t="s">
        <v>1393</v>
      </c>
      <c r="D274" t="s">
        <v>1391</v>
      </c>
      <c r="E274" t="s">
        <v>437</v>
      </c>
      <c r="F274">
        <v>5</v>
      </c>
      <c r="G274">
        <v>2022</v>
      </c>
      <c r="H274" s="1">
        <v>44952.354742986114</v>
      </c>
      <c r="I274" t="s">
        <v>444</v>
      </c>
      <c r="J274">
        <v>1678.6</v>
      </c>
      <c r="K274">
        <v>0</v>
      </c>
      <c r="L274" t="s">
        <v>38</v>
      </c>
      <c r="M274" t="s">
        <v>51</v>
      </c>
      <c r="N274">
        <v>1678.6</v>
      </c>
      <c r="R274" t="s">
        <v>52</v>
      </c>
      <c r="S274">
        <v>44.06165</v>
      </c>
      <c r="T274">
        <v>-92.466269999999994</v>
      </c>
      <c r="U274">
        <v>21.373333339999999</v>
      </c>
      <c r="V274">
        <v>2</v>
      </c>
      <c r="W274">
        <v>23.85</v>
      </c>
      <c r="X274">
        <v>23.85</v>
      </c>
      <c r="Y274">
        <v>4009.9066670000002</v>
      </c>
      <c r="Z274">
        <v>27000043001</v>
      </c>
      <c r="AA274">
        <v>5954.8243070490007</v>
      </c>
      <c r="AB274" t="s">
        <v>53</v>
      </c>
      <c r="AC274" t="s">
        <v>42</v>
      </c>
      <c r="AD274" t="s">
        <v>54</v>
      </c>
      <c r="AE274" t="s">
        <v>55</v>
      </c>
      <c r="AF274" t="s">
        <v>1394</v>
      </c>
    </row>
    <row r="275" spans="1:32" x14ac:dyDescent="0.25">
      <c r="A275" t="s">
        <v>1395</v>
      </c>
      <c r="B275" t="s">
        <v>1396</v>
      </c>
      <c r="C275" t="s">
        <v>1396</v>
      </c>
      <c r="D275" t="s">
        <v>98</v>
      </c>
      <c r="E275" t="s">
        <v>99</v>
      </c>
      <c r="F275">
        <v>6</v>
      </c>
      <c r="G275">
        <v>2022</v>
      </c>
      <c r="H275" s="1">
        <v>44833.695528379627</v>
      </c>
      <c r="I275" t="s">
        <v>444</v>
      </c>
      <c r="J275">
        <v>1667.19</v>
      </c>
      <c r="K275">
        <v>0</v>
      </c>
      <c r="L275" t="s">
        <v>38</v>
      </c>
      <c r="M275" t="s">
        <v>79</v>
      </c>
      <c r="Q275">
        <v>1667.19</v>
      </c>
      <c r="R275" t="s">
        <v>94</v>
      </c>
      <c r="S275">
        <v>29.765219999999999</v>
      </c>
      <c r="T275">
        <v>-95.562749999999994</v>
      </c>
      <c r="U275">
        <v>10.45366667</v>
      </c>
      <c r="V275">
        <v>1</v>
      </c>
      <c r="W275">
        <v>26.4</v>
      </c>
      <c r="X275">
        <v>0</v>
      </c>
      <c r="Y275">
        <v>3812.799</v>
      </c>
      <c r="Z275">
        <v>48007039043</v>
      </c>
      <c r="AB275" t="s">
        <v>54</v>
      </c>
      <c r="AC275" t="s">
        <v>64</v>
      </c>
      <c r="AD275" t="s">
        <v>54</v>
      </c>
      <c r="AE275" t="s">
        <v>54</v>
      </c>
      <c r="AF275" t="s">
        <v>1397</v>
      </c>
    </row>
    <row r="276" spans="1:32" x14ac:dyDescent="0.25">
      <c r="A276" t="s">
        <v>1004</v>
      </c>
      <c r="B276" t="s">
        <v>1398</v>
      </c>
      <c r="C276" t="s">
        <v>1399</v>
      </c>
      <c r="D276" t="s">
        <v>1007</v>
      </c>
      <c r="E276" t="s">
        <v>136</v>
      </c>
      <c r="F276">
        <v>4</v>
      </c>
      <c r="G276">
        <v>2022</v>
      </c>
      <c r="H276" s="1">
        <v>44975.397894814814</v>
      </c>
      <c r="I276" t="s">
        <v>444</v>
      </c>
      <c r="J276">
        <v>1634</v>
      </c>
      <c r="K276">
        <v>0</v>
      </c>
      <c r="L276" t="s">
        <v>38</v>
      </c>
      <c r="M276" t="s">
        <v>51</v>
      </c>
      <c r="N276">
        <v>1634</v>
      </c>
      <c r="R276" t="s">
        <v>214</v>
      </c>
      <c r="S276">
        <v>35.995932000000003</v>
      </c>
      <c r="T276">
        <v>-80.332791</v>
      </c>
      <c r="U276">
        <v>14.25963333</v>
      </c>
      <c r="V276">
        <v>2</v>
      </c>
      <c r="W276">
        <v>21</v>
      </c>
      <c r="X276">
        <v>0</v>
      </c>
      <c r="Y276">
        <v>5200.3666999999996</v>
      </c>
      <c r="Z276">
        <v>37003401002</v>
      </c>
      <c r="AA276">
        <v>6428.2965761109999</v>
      </c>
      <c r="AB276" t="s">
        <v>41</v>
      </c>
      <c r="AC276" t="s">
        <v>42</v>
      </c>
      <c r="AD276" t="s">
        <v>537</v>
      </c>
      <c r="AE276" t="s">
        <v>55</v>
      </c>
      <c r="AF276" t="s">
        <v>1400</v>
      </c>
    </row>
    <row r="277" spans="1:32" x14ac:dyDescent="0.25">
      <c r="A277" t="s">
        <v>1401</v>
      </c>
      <c r="B277" t="s">
        <v>1402</v>
      </c>
      <c r="C277" t="s">
        <v>1403</v>
      </c>
      <c r="D277" t="s">
        <v>1404</v>
      </c>
      <c r="E277" t="s">
        <v>1405</v>
      </c>
      <c r="F277">
        <v>10</v>
      </c>
      <c r="G277">
        <v>2022</v>
      </c>
      <c r="H277" s="1">
        <v>44953.497842546298</v>
      </c>
      <c r="I277" t="s">
        <v>444</v>
      </c>
      <c r="J277">
        <v>1613</v>
      </c>
      <c r="K277">
        <v>0</v>
      </c>
      <c r="L277" t="s">
        <v>38</v>
      </c>
      <c r="M277" t="s">
        <v>51</v>
      </c>
      <c r="N277">
        <v>1613</v>
      </c>
      <c r="R277" t="s">
        <v>52</v>
      </c>
      <c r="S277">
        <v>42.914973000000003</v>
      </c>
      <c r="T277">
        <v>-112.516555</v>
      </c>
      <c r="U277">
        <v>0</v>
      </c>
      <c r="V277">
        <v>1</v>
      </c>
      <c r="W277">
        <v>12</v>
      </c>
      <c r="X277">
        <v>0</v>
      </c>
      <c r="Y277">
        <v>0</v>
      </c>
      <c r="Z277">
        <v>16000001001</v>
      </c>
      <c r="AA277">
        <v>3281.5270340374</v>
      </c>
      <c r="AB277" t="s">
        <v>53</v>
      </c>
      <c r="AC277" t="s">
        <v>42</v>
      </c>
      <c r="AD277" t="s">
        <v>54</v>
      </c>
      <c r="AE277" t="s">
        <v>583</v>
      </c>
      <c r="AF277" t="s">
        <v>1406</v>
      </c>
    </row>
    <row r="278" spans="1:32" x14ac:dyDescent="0.25">
      <c r="A278" t="s">
        <v>1407</v>
      </c>
      <c r="B278" t="s">
        <v>1408</v>
      </c>
      <c r="C278" t="s">
        <v>1409</v>
      </c>
      <c r="D278" t="s">
        <v>1099</v>
      </c>
      <c r="E278" t="s">
        <v>36</v>
      </c>
      <c r="F278">
        <v>9</v>
      </c>
      <c r="G278">
        <v>2022</v>
      </c>
      <c r="H278" s="1">
        <v>44972.632946585647</v>
      </c>
      <c r="I278" t="s">
        <v>444</v>
      </c>
      <c r="J278">
        <v>1606.25</v>
      </c>
      <c r="K278">
        <v>0</v>
      </c>
      <c r="L278" t="s">
        <v>38</v>
      </c>
      <c r="M278" t="s">
        <v>51</v>
      </c>
      <c r="N278">
        <v>1606</v>
      </c>
      <c r="R278" t="s">
        <v>52</v>
      </c>
      <c r="S278">
        <v>38.733888999999998</v>
      </c>
      <c r="T278">
        <v>-121.32166700000001</v>
      </c>
      <c r="Z278">
        <v>6005227001</v>
      </c>
      <c r="AA278">
        <v>5281.0368472300006</v>
      </c>
      <c r="AB278" t="s">
        <v>53</v>
      </c>
      <c r="AC278" t="s">
        <v>54</v>
      </c>
      <c r="AD278" t="s">
        <v>54</v>
      </c>
      <c r="AE278" t="s">
        <v>55</v>
      </c>
      <c r="AF278" t="s">
        <v>1410</v>
      </c>
    </row>
    <row r="279" spans="1:32" x14ac:dyDescent="0.25">
      <c r="A279" t="s">
        <v>1411</v>
      </c>
      <c r="B279" t="s">
        <v>1412</v>
      </c>
      <c r="C279" t="s">
        <v>1413</v>
      </c>
      <c r="D279" t="s">
        <v>1414</v>
      </c>
      <c r="E279" t="s">
        <v>247</v>
      </c>
      <c r="F279">
        <v>1</v>
      </c>
      <c r="G279">
        <v>2022</v>
      </c>
      <c r="H279" s="1">
        <v>44974.729705057871</v>
      </c>
      <c r="I279" t="s">
        <v>444</v>
      </c>
      <c r="J279">
        <v>1606</v>
      </c>
      <c r="K279">
        <v>0</v>
      </c>
      <c r="L279" t="s">
        <v>38</v>
      </c>
      <c r="M279" t="s">
        <v>79</v>
      </c>
      <c r="Q279">
        <v>1606</v>
      </c>
      <c r="R279" t="s">
        <v>94</v>
      </c>
      <c r="S279">
        <v>41.87435</v>
      </c>
      <c r="T279">
        <v>-71.097229999999996</v>
      </c>
      <c r="U279">
        <v>7.8833333330000004</v>
      </c>
      <c r="V279">
        <v>1</v>
      </c>
      <c r="W279">
        <v>8.4</v>
      </c>
      <c r="X279">
        <v>0</v>
      </c>
      <c r="Y279">
        <v>2876.7</v>
      </c>
      <c r="Z279">
        <v>25000093001</v>
      </c>
      <c r="AA279">
        <v>3150.4116364509996</v>
      </c>
      <c r="AB279" t="s">
        <v>54</v>
      </c>
      <c r="AC279" t="s">
        <v>54</v>
      </c>
      <c r="AD279" t="s">
        <v>54</v>
      </c>
      <c r="AE279" t="s">
        <v>73</v>
      </c>
      <c r="AF279" t="s">
        <v>1415</v>
      </c>
    </row>
    <row r="280" spans="1:32" x14ac:dyDescent="0.25">
      <c r="A280" t="s">
        <v>1416</v>
      </c>
      <c r="B280" t="s">
        <v>1417</v>
      </c>
      <c r="C280" t="s">
        <v>1418</v>
      </c>
      <c r="D280" t="s">
        <v>1419</v>
      </c>
      <c r="E280" t="s">
        <v>136</v>
      </c>
      <c r="F280">
        <v>4</v>
      </c>
      <c r="G280">
        <v>2022</v>
      </c>
      <c r="H280" s="1">
        <v>44986.510866122684</v>
      </c>
      <c r="I280" t="s">
        <v>444</v>
      </c>
      <c r="J280">
        <v>1605</v>
      </c>
      <c r="K280">
        <v>1</v>
      </c>
      <c r="L280" t="s">
        <v>51</v>
      </c>
      <c r="M280" t="s">
        <v>51</v>
      </c>
      <c r="N280">
        <v>877</v>
      </c>
      <c r="R280" t="s">
        <v>214</v>
      </c>
      <c r="S280">
        <v>35.774025999999999</v>
      </c>
      <c r="T280">
        <v>-81.665751999999998</v>
      </c>
      <c r="U280">
        <v>5.3499166669999996</v>
      </c>
      <c r="V280">
        <v>1</v>
      </c>
      <c r="W280">
        <v>8</v>
      </c>
      <c r="X280">
        <v>0</v>
      </c>
      <c r="Y280">
        <v>1951.7956999999999</v>
      </c>
      <c r="Z280">
        <v>37001201001</v>
      </c>
      <c r="AA280">
        <v>3072.1066073369002</v>
      </c>
      <c r="AB280" t="s">
        <v>1420</v>
      </c>
      <c r="AC280" t="s">
        <v>54</v>
      </c>
      <c r="AD280" t="s">
        <v>43</v>
      </c>
      <c r="AE280" t="s">
        <v>73</v>
      </c>
      <c r="AF280" t="s">
        <v>1421</v>
      </c>
    </row>
    <row r="281" spans="1:32" x14ac:dyDescent="0.25">
      <c r="A281" t="s">
        <v>1422</v>
      </c>
      <c r="B281" t="s">
        <v>1423</v>
      </c>
      <c r="C281" t="s">
        <v>1424</v>
      </c>
      <c r="D281" t="s">
        <v>1425</v>
      </c>
      <c r="E281" t="s">
        <v>159</v>
      </c>
      <c r="F281">
        <v>10</v>
      </c>
      <c r="G281">
        <v>2022</v>
      </c>
      <c r="H281" s="1">
        <v>44967.527950543983</v>
      </c>
      <c r="I281" t="s">
        <v>444</v>
      </c>
      <c r="J281">
        <v>1570</v>
      </c>
      <c r="K281">
        <v>0</v>
      </c>
      <c r="L281" t="s">
        <v>38</v>
      </c>
      <c r="M281" t="s">
        <v>51</v>
      </c>
      <c r="N281">
        <v>1570</v>
      </c>
      <c r="R281" t="s">
        <v>52</v>
      </c>
      <c r="S281">
        <v>46.579402999999999</v>
      </c>
      <c r="T281">
        <v>-120.46983</v>
      </c>
      <c r="Z281">
        <v>53001485001</v>
      </c>
      <c r="AA281">
        <v>5935.5212068487799</v>
      </c>
      <c r="AB281" t="s">
        <v>53</v>
      </c>
      <c r="AC281" t="s">
        <v>42</v>
      </c>
      <c r="AD281" t="s">
        <v>54</v>
      </c>
      <c r="AE281" t="s">
        <v>55</v>
      </c>
      <c r="AF281" t="s">
        <v>1426</v>
      </c>
    </row>
    <row r="282" spans="1:32" x14ac:dyDescent="0.25">
      <c r="A282" t="s">
        <v>1427</v>
      </c>
      <c r="B282" t="s">
        <v>1428</v>
      </c>
      <c r="C282" t="s">
        <v>1428</v>
      </c>
      <c r="D282" t="s">
        <v>1429</v>
      </c>
      <c r="E282" t="s">
        <v>99</v>
      </c>
      <c r="F282">
        <v>6</v>
      </c>
      <c r="G282">
        <v>2022</v>
      </c>
      <c r="H282" s="1">
        <v>44806.648312245372</v>
      </c>
      <c r="I282" t="s">
        <v>444</v>
      </c>
      <c r="J282">
        <v>1554</v>
      </c>
      <c r="K282">
        <v>0</v>
      </c>
      <c r="L282" t="s">
        <v>38</v>
      </c>
      <c r="M282" t="s">
        <v>679</v>
      </c>
      <c r="O282">
        <v>1554</v>
      </c>
      <c r="R282" t="s">
        <v>52</v>
      </c>
      <c r="S282">
        <v>26.367305999999999</v>
      </c>
      <c r="T282">
        <v>-98.804056000000003</v>
      </c>
      <c r="U282">
        <v>1.0854999999999999</v>
      </c>
      <c r="V282">
        <v>1</v>
      </c>
      <c r="W282">
        <v>1.94</v>
      </c>
      <c r="X282">
        <v>0</v>
      </c>
      <c r="Y282">
        <v>396.25700000000001</v>
      </c>
      <c r="Z282">
        <v>48002163002</v>
      </c>
      <c r="AA282">
        <v>421.20821474630998</v>
      </c>
      <c r="AB282" t="s">
        <v>1420</v>
      </c>
      <c r="AC282" t="s">
        <v>54</v>
      </c>
      <c r="AD282" t="s">
        <v>54</v>
      </c>
      <c r="AE282" t="s">
        <v>44</v>
      </c>
      <c r="AF282" t="s">
        <v>1430</v>
      </c>
    </row>
    <row r="283" spans="1:32" x14ac:dyDescent="0.25">
      <c r="A283" t="s">
        <v>1431</v>
      </c>
      <c r="B283" t="s">
        <v>1432</v>
      </c>
      <c r="C283" t="s">
        <v>1433</v>
      </c>
      <c r="D283" t="s">
        <v>1434</v>
      </c>
      <c r="E283" t="s">
        <v>259</v>
      </c>
      <c r="F283">
        <v>7</v>
      </c>
      <c r="G283">
        <v>2022</v>
      </c>
      <c r="H283" s="1">
        <v>44946.509330266206</v>
      </c>
      <c r="I283" t="s">
        <v>444</v>
      </c>
      <c r="J283">
        <v>1552</v>
      </c>
      <c r="K283">
        <v>0</v>
      </c>
      <c r="L283" t="s">
        <v>38</v>
      </c>
      <c r="M283" t="s">
        <v>51</v>
      </c>
      <c r="N283">
        <v>832</v>
      </c>
      <c r="R283" t="s">
        <v>86</v>
      </c>
      <c r="S283">
        <v>41.610582999999998</v>
      </c>
      <c r="T283">
        <v>-91.504527999999993</v>
      </c>
      <c r="U283">
        <v>0</v>
      </c>
      <c r="V283">
        <v>1</v>
      </c>
      <c r="W283">
        <v>43.3</v>
      </c>
      <c r="X283">
        <v>24.2</v>
      </c>
      <c r="Y283">
        <v>0</v>
      </c>
      <c r="Z283">
        <v>19000409003</v>
      </c>
      <c r="AA283">
        <v>1092.6283132200001</v>
      </c>
      <c r="AB283" t="s">
        <v>53</v>
      </c>
      <c r="AC283" t="s">
        <v>42</v>
      </c>
      <c r="AD283" t="s">
        <v>215</v>
      </c>
      <c r="AE283" t="s">
        <v>65</v>
      </c>
      <c r="AF283" t="s">
        <v>1435</v>
      </c>
    </row>
    <row r="284" spans="1:32" x14ac:dyDescent="0.25">
      <c r="A284" t="s">
        <v>1436</v>
      </c>
      <c r="B284" t="s">
        <v>1437</v>
      </c>
      <c r="C284" t="s">
        <v>1438</v>
      </c>
      <c r="D284" t="s">
        <v>1069</v>
      </c>
      <c r="E284" t="s">
        <v>172</v>
      </c>
      <c r="F284">
        <v>4</v>
      </c>
      <c r="G284">
        <v>2022</v>
      </c>
      <c r="H284" s="1">
        <v>44964.45585273148</v>
      </c>
      <c r="I284" t="s">
        <v>444</v>
      </c>
      <c r="J284">
        <v>1538.51</v>
      </c>
      <c r="K284">
        <v>0</v>
      </c>
      <c r="L284" t="s">
        <v>38</v>
      </c>
      <c r="M284" t="s">
        <v>473</v>
      </c>
      <c r="N284">
        <v>921.17</v>
      </c>
      <c r="Q284">
        <v>637.1</v>
      </c>
      <c r="R284" t="s">
        <v>936</v>
      </c>
      <c r="S284">
        <v>34.687393</v>
      </c>
      <c r="T284">
        <v>-82.300085999999993</v>
      </c>
      <c r="U284">
        <v>7.36</v>
      </c>
      <c r="V284">
        <v>1</v>
      </c>
      <c r="W284">
        <v>0</v>
      </c>
      <c r="X284">
        <v>0</v>
      </c>
      <c r="Y284">
        <v>2687.38</v>
      </c>
      <c r="Z284">
        <v>45000614006</v>
      </c>
      <c r="AA284">
        <v>2487.5504597641998</v>
      </c>
      <c r="AB284" t="s">
        <v>53</v>
      </c>
      <c r="AC284" t="s">
        <v>42</v>
      </c>
      <c r="AD284" t="s">
        <v>54</v>
      </c>
      <c r="AE284" t="s">
        <v>73</v>
      </c>
      <c r="AF284" t="s">
        <v>1439</v>
      </c>
    </row>
    <row r="285" spans="1:32" x14ac:dyDescent="0.25">
      <c r="A285" t="s">
        <v>1440</v>
      </c>
      <c r="B285" t="s">
        <v>1441</v>
      </c>
      <c r="C285" t="s">
        <v>1442</v>
      </c>
      <c r="D285" t="s">
        <v>1443</v>
      </c>
      <c r="E285" t="s">
        <v>50</v>
      </c>
      <c r="F285">
        <v>10</v>
      </c>
      <c r="G285">
        <v>2022</v>
      </c>
      <c r="H285" s="1">
        <v>44959.718170868058</v>
      </c>
      <c r="I285" t="s">
        <v>444</v>
      </c>
      <c r="J285">
        <v>1520</v>
      </c>
      <c r="K285">
        <v>0</v>
      </c>
      <c r="L285" t="s">
        <v>38</v>
      </c>
      <c r="M285" t="s">
        <v>473</v>
      </c>
      <c r="N285">
        <v>1027</v>
      </c>
      <c r="Q285">
        <v>493</v>
      </c>
      <c r="R285" t="s">
        <v>52</v>
      </c>
      <c r="S285">
        <v>45.375317000000003</v>
      </c>
      <c r="T285">
        <v>-122.59025</v>
      </c>
      <c r="U285">
        <v>10.919166669999999</v>
      </c>
      <c r="V285">
        <v>1</v>
      </c>
      <c r="W285">
        <v>11.9</v>
      </c>
      <c r="X285">
        <v>0</v>
      </c>
      <c r="Y285">
        <v>3992.52</v>
      </c>
      <c r="Z285">
        <v>41000001002</v>
      </c>
      <c r="AA285">
        <v>3642.0943774000002</v>
      </c>
      <c r="AB285" t="s">
        <v>53</v>
      </c>
      <c r="AC285" t="s">
        <v>42</v>
      </c>
      <c r="AD285" t="s">
        <v>54</v>
      </c>
      <c r="AE285" t="s">
        <v>55</v>
      </c>
      <c r="AF285" t="s">
        <v>1444</v>
      </c>
    </row>
    <row r="286" spans="1:32" x14ac:dyDescent="0.25">
      <c r="A286" t="s">
        <v>1445</v>
      </c>
      <c r="B286" t="s">
        <v>1446</v>
      </c>
      <c r="C286" t="s">
        <v>1447</v>
      </c>
      <c r="D286" t="s">
        <v>1448</v>
      </c>
      <c r="E286" t="s">
        <v>1449</v>
      </c>
      <c r="F286">
        <v>3</v>
      </c>
      <c r="G286">
        <v>2022</v>
      </c>
      <c r="H286" s="1">
        <v>44973.458882430554</v>
      </c>
      <c r="I286" t="s">
        <v>444</v>
      </c>
      <c r="J286">
        <v>1500</v>
      </c>
      <c r="K286">
        <v>0</v>
      </c>
      <c r="L286" t="s">
        <v>38</v>
      </c>
      <c r="M286" t="s">
        <v>79</v>
      </c>
      <c r="Q286">
        <v>1500</v>
      </c>
      <c r="R286" t="s">
        <v>94</v>
      </c>
      <c r="S286">
        <v>40.0565</v>
      </c>
      <c r="T286">
        <v>-80.727099999999993</v>
      </c>
      <c r="U286">
        <v>6.1</v>
      </c>
      <c r="V286">
        <v>2</v>
      </c>
      <c r="W286">
        <v>10</v>
      </c>
      <c r="X286">
        <v>0</v>
      </c>
      <c r="Y286">
        <v>2221.6999999999998</v>
      </c>
      <c r="Z286">
        <v>54003508001</v>
      </c>
      <c r="AA286">
        <v>3642.0943774000002</v>
      </c>
      <c r="AB286" t="s">
        <v>53</v>
      </c>
      <c r="AC286" t="s">
        <v>54</v>
      </c>
      <c r="AD286" t="s">
        <v>54</v>
      </c>
      <c r="AE286" t="s">
        <v>55</v>
      </c>
      <c r="AF286" t="s">
        <v>1450</v>
      </c>
    </row>
    <row r="287" spans="1:32" x14ac:dyDescent="0.25">
      <c r="A287" t="s">
        <v>1451</v>
      </c>
      <c r="B287" t="s">
        <v>1452</v>
      </c>
      <c r="C287" t="s">
        <v>1453</v>
      </c>
      <c r="D287" t="s">
        <v>1454</v>
      </c>
      <c r="E287" t="s">
        <v>61</v>
      </c>
      <c r="F287">
        <v>1</v>
      </c>
      <c r="G287">
        <v>2022</v>
      </c>
      <c r="H287" s="1">
        <v>44985.3527215625</v>
      </c>
      <c r="I287" t="s">
        <v>444</v>
      </c>
      <c r="J287">
        <v>1488.51</v>
      </c>
      <c r="K287">
        <v>0</v>
      </c>
      <c r="L287" t="s">
        <v>38</v>
      </c>
      <c r="M287" t="s">
        <v>79</v>
      </c>
      <c r="Q287">
        <v>1488.51</v>
      </c>
      <c r="R287" t="s">
        <v>94</v>
      </c>
      <c r="S287">
        <v>41.777344999999997</v>
      </c>
      <c r="T287">
        <v>-72.561070999999998</v>
      </c>
      <c r="U287">
        <v>6.8235833330000002</v>
      </c>
      <c r="V287">
        <v>1</v>
      </c>
      <c r="W287">
        <v>8.1999999999999993</v>
      </c>
      <c r="X287">
        <v>0</v>
      </c>
      <c r="Y287">
        <v>2487.2820000000002</v>
      </c>
      <c r="Z287">
        <v>9000770001</v>
      </c>
      <c r="AA287">
        <v>2680.39935704753</v>
      </c>
      <c r="AB287" t="s">
        <v>54</v>
      </c>
      <c r="AC287" t="s">
        <v>54</v>
      </c>
      <c r="AD287" t="s">
        <v>54</v>
      </c>
      <c r="AE287" t="s">
        <v>65</v>
      </c>
      <c r="AF287" t="s">
        <v>1455</v>
      </c>
    </row>
    <row r="288" spans="1:32" x14ac:dyDescent="0.25">
      <c r="A288" t="s">
        <v>1456</v>
      </c>
      <c r="B288" t="s">
        <v>1457</v>
      </c>
      <c r="C288" t="s">
        <v>1458</v>
      </c>
      <c r="D288" t="s">
        <v>1459</v>
      </c>
      <c r="E288" t="s">
        <v>117</v>
      </c>
      <c r="F288">
        <v>5</v>
      </c>
      <c r="G288">
        <v>2022</v>
      </c>
      <c r="H288" s="1">
        <v>44970.436997141202</v>
      </c>
      <c r="I288" t="s">
        <v>444</v>
      </c>
      <c r="J288">
        <v>1471</v>
      </c>
      <c r="K288">
        <v>0</v>
      </c>
      <c r="L288" t="s">
        <v>38</v>
      </c>
      <c r="M288" t="s">
        <v>51</v>
      </c>
      <c r="N288">
        <v>1137</v>
      </c>
      <c r="R288" t="s">
        <v>52</v>
      </c>
      <c r="S288">
        <v>40.473410000000001</v>
      </c>
      <c r="T288">
        <v>-89.008300000000006</v>
      </c>
      <c r="U288">
        <v>15.925000000000001</v>
      </c>
      <c r="V288">
        <v>6</v>
      </c>
      <c r="W288">
        <v>45</v>
      </c>
      <c r="X288">
        <v>22.5</v>
      </c>
      <c r="Y288">
        <v>5798.15</v>
      </c>
      <c r="Z288">
        <v>17000512001</v>
      </c>
      <c r="AA288">
        <v>6610.4012949810003</v>
      </c>
      <c r="AB288" t="s">
        <v>53</v>
      </c>
      <c r="AC288" t="s">
        <v>757</v>
      </c>
      <c r="AD288" t="s">
        <v>54</v>
      </c>
      <c r="AE288" t="s">
        <v>65</v>
      </c>
      <c r="AF288" t="s">
        <v>1460</v>
      </c>
    </row>
    <row r="289" spans="1:32" x14ac:dyDescent="0.25">
      <c r="A289" t="s">
        <v>1461</v>
      </c>
      <c r="B289" t="s">
        <v>1462</v>
      </c>
      <c r="C289" t="s">
        <v>1463</v>
      </c>
      <c r="D289" t="s">
        <v>741</v>
      </c>
      <c r="E289" t="s">
        <v>111</v>
      </c>
      <c r="F289">
        <v>4</v>
      </c>
      <c r="G289">
        <v>2022</v>
      </c>
      <c r="H289" s="1">
        <v>44944.419651655095</v>
      </c>
      <c r="I289" t="s">
        <v>444</v>
      </c>
      <c r="J289">
        <v>1466.45</v>
      </c>
      <c r="K289">
        <v>0</v>
      </c>
      <c r="L289" t="s">
        <v>38</v>
      </c>
      <c r="M289" t="s">
        <v>51</v>
      </c>
      <c r="N289">
        <v>1466.45</v>
      </c>
      <c r="R289" t="s">
        <v>52</v>
      </c>
      <c r="S289">
        <v>31.538215000000001</v>
      </c>
      <c r="T289">
        <v>-84.147694000000001</v>
      </c>
      <c r="U289">
        <v>15.46391667</v>
      </c>
      <c r="V289">
        <v>1</v>
      </c>
      <c r="W289">
        <v>32</v>
      </c>
      <c r="X289">
        <v>15.17</v>
      </c>
      <c r="Y289">
        <v>5645.33</v>
      </c>
      <c r="Z289">
        <v>13000053001</v>
      </c>
      <c r="AA289">
        <v>8939.5206493283004</v>
      </c>
      <c r="AB289" t="s">
        <v>53</v>
      </c>
      <c r="AC289" t="s">
        <v>42</v>
      </c>
      <c r="AD289" t="s">
        <v>54</v>
      </c>
      <c r="AE289" t="s">
        <v>65</v>
      </c>
      <c r="AF289" t="s">
        <v>1464</v>
      </c>
    </row>
    <row r="290" spans="1:32" x14ac:dyDescent="0.25">
      <c r="A290" t="s">
        <v>1465</v>
      </c>
      <c r="B290" t="s">
        <v>1466</v>
      </c>
      <c r="C290" t="s">
        <v>1467</v>
      </c>
      <c r="D290" t="s">
        <v>1468</v>
      </c>
      <c r="E290" t="s">
        <v>213</v>
      </c>
      <c r="F290">
        <v>3</v>
      </c>
      <c r="G290">
        <v>2022</v>
      </c>
      <c r="H290" s="1">
        <v>44979.352711793981</v>
      </c>
      <c r="I290" t="s">
        <v>444</v>
      </c>
      <c r="J290">
        <v>1446.1</v>
      </c>
      <c r="K290">
        <v>0</v>
      </c>
      <c r="L290" t="s">
        <v>38</v>
      </c>
      <c r="M290" t="s">
        <v>39</v>
      </c>
      <c r="N290">
        <v>748.6</v>
      </c>
      <c r="Q290">
        <v>697.5</v>
      </c>
      <c r="R290" t="s">
        <v>601</v>
      </c>
      <c r="S290">
        <v>40.235930000000003</v>
      </c>
      <c r="T290">
        <v>-75.624629999999996</v>
      </c>
      <c r="U290">
        <v>5.8573333329999997</v>
      </c>
      <c r="V290">
        <v>2</v>
      </c>
      <c r="W290">
        <v>12.85</v>
      </c>
      <c r="X290">
        <v>0</v>
      </c>
      <c r="Y290">
        <v>2136.674</v>
      </c>
      <c r="Z290">
        <v>42000036001</v>
      </c>
      <c r="AA290">
        <v>3969.882871366</v>
      </c>
      <c r="AB290" t="s">
        <v>41</v>
      </c>
      <c r="AC290" t="s">
        <v>54</v>
      </c>
      <c r="AD290" t="s">
        <v>537</v>
      </c>
      <c r="AE290" t="s">
        <v>55</v>
      </c>
      <c r="AF290" t="s">
        <v>1469</v>
      </c>
    </row>
    <row r="291" spans="1:32" x14ac:dyDescent="0.25">
      <c r="A291" t="s">
        <v>1470</v>
      </c>
      <c r="B291" t="s">
        <v>1471</v>
      </c>
      <c r="C291" t="s">
        <v>1472</v>
      </c>
      <c r="D291" t="s">
        <v>1473</v>
      </c>
      <c r="E291" t="s">
        <v>543</v>
      </c>
      <c r="F291">
        <v>7</v>
      </c>
      <c r="G291">
        <v>2022</v>
      </c>
      <c r="H291" s="1">
        <v>44974.594384108794</v>
      </c>
      <c r="I291" t="s">
        <v>444</v>
      </c>
      <c r="J291">
        <v>1442.66</v>
      </c>
      <c r="K291">
        <v>0</v>
      </c>
      <c r="L291" t="s">
        <v>38</v>
      </c>
      <c r="M291" t="s">
        <v>39</v>
      </c>
      <c r="N291">
        <v>415.09</v>
      </c>
      <c r="Q291">
        <v>1027.57</v>
      </c>
      <c r="R291" t="s">
        <v>40</v>
      </c>
      <c r="S291">
        <v>39.730773999999997</v>
      </c>
      <c r="T291">
        <v>-94.869800999999995</v>
      </c>
      <c r="U291">
        <v>19.27</v>
      </c>
      <c r="V291">
        <v>1</v>
      </c>
      <c r="W291">
        <v>0</v>
      </c>
      <c r="X291">
        <v>0</v>
      </c>
      <c r="Y291">
        <v>7038.99</v>
      </c>
      <c r="Z291">
        <v>29001022001</v>
      </c>
      <c r="AA291">
        <v>8376.8170680200001</v>
      </c>
      <c r="AB291" t="s">
        <v>53</v>
      </c>
      <c r="AC291" t="s">
        <v>54</v>
      </c>
      <c r="AD291" t="s">
        <v>537</v>
      </c>
      <c r="AE291" t="s">
        <v>55</v>
      </c>
      <c r="AF291" t="s">
        <v>1474</v>
      </c>
    </row>
    <row r="292" spans="1:32" x14ac:dyDescent="0.25">
      <c r="A292" t="s">
        <v>1475</v>
      </c>
      <c r="B292" t="s">
        <v>1476</v>
      </c>
      <c r="C292" t="s">
        <v>1477</v>
      </c>
      <c r="D292" t="s">
        <v>1478</v>
      </c>
      <c r="E292" t="s">
        <v>85</v>
      </c>
      <c r="F292">
        <v>2</v>
      </c>
      <c r="G292">
        <v>2022</v>
      </c>
      <c r="H292" s="1">
        <v>44966.570525104165</v>
      </c>
      <c r="I292" t="s">
        <v>444</v>
      </c>
      <c r="J292">
        <v>1439</v>
      </c>
      <c r="K292">
        <v>0</v>
      </c>
      <c r="L292" t="s">
        <v>38</v>
      </c>
      <c r="M292" t="s">
        <v>79</v>
      </c>
      <c r="Q292">
        <v>1439</v>
      </c>
      <c r="R292" t="s">
        <v>577</v>
      </c>
      <c r="S292">
        <v>44.698611</v>
      </c>
      <c r="T292">
        <v>-73.445667</v>
      </c>
      <c r="U292">
        <v>6.5</v>
      </c>
      <c r="V292">
        <v>1</v>
      </c>
      <c r="W292">
        <v>16</v>
      </c>
      <c r="X292">
        <v>0</v>
      </c>
      <c r="Y292">
        <v>2371.1999999999998</v>
      </c>
      <c r="Z292">
        <v>36005009001</v>
      </c>
      <c r="AA292">
        <v>4151.987590236</v>
      </c>
      <c r="AB292" t="s">
        <v>54</v>
      </c>
      <c r="AC292" t="s">
        <v>54</v>
      </c>
      <c r="AD292" t="s">
        <v>54</v>
      </c>
      <c r="AE292" t="s">
        <v>55</v>
      </c>
      <c r="AF292" t="s">
        <v>1479</v>
      </c>
    </row>
    <row r="293" spans="1:32" x14ac:dyDescent="0.25">
      <c r="A293" t="s">
        <v>1480</v>
      </c>
      <c r="B293" t="s">
        <v>1481</v>
      </c>
      <c r="C293" t="s">
        <v>1482</v>
      </c>
      <c r="D293" t="s">
        <v>1483</v>
      </c>
      <c r="E293" t="s">
        <v>629</v>
      </c>
      <c r="F293">
        <v>6</v>
      </c>
      <c r="G293">
        <v>2022</v>
      </c>
      <c r="H293" s="1">
        <v>44964.586808101849</v>
      </c>
      <c r="I293" t="s">
        <v>444</v>
      </c>
      <c r="J293">
        <v>1416.99</v>
      </c>
      <c r="K293">
        <v>0</v>
      </c>
      <c r="L293" t="s">
        <v>38</v>
      </c>
      <c r="M293" t="s">
        <v>473</v>
      </c>
      <c r="N293">
        <v>1416.99</v>
      </c>
      <c r="Q293">
        <v>1416.99</v>
      </c>
      <c r="R293" t="s">
        <v>1484</v>
      </c>
      <c r="S293">
        <v>33.396756000000003</v>
      </c>
      <c r="T293">
        <v>-104.524388</v>
      </c>
      <c r="U293">
        <v>0.93333333399999996</v>
      </c>
      <c r="V293">
        <v>3</v>
      </c>
      <c r="W293">
        <v>7</v>
      </c>
      <c r="X293">
        <v>0</v>
      </c>
      <c r="Y293">
        <v>173.6</v>
      </c>
      <c r="Z293">
        <v>35000032001</v>
      </c>
      <c r="AA293">
        <v>2103.3095029485003</v>
      </c>
      <c r="AB293" t="s">
        <v>407</v>
      </c>
      <c r="AC293" t="s">
        <v>54</v>
      </c>
      <c r="AD293" t="s">
        <v>43</v>
      </c>
      <c r="AE293" t="s">
        <v>73</v>
      </c>
      <c r="AF293" t="s">
        <v>1485</v>
      </c>
    </row>
    <row r="294" spans="1:32" x14ac:dyDescent="0.25">
      <c r="A294" t="s">
        <v>1486</v>
      </c>
      <c r="B294" t="s">
        <v>1487</v>
      </c>
      <c r="C294" t="s">
        <v>1488</v>
      </c>
      <c r="D294" t="s">
        <v>1489</v>
      </c>
      <c r="E294" t="s">
        <v>85</v>
      </c>
      <c r="F294">
        <v>2</v>
      </c>
      <c r="G294">
        <v>2022</v>
      </c>
      <c r="H294" s="1">
        <v>44985.379667314817</v>
      </c>
      <c r="I294" t="s">
        <v>444</v>
      </c>
      <c r="J294">
        <v>1400</v>
      </c>
      <c r="K294">
        <v>0</v>
      </c>
      <c r="L294" t="s">
        <v>38</v>
      </c>
      <c r="M294" t="s">
        <v>39</v>
      </c>
      <c r="N294">
        <v>1400</v>
      </c>
      <c r="Q294">
        <v>5</v>
      </c>
      <c r="R294" t="s">
        <v>561</v>
      </c>
      <c r="S294">
        <v>43.989638999999997</v>
      </c>
      <c r="T294">
        <v>-75.928639000000004</v>
      </c>
      <c r="U294">
        <v>5.4436249999999999</v>
      </c>
      <c r="V294">
        <v>5</v>
      </c>
      <c r="W294">
        <v>16</v>
      </c>
      <c r="X294">
        <v>0</v>
      </c>
      <c r="Y294">
        <v>990.27160000000003</v>
      </c>
      <c r="Z294">
        <v>36006049001</v>
      </c>
      <c r="AA294">
        <v>4553.5284953443497</v>
      </c>
      <c r="AB294" t="s">
        <v>53</v>
      </c>
      <c r="AC294" t="s">
        <v>757</v>
      </c>
      <c r="AD294" t="s">
        <v>54</v>
      </c>
      <c r="AE294" t="s">
        <v>65</v>
      </c>
      <c r="AF294" t="s">
        <v>1490</v>
      </c>
    </row>
    <row r="295" spans="1:32" x14ac:dyDescent="0.25">
      <c r="A295" t="s">
        <v>1491</v>
      </c>
      <c r="B295" t="s">
        <v>1492</v>
      </c>
      <c r="C295" t="s">
        <v>1493</v>
      </c>
      <c r="D295" t="s">
        <v>1494</v>
      </c>
      <c r="E295" t="s">
        <v>117</v>
      </c>
      <c r="F295">
        <v>5</v>
      </c>
      <c r="G295">
        <v>2022</v>
      </c>
      <c r="H295" s="1">
        <v>44975.149897928241</v>
      </c>
      <c r="I295" t="s">
        <v>444</v>
      </c>
      <c r="J295">
        <v>1382</v>
      </c>
      <c r="K295">
        <v>0</v>
      </c>
      <c r="L295" t="s">
        <v>38</v>
      </c>
      <c r="M295" t="s">
        <v>51</v>
      </c>
      <c r="N295">
        <v>1440</v>
      </c>
      <c r="R295" t="s">
        <v>52</v>
      </c>
      <c r="S295">
        <v>42.390500000000003</v>
      </c>
      <c r="T295">
        <v>-88.176699999999997</v>
      </c>
      <c r="U295">
        <v>7.9333333330000002</v>
      </c>
      <c r="V295">
        <v>3</v>
      </c>
      <c r="W295">
        <v>30</v>
      </c>
      <c r="X295">
        <v>12</v>
      </c>
      <c r="Y295">
        <v>2896.1</v>
      </c>
      <c r="Z295">
        <v>17000136001</v>
      </c>
      <c r="AA295">
        <v>2804.4126705980002</v>
      </c>
      <c r="AB295" t="s">
        <v>53</v>
      </c>
      <c r="AC295" t="s">
        <v>42</v>
      </c>
      <c r="AD295" t="s">
        <v>54</v>
      </c>
      <c r="AE295" t="s">
        <v>65</v>
      </c>
      <c r="AF295" t="s">
        <v>1495</v>
      </c>
    </row>
    <row r="296" spans="1:32" x14ac:dyDescent="0.25">
      <c r="A296" t="s">
        <v>1496</v>
      </c>
      <c r="B296" t="s">
        <v>1497</v>
      </c>
      <c r="C296" t="s">
        <v>1498</v>
      </c>
      <c r="D296" t="s">
        <v>1499</v>
      </c>
      <c r="E296" t="s">
        <v>1023</v>
      </c>
      <c r="F296">
        <v>8</v>
      </c>
      <c r="G296">
        <v>2022</v>
      </c>
      <c r="H296" s="1">
        <v>44970.489433622686</v>
      </c>
      <c r="I296" t="s">
        <v>444</v>
      </c>
      <c r="J296">
        <v>1375.3</v>
      </c>
      <c r="K296">
        <v>0</v>
      </c>
      <c r="L296" t="s">
        <v>38</v>
      </c>
      <c r="M296" t="s">
        <v>51</v>
      </c>
      <c r="N296">
        <v>1375.33</v>
      </c>
      <c r="R296" t="s">
        <v>52</v>
      </c>
      <c r="S296">
        <v>40.157778</v>
      </c>
      <c r="T296">
        <v>-105.095833</v>
      </c>
      <c r="U296">
        <v>6.65</v>
      </c>
      <c r="V296">
        <v>2</v>
      </c>
      <c r="W296">
        <v>13</v>
      </c>
      <c r="X296">
        <v>0</v>
      </c>
      <c r="Y296">
        <v>2427.9</v>
      </c>
      <c r="Z296">
        <v>8000072001</v>
      </c>
      <c r="AA296">
        <v>4370.5132528799995</v>
      </c>
      <c r="AB296" t="s">
        <v>53</v>
      </c>
      <c r="AC296" t="s">
        <v>42</v>
      </c>
      <c r="AD296" t="s">
        <v>54</v>
      </c>
      <c r="AE296" t="s">
        <v>55</v>
      </c>
      <c r="AF296" t="s">
        <v>1500</v>
      </c>
    </row>
    <row r="297" spans="1:32" x14ac:dyDescent="0.25">
      <c r="A297" t="s">
        <v>1501</v>
      </c>
      <c r="B297" t="s">
        <v>1502</v>
      </c>
      <c r="C297" t="s">
        <v>1503</v>
      </c>
      <c r="D297" t="s">
        <v>1504</v>
      </c>
      <c r="E297" t="s">
        <v>36</v>
      </c>
      <c r="F297">
        <v>9</v>
      </c>
      <c r="G297">
        <v>2022</v>
      </c>
      <c r="H297" s="1">
        <v>44972.567089583332</v>
      </c>
      <c r="I297" t="s">
        <v>444</v>
      </c>
      <c r="J297">
        <v>1364.4</v>
      </c>
      <c r="K297">
        <v>1</v>
      </c>
      <c r="L297" t="s">
        <v>51</v>
      </c>
      <c r="M297" t="s">
        <v>51</v>
      </c>
      <c r="N297">
        <v>1364.4</v>
      </c>
      <c r="R297" t="s">
        <v>52</v>
      </c>
      <c r="S297">
        <v>37.252706000000003</v>
      </c>
      <c r="T297">
        <v>-120.524883</v>
      </c>
      <c r="U297">
        <v>1.631666667</v>
      </c>
      <c r="V297">
        <v>1</v>
      </c>
      <c r="W297">
        <v>20</v>
      </c>
      <c r="X297">
        <v>0</v>
      </c>
      <c r="Y297">
        <v>595.55999999999995</v>
      </c>
      <c r="Z297">
        <v>6005064001</v>
      </c>
      <c r="AA297">
        <v>4133.7771183489995</v>
      </c>
      <c r="AB297" t="s">
        <v>407</v>
      </c>
      <c r="AC297" t="s">
        <v>536</v>
      </c>
      <c r="AD297" t="s">
        <v>54</v>
      </c>
      <c r="AE297" t="s">
        <v>55</v>
      </c>
      <c r="AF297" t="s">
        <v>1505</v>
      </c>
    </row>
    <row r="298" spans="1:32" x14ac:dyDescent="0.25">
      <c r="A298" t="s">
        <v>1506</v>
      </c>
      <c r="B298" t="s">
        <v>1507</v>
      </c>
      <c r="C298" t="s">
        <v>1508</v>
      </c>
      <c r="D298" t="s">
        <v>1509</v>
      </c>
      <c r="E298" t="s">
        <v>726</v>
      </c>
      <c r="F298">
        <v>6</v>
      </c>
      <c r="G298">
        <v>2022</v>
      </c>
      <c r="H298" s="1">
        <v>44973.512271284722</v>
      </c>
      <c r="I298" t="s">
        <v>444</v>
      </c>
      <c r="J298">
        <v>1363</v>
      </c>
      <c r="K298">
        <v>0</v>
      </c>
      <c r="L298" t="s">
        <v>38</v>
      </c>
      <c r="M298" t="s">
        <v>51</v>
      </c>
      <c r="N298">
        <v>1363</v>
      </c>
      <c r="R298" t="s">
        <v>52</v>
      </c>
      <c r="S298">
        <v>35.791400000000003</v>
      </c>
      <c r="T298">
        <v>-90.630799999999994</v>
      </c>
      <c r="U298">
        <v>8.1412499999999994</v>
      </c>
      <c r="V298">
        <v>1</v>
      </c>
      <c r="W298">
        <v>9</v>
      </c>
      <c r="X298">
        <v>7.82</v>
      </c>
      <c r="Y298">
        <v>2967.3267000000001</v>
      </c>
      <c r="Z298">
        <v>5000006002</v>
      </c>
      <c r="AA298">
        <v>2879.6219194913097</v>
      </c>
      <c r="AB298" t="s">
        <v>41</v>
      </c>
      <c r="AC298" t="s">
        <v>54</v>
      </c>
      <c r="AD298" t="s">
        <v>54</v>
      </c>
      <c r="AE298" t="s">
        <v>73</v>
      </c>
      <c r="AF298" t="s">
        <v>1510</v>
      </c>
    </row>
    <row r="299" spans="1:32" x14ac:dyDescent="0.25">
      <c r="A299" t="s">
        <v>1511</v>
      </c>
      <c r="B299" t="s">
        <v>1512</v>
      </c>
      <c r="C299" t="s">
        <v>1513</v>
      </c>
      <c r="D299" t="s">
        <v>1514</v>
      </c>
      <c r="E299" t="s">
        <v>117</v>
      </c>
      <c r="F299">
        <v>5</v>
      </c>
      <c r="G299">
        <v>2022</v>
      </c>
      <c r="H299" s="1">
        <v>44974.50976439815</v>
      </c>
      <c r="I299" t="s">
        <v>444</v>
      </c>
      <c r="J299">
        <v>1349</v>
      </c>
      <c r="K299">
        <v>0</v>
      </c>
      <c r="L299" t="s">
        <v>38</v>
      </c>
      <c r="M299" t="s">
        <v>51</v>
      </c>
      <c r="N299">
        <v>211</v>
      </c>
      <c r="R299" t="s">
        <v>52</v>
      </c>
      <c r="S299">
        <v>41.517249999999997</v>
      </c>
      <c r="T299">
        <v>-87.626559999999998</v>
      </c>
      <c r="U299">
        <v>13.358333330000001</v>
      </c>
      <c r="V299">
        <v>4</v>
      </c>
      <c r="W299">
        <v>40.25</v>
      </c>
      <c r="X299">
        <v>15.94</v>
      </c>
      <c r="Y299">
        <v>4867.1000000000004</v>
      </c>
      <c r="Z299">
        <v>17000587001</v>
      </c>
      <c r="AA299">
        <v>5262.8263753430001</v>
      </c>
      <c r="AB299" t="s">
        <v>53</v>
      </c>
      <c r="AC299" t="s">
        <v>54</v>
      </c>
      <c r="AD299" t="s">
        <v>54</v>
      </c>
      <c r="AE299" t="s">
        <v>73</v>
      </c>
      <c r="AF299" t="s">
        <v>1515</v>
      </c>
    </row>
    <row r="300" spans="1:32" x14ac:dyDescent="0.25">
      <c r="A300" t="s">
        <v>1516</v>
      </c>
      <c r="B300" t="s">
        <v>1517</v>
      </c>
      <c r="C300" t="s">
        <v>1518</v>
      </c>
      <c r="D300" t="s">
        <v>1519</v>
      </c>
      <c r="E300" t="s">
        <v>172</v>
      </c>
      <c r="F300">
        <v>4</v>
      </c>
      <c r="G300">
        <v>2022</v>
      </c>
      <c r="H300" s="1">
        <v>44964.458971793982</v>
      </c>
      <c r="I300" t="s">
        <v>444</v>
      </c>
      <c r="J300">
        <v>1328.08</v>
      </c>
      <c r="K300">
        <v>0</v>
      </c>
      <c r="L300" t="s">
        <v>38</v>
      </c>
      <c r="M300" t="s">
        <v>39</v>
      </c>
      <c r="N300">
        <v>960.79</v>
      </c>
      <c r="Q300">
        <v>367.29</v>
      </c>
      <c r="R300" t="s">
        <v>52</v>
      </c>
      <c r="S300">
        <v>34.858333000000002</v>
      </c>
      <c r="T300">
        <v>-82.23</v>
      </c>
      <c r="U300">
        <v>9.7466666669999995</v>
      </c>
      <c r="V300">
        <v>1</v>
      </c>
      <c r="W300">
        <v>0</v>
      </c>
      <c r="X300">
        <v>0</v>
      </c>
      <c r="Y300">
        <v>3558.64</v>
      </c>
      <c r="Z300">
        <v>45000614021</v>
      </c>
      <c r="AA300">
        <v>4916.8274094900007</v>
      </c>
      <c r="AB300" t="s">
        <v>53</v>
      </c>
      <c r="AC300" t="s">
        <v>42</v>
      </c>
      <c r="AD300" t="s">
        <v>54</v>
      </c>
      <c r="AE300" t="s">
        <v>73</v>
      </c>
      <c r="AF300" t="s">
        <v>1520</v>
      </c>
    </row>
    <row r="301" spans="1:32" x14ac:dyDescent="0.25">
      <c r="A301" t="s">
        <v>1521</v>
      </c>
      <c r="B301" t="s">
        <v>1522</v>
      </c>
      <c r="C301" t="s">
        <v>1523</v>
      </c>
      <c r="D301" t="s">
        <v>1524</v>
      </c>
      <c r="E301" t="s">
        <v>36</v>
      </c>
      <c r="F301">
        <v>9</v>
      </c>
      <c r="G301">
        <v>2022</v>
      </c>
      <c r="H301" s="1">
        <v>44958.709049456018</v>
      </c>
      <c r="I301" t="s">
        <v>444</v>
      </c>
      <c r="J301">
        <v>1327</v>
      </c>
      <c r="K301">
        <v>0</v>
      </c>
      <c r="L301" t="s">
        <v>38</v>
      </c>
      <c r="M301" t="s">
        <v>79</v>
      </c>
      <c r="Q301">
        <v>1327</v>
      </c>
      <c r="R301" t="s">
        <v>52</v>
      </c>
      <c r="S301">
        <v>34.285826999999998</v>
      </c>
      <c r="T301">
        <v>-118.81516999999999</v>
      </c>
      <c r="U301">
        <v>6.42</v>
      </c>
      <c r="V301">
        <v>2</v>
      </c>
      <c r="W301">
        <v>12.5</v>
      </c>
      <c r="X301">
        <v>0</v>
      </c>
      <c r="Y301">
        <v>2358.48</v>
      </c>
      <c r="Z301">
        <v>6004003001</v>
      </c>
      <c r="AA301">
        <v>3915.2514557049999</v>
      </c>
      <c r="AB301" t="s">
        <v>407</v>
      </c>
      <c r="AC301" t="s">
        <v>54</v>
      </c>
      <c r="AD301" t="s">
        <v>54</v>
      </c>
      <c r="AE301" t="s">
        <v>55</v>
      </c>
      <c r="AF301" t="s">
        <v>1525</v>
      </c>
    </row>
    <row r="302" spans="1:32" x14ac:dyDescent="0.25">
      <c r="A302" t="s">
        <v>1526</v>
      </c>
      <c r="B302" t="s">
        <v>1527</v>
      </c>
      <c r="C302" t="s">
        <v>1528</v>
      </c>
      <c r="D302" t="s">
        <v>1529</v>
      </c>
      <c r="E302" t="s">
        <v>36</v>
      </c>
      <c r="F302">
        <v>9</v>
      </c>
      <c r="G302">
        <v>2022</v>
      </c>
      <c r="H302" s="1">
        <v>44975.654638877313</v>
      </c>
      <c r="I302" t="s">
        <v>444</v>
      </c>
      <c r="J302">
        <v>1321.92</v>
      </c>
      <c r="K302">
        <v>0</v>
      </c>
      <c r="L302" t="s">
        <v>38</v>
      </c>
      <c r="M302" t="s">
        <v>79</v>
      </c>
      <c r="Q302">
        <v>1321.91</v>
      </c>
      <c r="R302" t="s">
        <v>94</v>
      </c>
      <c r="S302">
        <v>33.555019220261698</v>
      </c>
      <c r="T302">
        <v>-117.669676982406</v>
      </c>
      <c r="AB302" t="s">
        <v>53</v>
      </c>
      <c r="AC302" t="s">
        <v>54</v>
      </c>
      <c r="AD302" t="s">
        <v>54</v>
      </c>
      <c r="AE302" t="s">
        <v>55</v>
      </c>
      <c r="AF302" t="s">
        <v>1530</v>
      </c>
    </row>
    <row r="303" spans="1:32" x14ac:dyDescent="0.25">
      <c r="A303" t="s">
        <v>1531</v>
      </c>
      <c r="B303" t="s">
        <v>1532</v>
      </c>
      <c r="C303" t="s">
        <v>1533</v>
      </c>
      <c r="D303" t="s">
        <v>1534</v>
      </c>
      <c r="E303" t="s">
        <v>159</v>
      </c>
      <c r="F303">
        <v>10</v>
      </c>
      <c r="G303">
        <v>2022</v>
      </c>
      <c r="H303" s="1">
        <v>44974.727586053239</v>
      </c>
      <c r="I303" t="s">
        <v>444</v>
      </c>
      <c r="J303">
        <v>1310</v>
      </c>
      <c r="K303">
        <v>0</v>
      </c>
      <c r="L303" t="s">
        <v>38</v>
      </c>
      <c r="M303" t="s">
        <v>479</v>
      </c>
      <c r="P303">
        <v>1310</v>
      </c>
      <c r="Q303">
        <v>88.4</v>
      </c>
      <c r="R303" t="s">
        <v>94</v>
      </c>
      <c r="S303">
        <v>47.846297999999997</v>
      </c>
      <c r="T303">
        <v>-122.338351</v>
      </c>
      <c r="Z303">
        <v>53000715001</v>
      </c>
      <c r="AA303">
        <v>1948.5204919089999</v>
      </c>
      <c r="AB303" t="s">
        <v>54</v>
      </c>
      <c r="AC303" t="s">
        <v>64</v>
      </c>
      <c r="AD303" t="s">
        <v>54</v>
      </c>
      <c r="AE303" t="s">
        <v>73</v>
      </c>
      <c r="AF303" t="s">
        <v>1535</v>
      </c>
    </row>
    <row r="304" spans="1:32" x14ac:dyDescent="0.25">
      <c r="A304" t="s">
        <v>1536</v>
      </c>
      <c r="B304" t="s">
        <v>1537</v>
      </c>
      <c r="C304" t="s">
        <v>1537</v>
      </c>
      <c r="D304" t="s">
        <v>1538</v>
      </c>
      <c r="E304" t="s">
        <v>99</v>
      </c>
      <c r="F304">
        <v>6</v>
      </c>
      <c r="G304">
        <v>2022</v>
      </c>
      <c r="H304" s="1">
        <v>44824.434691423608</v>
      </c>
      <c r="I304" t="s">
        <v>444</v>
      </c>
      <c r="J304">
        <v>1302.06</v>
      </c>
      <c r="K304">
        <v>0</v>
      </c>
      <c r="L304" t="s">
        <v>38</v>
      </c>
      <c r="M304" t="s">
        <v>51</v>
      </c>
      <c r="N304">
        <v>1302.06</v>
      </c>
      <c r="R304" t="s">
        <v>52</v>
      </c>
      <c r="S304">
        <v>26.305278000000001</v>
      </c>
      <c r="T304">
        <v>-98.218889000000004</v>
      </c>
      <c r="U304">
        <v>6.3887499999999999</v>
      </c>
      <c r="V304">
        <v>1</v>
      </c>
      <c r="W304">
        <v>15</v>
      </c>
      <c r="X304">
        <v>11.25</v>
      </c>
      <c r="Y304">
        <v>2330.0189999999998</v>
      </c>
      <c r="Z304">
        <v>48001119002</v>
      </c>
      <c r="AA304">
        <v>2507.5819788398999</v>
      </c>
      <c r="AB304" t="s">
        <v>118</v>
      </c>
      <c r="AC304" t="s">
        <v>54</v>
      </c>
      <c r="AD304" t="s">
        <v>54</v>
      </c>
      <c r="AE304" t="s">
        <v>73</v>
      </c>
      <c r="AF304" t="s">
        <v>1539</v>
      </c>
    </row>
    <row r="305" spans="1:32" x14ac:dyDescent="0.25">
      <c r="A305" t="s">
        <v>1540</v>
      </c>
      <c r="B305" t="s">
        <v>1541</v>
      </c>
      <c r="C305" t="s">
        <v>1542</v>
      </c>
      <c r="D305" t="s">
        <v>1543</v>
      </c>
      <c r="E305" t="s">
        <v>207</v>
      </c>
      <c r="F305">
        <v>4</v>
      </c>
      <c r="G305">
        <v>2022</v>
      </c>
      <c r="H305" s="1">
        <v>44946.387612164355</v>
      </c>
      <c r="I305" t="s">
        <v>444</v>
      </c>
      <c r="J305">
        <v>1301</v>
      </c>
      <c r="K305">
        <v>0</v>
      </c>
      <c r="L305" t="s">
        <v>38</v>
      </c>
      <c r="M305" t="s">
        <v>51</v>
      </c>
      <c r="N305">
        <v>1301</v>
      </c>
      <c r="R305" t="s">
        <v>86</v>
      </c>
      <c r="S305">
        <v>35.183917000000001</v>
      </c>
      <c r="T305">
        <v>-87.041749999999993</v>
      </c>
      <c r="U305">
        <v>2.045416667</v>
      </c>
      <c r="V305">
        <v>1</v>
      </c>
      <c r="W305">
        <v>4</v>
      </c>
      <c r="X305">
        <v>2.2010000000000001</v>
      </c>
      <c r="Y305">
        <v>745.28700000000003</v>
      </c>
      <c r="Z305">
        <v>47001150001</v>
      </c>
      <c r="AA305">
        <v>1062.9452440441901</v>
      </c>
      <c r="AB305" t="s">
        <v>38</v>
      </c>
      <c r="AC305" t="s">
        <v>38</v>
      </c>
      <c r="AD305" t="s">
        <v>38</v>
      </c>
      <c r="AE305" t="s">
        <v>38</v>
      </c>
      <c r="AF305" t="s">
        <v>1544</v>
      </c>
    </row>
    <row r="306" spans="1:32" x14ac:dyDescent="0.25">
      <c r="A306" t="s">
        <v>1545</v>
      </c>
      <c r="B306" t="s">
        <v>1546</v>
      </c>
      <c r="C306" t="s">
        <v>1547</v>
      </c>
      <c r="D306" t="s">
        <v>1548</v>
      </c>
      <c r="E306" t="s">
        <v>1064</v>
      </c>
      <c r="F306">
        <v>3</v>
      </c>
      <c r="G306">
        <v>2022</v>
      </c>
      <c r="H306" s="1">
        <v>44937.426706041668</v>
      </c>
      <c r="I306" t="s">
        <v>444</v>
      </c>
      <c r="J306">
        <v>1295</v>
      </c>
      <c r="K306">
        <v>0</v>
      </c>
      <c r="L306" t="s">
        <v>38</v>
      </c>
      <c r="M306" t="s">
        <v>51</v>
      </c>
      <c r="N306">
        <v>1236</v>
      </c>
      <c r="R306" t="s">
        <v>214</v>
      </c>
      <c r="S306">
        <v>39.625005999999999</v>
      </c>
      <c r="T306">
        <v>-78.756035999999995</v>
      </c>
      <c r="U306">
        <v>10.55816667</v>
      </c>
      <c r="V306">
        <v>1</v>
      </c>
      <c r="W306">
        <v>15</v>
      </c>
      <c r="X306">
        <v>0</v>
      </c>
      <c r="Y306">
        <v>3841.7919999999999</v>
      </c>
      <c r="Z306">
        <v>24000031001</v>
      </c>
      <c r="AA306">
        <v>5533.4339875838195</v>
      </c>
      <c r="AB306" t="s">
        <v>54</v>
      </c>
      <c r="AC306" t="s">
        <v>54</v>
      </c>
      <c r="AD306" t="s">
        <v>537</v>
      </c>
      <c r="AE306" t="s">
        <v>54</v>
      </c>
      <c r="AF306" t="s">
        <v>1549</v>
      </c>
    </row>
    <row r="307" spans="1:32" x14ac:dyDescent="0.25">
      <c r="A307" t="s">
        <v>1550</v>
      </c>
      <c r="B307" t="s">
        <v>1551</v>
      </c>
      <c r="C307" t="s">
        <v>1552</v>
      </c>
      <c r="D307" t="s">
        <v>1553</v>
      </c>
      <c r="E307" t="s">
        <v>259</v>
      </c>
      <c r="F307">
        <v>7</v>
      </c>
      <c r="G307">
        <v>2022</v>
      </c>
      <c r="H307" s="1">
        <v>44974.67118099537</v>
      </c>
      <c r="I307" t="s">
        <v>444</v>
      </c>
      <c r="J307">
        <v>1290</v>
      </c>
      <c r="K307">
        <v>0</v>
      </c>
      <c r="L307" t="s">
        <v>38</v>
      </c>
      <c r="M307" t="s">
        <v>51</v>
      </c>
      <c r="N307">
        <v>1290</v>
      </c>
      <c r="R307" t="s">
        <v>52</v>
      </c>
      <c r="S307">
        <v>41.407499000000001</v>
      </c>
      <c r="T307">
        <v>-91.071912999999995</v>
      </c>
      <c r="U307">
        <v>0</v>
      </c>
      <c r="V307">
        <v>1</v>
      </c>
      <c r="W307">
        <v>16.899999999999999</v>
      </c>
      <c r="X307">
        <v>10.3</v>
      </c>
      <c r="Y307">
        <v>0</v>
      </c>
      <c r="Z307">
        <v>19000598001</v>
      </c>
      <c r="AA307">
        <v>2866.3282750138001</v>
      </c>
      <c r="AB307" t="s">
        <v>53</v>
      </c>
      <c r="AC307" t="s">
        <v>72</v>
      </c>
      <c r="AD307" t="s">
        <v>54</v>
      </c>
      <c r="AE307" t="s">
        <v>583</v>
      </c>
      <c r="AF307" t="s">
        <v>1554</v>
      </c>
    </row>
    <row r="308" spans="1:32" x14ac:dyDescent="0.25">
      <c r="A308" t="s">
        <v>1555</v>
      </c>
      <c r="B308" t="s">
        <v>1556</v>
      </c>
      <c r="C308" t="s">
        <v>1557</v>
      </c>
      <c r="D308" t="s">
        <v>1558</v>
      </c>
      <c r="E308" t="s">
        <v>36</v>
      </c>
      <c r="F308">
        <v>9</v>
      </c>
      <c r="G308">
        <v>2022</v>
      </c>
      <c r="H308" s="1">
        <v>44967.48508539352</v>
      </c>
      <c r="I308" t="s">
        <v>444</v>
      </c>
      <c r="J308">
        <v>1286</v>
      </c>
      <c r="K308">
        <v>0</v>
      </c>
      <c r="L308" t="s">
        <v>38</v>
      </c>
      <c r="M308" t="s">
        <v>39</v>
      </c>
      <c r="N308">
        <v>425</v>
      </c>
      <c r="Q308">
        <v>861</v>
      </c>
      <c r="R308" t="s">
        <v>445</v>
      </c>
      <c r="S308">
        <v>37.950000000000003</v>
      </c>
      <c r="T308">
        <v>-122.49657999999999</v>
      </c>
      <c r="U308">
        <v>7.7649999999999997</v>
      </c>
      <c r="V308">
        <v>2</v>
      </c>
      <c r="W308">
        <v>30</v>
      </c>
      <c r="X308">
        <v>0</v>
      </c>
      <c r="Y308">
        <v>2838.86</v>
      </c>
      <c r="Z308">
        <v>6002044004</v>
      </c>
      <c r="AA308">
        <v>3277.8849396600003</v>
      </c>
      <c r="AB308" t="s">
        <v>53</v>
      </c>
      <c r="AC308" t="s">
        <v>42</v>
      </c>
      <c r="AD308" t="s">
        <v>54</v>
      </c>
      <c r="AE308" t="s">
        <v>73</v>
      </c>
      <c r="AF308" t="s">
        <v>1559</v>
      </c>
    </row>
    <row r="309" spans="1:32" x14ac:dyDescent="0.25">
      <c r="A309" t="s">
        <v>1560</v>
      </c>
      <c r="B309" t="s">
        <v>1561</v>
      </c>
      <c r="C309" t="s">
        <v>1562</v>
      </c>
      <c r="D309" t="s">
        <v>1563</v>
      </c>
      <c r="E309" t="s">
        <v>36</v>
      </c>
      <c r="F309">
        <v>9</v>
      </c>
      <c r="G309">
        <v>2022</v>
      </c>
      <c r="H309" s="1">
        <v>44978.641982037036</v>
      </c>
      <c r="I309" t="s">
        <v>444</v>
      </c>
      <c r="J309">
        <v>1283.08</v>
      </c>
      <c r="K309">
        <v>0</v>
      </c>
      <c r="L309" t="s">
        <v>38</v>
      </c>
      <c r="M309" t="s">
        <v>79</v>
      </c>
      <c r="Q309">
        <v>2566.16</v>
      </c>
      <c r="R309" t="s">
        <v>94</v>
      </c>
      <c r="S309">
        <v>34.89237</v>
      </c>
      <c r="T309">
        <v>-117.02518999999999</v>
      </c>
      <c r="Z309">
        <v>6006005001</v>
      </c>
      <c r="AA309">
        <v>1292.9435039770001</v>
      </c>
      <c r="AB309" t="s">
        <v>118</v>
      </c>
      <c r="AC309" t="s">
        <v>64</v>
      </c>
      <c r="AD309" t="s">
        <v>54</v>
      </c>
      <c r="AE309" t="s">
        <v>65</v>
      </c>
      <c r="AF309" t="s">
        <v>1564</v>
      </c>
    </row>
    <row r="310" spans="1:32" x14ac:dyDescent="0.25">
      <c r="A310" t="s">
        <v>1565</v>
      </c>
      <c r="B310" t="s">
        <v>1566</v>
      </c>
      <c r="C310" t="s">
        <v>1567</v>
      </c>
      <c r="D310" t="s">
        <v>1568</v>
      </c>
      <c r="E310" t="s">
        <v>85</v>
      </c>
      <c r="F310">
        <v>2</v>
      </c>
      <c r="G310">
        <v>2022</v>
      </c>
      <c r="H310" s="1">
        <v>44984.616333773149</v>
      </c>
      <c r="I310" t="s">
        <v>444</v>
      </c>
      <c r="J310">
        <v>1281.8</v>
      </c>
      <c r="K310">
        <v>0</v>
      </c>
      <c r="L310" t="s">
        <v>38</v>
      </c>
      <c r="M310" t="s">
        <v>79</v>
      </c>
      <c r="Q310">
        <v>1281.8</v>
      </c>
      <c r="R310" t="s">
        <v>52</v>
      </c>
      <c r="S310">
        <v>41.713813999999999</v>
      </c>
      <c r="T310">
        <v>-73.937574999999995</v>
      </c>
      <c r="U310">
        <v>0.33084999999999998</v>
      </c>
      <c r="V310">
        <v>1</v>
      </c>
      <c r="W310">
        <v>10</v>
      </c>
      <c r="X310">
        <v>0</v>
      </c>
      <c r="Y310">
        <v>120.76025</v>
      </c>
      <c r="Z310">
        <v>36003019001</v>
      </c>
      <c r="AA310">
        <v>2727.7465839537299</v>
      </c>
      <c r="AB310" t="s">
        <v>54</v>
      </c>
      <c r="AC310" t="s">
        <v>54</v>
      </c>
      <c r="AD310" t="s">
        <v>54</v>
      </c>
      <c r="AE310" t="s">
        <v>65</v>
      </c>
      <c r="AF310" t="s">
        <v>1569</v>
      </c>
    </row>
    <row r="311" spans="1:32" x14ac:dyDescent="0.25">
      <c r="A311" t="s">
        <v>1570</v>
      </c>
      <c r="B311" t="s">
        <v>1571</v>
      </c>
      <c r="C311" t="s">
        <v>1571</v>
      </c>
      <c r="D311" t="s">
        <v>1572</v>
      </c>
      <c r="E311" t="s">
        <v>99</v>
      </c>
      <c r="F311">
        <v>6</v>
      </c>
      <c r="G311">
        <v>2022</v>
      </c>
      <c r="H311" s="1">
        <v>44826.606138263887</v>
      </c>
      <c r="I311" t="s">
        <v>444</v>
      </c>
      <c r="J311">
        <v>1271</v>
      </c>
      <c r="K311">
        <v>0</v>
      </c>
      <c r="L311" t="s">
        <v>38</v>
      </c>
      <c r="M311" t="s">
        <v>679</v>
      </c>
      <c r="O311">
        <v>1271</v>
      </c>
      <c r="R311" t="s">
        <v>52</v>
      </c>
      <c r="S311">
        <v>25.954014000000001</v>
      </c>
      <c r="T311">
        <v>-97.453935000000001</v>
      </c>
      <c r="U311">
        <v>8.0955833330000004</v>
      </c>
      <c r="V311">
        <v>1</v>
      </c>
      <c r="W311">
        <v>14.5</v>
      </c>
      <c r="X311">
        <v>14.5</v>
      </c>
      <c r="Y311">
        <v>2953.3809999999999</v>
      </c>
      <c r="Z311">
        <v>48001102002</v>
      </c>
      <c r="AA311">
        <v>4042.7247589140002</v>
      </c>
      <c r="AB311" t="s">
        <v>41</v>
      </c>
      <c r="AC311" t="s">
        <v>64</v>
      </c>
      <c r="AD311" t="s">
        <v>54</v>
      </c>
      <c r="AE311" t="s">
        <v>65</v>
      </c>
      <c r="AF311" t="s">
        <v>1573</v>
      </c>
    </row>
    <row r="312" spans="1:32" x14ac:dyDescent="0.25">
      <c r="A312" t="s">
        <v>1574</v>
      </c>
      <c r="B312" t="s">
        <v>1575</v>
      </c>
      <c r="C312" t="s">
        <v>1576</v>
      </c>
      <c r="D312" t="s">
        <v>1577</v>
      </c>
      <c r="E312" t="s">
        <v>93</v>
      </c>
      <c r="F312">
        <v>4</v>
      </c>
      <c r="G312">
        <v>2022</v>
      </c>
      <c r="H312" s="1">
        <v>44956.455804872683</v>
      </c>
      <c r="I312" t="s">
        <v>444</v>
      </c>
      <c r="J312">
        <v>1221</v>
      </c>
      <c r="K312">
        <v>0</v>
      </c>
      <c r="L312" t="s">
        <v>38</v>
      </c>
      <c r="M312" t="s">
        <v>51</v>
      </c>
      <c r="N312">
        <v>1221</v>
      </c>
      <c r="R312" t="s">
        <v>52</v>
      </c>
      <c r="S312">
        <v>37.780760000000001</v>
      </c>
      <c r="T312">
        <v>-85.510740999999996</v>
      </c>
      <c r="U312">
        <v>1.523083333</v>
      </c>
      <c r="V312">
        <v>1</v>
      </c>
      <c r="W312">
        <v>4</v>
      </c>
      <c r="X312">
        <v>1.724</v>
      </c>
      <c r="Y312">
        <v>553.66200000000003</v>
      </c>
      <c r="Z312">
        <v>21000159002</v>
      </c>
      <c r="AA312">
        <v>941.48139655789987</v>
      </c>
      <c r="AB312" t="s">
        <v>54</v>
      </c>
      <c r="AC312" t="s">
        <v>72</v>
      </c>
      <c r="AD312" t="s">
        <v>54</v>
      </c>
      <c r="AE312" t="s">
        <v>1307</v>
      </c>
      <c r="AF312" t="s">
        <v>1578</v>
      </c>
    </row>
    <row r="313" spans="1:32" x14ac:dyDescent="0.25">
      <c r="A313" t="s">
        <v>1579</v>
      </c>
      <c r="B313" t="s">
        <v>1580</v>
      </c>
      <c r="C313" t="s">
        <v>1580</v>
      </c>
      <c r="D313" t="s">
        <v>1581</v>
      </c>
      <c r="E313" t="s">
        <v>99</v>
      </c>
      <c r="F313">
        <v>6</v>
      </c>
      <c r="G313">
        <v>2022</v>
      </c>
      <c r="H313" s="1">
        <v>44824.503763761575</v>
      </c>
      <c r="I313" t="s">
        <v>444</v>
      </c>
      <c r="J313">
        <v>1218</v>
      </c>
      <c r="K313">
        <v>0</v>
      </c>
      <c r="L313" t="s">
        <v>38</v>
      </c>
      <c r="M313" t="s">
        <v>79</v>
      </c>
      <c r="Q313">
        <v>1218</v>
      </c>
      <c r="R313" t="s">
        <v>52</v>
      </c>
      <c r="S313">
        <v>31.695271000000002</v>
      </c>
      <c r="T313">
        <v>-98.950092999999995</v>
      </c>
      <c r="U313">
        <v>1.8574999999999999</v>
      </c>
      <c r="V313">
        <v>1</v>
      </c>
      <c r="W313">
        <v>4.54</v>
      </c>
      <c r="X313">
        <v>4.54</v>
      </c>
      <c r="Y313">
        <v>677.56</v>
      </c>
      <c r="Z313">
        <v>48009005001</v>
      </c>
      <c r="AA313">
        <v>1225.5647579951003</v>
      </c>
      <c r="AB313" t="s">
        <v>41</v>
      </c>
      <c r="AC313" t="s">
        <v>54</v>
      </c>
      <c r="AD313" t="s">
        <v>54</v>
      </c>
      <c r="AE313" t="s">
        <v>55</v>
      </c>
      <c r="AF313" t="s">
        <v>1582</v>
      </c>
    </row>
    <row r="314" spans="1:32" x14ac:dyDescent="0.25">
      <c r="A314" t="s">
        <v>1583</v>
      </c>
      <c r="B314" t="s">
        <v>1584</v>
      </c>
      <c r="C314" t="s">
        <v>1585</v>
      </c>
      <c r="D314" t="s">
        <v>1586</v>
      </c>
      <c r="E314" t="s">
        <v>192</v>
      </c>
      <c r="F314">
        <v>4</v>
      </c>
      <c r="G314">
        <v>2022</v>
      </c>
      <c r="H314" s="1">
        <v>44999.236790752315</v>
      </c>
      <c r="I314" t="s">
        <v>444</v>
      </c>
      <c r="J314">
        <v>1215</v>
      </c>
      <c r="K314">
        <v>0</v>
      </c>
      <c r="L314" t="s">
        <v>38</v>
      </c>
      <c r="M314" t="s">
        <v>79</v>
      </c>
      <c r="Q314">
        <v>1215</v>
      </c>
      <c r="R314" t="s">
        <v>86</v>
      </c>
      <c r="S314">
        <v>30.53</v>
      </c>
      <c r="T314">
        <v>-87.904300000000006</v>
      </c>
      <c r="U314">
        <v>2.2394666669999999</v>
      </c>
      <c r="V314">
        <v>1</v>
      </c>
      <c r="W314">
        <v>4</v>
      </c>
      <c r="X314">
        <v>1.92</v>
      </c>
      <c r="Y314">
        <v>818.4529</v>
      </c>
      <c r="Z314">
        <v>1000057001</v>
      </c>
      <c r="AA314">
        <v>1063.4915582007998</v>
      </c>
      <c r="AB314" t="s">
        <v>544</v>
      </c>
      <c r="AC314" t="s">
        <v>54</v>
      </c>
      <c r="AD314" t="s">
        <v>54</v>
      </c>
      <c r="AE314" t="s">
        <v>73</v>
      </c>
      <c r="AF314" t="s">
        <v>1587</v>
      </c>
    </row>
    <row r="315" spans="1:32" x14ac:dyDescent="0.25">
      <c r="A315" t="s">
        <v>1588</v>
      </c>
      <c r="B315" t="s">
        <v>1589</v>
      </c>
      <c r="C315" t="s">
        <v>1590</v>
      </c>
      <c r="D315" t="s">
        <v>720</v>
      </c>
      <c r="E315" t="s">
        <v>641</v>
      </c>
      <c r="F315">
        <v>3</v>
      </c>
      <c r="G315">
        <v>2022</v>
      </c>
      <c r="H315" s="1">
        <v>44967.413979571756</v>
      </c>
      <c r="I315" t="s">
        <v>444</v>
      </c>
      <c r="J315">
        <v>1213</v>
      </c>
      <c r="K315">
        <v>0</v>
      </c>
      <c r="L315" t="s">
        <v>38</v>
      </c>
      <c r="M315" t="s">
        <v>51</v>
      </c>
      <c r="N315">
        <v>1213.3399999999999</v>
      </c>
      <c r="R315" t="s">
        <v>52</v>
      </c>
      <c r="S315">
        <v>37.44059</v>
      </c>
      <c r="T315">
        <v>-77.433840000000004</v>
      </c>
      <c r="U315">
        <v>17.043333334</v>
      </c>
      <c r="V315">
        <v>3</v>
      </c>
      <c r="W315">
        <v>12</v>
      </c>
      <c r="X315">
        <v>0</v>
      </c>
      <c r="Y315">
        <v>3111.48</v>
      </c>
      <c r="Z315">
        <v>51000162001</v>
      </c>
      <c r="AA315">
        <v>3246.9271374520995</v>
      </c>
      <c r="AB315" t="s">
        <v>53</v>
      </c>
      <c r="AC315" t="s">
        <v>72</v>
      </c>
      <c r="AD315" t="s">
        <v>54</v>
      </c>
      <c r="AE315" t="s">
        <v>55</v>
      </c>
      <c r="AF315" t="s">
        <v>1591</v>
      </c>
    </row>
    <row r="316" spans="1:32" x14ac:dyDescent="0.25">
      <c r="A316" t="s">
        <v>1592</v>
      </c>
      <c r="B316" t="s">
        <v>1593</v>
      </c>
      <c r="C316" t="s">
        <v>1593</v>
      </c>
      <c r="D316" t="s">
        <v>1594</v>
      </c>
      <c r="E316" t="s">
        <v>99</v>
      </c>
      <c r="F316">
        <v>6</v>
      </c>
      <c r="G316">
        <v>2022</v>
      </c>
      <c r="H316" s="1">
        <v>44833.703603726855</v>
      </c>
      <c r="I316" t="s">
        <v>444</v>
      </c>
      <c r="J316">
        <v>1208.8599999999999</v>
      </c>
      <c r="K316">
        <v>0</v>
      </c>
      <c r="L316" t="s">
        <v>38</v>
      </c>
      <c r="M316" t="s">
        <v>79</v>
      </c>
      <c r="Q316">
        <v>1208.8599999999999</v>
      </c>
      <c r="R316" t="s">
        <v>94</v>
      </c>
      <c r="S316">
        <v>29.716760000000001</v>
      </c>
      <c r="T316">
        <v>-95.592200000000005</v>
      </c>
      <c r="U316">
        <v>9.4609166669999993</v>
      </c>
      <c r="V316">
        <v>1</v>
      </c>
      <c r="W316">
        <v>18</v>
      </c>
      <c r="X316">
        <v>18</v>
      </c>
      <c r="Y316">
        <v>3453.8040000000001</v>
      </c>
      <c r="Z316">
        <v>48007039091</v>
      </c>
      <c r="AB316" t="s">
        <v>54</v>
      </c>
      <c r="AC316" t="s">
        <v>54</v>
      </c>
      <c r="AD316" t="s">
        <v>54</v>
      </c>
      <c r="AE316" t="s">
        <v>73</v>
      </c>
      <c r="AF316" t="s">
        <v>1595</v>
      </c>
    </row>
    <row r="317" spans="1:32" x14ac:dyDescent="0.25">
      <c r="A317" t="s">
        <v>1596</v>
      </c>
      <c r="B317" t="s">
        <v>1597</v>
      </c>
      <c r="C317" t="s">
        <v>1598</v>
      </c>
      <c r="D317" t="s">
        <v>1599</v>
      </c>
      <c r="E317" t="s">
        <v>36</v>
      </c>
      <c r="F317">
        <v>9</v>
      </c>
      <c r="G317">
        <v>2022</v>
      </c>
      <c r="H317" s="1">
        <v>44964.848154293984</v>
      </c>
      <c r="I317" t="s">
        <v>444</v>
      </c>
      <c r="J317">
        <v>1180</v>
      </c>
      <c r="K317">
        <v>0</v>
      </c>
      <c r="L317" t="s">
        <v>38</v>
      </c>
      <c r="M317" t="s">
        <v>51</v>
      </c>
      <c r="N317">
        <v>1180</v>
      </c>
      <c r="R317" t="s">
        <v>52</v>
      </c>
      <c r="S317">
        <v>33.9876593271171</v>
      </c>
      <c r="T317">
        <v>-117.146260457553</v>
      </c>
      <c r="AB317" t="s">
        <v>53</v>
      </c>
      <c r="AC317" t="s">
        <v>42</v>
      </c>
      <c r="AD317" t="s">
        <v>215</v>
      </c>
      <c r="AE317" t="s">
        <v>55</v>
      </c>
      <c r="AF317" t="s">
        <v>1600</v>
      </c>
    </row>
    <row r="318" spans="1:32" x14ac:dyDescent="0.25">
      <c r="A318" t="s">
        <v>1601</v>
      </c>
      <c r="B318" t="s">
        <v>1602</v>
      </c>
      <c r="C318" t="s">
        <v>1603</v>
      </c>
      <c r="D318" t="s">
        <v>1604</v>
      </c>
      <c r="E318" t="s">
        <v>437</v>
      </c>
      <c r="F318">
        <v>5</v>
      </c>
      <c r="G318">
        <v>2022</v>
      </c>
      <c r="H318" s="1">
        <v>44966.400781666664</v>
      </c>
      <c r="I318" t="s">
        <v>444</v>
      </c>
      <c r="J318">
        <v>1178</v>
      </c>
      <c r="K318">
        <v>0</v>
      </c>
      <c r="L318" t="s">
        <v>38</v>
      </c>
      <c r="M318" t="s">
        <v>51</v>
      </c>
      <c r="N318">
        <v>1178</v>
      </c>
      <c r="R318" t="s">
        <v>52</v>
      </c>
      <c r="S318">
        <v>45.867851999999999</v>
      </c>
      <c r="T318">
        <v>-95.405750999999995</v>
      </c>
      <c r="U318">
        <v>3.218083333</v>
      </c>
      <c r="V318">
        <v>1</v>
      </c>
      <c r="W318">
        <v>4.7</v>
      </c>
      <c r="X318">
        <v>4.7</v>
      </c>
      <c r="Y318">
        <v>1175.538</v>
      </c>
      <c r="Z318">
        <v>27044000143</v>
      </c>
      <c r="AA318">
        <v>1000.4833254717799</v>
      </c>
      <c r="AB318" t="s">
        <v>41</v>
      </c>
      <c r="AC318" t="s">
        <v>72</v>
      </c>
      <c r="AD318" t="s">
        <v>54</v>
      </c>
      <c r="AE318" t="s">
        <v>73</v>
      </c>
      <c r="AF318" t="s">
        <v>1605</v>
      </c>
    </row>
    <row r="319" spans="1:32" x14ac:dyDescent="0.25">
      <c r="A319" t="s">
        <v>1606</v>
      </c>
      <c r="B319" t="s">
        <v>1607</v>
      </c>
      <c r="C319" t="s">
        <v>1608</v>
      </c>
      <c r="D319" t="s">
        <v>1609</v>
      </c>
      <c r="E319" t="s">
        <v>207</v>
      </c>
      <c r="F319">
        <v>4</v>
      </c>
      <c r="G319">
        <v>2022</v>
      </c>
      <c r="H319" s="1">
        <v>44976.568542337962</v>
      </c>
      <c r="I319" t="s">
        <v>444</v>
      </c>
      <c r="J319">
        <v>1173.3</v>
      </c>
      <c r="K319">
        <v>0</v>
      </c>
      <c r="L319" t="s">
        <v>38</v>
      </c>
      <c r="M319" t="s">
        <v>473</v>
      </c>
      <c r="N319">
        <v>196.75</v>
      </c>
      <c r="Q319">
        <v>1162.24</v>
      </c>
      <c r="R319" t="s">
        <v>1610</v>
      </c>
      <c r="S319">
        <v>36.331477</v>
      </c>
      <c r="T319">
        <v>-86.462479000000002</v>
      </c>
      <c r="U319">
        <v>7.1483333330000001</v>
      </c>
      <c r="V319">
        <v>1</v>
      </c>
      <c r="W319">
        <v>12</v>
      </c>
      <c r="X319">
        <v>6.38</v>
      </c>
      <c r="Y319">
        <v>2595.4850000000001</v>
      </c>
      <c r="Z319">
        <v>47000540001</v>
      </c>
      <c r="AA319">
        <v>1821.0471887000001</v>
      </c>
      <c r="AB319" t="s">
        <v>38</v>
      </c>
      <c r="AC319" t="s">
        <v>38</v>
      </c>
      <c r="AD319" t="s">
        <v>38</v>
      </c>
      <c r="AE319" t="s">
        <v>38</v>
      </c>
      <c r="AF319" t="s">
        <v>1611</v>
      </c>
    </row>
    <row r="320" spans="1:32" x14ac:dyDescent="0.25">
      <c r="A320" t="s">
        <v>1612</v>
      </c>
      <c r="B320" t="s">
        <v>1613</v>
      </c>
      <c r="C320" t="s">
        <v>1613</v>
      </c>
      <c r="D320" t="s">
        <v>1614</v>
      </c>
      <c r="E320" t="s">
        <v>99</v>
      </c>
      <c r="F320">
        <v>6</v>
      </c>
      <c r="G320">
        <v>2022</v>
      </c>
      <c r="H320" s="1">
        <v>45195.590332743057</v>
      </c>
      <c r="I320" t="s">
        <v>444</v>
      </c>
      <c r="J320">
        <v>1171</v>
      </c>
      <c r="K320">
        <v>0</v>
      </c>
      <c r="L320" t="s">
        <v>38</v>
      </c>
      <c r="M320" t="s">
        <v>79</v>
      </c>
      <c r="Q320">
        <v>1171</v>
      </c>
      <c r="R320" t="s">
        <v>52</v>
      </c>
      <c r="S320">
        <v>35.106935999999997</v>
      </c>
      <c r="T320">
        <v>-101.791867</v>
      </c>
      <c r="U320">
        <v>3.3649166670000001</v>
      </c>
      <c r="V320">
        <v>2</v>
      </c>
      <c r="W320">
        <v>12</v>
      </c>
      <c r="X320">
        <v>12</v>
      </c>
      <c r="Y320">
        <v>1226.8979999999999</v>
      </c>
      <c r="Z320">
        <v>48000105005</v>
      </c>
      <c r="AA320">
        <v>4370.5132528799995</v>
      </c>
      <c r="AB320" t="s">
        <v>407</v>
      </c>
      <c r="AC320" t="s">
        <v>72</v>
      </c>
      <c r="AD320" t="s">
        <v>54</v>
      </c>
      <c r="AE320" t="s">
        <v>73</v>
      </c>
      <c r="AF320" t="s">
        <v>1615</v>
      </c>
    </row>
    <row r="321" spans="1:32" x14ac:dyDescent="0.25">
      <c r="A321" t="s">
        <v>1616</v>
      </c>
      <c r="B321" t="s">
        <v>1617</v>
      </c>
      <c r="C321" t="s">
        <v>1618</v>
      </c>
      <c r="D321" t="s">
        <v>1459</v>
      </c>
      <c r="E321" t="s">
        <v>253</v>
      </c>
      <c r="F321">
        <v>5</v>
      </c>
      <c r="G321">
        <v>2022</v>
      </c>
      <c r="H321" s="1">
        <v>44979.630546030094</v>
      </c>
      <c r="I321" t="s">
        <v>444</v>
      </c>
      <c r="J321">
        <v>1165</v>
      </c>
      <c r="K321">
        <v>0</v>
      </c>
      <c r="L321" t="s">
        <v>38</v>
      </c>
      <c r="M321" t="s">
        <v>79</v>
      </c>
      <c r="Q321">
        <v>1165</v>
      </c>
      <c r="R321" t="s">
        <v>52</v>
      </c>
      <c r="S321">
        <v>39.093556</v>
      </c>
      <c r="T321">
        <v>-86.549194</v>
      </c>
      <c r="U321">
        <v>10.284166669999999</v>
      </c>
      <c r="V321">
        <v>1</v>
      </c>
      <c r="W321">
        <v>30</v>
      </c>
      <c r="X321">
        <v>15</v>
      </c>
      <c r="Y321">
        <v>3739.7</v>
      </c>
      <c r="Z321">
        <v>18002020003</v>
      </c>
      <c r="AA321">
        <v>5463.1415661000001</v>
      </c>
      <c r="AB321" t="s">
        <v>118</v>
      </c>
      <c r="AC321" t="s">
        <v>54</v>
      </c>
      <c r="AD321" t="s">
        <v>54</v>
      </c>
      <c r="AE321" t="s">
        <v>73</v>
      </c>
      <c r="AF321" t="s">
        <v>1619</v>
      </c>
    </row>
    <row r="322" spans="1:32" x14ac:dyDescent="0.25">
      <c r="A322" t="s">
        <v>1620</v>
      </c>
      <c r="B322" t="s">
        <v>1621</v>
      </c>
      <c r="C322" t="s">
        <v>1622</v>
      </c>
      <c r="D322" t="s">
        <v>285</v>
      </c>
      <c r="E322" t="s">
        <v>117</v>
      </c>
      <c r="F322">
        <v>5</v>
      </c>
      <c r="G322">
        <v>2022</v>
      </c>
      <c r="H322" s="1">
        <v>45315.398345173613</v>
      </c>
      <c r="I322" t="s">
        <v>444</v>
      </c>
      <c r="J322">
        <v>1144.78</v>
      </c>
      <c r="K322">
        <v>0</v>
      </c>
      <c r="L322" t="s">
        <v>38</v>
      </c>
      <c r="M322" t="s">
        <v>679</v>
      </c>
      <c r="O322">
        <v>1282</v>
      </c>
      <c r="R322" t="s">
        <v>52</v>
      </c>
      <c r="S322">
        <v>39.802630000000001</v>
      </c>
      <c r="T322">
        <v>-89.53013</v>
      </c>
      <c r="U322">
        <v>10.365833329999999</v>
      </c>
      <c r="V322">
        <v>3</v>
      </c>
      <c r="W322">
        <v>37.5</v>
      </c>
      <c r="X322">
        <v>15</v>
      </c>
      <c r="Y322">
        <v>3772.77</v>
      </c>
      <c r="AB322" t="s">
        <v>544</v>
      </c>
      <c r="AC322" t="s">
        <v>54</v>
      </c>
      <c r="AD322" t="s">
        <v>54</v>
      </c>
      <c r="AE322" t="s">
        <v>73</v>
      </c>
      <c r="AF322" t="s">
        <v>1623</v>
      </c>
    </row>
    <row r="323" spans="1:32" x14ac:dyDescent="0.25">
      <c r="A323" t="s">
        <v>1624</v>
      </c>
      <c r="B323" t="s">
        <v>1625</v>
      </c>
      <c r="C323" t="s">
        <v>1625</v>
      </c>
      <c r="D323" t="s">
        <v>1572</v>
      </c>
      <c r="E323" t="s">
        <v>99</v>
      </c>
      <c r="F323">
        <v>6</v>
      </c>
      <c r="G323">
        <v>2022</v>
      </c>
      <c r="H323" s="1">
        <v>44826.604878449078</v>
      </c>
      <c r="I323" t="s">
        <v>444</v>
      </c>
      <c r="J323">
        <v>1139</v>
      </c>
      <c r="K323">
        <v>0</v>
      </c>
      <c r="L323" t="s">
        <v>38</v>
      </c>
      <c r="M323" t="s">
        <v>679</v>
      </c>
      <c r="O323">
        <v>1139</v>
      </c>
      <c r="R323" t="s">
        <v>52</v>
      </c>
      <c r="S323">
        <v>25.897221999999999</v>
      </c>
      <c r="T323">
        <v>-97.468778</v>
      </c>
      <c r="U323">
        <v>7.1654166669999997</v>
      </c>
      <c r="V323">
        <v>1</v>
      </c>
      <c r="W323">
        <v>12.8</v>
      </c>
      <c r="X323">
        <v>12.8</v>
      </c>
      <c r="Y323">
        <v>2614.7269999999999</v>
      </c>
      <c r="Z323">
        <v>48001102001</v>
      </c>
      <c r="AA323">
        <v>3447.7886423657101</v>
      </c>
      <c r="AB323" t="s">
        <v>41</v>
      </c>
      <c r="AC323" t="s">
        <v>64</v>
      </c>
      <c r="AD323" t="s">
        <v>54</v>
      </c>
      <c r="AE323" t="s">
        <v>73</v>
      </c>
      <c r="AF323" t="s">
        <v>1626</v>
      </c>
    </row>
    <row r="324" spans="1:32" x14ac:dyDescent="0.25">
      <c r="A324" t="s">
        <v>1627</v>
      </c>
      <c r="B324" t="s">
        <v>1628</v>
      </c>
      <c r="C324" t="s">
        <v>1629</v>
      </c>
      <c r="D324" t="s">
        <v>1630</v>
      </c>
      <c r="E324" t="s">
        <v>213</v>
      </c>
      <c r="F324">
        <v>3</v>
      </c>
      <c r="G324">
        <v>2022</v>
      </c>
      <c r="H324" s="1">
        <v>44966.539967488425</v>
      </c>
      <c r="I324" t="s">
        <v>444</v>
      </c>
      <c r="J324">
        <v>1137</v>
      </c>
      <c r="K324">
        <v>0</v>
      </c>
      <c r="L324" t="s">
        <v>38</v>
      </c>
      <c r="M324" t="s">
        <v>51</v>
      </c>
      <c r="N324">
        <v>1137</v>
      </c>
      <c r="R324" t="s">
        <v>52</v>
      </c>
      <c r="S324">
        <v>39.793849999999999</v>
      </c>
      <c r="T324">
        <v>-76.968819999999994</v>
      </c>
      <c r="U324">
        <v>2.1259166669999998</v>
      </c>
      <c r="V324">
        <v>1</v>
      </c>
      <c r="W324">
        <v>4.2</v>
      </c>
      <c r="X324">
        <v>0</v>
      </c>
      <c r="Y324">
        <v>775.57100000000003</v>
      </c>
      <c r="Z324">
        <v>42003163001</v>
      </c>
      <c r="AA324">
        <v>750.27144174440002</v>
      </c>
      <c r="AB324" t="s">
        <v>87</v>
      </c>
      <c r="AC324" t="s">
        <v>54</v>
      </c>
      <c r="AD324" t="s">
        <v>54</v>
      </c>
      <c r="AE324" t="s">
        <v>73</v>
      </c>
      <c r="AF324" t="s">
        <v>1631</v>
      </c>
    </row>
    <row r="325" spans="1:32" x14ac:dyDescent="0.25">
      <c r="A325" t="s">
        <v>1632</v>
      </c>
      <c r="B325" t="s">
        <v>1633</v>
      </c>
      <c r="C325" t="s">
        <v>1634</v>
      </c>
      <c r="D325" t="s">
        <v>1635</v>
      </c>
      <c r="E325" t="s">
        <v>117</v>
      </c>
      <c r="F325">
        <v>5</v>
      </c>
      <c r="G325">
        <v>2022</v>
      </c>
      <c r="H325" s="1">
        <v>44972.450787048612</v>
      </c>
      <c r="I325" t="s">
        <v>444</v>
      </c>
      <c r="J325">
        <v>1134</v>
      </c>
      <c r="K325">
        <v>0</v>
      </c>
      <c r="L325" t="s">
        <v>38</v>
      </c>
      <c r="M325" t="s">
        <v>51</v>
      </c>
      <c r="N325">
        <v>1623</v>
      </c>
      <c r="R325" t="s">
        <v>52</v>
      </c>
      <c r="S325">
        <v>41.845973999999998</v>
      </c>
      <c r="T325">
        <v>-88.044494999999998</v>
      </c>
      <c r="U325">
        <v>10.49</v>
      </c>
      <c r="V325">
        <v>2</v>
      </c>
      <c r="W325">
        <v>47</v>
      </c>
      <c r="X325">
        <v>16.02</v>
      </c>
      <c r="Y325">
        <v>3823.82</v>
      </c>
      <c r="Z325">
        <v>17000715001</v>
      </c>
      <c r="AA325">
        <v>5226.405431569</v>
      </c>
      <c r="AB325" t="s">
        <v>53</v>
      </c>
      <c r="AC325" t="s">
        <v>42</v>
      </c>
      <c r="AD325" t="s">
        <v>54</v>
      </c>
      <c r="AE325" t="s">
        <v>65</v>
      </c>
      <c r="AF325" t="s">
        <v>1636</v>
      </c>
    </row>
    <row r="326" spans="1:32" x14ac:dyDescent="0.25">
      <c r="A326" t="s">
        <v>1637</v>
      </c>
      <c r="B326" t="s">
        <v>1638</v>
      </c>
      <c r="C326" t="s">
        <v>1639</v>
      </c>
      <c r="D326" t="s">
        <v>1640</v>
      </c>
      <c r="E326" t="s">
        <v>207</v>
      </c>
      <c r="F326">
        <v>4</v>
      </c>
      <c r="G326">
        <v>2022</v>
      </c>
      <c r="H326" s="1">
        <v>44974.419305277777</v>
      </c>
      <c r="I326" t="s">
        <v>444</v>
      </c>
      <c r="J326">
        <v>1129.8</v>
      </c>
      <c r="K326">
        <v>0</v>
      </c>
      <c r="L326" t="s">
        <v>38</v>
      </c>
      <c r="M326" t="s">
        <v>79</v>
      </c>
      <c r="Q326">
        <v>1129.8</v>
      </c>
      <c r="R326" t="s">
        <v>936</v>
      </c>
      <c r="S326">
        <v>35.993209999999998</v>
      </c>
      <c r="T326">
        <v>-86.514340000000004</v>
      </c>
      <c r="U326">
        <v>5.983333333</v>
      </c>
      <c r="V326">
        <v>1</v>
      </c>
      <c r="W326">
        <v>5.85</v>
      </c>
      <c r="X326">
        <v>6.1</v>
      </c>
      <c r="Y326">
        <v>2180.8000000000002</v>
      </c>
      <c r="Z326">
        <v>47001320001</v>
      </c>
      <c r="AA326">
        <v>719.31363953649998</v>
      </c>
      <c r="AB326" t="s">
        <v>38</v>
      </c>
      <c r="AC326" t="s">
        <v>38</v>
      </c>
      <c r="AD326" t="s">
        <v>38</v>
      </c>
      <c r="AE326" t="s">
        <v>38</v>
      </c>
      <c r="AF326" t="s">
        <v>1641</v>
      </c>
    </row>
    <row r="327" spans="1:32" x14ac:dyDescent="0.25">
      <c r="A327" t="s">
        <v>1642</v>
      </c>
      <c r="B327" t="s">
        <v>1643</v>
      </c>
      <c r="C327" t="s">
        <v>1644</v>
      </c>
      <c r="D327" t="s">
        <v>1645</v>
      </c>
      <c r="E327" t="s">
        <v>247</v>
      </c>
      <c r="F327">
        <v>1</v>
      </c>
      <c r="G327">
        <v>2022</v>
      </c>
      <c r="H327" s="1">
        <v>44972.44702334491</v>
      </c>
      <c r="I327" t="s">
        <v>444</v>
      </c>
      <c r="J327">
        <v>1124.78</v>
      </c>
      <c r="K327">
        <v>0</v>
      </c>
      <c r="L327" t="s">
        <v>38</v>
      </c>
      <c r="M327" t="s">
        <v>79</v>
      </c>
      <c r="Q327">
        <v>1124.78</v>
      </c>
      <c r="R327" t="s">
        <v>94</v>
      </c>
      <c r="S327">
        <v>42.153759999999998</v>
      </c>
      <c r="T327">
        <v>-72.621660000000006</v>
      </c>
      <c r="U327">
        <v>7.2977499999999997</v>
      </c>
      <c r="V327">
        <v>2</v>
      </c>
      <c r="W327">
        <v>15.5</v>
      </c>
      <c r="X327">
        <v>0</v>
      </c>
      <c r="Y327">
        <v>1451.2887270000001</v>
      </c>
      <c r="Z327">
        <v>25000059001</v>
      </c>
      <c r="AA327">
        <v>4701.9438412234003</v>
      </c>
      <c r="AB327" t="s">
        <v>54</v>
      </c>
      <c r="AC327" t="s">
        <v>54</v>
      </c>
      <c r="AD327" t="s">
        <v>54</v>
      </c>
      <c r="AE327" t="s">
        <v>65</v>
      </c>
      <c r="AF327" t="s">
        <v>1646</v>
      </c>
    </row>
    <row r="328" spans="1:32" x14ac:dyDescent="0.25">
      <c r="A328" t="s">
        <v>1647</v>
      </c>
      <c r="B328" t="s">
        <v>1648</v>
      </c>
      <c r="C328" t="s">
        <v>1649</v>
      </c>
      <c r="D328" t="s">
        <v>1650</v>
      </c>
      <c r="E328" t="s">
        <v>525</v>
      </c>
      <c r="F328">
        <v>2</v>
      </c>
      <c r="G328">
        <v>2022</v>
      </c>
      <c r="H328" s="1">
        <v>44979.406732777781</v>
      </c>
      <c r="I328" t="s">
        <v>444</v>
      </c>
      <c r="J328">
        <v>1118.52</v>
      </c>
      <c r="K328">
        <v>0</v>
      </c>
      <c r="L328" t="s">
        <v>38</v>
      </c>
      <c r="M328" t="s">
        <v>79</v>
      </c>
      <c r="Q328">
        <v>1118.52</v>
      </c>
      <c r="R328" t="s">
        <v>86</v>
      </c>
      <c r="S328">
        <v>40.8369</v>
      </c>
      <c r="T328">
        <v>-74.033199999999994</v>
      </c>
      <c r="U328">
        <v>72.660166669999995</v>
      </c>
      <c r="V328">
        <v>1</v>
      </c>
      <c r="W328">
        <v>94</v>
      </c>
      <c r="X328">
        <v>0</v>
      </c>
      <c r="Y328">
        <v>26488.536</v>
      </c>
      <c r="Z328">
        <v>34001005001</v>
      </c>
      <c r="AA328">
        <v>33549.152357420098</v>
      </c>
      <c r="AB328" t="s">
        <v>54</v>
      </c>
      <c r="AC328" t="s">
        <v>54</v>
      </c>
      <c r="AD328" t="s">
        <v>647</v>
      </c>
      <c r="AE328" t="s">
        <v>73</v>
      </c>
      <c r="AF328" t="s">
        <v>1651</v>
      </c>
    </row>
    <row r="329" spans="1:32" x14ac:dyDescent="0.25">
      <c r="A329" t="s">
        <v>1652</v>
      </c>
      <c r="B329" t="s">
        <v>1653</v>
      </c>
      <c r="C329" t="s">
        <v>1654</v>
      </c>
      <c r="D329" t="s">
        <v>1655</v>
      </c>
      <c r="E329" t="s">
        <v>641</v>
      </c>
      <c r="F329">
        <v>3</v>
      </c>
      <c r="G329">
        <v>2022</v>
      </c>
      <c r="H329" s="1">
        <v>44959.593001307869</v>
      </c>
      <c r="I329" t="s">
        <v>444</v>
      </c>
      <c r="J329">
        <v>1114.95</v>
      </c>
      <c r="K329">
        <v>0</v>
      </c>
      <c r="L329" t="s">
        <v>38</v>
      </c>
      <c r="M329" t="s">
        <v>79</v>
      </c>
      <c r="Q329">
        <v>1114.95</v>
      </c>
      <c r="R329" t="s">
        <v>86</v>
      </c>
      <c r="S329">
        <v>37.191389000000001</v>
      </c>
      <c r="T329">
        <v>-80.519443999999993</v>
      </c>
      <c r="Z329">
        <v>51000080004</v>
      </c>
      <c r="AA329">
        <v>2582.2449135766001</v>
      </c>
      <c r="AB329" t="s">
        <v>41</v>
      </c>
      <c r="AC329" t="s">
        <v>54</v>
      </c>
      <c r="AD329" t="s">
        <v>215</v>
      </c>
      <c r="AE329" t="s">
        <v>55</v>
      </c>
      <c r="AF329" t="s">
        <v>1656</v>
      </c>
    </row>
    <row r="330" spans="1:32" x14ac:dyDescent="0.25">
      <c r="A330" t="s">
        <v>1657</v>
      </c>
      <c r="B330" t="s">
        <v>1658</v>
      </c>
      <c r="C330" t="s">
        <v>1659</v>
      </c>
      <c r="D330" t="s">
        <v>751</v>
      </c>
      <c r="E330" t="s">
        <v>543</v>
      </c>
      <c r="F330">
        <v>7</v>
      </c>
      <c r="G330">
        <v>2022</v>
      </c>
      <c r="H330" s="1">
        <v>44953.771821574075</v>
      </c>
      <c r="I330" t="s">
        <v>444</v>
      </c>
      <c r="J330">
        <v>1092.45</v>
      </c>
      <c r="K330">
        <v>0</v>
      </c>
      <c r="L330" t="s">
        <v>38</v>
      </c>
      <c r="M330" t="s">
        <v>79</v>
      </c>
      <c r="Q330">
        <v>1092.45</v>
      </c>
      <c r="R330" t="s">
        <v>94</v>
      </c>
      <c r="S330">
        <v>39.114440999999999</v>
      </c>
      <c r="T330">
        <v>-94.461890999999994</v>
      </c>
      <c r="U330">
        <v>6.2692500000000004</v>
      </c>
      <c r="V330">
        <v>1</v>
      </c>
      <c r="W330">
        <v>0</v>
      </c>
      <c r="X330">
        <v>0</v>
      </c>
      <c r="Y330">
        <v>2289.9160000000002</v>
      </c>
      <c r="Z330">
        <v>29001008001</v>
      </c>
      <c r="AA330">
        <v>3405.3582428690002</v>
      </c>
      <c r="AB330" t="s">
        <v>54</v>
      </c>
      <c r="AC330" t="s">
        <v>54</v>
      </c>
      <c r="AD330" t="s">
        <v>54</v>
      </c>
      <c r="AE330" t="s">
        <v>73</v>
      </c>
      <c r="AF330" t="s">
        <v>1660</v>
      </c>
    </row>
    <row r="331" spans="1:32" x14ac:dyDescent="0.25">
      <c r="A331" t="s">
        <v>1661</v>
      </c>
      <c r="B331" t="s">
        <v>1662</v>
      </c>
      <c r="C331" t="s">
        <v>1663</v>
      </c>
      <c r="D331" t="s">
        <v>1664</v>
      </c>
      <c r="E331" t="s">
        <v>1665</v>
      </c>
      <c r="F331">
        <v>8</v>
      </c>
      <c r="G331">
        <v>2022</v>
      </c>
      <c r="H331" s="1">
        <v>44973.438926608796</v>
      </c>
      <c r="I331" t="s">
        <v>444</v>
      </c>
      <c r="J331">
        <v>1075</v>
      </c>
      <c r="K331">
        <v>0</v>
      </c>
      <c r="L331" t="s">
        <v>38</v>
      </c>
      <c r="M331" t="s">
        <v>39</v>
      </c>
      <c r="N331">
        <v>1547</v>
      </c>
      <c r="Q331">
        <v>2248</v>
      </c>
      <c r="R331" t="s">
        <v>568</v>
      </c>
      <c r="S331">
        <v>41.128028</v>
      </c>
      <c r="T331">
        <v>-104.70657</v>
      </c>
      <c r="U331">
        <v>4.375</v>
      </c>
      <c r="V331">
        <v>1</v>
      </c>
      <c r="W331">
        <v>0</v>
      </c>
      <c r="X331">
        <v>0</v>
      </c>
      <c r="Y331">
        <v>1595.8</v>
      </c>
      <c r="Z331">
        <v>56000005001</v>
      </c>
      <c r="AA331">
        <v>1897.89538006314</v>
      </c>
      <c r="AB331" t="s">
        <v>407</v>
      </c>
      <c r="AC331" t="s">
        <v>72</v>
      </c>
      <c r="AD331" t="s">
        <v>54</v>
      </c>
      <c r="AE331" t="s">
        <v>65</v>
      </c>
      <c r="AF331" t="s">
        <v>1666</v>
      </c>
    </row>
    <row r="332" spans="1:32" x14ac:dyDescent="0.25">
      <c r="A332" t="s">
        <v>1667</v>
      </c>
      <c r="B332" t="s">
        <v>1668</v>
      </c>
      <c r="C332" t="s">
        <v>1669</v>
      </c>
      <c r="D332" t="s">
        <v>1670</v>
      </c>
      <c r="E332" t="s">
        <v>253</v>
      </c>
      <c r="F332">
        <v>5</v>
      </c>
      <c r="G332">
        <v>2022</v>
      </c>
      <c r="H332" s="1">
        <v>44974.380985150463</v>
      </c>
      <c r="I332" t="s">
        <v>444</v>
      </c>
      <c r="J332">
        <v>1071.0999999999999</v>
      </c>
      <c r="K332">
        <v>0</v>
      </c>
      <c r="L332" t="s">
        <v>38</v>
      </c>
      <c r="M332" t="s">
        <v>79</v>
      </c>
      <c r="Q332">
        <v>1071.0999999999999</v>
      </c>
      <c r="R332" t="s">
        <v>52</v>
      </c>
      <c r="S332">
        <v>40.792110999999998</v>
      </c>
      <c r="T332">
        <v>-85.825500000000005</v>
      </c>
      <c r="U332">
        <v>1.9025083330000001</v>
      </c>
      <c r="V332">
        <v>1</v>
      </c>
      <c r="W332">
        <v>4</v>
      </c>
      <c r="X332">
        <v>10</v>
      </c>
      <c r="Y332">
        <v>692.79499999999996</v>
      </c>
      <c r="Z332">
        <v>18002210001</v>
      </c>
      <c r="AA332">
        <v>644.6507047998</v>
      </c>
      <c r="AB332" t="s">
        <v>118</v>
      </c>
      <c r="AC332" t="s">
        <v>54</v>
      </c>
      <c r="AD332" t="s">
        <v>54</v>
      </c>
      <c r="AE332" t="s">
        <v>55</v>
      </c>
      <c r="AF332" t="s">
        <v>1671</v>
      </c>
    </row>
    <row r="333" spans="1:32" x14ac:dyDescent="0.25">
      <c r="A333" t="s">
        <v>1672</v>
      </c>
      <c r="B333" t="s">
        <v>1673</v>
      </c>
      <c r="C333" t="s">
        <v>1674</v>
      </c>
      <c r="D333" t="s">
        <v>1675</v>
      </c>
      <c r="E333" t="s">
        <v>117</v>
      </c>
      <c r="F333">
        <v>5</v>
      </c>
      <c r="G333">
        <v>2022</v>
      </c>
      <c r="H333" s="1">
        <v>44972.591151076391</v>
      </c>
      <c r="I333" t="s">
        <v>444</v>
      </c>
      <c r="J333">
        <v>1071</v>
      </c>
      <c r="K333">
        <v>0</v>
      </c>
      <c r="L333" t="s">
        <v>38</v>
      </c>
      <c r="M333" t="s">
        <v>51</v>
      </c>
      <c r="N333">
        <v>1071</v>
      </c>
      <c r="R333" t="s">
        <v>568</v>
      </c>
      <c r="S333">
        <v>41.794707000000002</v>
      </c>
      <c r="T333">
        <v>-88.052279999999996</v>
      </c>
      <c r="U333">
        <v>9.8408333330000008</v>
      </c>
      <c r="V333">
        <v>7</v>
      </c>
      <c r="W333">
        <v>22</v>
      </c>
      <c r="X333">
        <v>11</v>
      </c>
      <c r="Y333">
        <v>3584.02</v>
      </c>
      <c r="Z333">
        <v>17000716001</v>
      </c>
      <c r="AA333">
        <v>3459.9896585300003</v>
      </c>
      <c r="AB333" t="s">
        <v>407</v>
      </c>
      <c r="AC333" t="s">
        <v>1676</v>
      </c>
      <c r="AD333" t="s">
        <v>54</v>
      </c>
      <c r="AE333" t="s">
        <v>583</v>
      </c>
      <c r="AF333" t="s">
        <v>1677</v>
      </c>
    </row>
    <row r="334" spans="1:32" x14ac:dyDescent="0.25">
      <c r="A334" t="s">
        <v>1678</v>
      </c>
      <c r="B334" t="s">
        <v>1679</v>
      </c>
      <c r="C334" t="s">
        <v>1680</v>
      </c>
      <c r="D334" t="s">
        <v>567</v>
      </c>
      <c r="E334" t="s">
        <v>207</v>
      </c>
      <c r="F334">
        <v>4</v>
      </c>
      <c r="G334">
        <v>2022</v>
      </c>
      <c r="H334" s="1">
        <v>44967.562677546295</v>
      </c>
      <c r="I334" t="s">
        <v>444</v>
      </c>
      <c r="J334">
        <v>1068.55</v>
      </c>
      <c r="K334">
        <v>0</v>
      </c>
      <c r="L334" t="s">
        <v>38</v>
      </c>
      <c r="M334" t="s">
        <v>51</v>
      </c>
      <c r="N334">
        <v>1068.55</v>
      </c>
      <c r="R334" t="s">
        <v>52</v>
      </c>
      <c r="S334">
        <v>36.147419999999997</v>
      </c>
      <c r="T334">
        <v>-86.912649999999999</v>
      </c>
      <c r="U334">
        <v>5.873583333</v>
      </c>
      <c r="V334">
        <v>1</v>
      </c>
      <c r="W334">
        <v>10</v>
      </c>
      <c r="X334">
        <v>4.59</v>
      </c>
      <c r="Y334">
        <v>2136.9679999999998</v>
      </c>
      <c r="Z334">
        <v>47002024002</v>
      </c>
      <c r="AA334">
        <v>2693.3287920872999</v>
      </c>
      <c r="AB334" t="s">
        <v>41</v>
      </c>
      <c r="AC334" t="s">
        <v>54</v>
      </c>
      <c r="AD334" t="s">
        <v>54</v>
      </c>
      <c r="AE334" t="s">
        <v>73</v>
      </c>
      <c r="AF334" t="s">
        <v>1681</v>
      </c>
    </row>
    <row r="335" spans="1:32" x14ac:dyDescent="0.25">
      <c r="A335" t="s">
        <v>188</v>
      </c>
      <c r="B335" t="s">
        <v>1682</v>
      </c>
      <c r="C335" t="s">
        <v>1683</v>
      </c>
      <c r="D335" t="s">
        <v>191</v>
      </c>
      <c r="E335" t="s">
        <v>192</v>
      </c>
      <c r="F335">
        <v>4</v>
      </c>
      <c r="G335">
        <v>2022</v>
      </c>
      <c r="H335" s="1">
        <v>44971.604374965274</v>
      </c>
      <c r="I335" t="s">
        <v>444</v>
      </c>
      <c r="J335">
        <v>1066</v>
      </c>
      <c r="K335">
        <v>0</v>
      </c>
      <c r="L335" t="s">
        <v>38</v>
      </c>
      <c r="M335" t="s">
        <v>51</v>
      </c>
      <c r="N335">
        <v>1066</v>
      </c>
      <c r="R335" t="s">
        <v>52</v>
      </c>
      <c r="S335">
        <v>33.593699999999998</v>
      </c>
      <c r="T335">
        <v>-86.861900000000006</v>
      </c>
      <c r="U335">
        <v>19.350000000000001</v>
      </c>
      <c r="V335">
        <v>1</v>
      </c>
      <c r="W335">
        <v>30</v>
      </c>
      <c r="X335">
        <v>14.46</v>
      </c>
      <c r="Y335">
        <v>7040.9</v>
      </c>
      <c r="Z335">
        <v>1200100003</v>
      </c>
      <c r="AA335">
        <v>6075.0134215031994</v>
      </c>
      <c r="AB335" t="s">
        <v>118</v>
      </c>
      <c r="AC335" t="s">
        <v>54</v>
      </c>
      <c r="AD335" t="s">
        <v>54</v>
      </c>
      <c r="AE335" t="s">
        <v>55</v>
      </c>
      <c r="AF335" t="s">
        <v>1684</v>
      </c>
    </row>
    <row r="336" spans="1:32" x14ac:dyDescent="0.25">
      <c r="A336" t="s">
        <v>1685</v>
      </c>
      <c r="B336" t="s">
        <v>1686</v>
      </c>
      <c r="C336" t="s">
        <v>1687</v>
      </c>
      <c r="D336" t="s">
        <v>1688</v>
      </c>
      <c r="E336" t="s">
        <v>213</v>
      </c>
      <c r="F336">
        <v>3</v>
      </c>
      <c r="G336">
        <v>2022</v>
      </c>
      <c r="H336" s="1">
        <v>44970.456026782405</v>
      </c>
      <c r="I336" t="s">
        <v>444</v>
      </c>
      <c r="J336">
        <v>1060.5999999999999</v>
      </c>
      <c r="K336">
        <v>0</v>
      </c>
      <c r="L336" t="s">
        <v>38</v>
      </c>
      <c r="M336" t="s">
        <v>63</v>
      </c>
      <c r="P336">
        <v>1060.5999999999999</v>
      </c>
      <c r="R336" t="s">
        <v>38</v>
      </c>
      <c r="S336">
        <v>40.156925000000001</v>
      </c>
      <c r="T336">
        <v>-75.108024999999998</v>
      </c>
      <c r="U336">
        <v>5.4336666669999998</v>
      </c>
      <c r="V336">
        <v>6</v>
      </c>
      <c r="W336">
        <v>7.1890000000000001</v>
      </c>
      <c r="X336">
        <v>0</v>
      </c>
      <c r="Y336">
        <v>1981.32</v>
      </c>
      <c r="Z336">
        <v>42000019001</v>
      </c>
      <c r="AA336">
        <v>2749.7812549369996</v>
      </c>
      <c r="AB336" t="s">
        <v>54</v>
      </c>
      <c r="AC336" t="s">
        <v>54</v>
      </c>
      <c r="AD336" t="s">
        <v>54</v>
      </c>
      <c r="AE336" t="s">
        <v>65</v>
      </c>
      <c r="AF336" t="s">
        <v>1689</v>
      </c>
    </row>
    <row r="337" spans="1:32" x14ac:dyDescent="0.25">
      <c r="A337" t="s">
        <v>1690</v>
      </c>
      <c r="B337" t="s">
        <v>1691</v>
      </c>
      <c r="C337" t="s">
        <v>1692</v>
      </c>
      <c r="D337" t="s">
        <v>1693</v>
      </c>
      <c r="E337" t="s">
        <v>172</v>
      </c>
      <c r="F337">
        <v>4</v>
      </c>
      <c r="G337">
        <v>2022</v>
      </c>
      <c r="H337" s="1">
        <v>44964.46058684028</v>
      </c>
      <c r="I337" t="s">
        <v>444</v>
      </c>
      <c r="J337">
        <v>1058.3</v>
      </c>
      <c r="K337">
        <v>0</v>
      </c>
      <c r="L337" t="s">
        <v>38</v>
      </c>
      <c r="M337" t="s">
        <v>51</v>
      </c>
      <c r="N337">
        <v>1058.3</v>
      </c>
      <c r="R337" t="s">
        <v>52</v>
      </c>
      <c r="S337">
        <v>34.789700000000003</v>
      </c>
      <c r="T337">
        <v>-82.158600000000007</v>
      </c>
      <c r="U337">
        <v>4.6574999999999998</v>
      </c>
      <c r="V337">
        <v>1</v>
      </c>
      <c r="W337">
        <v>0</v>
      </c>
      <c r="X337">
        <v>0</v>
      </c>
      <c r="Y337">
        <v>1700.6</v>
      </c>
      <c r="Z337">
        <v>45000614050</v>
      </c>
      <c r="AA337">
        <v>2569.4975832556997</v>
      </c>
      <c r="AB337" t="s">
        <v>53</v>
      </c>
      <c r="AC337" t="s">
        <v>42</v>
      </c>
      <c r="AD337" t="s">
        <v>54</v>
      </c>
      <c r="AE337" t="s">
        <v>73</v>
      </c>
      <c r="AF337" t="s">
        <v>1694</v>
      </c>
    </row>
    <row r="338" spans="1:32" x14ac:dyDescent="0.25">
      <c r="A338" t="s">
        <v>1695</v>
      </c>
      <c r="B338" t="s">
        <v>1696</v>
      </c>
      <c r="C338" t="s">
        <v>1697</v>
      </c>
      <c r="D338" t="s">
        <v>1698</v>
      </c>
      <c r="E338" t="s">
        <v>36</v>
      </c>
      <c r="F338">
        <v>9</v>
      </c>
      <c r="G338">
        <v>2022</v>
      </c>
      <c r="H338" s="1">
        <v>44974.615885196756</v>
      </c>
      <c r="I338" t="s">
        <v>444</v>
      </c>
      <c r="J338">
        <v>1056.82</v>
      </c>
      <c r="K338">
        <v>0</v>
      </c>
      <c r="L338" t="s">
        <v>38</v>
      </c>
      <c r="M338" t="s">
        <v>79</v>
      </c>
      <c r="Q338">
        <v>1056.82</v>
      </c>
      <c r="R338" t="s">
        <v>94</v>
      </c>
      <c r="S338">
        <v>33.434440000000002</v>
      </c>
      <c r="T338">
        <v>-117.629167</v>
      </c>
      <c r="Z338">
        <v>6009038001</v>
      </c>
      <c r="AA338">
        <v>2185.2566264400002</v>
      </c>
      <c r="AB338" t="s">
        <v>53</v>
      </c>
      <c r="AC338" t="s">
        <v>54</v>
      </c>
      <c r="AD338" t="s">
        <v>54</v>
      </c>
      <c r="AE338" t="s">
        <v>65</v>
      </c>
      <c r="AF338" t="s">
        <v>1699</v>
      </c>
    </row>
    <row r="339" spans="1:32" x14ac:dyDescent="0.25">
      <c r="A339" t="s">
        <v>1700</v>
      </c>
      <c r="B339" t="s">
        <v>1701</v>
      </c>
      <c r="C339" t="s">
        <v>1702</v>
      </c>
      <c r="D339" t="s">
        <v>1703</v>
      </c>
      <c r="E339" t="s">
        <v>525</v>
      </c>
      <c r="F339">
        <v>2</v>
      </c>
      <c r="G339">
        <v>2022</v>
      </c>
      <c r="H339" s="1">
        <v>44967.387643449074</v>
      </c>
      <c r="I339" t="s">
        <v>444</v>
      </c>
      <c r="J339">
        <v>1053.76</v>
      </c>
      <c r="K339">
        <v>0</v>
      </c>
      <c r="L339" t="s">
        <v>38</v>
      </c>
      <c r="M339" t="s">
        <v>63</v>
      </c>
      <c r="P339">
        <v>1053.76</v>
      </c>
      <c r="R339" t="s">
        <v>38</v>
      </c>
      <c r="S339">
        <v>40.248080000000002</v>
      </c>
      <c r="T339">
        <v>-74.726870000000005</v>
      </c>
      <c r="U339">
        <v>8.8581666670000008</v>
      </c>
      <c r="V339">
        <v>1</v>
      </c>
      <c r="W339">
        <v>0</v>
      </c>
      <c r="X339">
        <v>0</v>
      </c>
      <c r="Y339">
        <v>3228.5459999999998</v>
      </c>
      <c r="Z339">
        <v>34007032001</v>
      </c>
      <c r="AA339">
        <v>4486.1497493624502</v>
      </c>
      <c r="AB339" t="s">
        <v>41</v>
      </c>
      <c r="AC339" t="s">
        <v>54</v>
      </c>
      <c r="AD339" t="s">
        <v>54</v>
      </c>
      <c r="AE339" t="s">
        <v>65</v>
      </c>
      <c r="AF339" t="s">
        <v>1704</v>
      </c>
    </row>
    <row r="340" spans="1:32" x14ac:dyDescent="0.25">
      <c r="A340" t="s">
        <v>1705</v>
      </c>
      <c r="B340" t="s">
        <v>1706</v>
      </c>
      <c r="C340" t="s">
        <v>1706</v>
      </c>
      <c r="D340" t="s">
        <v>1707</v>
      </c>
      <c r="E340" t="s">
        <v>99</v>
      </c>
      <c r="F340">
        <v>6</v>
      </c>
      <c r="G340">
        <v>2022</v>
      </c>
      <c r="H340" s="1">
        <v>44832.669045752315</v>
      </c>
      <c r="I340" t="s">
        <v>444</v>
      </c>
      <c r="J340">
        <v>1050.3409999999999</v>
      </c>
      <c r="K340">
        <v>0</v>
      </c>
      <c r="L340" t="s">
        <v>38</v>
      </c>
      <c r="M340" t="s">
        <v>79</v>
      </c>
      <c r="Q340">
        <v>1050.3409999999999</v>
      </c>
      <c r="R340" t="s">
        <v>52</v>
      </c>
      <c r="S340">
        <v>31.286000000000001</v>
      </c>
      <c r="T340">
        <v>-94.749399999999994</v>
      </c>
      <c r="U340">
        <v>5.0947333329999998</v>
      </c>
      <c r="V340">
        <v>1</v>
      </c>
      <c r="W340">
        <v>11.3</v>
      </c>
      <c r="X340">
        <v>0</v>
      </c>
      <c r="Y340">
        <v>1862.3695</v>
      </c>
      <c r="Z340">
        <v>48006021001</v>
      </c>
      <c r="AA340">
        <v>3077.5697489029999</v>
      </c>
      <c r="AB340" t="s">
        <v>53</v>
      </c>
      <c r="AC340" t="s">
        <v>42</v>
      </c>
      <c r="AD340" t="s">
        <v>54</v>
      </c>
      <c r="AE340" t="s">
        <v>55</v>
      </c>
      <c r="AF340" t="s">
        <v>1708</v>
      </c>
    </row>
    <row r="341" spans="1:32" x14ac:dyDescent="0.25">
      <c r="A341" t="s">
        <v>1709</v>
      </c>
      <c r="B341" t="s">
        <v>1710</v>
      </c>
      <c r="C341" t="s">
        <v>1711</v>
      </c>
      <c r="D341" t="s">
        <v>1712</v>
      </c>
      <c r="E341" t="s">
        <v>1713</v>
      </c>
      <c r="F341">
        <v>1</v>
      </c>
      <c r="G341">
        <v>2022</v>
      </c>
      <c r="H341" s="1">
        <v>44974.578904085647</v>
      </c>
      <c r="I341" t="s">
        <v>444</v>
      </c>
      <c r="J341">
        <v>1036</v>
      </c>
      <c r="K341">
        <v>0</v>
      </c>
      <c r="L341" t="s">
        <v>38</v>
      </c>
      <c r="M341" t="s">
        <v>79</v>
      </c>
      <c r="Q341">
        <v>1037</v>
      </c>
      <c r="R341" t="s">
        <v>52</v>
      </c>
      <c r="S341">
        <v>44.075555999999999</v>
      </c>
      <c r="T341">
        <v>-70.204443999999995</v>
      </c>
      <c r="Z341">
        <v>23000011001</v>
      </c>
      <c r="AA341">
        <v>7062.0209977785998</v>
      </c>
      <c r="AB341" t="s">
        <v>177</v>
      </c>
      <c r="AC341" t="s">
        <v>562</v>
      </c>
      <c r="AD341" t="s">
        <v>54</v>
      </c>
      <c r="AE341" t="s">
        <v>55</v>
      </c>
      <c r="AF341" t="s">
        <v>1714</v>
      </c>
    </row>
    <row r="342" spans="1:32" x14ac:dyDescent="0.25">
      <c r="A342" t="s">
        <v>1715</v>
      </c>
      <c r="B342" t="s">
        <v>1716</v>
      </c>
      <c r="C342" t="s">
        <v>1717</v>
      </c>
      <c r="D342" t="s">
        <v>1718</v>
      </c>
      <c r="E342" t="s">
        <v>1719</v>
      </c>
      <c r="F342">
        <v>7</v>
      </c>
      <c r="G342">
        <v>2022</v>
      </c>
      <c r="H342" s="1">
        <v>44966.704698958332</v>
      </c>
      <c r="I342" t="s">
        <v>444</v>
      </c>
      <c r="J342">
        <v>1032.74</v>
      </c>
      <c r="K342">
        <v>0</v>
      </c>
      <c r="L342" t="s">
        <v>38</v>
      </c>
      <c r="M342" t="s">
        <v>39</v>
      </c>
      <c r="N342">
        <v>807.34</v>
      </c>
      <c r="Q342">
        <v>225.4</v>
      </c>
      <c r="R342" t="s">
        <v>52</v>
      </c>
      <c r="S342">
        <v>39.179479999999998</v>
      </c>
      <c r="T342">
        <v>-96.57414</v>
      </c>
      <c r="U342">
        <v>4.4547916670000003</v>
      </c>
      <c r="V342">
        <v>1</v>
      </c>
      <c r="W342">
        <v>11</v>
      </c>
      <c r="X342">
        <v>0</v>
      </c>
      <c r="Y342">
        <v>1626.1029000000001</v>
      </c>
      <c r="Z342">
        <v>20000436001</v>
      </c>
      <c r="AA342">
        <v>2873.6124637686003</v>
      </c>
      <c r="AB342" t="s">
        <v>41</v>
      </c>
      <c r="AC342" t="s">
        <v>64</v>
      </c>
      <c r="AD342" t="s">
        <v>54</v>
      </c>
      <c r="AE342" t="s">
        <v>583</v>
      </c>
      <c r="AF342" t="s">
        <v>1720</v>
      </c>
    </row>
    <row r="343" spans="1:32" x14ac:dyDescent="0.25">
      <c r="A343" t="s">
        <v>1721</v>
      </c>
      <c r="B343" t="s">
        <v>1722</v>
      </c>
      <c r="C343" t="s">
        <v>1723</v>
      </c>
      <c r="D343" t="s">
        <v>1724</v>
      </c>
      <c r="E343" t="s">
        <v>854</v>
      </c>
      <c r="F343">
        <v>8</v>
      </c>
      <c r="G343">
        <v>2022</v>
      </c>
      <c r="H343" s="1">
        <v>44974.749939155095</v>
      </c>
      <c r="I343" t="s">
        <v>444</v>
      </c>
      <c r="J343">
        <v>1032</v>
      </c>
      <c r="K343">
        <v>0</v>
      </c>
      <c r="L343" t="s">
        <v>38</v>
      </c>
      <c r="M343" t="s">
        <v>39</v>
      </c>
      <c r="N343">
        <v>493.52</v>
      </c>
      <c r="Q343">
        <v>10.63</v>
      </c>
      <c r="R343" t="s">
        <v>52</v>
      </c>
      <c r="S343">
        <v>40.276980999999999</v>
      </c>
      <c r="T343">
        <v>-111.74423400000001</v>
      </c>
      <c r="U343">
        <v>0</v>
      </c>
      <c r="V343">
        <v>1</v>
      </c>
      <c r="W343">
        <v>14</v>
      </c>
      <c r="X343">
        <v>0</v>
      </c>
      <c r="Y343">
        <v>0</v>
      </c>
      <c r="Z343">
        <v>49000042001</v>
      </c>
      <c r="AA343">
        <v>4791.1751534696996</v>
      </c>
      <c r="AB343" t="s">
        <v>53</v>
      </c>
      <c r="AC343" t="s">
        <v>562</v>
      </c>
      <c r="AD343" t="s">
        <v>54</v>
      </c>
      <c r="AE343" t="s">
        <v>55</v>
      </c>
      <c r="AF343" t="s">
        <v>1725</v>
      </c>
    </row>
    <row r="344" spans="1:32" x14ac:dyDescent="0.25">
      <c r="A344" t="s">
        <v>1726</v>
      </c>
      <c r="B344" t="s">
        <v>1727</v>
      </c>
      <c r="C344" t="s">
        <v>1728</v>
      </c>
      <c r="D344" t="s">
        <v>1729</v>
      </c>
      <c r="E344" t="s">
        <v>437</v>
      </c>
      <c r="F344">
        <v>5</v>
      </c>
      <c r="G344">
        <v>2022</v>
      </c>
      <c r="H344" s="1">
        <v>44971.57743665509</v>
      </c>
      <c r="I344" t="s">
        <v>444</v>
      </c>
      <c r="J344">
        <v>1019.29</v>
      </c>
      <c r="K344">
        <v>0</v>
      </c>
      <c r="L344" t="s">
        <v>38</v>
      </c>
      <c r="M344" t="s">
        <v>51</v>
      </c>
      <c r="N344">
        <v>1019.29</v>
      </c>
      <c r="R344" t="s">
        <v>52</v>
      </c>
      <c r="S344">
        <v>44.664278000000003</v>
      </c>
      <c r="T344">
        <v>-93.104360999999997</v>
      </c>
      <c r="U344">
        <v>10.624166669999999</v>
      </c>
      <c r="V344">
        <v>1</v>
      </c>
      <c r="W344">
        <v>28.61</v>
      </c>
      <c r="X344">
        <v>28.61</v>
      </c>
      <c r="Y344">
        <v>3878.23</v>
      </c>
      <c r="Z344">
        <v>27000001026</v>
      </c>
      <c r="AA344">
        <v>2283.5931746298002</v>
      </c>
      <c r="AB344" t="s">
        <v>53</v>
      </c>
      <c r="AC344" t="s">
        <v>42</v>
      </c>
      <c r="AD344" t="s">
        <v>54</v>
      </c>
      <c r="AE344" t="s">
        <v>65</v>
      </c>
      <c r="AF344" t="s">
        <v>1730</v>
      </c>
    </row>
    <row r="345" spans="1:32" x14ac:dyDescent="0.25">
      <c r="A345" t="s">
        <v>1731</v>
      </c>
      <c r="B345" t="s">
        <v>1732</v>
      </c>
      <c r="C345" t="s">
        <v>1733</v>
      </c>
      <c r="D345" t="s">
        <v>1734</v>
      </c>
      <c r="E345" t="s">
        <v>213</v>
      </c>
      <c r="F345">
        <v>3</v>
      </c>
      <c r="G345">
        <v>2022</v>
      </c>
      <c r="H345" s="1">
        <v>44974.393667395831</v>
      </c>
      <c r="I345" t="s">
        <v>444</v>
      </c>
      <c r="J345">
        <v>1017</v>
      </c>
      <c r="K345">
        <v>0</v>
      </c>
      <c r="L345" t="s">
        <v>38</v>
      </c>
      <c r="M345" t="s">
        <v>39</v>
      </c>
      <c r="N345">
        <v>1013.3</v>
      </c>
      <c r="Q345">
        <v>3.7</v>
      </c>
      <c r="R345" t="s">
        <v>561</v>
      </c>
      <c r="S345">
        <v>40.283700000000003</v>
      </c>
      <c r="T345">
        <v>-76.683679999999995</v>
      </c>
      <c r="U345">
        <v>3.684166667</v>
      </c>
      <c r="V345">
        <v>1</v>
      </c>
      <c r="W345">
        <v>5.0199999999999996</v>
      </c>
      <c r="X345">
        <v>0</v>
      </c>
      <c r="Y345">
        <v>1345.13</v>
      </c>
      <c r="Z345">
        <v>42001114001</v>
      </c>
      <c r="AA345">
        <v>1830.1524246435004</v>
      </c>
      <c r="AB345" t="s">
        <v>53</v>
      </c>
      <c r="AC345" t="s">
        <v>42</v>
      </c>
      <c r="AD345" t="s">
        <v>54</v>
      </c>
      <c r="AE345" t="s">
        <v>65</v>
      </c>
      <c r="AF345" t="s">
        <v>1735</v>
      </c>
    </row>
    <row r="346" spans="1:32" x14ac:dyDescent="0.25">
      <c r="A346" t="s">
        <v>1736</v>
      </c>
      <c r="B346" t="s">
        <v>1737</v>
      </c>
      <c r="C346" t="s">
        <v>1738</v>
      </c>
      <c r="D346" t="s">
        <v>1739</v>
      </c>
      <c r="E346" t="s">
        <v>1719</v>
      </c>
      <c r="F346">
        <v>7</v>
      </c>
      <c r="G346">
        <v>2022</v>
      </c>
      <c r="H346" s="1">
        <v>44964.639233252317</v>
      </c>
      <c r="I346" t="s">
        <v>444</v>
      </c>
      <c r="J346">
        <v>1007</v>
      </c>
      <c r="K346">
        <v>0</v>
      </c>
      <c r="L346" t="s">
        <v>38</v>
      </c>
      <c r="M346" t="s">
        <v>51</v>
      </c>
      <c r="N346">
        <v>992.28</v>
      </c>
      <c r="R346" t="s">
        <v>52</v>
      </c>
      <c r="S346">
        <v>38.96922</v>
      </c>
      <c r="T346">
        <v>-95.222629999999995</v>
      </c>
      <c r="U346">
        <v>8.1686250000000005</v>
      </c>
      <c r="V346">
        <v>1</v>
      </c>
      <c r="W346">
        <v>12.5</v>
      </c>
      <c r="X346">
        <v>0</v>
      </c>
      <c r="Y346">
        <v>2986.0861</v>
      </c>
      <c r="Z346">
        <v>20000429001</v>
      </c>
      <c r="AA346">
        <v>4947.7852116979011</v>
      </c>
      <c r="AB346" t="s">
        <v>53</v>
      </c>
      <c r="AC346" t="s">
        <v>42</v>
      </c>
      <c r="AD346" t="s">
        <v>54</v>
      </c>
      <c r="AE346" t="s">
        <v>65</v>
      </c>
      <c r="AF346" t="s">
        <v>1740</v>
      </c>
    </row>
    <row r="347" spans="1:32" x14ac:dyDescent="0.25">
      <c r="A347" t="s">
        <v>1741</v>
      </c>
      <c r="B347" t="s">
        <v>1742</v>
      </c>
      <c r="C347" t="s">
        <v>1742</v>
      </c>
      <c r="D347" t="s">
        <v>1743</v>
      </c>
      <c r="E347" t="s">
        <v>99</v>
      </c>
      <c r="F347">
        <v>6</v>
      </c>
      <c r="G347">
        <v>2022</v>
      </c>
      <c r="H347" s="1">
        <v>44847.380715497682</v>
      </c>
      <c r="I347" t="s">
        <v>444</v>
      </c>
      <c r="J347">
        <v>1003.17</v>
      </c>
      <c r="K347">
        <v>0</v>
      </c>
      <c r="L347" t="s">
        <v>38</v>
      </c>
      <c r="M347" t="s">
        <v>39</v>
      </c>
      <c r="N347">
        <v>402.93</v>
      </c>
      <c r="Q347">
        <v>600.24</v>
      </c>
      <c r="R347" t="s">
        <v>86</v>
      </c>
      <c r="S347">
        <v>33.661352999999998</v>
      </c>
      <c r="T347">
        <v>-95.556318000000005</v>
      </c>
      <c r="U347">
        <v>3.3216666670000001</v>
      </c>
      <c r="V347">
        <v>1</v>
      </c>
      <c r="W347">
        <v>7.25</v>
      </c>
      <c r="X347">
        <v>7.25</v>
      </c>
      <c r="Y347">
        <v>1211.1400000000001</v>
      </c>
      <c r="Z347">
        <v>48005021001</v>
      </c>
      <c r="AA347">
        <v>2119.3347182090597</v>
      </c>
      <c r="AB347" t="s">
        <v>118</v>
      </c>
      <c r="AC347" t="s">
        <v>54</v>
      </c>
      <c r="AD347" t="s">
        <v>215</v>
      </c>
      <c r="AE347" t="s">
        <v>65</v>
      </c>
      <c r="AF347" t="s">
        <v>1744</v>
      </c>
    </row>
    <row r="348" spans="1:32" x14ac:dyDescent="0.25">
      <c r="A348" t="s">
        <v>1745</v>
      </c>
      <c r="B348" t="s">
        <v>1746</v>
      </c>
      <c r="C348" t="s">
        <v>1747</v>
      </c>
      <c r="D348" t="s">
        <v>1748</v>
      </c>
      <c r="E348" t="s">
        <v>726</v>
      </c>
      <c r="F348">
        <v>6</v>
      </c>
      <c r="G348">
        <v>2022</v>
      </c>
      <c r="H348" s="1">
        <v>44970.610674884258</v>
      </c>
      <c r="I348" t="s">
        <v>444</v>
      </c>
      <c r="J348">
        <v>1001</v>
      </c>
      <c r="K348">
        <v>0</v>
      </c>
      <c r="L348" t="s">
        <v>38</v>
      </c>
      <c r="M348" t="s">
        <v>51</v>
      </c>
      <c r="N348">
        <v>1001</v>
      </c>
      <c r="R348" t="s">
        <v>214</v>
      </c>
      <c r="S348">
        <v>36.038148999999997</v>
      </c>
      <c r="T348">
        <v>-90.489825999999994</v>
      </c>
      <c r="U348">
        <v>3.982166667</v>
      </c>
      <c r="V348">
        <v>1</v>
      </c>
      <c r="W348">
        <v>6</v>
      </c>
      <c r="X348">
        <v>4.492</v>
      </c>
      <c r="Y348">
        <v>1451.6569999999999</v>
      </c>
      <c r="Z348">
        <v>5000021002</v>
      </c>
      <c r="AA348">
        <v>1669.53606260016</v>
      </c>
      <c r="AB348" t="s">
        <v>87</v>
      </c>
      <c r="AC348" t="s">
        <v>72</v>
      </c>
      <c r="AD348" t="s">
        <v>975</v>
      </c>
      <c r="AE348" t="s">
        <v>73</v>
      </c>
      <c r="AF348" t="s">
        <v>1749</v>
      </c>
    </row>
    <row r="349" spans="1:32" x14ac:dyDescent="0.25">
      <c r="A349" t="s">
        <v>1750</v>
      </c>
      <c r="B349" t="s">
        <v>1751</v>
      </c>
      <c r="C349" t="s">
        <v>1752</v>
      </c>
      <c r="D349" t="s">
        <v>1753</v>
      </c>
      <c r="E349" t="s">
        <v>1719</v>
      </c>
      <c r="F349">
        <v>7</v>
      </c>
      <c r="G349">
        <v>2022</v>
      </c>
      <c r="H349" s="1">
        <v>44971.403793136575</v>
      </c>
      <c r="I349" t="s">
        <v>444</v>
      </c>
      <c r="J349">
        <v>996.3</v>
      </c>
      <c r="K349">
        <v>0</v>
      </c>
      <c r="L349" t="s">
        <v>38</v>
      </c>
      <c r="M349" t="s">
        <v>1754</v>
      </c>
      <c r="N349">
        <v>996.3</v>
      </c>
      <c r="O349">
        <v>996</v>
      </c>
      <c r="R349" t="s">
        <v>52</v>
      </c>
      <c r="S349">
        <v>38.007578000000002</v>
      </c>
      <c r="T349">
        <v>-97.885295999999997</v>
      </c>
      <c r="U349">
        <v>3.761516667</v>
      </c>
      <c r="V349">
        <v>1</v>
      </c>
      <c r="W349">
        <v>8.3000000000000007</v>
      </c>
      <c r="X349">
        <v>0</v>
      </c>
      <c r="Y349">
        <v>1372.4148</v>
      </c>
      <c r="Z349">
        <v>20000148001</v>
      </c>
      <c r="AA349">
        <v>2350.24350173622</v>
      </c>
      <c r="AB349" t="s">
        <v>53</v>
      </c>
      <c r="AC349" t="s">
        <v>42</v>
      </c>
      <c r="AD349" t="s">
        <v>54</v>
      </c>
      <c r="AE349" t="s">
        <v>65</v>
      </c>
      <c r="AF349" t="s">
        <v>1755</v>
      </c>
    </row>
    <row r="350" spans="1:32" x14ac:dyDescent="0.25">
      <c r="A350" t="s">
        <v>1756</v>
      </c>
      <c r="B350" t="s">
        <v>1757</v>
      </c>
      <c r="C350" t="s">
        <v>1758</v>
      </c>
      <c r="D350" t="s">
        <v>1759</v>
      </c>
      <c r="E350" t="s">
        <v>36</v>
      </c>
      <c r="F350">
        <v>9</v>
      </c>
      <c r="G350">
        <v>2022</v>
      </c>
      <c r="H350" s="1">
        <v>44973.557638831022</v>
      </c>
      <c r="I350" t="s">
        <v>444</v>
      </c>
      <c r="J350">
        <v>984</v>
      </c>
      <c r="K350">
        <v>0</v>
      </c>
      <c r="L350" t="s">
        <v>38</v>
      </c>
      <c r="M350" t="s">
        <v>39</v>
      </c>
      <c r="N350">
        <v>489</v>
      </c>
      <c r="Q350">
        <v>495</v>
      </c>
      <c r="R350" t="s">
        <v>52</v>
      </c>
      <c r="S350">
        <v>38.226827999999998</v>
      </c>
      <c r="T350">
        <v>-122.58682899999999</v>
      </c>
      <c r="U350">
        <v>1.903333333</v>
      </c>
      <c r="V350">
        <v>2</v>
      </c>
      <c r="W350">
        <v>6.7</v>
      </c>
      <c r="X350">
        <v>0</v>
      </c>
      <c r="Y350">
        <v>692.74</v>
      </c>
      <c r="Z350">
        <v>6002118001</v>
      </c>
      <c r="AA350">
        <v>2128.8041635903005</v>
      </c>
      <c r="AB350" t="s">
        <v>41</v>
      </c>
      <c r="AC350" t="s">
        <v>42</v>
      </c>
      <c r="AD350" t="s">
        <v>54</v>
      </c>
      <c r="AE350" t="s">
        <v>73</v>
      </c>
      <c r="AF350" t="s">
        <v>1760</v>
      </c>
    </row>
    <row r="351" spans="1:32" x14ac:dyDescent="0.25">
      <c r="A351" t="s">
        <v>1761</v>
      </c>
      <c r="B351" t="s">
        <v>1762</v>
      </c>
      <c r="C351" t="s">
        <v>1763</v>
      </c>
      <c r="D351" t="s">
        <v>1764</v>
      </c>
      <c r="E351" t="s">
        <v>1719</v>
      </c>
      <c r="F351">
        <v>7</v>
      </c>
      <c r="G351">
        <v>2022</v>
      </c>
      <c r="H351" s="1">
        <v>44995.664517627316</v>
      </c>
      <c r="I351" t="s">
        <v>444</v>
      </c>
      <c r="J351">
        <v>977</v>
      </c>
      <c r="K351">
        <v>0</v>
      </c>
      <c r="L351" t="s">
        <v>38</v>
      </c>
      <c r="M351" t="s">
        <v>51</v>
      </c>
      <c r="N351">
        <v>11.3</v>
      </c>
      <c r="R351" t="s">
        <v>52</v>
      </c>
      <c r="S351">
        <v>38.910899000000001</v>
      </c>
      <c r="T351">
        <v>-94.888805000000005</v>
      </c>
      <c r="U351">
        <v>4.2811750000000002</v>
      </c>
      <c r="V351">
        <v>1</v>
      </c>
      <c r="W351">
        <v>7.75</v>
      </c>
      <c r="X351">
        <v>0</v>
      </c>
      <c r="Y351">
        <v>1564.3453999999999</v>
      </c>
      <c r="Z351">
        <v>20000449006</v>
      </c>
      <c r="AA351">
        <v>1994.59298578311</v>
      </c>
      <c r="AB351" t="s">
        <v>54</v>
      </c>
      <c r="AC351" t="s">
        <v>54</v>
      </c>
      <c r="AD351" t="s">
        <v>54</v>
      </c>
      <c r="AE351" t="s">
        <v>65</v>
      </c>
      <c r="AF351" t="s">
        <v>1765</v>
      </c>
    </row>
    <row r="352" spans="1:32" x14ac:dyDescent="0.25">
      <c r="A352" t="s">
        <v>1766</v>
      </c>
      <c r="B352" t="s">
        <v>1767</v>
      </c>
      <c r="C352" t="s">
        <v>1768</v>
      </c>
      <c r="D352" t="s">
        <v>1769</v>
      </c>
      <c r="E352" t="s">
        <v>525</v>
      </c>
      <c r="F352">
        <v>2</v>
      </c>
      <c r="G352">
        <v>2022</v>
      </c>
      <c r="H352" s="1">
        <v>44942.401904930557</v>
      </c>
      <c r="I352" t="s">
        <v>444</v>
      </c>
      <c r="J352">
        <v>962.1</v>
      </c>
      <c r="K352">
        <v>0</v>
      </c>
      <c r="L352" t="s">
        <v>38</v>
      </c>
      <c r="M352" t="s">
        <v>79</v>
      </c>
      <c r="Q352">
        <v>962.1</v>
      </c>
      <c r="R352" t="s">
        <v>86</v>
      </c>
      <c r="S352">
        <v>41.147058999999999</v>
      </c>
      <c r="T352">
        <v>-74.592097999999993</v>
      </c>
      <c r="U352">
        <v>1.624083333</v>
      </c>
      <c r="V352">
        <v>1</v>
      </c>
      <c r="W352">
        <v>3</v>
      </c>
      <c r="X352">
        <v>1.34</v>
      </c>
      <c r="Y352">
        <v>591.71900000000005</v>
      </c>
      <c r="Z352">
        <v>34009496001</v>
      </c>
      <c r="AA352">
        <v>742.80514827072989</v>
      </c>
      <c r="AB352" t="s">
        <v>54</v>
      </c>
      <c r="AC352" t="s">
        <v>54</v>
      </c>
      <c r="AD352" t="s">
        <v>54</v>
      </c>
      <c r="AE352" t="s">
        <v>55</v>
      </c>
      <c r="AF352" t="s">
        <v>1770</v>
      </c>
    </row>
    <row r="353" spans="1:32" x14ac:dyDescent="0.25">
      <c r="A353" t="s">
        <v>1771</v>
      </c>
      <c r="B353" t="s">
        <v>1772</v>
      </c>
      <c r="C353" t="s">
        <v>1773</v>
      </c>
      <c r="D353" t="s">
        <v>1774</v>
      </c>
      <c r="E353" t="s">
        <v>1083</v>
      </c>
      <c r="F353">
        <v>8</v>
      </c>
      <c r="G353">
        <v>2022</v>
      </c>
      <c r="H353" s="1">
        <v>44972.502239699075</v>
      </c>
      <c r="I353" t="s">
        <v>444</v>
      </c>
      <c r="J353">
        <v>956.98</v>
      </c>
      <c r="K353">
        <v>0</v>
      </c>
      <c r="L353" t="s">
        <v>38</v>
      </c>
      <c r="M353" t="s">
        <v>79</v>
      </c>
      <c r="Q353">
        <v>956.98</v>
      </c>
      <c r="R353" t="s">
        <v>94</v>
      </c>
      <c r="S353">
        <v>44.022010000000002</v>
      </c>
      <c r="T353">
        <v>-103.09853</v>
      </c>
      <c r="U353">
        <v>8.4124999999999996</v>
      </c>
      <c r="V353">
        <v>1</v>
      </c>
      <c r="W353">
        <v>12</v>
      </c>
      <c r="X353">
        <v>12</v>
      </c>
      <c r="Y353">
        <v>3071.99</v>
      </c>
      <c r="Z353">
        <v>46000105001</v>
      </c>
      <c r="AA353">
        <v>36.420943774000001</v>
      </c>
      <c r="AB353" t="s">
        <v>53</v>
      </c>
      <c r="AC353" t="s">
        <v>757</v>
      </c>
      <c r="AD353" t="s">
        <v>54</v>
      </c>
      <c r="AE353" t="s">
        <v>73</v>
      </c>
      <c r="AF353" t="s">
        <v>1775</v>
      </c>
    </row>
    <row r="354" spans="1:32" x14ac:dyDescent="0.25">
      <c r="A354" t="s">
        <v>1776</v>
      </c>
      <c r="B354" t="s">
        <v>1777</v>
      </c>
      <c r="C354" t="s">
        <v>1778</v>
      </c>
      <c r="D354" t="s">
        <v>1779</v>
      </c>
      <c r="E354" t="s">
        <v>172</v>
      </c>
      <c r="F354">
        <v>4</v>
      </c>
      <c r="G354">
        <v>2022</v>
      </c>
      <c r="H354" s="1">
        <v>44952.326572256941</v>
      </c>
      <c r="I354" t="s">
        <v>444</v>
      </c>
      <c r="J354">
        <v>949.8</v>
      </c>
      <c r="K354">
        <v>0</v>
      </c>
      <c r="L354" t="s">
        <v>38</v>
      </c>
      <c r="M354" t="s">
        <v>79</v>
      </c>
      <c r="Q354">
        <v>949.8</v>
      </c>
      <c r="R354" t="s">
        <v>86</v>
      </c>
      <c r="S354">
        <v>33.849722</v>
      </c>
      <c r="T354">
        <v>-80.315556000000001</v>
      </c>
      <c r="U354">
        <v>9.2416666670000005</v>
      </c>
      <c r="V354">
        <v>1</v>
      </c>
      <c r="W354">
        <v>0</v>
      </c>
      <c r="X354">
        <v>0</v>
      </c>
      <c r="Y354">
        <v>3371.97</v>
      </c>
      <c r="Z354">
        <v>45000240001</v>
      </c>
      <c r="AA354">
        <v>6890.8425620408016</v>
      </c>
      <c r="AB354" t="s">
        <v>41</v>
      </c>
      <c r="AC354" t="s">
        <v>54</v>
      </c>
      <c r="AD354" t="s">
        <v>537</v>
      </c>
      <c r="AE354" t="s">
        <v>73</v>
      </c>
      <c r="AF354" t="s">
        <v>1780</v>
      </c>
    </row>
    <row r="355" spans="1:32" x14ac:dyDescent="0.25">
      <c r="A355" t="s">
        <v>1781</v>
      </c>
      <c r="B355" t="s">
        <v>1782</v>
      </c>
      <c r="C355" t="s">
        <v>1783</v>
      </c>
      <c r="D355" t="s">
        <v>1784</v>
      </c>
      <c r="E355" t="s">
        <v>213</v>
      </c>
      <c r="F355">
        <v>3</v>
      </c>
      <c r="G355">
        <v>2022</v>
      </c>
      <c r="H355" s="1">
        <v>44972.329194201389</v>
      </c>
      <c r="I355" t="s">
        <v>444</v>
      </c>
      <c r="J355">
        <v>937.5</v>
      </c>
      <c r="K355">
        <v>0</v>
      </c>
      <c r="L355" t="s">
        <v>38</v>
      </c>
      <c r="M355" t="s">
        <v>51</v>
      </c>
      <c r="N355">
        <v>937.5</v>
      </c>
      <c r="R355" t="s">
        <v>214</v>
      </c>
      <c r="S355">
        <v>40.059722000000001</v>
      </c>
      <c r="T355">
        <v>-77.531389000000004</v>
      </c>
      <c r="U355">
        <v>2.3058333329999998</v>
      </c>
      <c r="V355">
        <v>1</v>
      </c>
      <c r="W355">
        <v>4.95</v>
      </c>
      <c r="X355">
        <v>0</v>
      </c>
      <c r="Y355">
        <v>840.59</v>
      </c>
      <c r="Z355">
        <v>42003057001</v>
      </c>
      <c r="AA355">
        <v>773.94505519749987</v>
      </c>
      <c r="AB355" t="s">
        <v>544</v>
      </c>
      <c r="AC355" t="s">
        <v>64</v>
      </c>
      <c r="AD355" t="s">
        <v>54</v>
      </c>
      <c r="AE355" t="s">
        <v>55</v>
      </c>
      <c r="AF355" t="s">
        <v>1785</v>
      </c>
    </row>
    <row r="356" spans="1:32" x14ac:dyDescent="0.25">
      <c r="A356" t="s">
        <v>1786</v>
      </c>
      <c r="B356" t="s">
        <v>1787</v>
      </c>
      <c r="C356" t="s">
        <v>1788</v>
      </c>
      <c r="D356" t="s">
        <v>1789</v>
      </c>
      <c r="E356" t="s">
        <v>136</v>
      </c>
      <c r="F356">
        <v>4</v>
      </c>
      <c r="G356">
        <v>2022</v>
      </c>
      <c r="H356" s="1">
        <v>44966.378156886574</v>
      </c>
      <c r="I356" t="s">
        <v>444</v>
      </c>
      <c r="J356">
        <v>937.28</v>
      </c>
      <c r="K356">
        <v>0</v>
      </c>
      <c r="L356" t="s">
        <v>38</v>
      </c>
      <c r="M356" t="s">
        <v>51</v>
      </c>
      <c r="N356">
        <v>937.28</v>
      </c>
      <c r="R356" t="s">
        <v>52</v>
      </c>
      <c r="S356">
        <v>35.991996999999998</v>
      </c>
      <c r="T356">
        <v>-77.727395000000001</v>
      </c>
      <c r="U356">
        <v>9.4430833330000006</v>
      </c>
      <c r="V356">
        <v>1</v>
      </c>
      <c r="W356">
        <v>21</v>
      </c>
      <c r="X356">
        <v>0</v>
      </c>
      <c r="Y356">
        <v>3444.1828</v>
      </c>
      <c r="Z356">
        <v>37003301001</v>
      </c>
      <c r="AA356">
        <v>6191.560441579999</v>
      </c>
      <c r="AB356" t="s">
        <v>41</v>
      </c>
      <c r="AC356" t="s">
        <v>54</v>
      </c>
      <c r="AD356" t="s">
        <v>54</v>
      </c>
      <c r="AE356" t="s">
        <v>73</v>
      </c>
      <c r="AF356" t="s">
        <v>1790</v>
      </c>
    </row>
    <row r="357" spans="1:32" x14ac:dyDescent="0.25">
      <c r="A357" t="s">
        <v>1791</v>
      </c>
      <c r="B357" t="s">
        <v>1792</v>
      </c>
      <c r="C357" t="s">
        <v>1793</v>
      </c>
      <c r="D357" t="s">
        <v>1794</v>
      </c>
      <c r="E357" t="s">
        <v>525</v>
      </c>
      <c r="F357">
        <v>2</v>
      </c>
      <c r="G357">
        <v>2022</v>
      </c>
      <c r="H357" s="1">
        <v>44963.463208564812</v>
      </c>
      <c r="I357" t="s">
        <v>444</v>
      </c>
      <c r="J357">
        <v>909.43</v>
      </c>
      <c r="K357">
        <v>0</v>
      </c>
      <c r="L357" t="s">
        <v>38</v>
      </c>
      <c r="M357" t="s">
        <v>51</v>
      </c>
      <c r="N357">
        <v>909.43</v>
      </c>
      <c r="R357" t="s">
        <v>52</v>
      </c>
      <c r="S357">
        <v>39.464350000000003</v>
      </c>
      <c r="T357">
        <v>-75.063249999999996</v>
      </c>
      <c r="Z357">
        <v>34005051001</v>
      </c>
      <c r="AA357">
        <v>2469.3399878771997</v>
      </c>
      <c r="AB357" t="s">
        <v>53</v>
      </c>
      <c r="AC357" t="s">
        <v>42</v>
      </c>
      <c r="AD357" t="s">
        <v>54</v>
      </c>
      <c r="AE357" t="s">
        <v>65</v>
      </c>
      <c r="AF357" t="s">
        <v>1795</v>
      </c>
    </row>
    <row r="358" spans="1:32" x14ac:dyDescent="0.25">
      <c r="A358" t="s">
        <v>1796</v>
      </c>
      <c r="B358" t="s">
        <v>1797</v>
      </c>
      <c r="C358" t="s">
        <v>1798</v>
      </c>
      <c r="D358" t="s">
        <v>542</v>
      </c>
      <c r="E358" t="s">
        <v>543</v>
      </c>
      <c r="F358">
        <v>7</v>
      </c>
      <c r="G358">
        <v>2022</v>
      </c>
      <c r="H358" s="1">
        <v>44974.403065868057</v>
      </c>
      <c r="I358" t="s">
        <v>444</v>
      </c>
      <c r="J358">
        <v>909.35</v>
      </c>
      <c r="K358">
        <v>0</v>
      </c>
      <c r="L358" t="s">
        <v>38</v>
      </c>
      <c r="M358" t="s">
        <v>79</v>
      </c>
      <c r="Q358">
        <v>151.63999999999999</v>
      </c>
      <c r="R358" t="s">
        <v>94</v>
      </c>
      <c r="S358">
        <v>39.33231</v>
      </c>
      <c r="T358">
        <v>-94.573680999999993</v>
      </c>
      <c r="U358">
        <v>1.0874999999999999</v>
      </c>
      <c r="V358">
        <v>1</v>
      </c>
      <c r="W358">
        <v>0</v>
      </c>
      <c r="X358">
        <v>0</v>
      </c>
      <c r="Y358">
        <v>397.58</v>
      </c>
      <c r="Z358">
        <v>29001011008</v>
      </c>
      <c r="AA358">
        <v>795.79762146190001</v>
      </c>
      <c r="AB358" t="s">
        <v>41</v>
      </c>
      <c r="AC358" t="s">
        <v>64</v>
      </c>
      <c r="AD358" t="s">
        <v>54</v>
      </c>
      <c r="AE358" t="s">
        <v>44</v>
      </c>
      <c r="AF358" t="s">
        <v>1799</v>
      </c>
    </row>
    <row r="359" spans="1:32" x14ac:dyDescent="0.25">
      <c r="A359" t="s">
        <v>1800</v>
      </c>
      <c r="B359" t="s">
        <v>1801</v>
      </c>
      <c r="C359" t="s">
        <v>1802</v>
      </c>
      <c r="D359" t="s">
        <v>1803</v>
      </c>
      <c r="E359" t="s">
        <v>247</v>
      </c>
      <c r="F359">
        <v>1</v>
      </c>
      <c r="G359">
        <v>2022</v>
      </c>
      <c r="H359" s="1">
        <v>44965.433217650461</v>
      </c>
      <c r="I359" t="s">
        <v>444</v>
      </c>
      <c r="J359">
        <v>908</v>
      </c>
      <c r="K359">
        <v>0</v>
      </c>
      <c r="L359" t="s">
        <v>38</v>
      </c>
      <c r="M359" t="s">
        <v>51</v>
      </c>
      <c r="N359">
        <v>908</v>
      </c>
      <c r="R359" t="s">
        <v>86</v>
      </c>
      <c r="S359">
        <v>41.590099000000002</v>
      </c>
      <c r="T359">
        <v>-70.992129000000006</v>
      </c>
      <c r="U359">
        <v>3.3416666670000001</v>
      </c>
      <c r="V359">
        <v>1</v>
      </c>
      <c r="W359">
        <v>2</v>
      </c>
      <c r="X359">
        <v>0</v>
      </c>
      <c r="Y359">
        <v>1214.28</v>
      </c>
      <c r="Z359">
        <v>25000034001</v>
      </c>
      <c r="AA359">
        <v>633.72442166760004</v>
      </c>
      <c r="AB359" t="s">
        <v>54</v>
      </c>
      <c r="AC359" t="s">
        <v>54</v>
      </c>
      <c r="AD359" t="s">
        <v>43</v>
      </c>
      <c r="AE359" t="s">
        <v>55</v>
      </c>
      <c r="AF359" t="s">
        <v>1804</v>
      </c>
    </row>
    <row r="360" spans="1:32" x14ac:dyDescent="0.25">
      <c r="A360" t="s">
        <v>1805</v>
      </c>
      <c r="B360" t="s">
        <v>1806</v>
      </c>
      <c r="C360" t="s">
        <v>1807</v>
      </c>
      <c r="D360" t="s">
        <v>1808</v>
      </c>
      <c r="E360" t="s">
        <v>437</v>
      </c>
      <c r="F360">
        <v>5</v>
      </c>
      <c r="G360">
        <v>2022</v>
      </c>
      <c r="H360" s="1">
        <v>44971.439808483796</v>
      </c>
      <c r="I360" t="s">
        <v>444</v>
      </c>
      <c r="J360">
        <v>908</v>
      </c>
      <c r="K360">
        <v>0</v>
      </c>
      <c r="L360" t="s">
        <v>38</v>
      </c>
      <c r="M360" t="s">
        <v>79</v>
      </c>
      <c r="Q360">
        <v>908</v>
      </c>
      <c r="R360" t="s">
        <v>94</v>
      </c>
      <c r="S360">
        <v>45.038490000000003</v>
      </c>
      <c r="T360">
        <v>-92.792429999999996</v>
      </c>
      <c r="U360">
        <v>5.3633333329999999</v>
      </c>
      <c r="V360">
        <v>2</v>
      </c>
      <c r="W360">
        <v>5.8</v>
      </c>
      <c r="X360">
        <v>5.8</v>
      </c>
      <c r="Y360">
        <v>1014.6</v>
      </c>
      <c r="Z360">
        <v>27000001005</v>
      </c>
      <c r="AA360">
        <v>1566.100582282</v>
      </c>
      <c r="AB360" t="s">
        <v>54</v>
      </c>
      <c r="AC360" t="s">
        <v>54</v>
      </c>
      <c r="AD360" t="s">
        <v>54</v>
      </c>
      <c r="AE360" t="s">
        <v>55</v>
      </c>
      <c r="AF360" t="s">
        <v>1809</v>
      </c>
    </row>
    <row r="361" spans="1:32" x14ac:dyDescent="0.25">
      <c r="A361" t="s">
        <v>1810</v>
      </c>
      <c r="B361" t="s">
        <v>1811</v>
      </c>
      <c r="C361" t="s">
        <v>1812</v>
      </c>
      <c r="D361" t="s">
        <v>1813</v>
      </c>
      <c r="E361" t="s">
        <v>117</v>
      </c>
      <c r="F361">
        <v>5</v>
      </c>
      <c r="G361">
        <v>2022</v>
      </c>
      <c r="H361" s="1">
        <v>44971.527943738423</v>
      </c>
      <c r="I361" t="s">
        <v>444</v>
      </c>
      <c r="J361">
        <v>893.92</v>
      </c>
      <c r="K361">
        <v>0</v>
      </c>
      <c r="L361" t="s">
        <v>38</v>
      </c>
      <c r="M361" t="s">
        <v>39</v>
      </c>
      <c r="N361">
        <v>1876.99</v>
      </c>
      <c r="Q361">
        <v>893.92</v>
      </c>
      <c r="R361" t="s">
        <v>52</v>
      </c>
      <c r="S361">
        <v>40.107660000000003</v>
      </c>
      <c r="T361">
        <v>-87.603386</v>
      </c>
      <c r="U361">
        <v>7.7916666670000003</v>
      </c>
      <c r="V361">
        <v>5</v>
      </c>
      <c r="W361">
        <v>24</v>
      </c>
      <c r="X361">
        <v>16</v>
      </c>
      <c r="Y361">
        <v>2832.1</v>
      </c>
      <c r="Z361">
        <v>17000002001</v>
      </c>
      <c r="AA361">
        <v>4752.9331625070008</v>
      </c>
      <c r="AB361" t="s">
        <v>53</v>
      </c>
      <c r="AC361" t="s">
        <v>144</v>
      </c>
      <c r="AD361" t="s">
        <v>54</v>
      </c>
      <c r="AE361" t="s">
        <v>1814</v>
      </c>
      <c r="AF361" t="s">
        <v>1815</v>
      </c>
    </row>
    <row r="362" spans="1:32" x14ac:dyDescent="0.25">
      <c r="A362" t="s">
        <v>1816</v>
      </c>
      <c r="B362" t="s">
        <v>1817</v>
      </c>
      <c r="C362" t="s">
        <v>1818</v>
      </c>
      <c r="D362" t="s">
        <v>1816</v>
      </c>
      <c r="E362" t="s">
        <v>437</v>
      </c>
      <c r="F362">
        <v>5</v>
      </c>
      <c r="G362">
        <v>2022</v>
      </c>
      <c r="H362" s="1">
        <v>44971.636740393522</v>
      </c>
      <c r="I362" t="s">
        <v>444</v>
      </c>
      <c r="J362">
        <v>886</v>
      </c>
      <c r="K362">
        <v>0</v>
      </c>
      <c r="L362" t="s">
        <v>38</v>
      </c>
      <c r="M362" t="s">
        <v>51</v>
      </c>
      <c r="N362">
        <v>802</v>
      </c>
      <c r="R362" t="s">
        <v>52</v>
      </c>
      <c r="S362">
        <v>46.895910000000001</v>
      </c>
      <c r="T362">
        <v>-96.736099999999993</v>
      </c>
      <c r="U362">
        <v>4.346666667</v>
      </c>
      <c r="V362">
        <v>2</v>
      </c>
      <c r="W362">
        <v>9</v>
      </c>
      <c r="X362">
        <v>9</v>
      </c>
      <c r="Y362">
        <v>1589.13</v>
      </c>
      <c r="Z362">
        <v>27000032001</v>
      </c>
      <c r="AA362">
        <v>2800.2242620639895</v>
      </c>
      <c r="AB362" t="s">
        <v>53</v>
      </c>
      <c r="AC362" t="s">
        <v>42</v>
      </c>
      <c r="AD362" t="s">
        <v>54</v>
      </c>
      <c r="AE362" t="s">
        <v>65</v>
      </c>
      <c r="AF362" t="s">
        <v>1819</v>
      </c>
    </row>
    <row r="363" spans="1:32" x14ac:dyDescent="0.25">
      <c r="A363" t="s">
        <v>1820</v>
      </c>
      <c r="B363" t="s">
        <v>1821</v>
      </c>
      <c r="C363" t="s">
        <v>1822</v>
      </c>
      <c r="D363" t="s">
        <v>1823</v>
      </c>
      <c r="E363" t="s">
        <v>543</v>
      </c>
      <c r="F363">
        <v>7</v>
      </c>
      <c r="G363">
        <v>2022</v>
      </c>
      <c r="H363" s="1">
        <v>44964.761752546299</v>
      </c>
      <c r="I363" t="s">
        <v>444</v>
      </c>
      <c r="J363">
        <v>881.4</v>
      </c>
      <c r="K363">
        <v>0</v>
      </c>
      <c r="L363" t="s">
        <v>38</v>
      </c>
      <c r="M363" t="s">
        <v>39</v>
      </c>
      <c r="N363">
        <v>787.27</v>
      </c>
      <c r="Q363">
        <v>94.13</v>
      </c>
      <c r="R363" t="s">
        <v>673</v>
      </c>
      <c r="S363">
        <v>37.283208999999999</v>
      </c>
      <c r="T363">
        <v>-89.523128</v>
      </c>
      <c r="U363">
        <v>5.7683333330000002</v>
      </c>
      <c r="V363">
        <v>1</v>
      </c>
      <c r="W363">
        <v>0</v>
      </c>
      <c r="X363">
        <v>0</v>
      </c>
      <c r="Y363">
        <v>2097.4499999999998</v>
      </c>
      <c r="Z363">
        <v>29001001001</v>
      </c>
      <c r="AA363">
        <v>2367.3613453099997</v>
      </c>
      <c r="AB363" t="s">
        <v>54</v>
      </c>
      <c r="AC363" t="s">
        <v>54</v>
      </c>
      <c r="AD363" t="s">
        <v>537</v>
      </c>
      <c r="AE363" t="s">
        <v>73</v>
      </c>
      <c r="AF363" t="s">
        <v>1824</v>
      </c>
    </row>
    <row r="364" spans="1:32" x14ac:dyDescent="0.25">
      <c r="A364" t="s">
        <v>1825</v>
      </c>
      <c r="B364" t="s">
        <v>1826</v>
      </c>
      <c r="C364" t="s">
        <v>1827</v>
      </c>
      <c r="D364" t="s">
        <v>1828</v>
      </c>
      <c r="E364" t="s">
        <v>253</v>
      </c>
      <c r="F364">
        <v>5</v>
      </c>
      <c r="G364">
        <v>2022</v>
      </c>
      <c r="H364" s="1">
        <v>44999.365830821756</v>
      </c>
      <c r="I364" t="s">
        <v>444</v>
      </c>
      <c r="J364">
        <v>879.01</v>
      </c>
      <c r="K364">
        <v>0</v>
      </c>
      <c r="L364" t="s">
        <v>38</v>
      </c>
      <c r="M364" t="s">
        <v>79</v>
      </c>
      <c r="Q364">
        <v>879.01</v>
      </c>
      <c r="R364" t="s">
        <v>52</v>
      </c>
      <c r="S364">
        <v>41.596611000000003</v>
      </c>
      <c r="T364">
        <v>-85.853166999999999</v>
      </c>
      <c r="U364">
        <v>4.0416666670000003</v>
      </c>
      <c r="V364">
        <v>1</v>
      </c>
      <c r="W364">
        <v>5</v>
      </c>
      <c r="X364">
        <v>0</v>
      </c>
      <c r="Y364">
        <v>1474.8</v>
      </c>
      <c r="Z364">
        <v>18002080001</v>
      </c>
      <c r="AA364">
        <v>1675.363413604</v>
      </c>
      <c r="AB364" t="s">
        <v>53</v>
      </c>
      <c r="AC364" t="s">
        <v>42</v>
      </c>
      <c r="AD364" t="s">
        <v>54</v>
      </c>
      <c r="AE364" t="s">
        <v>55</v>
      </c>
      <c r="AF364" t="s">
        <v>1829</v>
      </c>
    </row>
    <row r="365" spans="1:32" x14ac:dyDescent="0.25">
      <c r="A365" t="s">
        <v>1830</v>
      </c>
      <c r="B365" t="s">
        <v>1831</v>
      </c>
      <c r="C365" t="s">
        <v>1832</v>
      </c>
      <c r="D365" t="s">
        <v>555</v>
      </c>
      <c r="E365" t="s">
        <v>543</v>
      </c>
      <c r="F365">
        <v>7</v>
      </c>
      <c r="G365">
        <v>2022</v>
      </c>
      <c r="H365" s="1">
        <v>44973.507584583334</v>
      </c>
      <c r="I365" t="s">
        <v>444</v>
      </c>
      <c r="J365">
        <v>872.19399999999996</v>
      </c>
      <c r="K365">
        <v>0</v>
      </c>
      <c r="L365" t="s">
        <v>38</v>
      </c>
      <c r="M365" t="s">
        <v>79</v>
      </c>
      <c r="Q365">
        <v>872.19</v>
      </c>
      <c r="R365" t="s">
        <v>936</v>
      </c>
      <c r="S365">
        <v>38.508833000000003</v>
      </c>
      <c r="T365">
        <v>-90.429833000000002</v>
      </c>
      <c r="U365">
        <v>4.4408333329999996</v>
      </c>
      <c r="V365">
        <v>1</v>
      </c>
      <c r="W365">
        <v>0</v>
      </c>
      <c r="X365">
        <v>0</v>
      </c>
      <c r="Y365">
        <v>1619.08</v>
      </c>
      <c r="Z365">
        <v>29001023019</v>
      </c>
      <c r="AA365">
        <v>2134.2673051563997</v>
      </c>
      <c r="AB365" t="s">
        <v>54</v>
      </c>
      <c r="AC365" t="s">
        <v>54</v>
      </c>
      <c r="AD365" t="s">
        <v>54</v>
      </c>
      <c r="AE365" t="s">
        <v>55</v>
      </c>
      <c r="AF365" t="s">
        <v>1833</v>
      </c>
    </row>
    <row r="366" spans="1:32" x14ac:dyDescent="0.25">
      <c r="A366" t="s">
        <v>1834</v>
      </c>
      <c r="B366" t="s">
        <v>1835</v>
      </c>
      <c r="C366" t="s">
        <v>1836</v>
      </c>
      <c r="D366" t="s">
        <v>1837</v>
      </c>
      <c r="E366" t="s">
        <v>437</v>
      </c>
      <c r="F366">
        <v>5</v>
      </c>
      <c r="G366">
        <v>2022</v>
      </c>
      <c r="H366" s="1">
        <v>44971.436732534719</v>
      </c>
      <c r="I366" t="s">
        <v>444</v>
      </c>
      <c r="J366">
        <v>870</v>
      </c>
      <c r="K366">
        <v>0</v>
      </c>
      <c r="L366" t="s">
        <v>38</v>
      </c>
      <c r="M366" t="s">
        <v>79</v>
      </c>
      <c r="Q366">
        <v>870</v>
      </c>
      <c r="R366" t="s">
        <v>94</v>
      </c>
      <c r="S366">
        <v>44.745694</v>
      </c>
      <c r="T366">
        <v>-92.846778</v>
      </c>
      <c r="U366">
        <v>1.413333333</v>
      </c>
      <c r="V366">
        <v>1</v>
      </c>
      <c r="W366">
        <v>2.69</v>
      </c>
      <c r="X366">
        <v>0</v>
      </c>
      <c r="Y366">
        <v>515.98</v>
      </c>
      <c r="Z366">
        <v>27000001012</v>
      </c>
      <c r="AA366">
        <v>1187.3227670323995</v>
      </c>
      <c r="AB366" t="s">
        <v>54</v>
      </c>
      <c r="AC366" t="s">
        <v>54</v>
      </c>
      <c r="AD366" t="s">
        <v>54</v>
      </c>
      <c r="AE366" t="s">
        <v>55</v>
      </c>
      <c r="AF366" t="s">
        <v>1838</v>
      </c>
    </row>
    <row r="367" spans="1:32" x14ac:dyDescent="0.25">
      <c r="A367" t="s">
        <v>1839</v>
      </c>
      <c r="B367" t="s">
        <v>1840</v>
      </c>
      <c r="C367" t="s">
        <v>1841</v>
      </c>
      <c r="D367" t="s">
        <v>1842</v>
      </c>
      <c r="E367" t="s">
        <v>85</v>
      </c>
      <c r="F367">
        <v>2</v>
      </c>
      <c r="G367">
        <v>2022</v>
      </c>
      <c r="H367" s="1">
        <v>44972.676964479164</v>
      </c>
      <c r="I367" t="s">
        <v>444</v>
      </c>
      <c r="J367">
        <v>863.7</v>
      </c>
      <c r="K367">
        <v>0</v>
      </c>
      <c r="L367" t="s">
        <v>38</v>
      </c>
      <c r="M367" t="s">
        <v>51</v>
      </c>
      <c r="N367">
        <v>863.7</v>
      </c>
      <c r="R367" t="s">
        <v>86</v>
      </c>
      <c r="S367">
        <v>42.683083000000003</v>
      </c>
      <c r="T367">
        <v>-73.713027999999994</v>
      </c>
      <c r="U367">
        <v>0</v>
      </c>
      <c r="V367">
        <v>1</v>
      </c>
      <c r="W367">
        <v>24</v>
      </c>
      <c r="X367">
        <v>0</v>
      </c>
      <c r="Y367">
        <v>0</v>
      </c>
      <c r="Z367">
        <v>36004071001</v>
      </c>
      <c r="AA367">
        <v>7337.1812279911692</v>
      </c>
      <c r="AB367" t="s">
        <v>53</v>
      </c>
      <c r="AC367" t="s">
        <v>42</v>
      </c>
      <c r="AD367" t="s">
        <v>537</v>
      </c>
      <c r="AE367" t="s">
        <v>73</v>
      </c>
      <c r="AF367" t="s">
        <v>1843</v>
      </c>
    </row>
    <row r="368" spans="1:32" x14ac:dyDescent="0.25">
      <c r="A368" t="s">
        <v>1844</v>
      </c>
      <c r="B368" t="s">
        <v>1845</v>
      </c>
      <c r="C368" t="s">
        <v>1846</v>
      </c>
      <c r="D368" t="s">
        <v>1847</v>
      </c>
      <c r="E368" t="s">
        <v>1719</v>
      </c>
      <c r="F368">
        <v>7</v>
      </c>
      <c r="G368">
        <v>2022</v>
      </c>
      <c r="H368" s="1">
        <v>44973.648312870369</v>
      </c>
      <c r="I368" t="s">
        <v>444</v>
      </c>
      <c r="J368">
        <v>837.9</v>
      </c>
      <c r="K368">
        <v>0</v>
      </c>
      <c r="L368" t="s">
        <v>38</v>
      </c>
      <c r="M368" t="s">
        <v>51</v>
      </c>
      <c r="N368">
        <v>837.9</v>
      </c>
      <c r="R368" t="s">
        <v>52</v>
      </c>
      <c r="S368">
        <v>38.851737</v>
      </c>
      <c r="T368">
        <v>-97.575815000000006</v>
      </c>
      <c r="U368">
        <v>3.5474999999999999</v>
      </c>
      <c r="V368">
        <v>1</v>
      </c>
      <c r="W368">
        <v>7.25</v>
      </c>
      <c r="X368">
        <v>0</v>
      </c>
      <c r="Y368">
        <v>1295.2632000000001</v>
      </c>
      <c r="Z368">
        <v>20001135001</v>
      </c>
      <c r="AA368">
        <v>2287.2352690071998</v>
      </c>
      <c r="AB368" t="s">
        <v>53</v>
      </c>
      <c r="AC368" t="s">
        <v>42</v>
      </c>
      <c r="AD368" t="s">
        <v>54</v>
      </c>
      <c r="AE368" t="s">
        <v>73</v>
      </c>
      <c r="AF368" t="s">
        <v>1848</v>
      </c>
    </row>
    <row r="369" spans="1:32" x14ac:dyDescent="0.25">
      <c r="A369" t="s">
        <v>1849</v>
      </c>
      <c r="B369" t="s">
        <v>1850</v>
      </c>
      <c r="C369" t="s">
        <v>1851</v>
      </c>
      <c r="D369" t="s">
        <v>1852</v>
      </c>
      <c r="E369" t="s">
        <v>600</v>
      </c>
      <c r="F369">
        <v>4</v>
      </c>
      <c r="G369">
        <v>2022</v>
      </c>
      <c r="H369" s="1">
        <v>44951.488869004628</v>
      </c>
      <c r="I369" t="s">
        <v>444</v>
      </c>
      <c r="J369">
        <v>830</v>
      </c>
      <c r="K369">
        <v>0</v>
      </c>
      <c r="L369" t="s">
        <v>38</v>
      </c>
      <c r="M369" t="s">
        <v>79</v>
      </c>
      <c r="Q369">
        <v>830</v>
      </c>
      <c r="R369" t="s">
        <v>52</v>
      </c>
      <c r="S369">
        <v>30.595832999999999</v>
      </c>
      <c r="T369">
        <v>-87.182500000000005</v>
      </c>
      <c r="AB369" t="s">
        <v>41</v>
      </c>
      <c r="AC369" t="s">
        <v>54</v>
      </c>
      <c r="AD369" t="s">
        <v>54</v>
      </c>
      <c r="AE369" t="s">
        <v>73</v>
      </c>
      <c r="AF369" t="s">
        <v>1853</v>
      </c>
    </row>
    <row r="370" spans="1:32" x14ac:dyDescent="0.25">
      <c r="A370" t="s">
        <v>1854</v>
      </c>
      <c r="B370" t="s">
        <v>1855</v>
      </c>
      <c r="C370" t="s">
        <v>1855</v>
      </c>
      <c r="D370" t="s">
        <v>1538</v>
      </c>
      <c r="E370" t="s">
        <v>99</v>
      </c>
      <c r="F370">
        <v>6</v>
      </c>
      <c r="G370">
        <v>2022</v>
      </c>
      <c r="H370" s="1">
        <v>44824.389964456015</v>
      </c>
      <c r="I370" t="s">
        <v>444</v>
      </c>
      <c r="J370">
        <v>829.86</v>
      </c>
      <c r="K370">
        <v>0</v>
      </c>
      <c r="L370" t="s">
        <v>38</v>
      </c>
      <c r="M370" t="s">
        <v>51</v>
      </c>
      <c r="N370">
        <v>829.86</v>
      </c>
      <c r="R370" t="s">
        <v>52</v>
      </c>
      <c r="S370">
        <v>26.197500000000002</v>
      </c>
      <c r="T370">
        <v>-98.250600000000006</v>
      </c>
      <c r="U370">
        <v>5.518166667</v>
      </c>
      <c r="V370">
        <v>1</v>
      </c>
      <c r="W370">
        <v>10</v>
      </c>
      <c r="X370">
        <v>10</v>
      </c>
      <c r="Y370">
        <v>2014.3</v>
      </c>
      <c r="Z370">
        <v>48001119001</v>
      </c>
      <c r="AA370">
        <v>3257.8534205843007</v>
      </c>
      <c r="AB370" t="s">
        <v>118</v>
      </c>
      <c r="AC370" t="s">
        <v>54</v>
      </c>
      <c r="AD370" t="s">
        <v>54</v>
      </c>
      <c r="AE370" t="s">
        <v>65</v>
      </c>
      <c r="AF370" t="s">
        <v>1856</v>
      </c>
    </row>
    <row r="371" spans="1:32" x14ac:dyDescent="0.25">
      <c r="A371" t="s">
        <v>1857</v>
      </c>
      <c r="B371" t="s">
        <v>1858</v>
      </c>
      <c r="C371" t="s">
        <v>1859</v>
      </c>
      <c r="D371" t="s">
        <v>1860</v>
      </c>
      <c r="E371" t="s">
        <v>85</v>
      </c>
      <c r="F371">
        <v>2</v>
      </c>
      <c r="G371">
        <v>2022</v>
      </c>
      <c r="H371" s="1">
        <v>44936.31216523148</v>
      </c>
      <c r="I371" t="s">
        <v>444</v>
      </c>
      <c r="J371">
        <v>812.7</v>
      </c>
      <c r="K371">
        <v>0</v>
      </c>
      <c r="L371" t="s">
        <v>38</v>
      </c>
      <c r="M371" t="s">
        <v>51</v>
      </c>
      <c r="N371">
        <v>812.7</v>
      </c>
      <c r="R371" t="s">
        <v>86</v>
      </c>
      <c r="S371">
        <v>44.933729999999997</v>
      </c>
      <c r="T371">
        <v>-74.875069999999994</v>
      </c>
      <c r="U371">
        <v>0</v>
      </c>
      <c r="V371">
        <v>1</v>
      </c>
      <c r="W371">
        <v>4.8</v>
      </c>
      <c r="X371">
        <v>0</v>
      </c>
      <c r="Y371">
        <v>0</v>
      </c>
      <c r="Z371">
        <v>36006109001</v>
      </c>
      <c r="AA371">
        <v>1349.0317573889604</v>
      </c>
      <c r="AB371" t="s">
        <v>53</v>
      </c>
      <c r="AC371" t="s">
        <v>54</v>
      </c>
      <c r="AD371" t="s">
        <v>54</v>
      </c>
      <c r="AE371" t="s">
        <v>55</v>
      </c>
      <c r="AF371" t="s">
        <v>1861</v>
      </c>
    </row>
    <row r="372" spans="1:32" x14ac:dyDescent="0.25">
      <c r="A372" t="s">
        <v>1862</v>
      </c>
      <c r="B372" t="s">
        <v>1863</v>
      </c>
      <c r="C372" t="s">
        <v>1863</v>
      </c>
      <c r="D372" t="s">
        <v>98</v>
      </c>
      <c r="E372" t="s">
        <v>99</v>
      </c>
      <c r="F372">
        <v>6</v>
      </c>
      <c r="G372">
        <v>2022</v>
      </c>
      <c r="H372" s="1">
        <v>44833.699116018521</v>
      </c>
      <c r="I372" t="s">
        <v>444</v>
      </c>
      <c r="J372">
        <v>811.68</v>
      </c>
      <c r="K372">
        <v>0</v>
      </c>
      <c r="L372" t="s">
        <v>38</v>
      </c>
      <c r="M372" t="s">
        <v>79</v>
      </c>
      <c r="Q372">
        <v>811.68</v>
      </c>
      <c r="R372" t="s">
        <v>94</v>
      </c>
      <c r="S372">
        <v>29.844169999999998</v>
      </c>
      <c r="T372">
        <v>-95.275710000000004</v>
      </c>
      <c r="U372">
        <v>2.6179166669999998</v>
      </c>
      <c r="V372">
        <v>1</v>
      </c>
      <c r="W372">
        <v>7</v>
      </c>
      <c r="X372">
        <v>7</v>
      </c>
      <c r="Y372">
        <v>953.46900000000005</v>
      </c>
      <c r="Z372">
        <v>48007039012</v>
      </c>
      <c r="AA372">
        <v>2549.4660641800001</v>
      </c>
      <c r="AB372" t="s">
        <v>54</v>
      </c>
      <c r="AC372" t="s">
        <v>64</v>
      </c>
      <c r="AD372" t="s">
        <v>54</v>
      </c>
      <c r="AE372" t="s">
        <v>54</v>
      </c>
      <c r="AF372" t="s">
        <v>1864</v>
      </c>
    </row>
    <row r="373" spans="1:32" x14ac:dyDescent="0.25">
      <c r="A373" t="s">
        <v>1865</v>
      </c>
      <c r="B373" t="s">
        <v>1866</v>
      </c>
      <c r="C373" t="s">
        <v>1867</v>
      </c>
      <c r="D373" t="s">
        <v>1868</v>
      </c>
      <c r="E373" t="s">
        <v>259</v>
      </c>
      <c r="F373">
        <v>7</v>
      </c>
      <c r="G373">
        <v>2022</v>
      </c>
      <c r="H373" s="1">
        <v>44970.470336076389</v>
      </c>
      <c r="I373" t="s">
        <v>444</v>
      </c>
      <c r="J373">
        <v>797</v>
      </c>
      <c r="K373">
        <v>0</v>
      </c>
      <c r="L373" t="s">
        <v>38</v>
      </c>
      <c r="M373" t="s">
        <v>51</v>
      </c>
      <c r="N373">
        <v>1534</v>
      </c>
      <c r="R373" t="s">
        <v>52</v>
      </c>
      <c r="S373">
        <v>42.486111000000001</v>
      </c>
      <c r="T373">
        <v>-94.18</v>
      </c>
      <c r="U373">
        <v>0</v>
      </c>
      <c r="V373">
        <v>1</v>
      </c>
      <c r="W373">
        <v>21.6</v>
      </c>
      <c r="X373">
        <v>15</v>
      </c>
      <c r="Y373">
        <v>0</v>
      </c>
      <c r="Z373">
        <v>19000303001</v>
      </c>
      <c r="AA373">
        <v>2640.5184236150003</v>
      </c>
      <c r="AB373" t="s">
        <v>177</v>
      </c>
      <c r="AC373" t="s">
        <v>42</v>
      </c>
      <c r="AD373" t="s">
        <v>54</v>
      </c>
      <c r="AE373" t="s">
        <v>438</v>
      </c>
      <c r="AF373" t="s">
        <v>1869</v>
      </c>
    </row>
    <row r="374" spans="1:32" x14ac:dyDescent="0.25">
      <c r="A374" t="s">
        <v>1870</v>
      </c>
      <c r="B374" t="s">
        <v>1871</v>
      </c>
      <c r="C374" t="s">
        <v>1872</v>
      </c>
      <c r="D374" t="s">
        <v>1873</v>
      </c>
      <c r="E374" t="s">
        <v>85</v>
      </c>
      <c r="F374">
        <v>2</v>
      </c>
      <c r="G374">
        <v>2022</v>
      </c>
      <c r="H374" s="1">
        <v>44963.464175717592</v>
      </c>
      <c r="I374" t="s">
        <v>444</v>
      </c>
      <c r="J374">
        <v>776.7</v>
      </c>
      <c r="K374">
        <v>0</v>
      </c>
      <c r="L374" t="s">
        <v>38</v>
      </c>
      <c r="M374" t="s">
        <v>51</v>
      </c>
      <c r="N374">
        <v>776.7</v>
      </c>
      <c r="R374" t="s">
        <v>86</v>
      </c>
      <c r="S374">
        <v>43.01003</v>
      </c>
      <c r="T374">
        <v>-75.013030000000001</v>
      </c>
      <c r="U374">
        <v>3.2676666669999999</v>
      </c>
      <c r="V374">
        <v>2</v>
      </c>
      <c r="W374">
        <v>6.1</v>
      </c>
      <c r="X374">
        <v>0</v>
      </c>
      <c r="Y374">
        <v>1191.55</v>
      </c>
      <c r="Z374">
        <v>36006005001</v>
      </c>
      <c r="AA374">
        <v>1868.0302061684597</v>
      </c>
      <c r="AB374" t="s">
        <v>87</v>
      </c>
      <c r="AC374" t="s">
        <v>54</v>
      </c>
      <c r="AD374" t="s">
        <v>54</v>
      </c>
      <c r="AE374" t="s">
        <v>73</v>
      </c>
      <c r="AF374" t="s">
        <v>1874</v>
      </c>
    </row>
    <row r="375" spans="1:32" x14ac:dyDescent="0.25">
      <c r="A375" t="s">
        <v>1875</v>
      </c>
      <c r="B375" t="s">
        <v>1876</v>
      </c>
      <c r="C375" t="s">
        <v>1877</v>
      </c>
      <c r="D375" t="s">
        <v>1878</v>
      </c>
      <c r="E375" t="s">
        <v>854</v>
      </c>
      <c r="F375">
        <v>8</v>
      </c>
      <c r="G375">
        <v>2022</v>
      </c>
      <c r="H375" s="1">
        <v>44973.580663946763</v>
      </c>
      <c r="I375" t="s">
        <v>444</v>
      </c>
      <c r="J375">
        <v>766.57</v>
      </c>
      <c r="K375">
        <v>0</v>
      </c>
      <c r="L375" t="s">
        <v>38</v>
      </c>
      <c r="M375" t="s">
        <v>39</v>
      </c>
      <c r="N375">
        <v>200</v>
      </c>
      <c r="Q375">
        <v>566.89</v>
      </c>
      <c r="R375" t="s">
        <v>561</v>
      </c>
      <c r="S375">
        <v>40.137225000000001</v>
      </c>
      <c r="T375">
        <v>-111.650586</v>
      </c>
      <c r="U375">
        <v>4.21</v>
      </c>
      <c r="V375">
        <v>1</v>
      </c>
      <c r="W375">
        <v>5</v>
      </c>
      <c r="X375">
        <v>10</v>
      </c>
      <c r="Y375">
        <v>1566.12</v>
      </c>
      <c r="Z375">
        <v>49000145001</v>
      </c>
      <c r="AB375" t="s">
        <v>53</v>
      </c>
      <c r="AC375" t="s">
        <v>54</v>
      </c>
      <c r="AD375" t="s">
        <v>54</v>
      </c>
      <c r="AE375" t="s">
        <v>73</v>
      </c>
      <c r="AF375" t="s">
        <v>1879</v>
      </c>
    </row>
    <row r="376" spans="1:32" x14ac:dyDescent="0.25">
      <c r="A376" t="s">
        <v>1880</v>
      </c>
      <c r="B376" t="s">
        <v>1881</v>
      </c>
      <c r="C376" t="s">
        <v>1882</v>
      </c>
      <c r="D376" t="s">
        <v>1883</v>
      </c>
      <c r="E376" t="s">
        <v>117</v>
      </c>
      <c r="F376">
        <v>5</v>
      </c>
      <c r="G376">
        <v>2022</v>
      </c>
      <c r="H376" s="1">
        <v>44951.667382569445</v>
      </c>
      <c r="I376" t="s">
        <v>444</v>
      </c>
      <c r="J376">
        <v>764.64</v>
      </c>
      <c r="K376">
        <v>0</v>
      </c>
      <c r="L376" t="s">
        <v>38</v>
      </c>
      <c r="M376" t="s">
        <v>51</v>
      </c>
      <c r="N376">
        <v>659.88</v>
      </c>
      <c r="R376" t="s">
        <v>52</v>
      </c>
      <c r="S376">
        <v>38.5627</v>
      </c>
      <c r="T376">
        <v>-89.850859999999997</v>
      </c>
      <c r="U376">
        <v>3.55525</v>
      </c>
      <c r="V376">
        <v>1</v>
      </c>
      <c r="W376">
        <v>13.14</v>
      </c>
      <c r="X376">
        <v>5.61</v>
      </c>
      <c r="Y376">
        <v>1295.8979999999999</v>
      </c>
      <c r="Z376">
        <v>17002077001</v>
      </c>
      <c r="AA376">
        <v>1866.5733684175</v>
      </c>
      <c r="AB376" t="s">
        <v>41</v>
      </c>
      <c r="AC376" t="s">
        <v>72</v>
      </c>
      <c r="AD376" t="s">
        <v>54</v>
      </c>
      <c r="AE376" t="s">
        <v>438</v>
      </c>
      <c r="AF376" t="s">
        <v>1884</v>
      </c>
    </row>
    <row r="377" spans="1:32" x14ac:dyDescent="0.25">
      <c r="A377" t="s">
        <v>1885</v>
      </c>
      <c r="B377" t="s">
        <v>1886</v>
      </c>
      <c r="C377" t="s">
        <v>1886</v>
      </c>
      <c r="D377" t="s">
        <v>1887</v>
      </c>
      <c r="E377" t="s">
        <v>99</v>
      </c>
      <c r="F377">
        <v>6</v>
      </c>
      <c r="G377">
        <v>2022</v>
      </c>
      <c r="H377" s="1">
        <v>44831.616130312497</v>
      </c>
      <c r="I377" t="s">
        <v>444</v>
      </c>
      <c r="J377">
        <v>761.71</v>
      </c>
      <c r="K377">
        <v>0</v>
      </c>
      <c r="L377" t="s">
        <v>38</v>
      </c>
      <c r="M377" t="s">
        <v>51</v>
      </c>
      <c r="N377">
        <v>761.71</v>
      </c>
      <c r="R377" t="s">
        <v>52</v>
      </c>
      <c r="S377">
        <v>29.773302000000001</v>
      </c>
      <c r="T377">
        <v>-95.826989999999995</v>
      </c>
      <c r="U377">
        <v>2.3361666670000001</v>
      </c>
      <c r="V377">
        <v>1</v>
      </c>
      <c r="W377">
        <v>3.9</v>
      </c>
      <c r="X377">
        <v>0</v>
      </c>
      <c r="Y377">
        <v>852.95699999999999</v>
      </c>
      <c r="AB377" t="s">
        <v>41</v>
      </c>
      <c r="AC377" t="s">
        <v>54</v>
      </c>
      <c r="AD377" t="s">
        <v>54</v>
      </c>
      <c r="AE377" t="s">
        <v>73</v>
      </c>
      <c r="AF377" t="s">
        <v>1888</v>
      </c>
    </row>
    <row r="378" spans="1:32" x14ac:dyDescent="0.25">
      <c r="A378" t="s">
        <v>1889</v>
      </c>
      <c r="B378" t="s">
        <v>1890</v>
      </c>
      <c r="C378" t="s">
        <v>1891</v>
      </c>
      <c r="D378" t="s">
        <v>1892</v>
      </c>
      <c r="E378" t="s">
        <v>525</v>
      </c>
      <c r="F378">
        <v>2</v>
      </c>
      <c r="G378">
        <v>2022</v>
      </c>
      <c r="H378" s="1">
        <v>44958.569144224537</v>
      </c>
      <c r="I378" t="s">
        <v>444</v>
      </c>
      <c r="J378">
        <v>758</v>
      </c>
      <c r="K378">
        <v>0</v>
      </c>
      <c r="L378" t="s">
        <v>38</v>
      </c>
      <c r="M378" t="s">
        <v>79</v>
      </c>
      <c r="Q378">
        <v>758</v>
      </c>
      <c r="R378" t="s">
        <v>445</v>
      </c>
      <c r="S378">
        <v>40.427059</v>
      </c>
      <c r="T378">
        <v>-74.082189999999997</v>
      </c>
      <c r="U378">
        <v>6.795833333</v>
      </c>
      <c r="V378">
        <v>1</v>
      </c>
      <c r="W378">
        <v>10.8</v>
      </c>
      <c r="X378">
        <v>0</v>
      </c>
      <c r="Y378">
        <v>2479.15</v>
      </c>
      <c r="Z378">
        <v>34002066001</v>
      </c>
      <c r="AA378">
        <v>3430.8529035107995</v>
      </c>
      <c r="AB378" t="s">
        <v>53</v>
      </c>
      <c r="AC378" t="s">
        <v>42</v>
      </c>
      <c r="AD378" t="s">
        <v>54</v>
      </c>
      <c r="AE378" t="s">
        <v>55</v>
      </c>
      <c r="AF378" t="s">
        <v>1893</v>
      </c>
    </row>
    <row r="379" spans="1:32" x14ac:dyDescent="0.25">
      <c r="A379" t="s">
        <v>1894</v>
      </c>
      <c r="B379" t="s">
        <v>1895</v>
      </c>
      <c r="C379" t="s">
        <v>1896</v>
      </c>
      <c r="D379" t="s">
        <v>1897</v>
      </c>
      <c r="E379" t="s">
        <v>111</v>
      </c>
      <c r="F379">
        <v>4</v>
      </c>
      <c r="G379">
        <v>2022</v>
      </c>
      <c r="H379" s="1">
        <v>44965.47334109954</v>
      </c>
      <c r="I379" t="s">
        <v>444</v>
      </c>
      <c r="J379">
        <v>754.55</v>
      </c>
      <c r="K379">
        <v>0</v>
      </c>
      <c r="L379" t="s">
        <v>38</v>
      </c>
      <c r="M379" t="s">
        <v>51</v>
      </c>
      <c r="N379">
        <v>596.84</v>
      </c>
      <c r="R379" t="s">
        <v>52</v>
      </c>
      <c r="S379">
        <v>32.811708000000003</v>
      </c>
      <c r="T379">
        <v>-83.603778000000005</v>
      </c>
      <c r="U379">
        <v>13.54166667</v>
      </c>
      <c r="V379">
        <v>1</v>
      </c>
      <c r="W379">
        <v>0</v>
      </c>
      <c r="X379">
        <v>0</v>
      </c>
      <c r="Y379">
        <v>4933.08</v>
      </c>
      <c r="Z379">
        <v>13000003001</v>
      </c>
      <c r="AA379">
        <v>6027.666194597</v>
      </c>
      <c r="AB379" t="s">
        <v>53</v>
      </c>
      <c r="AC379" t="s">
        <v>42</v>
      </c>
      <c r="AD379" t="s">
        <v>54</v>
      </c>
      <c r="AE379" t="s">
        <v>55</v>
      </c>
      <c r="AF379" t="s">
        <v>1898</v>
      </c>
    </row>
    <row r="380" spans="1:32" x14ac:dyDescent="0.25">
      <c r="A380" t="s">
        <v>1899</v>
      </c>
      <c r="B380" t="s">
        <v>1900</v>
      </c>
      <c r="C380" t="s">
        <v>1901</v>
      </c>
      <c r="D380" t="s">
        <v>1902</v>
      </c>
      <c r="E380" t="s">
        <v>726</v>
      </c>
      <c r="F380">
        <v>6</v>
      </c>
      <c r="G380">
        <v>2022</v>
      </c>
      <c r="H380" s="1">
        <v>44951.490287129629</v>
      </c>
      <c r="I380" t="s">
        <v>444</v>
      </c>
      <c r="J380">
        <v>753</v>
      </c>
      <c r="K380">
        <v>0</v>
      </c>
      <c r="L380" t="s">
        <v>38</v>
      </c>
      <c r="M380" t="s">
        <v>51</v>
      </c>
      <c r="N380">
        <v>753.72</v>
      </c>
      <c r="R380" t="s">
        <v>214</v>
      </c>
      <c r="S380">
        <v>35.247222000000001</v>
      </c>
      <c r="T380">
        <v>-93.112499999999997</v>
      </c>
      <c r="U380">
        <v>5.4275000000000002</v>
      </c>
      <c r="V380">
        <v>1</v>
      </c>
      <c r="W380">
        <v>7.3</v>
      </c>
      <c r="X380">
        <v>7.1</v>
      </c>
      <c r="Y380">
        <v>1977.7909999999999</v>
      </c>
      <c r="Z380">
        <v>5000017001</v>
      </c>
      <c r="AA380">
        <v>2328.7551449095599</v>
      </c>
      <c r="AB380" t="s">
        <v>87</v>
      </c>
      <c r="AC380" t="s">
        <v>64</v>
      </c>
      <c r="AD380" t="s">
        <v>54</v>
      </c>
      <c r="AE380" t="s">
        <v>73</v>
      </c>
      <c r="AF380" t="s">
        <v>1903</v>
      </c>
    </row>
    <row r="381" spans="1:32" x14ac:dyDescent="0.25">
      <c r="A381" t="s">
        <v>1904</v>
      </c>
      <c r="B381" t="s">
        <v>1905</v>
      </c>
      <c r="C381" t="s">
        <v>1906</v>
      </c>
      <c r="D381" t="s">
        <v>1907</v>
      </c>
      <c r="E381" t="s">
        <v>543</v>
      </c>
      <c r="F381">
        <v>7</v>
      </c>
      <c r="G381">
        <v>2022</v>
      </c>
      <c r="H381" s="1">
        <v>44935.478207638887</v>
      </c>
      <c r="I381" t="s">
        <v>444</v>
      </c>
      <c r="J381">
        <v>751.36</v>
      </c>
      <c r="K381">
        <v>0</v>
      </c>
      <c r="L381" t="s">
        <v>38</v>
      </c>
      <c r="M381" t="s">
        <v>51</v>
      </c>
      <c r="N381">
        <v>751.36</v>
      </c>
      <c r="R381" t="s">
        <v>52</v>
      </c>
      <c r="S381">
        <v>39.197004</v>
      </c>
      <c r="T381">
        <v>-94.436847</v>
      </c>
      <c r="U381">
        <v>4.1283333329999996</v>
      </c>
      <c r="V381">
        <v>1</v>
      </c>
      <c r="W381">
        <v>0</v>
      </c>
      <c r="X381">
        <v>0</v>
      </c>
      <c r="Y381">
        <v>1508.13</v>
      </c>
      <c r="AB381" t="s">
        <v>41</v>
      </c>
      <c r="AC381" t="s">
        <v>54</v>
      </c>
      <c r="AD381" t="s">
        <v>215</v>
      </c>
      <c r="AE381" t="s">
        <v>55</v>
      </c>
      <c r="AF381" t="s">
        <v>1908</v>
      </c>
    </row>
    <row r="382" spans="1:32" x14ac:dyDescent="0.25">
      <c r="A382" t="s">
        <v>1909</v>
      </c>
      <c r="B382" t="s">
        <v>1910</v>
      </c>
      <c r="C382" t="s">
        <v>1911</v>
      </c>
      <c r="D382" t="s">
        <v>1912</v>
      </c>
      <c r="E382" t="s">
        <v>1913</v>
      </c>
      <c r="F382">
        <v>8</v>
      </c>
      <c r="G382">
        <v>2022</v>
      </c>
      <c r="H382" s="1">
        <v>44972.701579004628</v>
      </c>
      <c r="I382" t="s">
        <v>444</v>
      </c>
      <c r="J382">
        <v>746.2</v>
      </c>
      <c r="K382">
        <v>0</v>
      </c>
      <c r="L382" t="s">
        <v>38</v>
      </c>
      <c r="M382" t="s">
        <v>79</v>
      </c>
      <c r="Q382">
        <v>746</v>
      </c>
      <c r="R382" t="s">
        <v>86</v>
      </c>
      <c r="S382">
        <v>45.996949999999998</v>
      </c>
      <c r="T382">
        <v>-112.55362</v>
      </c>
      <c r="U382">
        <v>3.4783333330000001</v>
      </c>
      <c r="V382">
        <v>1</v>
      </c>
      <c r="W382">
        <v>0</v>
      </c>
      <c r="X382">
        <v>0</v>
      </c>
      <c r="Y382">
        <v>1269.6199999999999</v>
      </c>
      <c r="Z382">
        <v>30000049001</v>
      </c>
      <c r="AA382">
        <v>1496.9007891114002</v>
      </c>
      <c r="AB382" t="s">
        <v>41</v>
      </c>
      <c r="AC382" t="s">
        <v>64</v>
      </c>
      <c r="AD382" t="s">
        <v>43</v>
      </c>
      <c r="AE382" t="s">
        <v>73</v>
      </c>
      <c r="AF382" t="s">
        <v>1914</v>
      </c>
    </row>
    <row r="383" spans="1:32" x14ac:dyDescent="0.25">
      <c r="A383" t="s">
        <v>1915</v>
      </c>
      <c r="B383" t="s">
        <v>1916</v>
      </c>
      <c r="C383" t="s">
        <v>1917</v>
      </c>
      <c r="D383" t="s">
        <v>1918</v>
      </c>
      <c r="E383" t="s">
        <v>159</v>
      </c>
      <c r="F383">
        <v>10</v>
      </c>
      <c r="G383">
        <v>2022</v>
      </c>
      <c r="H383" s="1">
        <v>44994.635386539354</v>
      </c>
      <c r="I383" t="s">
        <v>444</v>
      </c>
      <c r="J383">
        <v>746</v>
      </c>
      <c r="K383">
        <v>0</v>
      </c>
      <c r="L383" t="s">
        <v>38</v>
      </c>
      <c r="M383" t="s">
        <v>51</v>
      </c>
      <c r="N383">
        <v>746</v>
      </c>
      <c r="R383" t="s">
        <v>214</v>
      </c>
      <c r="S383">
        <v>46.255716999999997</v>
      </c>
      <c r="T383">
        <v>-119.275617</v>
      </c>
      <c r="Z383">
        <v>53001080001</v>
      </c>
      <c r="AA383">
        <v>3696.7257930609994</v>
      </c>
      <c r="AB383" t="s">
        <v>41</v>
      </c>
      <c r="AC383" t="s">
        <v>54</v>
      </c>
      <c r="AD383" t="s">
        <v>43</v>
      </c>
      <c r="AE383" t="s">
        <v>65</v>
      </c>
      <c r="AF383" t="s">
        <v>1919</v>
      </c>
    </row>
    <row r="384" spans="1:32" x14ac:dyDescent="0.25">
      <c r="A384" t="s">
        <v>1920</v>
      </c>
      <c r="B384" t="s">
        <v>1921</v>
      </c>
      <c r="C384" t="s">
        <v>1922</v>
      </c>
      <c r="D384" t="s">
        <v>1923</v>
      </c>
      <c r="E384" t="s">
        <v>207</v>
      </c>
      <c r="F384">
        <v>4</v>
      </c>
      <c r="G384">
        <v>2022</v>
      </c>
      <c r="H384" s="1">
        <v>44974.629642881948</v>
      </c>
      <c r="I384" t="s">
        <v>444</v>
      </c>
      <c r="J384">
        <v>746</v>
      </c>
      <c r="K384">
        <v>0</v>
      </c>
      <c r="L384" t="s">
        <v>38</v>
      </c>
      <c r="M384" t="s">
        <v>39</v>
      </c>
      <c r="N384">
        <v>746</v>
      </c>
      <c r="Q384">
        <v>320</v>
      </c>
      <c r="R384" t="s">
        <v>214</v>
      </c>
      <c r="S384">
        <v>35.852699999999999</v>
      </c>
      <c r="T384">
        <v>-83.949579999999997</v>
      </c>
      <c r="U384">
        <v>11.4</v>
      </c>
      <c r="V384">
        <v>2</v>
      </c>
      <c r="W384">
        <v>14</v>
      </c>
      <c r="X384">
        <v>13.03</v>
      </c>
      <c r="Y384">
        <v>3610.2</v>
      </c>
      <c r="Z384">
        <v>47000905002</v>
      </c>
      <c r="AA384">
        <v>3368.0267755006503</v>
      </c>
      <c r="AB384" t="s">
        <v>38</v>
      </c>
      <c r="AC384" t="s">
        <v>38</v>
      </c>
      <c r="AD384" t="s">
        <v>38</v>
      </c>
      <c r="AE384" t="s">
        <v>38</v>
      </c>
      <c r="AF384" t="s">
        <v>1924</v>
      </c>
    </row>
    <row r="385" spans="1:32" x14ac:dyDescent="0.25">
      <c r="A385" t="s">
        <v>1925</v>
      </c>
      <c r="B385" t="s">
        <v>1926</v>
      </c>
      <c r="C385" t="s">
        <v>1927</v>
      </c>
      <c r="D385" t="s">
        <v>1928</v>
      </c>
      <c r="E385" t="s">
        <v>253</v>
      </c>
      <c r="F385">
        <v>5</v>
      </c>
      <c r="G385">
        <v>2022</v>
      </c>
      <c r="H385" s="1">
        <v>44951.620444016204</v>
      </c>
      <c r="I385" t="s">
        <v>444</v>
      </c>
      <c r="J385">
        <v>742.48</v>
      </c>
      <c r="K385">
        <v>0</v>
      </c>
      <c r="L385" t="s">
        <v>38</v>
      </c>
      <c r="M385" t="s">
        <v>51</v>
      </c>
      <c r="N385">
        <v>742.48</v>
      </c>
      <c r="R385" t="s">
        <v>52</v>
      </c>
      <c r="S385">
        <v>41.467889</v>
      </c>
      <c r="T385">
        <v>-87.076278000000002</v>
      </c>
      <c r="U385">
        <v>17.37158333</v>
      </c>
      <c r="V385">
        <v>2</v>
      </c>
      <c r="W385">
        <v>8</v>
      </c>
      <c r="X385">
        <v>4.62</v>
      </c>
      <c r="Y385">
        <v>6251.5739999999996</v>
      </c>
      <c r="Z385">
        <v>18000160001</v>
      </c>
      <c r="AA385">
        <v>1602.5215260560001</v>
      </c>
      <c r="AB385" t="s">
        <v>53</v>
      </c>
      <c r="AC385" t="s">
        <v>42</v>
      </c>
      <c r="AD385" t="s">
        <v>54</v>
      </c>
      <c r="AE385" t="s">
        <v>1814</v>
      </c>
      <c r="AF385" t="s">
        <v>1929</v>
      </c>
    </row>
    <row r="386" spans="1:32" x14ac:dyDescent="0.25">
      <c r="A386" t="s">
        <v>1930</v>
      </c>
      <c r="B386" t="s">
        <v>1931</v>
      </c>
      <c r="C386" t="s">
        <v>1932</v>
      </c>
      <c r="D386" t="s">
        <v>1933</v>
      </c>
      <c r="E386" t="s">
        <v>172</v>
      </c>
      <c r="F386">
        <v>4</v>
      </c>
      <c r="G386">
        <v>2022</v>
      </c>
      <c r="H386" s="1">
        <v>44974.61022865741</v>
      </c>
      <c r="I386" t="s">
        <v>444</v>
      </c>
      <c r="J386">
        <v>742</v>
      </c>
      <c r="K386">
        <v>0</v>
      </c>
      <c r="L386" t="s">
        <v>38</v>
      </c>
      <c r="M386" t="s">
        <v>79</v>
      </c>
      <c r="Q386">
        <v>742</v>
      </c>
      <c r="R386" t="s">
        <v>86</v>
      </c>
      <c r="S386">
        <v>33.841110999999998</v>
      </c>
      <c r="T386">
        <v>-78.726111000000003</v>
      </c>
      <c r="U386">
        <v>10.472166666</v>
      </c>
      <c r="V386">
        <v>7</v>
      </c>
      <c r="W386">
        <v>0</v>
      </c>
      <c r="X386">
        <v>0</v>
      </c>
      <c r="Y386">
        <v>1911.9760000000001</v>
      </c>
      <c r="Z386">
        <v>45000607004</v>
      </c>
      <c r="AA386">
        <v>1729.9948292649999</v>
      </c>
      <c r="AB386" t="s">
        <v>54</v>
      </c>
      <c r="AC386" t="s">
        <v>64</v>
      </c>
      <c r="AD386" t="s">
        <v>54</v>
      </c>
      <c r="AE386" t="s">
        <v>73</v>
      </c>
      <c r="AF386" t="s">
        <v>1934</v>
      </c>
    </row>
    <row r="387" spans="1:32" x14ac:dyDescent="0.25">
      <c r="A387" t="s">
        <v>1935</v>
      </c>
      <c r="B387" t="s">
        <v>1936</v>
      </c>
      <c r="C387" t="s">
        <v>1937</v>
      </c>
      <c r="D387" t="s">
        <v>1938</v>
      </c>
      <c r="E387" t="s">
        <v>93</v>
      </c>
      <c r="F387">
        <v>4</v>
      </c>
      <c r="G387">
        <v>2022</v>
      </c>
      <c r="H387" s="1">
        <v>44985.714255775463</v>
      </c>
      <c r="I387" t="s">
        <v>444</v>
      </c>
      <c r="J387">
        <v>732.88</v>
      </c>
      <c r="K387">
        <v>0</v>
      </c>
      <c r="L387" t="s">
        <v>38</v>
      </c>
      <c r="M387" t="s">
        <v>79</v>
      </c>
      <c r="Q387">
        <v>732.88</v>
      </c>
      <c r="R387" t="s">
        <v>94</v>
      </c>
      <c r="S387">
        <v>38.218055999999997</v>
      </c>
      <c r="T387">
        <v>-84.875</v>
      </c>
      <c r="U387">
        <v>7.26</v>
      </c>
      <c r="V387">
        <v>1</v>
      </c>
      <c r="W387">
        <v>9.9</v>
      </c>
      <c r="X387">
        <v>7.06</v>
      </c>
      <c r="Y387">
        <v>1088.8</v>
      </c>
      <c r="Z387">
        <v>21000086001</v>
      </c>
      <c r="AA387">
        <v>3299.7375059244</v>
      </c>
      <c r="AB387" t="s">
        <v>41</v>
      </c>
      <c r="AC387" t="s">
        <v>72</v>
      </c>
      <c r="AD387" t="s">
        <v>54</v>
      </c>
      <c r="AE387" t="s">
        <v>73</v>
      </c>
      <c r="AF387" t="s">
        <v>1939</v>
      </c>
    </row>
    <row r="388" spans="1:32" x14ac:dyDescent="0.25">
      <c r="A388" t="s">
        <v>1940</v>
      </c>
      <c r="B388" t="s">
        <v>1941</v>
      </c>
      <c r="C388" t="s">
        <v>1942</v>
      </c>
      <c r="D388" t="s">
        <v>1943</v>
      </c>
      <c r="E388" t="s">
        <v>50</v>
      </c>
      <c r="F388">
        <v>10</v>
      </c>
      <c r="G388">
        <v>2022</v>
      </c>
      <c r="H388" s="1">
        <v>44959.686928738425</v>
      </c>
      <c r="I388" t="s">
        <v>444</v>
      </c>
      <c r="J388">
        <v>729</v>
      </c>
      <c r="K388">
        <v>0</v>
      </c>
      <c r="L388" t="s">
        <v>38</v>
      </c>
      <c r="M388" t="s">
        <v>39</v>
      </c>
      <c r="N388">
        <v>502</v>
      </c>
      <c r="Q388">
        <v>227</v>
      </c>
      <c r="R388" t="s">
        <v>52</v>
      </c>
      <c r="S388">
        <v>45.440114000000001</v>
      </c>
      <c r="T388">
        <v>-122.642494</v>
      </c>
      <c r="U388">
        <v>6.99</v>
      </c>
      <c r="V388">
        <v>1</v>
      </c>
      <c r="W388">
        <v>10</v>
      </c>
      <c r="X388">
        <v>0</v>
      </c>
      <c r="Y388">
        <v>2555.67</v>
      </c>
      <c r="Z388">
        <v>41000001001</v>
      </c>
      <c r="AA388">
        <v>3259.6744677730003</v>
      </c>
      <c r="AB388" t="s">
        <v>53</v>
      </c>
      <c r="AC388" t="s">
        <v>42</v>
      </c>
      <c r="AD388" t="s">
        <v>54</v>
      </c>
      <c r="AE388" t="s">
        <v>65</v>
      </c>
      <c r="AF388" t="s">
        <v>1944</v>
      </c>
    </row>
    <row r="389" spans="1:32" x14ac:dyDescent="0.25">
      <c r="A389" t="s">
        <v>1945</v>
      </c>
      <c r="B389" t="s">
        <v>1946</v>
      </c>
      <c r="C389" t="s">
        <v>1947</v>
      </c>
      <c r="D389" t="s">
        <v>1259</v>
      </c>
      <c r="E389" t="s">
        <v>1948</v>
      </c>
      <c r="F389">
        <v>6</v>
      </c>
      <c r="G389">
        <v>2022</v>
      </c>
      <c r="H389" s="1">
        <v>44957.507477361112</v>
      </c>
      <c r="I389" t="s">
        <v>444</v>
      </c>
      <c r="J389">
        <v>728.7</v>
      </c>
      <c r="K389">
        <v>0</v>
      </c>
      <c r="L389" t="s">
        <v>38</v>
      </c>
      <c r="M389" t="s">
        <v>51</v>
      </c>
      <c r="N389">
        <v>728.7</v>
      </c>
      <c r="R389" t="s">
        <v>52</v>
      </c>
      <c r="S389">
        <v>30.163969999999999</v>
      </c>
      <c r="T389">
        <v>-92.057419999999993</v>
      </c>
      <c r="U389">
        <v>5.2374999999999998</v>
      </c>
      <c r="V389">
        <v>1</v>
      </c>
      <c r="W389">
        <v>6</v>
      </c>
      <c r="X389">
        <v>0</v>
      </c>
      <c r="Y389">
        <v>1913.24</v>
      </c>
      <c r="Z389">
        <v>22000700004</v>
      </c>
      <c r="AA389">
        <v>2057.7833232309999</v>
      </c>
      <c r="AB389" t="s">
        <v>53</v>
      </c>
      <c r="AC389" t="s">
        <v>54</v>
      </c>
      <c r="AD389" t="s">
        <v>54</v>
      </c>
      <c r="AE389" t="s">
        <v>73</v>
      </c>
      <c r="AF389" t="s">
        <v>1949</v>
      </c>
    </row>
    <row r="390" spans="1:32" x14ac:dyDescent="0.25">
      <c r="A390" t="s">
        <v>1950</v>
      </c>
      <c r="B390" t="s">
        <v>1951</v>
      </c>
      <c r="C390" t="s">
        <v>1952</v>
      </c>
      <c r="D390" t="s">
        <v>1953</v>
      </c>
      <c r="E390" t="s">
        <v>117</v>
      </c>
      <c r="F390">
        <v>5</v>
      </c>
      <c r="G390">
        <v>2022</v>
      </c>
      <c r="H390" s="1">
        <v>44973.716867395837</v>
      </c>
      <c r="I390" t="s">
        <v>444</v>
      </c>
      <c r="J390">
        <v>727</v>
      </c>
      <c r="K390">
        <v>0</v>
      </c>
      <c r="L390" t="s">
        <v>38</v>
      </c>
      <c r="M390" t="s">
        <v>51</v>
      </c>
      <c r="N390">
        <v>941</v>
      </c>
      <c r="R390" t="s">
        <v>52</v>
      </c>
      <c r="S390">
        <v>42.000228</v>
      </c>
      <c r="T390">
        <v>-88.138130000000004</v>
      </c>
      <c r="U390">
        <v>7.0333333329999999</v>
      </c>
      <c r="V390">
        <v>3</v>
      </c>
      <c r="W390">
        <v>22</v>
      </c>
      <c r="X390">
        <v>12</v>
      </c>
      <c r="Y390">
        <v>2565.5</v>
      </c>
      <c r="Z390">
        <v>17000721002</v>
      </c>
      <c r="AA390">
        <v>3824.1990962700006</v>
      </c>
      <c r="AB390" t="s">
        <v>53</v>
      </c>
      <c r="AC390" t="s">
        <v>54</v>
      </c>
      <c r="AD390" t="s">
        <v>54</v>
      </c>
      <c r="AE390" t="s">
        <v>827</v>
      </c>
      <c r="AF390" t="s">
        <v>1954</v>
      </c>
    </row>
    <row r="391" spans="1:32" x14ac:dyDescent="0.25">
      <c r="A391" t="s">
        <v>1955</v>
      </c>
      <c r="B391" t="s">
        <v>1956</v>
      </c>
      <c r="C391" t="s">
        <v>1957</v>
      </c>
      <c r="D391" t="s">
        <v>1958</v>
      </c>
      <c r="E391" t="s">
        <v>525</v>
      </c>
      <c r="F391">
        <v>2</v>
      </c>
      <c r="G391">
        <v>2022</v>
      </c>
      <c r="H391" s="1">
        <v>44960.400887939817</v>
      </c>
      <c r="I391" t="s">
        <v>444</v>
      </c>
      <c r="J391">
        <v>722.4</v>
      </c>
      <c r="K391">
        <v>0</v>
      </c>
      <c r="L391" t="s">
        <v>38</v>
      </c>
      <c r="M391" t="s">
        <v>79</v>
      </c>
      <c r="Q391">
        <v>722.4</v>
      </c>
      <c r="R391" t="s">
        <v>94</v>
      </c>
      <c r="S391">
        <v>40.609386999999998</v>
      </c>
      <c r="T391">
        <v>-74.220416999999998</v>
      </c>
      <c r="U391">
        <v>10.957000000000001</v>
      </c>
      <c r="V391">
        <v>1</v>
      </c>
      <c r="W391">
        <v>17</v>
      </c>
      <c r="X391">
        <v>17</v>
      </c>
      <c r="Y391">
        <v>3995.902</v>
      </c>
      <c r="Z391">
        <v>34001053001</v>
      </c>
      <c r="AA391">
        <v>5281.0368472300006</v>
      </c>
      <c r="AB391" t="s">
        <v>53</v>
      </c>
      <c r="AC391" t="s">
        <v>54</v>
      </c>
      <c r="AD391" t="s">
        <v>54</v>
      </c>
      <c r="AE391" t="s">
        <v>55</v>
      </c>
      <c r="AF391" t="s">
        <v>1959</v>
      </c>
    </row>
    <row r="392" spans="1:32" x14ac:dyDescent="0.25">
      <c r="A392" t="s">
        <v>1960</v>
      </c>
      <c r="B392" t="s">
        <v>1961</v>
      </c>
      <c r="C392" t="s">
        <v>1962</v>
      </c>
      <c r="D392" t="s">
        <v>1963</v>
      </c>
      <c r="E392" t="s">
        <v>213</v>
      </c>
      <c r="F392">
        <v>3</v>
      </c>
      <c r="G392">
        <v>2022</v>
      </c>
      <c r="H392" s="1">
        <v>44938.452487685186</v>
      </c>
      <c r="I392" t="s">
        <v>444</v>
      </c>
      <c r="J392">
        <v>718.8</v>
      </c>
      <c r="K392">
        <v>0</v>
      </c>
      <c r="L392" t="s">
        <v>38</v>
      </c>
      <c r="M392" t="s">
        <v>39</v>
      </c>
      <c r="N392">
        <v>316.87</v>
      </c>
      <c r="Q392">
        <v>401.94</v>
      </c>
      <c r="R392" t="s">
        <v>52</v>
      </c>
      <c r="S392">
        <v>41.449399999999997</v>
      </c>
      <c r="T392">
        <v>-75.631910000000005</v>
      </c>
      <c r="U392">
        <v>6.358333333</v>
      </c>
      <c r="V392">
        <v>2</v>
      </c>
      <c r="W392">
        <v>10</v>
      </c>
      <c r="X392">
        <v>0</v>
      </c>
      <c r="Y392">
        <v>2316.06</v>
      </c>
      <c r="Z392">
        <v>42002118003</v>
      </c>
      <c r="AA392">
        <v>2050.4991344762002</v>
      </c>
      <c r="AB392" t="s">
        <v>53</v>
      </c>
      <c r="AC392" t="s">
        <v>42</v>
      </c>
      <c r="AD392" t="s">
        <v>54</v>
      </c>
      <c r="AE392" t="s">
        <v>73</v>
      </c>
      <c r="AF392" t="s">
        <v>1964</v>
      </c>
    </row>
    <row r="393" spans="1:32" x14ac:dyDescent="0.25">
      <c r="A393" t="s">
        <v>1965</v>
      </c>
      <c r="B393" t="s">
        <v>1966</v>
      </c>
      <c r="C393" t="s">
        <v>1967</v>
      </c>
      <c r="D393" t="s">
        <v>1968</v>
      </c>
      <c r="E393" t="s">
        <v>50</v>
      </c>
      <c r="F393">
        <v>10</v>
      </c>
      <c r="G393">
        <v>2022</v>
      </c>
      <c r="H393" s="1">
        <v>44957.592148009258</v>
      </c>
      <c r="I393" t="s">
        <v>444</v>
      </c>
      <c r="J393">
        <v>715.8</v>
      </c>
      <c r="K393">
        <v>0</v>
      </c>
      <c r="L393" t="s">
        <v>38</v>
      </c>
      <c r="M393" t="s">
        <v>51</v>
      </c>
      <c r="N393">
        <v>437.9</v>
      </c>
      <c r="R393" t="s">
        <v>86</v>
      </c>
      <c r="S393">
        <v>45.222715000000001</v>
      </c>
      <c r="T393">
        <v>-123.159066</v>
      </c>
      <c r="U393">
        <v>4.8766666670000003</v>
      </c>
      <c r="V393">
        <v>1</v>
      </c>
      <c r="W393">
        <v>5.6</v>
      </c>
      <c r="X393">
        <v>0</v>
      </c>
      <c r="Y393">
        <v>1784.02</v>
      </c>
      <c r="Z393">
        <v>41000066001</v>
      </c>
      <c r="AA393">
        <v>13676.064387136999</v>
      </c>
      <c r="AB393" t="s">
        <v>41</v>
      </c>
      <c r="AC393" t="s">
        <v>54</v>
      </c>
      <c r="AD393" t="s">
        <v>215</v>
      </c>
      <c r="AE393" t="s">
        <v>73</v>
      </c>
      <c r="AF393" t="s">
        <v>1969</v>
      </c>
    </row>
    <row r="394" spans="1:32" x14ac:dyDescent="0.25">
      <c r="A394" t="s">
        <v>1970</v>
      </c>
      <c r="B394" t="s">
        <v>1971</v>
      </c>
      <c r="C394" t="s">
        <v>1972</v>
      </c>
      <c r="D394" t="s">
        <v>1259</v>
      </c>
      <c r="E394" t="s">
        <v>1948</v>
      </c>
      <c r="F394">
        <v>6</v>
      </c>
      <c r="G394">
        <v>2022</v>
      </c>
      <c r="H394" s="1">
        <v>44952.674727754631</v>
      </c>
      <c r="I394" t="s">
        <v>444</v>
      </c>
      <c r="J394">
        <v>714.8</v>
      </c>
      <c r="K394">
        <v>0</v>
      </c>
      <c r="L394" t="s">
        <v>38</v>
      </c>
      <c r="M394" t="s">
        <v>51</v>
      </c>
      <c r="N394">
        <v>714.8</v>
      </c>
      <c r="R394" t="s">
        <v>52</v>
      </c>
      <c r="S394">
        <v>30.195039000000001</v>
      </c>
      <c r="T394">
        <v>-92.028118000000006</v>
      </c>
      <c r="U394">
        <v>5.13</v>
      </c>
      <c r="V394">
        <v>1</v>
      </c>
      <c r="W394">
        <v>7</v>
      </c>
      <c r="X394">
        <v>0</v>
      </c>
      <c r="Y394">
        <v>1875.11</v>
      </c>
      <c r="Z394">
        <v>22000700001</v>
      </c>
      <c r="AA394">
        <v>3459.9896585300003</v>
      </c>
      <c r="AB394" t="s">
        <v>41</v>
      </c>
      <c r="AC394" t="s">
        <v>54</v>
      </c>
      <c r="AD394" t="s">
        <v>54</v>
      </c>
      <c r="AE394" t="s">
        <v>73</v>
      </c>
      <c r="AF394" t="s">
        <v>1973</v>
      </c>
    </row>
    <row r="395" spans="1:32" x14ac:dyDescent="0.25">
      <c r="A395" t="s">
        <v>1974</v>
      </c>
      <c r="B395" t="s">
        <v>1975</v>
      </c>
      <c r="C395" t="s">
        <v>1975</v>
      </c>
      <c r="D395" t="s">
        <v>1976</v>
      </c>
      <c r="E395" t="s">
        <v>99</v>
      </c>
      <c r="F395">
        <v>6</v>
      </c>
      <c r="G395">
        <v>2022</v>
      </c>
      <c r="H395" s="1">
        <v>44834.681221701387</v>
      </c>
      <c r="I395" t="s">
        <v>444</v>
      </c>
      <c r="J395">
        <v>714.19600000000003</v>
      </c>
      <c r="K395">
        <v>0</v>
      </c>
      <c r="L395" t="s">
        <v>38</v>
      </c>
      <c r="M395" t="s">
        <v>79</v>
      </c>
      <c r="Q395">
        <v>709.61099999999999</v>
      </c>
      <c r="R395" t="s">
        <v>52</v>
      </c>
      <c r="S395">
        <v>33.601523</v>
      </c>
      <c r="T395">
        <v>-96.573893999999996</v>
      </c>
      <c r="U395">
        <v>7.1666666670000003</v>
      </c>
      <c r="V395">
        <v>1</v>
      </c>
      <c r="W395">
        <v>16</v>
      </c>
      <c r="X395">
        <v>16</v>
      </c>
      <c r="Y395">
        <v>2616.5300000000002</v>
      </c>
      <c r="Z395">
        <v>48004083001</v>
      </c>
      <c r="AA395">
        <v>4860.3749466402996</v>
      </c>
      <c r="AB395" t="s">
        <v>53</v>
      </c>
      <c r="AC395" t="s">
        <v>72</v>
      </c>
      <c r="AD395" t="s">
        <v>54</v>
      </c>
      <c r="AE395" t="s">
        <v>73</v>
      </c>
      <c r="AF395" t="s">
        <v>1977</v>
      </c>
    </row>
    <row r="396" spans="1:32" x14ac:dyDescent="0.25">
      <c r="A396" t="s">
        <v>1978</v>
      </c>
      <c r="B396" t="s">
        <v>1979</v>
      </c>
      <c r="C396" t="s">
        <v>1979</v>
      </c>
      <c r="D396" t="s">
        <v>1980</v>
      </c>
      <c r="E396" t="s">
        <v>99</v>
      </c>
      <c r="F396">
        <v>6</v>
      </c>
      <c r="G396">
        <v>2022</v>
      </c>
      <c r="H396" s="1">
        <v>44832.551824861112</v>
      </c>
      <c r="I396" t="s">
        <v>444</v>
      </c>
      <c r="J396">
        <v>713.07</v>
      </c>
      <c r="K396">
        <v>0</v>
      </c>
      <c r="L396" t="s">
        <v>38</v>
      </c>
      <c r="M396" t="s">
        <v>679</v>
      </c>
      <c r="O396">
        <v>713</v>
      </c>
      <c r="R396" t="s">
        <v>86</v>
      </c>
      <c r="S396">
        <v>33.354807000000001</v>
      </c>
      <c r="T396">
        <v>-97.164411000000001</v>
      </c>
      <c r="U396">
        <v>0.703333333</v>
      </c>
      <c r="V396">
        <v>1</v>
      </c>
      <c r="W396">
        <v>1.86</v>
      </c>
      <c r="X396">
        <v>0.98</v>
      </c>
      <c r="Y396">
        <v>256.64</v>
      </c>
      <c r="Z396">
        <v>48004060001</v>
      </c>
      <c r="AA396">
        <v>356.92524898519997</v>
      </c>
      <c r="AB396" t="s">
        <v>41</v>
      </c>
      <c r="AC396" t="s">
        <v>72</v>
      </c>
      <c r="AD396" t="s">
        <v>54</v>
      </c>
      <c r="AE396" t="s">
        <v>73</v>
      </c>
      <c r="AF396" t="s">
        <v>1981</v>
      </c>
    </row>
    <row r="397" spans="1:32" x14ac:dyDescent="0.25">
      <c r="A397" t="s">
        <v>1982</v>
      </c>
      <c r="B397" t="s">
        <v>1983</v>
      </c>
      <c r="C397" t="s">
        <v>1984</v>
      </c>
      <c r="D397" t="s">
        <v>1985</v>
      </c>
      <c r="E397" t="s">
        <v>247</v>
      </c>
      <c r="F397">
        <v>1</v>
      </c>
      <c r="G397">
        <v>2022</v>
      </c>
      <c r="H397" s="1">
        <v>44970.545362997684</v>
      </c>
      <c r="I397" t="s">
        <v>444</v>
      </c>
      <c r="J397">
        <v>712.6</v>
      </c>
      <c r="K397">
        <v>0</v>
      </c>
      <c r="L397" t="s">
        <v>38</v>
      </c>
      <c r="M397" t="s">
        <v>79</v>
      </c>
      <c r="Q397">
        <v>712.6</v>
      </c>
      <c r="R397" t="s">
        <v>94</v>
      </c>
      <c r="S397">
        <v>42.336793999999998</v>
      </c>
      <c r="T397">
        <v>-71.603678000000002</v>
      </c>
      <c r="U397">
        <v>2.0036363640000001</v>
      </c>
      <c r="V397">
        <v>1</v>
      </c>
      <c r="W397">
        <v>2.89</v>
      </c>
      <c r="X397">
        <v>0</v>
      </c>
      <c r="Y397">
        <v>729.65454550000004</v>
      </c>
      <c r="Z397">
        <v>25000008002</v>
      </c>
      <c r="AA397">
        <v>972.43919876580003</v>
      </c>
      <c r="AB397" t="s">
        <v>54</v>
      </c>
      <c r="AC397" t="s">
        <v>64</v>
      </c>
      <c r="AD397" t="s">
        <v>54</v>
      </c>
      <c r="AE397" t="s">
        <v>65</v>
      </c>
      <c r="AF397" t="s">
        <v>1986</v>
      </c>
    </row>
    <row r="398" spans="1:32" x14ac:dyDescent="0.25">
      <c r="A398" t="s">
        <v>1987</v>
      </c>
      <c r="B398" t="s">
        <v>1988</v>
      </c>
      <c r="C398" t="s">
        <v>1989</v>
      </c>
      <c r="D398" t="s">
        <v>1990</v>
      </c>
      <c r="E398" t="s">
        <v>629</v>
      </c>
      <c r="F398">
        <v>6</v>
      </c>
      <c r="G398">
        <v>2022</v>
      </c>
      <c r="H398" s="1">
        <v>44974.799634629628</v>
      </c>
      <c r="I398" t="s">
        <v>444</v>
      </c>
      <c r="J398">
        <v>705.15</v>
      </c>
      <c r="K398">
        <v>0</v>
      </c>
      <c r="L398" t="s">
        <v>38</v>
      </c>
      <c r="M398" t="s">
        <v>51</v>
      </c>
      <c r="N398">
        <v>866</v>
      </c>
      <c r="R398" t="s">
        <v>86</v>
      </c>
      <c r="S398">
        <v>32.292661000000003</v>
      </c>
      <c r="T398">
        <v>-106.82476699999999</v>
      </c>
      <c r="U398">
        <v>9.375</v>
      </c>
      <c r="V398">
        <v>1</v>
      </c>
      <c r="W398">
        <v>8.9</v>
      </c>
      <c r="X398">
        <v>0</v>
      </c>
      <c r="Y398">
        <v>3423.1</v>
      </c>
      <c r="Z398">
        <v>35000028001</v>
      </c>
      <c r="AA398">
        <v>2003.1519075700005</v>
      </c>
      <c r="AB398" t="s">
        <v>177</v>
      </c>
      <c r="AC398" t="s">
        <v>72</v>
      </c>
      <c r="AD398" t="s">
        <v>215</v>
      </c>
      <c r="AE398" t="s">
        <v>73</v>
      </c>
      <c r="AF398" t="s">
        <v>1991</v>
      </c>
    </row>
    <row r="399" spans="1:32" x14ac:dyDescent="0.25">
      <c r="A399" t="s">
        <v>1992</v>
      </c>
      <c r="B399" t="s">
        <v>1993</v>
      </c>
      <c r="C399" t="s">
        <v>1994</v>
      </c>
      <c r="D399" t="s">
        <v>1995</v>
      </c>
      <c r="E399" t="s">
        <v>50</v>
      </c>
      <c r="F399">
        <v>10</v>
      </c>
      <c r="G399">
        <v>2022</v>
      </c>
      <c r="H399" s="1">
        <v>44976.921248796294</v>
      </c>
      <c r="I399" t="s">
        <v>444</v>
      </c>
      <c r="J399">
        <v>696</v>
      </c>
      <c r="K399">
        <v>0</v>
      </c>
      <c r="L399" t="s">
        <v>38</v>
      </c>
      <c r="M399" t="s">
        <v>51</v>
      </c>
      <c r="N399">
        <v>696</v>
      </c>
      <c r="R399" t="s">
        <v>214</v>
      </c>
      <c r="S399">
        <v>44.597769999999997</v>
      </c>
      <c r="T399">
        <v>-124.04844</v>
      </c>
      <c r="U399">
        <v>1.746166667</v>
      </c>
      <c r="V399">
        <v>1</v>
      </c>
      <c r="W399">
        <v>3.5</v>
      </c>
      <c r="X399">
        <v>0</v>
      </c>
      <c r="Y399">
        <v>638.15300000000002</v>
      </c>
      <c r="Z399">
        <v>41000073001</v>
      </c>
      <c r="AA399">
        <v>1001.575953785</v>
      </c>
      <c r="AB399" t="s">
        <v>41</v>
      </c>
      <c r="AC399" t="s">
        <v>54</v>
      </c>
      <c r="AD399" t="s">
        <v>975</v>
      </c>
      <c r="AE399" t="s">
        <v>73</v>
      </c>
      <c r="AF399" t="s">
        <v>1996</v>
      </c>
    </row>
    <row r="400" spans="1:32" x14ac:dyDescent="0.25">
      <c r="A400" t="s">
        <v>1997</v>
      </c>
      <c r="B400" t="s">
        <v>1998</v>
      </c>
      <c r="C400" t="s">
        <v>1999</v>
      </c>
      <c r="D400" t="s">
        <v>158</v>
      </c>
      <c r="E400" t="s">
        <v>136</v>
      </c>
      <c r="F400">
        <v>4</v>
      </c>
      <c r="G400">
        <v>2022</v>
      </c>
      <c r="H400" s="1">
        <v>44974.41843996528</v>
      </c>
      <c r="I400" t="s">
        <v>444</v>
      </c>
      <c r="J400">
        <v>693.93</v>
      </c>
      <c r="K400">
        <v>0</v>
      </c>
      <c r="L400" t="s">
        <v>38</v>
      </c>
      <c r="M400" t="s">
        <v>51</v>
      </c>
      <c r="N400">
        <v>693.93</v>
      </c>
      <c r="R400" t="s">
        <v>52</v>
      </c>
      <c r="S400">
        <v>34.995555000000003</v>
      </c>
      <c r="T400">
        <v>-80.489999999999995</v>
      </c>
      <c r="U400">
        <v>6.1646666669999997</v>
      </c>
      <c r="V400">
        <v>1</v>
      </c>
      <c r="W400">
        <v>10.4</v>
      </c>
      <c r="X400">
        <v>0</v>
      </c>
      <c r="Y400">
        <v>2249.3669</v>
      </c>
      <c r="Z400">
        <v>37009001001</v>
      </c>
      <c r="AA400">
        <v>3640.2733302112993</v>
      </c>
      <c r="AB400" t="s">
        <v>41</v>
      </c>
      <c r="AC400" t="s">
        <v>54</v>
      </c>
      <c r="AD400" t="s">
        <v>54</v>
      </c>
      <c r="AE400" t="s">
        <v>73</v>
      </c>
      <c r="AF400" t="s">
        <v>2000</v>
      </c>
    </row>
    <row r="401" spans="1:32" x14ac:dyDescent="0.25">
      <c r="A401" t="s">
        <v>2001</v>
      </c>
      <c r="B401" t="s">
        <v>2002</v>
      </c>
      <c r="C401" t="s">
        <v>2003</v>
      </c>
      <c r="D401" t="s">
        <v>2004</v>
      </c>
      <c r="E401" t="s">
        <v>50</v>
      </c>
      <c r="F401">
        <v>10</v>
      </c>
      <c r="G401">
        <v>2022</v>
      </c>
      <c r="H401" s="1">
        <v>44938.545413206019</v>
      </c>
      <c r="I401" t="s">
        <v>444</v>
      </c>
      <c r="J401">
        <v>686</v>
      </c>
      <c r="K401">
        <v>0</v>
      </c>
      <c r="L401" t="s">
        <v>38</v>
      </c>
      <c r="M401" t="s">
        <v>79</v>
      </c>
      <c r="Q401">
        <v>686</v>
      </c>
      <c r="R401" t="s">
        <v>52</v>
      </c>
      <c r="S401">
        <v>42.429923000000002</v>
      </c>
      <c r="T401">
        <v>-123.343678</v>
      </c>
      <c r="U401">
        <v>4.818333333</v>
      </c>
      <c r="V401">
        <v>1</v>
      </c>
      <c r="W401">
        <v>4</v>
      </c>
      <c r="X401">
        <v>0</v>
      </c>
      <c r="Y401">
        <v>1761.22</v>
      </c>
      <c r="Z401">
        <v>41000060001</v>
      </c>
      <c r="AA401">
        <v>1675.363413604</v>
      </c>
      <c r="AB401" t="s">
        <v>53</v>
      </c>
      <c r="AC401" t="s">
        <v>54</v>
      </c>
      <c r="AD401" t="s">
        <v>54</v>
      </c>
      <c r="AE401" t="s">
        <v>55</v>
      </c>
      <c r="AF401" t="s">
        <v>2005</v>
      </c>
    </row>
    <row r="402" spans="1:32" x14ac:dyDescent="0.25">
      <c r="A402" t="s">
        <v>2006</v>
      </c>
      <c r="B402" t="s">
        <v>2007</v>
      </c>
      <c r="C402" t="s">
        <v>2007</v>
      </c>
      <c r="D402" t="s">
        <v>858</v>
      </c>
      <c r="E402" t="s">
        <v>99</v>
      </c>
      <c r="F402">
        <v>6</v>
      </c>
      <c r="G402">
        <v>2022</v>
      </c>
      <c r="H402" s="1">
        <v>44838.756851365739</v>
      </c>
      <c r="I402" t="s">
        <v>444</v>
      </c>
      <c r="J402">
        <v>682</v>
      </c>
      <c r="K402">
        <v>0</v>
      </c>
      <c r="L402" t="s">
        <v>38</v>
      </c>
      <c r="M402" t="s">
        <v>679</v>
      </c>
      <c r="O402">
        <v>682</v>
      </c>
      <c r="R402" t="s">
        <v>52</v>
      </c>
      <c r="S402">
        <v>31.794720000000002</v>
      </c>
      <c r="T402">
        <v>-106.5222</v>
      </c>
      <c r="U402">
        <v>5.204166667</v>
      </c>
      <c r="V402">
        <v>1</v>
      </c>
      <c r="W402">
        <v>17.5</v>
      </c>
      <c r="X402">
        <v>17.5</v>
      </c>
      <c r="Y402">
        <v>1899.41</v>
      </c>
      <c r="Z402">
        <v>48001009007</v>
      </c>
      <c r="AA402">
        <v>4587.0357636164299</v>
      </c>
      <c r="AB402" t="s">
        <v>87</v>
      </c>
      <c r="AC402" t="s">
        <v>54</v>
      </c>
      <c r="AD402" t="s">
        <v>54</v>
      </c>
      <c r="AE402" t="s">
        <v>65</v>
      </c>
      <c r="AF402" t="s">
        <v>2008</v>
      </c>
    </row>
    <row r="403" spans="1:32" x14ac:dyDescent="0.25">
      <c r="A403" t="s">
        <v>2009</v>
      </c>
      <c r="B403" t="s">
        <v>2010</v>
      </c>
      <c r="C403" t="s">
        <v>2011</v>
      </c>
      <c r="D403" t="s">
        <v>2012</v>
      </c>
      <c r="E403" t="s">
        <v>231</v>
      </c>
      <c r="F403">
        <v>2</v>
      </c>
      <c r="G403">
        <v>2022</v>
      </c>
      <c r="H403" s="1">
        <v>44978.673374143516</v>
      </c>
      <c r="I403" t="s">
        <v>444</v>
      </c>
      <c r="J403">
        <v>681.39</v>
      </c>
      <c r="K403">
        <v>0</v>
      </c>
      <c r="L403" t="s">
        <v>38</v>
      </c>
      <c r="M403" t="s">
        <v>51</v>
      </c>
      <c r="N403">
        <v>681.39</v>
      </c>
      <c r="R403" t="s">
        <v>214</v>
      </c>
      <c r="S403">
        <v>18.248432000000001</v>
      </c>
      <c r="T403">
        <v>-67.155454000000006</v>
      </c>
      <c r="U403">
        <v>10.814166670000001</v>
      </c>
      <c r="V403">
        <v>1</v>
      </c>
      <c r="W403">
        <v>28</v>
      </c>
      <c r="X403">
        <v>22.5</v>
      </c>
      <c r="Y403">
        <v>3948.15</v>
      </c>
      <c r="AB403" t="s">
        <v>41</v>
      </c>
      <c r="AC403" t="s">
        <v>54</v>
      </c>
      <c r="AD403" t="s">
        <v>386</v>
      </c>
      <c r="AE403" t="s">
        <v>65</v>
      </c>
      <c r="AF403" t="s">
        <v>2013</v>
      </c>
    </row>
    <row r="404" spans="1:32" x14ac:dyDescent="0.25">
      <c r="A404" t="s">
        <v>2014</v>
      </c>
      <c r="B404" t="s">
        <v>2015</v>
      </c>
      <c r="C404" t="s">
        <v>2016</v>
      </c>
      <c r="D404" t="s">
        <v>2017</v>
      </c>
      <c r="E404" t="s">
        <v>117</v>
      </c>
      <c r="F404">
        <v>5</v>
      </c>
      <c r="G404">
        <v>2022</v>
      </c>
      <c r="H404" s="1">
        <v>44946.422002939813</v>
      </c>
      <c r="I404" t="s">
        <v>444</v>
      </c>
      <c r="J404">
        <v>678</v>
      </c>
      <c r="K404">
        <v>0</v>
      </c>
      <c r="L404" t="s">
        <v>38</v>
      </c>
      <c r="M404" t="s">
        <v>51</v>
      </c>
      <c r="N404">
        <v>678</v>
      </c>
      <c r="R404" t="s">
        <v>52</v>
      </c>
      <c r="S404">
        <v>41.946190000000001</v>
      </c>
      <c r="T404">
        <v>-87.928359999999998</v>
      </c>
      <c r="U404">
        <v>3.1898333330000002</v>
      </c>
      <c r="V404">
        <v>4</v>
      </c>
      <c r="W404">
        <v>12</v>
      </c>
      <c r="X404">
        <v>4.7</v>
      </c>
      <c r="Y404">
        <v>1162.0840000000001</v>
      </c>
      <c r="Z404">
        <v>17000160001</v>
      </c>
      <c r="AA404">
        <v>1402.2063352990001</v>
      </c>
      <c r="AB404" t="s">
        <v>41</v>
      </c>
      <c r="AC404" t="s">
        <v>54</v>
      </c>
      <c r="AD404" t="s">
        <v>54</v>
      </c>
      <c r="AE404" t="s">
        <v>55</v>
      </c>
      <c r="AF404" t="s">
        <v>2018</v>
      </c>
    </row>
    <row r="405" spans="1:32" x14ac:dyDescent="0.25">
      <c r="A405" t="s">
        <v>2019</v>
      </c>
      <c r="B405" t="s">
        <v>2020</v>
      </c>
      <c r="C405" t="s">
        <v>2021</v>
      </c>
      <c r="D405" t="s">
        <v>2022</v>
      </c>
      <c r="E405" t="s">
        <v>247</v>
      </c>
      <c r="F405">
        <v>1</v>
      </c>
      <c r="G405">
        <v>2022</v>
      </c>
      <c r="H405" s="1">
        <v>44959.479675381946</v>
      </c>
      <c r="I405" t="s">
        <v>444</v>
      </c>
      <c r="J405">
        <v>677</v>
      </c>
      <c r="K405">
        <v>0</v>
      </c>
      <c r="L405" t="s">
        <v>38</v>
      </c>
      <c r="M405" t="s">
        <v>51</v>
      </c>
      <c r="N405">
        <v>455</v>
      </c>
      <c r="R405" t="s">
        <v>86</v>
      </c>
      <c r="S405">
        <v>42.729593999999999</v>
      </c>
      <c r="T405">
        <v>-73.211578000000003</v>
      </c>
      <c r="U405">
        <v>4.2181666670000002</v>
      </c>
      <c r="V405">
        <v>1</v>
      </c>
      <c r="W405">
        <v>6.5</v>
      </c>
      <c r="X405">
        <v>0</v>
      </c>
      <c r="Y405">
        <v>1538.819</v>
      </c>
      <c r="Z405">
        <v>25000003001</v>
      </c>
      <c r="AA405">
        <v>1908.4574537576</v>
      </c>
      <c r="AB405" t="s">
        <v>952</v>
      </c>
      <c r="AC405" t="s">
        <v>54</v>
      </c>
      <c r="AD405" t="s">
        <v>43</v>
      </c>
      <c r="AE405" t="s">
        <v>55</v>
      </c>
      <c r="AF405" t="s">
        <v>2023</v>
      </c>
    </row>
    <row r="406" spans="1:32" x14ac:dyDescent="0.25">
      <c r="A406" t="s">
        <v>2024</v>
      </c>
      <c r="B406" t="s">
        <v>2025</v>
      </c>
      <c r="C406" t="s">
        <v>2026</v>
      </c>
      <c r="D406" t="s">
        <v>2027</v>
      </c>
      <c r="E406" t="s">
        <v>36</v>
      </c>
      <c r="F406">
        <v>9</v>
      </c>
      <c r="G406">
        <v>2022</v>
      </c>
      <c r="H406" s="1">
        <v>44967.510689525465</v>
      </c>
      <c r="I406" t="s">
        <v>444</v>
      </c>
      <c r="J406">
        <v>676.9</v>
      </c>
      <c r="K406">
        <v>0</v>
      </c>
      <c r="L406" t="s">
        <v>38</v>
      </c>
      <c r="M406" t="s">
        <v>51</v>
      </c>
      <c r="N406">
        <v>678</v>
      </c>
      <c r="R406" t="s">
        <v>86</v>
      </c>
      <c r="S406">
        <v>36.310326279634999</v>
      </c>
      <c r="T406">
        <v>-119.645970000315</v>
      </c>
      <c r="Z406">
        <v>6005008001</v>
      </c>
      <c r="AA406">
        <v>1675.363413604</v>
      </c>
      <c r="AB406" t="s">
        <v>2028</v>
      </c>
      <c r="AC406" t="s">
        <v>72</v>
      </c>
      <c r="AD406" t="s">
        <v>54</v>
      </c>
      <c r="AE406" t="s">
        <v>827</v>
      </c>
      <c r="AF406" t="s">
        <v>2029</v>
      </c>
    </row>
    <row r="407" spans="1:32" x14ac:dyDescent="0.25">
      <c r="A407" t="s">
        <v>2030</v>
      </c>
      <c r="B407" t="s">
        <v>2031</v>
      </c>
      <c r="C407" t="s">
        <v>2032</v>
      </c>
      <c r="D407" t="s">
        <v>2033</v>
      </c>
      <c r="E407" t="s">
        <v>247</v>
      </c>
      <c r="F407">
        <v>1</v>
      </c>
      <c r="G407">
        <v>2022</v>
      </c>
      <c r="H407" s="1">
        <v>44930.578539004629</v>
      </c>
      <c r="I407" t="s">
        <v>444</v>
      </c>
      <c r="J407">
        <v>672</v>
      </c>
      <c r="K407">
        <v>0</v>
      </c>
      <c r="L407" t="s">
        <v>38</v>
      </c>
      <c r="M407" t="s">
        <v>79</v>
      </c>
      <c r="Q407">
        <v>672</v>
      </c>
      <c r="R407" t="s">
        <v>86</v>
      </c>
      <c r="S407">
        <v>42.611338000000003</v>
      </c>
      <c r="T407">
        <v>-70.680380999999997</v>
      </c>
      <c r="U407">
        <v>3.295833333</v>
      </c>
      <c r="V407">
        <v>1</v>
      </c>
      <c r="W407">
        <v>7.24</v>
      </c>
      <c r="X407">
        <v>0</v>
      </c>
      <c r="Y407">
        <v>1202.43</v>
      </c>
      <c r="Z407">
        <v>25000072001</v>
      </c>
      <c r="AA407">
        <v>1930.3100200219999</v>
      </c>
      <c r="AB407" t="s">
        <v>54</v>
      </c>
      <c r="AC407" t="s">
        <v>54</v>
      </c>
      <c r="AD407" t="s">
        <v>54</v>
      </c>
      <c r="AE407" t="s">
        <v>55</v>
      </c>
      <c r="AF407" t="s">
        <v>2034</v>
      </c>
    </row>
    <row r="408" spans="1:32" x14ac:dyDescent="0.25">
      <c r="A408" t="s">
        <v>2035</v>
      </c>
      <c r="B408" t="s">
        <v>2036</v>
      </c>
      <c r="C408" t="s">
        <v>2036</v>
      </c>
      <c r="D408" t="s">
        <v>2037</v>
      </c>
      <c r="E408" t="s">
        <v>99</v>
      </c>
      <c r="F408">
        <v>6</v>
      </c>
      <c r="G408">
        <v>2022</v>
      </c>
      <c r="H408" s="1">
        <v>44810.43247359954</v>
      </c>
      <c r="I408" t="s">
        <v>444</v>
      </c>
      <c r="J408">
        <v>669.99</v>
      </c>
      <c r="K408">
        <v>0</v>
      </c>
      <c r="L408" t="s">
        <v>38</v>
      </c>
      <c r="M408" t="s">
        <v>79</v>
      </c>
      <c r="Q408">
        <v>669.99</v>
      </c>
      <c r="R408" t="s">
        <v>86</v>
      </c>
      <c r="S408">
        <v>29.64986</v>
      </c>
      <c r="T408">
        <v>-95.023159000000007</v>
      </c>
      <c r="U408">
        <v>3.344517417</v>
      </c>
      <c r="V408">
        <v>1</v>
      </c>
      <c r="W408">
        <v>7.56</v>
      </c>
      <c r="X408">
        <v>7.56</v>
      </c>
      <c r="Y408">
        <v>1219.1840119999999</v>
      </c>
      <c r="Z408">
        <v>48007043001</v>
      </c>
      <c r="AA408">
        <v>1932.1310672106999</v>
      </c>
      <c r="AB408" t="s">
        <v>177</v>
      </c>
      <c r="AC408" t="s">
        <v>54</v>
      </c>
      <c r="AD408" t="s">
        <v>54</v>
      </c>
      <c r="AE408" t="s">
        <v>65</v>
      </c>
      <c r="AF408" t="s">
        <v>2038</v>
      </c>
    </row>
    <row r="409" spans="1:32" x14ac:dyDescent="0.25">
      <c r="A409" t="s">
        <v>2039</v>
      </c>
      <c r="B409" t="s">
        <v>2040</v>
      </c>
      <c r="C409" t="s">
        <v>2041</v>
      </c>
      <c r="D409" t="s">
        <v>2042</v>
      </c>
      <c r="E409" t="s">
        <v>93</v>
      </c>
      <c r="F409">
        <v>4</v>
      </c>
      <c r="G409">
        <v>2022</v>
      </c>
      <c r="H409" s="1">
        <v>44970.373259120373</v>
      </c>
      <c r="I409" t="s">
        <v>444</v>
      </c>
      <c r="J409">
        <v>669</v>
      </c>
      <c r="K409">
        <v>0</v>
      </c>
      <c r="L409" t="s">
        <v>38</v>
      </c>
      <c r="M409" t="s">
        <v>79</v>
      </c>
      <c r="Q409">
        <v>669</v>
      </c>
      <c r="R409" t="s">
        <v>94</v>
      </c>
      <c r="S409">
        <v>37.847683000000004</v>
      </c>
      <c r="T409">
        <v>-84.612412000000006</v>
      </c>
      <c r="U409">
        <v>5.5053333330000003</v>
      </c>
      <c r="V409">
        <v>1</v>
      </c>
      <c r="W409">
        <v>4.0999999999999996</v>
      </c>
      <c r="X409">
        <v>4.24</v>
      </c>
      <c r="Y409">
        <v>2012.721</v>
      </c>
      <c r="Z409">
        <v>21000071002</v>
      </c>
      <c r="AA409">
        <v>1729.9948292649999</v>
      </c>
      <c r="AB409" t="s">
        <v>41</v>
      </c>
      <c r="AC409" t="s">
        <v>54</v>
      </c>
      <c r="AD409" t="s">
        <v>54</v>
      </c>
      <c r="AE409" t="s">
        <v>65</v>
      </c>
      <c r="AF409" t="s">
        <v>2043</v>
      </c>
    </row>
    <row r="410" spans="1:32" x14ac:dyDescent="0.25">
      <c r="A410" t="s">
        <v>2044</v>
      </c>
      <c r="B410" t="s">
        <v>2045</v>
      </c>
      <c r="C410" t="s">
        <v>2046</v>
      </c>
      <c r="D410" t="s">
        <v>2047</v>
      </c>
      <c r="E410" t="s">
        <v>231</v>
      </c>
      <c r="F410">
        <v>2</v>
      </c>
      <c r="G410">
        <v>2022</v>
      </c>
      <c r="H410" s="1">
        <v>44978.460655416668</v>
      </c>
      <c r="I410" t="s">
        <v>444</v>
      </c>
      <c r="J410">
        <v>668.31</v>
      </c>
      <c r="K410">
        <v>0</v>
      </c>
      <c r="L410" t="s">
        <v>38</v>
      </c>
      <c r="M410" t="s">
        <v>79</v>
      </c>
      <c r="Q410">
        <v>668.31</v>
      </c>
      <c r="R410" t="s">
        <v>52</v>
      </c>
      <c r="S410">
        <v>18.129425999999999</v>
      </c>
      <c r="T410">
        <v>-65.790736999999993</v>
      </c>
      <c r="U410">
        <v>4.4030833329999997</v>
      </c>
      <c r="V410">
        <v>1</v>
      </c>
      <c r="W410">
        <v>13.38</v>
      </c>
      <c r="X410">
        <v>8.24</v>
      </c>
      <c r="Y410">
        <v>1601.567</v>
      </c>
      <c r="AB410" t="s">
        <v>118</v>
      </c>
      <c r="AC410" t="s">
        <v>54</v>
      </c>
      <c r="AD410" t="s">
        <v>54</v>
      </c>
      <c r="AE410" t="s">
        <v>44</v>
      </c>
      <c r="AF410" t="s">
        <v>2048</v>
      </c>
    </row>
    <row r="411" spans="1:32" x14ac:dyDescent="0.25">
      <c r="A411" t="s">
        <v>2049</v>
      </c>
      <c r="B411" t="s">
        <v>2050</v>
      </c>
      <c r="C411" t="s">
        <v>2051</v>
      </c>
      <c r="D411" t="s">
        <v>2052</v>
      </c>
      <c r="E411" t="s">
        <v>85</v>
      </c>
      <c r="F411">
        <v>2</v>
      </c>
      <c r="G411">
        <v>2022</v>
      </c>
      <c r="H411" s="1">
        <v>44953.544574583335</v>
      </c>
      <c r="I411" t="s">
        <v>444</v>
      </c>
      <c r="J411">
        <v>666</v>
      </c>
      <c r="K411">
        <v>0</v>
      </c>
      <c r="L411" t="s">
        <v>38</v>
      </c>
      <c r="M411" t="s">
        <v>79</v>
      </c>
      <c r="Q411">
        <v>666</v>
      </c>
      <c r="R411" t="s">
        <v>86</v>
      </c>
      <c r="S411">
        <v>42.094904</v>
      </c>
      <c r="T411">
        <v>-79.243430000000004</v>
      </c>
      <c r="U411">
        <v>0</v>
      </c>
      <c r="V411">
        <v>1</v>
      </c>
      <c r="W411">
        <v>12</v>
      </c>
      <c r="X411">
        <v>0</v>
      </c>
      <c r="Y411">
        <v>0</v>
      </c>
      <c r="Z411">
        <v>36009052001</v>
      </c>
      <c r="AA411">
        <v>3258.0355253031694</v>
      </c>
      <c r="AB411" t="s">
        <v>53</v>
      </c>
      <c r="AC411" t="s">
        <v>42</v>
      </c>
      <c r="AD411" t="s">
        <v>54</v>
      </c>
      <c r="AE411" t="s">
        <v>65</v>
      </c>
      <c r="AF411" t="s">
        <v>2053</v>
      </c>
    </row>
    <row r="412" spans="1:32" x14ac:dyDescent="0.25">
      <c r="A412" t="s">
        <v>2054</v>
      </c>
      <c r="B412" t="s">
        <v>2055</v>
      </c>
      <c r="C412" t="s">
        <v>2056</v>
      </c>
      <c r="D412" t="s">
        <v>2057</v>
      </c>
      <c r="E412" t="s">
        <v>1948</v>
      </c>
      <c r="F412">
        <v>6</v>
      </c>
      <c r="G412">
        <v>2022</v>
      </c>
      <c r="H412" s="1">
        <v>44974.707269293984</v>
      </c>
      <c r="I412" t="s">
        <v>444</v>
      </c>
      <c r="J412">
        <v>665</v>
      </c>
      <c r="K412">
        <v>0</v>
      </c>
      <c r="L412" t="s">
        <v>38</v>
      </c>
      <c r="M412" t="s">
        <v>51</v>
      </c>
      <c r="N412">
        <v>1336</v>
      </c>
      <c r="R412" t="s">
        <v>214</v>
      </c>
      <c r="S412">
        <v>32.399876999999996</v>
      </c>
      <c r="T412">
        <v>-93.691845000000001</v>
      </c>
      <c r="U412">
        <v>20.250916669999999</v>
      </c>
      <c r="V412">
        <v>1</v>
      </c>
      <c r="W412">
        <v>24</v>
      </c>
      <c r="X412">
        <v>0</v>
      </c>
      <c r="Y412">
        <v>7393.5929999999998</v>
      </c>
      <c r="Z412">
        <v>22009900001</v>
      </c>
      <c r="AA412">
        <v>9742.6024595449999</v>
      </c>
      <c r="AB412" t="s">
        <v>87</v>
      </c>
      <c r="AC412" t="s">
        <v>54</v>
      </c>
      <c r="AD412" t="s">
        <v>54</v>
      </c>
      <c r="AE412" t="s">
        <v>54</v>
      </c>
      <c r="AF412" t="s">
        <v>2058</v>
      </c>
    </row>
    <row r="413" spans="1:32" x14ac:dyDescent="0.25">
      <c r="A413" t="s">
        <v>2059</v>
      </c>
      <c r="B413" t="s">
        <v>2060</v>
      </c>
      <c r="C413" t="s">
        <v>2061</v>
      </c>
      <c r="D413" t="s">
        <v>2062</v>
      </c>
      <c r="E413" t="s">
        <v>207</v>
      </c>
      <c r="F413">
        <v>4</v>
      </c>
      <c r="G413">
        <v>2022</v>
      </c>
      <c r="H413" s="1">
        <v>44965.493569108796</v>
      </c>
      <c r="I413" t="s">
        <v>444</v>
      </c>
      <c r="J413">
        <v>663</v>
      </c>
      <c r="K413">
        <v>0</v>
      </c>
      <c r="L413" t="s">
        <v>38</v>
      </c>
      <c r="M413" t="s">
        <v>51</v>
      </c>
      <c r="N413">
        <v>663</v>
      </c>
      <c r="R413" t="s">
        <v>214</v>
      </c>
      <c r="S413">
        <v>36.108280000000001</v>
      </c>
      <c r="T413">
        <v>-85.505709999999993</v>
      </c>
      <c r="U413">
        <v>9.58</v>
      </c>
      <c r="V413">
        <v>1</v>
      </c>
      <c r="W413">
        <v>14</v>
      </c>
      <c r="X413">
        <v>8.41</v>
      </c>
      <c r="Y413">
        <v>3489.96</v>
      </c>
      <c r="Z413">
        <v>47000295001</v>
      </c>
      <c r="AA413">
        <v>3793.2412940620993</v>
      </c>
      <c r="AB413" t="s">
        <v>38</v>
      </c>
      <c r="AC413" t="s">
        <v>38</v>
      </c>
      <c r="AD413" t="s">
        <v>38</v>
      </c>
      <c r="AE413" t="s">
        <v>38</v>
      </c>
      <c r="AF413" t="s">
        <v>2063</v>
      </c>
    </row>
    <row r="414" spans="1:32" x14ac:dyDescent="0.25">
      <c r="A414" t="s">
        <v>2064</v>
      </c>
      <c r="B414" t="s">
        <v>2065</v>
      </c>
      <c r="C414" t="s">
        <v>2066</v>
      </c>
      <c r="D414" t="s">
        <v>306</v>
      </c>
      <c r="E414" t="s">
        <v>253</v>
      </c>
      <c r="F414">
        <v>5</v>
      </c>
      <c r="G414">
        <v>2022</v>
      </c>
      <c r="H414" s="1">
        <v>44953.575165590279</v>
      </c>
      <c r="I414" t="s">
        <v>444</v>
      </c>
      <c r="J414">
        <v>660</v>
      </c>
      <c r="K414">
        <v>0</v>
      </c>
      <c r="L414" t="s">
        <v>38</v>
      </c>
      <c r="M414" t="s">
        <v>51</v>
      </c>
      <c r="N414">
        <v>660</v>
      </c>
      <c r="R414" t="s">
        <v>52</v>
      </c>
      <c r="S414">
        <v>40.580027999999999</v>
      </c>
      <c r="T414">
        <v>-85.659806000000003</v>
      </c>
      <c r="U414">
        <v>6.7052333329999998</v>
      </c>
      <c r="V414">
        <v>1</v>
      </c>
      <c r="W414">
        <v>12</v>
      </c>
      <c r="X414">
        <v>0</v>
      </c>
      <c r="Y414">
        <v>2439.6927999999998</v>
      </c>
      <c r="Z414">
        <v>18002140001</v>
      </c>
      <c r="AA414">
        <v>4370.5132528799995</v>
      </c>
      <c r="AB414" t="s">
        <v>41</v>
      </c>
      <c r="AC414" t="s">
        <v>42</v>
      </c>
      <c r="AD414" t="s">
        <v>54</v>
      </c>
      <c r="AE414" t="s">
        <v>73</v>
      </c>
      <c r="AF414" t="s">
        <v>2067</v>
      </c>
    </row>
    <row r="415" spans="1:32" x14ac:dyDescent="0.25">
      <c r="A415" t="s">
        <v>2068</v>
      </c>
      <c r="B415" t="s">
        <v>2069</v>
      </c>
      <c r="C415" t="s">
        <v>2070</v>
      </c>
      <c r="D415" t="s">
        <v>2071</v>
      </c>
      <c r="E415" t="s">
        <v>600</v>
      </c>
      <c r="F415">
        <v>4</v>
      </c>
      <c r="G415">
        <v>2022</v>
      </c>
      <c r="H415" s="1">
        <v>44970.433660590279</v>
      </c>
      <c r="I415" t="s">
        <v>444</v>
      </c>
      <c r="J415">
        <v>654.11</v>
      </c>
      <c r="K415">
        <v>0</v>
      </c>
      <c r="L415" t="s">
        <v>38</v>
      </c>
      <c r="M415" t="s">
        <v>79</v>
      </c>
      <c r="Q415">
        <v>654.11</v>
      </c>
      <c r="R415" t="s">
        <v>94</v>
      </c>
      <c r="S415">
        <v>29.163056000000001</v>
      </c>
      <c r="T415">
        <v>-82.077500000000001</v>
      </c>
      <c r="Z415">
        <v>12000133002</v>
      </c>
      <c r="AA415">
        <v>2094.204267005</v>
      </c>
      <c r="AB415" t="s">
        <v>41</v>
      </c>
      <c r="AC415" t="s">
        <v>54</v>
      </c>
      <c r="AD415" t="s">
        <v>54</v>
      </c>
      <c r="AE415" t="s">
        <v>73</v>
      </c>
      <c r="AF415" t="s">
        <v>2072</v>
      </c>
    </row>
    <row r="416" spans="1:32" x14ac:dyDescent="0.25">
      <c r="A416" t="s">
        <v>2073</v>
      </c>
      <c r="B416" t="s">
        <v>2074</v>
      </c>
      <c r="C416" t="s">
        <v>2075</v>
      </c>
      <c r="D416" t="s">
        <v>2076</v>
      </c>
      <c r="E416" t="s">
        <v>136</v>
      </c>
      <c r="F416">
        <v>4</v>
      </c>
      <c r="G416">
        <v>2022</v>
      </c>
      <c r="H416" s="1">
        <v>44970.478710578704</v>
      </c>
      <c r="I416" t="s">
        <v>444</v>
      </c>
      <c r="J416">
        <v>654</v>
      </c>
      <c r="K416">
        <v>0</v>
      </c>
      <c r="L416" t="s">
        <v>38</v>
      </c>
      <c r="M416" t="s">
        <v>51</v>
      </c>
      <c r="N416">
        <v>654</v>
      </c>
      <c r="R416" t="s">
        <v>52</v>
      </c>
      <c r="S416">
        <v>35.812449999999998</v>
      </c>
      <c r="T416">
        <v>-80.552369999999996</v>
      </c>
      <c r="U416">
        <v>0.47094166700000001</v>
      </c>
      <c r="V416">
        <v>1</v>
      </c>
      <c r="W416">
        <v>1.5</v>
      </c>
      <c r="X416">
        <v>0</v>
      </c>
      <c r="Y416">
        <v>171.96250000000001</v>
      </c>
      <c r="Z416">
        <v>37003001001</v>
      </c>
      <c r="AA416">
        <v>296.83069175809993</v>
      </c>
      <c r="AB416" t="s">
        <v>41</v>
      </c>
      <c r="AC416" t="s">
        <v>54</v>
      </c>
      <c r="AD416" t="s">
        <v>54</v>
      </c>
      <c r="AE416" t="s">
        <v>54</v>
      </c>
      <c r="AF416" t="s">
        <v>2077</v>
      </c>
    </row>
    <row r="417" spans="1:32" x14ac:dyDescent="0.25">
      <c r="A417" t="s">
        <v>2078</v>
      </c>
      <c r="B417" t="s">
        <v>2079</v>
      </c>
      <c r="C417" t="s">
        <v>2079</v>
      </c>
      <c r="D417" t="s">
        <v>2080</v>
      </c>
      <c r="E417" t="s">
        <v>207</v>
      </c>
      <c r="F417">
        <v>4</v>
      </c>
      <c r="G417">
        <v>2022</v>
      </c>
      <c r="H417" s="1">
        <v>44951.550462511572</v>
      </c>
      <c r="I417" t="s">
        <v>444</v>
      </c>
      <c r="J417">
        <v>651</v>
      </c>
      <c r="K417">
        <v>0</v>
      </c>
      <c r="L417" t="s">
        <v>38</v>
      </c>
      <c r="M417" t="s">
        <v>51</v>
      </c>
      <c r="N417">
        <v>651</v>
      </c>
      <c r="R417" t="s">
        <v>214</v>
      </c>
      <c r="S417">
        <v>35.425832999999997</v>
      </c>
      <c r="T417">
        <v>-84.589721999999995</v>
      </c>
      <c r="U417">
        <v>2.49275</v>
      </c>
      <c r="V417">
        <v>1</v>
      </c>
      <c r="W417">
        <v>6</v>
      </c>
      <c r="X417">
        <v>2.56</v>
      </c>
      <c r="Y417">
        <v>906.78300000000002</v>
      </c>
      <c r="Z417">
        <v>47000055001</v>
      </c>
      <c r="AA417">
        <v>1930.3100200219999</v>
      </c>
      <c r="AB417" t="s">
        <v>41</v>
      </c>
      <c r="AC417" t="s">
        <v>54</v>
      </c>
      <c r="AD417" t="s">
        <v>537</v>
      </c>
      <c r="AE417" t="s">
        <v>73</v>
      </c>
      <c r="AF417" t="s">
        <v>2081</v>
      </c>
    </row>
    <row r="418" spans="1:32" x14ac:dyDescent="0.25">
      <c r="A418" t="s">
        <v>2082</v>
      </c>
      <c r="B418" t="s">
        <v>2083</v>
      </c>
      <c r="C418" t="s">
        <v>2084</v>
      </c>
      <c r="D418" t="s">
        <v>2085</v>
      </c>
      <c r="E418" t="s">
        <v>231</v>
      </c>
      <c r="F418">
        <v>2</v>
      </c>
      <c r="G418">
        <v>2022</v>
      </c>
      <c r="H418" s="1">
        <v>44978.671190763889</v>
      </c>
      <c r="I418" t="s">
        <v>444</v>
      </c>
      <c r="J418">
        <v>648.87</v>
      </c>
      <c r="K418">
        <v>0</v>
      </c>
      <c r="L418" t="s">
        <v>38</v>
      </c>
      <c r="M418" t="s">
        <v>51</v>
      </c>
      <c r="N418">
        <v>648.87</v>
      </c>
      <c r="R418" t="s">
        <v>214</v>
      </c>
      <c r="S418">
        <v>18.480556</v>
      </c>
      <c r="T418">
        <v>-66.677694000000002</v>
      </c>
      <c r="U418">
        <v>5.3758333330000001</v>
      </c>
      <c r="V418">
        <v>1</v>
      </c>
      <c r="W418">
        <v>20</v>
      </c>
      <c r="X418">
        <v>10</v>
      </c>
      <c r="Y418">
        <v>1961.89</v>
      </c>
      <c r="Z418">
        <v>72000002001</v>
      </c>
      <c r="AB418" t="s">
        <v>41</v>
      </c>
      <c r="AC418" t="s">
        <v>54</v>
      </c>
      <c r="AD418" t="s">
        <v>43</v>
      </c>
      <c r="AE418" t="s">
        <v>65</v>
      </c>
      <c r="AF418" t="s">
        <v>2086</v>
      </c>
    </row>
    <row r="419" spans="1:32" x14ac:dyDescent="0.25">
      <c r="A419" t="s">
        <v>2087</v>
      </c>
      <c r="B419" t="s">
        <v>2088</v>
      </c>
      <c r="C419" t="s">
        <v>2089</v>
      </c>
      <c r="D419" t="s">
        <v>2090</v>
      </c>
      <c r="E419" t="s">
        <v>259</v>
      </c>
      <c r="F419">
        <v>7</v>
      </c>
      <c r="G419">
        <v>2022</v>
      </c>
      <c r="H419" s="1">
        <v>44963.404489363427</v>
      </c>
      <c r="I419" t="s">
        <v>444</v>
      </c>
      <c r="J419">
        <v>646.9</v>
      </c>
      <c r="K419">
        <v>0</v>
      </c>
      <c r="L419" t="s">
        <v>38</v>
      </c>
      <c r="M419" t="s">
        <v>51</v>
      </c>
      <c r="N419">
        <v>779.5</v>
      </c>
      <c r="R419" t="s">
        <v>52</v>
      </c>
      <c r="S419">
        <v>41.019039999999997</v>
      </c>
      <c r="T419">
        <v>-92.411360000000002</v>
      </c>
      <c r="Z419">
        <v>19000655001</v>
      </c>
      <c r="AA419">
        <v>2276.3089858750004</v>
      </c>
      <c r="AB419" t="s">
        <v>177</v>
      </c>
      <c r="AC419" t="s">
        <v>72</v>
      </c>
      <c r="AD419" t="s">
        <v>54</v>
      </c>
      <c r="AE419" t="s">
        <v>73</v>
      </c>
      <c r="AF419" t="s">
        <v>2091</v>
      </c>
    </row>
    <row r="420" spans="1:32" x14ac:dyDescent="0.25">
      <c r="A420" t="s">
        <v>2092</v>
      </c>
      <c r="B420" t="s">
        <v>2093</v>
      </c>
      <c r="C420" t="s">
        <v>2094</v>
      </c>
      <c r="D420" t="s">
        <v>1279</v>
      </c>
      <c r="E420" t="s">
        <v>253</v>
      </c>
      <c r="F420">
        <v>5</v>
      </c>
      <c r="G420">
        <v>2022</v>
      </c>
      <c r="H420" s="1">
        <v>44956.468603171299</v>
      </c>
      <c r="I420" t="s">
        <v>444</v>
      </c>
      <c r="J420">
        <v>646.75</v>
      </c>
      <c r="K420">
        <v>0</v>
      </c>
      <c r="L420" t="s">
        <v>38</v>
      </c>
      <c r="M420" t="s">
        <v>51</v>
      </c>
      <c r="N420">
        <v>646.75</v>
      </c>
      <c r="R420" t="s">
        <v>52</v>
      </c>
      <c r="S420">
        <v>38.737580000000001</v>
      </c>
      <c r="T420">
        <v>-85.395690000000002</v>
      </c>
      <c r="U420">
        <v>2.0379166670000002</v>
      </c>
      <c r="V420">
        <v>1</v>
      </c>
      <c r="W420">
        <v>10.199999999999999</v>
      </c>
      <c r="X420">
        <v>2.02</v>
      </c>
      <c r="Y420">
        <v>740.15</v>
      </c>
      <c r="Z420">
        <v>18002130001</v>
      </c>
      <c r="AA420">
        <v>1256.522560203</v>
      </c>
      <c r="AB420" t="s">
        <v>41</v>
      </c>
      <c r="AC420" t="s">
        <v>72</v>
      </c>
      <c r="AD420" t="s">
        <v>54</v>
      </c>
      <c r="AE420" t="s">
        <v>65</v>
      </c>
      <c r="AF420" t="s">
        <v>2095</v>
      </c>
    </row>
    <row r="421" spans="1:32" x14ac:dyDescent="0.25">
      <c r="A421" t="s">
        <v>2096</v>
      </c>
      <c r="B421" t="s">
        <v>2097</v>
      </c>
      <c r="C421" t="s">
        <v>2098</v>
      </c>
      <c r="D421" t="s">
        <v>2099</v>
      </c>
      <c r="E421" t="s">
        <v>50</v>
      </c>
      <c r="F421">
        <v>10</v>
      </c>
      <c r="G421">
        <v>2022</v>
      </c>
      <c r="H421" s="1">
        <v>44938.703630706019</v>
      </c>
      <c r="I421" t="s">
        <v>444</v>
      </c>
      <c r="J421">
        <v>646</v>
      </c>
      <c r="K421">
        <v>0</v>
      </c>
      <c r="L421" t="s">
        <v>38</v>
      </c>
      <c r="M421" t="s">
        <v>51</v>
      </c>
      <c r="N421">
        <v>646</v>
      </c>
      <c r="R421" t="s">
        <v>86</v>
      </c>
      <c r="S421">
        <v>42.216332999999999</v>
      </c>
      <c r="T421">
        <v>-121.776189</v>
      </c>
      <c r="U421">
        <v>1.3975</v>
      </c>
      <c r="V421">
        <v>1</v>
      </c>
      <c r="W421">
        <v>6</v>
      </c>
      <c r="X421">
        <v>0</v>
      </c>
      <c r="Y421">
        <v>510.4</v>
      </c>
      <c r="Z421">
        <v>41000061001</v>
      </c>
      <c r="AA421">
        <v>1602.5215260560001</v>
      </c>
      <c r="AB421" t="s">
        <v>1160</v>
      </c>
      <c r="AC421" t="s">
        <v>54</v>
      </c>
      <c r="AD421" t="s">
        <v>54</v>
      </c>
      <c r="AE421" t="s">
        <v>65</v>
      </c>
      <c r="AF421" t="s">
        <v>2100</v>
      </c>
    </row>
    <row r="422" spans="1:32" x14ac:dyDescent="0.25">
      <c r="A422" t="s">
        <v>2101</v>
      </c>
      <c r="B422" t="s">
        <v>2102</v>
      </c>
      <c r="C422" t="s">
        <v>2103</v>
      </c>
      <c r="D422" t="s">
        <v>2104</v>
      </c>
      <c r="E422" t="s">
        <v>136</v>
      </c>
      <c r="F422">
        <v>4</v>
      </c>
      <c r="G422">
        <v>2022</v>
      </c>
      <c r="H422" s="1">
        <v>44965.650028113429</v>
      </c>
      <c r="I422" t="s">
        <v>444</v>
      </c>
      <c r="J422">
        <v>640.38</v>
      </c>
      <c r="K422">
        <v>0</v>
      </c>
      <c r="L422" t="s">
        <v>38</v>
      </c>
      <c r="M422" t="s">
        <v>51</v>
      </c>
      <c r="N422">
        <v>640.38</v>
      </c>
      <c r="R422" t="s">
        <v>40</v>
      </c>
      <c r="S422">
        <v>34.027540999999999</v>
      </c>
      <c r="T422">
        <v>-78.280216999999993</v>
      </c>
      <c r="Z422">
        <v>37001030002</v>
      </c>
      <c r="AA422">
        <v>1234.6699939386001</v>
      </c>
      <c r="AB422" t="s">
        <v>41</v>
      </c>
      <c r="AC422" t="s">
        <v>54</v>
      </c>
      <c r="AD422" t="s">
        <v>215</v>
      </c>
      <c r="AE422" t="s">
        <v>55</v>
      </c>
      <c r="AF422" t="s">
        <v>2105</v>
      </c>
    </row>
    <row r="423" spans="1:32" x14ac:dyDescent="0.25">
      <c r="A423" t="s">
        <v>2106</v>
      </c>
      <c r="B423" t="s">
        <v>2107</v>
      </c>
      <c r="C423" t="s">
        <v>2108</v>
      </c>
      <c r="D423" t="s">
        <v>2109</v>
      </c>
      <c r="E423" t="s">
        <v>231</v>
      </c>
      <c r="F423">
        <v>2</v>
      </c>
      <c r="G423">
        <v>2022</v>
      </c>
      <c r="H423" s="1">
        <v>44978.663709594905</v>
      </c>
      <c r="I423" t="s">
        <v>444</v>
      </c>
      <c r="J423">
        <v>638.87</v>
      </c>
      <c r="K423">
        <v>0</v>
      </c>
      <c r="L423" t="s">
        <v>38</v>
      </c>
      <c r="M423" t="s">
        <v>79</v>
      </c>
      <c r="Q423">
        <v>638.87</v>
      </c>
      <c r="R423" t="s">
        <v>52</v>
      </c>
      <c r="S423">
        <v>17.963602000000002</v>
      </c>
      <c r="T423">
        <v>-66.421300000000002</v>
      </c>
      <c r="U423">
        <v>1.345166667</v>
      </c>
      <c r="V423">
        <v>1</v>
      </c>
      <c r="W423">
        <v>5.5</v>
      </c>
      <c r="X423">
        <v>1.9830000000000001</v>
      </c>
      <c r="Y423">
        <v>491.02300000000002</v>
      </c>
      <c r="Z423">
        <v>72000004006</v>
      </c>
      <c r="AB423" t="s">
        <v>118</v>
      </c>
      <c r="AC423" t="s">
        <v>54</v>
      </c>
      <c r="AD423" t="s">
        <v>54</v>
      </c>
      <c r="AE423" t="s">
        <v>73</v>
      </c>
      <c r="AF423" t="s">
        <v>2110</v>
      </c>
    </row>
    <row r="424" spans="1:32" x14ac:dyDescent="0.25">
      <c r="A424" t="s">
        <v>2111</v>
      </c>
      <c r="B424" t="s">
        <v>2112</v>
      </c>
      <c r="C424" t="s">
        <v>2113</v>
      </c>
      <c r="D424" t="s">
        <v>2114</v>
      </c>
      <c r="E424" t="s">
        <v>159</v>
      </c>
      <c r="F424">
        <v>10</v>
      </c>
      <c r="G424">
        <v>2022</v>
      </c>
      <c r="H424" s="1">
        <v>44959.773219780094</v>
      </c>
      <c r="I424" t="s">
        <v>444</v>
      </c>
      <c r="J424">
        <v>628.16</v>
      </c>
      <c r="K424">
        <v>0</v>
      </c>
      <c r="L424" t="s">
        <v>38</v>
      </c>
      <c r="M424" t="s">
        <v>51</v>
      </c>
      <c r="N424">
        <v>628.16</v>
      </c>
      <c r="R424" t="s">
        <v>52</v>
      </c>
      <c r="S424">
        <v>47.205596999999997</v>
      </c>
      <c r="T424">
        <v>-122.32131699999999</v>
      </c>
      <c r="U424">
        <v>4.7774999999999999</v>
      </c>
      <c r="V424">
        <v>1</v>
      </c>
      <c r="W424">
        <v>0</v>
      </c>
      <c r="X424">
        <v>0</v>
      </c>
      <c r="Y424">
        <v>1745.43</v>
      </c>
      <c r="Z424">
        <v>53001030001</v>
      </c>
      <c r="AA424">
        <v>1740.9211123972</v>
      </c>
      <c r="AB424" t="s">
        <v>41</v>
      </c>
      <c r="AC424" t="s">
        <v>54</v>
      </c>
      <c r="AD424" t="s">
        <v>54</v>
      </c>
      <c r="AE424" t="s">
        <v>65</v>
      </c>
      <c r="AF424" t="s">
        <v>2115</v>
      </c>
    </row>
    <row r="425" spans="1:32" x14ac:dyDescent="0.25">
      <c r="A425" t="s">
        <v>2116</v>
      </c>
      <c r="B425" t="s">
        <v>2117</v>
      </c>
      <c r="C425" t="s">
        <v>2118</v>
      </c>
      <c r="D425" t="s">
        <v>1519</v>
      </c>
      <c r="E425" t="s">
        <v>172</v>
      </c>
      <c r="F425">
        <v>4</v>
      </c>
      <c r="G425">
        <v>2022</v>
      </c>
      <c r="H425" s="1">
        <v>45005.421358842592</v>
      </c>
      <c r="I425" t="s">
        <v>444</v>
      </c>
      <c r="J425">
        <v>623.69000000000005</v>
      </c>
      <c r="K425">
        <v>0</v>
      </c>
      <c r="L425" t="s">
        <v>38</v>
      </c>
      <c r="M425" t="s">
        <v>79</v>
      </c>
      <c r="Q425">
        <v>623.69000000000005</v>
      </c>
      <c r="R425" t="s">
        <v>94</v>
      </c>
      <c r="S425">
        <v>34.930579999999999</v>
      </c>
      <c r="T425">
        <v>-82.184970000000007</v>
      </c>
      <c r="U425">
        <v>2.6333333329999999</v>
      </c>
      <c r="V425">
        <v>1</v>
      </c>
      <c r="W425">
        <v>0</v>
      </c>
      <c r="X425">
        <v>0</v>
      </c>
      <c r="Y425">
        <v>961.3</v>
      </c>
      <c r="Z425">
        <v>45000267002</v>
      </c>
      <c r="AA425">
        <v>2245.3511836671</v>
      </c>
      <c r="AB425" t="s">
        <v>41</v>
      </c>
      <c r="AC425" t="s">
        <v>54</v>
      </c>
      <c r="AD425" t="s">
        <v>54</v>
      </c>
      <c r="AE425" t="s">
        <v>73</v>
      </c>
      <c r="AF425" t="s">
        <v>2119</v>
      </c>
    </row>
    <row r="426" spans="1:32" x14ac:dyDescent="0.25">
      <c r="A426" t="s">
        <v>2120</v>
      </c>
      <c r="B426" t="s">
        <v>2121</v>
      </c>
      <c r="C426" t="s">
        <v>2122</v>
      </c>
      <c r="D426" t="s">
        <v>2123</v>
      </c>
      <c r="E426" t="s">
        <v>50</v>
      </c>
      <c r="F426">
        <v>10</v>
      </c>
      <c r="G426">
        <v>2022</v>
      </c>
      <c r="H426" s="1">
        <v>44957.762658761574</v>
      </c>
      <c r="I426" t="s">
        <v>444</v>
      </c>
      <c r="J426">
        <v>619</v>
      </c>
      <c r="K426">
        <v>0</v>
      </c>
      <c r="L426" t="s">
        <v>38</v>
      </c>
      <c r="M426" t="s">
        <v>51</v>
      </c>
      <c r="N426">
        <v>619</v>
      </c>
      <c r="R426" t="s">
        <v>52</v>
      </c>
      <c r="S426">
        <v>44.576070999999999</v>
      </c>
      <c r="T426">
        <v>-123.254392</v>
      </c>
      <c r="U426">
        <v>9.9666666670000001</v>
      </c>
      <c r="V426">
        <v>1</v>
      </c>
      <c r="W426">
        <v>9.6999999999999993</v>
      </c>
      <c r="X426">
        <v>0</v>
      </c>
      <c r="Y426">
        <v>3641.28</v>
      </c>
      <c r="Z426">
        <v>41000053001</v>
      </c>
      <c r="AA426">
        <v>3177.7273442815003</v>
      </c>
      <c r="AB426" t="s">
        <v>41</v>
      </c>
      <c r="AC426" t="s">
        <v>54</v>
      </c>
      <c r="AD426" t="s">
        <v>54</v>
      </c>
      <c r="AE426" t="s">
        <v>438</v>
      </c>
      <c r="AF426" t="s">
        <v>2124</v>
      </c>
    </row>
    <row r="427" spans="1:32" x14ac:dyDescent="0.25">
      <c r="A427" t="s">
        <v>2125</v>
      </c>
      <c r="B427" t="s">
        <v>2126</v>
      </c>
      <c r="C427" t="s">
        <v>2127</v>
      </c>
      <c r="D427" t="s">
        <v>2128</v>
      </c>
      <c r="E427" t="s">
        <v>117</v>
      </c>
      <c r="F427">
        <v>5</v>
      </c>
      <c r="G427">
        <v>2022</v>
      </c>
      <c r="H427" s="1">
        <v>44971.399141030095</v>
      </c>
      <c r="I427" t="s">
        <v>444</v>
      </c>
      <c r="J427">
        <v>618.64</v>
      </c>
      <c r="K427">
        <v>0</v>
      </c>
      <c r="L427" t="s">
        <v>38</v>
      </c>
      <c r="M427" t="s">
        <v>51</v>
      </c>
      <c r="N427">
        <v>618.64</v>
      </c>
      <c r="R427" t="s">
        <v>52</v>
      </c>
      <c r="S427">
        <v>42.25468</v>
      </c>
      <c r="T427">
        <v>-88.864649999999997</v>
      </c>
      <c r="U427">
        <v>2.7916666669999999</v>
      </c>
      <c r="V427">
        <v>3</v>
      </c>
      <c r="W427">
        <v>9.85</v>
      </c>
      <c r="X427">
        <v>5.8</v>
      </c>
      <c r="Y427">
        <v>1019.99</v>
      </c>
      <c r="Z427">
        <v>17000344001</v>
      </c>
      <c r="AA427">
        <v>1811.9419527565001</v>
      </c>
      <c r="AB427" t="s">
        <v>53</v>
      </c>
      <c r="AC427" t="s">
        <v>72</v>
      </c>
      <c r="AD427" t="s">
        <v>54</v>
      </c>
      <c r="AE427" t="s">
        <v>73</v>
      </c>
      <c r="AF427" t="s">
        <v>2129</v>
      </c>
    </row>
    <row r="428" spans="1:32" x14ac:dyDescent="0.25">
      <c r="A428" t="s">
        <v>2130</v>
      </c>
      <c r="B428" t="s">
        <v>2131</v>
      </c>
      <c r="C428" t="s">
        <v>2132</v>
      </c>
      <c r="D428" t="s">
        <v>2133</v>
      </c>
      <c r="E428" t="s">
        <v>50</v>
      </c>
      <c r="F428">
        <v>10</v>
      </c>
      <c r="G428">
        <v>2022</v>
      </c>
      <c r="H428" s="1">
        <v>44949.473345092592</v>
      </c>
      <c r="I428" t="s">
        <v>444</v>
      </c>
      <c r="J428">
        <v>613</v>
      </c>
      <c r="K428">
        <v>0</v>
      </c>
      <c r="L428" t="s">
        <v>38</v>
      </c>
      <c r="M428" t="s">
        <v>51</v>
      </c>
      <c r="N428">
        <v>613</v>
      </c>
      <c r="R428" t="s">
        <v>86</v>
      </c>
      <c r="S428">
        <v>45.287342000000002</v>
      </c>
      <c r="T428">
        <v>-122.953529</v>
      </c>
      <c r="U428">
        <v>3.3830833330000001</v>
      </c>
      <c r="V428">
        <v>1</v>
      </c>
      <c r="W428">
        <v>4</v>
      </c>
      <c r="X428">
        <v>0</v>
      </c>
      <c r="Y428">
        <v>1236.57</v>
      </c>
      <c r="Z428">
        <v>41000072001</v>
      </c>
      <c r="AA428">
        <v>1797.3735752468999</v>
      </c>
      <c r="AB428" t="s">
        <v>54</v>
      </c>
      <c r="AC428" t="s">
        <v>54</v>
      </c>
      <c r="AD428" t="s">
        <v>43</v>
      </c>
      <c r="AE428" t="s">
        <v>73</v>
      </c>
      <c r="AF428" t="s">
        <v>2134</v>
      </c>
    </row>
    <row r="429" spans="1:32" x14ac:dyDescent="0.25">
      <c r="A429" t="s">
        <v>2135</v>
      </c>
      <c r="B429" t="s">
        <v>2136</v>
      </c>
      <c r="C429" t="s">
        <v>2137</v>
      </c>
      <c r="D429" t="s">
        <v>2138</v>
      </c>
      <c r="E429" t="s">
        <v>213</v>
      </c>
      <c r="F429">
        <v>3</v>
      </c>
      <c r="G429">
        <v>2022</v>
      </c>
      <c r="H429" s="1">
        <v>44953.619636770833</v>
      </c>
      <c r="I429" t="s">
        <v>444</v>
      </c>
      <c r="J429">
        <v>610.29999999999995</v>
      </c>
      <c r="K429">
        <v>0</v>
      </c>
      <c r="L429" t="s">
        <v>38</v>
      </c>
      <c r="M429" t="s">
        <v>79</v>
      </c>
      <c r="Q429">
        <v>610.29999999999995</v>
      </c>
      <c r="R429" t="s">
        <v>94</v>
      </c>
      <c r="S429">
        <v>39.914279999999998</v>
      </c>
      <c r="T429">
        <v>-79.723697000000001</v>
      </c>
      <c r="U429">
        <v>6.516666667</v>
      </c>
      <c r="V429">
        <v>1</v>
      </c>
      <c r="W429">
        <v>9.4</v>
      </c>
      <c r="X429">
        <v>0</v>
      </c>
      <c r="Y429">
        <v>2367.3000000000002</v>
      </c>
      <c r="Z429">
        <v>42005067001</v>
      </c>
      <c r="AA429">
        <v>1274.7330320900001</v>
      </c>
      <c r="AB429" t="s">
        <v>407</v>
      </c>
      <c r="AC429" t="s">
        <v>54</v>
      </c>
      <c r="AD429" t="s">
        <v>54</v>
      </c>
      <c r="AE429" t="s">
        <v>73</v>
      </c>
      <c r="AF429" t="s">
        <v>2139</v>
      </c>
    </row>
    <row r="430" spans="1:32" x14ac:dyDescent="0.25">
      <c r="A430" t="s">
        <v>2140</v>
      </c>
      <c r="B430" t="s">
        <v>2141</v>
      </c>
      <c r="C430" t="s">
        <v>2142</v>
      </c>
      <c r="D430" t="s">
        <v>2143</v>
      </c>
      <c r="E430" t="s">
        <v>231</v>
      </c>
      <c r="F430">
        <v>2</v>
      </c>
      <c r="G430">
        <v>2022</v>
      </c>
      <c r="H430" s="1">
        <v>44999.433313414353</v>
      </c>
      <c r="I430" t="s">
        <v>444</v>
      </c>
      <c r="J430">
        <v>604.44000000000005</v>
      </c>
      <c r="K430">
        <v>0</v>
      </c>
      <c r="L430" t="s">
        <v>38</v>
      </c>
      <c r="M430" t="s">
        <v>679</v>
      </c>
      <c r="O430">
        <v>1209</v>
      </c>
      <c r="R430" t="s">
        <v>52</v>
      </c>
      <c r="S430">
        <v>18.156720079468901</v>
      </c>
      <c r="T430">
        <v>-65.818833513854898</v>
      </c>
      <c r="AB430" t="s">
        <v>407</v>
      </c>
      <c r="AC430" t="s">
        <v>54</v>
      </c>
      <c r="AD430" t="s">
        <v>54</v>
      </c>
      <c r="AE430" t="s">
        <v>44</v>
      </c>
      <c r="AF430" t="s">
        <v>2144</v>
      </c>
    </row>
    <row r="431" spans="1:32" x14ac:dyDescent="0.25">
      <c r="A431" t="s">
        <v>2145</v>
      </c>
      <c r="B431" t="s">
        <v>2146</v>
      </c>
      <c r="C431" t="s">
        <v>2147</v>
      </c>
      <c r="D431" t="s">
        <v>2148</v>
      </c>
      <c r="E431" t="s">
        <v>172</v>
      </c>
      <c r="F431">
        <v>4</v>
      </c>
      <c r="G431">
        <v>2022</v>
      </c>
      <c r="H431" s="1">
        <v>44964.459782731479</v>
      </c>
      <c r="I431" t="s">
        <v>444</v>
      </c>
      <c r="J431">
        <v>594.78</v>
      </c>
      <c r="K431">
        <v>0</v>
      </c>
      <c r="L431" t="s">
        <v>38</v>
      </c>
      <c r="M431" t="s">
        <v>79</v>
      </c>
      <c r="Q431">
        <v>594.78</v>
      </c>
      <c r="R431" t="s">
        <v>94</v>
      </c>
      <c r="S431">
        <v>34.708333000000003</v>
      </c>
      <c r="T431">
        <v>-82.167221999999995</v>
      </c>
      <c r="U431">
        <v>1.89</v>
      </c>
      <c r="V431">
        <v>1</v>
      </c>
      <c r="W431">
        <v>0</v>
      </c>
      <c r="X431">
        <v>0</v>
      </c>
      <c r="Y431">
        <v>690.23</v>
      </c>
      <c r="Z431">
        <v>45000614030</v>
      </c>
      <c r="AA431">
        <v>1547.8901103949995</v>
      </c>
      <c r="AB431" t="s">
        <v>54</v>
      </c>
      <c r="AC431" t="s">
        <v>54</v>
      </c>
      <c r="AD431" t="s">
        <v>54</v>
      </c>
      <c r="AE431" t="s">
        <v>73</v>
      </c>
      <c r="AF431" t="s">
        <v>2149</v>
      </c>
    </row>
    <row r="432" spans="1:32" x14ac:dyDescent="0.25">
      <c r="A432" t="s">
        <v>2150</v>
      </c>
      <c r="B432" t="s">
        <v>2151</v>
      </c>
      <c r="C432" t="s">
        <v>2152</v>
      </c>
      <c r="D432" t="s">
        <v>2153</v>
      </c>
      <c r="E432" t="s">
        <v>36</v>
      </c>
      <c r="F432">
        <v>9</v>
      </c>
      <c r="G432">
        <v>2022</v>
      </c>
      <c r="H432" s="1">
        <v>44952.730161504631</v>
      </c>
      <c r="I432" t="s">
        <v>444</v>
      </c>
      <c r="J432">
        <v>591.67999999999995</v>
      </c>
      <c r="K432">
        <v>0</v>
      </c>
      <c r="L432" t="s">
        <v>38</v>
      </c>
      <c r="M432" t="s">
        <v>79</v>
      </c>
      <c r="Q432">
        <v>572.46</v>
      </c>
      <c r="R432" t="s">
        <v>86</v>
      </c>
      <c r="S432">
        <v>34.194527999999998</v>
      </c>
      <c r="T432">
        <v>-119.002667</v>
      </c>
      <c r="U432">
        <v>0.94334000299999998</v>
      </c>
      <c r="V432">
        <v>2</v>
      </c>
      <c r="W432">
        <v>7.25</v>
      </c>
      <c r="X432">
        <v>0</v>
      </c>
      <c r="Y432">
        <v>346.62900000000002</v>
      </c>
      <c r="Z432">
        <v>6004029001</v>
      </c>
      <c r="AA432">
        <v>1902.9943121915001</v>
      </c>
      <c r="AB432" t="s">
        <v>2028</v>
      </c>
      <c r="AC432" t="s">
        <v>72</v>
      </c>
      <c r="AD432" t="s">
        <v>54</v>
      </c>
      <c r="AE432" t="s">
        <v>55</v>
      </c>
      <c r="AF432" t="s">
        <v>2154</v>
      </c>
    </row>
    <row r="433" spans="1:32" x14ac:dyDescent="0.25">
      <c r="A433" t="s">
        <v>2155</v>
      </c>
      <c r="B433" t="s">
        <v>2156</v>
      </c>
      <c r="C433" t="s">
        <v>2157</v>
      </c>
      <c r="D433" t="s">
        <v>1729</v>
      </c>
      <c r="E433" t="s">
        <v>629</v>
      </c>
      <c r="F433">
        <v>6</v>
      </c>
      <c r="G433">
        <v>2022</v>
      </c>
      <c r="H433" s="1">
        <v>44946.636308472225</v>
      </c>
      <c r="I433" t="s">
        <v>444</v>
      </c>
      <c r="J433">
        <v>582</v>
      </c>
      <c r="K433">
        <v>0</v>
      </c>
      <c r="L433" t="s">
        <v>38</v>
      </c>
      <c r="M433" t="s">
        <v>79</v>
      </c>
      <c r="Q433">
        <v>582</v>
      </c>
      <c r="R433" t="s">
        <v>214</v>
      </c>
      <c r="S433">
        <v>36.717269999999999</v>
      </c>
      <c r="T433">
        <v>-108.21725000000001</v>
      </c>
      <c r="U433">
        <v>4.22</v>
      </c>
      <c r="V433">
        <v>1</v>
      </c>
      <c r="W433">
        <v>5.8</v>
      </c>
      <c r="X433">
        <v>0</v>
      </c>
      <c r="Y433">
        <v>1540.84</v>
      </c>
      <c r="Z433">
        <v>35200900303</v>
      </c>
      <c r="AA433">
        <v>1704.5001686231999</v>
      </c>
      <c r="AB433" t="s">
        <v>54</v>
      </c>
      <c r="AC433" t="s">
        <v>54</v>
      </c>
      <c r="AD433" t="s">
        <v>43</v>
      </c>
      <c r="AE433" t="s">
        <v>65</v>
      </c>
      <c r="AF433" t="s">
        <v>2158</v>
      </c>
    </row>
    <row r="434" spans="1:32" x14ac:dyDescent="0.25">
      <c r="A434" t="s">
        <v>2159</v>
      </c>
      <c r="B434" t="s">
        <v>2160</v>
      </c>
      <c r="C434" t="s">
        <v>2161</v>
      </c>
      <c r="D434" t="s">
        <v>1069</v>
      </c>
      <c r="E434" t="s">
        <v>172</v>
      </c>
      <c r="F434">
        <v>4</v>
      </c>
      <c r="G434">
        <v>2022</v>
      </c>
      <c r="H434" s="1">
        <v>44964.453195509261</v>
      </c>
      <c r="I434" t="s">
        <v>444</v>
      </c>
      <c r="J434">
        <v>578.45000000000005</v>
      </c>
      <c r="K434">
        <v>0</v>
      </c>
      <c r="L434" t="s">
        <v>38</v>
      </c>
      <c r="M434" t="s">
        <v>79</v>
      </c>
      <c r="Q434">
        <v>578.45000000000005</v>
      </c>
      <c r="R434" t="s">
        <v>94</v>
      </c>
      <c r="S434">
        <v>34.822220000000002</v>
      </c>
      <c r="T434">
        <v>-82.478049999999996</v>
      </c>
      <c r="U434">
        <v>1.3833333329999999</v>
      </c>
      <c r="V434">
        <v>1</v>
      </c>
      <c r="W434">
        <v>0</v>
      </c>
      <c r="X434">
        <v>0</v>
      </c>
      <c r="Y434">
        <v>504.84</v>
      </c>
      <c r="Z434">
        <v>45000614036</v>
      </c>
      <c r="AA434">
        <v>1092.6283132200001</v>
      </c>
      <c r="AB434" t="s">
        <v>41</v>
      </c>
      <c r="AC434" t="s">
        <v>54</v>
      </c>
      <c r="AD434" t="s">
        <v>54</v>
      </c>
      <c r="AE434" t="s">
        <v>73</v>
      </c>
      <c r="AF434" t="s">
        <v>2162</v>
      </c>
    </row>
    <row r="435" spans="1:32" x14ac:dyDescent="0.25">
      <c r="A435" t="s">
        <v>2163</v>
      </c>
      <c r="B435" t="s">
        <v>2164</v>
      </c>
      <c r="C435" t="s">
        <v>2165</v>
      </c>
      <c r="D435" t="s">
        <v>2166</v>
      </c>
      <c r="E435" t="s">
        <v>1023</v>
      </c>
      <c r="F435">
        <v>8</v>
      </c>
      <c r="G435">
        <v>2022</v>
      </c>
      <c r="H435" s="1">
        <v>44960.610260370369</v>
      </c>
      <c r="I435" t="s">
        <v>444</v>
      </c>
      <c r="J435">
        <v>567.5</v>
      </c>
      <c r="K435">
        <v>0</v>
      </c>
      <c r="L435" t="s">
        <v>38</v>
      </c>
      <c r="M435" t="s">
        <v>79</v>
      </c>
      <c r="Q435">
        <v>567.5</v>
      </c>
      <c r="R435" t="s">
        <v>52</v>
      </c>
      <c r="S435">
        <v>38.722639999999998</v>
      </c>
      <c r="T435">
        <v>-104.72221999999999</v>
      </c>
      <c r="U435">
        <v>1.65</v>
      </c>
      <c r="V435">
        <v>1</v>
      </c>
      <c r="W435">
        <v>2.5</v>
      </c>
      <c r="X435">
        <v>0</v>
      </c>
      <c r="Y435">
        <v>602.99</v>
      </c>
      <c r="Z435">
        <v>8201200058</v>
      </c>
      <c r="AA435">
        <v>1165.470200768</v>
      </c>
      <c r="AB435" t="s">
        <v>41</v>
      </c>
      <c r="AC435" t="s">
        <v>54</v>
      </c>
      <c r="AD435" t="s">
        <v>54</v>
      </c>
      <c r="AE435" t="s">
        <v>65</v>
      </c>
      <c r="AF435" t="s">
        <v>2167</v>
      </c>
    </row>
    <row r="436" spans="1:32" x14ac:dyDescent="0.25">
      <c r="A436" t="s">
        <v>2168</v>
      </c>
      <c r="B436" t="s">
        <v>2169</v>
      </c>
      <c r="C436" t="s">
        <v>2170</v>
      </c>
      <c r="D436" t="s">
        <v>2085</v>
      </c>
      <c r="E436" t="s">
        <v>231</v>
      </c>
      <c r="F436">
        <v>2</v>
      </c>
      <c r="G436">
        <v>2022</v>
      </c>
      <c r="H436" s="1">
        <v>44978.670589317131</v>
      </c>
      <c r="I436" t="s">
        <v>444</v>
      </c>
      <c r="J436">
        <v>567.02</v>
      </c>
      <c r="K436">
        <v>0</v>
      </c>
      <c r="L436" t="s">
        <v>38</v>
      </c>
      <c r="M436" t="s">
        <v>51</v>
      </c>
      <c r="N436">
        <v>567.02</v>
      </c>
      <c r="R436" t="s">
        <v>214</v>
      </c>
      <c r="S436">
        <v>18.391659000000001</v>
      </c>
      <c r="T436">
        <v>-67.181192999999993</v>
      </c>
      <c r="U436">
        <v>5.2620833329999996</v>
      </c>
      <c r="V436">
        <v>1</v>
      </c>
      <c r="W436">
        <v>8</v>
      </c>
      <c r="X436">
        <v>8</v>
      </c>
      <c r="Y436">
        <v>1921.915</v>
      </c>
      <c r="Z436">
        <v>72000003001</v>
      </c>
      <c r="AB436" t="s">
        <v>54</v>
      </c>
      <c r="AC436" t="s">
        <v>54</v>
      </c>
      <c r="AD436" t="s">
        <v>43</v>
      </c>
      <c r="AE436" t="s">
        <v>73</v>
      </c>
      <c r="AF436" t="s">
        <v>2171</v>
      </c>
    </row>
    <row r="437" spans="1:32" x14ac:dyDescent="0.25">
      <c r="A437" t="s">
        <v>2172</v>
      </c>
      <c r="B437" t="s">
        <v>2173</v>
      </c>
      <c r="C437" t="s">
        <v>2174</v>
      </c>
      <c r="D437" t="s">
        <v>2175</v>
      </c>
      <c r="E437" t="s">
        <v>641</v>
      </c>
      <c r="F437">
        <v>3</v>
      </c>
      <c r="G437">
        <v>2022</v>
      </c>
      <c r="H437" s="1">
        <v>44965.314113402776</v>
      </c>
      <c r="I437" t="s">
        <v>444</v>
      </c>
      <c r="J437">
        <v>564.5</v>
      </c>
      <c r="K437">
        <v>0</v>
      </c>
      <c r="L437" t="s">
        <v>38</v>
      </c>
      <c r="M437" t="s">
        <v>51</v>
      </c>
      <c r="N437">
        <v>564.5</v>
      </c>
      <c r="R437" t="s">
        <v>214</v>
      </c>
      <c r="S437">
        <v>38.32405</v>
      </c>
      <c r="T437">
        <v>-77.477199999999996</v>
      </c>
      <c r="U437">
        <v>1.951666667</v>
      </c>
      <c r="V437">
        <v>1</v>
      </c>
      <c r="W437">
        <v>4</v>
      </c>
      <c r="X437">
        <v>0</v>
      </c>
      <c r="Y437">
        <v>713.2</v>
      </c>
      <c r="Z437">
        <v>51001400008</v>
      </c>
      <c r="AA437">
        <v>1085.3441244651999</v>
      </c>
      <c r="AB437" t="s">
        <v>952</v>
      </c>
      <c r="AC437" t="s">
        <v>54</v>
      </c>
      <c r="AD437" t="s">
        <v>43</v>
      </c>
      <c r="AE437" t="s">
        <v>73</v>
      </c>
      <c r="AF437" t="s">
        <v>2176</v>
      </c>
    </row>
    <row r="438" spans="1:32" x14ac:dyDescent="0.25">
      <c r="A438" t="s">
        <v>2177</v>
      </c>
      <c r="B438" t="s">
        <v>2178</v>
      </c>
      <c r="C438" t="s">
        <v>2179</v>
      </c>
      <c r="D438" t="s">
        <v>2180</v>
      </c>
      <c r="E438" t="s">
        <v>117</v>
      </c>
      <c r="F438">
        <v>5</v>
      </c>
      <c r="G438">
        <v>2022</v>
      </c>
      <c r="H438" s="1">
        <v>44953.569530069442</v>
      </c>
      <c r="I438" t="s">
        <v>444</v>
      </c>
      <c r="J438">
        <v>564</v>
      </c>
      <c r="K438">
        <v>0</v>
      </c>
      <c r="L438" t="s">
        <v>38</v>
      </c>
      <c r="M438" t="s">
        <v>51</v>
      </c>
      <c r="N438">
        <v>564.36300000000006</v>
      </c>
      <c r="R438" t="s">
        <v>52</v>
      </c>
      <c r="S438">
        <v>41.940474000000002</v>
      </c>
      <c r="T438">
        <v>-87.988669000000002</v>
      </c>
      <c r="U438">
        <v>3.1143000000000001</v>
      </c>
      <c r="V438">
        <v>3</v>
      </c>
      <c r="W438">
        <v>7.6</v>
      </c>
      <c r="X438">
        <v>5.3</v>
      </c>
      <c r="Y438">
        <v>1143.6636000000001</v>
      </c>
      <c r="Z438">
        <v>17000161002</v>
      </c>
      <c r="AA438">
        <v>1655.3318945282999</v>
      </c>
      <c r="AB438" t="s">
        <v>177</v>
      </c>
      <c r="AC438" t="s">
        <v>42</v>
      </c>
      <c r="AD438" t="s">
        <v>54</v>
      </c>
      <c r="AE438" t="s">
        <v>44</v>
      </c>
      <c r="AF438" t="s">
        <v>2181</v>
      </c>
    </row>
    <row r="439" spans="1:32" x14ac:dyDescent="0.25">
      <c r="A439" t="s">
        <v>2182</v>
      </c>
      <c r="B439" t="s">
        <v>2183</v>
      </c>
      <c r="C439" t="s">
        <v>2184</v>
      </c>
      <c r="D439" t="s">
        <v>2185</v>
      </c>
      <c r="E439" t="s">
        <v>36</v>
      </c>
      <c r="F439">
        <v>9</v>
      </c>
      <c r="G439">
        <v>2022</v>
      </c>
      <c r="H439" s="1">
        <v>44960.661975682873</v>
      </c>
      <c r="I439" t="s">
        <v>444</v>
      </c>
      <c r="J439">
        <v>561</v>
      </c>
      <c r="K439">
        <v>0</v>
      </c>
      <c r="L439" t="s">
        <v>38</v>
      </c>
      <c r="M439" t="s">
        <v>51</v>
      </c>
      <c r="N439">
        <v>561</v>
      </c>
      <c r="R439" t="s">
        <v>52</v>
      </c>
      <c r="S439">
        <v>40.766388999999997</v>
      </c>
      <c r="T439">
        <v>-124.195278</v>
      </c>
      <c r="U439">
        <v>3.5078333330000002</v>
      </c>
      <c r="V439">
        <v>1</v>
      </c>
      <c r="W439">
        <v>12</v>
      </c>
      <c r="X439">
        <v>12</v>
      </c>
      <c r="Y439">
        <v>1280.184</v>
      </c>
      <c r="Z439">
        <v>6001010005</v>
      </c>
      <c r="AA439">
        <v>1857.468132474</v>
      </c>
      <c r="AB439" t="s">
        <v>53</v>
      </c>
      <c r="AC439" t="s">
        <v>42</v>
      </c>
      <c r="AD439" t="s">
        <v>54</v>
      </c>
      <c r="AE439" t="s">
        <v>583</v>
      </c>
      <c r="AF439" t="s">
        <v>2186</v>
      </c>
    </row>
    <row r="440" spans="1:32" x14ac:dyDescent="0.25">
      <c r="A440" t="s">
        <v>2187</v>
      </c>
      <c r="B440" t="s">
        <v>2188</v>
      </c>
      <c r="C440" t="s">
        <v>2188</v>
      </c>
      <c r="D440" t="s">
        <v>2189</v>
      </c>
      <c r="E440" t="s">
        <v>99</v>
      </c>
      <c r="F440">
        <v>6</v>
      </c>
      <c r="G440">
        <v>2022</v>
      </c>
      <c r="H440" s="1">
        <v>44805.588107777781</v>
      </c>
      <c r="I440" t="s">
        <v>444</v>
      </c>
      <c r="J440">
        <v>560.80999999999995</v>
      </c>
      <c r="K440">
        <v>0</v>
      </c>
      <c r="L440" t="s">
        <v>38</v>
      </c>
      <c r="M440" t="s">
        <v>79</v>
      </c>
      <c r="Q440">
        <v>549.80999999999995</v>
      </c>
      <c r="R440" t="s">
        <v>52</v>
      </c>
      <c r="S440">
        <v>33.150592000000003</v>
      </c>
      <c r="T440">
        <v>-95.550520000000006</v>
      </c>
      <c r="U440">
        <v>2.9474999999999998</v>
      </c>
      <c r="V440">
        <v>1</v>
      </c>
      <c r="W440">
        <v>5.4</v>
      </c>
      <c r="X440">
        <v>5.4</v>
      </c>
      <c r="Y440">
        <v>1075.53</v>
      </c>
      <c r="Z440">
        <v>48005022004</v>
      </c>
      <c r="AB440" t="s">
        <v>41</v>
      </c>
      <c r="AC440" t="s">
        <v>54</v>
      </c>
      <c r="AD440" t="s">
        <v>54</v>
      </c>
      <c r="AE440" t="s">
        <v>55</v>
      </c>
      <c r="AF440" t="s">
        <v>2190</v>
      </c>
    </row>
    <row r="441" spans="1:32" x14ac:dyDescent="0.25">
      <c r="A441" t="s">
        <v>2191</v>
      </c>
      <c r="B441" t="s">
        <v>2192</v>
      </c>
      <c r="C441" t="s">
        <v>2193</v>
      </c>
      <c r="D441" t="s">
        <v>2194</v>
      </c>
      <c r="E441" t="s">
        <v>543</v>
      </c>
      <c r="F441">
        <v>7</v>
      </c>
      <c r="G441">
        <v>2022</v>
      </c>
      <c r="H441" s="1">
        <v>44978.404938402775</v>
      </c>
      <c r="I441" t="s">
        <v>444</v>
      </c>
      <c r="J441">
        <v>552</v>
      </c>
      <c r="K441">
        <v>0</v>
      </c>
      <c r="L441" t="s">
        <v>38</v>
      </c>
      <c r="M441" t="s">
        <v>51</v>
      </c>
      <c r="N441">
        <v>552</v>
      </c>
      <c r="R441" t="s">
        <v>52</v>
      </c>
      <c r="S441">
        <v>38.861972000000002</v>
      </c>
      <c r="T441">
        <v>-90.868694000000005</v>
      </c>
      <c r="U441">
        <v>4.7921416670000001</v>
      </c>
      <c r="V441">
        <v>1</v>
      </c>
      <c r="W441">
        <v>0</v>
      </c>
      <c r="X441">
        <v>0</v>
      </c>
      <c r="Y441">
        <v>1748.7784999999999</v>
      </c>
      <c r="Z441">
        <v>29001239002</v>
      </c>
      <c r="AA441">
        <v>3059.3592770159999</v>
      </c>
      <c r="AB441" t="s">
        <v>41</v>
      </c>
      <c r="AC441" t="s">
        <v>72</v>
      </c>
      <c r="AD441" t="s">
        <v>54</v>
      </c>
      <c r="AE441" t="s">
        <v>73</v>
      </c>
      <c r="AF441" t="s">
        <v>2195</v>
      </c>
    </row>
    <row r="442" spans="1:32" x14ac:dyDescent="0.25">
      <c r="A442" t="s">
        <v>2196</v>
      </c>
      <c r="B442" t="s">
        <v>2197</v>
      </c>
      <c r="C442" t="s">
        <v>2198</v>
      </c>
      <c r="D442" t="s">
        <v>2199</v>
      </c>
      <c r="E442" t="s">
        <v>213</v>
      </c>
      <c r="F442">
        <v>3</v>
      </c>
      <c r="G442">
        <v>2022</v>
      </c>
      <c r="H442" s="1">
        <v>44957.42770896991</v>
      </c>
      <c r="I442" t="s">
        <v>444</v>
      </c>
      <c r="J442">
        <v>551.75</v>
      </c>
      <c r="K442">
        <v>0</v>
      </c>
      <c r="L442" t="s">
        <v>38</v>
      </c>
      <c r="M442" t="s">
        <v>79</v>
      </c>
      <c r="Q442">
        <v>551.75</v>
      </c>
      <c r="R442" t="s">
        <v>94</v>
      </c>
      <c r="S442">
        <v>40.175181000000002</v>
      </c>
      <c r="T442">
        <v>-76.196725999999998</v>
      </c>
      <c r="U442">
        <v>2.010583333</v>
      </c>
      <c r="V442">
        <v>1</v>
      </c>
      <c r="W442">
        <v>3.8</v>
      </c>
      <c r="X442">
        <v>0</v>
      </c>
      <c r="Y442">
        <v>733.58900000000006</v>
      </c>
      <c r="Z442">
        <v>42001192001</v>
      </c>
      <c r="AA442">
        <v>1478.6903172243997</v>
      </c>
      <c r="AB442" t="s">
        <v>53</v>
      </c>
      <c r="AC442" t="s">
        <v>42</v>
      </c>
      <c r="AD442" t="s">
        <v>54</v>
      </c>
      <c r="AE442" t="s">
        <v>65</v>
      </c>
      <c r="AF442" t="s">
        <v>2200</v>
      </c>
    </row>
    <row r="443" spans="1:32" x14ac:dyDescent="0.25">
      <c r="A443" t="s">
        <v>2201</v>
      </c>
      <c r="B443" t="s">
        <v>2202</v>
      </c>
      <c r="C443" t="s">
        <v>2202</v>
      </c>
      <c r="D443" t="s">
        <v>98</v>
      </c>
      <c r="E443" t="s">
        <v>99</v>
      </c>
      <c r="F443">
        <v>6</v>
      </c>
      <c r="G443">
        <v>2022</v>
      </c>
      <c r="H443" s="1">
        <v>44834.500949560184</v>
      </c>
      <c r="I443" t="s">
        <v>444</v>
      </c>
      <c r="J443">
        <v>545.74</v>
      </c>
      <c r="K443">
        <v>0</v>
      </c>
      <c r="L443" t="s">
        <v>38</v>
      </c>
      <c r="M443" t="s">
        <v>79</v>
      </c>
      <c r="Q443">
        <v>545.74</v>
      </c>
      <c r="R443" t="s">
        <v>94</v>
      </c>
      <c r="S443">
        <v>30.04514</v>
      </c>
      <c r="T443">
        <v>-95.190799999999996</v>
      </c>
      <c r="U443">
        <v>4.6887499999999998</v>
      </c>
      <c r="V443">
        <v>1</v>
      </c>
      <c r="W443">
        <v>7</v>
      </c>
      <c r="X443">
        <v>7</v>
      </c>
      <c r="Y443">
        <v>1712.3150000000001</v>
      </c>
      <c r="Z443">
        <v>48007632001</v>
      </c>
      <c r="AB443" t="s">
        <v>41</v>
      </c>
      <c r="AC443" t="s">
        <v>54</v>
      </c>
      <c r="AD443" t="s">
        <v>54</v>
      </c>
      <c r="AE443" t="s">
        <v>73</v>
      </c>
      <c r="AF443" t="s">
        <v>2203</v>
      </c>
    </row>
    <row r="444" spans="1:32" x14ac:dyDescent="0.25">
      <c r="A444" t="s">
        <v>2204</v>
      </c>
      <c r="B444" t="s">
        <v>2205</v>
      </c>
      <c r="C444" t="s">
        <v>2206</v>
      </c>
      <c r="D444" t="s">
        <v>2207</v>
      </c>
      <c r="E444" t="s">
        <v>514</v>
      </c>
      <c r="F444">
        <v>1</v>
      </c>
      <c r="G444">
        <v>2022</v>
      </c>
      <c r="H444" s="1">
        <v>44978.609588692132</v>
      </c>
      <c r="I444" t="s">
        <v>444</v>
      </c>
      <c r="J444">
        <v>545.4</v>
      </c>
      <c r="K444">
        <v>0</v>
      </c>
      <c r="L444" t="s">
        <v>38</v>
      </c>
      <c r="M444" t="s">
        <v>79</v>
      </c>
      <c r="Q444">
        <v>545.4</v>
      </c>
      <c r="R444" t="s">
        <v>94</v>
      </c>
      <c r="S444">
        <v>41.360945000000001</v>
      </c>
      <c r="T444">
        <v>-71.835385000000002</v>
      </c>
      <c r="U444">
        <v>2.0626666669999998</v>
      </c>
      <c r="V444">
        <v>1</v>
      </c>
      <c r="W444">
        <v>3.3</v>
      </c>
      <c r="X444">
        <v>2.4</v>
      </c>
      <c r="Y444">
        <v>751.10900000000004</v>
      </c>
      <c r="Z444">
        <v>44000029001</v>
      </c>
      <c r="AA444">
        <v>1389.4590049780998</v>
      </c>
      <c r="AB444" t="s">
        <v>54</v>
      </c>
      <c r="AC444" t="s">
        <v>54</v>
      </c>
      <c r="AD444" t="s">
        <v>54</v>
      </c>
      <c r="AE444" t="s">
        <v>65</v>
      </c>
      <c r="AF444" t="s">
        <v>2208</v>
      </c>
    </row>
    <row r="445" spans="1:32" x14ac:dyDescent="0.25">
      <c r="A445" t="s">
        <v>2209</v>
      </c>
      <c r="B445" t="s">
        <v>2210</v>
      </c>
      <c r="C445" t="s">
        <v>2211</v>
      </c>
      <c r="D445" t="s">
        <v>306</v>
      </c>
      <c r="E445" t="s">
        <v>117</v>
      </c>
      <c r="F445">
        <v>5</v>
      </c>
      <c r="G445">
        <v>2022</v>
      </c>
      <c r="H445" s="1">
        <v>44950.464082592589</v>
      </c>
      <c r="I445" t="s">
        <v>444</v>
      </c>
      <c r="J445">
        <v>540</v>
      </c>
      <c r="K445">
        <v>0</v>
      </c>
      <c r="L445" t="s">
        <v>38</v>
      </c>
      <c r="M445" t="s">
        <v>51</v>
      </c>
      <c r="N445">
        <v>540</v>
      </c>
      <c r="R445" t="s">
        <v>52</v>
      </c>
      <c r="S445">
        <v>37.721981</v>
      </c>
      <c r="T445">
        <v>-88.928055999999998</v>
      </c>
      <c r="U445">
        <v>2.9674999999999998</v>
      </c>
      <c r="V445">
        <v>2</v>
      </c>
      <c r="W445">
        <v>10.8</v>
      </c>
      <c r="X445">
        <v>4.95</v>
      </c>
      <c r="Y445">
        <v>1078.99</v>
      </c>
      <c r="Z445">
        <v>17000012001</v>
      </c>
      <c r="AB445" t="s">
        <v>41</v>
      </c>
      <c r="AC445" t="s">
        <v>72</v>
      </c>
      <c r="AD445" t="s">
        <v>54</v>
      </c>
      <c r="AE445" t="s">
        <v>73</v>
      </c>
      <c r="AF445" t="s">
        <v>2212</v>
      </c>
    </row>
    <row r="446" spans="1:32" x14ac:dyDescent="0.25">
      <c r="A446" t="s">
        <v>2213</v>
      </c>
      <c r="B446" t="s">
        <v>2214</v>
      </c>
      <c r="C446" t="s">
        <v>2215</v>
      </c>
      <c r="D446" t="s">
        <v>2216</v>
      </c>
      <c r="E446" t="s">
        <v>525</v>
      </c>
      <c r="F446">
        <v>2</v>
      </c>
      <c r="G446">
        <v>2022</v>
      </c>
      <c r="H446" s="1">
        <v>44970.48254597222</v>
      </c>
      <c r="I446" t="s">
        <v>444</v>
      </c>
      <c r="J446">
        <v>536.16</v>
      </c>
      <c r="K446">
        <v>0</v>
      </c>
      <c r="L446" t="s">
        <v>38</v>
      </c>
      <c r="M446" t="s">
        <v>79</v>
      </c>
      <c r="Q446">
        <v>536.16</v>
      </c>
      <c r="R446" t="s">
        <v>86</v>
      </c>
      <c r="S446">
        <v>40.841515999999999</v>
      </c>
      <c r="T446">
        <v>-74.642297999999997</v>
      </c>
      <c r="U446">
        <v>1.5694999999999999</v>
      </c>
      <c r="V446">
        <v>1</v>
      </c>
      <c r="W446">
        <v>0</v>
      </c>
      <c r="X446">
        <v>0</v>
      </c>
      <c r="Y446">
        <v>572.39229999999998</v>
      </c>
      <c r="Z446">
        <v>34002391001</v>
      </c>
      <c r="AA446">
        <v>652.84541714894999</v>
      </c>
      <c r="AB446" t="s">
        <v>54</v>
      </c>
      <c r="AC446" t="s">
        <v>54</v>
      </c>
      <c r="AD446" t="s">
        <v>54</v>
      </c>
      <c r="AE446" t="s">
        <v>73</v>
      </c>
      <c r="AF446" t="s">
        <v>2217</v>
      </c>
    </row>
    <row r="447" spans="1:32" x14ac:dyDescent="0.25">
      <c r="A447" t="s">
        <v>2218</v>
      </c>
      <c r="B447" t="s">
        <v>2219</v>
      </c>
      <c r="C447" t="s">
        <v>2220</v>
      </c>
      <c r="D447" t="s">
        <v>542</v>
      </c>
      <c r="E447" t="s">
        <v>543</v>
      </c>
      <c r="F447">
        <v>7</v>
      </c>
      <c r="G447">
        <v>2022</v>
      </c>
      <c r="H447" s="1">
        <v>44974.401931539353</v>
      </c>
      <c r="I447" t="s">
        <v>444</v>
      </c>
      <c r="J447">
        <v>535.87</v>
      </c>
      <c r="K447">
        <v>0</v>
      </c>
      <c r="L447" t="s">
        <v>38</v>
      </c>
      <c r="M447" t="s">
        <v>79</v>
      </c>
      <c r="Q447">
        <v>677.17</v>
      </c>
      <c r="R447" t="s">
        <v>94</v>
      </c>
      <c r="S447">
        <v>39.354219999999998</v>
      </c>
      <c r="T447">
        <v>-94.665390000000002</v>
      </c>
      <c r="U447">
        <v>2.2565</v>
      </c>
      <c r="V447">
        <v>1</v>
      </c>
      <c r="W447">
        <v>0</v>
      </c>
      <c r="X447">
        <v>0</v>
      </c>
      <c r="Y447">
        <v>690.35699999999997</v>
      </c>
      <c r="Z447">
        <v>29001011005</v>
      </c>
      <c r="AA447">
        <v>746.62934736700004</v>
      </c>
      <c r="AB447" t="s">
        <v>54</v>
      </c>
      <c r="AC447" t="s">
        <v>72</v>
      </c>
      <c r="AD447" t="s">
        <v>54</v>
      </c>
      <c r="AE447" t="s">
        <v>54</v>
      </c>
      <c r="AF447" t="s">
        <v>2221</v>
      </c>
    </row>
    <row r="448" spans="1:32" x14ac:dyDescent="0.25">
      <c r="A448" t="s">
        <v>2222</v>
      </c>
      <c r="B448" t="s">
        <v>2223</v>
      </c>
      <c r="C448" t="s">
        <v>2224</v>
      </c>
      <c r="D448" t="s">
        <v>2225</v>
      </c>
      <c r="E448" t="s">
        <v>247</v>
      </c>
      <c r="F448">
        <v>1</v>
      </c>
      <c r="G448">
        <v>2022</v>
      </c>
      <c r="H448" s="1">
        <v>44957.32769914352</v>
      </c>
      <c r="I448" t="s">
        <v>444</v>
      </c>
      <c r="J448">
        <v>533.24</v>
      </c>
      <c r="K448">
        <v>0</v>
      </c>
      <c r="L448" t="s">
        <v>38</v>
      </c>
      <c r="M448" t="s">
        <v>79</v>
      </c>
      <c r="Q448">
        <v>533.24</v>
      </c>
      <c r="R448" t="s">
        <v>214</v>
      </c>
      <c r="S448">
        <v>42.069690000000001</v>
      </c>
      <c r="T448">
        <v>-72.006299999999996</v>
      </c>
      <c r="U448">
        <v>1.788666667</v>
      </c>
      <c r="V448">
        <v>1</v>
      </c>
      <c r="W448">
        <v>3.77</v>
      </c>
      <c r="X448">
        <v>0</v>
      </c>
      <c r="Y448">
        <v>652.58900000000006</v>
      </c>
      <c r="Z448">
        <v>25000031001</v>
      </c>
      <c r="AA448">
        <v>693.81897889470008</v>
      </c>
      <c r="AB448" t="s">
        <v>952</v>
      </c>
      <c r="AC448" t="s">
        <v>64</v>
      </c>
      <c r="AD448" t="s">
        <v>43</v>
      </c>
      <c r="AE448" t="s">
        <v>73</v>
      </c>
      <c r="AF448" t="s">
        <v>2226</v>
      </c>
    </row>
    <row r="449" spans="1:32" x14ac:dyDescent="0.25">
      <c r="A449" t="s">
        <v>2227</v>
      </c>
      <c r="B449" t="s">
        <v>2228</v>
      </c>
      <c r="C449" t="s">
        <v>2229</v>
      </c>
      <c r="D449" t="s">
        <v>2230</v>
      </c>
      <c r="E449" t="s">
        <v>117</v>
      </c>
      <c r="F449">
        <v>5</v>
      </c>
      <c r="G449">
        <v>2022</v>
      </c>
      <c r="H449" s="1">
        <v>44938.599190289351</v>
      </c>
      <c r="I449" t="s">
        <v>444</v>
      </c>
      <c r="J449">
        <v>525.26</v>
      </c>
      <c r="K449">
        <v>0</v>
      </c>
      <c r="L449" t="s">
        <v>38</v>
      </c>
      <c r="M449" t="s">
        <v>39</v>
      </c>
      <c r="N449">
        <v>361.06</v>
      </c>
      <c r="Q449">
        <v>164.2</v>
      </c>
      <c r="R449" t="s">
        <v>568</v>
      </c>
      <c r="S449">
        <v>42.235138999999997</v>
      </c>
      <c r="T449">
        <v>-88.330224999999999</v>
      </c>
      <c r="U449">
        <v>2.7833333329999999</v>
      </c>
      <c r="V449">
        <v>1</v>
      </c>
      <c r="W449">
        <v>16</v>
      </c>
      <c r="X449">
        <v>4</v>
      </c>
      <c r="Y449">
        <v>1016.44</v>
      </c>
      <c r="Z449">
        <v>17000664002</v>
      </c>
      <c r="AA449">
        <v>1019.786425672</v>
      </c>
      <c r="AB449" t="s">
        <v>41</v>
      </c>
      <c r="AC449" t="s">
        <v>54</v>
      </c>
      <c r="AD449" t="s">
        <v>537</v>
      </c>
      <c r="AE449" t="s">
        <v>73</v>
      </c>
      <c r="AF449" t="s">
        <v>2231</v>
      </c>
    </row>
    <row r="450" spans="1:32" x14ac:dyDescent="0.25">
      <c r="A450" t="s">
        <v>2232</v>
      </c>
      <c r="B450" t="s">
        <v>2233</v>
      </c>
      <c r="C450" t="s">
        <v>2234</v>
      </c>
      <c r="D450" t="s">
        <v>2235</v>
      </c>
      <c r="E450" t="s">
        <v>85</v>
      </c>
      <c r="F450">
        <v>2</v>
      </c>
      <c r="G450">
        <v>2022</v>
      </c>
      <c r="H450" s="1">
        <v>44970.530528252311</v>
      </c>
      <c r="I450" t="s">
        <v>444</v>
      </c>
      <c r="J450">
        <v>520</v>
      </c>
      <c r="K450">
        <v>0</v>
      </c>
      <c r="L450" t="s">
        <v>38</v>
      </c>
      <c r="M450" t="s">
        <v>51</v>
      </c>
      <c r="N450">
        <v>520</v>
      </c>
      <c r="R450" t="s">
        <v>86</v>
      </c>
      <c r="S450">
        <v>42.085360999999999</v>
      </c>
      <c r="T450">
        <v>-76.088860999999994</v>
      </c>
      <c r="U450">
        <v>14.112500000000001</v>
      </c>
      <c r="V450">
        <v>3</v>
      </c>
      <c r="W450">
        <v>10</v>
      </c>
      <c r="X450">
        <v>0</v>
      </c>
      <c r="Y450">
        <v>5063.43</v>
      </c>
      <c r="Z450">
        <v>36007011001</v>
      </c>
      <c r="AA450">
        <v>3314.3058834339995</v>
      </c>
      <c r="AB450" t="s">
        <v>952</v>
      </c>
      <c r="AC450" t="s">
        <v>54</v>
      </c>
      <c r="AD450" t="s">
        <v>43</v>
      </c>
      <c r="AE450" t="s">
        <v>55</v>
      </c>
      <c r="AF450" t="s">
        <v>2236</v>
      </c>
    </row>
    <row r="451" spans="1:32" x14ac:dyDescent="0.25">
      <c r="A451" t="s">
        <v>2237</v>
      </c>
      <c r="B451" t="s">
        <v>2238</v>
      </c>
      <c r="C451" t="s">
        <v>2239</v>
      </c>
      <c r="D451" t="s">
        <v>2240</v>
      </c>
      <c r="E451" t="s">
        <v>726</v>
      </c>
      <c r="F451">
        <v>6</v>
      </c>
      <c r="G451">
        <v>2022</v>
      </c>
      <c r="H451" s="1">
        <v>45226.30925165509</v>
      </c>
      <c r="I451" t="s">
        <v>444</v>
      </c>
      <c r="J451">
        <v>518</v>
      </c>
      <c r="K451">
        <v>0</v>
      </c>
      <c r="L451" t="s">
        <v>38</v>
      </c>
      <c r="M451" t="s">
        <v>79</v>
      </c>
      <c r="Q451">
        <v>580</v>
      </c>
      <c r="R451" t="s">
        <v>52</v>
      </c>
      <c r="S451">
        <v>35.124721999999998</v>
      </c>
      <c r="T451">
        <v>-90.182500000000005</v>
      </c>
      <c r="U451">
        <v>6.4749999999999996</v>
      </c>
      <c r="V451">
        <v>1</v>
      </c>
      <c r="W451">
        <v>6.3</v>
      </c>
      <c r="X451">
        <v>9.1999999999999993</v>
      </c>
      <c r="Y451">
        <v>2358.3000000000002</v>
      </c>
      <c r="Z451">
        <v>5000007001</v>
      </c>
      <c r="AA451">
        <v>1860.1997032570496</v>
      </c>
      <c r="AB451" t="s">
        <v>54</v>
      </c>
      <c r="AC451" t="s">
        <v>54</v>
      </c>
      <c r="AD451" t="s">
        <v>54</v>
      </c>
      <c r="AE451" t="s">
        <v>73</v>
      </c>
      <c r="AF451" t="s">
        <v>2241</v>
      </c>
    </row>
    <row r="452" spans="1:32" x14ac:dyDescent="0.25">
      <c r="A452" t="s">
        <v>2242</v>
      </c>
      <c r="B452" t="s">
        <v>2243</v>
      </c>
      <c r="C452" t="s">
        <v>2244</v>
      </c>
      <c r="D452" t="s">
        <v>2245</v>
      </c>
      <c r="E452" t="s">
        <v>854</v>
      </c>
      <c r="F452">
        <v>8</v>
      </c>
      <c r="G452">
        <v>2022</v>
      </c>
      <c r="H452" s="1">
        <v>44973.673977210645</v>
      </c>
      <c r="I452" t="s">
        <v>444</v>
      </c>
      <c r="J452">
        <v>516</v>
      </c>
      <c r="K452">
        <v>0</v>
      </c>
      <c r="L452" t="s">
        <v>38</v>
      </c>
      <c r="M452" t="s">
        <v>51</v>
      </c>
      <c r="N452">
        <v>516</v>
      </c>
      <c r="R452" t="s">
        <v>490</v>
      </c>
      <c r="S452">
        <v>41.532269999999997</v>
      </c>
      <c r="T452">
        <v>-112.02585000000001</v>
      </c>
      <c r="U452">
        <v>0</v>
      </c>
      <c r="V452">
        <v>1</v>
      </c>
      <c r="W452">
        <v>6</v>
      </c>
      <c r="X452">
        <v>0</v>
      </c>
      <c r="Y452">
        <v>0</v>
      </c>
      <c r="Z452">
        <v>49000002001</v>
      </c>
      <c r="AA452">
        <v>1107.1966907295998</v>
      </c>
      <c r="AB452" t="s">
        <v>41</v>
      </c>
      <c r="AC452" t="s">
        <v>54</v>
      </c>
      <c r="AD452" t="s">
        <v>43</v>
      </c>
      <c r="AE452" t="s">
        <v>73</v>
      </c>
      <c r="AF452" t="s">
        <v>2246</v>
      </c>
    </row>
    <row r="453" spans="1:32" x14ac:dyDescent="0.25">
      <c r="A453" t="s">
        <v>2247</v>
      </c>
      <c r="B453" t="s">
        <v>2248</v>
      </c>
      <c r="C453" t="s">
        <v>2249</v>
      </c>
      <c r="D453" t="s">
        <v>2250</v>
      </c>
      <c r="E453" t="s">
        <v>36</v>
      </c>
      <c r="F453">
        <v>9</v>
      </c>
      <c r="G453">
        <v>2022</v>
      </c>
      <c r="H453" s="1">
        <v>44985.384858020836</v>
      </c>
      <c r="I453" t="s">
        <v>444</v>
      </c>
      <c r="J453">
        <v>515.86</v>
      </c>
      <c r="K453">
        <v>0</v>
      </c>
      <c r="L453" t="s">
        <v>38</v>
      </c>
      <c r="M453" t="s">
        <v>51</v>
      </c>
      <c r="N453">
        <v>515.86</v>
      </c>
      <c r="R453" t="s">
        <v>52</v>
      </c>
      <c r="S453">
        <v>37.591898999999998</v>
      </c>
      <c r="T453">
        <v>-122.358101</v>
      </c>
      <c r="U453">
        <v>2.3395833330000002</v>
      </c>
      <c r="V453">
        <v>3</v>
      </c>
      <c r="W453">
        <v>5.5</v>
      </c>
      <c r="X453">
        <v>0</v>
      </c>
      <c r="Y453">
        <v>854.83600000000001</v>
      </c>
      <c r="Z453">
        <v>6002011001</v>
      </c>
      <c r="AA453">
        <v>1613.4478091881999</v>
      </c>
      <c r="AB453" t="s">
        <v>53</v>
      </c>
      <c r="AC453" t="s">
        <v>42</v>
      </c>
      <c r="AD453" t="s">
        <v>54</v>
      </c>
      <c r="AE453" t="s">
        <v>65</v>
      </c>
      <c r="AF453" t="s">
        <v>2251</v>
      </c>
    </row>
    <row r="454" spans="1:32" x14ac:dyDescent="0.25">
      <c r="A454" t="s">
        <v>2252</v>
      </c>
      <c r="B454" t="s">
        <v>2253</v>
      </c>
      <c r="C454" t="s">
        <v>2254</v>
      </c>
      <c r="D454" t="s">
        <v>2255</v>
      </c>
      <c r="E454" t="s">
        <v>172</v>
      </c>
      <c r="F454">
        <v>4</v>
      </c>
      <c r="G454">
        <v>2022</v>
      </c>
      <c r="H454" s="1">
        <v>44974.578651747688</v>
      </c>
      <c r="I454" t="s">
        <v>444</v>
      </c>
      <c r="J454">
        <v>515.29999999999995</v>
      </c>
      <c r="K454">
        <v>0</v>
      </c>
      <c r="L454" t="s">
        <v>38</v>
      </c>
      <c r="M454" t="s">
        <v>39</v>
      </c>
      <c r="N454">
        <v>284.10000000000002</v>
      </c>
      <c r="Q454">
        <v>207.51</v>
      </c>
      <c r="R454" t="s">
        <v>673</v>
      </c>
      <c r="S454">
        <v>33.437156999999999</v>
      </c>
      <c r="T454">
        <v>-80.849191000000005</v>
      </c>
      <c r="U454">
        <v>4.0416666670000003</v>
      </c>
      <c r="V454">
        <v>1</v>
      </c>
      <c r="W454">
        <v>0</v>
      </c>
      <c r="X454">
        <v>0</v>
      </c>
      <c r="Y454">
        <v>1475.7</v>
      </c>
      <c r="Z454">
        <v>45000255001</v>
      </c>
      <c r="AA454">
        <v>2528.7061262288203</v>
      </c>
      <c r="AB454" t="s">
        <v>41</v>
      </c>
      <c r="AC454" t="s">
        <v>54</v>
      </c>
      <c r="AD454" t="s">
        <v>537</v>
      </c>
      <c r="AE454" t="s">
        <v>73</v>
      </c>
      <c r="AF454" t="s">
        <v>2256</v>
      </c>
    </row>
    <row r="455" spans="1:32" x14ac:dyDescent="0.25">
      <c r="A455" t="s">
        <v>2257</v>
      </c>
      <c r="B455" t="s">
        <v>2258</v>
      </c>
      <c r="C455" t="s">
        <v>2259</v>
      </c>
      <c r="D455" t="s">
        <v>2260</v>
      </c>
      <c r="E455" t="s">
        <v>600</v>
      </c>
      <c r="F455">
        <v>4</v>
      </c>
      <c r="G455">
        <v>2022</v>
      </c>
      <c r="H455" s="1">
        <v>44999.493066365743</v>
      </c>
      <c r="I455" t="s">
        <v>444</v>
      </c>
      <c r="J455">
        <v>509.54</v>
      </c>
      <c r="K455">
        <v>0</v>
      </c>
      <c r="L455" t="s">
        <v>38</v>
      </c>
      <c r="M455" t="s">
        <v>79</v>
      </c>
      <c r="Q455">
        <v>509.54</v>
      </c>
      <c r="R455" t="s">
        <v>52</v>
      </c>
      <c r="S455">
        <v>27.631388999999999</v>
      </c>
      <c r="T455">
        <v>-80.377499999999998</v>
      </c>
      <c r="Z455">
        <v>12000116001</v>
      </c>
      <c r="AA455">
        <v>1374.8906274684998</v>
      </c>
      <c r="AB455" t="s">
        <v>54</v>
      </c>
      <c r="AC455" t="s">
        <v>64</v>
      </c>
      <c r="AD455" t="s">
        <v>54</v>
      </c>
      <c r="AE455" t="s">
        <v>65</v>
      </c>
      <c r="AF455" t="s">
        <v>2261</v>
      </c>
    </row>
    <row r="456" spans="1:32" x14ac:dyDescent="0.25">
      <c r="A456" t="s">
        <v>2262</v>
      </c>
      <c r="B456" t="s">
        <v>2263</v>
      </c>
      <c r="C456" t="s">
        <v>2264</v>
      </c>
      <c r="D456" t="s">
        <v>2265</v>
      </c>
      <c r="E456" t="s">
        <v>213</v>
      </c>
      <c r="F456">
        <v>3</v>
      </c>
      <c r="G456">
        <v>2022</v>
      </c>
      <c r="H456" s="1">
        <v>44977.532362210652</v>
      </c>
      <c r="I456" t="s">
        <v>444</v>
      </c>
      <c r="J456">
        <v>505</v>
      </c>
      <c r="K456">
        <v>0</v>
      </c>
      <c r="L456" t="s">
        <v>38</v>
      </c>
      <c r="M456" t="s">
        <v>79</v>
      </c>
      <c r="Q456">
        <v>505</v>
      </c>
      <c r="R456" t="s">
        <v>94</v>
      </c>
      <c r="S456">
        <v>41.244722000000003</v>
      </c>
      <c r="T456">
        <v>-76.989444000000006</v>
      </c>
      <c r="U456">
        <v>5.7205833330000004</v>
      </c>
      <c r="V456">
        <v>1</v>
      </c>
      <c r="W456">
        <v>8.4</v>
      </c>
      <c r="X456">
        <v>0</v>
      </c>
      <c r="Y456">
        <v>2080.2240000000002</v>
      </c>
      <c r="Z456">
        <v>42004026002</v>
      </c>
      <c r="AA456">
        <v>1861.1102268514001</v>
      </c>
      <c r="AB456" t="s">
        <v>41</v>
      </c>
      <c r="AC456" t="s">
        <v>54</v>
      </c>
      <c r="AD456" t="s">
        <v>54</v>
      </c>
      <c r="AE456" t="s">
        <v>73</v>
      </c>
      <c r="AF456" t="s">
        <v>2266</v>
      </c>
    </row>
    <row r="457" spans="1:32" x14ac:dyDescent="0.25">
      <c r="A457" t="s">
        <v>2267</v>
      </c>
      <c r="B457" t="s">
        <v>2268</v>
      </c>
      <c r="C457" t="s">
        <v>2269</v>
      </c>
      <c r="D457" t="s">
        <v>2270</v>
      </c>
      <c r="E457" t="s">
        <v>159</v>
      </c>
      <c r="F457">
        <v>10</v>
      </c>
      <c r="G457">
        <v>2022</v>
      </c>
      <c r="H457" s="1">
        <v>44974.528370821761</v>
      </c>
      <c r="I457" t="s">
        <v>444</v>
      </c>
      <c r="J457">
        <v>490</v>
      </c>
      <c r="K457">
        <v>0</v>
      </c>
      <c r="L457" t="s">
        <v>38</v>
      </c>
      <c r="M457" t="s">
        <v>51</v>
      </c>
      <c r="N457">
        <v>490</v>
      </c>
      <c r="R457" t="s">
        <v>52</v>
      </c>
      <c r="S457">
        <v>46.064194000000001</v>
      </c>
      <c r="T457">
        <v>-118.375175</v>
      </c>
      <c r="Z457">
        <v>53001365001</v>
      </c>
      <c r="AA457">
        <v>2873.6124637686003</v>
      </c>
      <c r="AB457" t="s">
        <v>53</v>
      </c>
      <c r="AC457" t="s">
        <v>54</v>
      </c>
      <c r="AD457" t="s">
        <v>54</v>
      </c>
      <c r="AE457" t="s">
        <v>55</v>
      </c>
      <c r="AF457" t="s">
        <v>2271</v>
      </c>
    </row>
    <row r="458" spans="1:32" x14ac:dyDescent="0.25">
      <c r="A458" t="s">
        <v>2272</v>
      </c>
      <c r="B458" t="s">
        <v>2273</v>
      </c>
      <c r="C458" t="s">
        <v>2274</v>
      </c>
      <c r="D458" t="s">
        <v>2275</v>
      </c>
      <c r="E458" t="s">
        <v>50</v>
      </c>
      <c r="F458">
        <v>10</v>
      </c>
      <c r="G458">
        <v>2022</v>
      </c>
      <c r="H458" s="1">
        <v>44930.686078854167</v>
      </c>
      <c r="I458" t="s">
        <v>444</v>
      </c>
      <c r="J458">
        <v>489.74</v>
      </c>
      <c r="K458">
        <v>0</v>
      </c>
      <c r="L458" t="s">
        <v>38</v>
      </c>
      <c r="M458" t="s">
        <v>79</v>
      </c>
      <c r="Q458">
        <v>489.74</v>
      </c>
      <c r="R458" t="s">
        <v>94</v>
      </c>
      <c r="S458">
        <v>45.285122999999999</v>
      </c>
      <c r="T458">
        <v>-122.677693</v>
      </c>
      <c r="U458">
        <v>1.0302249999999999</v>
      </c>
      <c r="V458">
        <v>1</v>
      </c>
      <c r="W458">
        <v>2</v>
      </c>
      <c r="X458">
        <v>0</v>
      </c>
      <c r="Y458">
        <v>376.08</v>
      </c>
      <c r="Z458">
        <v>41000002001</v>
      </c>
      <c r="AA458">
        <v>783.050291141</v>
      </c>
      <c r="AB458" t="s">
        <v>54</v>
      </c>
      <c r="AC458" t="s">
        <v>54</v>
      </c>
      <c r="AD458" t="s">
        <v>54</v>
      </c>
      <c r="AE458" t="s">
        <v>65</v>
      </c>
      <c r="AF458" t="s">
        <v>2276</v>
      </c>
    </row>
    <row r="459" spans="1:32" x14ac:dyDescent="0.25">
      <c r="A459" t="s">
        <v>2277</v>
      </c>
      <c r="B459" t="s">
        <v>2278</v>
      </c>
      <c r="C459" t="s">
        <v>2279</v>
      </c>
      <c r="D459" t="s">
        <v>2280</v>
      </c>
      <c r="E459" t="s">
        <v>61</v>
      </c>
      <c r="F459">
        <v>1</v>
      </c>
      <c r="G459">
        <v>2022</v>
      </c>
      <c r="H459" s="1">
        <v>44944.385152291667</v>
      </c>
      <c r="I459" t="s">
        <v>444</v>
      </c>
      <c r="J459">
        <v>488.14</v>
      </c>
      <c r="K459">
        <v>0</v>
      </c>
      <c r="L459" t="s">
        <v>38</v>
      </c>
      <c r="M459" t="s">
        <v>79</v>
      </c>
      <c r="Q459">
        <v>488.14</v>
      </c>
      <c r="R459" t="s">
        <v>94</v>
      </c>
      <c r="S459">
        <v>41.446098999999997</v>
      </c>
      <c r="T459">
        <v>-72.837582999999995</v>
      </c>
      <c r="U459">
        <v>4.8633333329999999</v>
      </c>
      <c r="V459">
        <v>1</v>
      </c>
      <c r="W459">
        <v>8</v>
      </c>
      <c r="X459">
        <v>0</v>
      </c>
      <c r="Y459">
        <v>1771.48</v>
      </c>
      <c r="Z459">
        <v>9001480001</v>
      </c>
      <c r="AA459">
        <v>2369.91081137418</v>
      </c>
      <c r="AB459" t="s">
        <v>53</v>
      </c>
      <c r="AC459" t="s">
        <v>54</v>
      </c>
      <c r="AD459" t="s">
        <v>54</v>
      </c>
      <c r="AE459" t="s">
        <v>55</v>
      </c>
      <c r="AF459" t="s">
        <v>2281</v>
      </c>
    </row>
    <row r="460" spans="1:32" x14ac:dyDescent="0.25">
      <c r="A460" t="s">
        <v>2282</v>
      </c>
      <c r="B460" t="s">
        <v>2283</v>
      </c>
      <c r="C460" t="s">
        <v>2284</v>
      </c>
      <c r="D460" t="s">
        <v>1995</v>
      </c>
      <c r="E460" t="s">
        <v>207</v>
      </c>
      <c r="F460">
        <v>4</v>
      </c>
      <c r="G460">
        <v>2022</v>
      </c>
      <c r="H460" s="1">
        <v>44957.658130243057</v>
      </c>
      <c r="I460" t="s">
        <v>444</v>
      </c>
      <c r="J460">
        <v>487.82</v>
      </c>
      <c r="K460">
        <v>0</v>
      </c>
      <c r="L460" t="s">
        <v>38</v>
      </c>
      <c r="M460" t="s">
        <v>51</v>
      </c>
      <c r="N460">
        <v>487.82</v>
      </c>
      <c r="R460" t="s">
        <v>86</v>
      </c>
      <c r="S460">
        <v>35.982596999999998</v>
      </c>
      <c r="T460">
        <v>-83.197659000000002</v>
      </c>
      <c r="U460">
        <v>1.7</v>
      </c>
      <c r="V460">
        <v>1</v>
      </c>
      <c r="W460">
        <v>4.3499999999999996</v>
      </c>
      <c r="X460">
        <v>2.8</v>
      </c>
      <c r="Y460">
        <v>619.15099999999995</v>
      </c>
      <c r="Z460">
        <v>47001030001</v>
      </c>
      <c r="AA460">
        <v>1132.6913513714001</v>
      </c>
      <c r="AB460" t="s">
        <v>38</v>
      </c>
      <c r="AC460" t="s">
        <v>38</v>
      </c>
      <c r="AD460" t="s">
        <v>38</v>
      </c>
      <c r="AE460" t="s">
        <v>38</v>
      </c>
      <c r="AF460" t="s">
        <v>2285</v>
      </c>
    </row>
    <row r="461" spans="1:32" x14ac:dyDescent="0.25">
      <c r="A461" t="s">
        <v>2286</v>
      </c>
      <c r="B461" t="s">
        <v>2287</v>
      </c>
      <c r="C461" t="s">
        <v>2288</v>
      </c>
      <c r="D461" t="s">
        <v>2289</v>
      </c>
      <c r="E461" t="s">
        <v>36</v>
      </c>
      <c r="F461">
        <v>9</v>
      </c>
      <c r="G461">
        <v>2022</v>
      </c>
      <c r="H461" s="1">
        <v>44956.701331666663</v>
      </c>
      <c r="I461" t="s">
        <v>444</v>
      </c>
      <c r="J461">
        <v>486.81</v>
      </c>
      <c r="K461">
        <v>0</v>
      </c>
      <c r="L461" t="s">
        <v>38</v>
      </c>
      <c r="M461" t="s">
        <v>79</v>
      </c>
      <c r="Q461">
        <v>486.81</v>
      </c>
      <c r="R461" t="s">
        <v>52</v>
      </c>
      <c r="S461">
        <v>40.496917000000003</v>
      </c>
      <c r="T461">
        <v>-122.356472</v>
      </c>
      <c r="U461">
        <v>5.4450000000000003</v>
      </c>
      <c r="V461">
        <v>1</v>
      </c>
      <c r="W461">
        <v>9.4</v>
      </c>
      <c r="X461">
        <v>0</v>
      </c>
      <c r="Y461">
        <v>1987.3</v>
      </c>
      <c r="Z461">
        <v>6005098001</v>
      </c>
      <c r="AA461">
        <v>3265.1376093391</v>
      </c>
      <c r="AB461" t="s">
        <v>177</v>
      </c>
      <c r="AC461" t="s">
        <v>54</v>
      </c>
      <c r="AD461" t="s">
        <v>54</v>
      </c>
      <c r="AE461" t="s">
        <v>2290</v>
      </c>
      <c r="AF461" t="s">
        <v>2291</v>
      </c>
    </row>
    <row r="462" spans="1:32" x14ac:dyDescent="0.25">
      <c r="A462" t="s">
        <v>2292</v>
      </c>
      <c r="B462" t="s">
        <v>2293</v>
      </c>
      <c r="C462" t="s">
        <v>2294</v>
      </c>
      <c r="D462" t="s">
        <v>2295</v>
      </c>
      <c r="E462" t="s">
        <v>136</v>
      </c>
      <c r="F462">
        <v>4</v>
      </c>
      <c r="G462">
        <v>2022</v>
      </c>
      <c r="H462" s="1">
        <v>44958.613220416664</v>
      </c>
      <c r="I462" t="s">
        <v>444</v>
      </c>
      <c r="J462">
        <v>481.91</v>
      </c>
      <c r="K462">
        <v>0</v>
      </c>
      <c r="L462" t="s">
        <v>38</v>
      </c>
      <c r="M462" t="s">
        <v>79</v>
      </c>
      <c r="Q462">
        <v>481.91</v>
      </c>
      <c r="R462" t="s">
        <v>214</v>
      </c>
      <c r="S462">
        <v>36.088233000000002</v>
      </c>
      <c r="T462">
        <v>-79.285589000000002</v>
      </c>
      <c r="U462">
        <v>1.550308333</v>
      </c>
      <c r="V462">
        <v>1</v>
      </c>
      <c r="W462">
        <v>2.5</v>
      </c>
      <c r="X462">
        <v>0</v>
      </c>
      <c r="Y462">
        <v>565.96259999999995</v>
      </c>
      <c r="Z462">
        <v>37000103001</v>
      </c>
      <c r="AA462">
        <v>726.59782829129995</v>
      </c>
      <c r="AB462" t="s">
        <v>54</v>
      </c>
      <c r="AC462" t="s">
        <v>54</v>
      </c>
      <c r="AD462" t="s">
        <v>54</v>
      </c>
      <c r="AE462" t="s">
        <v>73</v>
      </c>
      <c r="AF462" t="s">
        <v>2296</v>
      </c>
    </row>
    <row r="463" spans="1:32" x14ac:dyDescent="0.25">
      <c r="A463" t="s">
        <v>2297</v>
      </c>
      <c r="B463" t="s">
        <v>2298</v>
      </c>
      <c r="C463" t="s">
        <v>2298</v>
      </c>
      <c r="D463" t="s">
        <v>432</v>
      </c>
      <c r="E463" t="s">
        <v>99</v>
      </c>
      <c r="F463">
        <v>6</v>
      </c>
      <c r="G463">
        <v>2022</v>
      </c>
      <c r="H463" s="1">
        <v>44805.363477060186</v>
      </c>
      <c r="I463" t="s">
        <v>444</v>
      </c>
      <c r="J463">
        <v>477.16</v>
      </c>
      <c r="K463">
        <v>0</v>
      </c>
      <c r="L463" t="s">
        <v>38</v>
      </c>
      <c r="M463" t="s">
        <v>79</v>
      </c>
      <c r="Q463">
        <v>477.16</v>
      </c>
      <c r="R463" t="s">
        <v>52</v>
      </c>
      <c r="S463">
        <v>26.161663000000001</v>
      </c>
      <c r="T463">
        <v>-98.162239999999997</v>
      </c>
      <c r="U463">
        <v>2.1139166669999998</v>
      </c>
      <c r="V463">
        <v>2</v>
      </c>
      <c r="W463">
        <v>4</v>
      </c>
      <c r="X463">
        <v>4</v>
      </c>
      <c r="Y463">
        <v>749.601</v>
      </c>
      <c r="Z463">
        <v>48001123001</v>
      </c>
      <c r="AA463">
        <v>913.25516513305001</v>
      </c>
      <c r="AB463" t="s">
        <v>118</v>
      </c>
      <c r="AC463" t="s">
        <v>54</v>
      </c>
      <c r="AD463" t="s">
        <v>54</v>
      </c>
      <c r="AE463" t="s">
        <v>73</v>
      </c>
      <c r="AF463" t="s">
        <v>2299</v>
      </c>
    </row>
    <row r="464" spans="1:32" x14ac:dyDescent="0.25">
      <c r="A464" t="s">
        <v>2300</v>
      </c>
      <c r="B464" t="s">
        <v>2301</v>
      </c>
      <c r="C464" t="s">
        <v>2302</v>
      </c>
      <c r="D464" t="s">
        <v>2300</v>
      </c>
      <c r="E464" t="s">
        <v>437</v>
      </c>
      <c r="F464">
        <v>5</v>
      </c>
      <c r="G464">
        <v>2022</v>
      </c>
      <c r="H464" s="1">
        <v>44949.631917523147</v>
      </c>
      <c r="I464" t="s">
        <v>444</v>
      </c>
      <c r="J464">
        <v>470</v>
      </c>
      <c r="K464">
        <v>0</v>
      </c>
      <c r="L464" t="s">
        <v>38</v>
      </c>
      <c r="M464" t="s">
        <v>51</v>
      </c>
      <c r="N464">
        <v>470</v>
      </c>
      <c r="R464" t="s">
        <v>214</v>
      </c>
      <c r="S464">
        <v>44.287036999999998</v>
      </c>
      <c r="T464">
        <v>-94.432370000000006</v>
      </c>
      <c r="U464">
        <v>4.2033333329999998</v>
      </c>
      <c r="V464">
        <v>3</v>
      </c>
      <c r="W464">
        <v>6.77</v>
      </c>
      <c r="X464">
        <v>6.77</v>
      </c>
      <c r="Y464">
        <v>767.74</v>
      </c>
      <c r="Z464">
        <v>27000035001</v>
      </c>
      <c r="AB464" t="s">
        <v>41</v>
      </c>
      <c r="AC464" t="s">
        <v>54</v>
      </c>
      <c r="AD464" t="s">
        <v>215</v>
      </c>
      <c r="AE464" t="s">
        <v>73</v>
      </c>
      <c r="AF464" t="s">
        <v>2303</v>
      </c>
    </row>
    <row r="465" spans="1:32" x14ac:dyDescent="0.25">
      <c r="A465" t="s">
        <v>2304</v>
      </c>
      <c r="B465" t="s">
        <v>2305</v>
      </c>
      <c r="C465" t="s">
        <v>2306</v>
      </c>
      <c r="D465" t="s">
        <v>2307</v>
      </c>
      <c r="E465" t="s">
        <v>36</v>
      </c>
      <c r="F465">
        <v>9</v>
      </c>
      <c r="G465">
        <v>2022</v>
      </c>
      <c r="H465" s="1">
        <v>44938.552113969905</v>
      </c>
      <c r="I465" t="s">
        <v>444</v>
      </c>
      <c r="J465">
        <v>465.33</v>
      </c>
      <c r="K465">
        <v>0</v>
      </c>
      <c r="L465" t="s">
        <v>38</v>
      </c>
      <c r="M465" t="s">
        <v>79</v>
      </c>
      <c r="Q465">
        <v>465.33</v>
      </c>
      <c r="R465" t="s">
        <v>94</v>
      </c>
      <c r="S465">
        <v>39.485680000000002</v>
      </c>
      <c r="T465">
        <v>-121.56344</v>
      </c>
      <c r="U465">
        <v>2.91675</v>
      </c>
      <c r="V465">
        <v>1</v>
      </c>
      <c r="W465">
        <v>6.5</v>
      </c>
      <c r="X465">
        <v>0</v>
      </c>
      <c r="Y465">
        <v>1065.8340000000001</v>
      </c>
      <c r="Z465">
        <v>6005088002</v>
      </c>
      <c r="AA465">
        <v>1765.3231447257799</v>
      </c>
      <c r="AB465" t="s">
        <v>41</v>
      </c>
      <c r="AC465" t="s">
        <v>64</v>
      </c>
      <c r="AD465" t="s">
        <v>54</v>
      </c>
      <c r="AE465" t="s">
        <v>438</v>
      </c>
      <c r="AF465" t="s">
        <v>2308</v>
      </c>
    </row>
    <row r="466" spans="1:32" x14ac:dyDescent="0.25">
      <c r="A466" t="s">
        <v>2309</v>
      </c>
      <c r="B466" t="s">
        <v>2310</v>
      </c>
      <c r="C466" t="s">
        <v>2311</v>
      </c>
      <c r="D466" t="s">
        <v>2312</v>
      </c>
      <c r="E466" t="s">
        <v>159</v>
      </c>
      <c r="F466">
        <v>10</v>
      </c>
      <c r="G466">
        <v>2022</v>
      </c>
      <c r="H466" s="1">
        <v>44972.990943333331</v>
      </c>
      <c r="I466" t="s">
        <v>444</v>
      </c>
      <c r="J466">
        <v>464.11</v>
      </c>
      <c r="K466">
        <v>0</v>
      </c>
      <c r="L466" t="s">
        <v>38</v>
      </c>
      <c r="M466" t="s">
        <v>51</v>
      </c>
      <c r="N466">
        <v>442</v>
      </c>
      <c r="R466" t="s">
        <v>52</v>
      </c>
      <c r="S466">
        <v>46.738294000000003</v>
      </c>
      <c r="T466">
        <v>-117.189612</v>
      </c>
      <c r="Z466">
        <v>53001025001</v>
      </c>
      <c r="AA466">
        <v>1420.4168071859999</v>
      </c>
      <c r="AB466" t="s">
        <v>53</v>
      </c>
      <c r="AC466" t="s">
        <v>562</v>
      </c>
      <c r="AD466" t="s">
        <v>54</v>
      </c>
      <c r="AE466" t="s">
        <v>55</v>
      </c>
      <c r="AF466" t="s">
        <v>2313</v>
      </c>
    </row>
    <row r="467" spans="1:32" x14ac:dyDescent="0.25">
      <c r="A467" t="s">
        <v>2314</v>
      </c>
      <c r="B467" t="s">
        <v>2315</v>
      </c>
      <c r="C467" t="s">
        <v>2316</v>
      </c>
      <c r="D467" t="s">
        <v>2317</v>
      </c>
      <c r="E467" t="s">
        <v>213</v>
      </c>
      <c r="F467">
        <v>3</v>
      </c>
      <c r="G467">
        <v>2022</v>
      </c>
      <c r="H467" s="1">
        <v>44943.39755238426</v>
      </c>
      <c r="I467" t="s">
        <v>444</v>
      </c>
      <c r="J467">
        <v>462.05</v>
      </c>
      <c r="K467">
        <v>0</v>
      </c>
      <c r="L467" t="s">
        <v>38</v>
      </c>
      <c r="M467" t="s">
        <v>79</v>
      </c>
      <c r="Q467">
        <v>462.05</v>
      </c>
      <c r="R467" t="s">
        <v>52</v>
      </c>
      <c r="S467">
        <v>40.110664</v>
      </c>
      <c r="T467">
        <v>-75.337682999999998</v>
      </c>
      <c r="U467">
        <v>5.1295250000000001</v>
      </c>
      <c r="V467">
        <v>4</v>
      </c>
      <c r="W467">
        <v>9.75</v>
      </c>
      <c r="X467">
        <v>0</v>
      </c>
      <c r="Y467">
        <v>1744.64</v>
      </c>
      <c r="Z467">
        <v>42000136001</v>
      </c>
      <c r="AA467">
        <v>2882.7176997121001</v>
      </c>
      <c r="AB467" t="s">
        <v>53</v>
      </c>
      <c r="AC467" t="s">
        <v>54</v>
      </c>
      <c r="AD467" t="s">
        <v>54</v>
      </c>
      <c r="AE467" t="s">
        <v>65</v>
      </c>
      <c r="AF467" t="s">
        <v>2318</v>
      </c>
    </row>
    <row r="468" spans="1:32" x14ac:dyDescent="0.25">
      <c r="A468" t="s">
        <v>2319</v>
      </c>
      <c r="B468" t="s">
        <v>2320</v>
      </c>
      <c r="C468" t="s">
        <v>2321</v>
      </c>
      <c r="D468" t="s">
        <v>2322</v>
      </c>
      <c r="E468" t="s">
        <v>1023</v>
      </c>
      <c r="F468">
        <v>8</v>
      </c>
      <c r="G468">
        <v>2022</v>
      </c>
      <c r="H468" s="1">
        <v>44971.665280590278</v>
      </c>
      <c r="I468" t="s">
        <v>444</v>
      </c>
      <c r="J468">
        <v>458.53</v>
      </c>
      <c r="K468">
        <v>0</v>
      </c>
      <c r="L468" t="s">
        <v>38</v>
      </c>
      <c r="M468" t="s">
        <v>51</v>
      </c>
      <c r="N468">
        <v>458.53</v>
      </c>
      <c r="R468" t="s">
        <v>52</v>
      </c>
      <c r="S468">
        <v>40.000329000000001</v>
      </c>
      <c r="T468">
        <v>-104.930171</v>
      </c>
      <c r="U468">
        <v>4.5141666670000005</v>
      </c>
      <c r="V468">
        <v>5</v>
      </c>
      <c r="W468">
        <v>4.2</v>
      </c>
      <c r="X468">
        <v>0</v>
      </c>
      <c r="Y468">
        <v>971.63</v>
      </c>
      <c r="AB468" t="s">
        <v>54</v>
      </c>
      <c r="AC468" t="s">
        <v>64</v>
      </c>
      <c r="AD468" t="s">
        <v>54</v>
      </c>
      <c r="AE468" t="s">
        <v>438</v>
      </c>
      <c r="AF468" t="s">
        <v>2323</v>
      </c>
    </row>
    <row r="469" spans="1:32" x14ac:dyDescent="0.25">
      <c r="A469" t="s">
        <v>2324</v>
      </c>
      <c r="B469" t="s">
        <v>2325</v>
      </c>
      <c r="C469" t="s">
        <v>2325</v>
      </c>
      <c r="D469" t="s">
        <v>2326</v>
      </c>
      <c r="E469" t="s">
        <v>99</v>
      </c>
      <c r="F469">
        <v>6</v>
      </c>
      <c r="G469">
        <v>2022</v>
      </c>
      <c r="H469" s="1">
        <v>44806.293301909725</v>
      </c>
      <c r="I469" t="s">
        <v>444</v>
      </c>
      <c r="J469">
        <v>457.54</v>
      </c>
      <c r="K469">
        <v>0</v>
      </c>
      <c r="L469" t="s">
        <v>38</v>
      </c>
      <c r="M469" t="s">
        <v>79</v>
      </c>
      <c r="Q469">
        <v>457.54</v>
      </c>
      <c r="R469" t="s">
        <v>94</v>
      </c>
      <c r="S469">
        <v>32.696928</v>
      </c>
      <c r="T469">
        <v>-100.900824</v>
      </c>
      <c r="U469">
        <v>0.72475000000000001</v>
      </c>
      <c r="V469">
        <v>1</v>
      </c>
      <c r="W469">
        <v>2.31</v>
      </c>
      <c r="X469">
        <v>2.31</v>
      </c>
      <c r="Y469">
        <v>264.63900000000001</v>
      </c>
      <c r="Z469">
        <v>48002017001</v>
      </c>
      <c r="AA469">
        <v>624.61918572410013</v>
      </c>
      <c r="AB469" t="s">
        <v>41</v>
      </c>
      <c r="AC469" t="s">
        <v>64</v>
      </c>
      <c r="AD469" t="s">
        <v>54</v>
      </c>
      <c r="AE469" t="s">
        <v>73</v>
      </c>
      <c r="AF469" t="s">
        <v>2327</v>
      </c>
    </row>
    <row r="470" spans="1:32" x14ac:dyDescent="0.25">
      <c r="A470" t="s">
        <v>2328</v>
      </c>
      <c r="B470" t="s">
        <v>2329</v>
      </c>
      <c r="C470" t="s">
        <v>2330</v>
      </c>
      <c r="D470" t="s">
        <v>1938</v>
      </c>
      <c r="E470" t="s">
        <v>117</v>
      </c>
      <c r="F470">
        <v>5</v>
      </c>
      <c r="G470">
        <v>2022</v>
      </c>
      <c r="H470" s="1">
        <v>44944.458477118053</v>
      </c>
      <c r="I470" t="s">
        <v>444</v>
      </c>
      <c r="J470">
        <v>455.625</v>
      </c>
      <c r="K470">
        <v>0</v>
      </c>
      <c r="L470" t="s">
        <v>38</v>
      </c>
      <c r="M470" t="s">
        <v>51</v>
      </c>
      <c r="N470">
        <v>455.625</v>
      </c>
      <c r="R470" t="s">
        <v>52</v>
      </c>
      <c r="S470">
        <v>41.51764</v>
      </c>
      <c r="T470">
        <v>-87.849770000000007</v>
      </c>
      <c r="U470">
        <v>4.2552500000000002</v>
      </c>
      <c r="V470">
        <v>3</v>
      </c>
      <c r="W470">
        <v>14</v>
      </c>
      <c r="X470">
        <v>4.67</v>
      </c>
      <c r="Y470">
        <v>1550.634</v>
      </c>
      <c r="AB470" t="s">
        <v>41</v>
      </c>
      <c r="AC470" t="s">
        <v>54</v>
      </c>
      <c r="AD470" t="s">
        <v>54</v>
      </c>
      <c r="AE470" t="s">
        <v>65</v>
      </c>
      <c r="AF470" t="s">
        <v>2331</v>
      </c>
    </row>
    <row r="471" spans="1:32" x14ac:dyDescent="0.25">
      <c r="A471" t="s">
        <v>2332</v>
      </c>
      <c r="B471" t="s">
        <v>2333</v>
      </c>
      <c r="C471" t="s">
        <v>2333</v>
      </c>
      <c r="D471" t="s">
        <v>2334</v>
      </c>
      <c r="E471" t="s">
        <v>99</v>
      </c>
      <c r="F471">
        <v>6</v>
      </c>
      <c r="G471">
        <v>2022</v>
      </c>
      <c r="H471" s="1">
        <v>44817.622146817128</v>
      </c>
      <c r="I471" t="s">
        <v>444</v>
      </c>
      <c r="J471">
        <v>455.26</v>
      </c>
      <c r="K471">
        <v>0</v>
      </c>
      <c r="L471" t="s">
        <v>38</v>
      </c>
      <c r="M471" t="s">
        <v>630</v>
      </c>
      <c r="O471">
        <v>455</v>
      </c>
      <c r="R471" t="s">
        <v>52</v>
      </c>
      <c r="S471">
        <v>31.069555999999999</v>
      </c>
      <c r="T471">
        <v>-97.608166999999995</v>
      </c>
      <c r="U471">
        <v>3.3657499999999998</v>
      </c>
      <c r="V471">
        <v>1</v>
      </c>
      <c r="W471">
        <v>0</v>
      </c>
      <c r="X471">
        <v>6</v>
      </c>
      <c r="Y471">
        <v>1228.4269999999999</v>
      </c>
      <c r="AB471" t="s">
        <v>41</v>
      </c>
      <c r="AC471" t="s">
        <v>64</v>
      </c>
      <c r="AD471" t="s">
        <v>54</v>
      </c>
      <c r="AE471" t="s">
        <v>73</v>
      </c>
      <c r="AF471" t="s">
        <v>2335</v>
      </c>
    </row>
    <row r="472" spans="1:32" x14ac:dyDescent="0.25">
      <c r="A472" t="s">
        <v>2336</v>
      </c>
      <c r="B472" t="s">
        <v>2337</v>
      </c>
      <c r="C472" t="s">
        <v>2338</v>
      </c>
      <c r="D472" t="s">
        <v>2336</v>
      </c>
      <c r="E472" t="s">
        <v>437</v>
      </c>
      <c r="F472">
        <v>5</v>
      </c>
      <c r="G472">
        <v>2022</v>
      </c>
      <c r="H472" s="1">
        <v>44952.439830196759</v>
      </c>
      <c r="I472" t="s">
        <v>444</v>
      </c>
      <c r="J472">
        <v>451.05</v>
      </c>
      <c r="K472">
        <v>0</v>
      </c>
      <c r="L472" t="s">
        <v>38</v>
      </c>
      <c r="M472" t="s">
        <v>51</v>
      </c>
      <c r="N472">
        <v>451.05</v>
      </c>
      <c r="R472" t="s">
        <v>52</v>
      </c>
      <c r="S472">
        <v>44.097240999999997</v>
      </c>
      <c r="T472">
        <v>-93.233295999999996</v>
      </c>
      <c r="U472">
        <v>3.3833333329999999</v>
      </c>
      <c r="V472">
        <v>1</v>
      </c>
      <c r="W472">
        <v>15</v>
      </c>
      <c r="X472">
        <v>15</v>
      </c>
      <c r="Y472">
        <v>1235.5999999999999</v>
      </c>
      <c r="Z472">
        <v>27000038001</v>
      </c>
      <c r="AA472">
        <v>1646.2266585847997</v>
      </c>
      <c r="AB472" t="s">
        <v>53</v>
      </c>
      <c r="AC472" t="s">
        <v>42</v>
      </c>
      <c r="AD472" t="s">
        <v>54</v>
      </c>
      <c r="AE472" t="s">
        <v>73</v>
      </c>
      <c r="AF472" t="s">
        <v>2339</v>
      </c>
    </row>
    <row r="473" spans="1:32" x14ac:dyDescent="0.25">
      <c r="A473" t="s">
        <v>2340</v>
      </c>
      <c r="B473" t="s">
        <v>2341</v>
      </c>
      <c r="C473" t="s">
        <v>2342</v>
      </c>
      <c r="D473" t="s">
        <v>2343</v>
      </c>
      <c r="E473" t="s">
        <v>1064</v>
      </c>
      <c r="F473">
        <v>3</v>
      </c>
      <c r="G473">
        <v>2022</v>
      </c>
      <c r="H473" s="1">
        <v>44976.623198946756</v>
      </c>
      <c r="I473" t="s">
        <v>444</v>
      </c>
      <c r="J473">
        <v>448</v>
      </c>
      <c r="K473">
        <v>0</v>
      </c>
      <c r="L473" t="s">
        <v>38</v>
      </c>
      <c r="M473" t="s">
        <v>51</v>
      </c>
      <c r="N473">
        <v>448</v>
      </c>
      <c r="R473" t="s">
        <v>86</v>
      </c>
      <c r="S473">
        <v>39.601222999999997</v>
      </c>
      <c r="T473">
        <v>-75.833826999999999</v>
      </c>
      <c r="U473">
        <v>1.8516666669999999</v>
      </c>
      <c r="V473">
        <v>1</v>
      </c>
      <c r="W473">
        <v>2.7</v>
      </c>
      <c r="X473">
        <v>0</v>
      </c>
      <c r="Y473">
        <v>676.07799999999997</v>
      </c>
      <c r="Z473">
        <v>24000026001</v>
      </c>
      <c r="AA473">
        <v>787.42080439387996</v>
      </c>
      <c r="AB473" t="s">
        <v>1420</v>
      </c>
      <c r="AC473" t="s">
        <v>64</v>
      </c>
      <c r="AD473" t="s">
        <v>537</v>
      </c>
      <c r="AE473" t="s">
        <v>55</v>
      </c>
      <c r="AF473" t="s">
        <v>2344</v>
      </c>
    </row>
    <row r="474" spans="1:32" x14ac:dyDescent="0.25">
      <c r="A474" t="s">
        <v>2345</v>
      </c>
      <c r="B474" t="s">
        <v>2346</v>
      </c>
      <c r="C474" t="s">
        <v>2347</v>
      </c>
      <c r="D474" t="s">
        <v>2348</v>
      </c>
      <c r="E474" t="s">
        <v>1449</v>
      </c>
      <c r="F474">
        <v>3</v>
      </c>
      <c r="G474">
        <v>2022</v>
      </c>
      <c r="H474" s="1">
        <v>44973.512640636574</v>
      </c>
      <c r="I474" t="s">
        <v>444</v>
      </c>
      <c r="J474">
        <v>445.97</v>
      </c>
      <c r="K474">
        <v>0</v>
      </c>
      <c r="L474" t="s">
        <v>38</v>
      </c>
      <c r="M474" t="s">
        <v>51</v>
      </c>
      <c r="N474">
        <v>445.97</v>
      </c>
      <c r="R474" t="s">
        <v>52</v>
      </c>
      <c r="S474">
        <v>39.494432000000003</v>
      </c>
      <c r="T474">
        <v>-80.121972999999997</v>
      </c>
      <c r="U474">
        <v>0</v>
      </c>
      <c r="V474">
        <v>4</v>
      </c>
      <c r="W474">
        <v>9</v>
      </c>
      <c r="X474">
        <v>0</v>
      </c>
      <c r="Y474">
        <v>0</v>
      </c>
      <c r="Z474">
        <v>54002405001</v>
      </c>
      <c r="AA474">
        <v>2822.6231424849998</v>
      </c>
      <c r="AB474" t="s">
        <v>53</v>
      </c>
      <c r="AC474" t="s">
        <v>42</v>
      </c>
      <c r="AD474" t="s">
        <v>54</v>
      </c>
      <c r="AE474" t="s">
        <v>65</v>
      </c>
      <c r="AF474" t="s">
        <v>2349</v>
      </c>
    </row>
    <row r="475" spans="1:32" x14ac:dyDescent="0.25">
      <c r="A475" t="s">
        <v>2350</v>
      </c>
      <c r="B475" t="s">
        <v>2351</v>
      </c>
      <c r="C475" t="s">
        <v>2352</v>
      </c>
      <c r="D475" t="s">
        <v>2353</v>
      </c>
      <c r="E475" t="s">
        <v>136</v>
      </c>
      <c r="F475">
        <v>4</v>
      </c>
      <c r="G475">
        <v>2022</v>
      </c>
      <c r="H475" s="1">
        <v>44973.642738622686</v>
      </c>
      <c r="I475" t="s">
        <v>444</v>
      </c>
      <c r="J475">
        <v>443</v>
      </c>
      <c r="K475">
        <v>0</v>
      </c>
      <c r="L475" t="s">
        <v>38</v>
      </c>
      <c r="M475" t="s">
        <v>51</v>
      </c>
      <c r="N475">
        <v>443</v>
      </c>
      <c r="R475" t="s">
        <v>52</v>
      </c>
      <c r="S475">
        <v>35.242809999999999</v>
      </c>
      <c r="T475">
        <v>-81.571034999999995</v>
      </c>
      <c r="U475">
        <v>3.1094583330000001</v>
      </c>
      <c r="V475">
        <v>1</v>
      </c>
      <c r="W475">
        <v>6</v>
      </c>
      <c r="X475">
        <v>0</v>
      </c>
      <c r="Y475">
        <v>1134.992</v>
      </c>
      <c r="Z475">
        <v>37002301001</v>
      </c>
      <c r="AA475">
        <v>3412.6424316237999</v>
      </c>
      <c r="AB475" t="s">
        <v>53</v>
      </c>
      <c r="AC475" t="s">
        <v>54</v>
      </c>
      <c r="AD475" t="s">
        <v>54</v>
      </c>
      <c r="AE475" t="s">
        <v>73</v>
      </c>
      <c r="AF475" t="s">
        <v>2354</v>
      </c>
    </row>
    <row r="476" spans="1:32" x14ac:dyDescent="0.25">
      <c r="A476" t="s">
        <v>2355</v>
      </c>
      <c r="B476" t="s">
        <v>2356</v>
      </c>
      <c r="C476" t="s">
        <v>2357</v>
      </c>
      <c r="D476" t="s">
        <v>1739</v>
      </c>
      <c r="E476" t="s">
        <v>1719</v>
      </c>
      <c r="F476">
        <v>7</v>
      </c>
      <c r="G476">
        <v>2022</v>
      </c>
      <c r="H476" s="1">
        <v>44964.639846180558</v>
      </c>
      <c r="I476" t="s">
        <v>444</v>
      </c>
      <c r="J476">
        <v>443</v>
      </c>
      <c r="K476">
        <v>0</v>
      </c>
      <c r="L476" t="s">
        <v>38</v>
      </c>
      <c r="M476" t="s">
        <v>51</v>
      </c>
      <c r="N476">
        <v>265</v>
      </c>
      <c r="R476" t="s">
        <v>52</v>
      </c>
      <c r="S476">
        <v>38.910504000000003</v>
      </c>
      <c r="T476">
        <v>-95.201504</v>
      </c>
      <c r="U476">
        <v>1.9706916670000001</v>
      </c>
      <c r="V476">
        <v>1</v>
      </c>
      <c r="W476">
        <v>7</v>
      </c>
      <c r="X476">
        <v>0</v>
      </c>
      <c r="Y476">
        <v>719.37879999999996</v>
      </c>
      <c r="Z476">
        <v>20000429002</v>
      </c>
      <c r="AB476" t="s">
        <v>41</v>
      </c>
      <c r="AC476" t="s">
        <v>54</v>
      </c>
      <c r="AD476" t="s">
        <v>54</v>
      </c>
      <c r="AE476" t="s">
        <v>65</v>
      </c>
      <c r="AF476" t="s">
        <v>2358</v>
      </c>
    </row>
    <row r="477" spans="1:32" x14ac:dyDescent="0.25">
      <c r="A477" t="s">
        <v>2359</v>
      </c>
      <c r="B477" t="s">
        <v>2360</v>
      </c>
      <c r="C477" t="s">
        <v>2361</v>
      </c>
      <c r="D477" t="s">
        <v>2362</v>
      </c>
      <c r="E477" t="s">
        <v>525</v>
      </c>
      <c r="F477">
        <v>2</v>
      </c>
      <c r="G477">
        <v>2022</v>
      </c>
      <c r="H477" s="1">
        <v>44945.442272546294</v>
      </c>
      <c r="I477" t="s">
        <v>444</v>
      </c>
      <c r="J477">
        <v>433.35</v>
      </c>
      <c r="K477">
        <v>0</v>
      </c>
      <c r="L477" t="s">
        <v>38</v>
      </c>
      <c r="M477" t="s">
        <v>79</v>
      </c>
      <c r="Q477">
        <v>433.35</v>
      </c>
      <c r="R477" t="s">
        <v>86</v>
      </c>
      <c r="S477">
        <v>40.027628</v>
      </c>
      <c r="T477">
        <v>-74.919349999999994</v>
      </c>
      <c r="U477">
        <v>3.5002499999999999</v>
      </c>
      <c r="V477">
        <v>1</v>
      </c>
      <c r="W477">
        <v>5.22</v>
      </c>
      <c r="X477">
        <v>0</v>
      </c>
      <c r="Y477">
        <v>1276.9469999999999</v>
      </c>
      <c r="Z477">
        <v>34007117001</v>
      </c>
      <c r="AA477">
        <v>1761.6810503483796</v>
      </c>
      <c r="AB477" t="s">
        <v>53</v>
      </c>
      <c r="AC477" t="s">
        <v>42</v>
      </c>
      <c r="AD477" t="s">
        <v>54</v>
      </c>
      <c r="AE477" t="s">
        <v>73</v>
      </c>
      <c r="AF477" t="s">
        <v>2363</v>
      </c>
    </row>
    <row r="478" spans="1:32" x14ac:dyDescent="0.25">
      <c r="A478" t="s">
        <v>2364</v>
      </c>
      <c r="B478" t="s">
        <v>2365</v>
      </c>
      <c r="C478" t="s">
        <v>2366</v>
      </c>
      <c r="D478" t="s">
        <v>2367</v>
      </c>
      <c r="E478" t="s">
        <v>525</v>
      </c>
      <c r="F478">
        <v>2</v>
      </c>
      <c r="G478">
        <v>2022</v>
      </c>
      <c r="H478" s="1">
        <v>44972.31191571759</v>
      </c>
      <c r="I478" t="s">
        <v>444</v>
      </c>
      <c r="J478">
        <v>433.16</v>
      </c>
      <c r="K478">
        <v>0</v>
      </c>
      <c r="L478" t="s">
        <v>38</v>
      </c>
      <c r="M478" t="s">
        <v>51</v>
      </c>
      <c r="N478">
        <v>433.16</v>
      </c>
      <c r="R478" t="s">
        <v>86</v>
      </c>
      <c r="S478">
        <v>39.967726999999996</v>
      </c>
      <c r="T478">
        <v>-75.018772999999996</v>
      </c>
      <c r="U478">
        <v>2.6891666669999998</v>
      </c>
      <c r="V478">
        <v>1</v>
      </c>
      <c r="W478">
        <v>0</v>
      </c>
      <c r="X478">
        <v>0</v>
      </c>
      <c r="Y478">
        <v>980.51</v>
      </c>
      <c r="Z478">
        <v>34006284001</v>
      </c>
      <c r="AA478">
        <v>1203.7121917306999</v>
      </c>
      <c r="AB478" t="s">
        <v>41</v>
      </c>
      <c r="AC478" t="s">
        <v>54</v>
      </c>
      <c r="AD478" t="s">
        <v>54</v>
      </c>
      <c r="AE478" t="s">
        <v>55</v>
      </c>
      <c r="AF478" t="s">
        <v>2368</v>
      </c>
    </row>
    <row r="479" spans="1:32" x14ac:dyDescent="0.25">
      <c r="A479" t="s">
        <v>2369</v>
      </c>
      <c r="B479" t="s">
        <v>2370</v>
      </c>
      <c r="C479" t="s">
        <v>2371</v>
      </c>
      <c r="D479" t="s">
        <v>2372</v>
      </c>
      <c r="E479" t="s">
        <v>93</v>
      </c>
      <c r="F479">
        <v>4</v>
      </c>
      <c r="G479">
        <v>2022</v>
      </c>
      <c r="H479" s="1">
        <v>44957.515441597221</v>
      </c>
      <c r="I479" t="s">
        <v>444</v>
      </c>
      <c r="J479">
        <v>432</v>
      </c>
      <c r="K479">
        <v>0</v>
      </c>
      <c r="L479" t="s">
        <v>38</v>
      </c>
      <c r="M479" t="s">
        <v>79</v>
      </c>
      <c r="Q479">
        <v>432</v>
      </c>
      <c r="R479" t="s">
        <v>94</v>
      </c>
      <c r="S479">
        <v>37.987499999999997</v>
      </c>
      <c r="T479">
        <v>-85.720832999999999</v>
      </c>
      <c r="U479">
        <v>2.4430000000000001</v>
      </c>
      <c r="V479">
        <v>1</v>
      </c>
      <c r="W479">
        <v>5.0339999999999998</v>
      </c>
      <c r="X479">
        <v>2.61</v>
      </c>
      <c r="Y479">
        <v>888.62900000000002</v>
      </c>
      <c r="Z479">
        <v>21000341001</v>
      </c>
      <c r="AA479">
        <v>1766.4157730390002</v>
      </c>
      <c r="AB479" t="s">
        <v>41</v>
      </c>
      <c r="AC479" t="s">
        <v>54</v>
      </c>
      <c r="AD479" t="s">
        <v>54</v>
      </c>
      <c r="AE479" t="s">
        <v>55</v>
      </c>
      <c r="AF479" t="s">
        <v>2373</v>
      </c>
    </row>
    <row r="480" spans="1:32" x14ac:dyDescent="0.25">
      <c r="A480" t="s">
        <v>2374</v>
      </c>
      <c r="B480" t="s">
        <v>2375</v>
      </c>
      <c r="C480" t="s">
        <v>2376</v>
      </c>
      <c r="D480" t="s">
        <v>2377</v>
      </c>
      <c r="E480" t="s">
        <v>1913</v>
      </c>
      <c r="F480">
        <v>8</v>
      </c>
      <c r="G480">
        <v>2022</v>
      </c>
      <c r="H480" s="1">
        <v>44964.556242638886</v>
      </c>
      <c r="I480" t="s">
        <v>444</v>
      </c>
      <c r="J480">
        <v>428.19</v>
      </c>
      <c r="K480">
        <v>0</v>
      </c>
      <c r="L480" t="s">
        <v>38</v>
      </c>
      <c r="M480" t="s">
        <v>39</v>
      </c>
      <c r="N480">
        <v>173.26</v>
      </c>
      <c r="Q480">
        <v>254.93</v>
      </c>
      <c r="R480" t="s">
        <v>52</v>
      </c>
      <c r="S480">
        <v>46.619166999999997</v>
      </c>
      <c r="T480">
        <v>-112.005</v>
      </c>
      <c r="U480">
        <v>2.5666666669999998</v>
      </c>
      <c r="V480">
        <v>1</v>
      </c>
      <c r="W480">
        <v>0</v>
      </c>
      <c r="X480">
        <v>0</v>
      </c>
      <c r="Y480">
        <v>936.64</v>
      </c>
      <c r="Z480">
        <v>30000050001</v>
      </c>
      <c r="AA480">
        <v>1839.2576605869999</v>
      </c>
      <c r="AB480" t="s">
        <v>53</v>
      </c>
      <c r="AC480" t="s">
        <v>42</v>
      </c>
      <c r="AD480" t="s">
        <v>54</v>
      </c>
      <c r="AE480" t="s">
        <v>55</v>
      </c>
      <c r="AF480" t="s">
        <v>2378</v>
      </c>
    </row>
    <row r="481" spans="1:32" x14ac:dyDescent="0.25">
      <c r="A481" t="s">
        <v>2379</v>
      </c>
      <c r="B481" t="s">
        <v>2380</v>
      </c>
      <c r="C481" t="s">
        <v>2381</v>
      </c>
      <c r="D481" t="s">
        <v>1813</v>
      </c>
      <c r="E481" t="s">
        <v>641</v>
      </c>
      <c r="F481">
        <v>3</v>
      </c>
      <c r="G481">
        <v>2022</v>
      </c>
      <c r="H481" s="1">
        <v>44973.627926134257</v>
      </c>
      <c r="I481" t="s">
        <v>444</v>
      </c>
      <c r="J481">
        <v>428</v>
      </c>
      <c r="K481">
        <v>0</v>
      </c>
      <c r="L481" t="s">
        <v>38</v>
      </c>
      <c r="M481" t="s">
        <v>51</v>
      </c>
      <c r="N481">
        <v>428</v>
      </c>
      <c r="R481" t="s">
        <v>52</v>
      </c>
      <c r="S481">
        <v>36.564695</v>
      </c>
      <c r="T481">
        <v>-79.360352000000006</v>
      </c>
      <c r="U481">
        <v>5.3933333330000002</v>
      </c>
      <c r="V481">
        <v>3</v>
      </c>
      <c r="W481">
        <v>20</v>
      </c>
      <c r="X481">
        <v>0</v>
      </c>
      <c r="Y481">
        <v>1968.44</v>
      </c>
      <c r="Z481">
        <v>51000056001</v>
      </c>
      <c r="AA481">
        <v>7293.2939907434993</v>
      </c>
      <c r="AB481" t="s">
        <v>41</v>
      </c>
      <c r="AC481" t="s">
        <v>54</v>
      </c>
      <c r="AD481" t="s">
        <v>54</v>
      </c>
      <c r="AE481" t="s">
        <v>438</v>
      </c>
      <c r="AF481" t="s">
        <v>2382</v>
      </c>
    </row>
    <row r="482" spans="1:32" x14ac:dyDescent="0.25">
      <c r="A482" t="s">
        <v>2383</v>
      </c>
      <c r="B482" t="s">
        <v>2384</v>
      </c>
      <c r="C482" t="s">
        <v>2385</v>
      </c>
      <c r="D482" t="s">
        <v>2386</v>
      </c>
      <c r="E482" t="s">
        <v>600</v>
      </c>
      <c r="F482">
        <v>4</v>
      </c>
      <c r="G482">
        <v>2022</v>
      </c>
      <c r="H482" s="1">
        <v>44967.324125810184</v>
      </c>
      <c r="I482" t="s">
        <v>444</v>
      </c>
      <c r="J482">
        <v>425.9</v>
      </c>
      <c r="K482">
        <v>0</v>
      </c>
      <c r="L482" t="s">
        <v>38</v>
      </c>
      <c r="M482" t="s">
        <v>51</v>
      </c>
      <c r="N482">
        <v>425.9</v>
      </c>
      <c r="R482" t="s">
        <v>52</v>
      </c>
      <c r="S482">
        <v>28.755289999999999</v>
      </c>
      <c r="T482">
        <v>-81.928600000000003</v>
      </c>
      <c r="Z482">
        <v>12000120003</v>
      </c>
      <c r="AA482">
        <v>956.04977406750015</v>
      </c>
      <c r="AB482" t="s">
        <v>41</v>
      </c>
      <c r="AC482" t="s">
        <v>54</v>
      </c>
      <c r="AD482" t="s">
        <v>54</v>
      </c>
      <c r="AE482" t="s">
        <v>73</v>
      </c>
      <c r="AF482" t="s">
        <v>2387</v>
      </c>
    </row>
    <row r="483" spans="1:32" x14ac:dyDescent="0.25">
      <c r="A483" t="s">
        <v>2388</v>
      </c>
      <c r="B483" t="s">
        <v>2389</v>
      </c>
      <c r="C483" t="s">
        <v>2389</v>
      </c>
      <c r="D483" t="s">
        <v>2390</v>
      </c>
      <c r="E483" t="s">
        <v>99</v>
      </c>
      <c r="F483">
        <v>6</v>
      </c>
      <c r="G483">
        <v>2022</v>
      </c>
      <c r="H483" s="1">
        <v>44834.598525925925</v>
      </c>
      <c r="I483" t="s">
        <v>444</v>
      </c>
      <c r="J483">
        <v>419.53</v>
      </c>
      <c r="K483">
        <v>0</v>
      </c>
      <c r="L483" t="s">
        <v>38</v>
      </c>
      <c r="M483" t="s">
        <v>79</v>
      </c>
      <c r="Q483">
        <v>419.53</v>
      </c>
      <c r="R483" t="s">
        <v>52</v>
      </c>
      <c r="S483">
        <v>29.579944000000001</v>
      </c>
      <c r="T483">
        <v>-95.409916999999993</v>
      </c>
      <c r="U483">
        <v>3.4355833329999999</v>
      </c>
      <c r="V483">
        <v>1</v>
      </c>
      <c r="W483">
        <v>7</v>
      </c>
      <c r="X483">
        <v>6</v>
      </c>
      <c r="Y483">
        <v>1254.7280000000001</v>
      </c>
      <c r="Z483">
        <v>48007012007</v>
      </c>
      <c r="AB483" t="s">
        <v>41</v>
      </c>
      <c r="AC483" t="s">
        <v>54</v>
      </c>
      <c r="AD483" t="s">
        <v>54</v>
      </c>
      <c r="AE483" t="s">
        <v>73</v>
      </c>
      <c r="AF483" t="s">
        <v>2391</v>
      </c>
    </row>
    <row r="484" spans="1:32" x14ac:dyDescent="0.25">
      <c r="A484" t="s">
        <v>2392</v>
      </c>
      <c r="B484" t="s">
        <v>2393</v>
      </c>
      <c r="C484" t="s">
        <v>2394</v>
      </c>
      <c r="D484" t="s">
        <v>2395</v>
      </c>
      <c r="E484" t="s">
        <v>231</v>
      </c>
      <c r="F484">
        <v>2</v>
      </c>
      <c r="G484">
        <v>2022</v>
      </c>
      <c r="H484" s="1">
        <v>44978.450972881947</v>
      </c>
      <c r="I484" t="s">
        <v>444</v>
      </c>
      <c r="J484">
        <v>416.26</v>
      </c>
      <c r="K484">
        <v>0</v>
      </c>
      <c r="L484" t="s">
        <v>38</v>
      </c>
      <c r="M484" t="s">
        <v>79</v>
      </c>
      <c r="Q484">
        <v>416.26</v>
      </c>
      <c r="R484" t="s">
        <v>52</v>
      </c>
      <c r="S484">
        <v>18.125558999999999</v>
      </c>
      <c r="T484">
        <v>-66.162747999999993</v>
      </c>
      <c r="U484">
        <v>2.6804999999999999</v>
      </c>
      <c r="V484">
        <v>1</v>
      </c>
      <c r="W484">
        <v>1.37</v>
      </c>
      <c r="X484">
        <v>14.5</v>
      </c>
      <c r="Y484">
        <v>976.51800000000003</v>
      </c>
      <c r="Z484">
        <v>72000005003</v>
      </c>
      <c r="AB484" t="s">
        <v>41</v>
      </c>
      <c r="AC484" t="s">
        <v>54</v>
      </c>
      <c r="AD484" t="s">
        <v>54</v>
      </c>
      <c r="AE484" t="s">
        <v>73</v>
      </c>
      <c r="AF484" t="s">
        <v>2396</v>
      </c>
    </row>
    <row r="485" spans="1:32" x14ac:dyDescent="0.25">
      <c r="A485" t="s">
        <v>2397</v>
      </c>
      <c r="B485" t="s">
        <v>2398</v>
      </c>
      <c r="C485" t="s">
        <v>2399</v>
      </c>
      <c r="D485" t="s">
        <v>2400</v>
      </c>
      <c r="E485" t="s">
        <v>192</v>
      </c>
      <c r="F485">
        <v>4</v>
      </c>
      <c r="G485">
        <v>2022</v>
      </c>
      <c r="H485" s="1">
        <v>44986.504726412037</v>
      </c>
      <c r="I485" t="s">
        <v>444</v>
      </c>
      <c r="J485">
        <v>415.5</v>
      </c>
      <c r="K485">
        <v>0</v>
      </c>
      <c r="L485" t="s">
        <v>38</v>
      </c>
      <c r="M485" t="s">
        <v>51</v>
      </c>
      <c r="N485">
        <v>415.49</v>
      </c>
      <c r="R485" t="s">
        <v>86</v>
      </c>
      <c r="S485">
        <v>32.429499999999997</v>
      </c>
      <c r="T485">
        <v>-86.4054</v>
      </c>
      <c r="U485">
        <v>2.2625000000000002</v>
      </c>
      <c r="V485">
        <v>1</v>
      </c>
      <c r="W485">
        <v>4</v>
      </c>
      <c r="X485">
        <v>2.08</v>
      </c>
      <c r="Y485">
        <v>826.52</v>
      </c>
      <c r="Z485">
        <v>1000139003</v>
      </c>
      <c r="AA485">
        <v>1238.312088316</v>
      </c>
      <c r="AB485" t="s">
        <v>544</v>
      </c>
      <c r="AC485" t="s">
        <v>144</v>
      </c>
      <c r="AD485" t="s">
        <v>647</v>
      </c>
      <c r="AE485" t="s">
        <v>73</v>
      </c>
      <c r="AF485" t="s">
        <v>2401</v>
      </c>
    </row>
    <row r="486" spans="1:32" x14ac:dyDescent="0.25">
      <c r="A486" t="s">
        <v>2402</v>
      </c>
      <c r="B486" t="s">
        <v>2403</v>
      </c>
      <c r="C486" t="s">
        <v>2404</v>
      </c>
      <c r="D486" t="s">
        <v>2405</v>
      </c>
      <c r="E486" t="s">
        <v>1083</v>
      </c>
      <c r="F486">
        <v>8</v>
      </c>
      <c r="G486">
        <v>2022</v>
      </c>
      <c r="H486" s="1">
        <v>44943.613680740738</v>
      </c>
      <c r="I486" t="s">
        <v>444</v>
      </c>
      <c r="J486">
        <v>405.5</v>
      </c>
      <c r="K486">
        <v>0</v>
      </c>
      <c r="L486" t="s">
        <v>38</v>
      </c>
      <c r="M486" t="s">
        <v>473</v>
      </c>
      <c r="N486">
        <v>142.1</v>
      </c>
      <c r="Q486">
        <v>263.39999999999998</v>
      </c>
      <c r="R486" t="s">
        <v>52</v>
      </c>
      <c r="S486">
        <v>45.463270000000001</v>
      </c>
      <c r="T486">
        <v>-98.486599999999996</v>
      </c>
      <c r="U486">
        <v>3.5733333329999999</v>
      </c>
      <c r="V486">
        <v>3</v>
      </c>
      <c r="W486">
        <v>5.12</v>
      </c>
      <c r="X486">
        <v>3</v>
      </c>
      <c r="Y486">
        <v>1305.2</v>
      </c>
      <c r="Z486">
        <v>46000093001</v>
      </c>
      <c r="AB486" t="s">
        <v>53</v>
      </c>
      <c r="AC486" t="s">
        <v>54</v>
      </c>
      <c r="AD486" t="s">
        <v>54</v>
      </c>
      <c r="AE486" t="s">
        <v>73</v>
      </c>
      <c r="AF486" t="s">
        <v>2406</v>
      </c>
    </row>
    <row r="487" spans="1:32" x14ac:dyDescent="0.25">
      <c r="A487" t="s">
        <v>2407</v>
      </c>
      <c r="B487" t="s">
        <v>2408</v>
      </c>
      <c r="C487" t="s">
        <v>2409</v>
      </c>
      <c r="D487" t="s">
        <v>2410</v>
      </c>
      <c r="E487" t="s">
        <v>543</v>
      </c>
      <c r="F487">
        <v>7</v>
      </c>
      <c r="G487">
        <v>2022</v>
      </c>
      <c r="H487" s="1">
        <v>44952.530757384258</v>
      </c>
      <c r="I487" t="s">
        <v>444</v>
      </c>
      <c r="J487">
        <v>405</v>
      </c>
      <c r="K487">
        <v>0</v>
      </c>
      <c r="L487" t="s">
        <v>38</v>
      </c>
      <c r="M487" t="s">
        <v>79</v>
      </c>
      <c r="Q487">
        <v>405</v>
      </c>
      <c r="R487" t="s">
        <v>52</v>
      </c>
      <c r="S487">
        <v>39.030735237841803</v>
      </c>
      <c r="T487">
        <v>-94.310363683236702</v>
      </c>
      <c r="Z487">
        <v>29001198001</v>
      </c>
      <c r="AA487">
        <v>2529.4345451043005</v>
      </c>
      <c r="AB487" t="s">
        <v>2028</v>
      </c>
      <c r="AC487" t="s">
        <v>72</v>
      </c>
      <c r="AD487" t="s">
        <v>54</v>
      </c>
      <c r="AE487" t="s">
        <v>183</v>
      </c>
      <c r="AF487" t="s">
        <v>2411</v>
      </c>
    </row>
    <row r="488" spans="1:32" x14ac:dyDescent="0.25">
      <c r="A488" t="s">
        <v>539</v>
      </c>
      <c r="B488" t="s">
        <v>2412</v>
      </c>
      <c r="C488" t="s">
        <v>2413</v>
      </c>
      <c r="D488" t="s">
        <v>542</v>
      </c>
      <c r="E488" t="s">
        <v>543</v>
      </c>
      <c r="F488">
        <v>7</v>
      </c>
      <c r="G488">
        <v>2022</v>
      </c>
      <c r="H488" s="1">
        <v>44974.404066435185</v>
      </c>
      <c r="I488" t="s">
        <v>444</v>
      </c>
      <c r="J488">
        <v>399.46</v>
      </c>
      <c r="K488">
        <v>0</v>
      </c>
      <c r="L488" t="s">
        <v>38</v>
      </c>
      <c r="M488" t="s">
        <v>79</v>
      </c>
      <c r="Q488">
        <v>124.17</v>
      </c>
      <c r="R488" t="s">
        <v>94</v>
      </c>
      <c r="S488">
        <v>39.306930000000001</v>
      </c>
      <c r="T488">
        <v>-94.506619999999998</v>
      </c>
      <c r="U488">
        <v>1.0144166670000001</v>
      </c>
      <c r="V488">
        <v>1</v>
      </c>
      <c r="W488">
        <v>0</v>
      </c>
      <c r="X488">
        <v>0</v>
      </c>
      <c r="Y488">
        <v>370.61</v>
      </c>
      <c r="Z488">
        <v>29001011009</v>
      </c>
      <c r="AA488">
        <v>311.39906926770004</v>
      </c>
      <c r="AB488" t="s">
        <v>41</v>
      </c>
      <c r="AC488" t="s">
        <v>64</v>
      </c>
      <c r="AD488" t="s">
        <v>54</v>
      </c>
      <c r="AE488" t="s">
        <v>44</v>
      </c>
      <c r="AF488" t="s">
        <v>2414</v>
      </c>
    </row>
    <row r="489" spans="1:32" x14ac:dyDescent="0.25">
      <c r="A489" t="s">
        <v>2415</v>
      </c>
      <c r="B489" t="s">
        <v>2416</v>
      </c>
      <c r="C489" t="s">
        <v>2417</v>
      </c>
      <c r="D489" t="s">
        <v>2418</v>
      </c>
      <c r="E489" t="s">
        <v>1665</v>
      </c>
      <c r="F489">
        <v>8</v>
      </c>
      <c r="G489">
        <v>2022</v>
      </c>
      <c r="H489" s="1">
        <v>44942.697153715279</v>
      </c>
      <c r="I489" t="s">
        <v>444</v>
      </c>
      <c r="J489">
        <v>398</v>
      </c>
      <c r="K489">
        <v>0</v>
      </c>
      <c r="L489" t="s">
        <v>38</v>
      </c>
      <c r="M489" t="s">
        <v>51</v>
      </c>
      <c r="N489">
        <v>398</v>
      </c>
      <c r="R489" t="s">
        <v>214</v>
      </c>
      <c r="S489">
        <v>41.569380000000002</v>
      </c>
      <c r="T489">
        <v>-109.2783</v>
      </c>
      <c r="U489">
        <v>2.034166667</v>
      </c>
      <c r="V489">
        <v>1</v>
      </c>
      <c r="W489">
        <v>0</v>
      </c>
      <c r="X489">
        <v>0</v>
      </c>
      <c r="Y489">
        <v>742.44</v>
      </c>
      <c r="Z489">
        <v>56000003002</v>
      </c>
      <c r="AA489">
        <v>919.62883029349996</v>
      </c>
      <c r="AB489" t="s">
        <v>41</v>
      </c>
      <c r="AC489" t="s">
        <v>72</v>
      </c>
      <c r="AD489" t="s">
        <v>54</v>
      </c>
      <c r="AE489" t="s">
        <v>73</v>
      </c>
      <c r="AF489" t="s">
        <v>2419</v>
      </c>
    </row>
    <row r="490" spans="1:32" x14ac:dyDescent="0.25">
      <c r="A490" t="s">
        <v>2420</v>
      </c>
      <c r="B490" t="s">
        <v>2421</v>
      </c>
      <c r="C490" t="s">
        <v>2422</v>
      </c>
      <c r="D490" t="s">
        <v>1297</v>
      </c>
      <c r="E490" t="s">
        <v>1023</v>
      </c>
      <c r="F490">
        <v>8</v>
      </c>
      <c r="G490">
        <v>2022</v>
      </c>
      <c r="H490" s="1">
        <v>44975.771936759258</v>
      </c>
      <c r="I490" t="s">
        <v>444</v>
      </c>
      <c r="J490">
        <v>396.28</v>
      </c>
      <c r="K490">
        <v>0</v>
      </c>
      <c r="L490" t="s">
        <v>38</v>
      </c>
      <c r="M490" t="s">
        <v>79</v>
      </c>
      <c r="Q490">
        <v>396.28</v>
      </c>
      <c r="R490" t="s">
        <v>86</v>
      </c>
      <c r="S490">
        <v>40.483499999999999</v>
      </c>
      <c r="T490">
        <v>-105.02997000000001</v>
      </c>
      <c r="U490">
        <v>3.1514166669999999</v>
      </c>
      <c r="V490">
        <v>1</v>
      </c>
      <c r="W490">
        <v>4.5</v>
      </c>
      <c r="X490">
        <v>0</v>
      </c>
      <c r="Y490">
        <v>1150.6300000000001</v>
      </c>
      <c r="AB490" t="s">
        <v>54</v>
      </c>
      <c r="AC490" t="s">
        <v>64</v>
      </c>
      <c r="AD490" t="s">
        <v>386</v>
      </c>
      <c r="AE490" t="s">
        <v>73</v>
      </c>
      <c r="AF490" t="s">
        <v>2423</v>
      </c>
    </row>
    <row r="491" spans="1:32" x14ac:dyDescent="0.25">
      <c r="A491" t="s">
        <v>2424</v>
      </c>
      <c r="B491" t="s">
        <v>2425</v>
      </c>
      <c r="C491" t="s">
        <v>2426</v>
      </c>
      <c r="D491" t="s">
        <v>1058</v>
      </c>
      <c r="E491" t="s">
        <v>36</v>
      </c>
      <c r="F491">
        <v>9</v>
      </c>
      <c r="G491">
        <v>2022</v>
      </c>
      <c r="H491" s="1">
        <v>44975.449660601851</v>
      </c>
      <c r="I491" t="s">
        <v>444</v>
      </c>
      <c r="J491">
        <v>394.99</v>
      </c>
      <c r="K491">
        <v>0</v>
      </c>
      <c r="L491" t="s">
        <v>38</v>
      </c>
      <c r="M491" t="s">
        <v>79</v>
      </c>
      <c r="Q491">
        <v>394.99</v>
      </c>
      <c r="R491" t="s">
        <v>94</v>
      </c>
      <c r="S491">
        <v>33.576697138063402</v>
      </c>
      <c r="T491">
        <v>-117.724428719409</v>
      </c>
      <c r="AB491" t="s">
        <v>53</v>
      </c>
      <c r="AC491" t="s">
        <v>54</v>
      </c>
      <c r="AD491" t="s">
        <v>54</v>
      </c>
      <c r="AE491" t="s">
        <v>55</v>
      </c>
      <c r="AF491" t="s">
        <v>2427</v>
      </c>
    </row>
    <row r="492" spans="1:32" x14ac:dyDescent="0.25">
      <c r="A492" t="s">
        <v>2428</v>
      </c>
      <c r="B492" t="s">
        <v>2429</v>
      </c>
      <c r="C492" t="s">
        <v>2429</v>
      </c>
      <c r="D492" t="s">
        <v>2430</v>
      </c>
      <c r="E492" t="s">
        <v>99</v>
      </c>
      <c r="F492">
        <v>6</v>
      </c>
      <c r="G492">
        <v>2022</v>
      </c>
      <c r="H492" s="1">
        <v>44834.456152349536</v>
      </c>
      <c r="I492" t="s">
        <v>444</v>
      </c>
      <c r="J492">
        <v>392.62110000000001</v>
      </c>
      <c r="K492">
        <v>0</v>
      </c>
      <c r="L492" t="s">
        <v>38</v>
      </c>
      <c r="M492" t="s">
        <v>51</v>
      </c>
      <c r="N492">
        <v>392.62110000000001</v>
      </c>
      <c r="R492" t="s">
        <v>52</v>
      </c>
      <c r="S492">
        <v>29.784407999999999</v>
      </c>
      <c r="T492">
        <v>-95.105784999999997</v>
      </c>
      <c r="U492">
        <v>1.2591521670000001</v>
      </c>
      <c r="V492">
        <v>1</v>
      </c>
      <c r="W492">
        <v>2.5</v>
      </c>
      <c r="X492">
        <v>2.5</v>
      </c>
      <c r="Y492">
        <v>461.91611399999999</v>
      </c>
      <c r="Z492">
        <v>48007099001</v>
      </c>
      <c r="AB492" t="s">
        <v>41</v>
      </c>
      <c r="AC492" t="s">
        <v>64</v>
      </c>
      <c r="AD492" t="s">
        <v>54</v>
      </c>
      <c r="AE492" t="s">
        <v>73</v>
      </c>
      <c r="AF492" t="s">
        <v>2431</v>
      </c>
    </row>
    <row r="493" spans="1:32" x14ac:dyDescent="0.25">
      <c r="A493" t="s">
        <v>2432</v>
      </c>
      <c r="B493" t="s">
        <v>2433</v>
      </c>
      <c r="C493" t="s">
        <v>2433</v>
      </c>
      <c r="D493" t="s">
        <v>98</v>
      </c>
      <c r="E493" t="s">
        <v>99</v>
      </c>
      <c r="F493">
        <v>6</v>
      </c>
      <c r="G493">
        <v>2022</v>
      </c>
      <c r="H493" s="1">
        <v>44833.606386840278</v>
      </c>
      <c r="I493" t="s">
        <v>444</v>
      </c>
      <c r="J493">
        <v>390.49</v>
      </c>
      <c r="K493">
        <v>0</v>
      </c>
      <c r="L493" t="s">
        <v>38</v>
      </c>
      <c r="M493" t="s">
        <v>79</v>
      </c>
      <c r="Q493">
        <v>390.5</v>
      </c>
      <c r="R493" t="s">
        <v>94</v>
      </c>
      <c r="S493">
        <v>29.739432000000001</v>
      </c>
      <c r="T493">
        <v>-95.267197999999993</v>
      </c>
      <c r="U493">
        <v>2.3860833330000002</v>
      </c>
      <c r="V493">
        <v>1</v>
      </c>
      <c r="W493">
        <v>7.05</v>
      </c>
      <c r="X493">
        <v>0</v>
      </c>
      <c r="Y493">
        <v>871.52200000000005</v>
      </c>
      <c r="AB493" t="s">
        <v>41</v>
      </c>
      <c r="AC493" t="s">
        <v>54</v>
      </c>
      <c r="AD493" t="s">
        <v>54</v>
      </c>
      <c r="AE493" t="s">
        <v>73</v>
      </c>
      <c r="AF493" t="s">
        <v>2434</v>
      </c>
    </row>
    <row r="494" spans="1:32" x14ac:dyDescent="0.25">
      <c r="A494" t="s">
        <v>2435</v>
      </c>
      <c r="B494" t="s">
        <v>2436</v>
      </c>
      <c r="C494" t="s">
        <v>2437</v>
      </c>
      <c r="D494" t="s">
        <v>811</v>
      </c>
      <c r="E494" t="s">
        <v>136</v>
      </c>
      <c r="F494">
        <v>4</v>
      </c>
      <c r="G494">
        <v>2022</v>
      </c>
      <c r="H494" s="1">
        <v>44974.499090555553</v>
      </c>
      <c r="I494" t="s">
        <v>444</v>
      </c>
      <c r="J494">
        <v>390.36</v>
      </c>
      <c r="K494">
        <v>0</v>
      </c>
      <c r="L494" t="s">
        <v>38</v>
      </c>
      <c r="M494" t="s">
        <v>51</v>
      </c>
      <c r="N494">
        <v>390.36</v>
      </c>
      <c r="R494" t="s">
        <v>52</v>
      </c>
      <c r="S494">
        <v>36.349348999999997</v>
      </c>
      <c r="T494">
        <v>-78.411438000000004</v>
      </c>
      <c r="U494">
        <v>0</v>
      </c>
      <c r="V494">
        <v>1</v>
      </c>
      <c r="W494">
        <v>4.1399999999999997</v>
      </c>
      <c r="X494">
        <v>0</v>
      </c>
      <c r="Y494">
        <v>0</v>
      </c>
      <c r="Z494">
        <v>37009101001</v>
      </c>
      <c r="AA494">
        <v>1846.5418493417999</v>
      </c>
      <c r="AB494" t="s">
        <v>41</v>
      </c>
      <c r="AC494" t="s">
        <v>54</v>
      </c>
      <c r="AD494" t="s">
        <v>54</v>
      </c>
      <c r="AE494" t="s">
        <v>73</v>
      </c>
      <c r="AF494" t="s">
        <v>2438</v>
      </c>
    </row>
    <row r="495" spans="1:32" x14ac:dyDescent="0.25">
      <c r="A495" t="s">
        <v>2439</v>
      </c>
      <c r="B495" t="s">
        <v>2440</v>
      </c>
      <c r="C495" t="s">
        <v>2441</v>
      </c>
      <c r="D495" t="s">
        <v>1459</v>
      </c>
      <c r="E495" t="s">
        <v>253</v>
      </c>
      <c r="F495">
        <v>5</v>
      </c>
      <c r="G495">
        <v>2022</v>
      </c>
      <c r="H495" s="1">
        <v>44974.603196122684</v>
      </c>
      <c r="I495" t="s">
        <v>444</v>
      </c>
      <c r="J495">
        <v>388</v>
      </c>
      <c r="K495">
        <v>0</v>
      </c>
      <c r="L495" t="s">
        <v>38</v>
      </c>
      <c r="M495" t="s">
        <v>79</v>
      </c>
      <c r="Q495">
        <v>388</v>
      </c>
      <c r="R495" t="s">
        <v>52</v>
      </c>
      <c r="S495">
        <v>39.246889000000003</v>
      </c>
      <c r="T495">
        <v>-86.548582999999994</v>
      </c>
      <c r="U495">
        <v>2.625</v>
      </c>
      <c r="V495">
        <v>1</v>
      </c>
      <c r="W495">
        <v>6</v>
      </c>
      <c r="X495">
        <v>0.36899999999999999</v>
      </c>
      <c r="Y495">
        <v>955.84</v>
      </c>
      <c r="Z495">
        <v>18002020002</v>
      </c>
      <c r="AA495">
        <v>866.81846182119989</v>
      </c>
      <c r="AB495" t="s">
        <v>54</v>
      </c>
      <c r="AC495" t="s">
        <v>54</v>
      </c>
      <c r="AD495" t="s">
        <v>54</v>
      </c>
      <c r="AE495" t="s">
        <v>73</v>
      </c>
      <c r="AF495" t="s">
        <v>2442</v>
      </c>
    </row>
    <row r="496" spans="1:32" x14ac:dyDescent="0.25">
      <c r="A496" t="s">
        <v>2443</v>
      </c>
      <c r="B496" t="s">
        <v>2444</v>
      </c>
      <c r="C496" t="s">
        <v>2445</v>
      </c>
      <c r="D496" t="s">
        <v>2446</v>
      </c>
      <c r="E496" t="s">
        <v>259</v>
      </c>
      <c r="F496">
        <v>7</v>
      </c>
      <c r="G496">
        <v>2022</v>
      </c>
      <c r="H496" s="1">
        <v>44942.371234131948</v>
      </c>
      <c r="I496" t="s">
        <v>444</v>
      </c>
      <c r="J496">
        <v>382.9</v>
      </c>
      <c r="K496">
        <v>0</v>
      </c>
      <c r="L496" t="s">
        <v>38</v>
      </c>
      <c r="M496" t="s">
        <v>51</v>
      </c>
      <c r="N496">
        <v>382.8</v>
      </c>
      <c r="R496" t="s">
        <v>52</v>
      </c>
      <c r="S496">
        <v>42.065069999999999</v>
      </c>
      <c r="T496">
        <v>-92.897782000000007</v>
      </c>
      <c r="U496">
        <v>0</v>
      </c>
      <c r="V496">
        <v>1</v>
      </c>
      <c r="W496">
        <v>17.440000000000001</v>
      </c>
      <c r="X496">
        <v>13.04</v>
      </c>
      <c r="Y496">
        <v>0</v>
      </c>
      <c r="Z496">
        <v>19000537001</v>
      </c>
      <c r="AA496">
        <v>2675.3004249191695</v>
      </c>
      <c r="AB496" t="s">
        <v>53</v>
      </c>
      <c r="AC496" t="s">
        <v>42</v>
      </c>
      <c r="AD496" t="s">
        <v>54</v>
      </c>
      <c r="AE496" t="s">
        <v>73</v>
      </c>
      <c r="AF496" t="s">
        <v>2447</v>
      </c>
    </row>
    <row r="497" spans="1:32" x14ac:dyDescent="0.25">
      <c r="A497" t="s">
        <v>2448</v>
      </c>
      <c r="B497" t="s">
        <v>2449</v>
      </c>
      <c r="C497" t="s">
        <v>2449</v>
      </c>
      <c r="D497" t="s">
        <v>2450</v>
      </c>
      <c r="E497" t="s">
        <v>99</v>
      </c>
      <c r="F497">
        <v>6</v>
      </c>
      <c r="G497">
        <v>2022</v>
      </c>
      <c r="H497" s="1">
        <v>44831.392349097223</v>
      </c>
      <c r="I497" t="s">
        <v>444</v>
      </c>
      <c r="J497">
        <v>380</v>
      </c>
      <c r="K497">
        <v>0</v>
      </c>
      <c r="L497" t="s">
        <v>38</v>
      </c>
      <c r="M497" t="s">
        <v>79</v>
      </c>
      <c r="Q497">
        <v>378.14</v>
      </c>
      <c r="R497" t="s">
        <v>94</v>
      </c>
      <c r="S497">
        <v>32.255155999999999</v>
      </c>
      <c r="T497">
        <v>-101.42842</v>
      </c>
      <c r="U497">
        <v>1.3011666669999999</v>
      </c>
      <c r="V497">
        <v>1</v>
      </c>
      <c r="W497">
        <v>3.8</v>
      </c>
      <c r="X497">
        <v>3.8</v>
      </c>
      <c r="Y497">
        <v>474.51600000000002</v>
      </c>
      <c r="Z497">
        <v>48002015001</v>
      </c>
      <c r="AA497">
        <v>1192.7859085985001</v>
      </c>
      <c r="AB497" t="s">
        <v>54</v>
      </c>
      <c r="AC497" t="s">
        <v>54</v>
      </c>
      <c r="AD497" t="s">
        <v>54</v>
      </c>
      <c r="AE497" t="s">
        <v>73</v>
      </c>
      <c r="AF497" t="s">
        <v>2451</v>
      </c>
    </row>
    <row r="498" spans="1:32" x14ac:dyDescent="0.25">
      <c r="A498" t="s">
        <v>2452</v>
      </c>
      <c r="B498" t="s">
        <v>2453</v>
      </c>
      <c r="C498" t="s">
        <v>2454</v>
      </c>
      <c r="D498" t="s">
        <v>2455</v>
      </c>
      <c r="E498" t="s">
        <v>600</v>
      </c>
      <c r="F498">
        <v>4</v>
      </c>
      <c r="G498">
        <v>2022</v>
      </c>
      <c r="H498" s="1">
        <v>44968.639481203703</v>
      </c>
      <c r="I498" t="s">
        <v>444</v>
      </c>
      <c r="J498">
        <v>375.78</v>
      </c>
      <c r="K498">
        <v>0</v>
      </c>
      <c r="L498" t="s">
        <v>38</v>
      </c>
      <c r="M498" t="s">
        <v>51</v>
      </c>
      <c r="N498">
        <v>375.78</v>
      </c>
      <c r="R498" t="s">
        <v>52</v>
      </c>
      <c r="S498">
        <v>30.73621</v>
      </c>
      <c r="T498">
        <v>-86.596249999999998</v>
      </c>
      <c r="Z498">
        <v>12000142001</v>
      </c>
      <c r="AA498">
        <v>1365.785391525</v>
      </c>
      <c r="AB498" t="s">
        <v>41</v>
      </c>
      <c r="AC498" t="s">
        <v>54</v>
      </c>
      <c r="AD498" t="s">
        <v>54</v>
      </c>
      <c r="AE498" t="s">
        <v>73</v>
      </c>
      <c r="AF498" t="s">
        <v>2456</v>
      </c>
    </row>
    <row r="499" spans="1:32" x14ac:dyDescent="0.25">
      <c r="A499" t="s">
        <v>2457</v>
      </c>
      <c r="B499" t="s">
        <v>2458</v>
      </c>
      <c r="C499" t="s">
        <v>2459</v>
      </c>
      <c r="D499" t="s">
        <v>2460</v>
      </c>
      <c r="E499" t="s">
        <v>213</v>
      </c>
      <c r="F499">
        <v>3</v>
      </c>
      <c r="G499">
        <v>2022</v>
      </c>
      <c r="H499" s="1">
        <v>44966.569419560183</v>
      </c>
      <c r="I499" t="s">
        <v>444</v>
      </c>
      <c r="J499">
        <v>369.82</v>
      </c>
      <c r="K499">
        <v>0</v>
      </c>
      <c r="L499" t="s">
        <v>38</v>
      </c>
      <c r="M499" t="s">
        <v>51</v>
      </c>
      <c r="N499">
        <v>290.83</v>
      </c>
      <c r="R499" t="s">
        <v>52</v>
      </c>
      <c r="S499">
        <v>40.922690000000003</v>
      </c>
      <c r="T499">
        <v>-77.783749999999998</v>
      </c>
      <c r="U499">
        <v>1.856666667</v>
      </c>
      <c r="V499">
        <v>1</v>
      </c>
      <c r="W499">
        <v>3.22</v>
      </c>
      <c r="X499">
        <v>0</v>
      </c>
      <c r="Y499">
        <v>677.39</v>
      </c>
      <c r="Z499">
        <v>42004071001</v>
      </c>
      <c r="AA499">
        <v>748.4503945557002</v>
      </c>
      <c r="AB499" t="s">
        <v>118</v>
      </c>
      <c r="AC499" t="s">
        <v>54</v>
      </c>
      <c r="AD499" t="s">
        <v>215</v>
      </c>
      <c r="AE499" t="s">
        <v>55</v>
      </c>
      <c r="AF499" t="s">
        <v>2461</v>
      </c>
    </row>
    <row r="500" spans="1:32" x14ac:dyDescent="0.25">
      <c r="A500" t="s">
        <v>2462</v>
      </c>
      <c r="B500" t="s">
        <v>2463</v>
      </c>
      <c r="C500" t="s">
        <v>2464</v>
      </c>
      <c r="D500" t="s">
        <v>2465</v>
      </c>
      <c r="E500" t="s">
        <v>543</v>
      </c>
      <c r="F500">
        <v>7</v>
      </c>
      <c r="G500">
        <v>2022</v>
      </c>
      <c r="H500" s="1">
        <v>44939.429169756942</v>
      </c>
      <c r="I500" t="s">
        <v>444</v>
      </c>
      <c r="J500">
        <v>367.5</v>
      </c>
      <c r="K500">
        <v>0</v>
      </c>
      <c r="L500" t="s">
        <v>38</v>
      </c>
      <c r="M500" t="s">
        <v>51</v>
      </c>
      <c r="N500">
        <v>1222.5999999999999</v>
      </c>
      <c r="R500" t="s">
        <v>52</v>
      </c>
      <c r="S500">
        <v>37.175848999999999</v>
      </c>
      <c r="T500">
        <v>-94.481005999999994</v>
      </c>
      <c r="U500">
        <v>5.485272728</v>
      </c>
      <c r="V500">
        <v>3</v>
      </c>
      <c r="W500">
        <v>0</v>
      </c>
      <c r="X500">
        <v>0</v>
      </c>
      <c r="Y500">
        <v>914.76700000000005</v>
      </c>
      <c r="Z500">
        <v>29002119001</v>
      </c>
      <c r="AA500">
        <v>1311.1539758639999</v>
      </c>
      <c r="AB500" t="s">
        <v>952</v>
      </c>
      <c r="AC500" t="s">
        <v>54</v>
      </c>
      <c r="AD500" t="s">
        <v>54</v>
      </c>
      <c r="AE500" t="s">
        <v>1814</v>
      </c>
      <c r="AF500" t="s">
        <v>2466</v>
      </c>
    </row>
    <row r="501" spans="1:32" x14ac:dyDescent="0.25">
      <c r="A501" t="s">
        <v>2467</v>
      </c>
      <c r="B501" t="s">
        <v>2468</v>
      </c>
      <c r="C501" t="s">
        <v>2469</v>
      </c>
      <c r="D501" t="s">
        <v>432</v>
      </c>
      <c r="E501" t="s">
        <v>231</v>
      </c>
      <c r="F501">
        <v>2</v>
      </c>
      <c r="G501">
        <v>2022</v>
      </c>
      <c r="H501" s="1">
        <v>44978.680258437496</v>
      </c>
      <c r="I501" t="s">
        <v>444</v>
      </c>
      <c r="J501">
        <v>366.08</v>
      </c>
      <c r="K501">
        <v>0</v>
      </c>
      <c r="L501" t="s">
        <v>38</v>
      </c>
      <c r="M501" t="s">
        <v>79</v>
      </c>
      <c r="Q501">
        <v>366.08</v>
      </c>
      <c r="R501" t="s">
        <v>52</v>
      </c>
      <c r="S501">
        <v>18.442699999999999</v>
      </c>
      <c r="T501">
        <v>-66.013000000000005</v>
      </c>
      <c r="U501">
        <v>22.024999999999999</v>
      </c>
      <c r="V501">
        <v>1</v>
      </c>
      <c r="W501">
        <v>90</v>
      </c>
      <c r="X501">
        <v>45</v>
      </c>
      <c r="Y501">
        <v>8019.1</v>
      </c>
      <c r="Z501">
        <v>72000001004</v>
      </c>
      <c r="AB501" t="s">
        <v>54</v>
      </c>
      <c r="AC501" t="s">
        <v>54</v>
      </c>
      <c r="AD501" t="s">
        <v>54</v>
      </c>
      <c r="AE501" t="s">
        <v>73</v>
      </c>
      <c r="AF501" t="s">
        <v>2470</v>
      </c>
    </row>
    <row r="502" spans="1:32" x14ac:dyDescent="0.25">
      <c r="A502" t="s">
        <v>2471</v>
      </c>
      <c r="B502" t="s">
        <v>2472</v>
      </c>
      <c r="C502" t="s">
        <v>2473</v>
      </c>
      <c r="D502" t="s">
        <v>2057</v>
      </c>
      <c r="E502" t="s">
        <v>1948</v>
      </c>
      <c r="F502">
        <v>6</v>
      </c>
      <c r="G502">
        <v>2022</v>
      </c>
      <c r="H502" s="1">
        <v>44974.707797523151</v>
      </c>
      <c r="I502" t="s">
        <v>444</v>
      </c>
      <c r="J502">
        <v>365</v>
      </c>
      <c r="K502">
        <v>0</v>
      </c>
      <c r="L502" t="s">
        <v>38</v>
      </c>
      <c r="M502" t="s">
        <v>51</v>
      </c>
      <c r="N502">
        <v>719</v>
      </c>
      <c r="R502" t="s">
        <v>214</v>
      </c>
      <c r="S502">
        <v>32.550167000000002</v>
      </c>
      <c r="T502">
        <v>-93.765753000000004</v>
      </c>
      <c r="U502">
        <v>4.5970000000000004</v>
      </c>
      <c r="V502">
        <v>2</v>
      </c>
      <c r="W502">
        <v>3.5</v>
      </c>
      <c r="X502">
        <v>0</v>
      </c>
      <c r="Y502">
        <v>1126.7429999999999</v>
      </c>
      <c r="Z502">
        <v>22009900004</v>
      </c>
      <c r="AA502">
        <v>2185.2566264400002</v>
      </c>
      <c r="AB502" t="s">
        <v>87</v>
      </c>
      <c r="AC502" t="s">
        <v>54</v>
      </c>
      <c r="AD502" t="s">
        <v>54</v>
      </c>
      <c r="AE502" t="s">
        <v>54</v>
      </c>
      <c r="AF502" t="s">
        <v>2474</v>
      </c>
    </row>
    <row r="503" spans="1:32" x14ac:dyDescent="0.25">
      <c r="A503" t="s">
        <v>2475</v>
      </c>
      <c r="B503" t="s">
        <v>2476</v>
      </c>
      <c r="C503" t="s">
        <v>2477</v>
      </c>
      <c r="D503" t="s">
        <v>1509</v>
      </c>
      <c r="E503" t="s">
        <v>726</v>
      </c>
      <c r="F503">
        <v>6</v>
      </c>
      <c r="G503">
        <v>2022</v>
      </c>
      <c r="H503" s="1">
        <v>44973.507066805556</v>
      </c>
      <c r="I503" t="s">
        <v>444</v>
      </c>
      <c r="J503">
        <v>364</v>
      </c>
      <c r="K503">
        <v>0</v>
      </c>
      <c r="L503" t="s">
        <v>38</v>
      </c>
      <c r="M503" t="s">
        <v>51</v>
      </c>
      <c r="N503">
        <v>364</v>
      </c>
      <c r="R503" t="s">
        <v>52</v>
      </c>
      <c r="S503">
        <v>35.860138999999997</v>
      </c>
      <c r="T503">
        <v>-90.733056000000005</v>
      </c>
      <c r="U503">
        <v>2.2344333330000001</v>
      </c>
      <c r="V503">
        <v>1</v>
      </c>
      <c r="W503">
        <v>3</v>
      </c>
      <c r="X503">
        <v>2.74</v>
      </c>
      <c r="Y503">
        <v>814.49390000000005</v>
      </c>
      <c r="Z503">
        <v>5000006001</v>
      </c>
      <c r="AA503">
        <v>816.55755941307996</v>
      </c>
      <c r="AB503" t="s">
        <v>87</v>
      </c>
      <c r="AC503" t="s">
        <v>54</v>
      </c>
      <c r="AD503" t="s">
        <v>54</v>
      </c>
      <c r="AE503" t="s">
        <v>73</v>
      </c>
      <c r="AF503" t="s">
        <v>2478</v>
      </c>
    </row>
    <row r="504" spans="1:32" x14ac:dyDescent="0.25">
      <c r="A504" t="s">
        <v>2479</v>
      </c>
      <c r="B504" t="s">
        <v>2480</v>
      </c>
      <c r="C504" t="s">
        <v>2481</v>
      </c>
      <c r="D504" t="s">
        <v>2482</v>
      </c>
      <c r="E504" t="s">
        <v>61</v>
      </c>
      <c r="F504">
        <v>1</v>
      </c>
      <c r="G504">
        <v>2022</v>
      </c>
      <c r="H504" s="1">
        <v>44978.396029328702</v>
      </c>
      <c r="I504" t="s">
        <v>444</v>
      </c>
      <c r="J504">
        <v>363</v>
      </c>
      <c r="K504">
        <v>0</v>
      </c>
      <c r="L504" t="s">
        <v>38</v>
      </c>
      <c r="M504" t="s">
        <v>63</v>
      </c>
      <c r="P504">
        <v>363</v>
      </c>
      <c r="R504" t="s">
        <v>38</v>
      </c>
      <c r="S504">
        <v>41.364328999999998</v>
      </c>
      <c r="T504">
        <v>-72.871671000000006</v>
      </c>
      <c r="U504">
        <v>2.1666666669999999</v>
      </c>
      <c r="V504">
        <v>1</v>
      </c>
      <c r="W504">
        <v>4.5</v>
      </c>
      <c r="X504">
        <v>0</v>
      </c>
      <c r="Y504">
        <v>788.74</v>
      </c>
      <c r="Z504">
        <v>9001010001</v>
      </c>
      <c r="AA504">
        <v>1372.15905668545</v>
      </c>
      <c r="AB504" t="s">
        <v>53</v>
      </c>
      <c r="AC504" t="s">
        <v>42</v>
      </c>
      <c r="AD504" t="s">
        <v>54</v>
      </c>
      <c r="AE504" t="s">
        <v>65</v>
      </c>
      <c r="AF504" t="s">
        <v>2483</v>
      </c>
    </row>
    <row r="505" spans="1:32" x14ac:dyDescent="0.25">
      <c r="A505" t="s">
        <v>2484</v>
      </c>
      <c r="B505" t="s">
        <v>2485</v>
      </c>
      <c r="C505" t="s">
        <v>2485</v>
      </c>
      <c r="D505" t="s">
        <v>2486</v>
      </c>
      <c r="E505" t="s">
        <v>99</v>
      </c>
      <c r="F505">
        <v>6</v>
      </c>
      <c r="G505">
        <v>2022</v>
      </c>
      <c r="H505" s="1">
        <v>44816.67680734954</v>
      </c>
      <c r="I505" t="s">
        <v>444</v>
      </c>
      <c r="J505">
        <v>355.39400000000001</v>
      </c>
      <c r="K505">
        <v>0</v>
      </c>
      <c r="L505" t="s">
        <v>38</v>
      </c>
      <c r="M505" t="s">
        <v>39</v>
      </c>
      <c r="N505">
        <v>199.60900000000001</v>
      </c>
      <c r="Q505">
        <v>155.785</v>
      </c>
      <c r="R505" t="s">
        <v>52</v>
      </c>
      <c r="S505">
        <v>33.642049999999998</v>
      </c>
      <c r="T505">
        <v>-97.147989999999993</v>
      </c>
      <c r="U505">
        <v>1.3184166669999999</v>
      </c>
      <c r="V505">
        <v>1</v>
      </c>
      <c r="W505">
        <v>8</v>
      </c>
      <c r="X505">
        <v>0</v>
      </c>
      <c r="Y505">
        <v>480.97199999999998</v>
      </c>
      <c r="AB505" t="s">
        <v>41</v>
      </c>
      <c r="AC505" t="s">
        <v>72</v>
      </c>
      <c r="AD505" t="s">
        <v>54</v>
      </c>
      <c r="AE505" t="s">
        <v>73</v>
      </c>
      <c r="AF505" t="s">
        <v>2487</v>
      </c>
    </row>
    <row r="506" spans="1:32" x14ac:dyDescent="0.25">
      <c r="A506" t="s">
        <v>2488</v>
      </c>
      <c r="B506" t="s">
        <v>2489</v>
      </c>
      <c r="C506" t="s">
        <v>2490</v>
      </c>
      <c r="D506" t="s">
        <v>2491</v>
      </c>
      <c r="E506" t="s">
        <v>136</v>
      </c>
      <c r="F506">
        <v>4</v>
      </c>
      <c r="G506">
        <v>2022</v>
      </c>
      <c r="H506" s="1">
        <v>44965.41242685185</v>
      </c>
      <c r="I506" t="s">
        <v>444</v>
      </c>
      <c r="J506">
        <v>353.2</v>
      </c>
      <c r="K506">
        <v>0</v>
      </c>
      <c r="L506" t="s">
        <v>38</v>
      </c>
      <c r="M506" t="s">
        <v>51</v>
      </c>
      <c r="N506">
        <v>353.2</v>
      </c>
      <c r="R506" t="s">
        <v>52</v>
      </c>
      <c r="S506">
        <v>36.134799999999998</v>
      </c>
      <c r="T506">
        <v>-78.779700000000005</v>
      </c>
      <c r="U506">
        <v>1.4581583330000001</v>
      </c>
      <c r="V506">
        <v>1</v>
      </c>
      <c r="W506">
        <v>5.5</v>
      </c>
      <c r="X506">
        <v>0</v>
      </c>
      <c r="Y506">
        <v>531.6268</v>
      </c>
      <c r="Z506">
        <v>37003905001</v>
      </c>
      <c r="AA506">
        <v>1449.5535622052</v>
      </c>
      <c r="AB506" t="s">
        <v>41</v>
      </c>
      <c r="AC506" t="s">
        <v>54</v>
      </c>
      <c r="AD506" t="s">
        <v>54</v>
      </c>
      <c r="AE506" t="s">
        <v>73</v>
      </c>
      <c r="AF506" t="s">
        <v>2492</v>
      </c>
    </row>
    <row r="507" spans="1:32" x14ac:dyDescent="0.25">
      <c r="A507" t="s">
        <v>2493</v>
      </c>
      <c r="B507" t="s">
        <v>2494</v>
      </c>
      <c r="C507" t="s">
        <v>2495</v>
      </c>
      <c r="D507" t="s">
        <v>1042</v>
      </c>
      <c r="E507" t="s">
        <v>172</v>
      </c>
      <c r="F507">
        <v>4</v>
      </c>
      <c r="G507">
        <v>2022</v>
      </c>
      <c r="H507" s="1">
        <v>44974.609260439815</v>
      </c>
      <c r="I507" t="s">
        <v>444</v>
      </c>
      <c r="J507">
        <v>353</v>
      </c>
      <c r="K507">
        <v>0</v>
      </c>
      <c r="L507" t="s">
        <v>38</v>
      </c>
      <c r="M507" t="s">
        <v>79</v>
      </c>
      <c r="Q507">
        <v>353</v>
      </c>
      <c r="R507" t="s">
        <v>86</v>
      </c>
      <c r="S507">
        <v>33.819392999999998</v>
      </c>
      <c r="T507">
        <v>-79.065931000000006</v>
      </c>
      <c r="U507">
        <v>3.0825</v>
      </c>
      <c r="V507">
        <v>1</v>
      </c>
      <c r="W507">
        <v>0</v>
      </c>
      <c r="X507">
        <v>0</v>
      </c>
      <c r="Y507">
        <v>1125.8</v>
      </c>
      <c r="Z507">
        <v>45000219003</v>
      </c>
      <c r="AA507">
        <v>1275.0972415277399</v>
      </c>
      <c r="AB507" t="s">
        <v>952</v>
      </c>
      <c r="AC507" t="s">
        <v>64</v>
      </c>
      <c r="AD507" t="s">
        <v>43</v>
      </c>
      <c r="AE507" t="s">
        <v>73</v>
      </c>
      <c r="AF507" t="s">
        <v>2496</v>
      </c>
    </row>
    <row r="508" spans="1:32" x14ac:dyDescent="0.25">
      <c r="A508" t="s">
        <v>2497</v>
      </c>
      <c r="B508" t="s">
        <v>2498</v>
      </c>
      <c r="C508" t="s">
        <v>2499</v>
      </c>
      <c r="D508" t="s">
        <v>2500</v>
      </c>
      <c r="E508" t="s">
        <v>231</v>
      </c>
      <c r="F508">
        <v>2</v>
      </c>
      <c r="G508">
        <v>2022</v>
      </c>
      <c r="H508" s="1">
        <v>44978.459988113427</v>
      </c>
      <c r="I508" t="s">
        <v>444</v>
      </c>
      <c r="J508">
        <v>349.85</v>
      </c>
      <c r="K508">
        <v>0</v>
      </c>
      <c r="L508" t="s">
        <v>38</v>
      </c>
      <c r="M508" t="s">
        <v>79</v>
      </c>
      <c r="Q508">
        <v>349.85</v>
      </c>
      <c r="R508" t="s">
        <v>52</v>
      </c>
      <c r="S508">
        <v>18.301817</v>
      </c>
      <c r="T508">
        <v>-65.663490999999993</v>
      </c>
      <c r="U508">
        <v>3.8601666670000001</v>
      </c>
      <c r="V508">
        <v>1</v>
      </c>
      <c r="W508">
        <v>4.5999999999999996</v>
      </c>
      <c r="X508">
        <v>9.1999999999999993</v>
      </c>
      <c r="Y508">
        <v>1406.28</v>
      </c>
      <c r="Z508">
        <v>72000006002</v>
      </c>
      <c r="AB508" t="s">
        <v>41</v>
      </c>
      <c r="AC508" t="s">
        <v>54</v>
      </c>
      <c r="AD508" t="s">
        <v>54</v>
      </c>
      <c r="AE508" t="s">
        <v>73</v>
      </c>
      <c r="AF508" t="s">
        <v>2501</v>
      </c>
    </row>
    <row r="509" spans="1:32" x14ac:dyDescent="0.25">
      <c r="A509" t="s">
        <v>2502</v>
      </c>
      <c r="B509" t="s">
        <v>2503</v>
      </c>
      <c r="C509" t="s">
        <v>2504</v>
      </c>
      <c r="D509" t="s">
        <v>2505</v>
      </c>
      <c r="E509" t="s">
        <v>36</v>
      </c>
      <c r="F509">
        <v>9</v>
      </c>
      <c r="G509">
        <v>2022</v>
      </c>
      <c r="H509" s="1">
        <v>44956.698058634262</v>
      </c>
      <c r="I509" t="s">
        <v>444</v>
      </c>
      <c r="J509">
        <v>348.41</v>
      </c>
      <c r="K509">
        <v>0</v>
      </c>
      <c r="L509" t="s">
        <v>38</v>
      </c>
      <c r="M509" t="s">
        <v>79</v>
      </c>
      <c r="Q509">
        <v>348.41</v>
      </c>
      <c r="R509" t="s">
        <v>52</v>
      </c>
      <c r="S509">
        <v>40.507171999999997</v>
      </c>
      <c r="T509">
        <v>-122.302753</v>
      </c>
      <c r="U509">
        <v>2.5933333329999999</v>
      </c>
      <c r="V509">
        <v>1</v>
      </c>
      <c r="W509">
        <v>14.4</v>
      </c>
      <c r="X509">
        <v>0</v>
      </c>
      <c r="Y509">
        <v>947.11</v>
      </c>
      <c r="Z509">
        <v>6005098002</v>
      </c>
      <c r="AA509">
        <v>1302.0487399205001</v>
      </c>
      <c r="AB509" t="s">
        <v>41</v>
      </c>
      <c r="AC509" t="s">
        <v>54</v>
      </c>
      <c r="AD509" t="s">
        <v>54</v>
      </c>
      <c r="AE509" t="s">
        <v>73</v>
      </c>
      <c r="AF509" t="s">
        <v>2506</v>
      </c>
    </row>
    <row r="510" spans="1:32" x14ac:dyDescent="0.25">
      <c r="A510" t="s">
        <v>2507</v>
      </c>
      <c r="B510" t="s">
        <v>2508</v>
      </c>
      <c r="C510" t="s">
        <v>2509</v>
      </c>
      <c r="D510" t="s">
        <v>2510</v>
      </c>
      <c r="E510" t="s">
        <v>159</v>
      </c>
      <c r="F510">
        <v>10</v>
      </c>
      <c r="G510">
        <v>2022</v>
      </c>
      <c r="H510" s="1">
        <v>44985.676460405091</v>
      </c>
      <c r="I510" t="s">
        <v>444</v>
      </c>
      <c r="J510">
        <v>347.12</v>
      </c>
      <c r="K510">
        <v>0</v>
      </c>
      <c r="L510" t="s">
        <v>38</v>
      </c>
      <c r="M510" t="s">
        <v>79</v>
      </c>
      <c r="Q510">
        <v>347.12</v>
      </c>
      <c r="R510" t="s">
        <v>52</v>
      </c>
      <c r="S510">
        <v>47.205798000000001</v>
      </c>
      <c r="T510">
        <v>-123.07803199999999</v>
      </c>
      <c r="Z510">
        <v>53001165001</v>
      </c>
      <c r="AA510">
        <v>491.68274094899999</v>
      </c>
      <c r="AB510" t="s">
        <v>41</v>
      </c>
      <c r="AC510" t="s">
        <v>54</v>
      </c>
      <c r="AD510" t="s">
        <v>537</v>
      </c>
      <c r="AE510" t="s">
        <v>73</v>
      </c>
      <c r="AF510" t="s">
        <v>2511</v>
      </c>
    </row>
    <row r="511" spans="1:32" x14ac:dyDescent="0.25">
      <c r="A511" t="s">
        <v>2512</v>
      </c>
      <c r="B511" t="s">
        <v>2513</v>
      </c>
      <c r="C511" t="s">
        <v>2513</v>
      </c>
      <c r="D511" t="s">
        <v>2514</v>
      </c>
      <c r="E511" t="s">
        <v>99</v>
      </c>
      <c r="F511">
        <v>6</v>
      </c>
      <c r="G511">
        <v>2022</v>
      </c>
      <c r="H511" s="1">
        <v>44841.351653761572</v>
      </c>
      <c r="I511" t="s">
        <v>444</v>
      </c>
      <c r="J511">
        <v>344</v>
      </c>
      <c r="K511">
        <v>0</v>
      </c>
      <c r="L511" t="s">
        <v>38</v>
      </c>
      <c r="M511" t="s">
        <v>79</v>
      </c>
      <c r="Q511">
        <v>344</v>
      </c>
      <c r="R511" t="s">
        <v>94</v>
      </c>
      <c r="S511">
        <v>30.558150999999999</v>
      </c>
      <c r="T511">
        <v>-97.385914</v>
      </c>
      <c r="U511">
        <v>1.5208333329999999</v>
      </c>
      <c r="V511">
        <v>1</v>
      </c>
      <c r="W511">
        <v>4</v>
      </c>
      <c r="X511">
        <v>4</v>
      </c>
      <c r="Y511">
        <v>553.05999999999995</v>
      </c>
      <c r="Z511">
        <v>48003117001</v>
      </c>
      <c r="AA511">
        <v>1456.8377509599998</v>
      </c>
      <c r="AB511" t="s">
        <v>41</v>
      </c>
      <c r="AC511" t="s">
        <v>54</v>
      </c>
      <c r="AD511" t="s">
        <v>54</v>
      </c>
      <c r="AE511" t="s">
        <v>73</v>
      </c>
      <c r="AF511" t="s">
        <v>2515</v>
      </c>
    </row>
    <row r="512" spans="1:32" x14ac:dyDescent="0.25">
      <c r="A512" t="s">
        <v>2516</v>
      </c>
      <c r="B512" t="s">
        <v>2517</v>
      </c>
      <c r="C512" t="s">
        <v>2518</v>
      </c>
      <c r="D512" t="s">
        <v>2519</v>
      </c>
      <c r="E512" t="s">
        <v>159</v>
      </c>
      <c r="F512">
        <v>10</v>
      </c>
      <c r="G512">
        <v>2022</v>
      </c>
      <c r="H512" s="1">
        <v>44986.487560543981</v>
      </c>
      <c r="I512" t="s">
        <v>444</v>
      </c>
      <c r="J512">
        <v>339.4</v>
      </c>
      <c r="K512">
        <v>0</v>
      </c>
      <c r="L512" t="s">
        <v>38</v>
      </c>
      <c r="M512" t="s">
        <v>51</v>
      </c>
      <c r="N512">
        <v>218.88</v>
      </c>
      <c r="R512" t="s">
        <v>214</v>
      </c>
      <c r="S512">
        <v>47.200001</v>
      </c>
      <c r="T512">
        <v>-122.255798</v>
      </c>
      <c r="Z512">
        <v>53001270001</v>
      </c>
      <c r="AA512">
        <v>895.95521684040011</v>
      </c>
      <c r="AB512" t="s">
        <v>41</v>
      </c>
      <c r="AC512" t="s">
        <v>757</v>
      </c>
      <c r="AD512" t="s">
        <v>537</v>
      </c>
      <c r="AE512" t="s">
        <v>65</v>
      </c>
      <c r="AF512" t="s">
        <v>2520</v>
      </c>
    </row>
    <row r="513" spans="1:32" x14ac:dyDescent="0.25">
      <c r="A513" t="s">
        <v>2521</v>
      </c>
      <c r="B513" t="s">
        <v>2522</v>
      </c>
      <c r="C513" t="s">
        <v>2523</v>
      </c>
      <c r="D513" t="s">
        <v>461</v>
      </c>
      <c r="E513" t="s">
        <v>159</v>
      </c>
      <c r="F513">
        <v>10</v>
      </c>
      <c r="G513">
        <v>2022</v>
      </c>
      <c r="H513" s="1">
        <v>45146.743698333332</v>
      </c>
      <c r="I513" t="s">
        <v>444</v>
      </c>
      <c r="J513">
        <v>333.42</v>
      </c>
      <c r="K513">
        <v>0</v>
      </c>
      <c r="L513" t="s">
        <v>38</v>
      </c>
      <c r="M513" t="s">
        <v>51</v>
      </c>
      <c r="N513">
        <v>333.42</v>
      </c>
      <c r="R513" t="s">
        <v>52</v>
      </c>
      <c r="S513">
        <v>48.201193000000004</v>
      </c>
      <c r="T513">
        <v>-122.12834700000001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53001535001</v>
      </c>
      <c r="AA513">
        <v>838.59223039635003</v>
      </c>
      <c r="AB513" t="s">
        <v>177</v>
      </c>
      <c r="AC513" t="s">
        <v>72</v>
      </c>
      <c r="AD513" t="s">
        <v>54</v>
      </c>
      <c r="AE513" t="s">
        <v>55</v>
      </c>
      <c r="AF513" t="s">
        <v>2524</v>
      </c>
    </row>
    <row r="514" spans="1:32" x14ac:dyDescent="0.25">
      <c r="A514" t="s">
        <v>2525</v>
      </c>
      <c r="B514" t="s">
        <v>2526</v>
      </c>
      <c r="C514" t="s">
        <v>2526</v>
      </c>
      <c r="D514" t="s">
        <v>2527</v>
      </c>
      <c r="E514" t="s">
        <v>99</v>
      </c>
      <c r="F514">
        <v>6</v>
      </c>
      <c r="G514">
        <v>2022</v>
      </c>
      <c r="H514" s="1">
        <v>45168.633612581019</v>
      </c>
      <c r="I514" t="s">
        <v>444</v>
      </c>
      <c r="J514">
        <v>328.46</v>
      </c>
      <c r="K514">
        <v>0</v>
      </c>
      <c r="L514" t="s">
        <v>38</v>
      </c>
      <c r="M514" t="s">
        <v>630</v>
      </c>
      <c r="N514">
        <v>154.93</v>
      </c>
      <c r="O514">
        <v>174</v>
      </c>
      <c r="R514" t="s">
        <v>86</v>
      </c>
      <c r="S514">
        <v>31.7544</v>
      </c>
      <c r="T514">
        <v>-95.608800000000002</v>
      </c>
      <c r="U514">
        <v>1.770166667</v>
      </c>
      <c r="V514">
        <v>1</v>
      </c>
      <c r="W514">
        <v>4.7</v>
      </c>
      <c r="X514">
        <v>0</v>
      </c>
      <c r="Y514">
        <v>645.50400000000002</v>
      </c>
      <c r="Z514">
        <v>48005253001</v>
      </c>
      <c r="AA514">
        <v>668.32431825290007</v>
      </c>
      <c r="AB514" t="s">
        <v>41</v>
      </c>
      <c r="AC514" t="s">
        <v>54</v>
      </c>
      <c r="AD514" t="s">
        <v>54</v>
      </c>
      <c r="AE514" t="s">
        <v>73</v>
      </c>
      <c r="AF514" t="s">
        <v>2528</v>
      </c>
    </row>
    <row r="515" spans="1:32" x14ac:dyDescent="0.25">
      <c r="A515" t="s">
        <v>2529</v>
      </c>
      <c r="B515" t="s">
        <v>2530</v>
      </c>
      <c r="C515" t="s">
        <v>2531</v>
      </c>
      <c r="D515" t="s">
        <v>2529</v>
      </c>
      <c r="E515" t="s">
        <v>437</v>
      </c>
      <c r="F515">
        <v>5</v>
      </c>
      <c r="G515">
        <v>2022</v>
      </c>
      <c r="H515" s="1">
        <v>44951.641376400461</v>
      </c>
      <c r="I515" t="s">
        <v>444</v>
      </c>
      <c r="J515">
        <v>328</v>
      </c>
      <c r="K515">
        <v>0</v>
      </c>
      <c r="L515" t="s">
        <v>38</v>
      </c>
      <c r="M515" t="s">
        <v>51</v>
      </c>
      <c r="N515">
        <v>328</v>
      </c>
      <c r="R515" t="s">
        <v>52</v>
      </c>
      <c r="S515">
        <v>43.658569999606698</v>
      </c>
      <c r="T515">
        <v>-93.3702864403663</v>
      </c>
      <c r="Z515">
        <v>27000003001</v>
      </c>
      <c r="AA515">
        <v>4130.1350239715994</v>
      </c>
      <c r="AB515" t="s">
        <v>53</v>
      </c>
      <c r="AC515" t="s">
        <v>42</v>
      </c>
      <c r="AD515" t="s">
        <v>54</v>
      </c>
      <c r="AE515" t="s">
        <v>65</v>
      </c>
      <c r="AF515" t="s">
        <v>2532</v>
      </c>
    </row>
    <row r="516" spans="1:32" x14ac:dyDescent="0.25">
      <c r="A516" t="s">
        <v>2533</v>
      </c>
      <c r="B516" t="s">
        <v>2534</v>
      </c>
      <c r="C516" t="s">
        <v>2535</v>
      </c>
      <c r="D516" t="s">
        <v>291</v>
      </c>
      <c r="E516" t="s">
        <v>117</v>
      </c>
      <c r="F516">
        <v>5</v>
      </c>
      <c r="G516">
        <v>2022</v>
      </c>
      <c r="H516" s="1">
        <v>44943.428782916664</v>
      </c>
      <c r="I516" t="s">
        <v>444</v>
      </c>
      <c r="J516">
        <v>322</v>
      </c>
      <c r="K516">
        <v>0</v>
      </c>
      <c r="L516" t="s">
        <v>38</v>
      </c>
      <c r="M516" t="s">
        <v>39</v>
      </c>
      <c r="N516">
        <v>125.6</v>
      </c>
      <c r="Q516">
        <v>196.4</v>
      </c>
      <c r="R516" t="s">
        <v>52</v>
      </c>
      <c r="S516">
        <v>41.500138999999997</v>
      </c>
      <c r="T516">
        <v>-90.597166999999999</v>
      </c>
      <c r="U516">
        <v>5.7658333329999998</v>
      </c>
      <c r="V516">
        <v>6</v>
      </c>
      <c r="W516">
        <v>16</v>
      </c>
      <c r="X516">
        <v>8</v>
      </c>
      <c r="Y516">
        <v>2103.85</v>
      </c>
      <c r="Z516">
        <v>17000343001</v>
      </c>
      <c r="AA516">
        <v>2582.2449135766001</v>
      </c>
      <c r="AB516" t="s">
        <v>407</v>
      </c>
      <c r="AC516" t="s">
        <v>42</v>
      </c>
      <c r="AD516" t="s">
        <v>54</v>
      </c>
      <c r="AE516" t="s">
        <v>65</v>
      </c>
      <c r="AF516" t="s">
        <v>2536</v>
      </c>
    </row>
    <row r="517" spans="1:32" x14ac:dyDescent="0.25">
      <c r="A517" t="s">
        <v>2537</v>
      </c>
      <c r="B517" t="s">
        <v>2538</v>
      </c>
      <c r="C517" t="s">
        <v>2539</v>
      </c>
      <c r="D517" t="s">
        <v>2540</v>
      </c>
      <c r="E517" t="s">
        <v>213</v>
      </c>
      <c r="F517">
        <v>3</v>
      </c>
      <c r="G517">
        <v>2022</v>
      </c>
      <c r="H517" s="1">
        <v>44957.556397766202</v>
      </c>
      <c r="I517" t="s">
        <v>444</v>
      </c>
      <c r="J517">
        <v>314.3</v>
      </c>
      <c r="K517">
        <v>0</v>
      </c>
      <c r="L517" t="s">
        <v>38</v>
      </c>
      <c r="M517" t="s">
        <v>79</v>
      </c>
      <c r="Q517">
        <v>314.3</v>
      </c>
      <c r="R517" t="s">
        <v>52</v>
      </c>
      <c r="S517">
        <v>40.136738000000001</v>
      </c>
      <c r="T517">
        <v>-79.895606999999998</v>
      </c>
      <c r="U517">
        <v>1.7679166669999999</v>
      </c>
      <c r="V517">
        <v>1</v>
      </c>
      <c r="W517">
        <v>3</v>
      </c>
      <c r="X517">
        <v>0</v>
      </c>
      <c r="Y517">
        <v>642.21500000000003</v>
      </c>
      <c r="Z517">
        <v>42005026001</v>
      </c>
      <c r="AA517">
        <v>819.47123491499997</v>
      </c>
      <c r="AB517" t="s">
        <v>53</v>
      </c>
      <c r="AC517" t="s">
        <v>42</v>
      </c>
      <c r="AD517" t="s">
        <v>54</v>
      </c>
      <c r="AE517" t="s">
        <v>73</v>
      </c>
      <c r="AF517" t="s">
        <v>2541</v>
      </c>
    </row>
    <row r="518" spans="1:32" x14ac:dyDescent="0.25">
      <c r="A518" t="s">
        <v>2542</v>
      </c>
      <c r="B518" t="s">
        <v>2543</v>
      </c>
      <c r="C518" t="s">
        <v>2544</v>
      </c>
      <c r="D518" t="s">
        <v>2545</v>
      </c>
      <c r="E518" t="s">
        <v>1064</v>
      </c>
      <c r="F518">
        <v>3</v>
      </c>
      <c r="G518">
        <v>2022</v>
      </c>
      <c r="H518" s="1">
        <v>44972.287941817129</v>
      </c>
      <c r="I518" t="s">
        <v>444</v>
      </c>
      <c r="J518">
        <v>311.60000000000002</v>
      </c>
      <c r="K518">
        <v>0</v>
      </c>
      <c r="L518" t="s">
        <v>38</v>
      </c>
      <c r="M518" t="s">
        <v>51</v>
      </c>
      <c r="N518">
        <v>513.1</v>
      </c>
      <c r="R518" t="s">
        <v>86</v>
      </c>
      <c r="S518">
        <v>39.51003</v>
      </c>
      <c r="T518">
        <v>-76.150040000000004</v>
      </c>
      <c r="U518">
        <v>1.7524999999999999</v>
      </c>
      <c r="V518">
        <v>1</v>
      </c>
      <c r="W518">
        <v>4</v>
      </c>
      <c r="X518">
        <v>0</v>
      </c>
      <c r="Y518">
        <v>320.00349999999997</v>
      </c>
      <c r="Z518">
        <v>24000014001</v>
      </c>
      <c r="AA518">
        <v>1008.6780378209299</v>
      </c>
      <c r="AB518" t="s">
        <v>41</v>
      </c>
      <c r="AC518" t="s">
        <v>72</v>
      </c>
      <c r="AD518" t="s">
        <v>43</v>
      </c>
      <c r="AE518" t="s">
        <v>65</v>
      </c>
      <c r="AF518" t="s">
        <v>2546</v>
      </c>
    </row>
    <row r="519" spans="1:32" x14ac:dyDescent="0.25">
      <c r="A519" t="s">
        <v>2547</v>
      </c>
      <c r="B519" t="s">
        <v>2548</v>
      </c>
      <c r="C519" t="s">
        <v>2548</v>
      </c>
      <c r="D519" t="s">
        <v>2549</v>
      </c>
      <c r="E519" t="s">
        <v>99</v>
      </c>
      <c r="F519">
        <v>6</v>
      </c>
      <c r="G519">
        <v>2022</v>
      </c>
      <c r="H519" s="1">
        <v>44874.56119940972</v>
      </c>
      <c r="I519" t="s">
        <v>444</v>
      </c>
      <c r="J519">
        <v>309.64999999999998</v>
      </c>
      <c r="K519">
        <v>0</v>
      </c>
      <c r="L519" t="s">
        <v>38</v>
      </c>
      <c r="M519" t="s">
        <v>51</v>
      </c>
      <c r="N519">
        <v>309.64999999999998</v>
      </c>
      <c r="R519" t="s">
        <v>52</v>
      </c>
      <c r="S519">
        <v>26.174523000000001</v>
      </c>
      <c r="T519">
        <v>-97.625013999999993</v>
      </c>
      <c r="Z519">
        <v>48001109001</v>
      </c>
      <c r="AA519">
        <v>702.92421483819999</v>
      </c>
      <c r="AB519" t="s">
        <v>41</v>
      </c>
      <c r="AC519" t="s">
        <v>54</v>
      </c>
      <c r="AD519" t="s">
        <v>54</v>
      </c>
      <c r="AE519" t="s">
        <v>73</v>
      </c>
      <c r="AF519" t="s">
        <v>2550</v>
      </c>
    </row>
    <row r="520" spans="1:32" x14ac:dyDescent="0.25">
      <c r="A520" t="s">
        <v>2551</v>
      </c>
      <c r="B520" t="s">
        <v>2552</v>
      </c>
      <c r="C520" t="s">
        <v>2553</v>
      </c>
      <c r="D520" t="s">
        <v>2265</v>
      </c>
      <c r="E520" t="s">
        <v>213</v>
      </c>
      <c r="F520">
        <v>3</v>
      </c>
      <c r="G520">
        <v>2022</v>
      </c>
      <c r="H520" s="1">
        <v>44977.532778749999</v>
      </c>
      <c r="I520" t="s">
        <v>444</v>
      </c>
      <c r="J520">
        <v>309</v>
      </c>
      <c r="K520">
        <v>0</v>
      </c>
      <c r="L520" t="s">
        <v>38</v>
      </c>
      <c r="M520" t="s">
        <v>79</v>
      </c>
      <c r="Q520">
        <v>309</v>
      </c>
      <c r="R520" t="s">
        <v>94</v>
      </c>
      <c r="S520">
        <v>41.228299999999997</v>
      </c>
      <c r="T520">
        <v>-77.04607</v>
      </c>
      <c r="U520">
        <v>2.6909166670000002</v>
      </c>
      <c r="V520">
        <v>1</v>
      </c>
      <c r="W520">
        <v>3.92</v>
      </c>
      <c r="X520">
        <v>0</v>
      </c>
      <c r="Y520">
        <v>979.13800000000003</v>
      </c>
      <c r="Z520">
        <v>42004026001</v>
      </c>
      <c r="AA520">
        <v>1493.2586947340001</v>
      </c>
      <c r="AB520" t="s">
        <v>41</v>
      </c>
      <c r="AC520" t="s">
        <v>54</v>
      </c>
      <c r="AD520" t="s">
        <v>54</v>
      </c>
      <c r="AE520" t="s">
        <v>73</v>
      </c>
      <c r="AF520" t="s">
        <v>2554</v>
      </c>
    </row>
    <row r="521" spans="1:32" x14ac:dyDescent="0.25">
      <c r="A521" t="s">
        <v>2555</v>
      </c>
      <c r="B521" t="s">
        <v>2556</v>
      </c>
      <c r="C521" t="s">
        <v>2557</v>
      </c>
      <c r="D521" t="s">
        <v>2558</v>
      </c>
      <c r="E521" t="s">
        <v>213</v>
      </c>
      <c r="F521">
        <v>3</v>
      </c>
      <c r="G521">
        <v>2022</v>
      </c>
      <c r="H521" s="1">
        <v>44973.426443159726</v>
      </c>
      <c r="I521" t="s">
        <v>444</v>
      </c>
      <c r="J521">
        <v>307.10000000000002</v>
      </c>
      <c r="K521">
        <v>0</v>
      </c>
      <c r="L521" t="s">
        <v>38</v>
      </c>
      <c r="M521" t="s">
        <v>51</v>
      </c>
      <c r="N521">
        <v>307.10000000000002</v>
      </c>
      <c r="R521" t="s">
        <v>214</v>
      </c>
      <c r="S521">
        <v>40.226111000000003</v>
      </c>
      <c r="T521">
        <v>-76.858889000000005</v>
      </c>
      <c r="U521">
        <v>5.7092499999999999</v>
      </c>
      <c r="V521">
        <v>1</v>
      </c>
      <c r="W521">
        <v>7.5</v>
      </c>
      <c r="X521">
        <v>0</v>
      </c>
      <c r="Y521">
        <v>2081.9850000000001</v>
      </c>
      <c r="Z521">
        <v>42003106001</v>
      </c>
      <c r="AA521">
        <v>1811.9419527565001</v>
      </c>
      <c r="AB521" t="s">
        <v>54</v>
      </c>
      <c r="AC521" t="s">
        <v>54</v>
      </c>
      <c r="AD521" t="s">
        <v>215</v>
      </c>
      <c r="AE521" t="s">
        <v>55</v>
      </c>
      <c r="AF521" t="s">
        <v>2559</v>
      </c>
    </row>
    <row r="522" spans="1:32" x14ac:dyDescent="0.25">
      <c r="A522" t="s">
        <v>2560</v>
      </c>
      <c r="B522" t="s">
        <v>2561</v>
      </c>
      <c r="C522" t="s">
        <v>2562</v>
      </c>
      <c r="D522" t="s">
        <v>2563</v>
      </c>
      <c r="E522" t="s">
        <v>231</v>
      </c>
      <c r="F522">
        <v>2</v>
      </c>
      <c r="G522">
        <v>2022</v>
      </c>
      <c r="H522" s="1">
        <v>44978.681356041663</v>
      </c>
      <c r="I522" t="s">
        <v>444</v>
      </c>
      <c r="J522">
        <v>305.3</v>
      </c>
      <c r="K522">
        <v>0</v>
      </c>
      <c r="L522" t="s">
        <v>38</v>
      </c>
      <c r="M522" t="s">
        <v>473</v>
      </c>
      <c r="N522">
        <v>266.56</v>
      </c>
      <c r="Q522">
        <v>38.74</v>
      </c>
      <c r="R522" t="s">
        <v>490</v>
      </c>
      <c r="S522">
        <v>18.468855000000001</v>
      </c>
      <c r="T522">
        <v>-66.396575999999996</v>
      </c>
      <c r="U522">
        <v>2.2236666669999998</v>
      </c>
      <c r="V522">
        <v>1</v>
      </c>
      <c r="W522">
        <v>6</v>
      </c>
      <c r="X522">
        <v>4.2</v>
      </c>
      <c r="Y522">
        <v>810.428</v>
      </c>
      <c r="Z522">
        <v>72000003010</v>
      </c>
      <c r="AB522" t="s">
        <v>118</v>
      </c>
      <c r="AC522" t="s">
        <v>54</v>
      </c>
      <c r="AD522" t="s">
        <v>386</v>
      </c>
      <c r="AE522" t="s">
        <v>73</v>
      </c>
      <c r="AF522" t="s">
        <v>2564</v>
      </c>
    </row>
    <row r="523" spans="1:32" x14ac:dyDescent="0.25">
      <c r="A523" t="s">
        <v>2565</v>
      </c>
      <c r="B523" t="s">
        <v>2566</v>
      </c>
      <c r="C523" t="s">
        <v>2567</v>
      </c>
      <c r="D523" t="s">
        <v>2568</v>
      </c>
      <c r="E523" t="s">
        <v>1665</v>
      </c>
      <c r="F523">
        <v>8</v>
      </c>
      <c r="G523">
        <v>2022</v>
      </c>
      <c r="H523" s="1">
        <v>44964.419147025466</v>
      </c>
      <c r="I523" t="s">
        <v>444</v>
      </c>
      <c r="J523">
        <v>303</v>
      </c>
      <c r="K523">
        <v>2</v>
      </c>
      <c r="L523" t="s">
        <v>51</v>
      </c>
      <c r="M523" t="s">
        <v>51</v>
      </c>
      <c r="N523">
        <v>303</v>
      </c>
      <c r="R523" t="s">
        <v>214</v>
      </c>
      <c r="S523">
        <v>41.338099999999997</v>
      </c>
      <c r="T523">
        <v>-105.599</v>
      </c>
      <c r="Z523">
        <v>56000002001</v>
      </c>
      <c r="AA523">
        <v>1877.4996515496996</v>
      </c>
      <c r="AB523" t="s">
        <v>41</v>
      </c>
      <c r="AC523" t="s">
        <v>72</v>
      </c>
      <c r="AD523" t="s">
        <v>43</v>
      </c>
      <c r="AE523" t="s">
        <v>65</v>
      </c>
      <c r="AF523" t="s">
        <v>2569</v>
      </c>
    </row>
    <row r="524" spans="1:32" x14ac:dyDescent="0.25">
      <c r="A524" t="s">
        <v>2570</v>
      </c>
      <c r="B524" t="s">
        <v>2571</v>
      </c>
      <c r="C524" t="s">
        <v>2572</v>
      </c>
      <c r="D524" t="s">
        <v>2573</v>
      </c>
      <c r="E524" t="s">
        <v>726</v>
      </c>
      <c r="F524">
        <v>6</v>
      </c>
      <c r="G524">
        <v>2022</v>
      </c>
      <c r="H524" s="1">
        <v>44944.713230624999</v>
      </c>
      <c r="I524" t="s">
        <v>444</v>
      </c>
      <c r="J524">
        <v>300</v>
      </c>
      <c r="K524">
        <v>0</v>
      </c>
      <c r="L524" t="s">
        <v>38</v>
      </c>
      <c r="M524" t="s">
        <v>39</v>
      </c>
      <c r="N524">
        <v>293</v>
      </c>
      <c r="Q524">
        <v>6</v>
      </c>
      <c r="R524" t="s">
        <v>568</v>
      </c>
      <c r="S524">
        <v>34.551788000000002</v>
      </c>
      <c r="T524">
        <v>-92.593498999999994</v>
      </c>
      <c r="U524">
        <v>5.2549999999999999</v>
      </c>
      <c r="V524">
        <v>1</v>
      </c>
      <c r="W524">
        <v>8.3000000000000007</v>
      </c>
      <c r="X524">
        <v>4.92</v>
      </c>
      <c r="Y524">
        <v>1915.41</v>
      </c>
      <c r="Z524">
        <v>5000013001</v>
      </c>
      <c r="AA524">
        <v>2304.35311258098</v>
      </c>
      <c r="AB524" t="s">
        <v>41</v>
      </c>
      <c r="AC524" t="s">
        <v>54</v>
      </c>
      <c r="AD524" t="s">
        <v>537</v>
      </c>
      <c r="AE524" t="s">
        <v>73</v>
      </c>
      <c r="AF524" t="s">
        <v>2574</v>
      </c>
    </row>
    <row r="525" spans="1:32" x14ac:dyDescent="0.25">
      <c r="A525" t="s">
        <v>2575</v>
      </c>
      <c r="B525" t="s">
        <v>2576</v>
      </c>
      <c r="C525" t="s">
        <v>2577</v>
      </c>
      <c r="D525" t="s">
        <v>2578</v>
      </c>
      <c r="E525" t="s">
        <v>629</v>
      </c>
      <c r="F525">
        <v>6</v>
      </c>
      <c r="G525">
        <v>2022</v>
      </c>
      <c r="H525" s="1">
        <v>44977.677624374999</v>
      </c>
      <c r="I525" t="s">
        <v>444</v>
      </c>
      <c r="J525">
        <v>300</v>
      </c>
      <c r="K525">
        <v>0</v>
      </c>
      <c r="L525" t="s">
        <v>38</v>
      </c>
      <c r="M525" t="s">
        <v>2579</v>
      </c>
      <c r="N525">
        <v>15162</v>
      </c>
      <c r="O525">
        <v>44506</v>
      </c>
      <c r="Q525">
        <v>1211</v>
      </c>
      <c r="R525" t="s">
        <v>86</v>
      </c>
      <c r="S525">
        <v>35.625084999999999</v>
      </c>
      <c r="T525">
        <v>-106.089213</v>
      </c>
      <c r="U525">
        <v>4.3783333329999996</v>
      </c>
      <c r="V525">
        <v>1</v>
      </c>
      <c r="W525">
        <v>6.5</v>
      </c>
      <c r="X525">
        <v>0</v>
      </c>
      <c r="Y525">
        <v>1596.43</v>
      </c>
      <c r="Z525">
        <v>35200900104</v>
      </c>
      <c r="AA525">
        <v>2585.8870079539997</v>
      </c>
      <c r="AB525" t="s">
        <v>53</v>
      </c>
      <c r="AC525" t="s">
        <v>54</v>
      </c>
      <c r="AD525" t="s">
        <v>43</v>
      </c>
      <c r="AE525" t="s">
        <v>73</v>
      </c>
      <c r="AF525" t="s">
        <v>2580</v>
      </c>
    </row>
    <row r="526" spans="1:32" x14ac:dyDescent="0.25">
      <c r="A526" t="s">
        <v>2581</v>
      </c>
      <c r="B526" t="s">
        <v>2582</v>
      </c>
      <c r="C526" t="s">
        <v>2583</v>
      </c>
      <c r="D526" t="s">
        <v>2584</v>
      </c>
      <c r="E526" t="s">
        <v>231</v>
      </c>
      <c r="F526">
        <v>2</v>
      </c>
      <c r="G526">
        <v>2022</v>
      </c>
      <c r="H526" s="1">
        <v>44978.66546585648</v>
      </c>
      <c r="I526" t="s">
        <v>444</v>
      </c>
      <c r="J526">
        <v>298.31</v>
      </c>
      <c r="K526">
        <v>0</v>
      </c>
      <c r="L526" t="s">
        <v>38</v>
      </c>
      <c r="M526" t="s">
        <v>51</v>
      </c>
      <c r="N526">
        <v>298.31</v>
      </c>
      <c r="R526" t="s">
        <v>214</v>
      </c>
      <c r="S526">
        <v>18.092459000000002</v>
      </c>
      <c r="T526">
        <v>-67.038234000000003</v>
      </c>
      <c r="U526">
        <v>2.2516666669999998</v>
      </c>
      <c r="V526">
        <v>1</v>
      </c>
      <c r="W526">
        <v>1</v>
      </c>
      <c r="X526">
        <v>8</v>
      </c>
      <c r="Y526">
        <v>821.38</v>
      </c>
      <c r="Z526">
        <v>72000003003</v>
      </c>
      <c r="AB526" t="s">
        <v>118</v>
      </c>
      <c r="AC526" t="s">
        <v>54</v>
      </c>
      <c r="AD526" t="s">
        <v>386</v>
      </c>
      <c r="AE526" t="s">
        <v>54</v>
      </c>
      <c r="AF526" t="s">
        <v>2585</v>
      </c>
    </row>
    <row r="527" spans="1:32" x14ac:dyDescent="0.25">
      <c r="A527" t="s">
        <v>2586</v>
      </c>
      <c r="B527" t="s">
        <v>2587</v>
      </c>
      <c r="C527" t="s">
        <v>2588</v>
      </c>
      <c r="D527" t="s">
        <v>2589</v>
      </c>
      <c r="E527" t="s">
        <v>117</v>
      </c>
      <c r="F527">
        <v>5</v>
      </c>
      <c r="G527">
        <v>2022</v>
      </c>
      <c r="H527" s="1">
        <v>44963.757675324072</v>
      </c>
      <c r="I527" t="s">
        <v>444</v>
      </c>
      <c r="J527">
        <v>298</v>
      </c>
      <c r="K527">
        <v>0</v>
      </c>
      <c r="L527" t="s">
        <v>38</v>
      </c>
      <c r="M527" t="s">
        <v>79</v>
      </c>
      <c r="Q527">
        <v>298</v>
      </c>
      <c r="R527" t="s">
        <v>94</v>
      </c>
      <c r="S527">
        <v>41.676990000000004</v>
      </c>
      <c r="T527">
        <v>-87.999960000000002</v>
      </c>
      <c r="U527">
        <v>2.625</v>
      </c>
      <c r="V527">
        <v>1</v>
      </c>
      <c r="W527">
        <v>4</v>
      </c>
      <c r="X527">
        <v>2.2999999999999998</v>
      </c>
      <c r="Y527">
        <v>957</v>
      </c>
      <c r="Z527">
        <v>17000721008</v>
      </c>
      <c r="AA527">
        <v>721.1346867251998</v>
      </c>
      <c r="AB527" t="s">
        <v>54</v>
      </c>
      <c r="AC527" t="s">
        <v>54</v>
      </c>
      <c r="AD527" t="s">
        <v>54</v>
      </c>
      <c r="AE527" t="s">
        <v>44</v>
      </c>
      <c r="AF527" t="s">
        <v>2590</v>
      </c>
    </row>
    <row r="528" spans="1:32" x14ac:dyDescent="0.25">
      <c r="A528" t="s">
        <v>2591</v>
      </c>
      <c r="B528" t="s">
        <v>2592</v>
      </c>
      <c r="C528" t="s">
        <v>2593</v>
      </c>
      <c r="D528" t="s">
        <v>2594</v>
      </c>
      <c r="E528" t="s">
        <v>36</v>
      </c>
      <c r="F528">
        <v>9</v>
      </c>
      <c r="G528">
        <v>2022</v>
      </c>
      <c r="H528" s="1">
        <v>44971.52419837963</v>
      </c>
      <c r="I528" t="s">
        <v>444</v>
      </c>
      <c r="J528">
        <v>296.52600000000001</v>
      </c>
      <c r="K528">
        <v>0</v>
      </c>
      <c r="L528" t="s">
        <v>38</v>
      </c>
      <c r="M528" t="s">
        <v>79</v>
      </c>
      <c r="Q528">
        <v>296.52600000000001</v>
      </c>
      <c r="R528" t="s">
        <v>86</v>
      </c>
      <c r="S528">
        <v>39.065040000000003</v>
      </c>
      <c r="T528">
        <v>-121.55064</v>
      </c>
      <c r="U528">
        <v>1.26</v>
      </c>
      <c r="V528">
        <v>1</v>
      </c>
      <c r="W528">
        <v>3</v>
      </c>
      <c r="X528">
        <v>0</v>
      </c>
      <c r="Y528">
        <v>460.35</v>
      </c>
      <c r="Z528">
        <v>6005031001</v>
      </c>
      <c r="AA528">
        <v>509.89321283599998</v>
      </c>
      <c r="AB528" t="s">
        <v>2028</v>
      </c>
      <c r="AC528" t="s">
        <v>72</v>
      </c>
      <c r="AD528" t="s">
        <v>54</v>
      </c>
      <c r="AE528" t="s">
        <v>438</v>
      </c>
      <c r="AF528" t="s">
        <v>2595</v>
      </c>
    </row>
    <row r="529" spans="1:32" x14ac:dyDescent="0.25">
      <c r="A529" t="s">
        <v>2596</v>
      </c>
      <c r="B529" t="s">
        <v>2597</v>
      </c>
      <c r="C529" t="s">
        <v>2598</v>
      </c>
      <c r="D529" t="s">
        <v>2599</v>
      </c>
      <c r="E529" t="s">
        <v>247</v>
      </c>
      <c r="F529">
        <v>1</v>
      </c>
      <c r="G529">
        <v>2022</v>
      </c>
      <c r="H529" s="1">
        <v>44973.382147071759</v>
      </c>
      <c r="I529" t="s">
        <v>444</v>
      </c>
      <c r="J529">
        <v>295.10000000000002</v>
      </c>
      <c r="K529">
        <v>0</v>
      </c>
      <c r="L529" t="s">
        <v>38</v>
      </c>
      <c r="M529" t="s">
        <v>79</v>
      </c>
      <c r="Q529">
        <v>295.10000000000002</v>
      </c>
      <c r="R529" t="s">
        <v>94</v>
      </c>
      <c r="S529">
        <v>42.569800000000001</v>
      </c>
      <c r="T529">
        <v>-72.020099999999999</v>
      </c>
      <c r="U529">
        <v>3.2941666669999998</v>
      </c>
      <c r="V529">
        <v>1</v>
      </c>
      <c r="W529">
        <v>5</v>
      </c>
      <c r="X529">
        <v>0</v>
      </c>
      <c r="Y529">
        <v>1198.53</v>
      </c>
      <c r="Z529">
        <v>25000071001</v>
      </c>
      <c r="AA529">
        <v>1096.2704075974</v>
      </c>
      <c r="AB529" t="s">
        <v>54</v>
      </c>
      <c r="AC529" t="s">
        <v>54</v>
      </c>
      <c r="AD529" t="s">
        <v>54</v>
      </c>
      <c r="AE529" t="s">
        <v>73</v>
      </c>
      <c r="AF529" t="s">
        <v>2600</v>
      </c>
    </row>
    <row r="530" spans="1:32" x14ac:dyDescent="0.25">
      <c r="A530" t="s">
        <v>2601</v>
      </c>
      <c r="B530" t="s">
        <v>2602</v>
      </c>
      <c r="C530" t="s">
        <v>2602</v>
      </c>
      <c r="D530" t="s">
        <v>2603</v>
      </c>
      <c r="E530" t="s">
        <v>99</v>
      </c>
      <c r="F530">
        <v>6</v>
      </c>
      <c r="G530">
        <v>2022</v>
      </c>
      <c r="H530" s="1">
        <v>44835.715179282408</v>
      </c>
      <c r="I530" t="s">
        <v>444</v>
      </c>
      <c r="J530">
        <v>293.91000000000003</v>
      </c>
      <c r="K530">
        <v>0</v>
      </c>
      <c r="L530" t="s">
        <v>38</v>
      </c>
      <c r="M530" t="s">
        <v>51</v>
      </c>
      <c r="N530">
        <v>587.82000000000005</v>
      </c>
      <c r="R530" t="s">
        <v>86</v>
      </c>
      <c r="S530">
        <v>29.025556000000002</v>
      </c>
      <c r="T530">
        <v>-95.455735000000004</v>
      </c>
      <c r="U530">
        <v>0</v>
      </c>
      <c r="V530">
        <v>1</v>
      </c>
      <c r="W530">
        <v>5.85</v>
      </c>
      <c r="X530">
        <v>5.85</v>
      </c>
      <c r="Y530">
        <v>0</v>
      </c>
      <c r="Z530">
        <v>48007011001</v>
      </c>
      <c r="AA530">
        <v>1717.2474989440998</v>
      </c>
      <c r="AB530" t="s">
        <v>41</v>
      </c>
      <c r="AC530" t="s">
        <v>54</v>
      </c>
      <c r="AD530" t="s">
        <v>54</v>
      </c>
      <c r="AE530" t="s">
        <v>65</v>
      </c>
      <c r="AF530" t="s">
        <v>2604</v>
      </c>
    </row>
    <row r="531" spans="1:32" x14ac:dyDescent="0.25">
      <c r="A531" t="s">
        <v>2605</v>
      </c>
      <c r="B531" t="s">
        <v>2606</v>
      </c>
      <c r="C531" t="s">
        <v>2607</v>
      </c>
      <c r="D531" t="s">
        <v>275</v>
      </c>
      <c r="E531" t="s">
        <v>543</v>
      </c>
      <c r="F531">
        <v>7</v>
      </c>
      <c r="G531">
        <v>2022</v>
      </c>
      <c r="H531" s="1">
        <v>44984.669048564814</v>
      </c>
      <c r="I531" t="s">
        <v>444</v>
      </c>
      <c r="J531">
        <v>289</v>
      </c>
      <c r="K531">
        <v>0</v>
      </c>
      <c r="L531" t="s">
        <v>38</v>
      </c>
      <c r="M531" t="s">
        <v>51</v>
      </c>
      <c r="N531">
        <v>230</v>
      </c>
      <c r="R531" t="s">
        <v>52</v>
      </c>
      <c r="S531">
        <v>37.743277999999997</v>
      </c>
      <c r="T531">
        <v>-92.622833</v>
      </c>
      <c r="U531">
        <v>2.6425000000000001</v>
      </c>
      <c r="V531">
        <v>1</v>
      </c>
      <c r="W531">
        <v>0</v>
      </c>
      <c r="X531">
        <v>0</v>
      </c>
      <c r="Y531">
        <v>965.04</v>
      </c>
      <c r="Z531">
        <v>29004591001</v>
      </c>
      <c r="AA531">
        <v>1005.2180481623998</v>
      </c>
      <c r="AB531" t="s">
        <v>177</v>
      </c>
      <c r="AC531" t="s">
        <v>54</v>
      </c>
      <c r="AD531" t="s">
        <v>54</v>
      </c>
      <c r="AE531" t="s">
        <v>65</v>
      </c>
      <c r="AF531" t="s">
        <v>2608</v>
      </c>
    </row>
    <row r="532" spans="1:32" x14ac:dyDescent="0.25">
      <c r="A532" t="s">
        <v>2609</v>
      </c>
      <c r="B532" t="s">
        <v>2610</v>
      </c>
      <c r="C532" t="s">
        <v>2611</v>
      </c>
      <c r="D532" t="s">
        <v>2612</v>
      </c>
      <c r="E532" t="s">
        <v>192</v>
      </c>
      <c r="F532">
        <v>4</v>
      </c>
      <c r="G532">
        <v>2022</v>
      </c>
      <c r="H532" s="1">
        <v>44971.624764849534</v>
      </c>
      <c r="I532" t="s">
        <v>444</v>
      </c>
      <c r="J532">
        <v>287</v>
      </c>
      <c r="K532">
        <v>0</v>
      </c>
      <c r="L532" t="s">
        <v>38</v>
      </c>
      <c r="M532" t="s">
        <v>51</v>
      </c>
      <c r="N532">
        <v>287</v>
      </c>
      <c r="R532" t="s">
        <v>52</v>
      </c>
      <c r="S532">
        <v>34.1858</v>
      </c>
      <c r="T532">
        <v>-86.184700000000007</v>
      </c>
      <c r="U532">
        <v>2.3835000000000002</v>
      </c>
      <c r="V532">
        <v>1</v>
      </c>
      <c r="W532">
        <v>4.88</v>
      </c>
      <c r="X532">
        <v>3.82</v>
      </c>
      <c r="Y532">
        <v>867.58500000000004</v>
      </c>
      <c r="Z532">
        <v>1000021001</v>
      </c>
      <c r="AA532">
        <v>1748.2053011519995</v>
      </c>
      <c r="AB532" t="s">
        <v>53</v>
      </c>
      <c r="AC532" t="s">
        <v>54</v>
      </c>
      <c r="AD532" t="s">
        <v>54</v>
      </c>
      <c r="AE532" t="s">
        <v>44</v>
      </c>
      <c r="AF532" t="s">
        <v>2613</v>
      </c>
    </row>
    <row r="533" spans="1:32" x14ac:dyDescent="0.25">
      <c r="A533" t="s">
        <v>2614</v>
      </c>
      <c r="B533" t="s">
        <v>2615</v>
      </c>
      <c r="C533" t="s">
        <v>2615</v>
      </c>
      <c r="D533" t="s">
        <v>2616</v>
      </c>
      <c r="E533" t="s">
        <v>99</v>
      </c>
      <c r="F533">
        <v>6</v>
      </c>
      <c r="G533">
        <v>2022</v>
      </c>
      <c r="H533" s="1">
        <v>44930.573096168984</v>
      </c>
      <c r="I533" t="s">
        <v>444</v>
      </c>
      <c r="J533">
        <v>286.96530000000001</v>
      </c>
      <c r="K533">
        <v>0</v>
      </c>
      <c r="L533" t="s">
        <v>38</v>
      </c>
      <c r="M533" t="s">
        <v>79</v>
      </c>
      <c r="Q533">
        <v>286.96530000000001</v>
      </c>
      <c r="R533" t="s">
        <v>94</v>
      </c>
      <c r="S533">
        <v>34.100676</v>
      </c>
      <c r="T533">
        <v>-98.562758000000002</v>
      </c>
      <c r="U533">
        <v>0.32391666699999999</v>
      </c>
      <c r="V533">
        <v>1</v>
      </c>
      <c r="W533">
        <v>2.2000000000000002</v>
      </c>
      <c r="X533">
        <v>2.2000000000000002</v>
      </c>
      <c r="Y533">
        <v>117.774</v>
      </c>
      <c r="Z533">
        <v>48004358001</v>
      </c>
      <c r="AA533">
        <v>801.26076302800004</v>
      </c>
      <c r="AB533" t="s">
        <v>118</v>
      </c>
      <c r="AC533" t="s">
        <v>54</v>
      </c>
      <c r="AD533" t="s">
        <v>54</v>
      </c>
      <c r="AE533" t="s">
        <v>73</v>
      </c>
      <c r="AF533" t="s">
        <v>2617</v>
      </c>
    </row>
    <row r="534" spans="1:32" x14ac:dyDescent="0.25">
      <c r="A534" t="s">
        <v>2618</v>
      </c>
      <c r="B534" t="s">
        <v>2619</v>
      </c>
      <c r="C534" t="s">
        <v>2620</v>
      </c>
      <c r="D534" t="s">
        <v>1842</v>
      </c>
      <c r="E534" t="s">
        <v>192</v>
      </c>
      <c r="F534">
        <v>4</v>
      </c>
      <c r="G534">
        <v>2022</v>
      </c>
      <c r="H534" s="1">
        <v>44963.526818391205</v>
      </c>
      <c r="I534" t="s">
        <v>444</v>
      </c>
      <c r="J534">
        <v>286.83</v>
      </c>
      <c r="K534">
        <v>0</v>
      </c>
      <c r="L534" t="s">
        <v>38</v>
      </c>
      <c r="M534" t="s">
        <v>51</v>
      </c>
      <c r="N534">
        <v>286.83</v>
      </c>
      <c r="R534" t="s">
        <v>52</v>
      </c>
      <c r="S534">
        <v>31.769200000000001</v>
      </c>
      <c r="T534">
        <v>-85.926100000000005</v>
      </c>
      <c r="U534">
        <v>3.1266666669999998</v>
      </c>
      <c r="V534">
        <v>1</v>
      </c>
      <c r="W534">
        <v>4.99</v>
      </c>
      <c r="X534">
        <v>3.27</v>
      </c>
      <c r="Y534">
        <v>1140.76</v>
      </c>
      <c r="Z534">
        <v>1000174001</v>
      </c>
      <c r="AA534">
        <v>1527.8585913193003</v>
      </c>
      <c r="AB534" t="s">
        <v>41</v>
      </c>
      <c r="AC534" t="s">
        <v>54</v>
      </c>
      <c r="AD534" t="s">
        <v>54</v>
      </c>
      <c r="AE534" t="s">
        <v>73</v>
      </c>
      <c r="AF534" t="s">
        <v>2621</v>
      </c>
    </row>
    <row r="535" spans="1:32" x14ac:dyDescent="0.25">
      <c r="A535" t="s">
        <v>2622</v>
      </c>
      <c r="B535" t="s">
        <v>2623</v>
      </c>
      <c r="C535" t="s">
        <v>2624</v>
      </c>
      <c r="D535" t="s">
        <v>1259</v>
      </c>
      <c r="E535" t="s">
        <v>1948</v>
      </c>
      <c r="F535">
        <v>6</v>
      </c>
      <c r="G535">
        <v>2022</v>
      </c>
      <c r="H535" s="1">
        <v>44956.760513333335</v>
      </c>
      <c r="I535" t="s">
        <v>444</v>
      </c>
      <c r="J535">
        <v>286.60000000000002</v>
      </c>
      <c r="K535">
        <v>0</v>
      </c>
      <c r="L535" t="s">
        <v>38</v>
      </c>
      <c r="M535" t="s">
        <v>51</v>
      </c>
      <c r="N535">
        <v>286.60000000000002</v>
      </c>
      <c r="R535" t="s">
        <v>52</v>
      </c>
      <c r="S535">
        <v>30.218582000000001</v>
      </c>
      <c r="T535">
        <v>-92.002675999999994</v>
      </c>
      <c r="U535">
        <v>2.8174999999999999</v>
      </c>
      <c r="V535">
        <v>1</v>
      </c>
      <c r="W535">
        <v>4</v>
      </c>
      <c r="X535">
        <v>0</v>
      </c>
      <c r="Y535">
        <v>1030.6099999999999</v>
      </c>
      <c r="Z535">
        <v>22000700002</v>
      </c>
      <c r="AA535">
        <v>1183.6806726550001</v>
      </c>
      <c r="AB535" t="s">
        <v>53</v>
      </c>
      <c r="AC535" t="s">
        <v>54</v>
      </c>
      <c r="AD535" t="s">
        <v>54</v>
      </c>
      <c r="AE535" t="s">
        <v>73</v>
      </c>
      <c r="AF535" t="s">
        <v>2625</v>
      </c>
    </row>
    <row r="536" spans="1:32" x14ac:dyDescent="0.25">
      <c r="A536" t="s">
        <v>2626</v>
      </c>
      <c r="B536" t="s">
        <v>2627</v>
      </c>
      <c r="C536" t="s">
        <v>2627</v>
      </c>
      <c r="D536" t="s">
        <v>2628</v>
      </c>
      <c r="E536" t="s">
        <v>99</v>
      </c>
      <c r="F536">
        <v>6</v>
      </c>
      <c r="G536">
        <v>2022</v>
      </c>
      <c r="H536" s="1">
        <v>44827.543080810188</v>
      </c>
      <c r="I536" t="s">
        <v>444</v>
      </c>
      <c r="J536">
        <v>285.3</v>
      </c>
      <c r="K536">
        <v>0</v>
      </c>
      <c r="L536" t="s">
        <v>38</v>
      </c>
      <c r="M536" t="s">
        <v>79</v>
      </c>
      <c r="Q536">
        <v>285.3</v>
      </c>
      <c r="R536" t="s">
        <v>86</v>
      </c>
      <c r="S536">
        <v>32.092823000000003</v>
      </c>
      <c r="T536">
        <v>-96.410730000000001</v>
      </c>
      <c r="U536">
        <v>5.4305000000000003</v>
      </c>
      <c r="V536">
        <v>3</v>
      </c>
      <c r="W536">
        <v>4.95</v>
      </c>
      <c r="X536">
        <v>4.95</v>
      </c>
      <c r="Y536">
        <v>1020.485</v>
      </c>
      <c r="Z536">
        <v>48004141001</v>
      </c>
      <c r="AA536">
        <v>2485.7294125755006</v>
      </c>
      <c r="AB536" t="s">
        <v>53</v>
      </c>
      <c r="AC536" t="s">
        <v>42</v>
      </c>
      <c r="AD536" t="s">
        <v>54</v>
      </c>
      <c r="AE536" t="s">
        <v>55</v>
      </c>
      <c r="AF536" t="s">
        <v>2629</v>
      </c>
    </row>
    <row r="537" spans="1:32" x14ac:dyDescent="0.25">
      <c r="A537" t="s">
        <v>2630</v>
      </c>
      <c r="B537" t="s">
        <v>2631</v>
      </c>
      <c r="C537" t="s">
        <v>2632</v>
      </c>
      <c r="D537" t="s">
        <v>2633</v>
      </c>
      <c r="E537" t="s">
        <v>136</v>
      </c>
      <c r="F537">
        <v>4</v>
      </c>
      <c r="G537">
        <v>2022</v>
      </c>
      <c r="H537" s="1">
        <v>44967.465674282408</v>
      </c>
      <c r="I537" t="s">
        <v>444</v>
      </c>
      <c r="J537">
        <v>284.92</v>
      </c>
      <c r="K537">
        <v>0</v>
      </c>
      <c r="L537" t="s">
        <v>38</v>
      </c>
      <c r="M537" t="s">
        <v>51</v>
      </c>
      <c r="N537">
        <v>284.92</v>
      </c>
      <c r="R537" t="s">
        <v>52</v>
      </c>
      <c r="S537">
        <v>35.883200000000002</v>
      </c>
      <c r="T537">
        <v>-77.538300000000007</v>
      </c>
      <c r="U537">
        <v>1.5367333329999999</v>
      </c>
      <c r="V537">
        <v>1</v>
      </c>
      <c r="W537">
        <v>5</v>
      </c>
      <c r="X537">
        <v>0</v>
      </c>
      <c r="Y537">
        <v>559.9538</v>
      </c>
      <c r="Z537">
        <v>37003312001</v>
      </c>
      <c r="AA537">
        <v>1260.1646545804001</v>
      </c>
      <c r="AB537" t="s">
        <v>41</v>
      </c>
      <c r="AC537" t="s">
        <v>54</v>
      </c>
      <c r="AD537" t="s">
        <v>54</v>
      </c>
      <c r="AE537" t="s">
        <v>73</v>
      </c>
      <c r="AF537" t="s">
        <v>2634</v>
      </c>
    </row>
    <row r="538" spans="1:32" x14ac:dyDescent="0.25">
      <c r="A538" t="s">
        <v>2635</v>
      </c>
      <c r="B538" t="s">
        <v>2636</v>
      </c>
      <c r="C538" t="s">
        <v>2637</v>
      </c>
      <c r="D538" t="s">
        <v>2638</v>
      </c>
      <c r="E538" t="s">
        <v>503</v>
      </c>
      <c r="F538">
        <v>5</v>
      </c>
      <c r="G538">
        <v>2022</v>
      </c>
      <c r="H538" s="1">
        <v>44970.494742835646</v>
      </c>
      <c r="I538" t="s">
        <v>444</v>
      </c>
      <c r="J538">
        <v>275.02</v>
      </c>
      <c r="K538">
        <v>0</v>
      </c>
      <c r="L538" t="s">
        <v>38</v>
      </c>
      <c r="M538" t="s">
        <v>51</v>
      </c>
      <c r="N538">
        <v>275.02</v>
      </c>
      <c r="R538" t="s">
        <v>52</v>
      </c>
      <c r="S538">
        <v>43.614542</v>
      </c>
      <c r="T538">
        <v>-84.774300999999994</v>
      </c>
      <c r="U538">
        <v>2.0859999999999999</v>
      </c>
      <c r="V538">
        <v>1</v>
      </c>
      <c r="W538">
        <v>4.1399999999999997</v>
      </c>
      <c r="X538">
        <v>2.58</v>
      </c>
      <c r="Y538">
        <v>760.86800000000005</v>
      </c>
      <c r="Z538">
        <v>26002012001</v>
      </c>
      <c r="AA538">
        <v>1429.88625256724</v>
      </c>
      <c r="AB538" t="s">
        <v>53</v>
      </c>
      <c r="AC538" t="s">
        <v>42</v>
      </c>
      <c r="AD538" t="s">
        <v>54</v>
      </c>
      <c r="AE538" t="s">
        <v>44</v>
      </c>
      <c r="AF538" t="s">
        <v>2639</v>
      </c>
    </row>
    <row r="539" spans="1:32" x14ac:dyDescent="0.25">
      <c r="A539" t="s">
        <v>2640</v>
      </c>
      <c r="B539" t="s">
        <v>2641</v>
      </c>
      <c r="C539" t="s">
        <v>2642</v>
      </c>
      <c r="D539" t="s">
        <v>285</v>
      </c>
      <c r="E539" t="s">
        <v>207</v>
      </c>
      <c r="F539">
        <v>4</v>
      </c>
      <c r="G539">
        <v>2022</v>
      </c>
      <c r="H539" s="1">
        <v>44967.484415937499</v>
      </c>
      <c r="I539" t="s">
        <v>444</v>
      </c>
      <c r="J539">
        <v>272.02</v>
      </c>
      <c r="K539">
        <v>0</v>
      </c>
      <c r="L539" t="s">
        <v>38</v>
      </c>
      <c r="M539" t="s">
        <v>51</v>
      </c>
      <c r="N539">
        <v>125.73</v>
      </c>
      <c r="R539" t="s">
        <v>52</v>
      </c>
      <c r="S539">
        <v>36.506155999999997</v>
      </c>
      <c r="T539">
        <v>-86.941665999999998</v>
      </c>
      <c r="U539">
        <v>2.9198333330000001</v>
      </c>
      <c r="V539">
        <v>1</v>
      </c>
      <c r="W539">
        <v>3.4</v>
      </c>
      <c r="X539">
        <v>3</v>
      </c>
      <c r="Y539">
        <v>1061.82</v>
      </c>
      <c r="Z539">
        <v>47001380001</v>
      </c>
      <c r="AA539">
        <v>1238.312088316</v>
      </c>
      <c r="AB539" t="s">
        <v>41</v>
      </c>
      <c r="AC539" t="s">
        <v>54</v>
      </c>
      <c r="AD539" t="s">
        <v>54</v>
      </c>
      <c r="AE539" t="s">
        <v>73</v>
      </c>
      <c r="AF539" t="s">
        <v>2643</v>
      </c>
    </row>
    <row r="540" spans="1:32" x14ac:dyDescent="0.25">
      <c r="A540" t="s">
        <v>2644</v>
      </c>
      <c r="B540" t="s">
        <v>2645</v>
      </c>
      <c r="C540" t="s">
        <v>2646</v>
      </c>
      <c r="D540" t="s">
        <v>2647</v>
      </c>
      <c r="E540" t="s">
        <v>172</v>
      </c>
      <c r="F540">
        <v>4</v>
      </c>
      <c r="G540">
        <v>2022</v>
      </c>
      <c r="H540" s="1">
        <v>44964.454593668983</v>
      </c>
      <c r="I540" t="s">
        <v>444</v>
      </c>
      <c r="J540">
        <v>270</v>
      </c>
      <c r="K540">
        <v>0</v>
      </c>
      <c r="L540" t="s">
        <v>38</v>
      </c>
      <c r="M540" t="s">
        <v>79</v>
      </c>
      <c r="Q540">
        <v>270</v>
      </c>
      <c r="R540" t="s">
        <v>94</v>
      </c>
      <c r="S540">
        <v>34.680030000000002</v>
      </c>
      <c r="T540">
        <v>-82.465689999999995</v>
      </c>
      <c r="U540">
        <v>1.69</v>
      </c>
      <c r="V540">
        <v>1</v>
      </c>
      <c r="W540">
        <v>0</v>
      </c>
      <c r="X540">
        <v>0</v>
      </c>
      <c r="Y540">
        <v>616.9</v>
      </c>
      <c r="AB540" t="s">
        <v>54</v>
      </c>
      <c r="AC540" t="s">
        <v>54</v>
      </c>
      <c r="AD540" t="s">
        <v>54</v>
      </c>
      <c r="AE540" t="s">
        <v>73</v>
      </c>
      <c r="AF540" t="s">
        <v>2648</v>
      </c>
    </row>
    <row r="541" spans="1:32" x14ac:dyDescent="0.25">
      <c r="A541" t="s">
        <v>2649</v>
      </c>
      <c r="B541" t="s">
        <v>2650</v>
      </c>
      <c r="C541" t="s">
        <v>2651</v>
      </c>
      <c r="D541" t="s">
        <v>2652</v>
      </c>
      <c r="E541" t="s">
        <v>543</v>
      </c>
      <c r="F541">
        <v>7</v>
      </c>
      <c r="G541">
        <v>2022</v>
      </c>
      <c r="H541" s="1">
        <v>44896.676647499997</v>
      </c>
      <c r="I541" t="s">
        <v>444</v>
      </c>
      <c r="J541">
        <v>270</v>
      </c>
      <c r="K541">
        <v>0</v>
      </c>
      <c r="L541" t="s">
        <v>38</v>
      </c>
      <c r="M541" t="s">
        <v>51</v>
      </c>
      <c r="N541">
        <v>269</v>
      </c>
      <c r="R541" t="s">
        <v>52</v>
      </c>
      <c r="S541">
        <v>38.366388999999998</v>
      </c>
      <c r="T541">
        <v>-90.361666999999997</v>
      </c>
      <c r="U541">
        <v>1.9839583329999999</v>
      </c>
      <c r="V541">
        <v>1</v>
      </c>
      <c r="W541">
        <v>0</v>
      </c>
      <c r="X541">
        <v>0</v>
      </c>
      <c r="Y541">
        <v>723.23800000000006</v>
      </c>
      <c r="Z541">
        <v>29002204001</v>
      </c>
      <c r="AA541">
        <v>1602.5215260560001</v>
      </c>
      <c r="AB541" t="s">
        <v>41</v>
      </c>
      <c r="AC541" t="s">
        <v>72</v>
      </c>
      <c r="AD541" t="s">
        <v>54</v>
      </c>
      <c r="AE541" t="s">
        <v>73</v>
      </c>
      <c r="AF541" t="s">
        <v>2653</v>
      </c>
    </row>
    <row r="542" spans="1:32" x14ac:dyDescent="0.25">
      <c r="A542" t="s">
        <v>2654</v>
      </c>
      <c r="B542" t="s">
        <v>2655</v>
      </c>
      <c r="C542" t="s">
        <v>2655</v>
      </c>
      <c r="D542" t="s">
        <v>2390</v>
      </c>
      <c r="E542" t="s">
        <v>99</v>
      </c>
      <c r="F542">
        <v>6</v>
      </c>
      <c r="G542">
        <v>2022</v>
      </c>
      <c r="H542" s="1">
        <v>44834.620882951385</v>
      </c>
      <c r="I542" t="s">
        <v>444</v>
      </c>
      <c r="J542">
        <v>268.77999999999997</v>
      </c>
      <c r="K542">
        <v>0</v>
      </c>
      <c r="L542" t="s">
        <v>38</v>
      </c>
      <c r="M542" t="s">
        <v>79</v>
      </c>
      <c r="Q542">
        <v>268.77999999999997</v>
      </c>
      <c r="R542" t="s">
        <v>52</v>
      </c>
      <c r="S542">
        <v>29.573056000000001</v>
      </c>
      <c r="T542">
        <v>-95.260833000000005</v>
      </c>
      <c r="U542">
        <v>1.4879166669999999</v>
      </c>
      <c r="V542">
        <v>1</v>
      </c>
      <c r="W542">
        <v>6.5</v>
      </c>
      <c r="X542">
        <v>3.1</v>
      </c>
      <c r="Y542">
        <v>543.64</v>
      </c>
      <c r="Z542">
        <v>48007012001</v>
      </c>
      <c r="AA542">
        <v>1221.9226636177</v>
      </c>
      <c r="AB542" t="s">
        <v>41</v>
      </c>
      <c r="AC542" t="s">
        <v>54</v>
      </c>
      <c r="AD542" t="s">
        <v>54</v>
      </c>
      <c r="AE542" t="s">
        <v>73</v>
      </c>
      <c r="AF542" t="s">
        <v>2656</v>
      </c>
    </row>
    <row r="543" spans="1:32" x14ac:dyDescent="0.25">
      <c r="A543" t="s">
        <v>2657</v>
      </c>
      <c r="B543" t="s">
        <v>2658</v>
      </c>
      <c r="C543" t="s">
        <v>2658</v>
      </c>
      <c r="D543" t="s">
        <v>98</v>
      </c>
      <c r="E543" t="s">
        <v>99</v>
      </c>
      <c r="F543">
        <v>6</v>
      </c>
      <c r="G543">
        <v>2022</v>
      </c>
      <c r="H543" s="1">
        <v>44833.613328032407</v>
      </c>
      <c r="I543" t="s">
        <v>444</v>
      </c>
      <c r="J543">
        <v>264.64999999999998</v>
      </c>
      <c r="K543">
        <v>0</v>
      </c>
      <c r="L543" t="s">
        <v>38</v>
      </c>
      <c r="M543" t="s">
        <v>79</v>
      </c>
      <c r="Q543">
        <v>264.64999999999998</v>
      </c>
      <c r="R543" t="s">
        <v>94</v>
      </c>
      <c r="S543">
        <v>29.767751000000001</v>
      </c>
      <c r="T543">
        <v>-95.620953999999998</v>
      </c>
      <c r="U543">
        <v>6.4657499999999999</v>
      </c>
      <c r="V543">
        <v>1</v>
      </c>
      <c r="W543">
        <v>12</v>
      </c>
      <c r="X543">
        <v>12</v>
      </c>
      <c r="Y543">
        <v>2360.1689999999999</v>
      </c>
      <c r="Z543">
        <v>48007039081</v>
      </c>
      <c r="AB543" t="s">
        <v>54</v>
      </c>
      <c r="AC543" t="s">
        <v>64</v>
      </c>
      <c r="AD543" t="s">
        <v>54</v>
      </c>
      <c r="AE543" t="s">
        <v>54</v>
      </c>
      <c r="AF543" t="s">
        <v>2659</v>
      </c>
    </row>
    <row r="544" spans="1:32" x14ac:dyDescent="0.25">
      <c r="A544" t="s">
        <v>2660</v>
      </c>
      <c r="B544" t="s">
        <v>2661</v>
      </c>
      <c r="C544" t="s">
        <v>2662</v>
      </c>
      <c r="D544" t="s">
        <v>2663</v>
      </c>
      <c r="E544" t="s">
        <v>136</v>
      </c>
      <c r="F544">
        <v>4</v>
      </c>
      <c r="G544">
        <v>2022</v>
      </c>
      <c r="H544" s="1">
        <v>44974.544158206016</v>
      </c>
      <c r="I544" t="s">
        <v>444</v>
      </c>
      <c r="J544">
        <v>264</v>
      </c>
      <c r="K544">
        <v>0</v>
      </c>
      <c r="L544" t="s">
        <v>38</v>
      </c>
      <c r="M544" t="s">
        <v>51</v>
      </c>
      <c r="N544">
        <v>264</v>
      </c>
      <c r="R544" t="s">
        <v>52</v>
      </c>
      <c r="S544">
        <v>36.323388999999999</v>
      </c>
      <c r="T544">
        <v>-79.658483000000004</v>
      </c>
      <c r="U544">
        <v>2.294841667</v>
      </c>
      <c r="V544">
        <v>1</v>
      </c>
      <c r="W544">
        <v>7.5</v>
      </c>
      <c r="X544">
        <v>0</v>
      </c>
      <c r="Y544">
        <v>837.09649999999999</v>
      </c>
      <c r="Z544">
        <v>37007902001</v>
      </c>
      <c r="AA544">
        <v>2010.4360963247996</v>
      </c>
      <c r="AB544" t="s">
        <v>41</v>
      </c>
      <c r="AC544" t="s">
        <v>54</v>
      </c>
      <c r="AD544" t="s">
        <v>54</v>
      </c>
      <c r="AE544" t="s">
        <v>54</v>
      </c>
      <c r="AF544" t="s">
        <v>2664</v>
      </c>
    </row>
    <row r="545" spans="1:32" x14ac:dyDescent="0.25">
      <c r="A545" t="s">
        <v>2665</v>
      </c>
      <c r="B545" t="s">
        <v>2666</v>
      </c>
      <c r="C545" t="s">
        <v>2667</v>
      </c>
      <c r="D545" t="s">
        <v>2668</v>
      </c>
      <c r="E545" t="s">
        <v>117</v>
      </c>
      <c r="F545">
        <v>5</v>
      </c>
      <c r="G545">
        <v>2022</v>
      </c>
      <c r="H545" s="1">
        <v>44949.479285497684</v>
      </c>
      <c r="I545" t="s">
        <v>444</v>
      </c>
      <c r="J545">
        <v>262.83999999999997</v>
      </c>
      <c r="K545">
        <v>0</v>
      </c>
      <c r="L545" t="s">
        <v>38</v>
      </c>
      <c r="M545" t="s">
        <v>51</v>
      </c>
      <c r="N545">
        <v>262.83999999999997</v>
      </c>
      <c r="R545" t="s">
        <v>52</v>
      </c>
      <c r="S545">
        <v>40.447699999999998</v>
      </c>
      <c r="T545">
        <v>-90.683689999999999</v>
      </c>
      <c r="U545">
        <v>2.8250000000000002</v>
      </c>
      <c r="V545">
        <v>4</v>
      </c>
      <c r="W545">
        <v>7.5</v>
      </c>
      <c r="X545">
        <v>3</v>
      </c>
      <c r="Y545">
        <v>1029.0999999999999</v>
      </c>
      <c r="Z545">
        <v>17000033001</v>
      </c>
      <c r="AA545">
        <v>1037.996897559</v>
      </c>
      <c r="AB545" t="s">
        <v>41</v>
      </c>
      <c r="AC545" t="s">
        <v>72</v>
      </c>
      <c r="AD545" t="s">
        <v>54</v>
      </c>
      <c r="AE545" t="s">
        <v>800</v>
      </c>
      <c r="AF545" t="s">
        <v>2669</v>
      </c>
    </row>
    <row r="546" spans="1:32" x14ac:dyDescent="0.25">
      <c r="A546" t="s">
        <v>2670</v>
      </c>
      <c r="B546" t="s">
        <v>2671</v>
      </c>
      <c r="C546" t="s">
        <v>2672</v>
      </c>
      <c r="D546" t="s">
        <v>2673</v>
      </c>
      <c r="E546" t="s">
        <v>117</v>
      </c>
      <c r="F546">
        <v>5</v>
      </c>
      <c r="G546">
        <v>2022</v>
      </c>
      <c r="H546" s="1">
        <v>44951.422707696758</v>
      </c>
      <c r="I546" t="s">
        <v>444</v>
      </c>
      <c r="J546">
        <v>262</v>
      </c>
      <c r="K546">
        <v>0</v>
      </c>
      <c r="L546" t="s">
        <v>38</v>
      </c>
      <c r="M546" t="s">
        <v>51</v>
      </c>
      <c r="N546">
        <v>294</v>
      </c>
      <c r="R546" t="s">
        <v>52</v>
      </c>
      <c r="S546">
        <v>39.475228000000001</v>
      </c>
      <c r="T546">
        <v>-88.359424000000004</v>
      </c>
      <c r="U546">
        <v>4.9083333329999999</v>
      </c>
      <c r="V546">
        <v>3</v>
      </c>
      <c r="W546">
        <v>14</v>
      </c>
      <c r="X546">
        <v>5.3</v>
      </c>
      <c r="Y546">
        <v>1785.3</v>
      </c>
      <c r="Z546">
        <v>17000064001</v>
      </c>
      <c r="AA546">
        <v>2004.9729547587001</v>
      </c>
      <c r="AB546" t="s">
        <v>53</v>
      </c>
      <c r="AC546" t="s">
        <v>64</v>
      </c>
      <c r="AD546" t="s">
        <v>54</v>
      </c>
      <c r="AE546" t="s">
        <v>55</v>
      </c>
      <c r="AF546" t="s">
        <v>2674</v>
      </c>
    </row>
    <row r="547" spans="1:32" x14ac:dyDescent="0.25">
      <c r="A547" t="s">
        <v>2675</v>
      </c>
      <c r="B547" t="s">
        <v>2676</v>
      </c>
      <c r="C547" t="s">
        <v>2677</v>
      </c>
      <c r="D547" t="s">
        <v>2678</v>
      </c>
      <c r="E547" t="s">
        <v>525</v>
      </c>
      <c r="F547">
        <v>2</v>
      </c>
      <c r="G547">
        <v>2022</v>
      </c>
      <c r="H547" s="1">
        <v>44966.542240208335</v>
      </c>
      <c r="I547" t="s">
        <v>444</v>
      </c>
      <c r="J547">
        <v>261.01</v>
      </c>
      <c r="K547">
        <v>0</v>
      </c>
      <c r="L547" t="s">
        <v>38</v>
      </c>
      <c r="M547" t="s">
        <v>79</v>
      </c>
      <c r="Q547">
        <v>261.01</v>
      </c>
      <c r="R547" t="s">
        <v>94</v>
      </c>
      <c r="S547">
        <v>40.720489999999998</v>
      </c>
      <c r="T547">
        <v>-74.418235999999993</v>
      </c>
      <c r="U547">
        <v>0.80725000000000002</v>
      </c>
      <c r="V547">
        <v>1</v>
      </c>
      <c r="W547">
        <v>1.155</v>
      </c>
      <c r="X547">
        <v>0</v>
      </c>
      <c r="Y547">
        <v>294.46600000000001</v>
      </c>
      <c r="Z547">
        <v>34001161001</v>
      </c>
      <c r="AA547">
        <v>379.68833884394991</v>
      </c>
      <c r="AB547" t="s">
        <v>54</v>
      </c>
      <c r="AC547" t="s">
        <v>54</v>
      </c>
      <c r="AD547" t="s">
        <v>54</v>
      </c>
      <c r="AE547" t="s">
        <v>73</v>
      </c>
      <c r="AF547" t="s">
        <v>2679</v>
      </c>
    </row>
    <row r="548" spans="1:32" x14ac:dyDescent="0.25">
      <c r="A548" t="s">
        <v>2680</v>
      </c>
      <c r="B548" t="s">
        <v>2681</v>
      </c>
      <c r="C548" t="s">
        <v>2681</v>
      </c>
      <c r="D548" t="s">
        <v>2682</v>
      </c>
      <c r="E548" t="s">
        <v>99</v>
      </c>
      <c r="F548">
        <v>6</v>
      </c>
      <c r="G548">
        <v>2022</v>
      </c>
      <c r="H548" s="1">
        <v>44797.363349571759</v>
      </c>
      <c r="I548" t="s">
        <v>444</v>
      </c>
      <c r="J548">
        <v>259.86</v>
      </c>
      <c r="K548">
        <v>0</v>
      </c>
      <c r="L548" t="s">
        <v>38</v>
      </c>
      <c r="M548" t="s">
        <v>79</v>
      </c>
      <c r="Q548">
        <v>259.86</v>
      </c>
      <c r="R548" t="s">
        <v>94</v>
      </c>
      <c r="S548">
        <v>29.565277999999999</v>
      </c>
      <c r="T548">
        <v>-95.019443999999993</v>
      </c>
      <c r="U548">
        <v>1.161166667</v>
      </c>
      <c r="V548">
        <v>1</v>
      </c>
      <c r="W548">
        <v>2.5</v>
      </c>
      <c r="X548">
        <v>2.5</v>
      </c>
      <c r="Y548">
        <v>423.50400000000002</v>
      </c>
      <c r="AB548" t="s">
        <v>41</v>
      </c>
      <c r="AC548" t="s">
        <v>54</v>
      </c>
      <c r="AD548" t="s">
        <v>54</v>
      </c>
      <c r="AE548" t="s">
        <v>73</v>
      </c>
      <c r="AF548" t="s">
        <v>2683</v>
      </c>
    </row>
    <row r="549" spans="1:32" x14ac:dyDescent="0.25">
      <c r="A549" t="s">
        <v>2684</v>
      </c>
      <c r="B549" t="s">
        <v>2685</v>
      </c>
      <c r="C549" t="s">
        <v>2686</v>
      </c>
      <c r="D549" t="s">
        <v>2687</v>
      </c>
      <c r="E549" t="s">
        <v>213</v>
      </c>
      <c r="F549">
        <v>3</v>
      </c>
      <c r="G549">
        <v>2022</v>
      </c>
      <c r="H549" s="1">
        <v>44946.394259548608</v>
      </c>
      <c r="I549" t="s">
        <v>444</v>
      </c>
      <c r="J549">
        <v>257.93</v>
      </c>
      <c r="K549">
        <v>0</v>
      </c>
      <c r="L549" t="s">
        <v>38</v>
      </c>
      <c r="M549" t="s">
        <v>51</v>
      </c>
      <c r="N549">
        <v>257.93</v>
      </c>
      <c r="R549" t="s">
        <v>52</v>
      </c>
      <c r="S549">
        <v>40.270921999999999</v>
      </c>
      <c r="T549">
        <v>-76.918863999999999</v>
      </c>
      <c r="U549">
        <v>2.3842500000000002</v>
      </c>
      <c r="V549">
        <v>1</v>
      </c>
      <c r="W549">
        <v>4.4000000000000004</v>
      </c>
      <c r="X549">
        <v>0</v>
      </c>
      <c r="Y549">
        <v>867.76599999999996</v>
      </c>
      <c r="Z549">
        <v>42003082001</v>
      </c>
      <c r="AA549">
        <v>1165.470200768</v>
      </c>
      <c r="AB549" t="s">
        <v>53</v>
      </c>
      <c r="AC549" t="s">
        <v>42</v>
      </c>
      <c r="AD549" t="s">
        <v>54</v>
      </c>
      <c r="AE549" t="s">
        <v>55</v>
      </c>
      <c r="AF549" t="s">
        <v>2688</v>
      </c>
    </row>
    <row r="550" spans="1:32" x14ac:dyDescent="0.25">
      <c r="A550" t="s">
        <v>2689</v>
      </c>
      <c r="B550" t="s">
        <v>2690</v>
      </c>
      <c r="C550" t="s">
        <v>2691</v>
      </c>
      <c r="D550" t="s">
        <v>2692</v>
      </c>
      <c r="E550" t="s">
        <v>231</v>
      </c>
      <c r="F550">
        <v>2</v>
      </c>
      <c r="G550">
        <v>2022</v>
      </c>
      <c r="H550" s="1">
        <v>44978.674781215275</v>
      </c>
      <c r="I550" t="s">
        <v>444</v>
      </c>
      <c r="J550">
        <v>256.63</v>
      </c>
      <c r="K550">
        <v>0</v>
      </c>
      <c r="L550" t="s">
        <v>38</v>
      </c>
      <c r="M550" t="s">
        <v>79</v>
      </c>
      <c r="Q550">
        <v>256.63</v>
      </c>
      <c r="R550" t="s">
        <v>52</v>
      </c>
      <c r="S550">
        <v>17.950161999999999</v>
      </c>
      <c r="T550">
        <v>-66.141225000000006</v>
      </c>
      <c r="U550">
        <v>5.2708333329999997</v>
      </c>
      <c r="V550">
        <v>1</v>
      </c>
      <c r="W550">
        <v>10</v>
      </c>
      <c r="X550">
        <v>6.8239999999999998</v>
      </c>
      <c r="Y550">
        <v>1923.06</v>
      </c>
      <c r="Z550">
        <v>72000005001</v>
      </c>
      <c r="AB550" t="s">
        <v>118</v>
      </c>
      <c r="AC550" t="s">
        <v>54</v>
      </c>
      <c r="AD550" t="s">
        <v>54</v>
      </c>
      <c r="AE550" t="s">
        <v>65</v>
      </c>
      <c r="AF550" t="s">
        <v>2693</v>
      </c>
    </row>
    <row r="551" spans="1:32" x14ac:dyDescent="0.25">
      <c r="A551" t="s">
        <v>2694</v>
      </c>
      <c r="B551" t="s">
        <v>2695</v>
      </c>
      <c r="C551" t="s">
        <v>2696</v>
      </c>
      <c r="D551" t="s">
        <v>2697</v>
      </c>
      <c r="E551" t="s">
        <v>213</v>
      </c>
      <c r="F551">
        <v>3</v>
      </c>
      <c r="G551">
        <v>2022</v>
      </c>
      <c r="H551" s="1">
        <v>44945.449075694443</v>
      </c>
      <c r="I551" t="s">
        <v>444</v>
      </c>
      <c r="J551">
        <v>253.68</v>
      </c>
      <c r="K551">
        <v>0</v>
      </c>
      <c r="L551" t="s">
        <v>38</v>
      </c>
      <c r="M551" t="s">
        <v>79</v>
      </c>
      <c r="Q551">
        <v>253.68</v>
      </c>
      <c r="R551" t="s">
        <v>52</v>
      </c>
      <c r="S551">
        <v>41.467509999999997</v>
      </c>
      <c r="T551">
        <v>-75.670050000000003</v>
      </c>
      <c r="U551">
        <v>2.3166666669999998</v>
      </c>
      <c r="V551">
        <v>1</v>
      </c>
      <c r="W551">
        <v>3.34</v>
      </c>
      <c r="X551">
        <v>0</v>
      </c>
      <c r="Y551">
        <v>841.14</v>
      </c>
      <c r="Z551">
        <v>42002011001</v>
      </c>
      <c r="AA551">
        <v>1312.9750230527</v>
      </c>
      <c r="AB551" t="s">
        <v>41</v>
      </c>
      <c r="AC551" t="s">
        <v>64</v>
      </c>
      <c r="AD551" t="s">
        <v>537</v>
      </c>
      <c r="AE551" t="s">
        <v>73</v>
      </c>
      <c r="AF551" t="s">
        <v>2698</v>
      </c>
    </row>
    <row r="552" spans="1:32" x14ac:dyDescent="0.25">
      <c r="A552" t="s">
        <v>2699</v>
      </c>
      <c r="B552" t="s">
        <v>2700</v>
      </c>
      <c r="C552" t="s">
        <v>2701</v>
      </c>
      <c r="D552" t="s">
        <v>2702</v>
      </c>
      <c r="E552" t="s">
        <v>85</v>
      </c>
      <c r="F552">
        <v>2</v>
      </c>
      <c r="G552">
        <v>2022</v>
      </c>
      <c r="H552" s="1">
        <v>44959.635658472223</v>
      </c>
      <c r="I552" t="s">
        <v>444</v>
      </c>
      <c r="J552">
        <v>252.48</v>
      </c>
      <c r="K552">
        <v>0</v>
      </c>
      <c r="L552" t="s">
        <v>38</v>
      </c>
      <c r="M552" t="s">
        <v>51</v>
      </c>
      <c r="N552">
        <v>169.64</v>
      </c>
      <c r="R552" t="s">
        <v>86</v>
      </c>
      <c r="S552">
        <v>42.880901000000001</v>
      </c>
      <c r="T552">
        <v>-76.972415999999996</v>
      </c>
      <c r="U552">
        <v>0</v>
      </c>
      <c r="V552">
        <v>2</v>
      </c>
      <c r="W552">
        <v>6</v>
      </c>
      <c r="X552">
        <v>0</v>
      </c>
      <c r="Y552">
        <v>0</v>
      </c>
      <c r="Z552">
        <v>36008050001</v>
      </c>
      <c r="AA552">
        <v>1245.2320676330601</v>
      </c>
      <c r="AB552" t="s">
        <v>41</v>
      </c>
      <c r="AC552" t="s">
        <v>72</v>
      </c>
      <c r="AD552" t="s">
        <v>215</v>
      </c>
      <c r="AE552" t="s">
        <v>55</v>
      </c>
      <c r="AF552" t="s">
        <v>2703</v>
      </c>
    </row>
    <row r="553" spans="1:32" x14ac:dyDescent="0.25">
      <c r="A553" t="s">
        <v>2704</v>
      </c>
      <c r="B553" t="s">
        <v>2705</v>
      </c>
      <c r="C553" t="s">
        <v>2706</v>
      </c>
      <c r="D553" t="s">
        <v>1604</v>
      </c>
      <c r="E553" t="s">
        <v>1948</v>
      </c>
      <c r="F553">
        <v>6</v>
      </c>
      <c r="G553">
        <v>2022</v>
      </c>
      <c r="H553" s="1">
        <v>44963.605407395837</v>
      </c>
      <c r="I553" t="s">
        <v>444</v>
      </c>
      <c r="J553">
        <v>250</v>
      </c>
      <c r="K553">
        <v>0</v>
      </c>
      <c r="L553" t="s">
        <v>38</v>
      </c>
      <c r="M553" t="s">
        <v>79</v>
      </c>
      <c r="Q553">
        <v>250</v>
      </c>
      <c r="R553" t="s">
        <v>52</v>
      </c>
      <c r="S553">
        <v>31.278400000000001</v>
      </c>
      <c r="T553">
        <v>-92.417159999999996</v>
      </c>
      <c r="U553">
        <v>8.3797499999999996</v>
      </c>
      <c r="V553">
        <v>1</v>
      </c>
      <c r="W553">
        <v>22</v>
      </c>
      <c r="X553">
        <v>0</v>
      </c>
      <c r="Y553">
        <v>3058.9549999999999</v>
      </c>
      <c r="Z553">
        <v>22000025001</v>
      </c>
      <c r="AA553">
        <v>5645.2462849700005</v>
      </c>
      <c r="AB553" t="s">
        <v>54</v>
      </c>
      <c r="AC553" t="s">
        <v>54</v>
      </c>
      <c r="AD553" t="s">
        <v>54</v>
      </c>
      <c r="AE553" t="s">
        <v>55</v>
      </c>
      <c r="AF553" t="s">
        <v>2707</v>
      </c>
    </row>
    <row r="554" spans="1:32" x14ac:dyDescent="0.25">
      <c r="A554" t="s">
        <v>2708</v>
      </c>
      <c r="B554" t="s">
        <v>2709</v>
      </c>
      <c r="C554" t="s">
        <v>2709</v>
      </c>
      <c r="D554" t="s">
        <v>2710</v>
      </c>
      <c r="E554" t="s">
        <v>99</v>
      </c>
      <c r="F554">
        <v>6</v>
      </c>
      <c r="G554">
        <v>2022</v>
      </c>
      <c r="H554" s="1">
        <v>44832.505331469911</v>
      </c>
      <c r="I554" t="s">
        <v>444</v>
      </c>
      <c r="J554">
        <v>238.69</v>
      </c>
      <c r="K554">
        <v>0</v>
      </c>
      <c r="L554" t="s">
        <v>38</v>
      </c>
      <c r="M554" t="s">
        <v>79</v>
      </c>
      <c r="Q554">
        <v>238.69</v>
      </c>
      <c r="R554" t="s">
        <v>52</v>
      </c>
      <c r="S554">
        <v>32.488638999999999</v>
      </c>
      <c r="T554">
        <v>-94.324573999999998</v>
      </c>
      <c r="U554">
        <v>5.392416667</v>
      </c>
      <c r="V554">
        <v>1</v>
      </c>
      <c r="W554">
        <v>8</v>
      </c>
      <c r="X554">
        <v>0</v>
      </c>
      <c r="Y554">
        <v>1966.3030000000001</v>
      </c>
      <c r="Z554">
        <v>48005020002</v>
      </c>
      <c r="AA554">
        <v>1886.6048874932001</v>
      </c>
      <c r="AB554" t="s">
        <v>2028</v>
      </c>
      <c r="AC554" t="s">
        <v>54</v>
      </c>
      <c r="AD554" t="s">
        <v>54</v>
      </c>
      <c r="AE554" t="s">
        <v>73</v>
      </c>
      <c r="AF554" t="s">
        <v>2711</v>
      </c>
    </row>
    <row r="555" spans="1:32" x14ac:dyDescent="0.25">
      <c r="A555" t="s">
        <v>2712</v>
      </c>
      <c r="B555" t="s">
        <v>2713</v>
      </c>
      <c r="C555" t="s">
        <v>2714</v>
      </c>
      <c r="D555" t="s">
        <v>2712</v>
      </c>
      <c r="E555" t="s">
        <v>1083</v>
      </c>
      <c r="F555">
        <v>8</v>
      </c>
      <c r="G555">
        <v>2022</v>
      </c>
      <c r="H555" s="1">
        <v>44960.547266145833</v>
      </c>
      <c r="I555" t="s">
        <v>444</v>
      </c>
      <c r="J555">
        <v>238.18</v>
      </c>
      <c r="K555">
        <v>0</v>
      </c>
      <c r="L555" t="s">
        <v>38</v>
      </c>
      <c r="M555" t="s">
        <v>79</v>
      </c>
      <c r="Q555">
        <v>476.36</v>
      </c>
      <c r="R555" t="s">
        <v>94</v>
      </c>
      <c r="S555">
        <v>44.489620000000002</v>
      </c>
      <c r="T555">
        <v>-103.86042</v>
      </c>
      <c r="U555">
        <v>1.070666667</v>
      </c>
      <c r="V555">
        <v>2</v>
      </c>
      <c r="W555">
        <v>1.4</v>
      </c>
      <c r="X555">
        <v>1.3</v>
      </c>
      <c r="Y555">
        <v>390.85199999999998</v>
      </c>
      <c r="Z555">
        <v>46000098001</v>
      </c>
      <c r="AB555" t="s">
        <v>118</v>
      </c>
      <c r="AC555" t="s">
        <v>72</v>
      </c>
      <c r="AD555" t="s">
        <v>54</v>
      </c>
      <c r="AE555" t="s">
        <v>55</v>
      </c>
      <c r="AF555" t="s">
        <v>2715</v>
      </c>
    </row>
    <row r="556" spans="1:32" x14ac:dyDescent="0.25">
      <c r="A556" t="s">
        <v>2716</v>
      </c>
      <c r="B556" t="s">
        <v>2717</v>
      </c>
      <c r="C556" t="s">
        <v>2718</v>
      </c>
      <c r="D556" t="s">
        <v>2719</v>
      </c>
      <c r="E556" t="s">
        <v>117</v>
      </c>
      <c r="F556">
        <v>5</v>
      </c>
      <c r="G556">
        <v>2022</v>
      </c>
      <c r="H556" s="1">
        <v>44946.488518634258</v>
      </c>
      <c r="I556" t="s">
        <v>444</v>
      </c>
      <c r="J556">
        <v>235.75</v>
      </c>
      <c r="K556">
        <v>0</v>
      </c>
      <c r="L556" t="s">
        <v>38</v>
      </c>
      <c r="M556" t="s">
        <v>51</v>
      </c>
      <c r="N556">
        <v>235.75</v>
      </c>
      <c r="R556" t="s">
        <v>52</v>
      </c>
      <c r="S556">
        <v>42.480150000000002</v>
      </c>
      <c r="T556">
        <v>-88.099357999999995</v>
      </c>
      <c r="U556">
        <v>1.5445833330000001</v>
      </c>
      <c r="V556">
        <v>2</v>
      </c>
      <c r="W556">
        <v>9.1999999999999993</v>
      </c>
      <c r="X556">
        <v>2</v>
      </c>
      <c r="Y556">
        <v>563.90300000000002</v>
      </c>
      <c r="Z556">
        <v>17000523001</v>
      </c>
      <c r="AA556">
        <v>522.64054315690009</v>
      </c>
      <c r="AB556" t="s">
        <v>41</v>
      </c>
      <c r="AC556" t="s">
        <v>72</v>
      </c>
      <c r="AD556" t="s">
        <v>54</v>
      </c>
      <c r="AE556" t="s">
        <v>73</v>
      </c>
      <c r="AF556" t="s">
        <v>2720</v>
      </c>
    </row>
    <row r="557" spans="1:32" x14ac:dyDescent="0.25">
      <c r="A557" t="s">
        <v>2721</v>
      </c>
      <c r="B557" t="s">
        <v>2722</v>
      </c>
      <c r="C557" t="s">
        <v>2723</v>
      </c>
      <c r="D557" t="s">
        <v>2724</v>
      </c>
      <c r="E557" t="s">
        <v>253</v>
      </c>
      <c r="F557">
        <v>5</v>
      </c>
      <c r="G557">
        <v>2022</v>
      </c>
      <c r="H557" s="1">
        <v>44966.688695625002</v>
      </c>
      <c r="I557" t="s">
        <v>444</v>
      </c>
      <c r="J557">
        <v>230.8</v>
      </c>
      <c r="K557">
        <v>0</v>
      </c>
      <c r="L557" t="s">
        <v>38</v>
      </c>
      <c r="M557" t="s">
        <v>39</v>
      </c>
      <c r="N557">
        <v>279.3</v>
      </c>
      <c r="Q557">
        <v>23.86</v>
      </c>
      <c r="R557" t="s">
        <v>52</v>
      </c>
      <c r="S557">
        <v>41.620055999999998</v>
      </c>
      <c r="T557">
        <v>-87.062443999999999</v>
      </c>
      <c r="U557">
        <v>2.365583333</v>
      </c>
      <c r="V557">
        <v>1</v>
      </c>
      <c r="W557">
        <v>4.5999999999999996</v>
      </c>
      <c r="X557">
        <v>2.3039999999999998</v>
      </c>
      <c r="Y557">
        <v>862.86659999999995</v>
      </c>
      <c r="AB557" t="s">
        <v>53</v>
      </c>
      <c r="AC557" t="s">
        <v>72</v>
      </c>
      <c r="AD557" t="s">
        <v>54</v>
      </c>
      <c r="AE557" t="s">
        <v>65</v>
      </c>
      <c r="AF557" t="s">
        <v>2725</v>
      </c>
    </row>
    <row r="558" spans="1:32" x14ac:dyDescent="0.25">
      <c r="A558" t="s">
        <v>2726</v>
      </c>
      <c r="B558" t="s">
        <v>2727</v>
      </c>
      <c r="C558" t="s">
        <v>2728</v>
      </c>
      <c r="D558" t="s">
        <v>2729</v>
      </c>
      <c r="E558" t="s">
        <v>159</v>
      </c>
      <c r="F558">
        <v>10</v>
      </c>
      <c r="G558">
        <v>2022</v>
      </c>
      <c r="H558" s="1">
        <v>44988.614234236113</v>
      </c>
      <c r="I558" t="s">
        <v>444</v>
      </c>
      <c r="J558">
        <v>224.84</v>
      </c>
      <c r="K558">
        <v>0</v>
      </c>
      <c r="L558" t="s">
        <v>38</v>
      </c>
      <c r="M558" t="s">
        <v>51</v>
      </c>
      <c r="N558">
        <v>224.84</v>
      </c>
      <c r="R558" t="s">
        <v>52</v>
      </c>
      <c r="S558">
        <v>46.968591000000004</v>
      </c>
      <c r="T558">
        <v>-120.540876</v>
      </c>
      <c r="U558">
        <v>0</v>
      </c>
      <c r="V558">
        <v>1</v>
      </c>
      <c r="W558">
        <v>32</v>
      </c>
      <c r="X558">
        <v>0</v>
      </c>
      <c r="Y558">
        <v>0</v>
      </c>
      <c r="Z558">
        <v>53000380001</v>
      </c>
      <c r="AA558">
        <v>2023.1834266456999</v>
      </c>
      <c r="AB558" t="s">
        <v>407</v>
      </c>
      <c r="AC558" t="s">
        <v>72</v>
      </c>
      <c r="AD558" t="s">
        <v>54</v>
      </c>
      <c r="AE558" t="s">
        <v>467</v>
      </c>
      <c r="AF558" t="s">
        <v>2730</v>
      </c>
    </row>
    <row r="559" spans="1:32" x14ac:dyDescent="0.25">
      <c r="A559" t="s">
        <v>2731</v>
      </c>
      <c r="B559" t="s">
        <v>2732</v>
      </c>
      <c r="C559" t="s">
        <v>2733</v>
      </c>
      <c r="D559" t="s">
        <v>2180</v>
      </c>
      <c r="E559" t="s">
        <v>117</v>
      </c>
      <c r="F559">
        <v>5</v>
      </c>
      <c r="G559">
        <v>2022</v>
      </c>
      <c r="H559" s="1">
        <v>44953.43440928241</v>
      </c>
      <c r="I559" t="s">
        <v>444</v>
      </c>
      <c r="J559">
        <v>224.65600000000001</v>
      </c>
      <c r="K559">
        <v>0</v>
      </c>
      <c r="L559" t="s">
        <v>38</v>
      </c>
      <c r="M559" t="s">
        <v>51</v>
      </c>
      <c r="N559">
        <v>224.65600000000001</v>
      </c>
      <c r="R559" t="s">
        <v>52</v>
      </c>
      <c r="S559">
        <v>41.920907999999997</v>
      </c>
      <c r="T559">
        <v>-87.975131000000005</v>
      </c>
      <c r="U559">
        <v>1.8191250000000001</v>
      </c>
      <c r="V559">
        <v>3</v>
      </c>
      <c r="W559">
        <v>8</v>
      </c>
      <c r="X559">
        <v>3.2</v>
      </c>
      <c r="Y559">
        <v>669.34349999999995</v>
      </c>
      <c r="Z559">
        <v>17000161001</v>
      </c>
      <c r="AA559">
        <v>926.91301904830004</v>
      </c>
      <c r="AB559" t="s">
        <v>2028</v>
      </c>
      <c r="AC559" t="s">
        <v>54</v>
      </c>
      <c r="AD559" t="s">
        <v>54</v>
      </c>
      <c r="AE559" t="s">
        <v>44</v>
      </c>
      <c r="AF559" t="s">
        <v>2734</v>
      </c>
    </row>
    <row r="560" spans="1:32" x14ac:dyDescent="0.25">
      <c r="A560" t="s">
        <v>2735</v>
      </c>
      <c r="B560" t="s">
        <v>2736</v>
      </c>
      <c r="C560" t="s">
        <v>2737</v>
      </c>
      <c r="D560" t="s">
        <v>2738</v>
      </c>
      <c r="E560" t="s">
        <v>641</v>
      </c>
      <c r="F560">
        <v>3</v>
      </c>
      <c r="G560">
        <v>2022</v>
      </c>
      <c r="H560" s="1">
        <v>44971.315725787033</v>
      </c>
      <c r="I560" t="s">
        <v>444</v>
      </c>
      <c r="J560">
        <v>220.21</v>
      </c>
      <c r="K560">
        <v>0</v>
      </c>
      <c r="L560" t="s">
        <v>38</v>
      </c>
      <c r="M560" t="s">
        <v>51</v>
      </c>
      <c r="N560">
        <v>215.19</v>
      </c>
      <c r="R560" t="s">
        <v>52</v>
      </c>
      <c r="S560">
        <v>37.156880000000001</v>
      </c>
      <c r="T560">
        <v>-80.471590000000006</v>
      </c>
      <c r="U560">
        <v>2.6833333330000002</v>
      </c>
      <c r="V560">
        <v>1</v>
      </c>
      <c r="W560">
        <v>6</v>
      </c>
      <c r="X560">
        <v>0</v>
      </c>
      <c r="Y560">
        <v>977.5</v>
      </c>
      <c r="Z560">
        <v>51000174001</v>
      </c>
      <c r="AA560">
        <v>1469.5850812809001</v>
      </c>
      <c r="AB560" t="s">
        <v>53</v>
      </c>
      <c r="AC560" t="s">
        <v>42</v>
      </c>
      <c r="AD560" t="s">
        <v>54</v>
      </c>
      <c r="AE560" t="s">
        <v>73</v>
      </c>
      <c r="AF560" t="s">
        <v>2739</v>
      </c>
    </row>
    <row r="561" spans="1:32" x14ac:dyDescent="0.25">
      <c r="A561" t="s">
        <v>2740</v>
      </c>
      <c r="B561" t="s">
        <v>2741</v>
      </c>
      <c r="C561" t="s">
        <v>2742</v>
      </c>
      <c r="D561" t="s">
        <v>2743</v>
      </c>
      <c r="E561" t="s">
        <v>36</v>
      </c>
      <c r="F561">
        <v>9</v>
      </c>
      <c r="G561">
        <v>2022</v>
      </c>
      <c r="H561" s="1">
        <v>44985.487873356484</v>
      </c>
      <c r="I561" t="s">
        <v>444</v>
      </c>
      <c r="J561">
        <v>218.63</v>
      </c>
      <c r="K561">
        <v>0</v>
      </c>
      <c r="L561" t="s">
        <v>38</v>
      </c>
      <c r="M561" t="s">
        <v>79</v>
      </c>
      <c r="Q561">
        <v>218</v>
      </c>
      <c r="R561" t="s">
        <v>52</v>
      </c>
      <c r="S561">
        <v>37.066388544196897</v>
      </c>
      <c r="T561">
        <v>-120.346803001357</v>
      </c>
      <c r="Z561">
        <v>6005043001</v>
      </c>
      <c r="AA561">
        <v>423.39347137275007</v>
      </c>
      <c r="AB561" t="s">
        <v>118</v>
      </c>
      <c r="AC561" t="s">
        <v>72</v>
      </c>
      <c r="AD561" t="s">
        <v>54</v>
      </c>
      <c r="AE561" t="s">
        <v>44</v>
      </c>
      <c r="AF561" t="s">
        <v>2744</v>
      </c>
    </row>
    <row r="562" spans="1:32" x14ac:dyDescent="0.25">
      <c r="A562" t="s">
        <v>2745</v>
      </c>
      <c r="B562" t="s">
        <v>2746</v>
      </c>
      <c r="C562" t="s">
        <v>2747</v>
      </c>
      <c r="D562" t="s">
        <v>2748</v>
      </c>
      <c r="E562" t="s">
        <v>1064</v>
      </c>
      <c r="F562">
        <v>3</v>
      </c>
      <c r="G562">
        <v>2022</v>
      </c>
      <c r="H562" s="1">
        <v>44939.313158495374</v>
      </c>
      <c r="I562" t="s">
        <v>444</v>
      </c>
      <c r="J562">
        <v>217.72</v>
      </c>
      <c r="K562">
        <v>0</v>
      </c>
      <c r="L562" t="s">
        <v>38</v>
      </c>
      <c r="M562" t="s">
        <v>79</v>
      </c>
      <c r="Q562">
        <v>217.72</v>
      </c>
      <c r="R562" t="s">
        <v>86</v>
      </c>
      <c r="S562">
        <v>38.698383999999997</v>
      </c>
      <c r="T562">
        <v>-76.532546999999994</v>
      </c>
      <c r="U562">
        <v>0.78283333300000002</v>
      </c>
      <c r="V562">
        <v>1</v>
      </c>
      <c r="W562">
        <v>1.18</v>
      </c>
      <c r="X562">
        <v>0</v>
      </c>
      <c r="Y562">
        <v>286.08300000000003</v>
      </c>
      <c r="Z562">
        <v>24000034001</v>
      </c>
      <c r="AA562">
        <v>393.52829747806993</v>
      </c>
      <c r="AB562" t="s">
        <v>41</v>
      </c>
      <c r="AC562" t="s">
        <v>64</v>
      </c>
      <c r="AD562" t="s">
        <v>54</v>
      </c>
      <c r="AE562" t="s">
        <v>73</v>
      </c>
      <c r="AF562" t="s">
        <v>2749</v>
      </c>
    </row>
    <row r="563" spans="1:32" x14ac:dyDescent="0.25">
      <c r="A563" t="s">
        <v>2750</v>
      </c>
      <c r="B563" t="s">
        <v>2751</v>
      </c>
      <c r="C563" t="s">
        <v>2752</v>
      </c>
      <c r="D563" t="s">
        <v>2753</v>
      </c>
      <c r="E563" t="s">
        <v>117</v>
      </c>
      <c r="F563">
        <v>5</v>
      </c>
      <c r="G563">
        <v>2022</v>
      </c>
      <c r="H563" s="1">
        <v>44970.437687071761</v>
      </c>
      <c r="I563" t="s">
        <v>444</v>
      </c>
      <c r="J563">
        <v>217</v>
      </c>
      <c r="K563">
        <v>0</v>
      </c>
      <c r="L563" t="s">
        <v>38</v>
      </c>
      <c r="M563" t="s">
        <v>51</v>
      </c>
      <c r="N563">
        <v>180</v>
      </c>
      <c r="R563" t="s">
        <v>52</v>
      </c>
      <c r="S563">
        <v>40.494683000000002</v>
      </c>
      <c r="T563">
        <v>-88.959697000000006</v>
      </c>
      <c r="U563">
        <v>3.8333333330000001</v>
      </c>
      <c r="V563">
        <v>2</v>
      </c>
      <c r="W563">
        <v>16.899999999999999</v>
      </c>
      <c r="X563">
        <v>7.5</v>
      </c>
      <c r="Y563">
        <v>1397</v>
      </c>
      <c r="Z563">
        <v>17000512003</v>
      </c>
      <c r="AA563">
        <v>2003.1519075700005</v>
      </c>
      <c r="AB563" t="s">
        <v>53</v>
      </c>
      <c r="AC563" t="s">
        <v>72</v>
      </c>
      <c r="AD563" t="s">
        <v>54</v>
      </c>
      <c r="AE563" t="s">
        <v>65</v>
      </c>
      <c r="AF563" t="s">
        <v>2754</v>
      </c>
    </row>
    <row r="564" spans="1:32" x14ac:dyDescent="0.25">
      <c r="A564" t="s">
        <v>2755</v>
      </c>
      <c r="B564" t="s">
        <v>2756</v>
      </c>
      <c r="C564" t="s">
        <v>2757</v>
      </c>
      <c r="D564" t="s">
        <v>2758</v>
      </c>
      <c r="E564" t="s">
        <v>136</v>
      </c>
      <c r="F564">
        <v>4</v>
      </c>
      <c r="G564">
        <v>2022</v>
      </c>
      <c r="H564" s="1">
        <v>44970.600987094906</v>
      </c>
      <c r="I564" t="s">
        <v>444</v>
      </c>
      <c r="J564">
        <v>211</v>
      </c>
      <c r="K564">
        <v>0</v>
      </c>
      <c r="L564" t="s">
        <v>38</v>
      </c>
      <c r="M564" t="s">
        <v>51</v>
      </c>
      <c r="N564">
        <v>211</v>
      </c>
      <c r="R564" t="s">
        <v>52</v>
      </c>
      <c r="S564">
        <v>35.552078000000002</v>
      </c>
      <c r="T564">
        <v>-77.072846999999996</v>
      </c>
      <c r="U564">
        <v>2.1016333330000001</v>
      </c>
      <c r="V564">
        <v>1</v>
      </c>
      <c r="W564">
        <v>3.65</v>
      </c>
      <c r="X564">
        <v>0</v>
      </c>
      <c r="Y564">
        <v>767.21720000000005</v>
      </c>
      <c r="Z564">
        <v>37000702001</v>
      </c>
      <c r="AA564">
        <v>1001.575953785</v>
      </c>
      <c r="AB564" t="s">
        <v>41</v>
      </c>
      <c r="AC564" t="s">
        <v>54</v>
      </c>
      <c r="AD564" t="s">
        <v>54</v>
      </c>
      <c r="AE564" t="s">
        <v>54</v>
      </c>
      <c r="AF564" t="s">
        <v>2759</v>
      </c>
    </row>
    <row r="565" spans="1:32" x14ac:dyDescent="0.25">
      <c r="A565" t="s">
        <v>2760</v>
      </c>
      <c r="B565" t="s">
        <v>2761</v>
      </c>
      <c r="C565" t="s">
        <v>2762</v>
      </c>
      <c r="D565" t="s">
        <v>2763</v>
      </c>
      <c r="E565" t="s">
        <v>136</v>
      </c>
      <c r="F565">
        <v>4</v>
      </c>
      <c r="G565">
        <v>2022</v>
      </c>
      <c r="H565" s="1">
        <v>44965.642431215281</v>
      </c>
      <c r="I565" t="s">
        <v>444</v>
      </c>
      <c r="J565">
        <v>210.69</v>
      </c>
      <c r="K565">
        <v>0</v>
      </c>
      <c r="L565" t="s">
        <v>38</v>
      </c>
      <c r="M565" t="s">
        <v>51</v>
      </c>
      <c r="N565">
        <v>210.69</v>
      </c>
      <c r="R565" t="s">
        <v>86</v>
      </c>
      <c r="S565">
        <v>34.027540999999999</v>
      </c>
      <c r="T565">
        <v>-78.280216999999993</v>
      </c>
      <c r="U565">
        <v>2.1278999999999999</v>
      </c>
      <c r="V565">
        <v>1</v>
      </c>
      <c r="W565">
        <v>4.9749999999999996</v>
      </c>
      <c r="X565">
        <v>0</v>
      </c>
      <c r="Y565">
        <v>776.73829999999998</v>
      </c>
      <c r="Z565">
        <v>37001017001</v>
      </c>
      <c r="AA565">
        <v>446.15656123150001</v>
      </c>
      <c r="AB565" t="s">
        <v>41</v>
      </c>
      <c r="AC565" t="s">
        <v>54</v>
      </c>
      <c r="AD565" t="s">
        <v>215</v>
      </c>
      <c r="AE565" t="s">
        <v>65</v>
      </c>
      <c r="AF565" t="s">
        <v>2764</v>
      </c>
    </row>
    <row r="566" spans="1:32" x14ac:dyDescent="0.25">
      <c r="A566" t="s">
        <v>2765</v>
      </c>
      <c r="B566" t="s">
        <v>2766</v>
      </c>
      <c r="C566" t="s">
        <v>2767</v>
      </c>
      <c r="D566" t="s">
        <v>2768</v>
      </c>
      <c r="E566" t="s">
        <v>600</v>
      </c>
      <c r="F566">
        <v>4</v>
      </c>
      <c r="G566">
        <v>2022</v>
      </c>
      <c r="H566" s="1">
        <v>44950.409325833331</v>
      </c>
      <c r="I566" t="s">
        <v>444</v>
      </c>
      <c r="J566">
        <v>210.01300000000001</v>
      </c>
      <c r="K566">
        <v>0</v>
      </c>
      <c r="L566" t="s">
        <v>38</v>
      </c>
      <c r="M566" t="s">
        <v>79</v>
      </c>
      <c r="Q566">
        <v>210.01300000000001</v>
      </c>
      <c r="R566" t="s">
        <v>52</v>
      </c>
      <c r="S566">
        <v>28.791879999999999</v>
      </c>
      <c r="T566">
        <v>-81.757189999999994</v>
      </c>
      <c r="Z566">
        <v>12000265001</v>
      </c>
      <c r="AA566">
        <v>910.52359435000005</v>
      </c>
      <c r="AB566" t="s">
        <v>41</v>
      </c>
      <c r="AC566" t="s">
        <v>54</v>
      </c>
      <c r="AD566" t="s">
        <v>54</v>
      </c>
      <c r="AE566" t="s">
        <v>73</v>
      </c>
      <c r="AF566" t="s">
        <v>2769</v>
      </c>
    </row>
    <row r="567" spans="1:32" x14ac:dyDescent="0.25">
      <c r="A567" t="s">
        <v>2770</v>
      </c>
      <c r="B567" t="s">
        <v>2771</v>
      </c>
      <c r="C567" t="s">
        <v>2772</v>
      </c>
      <c r="D567" t="s">
        <v>2773</v>
      </c>
      <c r="E567" t="s">
        <v>93</v>
      </c>
      <c r="F567">
        <v>4</v>
      </c>
      <c r="G567">
        <v>2022</v>
      </c>
      <c r="H567" s="1">
        <v>44951.595621655091</v>
      </c>
      <c r="I567" t="s">
        <v>444</v>
      </c>
      <c r="J567">
        <v>206.08260000000001</v>
      </c>
      <c r="K567">
        <v>0</v>
      </c>
      <c r="L567" t="s">
        <v>38</v>
      </c>
      <c r="M567" t="s">
        <v>679</v>
      </c>
      <c r="O567">
        <v>206</v>
      </c>
      <c r="R567" t="s">
        <v>52</v>
      </c>
      <c r="S567">
        <v>36.744166999999997</v>
      </c>
      <c r="T567">
        <v>-86.555000000000007</v>
      </c>
      <c r="U567">
        <v>1.9910000000000001</v>
      </c>
      <c r="V567">
        <v>1</v>
      </c>
      <c r="W567">
        <v>3.2</v>
      </c>
      <c r="X567">
        <v>2.5880000000000001</v>
      </c>
      <c r="Y567">
        <v>720.64300000000003</v>
      </c>
      <c r="Z567">
        <v>21000232001</v>
      </c>
      <c r="AA567">
        <v>948.76558531269995</v>
      </c>
      <c r="AB567" t="s">
        <v>53</v>
      </c>
      <c r="AC567" t="s">
        <v>54</v>
      </c>
      <c r="AD567" t="s">
        <v>54</v>
      </c>
      <c r="AE567" t="s">
        <v>73</v>
      </c>
      <c r="AF567" t="s">
        <v>2774</v>
      </c>
    </row>
    <row r="568" spans="1:32" x14ac:dyDescent="0.25">
      <c r="A568" t="s">
        <v>2775</v>
      </c>
      <c r="B568" t="s">
        <v>2776</v>
      </c>
      <c r="C568" t="s">
        <v>2777</v>
      </c>
      <c r="D568" t="s">
        <v>2778</v>
      </c>
      <c r="E568" t="s">
        <v>1449</v>
      </c>
      <c r="F568">
        <v>3</v>
      </c>
      <c r="G568">
        <v>2022</v>
      </c>
      <c r="H568" s="1">
        <v>44995.398328206022</v>
      </c>
      <c r="I568" t="s">
        <v>444</v>
      </c>
      <c r="J568">
        <v>204.9</v>
      </c>
      <c r="K568">
        <v>0</v>
      </c>
      <c r="L568" t="s">
        <v>38</v>
      </c>
      <c r="M568" t="s">
        <v>51</v>
      </c>
      <c r="N568">
        <v>204.9</v>
      </c>
      <c r="R568" t="s">
        <v>52</v>
      </c>
      <c r="S568">
        <v>37.976816999999997</v>
      </c>
      <c r="T568">
        <v>-80.760912000000005</v>
      </c>
      <c r="U568">
        <v>2.8800000000000002E-3</v>
      </c>
      <c r="V568">
        <v>3</v>
      </c>
      <c r="W568">
        <v>1.3</v>
      </c>
      <c r="X568">
        <v>0</v>
      </c>
      <c r="Y568">
        <v>0.52559999999999996</v>
      </c>
      <c r="Z568">
        <v>54001304001</v>
      </c>
      <c r="AA568">
        <v>473.4722690619999</v>
      </c>
      <c r="AB568" t="s">
        <v>41</v>
      </c>
      <c r="AC568" t="s">
        <v>54</v>
      </c>
      <c r="AD568" t="s">
        <v>54</v>
      </c>
      <c r="AE568" t="s">
        <v>73</v>
      </c>
      <c r="AF568" t="s">
        <v>2779</v>
      </c>
    </row>
    <row r="569" spans="1:32" x14ac:dyDescent="0.25">
      <c r="A569" t="s">
        <v>2780</v>
      </c>
      <c r="B569" t="s">
        <v>2781</v>
      </c>
      <c r="C569" t="s">
        <v>2782</v>
      </c>
      <c r="D569" t="s">
        <v>2783</v>
      </c>
      <c r="E569" t="s">
        <v>629</v>
      </c>
      <c r="F569">
        <v>6</v>
      </c>
      <c r="G569">
        <v>2022</v>
      </c>
      <c r="H569" s="1">
        <v>44952.716320243053</v>
      </c>
      <c r="I569" t="s">
        <v>444</v>
      </c>
      <c r="J569">
        <v>204</v>
      </c>
      <c r="K569">
        <v>0</v>
      </c>
      <c r="L569" t="s">
        <v>38</v>
      </c>
      <c r="M569" t="s">
        <v>51</v>
      </c>
      <c r="N569">
        <v>204</v>
      </c>
      <c r="R569" t="s">
        <v>86</v>
      </c>
      <c r="S569">
        <v>35.881270000000001</v>
      </c>
      <c r="T569">
        <v>-106.29626</v>
      </c>
      <c r="Z569">
        <v>35000030005</v>
      </c>
      <c r="AA569">
        <v>395.16723994789993</v>
      </c>
      <c r="AB569" t="s">
        <v>41</v>
      </c>
      <c r="AC569" t="s">
        <v>54</v>
      </c>
      <c r="AD569" t="s">
        <v>43</v>
      </c>
      <c r="AE569" t="s">
        <v>73</v>
      </c>
      <c r="AF569" t="s">
        <v>2784</v>
      </c>
    </row>
    <row r="570" spans="1:32" x14ac:dyDescent="0.25">
      <c r="A570" t="s">
        <v>2785</v>
      </c>
      <c r="B570" t="s">
        <v>2786</v>
      </c>
      <c r="C570" t="s">
        <v>2787</v>
      </c>
      <c r="D570" t="s">
        <v>2788</v>
      </c>
      <c r="E570" t="s">
        <v>36</v>
      </c>
      <c r="F570">
        <v>9</v>
      </c>
      <c r="G570">
        <v>2022</v>
      </c>
      <c r="H570" s="1">
        <v>44935.540930324074</v>
      </c>
      <c r="I570" t="s">
        <v>444</v>
      </c>
      <c r="J570">
        <v>202.54</v>
      </c>
      <c r="K570">
        <v>0</v>
      </c>
      <c r="L570" t="s">
        <v>38</v>
      </c>
      <c r="M570" t="s">
        <v>79</v>
      </c>
      <c r="Q570">
        <v>202.54</v>
      </c>
      <c r="R570" t="s">
        <v>94</v>
      </c>
      <c r="S570">
        <v>38.896000000000001</v>
      </c>
      <c r="T570">
        <v>-121.115611</v>
      </c>
      <c r="U570">
        <v>1.0333333330000001</v>
      </c>
      <c r="V570">
        <v>1</v>
      </c>
      <c r="W570">
        <v>1.67</v>
      </c>
      <c r="X570">
        <v>0</v>
      </c>
      <c r="Y570">
        <v>375.36</v>
      </c>
      <c r="Z570">
        <v>6005040001</v>
      </c>
      <c r="AA570">
        <v>509.89321283599998</v>
      </c>
      <c r="AB570" t="s">
        <v>54</v>
      </c>
      <c r="AC570" t="s">
        <v>54</v>
      </c>
      <c r="AD570" t="s">
        <v>54</v>
      </c>
      <c r="AE570" t="s">
        <v>73</v>
      </c>
      <c r="AF570" t="s">
        <v>2789</v>
      </c>
    </row>
    <row r="571" spans="1:32" x14ac:dyDescent="0.25">
      <c r="A571" t="s">
        <v>2790</v>
      </c>
      <c r="B571" t="s">
        <v>2791</v>
      </c>
      <c r="C571" t="s">
        <v>2792</v>
      </c>
      <c r="D571" t="s">
        <v>182</v>
      </c>
      <c r="E571" t="s">
        <v>117</v>
      </c>
      <c r="F571">
        <v>5</v>
      </c>
      <c r="G571">
        <v>2022</v>
      </c>
      <c r="H571" s="1">
        <v>45002.366579699075</v>
      </c>
      <c r="I571" t="s">
        <v>444</v>
      </c>
      <c r="J571">
        <v>200.66</v>
      </c>
      <c r="K571">
        <v>0</v>
      </c>
      <c r="L571" t="s">
        <v>38</v>
      </c>
      <c r="M571" t="s">
        <v>51</v>
      </c>
      <c r="N571">
        <v>221.22</v>
      </c>
      <c r="R571" t="s">
        <v>52</v>
      </c>
      <c r="S571">
        <v>37.746099999999998</v>
      </c>
      <c r="T571">
        <v>-89.241699999999994</v>
      </c>
      <c r="U571">
        <v>1.345</v>
      </c>
      <c r="V571">
        <v>1</v>
      </c>
      <c r="W571">
        <v>6.6</v>
      </c>
      <c r="X571">
        <v>2.64</v>
      </c>
      <c r="Y571">
        <v>490.07</v>
      </c>
      <c r="Z571">
        <v>17000015002</v>
      </c>
      <c r="AA571">
        <v>777.58714957489985</v>
      </c>
      <c r="AB571" t="s">
        <v>2028</v>
      </c>
      <c r="AC571" t="s">
        <v>42</v>
      </c>
      <c r="AD571" t="s">
        <v>54</v>
      </c>
      <c r="AE571" t="s">
        <v>1307</v>
      </c>
      <c r="AF571" t="s">
        <v>2793</v>
      </c>
    </row>
    <row r="572" spans="1:32" x14ac:dyDescent="0.25">
      <c r="A572" t="s">
        <v>2794</v>
      </c>
      <c r="B572" t="s">
        <v>2795</v>
      </c>
      <c r="C572" t="s">
        <v>2796</v>
      </c>
      <c r="D572" t="s">
        <v>1199</v>
      </c>
      <c r="E572" t="s">
        <v>213</v>
      </c>
      <c r="F572">
        <v>3</v>
      </c>
      <c r="G572">
        <v>2022</v>
      </c>
      <c r="H572" s="1">
        <v>44972.459914108797</v>
      </c>
      <c r="I572" t="s">
        <v>444</v>
      </c>
      <c r="J572">
        <v>199.12</v>
      </c>
      <c r="K572">
        <v>0</v>
      </c>
      <c r="L572" t="s">
        <v>38</v>
      </c>
      <c r="M572" t="s">
        <v>51</v>
      </c>
      <c r="N572">
        <v>199.12</v>
      </c>
      <c r="R572" t="s">
        <v>52</v>
      </c>
      <c r="S572">
        <v>40.128059999999998</v>
      </c>
      <c r="T572">
        <v>-75.503420000000006</v>
      </c>
      <c r="U572">
        <v>1.6665000000000001</v>
      </c>
      <c r="V572">
        <v>2</v>
      </c>
      <c r="W572">
        <v>4</v>
      </c>
      <c r="X572">
        <v>0</v>
      </c>
      <c r="Y572">
        <v>607.78099999999995</v>
      </c>
      <c r="Z572">
        <v>42000115001</v>
      </c>
      <c r="AA572">
        <v>1007.0390953510999</v>
      </c>
      <c r="AB572" t="s">
        <v>53</v>
      </c>
      <c r="AC572" t="s">
        <v>54</v>
      </c>
      <c r="AD572" t="s">
        <v>54</v>
      </c>
      <c r="AE572" t="s">
        <v>54</v>
      </c>
      <c r="AF572" t="s">
        <v>2797</v>
      </c>
    </row>
    <row r="573" spans="1:32" x14ac:dyDescent="0.25">
      <c r="A573" t="s">
        <v>2798</v>
      </c>
      <c r="B573" t="s">
        <v>2799</v>
      </c>
      <c r="C573" t="s">
        <v>2799</v>
      </c>
      <c r="D573" t="s">
        <v>2390</v>
      </c>
      <c r="E573" t="s">
        <v>99</v>
      </c>
      <c r="F573">
        <v>6</v>
      </c>
      <c r="G573">
        <v>2022</v>
      </c>
      <c r="H573" s="1">
        <v>44834.649126180557</v>
      </c>
      <c r="I573" t="s">
        <v>444</v>
      </c>
      <c r="J573">
        <v>188.48</v>
      </c>
      <c r="K573">
        <v>0</v>
      </c>
      <c r="L573" t="s">
        <v>38</v>
      </c>
      <c r="M573" t="s">
        <v>79</v>
      </c>
      <c r="Q573">
        <v>188.48</v>
      </c>
      <c r="R573" t="s">
        <v>52</v>
      </c>
      <c r="S573">
        <v>29.556899999999999</v>
      </c>
      <c r="T573">
        <v>-95.216399999999993</v>
      </c>
      <c r="U573">
        <v>1.7063333329999999</v>
      </c>
      <c r="V573">
        <v>1</v>
      </c>
      <c r="W573">
        <v>2.5</v>
      </c>
      <c r="X573">
        <v>2.5</v>
      </c>
      <c r="Y573">
        <v>623.226</v>
      </c>
      <c r="Z573">
        <v>48007012002</v>
      </c>
      <c r="AA573">
        <v>799.43971583929999</v>
      </c>
      <c r="AB573" t="s">
        <v>41</v>
      </c>
      <c r="AC573" t="s">
        <v>54</v>
      </c>
      <c r="AD573" t="s">
        <v>54</v>
      </c>
      <c r="AE573" t="s">
        <v>73</v>
      </c>
      <c r="AF573" t="s">
        <v>2800</v>
      </c>
    </row>
    <row r="574" spans="1:32" x14ac:dyDescent="0.25">
      <c r="A574" t="s">
        <v>2801</v>
      </c>
      <c r="B574" t="s">
        <v>2802</v>
      </c>
      <c r="C574" t="s">
        <v>2803</v>
      </c>
      <c r="D574" t="s">
        <v>689</v>
      </c>
      <c r="E574" t="s">
        <v>207</v>
      </c>
      <c r="F574">
        <v>4</v>
      </c>
      <c r="G574">
        <v>2022</v>
      </c>
      <c r="H574" s="1">
        <v>44974.610803923613</v>
      </c>
      <c r="I574" t="s">
        <v>444</v>
      </c>
      <c r="J574">
        <v>188</v>
      </c>
      <c r="K574">
        <v>0</v>
      </c>
      <c r="L574" t="s">
        <v>38</v>
      </c>
      <c r="M574" t="s">
        <v>51</v>
      </c>
      <c r="N574">
        <v>188</v>
      </c>
      <c r="R574" t="s">
        <v>52</v>
      </c>
      <c r="S574">
        <v>36.587240000000001</v>
      </c>
      <c r="T574">
        <v>-86.524410000000003</v>
      </c>
      <c r="U574">
        <v>1.748916667</v>
      </c>
      <c r="V574">
        <v>1</v>
      </c>
      <c r="W574">
        <v>2.85</v>
      </c>
      <c r="X574">
        <v>1.53</v>
      </c>
      <c r="Y574">
        <v>636.298</v>
      </c>
      <c r="Z574">
        <v>47001145001</v>
      </c>
      <c r="AA574">
        <v>569.80566534422996</v>
      </c>
      <c r="AB574" t="s">
        <v>38</v>
      </c>
      <c r="AC574" t="s">
        <v>38</v>
      </c>
      <c r="AD574" t="s">
        <v>38</v>
      </c>
      <c r="AE574" t="s">
        <v>38</v>
      </c>
      <c r="AF574" t="s">
        <v>2804</v>
      </c>
    </row>
    <row r="575" spans="1:32" x14ac:dyDescent="0.25">
      <c r="A575" t="s">
        <v>2805</v>
      </c>
      <c r="B575" t="s">
        <v>2806</v>
      </c>
      <c r="C575" t="s">
        <v>2806</v>
      </c>
      <c r="D575" t="s">
        <v>2807</v>
      </c>
      <c r="E575" t="s">
        <v>99</v>
      </c>
      <c r="F575">
        <v>6</v>
      </c>
      <c r="G575">
        <v>2022</v>
      </c>
      <c r="H575" s="1">
        <v>44833.39719059028</v>
      </c>
      <c r="I575" t="s">
        <v>444</v>
      </c>
      <c r="J575">
        <v>187.39</v>
      </c>
      <c r="K575">
        <v>0</v>
      </c>
      <c r="L575" t="s">
        <v>38</v>
      </c>
      <c r="M575" t="s">
        <v>679</v>
      </c>
      <c r="O575">
        <v>187</v>
      </c>
      <c r="R575" t="s">
        <v>52</v>
      </c>
      <c r="S575">
        <v>29.352250000000002</v>
      </c>
      <c r="T575">
        <v>-94.983389000000003</v>
      </c>
      <c r="U575">
        <v>1.9358333329999999</v>
      </c>
      <c r="V575">
        <v>1</v>
      </c>
      <c r="W575">
        <v>3</v>
      </c>
      <c r="X575">
        <v>3</v>
      </c>
      <c r="Y575">
        <v>705.46</v>
      </c>
      <c r="Z575">
        <v>48007030001</v>
      </c>
      <c r="AA575">
        <v>823.11332929239984</v>
      </c>
      <c r="AB575" t="s">
        <v>41</v>
      </c>
      <c r="AC575" t="s">
        <v>54</v>
      </c>
      <c r="AD575" t="s">
        <v>54</v>
      </c>
      <c r="AE575" t="s">
        <v>73</v>
      </c>
      <c r="AF575" t="s">
        <v>2808</v>
      </c>
    </row>
    <row r="576" spans="1:32" x14ac:dyDescent="0.25">
      <c r="A576" t="s">
        <v>2809</v>
      </c>
      <c r="B576" t="s">
        <v>2810</v>
      </c>
      <c r="C576" t="s">
        <v>2810</v>
      </c>
      <c r="D576" t="s">
        <v>2811</v>
      </c>
      <c r="E576" t="s">
        <v>99</v>
      </c>
      <c r="F576">
        <v>6</v>
      </c>
      <c r="G576">
        <v>2022</v>
      </c>
      <c r="H576" s="1">
        <v>44914.40653453704</v>
      </c>
      <c r="I576" t="s">
        <v>444</v>
      </c>
      <c r="J576">
        <v>168.65</v>
      </c>
      <c r="K576">
        <v>0</v>
      </c>
      <c r="L576" t="s">
        <v>38</v>
      </c>
      <c r="M576" t="s">
        <v>79</v>
      </c>
      <c r="Q576">
        <v>168.65</v>
      </c>
      <c r="R576" t="s">
        <v>52</v>
      </c>
      <c r="S576">
        <v>32.997140000000002</v>
      </c>
      <c r="T576">
        <v>-97.186920000000001</v>
      </c>
      <c r="U576">
        <v>0.93416666699999995</v>
      </c>
      <c r="V576">
        <v>1</v>
      </c>
      <c r="W576">
        <v>1.75</v>
      </c>
      <c r="X576">
        <v>0</v>
      </c>
      <c r="Y576">
        <v>340.99079999999998</v>
      </c>
      <c r="AB576" t="s">
        <v>41</v>
      </c>
      <c r="AC576" t="s">
        <v>64</v>
      </c>
      <c r="AD576" t="s">
        <v>54</v>
      </c>
      <c r="AE576" t="s">
        <v>73</v>
      </c>
      <c r="AF576" t="s">
        <v>2812</v>
      </c>
    </row>
    <row r="577" spans="1:32" x14ac:dyDescent="0.25">
      <c r="A577" t="s">
        <v>2813</v>
      </c>
      <c r="B577" t="s">
        <v>2814</v>
      </c>
      <c r="C577" t="s">
        <v>2815</v>
      </c>
      <c r="D577" t="s">
        <v>2816</v>
      </c>
      <c r="E577" t="s">
        <v>641</v>
      </c>
      <c r="F577">
        <v>3</v>
      </c>
      <c r="G577">
        <v>2022</v>
      </c>
      <c r="H577" s="1">
        <v>44971.535835393515</v>
      </c>
      <c r="I577" t="s">
        <v>444</v>
      </c>
      <c r="J577">
        <v>166</v>
      </c>
      <c r="K577">
        <v>0</v>
      </c>
      <c r="L577" t="s">
        <v>38</v>
      </c>
      <c r="M577" t="s">
        <v>79</v>
      </c>
      <c r="Q577">
        <v>166</v>
      </c>
      <c r="R577" t="s">
        <v>52</v>
      </c>
      <c r="S577">
        <v>37.759154000000002</v>
      </c>
      <c r="T577">
        <v>-79.995574000000005</v>
      </c>
      <c r="U577">
        <v>2.0750000000000002</v>
      </c>
      <c r="V577">
        <v>1</v>
      </c>
      <c r="W577">
        <v>3</v>
      </c>
      <c r="X577">
        <v>0</v>
      </c>
      <c r="Y577">
        <v>757.14</v>
      </c>
      <c r="Z577">
        <v>51000217001</v>
      </c>
      <c r="AA577">
        <v>839.50275399070017</v>
      </c>
      <c r="AB577" t="s">
        <v>53</v>
      </c>
      <c r="AC577" t="s">
        <v>54</v>
      </c>
      <c r="AD577" t="s">
        <v>54</v>
      </c>
      <c r="AE577" t="s">
        <v>73</v>
      </c>
      <c r="AF577" t="s">
        <v>2817</v>
      </c>
    </row>
    <row r="578" spans="1:32" x14ac:dyDescent="0.25">
      <c r="A578" t="s">
        <v>272</v>
      </c>
      <c r="B578" t="s">
        <v>2818</v>
      </c>
      <c r="C578" t="s">
        <v>2819</v>
      </c>
      <c r="D578" t="s">
        <v>275</v>
      </c>
      <c r="E578" t="s">
        <v>207</v>
      </c>
      <c r="F578">
        <v>4</v>
      </c>
      <c r="G578">
        <v>2022</v>
      </c>
      <c r="H578" s="1">
        <v>44970.647813113428</v>
      </c>
      <c r="I578" t="s">
        <v>444</v>
      </c>
      <c r="J578">
        <v>154.68</v>
      </c>
      <c r="K578">
        <v>0</v>
      </c>
      <c r="L578" t="s">
        <v>38</v>
      </c>
      <c r="M578" t="s">
        <v>51</v>
      </c>
      <c r="N578">
        <v>154.6</v>
      </c>
      <c r="R578" t="s">
        <v>86</v>
      </c>
      <c r="S578">
        <v>36.217778000000003</v>
      </c>
      <c r="T578">
        <v>-86.317778000000004</v>
      </c>
      <c r="U578">
        <v>6.8599166670000002</v>
      </c>
      <c r="V578">
        <v>1</v>
      </c>
      <c r="W578">
        <v>10</v>
      </c>
      <c r="X578">
        <v>7.05</v>
      </c>
      <c r="Y578">
        <v>2492.665</v>
      </c>
      <c r="Z578">
        <v>47000790001</v>
      </c>
      <c r="AA578">
        <v>2640.5184236150003</v>
      </c>
      <c r="AB578" t="s">
        <v>54</v>
      </c>
      <c r="AC578" t="s">
        <v>54</v>
      </c>
      <c r="AD578" t="s">
        <v>215</v>
      </c>
      <c r="AE578" t="s">
        <v>65</v>
      </c>
      <c r="AF578" t="s">
        <v>2820</v>
      </c>
    </row>
    <row r="579" spans="1:32" x14ac:dyDescent="0.25">
      <c r="A579" t="s">
        <v>2821</v>
      </c>
      <c r="B579" t="s">
        <v>2822</v>
      </c>
      <c r="C579" t="s">
        <v>2823</v>
      </c>
      <c r="D579" t="s">
        <v>2085</v>
      </c>
      <c r="E579" t="s">
        <v>231</v>
      </c>
      <c r="F579">
        <v>2</v>
      </c>
      <c r="G579">
        <v>2022</v>
      </c>
      <c r="H579" s="1">
        <v>44978.672283668981</v>
      </c>
      <c r="I579" t="s">
        <v>444</v>
      </c>
      <c r="J579">
        <v>136.49</v>
      </c>
      <c r="K579">
        <v>0</v>
      </c>
      <c r="L579" t="s">
        <v>38</v>
      </c>
      <c r="M579" t="s">
        <v>51</v>
      </c>
      <c r="N579">
        <v>136.49</v>
      </c>
      <c r="R579" t="s">
        <v>214</v>
      </c>
      <c r="S579">
        <v>18.488446</v>
      </c>
      <c r="T579">
        <v>-66.875817999999995</v>
      </c>
      <c r="U579">
        <v>1.448166667</v>
      </c>
      <c r="V579">
        <v>1</v>
      </c>
      <c r="W579">
        <v>1.68</v>
      </c>
      <c r="X579">
        <v>30.2</v>
      </c>
      <c r="Y579">
        <v>528.71100000000001</v>
      </c>
      <c r="Z579">
        <v>72000002004</v>
      </c>
      <c r="AB579" t="s">
        <v>41</v>
      </c>
      <c r="AC579" t="s">
        <v>54</v>
      </c>
      <c r="AD579" t="s">
        <v>386</v>
      </c>
      <c r="AE579" t="s">
        <v>73</v>
      </c>
      <c r="AF579" t="s">
        <v>2824</v>
      </c>
    </row>
    <row r="580" spans="1:32" x14ac:dyDescent="0.25">
      <c r="A580" t="s">
        <v>2825</v>
      </c>
      <c r="B580" t="s">
        <v>2826</v>
      </c>
      <c r="C580" t="s">
        <v>2827</v>
      </c>
      <c r="D580" t="s">
        <v>2828</v>
      </c>
      <c r="E580" t="s">
        <v>93</v>
      </c>
      <c r="F580">
        <v>4</v>
      </c>
      <c r="G580">
        <v>2022</v>
      </c>
      <c r="H580" s="1">
        <v>44957.595820694441</v>
      </c>
      <c r="I580" t="s">
        <v>444</v>
      </c>
      <c r="J580">
        <v>119</v>
      </c>
      <c r="K580">
        <v>0</v>
      </c>
      <c r="L580" t="s">
        <v>38</v>
      </c>
      <c r="M580" t="s">
        <v>39</v>
      </c>
      <c r="N580">
        <v>55</v>
      </c>
      <c r="Q580">
        <v>64</v>
      </c>
      <c r="R580" t="s">
        <v>52</v>
      </c>
      <c r="S580">
        <v>37.106380000000001</v>
      </c>
      <c r="T580">
        <v>-84.066829999999996</v>
      </c>
      <c r="U580">
        <v>3.3238333330000001</v>
      </c>
      <c r="V580">
        <v>1</v>
      </c>
      <c r="W580">
        <v>5</v>
      </c>
      <c r="X580">
        <v>3.7</v>
      </c>
      <c r="Y580">
        <v>1210.4639999999999</v>
      </c>
      <c r="Z580">
        <v>21000280001</v>
      </c>
      <c r="AA580">
        <v>1443.9083159202301</v>
      </c>
      <c r="AB580" t="s">
        <v>41</v>
      </c>
      <c r="AC580" t="s">
        <v>54</v>
      </c>
      <c r="AD580" t="s">
        <v>54</v>
      </c>
      <c r="AE580" t="s">
        <v>65</v>
      </c>
      <c r="AF580" t="s">
        <v>2829</v>
      </c>
    </row>
    <row r="581" spans="1:32" x14ac:dyDescent="0.25">
      <c r="A581" t="s">
        <v>2830</v>
      </c>
      <c r="B581" t="s">
        <v>2831</v>
      </c>
      <c r="C581" t="s">
        <v>2832</v>
      </c>
      <c r="D581" t="s">
        <v>2833</v>
      </c>
      <c r="E581" t="s">
        <v>36</v>
      </c>
      <c r="F581">
        <v>9</v>
      </c>
      <c r="G581">
        <v>2022</v>
      </c>
      <c r="H581" s="1">
        <v>44932.483194097222</v>
      </c>
      <c r="I581" t="s">
        <v>444</v>
      </c>
      <c r="J581">
        <v>116.2</v>
      </c>
      <c r="K581">
        <v>0</v>
      </c>
      <c r="L581" t="s">
        <v>38</v>
      </c>
      <c r="M581" t="s">
        <v>51</v>
      </c>
      <c r="N581">
        <v>170.2</v>
      </c>
      <c r="R581" t="s">
        <v>214</v>
      </c>
      <c r="S581">
        <v>40.591068999999997</v>
      </c>
      <c r="T581">
        <v>-124.157797</v>
      </c>
      <c r="U581">
        <v>1.3825000000000001</v>
      </c>
      <c r="V581">
        <v>2</v>
      </c>
      <c r="W581">
        <v>1.5</v>
      </c>
      <c r="X581">
        <v>0</v>
      </c>
      <c r="Y581">
        <v>262.79300000000001</v>
      </c>
      <c r="Z581">
        <v>6001011001</v>
      </c>
      <c r="AA581">
        <v>446.15656123150001</v>
      </c>
      <c r="AB581" t="s">
        <v>1160</v>
      </c>
      <c r="AC581" t="s">
        <v>757</v>
      </c>
      <c r="AD581" t="s">
        <v>43</v>
      </c>
      <c r="AE581" t="s">
        <v>73</v>
      </c>
      <c r="AF581" t="s">
        <v>2834</v>
      </c>
    </row>
    <row r="582" spans="1:32" x14ac:dyDescent="0.25">
      <c r="A582" t="s">
        <v>2835</v>
      </c>
      <c r="B582" t="s">
        <v>2836</v>
      </c>
      <c r="C582" t="s">
        <v>2837</v>
      </c>
      <c r="D582" t="s">
        <v>2838</v>
      </c>
      <c r="E582" t="s">
        <v>231</v>
      </c>
      <c r="F582">
        <v>2</v>
      </c>
      <c r="G582">
        <v>2022</v>
      </c>
      <c r="H582" s="1">
        <v>44978.680973680559</v>
      </c>
      <c r="I582" t="s">
        <v>444</v>
      </c>
      <c r="J582">
        <v>112.32</v>
      </c>
      <c r="K582">
        <v>0</v>
      </c>
      <c r="L582" t="s">
        <v>38</v>
      </c>
      <c r="M582" t="s">
        <v>51</v>
      </c>
      <c r="N582">
        <v>112.32</v>
      </c>
      <c r="R582" t="s">
        <v>86</v>
      </c>
      <c r="S582">
        <v>18.479389999999999</v>
      </c>
      <c r="T582">
        <v>-66.545171999999994</v>
      </c>
      <c r="U582">
        <v>6.1016666669999999</v>
      </c>
      <c r="V582">
        <v>1</v>
      </c>
      <c r="W582">
        <v>3.43</v>
      </c>
      <c r="X582">
        <v>4.87</v>
      </c>
      <c r="Y582">
        <v>2225.5300000000002</v>
      </c>
      <c r="Z582">
        <v>72000002003</v>
      </c>
      <c r="AB582" t="s">
        <v>41</v>
      </c>
      <c r="AC582" t="s">
        <v>54</v>
      </c>
      <c r="AD582" t="s">
        <v>386</v>
      </c>
      <c r="AE582" t="s">
        <v>65</v>
      </c>
      <c r="AF582" t="s">
        <v>2839</v>
      </c>
    </row>
    <row r="583" spans="1:32" x14ac:dyDescent="0.25">
      <c r="A583" t="s">
        <v>2840</v>
      </c>
      <c r="B583" t="s">
        <v>2841</v>
      </c>
      <c r="C583" t="s">
        <v>2842</v>
      </c>
      <c r="D583" t="s">
        <v>2843</v>
      </c>
      <c r="E583" t="s">
        <v>85</v>
      </c>
      <c r="F583">
        <v>2</v>
      </c>
      <c r="G583">
        <v>2022</v>
      </c>
      <c r="H583" s="1">
        <v>44956.575203842593</v>
      </c>
      <c r="I583" t="s">
        <v>444</v>
      </c>
      <c r="J583">
        <v>110.39</v>
      </c>
      <c r="K583">
        <v>0</v>
      </c>
      <c r="L583" t="s">
        <v>38</v>
      </c>
      <c r="M583" t="s">
        <v>79</v>
      </c>
      <c r="Q583">
        <v>110.39</v>
      </c>
      <c r="R583" t="s">
        <v>86</v>
      </c>
      <c r="S583">
        <v>44.705500000000001</v>
      </c>
      <c r="T583">
        <v>-75.487971999999999</v>
      </c>
      <c r="U583">
        <v>0</v>
      </c>
      <c r="V583">
        <v>1</v>
      </c>
      <c r="W583">
        <v>6.5</v>
      </c>
      <c r="X583">
        <v>0</v>
      </c>
      <c r="Y583">
        <v>0</v>
      </c>
      <c r="Z583">
        <v>36006113001</v>
      </c>
      <c r="AA583">
        <v>1875.1322902043896</v>
      </c>
      <c r="AB583" t="s">
        <v>53</v>
      </c>
      <c r="AC583" t="s">
        <v>42</v>
      </c>
      <c r="AD583" t="s">
        <v>54</v>
      </c>
      <c r="AE583" t="s">
        <v>55</v>
      </c>
      <c r="AF583" t="s">
        <v>2844</v>
      </c>
    </row>
    <row r="584" spans="1:32" x14ac:dyDescent="0.25">
      <c r="A584" t="s">
        <v>2845</v>
      </c>
      <c r="B584" t="s">
        <v>2846</v>
      </c>
      <c r="C584" t="s">
        <v>2847</v>
      </c>
      <c r="D584" t="s">
        <v>1259</v>
      </c>
      <c r="E584" t="s">
        <v>1948</v>
      </c>
      <c r="F584">
        <v>6</v>
      </c>
      <c r="G584">
        <v>2022</v>
      </c>
      <c r="H584" s="1">
        <v>44956.679108321761</v>
      </c>
      <c r="I584" t="s">
        <v>444</v>
      </c>
      <c r="J584">
        <v>109.7</v>
      </c>
      <c r="K584">
        <v>0</v>
      </c>
      <c r="L584" t="s">
        <v>38</v>
      </c>
      <c r="M584" t="s">
        <v>51</v>
      </c>
      <c r="N584">
        <v>109.7</v>
      </c>
      <c r="R584" t="s">
        <v>52</v>
      </c>
      <c r="S584">
        <v>30.28134</v>
      </c>
      <c r="T584">
        <v>-91.975960000000001</v>
      </c>
      <c r="U584">
        <v>1.006666667</v>
      </c>
      <c r="V584">
        <v>1</v>
      </c>
      <c r="W584">
        <v>1.5</v>
      </c>
      <c r="X584">
        <v>0</v>
      </c>
      <c r="Y584">
        <v>367.24</v>
      </c>
      <c r="Z584">
        <v>22000700003</v>
      </c>
      <c r="AA584">
        <v>710.20840359300007</v>
      </c>
      <c r="AB584" t="s">
        <v>87</v>
      </c>
      <c r="AC584" t="s">
        <v>54</v>
      </c>
      <c r="AD584" t="s">
        <v>54</v>
      </c>
      <c r="AE584" t="s">
        <v>73</v>
      </c>
      <c r="AF584" t="s">
        <v>2848</v>
      </c>
    </row>
    <row r="585" spans="1:32" x14ac:dyDescent="0.25">
      <c r="A585" t="s">
        <v>2849</v>
      </c>
      <c r="B585" t="s">
        <v>2850</v>
      </c>
      <c r="C585" t="s">
        <v>2851</v>
      </c>
      <c r="D585" t="s">
        <v>2852</v>
      </c>
      <c r="E585" t="s">
        <v>50</v>
      </c>
      <c r="F585">
        <v>10</v>
      </c>
      <c r="G585">
        <v>2022</v>
      </c>
      <c r="H585" s="1">
        <v>44970.63622083333</v>
      </c>
      <c r="I585" t="s">
        <v>444</v>
      </c>
      <c r="J585">
        <v>108.48</v>
      </c>
      <c r="K585">
        <v>0</v>
      </c>
      <c r="L585" t="s">
        <v>38</v>
      </c>
      <c r="M585" t="s">
        <v>39</v>
      </c>
      <c r="N585">
        <v>36.9</v>
      </c>
      <c r="Q585">
        <v>71.58</v>
      </c>
      <c r="R585" t="s">
        <v>490</v>
      </c>
      <c r="S585">
        <v>43.137183</v>
      </c>
      <c r="T585">
        <v>-123.401796</v>
      </c>
      <c r="U585">
        <v>0</v>
      </c>
      <c r="V585">
        <v>1</v>
      </c>
      <c r="W585">
        <v>1.6</v>
      </c>
      <c r="X585">
        <v>0</v>
      </c>
      <c r="Y585">
        <v>0</v>
      </c>
      <c r="Z585">
        <v>41000153001</v>
      </c>
      <c r="AA585">
        <v>473.4722690619999</v>
      </c>
      <c r="AB585" t="s">
        <v>407</v>
      </c>
      <c r="AC585" t="s">
        <v>42</v>
      </c>
      <c r="AD585" t="s">
        <v>54</v>
      </c>
      <c r="AE585" t="s">
        <v>65</v>
      </c>
      <c r="AF585" t="s">
        <v>2853</v>
      </c>
    </row>
    <row r="586" spans="1:32" x14ac:dyDescent="0.25">
      <c r="A586" t="s">
        <v>2854</v>
      </c>
      <c r="B586" t="s">
        <v>2855</v>
      </c>
      <c r="C586" t="s">
        <v>2856</v>
      </c>
      <c r="D586" t="s">
        <v>2857</v>
      </c>
      <c r="E586" t="s">
        <v>213</v>
      </c>
      <c r="F586">
        <v>3</v>
      </c>
      <c r="G586">
        <v>2022</v>
      </c>
      <c r="H586" s="1">
        <v>44980.390779687499</v>
      </c>
      <c r="I586" t="s">
        <v>444</v>
      </c>
      <c r="J586">
        <v>105.857</v>
      </c>
      <c r="K586">
        <v>0</v>
      </c>
      <c r="L586" t="s">
        <v>38</v>
      </c>
      <c r="M586" t="s">
        <v>79</v>
      </c>
      <c r="Q586">
        <v>105.857</v>
      </c>
      <c r="R586" t="s">
        <v>52</v>
      </c>
      <c r="S586">
        <v>41.873469999999998</v>
      </c>
      <c r="T586">
        <v>-80.131619999999998</v>
      </c>
      <c r="U586">
        <v>0.87166666699999995</v>
      </c>
      <c r="V586">
        <v>1</v>
      </c>
      <c r="W586">
        <v>3.601</v>
      </c>
      <c r="X586">
        <v>0</v>
      </c>
      <c r="Y586">
        <v>317.27</v>
      </c>
      <c r="Z586">
        <v>42006098001</v>
      </c>
      <c r="AA586">
        <v>355.10420179650004</v>
      </c>
      <c r="AB586" t="s">
        <v>118</v>
      </c>
      <c r="AC586" t="s">
        <v>54</v>
      </c>
      <c r="AD586" t="s">
        <v>54</v>
      </c>
      <c r="AE586" t="s">
        <v>73</v>
      </c>
      <c r="AF586" t="s">
        <v>2858</v>
      </c>
    </row>
    <row r="587" spans="1:32" x14ac:dyDescent="0.25">
      <c r="A587" t="s">
        <v>2859</v>
      </c>
      <c r="B587" t="s">
        <v>2860</v>
      </c>
      <c r="C587" t="s">
        <v>2861</v>
      </c>
      <c r="D587" t="s">
        <v>2862</v>
      </c>
      <c r="E587" t="s">
        <v>543</v>
      </c>
      <c r="F587">
        <v>7</v>
      </c>
      <c r="G587">
        <v>2022</v>
      </c>
      <c r="H587" s="1">
        <v>44945.368287858793</v>
      </c>
      <c r="I587" t="s">
        <v>444</v>
      </c>
      <c r="J587">
        <v>103.2</v>
      </c>
      <c r="K587">
        <v>1</v>
      </c>
      <c r="L587" t="s">
        <v>51</v>
      </c>
      <c r="M587" t="s">
        <v>51</v>
      </c>
      <c r="N587">
        <v>103.2</v>
      </c>
      <c r="R587" t="s">
        <v>52</v>
      </c>
      <c r="S587">
        <v>37.883279999999999</v>
      </c>
      <c r="T587">
        <v>-90.503309999999999</v>
      </c>
      <c r="U587">
        <v>2.4601666670000002</v>
      </c>
      <c r="V587">
        <v>1</v>
      </c>
      <c r="W587">
        <v>0</v>
      </c>
      <c r="X587">
        <v>0</v>
      </c>
      <c r="Y587">
        <v>897.76199999999994</v>
      </c>
      <c r="Z587">
        <v>29000959001</v>
      </c>
      <c r="AA587">
        <v>706.56630921559986</v>
      </c>
      <c r="AB587" t="s">
        <v>53</v>
      </c>
      <c r="AC587" t="s">
        <v>64</v>
      </c>
      <c r="AD587" t="s">
        <v>54</v>
      </c>
      <c r="AE587" t="s">
        <v>438</v>
      </c>
      <c r="AF587" t="s">
        <v>2863</v>
      </c>
    </row>
    <row r="588" spans="1:32" x14ac:dyDescent="0.25">
      <c r="A588" t="s">
        <v>2864</v>
      </c>
      <c r="B588" t="s">
        <v>2865</v>
      </c>
      <c r="C588" t="s">
        <v>2866</v>
      </c>
      <c r="D588" t="s">
        <v>2867</v>
      </c>
      <c r="E588" t="s">
        <v>437</v>
      </c>
      <c r="F588">
        <v>5</v>
      </c>
      <c r="G588">
        <v>2022</v>
      </c>
      <c r="H588" s="1">
        <v>45139.470518472219</v>
      </c>
      <c r="I588" t="s">
        <v>444</v>
      </c>
      <c r="J588">
        <v>100</v>
      </c>
      <c r="K588">
        <v>0</v>
      </c>
      <c r="L588" t="s">
        <v>38</v>
      </c>
      <c r="M588" t="s">
        <v>79</v>
      </c>
      <c r="Q588">
        <v>100</v>
      </c>
      <c r="R588" t="s">
        <v>86</v>
      </c>
      <c r="S588">
        <v>44.726393999999999</v>
      </c>
      <c r="T588">
        <v>-93.464691999999999</v>
      </c>
      <c r="U588">
        <v>0.55177500000000002</v>
      </c>
      <c r="V588">
        <v>2</v>
      </c>
      <c r="W588">
        <v>0.97</v>
      </c>
      <c r="X588">
        <v>0.63</v>
      </c>
      <c r="Y588">
        <v>201.53200000000001</v>
      </c>
      <c r="AB588" t="s">
        <v>54</v>
      </c>
      <c r="AC588" t="s">
        <v>64</v>
      </c>
      <c r="AD588" t="s">
        <v>537</v>
      </c>
      <c r="AE588" t="s">
        <v>65</v>
      </c>
      <c r="AF588" t="s">
        <v>2868</v>
      </c>
    </row>
    <row r="589" spans="1:32" x14ac:dyDescent="0.25">
      <c r="A589" t="s">
        <v>2869</v>
      </c>
      <c r="B589" t="s">
        <v>2870</v>
      </c>
      <c r="C589" t="s">
        <v>2871</v>
      </c>
      <c r="D589" t="s">
        <v>2872</v>
      </c>
      <c r="E589" t="s">
        <v>231</v>
      </c>
      <c r="F589">
        <v>2</v>
      </c>
      <c r="G589">
        <v>2022</v>
      </c>
      <c r="H589" s="1">
        <v>44978.670311539354</v>
      </c>
      <c r="I589" t="s">
        <v>444</v>
      </c>
      <c r="J589">
        <v>93.83</v>
      </c>
      <c r="K589">
        <v>0</v>
      </c>
      <c r="L589" t="s">
        <v>38</v>
      </c>
      <c r="M589" t="s">
        <v>51</v>
      </c>
      <c r="N589">
        <v>93.83</v>
      </c>
      <c r="R589" t="s">
        <v>214</v>
      </c>
      <c r="S589">
        <v>18.508275999999999</v>
      </c>
      <c r="T589">
        <v>-67.018790999999993</v>
      </c>
      <c r="U589">
        <v>1.2237499999999999</v>
      </c>
      <c r="V589">
        <v>1</v>
      </c>
      <c r="W589">
        <v>2</v>
      </c>
      <c r="X589">
        <v>1.55</v>
      </c>
      <c r="Y589">
        <v>446.47199999999998</v>
      </c>
      <c r="Z589">
        <v>72000002002</v>
      </c>
      <c r="AB589" t="s">
        <v>118</v>
      </c>
      <c r="AC589" t="s">
        <v>54</v>
      </c>
      <c r="AD589" t="s">
        <v>43</v>
      </c>
      <c r="AE589" t="s">
        <v>54</v>
      </c>
      <c r="AF589" t="s">
        <v>2873</v>
      </c>
    </row>
    <row r="590" spans="1:32" x14ac:dyDescent="0.25">
      <c r="A590" t="s">
        <v>2874</v>
      </c>
      <c r="B590" t="s">
        <v>2875</v>
      </c>
      <c r="C590" t="s">
        <v>2876</v>
      </c>
      <c r="D590" t="s">
        <v>2877</v>
      </c>
      <c r="E590" t="s">
        <v>231</v>
      </c>
      <c r="F590">
        <v>2</v>
      </c>
      <c r="G590">
        <v>2022</v>
      </c>
      <c r="H590" s="1">
        <v>44978.676560902779</v>
      </c>
      <c r="I590" t="s">
        <v>444</v>
      </c>
      <c r="J590">
        <v>93.67</v>
      </c>
      <c r="K590">
        <v>0</v>
      </c>
      <c r="L590" t="s">
        <v>38</v>
      </c>
      <c r="M590" t="s">
        <v>51</v>
      </c>
      <c r="N590">
        <v>93.67</v>
      </c>
      <c r="R590" t="s">
        <v>86</v>
      </c>
      <c r="S590">
        <v>18.456223999999999</v>
      </c>
      <c r="T590">
        <v>-66.259189000000006</v>
      </c>
      <c r="U590">
        <v>1.195666667</v>
      </c>
      <c r="V590">
        <v>1</v>
      </c>
      <c r="W590">
        <v>4.05</v>
      </c>
      <c r="X590">
        <v>1.85</v>
      </c>
      <c r="Y590">
        <v>436.29599999999999</v>
      </c>
      <c r="Z590">
        <v>72000001003</v>
      </c>
      <c r="AB590" t="s">
        <v>41</v>
      </c>
      <c r="AC590" t="s">
        <v>54</v>
      </c>
      <c r="AD590" t="s">
        <v>386</v>
      </c>
      <c r="AE590" t="s">
        <v>73</v>
      </c>
      <c r="AF590" t="s">
        <v>2878</v>
      </c>
    </row>
    <row r="591" spans="1:32" x14ac:dyDescent="0.25">
      <c r="A591" t="s">
        <v>2879</v>
      </c>
      <c r="B591" t="s">
        <v>2880</v>
      </c>
      <c r="C591" t="s">
        <v>2881</v>
      </c>
      <c r="D591" t="s">
        <v>2882</v>
      </c>
      <c r="E591" t="s">
        <v>1948</v>
      </c>
      <c r="F591">
        <v>6</v>
      </c>
      <c r="G591">
        <v>2022</v>
      </c>
      <c r="H591" s="1">
        <v>44985.616428842593</v>
      </c>
      <c r="I591" t="s">
        <v>444</v>
      </c>
      <c r="J591">
        <v>86.1</v>
      </c>
      <c r="K591">
        <v>0</v>
      </c>
      <c r="L591" t="s">
        <v>38</v>
      </c>
      <c r="M591" t="s">
        <v>79</v>
      </c>
      <c r="Q591">
        <v>86.1</v>
      </c>
      <c r="R591" t="s">
        <v>94</v>
      </c>
      <c r="S591">
        <v>32.581277999999998</v>
      </c>
      <c r="T591">
        <v>-93.297404999999998</v>
      </c>
      <c r="U591">
        <v>1.1798333329999999</v>
      </c>
      <c r="V591">
        <v>1</v>
      </c>
      <c r="W591">
        <v>2.44</v>
      </c>
      <c r="X591">
        <v>0</v>
      </c>
      <c r="Y591">
        <v>431.04599999999999</v>
      </c>
      <c r="Z591">
        <v>22000885001</v>
      </c>
      <c r="AA591">
        <v>300.47278613549997</v>
      </c>
      <c r="AB591" t="s">
        <v>41</v>
      </c>
      <c r="AC591" t="s">
        <v>72</v>
      </c>
      <c r="AD591" t="s">
        <v>54</v>
      </c>
      <c r="AE591" t="s">
        <v>73</v>
      </c>
      <c r="AF591" t="s">
        <v>2883</v>
      </c>
    </row>
    <row r="592" spans="1:32" x14ac:dyDescent="0.25">
      <c r="A592" t="s">
        <v>2884</v>
      </c>
      <c r="B592" t="s">
        <v>2885</v>
      </c>
      <c r="C592" t="s">
        <v>2886</v>
      </c>
      <c r="D592" t="s">
        <v>2887</v>
      </c>
      <c r="E592" t="s">
        <v>715</v>
      </c>
      <c r="F592">
        <v>7</v>
      </c>
      <c r="G592">
        <v>2022</v>
      </c>
      <c r="H592" s="1">
        <v>44964.629228668979</v>
      </c>
      <c r="I592" t="s">
        <v>444</v>
      </c>
      <c r="J592">
        <v>81</v>
      </c>
      <c r="K592">
        <v>0</v>
      </c>
      <c r="L592" t="s">
        <v>38</v>
      </c>
      <c r="M592" t="s">
        <v>630</v>
      </c>
      <c r="N592">
        <v>81</v>
      </c>
      <c r="R592" t="s">
        <v>52</v>
      </c>
      <c r="S592">
        <v>41.125950000000003</v>
      </c>
      <c r="T592">
        <v>-100.724</v>
      </c>
      <c r="U592">
        <v>2.1303333329999998</v>
      </c>
      <c r="V592">
        <v>1</v>
      </c>
      <c r="W592">
        <v>4</v>
      </c>
      <c r="X592">
        <v>2.9</v>
      </c>
      <c r="Y592">
        <v>777.79200000000003</v>
      </c>
      <c r="Z592">
        <v>31001775001</v>
      </c>
      <c r="AA592">
        <v>1402.2063352990001</v>
      </c>
      <c r="AB592" t="s">
        <v>2888</v>
      </c>
      <c r="AC592" t="s">
        <v>72</v>
      </c>
      <c r="AD592" t="s">
        <v>54</v>
      </c>
      <c r="AE592" t="s">
        <v>73</v>
      </c>
      <c r="AF592" t="s">
        <v>2889</v>
      </c>
    </row>
    <row r="593" spans="1:32" x14ac:dyDescent="0.25">
      <c r="A593" t="s">
        <v>2890</v>
      </c>
      <c r="B593" t="s">
        <v>2891</v>
      </c>
      <c r="C593" t="s">
        <v>2892</v>
      </c>
      <c r="D593" t="s">
        <v>2893</v>
      </c>
      <c r="E593" t="s">
        <v>213</v>
      </c>
      <c r="F593">
        <v>3</v>
      </c>
      <c r="G593">
        <v>2022</v>
      </c>
      <c r="H593" s="1">
        <v>44945.448824467596</v>
      </c>
      <c r="I593" t="s">
        <v>444</v>
      </c>
      <c r="J593">
        <v>68.58</v>
      </c>
      <c r="K593">
        <v>0</v>
      </c>
      <c r="L593" t="s">
        <v>38</v>
      </c>
      <c r="M593" t="s">
        <v>79</v>
      </c>
      <c r="Q593">
        <v>251.42</v>
      </c>
      <c r="R593" t="s">
        <v>445</v>
      </c>
      <c r="S593">
        <v>40.814452000000003</v>
      </c>
      <c r="T593">
        <v>-76.584096000000002</v>
      </c>
      <c r="U593">
        <v>3.6948333330000001</v>
      </c>
      <c r="V593">
        <v>1</v>
      </c>
      <c r="W593">
        <v>9</v>
      </c>
      <c r="X593">
        <v>0</v>
      </c>
      <c r="Y593">
        <v>1344.9590000000001</v>
      </c>
      <c r="Z593">
        <v>42004091001</v>
      </c>
      <c r="AA593">
        <v>2549.4660641800001</v>
      </c>
      <c r="AB593" t="s">
        <v>53</v>
      </c>
      <c r="AC593" t="s">
        <v>64</v>
      </c>
      <c r="AD593" t="s">
        <v>537</v>
      </c>
      <c r="AE593" t="s">
        <v>73</v>
      </c>
      <c r="AF593" t="s">
        <v>2894</v>
      </c>
    </row>
    <row r="594" spans="1:32" x14ac:dyDescent="0.25">
      <c r="A594" t="s">
        <v>2895</v>
      </c>
      <c r="B594" t="s">
        <v>2896</v>
      </c>
      <c r="C594" t="s">
        <v>2897</v>
      </c>
      <c r="D594" t="s">
        <v>2545</v>
      </c>
      <c r="E594" t="s">
        <v>1064</v>
      </c>
      <c r="F594">
        <v>3</v>
      </c>
      <c r="G594">
        <v>2022</v>
      </c>
      <c r="H594" s="1">
        <v>44972.26620179398</v>
      </c>
      <c r="I594" t="s">
        <v>444</v>
      </c>
      <c r="J594">
        <v>66.2</v>
      </c>
      <c r="K594">
        <v>0</v>
      </c>
      <c r="L594" t="s">
        <v>38</v>
      </c>
      <c r="M594" t="s">
        <v>51</v>
      </c>
      <c r="N594">
        <v>66.2</v>
      </c>
      <c r="R594" t="s">
        <v>86</v>
      </c>
      <c r="S594">
        <v>39.521472777347697</v>
      </c>
      <c r="T594">
        <v>-76.195739220388006</v>
      </c>
      <c r="AB594" t="s">
        <v>41</v>
      </c>
      <c r="AC594" t="s">
        <v>64</v>
      </c>
      <c r="AD594" t="s">
        <v>43</v>
      </c>
      <c r="AE594" t="s">
        <v>73</v>
      </c>
      <c r="AF594" t="s">
        <v>2898</v>
      </c>
    </row>
    <row r="595" spans="1:32" x14ac:dyDescent="0.25">
      <c r="A595" t="s">
        <v>2899</v>
      </c>
      <c r="B595" t="s">
        <v>2900</v>
      </c>
      <c r="C595" t="s">
        <v>2901</v>
      </c>
      <c r="D595" t="s">
        <v>2902</v>
      </c>
      <c r="E595" t="s">
        <v>231</v>
      </c>
      <c r="F595">
        <v>2</v>
      </c>
      <c r="G595">
        <v>2022</v>
      </c>
      <c r="H595" s="1">
        <v>44978.680701111109</v>
      </c>
      <c r="I595" t="s">
        <v>444</v>
      </c>
      <c r="J595">
        <v>65.540000000000006</v>
      </c>
      <c r="K595">
        <v>0</v>
      </c>
      <c r="L595" t="s">
        <v>38</v>
      </c>
      <c r="M595" t="s">
        <v>473</v>
      </c>
      <c r="N595">
        <v>44.94</v>
      </c>
      <c r="Q595">
        <v>20.6</v>
      </c>
      <c r="R595" t="s">
        <v>490</v>
      </c>
      <c r="S595">
        <v>18.427468000000001</v>
      </c>
      <c r="T595">
        <v>-66.340463999999997</v>
      </c>
      <c r="U595">
        <v>1.8493333329999999</v>
      </c>
      <c r="V595">
        <v>1</v>
      </c>
      <c r="W595">
        <v>2</v>
      </c>
      <c r="X595">
        <v>2.5459999999999998</v>
      </c>
      <c r="Y595">
        <v>674.76300000000003</v>
      </c>
      <c r="Z595">
        <v>72000002010</v>
      </c>
      <c r="AB595" t="s">
        <v>118</v>
      </c>
      <c r="AC595" t="s">
        <v>54</v>
      </c>
      <c r="AD595" t="s">
        <v>386</v>
      </c>
      <c r="AE595" t="s">
        <v>73</v>
      </c>
      <c r="AF595" t="s">
        <v>2903</v>
      </c>
    </row>
    <row r="596" spans="1:32" x14ac:dyDescent="0.25">
      <c r="A596" t="s">
        <v>2904</v>
      </c>
      <c r="B596" t="s">
        <v>2905</v>
      </c>
      <c r="C596" t="s">
        <v>2906</v>
      </c>
      <c r="D596" t="s">
        <v>2052</v>
      </c>
      <c r="E596" t="s">
        <v>93</v>
      </c>
      <c r="F596">
        <v>4</v>
      </c>
      <c r="G596">
        <v>2022</v>
      </c>
      <c r="H596" s="1">
        <v>44957.572455925925</v>
      </c>
      <c r="I596" t="s">
        <v>444</v>
      </c>
      <c r="J596">
        <v>50</v>
      </c>
      <c r="K596">
        <v>0</v>
      </c>
      <c r="L596" t="s">
        <v>38</v>
      </c>
      <c r="M596" t="s">
        <v>79</v>
      </c>
      <c r="Q596">
        <v>50</v>
      </c>
      <c r="R596" t="s">
        <v>94</v>
      </c>
      <c r="S596">
        <v>36.946111000000002</v>
      </c>
      <c r="T596">
        <v>-85.020832999999996</v>
      </c>
      <c r="U596">
        <v>0.63924999999999998</v>
      </c>
      <c r="V596">
        <v>1</v>
      </c>
      <c r="W596">
        <v>3.6</v>
      </c>
      <c r="X596">
        <v>1.89</v>
      </c>
      <c r="Y596">
        <v>232.69200000000001</v>
      </c>
      <c r="Z596">
        <v>21000262002</v>
      </c>
      <c r="AA596">
        <v>1110.8387851069999</v>
      </c>
      <c r="AB596" t="s">
        <v>41</v>
      </c>
      <c r="AC596" t="s">
        <v>54</v>
      </c>
      <c r="AD596" t="s">
        <v>54</v>
      </c>
      <c r="AE596" t="s">
        <v>65</v>
      </c>
      <c r="AF596" t="s">
        <v>2907</v>
      </c>
    </row>
    <row r="597" spans="1:32" x14ac:dyDescent="0.25">
      <c r="A597" t="s">
        <v>2908</v>
      </c>
      <c r="B597" t="s">
        <v>2909</v>
      </c>
      <c r="C597" t="s">
        <v>2909</v>
      </c>
      <c r="D597" t="s">
        <v>2910</v>
      </c>
      <c r="E597" t="s">
        <v>99</v>
      </c>
      <c r="F597">
        <v>6</v>
      </c>
      <c r="G597">
        <v>2022</v>
      </c>
      <c r="H597" s="1">
        <v>44823.56352679398</v>
      </c>
      <c r="I597" t="s">
        <v>444</v>
      </c>
      <c r="J597">
        <v>41.74</v>
      </c>
      <c r="K597">
        <v>0</v>
      </c>
      <c r="L597" t="s">
        <v>38</v>
      </c>
      <c r="M597" t="s">
        <v>51</v>
      </c>
      <c r="N597">
        <v>41.74</v>
      </c>
      <c r="R597" t="s">
        <v>52</v>
      </c>
      <c r="S597">
        <v>29.757462</v>
      </c>
      <c r="T597">
        <v>-96.148036000000005</v>
      </c>
      <c r="U597">
        <v>0.73877891699999998</v>
      </c>
      <c r="V597">
        <v>1</v>
      </c>
      <c r="W597">
        <v>2</v>
      </c>
      <c r="X597">
        <v>0.97499999999999998</v>
      </c>
      <c r="Y597">
        <v>269.430116</v>
      </c>
      <c r="Z597">
        <v>48007413001</v>
      </c>
      <c r="AA597">
        <v>316.86221083380002</v>
      </c>
      <c r="AB597" t="s">
        <v>118</v>
      </c>
      <c r="AC597" t="s">
        <v>54</v>
      </c>
      <c r="AD597" t="s">
        <v>54</v>
      </c>
      <c r="AE597" t="s">
        <v>73</v>
      </c>
      <c r="AF597" t="s">
        <v>2911</v>
      </c>
    </row>
    <row r="598" spans="1:32" x14ac:dyDescent="0.25">
      <c r="A598" t="s">
        <v>2912</v>
      </c>
      <c r="B598" t="s">
        <v>2913</v>
      </c>
      <c r="C598" t="s">
        <v>2914</v>
      </c>
      <c r="D598" t="s">
        <v>2915</v>
      </c>
      <c r="E598" t="s">
        <v>117</v>
      </c>
      <c r="F598">
        <v>5</v>
      </c>
      <c r="G598">
        <v>2022</v>
      </c>
      <c r="H598" s="1">
        <v>44973.675354490741</v>
      </c>
      <c r="I598" t="s">
        <v>444</v>
      </c>
      <c r="J598">
        <v>1</v>
      </c>
      <c r="K598">
        <v>0</v>
      </c>
      <c r="L598" t="s">
        <v>38</v>
      </c>
      <c r="M598" t="s">
        <v>51</v>
      </c>
      <c r="N598">
        <v>1104</v>
      </c>
      <c r="R598" t="s">
        <v>52</v>
      </c>
      <c r="S598">
        <v>41.616219999999998</v>
      </c>
      <c r="T598">
        <v>-88.2119</v>
      </c>
      <c r="U598">
        <v>4.8399166669999998</v>
      </c>
      <c r="V598">
        <v>1</v>
      </c>
      <c r="W598">
        <v>15</v>
      </c>
      <c r="X598">
        <v>7.5</v>
      </c>
      <c r="Y598">
        <v>1764.6089999999999</v>
      </c>
      <c r="Z598">
        <v>17000693003</v>
      </c>
      <c r="AA598">
        <v>2003.1519075700005</v>
      </c>
      <c r="AB598" t="s">
        <v>41</v>
      </c>
      <c r="AC598" t="s">
        <v>54</v>
      </c>
      <c r="AD598" t="s">
        <v>54</v>
      </c>
      <c r="AE598" t="s">
        <v>73</v>
      </c>
      <c r="AF598" t="s">
        <v>2916</v>
      </c>
    </row>
    <row r="599" spans="1:32" x14ac:dyDescent="0.25">
      <c r="A599" t="s">
        <v>2917</v>
      </c>
      <c r="B599" t="s">
        <v>2918</v>
      </c>
      <c r="C599" t="s">
        <v>2919</v>
      </c>
      <c r="D599" t="s">
        <v>993</v>
      </c>
      <c r="E599" t="s">
        <v>36</v>
      </c>
      <c r="F599">
        <v>9</v>
      </c>
      <c r="G599">
        <v>2022</v>
      </c>
      <c r="H599" s="1">
        <v>44970.705194456015</v>
      </c>
      <c r="I599" t="s">
        <v>444</v>
      </c>
      <c r="J599">
        <v>0</v>
      </c>
      <c r="K599">
        <v>0</v>
      </c>
      <c r="L599" t="s">
        <v>38</v>
      </c>
      <c r="M599" t="s">
        <v>79</v>
      </c>
      <c r="R599" t="s">
        <v>94</v>
      </c>
      <c r="S599">
        <v>33.667428144793902</v>
      </c>
      <c r="T599">
        <v>-117.768143958276</v>
      </c>
      <c r="AB599" t="s">
        <v>54</v>
      </c>
      <c r="AC599" t="s">
        <v>54</v>
      </c>
      <c r="AD599" t="s">
        <v>54</v>
      </c>
      <c r="AE599" t="s">
        <v>438</v>
      </c>
      <c r="AF599" t="s">
        <v>2920</v>
      </c>
    </row>
    <row r="600" spans="1:32" x14ac:dyDescent="0.25">
      <c r="A600" t="s">
        <v>2921</v>
      </c>
      <c r="B600" t="s">
        <v>2922</v>
      </c>
      <c r="C600" t="s">
        <v>2923</v>
      </c>
      <c r="D600" t="s">
        <v>2924</v>
      </c>
      <c r="E600" t="s">
        <v>1719</v>
      </c>
      <c r="F600">
        <v>7</v>
      </c>
      <c r="G600">
        <v>2022</v>
      </c>
      <c r="H600" s="1">
        <v>44985.512814525464</v>
      </c>
      <c r="I600" t="s">
        <v>444</v>
      </c>
      <c r="J600">
        <v>0</v>
      </c>
      <c r="K600">
        <v>0</v>
      </c>
      <c r="L600" t="s">
        <v>38</v>
      </c>
      <c r="M600" t="s">
        <v>79</v>
      </c>
      <c r="R600" t="s">
        <v>94</v>
      </c>
      <c r="S600">
        <v>38.498546400000002</v>
      </c>
      <c r="T600">
        <v>-98.383429800000002</v>
      </c>
      <c r="AB600" t="s">
        <v>1420</v>
      </c>
      <c r="AC600" t="s">
        <v>54</v>
      </c>
      <c r="AD600" t="s">
        <v>54</v>
      </c>
      <c r="AE600" t="s">
        <v>73</v>
      </c>
      <c r="AF600" t="s">
        <v>2925</v>
      </c>
    </row>
    <row r="601" spans="1:32" x14ac:dyDescent="0.25">
      <c r="A601" t="s">
        <v>2926</v>
      </c>
      <c r="B601" t="s">
        <v>2927</v>
      </c>
      <c r="C601" t="s">
        <v>2928</v>
      </c>
      <c r="D601" t="s">
        <v>1577</v>
      </c>
      <c r="E601" t="s">
        <v>93</v>
      </c>
      <c r="F601">
        <v>4</v>
      </c>
      <c r="G601">
        <v>2022</v>
      </c>
      <c r="H601" s="1">
        <v>44956.434529560189</v>
      </c>
      <c r="I601" t="s">
        <v>444</v>
      </c>
      <c r="J601">
        <v>0</v>
      </c>
      <c r="K601">
        <v>0</v>
      </c>
      <c r="L601" t="s">
        <v>38</v>
      </c>
      <c r="M601" t="s">
        <v>79</v>
      </c>
      <c r="R601" t="s">
        <v>94</v>
      </c>
      <c r="S601">
        <v>37.811750000000004</v>
      </c>
      <c r="T601">
        <v>-85.469615000000005</v>
      </c>
      <c r="AB601" t="s">
        <v>54</v>
      </c>
      <c r="AC601" t="s">
        <v>54</v>
      </c>
      <c r="AD601" t="s">
        <v>54</v>
      </c>
      <c r="AE601" t="s">
        <v>1307</v>
      </c>
      <c r="AF601" t="s">
        <v>2929</v>
      </c>
    </row>
    <row r="602" spans="1:32" x14ac:dyDescent="0.25">
      <c r="A602" t="s">
        <v>2930</v>
      </c>
      <c r="B602" t="s">
        <v>2931</v>
      </c>
      <c r="C602" t="s">
        <v>2932</v>
      </c>
      <c r="D602" t="s">
        <v>935</v>
      </c>
      <c r="E602" t="s">
        <v>641</v>
      </c>
      <c r="F602">
        <v>3</v>
      </c>
      <c r="G602">
        <v>2022</v>
      </c>
      <c r="H602" s="1">
        <v>44973.437707430552</v>
      </c>
      <c r="I602" t="s">
        <v>444</v>
      </c>
      <c r="J602">
        <v>0</v>
      </c>
      <c r="K602">
        <v>0</v>
      </c>
      <c r="L602" t="s">
        <v>38</v>
      </c>
      <c r="M602" t="s">
        <v>79</v>
      </c>
      <c r="R602" t="s">
        <v>94</v>
      </c>
      <c r="S602">
        <v>36.908681999999999</v>
      </c>
      <c r="T602">
        <v>-76.164327</v>
      </c>
      <c r="Z602">
        <v>51000308005</v>
      </c>
      <c r="AA602">
        <v>9469.4453812399988</v>
      </c>
      <c r="AB602" t="s">
        <v>54</v>
      </c>
      <c r="AC602" t="s">
        <v>64</v>
      </c>
      <c r="AD602" t="s">
        <v>54</v>
      </c>
      <c r="AE602" t="s">
        <v>54</v>
      </c>
      <c r="AF602" t="s">
        <v>2933</v>
      </c>
    </row>
    <row r="603" spans="1:32" x14ac:dyDescent="0.25">
      <c r="A603" t="s">
        <v>2934</v>
      </c>
      <c r="B603" t="s">
        <v>2935</v>
      </c>
      <c r="C603" t="s">
        <v>2936</v>
      </c>
      <c r="D603" t="s">
        <v>2937</v>
      </c>
      <c r="E603" t="s">
        <v>231</v>
      </c>
      <c r="F603">
        <v>2</v>
      </c>
      <c r="G603">
        <v>2022</v>
      </c>
      <c r="H603" s="1">
        <v>44978.481476724533</v>
      </c>
      <c r="I603" t="s">
        <v>444</v>
      </c>
      <c r="J603">
        <v>0</v>
      </c>
      <c r="K603">
        <v>0</v>
      </c>
      <c r="L603" t="s">
        <v>38</v>
      </c>
      <c r="M603" t="s">
        <v>79</v>
      </c>
      <c r="R603" t="s">
        <v>52</v>
      </c>
      <c r="S603">
        <v>18.025265999999998</v>
      </c>
      <c r="T603">
        <v>-66.841581000000005</v>
      </c>
      <c r="U603">
        <v>1.301083333</v>
      </c>
      <c r="V603">
        <v>1</v>
      </c>
      <c r="W603">
        <v>3</v>
      </c>
      <c r="X603">
        <v>4.5</v>
      </c>
      <c r="Y603">
        <v>474.22500000000002</v>
      </c>
      <c r="Z603">
        <v>72000004013</v>
      </c>
      <c r="AB603" t="s">
        <v>118</v>
      </c>
      <c r="AC603" t="s">
        <v>54</v>
      </c>
      <c r="AD603" t="s">
        <v>54</v>
      </c>
      <c r="AE603" t="s">
        <v>55</v>
      </c>
      <c r="AF603" t="s">
        <v>2938</v>
      </c>
    </row>
    <row r="604" spans="1:32" x14ac:dyDescent="0.25">
      <c r="A604" t="s">
        <v>2939</v>
      </c>
      <c r="B604" t="s">
        <v>2940</v>
      </c>
      <c r="C604" t="s">
        <v>2941</v>
      </c>
      <c r="D604" t="s">
        <v>2942</v>
      </c>
      <c r="E604" t="s">
        <v>36</v>
      </c>
      <c r="F604">
        <v>9</v>
      </c>
      <c r="G604">
        <v>2022</v>
      </c>
      <c r="H604" s="1">
        <v>44985.379744016202</v>
      </c>
      <c r="I604" t="s">
        <v>444</v>
      </c>
      <c r="J604">
        <v>0</v>
      </c>
      <c r="K604">
        <v>0</v>
      </c>
      <c r="L604" t="s">
        <v>38</v>
      </c>
      <c r="M604" t="s">
        <v>79</v>
      </c>
      <c r="R604" t="s">
        <v>52</v>
      </c>
      <c r="S604">
        <v>34.661079999999998</v>
      </c>
      <c r="T604">
        <v>-120.48135000000001</v>
      </c>
      <c r="U604">
        <v>2.9591666669999999</v>
      </c>
      <c r="V604">
        <v>1</v>
      </c>
      <c r="W604">
        <v>5.5</v>
      </c>
      <c r="X604">
        <v>0</v>
      </c>
      <c r="Y604">
        <v>1080.1400000000001</v>
      </c>
      <c r="Z604">
        <v>6003050001</v>
      </c>
      <c r="AA604">
        <v>1720.8895933214999</v>
      </c>
      <c r="AB604" t="s">
        <v>118</v>
      </c>
      <c r="AC604" t="s">
        <v>54</v>
      </c>
      <c r="AD604" t="s">
        <v>54</v>
      </c>
      <c r="AE604" t="s">
        <v>1814</v>
      </c>
      <c r="AF604" t="s">
        <v>2943</v>
      </c>
    </row>
    <row r="605" spans="1:32" x14ac:dyDescent="0.25">
      <c r="A605" t="s">
        <v>2944</v>
      </c>
      <c r="B605" t="s">
        <v>2945</v>
      </c>
      <c r="C605" t="s">
        <v>2946</v>
      </c>
      <c r="D605" t="s">
        <v>2947</v>
      </c>
      <c r="E605" t="s">
        <v>159</v>
      </c>
      <c r="F605">
        <v>10</v>
      </c>
      <c r="G605">
        <v>2022</v>
      </c>
      <c r="H605" s="1">
        <v>44964.425969456017</v>
      </c>
      <c r="I605" t="s">
        <v>2948</v>
      </c>
      <c r="J605">
        <v>4404</v>
      </c>
      <c r="K605">
        <v>0</v>
      </c>
      <c r="L605" t="s">
        <v>38</v>
      </c>
      <c r="M605" t="s">
        <v>63</v>
      </c>
      <c r="P605">
        <v>4404</v>
      </c>
      <c r="R605" t="s">
        <v>38</v>
      </c>
      <c r="S605">
        <v>48.717830999999997</v>
      </c>
      <c r="T605">
        <v>-122.513963</v>
      </c>
      <c r="Z605">
        <v>53000080001</v>
      </c>
      <c r="AA605">
        <v>9105.2359435000017</v>
      </c>
      <c r="AB605" t="s">
        <v>54</v>
      </c>
      <c r="AC605" t="s">
        <v>64</v>
      </c>
      <c r="AD605" t="s">
        <v>54</v>
      </c>
      <c r="AE605" t="s">
        <v>55</v>
      </c>
      <c r="AF605" t="s">
        <v>2949</v>
      </c>
    </row>
    <row r="606" spans="1:32" x14ac:dyDescent="0.25">
      <c r="A606" t="s">
        <v>2950</v>
      </c>
      <c r="B606" t="s">
        <v>2951</v>
      </c>
      <c r="C606" t="s">
        <v>2952</v>
      </c>
      <c r="D606" t="s">
        <v>816</v>
      </c>
      <c r="E606" t="s">
        <v>715</v>
      </c>
      <c r="F606">
        <v>7</v>
      </c>
      <c r="G606">
        <v>2022</v>
      </c>
      <c r="H606" s="1">
        <v>44949.514850162035</v>
      </c>
      <c r="I606" t="s">
        <v>2948</v>
      </c>
      <c r="J606">
        <v>2803.9209999999998</v>
      </c>
      <c r="K606">
        <v>0</v>
      </c>
      <c r="L606" t="s">
        <v>38</v>
      </c>
      <c r="M606" t="s">
        <v>51</v>
      </c>
      <c r="N606">
        <v>2140</v>
      </c>
      <c r="R606" t="s">
        <v>52</v>
      </c>
      <c r="S606">
        <v>42.008305999999997</v>
      </c>
      <c r="T606">
        <v>-97.400555999999995</v>
      </c>
      <c r="U606">
        <v>2.8566666669999998</v>
      </c>
      <c r="V606">
        <v>1</v>
      </c>
      <c r="W606">
        <v>5.74</v>
      </c>
      <c r="X606">
        <v>3.0739999999999998</v>
      </c>
      <c r="Y606">
        <v>1043.01</v>
      </c>
      <c r="Z606">
        <v>31001755001</v>
      </c>
      <c r="AA606">
        <v>1147.259728881</v>
      </c>
      <c r="AB606" t="s">
        <v>87</v>
      </c>
      <c r="AC606" t="s">
        <v>64</v>
      </c>
      <c r="AD606" t="s">
        <v>54</v>
      </c>
      <c r="AE606" t="s">
        <v>73</v>
      </c>
      <c r="AF606" t="s">
        <v>2953</v>
      </c>
    </row>
    <row r="607" spans="1:32" x14ac:dyDescent="0.25">
      <c r="A607" t="s">
        <v>2954</v>
      </c>
      <c r="B607" t="s">
        <v>2955</v>
      </c>
      <c r="C607" t="s">
        <v>2956</v>
      </c>
      <c r="D607" t="s">
        <v>2957</v>
      </c>
      <c r="E607" t="s">
        <v>1719</v>
      </c>
      <c r="F607">
        <v>7</v>
      </c>
      <c r="G607">
        <v>2022</v>
      </c>
      <c r="H607" s="1">
        <v>44959.542378715276</v>
      </c>
      <c r="I607" t="s">
        <v>2948</v>
      </c>
      <c r="J607">
        <v>2174.6999999999998</v>
      </c>
      <c r="K607">
        <v>0</v>
      </c>
      <c r="L607" t="s">
        <v>38</v>
      </c>
      <c r="M607" t="s">
        <v>51</v>
      </c>
      <c r="N607">
        <v>2174.6999999999998</v>
      </c>
      <c r="R607" t="s">
        <v>52</v>
      </c>
      <c r="S607">
        <v>37.957093</v>
      </c>
      <c r="T607">
        <v>-100.829065</v>
      </c>
      <c r="U607">
        <v>1.913096667</v>
      </c>
      <c r="V607">
        <v>1</v>
      </c>
      <c r="W607">
        <v>6</v>
      </c>
      <c r="X607">
        <v>0</v>
      </c>
      <c r="Y607">
        <v>698.24062000000004</v>
      </c>
      <c r="Z607">
        <v>20001614001</v>
      </c>
      <c r="AA607">
        <v>1658.9739889057</v>
      </c>
      <c r="AB607" t="s">
        <v>118</v>
      </c>
      <c r="AC607" t="s">
        <v>54</v>
      </c>
      <c r="AD607" t="s">
        <v>54</v>
      </c>
      <c r="AE607" t="s">
        <v>73</v>
      </c>
      <c r="AF607" t="s">
        <v>2958</v>
      </c>
    </row>
    <row r="608" spans="1:32" x14ac:dyDescent="0.25">
      <c r="A608" t="s">
        <v>2959</v>
      </c>
      <c r="B608" t="s">
        <v>2960</v>
      </c>
      <c r="C608" t="s">
        <v>2961</v>
      </c>
      <c r="D608" t="s">
        <v>2962</v>
      </c>
      <c r="E608" t="s">
        <v>951</v>
      </c>
      <c r="F608">
        <v>1</v>
      </c>
      <c r="G608">
        <v>2022</v>
      </c>
      <c r="H608" s="1">
        <v>44974.392911099538</v>
      </c>
      <c r="I608" t="s">
        <v>2948</v>
      </c>
      <c r="J608">
        <v>2048</v>
      </c>
      <c r="K608">
        <v>0</v>
      </c>
      <c r="L608" t="s">
        <v>38</v>
      </c>
      <c r="M608" t="s">
        <v>51</v>
      </c>
      <c r="N608">
        <v>2048</v>
      </c>
      <c r="R608" t="s">
        <v>52</v>
      </c>
      <c r="S608">
        <v>42.748493000000003</v>
      </c>
      <c r="T608">
        <v>-71.445079000000007</v>
      </c>
      <c r="U608">
        <v>10.97</v>
      </c>
      <c r="V608">
        <v>1</v>
      </c>
      <c r="W608">
        <v>16</v>
      </c>
      <c r="X608">
        <v>0</v>
      </c>
      <c r="Y608">
        <v>3995.14</v>
      </c>
      <c r="Z608">
        <v>33000054001</v>
      </c>
      <c r="AA608">
        <v>5095.2900339826001</v>
      </c>
      <c r="AB608" t="s">
        <v>53</v>
      </c>
      <c r="AC608" t="s">
        <v>42</v>
      </c>
      <c r="AD608" t="s">
        <v>54</v>
      </c>
      <c r="AE608" t="s">
        <v>65</v>
      </c>
      <c r="AF608" t="s">
        <v>2963</v>
      </c>
    </row>
    <row r="609" spans="1:32" x14ac:dyDescent="0.25">
      <c r="A609" t="s">
        <v>2964</v>
      </c>
      <c r="B609" t="s">
        <v>2965</v>
      </c>
      <c r="C609" t="s">
        <v>2966</v>
      </c>
      <c r="D609" t="s">
        <v>2967</v>
      </c>
      <c r="E609" t="s">
        <v>36</v>
      </c>
      <c r="F609">
        <v>9</v>
      </c>
      <c r="G609">
        <v>2022</v>
      </c>
      <c r="H609" s="1">
        <v>44973.749531886577</v>
      </c>
      <c r="I609" t="s">
        <v>2948</v>
      </c>
      <c r="J609">
        <v>2046</v>
      </c>
      <c r="K609">
        <v>0</v>
      </c>
      <c r="L609" t="s">
        <v>38</v>
      </c>
      <c r="M609" t="s">
        <v>679</v>
      </c>
      <c r="O609">
        <v>2046</v>
      </c>
      <c r="R609" t="s">
        <v>86</v>
      </c>
      <c r="S609">
        <v>37.689444000000002</v>
      </c>
      <c r="T609">
        <v>-121.914722</v>
      </c>
      <c r="U609">
        <v>0</v>
      </c>
      <c r="V609">
        <v>2</v>
      </c>
      <c r="W609">
        <v>23.9</v>
      </c>
      <c r="X609">
        <v>0</v>
      </c>
      <c r="Y609">
        <v>0</v>
      </c>
      <c r="Z609">
        <v>6002006001</v>
      </c>
      <c r="AA609">
        <v>5663.4567568570001</v>
      </c>
      <c r="AB609" t="s">
        <v>53</v>
      </c>
      <c r="AC609" t="s">
        <v>42</v>
      </c>
      <c r="AD609" t="s">
        <v>54</v>
      </c>
      <c r="AE609" t="s">
        <v>467</v>
      </c>
      <c r="AF609" t="s">
        <v>2968</v>
      </c>
    </row>
    <row r="610" spans="1:32" x14ac:dyDescent="0.25">
      <c r="A610" t="s">
        <v>2969</v>
      </c>
      <c r="B610" t="s">
        <v>2970</v>
      </c>
      <c r="C610" t="s">
        <v>2971</v>
      </c>
      <c r="D610" t="s">
        <v>2972</v>
      </c>
      <c r="E610" t="s">
        <v>600</v>
      </c>
      <c r="F610">
        <v>4</v>
      </c>
      <c r="G610">
        <v>2022</v>
      </c>
      <c r="H610" s="1">
        <v>44971.562956203707</v>
      </c>
      <c r="I610" t="s">
        <v>2948</v>
      </c>
      <c r="J610">
        <v>2029.2</v>
      </c>
      <c r="K610">
        <v>0</v>
      </c>
      <c r="L610" t="s">
        <v>38</v>
      </c>
      <c r="M610" t="s">
        <v>79</v>
      </c>
      <c r="Q610">
        <v>2029.2</v>
      </c>
      <c r="R610" t="s">
        <v>86</v>
      </c>
      <c r="S610">
        <v>26.367208000000002</v>
      </c>
      <c r="T610">
        <v>-80.109733000000006</v>
      </c>
      <c r="U610">
        <v>9.7204999999999995</v>
      </c>
      <c r="V610">
        <v>1</v>
      </c>
      <c r="W610">
        <v>17.5</v>
      </c>
      <c r="X610">
        <v>4.8680000000000003</v>
      </c>
      <c r="Y610">
        <v>3539.058</v>
      </c>
      <c r="Z610">
        <v>12000078001</v>
      </c>
      <c r="AA610">
        <v>6446.5070479979995</v>
      </c>
      <c r="AB610" t="s">
        <v>53</v>
      </c>
      <c r="AC610" t="s">
        <v>54</v>
      </c>
      <c r="AD610" t="s">
        <v>54</v>
      </c>
      <c r="AE610" t="s">
        <v>73</v>
      </c>
      <c r="AF610" t="s">
        <v>2973</v>
      </c>
    </row>
    <row r="611" spans="1:32" x14ac:dyDescent="0.25">
      <c r="A611" t="s">
        <v>2974</v>
      </c>
      <c r="B611" t="s">
        <v>2975</v>
      </c>
      <c r="C611" t="s">
        <v>2976</v>
      </c>
      <c r="D611" t="s">
        <v>2977</v>
      </c>
      <c r="E611" t="s">
        <v>600</v>
      </c>
      <c r="F611">
        <v>4</v>
      </c>
      <c r="G611">
        <v>2022</v>
      </c>
      <c r="H611" s="1">
        <v>44965.518008981482</v>
      </c>
      <c r="I611" t="s">
        <v>2948</v>
      </c>
      <c r="J611">
        <v>1887</v>
      </c>
      <c r="K611">
        <v>0</v>
      </c>
      <c r="L611" t="s">
        <v>38</v>
      </c>
      <c r="M611" t="s">
        <v>79</v>
      </c>
      <c r="Q611">
        <v>1887</v>
      </c>
      <c r="R611" t="s">
        <v>86</v>
      </c>
      <c r="S611">
        <v>30.436859999999999</v>
      </c>
      <c r="T611">
        <v>-87.326740000000001</v>
      </c>
      <c r="Z611">
        <v>12000046004</v>
      </c>
      <c r="AA611">
        <v>2440.2032328579994</v>
      </c>
      <c r="AB611" t="s">
        <v>54</v>
      </c>
      <c r="AC611" t="s">
        <v>64</v>
      </c>
      <c r="AD611" t="s">
        <v>54</v>
      </c>
      <c r="AE611" t="s">
        <v>54</v>
      </c>
      <c r="AF611" t="s">
        <v>2978</v>
      </c>
    </row>
    <row r="612" spans="1:32" x14ac:dyDescent="0.25">
      <c r="A612" t="s">
        <v>2979</v>
      </c>
      <c r="B612" t="s">
        <v>2980</v>
      </c>
      <c r="C612" t="s">
        <v>2981</v>
      </c>
      <c r="D612" t="s">
        <v>2982</v>
      </c>
      <c r="E612" t="s">
        <v>36</v>
      </c>
      <c r="F612">
        <v>9</v>
      </c>
      <c r="G612">
        <v>2022</v>
      </c>
      <c r="H612" s="1">
        <v>44953.479392476853</v>
      </c>
      <c r="I612" t="s">
        <v>2948</v>
      </c>
      <c r="J612">
        <v>1885.62</v>
      </c>
      <c r="K612">
        <v>0</v>
      </c>
      <c r="L612" t="s">
        <v>38</v>
      </c>
      <c r="M612" t="s">
        <v>51</v>
      </c>
      <c r="N612">
        <v>1885.62</v>
      </c>
      <c r="R612" t="s">
        <v>86</v>
      </c>
      <c r="S612">
        <v>34.24</v>
      </c>
      <c r="T612">
        <v>-119.2612</v>
      </c>
      <c r="U612">
        <v>6.5294153230000003</v>
      </c>
      <c r="V612">
        <v>1</v>
      </c>
      <c r="W612">
        <v>14</v>
      </c>
      <c r="X612">
        <v>0</v>
      </c>
      <c r="Y612">
        <v>2383.38</v>
      </c>
      <c r="Z612">
        <v>6004006001</v>
      </c>
      <c r="AA612">
        <v>4734.7226906199994</v>
      </c>
      <c r="AB612" t="s">
        <v>53</v>
      </c>
      <c r="AC612" t="s">
        <v>42</v>
      </c>
      <c r="AD612" t="s">
        <v>43</v>
      </c>
      <c r="AE612" t="s">
        <v>65</v>
      </c>
      <c r="AF612" t="s">
        <v>2983</v>
      </c>
    </row>
    <row r="613" spans="1:32" x14ac:dyDescent="0.25">
      <c r="A613" t="s">
        <v>2984</v>
      </c>
      <c r="B613" t="s">
        <v>2985</v>
      </c>
      <c r="C613" t="s">
        <v>2986</v>
      </c>
      <c r="D613" t="s">
        <v>2987</v>
      </c>
      <c r="E613" t="s">
        <v>50</v>
      </c>
      <c r="F613">
        <v>10</v>
      </c>
      <c r="G613">
        <v>2022</v>
      </c>
      <c r="H613" s="1">
        <v>44974.651911527777</v>
      </c>
      <c r="I613" t="s">
        <v>2948</v>
      </c>
      <c r="J613">
        <v>1796</v>
      </c>
      <c r="K613">
        <v>0</v>
      </c>
      <c r="L613" t="s">
        <v>38</v>
      </c>
      <c r="M613" t="s">
        <v>79</v>
      </c>
      <c r="Q613">
        <v>1796</v>
      </c>
      <c r="R613" t="s">
        <v>94</v>
      </c>
      <c r="S613">
        <v>45.421607000000002</v>
      </c>
      <c r="T613">
        <v>-122.65856100000001</v>
      </c>
      <c r="U613">
        <v>5.1733333330000004</v>
      </c>
      <c r="V613">
        <v>1</v>
      </c>
      <c r="W613">
        <v>8.3000000000000007</v>
      </c>
      <c r="X613">
        <v>0</v>
      </c>
      <c r="Y613">
        <v>1891.73</v>
      </c>
      <c r="Z613">
        <v>41000017002</v>
      </c>
      <c r="AA613">
        <v>2782.5601043336001</v>
      </c>
      <c r="AB613" t="s">
        <v>53</v>
      </c>
      <c r="AC613" t="s">
        <v>54</v>
      </c>
      <c r="AD613" t="s">
        <v>54</v>
      </c>
      <c r="AE613" t="s">
        <v>55</v>
      </c>
      <c r="AF613" t="s">
        <v>2988</v>
      </c>
    </row>
    <row r="614" spans="1:32" x14ac:dyDescent="0.25">
      <c r="A614" t="s">
        <v>2989</v>
      </c>
      <c r="B614" t="s">
        <v>2990</v>
      </c>
      <c r="C614" t="s">
        <v>2991</v>
      </c>
      <c r="D614" t="s">
        <v>2992</v>
      </c>
      <c r="E614" t="s">
        <v>117</v>
      </c>
      <c r="F614">
        <v>5</v>
      </c>
      <c r="G614">
        <v>2022</v>
      </c>
      <c r="H614" s="1">
        <v>44944.626123993054</v>
      </c>
      <c r="I614" t="s">
        <v>2948</v>
      </c>
      <c r="J614">
        <v>1502</v>
      </c>
      <c r="K614">
        <v>0</v>
      </c>
      <c r="L614" t="s">
        <v>38</v>
      </c>
      <c r="M614" t="s">
        <v>51</v>
      </c>
      <c r="N614">
        <v>1502</v>
      </c>
      <c r="R614" t="s">
        <v>52</v>
      </c>
      <c r="S614">
        <v>42.254710000000003</v>
      </c>
      <c r="T614">
        <v>-87.947294999999997</v>
      </c>
      <c r="U614">
        <v>3.3817916669999999</v>
      </c>
      <c r="V614">
        <v>3</v>
      </c>
      <c r="W614">
        <v>15</v>
      </c>
      <c r="X614">
        <v>4.95</v>
      </c>
      <c r="Y614">
        <v>1234.5869769999999</v>
      </c>
      <c r="Z614">
        <v>17000525001</v>
      </c>
      <c r="AA614">
        <v>1611.6267619995001</v>
      </c>
      <c r="AB614" t="s">
        <v>53</v>
      </c>
      <c r="AC614" t="s">
        <v>42</v>
      </c>
      <c r="AD614" t="s">
        <v>54</v>
      </c>
      <c r="AE614" t="s">
        <v>65</v>
      </c>
      <c r="AF614" t="s">
        <v>2993</v>
      </c>
    </row>
    <row r="615" spans="1:32" x14ac:dyDescent="0.25">
      <c r="A615" t="s">
        <v>2994</v>
      </c>
      <c r="B615" t="s">
        <v>2995</v>
      </c>
      <c r="C615" t="s">
        <v>2996</v>
      </c>
      <c r="D615" t="s">
        <v>2997</v>
      </c>
      <c r="E615" t="s">
        <v>61</v>
      </c>
      <c r="F615">
        <v>1</v>
      </c>
      <c r="G615">
        <v>2022</v>
      </c>
      <c r="H615" s="1">
        <v>44959.558625231482</v>
      </c>
      <c r="I615" t="s">
        <v>2948</v>
      </c>
      <c r="J615">
        <v>1308</v>
      </c>
      <c r="K615">
        <v>0</v>
      </c>
      <c r="L615" t="s">
        <v>38</v>
      </c>
      <c r="M615" t="s">
        <v>79</v>
      </c>
      <c r="Q615">
        <v>1308</v>
      </c>
      <c r="R615" t="s">
        <v>94</v>
      </c>
      <c r="S615">
        <v>41.971980000000002</v>
      </c>
      <c r="T615">
        <v>-72.605540000000005</v>
      </c>
      <c r="U615">
        <v>4.1358333329999999</v>
      </c>
      <c r="V615">
        <v>1</v>
      </c>
      <c r="W615">
        <v>10</v>
      </c>
      <c r="X615">
        <v>0</v>
      </c>
      <c r="Y615">
        <v>1507.61</v>
      </c>
      <c r="Z615">
        <v>9000490001</v>
      </c>
      <c r="AA615">
        <v>2780.5569524260304</v>
      </c>
      <c r="AB615" t="s">
        <v>54</v>
      </c>
      <c r="AC615" t="s">
        <v>54</v>
      </c>
      <c r="AD615" t="s">
        <v>54</v>
      </c>
      <c r="AE615" t="s">
        <v>55</v>
      </c>
      <c r="AF615" t="s">
        <v>2998</v>
      </c>
    </row>
    <row r="616" spans="1:32" x14ac:dyDescent="0.25">
      <c r="A616" t="s">
        <v>2999</v>
      </c>
      <c r="B616" t="s">
        <v>3000</v>
      </c>
      <c r="C616" t="s">
        <v>3001</v>
      </c>
      <c r="D616" t="s">
        <v>3002</v>
      </c>
      <c r="E616" t="s">
        <v>525</v>
      </c>
      <c r="F616">
        <v>2</v>
      </c>
      <c r="G616">
        <v>2022</v>
      </c>
      <c r="H616" s="1">
        <v>44958.500429548614</v>
      </c>
      <c r="I616" t="s">
        <v>2948</v>
      </c>
      <c r="J616">
        <v>1289.0999999999999</v>
      </c>
      <c r="K616">
        <v>0</v>
      </c>
      <c r="L616" t="s">
        <v>38</v>
      </c>
      <c r="M616" t="s">
        <v>79</v>
      </c>
      <c r="Q616">
        <v>1289.0999999999999</v>
      </c>
      <c r="R616" t="s">
        <v>52</v>
      </c>
      <c r="S616">
        <v>40.312939999999998</v>
      </c>
      <c r="T616">
        <v>-73.98603</v>
      </c>
      <c r="U616">
        <v>3.6517499999999998</v>
      </c>
      <c r="V616">
        <v>1</v>
      </c>
      <c r="W616">
        <v>5.4</v>
      </c>
      <c r="X616">
        <v>0</v>
      </c>
      <c r="Y616">
        <v>1333.7460000000001</v>
      </c>
      <c r="Z616">
        <v>34003057001</v>
      </c>
      <c r="AA616">
        <v>1584.3110541689998</v>
      </c>
      <c r="AB616" t="s">
        <v>53</v>
      </c>
      <c r="AC616" t="s">
        <v>42</v>
      </c>
      <c r="AD616" t="s">
        <v>54</v>
      </c>
      <c r="AE616" t="s">
        <v>65</v>
      </c>
      <c r="AF616" t="s">
        <v>3003</v>
      </c>
    </row>
    <row r="617" spans="1:32" x14ac:dyDescent="0.25">
      <c r="A617" t="s">
        <v>3004</v>
      </c>
      <c r="B617" t="s">
        <v>3005</v>
      </c>
      <c r="C617" t="s">
        <v>3006</v>
      </c>
      <c r="D617" t="s">
        <v>3007</v>
      </c>
      <c r="E617" t="s">
        <v>629</v>
      </c>
      <c r="F617">
        <v>6</v>
      </c>
      <c r="G617">
        <v>2022</v>
      </c>
      <c r="H617" s="1">
        <v>44937.509061956021</v>
      </c>
      <c r="I617" t="s">
        <v>2948</v>
      </c>
      <c r="J617">
        <v>1100</v>
      </c>
      <c r="K617">
        <v>0</v>
      </c>
      <c r="L617" t="s">
        <v>38</v>
      </c>
      <c r="M617" t="s">
        <v>79</v>
      </c>
      <c r="Q617">
        <v>138.1</v>
      </c>
      <c r="R617" t="s">
        <v>52</v>
      </c>
      <c r="S617">
        <v>32.715975999999998</v>
      </c>
      <c r="T617">
        <v>-108.248976</v>
      </c>
      <c r="U617">
        <v>0.32916666700000002</v>
      </c>
      <c r="V617">
        <v>1</v>
      </c>
      <c r="W617">
        <v>2</v>
      </c>
      <c r="X617">
        <v>0</v>
      </c>
      <c r="Y617">
        <v>120.31</v>
      </c>
      <c r="Z617">
        <v>35000055001</v>
      </c>
      <c r="AA617">
        <v>493.50378813769998</v>
      </c>
      <c r="AB617" t="s">
        <v>118</v>
      </c>
      <c r="AC617" t="s">
        <v>72</v>
      </c>
      <c r="AD617" t="s">
        <v>54</v>
      </c>
      <c r="AE617" t="s">
        <v>73</v>
      </c>
      <c r="AF617" t="s">
        <v>3008</v>
      </c>
    </row>
    <row r="618" spans="1:32" x14ac:dyDescent="0.25">
      <c r="A618" t="s">
        <v>3009</v>
      </c>
      <c r="B618" t="s">
        <v>3010</v>
      </c>
      <c r="C618" t="s">
        <v>3010</v>
      </c>
      <c r="D618" t="s">
        <v>3011</v>
      </c>
      <c r="E618" t="s">
        <v>99</v>
      </c>
      <c r="F618">
        <v>6</v>
      </c>
      <c r="G618">
        <v>2022</v>
      </c>
      <c r="H618" s="1">
        <v>44824.373985324077</v>
      </c>
      <c r="I618" t="s">
        <v>2948</v>
      </c>
      <c r="J618">
        <v>982.7</v>
      </c>
      <c r="K618">
        <v>0</v>
      </c>
      <c r="L618" t="s">
        <v>38</v>
      </c>
      <c r="M618" t="s">
        <v>79</v>
      </c>
      <c r="Q618">
        <v>982.7</v>
      </c>
      <c r="R618" t="s">
        <v>94</v>
      </c>
      <c r="S618">
        <v>31.820056000000001</v>
      </c>
      <c r="T618">
        <v>-102.253806</v>
      </c>
      <c r="U618">
        <v>3.6358333329999999</v>
      </c>
      <c r="V618">
        <v>1</v>
      </c>
      <c r="W618">
        <v>11</v>
      </c>
      <c r="X618">
        <v>11</v>
      </c>
      <c r="Y618">
        <v>1332.74</v>
      </c>
      <c r="Z618">
        <v>48001003002</v>
      </c>
      <c r="AA618">
        <v>3363.4741575288999</v>
      </c>
      <c r="AB618" t="s">
        <v>41</v>
      </c>
      <c r="AC618" t="s">
        <v>72</v>
      </c>
      <c r="AD618" t="s">
        <v>54</v>
      </c>
      <c r="AE618" t="s">
        <v>73</v>
      </c>
      <c r="AF618" t="s">
        <v>3012</v>
      </c>
    </row>
    <row r="619" spans="1:32" x14ac:dyDescent="0.25">
      <c r="A619" t="s">
        <v>3013</v>
      </c>
      <c r="B619" t="s">
        <v>3014</v>
      </c>
      <c r="C619" t="s">
        <v>3015</v>
      </c>
      <c r="D619" t="s">
        <v>762</v>
      </c>
      <c r="E619" t="s">
        <v>629</v>
      </c>
      <c r="F619">
        <v>6</v>
      </c>
      <c r="G619">
        <v>2022</v>
      </c>
      <c r="H619" s="1">
        <v>44971.573952800929</v>
      </c>
      <c r="I619" t="s">
        <v>2948</v>
      </c>
      <c r="J619">
        <v>972.35</v>
      </c>
      <c r="K619">
        <v>0</v>
      </c>
      <c r="L619" t="s">
        <v>38</v>
      </c>
      <c r="M619" t="s">
        <v>79</v>
      </c>
      <c r="Q619">
        <v>972.35</v>
      </c>
      <c r="R619" t="s">
        <v>86</v>
      </c>
      <c r="S619">
        <v>32.425147000000003</v>
      </c>
      <c r="T619">
        <v>-104.17553100000001</v>
      </c>
      <c r="U619">
        <v>1.765833333</v>
      </c>
      <c r="V619">
        <v>1</v>
      </c>
      <c r="W619">
        <v>8.5</v>
      </c>
      <c r="X619">
        <v>0</v>
      </c>
      <c r="Y619">
        <v>644.15</v>
      </c>
      <c r="Z619">
        <v>35200900001</v>
      </c>
      <c r="AA619">
        <v>1529.6796385079999</v>
      </c>
      <c r="AB619" t="s">
        <v>2888</v>
      </c>
      <c r="AC619" t="s">
        <v>562</v>
      </c>
      <c r="AD619" t="s">
        <v>54</v>
      </c>
      <c r="AE619" t="s">
        <v>2290</v>
      </c>
      <c r="AF619" t="s">
        <v>3016</v>
      </c>
    </row>
    <row r="620" spans="1:32" x14ac:dyDescent="0.25">
      <c r="A620" t="s">
        <v>3017</v>
      </c>
      <c r="B620" t="s">
        <v>3018</v>
      </c>
      <c r="C620" t="s">
        <v>3019</v>
      </c>
      <c r="D620" t="s">
        <v>3017</v>
      </c>
      <c r="E620" t="s">
        <v>437</v>
      </c>
      <c r="F620">
        <v>5</v>
      </c>
      <c r="G620">
        <v>2022</v>
      </c>
      <c r="H620" s="1">
        <v>44957.616238807874</v>
      </c>
      <c r="I620" t="s">
        <v>2948</v>
      </c>
      <c r="J620">
        <v>954</v>
      </c>
      <c r="K620">
        <v>0</v>
      </c>
      <c r="L620" t="s">
        <v>38</v>
      </c>
      <c r="M620" t="s">
        <v>51</v>
      </c>
      <c r="N620">
        <v>954.05</v>
      </c>
      <c r="R620" t="s">
        <v>52</v>
      </c>
      <c r="S620">
        <v>45.109000000000002</v>
      </c>
      <c r="T620">
        <v>-95.035210000000006</v>
      </c>
      <c r="U620">
        <v>3.6272500000000001</v>
      </c>
      <c r="V620">
        <v>1</v>
      </c>
      <c r="W620">
        <v>5.04</v>
      </c>
      <c r="X620">
        <v>0</v>
      </c>
      <c r="Y620">
        <v>1324.9749999999999</v>
      </c>
      <c r="AB620" t="s">
        <v>54</v>
      </c>
      <c r="AC620" t="s">
        <v>54</v>
      </c>
      <c r="AD620" t="s">
        <v>54</v>
      </c>
      <c r="AE620" t="s">
        <v>73</v>
      </c>
      <c r="AF620" t="s">
        <v>3020</v>
      </c>
    </row>
    <row r="621" spans="1:32" x14ac:dyDescent="0.25">
      <c r="A621" t="s">
        <v>3021</v>
      </c>
      <c r="B621" t="s">
        <v>3022</v>
      </c>
      <c r="C621" t="s">
        <v>3023</v>
      </c>
      <c r="D621" t="s">
        <v>3024</v>
      </c>
      <c r="E621" t="s">
        <v>854</v>
      </c>
      <c r="F621">
        <v>8</v>
      </c>
      <c r="G621">
        <v>2022</v>
      </c>
      <c r="H621" s="1">
        <v>44935.427749201386</v>
      </c>
      <c r="I621" t="s">
        <v>2948</v>
      </c>
      <c r="J621">
        <v>950</v>
      </c>
      <c r="K621">
        <v>0</v>
      </c>
      <c r="L621" t="s">
        <v>38</v>
      </c>
      <c r="M621" t="s">
        <v>79</v>
      </c>
      <c r="Q621">
        <v>950</v>
      </c>
      <c r="R621" t="s">
        <v>94</v>
      </c>
      <c r="S621">
        <v>37.810772999999998</v>
      </c>
      <c r="T621">
        <v>-113.089265</v>
      </c>
      <c r="U621">
        <v>3.6</v>
      </c>
      <c r="V621">
        <v>1</v>
      </c>
      <c r="W621">
        <v>4.4000000000000004</v>
      </c>
      <c r="X621">
        <v>2</v>
      </c>
      <c r="Y621">
        <v>1313.63</v>
      </c>
      <c r="Z621">
        <v>49000038001</v>
      </c>
      <c r="AA621">
        <v>1438.627279073</v>
      </c>
      <c r="AB621" t="s">
        <v>53</v>
      </c>
      <c r="AC621" t="s">
        <v>64</v>
      </c>
      <c r="AD621" t="s">
        <v>54</v>
      </c>
      <c r="AE621" t="s">
        <v>73</v>
      </c>
      <c r="AF621" t="s">
        <v>3025</v>
      </c>
    </row>
    <row r="622" spans="1:32" x14ac:dyDescent="0.25">
      <c r="A622" t="s">
        <v>3026</v>
      </c>
      <c r="B622" t="s">
        <v>3027</v>
      </c>
      <c r="C622" t="s">
        <v>3028</v>
      </c>
      <c r="D622" t="s">
        <v>3029</v>
      </c>
      <c r="E622" t="s">
        <v>854</v>
      </c>
      <c r="F622">
        <v>8</v>
      </c>
      <c r="G622">
        <v>2022</v>
      </c>
      <c r="H622" s="1">
        <v>44985.552274282411</v>
      </c>
      <c r="I622" t="s">
        <v>2948</v>
      </c>
      <c r="J622">
        <v>872</v>
      </c>
      <c r="K622">
        <v>0</v>
      </c>
      <c r="L622" t="s">
        <v>38</v>
      </c>
      <c r="M622" t="s">
        <v>51</v>
      </c>
      <c r="N622">
        <v>1078</v>
      </c>
      <c r="R622" t="s">
        <v>86</v>
      </c>
      <c r="S622">
        <v>40.243070000000003</v>
      </c>
      <c r="T622">
        <v>-111.66745</v>
      </c>
      <c r="U622">
        <v>3.6783333329999999</v>
      </c>
      <c r="V622">
        <v>1</v>
      </c>
      <c r="W622">
        <v>6.6</v>
      </c>
      <c r="X622">
        <v>0</v>
      </c>
      <c r="Y622">
        <v>1342.97</v>
      </c>
      <c r="Z622">
        <v>49000041001</v>
      </c>
      <c r="AB622" t="s">
        <v>53</v>
      </c>
      <c r="AC622" t="s">
        <v>64</v>
      </c>
      <c r="AD622" t="s">
        <v>43</v>
      </c>
      <c r="AE622" t="s">
        <v>73</v>
      </c>
      <c r="AF622" t="s">
        <v>3030</v>
      </c>
    </row>
    <row r="623" spans="1:32" x14ac:dyDescent="0.25">
      <c r="A623" t="s">
        <v>3031</v>
      </c>
      <c r="B623" t="s">
        <v>3032</v>
      </c>
      <c r="C623" t="s">
        <v>3033</v>
      </c>
      <c r="D623" t="s">
        <v>3034</v>
      </c>
      <c r="E623" t="s">
        <v>1449</v>
      </c>
      <c r="F623">
        <v>3</v>
      </c>
      <c r="G623">
        <v>2022</v>
      </c>
      <c r="H623" s="1">
        <v>44944.581258692131</v>
      </c>
      <c r="I623" t="s">
        <v>2948</v>
      </c>
      <c r="J623">
        <v>853.05</v>
      </c>
      <c r="K623">
        <v>0</v>
      </c>
      <c r="L623" t="s">
        <v>38</v>
      </c>
      <c r="M623" t="s">
        <v>51</v>
      </c>
      <c r="N623">
        <v>627.36</v>
      </c>
      <c r="R623" t="s">
        <v>52</v>
      </c>
      <c r="S623">
        <v>39.28069</v>
      </c>
      <c r="T623">
        <v>-81.557060000000007</v>
      </c>
      <c r="U623">
        <v>6.1179500000000005E-2</v>
      </c>
      <c r="V623">
        <v>5</v>
      </c>
      <c r="W623">
        <v>0</v>
      </c>
      <c r="X623">
        <v>0</v>
      </c>
      <c r="Y623">
        <v>11.122496</v>
      </c>
      <c r="Z623">
        <v>54005405001</v>
      </c>
      <c r="AA623">
        <v>3117.6327870544001</v>
      </c>
      <c r="AB623" t="s">
        <v>177</v>
      </c>
      <c r="AC623" t="s">
        <v>42</v>
      </c>
      <c r="AD623" t="s">
        <v>54</v>
      </c>
      <c r="AE623" t="s">
        <v>73</v>
      </c>
      <c r="AF623" t="s">
        <v>3035</v>
      </c>
    </row>
    <row r="624" spans="1:32" x14ac:dyDescent="0.25">
      <c r="A624" t="s">
        <v>3036</v>
      </c>
      <c r="B624" t="s">
        <v>3037</v>
      </c>
      <c r="C624" t="s">
        <v>3038</v>
      </c>
      <c r="D624" t="s">
        <v>3039</v>
      </c>
      <c r="E624" t="s">
        <v>253</v>
      </c>
      <c r="F624">
        <v>5</v>
      </c>
      <c r="G624">
        <v>2022</v>
      </c>
      <c r="H624" s="1">
        <v>44994.516631724538</v>
      </c>
      <c r="I624" t="s">
        <v>2948</v>
      </c>
      <c r="J624">
        <v>850.34</v>
      </c>
      <c r="K624">
        <v>0</v>
      </c>
      <c r="L624" t="s">
        <v>38</v>
      </c>
      <c r="M624" t="s">
        <v>79</v>
      </c>
      <c r="Q624">
        <v>830.34</v>
      </c>
      <c r="R624" t="s">
        <v>52</v>
      </c>
      <c r="S624">
        <v>38.956443999999998</v>
      </c>
      <c r="T624">
        <v>-85.930833000000007</v>
      </c>
      <c r="U624">
        <v>4.3572916670000001</v>
      </c>
      <c r="V624">
        <v>1</v>
      </c>
      <c r="W624">
        <v>8.6999999999999993</v>
      </c>
      <c r="X624">
        <v>30</v>
      </c>
      <c r="Y624">
        <v>1583.9992</v>
      </c>
      <c r="Z624">
        <v>18002190001</v>
      </c>
      <c r="AA624">
        <v>1566.100582282</v>
      </c>
      <c r="AB624" t="s">
        <v>41</v>
      </c>
      <c r="AC624" t="s">
        <v>72</v>
      </c>
      <c r="AD624" t="s">
        <v>54</v>
      </c>
      <c r="AE624" t="s">
        <v>73</v>
      </c>
      <c r="AF624" t="s">
        <v>3040</v>
      </c>
    </row>
    <row r="625" spans="1:32" x14ac:dyDescent="0.25">
      <c r="A625" t="s">
        <v>3041</v>
      </c>
      <c r="B625" t="s">
        <v>3042</v>
      </c>
      <c r="C625" t="s">
        <v>3043</v>
      </c>
      <c r="D625" t="s">
        <v>3044</v>
      </c>
      <c r="E625" t="s">
        <v>136</v>
      </c>
      <c r="F625">
        <v>4</v>
      </c>
      <c r="G625">
        <v>2022</v>
      </c>
      <c r="H625" s="1">
        <v>44960.392944270832</v>
      </c>
      <c r="I625" t="s">
        <v>2948</v>
      </c>
      <c r="J625">
        <v>812</v>
      </c>
      <c r="K625">
        <v>0</v>
      </c>
      <c r="L625" t="s">
        <v>38</v>
      </c>
      <c r="M625" t="s">
        <v>51</v>
      </c>
      <c r="N625">
        <v>812</v>
      </c>
      <c r="R625" t="s">
        <v>86</v>
      </c>
      <c r="S625">
        <v>36.213425000000001</v>
      </c>
      <c r="T625">
        <v>-81.646170999999995</v>
      </c>
      <c r="U625">
        <v>2.4647749999999999</v>
      </c>
      <c r="V625">
        <v>1</v>
      </c>
      <c r="W625">
        <v>4.82</v>
      </c>
      <c r="X625">
        <v>0</v>
      </c>
      <c r="Y625">
        <v>898.24130000000002</v>
      </c>
      <c r="Z625">
        <v>37009502001</v>
      </c>
      <c r="AA625">
        <v>1330.0928666264799</v>
      </c>
      <c r="AB625" t="s">
        <v>41</v>
      </c>
      <c r="AC625" t="s">
        <v>54</v>
      </c>
      <c r="AD625" t="s">
        <v>537</v>
      </c>
      <c r="AE625" t="s">
        <v>54</v>
      </c>
      <c r="AF625" t="s">
        <v>3045</v>
      </c>
    </row>
    <row r="626" spans="1:32" x14ac:dyDescent="0.25">
      <c r="A626" t="s">
        <v>3046</v>
      </c>
      <c r="B626" t="s">
        <v>3047</v>
      </c>
      <c r="C626" t="s">
        <v>3048</v>
      </c>
      <c r="D626" t="s">
        <v>2052</v>
      </c>
      <c r="E626" t="s">
        <v>3049</v>
      </c>
      <c r="F626">
        <v>8</v>
      </c>
      <c r="G626">
        <v>2022</v>
      </c>
      <c r="H626" s="1">
        <v>44957.59170931713</v>
      </c>
      <c r="I626" t="s">
        <v>2948</v>
      </c>
      <c r="J626">
        <v>811.54</v>
      </c>
      <c r="K626">
        <v>0</v>
      </c>
      <c r="L626" t="s">
        <v>38</v>
      </c>
      <c r="M626" t="s">
        <v>51</v>
      </c>
      <c r="N626">
        <v>811.54</v>
      </c>
      <c r="R626" t="s">
        <v>52</v>
      </c>
      <c r="S626">
        <v>46.908459999999998</v>
      </c>
      <c r="T626">
        <v>-98.705430000000007</v>
      </c>
      <c r="U626">
        <v>5.3657500000000002</v>
      </c>
      <c r="V626">
        <v>2</v>
      </c>
      <c r="W626">
        <v>1E-3</v>
      </c>
      <c r="X626">
        <v>1E-3</v>
      </c>
      <c r="Y626">
        <v>1434.075</v>
      </c>
      <c r="Z626">
        <v>38000004001</v>
      </c>
      <c r="AA626">
        <v>1456.8377509599998</v>
      </c>
      <c r="AB626" t="s">
        <v>41</v>
      </c>
      <c r="AC626" t="s">
        <v>72</v>
      </c>
      <c r="AD626" t="s">
        <v>54</v>
      </c>
      <c r="AE626" t="s">
        <v>44</v>
      </c>
      <c r="AF626" t="s">
        <v>3050</v>
      </c>
    </row>
    <row r="627" spans="1:32" x14ac:dyDescent="0.25">
      <c r="A627" t="s">
        <v>3051</v>
      </c>
      <c r="B627" t="s">
        <v>3052</v>
      </c>
      <c r="C627" t="s">
        <v>3052</v>
      </c>
      <c r="D627" t="s">
        <v>3053</v>
      </c>
      <c r="E627" t="s">
        <v>99</v>
      </c>
      <c r="F627">
        <v>6</v>
      </c>
      <c r="G627">
        <v>2022</v>
      </c>
      <c r="H627" s="1">
        <v>44818.443939074074</v>
      </c>
      <c r="I627" t="s">
        <v>2948</v>
      </c>
      <c r="J627">
        <v>700.38</v>
      </c>
      <c r="K627">
        <v>0</v>
      </c>
      <c r="L627" t="s">
        <v>38</v>
      </c>
      <c r="M627" t="s">
        <v>79</v>
      </c>
      <c r="Q627">
        <v>700.38</v>
      </c>
      <c r="R627" t="s">
        <v>52</v>
      </c>
      <c r="S627">
        <v>29.561630000000001</v>
      </c>
      <c r="T627">
        <v>-97.964477000000002</v>
      </c>
      <c r="U627">
        <v>2.474166667</v>
      </c>
      <c r="V627">
        <v>1</v>
      </c>
      <c r="W627">
        <v>4.9000000000000004</v>
      </c>
      <c r="X627">
        <v>4.9000000000000004</v>
      </c>
      <c r="Y627">
        <v>903.04</v>
      </c>
      <c r="Z627">
        <v>48008025001</v>
      </c>
      <c r="AA627">
        <v>1485.9745059792001</v>
      </c>
      <c r="AB627" t="s">
        <v>118</v>
      </c>
      <c r="AC627" t="s">
        <v>54</v>
      </c>
      <c r="AD627" t="s">
        <v>54</v>
      </c>
      <c r="AE627" t="s">
        <v>73</v>
      </c>
      <c r="AF627" t="s">
        <v>3054</v>
      </c>
    </row>
    <row r="628" spans="1:32" x14ac:dyDescent="0.25">
      <c r="A628" t="s">
        <v>3055</v>
      </c>
      <c r="B628" t="s">
        <v>3056</v>
      </c>
      <c r="C628" t="s">
        <v>3057</v>
      </c>
      <c r="D628" t="s">
        <v>3058</v>
      </c>
      <c r="E628" t="s">
        <v>629</v>
      </c>
      <c r="F628">
        <v>6</v>
      </c>
      <c r="G628">
        <v>2022</v>
      </c>
      <c r="H628" s="1">
        <v>45009.666413113424</v>
      </c>
      <c r="I628" t="s">
        <v>2948</v>
      </c>
      <c r="J628">
        <v>700</v>
      </c>
      <c r="K628">
        <v>0</v>
      </c>
      <c r="L628" t="s">
        <v>38</v>
      </c>
      <c r="M628" t="s">
        <v>79</v>
      </c>
      <c r="Q628">
        <v>700</v>
      </c>
      <c r="R628" t="s">
        <v>52</v>
      </c>
      <c r="S628">
        <v>35.998662000000003</v>
      </c>
      <c r="T628">
        <v>-106.07782899999999</v>
      </c>
      <c r="U628">
        <v>0.81899999999999995</v>
      </c>
      <c r="V628">
        <v>1</v>
      </c>
      <c r="W628">
        <v>1.01</v>
      </c>
      <c r="X628">
        <v>0</v>
      </c>
      <c r="Y628">
        <v>299.346</v>
      </c>
      <c r="Z628">
        <v>35000107001</v>
      </c>
      <c r="AA628">
        <v>728.41887547999988</v>
      </c>
      <c r="AB628" t="s">
        <v>118</v>
      </c>
      <c r="AC628" t="s">
        <v>144</v>
      </c>
      <c r="AD628" t="s">
        <v>43</v>
      </c>
      <c r="AE628" t="s">
        <v>55</v>
      </c>
      <c r="AF628" t="s">
        <v>3059</v>
      </c>
    </row>
    <row r="629" spans="1:32" x14ac:dyDescent="0.25">
      <c r="A629" t="s">
        <v>3060</v>
      </c>
      <c r="B629" t="s">
        <v>3061</v>
      </c>
      <c r="C629" t="s">
        <v>3061</v>
      </c>
      <c r="D629" t="s">
        <v>3062</v>
      </c>
      <c r="E629" t="s">
        <v>99</v>
      </c>
      <c r="F629">
        <v>6</v>
      </c>
      <c r="G629">
        <v>2022</v>
      </c>
      <c r="H629" s="1">
        <v>44831.361287939813</v>
      </c>
      <c r="I629" t="s">
        <v>2948</v>
      </c>
      <c r="J629">
        <v>651</v>
      </c>
      <c r="K629">
        <v>0</v>
      </c>
      <c r="L629" t="s">
        <v>38</v>
      </c>
      <c r="M629" t="s">
        <v>79</v>
      </c>
      <c r="Q629">
        <v>651</v>
      </c>
      <c r="R629" t="s">
        <v>52</v>
      </c>
      <c r="S629">
        <v>29.954319000000002</v>
      </c>
      <c r="T629">
        <v>-93.942518000000007</v>
      </c>
      <c r="U629">
        <v>1.6249166669999999</v>
      </c>
      <c r="V629">
        <v>1</v>
      </c>
      <c r="W629">
        <v>4.9800000000000004</v>
      </c>
      <c r="X629">
        <v>4.9800000000000004</v>
      </c>
      <c r="Y629">
        <v>593.61099999999999</v>
      </c>
      <c r="Z629">
        <v>48006010001</v>
      </c>
      <c r="AA629">
        <v>1813.7629999452008</v>
      </c>
      <c r="AB629" t="s">
        <v>41</v>
      </c>
      <c r="AC629" t="s">
        <v>54</v>
      </c>
      <c r="AD629" t="s">
        <v>54</v>
      </c>
      <c r="AE629" t="s">
        <v>73</v>
      </c>
      <c r="AF629" t="s">
        <v>3063</v>
      </c>
    </row>
    <row r="630" spans="1:32" x14ac:dyDescent="0.25">
      <c r="A630" t="s">
        <v>3064</v>
      </c>
      <c r="B630" t="s">
        <v>3065</v>
      </c>
      <c r="C630" t="s">
        <v>3066</v>
      </c>
      <c r="D630" t="s">
        <v>3067</v>
      </c>
      <c r="E630" t="s">
        <v>253</v>
      </c>
      <c r="F630">
        <v>5</v>
      </c>
      <c r="G630">
        <v>2022</v>
      </c>
      <c r="H630" s="1">
        <v>44950.599495104165</v>
      </c>
      <c r="I630" t="s">
        <v>2948</v>
      </c>
      <c r="J630">
        <v>601.34</v>
      </c>
      <c r="K630">
        <v>0</v>
      </c>
      <c r="L630" t="s">
        <v>38</v>
      </c>
      <c r="M630" t="s">
        <v>51</v>
      </c>
      <c r="N630">
        <v>356.57</v>
      </c>
      <c r="R630" t="s">
        <v>52</v>
      </c>
      <c r="S630">
        <v>38.385139000000002</v>
      </c>
      <c r="T630">
        <v>-86.940167000000002</v>
      </c>
      <c r="U630">
        <v>2.5049999999999999</v>
      </c>
      <c r="V630">
        <v>1</v>
      </c>
      <c r="W630">
        <v>3.6</v>
      </c>
      <c r="X630">
        <v>2.6</v>
      </c>
      <c r="Y630">
        <v>910.68</v>
      </c>
      <c r="Z630">
        <v>18004372001</v>
      </c>
      <c r="AA630">
        <v>974.26024595450019</v>
      </c>
      <c r="AB630" t="s">
        <v>407</v>
      </c>
      <c r="AC630" t="s">
        <v>42</v>
      </c>
      <c r="AD630" t="s">
        <v>54</v>
      </c>
      <c r="AE630" t="s">
        <v>73</v>
      </c>
      <c r="AF630" t="s">
        <v>3068</v>
      </c>
    </row>
    <row r="631" spans="1:32" x14ac:dyDescent="0.25">
      <c r="A631" t="s">
        <v>3069</v>
      </c>
      <c r="B631" t="s">
        <v>3070</v>
      </c>
      <c r="C631" t="s">
        <v>3071</v>
      </c>
      <c r="D631" t="s">
        <v>3072</v>
      </c>
      <c r="E631" t="s">
        <v>117</v>
      </c>
      <c r="F631">
        <v>5</v>
      </c>
      <c r="G631">
        <v>2022</v>
      </c>
      <c r="H631" s="1">
        <v>44944.561729756948</v>
      </c>
      <c r="I631" t="s">
        <v>2948</v>
      </c>
      <c r="J631">
        <v>452.27</v>
      </c>
      <c r="K631">
        <v>0</v>
      </c>
      <c r="L631" t="s">
        <v>38</v>
      </c>
      <c r="M631" t="s">
        <v>51</v>
      </c>
      <c r="N631">
        <v>452.27</v>
      </c>
      <c r="R631" t="s">
        <v>52</v>
      </c>
      <c r="S631">
        <v>42.162500000000001</v>
      </c>
      <c r="T631">
        <v>-88.441699999999997</v>
      </c>
      <c r="U631">
        <v>1.0887500000000001</v>
      </c>
      <c r="V631">
        <v>1</v>
      </c>
      <c r="W631">
        <v>6.5</v>
      </c>
      <c r="X631">
        <v>2.6</v>
      </c>
      <c r="Y631">
        <v>397.12599999999998</v>
      </c>
      <c r="Z631">
        <v>17000672003</v>
      </c>
      <c r="AA631">
        <v>437.05132528799993</v>
      </c>
      <c r="AB631" t="s">
        <v>41</v>
      </c>
      <c r="AC631" t="s">
        <v>72</v>
      </c>
      <c r="AD631" t="s">
        <v>54</v>
      </c>
      <c r="AE631" t="s">
        <v>73</v>
      </c>
      <c r="AF631" t="s">
        <v>3073</v>
      </c>
    </row>
    <row r="632" spans="1:32" x14ac:dyDescent="0.25">
      <c r="A632" t="s">
        <v>3074</v>
      </c>
      <c r="B632" t="s">
        <v>3075</v>
      </c>
      <c r="C632" t="s">
        <v>3076</v>
      </c>
      <c r="D632" t="s">
        <v>3077</v>
      </c>
      <c r="E632" t="s">
        <v>525</v>
      </c>
      <c r="F632">
        <v>2</v>
      </c>
      <c r="G632">
        <v>2022</v>
      </c>
      <c r="H632" s="1">
        <v>44949.378778622682</v>
      </c>
      <c r="I632" t="s">
        <v>2948</v>
      </c>
      <c r="J632">
        <v>450</v>
      </c>
      <c r="K632">
        <v>0</v>
      </c>
      <c r="L632" t="s">
        <v>38</v>
      </c>
      <c r="M632" t="s">
        <v>79</v>
      </c>
      <c r="Q632">
        <v>900</v>
      </c>
      <c r="R632" t="s">
        <v>94</v>
      </c>
      <c r="S632">
        <v>40.071944000000002</v>
      </c>
      <c r="T632">
        <v>-74.876360000000005</v>
      </c>
      <c r="U632">
        <v>1.2875000000000001</v>
      </c>
      <c r="V632">
        <v>1</v>
      </c>
      <c r="W632">
        <v>0</v>
      </c>
      <c r="X632">
        <v>0</v>
      </c>
      <c r="Y632">
        <v>470.43</v>
      </c>
      <c r="Z632">
        <v>34007154001</v>
      </c>
      <c r="AA632">
        <v>1063.4915582007998</v>
      </c>
      <c r="AB632" t="s">
        <v>54</v>
      </c>
      <c r="AC632" t="s">
        <v>64</v>
      </c>
      <c r="AD632" t="s">
        <v>54</v>
      </c>
      <c r="AE632" t="s">
        <v>65</v>
      </c>
      <c r="AF632" t="s">
        <v>3078</v>
      </c>
    </row>
    <row r="633" spans="1:32" x14ac:dyDescent="0.25">
      <c r="A633" t="s">
        <v>3079</v>
      </c>
      <c r="B633" t="s">
        <v>3080</v>
      </c>
      <c r="C633" t="s">
        <v>3081</v>
      </c>
      <c r="D633" t="s">
        <v>3082</v>
      </c>
      <c r="E633" t="s">
        <v>514</v>
      </c>
      <c r="F633">
        <v>1</v>
      </c>
      <c r="G633">
        <v>2022</v>
      </c>
      <c r="H633" s="1">
        <v>44958.564659687501</v>
      </c>
      <c r="I633" t="s">
        <v>2948</v>
      </c>
      <c r="J633">
        <v>438</v>
      </c>
      <c r="K633">
        <v>0</v>
      </c>
      <c r="L633" t="s">
        <v>38</v>
      </c>
      <c r="M633" t="s">
        <v>79</v>
      </c>
      <c r="Q633">
        <v>438</v>
      </c>
      <c r="R633" t="s">
        <v>86</v>
      </c>
      <c r="S633">
        <v>41.661599000000002</v>
      </c>
      <c r="T633">
        <v>-71.264893000000001</v>
      </c>
      <c r="U633">
        <v>3.1316666670000002</v>
      </c>
      <c r="V633">
        <v>1</v>
      </c>
      <c r="W633">
        <v>3.79</v>
      </c>
      <c r="X633">
        <v>3.08</v>
      </c>
      <c r="Y633">
        <v>1137.6300000000001</v>
      </c>
      <c r="Z633">
        <v>44440002001</v>
      </c>
      <c r="AA633">
        <v>1302.0487399205001</v>
      </c>
      <c r="AB633" t="s">
        <v>41</v>
      </c>
      <c r="AC633" t="s">
        <v>64</v>
      </c>
      <c r="AD633" t="s">
        <v>43</v>
      </c>
      <c r="AE633" t="s">
        <v>44</v>
      </c>
      <c r="AF633" t="s">
        <v>3083</v>
      </c>
    </row>
    <row r="634" spans="1:32" x14ac:dyDescent="0.25">
      <c r="A634" t="s">
        <v>3084</v>
      </c>
      <c r="B634" t="s">
        <v>3085</v>
      </c>
      <c r="C634" t="s">
        <v>3086</v>
      </c>
      <c r="D634" t="s">
        <v>3087</v>
      </c>
      <c r="E634" t="s">
        <v>247</v>
      </c>
      <c r="F634">
        <v>1</v>
      </c>
      <c r="G634">
        <v>2022</v>
      </c>
      <c r="H634" s="1">
        <v>44972.436759652781</v>
      </c>
      <c r="I634" t="s">
        <v>2948</v>
      </c>
      <c r="J634">
        <v>430</v>
      </c>
      <c r="K634">
        <v>0</v>
      </c>
      <c r="L634" t="s">
        <v>38</v>
      </c>
      <c r="M634" t="s">
        <v>51</v>
      </c>
      <c r="N634">
        <v>430</v>
      </c>
      <c r="R634" t="s">
        <v>86</v>
      </c>
      <c r="S634">
        <v>42.691173999999997</v>
      </c>
      <c r="T634">
        <v>-70.838883999999993</v>
      </c>
      <c r="U634">
        <v>0.79833333299999998</v>
      </c>
      <c r="V634">
        <v>1</v>
      </c>
      <c r="W634">
        <v>1.8</v>
      </c>
      <c r="X634">
        <v>0</v>
      </c>
      <c r="Y634">
        <v>291.08999999999997</v>
      </c>
      <c r="Z634">
        <v>25000015001</v>
      </c>
      <c r="AA634">
        <v>482.57750500549997</v>
      </c>
      <c r="AB634" t="s">
        <v>54</v>
      </c>
      <c r="AC634" t="s">
        <v>54</v>
      </c>
      <c r="AD634" t="s">
        <v>43</v>
      </c>
      <c r="AE634" t="s">
        <v>54</v>
      </c>
      <c r="AF634" t="s">
        <v>3088</v>
      </c>
    </row>
    <row r="635" spans="1:32" x14ac:dyDescent="0.25">
      <c r="A635" t="s">
        <v>3089</v>
      </c>
      <c r="B635" t="s">
        <v>3090</v>
      </c>
      <c r="C635" t="s">
        <v>3091</v>
      </c>
      <c r="D635" t="s">
        <v>3092</v>
      </c>
      <c r="E635" t="s">
        <v>85</v>
      </c>
      <c r="F635">
        <v>2</v>
      </c>
      <c r="G635">
        <v>2022</v>
      </c>
      <c r="H635" s="1">
        <v>44944.349567581019</v>
      </c>
      <c r="I635" t="s">
        <v>2948</v>
      </c>
      <c r="J635">
        <v>412.3</v>
      </c>
      <c r="K635">
        <v>0</v>
      </c>
      <c r="L635" t="s">
        <v>38</v>
      </c>
      <c r="M635" t="s">
        <v>79</v>
      </c>
      <c r="Q635">
        <v>412.3</v>
      </c>
      <c r="R635" t="s">
        <v>94</v>
      </c>
      <c r="S635">
        <v>41.46067</v>
      </c>
      <c r="T635">
        <v>-74.026615000000007</v>
      </c>
      <c r="U635">
        <v>0</v>
      </c>
      <c r="V635">
        <v>1</v>
      </c>
      <c r="W635">
        <v>5</v>
      </c>
      <c r="X635">
        <v>0</v>
      </c>
      <c r="Y635">
        <v>0</v>
      </c>
      <c r="AB635" t="s">
        <v>54</v>
      </c>
      <c r="AC635" t="s">
        <v>54</v>
      </c>
      <c r="AD635" t="s">
        <v>54</v>
      </c>
      <c r="AE635" t="s">
        <v>65</v>
      </c>
      <c r="AF635" t="s">
        <v>3093</v>
      </c>
    </row>
    <row r="636" spans="1:32" x14ac:dyDescent="0.25">
      <c r="A636" t="s">
        <v>3094</v>
      </c>
      <c r="B636" t="s">
        <v>3095</v>
      </c>
      <c r="C636" t="s">
        <v>3096</v>
      </c>
      <c r="D636" t="s">
        <v>3097</v>
      </c>
      <c r="E636" t="s">
        <v>111</v>
      </c>
      <c r="F636">
        <v>4</v>
      </c>
      <c r="G636">
        <v>2022</v>
      </c>
      <c r="H636" s="1">
        <v>44984.7773087963</v>
      </c>
      <c r="I636" t="s">
        <v>2948</v>
      </c>
      <c r="J636">
        <v>375.16</v>
      </c>
      <c r="K636">
        <v>0</v>
      </c>
      <c r="L636" t="s">
        <v>38</v>
      </c>
      <c r="M636" t="s">
        <v>79</v>
      </c>
      <c r="Q636">
        <v>375.16</v>
      </c>
      <c r="R636" t="s">
        <v>52</v>
      </c>
      <c r="S636">
        <v>30.757992999999999</v>
      </c>
      <c r="T636">
        <v>-81.538169999999994</v>
      </c>
      <c r="U636">
        <v>1.9026666670000001</v>
      </c>
      <c r="V636">
        <v>1</v>
      </c>
      <c r="W636">
        <v>4</v>
      </c>
      <c r="X636">
        <v>2.0350000000000001</v>
      </c>
      <c r="Y636">
        <v>694.70899999999995</v>
      </c>
      <c r="Z636">
        <v>13000999020</v>
      </c>
      <c r="AA636">
        <v>905.97097637825004</v>
      </c>
      <c r="AB636" t="s">
        <v>41</v>
      </c>
      <c r="AC636" t="s">
        <v>54</v>
      </c>
      <c r="AD636" t="s">
        <v>54</v>
      </c>
      <c r="AE636" t="s">
        <v>73</v>
      </c>
      <c r="AF636" t="s">
        <v>3098</v>
      </c>
    </row>
    <row r="637" spans="1:32" x14ac:dyDescent="0.25">
      <c r="A637" t="s">
        <v>3099</v>
      </c>
      <c r="B637" t="s">
        <v>3100</v>
      </c>
      <c r="C637" t="s">
        <v>3101</v>
      </c>
      <c r="D637" t="s">
        <v>3102</v>
      </c>
      <c r="E637" t="s">
        <v>726</v>
      </c>
      <c r="F637">
        <v>6</v>
      </c>
      <c r="G637">
        <v>2022</v>
      </c>
      <c r="H637" s="1">
        <v>44964.427161874999</v>
      </c>
      <c r="I637" t="s">
        <v>2948</v>
      </c>
      <c r="J637">
        <v>357</v>
      </c>
      <c r="K637">
        <v>0</v>
      </c>
      <c r="L637" t="s">
        <v>38</v>
      </c>
      <c r="M637" t="s">
        <v>39</v>
      </c>
      <c r="N637">
        <v>357</v>
      </c>
      <c r="Q637">
        <v>357</v>
      </c>
      <c r="R637" t="s">
        <v>1484</v>
      </c>
      <c r="S637">
        <v>35.268300000000004</v>
      </c>
      <c r="T637">
        <v>-91.716099999999997</v>
      </c>
      <c r="U637">
        <v>4.2991666669999997</v>
      </c>
      <c r="V637">
        <v>1</v>
      </c>
      <c r="W637">
        <v>5</v>
      </c>
      <c r="X637">
        <v>6.74</v>
      </c>
      <c r="Y637">
        <v>1564.5</v>
      </c>
      <c r="Z637">
        <v>5000024001</v>
      </c>
      <c r="AA637">
        <v>1556.9953463385</v>
      </c>
      <c r="AB637" t="s">
        <v>54</v>
      </c>
      <c r="AC637" t="s">
        <v>54</v>
      </c>
      <c r="AD637" t="s">
        <v>43</v>
      </c>
      <c r="AE637" t="s">
        <v>73</v>
      </c>
      <c r="AF637" t="s">
        <v>3103</v>
      </c>
    </row>
    <row r="638" spans="1:32" x14ac:dyDescent="0.25">
      <c r="A638" t="s">
        <v>3104</v>
      </c>
      <c r="B638" t="s">
        <v>3105</v>
      </c>
      <c r="C638" t="s">
        <v>3106</v>
      </c>
      <c r="D638" t="s">
        <v>3107</v>
      </c>
      <c r="E638" t="s">
        <v>136</v>
      </c>
      <c r="F638">
        <v>4</v>
      </c>
      <c r="G638">
        <v>2022</v>
      </c>
      <c r="H638" s="1">
        <v>44987.747971076387</v>
      </c>
      <c r="I638" t="s">
        <v>2948</v>
      </c>
      <c r="J638">
        <v>330.35</v>
      </c>
      <c r="K638">
        <v>0</v>
      </c>
      <c r="L638" t="s">
        <v>38</v>
      </c>
      <c r="M638" t="s">
        <v>51</v>
      </c>
      <c r="N638">
        <v>330.35</v>
      </c>
      <c r="R638" t="s">
        <v>52</v>
      </c>
      <c r="S638">
        <v>35.641300000000001</v>
      </c>
      <c r="T638">
        <v>-78.464399999999998</v>
      </c>
      <c r="U638">
        <v>1.617583333</v>
      </c>
      <c r="V638">
        <v>1</v>
      </c>
      <c r="W638">
        <v>2.5</v>
      </c>
      <c r="X638">
        <v>0</v>
      </c>
      <c r="Y638">
        <v>590.21559999999999</v>
      </c>
      <c r="Z638">
        <v>37005102001</v>
      </c>
      <c r="AA638">
        <v>677.42955419640009</v>
      </c>
      <c r="AB638" t="s">
        <v>87</v>
      </c>
      <c r="AC638" t="s">
        <v>72</v>
      </c>
      <c r="AD638" t="s">
        <v>54</v>
      </c>
      <c r="AE638" t="s">
        <v>73</v>
      </c>
      <c r="AF638" t="s">
        <v>3108</v>
      </c>
    </row>
    <row r="639" spans="1:32" x14ac:dyDescent="0.25">
      <c r="A639" t="s">
        <v>3109</v>
      </c>
      <c r="B639" t="s">
        <v>3110</v>
      </c>
      <c r="C639" t="s">
        <v>3111</v>
      </c>
      <c r="D639" t="s">
        <v>3112</v>
      </c>
      <c r="E639" t="s">
        <v>36</v>
      </c>
      <c r="F639">
        <v>9</v>
      </c>
      <c r="G639">
        <v>2022</v>
      </c>
      <c r="H639" s="1">
        <v>44972.66721146991</v>
      </c>
      <c r="I639" t="s">
        <v>2948</v>
      </c>
      <c r="J639">
        <v>325.66000000000003</v>
      </c>
      <c r="K639">
        <v>0</v>
      </c>
      <c r="L639" t="s">
        <v>38</v>
      </c>
      <c r="M639" t="s">
        <v>51</v>
      </c>
      <c r="N639">
        <v>325.66000000000003</v>
      </c>
      <c r="R639" t="s">
        <v>52</v>
      </c>
      <c r="S639">
        <v>37.603870000000001</v>
      </c>
      <c r="T639">
        <v>-122.37978</v>
      </c>
      <c r="U639">
        <v>1.441666667</v>
      </c>
      <c r="V639">
        <v>3</v>
      </c>
      <c r="W639">
        <v>9</v>
      </c>
      <c r="X639">
        <v>0</v>
      </c>
      <c r="Y639">
        <v>526.54</v>
      </c>
      <c r="Z639">
        <v>6002039001</v>
      </c>
      <c r="AA639">
        <v>946.94453812399979</v>
      </c>
      <c r="AB639" t="s">
        <v>53</v>
      </c>
      <c r="AC639" t="s">
        <v>54</v>
      </c>
      <c r="AD639" t="s">
        <v>54</v>
      </c>
      <c r="AE639" t="s">
        <v>55</v>
      </c>
      <c r="AF639" t="s">
        <v>3113</v>
      </c>
    </row>
    <row r="640" spans="1:32" x14ac:dyDescent="0.25">
      <c r="A640" t="s">
        <v>3114</v>
      </c>
      <c r="B640" t="s">
        <v>3115</v>
      </c>
      <c r="C640" t="s">
        <v>3116</v>
      </c>
      <c r="D640" t="s">
        <v>3117</v>
      </c>
      <c r="E640" t="s">
        <v>715</v>
      </c>
      <c r="F640">
        <v>7</v>
      </c>
      <c r="G640">
        <v>2022</v>
      </c>
      <c r="H640" s="1">
        <v>44945.640980497687</v>
      </c>
      <c r="I640" t="s">
        <v>2948</v>
      </c>
      <c r="J640">
        <v>321.51</v>
      </c>
      <c r="K640">
        <v>0</v>
      </c>
      <c r="L640" t="s">
        <v>38</v>
      </c>
      <c r="M640" t="s">
        <v>51</v>
      </c>
      <c r="N640">
        <v>46.31</v>
      </c>
      <c r="R640" t="s">
        <v>86</v>
      </c>
      <c r="S640">
        <v>41.837800000000001</v>
      </c>
      <c r="T640">
        <v>-103.6067</v>
      </c>
      <c r="U640">
        <v>2.6902583330000001</v>
      </c>
      <c r="V640">
        <v>3</v>
      </c>
      <c r="W640">
        <v>3.71</v>
      </c>
      <c r="X640">
        <v>2.06</v>
      </c>
      <c r="Y640">
        <v>544.58000000000004</v>
      </c>
      <c r="Z640">
        <v>31002185001</v>
      </c>
      <c r="AA640">
        <v>1220.1016164289999</v>
      </c>
      <c r="AB640" t="s">
        <v>41</v>
      </c>
      <c r="AC640" t="s">
        <v>54</v>
      </c>
      <c r="AD640" t="s">
        <v>43</v>
      </c>
      <c r="AE640" t="s">
        <v>73</v>
      </c>
      <c r="AF640" t="s">
        <v>3118</v>
      </c>
    </row>
    <row r="641" spans="1:32" x14ac:dyDescent="0.25">
      <c r="A641" t="s">
        <v>3119</v>
      </c>
      <c r="B641" t="s">
        <v>3120</v>
      </c>
      <c r="C641" t="s">
        <v>3121</v>
      </c>
      <c r="D641" t="s">
        <v>3122</v>
      </c>
      <c r="E641" t="s">
        <v>36</v>
      </c>
      <c r="F641">
        <v>9</v>
      </c>
      <c r="G641">
        <v>2022</v>
      </c>
      <c r="H641" s="1">
        <v>44980.710524479167</v>
      </c>
      <c r="I641" t="s">
        <v>2948</v>
      </c>
      <c r="J641">
        <v>309</v>
      </c>
      <c r="K641">
        <v>0</v>
      </c>
      <c r="L641" t="s">
        <v>38</v>
      </c>
      <c r="M641" t="s">
        <v>79</v>
      </c>
      <c r="Q641">
        <v>309</v>
      </c>
      <c r="R641" t="s">
        <v>52</v>
      </c>
      <c r="S641">
        <v>37.896680000000003</v>
      </c>
      <c r="T641">
        <v>-122.5274</v>
      </c>
      <c r="U641">
        <v>2.1172499999999999</v>
      </c>
      <c r="V641">
        <v>2</v>
      </c>
      <c r="W641">
        <v>24.7</v>
      </c>
      <c r="X641">
        <v>0</v>
      </c>
      <c r="Y641">
        <v>774.25599999999997</v>
      </c>
      <c r="Z641">
        <v>6002015001</v>
      </c>
      <c r="AA641">
        <v>908.7025471613</v>
      </c>
      <c r="AB641" t="s">
        <v>41</v>
      </c>
      <c r="AC641" t="s">
        <v>64</v>
      </c>
      <c r="AD641" t="s">
        <v>54</v>
      </c>
      <c r="AE641" t="s">
        <v>73</v>
      </c>
      <c r="AF641" t="s">
        <v>3123</v>
      </c>
    </row>
    <row r="642" spans="1:32" x14ac:dyDescent="0.25">
      <c r="A642" t="s">
        <v>3124</v>
      </c>
      <c r="B642" t="s">
        <v>3125</v>
      </c>
      <c r="C642" t="s">
        <v>3126</v>
      </c>
      <c r="D642" t="s">
        <v>3127</v>
      </c>
      <c r="E642" t="s">
        <v>600</v>
      </c>
      <c r="F642">
        <v>4</v>
      </c>
      <c r="G642">
        <v>2022</v>
      </c>
      <c r="H642" s="1">
        <v>44974.632040879631</v>
      </c>
      <c r="I642" t="s">
        <v>2948</v>
      </c>
      <c r="J642">
        <v>296.83</v>
      </c>
      <c r="K642">
        <v>0</v>
      </c>
      <c r="L642" t="s">
        <v>38</v>
      </c>
      <c r="M642" t="s">
        <v>51</v>
      </c>
      <c r="N642">
        <v>296.83</v>
      </c>
      <c r="R642" t="s">
        <v>52</v>
      </c>
      <c r="S642">
        <v>26.040590000000002</v>
      </c>
      <c r="T642">
        <v>-80.240930000000006</v>
      </c>
      <c r="Z642">
        <v>12000001031</v>
      </c>
      <c r="AA642">
        <v>1484.1534587904998</v>
      </c>
      <c r="AB642" t="s">
        <v>41</v>
      </c>
      <c r="AC642" t="s">
        <v>54</v>
      </c>
      <c r="AD642" t="s">
        <v>54</v>
      </c>
      <c r="AE642" t="s">
        <v>73</v>
      </c>
      <c r="AF642" t="s">
        <v>3128</v>
      </c>
    </row>
    <row r="643" spans="1:32" x14ac:dyDescent="0.25">
      <c r="A643" t="s">
        <v>3129</v>
      </c>
      <c r="B643" t="s">
        <v>3130</v>
      </c>
      <c r="C643" t="s">
        <v>3131</v>
      </c>
      <c r="D643" t="s">
        <v>3072</v>
      </c>
      <c r="E643" t="s">
        <v>117</v>
      </c>
      <c r="F643">
        <v>5</v>
      </c>
      <c r="G643">
        <v>2022</v>
      </c>
      <c r="H643" s="1">
        <v>44944.355310810184</v>
      </c>
      <c r="I643" t="s">
        <v>2948</v>
      </c>
      <c r="J643">
        <v>289.14</v>
      </c>
      <c r="K643">
        <v>0</v>
      </c>
      <c r="L643" t="s">
        <v>38</v>
      </c>
      <c r="M643" t="s">
        <v>51</v>
      </c>
      <c r="N643">
        <v>289.14</v>
      </c>
      <c r="R643" t="s">
        <v>52</v>
      </c>
      <c r="S643">
        <v>42.166400000000003</v>
      </c>
      <c r="T643">
        <v>-88.416399999999996</v>
      </c>
      <c r="U643">
        <v>1.033083333</v>
      </c>
      <c r="V643">
        <v>1</v>
      </c>
      <c r="W643">
        <v>4.5</v>
      </c>
      <c r="X643">
        <v>1.8</v>
      </c>
      <c r="Y643">
        <v>377.30900000000003</v>
      </c>
      <c r="Z643">
        <v>17000672002</v>
      </c>
      <c r="AA643">
        <v>441.78604797861999</v>
      </c>
      <c r="AB643" t="s">
        <v>41</v>
      </c>
      <c r="AC643" t="s">
        <v>72</v>
      </c>
      <c r="AD643" t="s">
        <v>54</v>
      </c>
      <c r="AE643" t="s">
        <v>73</v>
      </c>
      <c r="AF643" t="s">
        <v>3132</v>
      </c>
    </row>
    <row r="644" spans="1:32" x14ac:dyDescent="0.25">
      <c r="A644" t="s">
        <v>3133</v>
      </c>
      <c r="B644" t="s">
        <v>3134</v>
      </c>
      <c r="C644" t="s">
        <v>3135</v>
      </c>
      <c r="D644" t="s">
        <v>3136</v>
      </c>
      <c r="E644" t="s">
        <v>111</v>
      </c>
      <c r="F644">
        <v>4</v>
      </c>
      <c r="G644">
        <v>2022</v>
      </c>
      <c r="H644" s="1">
        <v>44938.623275451391</v>
      </c>
      <c r="I644" t="s">
        <v>2948</v>
      </c>
      <c r="J644">
        <v>282</v>
      </c>
      <c r="K644">
        <v>0</v>
      </c>
      <c r="L644" t="s">
        <v>38</v>
      </c>
      <c r="M644" t="s">
        <v>51</v>
      </c>
      <c r="N644">
        <v>282</v>
      </c>
      <c r="R644" t="s">
        <v>52</v>
      </c>
      <c r="S644">
        <v>33.452824</v>
      </c>
      <c r="T644">
        <v>-82.506639000000007</v>
      </c>
      <c r="U644">
        <v>1.2432833329999999</v>
      </c>
      <c r="V644">
        <v>1</v>
      </c>
      <c r="W644">
        <v>2.5</v>
      </c>
      <c r="X644">
        <v>1.5</v>
      </c>
      <c r="Y644">
        <v>453.84730000000002</v>
      </c>
      <c r="Z644">
        <v>13000825001</v>
      </c>
      <c r="AA644">
        <v>686.53479013990011</v>
      </c>
      <c r="AB644" t="s">
        <v>41</v>
      </c>
      <c r="AC644" t="s">
        <v>54</v>
      </c>
      <c r="AD644" t="s">
        <v>54</v>
      </c>
      <c r="AE644" t="s">
        <v>73</v>
      </c>
      <c r="AF644" t="s">
        <v>3137</v>
      </c>
    </row>
    <row r="645" spans="1:32" x14ac:dyDescent="0.25">
      <c r="A645" t="s">
        <v>3138</v>
      </c>
      <c r="B645" t="s">
        <v>3139</v>
      </c>
      <c r="C645" t="s">
        <v>3139</v>
      </c>
      <c r="D645" t="s">
        <v>3140</v>
      </c>
      <c r="E645" t="s">
        <v>99</v>
      </c>
      <c r="F645">
        <v>6</v>
      </c>
      <c r="G645">
        <v>2022</v>
      </c>
      <c r="H645" s="1">
        <v>44844.330209965279</v>
      </c>
      <c r="I645" t="s">
        <v>2948</v>
      </c>
      <c r="J645">
        <v>278</v>
      </c>
      <c r="K645">
        <v>0</v>
      </c>
      <c r="L645" t="s">
        <v>38</v>
      </c>
      <c r="M645" t="s">
        <v>79</v>
      </c>
      <c r="Q645">
        <v>278</v>
      </c>
      <c r="R645" t="s">
        <v>52</v>
      </c>
      <c r="S645">
        <v>32.320461000000002</v>
      </c>
      <c r="T645">
        <v>-96.129971999999995</v>
      </c>
      <c r="U645">
        <v>0.54774999999999996</v>
      </c>
      <c r="V645">
        <v>1</v>
      </c>
      <c r="W645">
        <v>0.75</v>
      </c>
      <c r="X645">
        <v>0.75</v>
      </c>
      <c r="Y645">
        <v>199.77699999999999</v>
      </c>
      <c r="Z645">
        <v>48005177001</v>
      </c>
      <c r="AB645" t="s">
        <v>1420</v>
      </c>
      <c r="AC645" t="s">
        <v>54</v>
      </c>
      <c r="AD645" t="s">
        <v>54</v>
      </c>
      <c r="AE645" t="s">
        <v>73</v>
      </c>
      <c r="AF645" t="s">
        <v>3141</v>
      </c>
    </row>
    <row r="646" spans="1:32" x14ac:dyDescent="0.25">
      <c r="A646" t="s">
        <v>3142</v>
      </c>
      <c r="B646" t="s">
        <v>3143</v>
      </c>
      <c r="C646" t="s">
        <v>3144</v>
      </c>
      <c r="D646" t="s">
        <v>3145</v>
      </c>
      <c r="E646" t="s">
        <v>253</v>
      </c>
      <c r="F646">
        <v>5</v>
      </c>
      <c r="G646">
        <v>2022</v>
      </c>
      <c r="H646" s="1">
        <v>44978.363422916664</v>
      </c>
      <c r="I646" t="s">
        <v>2948</v>
      </c>
      <c r="J646">
        <v>269</v>
      </c>
      <c r="K646">
        <v>0</v>
      </c>
      <c r="L646" t="s">
        <v>38</v>
      </c>
      <c r="M646" t="s">
        <v>51</v>
      </c>
      <c r="N646">
        <v>269</v>
      </c>
      <c r="R646" t="s">
        <v>52</v>
      </c>
      <c r="S646">
        <v>39.297111000000001</v>
      </c>
      <c r="T646">
        <v>-85.240888999999996</v>
      </c>
      <c r="U646">
        <v>0.87124999999999997</v>
      </c>
      <c r="V646">
        <v>1</v>
      </c>
      <c r="W646">
        <v>2.6440000000000001</v>
      </c>
      <c r="X646">
        <v>0</v>
      </c>
      <c r="Y646">
        <v>316.81599999999997</v>
      </c>
      <c r="Z646">
        <v>18005371001</v>
      </c>
      <c r="AA646">
        <v>961.51291563359996</v>
      </c>
      <c r="AB646" t="s">
        <v>41</v>
      </c>
      <c r="AC646" t="s">
        <v>54</v>
      </c>
      <c r="AD646" t="s">
        <v>54</v>
      </c>
      <c r="AE646" t="s">
        <v>73</v>
      </c>
      <c r="AF646" t="s">
        <v>3146</v>
      </c>
    </row>
    <row r="647" spans="1:32" x14ac:dyDescent="0.25">
      <c r="A647" t="s">
        <v>3147</v>
      </c>
      <c r="B647" t="s">
        <v>3148</v>
      </c>
      <c r="C647" t="s">
        <v>3149</v>
      </c>
      <c r="D647" t="s">
        <v>3147</v>
      </c>
      <c r="E647" t="s">
        <v>437</v>
      </c>
      <c r="F647">
        <v>5</v>
      </c>
      <c r="G647">
        <v>2022</v>
      </c>
      <c r="H647" s="1">
        <v>44944.517583159723</v>
      </c>
      <c r="I647" t="s">
        <v>2948</v>
      </c>
      <c r="J647">
        <v>260.60000000000002</v>
      </c>
      <c r="K647">
        <v>0</v>
      </c>
      <c r="L647" t="s">
        <v>38</v>
      </c>
      <c r="M647" t="s">
        <v>79</v>
      </c>
      <c r="Q647">
        <v>260.60000000000002</v>
      </c>
      <c r="R647" t="s">
        <v>52</v>
      </c>
      <c r="S647">
        <v>45.303780000000003</v>
      </c>
      <c r="T647">
        <v>-93.749840000000006</v>
      </c>
      <c r="U647">
        <v>0.71775</v>
      </c>
      <c r="V647">
        <v>1</v>
      </c>
      <c r="W647">
        <v>0.84</v>
      </c>
      <c r="X647">
        <v>0.84</v>
      </c>
      <c r="Y647">
        <v>261.94600000000003</v>
      </c>
      <c r="AB647" t="s">
        <v>41</v>
      </c>
      <c r="AC647" t="s">
        <v>54</v>
      </c>
      <c r="AD647" t="s">
        <v>54</v>
      </c>
      <c r="AE647" t="s">
        <v>73</v>
      </c>
      <c r="AF647" t="s">
        <v>3150</v>
      </c>
    </row>
    <row r="648" spans="1:32" x14ac:dyDescent="0.25">
      <c r="A648" t="s">
        <v>3151</v>
      </c>
      <c r="B648" t="s">
        <v>3152</v>
      </c>
      <c r="C648" t="s">
        <v>3153</v>
      </c>
      <c r="D648" t="s">
        <v>3151</v>
      </c>
      <c r="E648" t="s">
        <v>1083</v>
      </c>
      <c r="F648">
        <v>8</v>
      </c>
      <c r="G648">
        <v>2022</v>
      </c>
      <c r="H648" s="1">
        <v>45035.46450829861</v>
      </c>
      <c r="I648" t="s">
        <v>2948</v>
      </c>
      <c r="J648">
        <v>249.65</v>
      </c>
      <c r="K648">
        <v>0</v>
      </c>
      <c r="L648" t="s">
        <v>38</v>
      </c>
      <c r="M648" t="s">
        <v>51</v>
      </c>
      <c r="N648">
        <v>121.32</v>
      </c>
      <c r="R648" t="s">
        <v>52</v>
      </c>
      <c r="S648">
        <v>42.762222000000001</v>
      </c>
      <c r="T648">
        <v>-96.916583000000003</v>
      </c>
      <c r="U648">
        <v>0.88958333300000003</v>
      </c>
      <c r="V648">
        <v>1</v>
      </c>
      <c r="W648">
        <v>2</v>
      </c>
      <c r="X648">
        <v>1.56</v>
      </c>
      <c r="Y648">
        <v>324.59399999999999</v>
      </c>
      <c r="Z648">
        <v>46000107001</v>
      </c>
      <c r="AA648">
        <v>36.420943774000001</v>
      </c>
      <c r="AB648" t="s">
        <v>53</v>
      </c>
      <c r="AC648" t="s">
        <v>72</v>
      </c>
      <c r="AD648" t="s">
        <v>54</v>
      </c>
      <c r="AE648" t="s">
        <v>438</v>
      </c>
      <c r="AF648" t="s">
        <v>3154</v>
      </c>
    </row>
    <row r="649" spans="1:32" x14ac:dyDescent="0.25">
      <c r="A649" t="s">
        <v>3155</v>
      </c>
      <c r="B649" t="s">
        <v>3156</v>
      </c>
      <c r="C649" t="s">
        <v>3156</v>
      </c>
      <c r="D649" t="s">
        <v>3157</v>
      </c>
      <c r="E649" t="s">
        <v>99</v>
      </c>
      <c r="F649">
        <v>6</v>
      </c>
      <c r="G649">
        <v>2022</v>
      </c>
      <c r="H649" s="1">
        <v>44923.49788141204</v>
      </c>
      <c r="I649" t="s">
        <v>2948</v>
      </c>
      <c r="J649">
        <v>221</v>
      </c>
      <c r="K649">
        <v>0</v>
      </c>
      <c r="L649" t="s">
        <v>38</v>
      </c>
      <c r="M649" t="s">
        <v>79</v>
      </c>
      <c r="Q649">
        <v>221</v>
      </c>
      <c r="R649" t="s">
        <v>94</v>
      </c>
      <c r="S649">
        <v>32.436529999999998</v>
      </c>
      <c r="T649">
        <v>-95.195390000000003</v>
      </c>
      <c r="U649">
        <v>0.32758333299999998</v>
      </c>
      <c r="V649">
        <v>1</v>
      </c>
      <c r="W649">
        <v>0.875</v>
      </c>
      <c r="X649">
        <v>0.875</v>
      </c>
      <c r="Y649">
        <v>119.68</v>
      </c>
      <c r="Z649">
        <v>48005016001</v>
      </c>
      <c r="AA649">
        <v>318.68325802250001</v>
      </c>
      <c r="AB649" t="s">
        <v>1420</v>
      </c>
      <c r="AC649" t="s">
        <v>54</v>
      </c>
      <c r="AD649" t="s">
        <v>54</v>
      </c>
      <c r="AE649" t="s">
        <v>73</v>
      </c>
      <c r="AF649" t="s">
        <v>3158</v>
      </c>
    </row>
    <row r="650" spans="1:32" x14ac:dyDescent="0.25">
      <c r="A650" t="s">
        <v>3159</v>
      </c>
      <c r="B650" t="s">
        <v>3160</v>
      </c>
      <c r="C650" t="s">
        <v>3161</v>
      </c>
      <c r="D650" t="s">
        <v>1022</v>
      </c>
      <c r="E650" t="s">
        <v>1023</v>
      </c>
      <c r="F650">
        <v>8</v>
      </c>
      <c r="G650">
        <v>2022</v>
      </c>
      <c r="H650" s="1">
        <v>45008.437075613423</v>
      </c>
      <c r="I650" t="s">
        <v>2948</v>
      </c>
      <c r="J650">
        <v>207.72</v>
      </c>
      <c r="K650">
        <v>0</v>
      </c>
      <c r="L650" t="s">
        <v>38</v>
      </c>
      <c r="M650" t="s">
        <v>51</v>
      </c>
      <c r="N650">
        <v>207.72</v>
      </c>
      <c r="R650" t="s">
        <v>52</v>
      </c>
      <c r="S650">
        <v>39.564444000000002</v>
      </c>
      <c r="T650">
        <v>-104.84944400000001</v>
      </c>
      <c r="Z650">
        <v>8209000019</v>
      </c>
      <c r="AA650">
        <v>307.7569748903</v>
      </c>
      <c r="AB650" t="s">
        <v>41</v>
      </c>
      <c r="AC650" t="s">
        <v>54</v>
      </c>
      <c r="AD650" t="s">
        <v>54</v>
      </c>
      <c r="AE650" t="s">
        <v>54</v>
      </c>
      <c r="AF650" t="s">
        <v>3162</v>
      </c>
    </row>
    <row r="651" spans="1:32" x14ac:dyDescent="0.25">
      <c r="A651" t="s">
        <v>3163</v>
      </c>
      <c r="B651" t="s">
        <v>3164</v>
      </c>
      <c r="C651" t="s">
        <v>3165</v>
      </c>
      <c r="D651" t="s">
        <v>3166</v>
      </c>
      <c r="E651" t="s">
        <v>1023</v>
      </c>
      <c r="F651">
        <v>8</v>
      </c>
      <c r="G651">
        <v>2022</v>
      </c>
      <c r="H651" s="1">
        <v>45008.519294120371</v>
      </c>
      <c r="I651" t="s">
        <v>2948</v>
      </c>
      <c r="J651">
        <v>196.45</v>
      </c>
      <c r="K651">
        <v>0</v>
      </c>
      <c r="L651" t="s">
        <v>38</v>
      </c>
      <c r="M651" t="s">
        <v>79</v>
      </c>
      <c r="Q651">
        <v>196.45</v>
      </c>
      <c r="R651" t="s">
        <v>86</v>
      </c>
      <c r="S651">
        <v>39.551402000000003</v>
      </c>
      <c r="T651">
        <v>-104.79351</v>
      </c>
      <c r="Z651">
        <v>8209000114</v>
      </c>
      <c r="AA651">
        <v>319.59378161684998</v>
      </c>
      <c r="AB651" t="s">
        <v>41</v>
      </c>
      <c r="AC651" t="s">
        <v>54</v>
      </c>
      <c r="AD651" t="s">
        <v>54</v>
      </c>
      <c r="AE651" t="s">
        <v>54</v>
      </c>
      <c r="AF651" t="s">
        <v>3167</v>
      </c>
    </row>
    <row r="652" spans="1:32" x14ac:dyDescent="0.25">
      <c r="A652" t="s">
        <v>3168</v>
      </c>
      <c r="B652" t="s">
        <v>3169</v>
      </c>
      <c r="C652" t="s">
        <v>3170</v>
      </c>
      <c r="D652" t="s">
        <v>3171</v>
      </c>
      <c r="E652" t="s">
        <v>1948</v>
      </c>
      <c r="F652">
        <v>6</v>
      </c>
      <c r="G652">
        <v>2022</v>
      </c>
      <c r="H652" s="1">
        <v>44936.691878101854</v>
      </c>
      <c r="I652" t="s">
        <v>2948</v>
      </c>
      <c r="J652">
        <v>180</v>
      </c>
      <c r="K652">
        <v>0</v>
      </c>
      <c r="L652" t="s">
        <v>38</v>
      </c>
      <c r="M652" t="s">
        <v>51</v>
      </c>
      <c r="N652">
        <v>180</v>
      </c>
      <c r="R652" t="s">
        <v>52</v>
      </c>
      <c r="S652">
        <v>29.969881999999998</v>
      </c>
      <c r="T652">
        <v>-92.117075999999997</v>
      </c>
      <c r="U652">
        <v>2.1991666670000001</v>
      </c>
      <c r="V652">
        <v>1</v>
      </c>
      <c r="W652">
        <v>1.6</v>
      </c>
      <c r="X652">
        <v>0</v>
      </c>
      <c r="Y652">
        <v>803.74</v>
      </c>
      <c r="Z652">
        <v>22000005001</v>
      </c>
      <c r="AA652">
        <v>837.68170680200001</v>
      </c>
      <c r="AB652" t="s">
        <v>87</v>
      </c>
      <c r="AC652" t="s">
        <v>54</v>
      </c>
      <c r="AD652" t="s">
        <v>54</v>
      </c>
      <c r="AE652" t="s">
        <v>73</v>
      </c>
      <c r="AF652" t="s">
        <v>3172</v>
      </c>
    </row>
    <row r="653" spans="1:32" x14ac:dyDescent="0.25">
      <c r="A653" t="s">
        <v>3173</v>
      </c>
      <c r="B653" t="s">
        <v>3174</v>
      </c>
      <c r="C653" t="s">
        <v>3175</v>
      </c>
      <c r="D653" t="s">
        <v>3176</v>
      </c>
      <c r="E653" t="s">
        <v>207</v>
      </c>
      <c r="F653">
        <v>4</v>
      </c>
      <c r="G653">
        <v>2022</v>
      </c>
      <c r="H653" s="1">
        <v>44943.37886769676</v>
      </c>
      <c r="I653" t="s">
        <v>2948</v>
      </c>
      <c r="J653">
        <v>165</v>
      </c>
      <c r="K653">
        <v>0</v>
      </c>
      <c r="L653" t="s">
        <v>38</v>
      </c>
      <c r="M653" t="s">
        <v>51</v>
      </c>
      <c r="N653">
        <v>165</v>
      </c>
      <c r="R653" t="s">
        <v>214</v>
      </c>
      <c r="S653">
        <v>35.450940000000003</v>
      </c>
      <c r="T653">
        <v>-86.787909999999997</v>
      </c>
      <c r="U653">
        <v>2.173</v>
      </c>
      <c r="V653">
        <v>1</v>
      </c>
      <c r="W653">
        <v>3.024</v>
      </c>
      <c r="X653">
        <v>2.04</v>
      </c>
      <c r="Y653">
        <v>792.53700000000003</v>
      </c>
      <c r="Z653">
        <v>47000800001</v>
      </c>
      <c r="AA653">
        <v>998.66227828308013</v>
      </c>
      <c r="AB653" t="s">
        <v>38</v>
      </c>
      <c r="AC653" t="s">
        <v>38</v>
      </c>
      <c r="AD653" t="s">
        <v>38</v>
      </c>
      <c r="AE653" t="s">
        <v>38</v>
      </c>
      <c r="AF653" t="s">
        <v>3177</v>
      </c>
    </row>
    <row r="654" spans="1:32" x14ac:dyDescent="0.25">
      <c r="A654" t="s">
        <v>3178</v>
      </c>
      <c r="B654" t="s">
        <v>3179</v>
      </c>
      <c r="C654" t="s">
        <v>3179</v>
      </c>
      <c r="D654" t="s">
        <v>3180</v>
      </c>
      <c r="E654" t="s">
        <v>99</v>
      </c>
      <c r="F654">
        <v>6</v>
      </c>
      <c r="G654">
        <v>2022</v>
      </c>
      <c r="H654" s="1">
        <v>44830.538965092594</v>
      </c>
      <c r="I654" t="s">
        <v>2948</v>
      </c>
      <c r="J654">
        <v>162.63999999999999</v>
      </c>
      <c r="K654">
        <v>0</v>
      </c>
      <c r="L654" t="s">
        <v>38</v>
      </c>
      <c r="M654" t="s">
        <v>79</v>
      </c>
      <c r="Q654">
        <v>162.63999999999999</v>
      </c>
      <c r="R654" t="s">
        <v>86</v>
      </c>
      <c r="S654">
        <v>30.406369999999999</v>
      </c>
      <c r="T654">
        <v>-97.641260000000003</v>
      </c>
      <c r="Z654">
        <v>48003033016</v>
      </c>
      <c r="AA654">
        <v>63.736651604499997</v>
      </c>
      <c r="AB654" t="s">
        <v>54</v>
      </c>
      <c r="AC654" t="s">
        <v>64</v>
      </c>
      <c r="AD654" t="s">
        <v>54</v>
      </c>
      <c r="AE654" t="s">
        <v>54</v>
      </c>
      <c r="AF654" t="s">
        <v>3181</v>
      </c>
    </row>
    <row r="655" spans="1:32" x14ac:dyDescent="0.25">
      <c r="A655" t="s">
        <v>3182</v>
      </c>
      <c r="B655" t="s">
        <v>3183</v>
      </c>
      <c r="C655" t="s">
        <v>3184</v>
      </c>
      <c r="D655" t="s">
        <v>3185</v>
      </c>
      <c r="E655" t="s">
        <v>61</v>
      </c>
      <c r="F655">
        <v>1</v>
      </c>
      <c r="G655">
        <v>2022</v>
      </c>
      <c r="H655" s="1">
        <v>44966.550728958333</v>
      </c>
      <c r="I655" t="s">
        <v>2948</v>
      </c>
      <c r="J655">
        <v>157</v>
      </c>
      <c r="K655">
        <v>0</v>
      </c>
      <c r="L655" t="s">
        <v>38</v>
      </c>
      <c r="M655" t="s">
        <v>79</v>
      </c>
      <c r="Q655">
        <v>157</v>
      </c>
      <c r="R655" t="s">
        <v>94</v>
      </c>
      <c r="S655">
        <v>41.811635000000003</v>
      </c>
      <c r="T655">
        <v>-72.263126</v>
      </c>
      <c r="U655">
        <v>8.8375000000000004</v>
      </c>
      <c r="V655">
        <v>1</v>
      </c>
      <c r="W655">
        <v>3</v>
      </c>
      <c r="X655">
        <v>0</v>
      </c>
      <c r="Y655">
        <v>3281.52</v>
      </c>
      <c r="Z655">
        <v>9002005001</v>
      </c>
      <c r="AA655">
        <v>712.21155550057006</v>
      </c>
      <c r="AB655" t="s">
        <v>54</v>
      </c>
      <c r="AC655" t="s">
        <v>54</v>
      </c>
      <c r="AD655" t="s">
        <v>54</v>
      </c>
      <c r="AE655" t="s">
        <v>73</v>
      </c>
      <c r="AF655" t="s">
        <v>3186</v>
      </c>
    </row>
    <row r="656" spans="1:32" x14ac:dyDescent="0.25">
      <c r="A656" t="s">
        <v>3187</v>
      </c>
      <c r="B656" t="s">
        <v>3188</v>
      </c>
      <c r="C656" t="s">
        <v>3189</v>
      </c>
      <c r="D656" t="s">
        <v>3190</v>
      </c>
      <c r="E656" t="s">
        <v>136</v>
      </c>
      <c r="F656">
        <v>4</v>
      </c>
      <c r="G656">
        <v>2022</v>
      </c>
      <c r="H656" s="1">
        <v>44971.36931065972</v>
      </c>
      <c r="I656" t="s">
        <v>2948</v>
      </c>
      <c r="J656">
        <v>141.80000000000001</v>
      </c>
      <c r="K656">
        <v>0</v>
      </c>
      <c r="L656" t="s">
        <v>38</v>
      </c>
      <c r="M656" t="s">
        <v>51</v>
      </c>
      <c r="N656">
        <v>142.6</v>
      </c>
      <c r="R656" t="s">
        <v>52</v>
      </c>
      <c r="S656">
        <v>34.905641000000003</v>
      </c>
      <c r="T656">
        <v>-76.893355</v>
      </c>
      <c r="AB656" t="s">
        <v>87</v>
      </c>
      <c r="AC656" t="s">
        <v>54</v>
      </c>
      <c r="AD656" t="s">
        <v>54</v>
      </c>
      <c r="AE656" t="s">
        <v>73</v>
      </c>
      <c r="AF656" t="s">
        <v>3191</v>
      </c>
    </row>
    <row r="657" spans="1:32" x14ac:dyDescent="0.25">
      <c r="A657" t="s">
        <v>3192</v>
      </c>
      <c r="B657" t="s">
        <v>3193</v>
      </c>
      <c r="C657" t="s">
        <v>3193</v>
      </c>
      <c r="D657" t="s">
        <v>3194</v>
      </c>
      <c r="E657" t="s">
        <v>99</v>
      </c>
      <c r="F657">
        <v>6</v>
      </c>
      <c r="G657">
        <v>2022</v>
      </c>
      <c r="H657" s="1">
        <v>44837.520041249998</v>
      </c>
      <c r="I657" t="s">
        <v>2948</v>
      </c>
      <c r="J657">
        <v>127.91</v>
      </c>
      <c r="K657">
        <v>0</v>
      </c>
      <c r="L657" t="s">
        <v>38</v>
      </c>
      <c r="M657" t="s">
        <v>51</v>
      </c>
      <c r="N657">
        <v>127.91</v>
      </c>
      <c r="R657" t="s">
        <v>52</v>
      </c>
      <c r="S657">
        <v>30.575576000000002</v>
      </c>
      <c r="T657">
        <v>-96.379261999999997</v>
      </c>
      <c r="U657">
        <v>1.546666667</v>
      </c>
      <c r="V657">
        <v>1</v>
      </c>
      <c r="W657">
        <v>4</v>
      </c>
      <c r="X657">
        <v>4</v>
      </c>
      <c r="Y657">
        <v>563.41</v>
      </c>
      <c r="AB657" t="s">
        <v>53</v>
      </c>
      <c r="AC657" t="s">
        <v>42</v>
      </c>
      <c r="AD657" t="s">
        <v>975</v>
      </c>
      <c r="AE657" t="s">
        <v>73</v>
      </c>
      <c r="AF657" t="s">
        <v>3195</v>
      </c>
    </row>
    <row r="658" spans="1:32" x14ac:dyDescent="0.25">
      <c r="A658" t="s">
        <v>3196</v>
      </c>
      <c r="B658" t="s">
        <v>3197</v>
      </c>
      <c r="C658" t="s">
        <v>3198</v>
      </c>
      <c r="D658" t="s">
        <v>78</v>
      </c>
      <c r="E658" t="s">
        <v>36</v>
      </c>
      <c r="F658">
        <v>9</v>
      </c>
      <c r="G658">
        <v>2022</v>
      </c>
      <c r="H658" s="1">
        <v>44957.479949918983</v>
      </c>
      <c r="I658" t="s">
        <v>2948</v>
      </c>
      <c r="J658">
        <v>119.64</v>
      </c>
      <c r="K658">
        <v>0</v>
      </c>
      <c r="L658" t="s">
        <v>38</v>
      </c>
      <c r="M658" t="s">
        <v>79</v>
      </c>
      <c r="Q658">
        <v>119.64</v>
      </c>
      <c r="R658" t="s">
        <v>214</v>
      </c>
      <c r="S658">
        <v>35.326239999999999</v>
      </c>
      <c r="T658">
        <v>-120.69681</v>
      </c>
      <c r="U658">
        <v>0</v>
      </c>
      <c r="V658">
        <v>1</v>
      </c>
      <c r="W658">
        <v>1.2</v>
      </c>
      <c r="X658">
        <v>0</v>
      </c>
      <c r="Y658">
        <v>0</v>
      </c>
      <c r="Z658">
        <v>6003064001</v>
      </c>
      <c r="AA658">
        <v>227.63089858750001</v>
      </c>
      <c r="AB658" t="s">
        <v>952</v>
      </c>
      <c r="AC658" t="s">
        <v>72</v>
      </c>
      <c r="AD658" t="s">
        <v>54</v>
      </c>
      <c r="AE658" t="s">
        <v>73</v>
      </c>
      <c r="AF658" t="s">
        <v>3199</v>
      </c>
    </row>
    <row r="659" spans="1:32" x14ac:dyDescent="0.25">
      <c r="A659" t="s">
        <v>3200</v>
      </c>
      <c r="B659" t="s">
        <v>3201</v>
      </c>
      <c r="C659" t="s">
        <v>3202</v>
      </c>
      <c r="D659" t="s">
        <v>3203</v>
      </c>
      <c r="E659" t="s">
        <v>600</v>
      </c>
      <c r="F659">
        <v>4</v>
      </c>
      <c r="G659">
        <v>2022</v>
      </c>
      <c r="H659" s="1">
        <v>44973.368813020832</v>
      </c>
      <c r="I659" t="s">
        <v>2948</v>
      </c>
      <c r="J659">
        <v>112</v>
      </c>
      <c r="K659">
        <v>0</v>
      </c>
      <c r="L659" t="s">
        <v>38</v>
      </c>
      <c r="M659" t="s">
        <v>79</v>
      </c>
      <c r="Q659">
        <v>112</v>
      </c>
      <c r="R659" t="s">
        <v>214</v>
      </c>
      <c r="S659">
        <v>28.14357</v>
      </c>
      <c r="T659">
        <v>-81.457329999999999</v>
      </c>
      <c r="U659">
        <v>0</v>
      </c>
      <c r="V659">
        <v>1</v>
      </c>
      <c r="W659">
        <v>0.85</v>
      </c>
      <c r="X659">
        <v>0</v>
      </c>
      <c r="Y659">
        <v>0</v>
      </c>
      <c r="AB659" t="s">
        <v>54</v>
      </c>
      <c r="AC659" t="s">
        <v>54</v>
      </c>
      <c r="AD659" t="s">
        <v>54</v>
      </c>
      <c r="AE659" t="s">
        <v>73</v>
      </c>
      <c r="AF659" t="s">
        <v>3204</v>
      </c>
    </row>
    <row r="660" spans="1:32" x14ac:dyDescent="0.25">
      <c r="A660" t="s">
        <v>3205</v>
      </c>
      <c r="B660" t="s">
        <v>3206</v>
      </c>
      <c r="C660" t="s">
        <v>3207</v>
      </c>
      <c r="D660" t="s">
        <v>3208</v>
      </c>
      <c r="E660" t="s">
        <v>111</v>
      </c>
      <c r="F660">
        <v>4</v>
      </c>
      <c r="G660">
        <v>2022</v>
      </c>
      <c r="H660" s="1">
        <v>44929.612701099541</v>
      </c>
      <c r="I660" t="s">
        <v>2948</v>
      </c>
      <c r="J660">
        <v>111</v>
      </c>
      <c r="K660">
        <v>0</v>
      </c>
      <c r="L660" t="s">
        <v>38</v>
      </c>
      <c r="M660" t="s">
        <v>79</v>
      </c>
      <c r="Q660">
        <v>111</v>
      </c>
      <c r="R660" t="s">
        <v>94</v>
      </c>
      <c r="S660">
        <v>31.679749999999999</v>
      </c>
      <c r="T660">
        <v>-83.249527999999998</v>
      </c>
      <c r="U660">
        <v>2.2776666670000001</v>
      </c>
      <c r="V660">
        <v>1</v>
      </c>
      <c r="W660">
        <v>6</v>
      </c>
      <c r="X660">
        <v>2.82</v>
      </c>
      <c r="Y660">
        <v>829.92499999999995</v>
      </c>
      <c r="Z660">
        <v>13000618002</v>
      </c>
      <c r="AB660" t="s">
        <v>41</v>
      </c>
      <c r="AC660" t="s">
        <v>54</v>
      </c>
      <c r="AD660" t="s">
        <v>54</v>
      </c>
      <c r="AE660" t="s">
        <v>73</v>
      </c>
      <c r="AF660" t="s">
        <v>3209</v>
      </c>
    </row>
    <row r="661" spans="1:32" x14ac:dyDescent="0.25">
      <c r="A661" t="s">
        <v>3210</v>
      </c>
      <c r="B661" t="s">
        <v>3211</v>
      </c>
      <c r="C661" t="s">
        <v>3211</v>
      </c>
      <c r="D661" t="s">
        <v>3212</v>
      </c>
      <c r="E661" t="s">
        <v>99</v>
      </c>
      <c r="F661">
        <v>6</v>
      </c>
      <c r="G661">
        <v>2022</v>
      </c>
      <c r="H661" s="1">
        <v>44812.33680730324</v>
      </c>
      <c r="I661" t="s">
        <v>2948</v>
      </c>
      <c r="J661">
        <v>105.51</v>
      </c>
      <c r="K661">
        <v>0</v>
      </c>
      <c r="L661" t="s">
        <v>38</v>
      </c>
      <c r="M661" t="s">
        <v>79</v>
      </c>
      <c r="Q661">
        <v>105.51</v>
      </c>
      <c r="R661" t="s">
        <v>52</v>
      </c>
      <c r="S661">
        <v>28.427361999999999</v>
      </c>
      <c r="T661">
        <v>-99.220073999999997</v>
      </c>
      <c r="U661">
        <v>0.57491666699999999</v>
      </c>
      <c r="V661">
        <v>1</v>
      </c>
      <c r="W661">
        <v>0.99</v>
      </c>
      <c r="X661">
        <v>0.99</v>
      </c>
      <c r="Y661">
        <v>209.91200000000001</v>
      </c>
      <c r="Z661">
        <v>48001139001</v>
      </c>
      <c r="AB661" t="s">
        <v>1420</v>
      </c>
      <c r="AC661" t="s">
        <v>54</v>
      </c>
      <c r="AD661" t="s">
        <v>54</v>
      </c>
      <c r="AE661" t="s">
        <v>54</v>
      </c>
      <c r="AF661" t="s">
        <v>3213</v>
      </c>
    </row>
    <row r="662" spans="1:32" x14ac:dyDescent="0.25">
      <c r="A662" t="s">
        <v>3214</v>
      </c>
      <c r="B662" t="s">
        <v>3215</v>
      </c>
      <c r="C662" t="s">
        <v>3216</v>
      </c>
      <c r="D662" t="s">
        <v>3217</v>
      </c>
      <c r="E662" t="s">
        <v>543</v>
      </c>
      <c r="F662">
        <v>7</v>
      </c>
      <c r="G662">
        <v>2022</v>
      </c>
      <c r="H662" s="1">
        <v>44985.43664177083</v>
      </c>
      <c r="I662" t="s">
        <v>2948</v>
      </c>
      <c r="J662">
        <v>104.2</v>
      </c>
      <c r="K662">
        <v>0</v>
      </c>
      <c r="L662" t="s">
        <v>38</v>
      </c>
      <c r="M662" t="s">
        <v>51</v>
      </c>
      <c r="R662" t="s">
        <v>86</v>
      </c>
      <c r="S662">
        <v>38.783456999999999</v>
      </c>
      <c r="T662">
        <v>-93.758201</v>
      </c>
      <c r="U662">
        <v>1.3670833330000001</v>
      </c>
      <c r="V662">
        <v>1</v>
      </c>
      <c r="W662">
        <v>0</v>
      </c>
      <c r="X662">
        <v>0</v>
      </c>
      <c r="Y662">
        <v>500.10700000000003</v>
      </c>
      <c r="Z662">
        <v>29001027001</v>
      </c>
      <c r="AA662">
        <v>325.60323733956</v>
      </c>
      <c r="AB662" t="s">
        <v>118</v>
      </c>
      <c r="AC662" t="s">
        <v>144</v>
      </c>
      <c r="AD662" t="s">
        <v>54</v>
      </c>
      <c r="AE662" t="s">
        <v>54</v>
      </c>
      <c r="AF662" t="s">
        <v>3218</v>
      </c>
    </row>
    <row r="663" spans="1:32" x14ac:dyDescent="0.25">
      <c r="A663" t="s">
        <v>3219</v>
      </c>
      <c r="B663" t="s">
        <v>3220</v>
      </c>
      <c r="C663" t="s">
        <v>3221</v>
      </c>
      <c r="D663" t="s">
        <v>3127</v>
      </c>
      <c r="E663" t="s">
        <v>600</v>
      </c>
      <c r="F663">
        <v>4</v>
      </c>
      <c r="G663">
        <v>2022</v>
      </c>
      <c r="H663" s="1">
        <v>44974.609685810188</v>
      </c>
      <c r="I663" t="s">
        <v>2948</v>
      </c>
      <c r="J663">
        <v>96.11</v>
      </c>
      <c r="K663">
        <v>0</v>
      </c>
      <c r="L663" t="s">
        <v>38</v>
      </c>
      <c r="M663" t="s">
        <v>51</v>
      </c>
      <c r="N663">
        <v>96.11</v>
      </c>
      <c r="R663" t="s">
        <v>52</v>
      </c>
      <c r="S663">
        <v>26.0736810175658</v>
      </c>
      <c r="T663">
        <v>-80.226175773292695</v>
      </c>
      <c r="AB663" t="s">
        <v>41</v>
      </c>
      <c r="AC663" t="s">
        <v>54</v>
      </c>
      <c r="AD663" t="s">
        <v>54</v>
      </c>
      <c r="AE663" t="s">
        <v>73</v>
      </c>
      <c r="AF663" t="s">
        <v>3222</v>
      </c>
    </row>
    <row r="664" spans="1:32" x14ac:dyDescent="0.25">
      <c r="A664" t="s">
        <v>3223</v>
      </c>
      <c r="B664" t="s">
        <v>3224</v>
      </c>
      <c r="C664" t="s">
        <v>3225</v>
      </c>
      <c r="D664" t="s">
        <v>3226</v>
      </c>
      <c r="E664" t="s">
        <v>213</v>
      </c>
      <c r="F664">
        <v>3</v>
      </c>
      <c r="G664">
        <v>2022</v>
      </c>
      <c r="H664" s="1">
        <v>44964.474006203702</v>
      </c>
      <c r="I664" t="s">
        <v>2948</v>
      </c>
      <c r="J664">
        <v>76.05</v>
      </c>
      <c r="K664">
        <v>0</v>
      </c>
      <c r="L664" t="s">
        <v>38</v>
      </c>
      <c r="M664" t="s">
        <v>79</v>
      </c>
      <c r="Q664">
        <v>76.05</v>
      </c>
      <c r="R664" t="s">
        <v>52</v>
      </c>
      <c r="S664">
        <v>40.673099999999998</v>
      </c>
      <c r="T664">
        <v>-80.257800000000003</v>
      </c>
      <c r="U664">
        <v>1.3516666669999999</v>
      </c>
      <c r="V664">
        <v>1</v>
      </c>
      <c r="W664">
        <v>2</v>
      </c>
      <c r="X664">
        <v>0</v>
      </c>
      <c r="Y664">
        <v>491.37</v>
      </c>
      <c r="Z664">
        <v>42005007001</v>
      </c>
      <c r="AA664">
        <v>298.65173894679998</v>
      </c>
      <c r="AB664" t="s">
        <v>41</v>
      </c>
      <c r="AC664" t="s">
        <v>144</v>
      </c>
      <c r="AD664" t="s">
        <v>54</v>
      </c>
      <c r="AE664" t="s">
        <v>73</v>
      </c>
      <c r="AF664" t="s">
        <v>3227</v>
      </c>
    </row>
    <row r="665" spans="1:32" x14ac:dyDescent="0.25">
      <c r="A665" t="s">
        <v>3228</v>
      </c>
      <c r="B665" t="s">
        <v>3229</v>
      </c>
      <c r="C665" t="s">
        <v>3230</v>
      </c>
      <c r="D665" t="s">
        <v>3231</v>
      </c>
      <c r="E665" t="s">
        <v>111</v>
      </c>
      <c r="F665">
        <v>4</v>
      </c>
      <c r="G665">
        <v>2022</v>
      </c>
      <c r="H665" s="1">
        <v>44949.467576122683</v>
      </c>
      <c r="I665" t="s">
        <v>2948</v>
      </c>
      <c r="J665">
        <v>52.94</v>
      </c>
      <c r="K665">
        <v>0</v>
      </c>
      <c r="L665" t="s">
        <v>38</v>
      </c>
      <c r="M665" t="s">
        <v>79</v>
      </c>
      <c r="Q665">
        <v>52.94</v>
      </c>
      <c r="R665" t="s">
        <v>94</v>
      </c>
      <c r="S665">
        <v>33.784166999999997</v>
      </c>
      <c r="T665">
        <v>-84.760694000000001</v>
      </c>
      <c r="U665">
        <v>0.195833333</v>
      </c>
      <c r="V665">
        <v>1</v>
      </c>
      <c r="W665">
        <v>0.6</v>
      </c>
      <c r="X665">
        <v>0.30399999999999999</v>
      </c>
      <c r="Y665">
        <v>71.849999999999994</v>
      </c>
      <c r="Z665">
        <v>13000600002</v>
      </c>
      <c r="AA665">
        <v>198.49414356829999</v>
      </c>
      <c r="AB665" t="s">
        <v>54</v>
      </c>
      <c r="AC665" t="s">
        <v>64</v>
      </c>
      <c r="AD665" t="s">
        <v>54</v>
      </c>
      <c r="AE665" t="s">
        <v>54</v>
      </c>
      <c r="AF665" t="s">
        <v>3232</v>
      </c>
    </row>
    <row r="666" spans="1:32" x14ac:dyDescent="0.25">
      <c r="A666" t="s">
        <v>3233</v>
      </c>
      <c r="B666" t="s">
        <v>3234</v>
      </c>
      <c r="C666" t="s">
        <v>3234</v>
      </c>
      <c r="D666" t="s">
        <v>3235</v>
      </c>
      <c r="E666" t="s">
        <v>99</v>
      </c>
      <c r="F666">
        <v>6</v>
      </c>
      <c r="G666">
        <v>2022</v>
      </c>
      <c r="H666" s="1">
        <v>44834.733042638887</v>
      </c>
      <c r="I666" t="s">
        <v>2948</v>
      </c>
      <c r="J666">
        <v>51.88</v>
      </c>
      <c r="K666">
        <v>0</v>
      </c>
      <c r="L666" t="s">
        <v>38</v>
      </c>
      <c r="M666" t="s">
        <v>473</v>
      </c>
      <c r="N666">
        <v>31.74</v>
      </c>
      <c r="Q666">
        <v>20.14</v>
      </c>
      <c r="R666" t="s">
        <v>52</v>
      </c>
      <c r="S666">
        <v>29.536611000000001</v>
      </c>
      <c r="T666">
        <v>-95.550471999999999</v>
      </c>
      <c r="U666">
        <v>0.38774999999999998</v>
      </c>
      <c r="V666">
        <v>1</v>
      </c>
      <c r="W666">
        <v>0.90200000000000002</v>
      </c>
      <c r="X666">
        <v>0.90200000000000002</v>
      </c>
      <c r="Y666">
        <v>141.60499999999999</v>
      </c>
      <c r="AB666" t="s">
        <v>41</v>
      </c>
      <c r="AC666" t="s">
        <v>54</v>
      </c>
      <c r="AD666" t="s">
        <v>54</v>
      </c>
      <c r="AE666" t="s">
        <v>73</v>
      </c>
      <c r="AF666" t="s">
        <v>3236</v>
      </c>
    </row>
    <row r="667" spans="1:32" x14ac:dyDescent="0.25">
      <c r="A667" t="s">
        <v>3237</v>
      </c>
      <c r="B667" t="s">
        <v>3238</v>
      </c>
      <c r="C667" t="s">
        <v>3238</v>
      </c>
      <c r="D667" t="s">
        <v>3239</v>
      </c>
      <c r="E667" t="s">
        <v>99</v>
      </c>
      <c r="F667">
        <v>6</v>
      </c>
      <c r="G667">
        <v>2022</v>
      </c>
      <c r="H667" s="1">
        <v>44852.580536747686</v>
      </c>
      <c r="I667" t="s">
        <v>2948</v>
      </c>
      <c r="J667">
        <v>43.84</v>
      </c>
      <c r="K667">
        <v>0</v>
      </c>
      <c r="L667" t="s">
        <v>38</v>
      </c>
      <c r="M667" t="s">
        <v>79</v>
      </c>
      <c r="Q667">
        <v>43.84</v>
      </c>
      <c r="R667" t="s">
        <v>94</v>
      </c>
      <c r="S667">
        <v>30.236583</v>
      </c>
      <c r="T667">
        <v>-95.159916999999993</v>
      </c>
      <c r="U667">
        <v>0.111</v>
      </c>
      <c r="V667">
        <v>1</v>
      </c>
      <c r="W667">
        <v>0.3</v>
      </c>
      <c r="X667">
        <v>0</v>
      </c>
      <c r="Y667">
        <v>40.427999999999997</v>
      </c>
      <c r="AB667" t="s">
        <v>54</v>
      </c>
      <c r="AC667" t="s">
        <v>64</v>
      </c>
      <c r="AD667" t="s">
        <v>54</v>
      </c>
      <c r="AE667" t="s">
        <v>54</v>
      </c>
      <c r="AF667" t="s">
        <v>3240</v>
      </c>
    </row>
    <row r="668" spans="1:32" x14ac:dyDescent="0.25">
      <c r="A668" t="s">
        <v>3241</v>
      </c>
      <c r="B668" t="s">
        <v>3242</v>
      </c>
      <c r="C668" t="s">
        <v>3242</v>
      </c>
      <c r="D668" t="s">
        <v>3243</v>
      </c>
      <c r="E668" t="s">
        <v>99</v>
      </c>
      <c r="F668">
        <v>6</v>
      </c>
      <c r="G668">
        <v>2022</v>
      </c>
      <c r="H668" s="1">
        <v>44827.470564756943</v>
      </c>
      <c r="I668" t="s">
        <v>2948</v>
      </c>
      <c r="J668">
        <v>43.27</v>
      </c>
      <c r="K668">
        <v>0</v>
      </c>
      <c r="L668" t="s">
        <v>38</v>
      </c>
      <c r="M668" t="s">
        <v>79</v>
      </c>
      <c r="Q668">
        <v>43.27</v>
      </c>
      <c r="R668" t="s">
        <v>52</v>
      </c>
      <c r="S668">
        <v>33.331972</v>
      </c>
      <c r="T668">
        <v>-96.794027999999997</v>
      </c>
      <c r="U668">
        <v>0.54083333300000003</v>
      </c>
      <c r="V668">
        <v>1</v>
      </c>
      <c r="W668">
        <v>0.95</v>
      </c>
      <c r="X668">
        <v>0.5</v>
      </c>
      <c r="Y668">
        <v>197.37</v>
      </c>
      <c r="Z668">
        <v>48004004001</v>
      </c>
      <c r="AB668" t="s">
        <v>41</v>
      </c>
      <c r="AC668" t="s">
        <v>54</v>
      </c>
      <c r="AD668" t="s">
        <v>54</v>
      </c>
      <c r="AE668" t="s">
        <v>73</v>
      </c>
      <c r="AF668" t="s">
        <v>3244</v>
      </c>
    </row>
    <row r="669" spans="1:32" x14ac:dyDescent="0.25">
      <c r="A669" t="s">
        <v>3245</v>
      </c>
      <c r="B669" t="s">
        <v>3246</v>
      </c>
      <c r="C669" t="s">
        <v>3246</v>
      </c>
      <c r="D669" t="s">
        <v>3247</v>
      </c>
      <c r="E669" t="s">
        <v>99</v>
      </c>
      <c r="F669">
        <v>6</v>
      </c>
      <c r="G669">
        <v>2022</v>
      </c>
      <c r="H669" s="1">
        <v>44834.7566080787</v>
      </c>
      <c r="I669" t="s">
        <v>2948</v>
      </c>
      <c r="J669">
        <v>37.5</v>
      </c>
      <c r="K669">
        <v>0</v>
      </c>
      <c r="L669" t="s">
        <v>38</v>
      </c>
      <c r="M669" t="s">
        <v>679</v>
      </c>
      <c r="O669">
        <v>38</v>
      </c>
      <c r="R669" t="s">
        <v>52</v>
      </c>
      <c r="S669">
        <v>26.116111</v>
      </c>
      <c r="T669">
        <v>-97.314999999999998</v>
      </c>
      <c r="U669">
        <v>0.69291666699999999</v>
      </c>
      <c r="V669">
        <v>1</v>
      </c>
      <c r="W669">
        <v>1.1000000000000001</v>
      </c>
      <c r="X669">
        <v>1.1000000000000001</v>
      </c>
      <c r="Y669">
        <v>252.78800000000001</v>
      </c>
      <c r="Z669">
        <v>48001131001</v>
      </c>
      <c r="AB669" t="s">
        <v>118</v>
      </c>
      <c r="AC669" t="s">
        <v>54</v>
      </c>
      <c r="AD669" t="s">
        <v>54</v>
      </c>
      <c r="AE669" t="s">
        <v>73</v>
      </c>
      <c r="AF669" t="s">
        <v>3248</v>
      </c>
    </row>
    <row r="670" spans="1:32" x14ac:dyDescent="0.25">
      <c r="A670" t="s">
        <v>3249</v>
      </c>
      <c r="B670" t="s">
        <v>3250</v>
      </c>
      <c r="C670" t="s">
        <v>3251</v>
      </c>
      <c r="D670" t="s">
        <v>3252</v>
      </c>
      <c r="E670" t="s">
        <v>159</v>
      </c>
      <c r="F670">
        <v>10</v>
      </c>
      <c r="G670">
        <v>2022</v>
      </c>
      <c r="H670" s="1">
        <v>44953.495984120367</v>
      </c>
      <c r="I670" t="s">
        <v>2948</v>
      </c>
      <c r="J670">
        <v>35.200000000000003</v>
      </c>
      <c r="K670">
        <v>0</v>
      </c>
      <c r="L670" t="s">
        <v>38</v>
      </c>
      <c r="M670" t="s">
        <v>79</v>
      </c>
      <c r="Q670">
        <v>35.200000000000003</v>
      </c>
      <c r="R670" t="s">
        <v>86</v>
      </c>
      <c r="S670">
        <v>48.348092000000001</v>
      </c>
      <c r="T670">
        <v>-122.661924</v>
      </c>
      <c r="Z670">
        <v>53000895002</v>
      </c>
      <c r="AA670">
        <v>617.33499696929994</v>
      </c>
      <c r="AB670" t="s">
        <v>54</v>
      </c>
      <c r="AC670" t="s">
        <v>54</v>
      </c>
      <c r="AD670" t="s">
        <v>54</v>
      </c>
      <c r="AE670" t="s">
        <v>73</v>
      </c>
      <c r="AF670" t="s">
        <v>3253</v>
      </c>
    </row>
    <row r="671" spans="1:32" x14ac:dyDescent="0.25">
      <c r="A671" t="s">
        <v>3254</v>
      </c>
      <c r="B671" t="s">
        <v>3255</v>
      </c>
      <c r="C671" t="s">
        <v>3256</v>
      </c>
      <c r="D671" t="s">
        <v>1259</v>
      </c>
      <c r="E671" t="s">
        <v>192</v>
      </c>
      <c r="F671">
        <v>4</v>
      </c>
      <c r="G671">
        <v>2022</v>
      </c>
      <c r="H671" s="1">
        <v>44985.668340243057</v>
      </c>
      <c r="I671" t="s">
        <v>2948</v>
      </c>
      <c r="J671">
        <v>32.68</v>
      </c>
      <c r="K671">
        <v>0</v>
      </c>
      <c r="L671" t="s">
        <v>38</v>
      </c>
      <c r="M671" t="s">
        <v>79</v>
      </c>
      <c r="Q671">
        <v>32.68</v>
      </c>
      <c r="R671" t="s">
        <v>86</v>
      </c>
      <c r="S671">
        <v>32.907375999999999</v>
      </c>
      <c r="T671">
        <v>-85.433925000000002</v>
      </c>
      <c r="U671">
        <v>0.19475000000000001</v>
      </c>
      <c r="V671">
        <v>1</v>
      </c>
      <c r="W671">
        <v>1</v>
      </c>
      <c r="X671">
        <v>0.254</v>
      </c>
      <c r="Y671">
        <v>70.974000000000004</v>
      </c>
      <c r="Z671">
        <v>1000093001</v>
      </c>
      <c r="AA671">
        <v>229.45194577620001</v>
      </c>
      <c r="AB671" t="s">
        <v>118</v>
      </c>
      <c r="AC671" t="s">
        <v>144</v>
      </c>
      <c r="AD671" t="s">
        <v>54</v>
      </c>
      <c r="AE671" t="s">
        <v>44</v>
      </c>
      <c r="AF671" t="s">
        <v>3257</v>
      </c>
    </row>
    <row r="672" spans="1:32" x14ac:dyDescent="0.25">
      <c r="A672" t="s">
        <v>3258</v>
      </c>
      <c r="B672" t="s">
        <v>3259</v>
      </c>
      <c r="C672" t="s">
        <v>3259</v>
      </c>
      <c r="D672" t="s">
        <v>2390</v>
      </c>
      <c r="E672" t="s">
        <v>99</v>
      </c>
      <c r="F672">
        <v>6</v>
      </c>
      <c r="G672">
        <v>2022</v>
      </c>
      <c r="H672" s="1">
        <v>44834.662821712962</v>
      </c>
      <c r="I672" t="s">
        <v>2948</v>
      </c>
      <c r="J672">
        <v>29.41</v>
      </c>
      <c r="K672">
        <v>0</v>
      </c>
      <c r="L672" t="s">
        <v>38</v>
      </c>
      <c r="M672" t="s">
        <v>79</v>
      </c>
      <c r="Q672">
        <v>29.41</v>
      </c>
      <c r="R672" t="s">
        <v>52</v>
      </c>
      <c r="S672">
        <v>29.578434999999999</v>
      </c>
      <c r="T672">
        <v>-95.362264999999994</v>
      </c>
      <c r="U672">
        <v>0.47199999999999998</v>
      </c>
      <c r="V672">
        <v>1</v>
      </c>
      <c r="W672">
        <v>0.95</v>
      </c>
      <c r="X672">
        <v>0.95</v>
      </c>
      <c r="Y672">
        <v>172.18799999999999</v>
      </c>
      <c r="Z672">
        <v>48007123001</v>
      </c>
      <c r="AA672">
        <v>451.61970279759993</v>
      </c>
      <c r="AB672" t="s">
        <v>41</v>
      </c>
      <c r="AC672" t="s">
        <v>54</v>
      </c>
      <c r="AD672" t="s">
        <v>54</v>
      </c>
      <c r="AE672" t="s">
        <v>73</v>
      </c>
      <c r="AF672" t="s">
        <v>3260</v>
      </c>
    </row>
    <row r="673" spans="1:32" x14ac:dyDescent="0.25">
      <c r="A673" t="s">
        <v>3261</v>
      </c>
      <c r="B673" t="s">
        <v>3262</v>
      </c>
      <c r="C673" t="s">
        <v>3263</v>
      </c>
      <c r="D673" t="s">
        <v>3264</v>
      </c>
      <c r="E673" t="s">
        <v>172</v>
      </c>
      <c r="F673">
        <v>4</v>
      </c>
      <c r="G673">
        <v>2022</v>
      </c>
      <c r="H673" s="1">
        <v>44967.557822951392</v>
      </c>
      <c r="I673" t="s">
        <v>2948</v>
      </c>
      <c r="J673">
        <v>29</v>
      </c>
      <c r="K673">
        <v>0</v>
      </c>
      <c r="L673" t="s">
        <v>38</v>
      </c>
      <c r="M673" t="s">
        <v>51</v>
      </c>
      <c r="N673">
        <v>29</v>
      </c>
      <c r="R673" t="s">
        <v>52</v>
      </c>
      <c r="S673">
        <v>34.844721999999997</v>
      </c>
      <c r="T673">
        <v>-82.588611</v>
      </c>
      <c r="U673">
        <v>0.41369166699999999</v>
      </c>
      <c r="V673">
        <v>1</v>
      </c>
      <c r="W673">
        <v>0</v>
      </c>
      <c r="X673">
        <v>0</v>
      </c>
      <c r="Y673">
        <v>150.964</v>
      </c>
      <c r="AB673" t="s">
        <v>41</v>
      </c>
      <c r="AC673" t="s">
        <v>54</v>
      </c>
      <c r="AD673" t="s">
        <v>54</v>
      </c>
      <c r="AE673" t="s">
        <v>44</v>
      </c>
      <c r="AF673" t="s">
        <v>3265</v>
      </c>
    </row>
    <row r="674" spans="1:32" x14ac:dyDescent="0.25">
      <c r="A674" t="s">
        <v>3266</v>
      </c>
      <c r="B674" t="s">
        <v>3267</v>
      </c>
      <c r="C674" t="s">
        <v>3267</v>
      </c>
      <c r="D674" t="s">
        <v>3268</v>
      </c>
      <c r="E674" t="s">
        <v>99</v>
      </c>
      <c r="F674">
        <v>6</v>
      </c>
      <c r="G674">
        <v>2022</v>
      </c>
      <c r="H674" s="1">
        <v>44811.349129247683</v>
      </c>
      <c r="I674" t="s">
        <v>2948</v>
      </c>
      <c r="J674">
        <v>27.3</v>
      </c>
      <c r="K674">
        <v>0</v>
      </c>
      <c r="L674" t="s">
        <v>38</v>
      </c>
      <c r="M674" t="s">
        <v>79</v>
      </c>
      <c r="Q674">
        <v>27.3</v>
      </c>
      <c r="R674" t="s">
        <v>94</v>
      </c>
      <c r="S674">
        <v>29.138556000000001</v>
      </c>
      <c r="T674">
        <v>-95.059916999999999</v>
      </c>
      <c r="U674">
        <v>0.29266666699999999</v>
      </c>
      <c r="V674">
        <v>1</v>
      </c>
      <c r="W674">
        <v>1</v>
      </c>
      <c r="X674">
        <v>0.5</v>
      </c>
      <c r="Y674">
        <v>107.02800000000001</v>
      </c>
      <c r="Z674">
        <v>48007027007</v>
      </c>
      <c r="AA674">
        <v>201.95413322683001</v>
      </c>
      <c r="AB674" t="s">
        <v>41</v>
      </c>
      <c r="AC674" t="s">
        <v>64</v>
      </c>
      <c r="AD674" t="s">
        <v>54</v>
      </c>
      <c r="AE674" t="s">
        <v>73</v>
      </c>
      <c r="AF674" t="s">
        <v>3269</v>
      </c>
    </row>
    <row r="675" spans="1:32" x14ac:dyDescent="0.25">
      <c r="A675" t="s">
        <v>3270</v>
      </c>
      <c r="B675" t="s">
        <v>3271</v>
      </c>
      <c r="C675" t="s">
        <v>3271</v>
      </c>
      <c r="D675" t="s">
        <v>3247</v>
      </c>
      <c r="E675" t="s">
        <v>99</v>
      </c>
      <c r="F675">
        <v>6</v>
      </c>
      <c r="G675">
        <v>2022</v>
      </c>
      <c r="H675" s="1">
        <v>44834.757333668982</v>
      </c>
      <c r="I675" t="s">
        <v>2948</v>
      </c>
      <c r="J675">
        <v>24.4</v>
      </c>
      <c r="K675">
        <v>0</v>
      </c>
      <c r="L675" t="s">
        <v>38</v>
      </c>
      <c r="M675" t="s">
        <v>679</v>
      </c>
      <c r="O675">
        <v>24</v>
      </c>
      <c r="R675" t="s">
        <v>52</v>
      </c>
      <c r="S675">
        <v>26.117305999999999</v>
      </c>
      <c r="T675">
        <v>-97.316083000000006</v>
      </c>
      <c r="U675">
        <v>0.59099999999999997</v>
      </c>
      <c r="V675">
        <v>1</v>
      </c>
      <c r="W675">
        <v>0.65</v>
      </c>
      <c r="X675">
        <v>0.65</v>
      </c>
      <c r="Y675">
        <v>214.744</v>
      </c>
      <c r="AB675" t="s">
        <v>118</v>
      </c>
      <c r="AC675" t="s">
        <v>54</v>
      </c>
      <c r="AD675" t="s">
        <v>54</v>
      </c>
      <c r="AE675" t="s">
        <v>73</v>
      </c>
      <c r="AF675" t="s">
        <v>3272</v>
      </c>
    </row>
    <row r="676" spans="1:32" x14ac:dyDescent="0.25">
      <c r="A676" t="s">
        <v>3273</v>
      </c>
      <c r="B676" t="s">
        <v>3274</v>
      </c>
      <c r="C676" t="s">
        <v>3274</v>
      </c>
      <c r="D676" t="s">
        <v>3268</v>
      </c>
      <c r="E676" t="s">
        <v>99</v>
      </c>
      <c r="F676">
        <v>6</v>
      </c>
      <c r="G676">
        <v>2022</v>
      </c>
      <c r="H676" s="1">
        <v>44811.350070300927</v>
      </c>
      <c r="I676" t="s">
        <v>2948</v>
      </c>
      <c r="J676">
        <v>19.2</v>
      </c>
      <c r="K676">
        <v>0</v>
      </c>
      <c r="L676" t="s">
        <v>38</v>
      </c>
      <c r="M676" t="s">
        <v>79</v>
      </c>
      <c r="Q676">
        <v>19.2</v>
      </c>
      <c r="R676" t="s">
        <v>94</v>
      </c>
      <c r="S676">
        <v>29.209700000000002</v>
      </c>
      <c r="T676">
        <v>-94.947800000000001</v>
      </c>
      <c r="U676">
        <v>7.4491666999999998E-2</v>
      </c>
      <c r="V676">
        <v>1</v>
      </c>
      <c r="W676">
        <v>0.5</v>
      </c>
      <c r="X676">
        <v>0.3</v>
      </c>
      <c r="Y676">
        <v>27.0869</v>
      </c>
      <c r="Z676">
        <v>48007479001</v>
      </c>
      <c r="AA676">
        <v>160.2521526056</v>
      </c>
      <c r="AB676" t="s">
        <v>41</v>
      </c>
      <c r="AC676" t="s">
        <v>64</v>
      </c>
      <c r="AD676" t="s">
        <v>54</v>
      </c>
      <c r="AE676" t="s">
        <v>73</v>
      </c>
      <c r="AF676" t="s">
        <v>3275</v>
      </c>
    </row>
    <row r="677" spans="1:32" x14ac:dyDescent="0.25">
      <c r="A677" t="s">
        <v>3276</v>
      </c>
      <c r="B677" t="s">
        <v>3277</v>
      </c>
      <c r="C677" t="s">
        <v>3278</v>
      </c>
      <c r="D677" t="s">
        <v>3279</v>
      </c>
      <c r="E677" t="s">
        <v>71</v>
      </c>
      <c r="F677">
        <v>4</v>
      </c>
      <c r="G677">
        <v>2022</v>
      </c>
      <c r="H677" s="1">
        <v>44969.638254722224</v>
      </c>
      <c r="I677" t="s">
        <v>2948</v>
      </c>
      <c r="J677">
        <v>16</v>
      </c>
      <c r="K677">
        <v>0</v>
      </c>
      <c r="L677" t="s">
        <v>38</v>
      </c>
      <c r="M677" t="s">
        <v>51</v>
      </c>
      <c r="N677">
        <v>16</v>
      </c>
      <c r="R677" t="s">
        <v>52</v>
      </c>
      <c r="S677">
        <v>30.456250000000001</v>
      </c>
      <c r="T677">
        <v>-89.000249999999994</v>
      </c>
      <c r="U677">
        <v>0.390866667</v>
      </c>
      <c r="V677">
        <v>1</v>
      </c>
      <c r="W677">
        <v>2</v>
      </c>
      <c r="X677">
        <v>0</v>
      </c>
      <c r="Y677">
        <v>142.83449999999999</v>
      </c>
      <c r="AB677" t="s">
        <v>41</v>
      </c>
      <c r="AC677" t="s">
        <v>54</v>
      </c>
      <c r="AD677" t="s">
        <v>54</v>
      </c>
      <c r="AE677" t="s">
        <v>73</v>
      </c>
      <c r="AF677" t="s">
        <v>3280</v>
      </c>
    </row>
    <row r="678" spans="1:32" x14ac:dyDescent="0.25">
      <c r="A678" t="s">
        <v>3281</v>
      </c>
      <c r="B678" t="s">
        <v>3282</v>
      </c>
      <c r="C678" t="s">
        <v>3282</v>
      </c>
      <c r="D678" t="s">
        <v>3283</v>
      </c>
      <c r="E678" t="s">
        <v>99</v>
      </c>
      <c r="F678">
        <v>6</v>
      </c>
      <c r="G678">
        <v>2022</v>
      </c>
      <c r="H678" s="1">
        <v>44813.375983958336</v>
      </c>
      <c r="I678" t="s">
        <v>2948</v>
      </c>
      <c r="J678">
        <v>11.58</v>
      </c>
      <c r="K678">
        <v>0</v>
      </c>
      <c r="L678" t="s">
        <v>38</v>
      </c>
      <c r="M678" t="s">
        <v>79</v>
      </c>
      <c r="Q678">
        <v>11.58</v>
      </c>
      <c r="R678" t="s">
        <v>94</v>
      </c>
      <c r="S678">
        <v>33.051341000000001</v>
      </c>
      <c r="T678">
        <v>-97.467336000000003</v>
      </c>
      <c r="U678">
        <v>4.3314667000000001E-2</v>
      </c>
      <c r="V678">
        <v>1</v>
      </c>
      <c r="W678">
        <v>0.4</v>
      </c>
      <c r="X678">
        <v>0.4</v>
      </c>
      <c r="Y678">
        <v>15.799756</v>
      </c>
      <c r="Z678">
        <v>48004223001</v>
      </c>
      <c r="AA678">
        <v>86.49974146324999</v>
      </c>
      <c r="AB678" t="s">
        <v>41</v>
      </c>
      <c r="AC678" t="s">
        <v>54</v>
      </c>
      <c r="AD678" t="s">
        <v>54</v>
      </c>
      <c r="AE678" t="s">
        <v>55</v>
      </c>
      <c r="AF678" t="s">
        <v>3284</v>
      </c>
    </row>
    <row r="679" spans="1:32" x14ac:dyDescent="0.25">
      <c r="A679" t="s">
        <v>3285</v>
      </c>
      <c r="B679" t="s">
        <v>3286</v>
      </c>
      <c r="C679" t="s">
        <v>3286</v>
      </c>
      <c r="D679" t="s">
        <v>3287</v>
      </c>
      <c r="E679" t="s">
        <v>99</v>
      </c>
      <c r="F679">
        <v>6</v>
      </c>
      <c r="G679">
        <v>2022</v>
      </c>
      <c r="H679" s="1">
        <v>44808.891372881946</v>
      </c>
      <c r="I679" t="s">
        <v>2948</v>
      </c>
      <c r="J679">
        <v>7.28</v>
      </c>
      <c r="K679">
        <v>0</v>
      </c>
      <c r="L679" t="s">
        <v>38</v>
      </c>
      <c r="M679" t="s">
        <v>79</v>
      </c>
      <c r="Q679">
        <v>7.28</v>
      </c>
      <c r="R679" t="s">
        <v>86</v>
      </c>
      <c r="S679">
        <v>32.451166999999998</v>
      </c>
      <c r="T679">
        <v>-94.053471999999999</v>
      </c>
      <c r="U679">
        <v>0.188386417</v>
      </c>
      <c r="V679">
        <v>1</v>
      </c>
      <c r="W679">
        <v>0.5</v>
      </c>
      <c r="X679">
        <v>0.5</v>
      </c>
      <c r="Y679">
        <v>68.792810000000003</v>
      </c>
      <c r="Z679">
        <v>48005107001</v>
      </c>
      <c r="AB679" t="s">
        <v>41</v>
      </c>
      <c r="AC679" t="s">
        <v>54</v>
      </c>
      <c r="AD679" t="s">
        <v>54</v>
      </c>
      <c r="AE679" t="s">
        <v>54</v>
      </c>
      <c r="AF679" t="s">
        <v>3288</v>
      </c>
    </row>
    <row r="680" spans="1:32" x14ac:dyDescent="0.25">
      <c r="A680" t="s">
        <v>2805</v>
      </c>
      <c r="B680" t="s">
        <v>3289</v>
      </c>
      <c r="C680" t="s">
        <v>3289</v>
      </c>
      <c r="D680" t="s">
        <v>3283</v>
      </c>
      <c r="E680" t="s">
        <v>99</v>
      </c>
      <c r="F680">
        <v>6</v>
      </c>
      <c r="G680">
        <v>2022</v>
      </c>
      <c r="H680" s="1">
        <v>44813.382387685182</v>
      </c>
      <c r="I680" t="s">
        <v>2948</v>
      </c>
      <c r="J680">
        <v>5.8</v>
      </c>
      <c r="K680">
        <v>0</v>
      </c>
      <c r="L680" t="s">
        <v>38</v>
      </c>
      <c r="M680" t="s">
        <v>79</v>
      </c>
      <c r="Q680">
        <v>5.8</v>
      </c>
      <c r="R680" t="s">
        <v>94</v>
      </c>
      <c r="S680">
        <v>33.043123000000001</v>
      </c>
      <c r="T680">
        <v>-97.485605000000007</v>
      </c>
      <c r="U680">
        <v>5.4387667000000001E-2</v>
      </c>
      <c r="V680">
        <v>1</v>
      </c>
      <c r="W680">
        <v>0.15</v>
      </c>
      <c r="X680">
        <v>0.15</v>
      </c>
      <c r="Y680">
        <v>19.827211999999999</v>
      </c>
      <c r="AB680" t="s">
        <v>41</v>
      </c>
      <c r="AC680" t="s">
        <v>54</v>
      </c>
      <c r="AD680" t="s">
        <v>54</v>
      </c>
      <c r="AE680" t="s">
        <v>65</v>
      </c>
      <c r="AF680" t="s">
        <v>3290</v>
      </c>
    </row>
    <row r="681" spans="1:32" x14ac:dyDescent="0.25">
      <c r="A681" t="s">
        <v>3291</v>
      </c>
      <c r="B681" t="s">
        <v>3292</v>
      </c>
      <c r="C681" t="s">
        <v>3292</v>
      </c>
      <c r="D681" t="s">
        <v>3180</v>
      </c>
      <c r="E681" t="s">
        <v>99</v>
      </c>
      <c r="F681">
        <v>6</v>
      </c>
      <c r="G681">
        <v>2022</v>
      </c>
      <c r="H681" s="1">
        <v>44833.466980115743</v>
      </c>
      <c r="I681" t="s">
        <v>2948</v>
      </c>
      <c r="J681">
        <v>4.57</v>
      </c>
      <c r="K681">
        <v>0</v>
      </c>
      <c r="L681" t="s">
        <v>38</v>
      </c>
      <c r="M681" t="s">
        <v>79</v>
      </c>
      <c r="Q681">
        <v>4.57</v>
      </c>
      <c r="R681" t="s">
        <v>52</v>
      </c>
      <c r="S681">
        <v>30.840097</v>
      </c>
      <c r="T681">
        <v>-94.860849000000002</v>
      </c>
      <c r="U681">
        <v>6.9333329999999999E-3</v>
      </c>
      <c r="V681">
        <v>1</v>
      </c>
      <c r="W681">
        <v>1.4999999999999999E-2</v>
      </c>
      <c r="X681">
        <v>1.4999999999999999E-2</v>
      </c>
      <c r="Y681">
        <v>2.5352000000000001</v>
      </c>
      <c r="AB681" t="s">
        <v>54</v>
      </c>
      <c r="AC681" t="s">
        <v>64</v>
      </c>
      <c r="AD681" t="s">
        <v>54</v>
      </c>
      <c r="AE681" t="s">
        <v>54</v>
      </c>
      <c r="AF681" t="s">
        <v>3293</v>
      </c>
    </row>
    <row r="682" spans="1:32" x14ac:dyDescent="0.25">
      <c r="A682" t="s">
        <v>3294</v>
      </c>
      <c r="B682" t="s">
        <v>3295</v>
      </c>
      <c r="C682" t="s">
        <v>3295</v>
      </c>
      <c r="D682" t="s">
        <v>3180</v>
      </c>
      <c r="E682" t="s">
        <v>99</v>
      </c>
      <c r="F682">
        <v>6</v>
      </c>
      <c r="G682">
        <v>2022</v>
      </c>
      <c r="H682" s="1">
        <v>44831.622819317126</v>
      </c>
      <c r="I682" t="s">
        <v>2948</v>
      </c>
      <c r="J682">
        <v>4.452</v>
      </c>
      <c r="K682">
        <v>0</v>
      </c>
      <c r="L682" t="s">
        <v>38</v>
      </c>
      <c r="M682" t="s">
        <v>79</v>
      </c>
      <c r="Q682">
        <v>4.452</v>
      </c>
      <c r="R682" t="s">
        <v>52</v>
      </c>
      <c r="S682">
        <v>27.133054999999999</v>
      </c>
      <c r="T682">
        <v>-97.793610999999999</v>
      </c>
      <c r="U682">
        <v>0</v>
      </c>
      <c r="V682">
        <v>1</v>
      </c>
      <c r="W682">
        <v>1.2999999999999999E-2</v>
      </c>
      <c r="X682">
        <v>0</v>
      </c>
      <c r="Y682">
        <v>0</v>
      </c>
      <c r="AB682" t="s">
        <v>54</v>
      </c>
      <c r="AC682" t="s">
        <v>64</v>
      </c>
      <c r="AD682" t="s">
        <v>54</v>
      </c>
      <c r="AE682" t="s">
        <v>54</v>
      </c>
      <c r="AF682" t="s">
        <v>3296</v>
      </c>
    </row>
    <row r="683" spans="1:32" x14ac:dyDescent="0.25">
      <c r="A683" t="s">
        <v>3297</v>
      </c>
      <c r="B683" t="s">
        <v>3298</v>
      </c>
      <c r="C683" t="s">
        <v>3298</v>
      </c>
      <c r="D683" t="s">
        <v>3180</v>
      </c>
      <c r="E683" t="s">
        <v>99</v>
      </c>
      <c r="F683">
        <v>6</v>
      </c>
      <c r="G683">
        <v>2022</v>
      </c>
      <c r="H683" s="1">
        <v>44831.594391053244</v>
      </c>
      <c r="I683" t="s">
        <v>2948</v>
      </c>
      <c r="J683">
        <v>4.08</v>
      </c>
      <c r="K683">
        <v>0</v>
      </c>
      <c r="L683" t="s">
        <v>38</v>
      </c>
      <c r="M683" t="s">
        <v>79</v>
      </c>
      <c r="Q683">
        <v>4.08</v>
      </c>
      <c r="R683" t="s">
        <v>52</v>
      </c>
      <c r="S683">
        <v>28.890999999999998</v>
      </c>
      <c r="T683">
        <v>-96.823194000000001</v>
      </c>
      <c r="U683">
        <v>5.4083330000000004E-3</v>
      </c>
      <c r="V683">
        <v>1</v>
      </c>
      <c r="W683">
        <v>0.02</v>
      </c>
      <c r="X683">
        <v>0.02</v>
      </c>
      <c r="Y683">
        <v>1.9749000000000001</v>
      </c>
      <c r="AB683" t="s">
        <v>54</v>
      </c>
      <c r="AC683" t="s">
        <v>64</v>
      </c>
      <c r="AD683" t="s">
        <v>54</v>
      </c>
      <c r="AE683" t="s">
        <v>54</v>
      </c>
      <c r="AF683" t="s">
        <v>3299</v>
      </c>
    </row>
    <row r="684" spans="1:32" x14ac:dyDescent="0.25">
      <c r="A684" t="s">
        <v>3300</v>
      </c>
      <c r="B684" t="s">
        <v>3301</v>
      </c>
      <c r="C684" t="s">
        <v>3302</v>
      </c>
      <c r="D684" t="s">
        <v>3231</v>
      </c>
      <c r="E684" t="s">
        <v>111</v>
      </c>
      <c r="F684">
        <v>4</v>
      </c>
      <c r="G684">
        <v>2022</v>
      </c>
      <c r="H684" s="1">
        <v>44949.495161180559</v>
      </c>
      <c r="I684" t="s">
        <v>2948</v>
      </c>
      <c r="J684">
        <v>2.57</v>
      </c>
      <c r="K684">
        <v>0</v>
      </c>
      <c r="L684" t="s">
        <v>38</v>
      </c>
      <c r="M684" t="s">
        <v>79</v>
      </c>
      <c r="Q684">
        <v>2.57</v>
      </c>
      <c r="R684" t="s">
        <v>94</v>
      </c>
      <c r="S684">
        <v>33.694443999999997</v>
      </c>
      <c r="T684">
        <v>-84.692971999999997</v>
      </c>
      <c r="U684">
        <v>1.1583332999999999E-2</v>
      </c>
      <c r="V684">
        <v>1</v>
      </c>
      <c r="W684">
        <v>0</v>
      </c>
      <c r="X684">
        <v>0</v>
      </c>
      <c r="Y684">
        <v>4.2359999999999998</v>
      </c>
      <c r="AB684" t="s">
        <v>54</v>
      </c>
      <c r="AC684" t="s">
        <v>64</v>
      </c>
      <c r="AD684" t="s">
        <v>54</v>
      </c>
      <c r="AE684" t="s">
        <v>54</v>
      </c>
      <c r="AF684" t="s">
        <v>3303</v>
      </c>
    </row>
    <row r="685" spans="1:32" x14ac:dyDescent="0.25">
      <c r="A685" t="s">
        <v>3304</v>
      </c>
      <c r="B685" t="s">
        <v>3305</v>
      </c>
      <c r="C685" t="s">
        <v>3305</v>
      </c>
      <c r="D685" t="s">
        <v>3180</v>
      </c>
      <c r="E685" t="s">
        <v>99</v>
      </c>
      <c r="F685">
        <v>6</v>
      </c>
      <c r="G685">
        <v>2022</v>
      </c>
      <c r="H685" s="1">
        <v>44831.647672812498</v>
      </c>
      <c r="I685" t="s">
        <v>2948</v>
      </c>
      <c r="J685">
        <v>2.5499999999999998</v>
      </c>
      <c r="K685">
        <v>0</v>
      </c>
      <c r="L685" t="s">
        <v>38</v>
      </c>
      <c r="M685" t="s">
        <v>79</v>
      </c>
      <c r="Q685">
        <v>2.5499999999999998</v>
      </c>
      <c r="R685" t="s">
        <v>52</v>
      </c>
      <c r="S685">
        <v>31.909721999999999</v>
      </c>
      <c r="T685">
        <v>-96.390833000000001</v>
      </c>
      <c r="AB685" t="s">
        <v>54</v>
      </c>
      <c r="AC685" t="s">
        <v>64</v>
      </c>
      <c r="AD685" t="s">
        <v>54</v>
      </c>
      <c r="AE685" t="s">
        <v>54</v>
      </c>
      <c r="AF685" t="s">
        <v>3306</v>
      </c>
    </row>
    <row r="686" spans="1:32" x14ac:dyDescent="0.25">
      <c r="A686" t="s">
        <v>3307</v>
      </c>
      <c r="B686" t="s">
        <v>3308</v>
      </c>
      <c r="C686" t="s">
        <v>3309</v>
      </c>
      <c r="D686" t="s">
        <v>3310</v>
      </c>
      <c r="E686" t="s">
        <v>192</v>
      </c>
      <c r="F686">
        <v>4</v>
      </c>
      <c r="G686">
        <v>2022</v>
      </c>
      <c r="H686" s="1">
        <v>44967.593482893521</v>
      </c>
      <c r="I686" t="s">
        <v>2948</v>
      </c>
      <c r="J686">
        <v>1.26</v>
      </c>
      <c r="K686">
        <v>0</v>
      </c>
      <c r="L686" t="s">
        <v>38</v>
      </c>
      <c r="M686" t="s">
        <v>79</v>
      </c>
      <c r="Q686">
        <v>1.26</v>
      </c>
      <c r="R686" t="s">
        <v>52</v>
      </c>
      <c r="S686">
        <v>33.472499999999997</v>
      </c>
      <c r="T686">
        <v>-86.061700000000002</v>
      </c>
      <c r="U686">
        <v>0.44594166699999999</v>
      </c>
      <c r="V686">
        <v>1</v>
      </c>
      <c r="W686">
        <v>0.5</v>
      </c>
      <c r="X686">
        <v>0.34</v>
      </c>
      <c r="Y686">
        <v>161.95400000000001</v>
      </c>
      <c r="Z686">
        <v>1000168001</v>
      </c>
      <c r="AA686">
        <v>167.5363413604</v>
      </c>
      <c r="AB686" t="s">
        <v>41</v>
      </c>
      <c r="AC686" t="s">
        <v>54</v>
      </c>
      <c r="AD686" t="s">
        <v>54</v>
      </c>
      <c r="AE686" t="s">
        <v>54</v>
      </c>
      <c r="AF686" t="s">
        <v>3311</v>
      </c>
    </row>
    <row r="687" spans="1:32" x14ac:dyDescent="0.25">
      <c r="A687" t="s">
        <v>3312</v>
      </c>
      <c r="B687" t="s">
        <v>3313</v>
      </c>
      <c r="C687" t="s">
        <v>3314</v>
      </c>
      <c r="D687" t="s">
        <v>70</v>
      </c>
      <c r="E687" t="s">
        <v>111</v>
      </c>
      <c r="F687">
        <v>4</v>
      </c>
      <c r="G687">
        <v>2022</v>
      </c>
      <c r="H687" s="1">
        <v>44992.469202893517</v>
      </c>
      <c r="I687" t="s">
        <v>2948</v>
      </c>
      <c r="J687">
        <v>0</v>
      </c>
      <c r="K687">
        <v>0</v>
      </c>
      <c r="L687" t="s">
        <v>38</v>
      </c>
      <c r="M687" t="s">
        <v>51</v>
      </c>
      <c r="R687" t="s">
        <v>52</v>
      </c>
      <c r="S687">
        <v>33.311083000000004</v>
      </c>
      <c r="T687">
        <v>-83.968861000000004</v>
      </c>
      <c r="U687">
        <v>0.253758333</v>
      </c>
      <c r="V687">
        <v>1</v>
      </c>
      <c r="W687">
        <v>0.75</v>
      </c>
      <c r="X687">
        <v>0.34810000000000002</v>
      </c>
      <c r="Y687">
        <v>93.165800000000004</v>
      </c>
      <c r="Z687">
        <v>13000667002</v>
      </c>
      <c r="AA687">
        <v>101.9786425672</v>
      </c>
      <c r="AB687" t="s">
        <v>41</v>
      </c>
      <c r="AC687" t="s">
        <v>144</v>
      </c>
      <c r="AD687" t="s">
        <v>54</v>
      </c>
      <c r="AE687" t="s">
        <v>54</v>
      </c>
      <c r="AF687" t="s">
        <v>3315</v>
      </c>
    </row>
    <row r="688" spans="1:32" x14ac:dyDescent="0.25">
      <c r="A688" t="s">
        <v>3312</v>
      </c>
      <c r="B688" t="s">
        <v>3316</v>
      </c>
      <c r="C688" t="s">
        <v>3317</v>
      </c>
      <c r="D688" t="s">
        <v>70</v>
      </c>
      <c r="E688" t="s">
        <v>111</v>
      </c>
      <c r="F688">
        <v>4</v>
      </c>
      <c r="G688">
        <v>2022</v>
      </c>
      <c r="H688" s="1">
        <v>44992.476994525467</v>
      </c>
      <c r="I688" t="s">
        <v>2948</v>
      </c>
      <c r="J688">
        <v>0</v>
      </c>
      <c r="K688">
        <v>0</v>
      </c>
      <c r="L688" t="s">
        <v>38</v>
      </c>
      <c r="M688" t="s">
        <v>51</v>
      </c>
      <c r="R688" t="s">
        <v>52</v>
      </c>
      <c r="S688">
        <v>33.271000000000001</v>
      </c>
      <c r="T688">
        <v>-83.947139000000007</v>
      </c>
      <c r="U688">
        <v>0.15291666700000001</v>
      </c>
      <c r="V688">
        <v>1</v>
      </c>
      <c r="W688">
        <v>0.7</v>
      </c>
      <c r="X688">
        <v>0.154</v>
      </c>
      <c r="Y688">
        <v>55.679000000000002</v>
      </c>
      <c r="Z688">
        <v>13000667001</v>
      </c>
      <c r="AA688">
        <v>176.64157730389996</v>
      </c>
      <c r="AB688" t="s">
        <v>41</v>
      </c>
      <c r="AC688" t="s">
        <v>64</v>
      </c>
      <c r="AD688" t="s">
        <v>54</v>
      </c>
      <c r="AE688" t="s">
        <v>44</v>
      </c>
      <c r="AF688" t="s">
        <v>3318</v>
      </c>
    </row>
    <row r="689" spans="1:32" x14ac:dyDescent="0.25">
      <c r="A689" t="s">
        <v>3319</v>
      </c>
      <c r="B689" t="s">
        <v>3320</v>
      </c>
      <c r="C689" t="s">
        <v>3321</v>
      </c>
      <c r="D689" t="s">
        <v>3319</v>
      </c>
      <c r="E689" t="s">
        <v>543</v>
      </c>
      <c r="F689">
        <v>7</v>
      </c>
      <c r="G689">
        <v>2022</v>
      </c>
      <c r="H689" s="1">
        <v>44922.840143831017</v>
      </c>
      <c r="I689" t="s">
        <v>2948</v>
      </c>
      <c r="J689">
        <v>0</v>
      </c>
      <c r="K689">
        <v>0</v>
      </c>
      <c r="L689" t="s">
        <v>38</v>
      </c>
      <c r="M689" t="s">
        <v>51</v>
      </c>
      <c r="R689" t="s">
        <v>52</v>
      </c>
      <c r="S689">
        <v>37.769117999999999</v>
      </c>
      <c r="T689">
        <v>-90.625039999999998</v>
      </c>
      <c r="U689">
        <v>0.16325000000000001</v>
      </c>
      <c r="V689">
        <v>1</v>
      </c>
      <c r="W689">
        <v>0</v>
      </c>
      <c r="X689">
        <v>0</v>
      </c>
      <c r="Y689">
        <v>59.475999999999999</v>
      </c>
      <c r="Z689">
        <v>29003043001</v>
      </c>
      <c r="AA689">
        <v>81.947123491499994</v>
      </c>
      <c r="AB689" t="s">
        <v>41</v>
      </c>
      <c r="AC689" t="s">
        <v>54</v>
      </c>
      <c r="AD689" t="s">
        <v>54</v>
      </c>
      <c r="AE689" t="s">
        <v>44</v>
      </c>
      <c r="AF689" t="s">
        <v>3322</v>
      </c>
    </row>
    <row r="690" spans="1:32" x14ac:dyDescent="0.25">
      <c r="A690" t="s">
        <v>3323</v>
      </c>
      <c r="B690" t="s">
        <v>3324</v>
      </c>
      <c r="C690" t="s">
        <v>3324</v>
      </c>
      <c r="D690" t="s">
        <v>1572</v>
      </c>
      <c r="E690" t="s">
        <v>99</v>
      </c>
      <c r="F690">
        <v>6</v>
      </c>
      <c r="G690">
        <v>2022</v>
      </c>
      <c r="H690" s="1">
        <v>44834.435366585647</v>
      </c>
      <c r="I690" t="s">
        <v>2948</v>
      </c>
      <c r="J690">
        <v>0</v>
      </c>
      <c r="K690">
        <v>0</v>
      </c>
      <c r="L690" t="s">
        <v>38</v>
      </c>
      <c r="M690" t="s">
        <v>79</v>
      </c>
      <c r="R690" t="s">
        <v>94</v>
      </c>
      <c r="S690">
        <v>25.972957999999998</v>
      </c>
      <c r="T690">
        <v>-97.355373999999998</v>
      </c>
      <c r="U690">
        <v>6.2333332999999998E-2</v>
      </c>
      <c r="V690">
        <v>1</v>
      </c>
      <c r="W690">
        <v>9.8000000000000004E-2</v>
      </c>
      <c r="X690">
        <v>9.8000000000000004E-2</v>
      </c>
      <c r="Y690">
        <v>22.710999999999999</v>
      </c>
      <c r="AB690" t="s">
        <v>54</v>
      </c>
      <c r="AC690" t="s">
        <v>54</v>
      </c>
      <c r="AD690" t="s">
        <v>54</v>
      </c>
      <c r="AE690" t="s">
        <v>44</v>
      </c>
      <c r="AF690" t="s">
        <v>3325</v>
      </c>
    </row>
    <row r="691" spans="1:32" x14ac:dyDescent="0.25">
      <c r="A691" t="s">
        <v>3326</v>
      </c>
      <c r="B691" t="s">
        <v>3327</v>
      </c>
      <c r="C691" t="s">
        <v>3327</v>
      </c>
      <c r="D691" t="s">
        <v>3328</v>
      </c>
      <c r="E691" t="s">
        <v>99</v>
      </c>
      <c r="F691">
        <v>6</v>
      </c>
      <c r="G691">
        <v>2022</v>
      </c>
      <c r="H691" s="1">
        <v>44803.538571863428</v>
      </c>
      <c r="I691" t="s">
        <v>2948</v>
      </c>
      <c r="J691">
        <v>0</v>
      </c>
      <c r="K691">
        <v>0</v>
      </c>
      <c r="L691" t="s">
        <v>38</v>
      </c>
      <c r="M691" t="s">
        <v>79</v>
      </c>
      <c r="R691" t="s">
        <v>94</v>
      </c>
      <c r="S691">
        <v>33.331558999999999</v>
      </c>
      <c r="T691">
        <v>-96.566587999999996</v>
      </c>
      <c r="U691">
        <v>0.35725000000000001</v>
      </c>
      <c r="V691">
        <v>2</v>
      </c>
      <c r="W691">
        <v>0.25</v>
      </c>
      <c r="X691">
        <v>0.97499999999999998</v>
      </c>
      <c r="Y691">
        <v>130.35599999999999</v>
      </c>
      <c r="Z691">
        <v>48004002001</v>
      </c>
      <c r="AA691">
        <v>156.61005822820002</v>
      </c>
      <c r="AB691" t="s">
        <v>41</v>
      </c>
      <c r="AC691" t="s">
        <v>54</v>
      </c>
      <c r="AD691" t="s">
        <v>54</v>
      </c>
      <c r="AE691" t="s">
        <v>73</v>
      </c>
      <c r="AF691" t="s">
        <v>3329</v>
      </c>
    </row>
    <row r="692" spans="1:32" x14ac:dyDescent="0.25">
      <c r="A692" t="s">
        <v>3330</v>
      </c>
      <c r="B692" t="s">
        <v>3331</v>
      </c>
      <c r="C692" t="s">
        <v>3331</v>
      </c>
      <c r="D692" t="s">
        <v>3332</v>
      </c>
      <c r="E692" t="s">
        <v>99</v>
      </c>
      <c r="F692">
        <v>6</v>
      </c>
      <c r="G692">
        <v>2022</v>
      </c>
      <c r="H692" s="1">
        <v>44826.372265694445</v>
      </c>
      <c r="I692" t="s">
        <v>2948</v>
      </c>
      <c r="J692">
        <v>0</v>
      </c>
      <c r="K692">
        <v>0</v>
      </c>
      <c r="L692" t="s">
        <v>38</v>
      </c>
      <c r="M692" t="s">
        <v>79</v>
      </c>
      <c r="R692" t="s">
        <v>94</v>
      </c>
      <c r="S692">
        <v>29.271194000000001</v>
      </c>
      <c r="T692">
        <v>-98.487943999999999</v>
      </c>
      <c r="AB692" t="s">
        <v>54</v>
      </c>
      <c r="AC692" t="s">
        <v>64</v>
      </c>
      <c r="AD692" t="s">
        <v>54</v>
      </c>
      <c r="AE692" t="s">
        <v>54</v>
      </c>
      <c r="AF692" t="s">
        <v>3333</v>
      </c>
    </row>
    <row r="693" spans="1:32" x14ac:dyDescent="0.25">
      <c r="A693" t="s">
        <v>3334</v>
      </c>
      <c r="B693" t="s">
        <v>3335</v>
      </c>
      <c r="C693" t="s">
        <v>3335</v>
      </c>
      <c r="D693" t="s">
        <v>3194</v>
      </c>
      <c r="E693" t="s">
        <v>99</v>
      </c>
      <c r="F693">
        <v>6</v>
      </c>
      <c r="G693">
        <v>2022</v>
      </c>
      <c r="H693" s="1">
        <v>44837.518467835645</v>
      </c>
      <c r="I693" t="s">
        <v>2948</v>
      </c>
      <c r="J693">
        <v>0</v>
      </c>
      <c r="K693">
        <v>0</v>
      </c>
      <c r="L693" t="s">
        <v>38</v>
      </c>
      <c r="M693" t="s">
        <v>79</v>
      </c>
      <c r="R693" t="s">
        <v>94</v>
      </c>
      <c r="S693">
        <v>30.629083000000001</v>
      </c>
      <c r="T693">
        <v>-96.472166999999999</v>
      </c>
      <c r="U693">
        <v>0.05</v>
      </c>
      <c r="V693">
        <v>1</v>
      </c>
      <c r="W693">
        <v>0.1</v>
      </c>
      <c r="X693">
        <v>0.1</v>
      </c>
      <c r="Y693">
        <v>18.216000000000001</v>
      </c>
      <c r="AB693" t="s">
        <v>1420</v>
      </c>
      <c r="AC693" t="s">
        <v>54</v>
      </c>
      <c r="AD693" t="s">
        <v>54</v>
      </c>
      <c r="AE693" t="s">
        <v>438</v>
      </c>
      <c r="AF693" t="s">
        <v>3336</v>
      </c>
    </row>
    <row r="694" spans="1:32" x14ac:dyDescent="0.25">
      <c r="A694" t="s">
        <v>3337</v>
      </c>
      <c r="B694" t="s">
        <v>3338</v>
      </c>
      <c r="C694" t="s">
        <v>3338</v>
      </c>
      <c r="D694" t="s">
        <v>3157</v>
      </c>
      <c r="E694" t="s">
        <v>99</v>
      </c>
      <c r="F694">
        <v>6</v>
      </c>
      <c r="G694">
        <v>2022</v>
      </c>
      <c r="H694" s="1">
        <v>44820.400899652777</v>
      </c>
      <c r="I694" t="s">
        <v>2948</v>
      </c>
      <c r="J694">
        <v>0</v>
      </c>
      <c r="K694">
        <v>0</v>
      </c>
      <c r="L694" t="s">
        <v>38</v>
      </c>
      <c r="M694" t="s">
        <v>79</v>
      </c>
      <c r="R694" t="s">
        <v>52</v>
      </c>
      <c r="S694">
        <v>32.105879999999999</v>
      </c>
      <c r="T694">
        <v>-95.409149999999997</v>
      </c>
      <c r="AB694" t="s">
        <v>54</v>
      </c>
      <c r="AC694" t="s">
        <v>64</v>
      </c>
      <c r="AD694" t="s">
        <v>54</v>
      </c>
      <c r="AE694" t="s">
        <v>54</v>
      </c>
      <c r="AF694" t="s">
        <v>3339</v>
      </c>
    </row>
    <row r="695" spans="1:32" x14ac:dyDescent="0.25">
      <c r="A695" t="s">
        <v>3340</v>
      </c>
      <c r="B695" t="s">
        <v>3341</v>
      </c>
      <c r="C695" t="s">
        <v>3341</v>
      </c>
      <c r="D695" t="s">
        <v>3157</v>
      </c>
      <c r="E695" t="s">
        <v>99</v>
      </c>
      <c r="F695">
        <v>6</v>
      </c>
      <c r="G695">
        <v>2022</v>
      </c>
      <c r="H695" s="1">
        <v>45188.596003854167</v>
      </c>
      <c r="I695" t="s">
        <v>2948</v>
      </c>
      <c r="J695">
        <v>0</v>
      </c>
      <c r="K695">
        <v>0</v>
      </c>
      <c r="L695" t="s">
        <v>38</v>
      </c>
      <c r="M695" t="s">
        <v>79</v>
      </c>
      <c r="R695" t="s">
        <v>52</v>
      </c>
      <c r="S695">
        <v>32.201528000000003</v>
      </c>
      <c r="T695">
        <v>-95.376333000000002</v>
      </c>
      <c r="AB695" t="s">
        <v>54</v>
      </c>
      <c r="AC695" t="s">
        <v>64</v>
      </c>
      <c r="AD695" t="s">
        <v>54</v>
      </c>
      <c r="AE695" t="s">
        <v>54</v>
      </c>
      <c r="AF695" t="s">
        <v>3342</v>
      </c>
    </row>
    <row r="696" spans="1:32" x14ac:dyDescent="0.25">
      <c r="A696" t="s">
        <v>3343</v>
      </c>
      <c r="B696" t="s">
        <v>3344</v>
      </c>
      <c r="C696" t="s">
        <v>3344</v>
      </c>
      <c r="D696" t="s">
        <v>3345</v>
      </c>
      <c r="E696" t="s">
        <v>99</v>
      </c>
      <c r="F696">
        <v>6</v>
      </c>
      <c r="G696">
        <v>2022</v>
      </c>
      <c r="H696" s="1">
        <v>44812.364216423608</v>
      </c>
      <c r="I696" t="s">
        <v>2948</v>
      </c>
      <c r="J696">
        <v>0</v>
      </c>
      <c r="K696">
        <v>0</v>
      </c>
      <c r="L696" t="s">
        <v>38</v>
      </c>
      <c r="M696" t="s">
        <v>79</v>
      </c>
      <c r="R696" t="s">
        <v>94</v>
      </c>
      <c r="S696">
        <v>29.532907000000002</v>
      </c>
      <c r="T696">
        <v>-104.31745100000001</v>
      </c>
      <c r="U696">
        <v>0.12583333299999999</v>
      </c>
      <c r="V696">
        <v>1</v>
      </c>
      <c r="W696">
        <v>0.95</v>
      </c>
      <c r="X696">
        <v>0.34</v>
      </c>
      <c r="Y696">
        <v>46.01</v>
      </c>
      <c r="Z696">
        <v>48001053001</v>
      </c>
      <c r="AB696" t="s">
        <v>54</v>
      </c>
      <c r="AC696" t="s">
        <v>64</v>
      </c>
      <c r="AD696" t="s">
        <v>54</v>
      </c>
      <c r="AE696" t="s">
        <v>54</v>
      </c>
      <c r="AF696" t="s">
        <v>3346</v>
      </c>
    </row>
    <row r="697" spans="1:32" x14ac:dyDescent="0.25">
      <c r="A697" t="s">
        <v>3347</v>
      </c>
      <c r="B697" t="s">
        <v>3348</v>
      </c>
      <c r="C697" t="s">
        <v>3348</v>
      </c>
      <c r="D697" t="s">
        <v>3349</v>
      </c>
      <c r="E697" t="s">
        <v>99</v>
      </c>
      <c r="F697">
        <v>6</v>
      </c>
      <c r="G697">
        <v>2022</v>
      </c>
      <c r="H697" s="1">
        <v>44830.370910162041</v>
      </c>
      <c r="I697" t="s">
        <v>2948</v>
      </c>
      <c r="J697">
        <v>0</v>
      </c>
      <c r="K697">
        <v>0</v>
      </c>
      <c r="L697" t="s">
        <v>38</v>
      </c>
      <c r="M697" t="s">
        <v>79</v>
      </c>
      <c r="R697" t="s">
        <v>94</v>
      </c>
      <c r="S697">
        <v>30.227930000000001</v>
      </c>
      <c r="T697">
        <v>-93.807393000000005</v>
      </c>
      <c r="U697">
        <v>0.55941666700000003</v>
      </c>
      <c r="V697">
        <v>1</v>
      </c>
      <c r="W697">
        <v>1.7</v>
      </c>
      <c r="X697">
        <v>0.95</v>
      </c>
      <c r="Y697">
        <v>204.173</v>
      </c>
      <c r="Z697">
        <v>48009508001</v>
      </c>
      <c r="AA697">
        <v>542.67206223259996</v>
      </c>
      <c r="AB697" t="s">
        <v>54</v>
      </c>
      <c r="AC697" t="s">
        <v>64</v>
      </c>
      <c r="AD697" t="s">
        <v>54</v>
      </c>
      <c r="AE697" t="s">
        <v>54</v>
      </c>
      <c r="AF697" t="s">
        <v>3350</v>
      </c>
    </row>
    <row r="698" spans="1:32" x14ac:dyDescent="0.25">
      <c r="A698" t="s">
        <v>3351</v>
      </c>
      <c r="B698" t="s">
        <v>3352</v>
      </c>
      <c r="C698" t="s">
        <v>3353</v>
      </c>
      <c r="D698" t="s">
        <v>2758</v>
      </c>
      <c r="E698" t="s">
        <v>3354</v>
      </c>
      <c r="F698">
        <v>3</v>
      </c>
      <c r="G698">
        <v>2022</v>
      </c>
      <c r="H698" s="1">
        <v>44978.595017025465</v>
      </c>
      <c r="I698" t="s">
        <v>3355</v>
      </c>
      <c r="J698">
        <v>47512</v>
      </c>
      <c r="K698">
        <v>0</v>
      </c>
      <c r="L698" t="s">
        <v>38</v>
      </c>
      <c r="M698" t="s">
        <v>51</v>
      </c>
      <c r="N698">
        <v>47512</v>
      </c>
      <c r="R698" t="s">
        <v>214</v>
      </c>
      <c r="S698">
        <v>38.813645000000001</v>
      </c>
      <c r="T698">
        <v>-77.027175999999997</v>
      </c>
      <c r="U698">
        <v>296.56333336699998</v>
      </c>
      <c r="V698">
        <v>2</v>
      </c>
      <c r="W698">
        <v>370</v>
      </c>
      <c r="X698">
        <v>0</v>
      </c>
      <c r="Y698">
        <v>107891</v>
      </c>
      <c r="Z698">
        <v>11000001001</v>
      </c>
      <c r="AA698">
        <v>134757.49196380001</v>
      </c>
      <c r="AB698" t="s">
        <v>53</v>
      </c>
      <c r="AC698" t="s">
        <v>3356</v>
      </c>
      <c r="AD698" t="s">
        <v>54</v>
      </c>
      <c r="AE698" t="s">
        <v>65</v>
      </c>
      <c r="AF698" t="s">
        <v>3357</v>
      </c>
    </row>
    <row r="699" spans="1:32" x14ac:dyDescent="0.25">
      <c r="A699" t="s">
        <v>3358</v>
      </c>
      <c r="B699" t="s">
        <v>3359</v>
      </c>
      <c r="C699" t="s">
        <v>3360</v>
      </c>
      <c r="D699" t="s">
        <v>3361</v>
      </c>
      <c r="E699" t="s">
        <v>550</v>
      </c>
      <c r="F699">
        <v>5</v>
      </c>
      <c r="G699">
        <v>2022</v>
      </c>
      <c r="H699" s="1">
        <v>44967.37753943287</v>
      </c>
      <c r="I699" t="s">
        <v>3355</v>
      </c>
      <c r="J699">
        <v>38533.64</v>
      </c>
      <c r="K699">
        <v>0</v>
      </c>
      <c r="L699" t="s">
        <v>38</v>
      </c>
      <c r="M699" t="s">
        <v>479</v>
      </c>
      <c r="P699">
        <v>37446.949999999997</v>
      </c>
      <c r="Q699">
        <v>1086.69</v>
      </c>
      <c r="R699" t="s">
        <v>94</v>
      </c>
      <c r="S699">
        <v>41.399189999999997</v>
      </c>
      <c r="T699">
        <v>-81.626660000000001</v>
      </c>
      <c r="U699">
        <v>132.55974999999998</v>
      </c>
      <c r="V699">
        <v>3</v>
      </c>
      <c r="W699">
        <v>0</v>
      </c>
      <c r="X699">
        <v>0</v>
      </c>
      <c r="Y699">
        <v>44165.116000000002</v>
      </c>
      <c r="Z699">
        <v>39001666002</v>
      </c>
      <c r="AA699">
        <v>62826.128010150002</v>
      </c>
      <c r="AB699" t="s">
        <v>54</v>
      </c>
      <c r="AC699" t="s">
        <v>64</v>
      </c>
      <c r="AD699" t="s">
        <v>54</v>
      </c>
      <c r="AE699" t="s">
        <v>73</v>
      </c>
      <c r="AF699" t="s">
        <v>3362</v>
      </c>
    </row>
    <row r="700" spans="1:32" x14ac:dyDescent="0.25">
      <c r="A700" t="s">
        <v>3363</v>
      </c>
      <c r="B700" t="s">
        <v>3364</v>
      </c>
      <c r="C700" t="s">
        <v>3364</v>
      </c>
      <c r="D700" t="s">
        <v>3332</v>
      </c>
      <c r="E700" t="s">
        <v>99</v>
      </c>
      <c r="F700">
        <v>6</v>
      </c>
      <c r="G700">
        <v>2022</v>
      </c>
      <c r="H700" s="1">
        <v>44844.357522118058</v>
      </c>
      <c r="I700" t="s">
        <v>3355</v>
      </c>
      <c r="J700">
        <v>37852.379999999997</v>
      </c>
      <c r="K700">
        <v>0</v>
      </c>
      <c r="L700" t="s">
        <v>38</v>
      </c>
      <c r="M700" t="s">
        <v>79</v>
      </c>
      <c r="Q700">
        <v>23851.54</v>
      </c>
      <c r="R700" t="s">
        <v>86</v>
      </c>
      <c r="S700">
        <v>29.235588</v>
      </c>
      <c r="T700">
        <v>-98.418434000000005</v>
      </c>
      <c r="U700">
        <v>88.820833332999982</v>
      </c>
      <c r="V700">
        <v>6</v>
      </c>
      <c r="W700">
        <v>0</v>
      </c>
      <c r="X700">
        <v>125</v>
      </c>
      <c r="Y700">
        <v>30370.16</v>
      </c>
      <c r="Z700">
        <v>48008015001</v>
      </c>
      <c r="AA700">
        <v>33325.163553209997</v>
      </c>
      <c r="AB700" t="s">
        <v>54</v>
      </c>
      <c r="AC700" t="s">
        <v>64</v>
      </c>
      <c r="AD700" t="s">
        <v>54</v>
      </c>
      <c r="AE700" t="s">
        <v>54</v>
      </c>
      <c r="AF700" t="s">
        <v>3365</v>
      </c>
    </row>
    <row r="701" spans="1:32" x14ac:dyDescent="0.25">
      <c r="A701" t="s">
        <v>3366</v>
      </c>
      <c r="B701" t="s">
        <v>3367</v>
      </c>
      <c r="C701" t="s">
        <v>3367</v>
      </c>
      <c r="D701" t="s">
        <v>3368</v>
      </c>
      <c r="E701" t="s">
        <v>99</v>
      </c>
      <c r="F701">
        <v>6</v>
      </c>
      <c r="G701">
        <v>2022</v>
      </c>
      <c r="H701" s="1">
        <v>44820.397631446758</v>
      </c>
      <c r="I701" t="s">
        <v>3355</v>
      </c>
      <c r="J701">
        <v>26320</v>
      </c>
      <c r="K701">
        <v>0</v>
      </c>
      <c r="L701" t="s">
        <v>38</v>
      </c>
      <c r="M701" t="s">
        <v>79</v>
      </c>
      <c r="Q701">
        <v>26320</v>
      </c>
      <c r="R701" t="s">
        <v>52</v>
      </c>
      <c r="S701">
        <v>32.729222</v>
      </c>
      <c r="T701">
        <v>-96.763056000000006</v>
      </c>
      <c r="U701">
        <v>134.75</v>
      </c>
      <c r="V701">
        <v>1</v>
      </c>
      <c r="W701">
        <v>200</v>
      </c>
      <c r="X701">
        <v>170</v>
      </c>
      <c r="Y701">
        <v>49174.400000000001</v>
      </c>
      <c r="Z701">
        <v>48004026001</v>
      </c>
      <c r="AA701">
        <v>53666.989069864481</v>
      </c>
      <c r="AB701" t="s">
        <v>54</v>
      </c>
      <c r="AC701" t="s">
        <v>64</v>
      </c>
      <c r="AD701" t="s">
        <v>54</v>
      </c>
      <c r="AE701" t="s">
        <v>54</v>
      </c>
      <c r="AF701" t="s">
        <v>3369</v>
      </c>
    </row>
    <row r="702" spans="1:32" x14ac:dyDescent="0.25">
      <c r="A702" t="s">
        <v>3370</v>
      </c>
      <c r="B702" t="s">
        <v>3371</v>
      </c>
      <c r="C702" t="s">
        <v>3372</v>
      </c>
      <c r="D702" t="s">
        <v>3373</v>
      </c>
      <c r="E702" t="s">
        <v>1023</v>
      </c>
      <c r="F702">
        <v>8</v>
      </c>
      <c r="G702">
        <v>2022</v>
      </c>
      <c r="H702" s="1">
        <v>44974.911724328704</v>
      </c>
      <c r="I702" t="s">
        <v>3355</v>
      </c>
      <c r="J702">
        <v>25660.46</v>
      </c>
      <c r="K702">
        <v>1</v>
      </c>
      <c r="L702" t="s">
        <v>51</v>
      </c>
      <c r="M702" t="s">
        <v>51</v>
      </c>
      <c r="N702">
        <v>24352.77</v>
      </c>
      <c r="R702" t="s">
        <v>52</v>
      </c>
      <c r="S702">
        <v>39.814970000000002</v>
      </c>
      <c r="T702">
        <v>-104.95923000000001</v>
      </c>
      <c r="U702">
        <v>120.91666669999999</v>
      </c>
      <c r="V702">
        <v>1</v>
      </c>
      <c r="W702">
        <v>220</v>
      </c>
      <c r="X702">
        <v>0</v>
      </c>
      <c r="Y702">
        <v>44142</v>
      </c>
      <c r="Z702">
        <v>8000070001</v>
      </c>
      <c r="AA702">
        <v>67742.955419639999</v>
      </c>
      <c r="AB702" t="s">
        <v>53</v>
      </c>
      <c r="AC702" t="s">
        <v>42</v>
      </c>
      <c r="AD702" t="s">
        <v>54</v>
      </c>
      <c r="AE702" t="s">
        <v>73</v>
      </c>
      <c r="AF702" t="s">
        <v>3374</v>
      </c>
    </row>
    <row r="703" spans="1:32" x14ac:dyDescent="0.25">
      <c r="A703" t="s">
        <v>3375</v>
      </c>
      <c r="B703" t="s">
        <v>3376</v>
      </c>
      <c r="C703" t="s">
        <v>3376</v>
      </c>
      <c r="D703" t="s">
        <v>3368</v>
      </c>
      <c r="E703" t="s">
        <v>99</v>
      </c>
      <c r="F703">
        <v>6</v>
      </c>
      <c r="G703">
        <v>2022</v>
      </c>
      <c r="H703" s="1">
        <v>44820.398871180558</v>
      </c>
      <c r="I703" t="s">
        <v>3355</v>
      </c>
      <c r="J703">
        <v>24516</v>
      </c>
      <c r="K703">
        <v>0</v>
      </c>
      <c r="L703" t="s">
        <v>38</v>
      </c>
      <c r="M703" t="s">
        <v>679</v>
      </c>
      <c r="O703">
        <v>24516</v>
      </c>
      <c r="R703" t="s">
        <v>52</v>
      </c>
      <c r="S703">
        <v>32.641333000000003</v>
      </c>
      <c r="T703">
        <v>-96.646867</v>
      </c>
      <c r="U703">
        <v>51.808333330000004</v>
      </c>
      <c r="V703">
        <v>1</v>
      </c>
      <c r="W703">
        <v>110</v>
      </c>
      <c r="X703">
        <v>110</v>
      </c>
      <c r="Y703">
        <v>18914.7</v>
      </c>
      <c r="Z703">
        <v>48004026002</v>
      </c>
      <c r="AA703">
        <v>34383.191969844702</v>
      </c>
      <c r="AB703" t="s">
        <v>53</v>
      </c>
      <c r="AC703" t="s">
        <v>54</v>
      </c>
      <c r="AD703" t="s">
        <v>54</v>
      </c>
      <c r="AE703" t="s">
        <v>73</v>
      </c>
      <c r="AF703" t="s">
        <v>3377</v>
      </c>
    </row>
    <row r="704" spans="1:32" x14ac:dyDescent="0.25">
      <c r="A704" t="s">
        <v>3378</v>
      </c>
      <c r="B704" t="s">
        <v>3379</v>
      </c>
      <c r="C704" t="s">
        <v>3380</v>
      </c>
      <c r="D704" t="s">
        <v>3381</v>
      </c>
      <c r="E704" t="s">
        <v>36</v>
      </c>
      <c r="F704">
        <v>9</v>
      </c>
      <c r="G704">
        <v>2022</v>
      </c>
      <c r="H704" s="1">
        <v>44974.549247187497</v>
      </c>
      <c r="I704" t="s">
        <v>3355</v>
      </c>
      <c r="J704">
        <v>17822</v>
      </c>
      <c r="K704">
        <v>0</v>
      </c>
      <c r="L704" t="s">
        <v>38</v>
      </c>
      <c r="M704" t="s">
        <v>51</v>
      </c>
      <c r="N704">
        <v>17822</v>
      </c>
      <c r="R704" t="s">
        <v>52</v>
      </c>
      <c r="S704">
        <v>36.702666000000001</v>
      </c>
      <c r="T704">
        <v>-119.89346399999999</v>
      </c>
      <c r="Z704">
        <v>6005053001</v>
      </c>
      <c r="AA704">
        <v>35146.210741909992</v>
      </c>
      <c r="AB704" t="s">
        <v>53</v>
      </c>
      <c r="AC704" t="s">
        <v>42</v>
      </c>
      <c r="AD704" t="s">
        <v>54</v>
      </c>
      <c r="AE704" t="s">
        <v>73</v>
      </c>
      <c r="AF704" t="s">
        <v>3382</v>
      </c>
    </row>
    <row r="705" spans="1:32" x14ac:dyDescent="0.25">
      <c r="A705" t="s">
        <v>3383</v>
      </c>
      <c r="B705" t="s">
        <v>3384</v>
      </c>
      <c r="C705" t="s">
        <v>3385</v>
      </c>
      <c r="D705" t="s">
        <v>1391</v>
      </c>
      <c r="E705" t="s">
        <v>85</v>
      </c>
      <c r="F705">
        <v>2</v>
      </c>
      <c r="G705">
        <v>2022</v>
      </c>
      <c r="H705" s="1">
        <v>44979.560007719905</v>
      </c>
      <c r="I705" t="s">
        <v>3355</v>
      </c>
      <c r="J705">
        <v>17559.68</v>
      </c>
      <c r="K705">
        <v>0</v>
      </c>
      <c r="L705" t="s">
        <v>38</v>
      </c>
      <c r="M705" t="s">
        <v>79</v>
      </c>
      <c r="Q705">
        <v>17559.68</v>
      </c>
      <c r="R705" t="s">
        <v>94</v>
      </c>
      <c r="S705">
        <v>43.235666999999999</v>
      </c>
      <c r="T705">
        <v>-77.577777999999995</v>
      </c>
      <c r="U705">
        <v>0</v>
      </c>
      <c r="V705">
        <v>1</v>
      </c>
      <c r="W705">
        <v>135</v>
      </c>
      <c r="X705">
        <v>0</v>
      </c>
      <c r="Y705">
        <v>0</v>
      </c>
      <c r="Z705">
        <v>36008024001</v>
      </c>
      <c r="AA705">
        <v>40376.258267856407</v>
      </c>
      <c r="AB705" t="s">
        <v>54</v>
      </c>
      <c r="AC705" t="s">
        <v>64</v>
      </c>
      <c r="AD705" t="s">
        <v>54</v>
      </c>
      <c r="AE705" t="s">
        <v>65</v>
      </c>
      <c r="AF705" t="s">
        <v>3386</v>
      </c>
    </row>
    <row r="706" spans="1:32" x14ac:dyDescent="0.25">
      <c r="A706" t="s">
        <v>3387</v>
      </c>
      <c r="B706" t="s">
        <v>3388</v>
      </c>
      <c r="C706" t="s">
        <v>3389</v>
      </c>
      <c r="D706" t="s">
        <v>3390</v>
      </c>
      <c r="E706" t="s">
        <v>600</v>
      </c>
      <c r="F706">
        <v>4</v>
      </c>
      <c r="G706">
        <v>2022</v>
      </c>
      <c r="H706" s="1">
        <v>44963.430154953705</v>
      </c>
      <c r="I706" t="s">
        <v>3355</v>
      </c>
      <c r="J706">
        <v>13924</v>
      </c>
      <c r="K706">
        <v>0</v>
      </c>
      <c r="L706" t="s">
        <v>38</v>
      </c>
      <c r="M706" t="s">
        <v>51</v>
      </c>
      <c r="N706">
        <v>12001</v>
      </c>
      <c r="R706" t="s">
        <v>52</v>
      </c>
      <c r="S706">
        <v>26.261586000000001</v>
      </c>
      <c r="T706">
        <v>-80.152721999999997</v>
      </c>
      <c r="U706">
        <v>0.13250000000000001</v>
      </c>
      <c r="V706">
        <v>1</v>
      </c>
      <c r="W706">
        <v>95</v>
      </c>
      <c r="X706">
        <v>0</v>
      </c>
      <c r="Y706">
        <v>48.16</v>
      </c>
      <c r="Z706">
        <v>12000001001</v>
      </c>
      <c r="AA706">
        <v>28499.388503155002</v>
      </c>
      <c r="AB706" t="s">
        <v>53</v>
      </c>
      <c r="AC706" t="s">
        <v>64</v>
      </c>
      <c r="AD706" t="s">
        <v>54</v>
      </c>
      <c r="AE706" t="s">
        <v>65</v>
      </c>
      <c r="AF706" t="s">
        <v>3391</v>
      </c>
    </row>
    <row r="707" spans="1:32" x14ac:dyDescent="0.25">
      <c r="A707" t="s">
        <v>3392</v>
      </c>
      <c r="B707" t="s">
        <v>3393</v>
      </c>
      <c r="C707" t="s">
        <v>3394</v>
      </c>
      <c r="D707" t="s">
        <v>3395</v>
      </c>
      <c r="E707" t="s">
        <v>247</v>
      </c>
      <c r="F707">
        <v>1</v>
      </c>
      <c r="G707">
        <v>2022</v>
      </c>
      <c r="H707" s="1">
        <v>44975.583034120369</v>
      </c>
      <c r="I707" t="s">
        <v>3355</v>
      </c>
      <c r="J707">
        <v>13918</v>
      </c>
      <c r="K707">
        <v>0</v>
      </c>
      <c r="L707" t="s">
        <v>38</v>
      </c>
      <c r="M707" t="s">
        <v>51</v>
      </c>
      <c r="N707">
        <v>3376</v>
      </c>
      <c r="R707" t="s">
        <v>52</v>
      </c>
      <c r="S707">
        <v>42.597499999999997</v>
      </c>
      <c r="T707">
        <v>-72.387900000000002</v>
      </c>
      <c r="U707">
        <v>1.6475</v>
      </c>
      <c r="V707">
        <v>1</v>
      </c>
      <c r="W707">
        <v>2.7</v>
      </c>
      <c r="X707">
        <v>0</v>
      </c>
      <c r="Y707">
        <v>601.34</v>
      </c>
      <c r="Z707">
        <v>25000158002</v>
      </c>
      <c r="AA707">
        <v>47.3472269062</v>
      </c>
      <c r="AB707" t="s">
        <v>54</v>
      </c>
      <c r="AC707" t="s">
        <v>54</v>
      </c>
      <c r="AD707" t="s">
        <v>54</v>
      </c>
      <c r="AE707" t="s">
        <v>55</v>
      </c>
      <c r="AF707" t="s">
        <v>3396</v>
      </c>
    </row>
    <row r="708" spans="1:32" x14ac:dyDescent="0.25">
      <c r="A708" t="s">
        <v>3397</v>
      </c>
      <c r="B708" t="s">
        <v>3398</v>
      </c>
      <c r="C708" t="s">
        <v>3399</v>
      </c>
      <c r="D708" t="s">
        <v>3400</v>
      </c>
      <c r="E708" t="s">
        <v>600</v>
      </c>
      <c r="F708">
        <v>4</v>
      </c>
      <c r="G708">
        <v>2022</v>
      </c>
      <c r="H708" s="1">
        <v>44958.637164965279</v>
      </c>
      <c r="I708" t="s">
        <v>3355</v>
      </c>
      <c r="J708">
        <v>10885.51</v>
      </c>
      <c r="K708">
        <v>0</v>
      </c>
      <c r="L708" t="s">
        <v>38</v>
      </c>
      <c r="M708" t="s">
        <v>39</v>
      </c>
      <c r="N708">
        <v>9781.9</v>
      </c>
      <c r="Q708">
        <v>1103.6099999999999</v>
      </c>
      <c r="R708" t="s">
        <v>40</v>
      </c>
      <c r="S708">
        <v>26.026578000000001</v>
      </c>
      <c r="T708">
        <v>-80.134766999999997</v>
      </c>
      <c r="U708">
        <v>25.736666670000002</v>
      </c>
      <c r="V708">
        <v>1</v>
      </c>
      <c r="W708">
        <v>55.5</v>
      </c>
      <c r="X708">
        <v>27.35</v>
      </c>
      <c r="Y708">
        <v>9404.85</v>
      </c>
      <c r="Z708">
        <v>12000001011</v>
      </c>
      <c r="AA708">
        <v>17208.895933215001</v>
      </c>
      <c r="AB708" t="s">
        <v>87</v>
      </c>
      <c r="AC708" t="s">
        <v>54</v>
      </c>
      <c r="AD708" t="s">
        <v>54</v>
      </c>
      <c r="AE708" t="s">
        <v>73</v>
      </c>
      <c r="AF708" t="s">
        <v>3401</v>
      </c>
    </row>
    <row r="709" spans="1:32" x14ac:dyDescent="0.25">
      <c r="A709" t="s">
        <v>3402</v>
      </c>
      <c r="B709" t="s">
        <v>3403</v>
      </c>
      <c r="C709" t="s">
        <v>3404</v>
      </c>
      <c r="D709" t="s">
        <v>3405</v>
      </c>
      <c r="E709" t="s">
        <v>136</v>
      </c>
      <c r="F709">
        <v>4</v>
      </c>
      <c r="G709">
        <v>2022</v>
      </c>
      <c r="H709" s="1">
        <v>44977.519050983799</v>
      </c>
      <c r="I709" t="s">
        <v>3355</v>
      </c>
      <c r="J709">
        <v>10823</v>
      </c>
      <c r="K709">
        <v>0</v>
      </c>
      <c r="L709" t="s">
        <v>38</v>
      </c>
      <c r="M709" t="s">
        <v>39</v>
      </c>
      <c r="N709">
        <v>5196</v>
      </c>
      <c r="Q709">
        <v>5627</v>
      </c>
      <c r="R709" t="s">
        <v>561</v>
      </c>
      <c r="S709">
        <v>35.068738000000003</v>
      </c>
      <c r="T709">
        <v>-80.872449000000003</v>
      </c>
      <c r="U709">
        <v>39.186174999999999</v>
      </c>
      <c r="V709">
        <v>2</v>
      </c>
      <c r="W709">
        <v>64</v>
      </c>
      <c r="X709">
        <v>0</v>
      </c>
      <c r="Y709">
        <v>14301.684999999999</v>
      </c>
      <c r="Z709">
        <v>37006001002</v>
      </c>
      <c r="AA709">
        <v>16877.465344871602</v>
      </c>
      <c r="AB709" t="s">
        <v>53</v>
      </c>
      <c r="AC709" t="s">
        <v>54</v>
      </c>
      <c r="AD709" t="s">
        <v>54</v>
      </c>
      <c r="AE709" t="s">
        <v>54</v>
      </c>
      <c r="AF709" t="s">
        <v>3406</v>
      </c>
    </row>
    <row r="710" spans="1:32" x14ac:dyDescent="0.25">
      <c r="A710" t="s">
        <v>3407</v>
      </c>
      <c r="B710" t="s">
        <v>3408</v>
      </c>
      <c r="C710" t="s">
        <v>3409</v>
      </c>
      <c r="D710" t="s">
        <v>3410</v>
      </c>
      <c r="E710" t="s">
        <v>3411</v>
      </c>
      <c r="F710">
        <v>3</v>
      </c>
      <c r="G710">
        <v>2022</v>
      </c>
      <c r="H710" s="1">
        <v>44957.545632141206</v>
      </c>
      <c r="I710" t="s">
        <v>3355</v>
      </c>
      <c r="J710">
        <v>8883.4</v>
      </c>
      <c r="K710">
        <v>0</v>
      </c>
      <c r="L710" t="s">
        <v>38</v>
      </c>
      <c r="M710" t="s">
        <v>51</v>
      </c>
      <c r="N710">
        <v>8883.4</v>
      </c>
      <c r="R710" t="s">
        <v>490</v>
      </c>
      <c r="S710">
        <v>39.72954</v>
      </c>
      <c r="T710">
        <v>-75.504334</v>
      </c>
      <c r="U710">
        <v>63.008333329999999</v>
      </c>
      <c r="V710">
        <v>1</v>
      </c>
      <c r="W710">
        <v>0</v>
      </c>
      <c r="X710">
        <v>0</v>
      </c>
      <c r="Y710">
        <v>22992.26</v>
      </c>
      <c r="Z710">
        <v>10000027001</v>
      </c>
      <c r="AA710">
        <v>32778.849396600002</v>
      </c>
      <c r="AB710" t="s">
        <v>53</v>
      </c>
      <c r="AC710" t="s">
        <v>54</v>
      </c>
      <c r="AD710" t="s">
        <v>537</v>
      </c>
      <c r="AE710" t="s">
        <v>73</v>
      </c>
      <c r="AF710" t="s">
        <v>3412</v>
      </c>
    </row>
    <row r="711" spans="1:32" x14ac:dyDescent="0.25">
      <c r="A711" t="s">
        <v>3413</v>
      </c>
      <c r="B711" t="s">
        <v>3414</v>
      </c>
      <c r="C711" t="s">
        <v>3415</v>
      </c>
      <c r="D711" t="s">
        <v>3416</v>
      </c>
      <c r="E711" t="s">
        <v>247</v>
      </c>
      <c r="F711">
        <v>1</v>
      </c>
      <c r="G711">
        <v>2022</v>
      </c>
      <c r="H711" s="1">
        <v>44965.479785856478</v>
      </c>
      <c r="I711" t="s">
        <v>3355</v>
      </c>
      <c r="J711">
        <v>8420</v>
      </c>
      <c r="K711">
        <v>0</v>
      </c>
      <c r="L711" t="s">
        <v>38</v>
      </c>
      <c r="M711" t="s">
        <v>79</v>
      </c>
      <c r="Q711">
        <v>8419</v>
      </c>
      <c r="R711" t="s">
        <v>52</v>
      </c>
      <c r="S711">
        <v>42.087792999999998</v>
      </c>
      <c r="T711">
        <v>-72.588998000000004</v>
      </c>
      <c r="U711">
        <v>39.291666669999998</v>
      </c>
      <c r="V711">
        <v>1</v>
      </c>
      <c r="W711">
        <v>67</v>
      </c>
      <c r="X711">
        <v>0</v>
      </c>
      <c r="Y711">
        <v>14336.7</v>
      </c>
      <c r="Z711">
        <v>25000042001</v>
      </c>
      <c r="AA711">
        <v>20009.666509435603</v>
      </c>
      <c r="AB711" t="s">
        <v>54</v>
      </c>
      <c r="AC711" t="s">
        <v>64</v>
      </c>
      <c r="AD711" t="s">
        <v>54</v>
      </c>
      <c r="AE711" t="s">
        <v>65</v>
      </c>
      <c r="AF711" t="s">
        <v>3417</v>
      </c>
    </row>
    <row r="712" spans="1:32" x14ac:dyDescent="0.25">
      <c r="A712" t="s">
        <v>3418</v>
      </c>
      <c r="B712" t="s">
        <v>3419</v>
      </c>
      <c r="C712" t="s">
        <v>3420</v>
      </c>
      <c r="D712" t="s">
        <v>3421</v>
      </c>
      <c r="E712" t="s">
        <v>726</v>
      </c>
      <c r="F712">
        <v>6</v>
      </c>
      <c r="G712">
        <v>2022</v>
      </c>
      <c r="H712" s="1">
        <v>44946.596771747689</v>
      </c>
      <c r="I712" t="s">
        <v>3355</v>
      </c>
      <c r="J712">
        <v>8358</v>
      </c>
      <c r="K712">
        <v>0</v>
      </c>
      <c r="L712" t="s">
        <v>38</v>
      </c>
      <c r="M712" t="s">
        <v>79</v>
      </c>
      <c r="Q712">
        <v>8358</v>
      </c>
      <c r="R712" t="s">
        <v>52</v>
      </c>
      <c r="S712">
        <v>35.406202</v>
      </c>
      <c r="T712">
        <v>-94.420214999999999</v>
      </c>
      <c r="U712">
        <v>9.943333333</v>
      </c>
      <c r="V712">
        <v>1</v>
      </c>
      <c r="W712">
        <v>12</v>
      </c>
      <c r="X712">
        <v>7.7</v>
      </c>
      <c r="Y712">
        <v>3615.09</v>
      </c>
      <c r="Z712">
        <v>5000002001</v>
      </c>
      <c r="AA712">
        <v>3630.9859895489294</v>
      </c>
      <c r="AB712" t="s">
        <v>54</v>
      </c>
      <c r="AC712" t="s">
        <v>64</v>
      </c>
      <c r="AD712" t="s">
        <v>54</v>
      </c>
      <c r="AE712" t="s">
        <v>73</v>
      </c>
      <c r="AF712" t="s">
        <v>3422</v>
      </c>
    </row>
    <row r="713" spans="1:32" x14ac:dyDescent="0.25">
      <c r="A713" t="s">
        <v>3423</v>
      </c>
      <c r="B713" t="s">
        <v>3424</v>
      </c>
      <c r="C713" t="s">
        <v>3425</v>
      </c>
      <c r="D713" t="s">
        <v>3426</v>
      </c>
      <c r="E713" t="s">
        <v>1064</v>
      </c>
      <c r="F713">
        <v>3</v>
      </c>
      <c r="G713">
        <v>2022</v>
      </c>
      <c r="H713" s="1">
        <v>44973.620837442133</v>
      </c>
      <c r="I713" t="s">
        <v>3355</v>
      </c>
      <c r="J713">
        <v>7542.27</v>
      </c>
      <c r="K713">
        <v>0</v>
      </c>
      <c r="L713" t="s">
        <v>38</v>
      </c>
      <c r="M713" t="s">
        <v>51</v>
      </c>
      <c r="N713">
        <v>7542.27</v>
      </c>
      <c r="R713" t="s">
        <v>52</v>
      </c>
      <c r="S713">
        <v>39.174556000000003</v>
      </c>
      <c r="T713">
        <v>-76.534916999999993</v>
      </c>
      <c r="U713">
        <v>19.474166666999999</v>
      </c>
      <c r="V713">
        <v>2</v>
      </c>
      <c r="W713">
        <v>15</v>
      </c>
      <c r="X713">
        <v>0</v>
      </c>
      <c r="Y713">
        <v>3730.3</v>
      </c>
      <c r="Z713">
        <v>24000003001</v>
      </c>
      <c r="AA713">
        <v>4754.7542096956995</v>
      </c>
      <c r="AB713" t="s">
        <v>87</v>
      </c>
      <c r="AC713" t="s">
        <v>54</v>
      </c>
      <c r="AD713" t="s">
        <v>54</v>
      </c>
      <c r="AE713" t="s">
        <v>73</v>
      </c>
      <c r="AF713" t="s">
        <v>3427</v>
      </c>
    </row>
    <row r="714" spans="1:32" x14ac:dyDescent="0.25">
      <c r="A714" t="s">
        <v>3428</v>
      </c>
      <c r="B714" t="s">
        <v>3429</v>
      </c>
      <c r="C714" t="s">
        <v>3429</v>
      </c>
      <c r="D714" t="s">
        <v>3430</v>
      </c>
      <c r="E714" t="s">
        <v>99</v>
      </c>
      <c r="F714">
        <v>6</v>
      </c>
      <c r="G714">
        <v>2022</v>
      </c>
      <c r="H714" s="1">
        <v>44950.706998553243</v>
      </c>
      <c r="I714" t="s">
        <v>3355</v>
      </c>
      <c r="J714">
        <v>7364.05</v>
      </c>
      <c r="K714">
        <v>0</v>
      </c>
      <c r="L714" t="s">
        <v>38</v>
      </c>
      <c r="M714" t="s">
        <v>679</v>
      </c>
      <c r="O714">
        <v>7364</v>
      </c>
      <c r="R714" t="s">
        <v>52</v>
      </c>
      <c r="S714">
        <v>27.523111</v>
      </c>
      <c r="T714">
        <v>-99.524193999999994</v>
      </c>
      <c r="AB714" t="s">
        <v>1420</v>
      </c>
      <c r="AC714" t="s">
        <v>72</v>
      </c>
      <c r="AD714" t="s">
        <v>54</v>
      </c>
      <c r="AE714" t="s">
        <v>467</v>
      </c>
      <c r="AF714" t="s">
        <v>3431</v>
      </c>
    </row>
    <row r="715" spans="1:32" x14ac:dyDescent="0.25">
      <c r="A715" t="s">
        <v>3432</v>
      </c>
      <c r="B715" t="s">
        <v>3433</v>
      </c>
      <c r="C715" t="s">
        <v>3434</v>
      </c>
      <c r="D715" t="s">
        <v>3435</v>
      </c>
      <c r="E715" t="s">
        <v>1064</v>
      </c>
      <c r="F715">
        <v>3</v>
      </c>
      <c r="G715">
        <v>2022</v>
      </c>
      <c r="H715" s="1">
        <v>44974.64231354167</v>
      </c>
      <c r="I715" t="s">
        <v>3355</v>
      </c>
      <c r="J715">
        <v>7333</v>
      </c>
      <c r="K715">
        <v>0</v>
      </c>
      <c r="L715" t="s">
        <v>38</v>
      </c>
      <c r="M715" t="s">
        <v>39</v>
      </c>
      <c r="N715">
        <v>6618</v>
      </c>
      <c r="Q715">
        <v>714</v>
      </c>
      <c r="R715" t="s">
        <v>52</v>
      </c>
      <c r="S715">
        <v>38.688645000000001</v>
      </c>
      <c r="T715">
        <v>-76.996768000000003</v>
      </c>
      <c r="U715">
        <v>24.486333330000001</v>
      </c>
      <c r="V715">
        <v>1</v>
      </c>
      <c r="W715">
        <v>30</v>
      </c>
      <c r="X715">
        <v>0</v>
      </c>
      <c r="Y715">
        <v>8937.4249999999993</v>
      </c>
      <c r="Z715">
        <v>24000018005</v>
      </c>
      <c r="AA715">
        <v>8894.3586790485406</v>
      </c>
      <c r="AB715" t="s">
        <v>87</v>
      </c>
      <c r="AC715" t="s">
        <v>72</v>
      </c>
      <c r="AD715" t="s">
        <v>54</v>
      </c>
      <c r="AE715" t="s">
        <v>73</v>
      </c>
      <c r="AF715" t="s">
        <v>3436</v>
      </c>
    </row>
    <row r="716" spans="1:32" x14ac:dyDescent="0.25">
      <c r="A716" t="s">
        <v>3437</v>
      </c>
      <c r="B716" t="s">
        <v>3438</v>
      </c>
      <c r="C716" t="s">
        <v>3439</v>
      </c>
      <c r="D716" t="s">
        <v>220</v>
      </c>
      <c r="E716" t="s">
        <v>247</v>
      </c>
      <c r="F716">
        <v>1</v>
      </c>
      <c r="G716">
        <v>2022</v>
      </c>
      <c r="H716" s="1">
        <v>44946.556633657405</v>
      </c>
      <c r="I716" t="s">
        <v>3355</v>
      </c>
      <c r="J716">
        <v>6994</v>
      </c>
      <c r="K716">
        <v>0</v>
      </c>
      <c r="L716" t="s">
        <v>38</v>
      </c>
      <c r="M716" t="s">
        <v>79</v>
      </c>
      <c r="Q716">
        <v>6994.38</v>
      </c>
      <c r="R716" t="s">
        <v>577</v>
      </c>
      <c r="S716">
        <v>42.535831000000002</v>
      </c>
      <c r="T716">
        <v>-70.836397000000005</v>
      </c>
      <c r="U716">
        <v>27.9</v>
      </c>
      <c r="V716">
        <v>1</v>
      </c>
      <c r="W716">
        <v>29.71</v>
      </c>
      <c r="X716">
        <v>0</v>
      </c>
      <c r="Y716">
        <v>10176.200000000001</v>
      </c>
      <c r="Z716">
        <v>25000004001</v>
      </c>
      <c r="AA716">
        <v>8161.9334997533997</v>
      </c>
      <c r="AB716" t="s">
        <v>54</v>
      </c>
      <c r="AC716" t="s">
        <v>54</v>
      </c>
      <c r="AD716" t="s">
        <v>54</v>
      </c>
      <c r="AE716" t="s">
        <v>55</v>
      </c>
      <c r="AF716" t="s">
        <v>3440</v>
      </c>
    </row>
    <row r="717" spans="1:32" x14ac:dyDescent="0.25">
      <c r="A717" t="s">
        <v>3441</v>
      </c>
      <c r="B717" t="s">
        <v>3442</v>
      </c>
      <c r="C717" t="s">
        <v>3443</v>
      </c>
      <c r="D717" t="s">
        <v>821</v>
      </c>
      <c r="E717" t="s">
        <v>600</v>
      </c>
      <c r="F717">
        <v>4</v>
      </c>
      <c r="G717">
        <v>2022</v>
      </c>
      <c r="H717" s="1">
        <v>44979.365196157407</v>
      </c>
      <c r="I717" t="s">
        <v>3355</v>
      </c>
      <c r="J717">
        <v>6943.81</v>
      </c>
      <c r="K717">
        <v>0</v>
      </c>
      <c r="L717" t="s">
        <v>38</v>
      </c>
      <c r="M717" t="s">
        <v>51</v>
      </c>
      <c r="N717">
        <v>6943.8129360000003</v>
      </c>
      <c r="R717" t="s">
        <v>52</v>
      </c>
      <c r="S717">
        <v>28.450089999999999</v>
      </c>
      <c r="T717">
        <v>-81.439229999999995</v>
      </c>
      <c r="Z717">
        <v>12000038001</v>
      </c>
      <c r="AA717">
        <v>15934.162901125001</v>
      </c>
      <c r="AB717" t="s">
        <v>53</v>
      </c>
      <c r="AC717" t="s">
        <v>54</v>
      </c>
      <c r="AD717" t="s">
        <v>54</v>
      </c>
      <c r="AE717" t="s">
        <v>73</v>
      </c>
      <c r="AF717" t="s">
        <v>3444</v>
      </c>
    </row>
    <row r="718" spans="1:32" x14ac:dyDescent="0.25">
      <c r="A718" t="s">
        <v>3445</v>
      </c>
      <c r="B718" t="s">
        <v>3446</v>
      </c>
      <c r="C718" t="s">
        <v>3447</v>
      </c>
      <c r="D718" t="s">
        <v>3448</v>
      </c>
      <c r="E718" t="s">
        <v>525</v>
      </c>
      <c r="F718">
        <v>2</v>
      </c>
      <c r="G718">
        <v>2022</v>
      </c>
      <c r="H718" s="1">
        <v>44964.503186145834</v>
      </c>
      <c r="I718" t="s">
        <v>3355</v>
      </c>
      <c r="J718">
        <v>5992</v>
      </c>
      <c r="K718">
        <v>0</v>
      </c>
      <c r="L718" t="s">
        <v>38</v>
      </c>
      <c r="M718" t="s">
        <v>63</v>
      </c>
      <c r="P718">
        <v>5375</v>
      </c>
      <c r="R718" t="s">
        <v>38</v>
      </c>
      <c r="S718">
        <v>40.383333</v>
      </c>
      <c r="T718">
        <v>-74.622221999999994</v>
      </c>
      <c r="U718">
        <v>9.2725000000000009</v>
      </c>
      <c r="V718">
        <v>1</v>
      </c>
      <c r="W718">
        <v>13.06</v>
      </c>
      <c r="X718">
        <v>9.99</v>
      </c>
      <c r="Y718">
        <v>3380.48</v>
      </c>
      <c r="Z718">
        <v>34002100001</v>
      </c>
      <c r="AA718">
        <v>4625.4598592980001</v>
      </c>
      <c r="AB718" t="s">
        <v>54</v>
      </c>
      <c r="AC718" t="s">
        <v>64</v>
      </c>
      <c r="AD718" t="s">
        <v>54</v>
      </c>
      <c r="AE718" t="s">
        <v>55</v>
      </c>
      <c r="AF718" t="s">
        <v>3449</v>
      </c>
    </row>
    <row r="719" spans="1:32" x14ac:dyDescent="0.25">
      <c r="A719" t="s">
        <v>3450</v>
      </c>
      <c r="B719" t="s">
        <v>3451</v>
      </c>
      <c r="C719" t="s">
        <v>3452</v>
      </c>
      <c r="D719" t="s">
        <v>3453</v>
      </c>
      <c r="E719" t="s">
        <v>641</v>
      </c>
      <c r="F719">
        <v>3</v>
      </c>
      <c r="G719">
        <v>2022</v>
      </c>
      <c r="H719" s="1">
        <v>44974.53027033565</v>
      </c>
      <c r="I719" t="s">
        <v>3355</v>
      </c>
      <c r="J719">
        <v>5857</v>
      </c>
      <c r="K719">
        <v>0</v>
      </c>
      <c r="L719" t="s">
        <v>38</v>
      </c>
      <c r="M719" t="s">
        <v>39</v>
      </c>
      <c r="N719">
        <v>5785</v>
      </c>
      <c r="Q719">
        <v>72</v>
      </c>
      <c r="R719" t="s">
        <v>673</v>
      </c>
      <c r="S719">
        <v>38.811419999999998</v>
      </c>
      <c r="T719">
        <v>-77.455079999999995</v>
      </c>
      <c r="U719">
        <v>33.791666669999998</v>
      </c>
      <c r="V719">
        <v>1</v>
      </c>
      <c r="W719">
        <v>54</v>
      </c>
      <c r="X719">
        <v>0</v>
      </c>
      <c r="Y719">
        <v>12332.95</v>
      </c>
      <c r="Z719">
        <v>51000334001</v>
      </c>
      <c r="AA719">
        <v>18028.367168130004</v>
      </c>
      <c r="AB719" t="s">
        <v>1121</v>
      </c>
      <c r="AC719" t="s">
        <v>42</v>
      </c>
      <c r="AD719" t="s">
        <v>537</v>
      </c>
      <c r="AE719" t="s">
        <v>65</v>
      </c>
      <c r="AF719" t="s">
        <v>3454</v>
      </c>
    </row>
    <row r="720" spans="1:32" x14ac:dyDescent="0.25">
      <c r="A720" t="s">
        <v>3455</v>
      </c>
      <c r="B720" t="s">
        <v>3456</v>
      </c>
      <c r="C720" t="s">
        <v>3457</v>
      </c>
      <c r="D720" t="s">
        <v>3458</v>
      </c>
      <c r="E720" t="s">
        <v>213</v>
      </c>
      <c r="F720">
        <v>3</v>
      </c>
      <c r="G720">
        <v>2022</v>
      </c>
      <c r="H720" s="1">
        <v>44966.411768912039</v>
      </c>
      <c r="I720" t="s">
        <v>3355</v>
      </c>
      <c r="J720">
        <v>5849</v>
      </c>
      <c r="K720">
        <v>0</v>
      </c>
      <c r="L720" t="s">
        <v>38</v>
      </c>
      <c r="M720" t="s">
        <v>51</v>
      </c>
      <c r="N720">
        <v>2996</v>
      </c>
      <c r="R720" t="s">
        <v>52</v>
      </c>
      <c r="S720">
        <v>40.016666999999998</v>
      </c>
      <c r="T720">
        <v>-76.305555999999996</v>
      </c>
      <c r="U720">
        <v>18.012083329999999</v>
      </c>
      <c r="V720">
        <v>1</v>
      </c>
      <c r="W720">
        <v>32.08</v>
      </c>
      <c r="X720">
        <v>0</v>
      </c>
      <c r="Y720">
        <v>6574.107</v>
      </c>
      <c r="Z720">
        <v>42001092002</v>
      </c>
      <c r="AA720">
        <v>9728.0340820353995</v>
      </c>
      <c r="AB720" t="s">
        <v>87</v>
      </c>
      <c r="AC720" t="s">
        <v>54</v>
      </c>
      <c r="AD720" t="s">
        <v>54</v>
      </c>
      <c r="AE720" t="s">
        <v>65</v>
      </c>
      <c r="AF720" t="s">
        <v>3459</v>
      </c>
    </row>
    <row r="721" spans="1:32" x14ac:dyDescent="0.25">
      <c r="A721" t="s">
        <v>3460</v>
      </c>
      <c r="B721" t="s">
        <v>3461</v>
      </c>
      <c r="C721" t="s">
        <v>3462</v>
      </c>
      <c r="D721" t="s">
        <v>3463</v>
      </c>
      <c r="E721" t="s">
        <v>207</v>
      </c>
      <c r="F721">
        <v>4</v>
      </c>
      <c r="G721">
        <v>2022</v>
      </c>
      <c r="H721" s="1">
        <v>44973.390856273145</v>
      </c>
      <c r="I721" t="s">
        <v>3355</v>
      </c>
      <c r="J721">
        <v>5704</v>
      </c>
      <c r="K721">
        <v>0</v>
      </c>
      <c r="L721" t="s">
        <v>38</v>
      </c>
      <c r="M721" t="s">
        <v>39</v>
      </c>
      <c r="N721">
        <v>5540</v>
      </c>
      <c r="Q721">
        <v>164</v>
      </c>
      <c r="R721" t="s">
        <v>561</v>
      </c>
      <c r="S721">
        <v>35.944642000000002</v>
      </c>
      <c r="T721">
        <v>-83.930088999999995</v>
      </c>
      <c r="U721">
        <v>25.383333329999999</v>
      </c>
      <c r="V721">
        <v>1</v>
      </c>
      <c r="W721">
        <v>44</v>
      </c>
      <c r="X721">
        <v>29.66</v>
      </c>
      <c r="Y721">
        <v>9242.7000000000007</v>
      </c>
      <c r="Z721">
        <v>47000760001</v>
      </c>
      <c r="AA721">
        <v>12796.86280443264</v>
      </c>
      <c r="AB721" t="s">
        <v>38</v>
      </c>
      <c r="AC721" t="s">
        <v>38</v>
      </c>
      <c r="AD721" t="s">
        <v>38</v>
      </c>
      <c r="AE721" t="s">
        <v>38</v>
      </c>
      <c r="AF721" t="s">
        <v>3464</v>
      </c>
    </row>
    <row r="722" spans="1:32" x14ac:dyDescent="0.25">
      <c r="A722" t="s">
        <v>3465</v>
      </c>
      <c r="B722" t="s">
        <v>3466</v>
      </c>
      <c r="C722" t="s">
        <v>3466</v>
      </c>
      <c r="D722" t="s">
        <v>3268</v>
      </c>
      <c r="E722" t="s">
        <v>99</v>
      </c>
      <c r="F722">
        <v>6</v>
      </c>
      <c r="G722">
        <v>2022</v>
      </c>
      <c r="H722" s="1">
        <v>44811.347856990738</v>
      </c>
      <c r="I722" t="s">
        <v>3355</v>
      </c>
      <c r="J722">
        <v>5575.36</v>
      </c>
      <c r="K722">
        <v>0</v>
      </c>
      <c r="L722" t="s">
        <v>38</v>
      </c>
      <c r="M722" t="s">
        <v>79</v>
      </c>
      <c r="Q722">
        <v>5575.36</v>
      </c>
      <c r="R722" t="s">
        <v>94</v>
      </c>
      <c r="S722">
        <v>29.299154999999999</v>
      </c>
      <c r="T722">
        <v>-94.828710000000001</v>
      </c>
      <c r="U722">
        <v>3.99525</v>
      </c>
      <c r="V722">
        <v>1</v>
      </c>
      <c r="W722">
        <v>13</v>
      </c>
      <c r="X722">
        <v>10</v>
      </c>
      <c r="Y722">
        <v>1457.742</v>
      </c>
      <c r="Z722">
        <v>48007027001</v>
      </c>
      <c r="AA722">
        <v>2585.8870079539997</v>
      </c>
      <c r="AB722" t="s">
        <v>41</v>
      </c>
      <c r="AC722" t="s">
        <v>54</v>
      </c>
      <c r="AD722" t="s">
        <v>54</v>
      </c>
      <c r="AE722" t="s">
        <v>73</v>
      </c>
      <c r="AF722" t="s">
        <v>3467</v>
      </c>
    </row>
    <row r="723" spans="1:32" x14ac:dyDescent="0.25">
      <c r="A723" t="s">
        <v>3468</v>
      </c>
      <c r="B723" t="s">
        <v>3469</v>
      </c>
      <c r="C723" t="s">
        <v>3470</v>
      </c>
      <c r="D723" t="s">
        <v>3471</v>
      </c>
      <c r="E723" t="s">
        <v>1064</v>
      </c>
      <c r="F723">
        <v>3</v>
      </c>
      <c r="G723">
        <v>2022</v>
      </c>
      <c r="H723" s="1">
        <v>44943.63681783565</v>
      </c>
      <c r="I723" t="s">
        <v>3355</v>
      </c>
      <c r="J723">
        <v>5563</v>
      </c>
      <c r="K723">
        <v>0</v>
      </c>
      <c r="L723" t="s">
        <v>38</v>
      </c>
      <c r="M723" t="s">
        <v>51</v>
      </c>
      <c r="N723">
        <v>5563</v>
      </c>
      <c r="R723" t="s">
        <v>52</v>
      </c>
      <c r="S723">
        <v>39.357849999999999</v>
      </c>
      <c r="T723">
        <v>-77.415599999999998</v>
      </c>
      <c r="U723">
        <v>7.1464999999999996</v>
      </c>
      <c r="V723">
        <v>1</v>
      </c>
      <c r="W723">
        <v>7</v>
      </c>
      <c r="X723">
        <v>5.2249999999999996</v>
      </c>
      <c r="Y723">
        <v>2606.797</v>
      </c>
      <c r="Z723">
        <v>24000048015</v>
      </c>
      <c r="AA723">
        <v>1815.4019424150299</v>
      </c>
      <c r="AB723" t="s">
        <v>87</v>
      </c>
      <c r="AC723" t="s">
        <v>54</v>
      </c>
      <c r="AD723" t="s">
        <v>54</v>
      </c>
      <c r="AE723" t="s">
        <v>54</v>
      </c>
      <c r="AF723" t="s">
        <v>3472</v>
      </c>
    </row>
    <row r="724" spans="1:32" x14ac:dyDescent="0.25">
      <c r="A724" t="s">
        <v>3473</v>
      </c>
      <c r="B724" t="s">
        <v>3474</v>
      </c>
      <c r="C724" t="s">
        <v>3475</v>
      </c>
      <c r="D724" t="s">
        <v>3476</v>
      </c>
      <c r="E724" t="s">
        <v>1064</v>
      </c>
      <c r="F724">
        <v>3</v>
      </c>
      <c r="G724">
        <v>2022</v>
      </c>
      <c r="H724" s="1">
        <v>44945.381522384261</v>
      </c>
      <c r="I724" t="s">
        <v>3355</v>
      </c>
      <c r="J724">
        <v>5047</v>
      </c>
      <c r="K724">
        <v>0</v>
      </c>
      <c r="L724" t="s">
        <v>38</v>
      </c>
      <c r="M724" t="s">
        <v>51</v>
      </c>
      <c r="N724">
        <v>5047</v>
      </c>
      <c r="R724" t="s">
        <v>52</v>
      </c>
      <c r="S724">
        <v>39.171019999999999</v>
      </c>
      <c r="T724">
        <v>-77.262720000000002</v>
      </c>
      <c r="U724">
        <v>12.687905689999999</v>
      </c>
      <c r="V724">
        <v>1</v>
      </c>
      <c r="W724">
        <v>20</v>
      </c>
      <c r="X724">
        <v>0</v>
      </c>
      <c r="Y724">
        <v>4631.0086080000001</v>
      </c>
      <c r="Z724">
        <v>24000300039</v>
      </c>
      <c r="AA724">
        <v>5898.7360536370406</v>
      </c>
      <c r="AB724" t="s">
        <v>87</v>
      </c>
      <c r="AC724" t="s">
        <v>54</v>
      </c>
      <c r="AD724" t="s">
        <v>54</v>
      </c>
      <c r="AE724" t="s">
        <v>73</v>
      </c>
      <c r="AF724" t="s">
        <v>3477</v>
      </c>
    </row>
    <row r="725" spans="1:32" x14ac:dyDescent="0.25">
      <c r="A725" t="s">
        <v>3478</v>
      </c>
      <c r="B725" t="s">
        <v>3479</v>
      </c>
      <c r="C725" t="s">
        <v>3480</v>
      </c>
      <c r="D725" t="s">
        <v>3481</v>
      </c>
      <c r="E725" t="s">
        <v>1064</v>
      </c>
      <c r="F725">
        <v>3</v>
      </c>
      <c r="G725">
        <v>2022</v>
      </c>
      <c r="H725" s="1">
        <v>44985.447627511574</v>
      </c>
      <c r="I725" t="s">
        <v>3355</v>
      </c>
      <c r="J725">
        <v>5033.04</v>
      </c>
      <c r="K725">
        <v>0</v>
      </c>
      <c r="L725" t="s">
        <v>38</v>
      </c>
      <c r="M725" t="s">
        <v>51</v>
      </c>
      <c r="N725">
        <v>5033.04</v>
      </c>
      <c r="R725" t="s">
        <v>52</v>
      </c>
      <c r="S725">
        <v>38.578035999999997</v>
      </c>
      <c r="T725">
        <v>-77.110999000000007</v>
      </c>
      <c r="U725">
        <v>9.4124999999999996</v>
      </c>
      <c r="V725">
        <v>1</v>
      </c>
      <c r="W725">
        <v>20</v>
      </c>
      <c r="X725">
        <v>0</v>
      </c>
      <c r="Y725">
        <v>3437.89</v>
      </c>
      <c r="Z725">
        <v>24000042001</v>
      </c>
      <c r="AA725">
        <v>5993.9768216060493</v>
      </c>
      <c r="AB725" t="s">
        <v>544</v>
      </c>
      <c r="AC725" t="s">
        <v>54</v>
      </c>
      <c r="AD725" t="s">
        <v>54</v>
      </c>
      <c r="AE725" t="s">
        <v>73</v>
      </c>
      <c r="AF725" t="s">
        <v>3482</v>
      </c>
    </row>
    <row r="726" spans="1:32" x14ac:dyDescent="0.25">
      <c r="A726" t="s">
        <v>3483</v>
      </c>
      <c r="B726" t="s">
        <v>3484</v>
      </c>
      <c r="C726" t="s">
        <v>3485</v>
      </c>
      <c r="D726" t="s">
        <v>3486</v>
      </c>
      <c r="E726" t="s">
        <v>36</v>
      </c>
      <c r="F726">
        <v>9</v>
      </c>
      <c r="G726">
        <v>2022</v>
      </c>
      <c r="H726" s="1">
        <v>44977.664362858799</v>
      </c>
      <c r="I726" t="s">
        <v>3355</v>
      </c>
      <c r="J726">
        <v>4991.88</v>
      </c>
      <c r="K726">
        <v>0</v>
      </c>
      <c r="L726" t="s">
        <v>38</v>
      </c>
      <c r="M726" t="s">
        <v>51</v>
      </c>
      <c r="N726">
        <v>7410.13</v>
      </c>
      <c r="R726" t="s">
        <v>86</v>
      </c>
      <c r="S726">
        <v>37.6798799996632</v>
      </c>
      <c r="T726">
        <v>-122.12648197975901</v>
      </c>
      <c r="Z726">
        <v>6002052001</v>
      </c>
      <c r="AA726">
        <v>6792.5060138509998</v>
      </c>
      <c r="AB726" t="s">
        <v>407</v>
      </c>
      <c r="AC726" t="s">
        <v>3487</v>
      </c>
      <c r="AD726" t="s">
        <v>54</v>
      </c>
      <c r="AE726" t="s">
        <v>55</v>
      </c>
      <c r="AF726" t="s">
        <v>3488</v>
      </c>
    </row>
    <row r="727" spans="1:32" x14ac:dyDescent="0.25">
      <c r="A727" t="s">
        <v>3489</v>
      </c>
      <c r="B727" t="s">
        <v>3490</v>
      </c>
      <c r="C727" t="s">
        <v>3491</v>
      </c>
      <c r="D727" t="s">
        <v>1604</v>
      </c>
      <c r="E727" t="s">
        <v>641</v>
      </c>
      <c r="F727">
        <v>3</v>
      </c>
      <c r="G727">
        <v>2022</v>
      </c>
      <c r="H727" s="1">
        <v>44974.507810127317</v>
      </c>
      <c r="I727" t="s">
        <v>3355</v>
      </c>
      <c r="J727">
        <v>4958</v>
      </c>
      <c r="K727">
        <v>0</v>
      </c>
      <c r="L727" t="s">
        <v>38</v>
      </c>
      <c r="M727" t="s">
        <v>51</v>
      </c>
      <c r="N727">
        <v>4958</v>
      </c>
      <c r="R727" t="s">
        <v>52</v>
      </c>
      <c r="S727">
        <v>38.798900000000003</v>
      </c>
      <c r="T727">
        <v>-77.060599999999994</v>
      </c>
      <c r="U727">
        <v>36.191666669999996</v>
      </c>
      <c r="V727">
        <v>2</v>
      </c>
      <c r="W727">
        <v>54</v>
      </c>
      <c r="X727">
        <v>0</v>
      </c>
      <c r="Y727">
        <v>13207.5</v>
      </c>
      <c r="Z727">
        <v>51000318001</v>
      </c>
      <c r="AA727">
        <v>17263.527348875999</v>
      </c>
      <c r="AB727" t="s">
        <v>53</v>
      </c>
      <c r="AC727" t="s">
        <v>42</v>
      </c>
      <c r="AD727" t="s">
        <v>975</v>
      </c>
      <c r="AE727" t="s">
        <v>44</v>
      </c>
      <c r="AF727" t="s">
        <v>3492</v>
      </c>
    </row>
    <row r="728" spans="1:32" x14ac:dyDescent="0.25">
      <c r="A728" t="s">
        <v>3493</v>
      </c>
      <c r="B728" t="s">
        <v>3494</v>
      </c>
      <c r="C728" t="s">
        <v>3495</v>
      </c>
      <c r="D728" t="s">
        <v>3496</v>
      </c>
      <c r="E728" t="s">
        <v>600</v>
      </c>
      <c r="F728">
        <v>4</v>
      </c>
      <c r="G728">
        <v>2022</v>
      </c>
      <c r="H728" s="1">
        <v>45002.617527789349</v>
      </c>
      <c r="I728" t="s">
        <v>3355</v>
      </c>
      <c r="J728">
        <v>4894.5</v>
      </c>
      <c r="K728">
        <v>0</v>
      </c>
      <c r="L728" t="s">
        <v>38</v>
      </c>
      <c r="M728" t="s">
        <v>79</v>
      </c>
      <c r="Q728">
        <v>4894.5</v>
      </c>
      <c r="R728" t="s">
        <v>86</v>
      </c>
      <c r="S728">
        <v>26.099519999999998</v>
      </c>
      <c r="T728">
        <v>-80.124759999999995</v>
      </c>
      <c r="Z728">
        <v>12000001019</v>
      </c>
      <c r="AA728">
        <v>16644.371304717999</v>
      </c>
      <c r="AB728" t="s">
        <v>54</v>
      </c>
      <c r="AC728" t="s">
        <v>54</v>
      </c>
      <c r="AD728" t="s">
        <v>54</v>
      </c>
      <c r="AE728" t="s">
        <v>73</v>
      </c>
      <c r="AF728" t="s">
        <v>3497</v>
      </c>
    </row>
    <row r="729" spans="1:32" x14ac:dyDescent="0.25">
      <c r="A729" t="s">
        <v>3498</v>
      </c>
      <c r="B729" t="s">
        <v>3499</v>
      </c>
      <c r="C729" t="s">
        <v>3500</v>
      </c>
      <c r="D729" t="s">
        <v>3501</v>
      </c>
      <c r="E729" t="s">
        <v>172</v>
      </c>
      <c r="F729">
        <v>4</v>
      </c>
      <c r="G729">
        <v>2022</v>
      </c>
      <c r="H729" s="1">
        <v>44952.412510810187</v>
      </c>
      <c r="I729" t="s">
        <v>3355</v>
      </c>
      <c r="J729">
        <v>4804.7700000000004</v>
      </c>
      <c r="K729">
        <v>0</v>
      </c>
      <c r="L729" t="s">
        <v>38</v>
      </c>
      <c r="M729" t="s">
        <v>79</v>
      </c>
      <c r="Q729">
        <v>4804.7700000000004</v>
      </c>
      <c r="R729" t="s">
        <v>94</v>
      </c>
      <c r="S729">
        <v>34.955978000000002</v>
      </c>
      <c r="T729">
        <v>-80.958297999999999</v>
      </c>
      <c r="U729">
        <v>11.73363636</v>
      </c>
      <c r="V729">
        <v>1</v>
      </c>
      <c r="W729">
        <v>0</v>
      </c>
      <c r="X729">
        <v>0</v>
      </c>
      <c r="Y729">
        <v>4286.5418179999997</v>
      </c>
      <c r="Z729">
        <v>45000252001</v>
      </c>
      <c r="AA729">
        <v>6373.6651604500003</v>
      </c>
      <c r="AB729" t="s">
        <v>54</v>
      </c>
      <c r="AC729" t="s">
        <v>64</v>
      </c>
      <c r="AD729" t="s">
        <v>54</v>
      </c>
      <c r="AE729" t="s">
        <v>73</v>
      </c>
      <c r="AF729" t="s">
        <v>3502</v>
      </c>
    </row>
    <row r="730" spans="1:32" x14ac:dyDescent="0.25">
      <c r="A730" t="s">
        <v>3503</v>
      </c>
      <c r="B730" t="s">
        <v>3504</v>
      </c>
      <c r="C730" t="s">
        <v>3505</v>
      </c>
      <c r="D730" t="s">
        <v>3506</v>
      </c>
      <c r="E730" t="s">
        <v>726</v>
      </c>
      <c r="F730">
        <v>6</v>
      </c>
      <c r="G730">
        <v>2022</v>
      </c>
      <c r="H730" s="1">
        <v>44946.595182442128</v>
      </c>
      <c r="I730" t="s">
        <v>3355</v>
      </c>
      <c r="J730">
        <v>4652</v>
      </c>
      <c r="K730">
        <v>0</v>
      </c>
      <c r="L730" t="s">
        <v>38</v>
      </c>
      <c r="M730" t="s">
        <v>79</v>
      </c>
      <c r="Q730">
        <v>4652</v>
      </c>
      <c r="R730" t="s">
        <v>52</v>
      </c>
      <c r="S730">
        <v>35.340580000000003</v>
      </c>
      <c r="T730">
        <v>-94.305319999999995</v>
      </c>
      <c r="U730">
        <v>9.5950000000000006</v>
      </c>
      <c r="V730">
        <v>1</v>
      </c>
      <c r="W730">
        <v>10</v>
      </c>
      <c r="X730">
        <v>12.6</v>
      </c>
      <c r="Y730">
        <v>3494.36</v>
      </c>
      <c r="Z730">
        <v>5000002002</v>
      </c>
      <c r="AA730">
        <v>3053.5319260121601</v>
      </c>
      <c r="AB730" t="s">
        <v>54</v>
      </c>
      <c r="AC730" t="s">
        <v>64</v>
      </c>
      <c r="AD730" t="s">
        <v>54</v>
      </c>
      <c r="AE730" t="s">
        <v>73</v>
      </c>
      <c r="AF730" t="s">
        <v>3507</v>
      </c>
    </row>
    <row r="731" spans="1:32" x14ac:dyDescent="0.25">
      <c r="A731" t="s">
        <v>3508</v>
      </c>
      <c r="B731" t="s">
        <v>3509</v>
      </c>
      <c r="C731" t="s">
        <v>3510</v>
      </c>
      <c r="D731" t="s">
        <v>3511</v>
      </c>
      <c r="E731" t="s">
        <v>854</v>
      </c>
      <c r="F731">
        <v>8</v>
      </c>
      <c r="G731">
        <v>2022</v>
      </c>
      <c r="H731" s="1">
        <v>44944.707417106481</v>
      </c>
      <c r="I731" t="s">
        <v>3355</v>
      </c>
      <c r="J731">
        <v>4584.7</v>
      </c>
      <c r="K731">
        <v>0</v>
      </c>
      <c r="L731" t="s">
        <v>38</v>
      </c>
      <c r="M731" t="s">
        <v>79</v>
      </c>
      <c r="Q731">
        <v>4584.7</v>
      </c>
      <c r="R731" t="s">
        <v>94</v>
      </c>
      <c r="S731">
        <v>40.614637000000002</v>
      </c>
      <c r="T731">
        <v>-111.923776</v>
      </c>
      <c r="U731">
        <v>20.94083333</v>
      </c>
      <c r="V731">
        <v>1</v>
      </c>
      <c r="W731">
        <v>38</v>
      </c>
      <c r="X731">
        <v>0</v>
      </c>
      <c r="Y731">
        <v>7641.21</v>
      </c>
      <c r="AB731" t="s">
        <v>54</v>
      </c>
      <c r="AC731" t="s">
        <v>54</v>
      </c>
      <c r="AD731" t="s">
        <v>537</v>
      </c>
      <c r="AE731" t="s">
        <v>55</v>
      </c>
      <c r="AF731" t="s">
        <v>3512</v>
      </c>
    </row>
    <row r="732" spans="1:32" x14ac:dyDescent="0.25">
      <c r="A732" t="s">
        <v>3513</v>
      </c>
      <c r="B732" t="s">
        <v>3514</v>
      </c>
      <c r="C732" t="s">
        <v>3515</v>
      </c>
      <c r="D732" t="s">
        <v>3516</v>
      </c>
      <c r="E732" t="s">
        <v>600</v>
      </c>
      <c r="F732">
        <v>4</v>
      </c>
      <c r="G732">
        <v>2022</v>
      </c>
      <c r="H732" s="1">
        <v>44959.470348784722</v>
      </c>
      <c r="I732" t="s">
        <v>3355</v>
      </c>
      <c r="J732">
        <v>4253</v>
      </c>
      <c r="K732">
        <v>0</v>
      </c>
      <c r="L732" t="s">
        <v>38</v>
      </c>
      <c r="M732" t="s">
        <v>79</v>
      </c>
      <c r="Q732">
        <v>4253</v>
      </c>
      <c r="R732" t="s">
        <v>1484</v>
      </c>
      <c r="S732">
        <v>28.072785</v>
      </c>
      <c r="T732">
        <v>-82.609341999999998</v>
      </c>
      <c r="U732">
        <v>2.1902499999999998</v>
      </c>
      <c r="V732">
        <v>1</v>
      </c>
      <c r="W732">
        <v>30</v>
      </c>
      <c r="X732">
        <v>15.5</v>
      </c>
      <c r="Y732">
        <v>793.93399999999997</v>
      </c>
      <c r="Z732">
        <v>12000520002</v>
      </c>
      <c r="AA732">
        <v>1638.9424698300002</v>
      </c>
      <c r="AB732" t="s">
        <v>54</v>
      </c>
      <c r="AC732" t="s">
        <v>54</v>
      </c>
      <c r="AD732" t="s">
        <v>54</v>
      </c>
      <c r="AE732" t="s">
        <v>73</v>
      </c>
      <c r="AF732" t="s">
        <v>3517</v>
      </c>
    </row>
    <row r="733" spans="1:32" x14ac:dyDescent="0.25">
      <c r="A733" t="s">
        <v>3518</v>
      </c>
      <c r="B733" t="s">
        <v>3519</v>
      </c>
      <c r="C733" t="s">
        <v>3519</v>
      </c>
      <c r="D733" t="s">
        <v>3520</v>
      </c>
      <c r="E733" t="s">
        <v>99</v>
      </c>
      <c r="F733">
        <v>6</v>
      </c>
      <c r="G733">
        <v>2022</v>
      </c>
      <c r="H733" s="1">
        <v>44811.569793263887</v>
      </c>
      <c r="I733" t="s">
        <v>3355</v>
      </c>
      <c r="J733">
        <v>4166</v>
      </c>
      <c r="K733">
        <v>0</v>
      </c>
      <c r="L733" t="s">
        <v>38</v>
      </c>
      <c r="M733" t="s">
        <v>39</v>
      </c>
      <c r="N733">
        <v>3423</v>
      </c>
      <c r="Q733">
        <v>743</v>
      </c>
      <c r="R733" t="s">
        <v>806</v>
      </c>
      <c r="S733">
        <v>31.517821999999999</v>
      </c>
      <c r="T733">
        <v>-97.064841000000001</v>
      </c>
      <c r="U733">
        <v>17.98</v>
      </c>
      <c r="V733">
        <v>1</v>
      </c>
      <c r="W733">
        <v>45</v>
      </c>
      <c r="X733">
        <v>0</v>
      </c>
      <c r="Y733">
        <v>6556.2</v>
      </c>
      <c r="Z733">
        <v>48000001003</v>
      </c>
      <c r="AA733">
        <v>13335.528562850101</v>
      </c>
      <c r="AB733" t="s">
        <v>53</v>
      </c>
      <c r="AC733" t="s">
        <v>42</v>
      </c>
      <c r="AD733" t="s">
        <v>54</v>
      </c>
      <c r="AE733" t="s">
        <v>583</v>
      </c>
      <c r="AF733" t="s">
        <v>3521</v>
      </c>
    </row>
    <row r="734" spans="1:32" x14ac:dyDescent="0.25">
      <c r="A734" t="s">
        <v>3522</v>
      </c>
      <c r="B734" t="s">
        <v>3523</v>
      </c>
      <c r="C734" t="s">
        <v>3523</v>
      </c>
      <c r="D734" t="s">
        <v>3524</v>
      </c>
      <c r="E734" t="s">
        <v>99</v>
      </c>
      <c r="F734">
        <v>6</v>
      </c>
      <c r="G734">
        <v>2022</v>
      </c>
      <c r="H734" s="1">
        <v>44825.328312708334</v>
      </c>
      <c r="I734" t="s">
        <v>3355</v>
      </c>
      <c r="J734">
        <v>4158.6000000000004</v>
      </c>
      <c r="K734">
        <v>0</v>
      </c>
      <c r="L734" t="s">
        <v>38</v>
      </c>
      <c r="M734" t="s">
        <v>51</v>
      </c>
      <c r="N734">
        <v>4158</v>
      </c>
      <c r="R734" t="s">
        <v>86</v>
      </c>
      <c r="S734">
        <v>33.198259999999998</v>
      </c>
      <c r="T734">
        <v>-97.084569999999999</v>
      </c>
      <c r="U734">
        <v>13.68166667</v>
      </c>
      <c r="V734">
        <v>1</v>
      </c>
      <c r="W734">
        <v>21</v>
      </c>
      <c r="X734">
        <v>21</v>
      </c>
      <c r="Y734">
        <v>4993.54</v>
      </c>
      <c r="Z734">
        <v>48004048001</v>
      </c>
      <c r="AA734">
        <v>6847.5016389497387</v>
      </c>
      <c r="AB734" t="s">
        <v>53</v>
      </c>
      <c r="AC734" t="s">
        <v>72</v>
      </c>
      <c r="AD734" t="s">
        <v>43</v>
      </c>
      <c r="AE734" t="s">
        <v>65</v>
      </c>
      <c r="AF734" t="s">
        <v>3525</v>
      </c>
    </row>
    <row r="735" spans="1:32" x14ac:dyDescent="0.25">
      <c r="A735" t="s">
        <v>3526</v>
      </c>
      <c r="B735" t="s">
        <v>3527</v>
      </c>
      <c r="C735" t="s">
        <v>3528</v>
      </c>
      <c r="D735" t="s">
        <v>3529</v>
      </c>
      <c r="E735" t="s">
        <v>36</v>
      </c>
      <c r="F735">
        <v>9</v>
      </c>
      <c r="G735">
        <v>2022</v>
      </c>
      <c r="H735" s="1">
        <v>44973.42794361111</v>
      </c>
      <c r="I735" t="s">
        <v>3355</v>
      </c>
      <c r="J735">
        <v>4133.29</v>
      </c>
      <c r="K735">
        <v>0</v>
      </c>
      <c r="L735" t="s">
        <v>38</v>
      </c>
      <c r="M735" t="s">
        <v>39</v>
      </c>
      <c r="N735">
        <v>2706.89</v>
      </c>
      <c r="Q735">
        <v>1426.4</v>
      </c>
      <c r="R735" t="s">
        <v>52</v>
      </c>
      <c r="S735">
        <v>37.593046000000001</v>
      </c>
      <c r="T735">
        <v>-122.088431</v>
      </c>
      <c r="AB735" t="s">
        <v>53</v>
      </c>
      <c r="AC735" t="s">
        <v>64</v>
      </c>
      <c r="AD735" t="s">
        <v>54</v>
      </c>
      <c r="AE735" t="s">
        <v>55</v>
      </c>
      <c r="AF735" t="s">
        <v>3530</v>
      </c>
    </row>
    <row r="736" spans="1:32" x14ac:dyDescent="0.25">
      <c r="A736" t="s">
        <v>3531</v>
      </c>
      <c r="B736" t="s">
        <v>3532</v>
      </c>
      <c r="C736" t="s">
        <v>3532</v>
      </c>
      <c r="D736" t="s">
        <v>3533</v>
      </c>
      <c r="E736" t="s">
        <v>99</v>
      </c>
      <c r="F736">
        <v>6</v>
      </c>
      <c r="G736">
        <v>2022</v>
      </c>
      <c r="H736" s="1">
        <v>44819.353255624999</v>
      </c>
      <c r="I736" t="s">
        <v>3355</v>
      </c>
      <c r="J736">
        <v>4099.04</v>
      </c>
      <c r="K736">
        <v>0</v>
      </c>
      <c r="L736" t="s">
        <v>38</v>
      </c>
      <c r="M736" t="s">
        <v>79</v>
      </c>
      <c r="Q736">
        <v>4099.04</v>
      </c>
      <c r="R736" t="s">
        <v>86</v>
      </c>
      <c r="S736">
        <v>33.378528000000003</v>
      </c>
      <c r="T736">
        <v>-94.046484000000007</v>
      </c>
      <c r="U736">
        <v>8.3216666670000006</v>
      </c>
      <c r="V736">
        <v>1</v>
      </c>
      <c r="W736">
        <v>18</v>
      </c>
      <c r="X736">
        <v>18</v>
      </c>
      <c r="Y736">
        <v>3036.13</v>
      </c>
      <c r="Z736">
        <v>48005006001</v>
      </c>
      <c r="AA736">
        <v>5505.0256514401008</v>
      </c>
      <c r="AB736" t="s">
        <v>53</v>
      </c>
      <c r="AC736" t="s">
        <v>64</v>
      </c>
      <c r="AD736" t="s">
        <v>43</v>
      </c>
      <c r="AE736" t="s">
        <v>73</v>
      </c>
      <c r="AF736" t="s">
        <v>3534</v>
      </c>
    </row>
    <row r="737" spans="1:32" x14ac:dyDescent="0.25">
      <c r="A737" t="s">
        <v>3535</v>
      </c>
      <c r="B737" t="s">
        <v>3536</v>
      </c>
      <c r="C737" t="s">
        <v>3537</v>
      </c>
      <c r="D737" t="s">
        <v>3538</v>
      </c>
      <c r="E737" t="s">
        <v>36</v>
      </c>
      <c r="F737">
        <v>9</v>
      </c>
      <c r="G737">
        <v>2022</v>
      </c>
      <c r="H737" s="1">
        <v>44973.768824421299</v>
      </c>
      <c r="I737" t="s">
        <v>3355</v>
      </c>
      <c r="J737">
        <v>4020.12</v>
      </c>
      <c r="K737">
        <v>0</v>
      </c>
      <c r="L737" t="s">
        <v>38</v>
      </c>
      <c r="M737" t="s">
        <v>51</v>
      </c>
      <c r="N737">
        <v>4020.12</v>
      </c>
      <c r="R737" t="s">
        <v>52</v>
      </c>
      <c r="S737">
        <v>33.983252270476797</v>
      </c>
      <c r="T737">
        <v>-117.008171821871</v>
      </c>
      <c r="Z737">
        <v>6008006006</v>
      </c>
      <c r="AA737">
        <v>5488.6362267417999</v>
      </c>
      <c r="AB737" t="s">
        <v>53</v>
      </c>
      <c r="AC737" t="s">
        <v>42</v>
      </c>
      <c r="AD737" t="s">
        <v>54</v>
      </c>
      <c r="AE737" t="s">
        <v>73</v>
      </c>
      <c r="AF737" t="s">
        <v>3539</v>
      </c>
    </row>
    <row r="738" spans="1:32" x14ac:dyDescent="0.25">
      <c r="A738" t="s">
        <v>3540</v>
      </c>
      <c r="B738" t="s">
        <v>3541</v>
      </c>
      <c r="C738" t="s">
        <v>3542</v>
      </c>
      <c r="D738" t="s">
        <v>3543</v>
      </c>
      <c r="E738" t="s">
        <v>117</v>
      </c>
      <c r="F738">
        <v>5</v>
      </c>
      <c r="G738">
        <v>2022</v>
      </c>
      <c r="H738" s="1">
        <v>44972.524160069443</v>
      </c>
      <c r="I738" t="s">
        <v>3355</v>
      </c>
      <c r="J738">
        <v>3932.5</v>
      </c>
      <c r="K738">
        <v>0</v>
      </c>
      <c r="L738" t="s">
        <v>38</v>
      </c>
      <c r="M738" t="s">
        <v>39</v>
      </c>
      <c r="N738">
        <v>3983</v>
      </c>
      <c r="Q738">
        <v>19.3</v>
      </c>
      <c r="R738" t="s">
        <v>561</v>
      </c>
      <c r="S738">
        <v>41.715404999999997</v>
      </c>
      <c r="T738">
        <v>-88.354232999999994</v>
      </c>
      <c r="U738">
        <v>34.247500000000002</v>
      </c>
      <c r="V738">
        <v>3</v>
      </c>
      <c r="W738">
        <v>85</v>
      </c>
      <c r="X738">
        <v>42</v>
      </c>
      <c r="Y738">
        <v>12500.75</v>
      </c>
      <c r="Z738">
        <v>17000640001</v>
      </c>
      <c r="AA738">
        <v>13931.010993555001</v>
      </c>
      <c r="AB738" t="s">
        <v>53</v>
      </c>
      <c r="AC738" t="s">
        <v>536</v>
      </c>
      <c r="AD738" t="s">
        <v>54</v>
      </c>
      <c r="AE738" t="s">
        <v>55</v>
      </c>
      <c r="AF738" t="s">
        <v>3544</v>
      </c>
    </row>
    <row r="739" spans="1:32" x14ac:dyDescent="0.25">
      <c r="A739" t="s">
        <v>3545</v>
      </c>
      <c r="B739" t="s">
        <v>3546</v>
      </c>
      <c r="C739" t="s">
        <v>3547</v>
      </c>
      <c r="D739" t="s">
        <v>3548</v>
      </c>
      <c r="E739" t="s">
        <v>213</v>
      </c>
      <c r="F739">
        <v>3</v>
      </c>
      <c r="G739">
        <v>2022</v>
      </c>
      <c r="H739" s="1">
        <v>44963.682713993054</v>
      </c>
      <c r="I739" t="s">
        <v>3355</v>
      </c>
      <c r="J739">
        <v>3922</v>
      </c>
      <c r="K739">
        <v>0</v>
      </c>
      <c r="L739" t="s">
        <v>38</v>
      </c>
      <c r="M739" t="s">
        <v>479</v>
      </c>
      <c r="P739">
        <v>3641</v>
      </c>
      <c r="Q739">
        <v>281</v>
      </c>
      <c r="R739" t="s">
        <v>86</v>
      </c>
      <c r="S739">
        <v>40.970672</v>
      </c>
      <c r="T739">
        <v>-76.023133000000001</v>
      </c>
      <c r="U739">
        <v>7.9951666670000003</v>
      </c>
      <c r="V739">
        <v>4</v>
      </c>
      <c r="W739">
        <v>8.9</v>
      </c>
      <c r="X739">
        <v>0</v>
      </c>
      <c r="Y739">
        <v>2909.8589999999999</v>
      </c>
      <c r="Z739">
        <v>42002017001</v>
      </c>
      <c r="AA739">
        <v>2367.3613453099997</v>
      </c>
      <c r="AB739" t="s">
        <v>54</v>
      </c>
      <c r="AC739" t="s">
        <v>54</v>
      </c>
      <c r="AD739" t="s">
        <v>54</v>
      </c>
      <c r="AE739" t="s">
        <v>55</v>
      </c>
      <c r="AF739" t="s">
        <v>3549</v>
      </c>
    </row>
    <row r="740" spans="1:32" x14ac:dyDescent="0.25">
      <c r="A740" t="s">
        <v>3550</v>
      </c>
      <c r="B740" t="s">
        <v>3551</v>
      </c>
      <c r="C740" t="s">
        <v>3552</v>
      </c>
      <c r="D740" t="s">
        <v>3553</v>
      </c>
      <c r="E740" t="s">
        <v>1064</v>
      </c>
      <c r="F740">
        <v>3</v>
      </c>
      <c r="G740">
        <v>2022</v>
      </c>
      <c r="H740" s="1">
        <v>44973.621408935185</v>
      </c>
      <c r="I740" t="s">
        <v>3355</v>
      </c>
      <c r="J740">
        <v>3916.43</v>
      </c>
      <c r="K740">
        <v>0</v>
      </c>
      <c r="L740" t="s">
        <v>38</v>
      </c>
      <c r="M740" t="s">
        <v>51</v>
      </c>
      <c r="N740">
        <v>3916.43</v>
      </c>
      <c r="R740" t="s">
        <v>52</v>
      </c>
      <c r="S740">
        <v>38.961474000000003</v>
      </c>
      <c r="T740">
        <v>-76.476856999999995</v>
      </c>
      <c r="U740">
        <v>8.91</v>
      </c>
      <c r="V740">
        <v>1</v>
      </c>
      <c r="W740">
        <v>13</v>
      </c>
      <c r="X740">
        <v>0</v>
      </c>
      <c r="Y740">
        <v>3252.7</v>
      </c>
      <c r="Z740">
        <v>24000004001</v>
      </c>
      <c r="AA740">
        <v>3279.5238821298299</v>
      </c>
      <c r="AB740" t="s">
        <v>87</v>
      </c>
      <c r="AC740" t="s">
        <v>54</v>
      </c>
      <c r="AD740" t="s">
        <v>54</v>
      </c>
      <c r="AE740" t="s">
        <v>73</v>
      </c>
      <c r="AF740" t="s">
        <v>3554</v>
      </c>
    </row>
    <row r="741" spans="1:32" x14ac:dyDescent="0.25">
      <c r="A741" t="s">
        <v>3555</v>
      </c>
      <c r="B741" t="s">
        <v>3556</v>
      </c>
      <c r="C741" t="s">
        <v>3557</v>
      </c>
      <c r="D741" t="s">
        <v>3558</v>
      </c>
      <c r="E741" t="s">
        <v>550</v>
      </c>
      <c r="F741">
        <v>5</v>
      </c>
      <c r="G741">
        <v>2022</v>
      </c>
      <c r="H741" s="1">
        <v>44967.373240127316</v>
      </c>
      <c r="I741" t="s">
        <v>3355</v>
      </c>
      <c r="J741">
        <v>3883.38</v>
      </c>
      <c r="K741">
        <v>0</v>
      </c>
      <c r="L741" t="s">
        <v>38</v>
      </c>
      <c r="M741" t="s">
        <v>479</v>
      </c>
      <c r="Q741">
        <v>3883.37</v>
      </c>
      <c r="R741" t="s">
        <v>94</v>
      </c>
      <c r="S741">
        <v>41.49288</v>
      </c>
      <c r="T741">
        <v>-81.724620000000002</v>
      </c>
      <c r="U741">
        <v>30.866666663</v>
      </c>
      <c r="V741">
        <v>3</v>
      </c>
      <c r="W741">
        <v>35</v>
      </c>
      <c r="X741">
        <v>0</v>
      </c>
      <c r="Y741">
        <v>8297.98</v>
      </c>
      <c r="Z741">
        <v>39001666003</v>
      </c>
      <c r="AA741">
        <v>12747.330320900001</v>
      </c>
      <c r="AB741" t="s">
        <v>54</v>
      </c>
      <c r="AC741" t="s">
        <v>64</v>
      </c>
      <c r="AD741" t="s">
        <v>54</v>
      </c>
      <c r="AE741" t="s">
        <v>73</v>
      </c>
      <c r="AF741" t="s">
        <v>3559</v>
      </c>
    </row>
    <row r="742" spans="1:32" x14ac:dyDescent="0.25">
      <c r="A742" t="s">
        <v>3560</v>
      </c>
      <c r="B742" t="s">
        <v>3561</v>
      </c>
      <c r="C742" t="s">
        <v>3562</v>
      </c>
      <c r="D742" t="s">
        <v>1391</v>
      </c>
      <c r="E742" t="s">
        <v>85</v>
      </c>
      <c r="F742">
        <v>2</v>
      </c>
      <c r="G742">
        <v>2022</v>
      </c>
      <c r="H742" s="1">
        <v>44979.559028414355</v>
      </c>
      <c r="I742" t="s">
        <v>3355</v>
      </c>
      <c r="J742">
        <v>3809.6</v>
      </c>
      <c r="K742">
        <v>0</v>
      </c>
      <c r="L742" t="s">
        <v>38</v>
      </c>
      <c r="M742" t="s">
        <v>79</v>
      </c>
      <c r="Q742">
        <v>3809.6</v>
      </c>
      <c r="R742" t="s">
        <v>94</v>
      </c>
      <c r="S742">
        <v>43.324590000000001</v>
      </c>
      <c r="T742">
        <v>-77.748429999999999</v>
      </c>
      <c r="U742">
        <v>0</v>
      </c>
      <c r="V742">
        <v>1</v>
      </c>
      <c r="W742">
        <v>22</v>
      </c>
      <c r="X742">
        <v>0</v>
      </c>
      <c r="Y742">
        <v>0</v>
      </c>
      <c r="Z742">
        <v>36008267001</v>
      </c>
      <c r="AA742">
        <v>6844.04164929121</v>
      </c>
      <c r="AB742" t="s">
        <v>54</v>
      </c>
      <c r="AC742" t="s">
        <v>64</v>
      </c>
      <c r="AD742" t="s">
        <v>54</v>
      </c>
      <c r="AE742" t="s">
        <v>65</v>
      </c>
      <c r="AF742" t="s">
        <v>3563</v>
      </c>
    </row>
    <row r="743" spans="1:32" x14ac:dyDescent="0.25">
      <c r="A743" t="s">
        <v>3564</v>
      </c>
      <c r="B743" t="s">
        <v>3565</v>
      </c>
      <c r="C743" t="s">
        <v>3566</v>
      </c>
      <c r="D743" t="s">
        <v>3567</v>
      </c>
      <c r="E743" t="s">
        <v>1719</v>
      </c>
      <c r="F743">
        <v>7</v>
      </c>
      <c r="G743">
        <v>2022</v>
      </c>
      <c r="H743" s="1">
        <v>44960.625257743057</v>
      </c>
      <c r="I743" t="s">
        <v>3355</v>
      </c>
      <c r="J743">
        <v>3704.1</v>
      </c>
      <c r="K743">
        <v>0</v>
      </c>
      <c r="L743" t="s">
        <v>38</v>
      </c>
      <c r="M743" t="s">
        <v>39</v>
      </c>
      <c r="N743">
        <v>715</v>
      </c>
      <c r="Q743">
        <v>786.7</v>
      </c>
      <c r="R743" t="s">
        <v>52</v>
      </c>
      <c r="S743">
        <v>39.071269999999998</v>
      </c>
      <c r="T743">
        <v>-95.643100000000004</v>
      </c>
      <c r="U743">
        <v>10.58799917</v>
      </c>
      <c r="V743">
        <v>1</v>
      </c>
      <c r="W743">
        <v>16</v>
      </c>
      <c r="X743">
        <v>0</v>
      </c>
      <c r="Y743">
        <v>2111.2901179999999</v>
      </c>
      <c r="Z743">
        <v>20000470001</v>
      </c>
      <c r="AA743">
        <v>4776.606775960101</v>
      </c>
      <c r="AB743" t="s">
        <v>53</v>
      </c>
      <c r="AC743" t="s">
        <v>562</v>
      </c>
      <c r="AD743" t="s">
        <v>54</v>
      </c>
      <c r="AE743" t="s">
        <v>55</v>
      </c>
      <c r="AF743" t="s">
        <v>3568</v>
      </c>
    </row>
    <row r="744" spans="1:32" x14ac:dyDescent="0.25">
      <c r="A744" t="s">
        <v>3569</v>
      </c>
      <c r="B744" t="s">
        <v>3570</v>
      </c>
      <c r="C744" t="s">
        <v>3571</v>
      </c>
      <c r="D744" t="s">
        <v>3516</v>
      </c>
      <c r="E744" t="s">
        <v>600</v>
      </c>
      <c r="F744">
        <v>4</v>
      </c>
      <c r="G744">
        <v>2022</v>
      </c>
      <c r="H744" s="1">
        <v>44959.469346076388</v>
      </c>
      <c r="I744" t="s">
        <v>3355</v>
      </c>
      <c r="J744">
        <v>3663</v>
      </c>
      <c r="K744">
        <v>0</v>
      </c>
      <c r="L744" t="s">
        <v>38</v>
      </c>
      <c r="M744" t="s">
        <v>79</v>
      </c>
      <c r="Q744">
        <v>3663</v>
      </c>
      <c r="R744" t="s">
        <v>1484</v>
      </c>
      <c r="S744">
        <v>27.953056</v>
      </c>
      <c r="T744">
        <v>-82.341389000000007</v>
      </c>
      <c r="U744">
        <v>0</v>
      </c>
      <c r="V744">
        <v>1</v>
      </c>
      <c r="W744">
        <v>12</v>
      </c>
      <c r="X744">
        <v>4.6920000000000002</v>
      </c>
      <c r="Y744">
        <v>0</v>
      </c>
      <c r="Z744">
        <v>12000056009</v>
      </c>
      <c r="AA744">
        <v>2786.2021987109993</v>
      </c>
      <c r="AB744" t="s">
        <v>54</v>
      </c>
      <c r="AC744" t="s">
        <v>54</v>
      </c>
      <c r="AD744" t="s">
        <v>54</v>
      </c>
      <c r="AE744" t="s">
        <v>73</v>
      </c>
      <c r="AF744" t="s">
        <v>3572</v>
      </c>
    </row>
    <row r="745" spans="1:32" x14ac:dyDescent="0.25">
      <c r="A745" t="s">
        <v>3573</v>
      </c>
      <c r="B745" t="s">
        <v>3574</v>
      </c>
      <c r="C745" t="s">
        <v>3575</v>
      </c>
      <c r="D745" t="s">
        <v>3576</v>
      </c>
      <c r="E745" t="s">
        <v>1719</v>
      </c>
      <c r="F745">
        <v>7</v>
      </c>
      <c r="G745">
        <v>2022</v>
      </c>
      <c r="H745" s="1">
        <v>44963.407109884261</v>
      </c>
      <c r="I745" t="s">
        <v>3355</v>
      </c>
      <c r="J745">
        <v>3626.23</v>
      </c>
      <c r="K745">
        <v>0</v>
      </c>
      <c r="L745" t="s">
        <v>38</v>
      </c>
      <c r="M745" t="s">
        <v>79</v>
      </c>
      <c r="Q745">
        <v>3626</v>
      </c>
      <c r="R745" t="s">
        <v>94</v>
      </c>
      <c r="S745">
        <v>39.301490000000001</v>
      </c>
      <c r="T745">
        <v>-94.905270000000002</v>
      </c>
      <c r="U745">
        <v>3.430008333</v>
      </c>
      <c r="V745">
        <v>1</v>
      </c>
      <c r="W745">
        <v>6.88</v>
      </c>
      <c r="X745">
        <v>0</v>
      </c>
      <c r="Y745">
        <v>1252.24</v>
      </c>
      <c r="Z745">
        <v>20000814001</v>
      </c>
      <c r="AA745">
        <v>1814.6735235395504</v>
      </c>
      <c r="AB745" t="s">
        <v>54</v>
      </c>
      <c r="AC745" t="s">
        <v>54</v>
      </c>
      <c r="AD745" t="s">
        <v>54</v>
      </c>
      <c r="AE745" t="s">
        <v>73</v>
      </c>
      <c r="AF745" t="s">
        <v>3577</v>
      </c>
    </row>
    <row r="746" spans="1:32" x14ac:dyDescent="0.25">
      <c r="A746" t="s">
        <v>3578</v>
      </c>
      <c r="B746" t="s">
        <v>3579</v>
      </c>
      <c r="C746" t="s">
        <v>3579</v>
      </c>
      <c r="D746" t="s">
        <v>3580</v>
      </c>
      <c r="E746" t="s">
        <v>99</v>
      </c>
      <c r="F746">
        <v>6</v>
      </c>
      <c r="G746">
        <v>2022</v>
      </c>
      <c r="H746" s="1">
        <v>44831.395225416665</v>
      </c>
      <c r="I746" t="s">
        <v>3355</v>
      </c>
      <c r="J746">
        <v>3529.8</v>
      </c>
      <c r="K746">
        <v>0</v>
      </c>
      <c r="L746" t="s">
        <v>38</v>
      </c>
      <c r="M746" t="s">
        <v>79</v>
      </c>
      <c r="Q746">
        <v>3529.8</v>
      </c>
      <c r="R746" t="s">
        <v>94</v>
      </c>
      <c r="S746">
        <v>30.035340999999999</v>
      </c>
      <c r="T746">
        <v>-94.133574999999993</v>
      </c>
      <c r="U746">
        <v>17.38</v>
      </c>
      <c r="V746">
        <v>1</v>
      </c>
      <c r="W746">
        <v>46</v>
      </c>
      <c r="X746">
        <v>31.9</v>
      </c>
      <c r="Y746">
        <v>6350.46</v>
      </c>
      <c r="Z746">
        <v>48006001001</v>
      </c>
      <c r="AA746">
        <v>12000.700973532999</v>
      </c>
      <c r="AB746" t="s">
        <v>41</v>
      </c>
      <c r="AC746" t="s">
        <v>54</v>
      </c>
      <c r="AD746" t="s">
        <v>54</v>
      </c>
      <c r="AE746" t="s">
        <v>55</v>
      </c>
      <c r="AF746" t="s">
        <v>3581</v>
      </c>
    </row>
    <row r="747" spans="1:32" x14ac:dyDescent="0.25">
      <c r="A747" t="s">
        <v>3582</v>
      </c>
      <c r="B747" t="s">
        <v>3583</v>
      </c>
      <c r="C747" t="s">
        <v>3584</v>
      </c>
      <c r="D747" t="s">
        <v>3585</v>
      </c>
      <c r="E747" t="s">
        <v>726</v>
      </c>
      <c r="F747">
        <v>6</v>
      </c>
      <c r="G747">
        <v>2022</v>
      </c>
      <c r="H747" s="1">
        <v>44976.53921884259</v>
      </c>
      <c r="I747" t="s">
        <v>3355</v>
      </c>
      <c r="J747">
        <v>3469.86</v>
      </c>
      <c r="K747">
        <v>0</v>
      </c>
      <c r="L747" t="s">
        <v>38</v>
      </c>
      <c r="M747" t="s">
        <v>51</v>
      </c>
      <c r="N747">
        <v>4808.68</v>
      </c>
      <c r="R747" t="s">
        <v>86</v>
      </c>
      <c r="S747">
        <v>34.735278000000001</v>
      </c>
      <c r="T747">
        <v>-92.216389000000007</v>
      </c>
      <c r="U747">
        <v>22.92583333</v>
      </c>
      <c r="V747">
        <v>1</v>
      </c>
      <c r="W747">
        <v>36</v>
      </c>
      <c r="X747">
        <v>38.28</v>
      </c>
      <c r="Y747">
        <v>8350.31</v>
      </c>
      <c r="Z747">
        <v>5000001008</v>
      </c>
      <c r="AA747">
        <v>10235.377828807221</v>
      </c>
      <c r="AB747" t="s">
        <v>54</v>
      </c>
      <c r="AC747" t="s">
        <v>54</v>
      </c>
      <c r="AD747" t="s">
        <v>54</v>
      </c>
      <c r="AE747" t="s">
        <v>55</v>
      </c>
      <c r="AF747" t="s">
        <v>3586</v>
      </c>
    </row>
    <row r="748" spans="1:32" x14ac:dyDescent="0.25">
      <c r="A748" t="s">
        <v>3587</v>
      </c>
      <c r="B748" t="s">
        <v>3588</v>
      </c>
      <c r="C748" t="s">
        <v>3589</v>
      </c>
      <c r="D748" t="s">
        <v>594</v>
      </c>
      <c r="E748" t="s">
        <v>641</v>
      </c>
      <c r="F748">
        <v>3</v>
      </c>
      <c r="G748">
        <v>2022</v>
      </c>
      <c r="H748" s="1">
        <v>44956.623642314815</v>
      </c>
      <c r="I748" t="s">
        <v>3355</v>
      </c>
      <c r="J748">
        <v>3446</v>
      </c>
      <c r="K748">
        <v>0</v>
      </c>
      <c r="L748" t="s">
        <v>38</v>
      </c>
      <c r="M748" t="s">
        <v>51</v>
      </c>
      <c r="N748">
        <v>3446</v>
      </c>
      <c r="R748" t="s">
        <v>52</v>
      </c>
      <c r="S748">
        <v>37.237540000000003</v>
      </c>
      <c r="T748">
        <v>-77.397090000000006</v>
      </c>
      <c r="Z748">
        <v>51000166001</v>
      </c>
      <c r="AA748">
        <v>6373.6651604500003</v>
      </c>
      <c r="AB748" t="s">
        <v>87</v>
      </c>
      <c r="AC748" t="s">
        <v>54</v>
      </c>
      <c r="AD748" t="s">
        <v>54</v>
      </c>
      <c r="AE748" t="s">
        <v>73</v>
      </c>
      <c r="AF748" t="s">
        <v>3590</v>
      </c>
    </row>
    <row r="749" spans="1:32" x14ac:dyDescent="0.25">
      <c r="A749" t="s">
        <v>3591</v>
      </c>
      <c r="B749" t="s">
        <v>3592</v>
      </c>
      <c r="C749" t="s">
        <v>3593</v>
      </c>
      <c r="D749" t="s">
        <v>3594</v>
      </c>
      <c r="E749" t="s">
        <v>600</v>
      </c>
      <c r="F749">
        <v>4</v>
      </c>
      <c r="G749">
        <v>2022</v>
      </c>
      <c r="H749" s="1">
        <v>44974.675329247686</v>
      </c>
      <c r="I749" t="s">
        <v>3355</v>
      </c>
      <c r="J749">
        <v>3332.59</v>
      </c>
      <c r="K749">
        <v>0</v>
      </c>
      <c r="L749" t="s">
        <v>38</v>
      </c>
      <c r="M749" t="s">
        <v>79</v>
      </c>
      <c r="Q749">
        <v>3332.59</v>
      </c>
      <c r="R749" t="s">
        <v>94</v>
      </c>
      <c r="S749">
        <v>27.276067000000001</v>
      </c>
      <c r="T749">
        <v>-82.550898000000004</v>
      </c>
      <c r="AB749" t="s">
        <v>41</v>
      </c>
      <c r="AC749" t="s">
        <v>54</v>
      </c>
      <c r="AD749" t="s">
        <v>54</v>
      </c>
      <c r="AE749" t="s">
        <v>73</v>
      </c>
      <c r="AF749" t="s">
        <v>3595</v>
      </c>
    </row>
    <row r="750" spans="1:32" x14ac:dyDescent="0.25">
      <c r="A750" t="s">
        <v>3596</v>
      </c>
      <c r="B750" t="s">
        <v>3597</v>
      </c>
      <c r="C750" t="s">
        <v>3597</v>
      </c>
      <c r="D750" t="s">
        <v>786</v>
      </c>
      <c r="E750" t="s">
        <v>253</v>
      </c>
      <c r="F750">
        <v>5</v>
      </c>
      <c r="G750">
        <v>2022</v>
      </c>
      <c r="H750" s="1">
        <v>44938.567898275462</v>
      </c>
      <c r="I750" t="s">
        <v>3355</v>
      </c>
      <c r="J750">
        <v>3318.1</v>
      </c>
      <c r="K750">
        <v>0</v>
      </c>
      <c r="L750" t="s">
        <v>38</v>
      </c>
      <c r="M750" t="s">
        <v>51</v>
      </c>
      <c r="N750">
        <v>3318.1</v>
      </c>
      <c r="R750" t="s">
        <v>52</v>
      </c>
      <c r="S750">
        <v>41.264305999999998</v>
      </c>
      <c r="T750">
        <v>-87.417500000000004</v>
      </c>
      <c r="U750">
        <v>3.203875</v>
      </c>
      <c r="V750">
        <v>1</v>
      </c>
      <c r="W750">
        <v>14</v>
      </c>
      <c r="X750">
        <v>4</v>
      </c>
      <c r="Y750">
        <v>1166.8572999999999</v>
      </c>
      <c r="Z750">
        <v>18000110001</v>
      </c>
      <c r="AA750">
        <v>1456.8377509599998</v>
      </c>
      <c r="AB750" t="s">
        <v>54</v>
      </c>
      <c r="AC750" t="s">
        <v>54</v>
      </c>
      <c r="AD750" t="s">
        <v>54</v>
      </c>
      <c r="AE750" t="s">
        <v>55</v>
      </c>
      <c r="AF750" t="s">
        <v>3598</v>
      </c>
    </row>
    <row r="751" spans="1:32" x14ac:dyDescent="0.25">
      <c r="A751" t="s">
        <v>3599</v>
      </c>
      <c r="B751" t="s">
        <v>3600</v>
      </c>
      <c r="C751" t="s">
        <v>3601</v>
      </c>
      <c r="D751" t="s">
        <v>3602</v>
      </c>
      <c r="E751" t="s">
        <v>1064</v>
      </c>
      <c r="F751">
        <v>3</v>
      </c>
      <c r="G751">
        <v>2022</v>
      </c>
      <c r="H751" s="1">
        <v>44973.61975445602</v>
      </c>
      <c r="I751" t="s">
        <v>3355</v>
      </c>
      <c r="J751">
        <v>3264.15</v>
      </c>
      <c r="K751">
        <v>0</v>
      </c>
      <c r="L751" t="s">
        <v>38</v>
      </c>
      <c r="M751" t="s">
        <v>51</v>
      </c>
      <c r="N751">
        <v>3264.15</v>
      </c>
      <c r="R751" t="s">
        <v>52</v>
      </c>
      <c r="S751">
        <v>39.018056000000001</v>
      </c>
      <c r="T751">
        <v>-76.700582999999995</v>
      </c>
      <c r="U751">
        <v>5.6375000000000002</v>
      </c>
      <c r="V751">
        <v>1</v>
      </c>
      <c r="W751">
        <v>7.5</v>
      </c>
      <c r="X751">
        <v>0</v>
      </c>
      <c r="Y751">
        <v>2058.02</v>
      </c>
      <c r="Z751">
        <v>24000003004</v>
      </c>
      <c r="AA751">
        <v>2729.3855264235603</v>
      </c>
      <c r="AB751" t="s">
        <v>87</v>
      </c>
      <c r="AC751" t="s">
        <v>54</v>
      </c>
      <c r="AD751" t="s">
        <v>54</v>
      </c>
      <c r="AE751" t="s">
        <v>73</v>
      </c>
      <c r="AF751" t="s">
        <v>3603</v>
      </c>
    </row>
    <row r="752" spans="1:32" x14ac:dyDescent="0.25">
      <c r="A752" t="s">
        <v>3604</v>
      </c>
      <c r="B752" t="s">
        <v>3605</v>
      </c>
      <c r="C752" t="s">
        <v>3606</v>
      </c>
      <c r="D752" t="s">
        <v>3607</v>
      </c>
      <c r="E752" t="s">
        <v>85</v>
      </c>
      <c r="F752">
        <v>2</v>
      </c>
      <c r="G752">
        <v>2022</v>
      </c>
      <c r="H752" s="1">
        <v>44974.423682337962</v>
      </c>
      <c r="I752" t="s">
        <v>3355</v>
      </c>
      <c r="J752">
        <v>3133</v>
      </c>
      <c r="K752">
        <v>0</v>
      </c>
      <c r="L752" t="s">
        <v>38</v>
      </c>
      <c r="M752" t="s">
        <v>63</v>
      </c>
      <c r="P752">
        <v>3133</v>
      </c>
      <c r="R752" t="s">
        <v>38</v>
      </c>
      <c r="S752">
        <v>40.946832999999998</v>
      </c>
      <c r="T752">
        <v>-73.733694</v>
      </c>
      <c r="U752">
        <v>0</v>
      </c>
      <c r="V752">
        <v>1</v>
      </c>
      <c r="W752">
        <v>20.6</v>
      </c>
      <c r="X752">
        <v>0</v>
      </c>
      <c r="Y752">
        <v>0</v>
      </c>
      <c r="Z752">
        <v>36003169004</v>
      </c>
      <c r="AA752">
        <v>6205.2182954952505</v>
      </c>
      <c r="AB752" t="s">
        <v>54</v>
      </c>
      <c r="AC752" t="s">
        <v>54</v>
      </c>
      <c r="AD752" t="s">
        <v>54</v>
      </c>
      <c r="AE752" t="s">
        <v>44</v>
      </c>
      <c r="AF752" t="s">
        <v>3608</v>
      </c>
    </row>
    <row r="753" spans="1:32" x14ac:dyDescent="0.25">
      <c r="A753" t="s">
        <v>3609</v>
      </c>
      <c r="B753" t="s">
        <v>3610</v>
      </c>
      <c r="C753" t="s">
        <v>3611</v>
      </c>
      <c r="D753" t="s">
        <v>3612</v>
      </c>
      <c r="E753" t="s">
        <v>36</v>
      </c>
      <c r="F753">
        <v>9</v>
      </c>
      <c r="G753">
        <v>2022</v>
      </c>
      <c r="H753" s="1">
        <v>44975.876606435188</v>
      </c>
      <c r="I753" t="s">
        <v>3355</v>
      </c>
      <c r="J753">
        <v>3097</v>
      </c>
      <c r="K753">
        <v>0</v>
      </c>
      <c r="L753" t="s">
        <v>38</v>
      </c>
      <c r="M753" t="s">
        <v>39</v>
      </c>
      <c r="N753">
        <v>2228</v>
      </c>
      <c r="Q753">
        <v>869</v>
      </c>
      <c r="R753" t="s">
        <v>52</v>
      </c>
      <c r="S753">
        <v>37.482638999999999</v>
      </c>
      <c r="T753">
        <v>-120.867361</v>
      </c>
      <c r="U753">
        <v>0.528458333</v>
      </c>
      <c r="V753">
        <v>1</v>
      </c>
      <c r="W753">
        <v>20</v>
      </c>
      <c r="X753">
        <v>0</v>
      </c>
      <c r="Y753">
        <v>196.14609999999999</v>
      </c>
      <c r="AB753" t="s">
        <v>407</v>
      </c>
      <c r="AC753" t="s">
        <v>72</v>
      </c>
      <c r="AD753" t="s">
        <v>54</v>
      </c>
      <c r="AE753" t="s">
        <v>65</v>
      </c>
      <c r="AF753" t="s">
        <v>3613</v>
      </c>
    </row>
    <row r="754" spans="1:32" x14ac:dyDescent="0.25">
      <c r="A754" t="s">
        <v>3614</v>
      </c>
      <c r="B754" t="s">
        <v>3615</v>
      </c>
      <c r="C754" t="s">
        <v>3616</v>
      </c>
      <c r="D754" t="s">
        <v>206</v>
      </c>
      <c r="E754" t="s">
        <v>136</v>
      </c>
      <c r="F754">
        <v>4</v>
      </c>
      <c r="G754">
        <v>2022</v>
      </c>
      <c r="H754" s="1">
        <v>44977.519941550927</v>
      </c>
      <c r="I754" t="s">
        <v>3355</v>
      </c>
      <c r="J754">
        <v>2977</v>
      </c>
      <c r="K754">
        <v>0</v>
      </c>
      <c r="L754" t="s">
        <v>38</v>
      </c>
      <c r="M754" t="s">
        <v>473</v>
      </c>
      <c r="N754">
        <v>2503</v>
      </c>
      <c r="Q754">
        <v>475</v>
      </c>
      <c r="R754" t="s">
        <v>52</v>
      </c>
      <c r="S754">
        <v>35.059345999999998</v>
      </c>
      <c r="T754">
        <v>-78.860466000000002</v>
      </c>
      <c r="U754">
        <v>12.30120833</v>
      </c>
      <c r="V754">
        <v>1</v>
      </c>
      <c r="W754">
        <v>25</v>
      </c>
      <c r="X754">
        <v>0</v>
      </c>
      <c r="Y754">
        <v>4490.3869999999997</v>
      </c>
      <c r="Z754">
        <v>37002601001</v>
      </c>
      <c r="AA754">
        <v>7102.08403593</v>
      </c>
      <c r="AB754" t="s">
        <v>53</v>
      </c>
      <c r="AC754" t="s">
        <v>54</v>
      </c>
      <c r="AD754" t="s">
        <v>54</v>
      </c>
      <c r="AE754" t="s">
        <v>73</v>
      </c>
      <c r="AF754" t="s">
        <v>3617</v>
      </c>
    </row>
    <row r="755" spans="1:32" x14ac:dyDescent="0.25">
      <c r="A755" t="s">
        <v>3618</v>
      </c>
      <c r="B755" t="s">
        <v>3619</v>
      </c>
      <c r="C755" t="s">
        <v>3620</v>
      </c>
      <c r="D755" t="s">
        <v>3621</v>
      </c>
      <c r="E755" t="s">
        <v>207</v>
      </c>
      <c r="F755">
        <v>4</v>
      </c>
      <c r="G755">
        <v>2022</v>
      </c>
      <c r="H755" s="1">
        <v>44966.636071145833</v>
      </c>
      <c r="I755" t="s">
        <v>3355</v>
      </c>
      <c r="J755">
        <v>2968</v>
      </c>
      <c r="K755">
        <v>0</v>
      </c>
      <c r="L755" t="s">
        <v>38</v>
      </c>
      <c r="M755" t="s">
        <v>51</v>
      </c>
      <c r="N755">
        <v>2968</v>
      </c>
      <c r="R755" t="s">
        <v>214</v>
      </c>
      <c r="S755">
        <v>35.947090000000003</v>
      </c>
      <c r="T755">
        <v>-85.028459999999995</v>
      </c>
      <c r="U755">
        <v>2.7178333330000002</v>
      </c>
      <c r="V755">
        <v>1</v>
      </c>
      <c r="W755">
        <v>3.5</v>
      </c>
      <c r="X755">
        <v>2.2799999999999998</v>
      </c>
      <c r="Y755">
        <v>990.51499999999999</v>
      </c>
      <c r="Z755">
        <v>47000325001</v>
      </c>
      <c r="AA755">
        <v>1218.2805692403001</v>
      </c>
      <c r="AB755" t="s">
        <v>87</v>
      </c>
      <c r="AC755" t="s">
        <v>72</v>
      </c>
      <c r="AD755" t="s">
        <v>54</v>
      </c>
      <c r="AE755" t="s">
        <v>73</v>
      </c>
      <c r="AF755" t="s">
        <v>3622</v>
      </c>
    </row>
    <row r="756" spans="1:32" x14ac:dyDescent="0.25">
      <c r="A756" t="s">
        <v>3623</v>
      </c>
      <c r="B756" t="s">
        <v>3624</v>
      </c>
      <c r="C756" t="s">
        <v>3625</v>
      </c>
      <c r="D756" t="s">
        <v>2255</v>
      </c>
      <c r="E756" t="s">
        <v>85</v>
      </c>
      <c r="F756">
        <v>2</v>
      </c>
      <c r="G756">
        <v>2022</v>
      </c>
      <c r="H756" s="1">
        <v>44960.66161185185</v>
      </c>
      <c r="I756" t="s">
        <v>3355</v>
      </c>
      <c r="J756">
        <v>2962</v>
      </c>
      <c r="K756">
        <v>0</v>
      </c>
      <c r="L756" t="s">
        <v>38</v>
      </c>
      <c r="M756" t="s">
        <v>51</v>
      </c>
      <c r="N756">
        <v>2962</v>
      </c>
      <c r="R756" t="s">
        <v>86</v>
      </c>
      <c r="S756">
        <v>41.043979999999998</v>
      </c>
      <c r="T756">
        <v>-73.941829999999996</v>
      </c>
      <c r="U756">
        <v>0</v>
      </c>
      <c r="V756">
        <v>12</v>
      </c>
      <c r="W756">
        <v>28.9</v>
      </c>
      <c r="X756">
        <v>0</v>
      </c>
      <c r="Y756">
        <v>0</v>
      </c>
      <c r="Z756">
        <v>36003095001</v>
      </c>
      <c r="AA756">
        <v>8619.9268677114505</v>
      </c>
      <c r="AB756" t="s">
        <v>53</v>
      </c>
      <c r="AC756" t="s">
        <v>54</v>
      </c>
      <c r="AD756" t="s">
        <v>54</v>
      </c>
      <c r="AE756" t="s">
        <v>65</v>
      </c>
      <c r="AF756" t="s">
        <v>3626</v>
      </c>
    </row>
    <row r="757" spans="1:32" x14ac:dyDescent="0.25">
      <c r="A757" t="s">
        <v>3627</v>
      </c>
      <c r="B757" t="s">
        <v>3628</v>
      </c>
      <c r="C757" t="s">
        <v>3629</v>
      </c>
      <c r="D757" t="s">
        <v>3630</v>
      </c>
      <c r="E757" t="s">
        <v>641</v>
      </c>
      <c r="F757">
        <v>3</v>
      </c>
      <c r="G757">
        <v>2022</v>
      </c>
      <c r="H757" s="1">
        <v>44949.653794895836</v>
      </c>
      <c r="I757" t="s">
        <v>3355</v>
      </c>
      <c r="J757">
        <v>2948.8</v>
      </c>
      <c r="K757">
        <v>0</v>
      </c>
      <c r="L757" t="s">
        <v>38</v>
      </c>
      <c r="M757" t="s">
        <v>79</v>
      </c>
      <c r="Q757">
        <v>2948.8</v>
      </c>
      <c r="R757" t="s">
        <v>52</v>
      </c>
      <c r="S757">
        <v>37.261000000000003</v>
      </c>
      <c r="T757">
        <v>-81.281800000000004</v>
      </c>
      <c r="U757">
        <v>4.1666666670000003</v>
      </c>
      <c r="V757">
        <v>1</v>
      </c>
      <c r="W757">
        <v>8.1</v>
      </c>
      <c r="X757">
        <v>0</v>
      </c>
      <c r="Y757">
        <v>1520.4</v>
      </c>
      <c r="Z757">
        <v>51000002001</v>
      </c>
      <c r="AA757">
        <v>2349.1508734230001</v>
      </c>
      <c r="AB757" t="s">
        <v>87</v>
      </c>
      <c r="AC757" t="s">
        <v>54</v>
      </c>
      <c r="AD757" t="s">
        <v>54</v>
      </c>
      <c r="AE757" t="s">
        <v>65</v>
      </c>
      <c r="AF757" t="s">
        <v>3631</v>
      </c>
    </row>
    <row r="758" spans="1:32" x14ac:dyDescent="0.25">
      <c r="A758" t="s">
        <v>3632</v>
      </c>
      <c r="B758" t="s">
        <v>3633</v>
      </c>
      <c r="C758" t="s">
        <v>3634</v>
      </c>
      <c r="D758" t="s">
        <v>3635</v>
      </c>
      <c r="E758" t="s">
        <v>36</v>
      </c>
      <c r="F758">
        <v>9</v>
      </c>
      <c r="G758">
        <v>2022</v>
      </c>
      <c r="H758" s="1">
        <v>44973.679320393516</v>
      </c>
      <c r="I758" t="s">
        <v>3355</v>
      </c>
      <c r="J758">
        <v>2923</v>
      </c>
      <c r="K758">
        <v>0</v>
      </c>
      <c r="L758" t="s">
        <v>38</v>
      </c>
      <c r="M758" t="s">
        <v>51</v>
      </c>
      <c r="N758">
        <v>2999</v>
      </c>
      <c r="R758" t="s">
        <v>52</v>
      </c>
      <c r="S758">
        <v>33.180233000000001</v>
      </c>
      <c r="T758">
        <v>-117.370986</v>
      </c>
      <c r="U758">
        <v>10.71666667</v>
      </c>
      <c r="V758">
        <v>1</v>
      </c>
      <c r="W758">
        <v>15.4</v>
      </c>
      <c r="X758">
        <v>11.9</v>
      </c>
      <c r="Y758">
        <v>3913.1</v>
      </c>
      <c r="Z758">
        <v>6009041002</v>
      </c>
      <c r="AA758">
        <v>4261.2504215580002</v>
      </c>
      <c r="AB758" t="s">
        <v>53</v>
      </c>
      <c r="AC758" t="s">
        <v>42</v>
      </c>
      <c r="AD758" t="s">
        <v>54</v>
      </c>
      <c r="AE758" t="s">
        <v>65</v>
      </c>
      <c r="AF758" t="s">
        <v>3636</v>
      </c>
    </row>
    <row r="759" spans="1:32" x14ac:dyDescent="0.25">
      <c r="A759" t="s">
        <v>3637</v>
      </c>
      <c r="B759" t="s">
        <v>3638</v>
      </c>
      <c r="C759" t="s">
        <v>3639</v>
      </c>
      <c r="D759" t="s">
        <v>3640</v>
      </c>
      <c r="E759" t="s">
        <v>85</v>
      </c>
      <c r="F759">
        <v>2</v>
      </c>
      <c r="G759">
        <v>2022</v>
      </c>
      <c r="H759" s="1">
        <v>44972.602054444447</v>
      </c>
      <c r="I759" t="s">
        <v>3355</v>
      </c>
      <c r="J759">
        <v>2916.1</v>
      </c>
      <c r="K759">
        <v>0</v>
      </c>
      <c r="L759" t="s">
        <v>38</v>
      </c>
      <c r="M759" t="s">
        <v>63</v>
      </c>
      <c r="P759">
        <v>2916.1</v>
      </c>
      <c r="R759" t="s">
        <v>38</v>
      </c>
      <c r="S759">
        <v>42.784469999999999</v>
      </c>
      <c r="T759">
        <v>-78.848619999999997</v>
      </c>
      <c r="U759">
        <v>42.533499999999997</v>
      </c>
      <c r="V759">
        <v>3</v>
      </c>
      <c r="W759">
        <v>16</v>
      </c>
      <c r="X759">
        <v>0</v>
      </c>
      <c r="Y759">
        <v>6258.8</v>
      </c>
      <c r="Z759">
        <v>36009082003</v>
      </c>
      <c r="AA759">
        <v>4575.3810616087503</v>
      </c>
      <c r="AB759" t="s">
        <v>54</v>
      </c>
      <c r="AC759" t="s">
        <v>64</v>
      </c>
      <c r="AD759" t="s">
        <v>54</v>
      </c>
      <c r="AE759" t="s">
        <v>73</v>
      </c>
      <c r="AF759" t="s">
        <v>3641</v>
      </c>
    </row>
    <row r="760" spans="1:32" x14ac:dyDescent="0.25">
      <c r="A760" t="s">
        <v>3642</v>
      </c>
      <c r="B760" t="s">
        <v>3643</v>
      </c>
      <c r="C760" t="s">
        <v>3644</v>
      </c>
      <c r="D760" t="s">
        <v>3645</v>
      </c>
      <c r="E760" t="s">
        <v>36</v>
      </c>
      <c r="F760">
        <v>9</v>
      </c>
      <c r="G760">
        <v>2022</v>
      </c>
      <c r="H760" s="1">
        <v>44973.778378425923</v>
      </c>
      <c r="I760" t="s">
        <v>3355</v>
      </c>
      <c r="J760">
        <v>2840</v>
      </c>
      <c r="K760">
        <v>0</v>
      </c>
      <c r="L760" t="s">
        <v>38</v>
      </c>
      <c r="M760" t="s">
        <v>51</v>
      </c>
      <c r="N760">
        <v>2840</v>
      </c>
      <c r="R760" t="s">
        <v>52</v>
      </c>
      <c r="S760">
        <v>35.313235928396303</v>
      </c>
      <c r="T760">
        <v>-118.92102949641399</v>
      </c>
      <c r="Z760">
        <v>6005010001</v>
      </c>
      <c r="AA760">
        <v>7703.0296082010018</v>
      </c>
      <c r="AB760" t="s">
        <v>1420</v>
      </c>
      <c r="AC760" t="s">
        <v>42</v>
      </c>
      <c r="AD760" t="s">
        <v>54</v>
      </c>
      <c r="AE760" t="s">
        <v>438</v>
      </c>
      <c r="AF760" t="s">
        <v>3646</v>
      </c>
    </row>
    <row r="761" spans="1:32" x14ac:dyDescent="0.25">
      <c r="A761" t="s">
        <v>3647</v>
      </c>
      <c r="B761" t="s">
        <v>3648</v>
      </c>
      <c r="C761" t="s">
        <v>3649</v>
      </c>
      <c r="D761" t="s">
        <v>3650</v>
      </c>
      <c r="E761" t="s">
        <v>1064</v>
      </c>
      <c r="F761">
        <v>3</v>
      </c>
      <c r="G761">
        <v>2022</v>
      </c>
      <c r="H761" s="1">
        <v>44972.692116516206</v>
      </c>
      <c r="I761" t="s">
        <v>3355</v>
      </c>
      <c r="J761">
        <v>2826</v>
      </c>
      <c r="K761">
        <v>0</v>
      </c>
      <c r="L761" t="s">
        <v>38</v>
      </c>
      <c r="M761" t="s">
        <v>51</v>
      </c>
      <c r="N761">
        <v>2832</v>
      </c>
      <c r="R761" t="s">
        <v>40</v>
      </c>
      <c r="S761">
        <v>39.125100000000003</v>
      </c>
      <c r="T761">
        <v>-76.812709999999996</v>
      </c>
      <c r="U761">
        <v>34.467500000000001</v>
      </c>
      <c r="V761">
        <v>3</v>
      </c>
      <c r="W761">
        <v>25</v>
      </c>
      <c r="X761">
        <v>0</v>
      </c>
      <c r="Y761">
        <v>6286.97</v>
      </c>
      <c r="Z761">
        <v>24000017001</v>
      </c>
      <c r="AA761">
        <v>7654.4076482627106</v>
      </c>
      <c r="AB761" t="s">
        <v>53</v>
      </c>
      <c r="AC761" t="s">
        <v>42</v>
      </c>
      <c r="AD761" t="s">
        <v>537</v>
      </c>
      <c r="AE761" t="s">
        <v>73</v>
      </c>
      <c r="AF761" t="s">
        <v>3651</v>
      </c>
    </row>
    <row r="762" spans="1:32" x14ac:dyDescent="0.25">
      <c r="A762" t="s">
        <v>3652</v>
      </c>
      <c r="B762" t="s">
        <v>3653</v>
      </c>
      <c r="C762" t="s">
        <v>3654</v>
      </c>
      <c r="D762" t="s">
        <v>3538</v>
      </c>
      <c r="E762" t="s">
        <v>36</v>
      </c>
      <c r="F762">
        <v>9</v>
      </c>
      <c r="G762">
        <v>2022</v>
      </c>
      <c r="H762" s="1">
        <v>44973.762194467592</v>
      </c>
      <c r="I762" t="s">
        <v>3355</v>
      </c>
      <c r="J762">
        <v>2817.19</v>
      </c>
      <c r="K762">
        <v>0</v>
      </c>
      <c r="L762" t="s">
        <v>38</v>
      </c>
      <c r="M762" t="s">
        <v>51</v>
      </c>
      <c r="N762">
        <v>2817.19</v>
      </c>
      <c r="R762" t="s">
        <v>52</v>
      </c>
      <c r="S762">
        <v>33.983252270476797</v>
      </c>
      <c r="T762">
        <v>-117.008171821871</v>
      </c>
      <c r="Z762">
        <v>6008085001</v>
      </c>
      <c r="AA762">
        <v>6437.4018120544997</v>
      </c>
      <c r="AB762" t="s">
        <v>53</v>
      </c>
      <c r="AC762" t="s">
        <v>64</v>
      </c>
      <c r="AD762" t="s">
        <v>54</v>
      </c>
      <c r="AE762" t="s">
        <v>73</v>
      </c>
      <c r="AF762" t="s">
        <v>3655</v>
      </c>
    </row>
    <row r="763" spans="1:32" x14ac:dyDescent="0.25">
      <c r="A763" t="s">
        <v>3656</v>
      </c>
      <c r="B763" t="s">
        <v>3657</v>
      </c>
      <c r="C763" t="s">
        <v>3658</v>
      </c>
      <c r="D763" t="s">
        <v>3659</v>
      </c>
      <c r="E763" t="s">
        <v>117</v>
      </c>
      <c r="F763">
        <v>5</v>
      </c>
      <c r="G763">
        <v>2022</v>
      </c>
      <c r="H763" s="1">
        <v>44967.453855729167</v>
      </c>
      <c r="I763" t="s">
        <v>3355</v>
      </c>
      <c r="J763">
        <v>2808.96</v>
      </c>
      <c r="K763">
        <v>0</v>
      </c>
      <c r="L763" t="s">
        <v>38</v>
      </c>
      <c r="M763" t="s">
        <v>51</v>
      </c>
      <c r="N763">
        <v>2808.96</v>
      </c>
      <c r="R763" t="s">
        <v>52</v>
      </c>
      <c r="S763">
        <v>41.505940000000002</v>
      </c>
      <c r="T763">
        <v>-88.090609999999998</v>
      </c>
      <c r="U763">
        <v>0</v>
      </c>
      <c r="V763">
        <v>2</v>
      </c>
      <c r="W763">
        <v>45.5</v>
      </c>
      <c r="X763">
        <v>18.2</v>
      </c>
      <c r="Y763">
        <v>0</v>
      </c>
      <c r="Z763">
        <v>17000149001</v>
      </c>
      <c r="AA763">
        <v>6227.9813853539999</v>
      </c>
      <c r="AB763" t="s">
        <v>41</v>
      </c>
      <c r="AC763" t="s">
        <v>54</v>
      </c>
      <c r="AD763" t="s">
        <v>54</v>
      </c>
      <c r="AE763" t="s">
        <v>65</v>
      </c>
      <c r="AF763" t="s">
        <v>3660</v>
      </c>
    </row>
    <row r="764" spans="1:32" x14ac:dyDescent="0.25">
      <c r="A764" t="s">
        <v>3661</v>
      </c>
      <c r="B764" t="s">
        <v>3662</v>
      </c>
      <c r="C764" t="s">
        <v>3663</v>
      </c>
      <c r="D764" t="s">
        <v>3664</v>
      </c>
      <c r="E764" t="s">
        <v>50</v>
      </c>
      <c r="F764">
        <v>10</v>
      </c>
      <c r="G764">
        <v>2022</v>
      </c>
      <c r="H764" s="1">
        <v>44956.672040671299</v>
      </c>
      <c r="I764" t="s">
        <v>3355</v>
      </c>
      <c r="J764">
        <v>2706.38</v>
      </c>
      <c r="K764">
        <v>0</v>
      </c>
      <c r="L764" t="s">
        <v>38</v>
      </c>
      <c r="M764" t="s">
        <v>51</v>
      </c>
      <c r="N764">
        <v>2788.97</v>
      </c>
      <c r="R764" t="s">
        <v>52</v>
      </c>
      <c r="S764">
        <v>45.008574000000003</v>
      </c>
      <c r="T764">
        <v>-123.05457</v>
      </c>
      <c r="U764">
        <v>20.14</v>
      </c>
      <c r="V764">
        <v>2</v>
      </c>
      <c r="W764">
        <v>35</v>
      </c>
      <c r="X764">
        <v>0</v>
      </c>
      <c r="Y764">
        <v>7291.8239999999996</v>
      </c>
      <c r="Z764">
        <v>41000031001</v>
      </c>
      <c r="AA764">
        <v>15788.479126029</v>
      </c>
      <c r="AB764" t="s">
        <v>53</v>
      </c>
      <c r="AC764" t="s">
        <v>72</v>
      </c>
      <c r="AD764" t="s">
        <v>54</v>
      </c>
      <c r="AE764" t="s">
        <v>73</v>
      </c>
      <c r="AF764" t="s">
        <v>3665</v>
      </c>
    </row>
    <row r="765" spans="1:32" x14ac:dyDescent="0.25">
      <c r="A765" t="s">
        <v>3666</v>
      </c>
      <c r="B765" t="s">
        <v>3667</v>
      </c>
      <c r="C765" t="s">
        <v>3668</v>
      </c>
      <c r="D765" t="s">
        <v>3669</v>
      </c>
      <c r="E765" t="s">
        <v>36</v>
      </c>
      <c r="F765">
        <v>9</v>
      </c>
      <c r="G765">
        <v>2022</v>
      </c>
      <c r="H765" s="1">
        <v>44970.544437986115</v>
      </c>
      <c r="I765" t="s">
        <v>3355</v>
      </c>
      <c r="J765">
        <v>2606.3200000000002</v>
      </c>
      <c r="K765">
        <v>0</v>
      </c>
      <c r="L765" t="s">
        <v>38</v>
      </c>
      <c r="M765" t="s">
        <v>79</v>
      </c>
      <c r="Q765">
        <v>2606.3200000000002</v>
      </c>
      <c r="R765" t="s">
        <v>94</v>
      </c>
      <c r="S765">
        <v>33.629311000403199</v>
      </c>
      <c r="T765">
        <v>-117.356205880696</v>
      </c>
      <c r="AB765" t="s">
        <v>1292</v>
      </c>
      <c r="AC765" t="s">
        <v>54</v>
      </c>
      <c r="AD765" t="s">
        <v>54</v>
      </c>
      <c r="AE765" t="s">
        <v>54</v>
      </c>
      <c r="AF765" t="s">
        <v>3670</v>
      </c>
    </row>
    <row r="766" spans="1:32" x14ac:dyDescent="0.25">
      <c r="A766" t="s">
        <v>3671</v>
      </c>
      <c r="B766" t="s">
        <v>3672</v>
      </c>
      <c r="C766" t="s">
        <v>3673</v>
      </c>
      <c r="D766" t="s">
        <v>3674</v>
      </c>
      <c r="E766" t="s">
        <v>253</v>
      </c>
      <c r="F766">
        <v>5</v>
      </c>
      <c r="G766">
        <v>2022</v>
      </c>
      <c r="H766" s="1">
        <v>44980.419892361111</v>
      </c>
      <c r="I766" t="s">
        <v>3355</v>
      </c>
      <c r="J766">
        <v>2599.4</v>
      </c>
      <c r="K766">
        <v>0</v>
      </c>
      <c r="L766" t="s">
        <v>38</v>
      </c>
      <c r="M766" t="s">
        <v>79</v>
      </c>
      <c r="Q766">
        <v>2599.4</v>
      </c>
      <c r="R766" t="s">
        <v>52</v>
      </c>
      <c r="S766">
        <v>39.265971999999998</v>
      </c>
      <c r="T766">
        <v>-86.628221999999994</v>
      </c>
      <c r="U766">
        <v>1.2928333329999999</v>
      </c>
      <c r="V766">
        <v>1</v>
      </c>
      <c r="W766">
        <v>2.2999999999999998</v>
      </c>
      <c r="X766">
        <v>0</v>
      </c>
      <c r="Y766">
        <v>469.40499999999997</v>
      </c>
      <c r="Z766">
        <v>18003200001</v>
      </c>
      <c r="AA766">
        <v>837.68170680200001</v>
      </c>
      <c r="AB766" t="s">
        <v>41</v>
      </c>
      <c r="AC766" t="s">
        <v>54</v>
      </c>
      <c r="AD766" t="s">
        <v>54</v>
      </c>
      <c r="AE766" t="s">
        <v>73</v>
      </c>
      <c r="AF766" t="s">
        <v>3675</v>
      </c>
    </row>
    <row r="767" spans="1:32" x14ac:dyDescent="0.25">
      <c r="A767" t="s">
        <v>3676</v>
      </c>
      <c r="B767" t="s">
        <v>3677</v>
      </c>
      <c r="C767" t="s">
        <v>3678</v>
      </c>
      <c r="D767" t="s">
        <v>3585</v>
      </c>
      <c r="E767" t="s">
        <v>726</v>
      </c>
      <c r="F767">
        <v>6</v>
      </c>
      <c r="G767">
        <v>2022</v>
      </c>
      <c r="H767" s="1">
        <v>44976.560644618054</v>
      </c>
      <c r="I767" t="s">
        <v>3355</v>
      </c>
      <c r="J767">
        <v>2542.73</v>
      </c>
      <c r="K767">
        <v>0</v>
      </c>
      <c r="L767" t="s">
        <v>38</v>
      </c>
      <c r="M767" t="s">
        <v>51</v>
      </c>
      <c r="N767">
        <v>4808.68</v>
      </c>
      <c r="R767" t="s">
        <v>86</v>
      </c>
      <c r="S767">
        <v>34.698357000000001</v>
      </c>
      <c r="T767">
        <v>-92.162881999999996</v>
      </c>
      <c r="U767">
        <v>8.4749999999999996</v>
      </c>
      <c r="V767">
        <v>1</v>
      </c>
      <c r="W767">
        <v>16</v>
      </c>
      <c r="X767">
        <v>9.83</v>
      </c>
      <c r="Y767">
        <v>3089.72</v>
      </c>
      <c r="Z767">
        <v>5000001001</v>
      </c>
      <c r="AA767">
        <v>4551.7074481556501</v>
      </c>
      <c r="AB767" t="s">
        <v>53</v>
      </c>
      <c r="AC767" t="s">
        <v>42</v>
      </c>
      <c r="AD767" t="s">
        <v>54</v>
      </c>
      <c r="AE767" t="s">
        <v>452</v>
      </c>
      <c r="AF767" t="s">
        <v>3679</v>
      </c>
    </row>
    <row r="768" spans="1:32" x14ac:dyDescent="0.25">
      <c r="A768" t="s">
        <v>3680</v>
      </c>
      <c r="B768" t="s">
        <v>3681</v>
      </c>
      <c r="C768" t="s">
        <v>3682</v>
      </c>
      <c r="D768" t="s">
        <v>3683</v>
      </c>
      <c r="E768" t="s">
        <v>600</v>
      </c>
      <c r="F768">
        <v>4</v>
      </c>
      <c r="G768">
        <v>2022</v>
      </c>
      <c r="H768" s="1">
        <v>44966.402813807872</v>
      </c>
      <c r="I768" t="s">
        <v>3355</v>
      </c>
      <c r="J768">
        <v>2526.1799999999998</v>
      </c>
      <c r="K768">
        <v>0</v>
      </c>
      <c r="L768" t="s">
        <v>38</v>
      </c>
      <c r="M768" t="s">
        <v>79</v>
      </c>
      <c r="Q768">
        <v>2526.1799999999998</v>
      </c>
      <c r="R768" t="s">
        <v>94</v>
      </c>
      <c r="S768">
        <v>26.592815999999999</v>
      </c>
      <c r="T768">
        <v>-82.017581000000007</v>
      </c>
      <c r="AB768" t="s">
        <v>41</v>
      </c>
      <c r="AC768" t="s">
        <v>54</v>
      </c>
      <c r="AD768" t="s">
        <v>54</v>
      </c>
      <c r="AE768" t="s">
        <v>65</v>
      </c>
      <c r="AF768" t="s">
        <v>3684</v>
      </c>
    </row>
    <row r="769" spans="1:32" x14ac:dyDescent="0.25">
      <c r="A769" t="s">
        <v>3685</v>
      </c>
      <c r="B769" t="s">
        <v>3686</v>
      </c>
      <c r="C769" t="s">
        <v>3687</v>
      </c>
      <c r="D769" t="s">
        <v>689</v>
      </c>
      <c r="E769" t="s">
        <v>50</v>
      </c>
      <c r="F769">
        <v>10</v>
      </c>
      <c r="G769">
        <v>2022</v>
      </c>
      <c r="H769" s="1">
        <v>44974.58709940972</v>
      </c>
      <c r="I769" t="s">
        <v>3355</v>
      </c>
      <c r="J769">
        <v>2497</v>
      </c>
      <c r="K769">
        <v>0</v>
      </c>
      <c r="L769" t="s">
        <v>38</v>
      </c>
      <c r="M769" t="s">
        <v>51</v>
      </c>
      <c r="N769">
        <v>1642</v>
      </c>
      <c r="R769" t="s">
        <v>52</v>
      </c>
      <c r="S769">
        <v>45.546612000000003</v>
      </c>
      <c r="T769">
        <v>-122.459182</v>
      </c>
      <c r="U769">
        <v>11.7475</v>
      </c>
      <c r="V769">
        <v>1</v>
      </c>
      <c r="W769">
        <v>15</v>
      </c>
      <c r="X769">
        <v>0</v>
      </c>
      <c r="Y769">
        <v>4292.7299999999996</v>
      </c>
      <c r="Z769">
        <v>41000015001</v>
      </c>
      <c r="AA769">
        <v>6191.560441579999</v>
      </c>
      <c r="AB769" t="s">
        <v>53</v>
      </c>
      <c r="AC769" t="s">
        <v>42</v>
      </c>
      <c r="AD769" t="s">
        <v>54</v>
      </c>
      <c r="AE769" t="s">
        <v>65</v>
      </c>
      <c r="AF769" t="s">
        <v>3688</v>
      </c>
    </row>
    <row r="770" spans="1:32" x14ac:dyDescent="0.25">
      <c r="A770" t="s">
        <v>3689</v>
      </c>
      <c r="B770" t="s">
        <v>3690</v>
      </c>
      <c r="C770" t="s">
        <v>3691</v>
      </c>
      <c r="D770" t="s">
        <v>3692</v>
      </c>
      <c r="E770" t="s">
        <v>136</v>
      </c>
      <c r="F770">
        <v>4</v>
      </c>
      <c r="G770">
        <v>2022</v>
      </c>
      <c r="H770" s="1">
        <v>44960.51404238426</v>
      </c>
      <c r="I770" t="s">
        <v>3355</v>
      </c>
      <c r="J770">
        <v>2447.1</v>
      </c>
      <c r="K770">
        <v>0</v>
      </c>
      <c r="L770" t="s">
        <v>38</v>
      </c>
      <c r="M770" t="s">
        <v>51</v>
      </c>
      <c r="N770">
        <v>2407.1</v>
      </c>
      <c r="R770" t="s">
        <v>568</v>
      </c>
      <c r="S770">
        <v>35.671033000000001</v>
      </c>
      <c r="T770">
        <v>-78.939967999999993</v>
      </c>
      <c r="Z770">
        <v>37009203004</v>
      </c>
      <c r="AB770" t="s">
        <v>54</v>
      </c>
      <c r="AC770" t="s">
        <v>54</v>
      </c>
      <c r="AD770" t="s">
        <v>537</v>
      </c>
      <c r="AE770" t="s">
        <v>73</v>
      </c>
      <c r="AF770" t="s">
        <v>3693</v>
      </c>
    </row>
    <row r="771" spans="1:32" x14ac:dyDescent="0.25">
      <c r="A771" t="s">
        <v>3694</v>
      </c>
      <c r="B771" t="s">
        <v>3695</v>
      </c>
      <c r="C771" t="s">
        <v>3696</v>
      </c>
      <c r="D771" t="s">
        <v>3697</v>
      </c>
      <c r="E771" t="s">
        <v>36</v>
      </c>
      <c r="F771">
        <v>9</v>
      </c>
      <c r="G771">
        <v>2022</v>
      </c>
      <c r="H771" s="1">
        <v>44978.395598368057</v>
      </c>
      <c r="I771" t="s">
        <v>3355</v>
      </c>
      <c r="J771">
        <v>2374.11</v>
      </c>
      <c r="K771">
        <v>0</v>
      </c>
      <c r="L771" t="s">
        <v>38</v>
      </c>
      <c r="M771" t="s">
        <v>79</v>
      </c>
      <c r="Q771">
        <v>2374.11</v>
      </c>
      <c r="R771" t="s">
        <v>52</v>
      </c>
      <c r="S771">
        <v>33.889465999999999</v>
      </c>
      <c r="T771">
        <v>-117.607528</v>
      </c>
      <c r="Z771">
        <v>6008020001</v>
      </c>
      <c r="AA771">
        <v>9561.7724737070894</v>
      </c>
      <c r="AB771" t="s">
        <v>53</v>
      </c>
      <c r="AC771" t="s">
        <v>54</v>
      </c>
      <c r="AD771" t="s">
        <v>54</v>
      </c>
      <c r="AE771" t="s">
        <v>73</v>
      </c>
      <c r="AF771" t="s">
        <v>3698</v>
      </c>
    </row>
    <row r="772" spans="1:32" x14ac:dyDescent="0.25">
      <c r="A772" t="s">
        <v>3569</v>
      </c>
      <c r="B772" t="s">
        <v>3699</v>
      </c>
      <c r="C772" t="s">
        <v>3700</v>
      </c>
      <c r="D772" t="s">
        <v>3516</v>
      </c>
      <c r="E772" t="s">
        <v>600</v>
      </c>
      <c r="F772">
        <v>4</v>
      </c>
      <c r="G772">
        <v>2022</v>
      </c>
      <c r="H772" s="1">
        <v>44959.469929085652</v>
      </c>
      <c r="I772" t="s">
        <v>3355</v>
      </c>
      <c r="J772">
        <v>2348</v>
      </c>
      <c r="K772">
        <v>0</v>
      </c>
      <c r="L772" t="s">
        <v>38</v>
      </c>
      <c r="M772" t="s">
        <v>79</v>
      </c>
      <c r="Q772">
        <v>2348</v>
      </c>
      <c r="R772" t="s">
        <v>3701</v>
      </c>
      <c r="S772">
        <v>27.958611000000001</v>
      </c>
      <c r="T772">
        <v>-82.229167000000004</v>
      </c>
      <c r="U772">
        <v>0</v>
      </c>
      <c r="V772">
        <v>1</v>
      </c>
      <c r="W772">
        <v>12</v>
      </c>
      <c r="X772">
        <v>7.24</v>
      </c>
      <c r="Y772">
        <v>0</v>
      </c>
      <c r="Z772">
        <v>12000516001</v>
      </c>
      <c r="AA772">
        <v>1711.7843573780001</v>
      </c>
      <c r="AB772" t="s">
        <v>54</v>
      </c>
      <c r="AC772" t="s">
        <v>54</v>
      </c>
      <c r="AD772" t="s">
        <v>54</v>
      </c>
      <c r="AE772" t="s">
        <v>73</v>
      </c>
      <c r="AF772" t="s">
        <v>3702</v>
      </c>
    </row>
    <row r="773" spans="1:32" x14ac:dyDescent="0.25">
      <c r="A773" t="s">
        <v>3402</v>
      </c>
      <c r="B773" t="s">
        <v>3703</v>
      </c>
      <c r="C773" t="s">
        <v>3704</v>
      </c>
      <c r="D773" t="s">
        <v>3405</v>
      </c>
      <c r="E773" t="s">
        <v>136</v>
      </c>
      <c r="F773">
        <v>4</v>
      </c>
      <c r="G773">
        <v>2022</v>
      </c>
      <c r="H773" s="1">
        <v>44977.517302268519</v>
      </c>
      <c r="I773" t="s">
        <v>3355</v>
      </c>
      <c r="J773">
        <v>2318</v>
      </c>
      <c r="K773">
        <v>0</v>
      </c>
      <c r="L773" t="s">
        <v>38</v>
      </c>
      <c r="M773" t="s">
        <v>39</v>
      </c>
      <c r="N773">
        <v>330</v>
      </c>
      <c r="Q773">
        <v>1988</v>
      </c>
      <c r="R773" t="s">
        <v>561</v>
      </c>
      <c r="S773">
        <v>35.195743999999998</v>
      </c>
      <c r="T773">
        <v>-80.905046999999996</v>
      </c>
      <c r="U773">
        <v>0</v>
      </c>
      <c r="V773">
        <v>1</v>
      </c>
      <c r="W773">
        <v>15</v>
      </c>
      <c r="X773">
        <v>0</v>
      </c>
      <c r="Y773">
        <v>0</v>
      </c>
      <c r="Z773">
        <v>37006001003</v>
      </c>
      <c r="AA773">
        <v>4822.1329556776</v>
      </c>
      <c r="AB773" t="s">
        <v>53</v>
      </c>
      <c r="AC773" t="s">
        <v>54</v>
      </c>
      <c r="AD773" t="s">
        <v>54</v>
      </c>
      <c r="AE773" t="s">
        <v>54</v>
      </c>
      <c r="AF773" t="s">
        <v>3705</v>
      </c>
    </row>
    <row r="774" spans="1:32" x14ac:dyDescent="0.25">
      <c r="A774" t="s">
        <v>3706</v>
      </c>
      <c r="B774" t="s">
        <v>3707</v>
      </c>
      <c r="C774" t="s">
        <v>3708</v>
      </c>
      <c r="D774" t="s">
        <v>3709</v>
      </c>
      <c r="E774" t="s">
        <v>259</v>
      </c>
      <c r="F774">
        <v>7</v>
      </c>
      <c r="G774">
        <v>2022</v>
      </c>
      <c r="H774" s="1">
        <v>44977.547669421299</v>
      </c>
      <c r="I774" t="s">
        <v>3355</v>
      </c>
      <c r="J774">
        <v>2300</v>
      </c>
      <c r="K774">
        <v>0</v>
      </c>
      <c r="L774" t="s">
        <v>38</v>
      </c>
      <c r="M774" t="s">
        <v>39</v>
      </c>
      <c r="N774">
        <v>119</v>
      </c>
      <c r="Q774">
        <v>2165</v>
      </c>
      <c r="R774" t="s">
        <v>52</v>
      </c>
      <c r="S774">
        <v>41.70308</v>
      </c>
      <c r="T774">
        <v>-93.794600000000003</v>
      </c>
      <c r="U774">
        <v>0</v>
      </c>
      <c r="V774">
        <v>1</v>
      </c>
      <c r="W774">
        <v>2.91</v>
      </c>
      <c r="X774">
        <v>2.13</v>
      </c>
      <c r="Y774">
        <v>0</v>
      </c>
      <c r="Z774">
        <v>19000351001</v>
      </c>
      <c r="AA774">
        <v>784.87133832969982</v>
      </c>
      <c r="AB774" t="s">
        <v>118</v>
      </c>
      <c r="AC774" t="s">
        <v>54</v>
      </c>
      <c r="AD774" t="s">
        <v>54</v>
      </c>
      <c r="AE774" t="s">
        <v>438</v>
      </c>
      <c r="AF774" t="s">
        <v>3710</v>
      </c>
    </row>
    <row r="775" spans="1:32" x14ac:dyDescent="0.25">
      <c r="A775" t="s">
        <v>3711</v>
      </c>
      <c r="B775" t="s">
        <v>3712</v>
      </c>
      <c r="C775" t="s">
        <v>3713</v>
      </c>
      <c r="D775" t="s">
        <v>3516</v>
      </c>
      <c r="E775" t="s">
        <v>600</v>
      </c>
      <c r="F775">
        <v>4</v>
      </c>
      <c r="G775">
        <v>2022</v>
      </c>
      <c r="H775" s="1">
        <v>44959.468110000002</v>
      </c>
      <c r="I775" t="s">
        <v>3355</v>
      </c>
      <c r="J775">
        <v>2290</v>
      </c>
      <c r="K775">
        <v>0</v>
      </c>
      <c r="L775" t="s">
        <v>38</v>
      </c>
      <c r="M775" t="s">
        <v>79</v>
      </c>
      <c r="Q775">
        <v>2292</v>
      </c>
      <c r="R775" t="s">
        <v>3701</v>
      </c>
      <c r="S775">
        <v>27.720426</v>
      </c>
      <c r="T775">
        <v>-82.383962999999994</v>
      </c>
      <c r="U775">
        <v>0.91566666699999999</v>
      </c>
      <c r="V775">
        <v>1</v>
      </c>
      <c r="W775">
        <v>10</v>
      </c>
      <c r="X775">
        <v>2.16</v>
      </c>
      <c r="Y775">
        <v>334.13799999999998</v>
      </c>
      <c r="Z775">
        <v>12000056007</v>
      </c>
      <c r="AA775">
        <v>3603.8523864372992</v>
      </c>
      <c r="AB775" t="s">
        <v>54</v>
      </c>
      <c r="AC775" t="s">
        <v>54</v>
      </c>
      <c r="AD775" t="s">
        <v>54</v>
      </c>
      <c r="AE775" t="s">
        <v>73</v>
      </c>
      <c r="AF775" t="s">
        <v>3714</v>
      </c>
    </row>
    <row r="776" spans="1:32" x14ac:dyDescent="0.25">
      <c r="A776" t="s">
        <v>3715</v>
      </c>
      <c r="B776" t="s">
        <v>3716</v>
      </c>
      <c r="C776" t="s">
        <v>3717</v>
      </c>
      <c r="D776" t="s">
        <v>3697</v>
      </c>
      <c r="E776" t="s">
        <v>36</v>
      </c>
      <c r="F776">
        <v>9</v>
      </c>
      <c r="G776">
        <v>2022</v>
      </c>
      <c r="H776" s="1">
        <v>44974.495006400466</v>
      </c>
      <c r="I776" t="s">
        <v>3355</v>
      </c>
      <c r="J776">
        <v>2248.46</v>
      </c>
      <c r="K776">
        <v>0</v>
      </c>
      <c r="L776" t="s">
        <v>38</v>
      </c>
      <c r="M776" t="s">
        <v>79</v>
      </c>
      <c r="Q776">
        <v>2248.4499999999998</v>
      </c>
      <c r="R776" t="s">
        <v>214</v>
      </c>
      <c r="S776">
        <v>33.931801999999998</v>
      </c>
      <c r="T776">
        <v>-117.604631</v>
      </c>
      <c r="Z776">
        <v>6008016003</v>
      </c>
      <c r="AA776">
        <v>2003.1519075700005</v>
      </c>
      <c r="AB776" t="s">
        <v>53</v>
      </c>
      <c r="AC776" t="s">
        <v>42</v>
      </c>
      <c r="AD776" t="s">
        <v>537</v>
      </c>
      <c r="AE776" t="s">
        <v>65</v>
      </c>
      <c r="AF776" t="s">
        <v>3718</v>
      </c>
    </row>
    <row r="777" spans="1:32" x14ac:dyDescent="0.25">
      <c r="A777" t="s">
        <v>3719</v>
      </c>
      <c r="B777" t="s">
        <v>3720</v>
      </c>
      <c r="C777" t="s">
        <v>3720</v>
      </c>
      <c r="D777" t="s">
        <v>3721</v>
      </c>
      <c r="E777" t="s">
        <v>99</v>
      </c>
      <c r="F777">
        <v>6</v>
      </c>
      <c r="G777">
        <v>2022</v>
      </c>
      <c r="H777" s="1">
        <v>44834.536627453701</v>
      </c>
      <c r="I777" t="s">
        <v>3355</v>
      </c>
      <c r="J777">
        <v>2206.34</v>
      </c>
      <c r="K777">
        <v>0</v>
      </c>
      <c r="L777" t="s">
        <v>38</v>
      </c>
      <c r="M777" t="s">
        <v>79</v>
      </c>
      <c r="Q777">
        <v>2206.34</v>
      </c>
      <c r="R777" t="s">
        <v>490</v>
      </c>
      <c r="S777">
        <v>31.045891000000001</v>
      </c>
      <c r="T777">
        <v>-97.438742000000005</v>
      </c>
      <c r="U777">
        <v>7.3224999999999998</v>
      </c>
      <c r="V777">
        <v>1</v>
      </c>
      <c r="W777">
        <v>10</v>
      </c>
      <c r="X777">
        <v>10</v>
      </c>
      <c r="Y777">
        <v>2669.96</v>
      </c>
      <c r="Z777">
        <v>48000001001</v>
      </c>
      <c r="AA777">
        <v>3418.1055731899</v>
      </c>
      <c r="AB777" t="s">
        <v>41</v>
      </c>
      <c r="AC777" t="s">
        <v>54</v>
      </c>
      <c r="AD777" t="s">
        <v>43</v>
      </c>
      <c r="AE777" t="s">
        <v>73</v>
      </c>
      <c r="AF777" t="s">
        <v>3722</v>
      </c>
    </row>
    <row r="778" spans="1:32" x14ac:dyDescent="0.25">
      <c r="A778" t="s">
        <v>3723</v>
      </c>
      <c r="B778" t="s">
        <v>3724</v>
      </c>
      <c r="C778" t="s">
        <v>3725</v>
      </c>
      <c r="D778" t="s">
        <v>3726</v>
      </c>
      <c r="E778" t="s">
        <v>1948</v>
      </c>
      <c r="F778">
        <v>6</v>
      </c>
      <c r="G778">
        <v>2022</v>
      </c>
      <c r="H778" s="1">
        <v>44972.410764062501</v>
      </c>
      <c r="I778" t="s">
        <v>3355</v>
      </c>
      <c r="J778">
        <v>2203</v>
      </c>
      <c r="K778">
        <v>0</v>
      </c>
      <c r="L778" t="s">
        <v>38</v>
      </c>
      <c r="M778" t="s">
        <v>79</v>
      </c>
      <c r="Q778">
        <v>2203</v>
      </c>
      <c r="R778" t="s">
        <v>52</v>
      </c>
      <c r="S778">
        <v>29.947234999999999</v>
      </c>
      <c r="T778">
        <v>-90.348076000000006</v>
      </c>
      <c r="U778">
        <v>3.1475</v>
      </c>
      <c r="V778">
        <v>1</v>
      </c>
      <c r="W778">
        <v>3.2</v>
      </c>
      <c r="X778">
        <v>0</v>
      </c>
      <c r="Y778">
        <v>1149.29</v>
      </c>
      <c r="Z778">
        <v>22003276001</v>
      </c>
      <c r="AA778">
        <v>1347.574919638</v>
      </c>
      <c r="AB778" t="s">
        <v>53</v>
      </c>
      <c r="AC778" t="s">
        <v>54</v>
      </c>
      <c r="AD778" t="s">
        <v>54</v>
      </c>
      <c r="AE778" t="s">
        <v>73</v>
      </c>
      <c r="AF778" t="s">
        <v>3727</v>
      </c>
    </row>
    <row r="779" spans="1:32" x14ac:dyDescent="0.25">
      <c r="A779" t="s">
        <v>3728</v>
      </c>
      <c r="B779" t="s">
        <v>3729</v>
      </c>
      <c r="C779" t="s">
        <v>3730</v>
      </c>
      <c r="D779" t="s">
        <v>3731</v>
      </c>
      <c r="E779" t="s">
        <v>111</v>
      </c>
      <c r="F779">
        <v>4</v>
      </c>
      <c r="G779">
        <v>2022</v>
      </c>
      <c r="H779" s="1">
        <v>44957.710167083336</v>
      </c>
      <c r="I779" t="s">
        <v>3355</v>
      </c>
      <c r="J779">
        <v>2161.2800000000002</v>
      </c>
      <c r="K779">
        <v>0</v>
      </c>
      <c r="L779" t="s">
        <v>38</v>
      </c>
      <c r="M779" t="s">
        <v>39</v>
      </c>
      <c r="N779">
        <v>2137.96</v>
      </c>
      <c r="Q779">
        <v>23.32</v>
      </c>
      <c r="R779" t="s">
        <v>52</v>
      </c>
      <c r="S779">
        <v>34.143152999999998</v>
      </c>
      <c r="T779">
        <v>-84.830772999999994</v>
      </c>
      <c r="U779">
        <v>7.3666666669999996</v>
      </c>
      <c r="V779">
        <v>1</v>
      </c>
      <c r="W779">
        <v>15</v>
      </c>
      <c r="X779">
        <v>6.68</v>
      </c>
      <c r="Y779">
        <v>2684.4</v>
      </c>
      <c r="Z779">
        <v>13000555001</v>
      </c>
      <c r="AA779">
        <v>3698.5468402496999</v>
      </c>
      <c r="AB779" t="s">
        <v>41</v>
      </c>
      <c r="AC779" t="s">
        <v>54</v>
      </c>
      <c r="AD779" t="s">
        <v>54</v>
      </c>
      <c r="AE779" t="s">
        <v>65</v>
      </c>
      <c r="AF779" t="s">
        <v>3732</v>
      </c>
    </row>
    <row r="780" spans="1:32" x14ac:dyDescent="0.25">
      <c r="A780" t="s">
        <v>3733</v>
      </c>
      <c r="B780" t="s">
        <v>3734</v>
      </c>
      <c r="C780" t="s">
        <v>3735</v>
      </c>
      <c r="D780" t="s">
        <v>2080</v>
      </c>
      <c r="E780" t="s">
        <v>111</v>
      </c>
      <c r="F780">
        <v>4</v>
      </c>
      <c r="G780">
        <v>2022</v>
      </c>
      <c r="H780" s="1">
        <v>44967.459859525465</v>
      </c>
      <c r="I780" t="s">
        <v>3355</v>
      </c>
      <c r="J780">
        <v>2155.1</v>
      </c>
      <c r="K780">
        <v>0</v>
      </c>
      <c r="L780" t="s">
        <v>38</v>
      </c>
      <c r="M780" t="s">
        <v>79</v>
      </c>
      <c r="Q780">
        <v>2155.1</v>
      </c>
      <c r="R780" t="s">
        <v>86</v>
      </c>
      <c r="S780">
        <v>33.959890000000001</v>
      </c>
      <c r="T780">
        <v>-83.377260000000007</v>
      </c>
      <c r="U780">
        <v>5.96</v>
      </c>
      <c r="V780">
        <v>1</v>
      </c>
      <c r="W780">
        <v>14</v>
      </c>
      <c r="X780">
        <v>7.5</v>
      </c>
      <c r="Y780">
        <v>2175.4</v>
      </c>
      <c r="Z780">
        <v>13000195008</v>
      </c>
      <c r="AA780">
        <v>4443.3551404279997</v>
      </c>
      <c r="AB780" t="s">
        <v>41</v>
      </c>
      <c r="AC780" t="s">
        <v>54</v>
      </c>
      <c r="AD780" t="s">
        <v>43</v>
      </c>
      <c r="AE780" t="s">
        <v>73</v>
      </c>
      <c r="AF780" t="s">
        <v>3736</v>
      </c>
    </row>
    <row r="781" spans="1:32" x14ac:dyDescent="0.25">
      <c r="A781" t="s">
        <v>3737</v>
      </c>
      <c r="B781" t="s">
        <v>3738</v>
      </c>
      <c r="C781" t="s">
        <v>3739</v>
      </c>
      <c r="D781" t="s">
        <v>2166</v>
      </c>
      <c r="E781" t="s">
        <v>1023</v>
      </c>
      <c r="F781">
        <v>8</v>
      </c>
      <c r="G781">
        <v>2022</v>
      </c>
      <c r="H781" s="1">
        <v>44966.753426504627</v>
      </c>
      <c r="I781" t="s">
        <v>3355</v>
      </c>
      <c r="J781">
        <v>2143</v>
      </c>
      <c r="K781">
        <v>0</v>
      </c>
      <c r="L781" t="s">
        <v>38</v>
      </c>
      <c r="M781" t="s">
        <v>679</v>
      </c>
      <c r="O781">
        <v>2143</v>
      </c>
      <c r="R781" t="s">
        <v>52</v>
      </c>
      <c r="S781">
        <v>38.816468</v>
      </c>
      <c r="T781">
        <v>-104.813097</v>
      </c>
      <c r="U781">
        <v>26.25</v>
      </c>
      <c r="V781">
        <v>1</v>
      </c>
      <c r="W781">
        <v>75</v>
      </c>
      <c r="X781">
        <v>0</v>
      </c>
      <c r="Y781">
        <v>9580</v>
      </c>
      <c r="Z781">
        <v>8000001001</v>
      </c>
      <c r="AA781">
        <v>22216.775702140003</v>
      </c>
      <c r="AB781" t="s">
        <v>53</v>
      </c>
      <c r="AC781" t="s">
        <v>536</v>
      </c>
      <c r="AD781" t="s">
        <v>54</v>
      </c>
      <c r="AE781" t="s">
        <v>73</v>
      </c>
      <c r="AF781" t="s">
        <v>3740</v>
      </c>
    </row>
    <row r="782" spans="1:32" x14ac:dyDescent="0.25">
      <c r="A782" t="s">
        <v>3741</v>
      </c>
      <c r="B782" t="s">
        <v>3742</v>
      </c>
      <c r="C782" t="s">
        <v>3743</v>
      </c>
      <c r="D782" t="s">
        <v>3645</v>
      </c>
      <c r="E782" t="s">
        <v>36</v>
      </c>
      <c r="F782">
        <v>9</v>
      </c>
      <c r="G782">
        <v>2022</v>
      </c>
      <c r="H782" s="1">
        <v>44973.780958541669</v>
      </c>
      <c r="I782" t="s">
        <v>3355</v>
      </c>
      <c r="J782">
        <v>2086</v>
      </c>
      <c r="K782">
        <v>0</v>
      </c>
      <c r="L782" t="s">
        <v>38</v>
      </c>
      <c r="M782" t="s">
        <v>51</v>
      </c>
      <c r="N782">
        <v>2086</v>
      </c>
      <c r="R782" t="s">
        <v>52</v>
      </c>
      <c r="S782">
        <v>35.256159889967797</v>
      </c>
      <c r="T782">
        <v>-119.056654285566</v>
      </c>
      <c r="Z782">
        <v>6005010002</v>
      </c>
      <c r="AA782">
        <v>7885.1343270710004</v>
      </c>
      <c r="AB782" t="s">
        <v>53</v>
      </c>
      <c r="AC782" t="s">
        <v>42</v>
      </c>
      <c r="AD782" t="s">
        <v>54</v>
      </c>
      <c r="AE782" t="s">
        <v>73</v>
      </c>
      <c r="AF782" t="s">
        <v>3744</v>
      </c>
    </row>
    <row r="783" spans="1:32" x14ac:dyDescent="0.25">
      <c r="A783" t="s">
        <v>3745</v>
      </c>
      <c r="B783" t="s">
        <v>3746</v>
      </c>
      <c r="C783" t="s">
        <v>3747</v>
      </c>
      <c r="D783" t="s">
        <v>3538</v>
      </c>
      <c r="E783" t="s">
        <v>36</v>
      </c>
      <c r="F783">
        <v>9</v>
      </c>
      <c r="G783">
        <v>2022</v>
      </c>
      <c r="H783" s="1">
        <v>44972.719733715276</v>
      </c>
      <c r="I783" t="s">
        <v>3355</v>
      </c>
      <c r="J783">
        <v>2009.44</v>
      </c>
      <c r="K783">
        <v>0</v>
      </c>
      <c r="L783" t="s">
        <v>38</v>
      </c>
      <c r="M783" t="s">
        <v>51</v>
      </c>
      <c r="N783">
        <v>2009.44</v>
      </c>
      <c r="R783" t="s">
        <v>52</v>
      </c>
      <c r="S783">
        <v>33.983252270476797</v>
      </c>
      <c r="T783">
        <v>-117.008171821871</v>
      </c>
      <c r="Z783">
        <v>6008006002</v>
      </c>
      <c r="AA783">
        <v>4956.8904476414</v>
      </c>
      <c r="AB783" t="s">
        <v>53</v>
      </c>
      <c r="AC783" t="s">
        <v>42</v>
      </c>
      <c r="AD783" t="s">
        <v>54</v>
      </c>
      <c r="AE783" t="s">
        <v>73</v>
      </c>
      <c r="AF783" t="s">
        <v>3748</v>
      </c>
    </row>
    <row r="784" spans="1:32" x14ac:dyDescent="0.25">
      <c r="A784" t="s">
        <v>3749</v>
      </c>
      <c r="B784" t="s">
        <v>3750</v>
      </c>
      <c r="C784" t="s">
        <v>3751</v>
      </c>
      <c r="D784" t="s">
        <v>3752</v>
      </c>
      <c r="E784" t="s">
        <v>514</v>
      </c>
      <c r="F784">
        <v>1</v>
      </c>
      <c r="G784">
        <v>2022</v>
      </c>
      <c r="H784" s="1">
        <v>44946.622212268521</v>
      </c>
      <c r="I784" t="s">
        <v>3355</v>
      </c>
      <c r="J784">
        <v>1997.7</v>
      </c>
      <c r="K784">
        <v>0</v>
      </c>
      <c r="L784" t="s">
        <v>38</v>
      </c>
      <c r="M784" t="s">
        <v>79</v>
      </c>
      <c r="Q784">
        <v>1997.72</v>
      </c>
      <c r="R784" t="s">
        <v>94</v>
      </c>
      <c r="S784">
        <v>41.736483</v>
      </c>
      <c r="T784">
        <v>-71.451443999999995</v>
      </c>
      <c r="U784">
        <v>4.6229166670000001</v>
      </c>
      <c r="V784">
        <v>1</v>
      </c>
      <c r="W784">
        <v>7.7</v>
      </c>
      <c r="X784">
        <v>4.96</v>
      </c>
      <c r="Y784">
        <v>1685.7349999999999</v>
      </c>
      <c r="Z784">
        <v>44000027001</v>
      </c>
      <c r="AA784">
        <v>2312.729929649</v>
      </c>
      <c r="AB784" t="s">
        <v>54</v>
      </c>
      <c r="AC784" t="s">
        <v>54</v>
      </c>
      <c r="AD784" t="s">
        <v>54</v>
      </c>
      <c r="AE784" t="s">
        <v>73</v>
      </c>
      <c r="AF784" t="s">
        <v>3753</v>
      </c>
    </row>
    <row r="785" spans="1:32" x14ac:dyDescent="0.25">
      <c r="A785" t="s">
        <v>3754</v>
      </c>
      <c r="B785" t="s">
        <v>3755</v>
      </c>
      <c r="C785" t="s">
        <v>3756</v>
      </c>
      <c r="D785" t="s">
        <v>3757</v>
      </c>
      <c r="E785" t="s">
        <v>3411</v>
      </c>
      <c r="F785">
        <v>3</v>
      </c>
      <c r="G785">
        <v>2022</v>
      </c>
      <c r="H785" s="1">
        <v>44951.579187210649</v>
      </c>
      <c r="I785" t="s">
        <v>3355</v>
      </c>
      <c r="J785">
        <v>1995.55</v>
      </c>
      <c r="K785">
        <v>0</v>
      </c>
      <c r="L785" t="s">
        <v>38</v>
      </c>
      <c r="M785" t="s">
        <v>51</v>
      </c>
      <c r="R785" t="s">
        <v>86</v>
      </c>
      <c r="S785">
        <v>38.635980000000004</v>
      </c>
      <c r="T785">
        <v>-75.232590000000002</v>
      </c>
      <c r="Z785">
        <v>10000001008</v>
      </c>
      <c r="AA785">
        <v>728.41887547999988</v>
      </c>
      <c r="AB785" t="s">
        <v>41</v>
      </c>
      <c r="AC785" t="s">
        <v>54</v>
      </c>
      <c r="AD785" t="s">
        <v>537</v>
      </c>
      <c r="AE785" t="s">
        <v>1814</v>
      </c>
      <c r="AF785" t="s">
        <v>3758</v>
      </c>
    </row>
    <row r="786" spans="1:32" x14ac:dyDescent="0.25">
      <c r="A786" t="s">
        <v>3759</v>
      </c>
      <c r="B786" t="s">
        <v>3760</v>
      </c>
      <c r="C786" t="s">
        <v>3761</v>
      </c>
      <c r="D786" t="s">
        <v>3762</v>
      </c>
      <c r="E786" t="s">
        <v>136</v>
      </c>
      <c r="F786">
        <v>4</v>
      </c>
      <c r="G786">
        <v>2022</v>
      </c>
      <c r="H786" s="1">
        <v>44978.608390590278</v>
      </c>
      <c r="I786" t="s">
        <v>3355</v>
      </c>
      <c r="J786">
        <v>1993.02</v>
      </c>
      <c r="K786">
        <v>0</v>
      </c>
      <c r="L786" t="s">
        <v>38</v>
      </c>
      <c r="M786" t="s">
        <v>51</v>
      </c>
      <c r="N786">
        <v>1200</v>
      </c>
      <c r="R786" t="s">
        <v>52</v>
      </c>
      <c r="S786">
        <v>34.604568</v>
      </c>
      <c r="T786">
        <v>-78.991259999999997</v>
      </c>
      <c r="U786">
        <v>5.2790499999999998</v>
      </c>
      <c r="V786">
        <v>1</v>
      </c>
      <c r="W786">
        <v>20</v>
      </c>
      <c r="X786">
        <v>0</v>
      </c>
      <c r="Y786">
        <v>1925.6339</v>
      </c>
      <c r="Z786">
        <v>37007801001</v>
      </c>
      <c r="AA786">
        <v>2627.7710932941</v>
      </c>
      <c r="AB786" t="s">
        <v>41</v>
      </c>
      <c r="AC786" t="s">
        <v>54</v>
      </c>
      <c r="AD786" t="s">
        <v>54</v>
      </c>
      <c r="AE786" t="s">
        <v>54</v>
      </c>
      <c r="AF786" t="s">
        <v>3763</v>
      </c>
    </row>
    <row r="787" spans="1:32" x14ac:dyDescent="0.25">
      <c r="A787" t="s">
        <v>3764</v>
      </c>
      <c r="B787" t="s">
        <v>3765</v>
      </c>
      <c r="C787" t="s">
        <v>3766</v>
      </c>
      <c r="D787" t="s">
        <v>3767</v>
      </c>
      <c r="E787" t="s">
        <v>600</v>
      </c>
      <c r="F787">
        <v>4</v>
      </c>
      <c r="G787">
        <v>2022</v>
      </c>
      <c r="H787" s="1">
        <v>44958.457622326387</v>
      </c>
      <c r="I787" t="s">
        <v>3355</v>
      </c>
      <c r="J787">
        <v>1988.52</v>
      </c>
      <c r="K787">
        <v>0</v>
      </c>
      <c r="L787" t="s">
        <v>38</v>
      </c>
      <c r="M787" t="s">
        <v>51</v>
      </c>
      <c r="N787">
        <v>1988.52</v>
      </c>
      <c r="R787" t="s">
        <v>86</v>
      </c>
      <c r="S787">
        <v>26.855833000000001</v>
      </c>
      <c r="T787">
        <v>-80.143889000000001</v>
      </c>
      <c r="AB787" t="s">
        <v>41</v>
      </c>
      <c r="AC787" t="s">
        <v>54</v>
      </c>
      <c r="AD787" t="s">
        <v>54</v>
      </c>
      <c r="AE787" t="s">
        <v>73</v>
      </c>
      <c r="AF787" t="s">
        <v>3768</v>
      </c>
    </row>
    <row r="788" spans="1:32" x14ac:dyDescent="0.25">
      <c r="A788" t="s">
        <v>3769</v>
      </c>
      <c r="B788" t="s">
        <v>3770</v>
      </c>
      <c r="C788" t="s">
        <v>3770</v>
      </c>
      <c r="D788" t="s">
        <v>3771</v>
      </c>
      <c r="E788" t="s">
        <v>99</v>
      </c>
      <c r="F788">
        <v>6</v>
      </c>
      <c r="G788">
        <v>2022</v>
      </c>
      <c r="H788" s="1">
        <v>44816.625348437497</v>
      </c>
      <c r="I788" t="s">
        <v>3355</v>
      </c>
      <c r="J788">
        <v>1985.6</v>
      </c>
      <c r="K788">
        <v>0</v>
      </c>
      <c r="L788" t="s">
        <v>38</v>
      </c>
      <c r="M788" t="s">
        <v>79</v>
      </c>
      <c r="Q788">
        <v>1986</v>
      </c>
      <c r="R788" t="s">
        <v>94</v>
      </c>
      <c r="S788">
        <v>30.639333000000001</v>
      </c>
      <c r="T788">
        <v>-97.002499999999998</v>
      </c>
      <c r="U788">
        <v>0.34091666700000001</v>
      </c>
      <c r="V788">
        <v>1</v>
      </c>
      <c r="W788">
        <v>1.25</v>
      </c>
      <c r="X788">
        <v>0</v>
      </c>
      <c r="Y788">
        <v>124.431</v>
      </c>
      <c r="Z788">
        <v>48003110001</v>
      </c>
      <c r="AA788">
        <v>234.91508734230001</v>
      </c>
      <c r="AB788" t="s">
        <v>41</v>
      </c>
      <c r="AC788" t="s">
        <v>54</v>
      </c>
      <c r="AD788" t="s">
        <v>54</v>
      </c>
      <c r="AE788" t="s">
        <v>54</v>
      </c>
      <c r="AF788" t="s">
        <v>3772</v>
      </c>
    </row>
    <row r="789" spans="1:32" x14ac:dyDescent="0.25">
      <c r="A789" t="s">
        <v>3773</v>
      </c>
      <c r="B789" t="s">
        <v>3774</v>
      </c>
      <c r="C789" t="s">
        <v>3775</v>
      </c>
      <c r="D789" t="s">
        <v>3776</v>
      </c>
      <c r="E789" t="s">
        <v>247</v>
      </c>
      <c r="F789">
        <v>1</v>
      </c>
      <c r="G789">
        <v>2022</v>
      </c>
      <c r="H789" s="1">
        <v>44972.561630613425</v>
      </c>
      <c r="I789" t="s">
        <v>3355</v>
      </c>
      <c r="J789">
        <v>1939.56</v>
      </c>
      <c r="K789">
        <v>0</v>
      </c>
      <c r="L789" t="s">
        <v>38</v>
      </c>
      <c r="M789" t="s">
        <v>79</v>
      </c>
      <c r="Q789">
        <v>1939.56</v>
      </c>
      <c r="R789" t="s">
        <v>94</v>
      </c>
      <c r="S789">
        <v>42.280189999999997</v>
      </c>
      <c r="T789">
        <v>-71.632480000000001</v>
      </c>
      <c r="U789">
        <v>5.1724166670000002</v>
      </c>
      <c r="V789">
        <v>1</v>
      </c>
      <c r="W789">
        <v>7.7</v>
      </c>
      <c r="X789">
        <v>0</v>
      </c>
      <c r="Y789">
        <v>1887.048</v>
      </c>
      <c r="Z789">
        <v>25000206001</v>
      </c>
      <c r="AA789">
        <v>477.11436343940011</v>
      </c>
      <c r="AB789" t="s">
        <v>54</v>
      </c>
      <c r="AC789" t="s">
        <v>54</v>
      </c>
      <c r="AD789" t="s">
        <v>54</v>
      </c>
      <c r="AE789" t="s">
        <v>65</v>
      </c>
      <c r="AF789" t="s">
        <v>3777</v>
      </c>
    </row>
    <row r="790" spans="1:32" x14ac:dyDescent="0.25">
      <c r="A790" t="s">
        <v>3778</v>
      </c>
      <c r="B790" t="s">
        <v>3779</v>
      </c>
      <c r="C790" t="s">
        <v>3780</v>
      </c>
      <c r="D790" t="s">
        <v>3410</v>
      </c>
      <c r="E790" t="s">
        <v>136</v>
      </c>
      <c r="F790">
        <v>4</v>
      </c>
      <c r="G790">
        <v>2022</v>
      </c>
      <c r="H790" s="1">
        <v>44958.584632164355</v>
      </c>
      <c r="I790" t="s">
        <v>3355</v>
      </c>
      <c r="J790">
        <v>1935</v>
      </c>
      <c r="K790">
        <v>0</v>
      </c>
      <c r="L790" t="s">
        <v>38</v>
      </c>
      <c r="M790" t="s">
        <v>79</v>
      </c>
      <c r="Q790">
        <v>1935</v>
      </c>
      <c r="R790" t="s">
        <v>94</v>
      </c>
      <c r="S790">
        <v>34.264721999999999</v>
      </c>
      <c r="T790">
        <v>-77.921110999999996</v>
      </c>
      <c r="U790">
        <v>9.1189583330000001</v>
      </c>
      <c r="V790">
        <v>1</v>
      </c>
      <c r="W790">
        <v>16</v>
      </c>
      <c r="X790">
        <v>0</v>
      </c>
      <c r="Y790">
        <v>3328.6990999999998</v>
      </c>
      <c r="Z790">
        <v>37006501001</v>
      </c>
      <c r="AA790">
        <v>4206.6190058970005</v>
      </c>
      <c r="AB790" t="s">
        <v>53</v>
      </c>
      <c r="AC790" t="s">
        <v>54</v>
      </c>
      <c r="AD790" t="s">
        <v>54</v>
      </c>
      <c r="AE790" t="s">
        <v>55</v>
      </c>
      <c r="AF790" t="s">
        <v>3781</v>
      </c>
    </row>
    <row r="791" spans="1:32" x14ac:dyDescent="0.25">
      <c r="A791" t="s">
        <v>3782</v>
      </c>
      <c r="B791" t="s">
        <v>3783</v>
      </c>
      <c r="C791" t="s">
        <v>3784</v>
      </c>
      <c r="D791" t="s">
        <v>1170</v>
      </c>
      <c r="E791" t="s">
        <v>93</v>
      </c>
      <c r="F791">
        <v>4</v>
      </c>
      <c r="G791">
        <v>2022</v>
      </c>
      <c r="H791" s="1">
        <v>44986.617090057873</v>
      </c>
      <c r="I791" t="s">
        <v>3355</v>
      </c>
      <c r="J791">
        <v>1912</v>
      </c>
      <c r="K791">
        <v>0</v>
      </c>
      <c r="L791" t="s">
        <v>38</v>
      </c>
      <c r="M791" t="s">
        <v>79</v>
      </c>
      <c r="Q791">
        <v>1912</v>
      </c>
      <c r="R791" t="s">
        <v>94</v>
      </c>
      <c r="S791">
        <v>38.041639000000004</v>
      </c>
      <c r="T791">
        <v>-84.208667000000005</v>
      </c>
      <c r="U791">
        <v>3.727833333</v>
      </c>
      <c r="V791">
        <v>1</v>
      </c>
      <c r="W791">
        <v>7.2</v>
      </c>
      <c r="X791">
        <v>4.0869999999999997</v>
      </c>
      <c r="Y791">
        <v>1357.396</v>
      </c>
      <c r="Z791">
        <v>21000063002</v>
      </c>
      <c r="AA791">
        <v>2054.1412288536003</v>
      </c>
      <c r="AB791" t="s">
        <v>54</v>
      </c>
      <c r="AC791" t="s">
        <v>54</v>
      </c>
      <c r="AD791" t="s">
        <v>54</v>
      </c>
      <c r="AE791" t="s">
        <v>65</v>
      </c>
      <c r="AF791" t="s">
        <v>3785</v>
      </c>
    </row>
    <row r="792" spans="1:32" x14ac:dyDescent="0.25">
      <c r="A792" t="s">
        <v>3786</v>
      </c>
      <c r="B792" t="s">
        <v>3787</v>
      </c>
      <c r="C792" t="s">
        <v>3788</v>
      </c>
      <c r="D792" t="s">
        <v>3789</v>
      </c>
      <c r="E792" t="s">
        <v>136</v>
      </c>
      <c r="F792">
        <v>4</v>
      </c>
      <c r="G792">
        <v>2022</v>
      </c>
      <c r="H792" s="1">
        <v>44951.368322013892</v>
      </c>
      <c r="I792" t="s">
        <v>3355</v>
      </c>
      <c r="J792">
        <v>1871.27</v>
      </c>
      <c r="K792">
        <v>0</v>
      </c>
      <c r="L792" t="s">
        <v>38</v>
      </c>
      <c r="M792" t="s">
        <v>79</v>
      </c>
      <c r="Q792">
        <v>1871.27</v>
      </c>
      <c r="R792" t="s">
        <v>86</v>
      </c>
      <c r="S792">
        <v>35.879584999999999</v>
      </c>
      <c r="T792">
        <v>-78.895782999999994</v>
      </c>
      <c r="U792">
        <v>4.2211499999999997</v>
      </c>
      <c r="V792">
        <v>1</v>
      </c>
      <c r="W792">
        <v>12</v>
      </c>
      <c r="X792">
        <v>0</v>
      </c>
      <c r="Y792">
        <v>1540.5377000000001</v>
      </c>
      <c r="Z792">
        <v>37003202001</v>
      </c>
      <c r="AA792">
        <v>2977.4121535245004</v>
      </c>
      <c r="AB792" t="s">
        <v>54</v>
      </c>
      <c r="AC792" t="s">
        <v>64</v>
      </c>
      <c r="AD792" t="s">
        <v>54</v>
      </c>
      <c r="AE792" t="s">
        <v>73</v>
      </c>
      <c r="AF792" t="s">
        <v>3790</v>
      </c>
    </row>
    <row r="793" spans="1:32" x14ac:dyDescent="0.25">
      <c r="A793" t="s">
        <v>3791</v>
      </c>
      <c r="B793" t="s">
        <v>3792</v>
      </c>
      <c r="C793" t="s">
        <v>3793</v>
      </c>
      <c r="D793" t="s">
        <v>3794</v>
      </c>
      <c r="E793" t="s">
        <v>61</v>
      </c>
      <c r="F793">
        <v>1</v>
      </c>
      <c r="G793">
        <v>2022</v>
      </c>
      <c r="H793" s="1">
        <v>44956.510074432874</v>
      </c>
      <c r="I793" t="s">
        <v>3355</v>
      </c>
      <c r="J793">
        <v>1834</v>
      </c>
      <c r="K793">
        <v>0</v>
      </c>
      <c r="L793" t="s">
        <v>38</v>
      </c>
      <c r="M793" t="s">
        <v>79</v>
      </c>
      <c r="Q793">
        <v>1834</v>
      </c>
      <c r="R793" t="s">
        <v>52</v>
      </c>
      <c r="S793">
        <v>41.439320000000002</v>
      </c>
      <c r="T793">
        <v>-72.105469999999997</v>
      </c>
      <c r="U793">
        <v>1.314666667</v>
      </c>
      <c r="V793">
        <v>1</v>
      </c>
      <c r="W793">
        <v>4.5</v>
      </c>
      <c r="X793">
        <v>0</v>
      </c>
      <c r="Y793">
        <v>478.49799999999999</v>
      </c>
      <c r="Z793">
        <v>9000860001</v>
      </c>
      <c r="AA793">
        <v>1072.2325847065599</v>
      </c>
      <c r="AB793" t="s">
        <v>54</v>
      </c>
      <c r="AC793" t="s">
        <v>54</v>
      </c>
      <c r="AD793" t="s">
        <v>54</v>
      </c>
      <c r="AE793" t="s">
        <v>73</v>
      </c>
      <c r="AF793" t="s">
        <v>3795</v>
      </c>
    </row>
    <row r="794" spans="1:32" x14ac:dyDescent="0.25">
      <c r="A794" t="s">
        <v>3796</v>
      </c>
      <c r="B794" t="s">
        <v>3797</v>
      </c>
      <c r="C794" t="s">
        <v>3798</v>
      </c>
      <c r="D794" t="s">
        <v>3799</v>
      </c>
      <c r="E794" t="s">
        <v>85</v>
      </c>
      <c r="F794">
        <v>2</v>
      </c>
      <c r="G794">
        <v>2022</v>
      </c>
      <c r="H794" s="1">
        <v>44936.374824351849</v>
      </c>
      <c r="I794" t="s">
        <v>3355</v>
      </c>
      <c r="J794">
        <v>1820</v>
      </c>
      <c r="K794">
        <v>0</v>
      </c>
      <c r="L794" t="s">
        <v>38</v>
      </c>
      <c r="M794" t="s">
        <v>79</v>
      </c>
      <c r="Q794">
        <v>1820</v>
      </c>
      <c r="R794" t="s">
        <v>52</v>
      </c>
      <c r="S794">
        <v>42.838900000000002</v>
      </c>
      <c r="T794">
        <v>-73.918199999999999</v>
      </c>
      <c r="U794">
        <v>0</v>
      </c>
      <c r="V794">
        <v>1</v>
      </c>
      <c r="W794">
        <v>18.5</v>
      </c>
      <c r="X794">
        <v>0</v>
      </c>
      <c r="Y794">
        <v>0</v>
      </c>
      <c r="Z794">
        <v>36004050001</v>
      </c>
      <c r="AA794">
        <v>5394.8522965237498</v>
      </c>
      <c r="AB794" t="s">
        <v>53</v>
      </c>
      <c r="AC794" t="s">
        <v>42</v>
      </c>
      <c r="AD794" t="s">
        <v>54</v>
      </c>
      <c r="AE794" t="s">
        <v>55</v>
      </c>
      <c r="AF794" t="s">
        <v>3800</v>
      </c>
    </row>
    <row r="795" spans="1:32" x14ac:dyDescent="0.25">
      <c r="A795" t="s">
        <v>3604</v>
      </c>
      <c r="B795" t="s">
        <v>3801</v>
      </c>
      <c r="C795" t="s">
        <v>3802</v>
      </c>
      <c r="D795" t="s">
        <v>3607</v>
      </c>
      <c r="E795" t="s">
        <v>85</v>
      </c>
      <c r="F795">
        <v>2</v>
      </c>
      <c r="G795">
        <v>2022</v>
      </c>
      <c r="H795" s="1">
        <v>44974.665200104166</v>
      </c>
      <c r="I795" t="s">
        <v>3355</v>
      </c>
      <c r="J795">
        <v>1784</v>
      </c>
      <c r="K795">
        <v>0</v>
      </c>
      <c r="L795" t="s">
        <v>38</v>
      </c>
      <c r="M795" t="s">
        <v>63</v>
      </c>
      <c r="P795">
        <v>1784</v>
      </c>
      <c r="R795" t="s">
        <v>38</v>
      </c>
      <c r="S795">
        <v>40.912999999999997</v>
      </c>
      <c r="T795">
        <v>-73.769361000000004</v>
      </c>
      <c r="U795">
        <v>0</v>
      </c>
      <c r="V795">
        <v>3</v>
      </c>
      <c r="W795">
        <v>13.6</v>
      </c>
      <c r="X795">
        <v>0</v>
      </c>
      <c r="Y795">
        <v>0</v>
      </c>
      <c r="Z795">
        <v>36003169005</v>
      </c>
      <c r="AA795">
        <v>5278.6694858846895</v>
      </c>
      <c r="AB795" t="s">
        <v>54</v>
      </c>
      <c r="AC795" t="s">
        <v>54</v>
      </c>
      <c r="AD795" t="s">
        <v>54</v>
      </c>
      <c r="AE795" t="s">
        <v>55</v>
      </c>
      <c r="AF795" t="s">
        <v>3803</v>
      </c>
    </row>
    <row r="796" spans="1:32" x14ac:dyDescent="0.25">
      <c r="A796" t="s">
        <v>3804</v>
      </c>
      <c r="B796" t="s">
        <v>3805</v>
      </c>
      <c r="C796" t="s">
        <v>3806</v>
      </c>
      <c r="D796" t="s">
        <v>3553</v>
      </c>
      <c r="E796" t="s">
        <v>1064</v>
      </c>
      <c r="F796">
        <v>3</v>
      </c>
      <c r="G796">
        <v>2022</v>
      </c>
      <c r="H796" s="1">
        <v>44973.618819247684</v>
      </c>
      <c r="I796" t="s">
        <v>3355</v>
      </c>
      <c r="J796">
        <v>1777.62</v>
      </c>
      <c r="K796">
        <v>0</v>
      </c>
      <c r="L796" t="s">
        <v>38</v>
      </c>
      <c r="M796" t="s">
        <v>51</v>
      </c>
      <c r="N796">
        <v>1777.62</v>
      </c>
      <c r="R796" t="s">
        <v>52</v>
      </c>
      <c r="S796">
        <v>39.025556000000002</v>
      </c>
      <c r="T796">
        <v>-76.406943999999996</v>
      </c>
      <c r="U796">
        <v>0</v>
      </c>
      <c r="V796">
        <v>1</v>
      </c>
      <c r="W796">
        <v>6</v>
      </c>
      <c r="X796">
        <v>0</v>
      </c>
      <c r="Y796">
        <v>0</v>
      </c>
      <c r="Z796">
        <v>24000003003</v>
      </c>
      <c r="AA796">
        <v>2338.4066950096708</v>
      </c>
      <c r="AB796" t="s">
        <v>87</v>
      </c>
      <c r="AC796" t="s">
        <v>54</v>
      </c>
      <c r="AD796" t="s">
        <v>54</v>
      </c>
      <c r="AE796" t="s">
        <v>73</v>
      </c>
      <c r="AF796" t="s">
        <v>3807</v>
      </c>
    </row>
    <row r="797" spans="1:32" x14ac:dyDescent="0.25">
      <c r="A797" t="s">
        <v>3808</v>
      </c>
      <c r="B797" t="s">
        <v>3809</v>
      </c>
      <c r="C797" t="s">
        <v>3810</v>
      </c>
      <c r="D797" t="s">
        <v>3811</v>
      </c>
      <c r="E797" t="s">
        <v>247</v>
      </c>
      <c r="F797">
        <v>1</v>
      </c>
      <c r="G797">
        <v>2022</v>
      </c>
      <c r="H797" s="1">
        <v>44946.574434733797</v>
      </c>
      <c r="I797" t="s">
        <v>3355</v>
      </c>
      <c r="J797">
        <v>1766</v>
      </c>
      <c r="K797">
        <v>0</v>
      </c>
      <c r="L797" t="s">
        <v>38</v>
      </c>
      <c r="M797" t="s">
        <v>79</v>
      </c>
      <c r="Q797">
        <v>1767.2</v>
      </c>
      <c r="R797" t="s">
        <v>52</v>
      </c>
      <c r="S797">
        <v>42.191040999999998</v>
      </c>
      <c r="T797">
        <v>-72.612573999999995</v>
      </c>
      <c r="U797">
        <v>7.4545618810000001</v>
      </c>
      <c r="V797">
        <v>2</v>
      </c>
      <c r="W797">
        <v>17.5</v>
      </c>
      <c r="X797">
        <v>0</v>
      </c>
      <c r="Y797">
        <v>2505.4</v>
      </c>
      <c r="Z797">
        <v>25000060001</v>
      </c>
      <c r="AA797">
        <v>6040.4135249179008</v>
      </c>
      <c r="AB797" t="s">
        <v>54</v>
      </c>
      <c r="AC797" t="s">
        <v>54</v>
      </c>
      <c r="AD797" t="s">
        <v>54</v>
      </c>
      <c r="AE797" t="s">
        <v>55</v>
      </c>
      <c r="AF797" t="s">
        <v>3812</v>
      </c>
    </row>
    <row r="798" spans="1:32" x14ac:dyDescent="0.25">
      <c r="A798" t="s">
        <v>3813</v>
      </c>
      <c r="B798" t="s">
        <v>3814</v>
      </c>
      <c r="C798" t="s">
        <v>3815</v>
      </c>
      <c r="D798" t="s">
        <v>1883</v>
      </c>
      <c r="E798" t="s">
        <v>543</v>
      </c>
      <c r="F798">
        <v>7</v>
      </c>
      <c r="G798">
        <v>2022</v>
      </c>
      <c r="H798" s="1">
        <v>44935.559479733798</v>
      </c>
      <c r="I798" t="s">
        <v>3355</v>
      </c>
      <c r="J798">
        <v>1736.81</v>
      </c>
      <c r="K798">
        <v>0</v>
      </c>
      <c r="L798" t="s">
        <v>38</v>
      </c>
      <c r="M798" t="s">
        <v>79</v>
      </c>
      <c r="Q798">
        <v>1736.81</v>
      </c>
      <c r="R798" t="s">
        <v>94</v>
      </c>
      <c r="S798">
        <v>38.843583000000002</v>
      </c>
      <c r="T798">
        <v>-90.696250000000006</v>
      </c>
      <c r="U798">
        <v>7.4933333329999998</v>
      </c>
      <c r="V798">
        <v>1</v>
      </c>
      <c r="W798">
        <v>0</v>
      </c>
      <c r="X798">
        <v>0</v>
      </c>
      <c r="Y798">
        <v>2733.61</v>
      </c>
      <c r="Z798">
        <v>29001193006</v>
      </c>
      <c r="AA798">
        <v>3796.8833884394999</v>
      </c>
      <c r="AB798" t="s">
        <v>54</v>
      </c>
      <c r="AC798" t="s">
        <v>54</v>
      </c>
      <c r="AD798" t="s">
        <v>54</v>
      </c>
      <c r="AE798" t="s">
        <v>55</v>
      </c>
      <c r="AF798" t="s">
        <v>3816</v>
      </c>
    </row>
    <row r="799" spans="1:32" x14ac:dyDescent="0.25">
      <c r="A799" t="s">
        <v>3817</v>
      </c>
      <c r="B799" t="s">
        <v>3818</v>
      </c>
      <c r="C799" t="s">
        <v>3818</v>
      </c>
      <c r="D799" t="s">
        <v>2334</v>
      </c>
      <c r="E799" t="s">
        <v>99</v>
      </c>
      <c r="F799">
        <v>6</v>
      </c>
      <c r="G799">
        <v>2022</v>
      </c>
      <c r="H799" s="1">
        <v>44811.388368553242</v>
      </c>
      <c r="I799" t="s">
        <v>3355</v>
      </c>
      <c r="J799">
        <v>1660.59</v>
      </c>
      <c r="K799">
        <v>0</v>
      </c>
      <c r="L799" t="s">
        <v>38</v>
      </c>
      <c r="M799" t="s">
        <v>51</v>
      </c>
      <c r="N799">
        <v>1660.58</v>
      </c>
      <c r="R799" t="s">
        <v>52</v>
      </c>
      <c r="S799">
        <v>31.10821</v>
      </c>
      <c r="T799">
        <v>-97.701660000000004</v>
      </c>
      <c r="U799">
        <v>9.6558333330000004</v>
      </c>
      <c r="V799">
        <v>1</v>
      </c>
      <c r="W799">
        <v>18</v>
      </c>
      <c r="X799">
        <v>18</v>
      </c>
      <c r="Y799">
        <v>3522.08</v>
      </c>
      <c r="AB799" t="s">
        <v>41</v>
      </c>
      <c r="AC799" t="s">
        <v>54</v>
      </c>
      <c r="AD799" t="s">
        <v>54</v>
      </c>
      <c r="AE799" t="s">
        <v>73</v>
      </c>
      <c r="AF799" t="s">
        <v>3819</v>
      </c>
    </row>
    <row r="800" spans="1:32" x14ac:dyDescent="0.25">
      <c r="A800" t="s">
        <v>3820</v>
      </c>
      <c r="B800" t="s">
        <v>3821</v>
      </c>
      <c r="C800" t="s">
        <v>3822</v>
      </c>
      <c r="D800" t="s">
        <v>3823</v>
      </c>
      <c r="E800" t="s">
        <v>600</v>
      </c>
      <c r="F800">
        <v>4</v>
      </c>
      <c r="G800">
        <v>2022</v>
      </c>
      <c r="H800" s="1">
        <v>44959.454057789349</v>
      </c>
      <c r="I800" t="s">
        <v>3355</v>
      </c>
      <c r="J800">
        <v>1653.89</v>
      </c>
      <c r="K800">
        <v>0</v>
      </c>
      <c r="L800" t="s">
        <v>38</v>
      </c>
      <c r="M800" t="s">
        <v>79</v>
      </c>
      <c r="Q800">
        <v>1653.89</v>
      </c>
      <c r="R800" t="s">
        <v>52</v>
      </c>
      <c r="S800">
        <v>30.270686999999999</v>
      </c>
      <c r="T800">
        <v>-82.124906999999993</v>
      </c>
      <c r="U800">
        <v>0.73299999999999998</v>
      </c>
      <c r="V800">
        <v>1</v>
      </c>
      <c r="W800">
        <v>1.3</v>
      </c>
      <c r="X800">
        <v>0.73299999999999998</v>
      </c>
      <c r="Y800">
        <v>267.56099999999998</v>
      </c>
      <c r="Z800">
        <v>12000195001</v>
      </c>
      <c r="AA800">
        <v>340.53582428689998</v>
      </c>
      <c r="AB800" t="s">
        <v>41</v>
      </c>
      <c r="AC800" t="s">
        <v>54</v>
      </c>
      <c r="AD800" t="s">
        <v>54</v>
      </c>
      <c r="AE800" t="s">
        <v>73</v>
      </c>
      <c r="AF800" t="s">
        <v>3824</v>
      </c>
    </row>
    <row r="801" spans="1:32" x14ac:dyDescent="0.25">
      <c r="A801" t="s">
        <v>3614</v>
      </c>
      <c r="B801" t="s">
        <v>3825</v>
      </c>
      <c r="C801" t="s">
        <v>3826</v>
      </c>
      <c r="D801" t="s">
        <v>206</v>
      </c>
      <c r="E801" t="s">
        <v>136</v>
      </c>
      <c r="F801">
        <v>4</v>
      </c>
      <c r="G801">
        <v>2022</v>
      </c>
      <c r="H801" s="1">
        <v>44977.52330064815</v>
      </c>
      <c r="I801" t="s">
        <v>3355</v>
      </c>
      <c r="J801">
        <v>1639</v>
      </c>
      <c r="K801">
        <v>0</v>
      </c>
      <c r="L801" t="s">
        <v>38</v>
      </c>
      <c r="M801" t="s">
        <v>51</v>
      </c>
      <c r="N801">
        <v>1639</v>
      </c>
      <c r="R801" t="s">
        <v>52</v>
      </c>
      <c r="S801">
        <v>34.964309</v>
      </c>
      <c r="T801">
        <v>-78.832921999999996</v>
      </c>
      <c r="U801">
        <v>13.41984167</v>
      </c>
      <c r="V801">
        <v>1</v>
      </c>
      <c r="W801">
        <v>21</v>
      </c>
      <c r="X801">
        <v>0</v>
      </c>
      <c r="Y801">
        <v>4898.2790000000005</v>
      </c>
      <c r="Z801">
        <v>37002601002</v>
      </c>
      <c r="AA801">
        <v>7375.241114235002</v>
      </c>
      <c r="AB801" t="s">
        <v>41</v>
      </c>
      <c r="AC801" t="s">
        <v>54</v>
      </c>
      <c r="AD801" t="s">
        <v>54</v>
      </c>
      <c r="AE801" t="s">
        <v>73</v>
      </c>
      <c r="AF801" t="s">
        <v>3827</v>
      </c>
    </row>
    <row r="802" spans="1:32" x14ac:dyDescent="0.25">
      <c r="A802" t="s">
        <v>3828</v>
      </c>
      <c r="B802" t="s">
        <v>3829</v>
      </c>
      <c r="C802" t="s">
        <v>3830</v>
      </c>
      <c r="D802" t="s">
        <v>3831</v>
      </c>
      <c r="E802" t="s">
        <v>259</v>
      </c>
      <c r="F802">
        <v>7</v>
      </c>
      <c r="G802">
        <v>2022</v>
      </c>
      <c r="H802" s="1">
        <v>44957.384245775465</v>
      </c>
      <c r="I802" t="s">
        <v>3355</v>
      </c>
      <c r="J802">
        <v>1601</v>
      </c>
      <c r="K802">
        <v>0</v>
      </c>
      <c r="L802" t="s">
        <v>38</v>
      </c>
      <c r="M802" t="s">
        <v>51</v>
      </c>
      <c r="N802">
        <v>683.6</v>
      </c>
      <c r="R802" t="s">
        <v>52</v>
      </c>
      <c r="S802">
        <v>42.801110999999999</v>
      </c>
      <c r="T802">
        <v>-96.217777999999996</v>
      </c>
      <c r="U802">
        <v>0</v>
      </c>
      <c r="V802">
        <v>1</v>
      </c>
      <c r="W802">
        <v>4.7300000000000004</v>
      </c>
      <c r="X802">
        <v>3.59</v>
      </c>
      <c r="Y802">
        <v>0</v>
      </c>
      <c r="Z802">
        <v>19000471001</v>
      </c>
      <c r="AA802">
        <v>788.87764214484002</v>
      </c>
      <c r="AB802" t="s">
        <v>53</v>
      </c>
      <c r="AC802" t="s">
        <v>42</v>
      </c>
      <c r="AD802" t="s">
        <v>54</v>
      </c>
      <c r="AE802" t="s">
        <v>438</v>
      </c>
      <c r="AF802" t="s">
        <v>3832</v>
      </c>
    </row>
    <row r="803" spans="1:32" x14ac:dyDescent="0.25">
      <c r="A803" t="s">
        <v>3833</v>
      </c>
      <c r="B803" t="s">
        <v>3834</v>
      </c>
      <c r="C803" t="s">
        <v>3835</v>
      </c>
      <c r="D803" t="s">
        <v>3836</v>
      </c>
      <c r="E803" t="s">
        <v>36</v>
      </c>
      <c r="F803">
        <v>9</v>
      </c>
      <c r="G803">
        <v>2022</v>
      </c>
      <c r="H803" s="1">
        <v>44979.544264618053</v>
      </c>
      <c r="I803" t="s">
        <v>3355</v>
      </c>
      <c r="J803">
        <v>1597</v>
      </c>
      <c r="K803">
        <v>0</v>
      </c>
      <c r="L803" t="s">
        <v>38</v>
      </c>
      <c r="M803" t="s">
        <v>51</v>
      </c>
      <c r="N803">
        <v>1820</v>
      </c>
      <c r="R803" t="s">
        <v>214</v>
      </c>
      <c r="S803">
        <v>34.616658000000001</v>
      </c>
      <c r="T803">
        <v>-117.355048</v>
      </c>
      <c r="U803">
        <v>7.04</v>
      </c>
      <c r="V803">
        <v>1</v>
      </c>
      <c r="W803">
        <v>18</v>
      </c>
      <c r="X803">
        <v>4.8</v>
      </c>
      <c r="Y803">
        <v>2570.1799999999998</v>
      </c>
      <c r="Z803">
        <v>6006009001</v>
      </c>
      <c r="AA803">
        <v>4880.4064657159997</v>
      </c>
      <c r="AB803" t="s">
        <v>118</v>
      </c>
      <c r="AC803" t="s">
        <v>562</v>
      </c>
      <c r="AD803" t="s">
        <v>54</v>
      </c>
      <c r="AE803" t="s">
        <v>589</v>
      </c>
      <c r="AF803" t="s">
        <v>3837</v>
      </c>
    </row>
    <row r="804" spans="1:32" x14ac:dyDescent="0.25">
      <c r="A804" t="s">
        <v>3838</v>
      </c>
      <c r="B804" t="s">
        <v>3839</v>
      </c>
      <c r="C804" t="s">
        <v>3840</v>
      </c>
      <c r="D804" t="s">
        <v>3841</v>
      </c>
      <c r="E804" t="s">
        <v>253</v>
      </c>
      <c r="F804">
        <v>5</v>
      </c>
      <c r="G804">
        <v>2022</v>
      </c>
      <c r="H804" s="1">
        <v>44944.406872743057</v>
      </c>
      <c r="I804" t="s">
        <v>3355</v>
      </c>
      <c r="J804">
        <v>1574.21</v>
      </c>
      <c r="K804">
        <v>0</v>
      </c>
      <c r="L804" t="s">
        <v>38</v>
      </c>
      <c r="M804" t="s">
        <v>39</v>
      </c>
      <c r="N804">
        <v>1401.65</v>
      </c>
      <c r="Q804">
        <v>172.56</v>
      </c>
      <c r="R804" t="s">
        <v>86</v>
      </c>
      <c r="S804">
        <v>41.663519999999998</v>
      </c>
      <c r="T804">
        <v>-85.143500000000003</v>
      </c>
      <c r="U804">
        <v>0.50347500000000001</v>
      </c>
      <c r="V804">
        <v>1</v>
      </c>
      <c r="W804">
        <v>2.2999999999999998</v>
      </c>
      <c r="X804">
        <v>0.5</v>
      </c>
      <c r="Y804">
        <v>183.8082</v>
      </c>
      <c r="Z804">
        <v>18003051001</v>
      </c>
      <c r="AA804">
        <v>364.20943773999994</v>
      </c>
      <c r="AB804" t="s">
        <v>87</v>
      </c>
      <c r="AC804" t="s">
        <v>72</v>
      </c>
      <c r="AD804" t="s">
        <v>975</v>
      </c>
      <c r="AE804" t="s">
        <v>73</v>
      </c>
      <c r="AF804" t="s">
        <v>3842</v>
      </c>
    </row>
    <row r="805" spans="1:32" x14ac:dyDescent="0.25">
      <c r="A805" t="s">
        <v>3843</v>
      </c>
      <c r="B805" t="s">
        <v>3844</v>
      </c>
      <c r="C805" t="s">
        <v>3845</v>
      </c>
      <c r="D805" t="s">
        <v>3846</v>
      </c>
      <c r="E805" t="s">
        <v>259</v>
      </c>
      <c r="F805">
        <v>7</v>
      </c>
      <c r="G805">
        <v>2022</v>
      </c>
      <c r="H805" s="1">
        <v>44929.686959629631</v>
      </c>
      <c r="I805" t="s">
        <v>3355</v>
      </c>
      <c r="J805">
        <v>1572.78</v>
      </c>
      <c r="K805">
        <v>0</v>
      </c>
      <c r="L805" t="s">
        <v>38</v>
      </c>
      <c r="M805" t="s">
        <v>51</v>
      </c>
      <c r="N805">
        <v>1572.78</v>
      </c>
      <c r="R805" t="s">
        <v>52</v>
      </c>
      <c r="S805">
        <v>42.648800000000001</v>
      </c>
      <c r="T805">
        <v>-93.906800000000004</v>
      </c>
      <c r="U805">
        <v>0</v>
      </c>
      <c r="V805">
        <v>1</v>
      </c>
      <c r="W805">
        <v>6</v>
      </c>
      <c r="X805">
        <v>4.1500000000000004</v>
      </c>
      <c r="Y805">
        <v>0</v>
      </c>
      <c r="Z805">
        <v>19000253001</v>
      </c>
      <c r="AA805">
        <v>738.25253029897999</v>
      </c>
      <c r="AB805" t="s">
        <v>118</v>
      </c>
      <c r="AC805" t="s">
        <v>54</v>
      </c>
      <c r="AD805" t="s">
        <v>54</v>
      </c>
      <c r="AE805" t="s">
        <v>55</v>
      </c>
      <c r="AF805" t="s">
        <v>3847</v>
      </c>
    </row>
    <row r="806" spans="1:32" x14ac:dyDescent="0.25">
      <c r="A806" t="s">
        <v>3848</v>
      </c>
      <c r="B806" t="s">
        <v>3849</v>
      </c>
      <c r="C806" t="s">
        <v>3850</v>
      </c>
      <c r="D806" t="s">
        <v>3851</v>
      </c>
      <c r="E806" t="s">
        <v>600</v>
      </c>
      <c r="F806">
        <v>4</v>
      </c>
      <c r="G806">
        <v>2022</v>
      </c>
      <c r="H806" s="1">
        <v>44973.562643460646</v>
      </c>
      <c r="I806" t="s">
        <v>3355</v>
      </c>
      <c r="J806">
        <v>1555.13</v>
      </c>
      <c r="K806">
        <v>0</v>
      </c>
      <c r="L806" t="s">
        <v>38</v>
      </c>
      <c r="M806" t="s">
        <v>51</v>
      </c>
      <c r="N806">
        <v>1555.13</v>
      </c>
      <c r="R806" t="s">
        <v>52</v>
      </c>
      <c r="S806">
        <v>25.993110000000001</v>
      </c>
      <c r="T806">
        <v>-80.334090000000003</v>
      </c>
      <c r="Z806">
        <v>12000001022</v>
      </c>
      <c r="AA806">
        <v>3168.6221083379996</v>
      </c>
      <c r="AB806" t="s">
        <v>53</v>
      </c>
      <c r="AC806" t="s">
        <v>72</v>
      </c>
      <c r="AD806" t="s">
        <v>54</v>
      </c>
      <c r="AE806" t="s">
        <v>73</v>
      </c>
      <c r="AF806" t="s">
        <v>3852</v>
      </c>
    </row>
    <row r="807" spans="1:32" x14ac:dyDescent="0.25">
      <c r="A807" t="s">
        <v>3853</v>
      </c>
      <c r="B807" t="s">
        <v>3854</v>
      </c>
      <c r="C807" t="s">
        <v>3855</v>
      </c>
      <c r="D807" t="s">
        <v>3856</v>
      </c>
      <c r="E807" t="s">
        <v>207</v>
      </c>
      <c r="F807">
        <v>4</v>
      </c>
      <c r="G807">
        <v>2022</v>
      </c>
      <c r="H807" s="1">
        <v>44963.41788966435</v>
      </c>
      <c r="I807" t="s">
        <v>3355</v>
      </c>
      <c r="J807">
        <v>1550.36</v>
      </c>
      <c r="K807">
        <v>0</v>
      </c>
      <c r="L807" t="s">
        <v>38</v>
      </c>
      <c r="M807" t="s">
        <v>79</v>
      </c>
      <c r="Q807">
        <v>1468.7</v>
      </c>
      <c r="R807" t="s">
        <v>86</v>
      </c>
      <c r="S807">
        <v>35.926091</v>
      </c>
      <c r="T807">
        <v>-83.601215999999994</v>
      </c>
      <c r="U807">
        <v>19.426666669999999</v>
      </c>
      <c r="V807">
        <v>1</v>
      </c>
      <c r="W807">
        <v>4.8</v>
      </c>
      <c r="X807">
        <v>4.5199999999999996</v>
      </c>
      <c r="Y807">
        <v>7185.4750000000004</v>
      </c>
      <c r="Z807">
        <v>47001280002</v>
      </c>
      <c r="AA807">
        <v>1194.6069557871997</v>
      </c>
      <c r="AB807" t="s">
        <v>41</v>
      </c>
      <c r="AC807" t="s">
        <v>54</v>
      </c>
      <c r="AD807" t="s">
        <v>54</v>
      </c>
      <c r="AE807" t="s">
        <v>73</v>
      </c>
      <c r="AF807" t="s">
        <v>3857</v>
      </c>
    </row>
    <row r="808" spans="1:32" x14ac:dyDescent="0.25">
      <c r="A808" t="s">
        <v>3858</v>
      </c>
      <c r="B808" t="s">
        <v>3859</v>
      </c>
      <c r="C808" t="s">
        <v>3860</v>
      </c>
      <c r="D808" t="s">
        <v>3538</v>
      </c>
      <c r="E808" t="s">
        <v>36</v>
      </c>
      <c r="F808">
        <v>9</v>
      </c>
      <c r="G808">
        <v>2022</v>
      </c>
      <c r="H808" s="1">
        <v>44972.739143333332</v>
      </c>
      <c r="I808" t="s">
        <v>3355</v>
      </c>
      <c r="J808">
        <v>1544.58</v>
      </c>
      <c r="K808">
        <v>0</v>
      </c>
      <c r="L808" t="s">
        <v>38</v>
      </c>
      <c r="M808" t="s">
        <v>51</v>
      </c>
      <c r="N808">
        <v>1544.58</v>
      </c>
      <c r="R808" t="s">
        <v>52</v>
      </c>
      <c r="S808">
        <v>33.772950982902401</v>
      </c>
      <c r="T808">
        <v>-116.955054908457</v>
      </c>
      <c r="Z808">
        <v>6008006001</v>
      </c>
      <c r="AA808">
        <v>4900.4379847916998</v>
      </c>
      <c r="AB808" t="s">
        <v>53</v>
      </c>
      <c r="AC808" t="s">
        <v>42</v>
      </c>
      <c r="AD808" t="s">
        <v>54</v>
      </c>
      <c r="AE808" t="s">
        <v>73</v>
      </c>
      <c r="AF808" t="s">
        <v>3861</v>
      </c>
    </row>
    <row r="809" spans="1:32" x14ac:dyDescent="0.25">
      <c r="A809" t="s">
        <v>3862</v>
      </c>
      <c r="B809" t="s">
        <v>3863</v>
      </c>
      <c r="C809" t="s">
        <v>3864</v>
      </c>
      <c r="D809" t="s">
        <v>3865</v>
      </c>
      <c r="E809" t="s">
        <v>172</v>
      </c>
      <c r="F809">
        <v>4</v>
      </c>
      <c r="G809">
        <v>2022</v>
      </c>
      <c r="H809" s="1">
        <v>44974.503679965281</v>
      </c>
      <c r="I809" t="s">
        <v>3355</v>
      </c>
      <c r="J809">
        <v>1529.54</v>
      </c>
      <c r="K809">
        <v>0</v>
      </c>
      <c r="L809" t="s">
        <v>38</v>
      </c>
      <c r="M809" t="s">
        <v>679</v>
      </c>
      <c r="O809">
        <v>1530</v>
      </c>
      <c r="R809" t="s">
        <v>52</v>
      </c>
      <c r="S809">
        <v>34.136389000000001</v>
      </c>
      <c r="T809">
        <v>-79.551389</v>
      </c>
      <c r="U809">
        <v>9.6185833330000001</v>
      </c>
      <c r="V809">
        <v>1</v>
      </c>
      <c r="W809">
        <v>0</v>
      </c>
      <c r="X809">
        <v>0</v>
      </c>
      <c r="Y809">
        <v>3509.864</v>
      </c>
      <c r="Z809">
        <v>45000275001</v>
      </c>
      <c r="AA809">
        <v>4534.4074998629994</v>
      </c>
      <c r="AB809" t="s">
        <v>41</v>
      </c>
      <c r="AC809" t="s">
        <v>54</v>
      </c>
      <c r="AD809" t="s">
        <v>54</v>
      </c>
      <c r="AE809" t="s">
        <v>73</v>
      </c>
      <c r="AF809" t="s">
        <v>3866</v>
      </c>
    </row>
    <row r="810" spans="1:32" x14ac:dyDescent="0.25">
      <c r="A810" t="s">
        <v>3867</v>
      </c>
      <c r="B810" t="s">
        <v>3868</v>
      </c>
      <c r="C810" t="s">
        <v>3869</v>
      </c>
      <c r="D810" t="s">
        <v>3870</v>
      </c>
      <c r="E810" t="s">
        <v>61</v>
      </c>
      <c r="F810">
        <v>1</v>
      </c>
      <c r="G810">
        <v>2022</v>
      </c>
      <c r="H810" s="1">
        <v>44957.399683368058</v>
      </c>
      <c r="I810" t="s">
        <v>3355</v>
      </c>
      <c r="J810">
        <v>1525.76</v>
      </c>
      <c r="K810">
        <v>0</v>
      </c>
      <c r="L810" t="s">
        <v>38</v>
      </c>
      <c r="M810" t="s">
        <v>79</v>
      </c>
      <c r="Q810">
        <v>1525.76</v>
      </c>
      <c r="R810" t="s">
        <v>94</v>
      </c>
      <c r="S810">
        <v>41.513430999999997</v>
      </c>
      <c r="T810">
        <v>-72.827877999999998</v>
      </c>
      <c r="U810">
        <v>10.71666667</v>
      </c>
      <c r="V810">
        <v>1</v>
      </c>
      <c r="W810">
        <v>11.6</v>
      </c>
      <c r="X810">
        <v>0</v>
      </c>
      <c r="Y810">
        <v>3904.6</v>
      </c>
      <c r="Z810">
        <v>9000800001</v>
      </c>
      <c r="AA810">
        <v>3873.7315798026402</v>
      </c>
      <c r="AB810" t="s">
        <v>54</v>
      </c>
      <c r="AC810" t="s">
        <v>54</v>
      </c>
      <c r="AD810" t="s">
        <v>54</v>
      </c>
      <c r="AE810" t="s">
        <v>73</v>
      </c>
      <c r="AF810" t="s">
        <v>3871</v>
      </c>
    </row>
    <row r="811" spans="1:32" x14ac:dyDescent="0.25">
      <c r="A811" t="s">
        <v>3872</v>
      </c>
      <c r="B811" t="s">
        <v>3873</v>
      </c>
      <c r="C811" t="s">
        <v>3874</v>
      </c>
      <c r="D811" t="s">
        <v>3875</v>
      </c>
      <c r="E811" t="s">
        <v>600</v>
      </c>
      <c r="F811">
        <v>4</v>
      </c>
      <c r="G811">
        <v>2022</v>
      </c>
      <c r="H811" s="1">
        <v>44957.614796770831</v>
      </c>
      <c r="I811" t="s">
        <v>3355</v>
      </c>
      <c r="J811">
        <v>1493.2</v>
      </c>
      <c r="K811">
        <v>0</v>
      </c>
      <c r="L811" t="s">
        <v>38</v>
      </c>
      <c r="M811" t="s">
        <v>51</v>
      </c>
      <c r="N811">
        <v>926.42</v>
      </c>
      <c r="R811" t="s">
        <v>52</v>
      </c>
      <c r="S811">
        <v>30.216107000000001</v>
      </c>
      <c r="T811">
        <v>-85.853669999999994</v>
      </c>
      <c r="U811">
        <v>4.903333333</v>
      </c>
      <c r="V811">
        <v>1</v>
      </c>
      <c r="W811">
        <v>14</v>
      </c>
      <c r="X811">
        <v>0</v>
      </c>
      <c r="Y811">
        <v>1791.06</v>
      </c>
      <c r="Z811">
        <v>12000199001</v>
      </c>
      <c r="AA811">
        <v>2913.6755019199995</v>
      </c>
      <c r="AB811" t="s">
        <v>41</v>
      </c>
      <c r="AC811" t="s">
        <v>54</v>
      </c>
      <c r="AD811" t="s">
        <v>54</v>
      </c>
      <c r="AE811" t="s">
        <v>73</v>
      </c>
      <c r="AF811" t="s">
        <v>3876</v>
      </c>
    </row>
    <row r="812" spans="1:32" x14ac:dyDescent="0.25">
      <c r="A812" t="s">
        <v>3877</v>
      </c>
      <c r="B812" t="s">
        <v>3878</v>
      </c>
      <c r="C812" t="s">
        <v>3879</v>
      </c>
      <c r="D812" t="s">
        <v>3880</v>
      </c>
      <c r="E812" t="s">
        <v>61</v>
      </c>
      <c r="F812">
        <v>1</v>
      </c>
      <c r="G812">
        <v>2022</v>
      </c>
      <c r="H812" s="1">
        <v>44971.453675671299</v>
      </c>
      <c r="I812" t="s">
        <v>3355</v>
      </c>
      <c r="J812">
        <v>1470.58</v>
      </c>
      <c r="K812">
        <v>0</v>
      </c>
      <c r="L812" t="s">
        <v>38</v>
      </c>
      <c r="M812" t="s">
        <v>79</v>
      </c>
      <c r="Q812">
        <v>2941.16</v>
      </c>
      <c r="R812" t="s">
        <v>94</v>
      </c>
      <c r="S812">
        <v>41.013328999999999</v>
      </c>
      <c r="T812">
        <v>-73.624832999999995</v>
      </c>
      <c r="U812">
        <v>6.6833333330000002</v>
      </c>
      <c r="V812">
        <v>1</v>
      </c>
      <c r="W812">
        <v>12.5</v>
      </c>
      <c r="X812">
        <v>0</v>
      </c>
      <c r="Y812">
        <v>2436.65</v>
      </c>
      <c r="Z812">
        <v>9000570001</v>
      </c>
      <c r="AA812">
        <v>3899.4083451633105</v>
      </c>
      <c r="AB812" t="s">
        <v>54</v>
      </c>
      <c r="AC812" t="s">
        <v>54</v>
      </c>
      <c r="AD812" t="s">
        <v>54</v>
      </c>
      <c r="AE812" t="s">
        <v>55</v>
      </c>
      <c r="AF812" t="s">
        <v>3881</v>
      </c>
    </row>
    <row r="813" spans="1:32" x14ac:dyDescent="0.25">
      <c r="A813" t="s">
        <v>3882</v>
      </c>
      <c r="B813" t="s">
        <v>3883</v>
      </c>
      <c r="C813" t="s">
        <v>3884</v>
      </c>
      <c r="D813" t="s">
        <v>3885</v>
      </c>
      <c r="E813" t="s">
        <v>172</v>
      </c>
      <c r="F813">
        <v>4</v>
      </c>
      <c r="G813">
        <v>2022</v>
      </c>
      <c r="H813" s="1">
        <v>44945.452003136576</v>
      </c>
      <c r="I813" t="s">
        <v>3355</v>
      </c>
      <c r="J813">
        <v>1466.83</v>
      </c>
      <c r="K813">
        <v>0</v>
      </c>
      <c r="L813" t="s">
        <v>38</v>
      </c>
      <c r="M813" t="s">
        <v>79</v>
      </c>
      <c r="Q813">
        <v>1466.83</v>
      </c>
      <c r="R813" t="s">
        <v>214</v>
      </c>
      <c r="S813">
        <v>33.469721999999997</v>
      </c>
      <c r="T813">
        <v>-81.913611000000003</v>
      </c>
      <c r="U813">
        <v>10.634874999999999</v>
      </c>
      <c r="V813">
        <v>1</v>
      </c>
      <c r="W813">
        <v>0</v>
      </c>
      <c r="X813">
        <v>0</v>
      </c>
      <c r="Y813">
        <v>1939.4902</v>
      </c>
      <c r="Z813">
        <v>45000612001</v>
      </c>
      <c r="AA813">
        <v>7102.08403593</v>
      </c>
      <c r="AB813" t="s">
        <v>54</v>
      </c>
      <c r="AC813" t="s">
        <v>64</v>
      </c>
      <c r="AD813" t="s">
        <v>537</v>
      </c>
      <c r="AE813" t="s">
        <v>73</v>
      </c>
      <c r="AF813" t="s">
        <v>3886</v>
      </c>
    </row>
    <row r="814" spans="1:32" x14ac:dyDescent="0.25">
      <c r="A814" t="s">
        <v>3887</v>
      </c>
      <c r="B814" t="s">
        <v>3888</v>
      </c>
      <c r="C814" t="s">
        <v>3889</v>
      </c>
      <c r="D814" t="s">
        <v>3890</v>
      </c>
      <c r="E814" t="s">
        <v>36</v>
      </c>
      <c r="F814">
        <v>9</v>
      </c>
      <c r="G814">
        <v>2022</v>
      </c>
      <c r="H814" s="1">
        <v>44972.516912557869</v>
      </c>
      <c r="I814" t="s">
        <v>3355</v>
      </c>
      <c r="J814">
        <v>1462</v>
      </c>
      <c r="K814">
        <v>0</v>
      </c>
      <c r="L814" t="s">
        <v>38</v>
      </c>
      <c r="M814" t="s">
        <v>79</v>
      </c>
      <c r="Q814">
        <v>1462</v>
      </c>
      <c r="R814" t="s">
        <v>94</v>
      </c>
      <c r="S814">
        <v>34.243076000000002</v>
      </c>
      <c r="T814">
        <v>-117.278006</v>
      </c>
      <c r="U814">
        <v>7.65</v>
      </c>
      <c r="V814">
        <v>1</v>
      </c>
      <c r="W814">
        <v>15</v>
      </c>
      <c r="X814">
        <v>0</v>
      </c>
      <c r="Y814">
        <v>2791.7</v>
      </c>
      <c r="Z814">
        <v>6005184001</v>
      </c>
      <c r="AA814">
        <v>4261.2504215580002</v>
      </c>
      <c r="AB814" t="s">
        <v>3891</v>
      </c>
      <c r="AC814" t="s">
        <v>72</v>
      </c>
      <c r="AD814" t="s">
        <v>54</v>
      </c>
      <c r="AE814" t="s">
        <v>452</v>
      </c>
      <c r="AF814" t="s">
        <v>3892</v>
      </c>
    </row>
    <row r="815" spans="1:32" x14ac:dyDescent="0.25">
      <c r="A815" t="s">
        <v>3893</v>
      </c>
      <c r="B815" t="s">
        <v>3894</v>
      </c>
      <c r="C815" t="s">
        <v>3895</v>
      </c>
      <c r="D815" t="s">
        <v>3896</v>
      </c>
      <c r="E815" t="s">
        <v>136</v>
      </c>
      <c r="F815">
        <v>4</v>
      </c>
      <c r="G815">
        <v>2022</v>
      </c>
      <c r="H815" s="1">
        <v>44973.589188078702</v>
      </c>
      <c r="I815" t="s">
        <v>3355</v>
      </c>
      <c r="J815">
        <v>1447</v>
      </c>
      <c r="K815">
        <v>0</v>
      </c>
      <c r="L815" t="s">
        <v>38</v>
      </c>
      <c r="M815" t="s">
        <v>51</v>
      </c>
      <c r="N815">
        <v>1447</v>
      </c>
      <c r="R815" t="s">
        <v>52</v>
      </c>
      <c r="S815">
        <v>35.546512999999997</v>
      </c>
      <c r="T815">
        <v>-79.219919000000004</v>
      </c>
      <c r="U815">
        <v>3.4804916669999999</v>
      </c>
      <c r="V815">
        <v>1</v>
      </c>
      <c r="W815">
        <v>12</v>
      </c>
      <c r="X815">
        <v>0</v>
      </c>
      <c r="Y815">
        <v>1272.0337</v>
      </c>
      <c r="Z815">
        <v>37005301003</v>
      </c>
      <c r="AA815">
        <v>2968.3069175809997</v>
      </c>
      <c r="AB815" t="s">
        <v>41</v>
      </c>
      <c r="AC815" t="s">
        <v>54</v>
      </c>
      <c r="AD815" t="s">
        <v>54</v>
      </c>
      <c r="AE815" t="s">
        <v>54</v>
      </c>
      <c r="AF815" t="s">
        <v>3897</v>
      </c>
    </row>
    <row r="816" spans="1:32" x14ac:dyDescent="0.25">
      <c r="A816" t="s">
        <v>3898</v>
      </c>
      <c r="B816" t="s">
        <v>3899</v>
      </c>
      <c r="C816" t="s">
        <v>3900</v>
      </c>
      <c r="D816" t="s">
        <v>3901</v>
      </c>
      <c r="E816" t="s">
        <v>1023</v>
      </c>
      <c r="F816">
        <v>8</v>
      </c>
      <c r="G816">
        <v>2022</v>
      </c>
      <c r="H816" s="1">
        <v>44963.519323263892</v>
      </c>
      <c r="I816" t="s">
        <v>3355</v>
      </c>
      <c r="J816">
        <v>1420</v>
      </c>
      <c r="K816">
        <v>0</v>
      </c>
      <c r="L816" t="s">
        <v>38</v>
      </c>
      <c r="M816" t="s">
        <v>51</v>
      </c>
      <c r="N816">
        <v>15</v>
      </c>
      <c r="R816" t="s">
        <v>52</v>
      </c>
      <c r="S816">
        <v>40.423628000000001</v>
      </c>
      <c r="T816">
        <v>-104.676788</v>
      </c>
      <c r="U816">
        <v>7.141666667</v>
      </c>
      <c r="V816">
        <v>4</v>
      </c>
      <c r="W816">
        <v>14.7</v>
      </c>
      <c r="X816">
        <v>0</v>
      </c>
      <c r="Y816">
        <v>869.16666669999995</v>
      </c>
      <c r="Z816">
        <v>8000044001</v>
      </c>
      <c r="AA816">
        <v>4091.8930330089001</v>
      </c>
      <c r="AB816" t="s">
        <v>53</v>
      </c>
      <c r="AC816" t="s">
        <v>42</v>
      </c>
      <c r="AD816" t="s">
        <v>54</v>
      </c>
      <c r="AE816" t="s">
        <v>65</v>
      </c>
      <c r="AF816" t="s">
        <v>3902</v>
      </c>
    </row>
    <row r="817" spans="1:32" x14ac:dyDescent="0.25">
      <c r="A817" t="s">
        <v>3903</v>
      </c>
      <c r="B817" t="s">
        <v>3904</v>
      </c>
      <c r="C817" t="s">
        <v>3905</v>
      </c>
      <c r="D817" t="s">
        <v>3906</v>
      </c>
      <c r="E817" t="s">
        <v>36</v>
      </c>
      <c r="F817">
        <v>9</v>
      </c>
      <c r="G817">
        <v>2022</v>
      </c>
      <c r="H817" s="1">
        <v>44938.755203148146</v>
      </c>
      <c r="I817" t="s">
        <v>3355</v>
      </c>
      <c r="J817">
        <v>1415.08</v>
      </c>
      <c r="K817">
        <v>0</v>
      </c>
      <c r="L817" t="s">
        <v>38</v>
      </c>
      <c r="M817" t="s">
        <v>79</v>
      </c>
      <c r="Q817">
        <v>1415.08</v>
      </c>
      <c r="R817" t="s">
        <v>52</v>
      </c>
      <c r="S817">
        <v>37.795777999999999</v>
      </c>
      <c r="T817">
        <v>-121.260639</v>
      </c>
      <c r="U817">
        <v>5.5943333329999998</v>
      </c>
      <c r="V817">
        <v>1</v>
      </c>
      <c r="W817">
        <v>9.8699999999999992</v>
      </c>
      <c r="X817">
        <v>0</v>
      </c>
      <c r="Y817">
        <v>2040.6220000000001</v>
      </c>
      <c r="Z817">
        <v>6005146001</v>
      </c>
      <c r="AA817">
        <v>2817.1600009188996</v>
      </c>
      <c r="AB817" t="s">
        <v>53</v>
      </c>
      <c r="AC817" t="s">
        <v>42</v>
      </c>
      <c r="AD817" t="s">
        <v>54</v>
      </c>
      <c r="AE817" t="s">
        <v>65</v>
      </c>
      <c r="AF817" t="s">
        <v>3907</v>
      </c>
    </row>
    <row r="818" spans="1:32" x14ac:dyDescent="0.25">
      <c r="A818" t="s">
        <v>3402</v>
      </c>
      <c r="B818" t="s">
        <v>3908</v>
      </c>
      <c r="C818" t="s">
        <v>3909</v>
      </c>
      <c r="D818" t="s">
        <v>3405</v>
      </c>
      <c r="E818" t="s">
        <v>136</v>
      </c>
      <c r="F818">
        <v>4</v>
      </c>
      <c r="G818">
        <v>2022</v>
      </c>
      <c r="H818" s="1">
        <v>44977.520835636577</v>
      </c>
      <c r="I818" t="s">
        <v>3355</v>
      </c>
      <c r="J818">
        <v>1414</v>
      </c>
      <c r="K818">
        <v>0</v>
      </c>
      <c r="L818" t="s">
        <v>38</v>
      </c>
      <c r="M818" t="s">
        <v>39</v>
      </c>
      <c r="N818">
        <v>1019</v>
      </c>
      <c r="Q818">
        <v>395</v>
      </c>
      <c r="R818" t="s">
        <v>561</v>
      </c>
      <c r="S818">
        <v>35.383595999999997</v>
      </c>
      <c r="T818">
        <v>-80.941433000000004</v>
      </c>
      <c r="U818">
        <v>5.3802916669999998</v>
      </c>
      <c r="V818">
        <v>1</v>
      </c>
      <c r="W818">
        <v>12</v>
      </c>
      <c r="X818">
        <v>0</v>
      </c>
      <c r="Y818">
        <v>1964.5877</v>
      </c>
      <c r="Z818">
        <v>37006001008</v>
      </c>
      <c r="AA818">
        <v>2933.7070209956996</v>
      </c>
      <c r="AB818" t="s">
        <v>53</v>
      </c>
      <c r="AC818" t="s">
        <v>54</v>
      </c>
      <c r="AD818" t="s">
        <v>54</v>
      </c>
      <c r="AE818" t="s">
        <v>54</v>
      </c>
      <c r="AF818" t="s">
        <v>3910</v>
      </c>
    </row>
    <row r="819" spans="1:32" x14ac:dyDescent="0.25">
      <c r="A819" t="s">
        <v>3911</v>
      </c>
      <c r="B819" t="s">
        <v>3912</v>
      </c>
      <c r="C819" t="s">
        <v>3913</v>
      </c>
      <c r="D819" t="s">
        <v>1459</v>
      </c>
      <c r="E819" t="s">
        <v>36</v>
      </c>
      <c r="F819">
        <v>9</v>
      </c>
      <c r="G819">
        <v>2022</v>
      </c>
      <c r="H819" s="1">
        <v>44986.803787881945</v>
      </c>
      <c r="I819" t="s">
        <v>3355</v>
      </c>
      <c r="J819">
        <v>1402.88</v>
      </c>
      <c r="K819">
        <v>0</v>
      </c>
      <c r="L819" t="s">
        <v>38</v>
      </c>
      <c r="M819" t="s">
        <v>79</v>
      </c>
      <c r="Q819">
        <v>1405.21</v>
      </c>
      <c r="R819" t="s">
        <v>94</v>
      </c>
      <c r="S819">
        <v>34.055900000000001</v>
      </c>
      <c r="T819">
        <v>-117.36134</v>
      </c>
      <c r="U819">
        <v>6.9307499999999997</v>
      </c>
      <c r="V819">
        <v>2</v>
      </c>
      <c r="W819">
        <v>11.7</v>
      </c>
      <c r="X819">
        <v>6.5</v>
      </c>
      <c r="Y819">
        <v>2529.8000000000002</v>
      </c>
      <c r="Z819">
        <v>6008052001</v>
      </c>
      <c r="AA819">
        <v>3296.0954115469995</v>
      </c>
      <c r="AB819" t="s">
        <v>41</v>
      </c>
      <c r="AC819" t="s">
        <v>64</v>
      </c>
      <c r="AD819" t="s">
        <v>54</v>
      </c>
      <c r="AE819" t="s">
        <v>55</v>
      </c>
      <c r="AF819" t="s">
        <v>3914</v>
      </c>
    </row>
    <row r="820" spans="1:32" x14ac:dyDescent="0.25">
      <c r="A820" t="s">
        <v>3915</v>
      </c>
      <c r="B820" t="s">
        <v>3916</v>
      </c>
      <c r="C820" t="s">
        <v>3917</v>
      </c>
      <c r="D820" t="s">
        <v>3918</v>
      </c>
      <c r="E820" t="s">
        <v>253</v>
      </c>
      <c r="F820">
        <v>5</v>
      </c>
      <c r="G820">
        <v>2022</v>
      </c>
      <c r="H820" s="1">
        <v>44953.682407141205</v>
      </c>
      <c r="I820" t="s">
        <v>3355</v>
      </c>
      <c r="J820">
        <v>1394.2</v>
      </c>
      <c r="K820">
        <v>0</v>
      </c>
      <c r="L820" t="s">
        <v>38</v>
      </c>
      <c r="M820" t="s">
        <v>51</v>
      </c>
      <c r="N820">
        <v>58.8</v>
      </c>
      <c r="R820" t="s">
        <v>52</v>
      </c>
      <c r="S820">
        <v>40.923721999999998</v>
      </c>
      <c r="T820">
        <v>-87.175777999999994</v>
      </c>
      <c r="U820">
        <v>1.4302083329999999</v>
      </c>
      <c r="V820">
        <v>2</v>
      </c>
      <c r="W820">
        <v>1.6</v>
      </c>
      <c r="X820">
        <v>1.65</v>
      </c>
      <c r="Y820">
        <v>467.88499999999999</v>
      </c>
      <c r="Z820">
        <v>18003070001</v>
      </c>
      <c r="AA820">
        <v>586.37719476140001</v>
      </c>
      <c r="AB820" t="s">
        <v>41</v>
      </c>
      <c r="AC820" t="s">
        <v>64</v>
      </c>
      <c r="AD820" t="s">
        <v>54</v>
      </c>
      <c r="AE820" t="s">
        <v>589</v>
      </c>
      <c r="AF820" t="s">
        <v>3919</v>
      </c>
    </row>
    <row r="821" spans="1:32" x14ac:dyDescent="0.25">
      <c r="A821" t="s">
        <v>3920</v>
      </c>
      <c r="B821" t="s">
        <v>3921</v>
      </c>
      <c r="C821" t="s">
        <v>3922</v>
      </c>
      <c r="D821" t="s">
        <v>3923</v>
      </c>
      <c r="E821" t="s">
        <v>247</v>
      </c>
      <c r="F821">
        <v>1</v>
      </c>
      <c r="G821">
        <v>2022</v>
      </c>
      <c r="H821" s="1">
        <v>44980.379109074071</v>
      </c>
      <c r="I821" t="s">
        <v>3355</v>
      </c>
      <c r="J821">
        <v>1389</v>
      </c>
      <c r="K821">
        <v>0</v>
      </c>
      <c r="L821" t="s">
        <v>38</v>
      </c>
      <c r="M821" t="s">
        <v>79</v>
      </c>
      <c r="Q821">
        <v>1389</v>
      </c>
      <c r="R821" t="s">
        <v>86</v>
      </c>
      <c r="S821">
        <v>42.600475000000003</v>
      </c>
      <c r="T821">
        <v>-71.284156999999993</v>
      </c>
      <c r="U821">
        <v>4.266666667</v>
      </c>
      <c r="V821">
        <v>1</v>
      </c>
      <c r="W821">
        <v>5.5</v>
      </c>
      <c r="X821">
        <v>0</v>
      </c>
      <c r="Y821">
        <v>1556.6</v>
      </c>
      <c r="Z821">
        <v>25000027001</v>
      </c>
      <c r="AA821">
        <v>1817.4050943226</v>
      </c>
      <c r="AB821" t="s">
        <v>54</v>
      </c>
      <c r="AC821" t="s">
        <v>54</v>
      </c>
      <c r="AD821" t="s">
        <v>54</v>
      </c>
      <c r="AE821" t="s">
        <v>65</v>
      </c>
      <c r="AF821" t="s">
        <v>3924</v>
      </c>
    </row>
    <row r="822" spans="1:32" x14ac:dyDescent="0.25">
      <c r="A822" t="s">
        <v>3925</v>
      </c>
      <c r="B822" t="s">
        <v>3926</v>
      </c>
      <c r="C822" t="s">
        <v>3926</v>
      </c>
      <c r="D822" t="s">
        <v>3927</v>
      </c>
      <c r="E822" t="s">
        <v>99</v>
      </c>
      <c r="F822">
        <v>6</v>
      </c>
      <c r="G822">
        <v>2022</v>
      </c>
      <c r="H822" s="1">
        <v>44830.659801608796</v>
      </c>
      <c r="I822" t="s">
        <v>3355</v>
      </c>
      <c r="J822">
        <v>1360.4770000000001</v>
      </c>
      <c r="K822">
        <v>0</v>
      </c>
      <c r="L822" t="s">
        <v>38</v>
      </c>
      <c r="M822" t="s">
        <v>630</v>
      </c>
      <c r="N822">
        <v>73.349999999999994</v>
      </c>
      <c r="O822">
        <v>1287</v>
      </c>
      <c r="R822" t="s">
        <v>52</v>
      </c>
      <c r="S822">
        <v>26.182167</v>
      </c>
      <c r="T822">
        <v>-97.640360999999999</v>
      </c>
      <c r="U822">
        <v>4.4550000000000001</v>
      </c>
      <c r="V822">
        <v>1</v>
      </c>
      <c r="W822">
        <v>10</v>
      </c>
      <c r="X822">
        <v>10</v>
      </c>
      <c r="Y822">
        <v>1625.01</v>
      </c>
      <c r="Z822">
        <v>48001104003</v>
      </c>
      <c r="AA822">
        <v>2421.9927609709998</v>
      </c>
      <c r="AB822" t="s">
        <v>41</v>
      </c>
      <c r="AC822" t="s">
        <v>64</v>
      </c>
      <c r="AD822" t="s">
        <v>54</v>
      </c>
      <c r="AE822" t="s">
        <v>73</v>
      </c>
      <c r="AF822" t="s">
        <v>3928</v>
      </c>
    </row>
    <row r="823" spans="1:32" x14ac:dyDescent="0.25">
      <c r="A823" t="s">
        <v>3929</v>
      </c>
      <c r="B823" t="s">
        <v>3930</v>
      </c>
      <c r="C823" t="s">
        <v>3931</v>
      </c>
      <c r="D823" t="s">
        <v>3932</v>
      </c>
      <c r="E823" t="s">
        <v>1449</v>
      </c>
      <c r="F823">
        <v>3</v>
      </c>
      <c r="G823">
        <v>2022</v>
      </c>
      <c r="H823" s="1">
        <v>44938.616690104165</v>
      </c>
      <c r="I823" t="s">
        <v>3355</v>
      </c>
      <c r="J823">
        <v>1353.88</v>
      </c>
      <c r="K823">
        <v>0</v>
      </c>
      <c r="L823" t="s">
        <v>38</v>
      </c>
      <c r="M823" t="s">
        <v>679</v>
      </c>
      <c r="O823">
        <v>1354</v>
      </c>
      <c r="R823" t="s">
        <v>52</v>
      </c>
      <c r="S823">
        <v>38.364750000000001</v>
      </c>
      <c r="T823">
        <v>-81.671225000000007</v>
      </c>
      <c r="U823">
        <v>8.620504167</v>
      </c>
      <c r="V823">
        <v>7</v>
      </c>
      <c r="W823">
        <v>0</v>
      </c>
      <c r="X823">
        <v>0</v>
      </c>
      <c r="Y823">
        <v>2005.6</v>
      </c>
      <c r="Z823">
        <v>54002013001</v>
      </c>
      <c r="AA823">
        <v>983.36548189799998</v>
      </c>
      <c r="AB823" t="s">
        <v>54</v>
      </c>
      <c r="AC823" t="s">
        <v>64</v>
      </c>
      <c r="AD823" t="s">
        <v>54</v>
      </c>
      <c r="AE823" t="s">
        <v>54</v>
      </c>
      <c r="AF823" t="s">
        <v>3933</v>
      </c>
    </row>
    <row r="824" spans="1:32" x14ac:dyDescent="0.25">
      <c r="A824" t="s">
        <v>3934</v>
      </c>
      <c r="B824" t="s">
        <v>3935</v>
      </c>
      <c r="C824" t="s">
        <v>3936</v>
      </c>
      <c r="D824" t="s">
        <v>3937</v>
      </c>
      <c r="E824" t="s">
        <v>259</v>
      </c>
      <c r="F824">
        <v>7</v>
      </c>
      <c r="G824">
        <v>2022</v>
      </c>
      <c r="H824" s="1">
        <v>44974.425048657409</v>
      </c>
      <c r="I824" t="s">
        <v>3355</v>
      </c>
      <c r="J824">
        <v>1349.05</v>
      </c>
      <c r="K824">
        <v>0</v>
      </c>
      <c r="L824" t="s">
        <v>38</v>
      </c>
      <c r="M824" t="s">
        <v>51</v>
      </c>
      <c r="N824">
        <v>1349.05</v>
      </c>
      <c r="R824" t="s">
        <v>52</v>
      </c>
      <c r="S824">
        <v>41.262777999999997</v>
      </c>
      <c r="T824">
        <v>-95.848611000000005</v>
      </c>
      <c r="U824">
        <v>0</v>
      </c>
      <c r="V824">
        <v>1</v>
      </c>
      <c r="W824">
        <v>17.899999999999999</v>
      </c>
      <c r="X824">
        <v>14</v>
      </c>
      <c r="Y824">
        <v>0</v>
      </c>
      <c r="Z824">
        <v>19000189001</v>
      </c>
      <c r="AA824">
        <v>3561.9683010972003</v>
      </c>
      <c r="AB824" t="s">
        <v>53</v>
      </c>
      <c r="AC824" t="s">
        <v>42</v>
      </c>
      <c r="AD824" t="s">
        <v>54</v>
      </c>
      <c r="AE824" t="s">
        <v>65</v>
      </c>
      <c r="AF824" t="s">
        <v>3938</v>
      </c>
    </row>
    <row r="825" spans="1:32" x14ac:dyDescent="0.25">
      <c r="A825" t="s">
        <v>3939</v>
      </c>
      <c r="B825" t="s">
        <v>3940</v>
      </c>
      <c r="C825" t="s">
        <v>3941</v>
      </c>
      <c r="D825" t="s">
        <v>3208</v>
      </c>
      <c r="E825" t="s">
        <v>629</v>
      </c>
      <c r="F825">
        <v>6</v>
      </c>
      <c r="G825">
        <v>2022</v>
      </c>
      <c r="H825" s="1">
        <v>44939.595378981481</v>
      </c>
      <c r="I825" t="s">
        <v>3355</v>
      </c>
      <c r="J825">
        <v>1342.3</v>
      </c>
      <c r="K825">
        <v>0</v>
      </c>
      <c r="L825" t="s">
        <v>38</v>
      </c>
      <c r="M825" t="s">
        <v>51</v>
      </c>
      <c r="N825">
        <v>1276.9000000000001</v>
      </c>
      <c r="R825" t="s">
        <v>214</v>
      </c>
      <c r="S825">
        <v>34.572984099999999</v>
      </c>
      <c r="T825">
        <v>-103.3460546</v>
      </c>
      <c r="Z825">
        <v>35200900502</v>
      </c>
      <c r="AA825">
        <v>1092.6283132200001</v>
      </c>
      <c r="AB825" t="s">
        <v>41</v>
      </c>
      <c r="AC825" t="s">
        <v>72</v>
      </c>
      <c r="AD825" t="s">
        <v>43</v>
      </c>
      <c r="AE825" t="s">
        <v>73</v>
      </c>
      <c r="AF825" t="s">
        <v>3942</v>
      </c>
    </row>
    <row r="826" spans="1:32" x14ac:dyDescent="0.25">
      <c r="A826" t="s">
        <v>3943</v>
      </c>
      <c r="B826" t="s">
        <v>3944</v>
      </c>
      <c r="C826" t="s">
        <v>3945</v>
      </c>
      <c r="D826" t="s">
        <v>3946</v>
      </c>
      <c r="E826" t="s">
        <v>213</v>
      </c>
      <c r="F826">
        <v>3</v>
      </c>
      <c r="G826">
        <v>2022</v>
      </c>
      <c r="H826" s="1">
        <v>44959.382672118052</v>
      </c>
      <c r="I826" t="s">
        <v>3355</v>
      </c>
      <c r="J826">
        <v>1330.16</v>
      </c>
      <c r="K826">
        <v>0</v>
      </c>
      <c r="L826" t="s">
        <v>38</v>
      </c>
      <c r="M826" t="s">
        <v>79</v>
      </c>
      <c r="Q826">
        <v>1330.16</v>
      </c>
      <c r="R826" t="s">
        <v>94</v>
      </c>
      <c r="S826">
        <v>42.214497999999999</v>
      </c>
      <c r="T826">
        <v>-79.846626000000001</v>
      </c>
      <c r="U826">
        <v>1.618333333</v>
      </c>
      <c r="V826">
        <v>2</v>
      </c>
      <c r="W826">
        <v>5.8</v>
      </c>
      <c r="X826">
        <v>0</v>
      </c>
      <c r="Y826">
        <v>589.37699999999995</v>
      </c>
      <c r="Z826">
        <v>42006062001</v>
      </c>
      <c r="AA826">
        <v>801.26076302800004</v>
      </c>
      <c r="AB826" t="s">
        <v>41</v>
      </c>
      <c r="AC826" t="s">
        <v>54</v>
      </c>
      <c r="AD826" t="s">
        <v>54</v>
      </c>
      <c r="AE826" t="s">
        <v>73</v>
      </c>
      <c r="AF826" t="s">
        <v>3947</v>
      </c>
    </row>
    <row r="827" spans="1:32" x14ac:dyDescent="0.25">
      <c r="A827" t="s">
        <v>3948</v>
      </c>
      <c r="B827" t="s">
        <v>3949</v>
      </c>
      <c r="C827" t="s">
        <v>3950</v>
      </c>
      <c r="D827" t="s">
        <v>3951</v>
      </c>
      <c r="E827" t="s">
        <v>36</v>
      </c>
      <c r="F827">
        <v>9</v>
      </c>
      <c r="G827">
        <v>2022</v>
      </c>
      <c r="H827" s="1">
        <v>44971.751253113427</v>
      </c>
      <c r="I827" t="s">
        <v>3355</v>
      </c>
      <c r="J827">
        <v>1311.72</v>
      </c>
      <c r="K827">
        <v>0</v>
      </c>
      <c r="L827" t="s">
        <v>38</v>
      </c>
      <c r="M827" t="s">
        <v>39</v>
      </c>
      <c r="N827">
        <v>1271.8699999999999</v>
      </c>
      <c r="Q827">
        <v>39.85</v>
      </c>
      <c r="R827" t="s">
        <v>52</v>
      </c>
      <c r="S827">
        <v>37.703425000000003</v>
      </c>
      <c r="T827">
        <v>-122.48594300000001</v>
      </c>
      <c r="U827">
        <v>7.1808333329999998</v>
      </c>
      <c r="V827">
        <v>1</v>
      </c>
      <c r="W827">
        <v>8</v>
      </c>
      <c r="X827">
        <v>0</v>
      </c>
      <c r="Y827">
        <v>2625.7</v>
      </c>
      <c r="Z827">
        <v>6002040001</v>
      </c>
      <c r="AA827">
        <v>2401.9612418952997</v>
      </c>
      <c r="AB827" t="s">
        <v>53</v>
      </c>
      <c r="AC827" t="s">
        <v>54</v>
      </c>
      <c r="AD827" t="s">
        <v>54</v>
      </c>
      <c r="AE827" t="s">
        <v>73</v>
      </c>
      <c r="AF827" t="s">
        <v>3952</v>
      </c>
    </row>
    <row r="828" spans="1:32" x14ac:dyDescent="0.25">
      <c r="A828" t="s">
        <v>3953</v>
      </c>
      <c r="B828" t="s">
        <v>3954</v>
      </c>
      <c r="C828" t="s">
        <v>3955</v>
      </c>
      <c r="D828" t="s">
        <v>3956</v>
      </c>
      <c r="E828" t="s">
        <v>192</v>
      </c>
      <c r="F828">
        <v>4</v>
      </c>
      <c r="G828">
        <v>2022</v>
      </c>
      <c r="H828" s="1">
        <v>44979.673434930555</v>
      </c>
      <c r="I828" t="s">
        <v>3355</v>
      </c>
      <c r="J828">
        <v>1302.3</v>
      </c>
      <c r="K828">
        <v>0</v>
      </c>
      <c r="L828" t="s">
        <v>38</v>
      </c>
      <c r="M828" t="s">
        <v>51</v>
      </c>
      <c r="N828">
        <v>1302.3</v>
      </c>
      <c r="R828" t="s">
        <v>52</v>
      </c>
      <c r="S828">
        <v>30.663650000000001</v>
      </c>
      <c r="T828">
        <v>-88.038749999999993</v>
      </c>
      <c r="U828">
        <v>21.894166670000001</v>
      </c>
      <c r="V828">
        <v>1</v>
      </c>
      <c r="W828">
        <v>28</v>
      </c>
      <c r="X828">
        <v>22.17</v>
      </c>
      <c r="Y828">
        <v>7999.05</v>
      </c>
      <c r="Z828">
        <v>1000108001</v>
      </c>
      <c r="AB828" t="s">
        <v>53</v>
      </c>
      <c r="AC828" t="s">
        <v>54</v>
      </c>
      <c r="AD828" t="s">
        <v>54</v>
      </c>
      <c r="AE828" t="s">
        <v>73</v>
      </c>
      <c r="AF828" t="s">
        <v>3957</v>
      </c>
    </row>
    <row r="829" spans="1:32" x14ac:dyDescent="0.25">
      <c r="A829" t="s">
        <v>3958</v>
      </c>
      <c r="B829" t="s">
        <v>3959</v>
      </c>
      <c r="C829" t="s">
        <v>3960</v>
      </c>
      <c r="D829" t="s">
        <v>3961</v>
      </c>
      <c r="E829" t="s">
        <v>1719</v>
      </c>
      <c r="F829">
        <v>7</v>
      </c>
      <c r="G829">
        <v>2022</v>
      </c>
      <c r="H829" s="1">
        <v>44959.41700523148</v>
      </c>
      <c r="I829" t="s">
        <v>3355</v>
      </c>
      <c r="J829">
        <v>1300</v>
      </c>
      <c r="K829">
        <v>0</v>
      </c>
      <c r="L829" t="s">
        <v>38</v>
      </c>
      <c r="M829" t="s">
        <v>51</v>
      </c>
      <c r="N829">
        <v>1300</v>
      </c>
      <c r="R829" t="s">
        <v>52</v>
      </c>
      <c r="S829">
        <v>38.386679999999998</v>
      </c>
      <c r="T829">
        <v>-96.170019999999994</v>
      </c>
      <c r="U829">
        <v>4.2502916669999999</v>
      </c>
      <c r="V829">
        <v>1</v>
      </c>
      <c r="W829">
        <v>4.5999999999999996</v>
      </c>
      <c r="X829">
        <v>0</v>
      </c>
      <c r="Y829">
        <v>1553.0030999999999</v>
      </c>
      <c r="Z829">
        <v>20000925001</v>
      </c>
      <c r="AA829">
        <v>1591.5952429238</v>
      </c>
      <c r="AB829" t="s">
        <v>118</v>
      </c>
      <c r="AC829" t="s">
        <v>54</v>
      </c>
      <c r="AD829" t="s">
        <v>54</v>
      </c>
      <c r="AE829" t="s">
        <v>73</v>
      </c>
      <c r="AF829" t="s">
        <v>3962</v>
      </c>
    </row>
    <row r="830" spans="1:32" x14ac:dyDescent="0.25">
      <c r="A830" t="s">
        <v>3963</v>
      </c>
      <c r="B830" t="s">
        <v>3964</v>
      </c>
      <c r="C830" t="s">
        <v>3965</v>
      </c>
      <c r="D830" t="s">
        <v>3966</v>
      </c>
      <c r="E830" t="s">
        <v>525</v>
      </c>
      <c r="F830">
        <v>2</v>
      </c>
      <c r="G830">
        <v>2022</v>
      </c>
      <c r="H830" s="1">
        <v>44931.411165266203</v>
      </c>
      <c r="I830" t="s">
        <v>3355</v>
      </c>
      <c r="J830">
        <v>1295.5</v>
      </c>
      <c r="K830">
        <v>0</v>
      </c>
      <c r="L830" t="s">
        <v>38</v>
      </c>
      <c r="M830" t="s">
        <v>79</v>
      </c>
      <c r="Q830">
        <v>1295.5</v>
      </c>
      <c r="R830" t="s">
        <v>214</v>
      </c>
      <c r="S830">
        <v>40.913167000000001</v>
      </c>
      <c r="T830">
        <v>-74.251163000000005</v>
      </c>
      <c r="U830">
        <v>7.278333333</v>
      </c>
      <c r="V830">
        <v>1</v>
      </c>
      <c r="W830">
        <v>13.5</v>
      </c>
      <c r="X830">
        <v>0</v>
      </c>
      <c r="Y830">
        <v>2653.56</v>
      </c>
      <c r="Z830">
        <v>34001446001</v>
      </c>
      <c r="AA830">
        <v>3714.9362649479999</v>
      </c>
      <c r="AB830" t="s">
        <v>54</v>
      </c>
      <c r="AC830" t="s">
        <v>64</v>
      </c>
      <c r="AD830" t="s">
        <v>54</v>
      </c>
      <c r="AE830" t="s">
        <v>65</v>
      </c>
      <c r="AF830" t="s">
        <v>3967</v>
      </c>
    </row>
    <row r="831" spans="1:32" x14ac:dyDescent="0.25">
      <c r="A831" t="s">
        <v>3564</v>
      </c>
      <c r="B831" t="s">
        <v>3968</v>
      </c>
      <c r="C831" t="s">
        <v>3969</v>
      </c>
      <c r="D831" t="s">
        <v>3567</v>
      </c>
      <c r="E831" t="s">
        <v>1719</v>
      </c>
      <c r="F831">
        <v>7</v>
      </c>
      <c r="G831">
        <v>2022</v>
      </c>
      <c r="H831" s="1">
        <v>44960.526340011573</v>
      </c>
      <c r="I831" t="s">
        <v>3355</v>
      </c>
      <c r="J831">
        <v>1284.9000000000001</v>
      </c>
      <c r="K831">
        <v>0</v>
      </c>
      <c r="L831" t="s">
        <v>38</v>
      </c>
      <c r="M831" t="s">
        <v>39</v>
      </c>
      <c r="N831">
        <v>248.2</v>
      </c>
      <c r="Q831">
        <v>273.10000000000002</v>
      </c>
      <c r="R831" t="s">
        <v>52</v>
      </c>
      <c r="S831">
        <v>39.076500000000003</v>
      </c>
      <c r="T831">
        <v>-95.701916999999995</v>
      </c>
      <c r="U831">
        <v>6.050941667</v>
      </c>
      <c r="V831">
        <v>1</v>
      </c>
      <c r="W831">
        <v>12</v>
      </c>
      <c r="X831">
        <v>0</v>
      </c>
      <c r="Y831">
        <v>2209.2494000000002</v>
      </c>
      <c r="Z831">
        <v>20000470002</v>
      </c>
      <c r="AA831">
        <v>3006.1846991059601</v>
      </c>
      <c r="AB831" t="s">
        <v>53</v>
      </c>
      <c r="AC831" t="s">
        <v>562</v>
      </c>
      <c r="AD831" t="s">
        <v>54</v>
      </c>
      <c r="AE831" t="s">
        <v>65</v>
      </c>
      <c r="AF831" t="s">
        <v>3970</v>
      </c>
    </row>
    <row r="832" spans="1:32" x14ac:dyDescent="0.25">
      <c r="A832" t="s">
        <v>3971</v>
      </c>
      <c r="B832" t="s">
        <v>3972</v>
      </c>
      <c r="C832" t="s">
        <v>3973</v>
      </c>
      <c r="D832" t="s">
        <v>3974</v>
      </c>
      <c r="E832" t="s">
        <v>36</v>
      </c>
      <c r="F832">
        <v>9</v>
      </c>
      <c r="G832">
        <v>2022</v>
      </c>
      <c r="H832" s="1">
        <v>44938.763233090278</v>
      </c>
      <c r="I832" t="s">
        <v>3355</v>
      </c>
      <c r="J832">
        <v>1277</v>
      </c>
      <c r="K832">
        <v>0</v>
      </c>
      <c r="L832" t="s">
        <v>38</v>
      </c>
      <c r="M832" t="s">
        <v>79</v>
      </c>
      <c r="Q832">
        <v>1277</v>
      </c>
      <c r="R832" t="s">
        <v>94</v>
      </c>
      <c r="S832">
        <v>38.922049999999999</v>
      </c>
      <c r="T832">
        <v>-119.96947</v>
      </c>
      <c r="Z832">
        <v>6006004001</v>
      </c>
      <c r="AA832">
        <v>2312.729929649</v>
      </c>
      <c r="AB832" t="s">
        <v>54</v>
      </c>
      <c r="AC832" t="s">
        <v>54</v>
      </c>
      <c r="AD832" t="s">
        <v>54</v>
      </c>
      <c r="AE832" t="s">
        <v>73</v>
      </c>
      <c r="AF832" t="s">
        <v>3975</v>
      </c>
    </row>
    <row r="833" spans="1:32" x14ac:dyDescent="0.25">
      <c r="A833" t="s">
        <v>3976</v>
      </c>
      <c r="B833" t="s">
        <v>3977</v>
      </c>
      <c r="C833" t="s">
        <v>3978</v>
      </c>
      <c r="D833" t="s">
        <v>3979</v>
      </c>
      <c r="E833" t="s">
        <v>1948</v>
      </c>
      <c r="F833">
        <v>6</v>
      </c>
      <c r="G833">
        <v>2022</v>
      </c>
      <c r="H833" s="1">
        <v>44931.42940724537</v>
      </c>
      <c r="I833" t="s">
        <v>3355</v>
      </c>
      <c r="J833">
        <v>1272.2</v>
      </c>
      <c r="K833">
        <v>0</v>
      </c>
      <c r="L833" t="s">
        <v>38</v>
      </c>
      <c r="M833" t="s">
        <v>79</v>
      </c>
      <c r="Q833">
        <v>1272.2</v>
      </c>
      <c r="R833" t="s">
        <v>52</v>
      </c>
      <c r="S833">
        <v>29.929860000000001</v>
      </c>
      <c r="T833">
        <v>-90.044880000000006</v>
      </c>
      <c r="U833">
        <v>2.3133333330000001</v>
      </c>
      <c r="V833">
        <v>1</v>
      </c>
      <c r="W833">
        <v>5</v>
      </c>
      <c r="X833">
        <v>0</v>
      </c>
      <c r="Y833">
        <v>846.08</v>
      </c>
      <c r="Z833">
        <v>22000525001</v>
      </c>
      <c r="AA833">
        <v>1462.3008925260999</v>
      </c>
      <c r="AB833" t="s">
        <v>54</v>
      </c>
      <c r="AC833" t="s">
        <v>54</v>
      </c>
      <c r="AD833" t="s">
        <v>54</v>
      </c>
      <c r="AE833" t="s">
        <v>73</v>
      </c>
      <c r="AF833" t="s">
        <v>3980</v>
      </c>
    </row>
    <row r="834" spans="1:32" x14ac:dyDescent="0.25">
      <c r="A834" t="s">
        <v>3981</v>
      </c>
      <c r="B834" t="s">
        <v>3982</v>
      </c>
      <c r="C834" t="s">
        <v>3983</v>
      </c>
      <c r="D834" t="s">
        <v>1828</v>
      </c>
      <c r="E834" t="s">
        <v>85</v>
      </c>
      <c r="F834">
        <v>2</v>
      </c>
      <c r="G834">
        <v>2022</v>
      </c>
      <c r="H834" s="1">
        <v>44946.632607928237</v>
      </c>
      <c r="I834" t="s">
        <v>3355</v>
      </c>
      <c r="J834">
        <v>1262.8800000000001</v>
      </c>
      <c r="K834">
        <v>0</v>
      </c>
      <c r="L834" t="s">
        <v>38</v>
      </c>
      <c r="M834" t="s">
        <v>79</v>
      </c>
      <c r="Q834">
        <v>1244.68</v>
      </c>
      <c r="R834" t="s">
        <v>94</v>
      </c>
      <c r="S834">
        <v>41.311610999999999</v>
      </c>
      <c r="T834">
        <v>-74.142278000000005</v>
      </c>
      <c r="U834">
        <v>4.7903333329999995</v>
      </c>
      <c r="V834">
        <v>3</v>
      </c>
      <c r="W834">
        <v>6</v>
      </c>
      <c r="X834">
        <v>0</v>
      </c>
      <c r="Y834">
        <v>1443.385</v>
      </c>
      <c r="Z834">
        <v>36003059001</v>
      </c>
      <c r="AA834">
        <v>1620.9141026618699</v>
      </c>
      <c r="AB834" t="s">
        <v>54</v>
      </c>
      <c r="AC834" t="s">
        <v>54</v>
      </c>
      <c r="AD834" t="s">
        <v>54</v>
      </c>
      <c r="AE834" t="s">
        <v>73</v>
      </c>
      <c r="AF834" t="s">
        <v>3984</v>
      </c>
    </row>
    <row r="835" spans="1:32" x14ac:dyDescent="0.25">
      <c r="A835" t="s">
        <v>3985</v>
      </c>
      <c r="B835" t="s">
        <v>3986</v>
      </c>
      <c r="C835" t="s">
        <v>3986</v>
      </c>
      <c r="D835" t="s">
        <v>3987</v>
      </c>
      <c r="E835" t="s">
        <v>99</v>
      </c>
      <c r="F835">
        <v>6</v>
      </c>
      <c r="G835">
        <v>2022</v>
      </c>
      <c r="H835" s="1">
        <v>44831.450608217594</v>
      </c>
      <c r="I835" t="s">
        <v>3355</v>
      </c>
      <c r="J835">
        <v>1232.1400000000001</v>
      </c>
      <c r="K835">
        <v>1</v>
      </c>
      <c r="L835" t="s">
        <v>51</v>
      </c>
      <c r="M835" t="s">
        <v>39</v>
      </c>
      <c r="N835">
        <v>372.02</v>
      </c>
      <c r="Q835">
        <v>860.12</v>
      </c>
      <c r="R835" t="s">
        <v>52</v>
      </c>
      <c r="S835">
        <v>31.999606</v>
      </c>
      <c r="T835">
        <v>-102.01860000000001</v>
      </c>
      <c r="Z835">
        <v>48001002001</v>
      </c>
      <c r="AA835">
        <v>6229.8024325427004</v>
      </c>
      <c r="AB835" t="s">
        <v>177</v>
      </c>
      <c r="AC835" t="s">
        <v>54</v>
      </c>
      <c r="AD835" t="s">
        <v>54</v>
      </c>
      <c r="AE835" t="s">
        <v>65</v>
      </c>
      <c r="AF835" t="s">
        <v>3988</v>
      </c>
    </row>
    <row r="836" spans="1:32" x14ac:dyDescent="0.25">
      <c r="A836" t="s">
        <v>3989</v>
      </c>
      <c r="B836" t="s">
        <v>3990</v>
      </c>
      <c r="C836" t="s">
        <v>3991</v>
      </c>
      <c r="D836" t="s">
        <v>3992</v>
      </c>
      <c r="E836" t="s">
        <v>600</v>
      </c>
      <c r="F836">
        <v>4</v>
      </c>
      <c r="G836">
        <v>2022</v>
      </c>
      <c r="H836" s="1">
        <v>44937.405592581017</v>
      </c>
      <c r="I836" t="s">
        <v>3355</v>
      </c>
      <c r="J836">
        <v>1223.8699999999999</v>
      </c>
      <c r="K836">
        <v>0</v>
      </c>
      <c r="L836" t="s">
        <v>38</v>
      </c>
      <c r="M836" t="s">
        <v>79</v>
      </c>
      <c r="Q836">
        <v>1223.8699999999999</v>
      </c>
      <c r="R836" t="s">
        <v>86</v>
      </c>
      <c r="S836">
        <v>28.248207000000001</v>
      </c>
      <c r="T836">
        <v>-82.735459000000006</v>
      </c>
      <c r="U836">
        <v>0</v>
      </c>
      <c r="V836">
        <v>1</v>
      </c>
      <c r="W836">
        <v>7.5</v>
      </c>
      <c r="X836">
        <v>5.38</v>
      </c>
      <c r="Y836">
        <v>0</v>
      </c>
      <c r="Z836">
        <v>12000149001</v>
      </c>
      <c r="AA836">
        <v>1691.7528383022998</v>
      </c>
      <c r="AB836" t="s">
        <v>54</v>
      </c>
      <c r="AC836" t="s">
        <v>54</v>
      </c>
      <c r="AD836" t="s">
        <v>54</v>
      </c>
      <c r="AE836" t="s">
        <v>73</v>
      </c>
      <c r="AF836" t="s">
        <v>3993</v>
      </c>
    </row>
    <row r="837" spans="1:32" x14ac:dyDescent="0.25">
      <c r="A837" t="s">
        <v>3994</v>
      </c>
      <c r="B837" t="s">
        <v>3995</v>
      </c>
      <c r="C837" t="s">
        <v>3996</v>
      </c>
      <c r="D837" t="s">
        <v>3997</v>
      </c>
      <c r="E837" t="s">
        <v>117</v>
      </c>
      <c r="F837">
        <v>5</v>
      </c>
      <c r="G837">
        <v>2022</v>
      </c>
      <c r="H837" s="1">
        <v>44956.609637488429</v>
      </c>
      <c r="I837" t="s">
        <v>3355</v>
      </c>
      <c r="J837">
        <v>1213.46</v>
      </c>
      <c r="K837">
        <v>0</v>
      </c>
      <c r="L837" t="s">
        <v>38</v>
      </c>
      <c r="M837" t="s">
        <v>51</v>
      </c>
      <c r="N837">
        <v>2426.92</v>
      </c>
      <c r="R837" t="s">
        <v>52</v>
      </c>
      <c r="S837">
        <v>38.666767999999998</v>
      </c>
      <c r="T837">
        <v>-90.031345000000002</v>
      </c>
      <c r="U837">
        <v>3.536666667</v>
      </c>
      <c r="V837">
        <v>3</v>
      </c>
      <c r="W837">
        <v>9.9499999999999993</v>
      </c>
      <c r="X837">
        <v>5.85</v>
      </c>
      <c r="Y837">
        <v>1288.8599999999999</v>
      </c>
      <c r="Z837">
        <v>17000269001</v>
      </c>
      <c r="AA837">
        <v>1183.6806726550001</v>
      </c>
      <c r="AB837" t="s">
        <v>87</v>
      </c>
      <c r="AC837" t="s">
        <v>54</v>
      </c>
      <c r="AD837" t="s">
        <v>54</v>
      </c>
      <c r="AE837" t="s">
        <v>73</v>
      </c>
      <c r="AF837" t="s">
        <v>3998</v>
      </c>
    </row>
    <row r="838" spans="1:32" x14ac:dyDescent="0.25">
      <c r="A838" t="s">
        <v>3999</v>
      </c>
      <c r="B838" t="s">
        <v>4000</v>
      </c>
      <c r="C838" t="s">
        <v>4001</v>
      </c>
      <c r="D838" t="s">
        <v>4002</v>
      </c>
      <c r="E838" t="s">
        <v>525</v>
      </c>
      <c r="F838">
        <v>2</v>
      </c>
      <c r="G838">
        <v>2022</v>
      </c>
      <c r="H838" s="1">
        <v>44971.628903576391</v>
      </c>
      <c r="I838" t="s">
        <v>3355</v>
      </c>
      <c r="J838">
        <v>1197.5999999999999</v>
      </c>
      <c r="K838">
        <v>0</v>
      </c>
      <c r="L838" t="s">
        <v>38</v>
      </c>
      <c r="M838" t="s">
        <v>679</v>
      </c>
      <c r="O838">
        <v>1198</v>
      </c>
      <c r="R838" t="s">
        <v>52</v>
      </c>
      <c r="S838">
        <v>40.183062999999997</v>
      </c>
      <c r="T838">
        <v>-74.710695000000001</v>
      </c>
      <c r="U838">
        <v>7.3603333329999998</v>
      </c>
      <c r="V838">
        <v>1</v>
      </c>
      <c r="W838">
        <v>0</v>
      </c>
      <c r="X838">
        <v>0</v>
      </c>
      <c r="Y838">
        <v>2686.808</v>
      </c>
      <c r="Z838">
        <v>34007229001</v>
      </c>
      <c r="AA838">
        <v>6191.560441579999</v>
      </c>
      <c r="AB838" t="s">
        <v>53</v>
      </c>
      <c r="AC838" t="s">
        <v>42</v>
      </c>
      <c r="AD838" t="s">
        <v>54</v>
      </c>
      <c r="AE838" t="s">
        <v>55</v>
      </c>
      <c r="AF838" t="s">
        <v>4003</v>
      </c>
    </row>
    <row r="839" spans="1:32" x14ac:dyDescent="0.25">
      <c r="A839" t="s">
        <v>4004</v>
      </c>
      <c r="B839" t="s">
        <v>4005</v>
      </c>
      <c r="C839" t="s">
        <v>4006</v>
      </c>
      <c r="D839" t="s">
        <v>4007</v>
      </c>
      <c r="E839" t="s">
        <v>600</v>
      </c>
      <c r="F839">
        <v>4</v>
      </c>
      <c r="G839">
        <v>2022</v>
      </c>
      <c r="H839" s="1">
        <v>44952.429705208335</v>
      </c>
      <c r="I839" t="s">
        <v>3355</v>
      </c>
      <c r="J839">
        <v>1183.8800000000001</v>
      </c>
      <c r="K839">
        <v>0</v>
      </c>
      <c r="L839" t="s">
        <v>38</v>
      </c>
      <c r="M839" t="s">
        <v>51</v>
      </c>
      <c r="N839">
        <v>1183.8800000000001</v>
      </c>
      <c r="R839" t="s">
        <v>52</v>
      </c>
      <c r="S839">
        <v>28.120660000000001</v>
      </c>
      <c r="T839">
        <v>-80.638499999999993</v>
      </c>
      <c r="Z839">
        <v>12000093003</v>
      </c>
      <c r="AA839">
        <v>2585.8870079539997</v>
      </c>
      <c r="AB839" t="s">
        <v>87</v>
      </c>
      <c r="AC839" t="s">
        <v>54</v>
      </c>
      <c r="AD839" t="s">
        <v>54</v>
      </c>
      <c r="AE839" t="s">
        <v>73</v>
      </c>
      <c r="AF839" t="s">
        <v>4008</v>
      </c>
    </row>
    <row r="840" spans="1:32" x14ac:dyDescent="0.25">
      <c r="A840" t="s">
        <v>4009</v>
      </c>
      <c r="B840" t="s">
        <v>4010</v>
      </c>
      <c r="C840" t="s">
        <v>4011</v>
      </c>
      <c r="D840" t="s">
        <v>4012</v>
      </c>
      <c r="E840" t="s">
        <v>36</v>
      </c>
      <c r="F840">
        <v>9</v>
      </c>
      <c r="G840">
        <v>2022</v>
      </c>
      <c r="H840" s="1">
        <v>44952.555177152775</v>
      </c>
      <c r="I840" t="s">
        <v>3355</v>
      </c>
      <c r="J840">
        <v>1173</v>
      </c>
      <c r="K840">
        <v>0</v>
      </c>
      <c r="L840" t="s">
        <v>38</v>
      </c>
      <c r="M840" t="s">
        <v>51</v>
      </c>
      <c r="N840">
        <v>1173</v>
      </c>
      <c r="R840" t="s">
        <v>52</v>
      </c>
      <c r="S840">
        <v>38.235833</v>
      </c>
      <c r="T840">
        <v>-122.28611100000001</v>
      </c>
      <c r="U840">
        <v>3.016666667</v>
      </c>
      <c r="V840">
        <v>1</v>
      </c>
      <c r="W840">
        <v>23</v>
      </c>
      <c r="X840">
        <v>15.4</v>
      </c>
      <c r="Y840">
        <v>1101.52</v>
      </c>
      <c r="Z840">
        <v>6002033001</v>
      </c>
      <c r="AA840">
        <v>5590.6148693089999</v>
      </c>
      <c r="AB840" t="s">
        <v>53</v>
      </c>
      <c r="AC840" t="s">
        <v>42</v>
      </c>
      <c r="AD840" t="s">
        <v>54</v>
      </c>
      <c r="AE840" t="s">
        <v>65</v>
      </c>
      <c r="AF840" t="s">
        <v>4013</v>
      </c>
    </row>
    <row r="841" spans="1:32" x14ac:dyDescent="0.25">
      <c r="A841" t="s">
        <v>4014</v>
      </c>
      <c r="B841" t="s">
        <v>4015</v>
      </c>
      <c r="C841" t="s">
        <v>4016</v>
      </c>
      <c r="D841" t="s">
        <v>4017</v>
      </c>
      <c r="E841" t="s">
        <v>213</v>
      </c>
      <c r="F841">
        <v>3</v>
      </c>
      <c r="G841">
        <v>2022</v>
      </c>
      <c r="H841" s="1">
        <v>44945.478014328706</v>
      </c>
      <c r="I841" t="s">
        <v>3355</v>
      </c>
      <c r="J841">
        <v>1164</v>
      </c>
      <c r="K841">
        <v>0</v>
      </c>
      <c r="L841" t="s">
        <v>38</v>
      </c>
      <c r="M841" t="s">
        <v>51</v>
      </c>
      <c r="N841">
        <v>1164</v>
      </c>
      <c r="R841" t="s">
        <v>52</v>
      </c>
      <c r="S841">
        <v>40.274250000000002</v>
      </c>
      <c r="T841">
        <v>-76.977113000000003</v>
      </c>
      <c r="U841">
        <v>3.2549999999999999</v>
      </c>
      <c r="V841">
        <v>1</v>
      </c>
      <c r="W841">
        <v>5.69</v>
      </c>
      <c r="X841">
        <v>0</v>
      </c>
      <c r="Y841">
        <v>1187.69</v>
      </c>
      <c r="Z841">
        <v>42003081002</v>
      </c>
      <c r="AA841">
        <v>1502.3639306775001</v>
      </c>
      <c r="AB841" t="s">
        <v>544</v>
      </c>
      <c r="AC841" t="s">
        <v>72</v>
      </c>
      <c r="AD841" t="s">
        <v>54</v>
      </c>
      <c r="AE841" t="s">
        <v>73</v>
      </c>
      <c r="AF841" t="s">
        <v>4018</v>
      </c>
    </row>
    <row r="842" spans="1:32" x14ac:dyDescent="0.25">
      <c r="A842" t="s">
        <v>4019</v>
      </c>
      <c r="B842" t="s">
        <v>4020</v>
      </c>
      <c r="C842" t="s">
        <v>4021</v>
      </c>
      <c r="D842" t="s">
        <v>4022</v>
      </c>
      <c r="E842" t="s">
        <v>36</v>
      </c>
      <c r="F842">
        <v>9</v>
      </c>
      <c r="G842">
        <v>2022</v>
      </c>
      <c r="H842" s="1">
        <v>44957.754889988428</v>
      </c>
      <c r="I842" t="s">
        <v>3355</v>
      </c>
      <c r="J842">
        <v>1149.9000000000001</v>
      </c>
      <c r="K842">
        <v>0</v>
      </c>
      <c r="L842" t="s">
        <v>38</v>
      </c>
      <c r="M842" t="s">
        <v>51</v>
      </c>
      <c r="N842">
        <v>1149.9000000000001</v>
      </c>
      <c r="R842" t="s">
        <v>52</v>
      </c>
      <c r="S842">
        <v>39.69961</v>
      </c>
      <c r="T842">
        <v>-121.91076</v>
      </c>
      <c r="U842">
        <v>5.0541666669999996</v>
      </c>
      <c r="V842">
        <v>1</v>
      </c>
      <c r="W842">
        <v>12</v>
      </c>
      <c r="X842">
        <v>0</v>
      </c>
      <c r="Y842">
        <v>1844.82</v>
      </c>
      <c r="Z842">
        <v>6005011001</v>
      </c>
      <c r="AA842">
        <v>4406.9341966539996</v>
      </c>
      <c r="AB842" t="s">
        <v>53</v>
      </c>
      <c r="AC842" t="s">
        <v>54</v>
      </c>
      <c r="AD842" t="s">
        <v>54</v>
      </c>
      <c r="AE842" t="s">
        <v>65</v>
      </c>
      <c r="AF842" t="s">
        <v>4023</v>
      </c>
    </row>
    <row r="843" spans="1:32" x14ac:dyDescent="0.25">
      <c r="A843" t="s">
        <v>4024</v>
      </c>
      <c r="B843" t="s">
        <v>4025</v>
      </c>
      <c r="C843" t="s">
        <v>4026</v>
      </c>
      <c r="D843" t="s">
        <v>4027</v>
      </c>
      <c r="E843" t="s">
        <v>213</v>
      </c>
      <c r="F843">
        <v>3</v>
      </c>
      <c r="G843">
        <v>2022</v>
      </c>
      <c r="H843" s="1">
        <v>44965.454011828704</v>
      </c>
      <c r="I843" t="s">
        <v>3355</v>
      </c>
      <c r="J843">
        <v>1148</v>
      </c>
      <c r="K843">
        <v>0</v>
      </c>
      <c r="L843" t="s">
        <v>38</v>
      </c>
      <c r="M843" t="s">
        <v>51</v>
      </c>
      <c r="N843">
        <v>1122</v>
      </c>
      <c r="R843" t="s">
        <v>86</v>
      </c>
      <c r="S843">
        <v>40.354176000000002</v>
      </c>
      <c r="T843">
        <v>-75.312946999999994</v>
      </c>
      <c r="U843">
        <v>3.396833333</v>
      </c>
      <c r="V843">
        <v>2</v>
      </c>
      <c r="W843">
        <v>4.3250000000000002</v>
      </c>
      <c r="X843">
        <v>0</v>
      </c>
      <c r="Y843">
        <v>1238.289</v>
      </c>
      <c r="Z843">
        <v>42000109001</v>
      </c>
      <c r="AA843">
        <v>1311.1539758639999</v>
      </c>
      <c r="AB843" t="s">
        <v>54</v>
      </c>
      <c r="AC843" t="s">
        <v>64</v>
      </c>
      <c r="AD843" t="s">
        <v>54</v>
      </c>
      <c r="AE843" t="s">
        <v>44</v>
      </c>
      <c r="AF843" t="s">
        <v>4028</v>
      </c>
    </row>
    <row r="844" spans="1:32" x14ac:dyDescent="0.25">
      <c r="A844" t="s">
        <v>4029</v>
      </c>
      <c r="B844" t="s">
        <v>4030</v>
      </c>
      <c r="C844" t="s">
        <v>4031</v>
      </c>
      <c r="D844" t="s">
        <v>3558</v>
      </c>
      <c r="E844" t="s">
        <v>207</v>
      </c>
      <c r="F844">
        <v>4</v>
      </c>
      <c r="G844">
        <v>2022</v>
      </c>
      <c r="H844" s="1">
        <v>44972.419618692133</v>
      </c>
      <c r="I844" t="s">
        <v>3355</v>
      </c>
      <c r="J844">
        <v>1147</v>
      </c>
      <c r="K844">
        <v>0</v>
      </c>
      <c r="L844" t="s">
        <v>38</v>
      </c>
      <c r="M844" t="s">
        <v>51</v>
      </c>
      <c r="N844">
        <v>1147</v>
      </c>
      <c r="R844" t="s">
        <v>52</v>
      </c>
      <c r="S844">
        <v>35.314517000000002</v>
      </c>
      <c r="T844">
        <v>-84.799942999999999</v>
      </c>
      <c r="U844">
        <v>10.063416670000001</v>
      </c>
      <c r="V844">
        <v>1</v>
      </c>
      <c r="W844">
        <v>21.6</v>
      </c>
      <c r="X844">
        <v>11.3</v>
      </c>
      <c r="Y844">
        <v>3664.5390000000002</v>
      </c>
      <c r="Z844">
        <v>47000255001</v>
      </c>
      <c r="AA844">
        <v>2800.9526809394706</v>
      </c>
      <c r="AB844" t="s">
        <v>38</v>
      </c>
      <c r="AC844" t="s">
        <v>38</v>
      </c>
      <c r="AD844" t="s">
        <v>38</v>
      </c>
      <c r="AE844" t="s">
        <v>38</v>
      </c>
      <c r="AF844" t="s">
        <v>4032</v>
      </c>
    </row>
    <row r="845" spans="1:32" x14ac:dyDescent="0.25">
      <c r="A845" t="s">
        <v>4033</v>
      </c>
      <c r="B845" t="s">
        <v>4034</v>
      </c>
      <c r="C845" t="s">
        <v>4035</v>
      </c>
      <c r="D845" t="s">
        <v>4036</v>
      </c>
      <c r="E845" t="s">
        <v>159</v>
      </c>
      <c r="F845">
        <v>10</v>
      </c>
      <c r="G845">
        <v>2022</v>
      </c>
      <c r="H845" s="1">
        <v>44960.732915104163</v>
      </c>
      <c r="I845" t="s">
        <v>3355</v>
      </c>
      <c r="J845">
        <v>1122.6500000000001</v>
      </c>
      <c r="K845">
        <v>0</v>
      </c>
      <c r="L845" t="s">
        <v>38</v>
      </c>
      <c r="M845" t="s">
        <v>51</v>
      </c>
      <c r="N845">
        <v>1122.6500000000001</v>
      </c>
      <c r="R845" t="s">
        <v>52</v>
      </c>
      <c r="S845">
        <v>47.546070999999998</v>
      </c>
      <c r="T845">
        <v>-122.61323400000001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53001000001</v>
      </c>
      <c r="AA845">
        <v>1464.1219397148</v>
      </c>
      <c r="AB845" t="s">
        <v>41</v>
      </c>
      <c r="AC845" t="s">
        <v>42</v>
      </c>
      <c r="AD845" t="s">
        <v>54</v>
      </c>
      <c r="AE845" t="s">
        <v>73</v>
      </c>
      <c r="AF845" t="s">
        <v>4037</v>
      </c>
    </row>
    <row r="846" spans="1:32" x14ac:dyDescent="0.25">
      <c r="A846" t="s">
        <v>4038</v>
      </c>
      <c r="B846" t="s">
        <v>4039</v>
      </c>
      <c r="C846" t="s">
        <v>4040</v>
      </c>
      <c r="D846" t="s">
        <v>4041</v>
      </c>
      <c r="E846" t="s">
        <v>253</v>
      </c>
      <c r="F846">
        <v>5</v>
      </c>
      <c r="G846">
        <v>2022</v>
      </c>
      <c r="H846" s="1">
        <v>44937.439983240743</v>
      </c>
      <c r="I846" t="s">
        <v>3355</v>
      </c>
      <c r="J846">
        <v>1122</v>
      </c>
      <c r="K846">
        <v>0</v>
      </c>
      <c r="L846" t="s">
        <v>38</v>
      </c>
      <c r="M846" t="s">
        <v>79</v>
      </c>
      <c r="Q846">
        <v>1122</v>
      </c>
      <c r="R846" t="s">
        <v>52</v>
      </c>
      <c r="S846">
        <v>39.945332999999998</v>
      </c>
      <c r="T846">
        <v>-86.270416999999995</v>
      </c>
      <c r="U846">
        <v>1.1641033329999999</v>
      </c>
      <c r="V846">
        <v>1</v>
      </c>
      <c r="W846">
        <v>2</v>
      </c>
      <c r="X846">
        <v>1.1000000000000001</v>
      </c>
      <c r="Y846">
        <v>424.19555000000003</v>
      </c>
      <c r="Z846">
        <v>18000006001</v>
      </c>
      <c r="AA846">
        <v>728.41887547999988</v>
      </c>
      <c r="AB846" t="s">
        <v>53</v>
      </c>
      <c r="AC846" t="s">
        <v>54</v>
      </c>
      <c r="AD846" t="s">
        <v>54</v>
      </c>
      <c r="AE846" t="s">
        <v>73</v>
      </c>
      <c r="AF846" t="s">
        <v>4042</v>
      </c>
    </row>
    <row r="847" spans="1:32" x14ac:dyDescent="0.25">
      <c r="A847" t="s">
        <v>4043</v>
      </c>
      <c r="B847" t="s">
        <v>4044</v>
      </c>
      <c r="C847" t="s">
        <v>4045</v>
      </c>
      <c r="D847" t="s">
        <v>4046</v>
      </c>
      <c r="E847" t="s">
        <v>4047</v>
      </c>
      <c r="F847">
        <v>9</v>
      </c>
      <c r="G847">
        <v>2022</v>
      </c>
      <c r="H847" s="1">
        <v>44973.60520179398</v>
      </c>
      <c r="I847" t="s">
        <v>3355</v>
      </c>
      <c r="J847">
        <v>1116.21</v>
      </c>
      <c r="K847">
        <v>0</v>
      </c>
      <c r="L847" t="s">
        <v>38</v>
      </c>
      <c r="M847" t="s">
        <v>79</v>
      </c>
      <c r="Q847">
        <v>1116.21</v>
      </c>
      <c r="R847" t="s">
        <v>94</v>
      </c>
      <c r="S847">
        <v>35.639485000000001</v>
      </c>
      <c r="T847">
        <v>-109.080939</v>
      </c>
      <c r="U847">
        <v>0.388333333</v>
      </c>
      <c r="V847">
        <v>1</v>
      </c>
      <c r="W847">
        <v>1.2</v>
      </c>
      <c r="X847">
        <v>0.32600000000000001</v>
      </c>
      <c r="Y847">
        <v>141.63999999999999</v>
      </c>
      <c r="AB847" t="s">
        <v>118</v>
      </c>
      <c r="AC847" t="s">
        <v>144</v>
      </c>
      <c r="AD847" t="s">
        <v>54</v>
      </c>
      <c r="AE847" t="s">
        <v>467</v>
      </c>
      <c r="AF847" t="s">
        <v>4048</v>
      </c>
    </row>
    <row r="848" spans="1:32" x14ac:dyDescent="0.25">
      <c r="A848" t="s">
        <v>4049</v>
      </c>
      <c r="B848" t="s">
        <v>4050</v>
      </c>
      <c r="C848" t="s">
        <v>4051</v>
      </c>
      <c r="D848" t="s">
        <v>4052</v>
      </c>
      <c r="E848" t="s">
        <v>213</v>
      </c>
      <c r="F848">
        <v>3</v>
      </c>
      <c r="G848">
        <v>2022</v>
      </c>
      <c r="H848" s="1">
        <v>44964.486517118057</v>
      </c>
      <c r="I848" t="s">
        <v>3355</v>
      </c>
      <c r="J848">
        <v>1111</v>
      </c>
      <c r="K848">
        <v>0</v>
      </c>
      <c r="L848" t="s">
        <v>38</v>
      </c>
      <c r="M848" t="s">
        <v>51</v>
      </c>
      <c r="N848">
        <v>651</v>
      </c>
      <c r="R848" t="s">
        <v>214</v>
      </c>
      <c r="S848">
        <v>40.091700000000003</v>
      </c>
      <c r="T848">
        <v>-76.084969999999998</v>
      </c>
      <c r="U848">
        <v>0.74475000000000002</v>
      </c>
      <c r="V848">
        <v>1</v>
      </c>
      <c r="W848">
        <v>1.59</v>
      </c>
      <c r="X848">
        <v>0</v>
      </c>
      <c r="Y848">
        <v>271.78800000000001</v>
      </c>
      <c r="Z848">
        <v>42001042001</v>
      </c>
      <c r="AA848">
        <v>344.17791866430002</v>
      </c>
      <c r="AB848" t="s">
        <v>54</v>
      </c>
      <c r="AC848" t="s">
        <v>54</v>
      </c>
      <c r="AD848" t="s">
        <v>975</v>
      </c>
      <c r="AE848" t="s">
        <v>73</v>
      </c>
      <c r="AF848" t="s">
        <v>4053</v>
      </c>
    </row>
    <row r="849" spans="1:32" x14ac:dyDescent="0.25">
      <c r="A849" t="s">
        <v>4054</v>
      </c>
      <c r="B849" t="s">
        <v>4055</v>
      </c>
      <c r="C849" t="s">
        <v>4056</v>
      </c>
      <c r="D849" t="s">
        <v>4057</v>
      </c>
      <c r="E849" t="s">
        <v>192</v>
      </c>
      <c r="F849">
        <v>4</v>
      </c>
      <c r="G849">
        <v>2022</v>
      </c>
      <c r="H849" s="1">
        <v>44964.467764224537</v>
      </c>
      <c r="I849" t="s">
        <v>3355</v>
      </c>
      <c r="J849">
        <v>1109.07</v>
      </c>
      <c r="K849">
        <v>0</v>
      </c>
      <c r="L849" t="s">
        <v>38</v>
      </c>
      <c r="M849" t="s">
        <v>51</v>
      </c>
      <c r="N849">
        <v>1109.17</v>
      </c>
      <c r="R849" t="s">
        <v>214</v>
      </c>
      <c r="S849">
        <v>30.290832999999999</v>
      </c>
      <c r="T849">
        <v>-87.638610999999997</v>
      </c>
      <c r="U849">
        <v>2.4983333330000002</v>
      </c>
      <c r="V849">
        <v>1</v>
      </c>
      <c r="W849">
        <v>10</v>
      </c>
      <c r="X849">
        <v>1.95</v>
      </c>
      <c r="Y849">
        <v>912.3</v>
      </c>
      <c r="Z849">
        <v>1201200005</v>
      </c>
      <c r="AA849">
        <v>2567.6765360669997</v>
      </c>
      <c r="AB849" t="s">
        <v>544</v>
      </c>
      <c r="AC849" t="s">
        <v>54</v>
      </c>
      <c r="AD849" t="s">
        <v>54</v>
      </c>
      <c r="AE849" t="s">
        <v>73</v>
      </c>
      <c r="AF849" t="s">
        <v>4058</v>
      </c>
    </row>
    <row r="850" spans="1:32" x14ac:dyDescent="0.25">
      <c r="A850" t="s">
        <v>4059</v>
      </c>
      <c r="B850" t="s">
        <v>4060</v>
      </c>
      <c r="C850" t="s">
        <v>4060</v>
      </c>
      <c r="D850" t="s">
        <v>4061</v>
      </c>
      <c r="E850" t="s">
        <v>99</v>
      </c>
      <c r="F850">
        <v>6</v>
      </c>
      <c r="G850">
        <v>2022</v>
      </c>
      <c r="H850" s="1">
        <v>44837.456150115744</v>
      </c>
      <c r="I850" t="s">
        <v>3355</v>
      </c>
      <c r="J850">
        <v>1102</v>
      </c>
      <c r="K850">
        <v>0</v>
      </c>
      <c r="L850" t="s">
        <v>38</v>
      </c>
      <c r="M850" t="s">
        <v>79</v>
      </c>
      <c r="Q850">
        <v>1102</v>
      </c>
      <c r="R850" t="s">
        <v>52</v>
      </c>
      <c r="S850">
        <v>29.690729999999999</v>
      </c>
      <c r="T850">
        <v>-95.449209999999994</v>
      </c>
      <c r="U850">
        <v>1.1935</v>
      </c>
      <c r="V850">
        <v>1</v>
      </c>
      <c r="W850">
        <v>4.5</v>
      </c>
      <c r="X850">
        <v>4.5</v>
      </c>
      <c r="Y850">
        <v>435.66300000000001</v>
      </c>
      <c r="Z850">
        <v>48007034001</v>
      </c>
      <c r="AB850" t="s">
        <v>41</v>
      </c>
      <c r="AC850" t="s">
        <v>54</v>
      </c>
      <c r="AD850" t="s">
        <v>54</v>
      </c>
      <c r="AE850" t="s">
        <v>73</v>
      </c>
      <c r="AF850" t="s">
        <v>4062</v>
      </c>
    </row>
    <row r="851" spans="1:32" x14ac:dyDescent="0.25">
      <c r="A851" t="s">
        <v>4063</v>
      </c>
      <c r="B851" t="s">
        <v>4064</v>
      </c>
      <c r="C851" t="s">
        <v>4065</v>
      </c>
      <c r="D851" t="s">
        <v>4066</v>
      </c>
      <c r="E851" t="s">
        <v>117</v>
      </c>
      <c r="F851">
        <v>5</v>
      </c>
      <c r="G851">
        <v>2022</v>
      </c>
      <c r="H851" s="1">
        <v>44946.401665532409</v>
      </c>
      <c r="I851" t="s">
        <v>3355</v>
      </c>
      <c r="J851">
        <v>1095</v>
      </c>
      <c r="K851">
        <v>0</v>
      </c>
      <c r="L851" t="s">
        <v>38</v>
      </c>
      <c r="M851" t="s">
        <v>51</v>
      </c>
      <c r="N851">
        <v>1569</v>
      </c>
      <c r="R851" t="s">
        <v>52</v>
      </c>
      <c r="S851">
        <v>40.115828</v>
      </c>
      <c r="T851">
        <v>-88.192989999999995</v>
      </c>
      <c r="U851">
        <v>8.5883333329999996</v>
      </c>
      <c r="V851">
        <v>3</v>
      </c>
      <c r="W851">
        <v>34.6</v>
      </c>
      <c r="X851">
        <v>17.3</v>
      </c>
      <c r="Y851">
        <v>3122.84</v>
      </c>
      <c r="Z851">
        <v>17000112001</v>
      </c>
      <c r="AA851">
        <v>4971.4588251510013</v>
      </c>
      <c r="AB851" t="s">
        <v>53</v>
      </c>
      <c r="AC851" t="s">
        <v>42</v>
      </c>
      <c r="AD851" t="s">
        <v>54</v>
      </c>
      <c r="AE851" t="s">
        <v>65</v>
      </c>
      <c r="AF851" t="s">
        <v>4067</v>
      </c>
    </row>
    <row r="852" spans="1:32" x14ac:dyDescent="0.25">
      <c r="A852" t="s">
        <v>4068</v>
      </c>
      <c r="B852" t="s">
        <v>4069</v>
      </c>
      <c r="C852" t="s">
        <v>4070</v>
      </c>
      <c r="D852" t="s">
        <v>4071</v>
      </c>
      <c r="E852" t="s">
        <v>111</v>
      </c>
      <c r="F852">
        <v>4</v>
      </c>
      <c r="G852">
        <v>2022</v>
      </c>
      <c r="H852" s="1">
        <v>44963.59840934028</v>
      </c>
      <c r="I852" t="s">
        <v>3355</v>
      </c>
      <c r="J852">
        <v>1091.81</v>
      </c>
      <c r="K852">
        <v>0</v>
      </c>
      <c r="L852" t="s">
        <v>38</v>
      </c>
      <c r="M852" t="s">
        <v>51</v>
      </c>
      <c r="N852">
        <v>1091.81</v>
      </c>
      <c r="R852" t="s">
        <v>52</v>
      </c>
      <c r="S852">
        <v>32.578623999999998</v>
      </c>
      <c r="T852">
        <v>-83.594864999999999</v>
      </c>
      <c r="U852">
        <v>8.4916666670000005</v>
      </c>
      <c r="V852">
        <v>1</v>
      </c>
      <c r="W852">
        <v>12</v>
      </c>
      <c r="X852">
        <v>7.0049999999999999</v>
      </c>
      <c r="Y852">
        <v>3099.9</v>
      </c>
      <c r="Z852">
        <v>13000222002</v>
      </c>
      <c r="AA852">
        <v>3197.7588633572</v>
      </c>
      <c r="AB852" t="s">
        <v>41</v>
      </c>
      <c r="AC852" t="s">
        <v>54</v>
      </c>
      <c r="AD852" t="s">
        <v>54</v>
      </c>
      <c r="AE852" t="s">
        <v>73</v>
      </c>
      <c r="AF852" t="s">
        <v>4072</v>
      </c>
    </row>
    <row r="853" spans="1:32" x14ac:dyDescent="0.25">
      <c r="A853" t="s">
        <v>4073</v>
      </c>
      <c r="B853" t="s">
        <v>4074</v>
      </c>
      <c r="C853" t="s">
        <v>4075</v>
      </c>
      <c r="D853" t="s">
        <v>4073</v>
      </c>
      <c r="E853" t="s">
        <v>437</v>
      </c>
      <c r="F853">
        <v>5</v>
      </c>
      <c r="G853">
        <v>2022</v>
      </c>
      <c r="H853" s="1">
        <v>44953.494083761572</v>
      </c>
      <c r="I853" t="s">
        <v>3355</v>
      </c>
      <c r="J853">
        <v>1090</v>
      </c>
      <c r="K853">
        <v>0</v>
      </c>
      <c r="L853" t="s">
        <v>38</v>
      </c>
      <c r="M853" t="s">
        <v>39</v>
      </c>
      <c r="N853">
        <v>936</v>
      </c>
      <c r="Q853">
        <v>154</v>
      </c>
      <c r="R853" t="s">
        <v>52</v>
      </c>
      <c r="S853">
        <v>44.182609999999997</v>
      </c>
      <c r="T853">
        <v>-94.000320000000002</v>
      </c>
      <c r="U853">
        <v>5.7418250000000004</v>
      </c>
      <c r="V853">
        <v>1</v>
      </c>
      <c r="W853">
        <v>11.25</v>
      </c>
      <c r="X853">
        <v>11.25</v>
      </c>
      <c r="Y853">
        <v>2094.5189</v>
      </c>
      <c r="Z853">
        <v>27000028001</v>
      </c>
      <c r="AA853">
        <v>3337.2510780116204</v>
      </c>
      <c r="AB853" t="s">
        <v>53</v>
      </c>
      <c r="AC853" t="s">
        <v>54</v>
      </c>
      <c r="AD853" t="s">
        <v>54</v>
      </c>
      <c r="AE853" t="s">
        <v>55</v>
      </c>
      <c r="AF853" t="s">
        <v>4076</v>
      </c>
    </row>
    <row r="854" spans="1:32" x14ac:dyDescent="0.25">
      <c r="A854" t="s">
        <v>3402</v>
      </c>
      <c r="B854" t="s">
        <v>4077</v>
      </c>
      <c r="C854" t="s">
        <v>4078</v>
      </c>
      <c r="D854" t="s">
        <v>3405</v>
      </c>
      <c r="E854" t="s">
        <v>136</v>
      </c>
      <c r="F854">
        <v>4</v>
      </c>
      <c r="G854">
        <v>2022</v>
      </c>
      <c r="H854" s="1">
        <v>44977.520093194442</v>
      </c>
      <c r="I854" t="s">
        <v>3355</v>
      </c>
      <c r="J854">
        <v>1058</v>
      </c>
      <c r="K854">
        <v>0</v>
      </c>
      <c r="L854" t="s">
        <v>38</v>
      </c>
      <c r="M854" t="s">
        <v>51</v>
      </c>
      <c r="N854">
        <v>1058</v>
      </c>
      <c r="R854" t="s">
        <v>52</v>
      </c>
      <c r="S854">
        <v>35.334409999999998</v>
      </c>
      <c r="T854">
        <v>-80.696481000000006</v>
      </c>
      <c r="U854">
        <v>9.8307166670000008</v>
      </c>
      <c r="V854">
        <v>1</v>
      </c>
      <c r="W854">
        <v>12</v>
      </c>
      <c r="X854">
        <v>0</v>
      </c>
      <c r="Y854">
        <v>3587.6790999999998</v>
      </c>
      <c r="Z854">
        <v>37006001009</v>
      </c>
      <c r="AA854">
        <v>1389.4590049780998</v>
      </c>
      <c r="AB854" t="s">
        <v>53</v>
      </c>
      <c r="AC854" t="s">
        <v>54</v>
      </c>
      <c r="AD854" t="s">
        <v>54</v>
      </c>
      <c r="AE854" t="s">
        <v>54</v>
      </c>
      <c r="AF854" t="s">
        <v>4079</v>
      </c>
    </row>
    <row r="855" spans="1:32" x14ac:dyDescent="0.25">
      <c r="A855" t="s">
        <v>4080</v>
      </c>
      <c r="B855" t="s">
        <v>4081</v>
      </c>
      <c r="C855" t="s">
        <v>4082</v>
      </c>
      <c r="D855" t="s">
        <v>4083</v>
      </c>
      <c r="E855" t="s">
        <v>111</v>
      </c>
      <c r="F855">
        <v>4</v>
      </c>
      <c r="G855">
        <v>2022</v>
      </c>
      <c r="H855" s="1">
        <v>44959.386486990741</v>
      </c>
      <c r="I855" t="s">
        <v>3355</v>
      </c>
      <c r="J855">
        <v>1055.5999999999999</v>
      </c>
      <c r="K855">
        <v>1</v>
      </c>
      <c r="L855" t="s">
        <v>51</v>
      </c>
      <c r="M855" t="s">
        <v>51</v>
      </c>
      <c r="N855">
        <v>1055.5999999999999</v>
      </c>
      <c r="R855" t="s">
        <v>52</v>
      </c>
      <c r="S855">
        <v>34.509692000000001</v>
      </c>
      <c r="T855">
        <v>-84.962891999999997</v>
      </c>
      <c r="U855">
        <v>6.1666666670000003</v>
      </c>
      <c r="V855">
        <v>1</v>
      </c>
      <c r="W855">
        <v>16</v>
      </c>
      <c r="X855">
        <v>6.0709999999999997</v>
      </c>
      <c r="Y855">
        <v>2245</v>
      </c>
      <c r="Z855">
        <v>13000084001</v>
      </c>
      <c r="AA855">
        <v>4742.0068793748005</v>
      </c>
      <c r="AB855" t="s">
        <v>41</v>
      </c>
      <c r="AC855" t="s">
        <v>54</v>
      </c>
      <c r="AD855" t="s">
        <v>54</v>
      </c>
      <c r="AE855" t="s">
        <v>73</v>
      </c>
      <c r="AF855" t="s">
        <v>4084</v>
      </c>
    </row>
    <row r="856" spans="1:32" x14ac:dyDescent="0.25">
      <c r="A856" t="s">
        <v>4085</v>
      </c>
      <c r="B856" t="s">
        <v>4086</v>
      </c>
      <c r="C856" t="s">
        <v>4086</v>
      </c>
      <c r="D856" t="s">
        <v>4087</v>
      </c>
      <c r="E856" t="s">
        <v>99</v>
      </c>
      <c r="F856">
        <v>6</v>
      </c>
      <c r="G856">
        <v>2022</v>
      </c>
      <c r="H856" s="1">
        <v>44825.455807650462</v>
      </c>
      <c r="I856" t="s">
        <v>3355</v>
      </c>
      <c r="J856">
        <v>1042</v>
      </c>
      <c r="K856">
        <v>0</v>
      </c>
      <c r="L856" t="s">
        <v>38</v>
      </c>
      <c r="M856" t="s">
        <v>51</v>
      </c>
      <c r="N856">
        <v>1042</v>
      </c>
      <c r="R856" t="s">
        <v>86</v>
      </c>
      <c r="S856">
        <v>30.170200000000001</v>
      </c>
      <c r="T856">
        <v>-96.377520000000004</v>
      </c>
      <c r="U856">
        <v>1.8833333329999999</v>
      </c>
      <c r="V856">
        <v>1</v>
      </c>
      <c r="W856">
        <v>3.55</v>
      </c>
      <c r="X856">
        <v>3.55</v>
      </c>
      <c r="Y856">
        <v>687.1</v>
      </c>
      <c r="Z856">
        <v>48003062001</v>
      </c>
      <c r="AB856" t="s">
        <v>41</v>
      </c>
      <c r="AC856" t="s">
        <v>54</v>
      </c>
      <c r="AD856" t="s">
        <v>4088</v>
      </c>
      <c r="AE856" t="s">
        <v>73</v>
      </c>
      <c r="AF856" t="s">
        <v>4089</v>
      </c>
    </row>
    <row r="857" spans="1:32" x14ac:dyDescent="0.25">
      <c r="A857" t="s">
        <v>4090</v>
      </c>
      <c r="B857" t="s">
        <v>4091</v>
      </c>
      <c r="C857" t="s">
        <v>4092</v>
      </c>
      <c r="D857" t="s">
        <v>4093</v>
      </c>
      <c r="E857" t="s">
        <v>3049</v>
      </c>
      <c r="F857">
        <v>8</v>
      </c>
      <c r="G857">
        <v>2022</v>
      </c>
      <c r="H857" s="1">
        <v>44963.539886909719</v>
      </c>
      <c r="I857" t="s">
        <v>3355</v>
      </c>
      <c r="J857">
        <v>1041.1300000000001</v>
      </c>
      <c r="K857">
        <v>0</v>
      </c>
      <c r="L857" t="s">
        <v>38</v>
      </c>
      <c r="M857" t="s">
        <v>79</v>
      </c>
      <c r="Q857">
        <v>1041.1300000000001</v>
      </c>
      <c r="R857" t="s">
        <v>52</v>
      </c>
      <c r="S857">
        <v>46.955910000000003</v>
      </c>
      <c r="T857">
        <v>-96.803606000000002</v>
      </c>
      <c r="U857">
        <v>17.191583333000001</v>
      </c>
      <c r="V857">
        <v>5</v>
      </c>
      <c r="W857">
        <v>1E-3</v>
      </c>
      <c r="X857">
        <v>18.420000000000002</v>
      </c>
      <c r="Y857">
        <v>5059.2209999999995</v>
      </c>
      <c r="Z857">
        <v>38000008001</v>
      </c>
      <c r="AA857">
        <v>5098.9321283600002</v>
      </c>
      <c r="AB857" t="s">
        <v>407</v>
      </c>
      <c r="AC857" t="s">
        <v>42</v>
      </c>
      <c r="AD857" t="s">
        <v>54</v>
      </c>
      <c r="AE857" t="s">
        <v>73</v>
      </c>
      <c r="AF857" t="s">
        <v>4094</v>
      </c>
    </row>
    <row r="858" spans="1:32" x14ac:dyDescent="0.25">
      <c r="A858" t="s">
        <v>4095</v>
      </c>
      <c r="B858" t="s">
        <v>4096</v>
      </c>
      <c r="C858" t="s">
        <v>4097</v>
      </c>
      <c r="D858" t="s">
        <v>4098</v>
      </c>
      <c r="E858" t="s">
        <v>213</v>
      </c>
      <c r="F858">
        <v>3</v>
      </c>
      <c r="G858">
        <v>2022</v>
      </c>
      <c r="H858" s="1">
        <v>44972.610380729166</v>
      </c>
      <c r="I858" t="s">
        <v>3355</v>
      </c>
      <c r="J858">
        <v>1037.26</v>
      </c>
      <c r="K858">
        <v>0</v>
      </c>
      <c r="L858" t="s">
        <v>38</v>
      </c>
      <c r="M858" t="s">
        <v>51</v>
      </c>
      <c r="N858">
        <v>1037.26</v>
      </c>
      <c r="R858" t="s">
        <v>52</v>
      </c>
      <c r="S858">
        <v>40.152667000000001</v>
      </c>
      <c r="T858">
        <v>-76.404443999999998</v>
      </c>
      <c r="U858">
        <v>0.72355833300000005</v>
      </c>
      <c r="V858">
        <v>1</v>
      </c>
      <c r="W858">
        <v>2.2999999999999998</v>
      </c>
      <c r="X858">
        <v>0</v>
      </c>
      <c r="Y858">
        <v>263.8374</v>
      </c>
      <c r="Z858">
        <v>42001067001</v>
      </c>
      <c r="AA858">
        <v>256.76765360669998</v>
      </c>
      <c r="AB858" t="s">
        <v>87</v>
      </c>
      <c r="AC858" t="s">
        <v>72</v>
      </c>
      <c r="AD858" t="s">
        <v>54</v>
      </c>
      <c r="AE858" t="s">
        <v>55</v>
      </c>
      <c r="AF858" t="s">
        <v>4099</v>
      </c>
    </row>
    <row r="859" spans="1:32" x14ac:dyDescent="0.25">
      <c r="A859" t="s">
        <v>4100</v>
      </c>
      <c r="B859" t="s">
        <v>4101</v>
      </c>
      <c r="C859" t="s">
        <v>4102</v>
      </c>
      <c r="D859" t="s">
        <v>4103</v>
      </c>
      <c r="E859" t="s">
        <v>1023</v>
      </c>
      <c r="F859">
        <v>8</v>
      </c>
      <c r="G859">
        <v>2022</v>
      </c>
      <c r="H859" s="1">
        <v>44958.561215011578</v>
      </c>
      <c r="I859" t="s">
        <v>3355</v>
      </c>
      <c r="J859">
        <v>1031.71</v>
      </c>
      <c r="K859">
        <v>0</v>
      </c>
      <c r="L859" t="s">
        <v>38</v>
      </c>
      <c r="M859" t="s">
        <v>51</v>
      </c>
      <c r="N859">
        <v>1031.71</v>
      </c>
      <c r="R859" t="s">
        <v>52</v>
      </c>
      <c r="S859">
        <v>40.383333</v>
      </c>
      <c r="T859">
        <v>-105.05</v>
      </c>
      <c r="U859">
        <v>5.6749999999999998</v>
      </c>
      <c r="V859">
        <v>1</v>
      </c>
      <c r="W859">
        <v>10</v>
      </c>
      <c r="X859">
        <v>0</v>
      </c>
      <c r="Y859">
        <v>2071.8000000000002</v>
      </c>
      <c r="Z859">
        <v>8000198001</v>
      </c>
      <c r="AA859">
        <v>3077.5697489029999</v>
      </c>
      <c r="AB859" t="s">
        <v>53</v>
      </c>
      <c r="AC859" t="s">
        <v>42</v>
      </c>
      <c r="AD859" t="s">
        <v>54</v>
      </c>
      <c r="AE859" t="s">
        <v>73</v>
      </c>
      <c r="AF859" t="s">
        <v>4104</v>
      </c>
    </row>
    <row r="860" spans="1:32" x14ac:dyDescent="0.25">
      <c r="A860" t="s">
        <v>4105</v>
      </c>
      <c r="B860" t="s">
        <v>4106</v>
      </c>
      <c r="C860" t="s">
        <v>4107</v>
      </c>
      <c r="D860" t="s">
        <v>4108</v>
      </c>
      <c r="E860" t="s">
        <v>117</v>
      </c>
      <c r="F860">
        <v>5</v>
      </c>
      <c r="G860">
        <v>2022</v>
      </c>
      <c r="H860" s="1">
        <v>44932.433824467589</v>
      </c>
      <c r="I860" t="s">
        <v>3355</v>
      </c>
      <c r="J860">
        <v>1015</v>
      </c>
      <c r="K860">
        <v>0</v>
      </c>
      <c r="L860" t="s">
        <v>38</v>
      </c>
      <c r="M860" t="s">
        <v>51</v>
      </c>
      <c r="N860">
        <v>968</v>
      </c>
      <c r="R860" t="s">
        <v>52</v>
      </c>
      <c r="S860">
        <v>40.944685999999997</v>
      </c>
      <c r="T860">
        <v>-90.642554000000004</v>
      </c>
      <c r="U860">
        <v>4.2046666669999997</v>
      </c>
      <c r="V860">
        <v>1</v>
      </c>
      <c r="W860">
        <v>10.23</v>
      </c>
      <c r="X860">
        <v>4.62</v>
      </c>
      <c r="Y860">
        <v>1531.83</v>
      </c>
      <c r="Z860">
        <v>17000023001</v>
      </c>
      <c r="AA860">
        <v>979.72338752059989</v>
      </c>
      <c r="AB860" t="s">
        <v>53</v>
      </c>
      <c r="AC860" t="s">
        <v>54</v>
      </c>
      <c r="AD860" t="s">
        <v>54</v>
      </c>
      <c r="AE860" t="s">
        <v>438</v>
      </c>
      <c r="AF860" t="s">
        <v>4109</v>
      </c>
    </row>
    <row r="861" spans="1:32" x14ac:dyDescent="0.25">
      <c r="A861" t="s">
        <v>4110</v>
      </c>
      <c r="B861" t="s">
        <v>4111</v>
      </c>
      <c r="C861" t="s">
        <v>4112</v>
      </c>
      <c r="D861" t="s">
        <v>4113</v>
      </c>
      <c r="E861" t="s">
        <v>117</v>
      </c>
      <c r="F861">
        <v>5</v>
      </c>
      <c r="G861">
        <v>2022</v>
      </c>
      <c r="H861" s="1">
        <v>44965.652420509257</v>
      </c>
      <c r="I861" t="s">
        <v>3355</v>
      </c>
      <c r="J861">
        <v>1007</v>
      </c>
      <c r="K861">
        <v>0</v>
      </c>
      <c r="L861" t="s">
        <v>38</v>
      </c>
      <c r="M861" t="s">
        <v>51</v>
      </c>
      <c r="N861">
        <v>1351</v>
      </c>
      <c r="R861" t="s">
        <v>52</v>
      </c>
      <c r="S861">
        <v>41.764163000000003</v>
      </c>
      <c r="T861">
        <v>-87.906670000000005</v>
      </c>
      <c r="U861">
        <v>10.99</v>
      </c>
      <c r="V861">
        <v>2</v>
      </c>
      <c r="W861">
        <v>30</v>
      </c>
      <c r="X861">
        <v>12</v>
      </c>
      <c r="Y861">
        <v>4004.95</v>
      </c>
      <c r="Z861">
        <v>17000712001</v>
      </c>
      <c r="AA861">
        <v>4024.5142870270001</v>
      </c>
      <c r="AB861" t="s">
        <v>53</v>
      </c>
      <c r="AC861" t="s">
        <v>54</v>
      </c>
      <c r="AD861" t="s">
        <v>54</v>
      </c>
      <c r="AE861" t="s">
        <v>438</v>
      </c>
      <c r="AF861" t="s">
        <v>4114</v>
      </c>
    </row>
    <row r="862" spans="1:32" x14ac:dyDescent="0.25">
      <c r="A862" t="s">
        <v>4115</v>
      </c>
      <c r="B862" t="s">
        <v>4116</v>
      </c>
      <c r="C862" t="s">
        <v>4117</v>
      </c>
      <c r="D862" t="s">
        <v>4118</v>
      </c>
      <c r="E862" t="s">
        <v>247</v>
      </c>
      <c r="F862">
        <v>1</v>
      </c>
      <c r="G862">
        <v>2022</v>
      </c>
      <c r="H862" s="1">
        <v>44944.413264583331</v>
      </c>
      <c r="I862" t="s">
        <v>3355</v>
      </c>
      <c r="J862">
        <v>995.51</v>
      </c>
      <c r="K862">
        <v>0</v>
      </c>
      <c r="L862" t="s">
        <v>38</v>
      </c>
      <c r="M862" t="s">
        <v>79</v>
      </c>
      <c r="Q862">
        <v>995.51</v>
      </c>
      <c r="R862" t="s">
        <v>94</v>
      </c>
      <c r="S862">
        <v>42.313056000000003</v>
      </c>
      <c r="T862">
        <v>-72.623333000000002</v>
      </c>
      <c r="U862">
        <v>4.2233333330000002</v>
      </c>
      <c r="V862">
        <v>1</v>
      </c>
      <c r="W862">
        <v>8.65</v>
      </c>
      <c r="X862">
        <v>0</v>
      </c>
      <c r="Y862">
        <v>1540.73</v>
      </c>
      <c r="Z862">
        <v>25000074001</v>
      </c>
      <c r="AA862">
        <v>2443.8453272354</v>
      </c>
      <c r="AB862" t="s">
        <v>54</v>
      </c>
      <c r="AC862" t="s">
        <v>64</v>
      </c>
      <c r="AD862" t="s">
        <v>54</v>
      </c>
      <c r="AE862" t="s">
        <v>55</v>
      </c>
      <c r="AF862" t="s">
        <v>4119</v>
      </c>
    </row>
    <row r="863" spans="1:32" x14ac:dyDescent="0.25">
      <c r="A863" t="s">
        <v>4120</v>
      </c>
      <c r="B863" t="s">
        <v>4121</v>
      </c>
      <c r="C863" t="s">
        <v>4122</v>
      </c>
      <c r="D863" t="s">
        <v>4123</v>
      </c>
      <c r="E863" t="s">
        <v>253</v>
      </c>
      <c r="F863">
        <v>5</v>
      </c>
      <c r="G863">
        <v>2022</v>
      </c>
      <c r="H863" s="1">
        <v>44946.394135798611</v>
      </c>
      <c r="I863" t="s">
        <v>3355</v>
      </c>
      <c r="J863">
        <v>995.11</v>
      </c>
      <c r="K863">
        <v>0</v>
      </c>
      <c r="L863" t="s">
        <v>38</v>
      </c>
      <c r="M863" t="s">
        <v>39</v>
      </c>
      <c r="N863">
        <v>979.79</v>
      </c>
      <c r="Q863">
        <v>15.32</v>
      </c>
      <c r="R863" t="s">
        <v>52</v>
      </c>
      <c r="S863">
        <v>40.417889000000002</v>
      </c>
      <c r="T863">
        <v>-86.904499999999999</v>
      </c>
      <c r="U863">
        <v>8.4129166669999993</v>
      </c>
      <c r="V863">
        <v>2</v>
      </c>
      <c r="W863">
        <v>10.5</v>
      </c>
      <c r="X863">
        <v>18</v>
      </c>
      <c r="Y863">
        <v>2835.02</v>
      </c>
      <c r="Z863">
        <v>18000604001</v>
      </c>
      <c r="AA863">
        <v>3277.8849396600003</v>
      </c>
      <c r="AB863" t="s">
        <v>53</v>
      </c>
      <c r="AC863" t="s">
        <v>54</v>
      </c>
      <c r="AD863" t="s">
        <v>54</v>
      </c>
      <c r="AE863" t="s">
        <v>583</v>
      </c>
      <c r="AF863" t="s">
        <v>4124</v>
      </c>
    </row>
    <row r="864" spans="1:32" x14ac:dyDescent="0.25">
      <c r="A864" t="s">
        <v>4125</v>
      </c>
      <c r="B864" t="s">
        <v>4126</v>
      </c>
      <c r="C864" t="s">
        <v>4127</v>
      </c>
      <c r="D864" t="s">
        <v>4128</v>
      </c>
      <c r="E864" t="s">
        <v>1913</v>
      </c>
      <c r="F864">
        <v>8</v>
      </c>
      <c r="G864">
        <v>2022</v>
      </c>
      <c r="H864" s="1">
        <v>44951.583566030095</v>
      </c>
      <c r="I864" t="s">
        <v>3355</v>
      </c>
      <c r="J864">
        <v>988</v>
      </c>
      <c r="K864">
        <v>0</v>
      </c>
      <c r="L864" t="s">
        <v>38</v>
      </c>
      <c r="M864" t="s">
        <v>79</v>
      </c>
      <c r="Q864">
        <v>988</v>
      </c>
      <c r="R864" t="s">
        <v>52</v>
      </c>
      <c r="S864">
        <v>45.722050000000003</v>
      </c>
      <c r="T864">
        <v>-111.06765</v>
      </c>
      <c r="U864">
        <v>5.971666667</v>
      </c>
      <c r="V864">
        <v>1</v>
      </c>
      <c r="W864">
        <v>5.7839999999999998</v>
      </c>
      <c r="X864">
        <v>0</v>
      </c>
      <c r="Y864">
        <v>2180.1860000000001</v>
      </c>
      <c r="Z864">
        <v>30000048001</v>
      </c>
      <c r="AA864">
        <v>3423.5687147559997</v>
      </c>
      <c r="AB864" t="s">
        <v>41</v>
      </c>
      <c r="AC864" t="s">
        <v>42</v>
      </c>
      <c r="AD864" t="s">
        <v>54</v>
      </c>
      <c r="AE864" t="s">
        <v>55</v>
      </c>
      <c r="AF864" t="s">
        <v>4129</v>
      </c>
    </row>
    <row r="865" spans="1:32" x14ac:dyDescent="0.25">
      <c r="A865" t="s">
        <v>4130</v>
      </c>
      <c r="B865" t="s">
        <v>4131</v>
      </c>
      <c r="C865" t="s">
        <v>4132</v>
      </c>
      <c r="D865" t="s">
        <v>3659</v>
      </c>
      <c r="E865" t="s">
        <v>117</v>
      </c>
      <c r="F865">
        <v>5</v>
      </c>
      <c r="G865">
        <v>2022</v>
      </c>
      <c r="H865" s="1">
        <v>44967.484441342589</v>
      </c>
      <c r="I865" t="s">
        <v>3355</v>
      </c>
      <c r="J865">
        <v>987.03</v>
      </c>
      <c r="K865">
        <v>0</v>
      </c>
      <c r="L865" t="s">
        <v>38</v>
      </c>
      <c r="M865" t="s">
        <v>51</v>
      </c>
      <c r="N865">
        <v>987.03</v>
      </c>
      <c r="R865" t="s">
        <v>52</v>
      </c>
      <c r="S865">
        <v>41.476104999999997</v>
      </c>
      <c r="T865">
        <v>-88.167494000000005</v>
      </c>
      <c r="U865">
        <v>8.9966666669999995</v>
      </c>
      <c r="V865">
        <v>2</v>
      </c>
      <c r="W865">
        <v>28</v>
      </c>
      <c r="X865">
        <v>14</v>
      </c>
      <c r="Y865">
        <v>3280.14</v>
      </c>
      <c r="Z865">
        <v>17000149004</v>
      </c>
      <c r="AA865">
        <v>3623.8839055130002</v>
      </c>
      <c r="AB865" t="s">
        <v>53</v>
      </c>
      <c r="AC865" t="s">
        <v>54</v>
      </c>
      <c r="AD865" t="s">
        <v>54</v>
      </c>
      <c r="AE865" t="s">
        <v>55</v>
      </c>
      <c r="AF865" t="s">
        <v>4133</v>
      </c>
    </row>
    <row r="866" spans="1:32" x14ac:dyDescent="0.25">
      <c r="A866" t="s">
        <v>4134</v>
      </c>
      <c r="B866" t="s">
        <v>4135</v>
      </c>
      <c r="C866" t="s">
        <v>4136</v>
      </c>
      <c r="D866" t="s">
        <v>4137</v>
      </c>
      <c r="E866" t="s">
        <v>525</v>
      </c>
      <c r="F866">
        <v>2</v>
      </c>
      <c r="G866">
        <v>2022</v>
      </c>
      <c r="H866" s="1">
        <v>44974.432458703704</v>
      </c>
      <c r="I866" t="s">
        <v>3355</v>
      </c>
      <c r="J866">
        <v>985.62</v>
      </c>
      <c r="K866">
        <v>0</v>
      </c>
      <c r="L866" t="s">
        <v>38</v>
      </c>
      <c r="M866" t="s">
        <v>51</v>
      </c>
      <c r="N866">
        <v>985.62</v>
      </c>
      <c r="R866" t="s">
        <v>86</v>
      </c>
      <c r="S866">
        <v>39.995507000000003</v>
      </c>
      <c r="T866">
        <v>-74.797533999999999</v>
      </c>
      <c r="U866">
        <v>3.0950000000000002</v>
      </c>
      <c r="V866">
        <v>1</v>
      </c>
      <c r="W866">
        <v>7.6749999999999998</v>
      </c>
      <c r="X866">
        <v>0</v>
      </c>
      <c r="Y866">
        <v>1129.27</v>
      </c>
      <c r="Z866">
        <v>34007071001</v>
      </c>
      <c r="AA866">
        <v>1871.1259863892496</v>
      </c>
      <c r="AB866" t="s">
        <v>54</v>
      </c>
      <c r="AC866" t="s">
        <v>54</v>
      </c>
      <c r="AD866" t="s">
        <v>54</v>
      </c>
      <c r="AE866" t="s">
        <v>73</v>
      </c>
      <c r="AF866" t="s">
        <v>4138</v>
      </c>
    </row>
    <row r="867" spans="1:32" x14ac:dyDescent="0.25">
      <c r="A867" t="s">
        <v>4139</v>
      </c>
      <c r="B867" t="s">
        <v>4140</v>
      </c>
      <c r="C867" t="s">
        <v>4141</v>
      </c>
      <c r="D867" t="s">
        <v>4142</v>
      </c>
      <c r="E867" t="s">
        <v>1719</v>
      </c>
      <c r="F867">
        <v>7</v>
      </c>
      <c r="G867">
        <v>2022</v>
      </c>
      <c r="H867" s="1">
        <v>44949.53477515046</v>
      </c>
      <c r="I867" t="s">
        <v>3355</v>
      </c>
      <c r="J867">
        <v>975.5</v>
      </c>
      <c r="K867">
        <v>0</v>
      </c>
      <c r="L867" t="s">
        <v>38</v>
      </c>
      <c r="M867" t="s">
        <v>79</v>
      </c>
      <c r="Q867">
        <v>975.5</v>
      </c>
      <c r="R867" t="s">
        <v>52</v>
      </c>
      <c r="S867">
        <v>39.064853999999997</v>
      </c>
      <c r="T867">
        <v>-94.861221999999998</v>
      </c>
      <c r="U867">
        <v>0.39711333300000001</v>
      </c>
      <c r="V867">
        <v>1</v>
      </c>
      <c r="W867">
        <v>1.4</v>
      </c>
      <c r="X867">
        <v>0</v>
      </c>
      <c r="Y867">
        <v>145.03835000000001</v>
      </c>
      <c r="Z867">
        <v>20000406001</v>
      </c>
      <c r="AA867">
        <v>426.30714687467008</v>
      </c>
      <c r="AB867" t="s">
        <v>54</v>
      </c>
      <c r="AC867" t="s">
        <v>54</v>
      </c>
      <c r="AD867" t="s">
        <v>54</v>
      </c>
      <c r="AE867" t="s">
        <v>73</v>
      </c>
      <c r="AF867" t="s">
        <v>4143</v>
      </c>
    </row>
    <row r="868" spans="1:32" x14ac:dyDescent="0.25">
      <c r="A868" t="s">
        <v>4144</v>
      </c>
      <c r="B868" t="s">
        <v>4145</v>
      </c>
      <c r="C868" t="s">
        <v>4145</v>
      </c>
      <c r="D868" t="s">
        <v>4146</v>
      </c>
      <c r="E868" t="s">
        <v>99</v>
      </c>
      <c r="F868">
        <v>6</v>
      </c>
      <c r="G868">
        <v>2022</v>
      </c>
      <c r="H868" s="1">
        <v>44830.67892175926</v>
      </c>
      <c r="I868" t="s">
        <v>3355</v>
      </c>
      <c r="J868">
        <v>975.25</v>
      </c>
      <c r="K868">
        <v>0</v>
      </c>
      <c r="L868" t="s">
        <v>38</v>
      </c>
      <c r="M868" t="s">
        <v>79</v>
      </c>
      <c r="Q868">
        <v>975.25</v>
      </c>
      <c r="R868" t="s">
        <v>52</v>
      </c>
      <c r="S868">
        <v>29.604351999999999</v>
      </c>
      <c r="T868">
        <v>-95.554741000000007</v>
      </c>
      <c r="U868">
        <v>3.2195</v>
      </c>
      <c r="V868">
        <v>1</v>
      </c>
      <c r="W868">
        <v>6</v>
      </c>
      <c r="X868">
        <v>6</v>
      </c>
      <c r="Y868">
        <v>1174.011</v>
      </c>
      <c r="Z868">
        <v>48007071001</v>
      </c>
      <c r="AB868" t="s">
        <v>544</v>
      </c>
      <c r="AC868" t="s">
        <v>54</v>
      </c>
      <c r="AD868" t="s">
        <v>975</v>
      </c>
      <c r="AE868" t="s">
        <v>73</v>
      </c>
      <c r="AF868" t="s">
        <v>4147</v>
      </c>
    </row>
    <row r="869" spans="1:32" x14ac:dyDescent="0.25">
      <c r="A869" t="s">
        <v>4148</v>
      </c>
      <c r="B869" t="s">
        <v>4149</v>
      </c>
      <c r="C869" t="s">
        <v>4150</v>
      </c>
      <c r="D869" t="s">
        <v>4151</v>
      </c>
      <c r="E869" t="s">
        <v>951</v>
      </c>
      <c r="F869">
        <v>1</v>
      </c>
      <c r="G869">
        <v>2022</v>
      </c>
      <c r="H869" s="1">
        <v>44936.55105224537</v>
      </c>
      <c r="I869" t="s">
        <v>3355</v>
      </c>
      <c r="J869">
        <v>975</v>
      </c>
      <c r="K869">
        <v>0</v>
      </c>
      <c r="L869" t="s">
        <v>38</v>
      </c>
      <c r="M869" t="s">
        <v>51</v>
      </c>
      <c r="N869">
        <v>975</v>
      </c>
      <c r="R869" t="s">
        <v>214</v>
      </c>
      <c r="S869">
        <v>43.389620000000001</v>
      </c>
      <c r="T869">
        <v>-72.379045000000005</v>
      </c>
      <c r="U869">
        <v>1.74475</v>
      </c>
      <c r="V869">
        <v>1</v>
      </c>
      <c r="W869">
        <v>3.9</v>
      </c>
      <c r="X869">
        <v>0</v>
      </c>
      <c r="Y869">
        <v>636.56799999999998</v>
      </c>
      <c r="Z869">
        <v>33000096001</v>
      </c>
      <c r="AA869">
        <v>987.00757627539997</v>
      </c>
      <c r="AB869" t="s">
        <v>952</v>
      </c>
      <c r="AC869" t="s">
        <v>54</v>
      </c>
      <c r="AD869" t="s">
        <v>54</v>
      </c>
      <c r="AE869" t="s">
        <v>73</v>
      </c>
      <c r="AF869" t="s">
        <v>4152</v>
      </c>
    </row>
    <row r="870" spans="1:32" x14ac:dyDescent="0.25">
      <c r="A870" t="s">
        <v>4153</v>
      </c>
      <c r="B870" t="s">
        <v>4154</v>
      </c>
      <c r="C870" t="s">
        <v>4155</v>
      </c>
      <c r="D870" t="s">
        <v>4156</v>
      </c>
      <c r="E870" t="s">
        <v>1023</v>
      </c>
      <c r="F870">
        <v>8</v>
      </c>
      <c r="G870">
        <v>2022</v>
      </c>
      <c r="H870" s="1">
        <v>44974.91093578704</v>
      </c>
      <c r="I870" t="s">
        <v>3355</v>
      </c>
      <c r="J870">
        <v>974.58</v>
      </c>
      <c r="K870">
        <v>0</v>
      </c>
      <c r="L870" t="s">
        <v>38</v>
      </c>
      <c r="M870" t="s">
        <v>39</v>
      </c>
      <c r="N870">
        <v>150.05000000000001</v>
      </c>
      <c r="Q870">
        <v>824.53</v>
      </c>
      <c r="R870" t="s">
        <v>490</v>
      </c>
      <c r="S870">
        <v>40.003999999999998</v>
      </c>
      <c r="T870">
        <v>-104.822</v>
      </c>
      <c r="AB870" t="s">
        <v>53</v>
      </c>
      <c r="AC870" t="s">
        <v>54</v>
      </c>
      <c r="AD870" t="s">
        <v>54</v>
      </c>
      <c r="AE870" t="s">
        <v>73</v>
      </c>
      <c r="AF870" t="s">
        <v>4157</v>
      </c>
    </row>
    <row r="871" spans="1:32" x14ac:dyDescent="0.25">
      <c r="A871" t="s">
        <v>4158</v>
      </c>
      <c r="B871" t="s">
        <v>4159</v>
      </c>
      <c r="C871" t="s">
        <v>4160</v>
      </c>
      <c r="D871" t="s">
        <v>4161</v>
      </c>
      <c r="E871" t="s">
        <v>85</v>
      </c>
      <c r="F871">
        <v>2</v>
      </c>
      <c r="G871">
        <v>2022</v>
      </c>
      <c r="H871" s="1">
        <v>44939.519395601848</v>
      </c>
      <c r="I871" t="s">
        <v>3355</v>
      </c>
      <c r="J871">
        <v>968.93</v>
      </c>
      <c r="K871">
        <v>0</v>
      </c>
      <c r="L871" t="s">
        <v>38</v>
      </c>
      <c r="M871" t="s">
        <v>79</v>
      </c>
      <c r="Q871">
        <v>968.93</v>
      </c>
      <c r="R871" t="s">
        <v>94</v>
      </c>
      <c r="S871">
        <v>42.790944000000003</v>
      </c>
      <c r="T871">
        <v>-73.778971999999996</v>
      </c>
      <c r="U871">
        <v>0</v>
      </c>
      <c r="V871">
        <v>1</v>
      </c>
      <c r="W871">
        <v>6</v>
      </c>
      <c r="X871">
        <v>0</v>
      </c>
      <c r="Y871">
        <v>0</v>
      </c>
      <c r="Z871">
        <v>36004002002</v>
      </c>
      <c r="AA871">
        <v>1736.7327038631902</v>
      </c>
      <c r="AB871" t="s">
        <v>87</v>
      </c>
      <c r="AC871" t="s">
        <v>54</v>
      </c>
      <c r="AD871" t="s">
        <v>54</v>
      </c>
      <c r="AE871" t="s">
        <v>73</v>
      </c>
      <c r="AF871" t="s">
        <v>4162</v>
      </c>
    </row>
    <row r="872" spans="1:32" x14ac:dyDescent="0.25">
      <c r="A872" t="s">
        <v>4163</v>
      </c>
      <c r="B872" t="s">
        <v>4164</v>
      </c>
      <c r="C872" t="s">
        <v>4165</v>
      </c>
      <c r="D872" t="s">
        <v>4166</v>
      </c>
      <c r="E872" t="s">
        <v>247</v>
      </c>
      <c r="F872">
        <v>1</v>
      </c>
      <c r="G872">
        <v>2022</v>
      </c>
      <c r="H872" s="1">
        <v>44952.39980540509</v>
      </c>
      <c r="I872" t="s">
        <v>3355</v>
      </c>
      <c r="J872">
        <v>966</v>
      </c>
      <c r="K872">
        <v>0</v>
      </c>
      <c r="L872" t="s">
        <v>38</v>
      </c>
      <c r="M872" t="s">
        <v>79</v>
      </c>
      <c r="Q872">
        <v>966</v>
      </c>
      <c r="R872" t="s">
        <v>94</v>
      </c>
      <c r="S872">
        <v>41.665700000000001</v>
      </c>
      <c r="T872">
        <v>-70.304299999999998</v>
      </c>
      <c r="Z872">
        <v>25000076001</v>
      </c>
      <c r="AA872">
        <v>948.76558531269995</v>
      </c>
      <c r="AB872" t="s">
        <v>54</v>
      </c>
      <c r="AC872" t="s">
        <v>54</v>
      </c>
      <c r="AD872" t="s">
        <v>54</v>
      </c>
      <c r="AE872" t="s">
        <v>73</v>
      </c>
      <c r="AF872" t="s">
        <v>4167</v>
      </c>
    </row>
    <row r="873" spans="1:32" x14ac:dyDescent="0.25">
      <c r="A873" t="s">
        <v>4168</v>
      </c>
      <c r="B873" t="s">
        <v>4169</v>
      </c>
      <c r="C873" t="s">
        <v>4170</v>
      </c>
      <c r="D873" t="s">
        <v>4171</v>
      </c>
      <c r="E873" t="s">
        <v>136</v>
      </c>
      <c r="F873">
        <v>4</v>
      </c>
      <c r="G873">
        <v>2022</v>
      </c>
      <c r="H873" s="1">
        <v>44978.421129386574</v>
      </c>
      <c r="I873" t="s">
        <v>3355</v>
      </c>
      <c r="J873">
        <v>966</v>
      </c>
      <c r="K873">
        <v>0</v>
      </c>
      <c r="L873" t="s">
        <v>38</v>
      </c>
      <c r="M873" t="s">
        <v>39</v>
      </c>
      <c r="N873">
        <v>515</v>
      </c>
      <c r="Q873">
        <v>452</v>
      </c>
      <c r="R873" t="s">
        <v>52</v>
      </c>
      <c r="S873">
        <v>35.760855999999997</v>
      </c>
      <c r="T873">
        <v>-79.462200999999993</v>
      </c>
      <c r="U873">
        <v>2.6404416670000002</v>
      </c>
      <c r="V873">
        <v>1</v>
      </c>
      <c r="W873">
        <v>4</v>
      </c>
      <c r="X873">
        <v>0</v>
      </c>
      <c r="Y873">
        <v>964.29780000000005</v>
      </c>
      <c r="Z873">
        <v>37001904001</v>
      </c>
      <c r="AA873">
        <v>1056.2073694459998</v>
      </c>
      <c r="AB873" t="s">
        <v>41</v>
      </c>
      <c r="AC873" t="s">
        <v>54</v>
      </c>
      <c r="AD873" t="s">
        <v>54</v>
      </c>
      <c r="AE873" t="s">
        <v>54</v>
      </c>
      <c r="AF873" t="s">
        <v>4172</v>
      </c>
    </row>
    <row r="874" spans="1:32" x14ac:dyDescent="0.25">
      <c r="A874" t="s">
        <v>4173</v>
      </c>
      <c r="B874" t="s">
        <v>4174</v>
      </c>
      <c r="C874" t="s">
        <v>4175</v>
      </c>
      <c r="D874" t="s">
        <v>4176</v>
      </c>
      <c r="E874" t="s">
        <v>253</v>
      </c>
      <c r="F874">
        <v>5</v>
      </c>
      <c r="G874">
        <v>2022</v>
      </c>
      <c r="H874" s="1">
        <v>44944.393271793982</v>
      </c>
      <c r="I874" t="s">
        <v>3355</v>
      </c>
      <c r="J874">
        <v>965.17</v>
      </c>
      <c r="K874">
        <v>0</v>
      </c>
      <c r="L874" t="s">
        <v>38</v>
      </c>
      <c r="M874" t="s">
        <v>51</v>
      </c>
      <c r="N874">
        <v>965.17</v>
      </c>
      <c r="R874" t="s">
        <v>52</v>
      </c>
      <c r="S874">
        <v>41.500639</v>
      </c>
      <c r="T874">
        <v>-87.464416999999997</v>
      </c>
      <c r="U874">
        <v>5.4866666669999997</v>
      </c>
      <c r="V874">
        <v>1</v>
      </c>
      <c r="W874">
        <v>8.75</v>
      </c>
      <c r="X874">
        <v>5.2679999999999998</v>
      </c>
      <c r="Y874">
        <v>1999.36</v>
      </c>
      <c r="Z874">
        <v>18000113001</v>
      </c>
      <c r="AA874">
        <v>2660.5499426907004</v>
      </c>
      <c r="AB874" t="s">
        <v>41</v>
      </c>
      <c r="AC874" t="s">
        <v>72</v>
      </c>
      <c r="AD874" t="s">
        <v>54</v>
      </c>
      <c r="AE874" t="s">
        <v>55</v>
      </c>
      <c r="AF874" t="s">
        <v>4177</v>
      </c>
    </row>
    <row r="875" spans="1:32" x14ac:dyDescent="0.25">
      <c r="A875" t="s">
        <v>4178</v>
      </c>
      <c r="B875" t="s">
        <v>4179</v>
      </c>
      <c r="C875" t="s">
        <v>4180</v>
      </c>
      <c r="D875" t="s">
        <v>4181</v>
      </c>
      <c r="E875" t="s">
        <v>247</v>
      </c>
      <c r="F875">
        <v>1</v>
      </c>
      <c r="G875">
        <v>2022</v>
      </c>
      <c r="H875" s="1">
        <v>44945.564941064818</v>
      </c>
      <c r="I875" t="s">
        <v>3355</v>
      </c>
      <c r="J875">
        <v>958</v>
      </c>
      <c r="K875">
        <v>0</v>
      </c>
      <c r="L875" t="s">
        <v>38</v>
      </c>
      <c r="M875" t="s">
        <v>63</v>
      </c>
      <c r="P875">
        <v>958</v>
      </c>
      <c r="R875" t="s">
        <v>38</v>
      </c>
      <c r="S875">
        <v>42.120190000000001</v>
      </c>
      <c r="T875">
        <v>-72.754519999999999</v>
      </c>
      <c r="U875">
        <v>2.9083333329999999</v>
      </c>
      <c r="V875">
        <v>1</v>
      </c>
      <c r="W875">
        <v>6.1</v>
      </c>
      <c r="X875">
        <v>0</v>
      </c>
      <c r="Y875">
        <v>1059.5999999999999</v>
      </c>
      <c r="Z875">
        <v>25000010001</v>
      </c>
      <c r="AA875">
        <v>1795.5525280582001</v>
      </c>
      <c r="AB875" t="s">
        <v>54</v>
      </c>
      <c r="AC875" t="s">
        <v>54</v>
      </c>
      <c r="AD875" t="s">
        <v>54</v>
      </c>
      <c r="AE875" t="s">
        <v>65</v>
      </c>
      <c r="AF875" t="s">
        <v>4182</v>
      </c>
    </row>
    <row r="876" spans="1:32" x14ac:dyDescent="0.25">
      <c r="A876" t="s">
        <v>4183</v>
      </c>
      <c r="B876" t="s">
        <v>4184</v>
      </c>
      <c r="C876" t="s">
        <v>4184</v>
      </c>
      <c r="D876" t="s">
        <v>4185</v>
      </c>
      <c r="E876" t="s">
        <v>99</v>
      </c>
      <c r="F876">
        <v>6</v>
      </c>
      <c r="G876">
        <v>2022</v>
      </c>
      <c r="H876" s="1">
        <v>44811.569400196757</v>
      </c>
      <c r="I876" t="s">
        <v>3355</v>
      </c>
      <c r="J876">
        <v>947.52</v>
      </c>
      <c r="K876">
        <v>0</v>
      </c>
      <c r="L876" t="s">
        <v>38</v>
      </c>
      <c r="M876" t="s">
        <v>679</v>
      </c>
      <c r="O876">
        <v>948</v>
      </c>
      <c r="R876" t="s">
        <v>52</v>
      </c>
      <c r="S876">
        <v>27.827096999999998</v>
      </c>
      <c r="T876">
        <v>-97.079288000000005</v>
      </c>
      <c r="U876">
        <v>0.98991666700000003</v>
      </c>
      <c r="V876">
        <v>1</v>
      </c>
      <c r="W876">
        <v>2.5</v>
      </c>
      <c r="X876">
        <v>1.88</v>
      </c>
      <c r="Y876">
        <v>361.39699999999999</v>
      </c>
      <c r="Z876">
        <v>48001205001</v>
      </c>
      <c r="AB876" t="s">
        <v>1420</v>
      </c>
      <c r="AC876" t="s">
        <v>54</v>
      </c>
      <c r="AD876" t="s">
        <v>54</v>
      </c>
      <c r="AE876" t="s">
        <v>54</v>
      </c>
      <c r="AF876" t="s">
        <v>4186</v>
      </c>
    </row>
    <row r="877" spans="1:32" x14ac:dyDescent="0.25">
      <c r="A877" t="s">
        <v>4187</v>
      </c>
      <c r="B877" t="s">
        <v>4188</v>
      </c>
      <c r="C877" t="s">
        <v>4189</v>
      </c>
      <c r="D877" t="s">
        <v>4146</v>
      </c>
      <c r="E877" t="s">
        <v>641</v>
      </c>
      <c r="F877">
        <v>3</v>
      </c>
      <c r="G877">
        <v>2022</v>
      </c>
      <c r="H877" s="1">
        <v>44959.604830671298</v>
      </c>
      <c r="I877" t="s">
        <v>3355</v>
      </c>
      <c r="J877">
        <v>945.2</v>
      </c>
      <c r="K877">
        <v>0</v>
      </c>
      <c r="L877" t="s">
        <v>38</v>
      </c>
      <c r="M877" t="s">
        <v>51</v>
      </c>
      <c r="N877">
        <v>945.2</v>
      </c>
      <c r="R877" t="s">
        <v>52</v>
      </c>
      <c r="S877">
        <v>38.261380000000003</v>
      </c>
      <c r="T877">
        <v>-77.411339999999996</v>
      </c>
      <c r="Z877">
        <v>51000294001</v>
      </c>
      <c r="AA877">
        <v>1001.575953785</v>
      </c>
      <c r="AB877" t="s">
        <v>41</v>
      </c>
      <c r="AC877" t="s">
        <v>54</v>
      </c>
      <c r="AD877" t="s">
        <v>54</v>
      </c>
      <c r="AE877" t="s">
        <v>73</v>
      </c>
      <c r="AF877" t="s">
        <v>4190</v>
      </c>
    </row>
    <row r="878" spans="1:32" x14ac:dyDescent="0.25">
      <c r="A878" t="s">
        <v>4191</v>
      </c>
      <c r="B878" t="s">
        <v>4192</v>
      </c>
      <c r="C878" t="s">
        <v>4193</v>
      </c>
      <c r="D878" t="s">
        <v>4194</v>
      </c>
      <c r="E878" t="s">
        <v>641</v>
      </c>
      <c r="F878">
        <v>3</v>
      </c>
      <c r="G878">
        <v>2022</v>
      </c>
      <c r="H878" s="1">
        <v>44946.393729108793</v>
      </c>
      <c r="I878" t="s">
        <v>3355</v>
      </c>
      <c r="J878">
        <v>944.34</v>
      </c>
      <c r="K878">
        <v>0</v>
      </c>
      <c r="L878" t="s">
        <v>38</v>
      </c>
      <c r="M878" t="s">
        <v>79</v>
      </c>
      <c r="Q878">
        <v>944.34</v>
      </c>
      <c r="R878" t="s">
        <v>52</v>
      </c>
      <c r="S878">
        <v>38.261000000000003</v>
      </c>
      <c r="T878">
        <v>-78.151610000000005</v>
      </c>
      <c r="U878">
        <v>0.82783333299999995</v>
      </c>
      <c r="V878">
        <v>1</v>
      </c>
      <c r="W878">
        <v>3</v>
      </c>
      <c r="X878">
        <v>0</v>
      </c>
      <c r="Y878">
        <v>302.43200000000002</v>
      </c>
      <c r="Z878">
        <v>51000100001</v>
      </c>
      <c r="AA878">
        <v>282.26231424849999</v>
      </c>
      <c r="AB878" t="s">
        <v>41</v>
      </c>
      <c r="AC878" t="s">
        <v>54</v>
      </c>
      <c r="AD878" t="s">
        <v>54</v>
      </c>
      <c r="AE878" t="s">
        <v>54</v>
      </c>
      <c r="AF878" t="s">
        <v>4195</v>
      </c>
    </row>
    <row r="879" spans="1:32" x14ac:dyDescent="0.25">
      <c r="A879" t="s">
        <v>4196</v>
      </c>
      <c r="B879" t="s">
        <v>4197</v>
      </c>
      <c r="C879" t="s">
        <v>4198</v>
      </c>
      <c r="D879" t="s">
        <v>4199</v>
      </c>
      <c r="E879" t="s">
        <v>247</v>
      </c>
      <c r="F879">
        <v>1</v>
      </c>
      <c r="G879">
        <v>2022</v>
      </c>
      <c r="H879" s="1">
        <v>44979.462057951387</v>
      </c>
      <c r="I879" t="s">
        <v>3355</v>
      </c>
      <c r="J879">
        <v>943.54</v>
      </c>
      <c r="K879">
        <v>0</v>
      </c>
      <c r="L879" t="s">
        <v>38</v>
      </c>
      <c r="M879" t="s">
        <v>79</v>
      </c>
      <c r="Q879">
        <v>943.54</v>
      </c>
      <c r="R879" t="s">
        <v>94</v>
      </c>
      <c r="S879">
        <v>42.580800000000004</v>
      </c>
      <c r="T879">
        <v>-72.572320000000005</v>
      </c>
      <c r="U879">
        <v>0.65191666699999995</v>
      </c>
      <c r="V879">
        <v>1</v>
      </c>
      <c r="W879">
        <v>1.83</v>
      </c>
      <c r="X879">
        <v>0</v>
      </c>
      <c r="Y879">
        <v>237.65299999999999</v>
      </c>
      <c r="Z879">
        <v>25000212001</v>
      </c>
      <c r="AA879">
        <v>569.9877700630999</v>
      </c>
      <c r="AB879" t="s">
        <v>54</v>
      </c>
      <c r="AC879" t="s">
        <v>54</v>
      </c>
      <c r="AD879" t="s">
        <v>54</v>
      </c>
      <c r="AE879" t="s">
        <v>55</v>
      </c>
      <c r="AF879" t="s">
        <v>4200</v>
      </c>
    </row>
    <row r="880" spans="1:32" x14ac:dyDescent="0.25">
      <c r="A880" t="s">
        <v>4201</v>
      </c>
      <c r="B880" t="s">
        <v>4202</v>
      </c>
      <c r="C880" t="s">
        <v>4203</v>
      </c>
      <c r="D880" t="s">
        <v>4204</v>
      </c>
      <c r="E880" t="s">
        <v>36</v>
      </c>
      <c r="F880">
        <v>9</v>
      </c>
      <c r="G880">
        <v>2022</v>
      </c>
      <c r="H880" s="1">
        <v>44998.70106457176</v>
      </c>
      <c r="I880" t="s">
        <v>3355</v>
      </c>
      <c r="J880">
        <v>942</v>
      </c>
      <c r="K880">
        <v>0</v>
      </c>
      <c r="L880" t="s">
        <v>38</v>
      </c>
      <c r="M880" t="s">
        <v>79</v>
      </c>
      <c r="Q880">
        <v>942</v>
      </c>
      <c r="R880" t="s">
        <v>52</v>
      </c>
      <c r="S880">
        <v>40.414340000000003</v>
      </c>
      <c r="T880">
        <v>-120.629673</v>
      </c>
      <c r="U880">
        <v>1.0391666669999999</v>
      </c>
      <c r="V880">
        <v>1</v>
      </c>
      <c r="W880">
        <v>2</v>
      </c>
      <c r="X880">
        <v>1.2</v>
      </c>
      <c r="Y880">
        <v>379.06400000000002</v>
      </c>
      <c r="Z880">
        <v>6006002001</v>
      </c>
      <c r="AA880">
        <v>564.52462849699998</v>
      </c>
      <c r="AB880" t="s">
        <v>41</v>
      </c>
      <c r="AC880" t="s">
        <v>54</v>
      </c>
      <c r="AD880" t="s">
        <v>54</v>
      </c>
      <c r="AE880" t="s">
        <v>73</v>
      </c>
      <c r="AF880" t="s">
        <v>4205</v>
      </c>
    </row>
    <row r="881" spans="1:32" x14ac:dyDescent="0.25">
      <c r="A881" t="s">
        <v>4206</v>
      </c>
      <c r="B881" t="s">
        <v>4207</v>
      </c>
      <c r="C881" t="s">
        <v>4208</v>
      </c>
      <c r="D881" t="s">
        <v>4209</v>
      </c>
      <c r="E881" t="s">
        <v>159</v>
      </c>
      <c r="F881">
        <v>10</v>
      </c>
      <c r="G881">
        <v>2022</v>
      </c>
      <c r="H881" s="1">
        <v>44986.537732997684</v>
      </c>
      <c r="I881" t="s">
        <v>3355</v>
      </c>
      <c r="J881">
        <v>936.52</v>
      </c>
      <c r="K881">
        <v>0</v>
      </c>
      <c r="L881" t="s">
        <v>38</v>
      </c>
      <c r="M881" t="s">
        <v>51</v>
      </c>
      <c r="N881">
        <v>936.52</v>
      </c>
      <c r="R881" t="s">
        <v>52</v>
      </c>
      <c r="S881">
        <v>47.327337999999997</v>
      </c>
      <c r="T881">
        <v>-122.372195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53000658001</v>
      </c>
      <c r="AA881">
        <v>2549.4660641800001</v>
      </c>
      <c r="AB881" t="s">
        <v>53</v>
      </c>
      <c r="AC881" t="s">
        <v>42</v>
      </c>
      <c r="AD881" t="s">
        <v>54</v>
      </c>
      <c r="AE881" t="s">
        <v>55</v>
      </c>
      <c r="AF881" t="s">
        <v>4210</v>
      </c>
    </row>
    <row r="882" spans="1:32" x14ac:dyDescent="0.25">
      <c r="A882" t="s">
        <v>4211</v>
      </c>
      <c r="B882" t="s">
        <v>4212</v>
      </c>
      <c r="C882" t="s">
        <v>4213</v>
      </c>
      <c r="D882" t="s">
        <v>4214</v>
      </c>
      <c r="E882" t="s">
        <v>172</v>
      </c>
      <c r="F882">
        <v>4</v>
      </c>
      <c r="G882">
        <v>2022</v>
      </c>
      <c r="H882" s="1">
        <v>44943.308229259259</v>
      </c>
      <c r="I882" t="s">
        <v>3355</v>
      </c>
      <c r="J882">
        <v>930.6</v>
      </c>
      <c r="K882">
        <v>0</v>
      </c>
      <c r="L882" t="s">
        <v>38</v>
      </c>
      <c r="M882" t="s">
        <v>79</v>
      </c>
      <c r="Q882">
        <v>930.6</v>
      </c>
      <c r="R882" t="s">
        <v>94</v>
      </c>
      <c r="S882">
        <v>34.208055999999999</v>
      </c>
      <c r="T882">
        <v>-82.059443999999999</v>
      </c>
      <c r="U882">
        <v>4.5549999999999997</v>
      </c>
      <c r="V882">
        <v>1</v>
      </c>
      <c r="W882">
        <v>0</v>
      </c>
      <c r="X882">
        <v>0</v>
      </c>
      <c r="Y882">
        <v>1661.54</v>
      </c>
      <c r="Z882">
        <v>45000620002</v>
      </c>
      <c r="AA882">
        <v>4032.7089993761497</v>
      </c>
      <c r="AB882" t="s">
        <v>54</v>
      </c>
      <c r="AC882" t="s">
        <v>54</v>
      </c>
      <c r="AD882" t="s">
        <v>54</v>
      </c>
      <c r="AE882" t="s">
        <v>73</v>
      </c>
      <c r="AF882" t="s">
        <v>4215</v>
      </c>
    </row>
    <row r="883" spans="1:32" x14ac:dyDescent="0.25">
      <c r="A883" t="s">
        <v>4216</v>
      </c>
      <c r="B883" t="s">
        <v>4217</v>
      </c>
      <c r="C883" t="s">
        <v>4218</v>
      </c>
      <c r="D883" t="s">
        <v>3607</v>
      </c>
      <c r="E883" t="s">
        <v>85</v>
      </c>
      <c r="F883">
        <v>2</v>
      </c>
      <c r="G883">
        <v>2022</v>
      </c>
      <c r="H883" s="1">
        <v>44979.501156087965</v>
      </c>
      <c r="I883" t="s">
        <v>3355</v>
      </c>
      <c r="J883">
        <v>930.33</v>
      </c>
      <c r="K883">
        <v>0</v>
      </c>
      <c r="L883" t="s">
        <v>38</v>
      </c>
      <c r="M883" t="s">
        <v>63</v>
      </c>
      <c r="P883">
        <v>930.35</v>
      </c>
      <c r="R883" t="s">
        <v>38</v>
      </c>
      <c r="S883">
        <v>41.152500000000003</v>
      </c>
      <c r="T883">
        <v>-73.873582999999996</v>
      </c>
      <c r="U883">
        <v>0</v>
      </c>
      <c r="V883">
        <v>1</v>
      </c>
      <c r="W883">
        <v>7.5</v>
      </c>
      <c r="X883">
        <v>0</v>
      </c>
      <c r="Y883">
        <v>0</v>
      </c>
      <c r="Z883">
        <v>36003169007</v>
      </c>
      <c r="AA883">
        <v>2300.5289134847094</v>
      </c>
      <c r="AB883" t="s">
        <v>54</v>
      </c>
      <c r="AC883" t="s">
        <v>54</v>
      </c>
      <c r="AD883" t="s">
        <v>54</v>
      </c>
      <c r="AE883" t="s">
        <v>73</v>
      </c>
      <c r="AF883" t="s">
        <v>4219</v>
      </c>
    </row>
    <row r="884" spans="1:32" x14ac:dyDescent="0.25">
      <c r="A884" t="s">
        <v>4220</v>
      </c>
      <c r="B884" t="s">
        <v>4221</v>
      </c>
      <c r="C884" t="s">
        <v>4221</v>
      </c>
      <c r="D884" t="s">
        <v>4222</v>
      </c>
      <c r="E884" t="s">
        <v>99</v>
      </c>
      <c r="F884">
        <v>6</v>
      </c>
      <c r="G884">
        <v>2022</v>
      </c>
      <c r="H884" s="1">
        <v>44831.398510983796</v>
      </c>
      <c r="I884" t="s">
        <v>3355</v>
      </c>
      <c r="J884">
        <v>912.3</v>
      </c>
      <c r="K884">
        <v>0</v>
      </c>
      <c r="L884" t="s">
        <v>38</v>
      </c>
      <c r="M884" t="s">
        <v>79</v>
      </c>
      <c r="Q884">
        <v>912.3</v>
      </c>
      <c r="R884" t="s">
        <v>52</v>
      </c>
      <c r="S884">
        <v>29.634639</v>
      </c>
      <c r="T884">
        <v>-95.673193999999995</v>
      </c>
      <c r="U884">
        <v>0.98891666700000003</v>
      </c>
      <c r="V884">
        <v>1</v>
      </c>
      <c r="W884">
        <v>1.6</v>
      </c>
      <c r="X884">
        <v>1.6</v>
      </c>
      <c r="Y884">
        <v>361.01900000000001</v>
      </c>
      <c r="Z884">
        <v>48007459001</v>
      </c>
      <c r="AB884" t="s">
        <v>41</v>
      </c>
      <c r="AC884" t="s">
        <v>54</v>
      </c>
      <c r="AD884" t="s">
        <v>54</v>
      </c>
      <c r="AE884" t="s">
        <v>73</v>
      </c>
      <c r="AF884" t="s">
        <v>4223</v>
      </c>
    </row>
    <row r="885" spans="1:32" x14ac:dyDescent="0.25">
      <c r="A885" t="s">
        <v>4224</v>
      </c>
      <c r="B885" t="s">
        <v>4225</v>
      </c>
      <c r="C885" t="s">
        <v>4225</v>
      </c>
      <c r="D885" t="s">
        <v>1149</v>
      </c>
      <c r="E885" t="s">
        <v>99</v>
      </c>
      <c r="F885">
        <v>6</v>
      </c>
      <c r="G885">
        <v>2022</v>
      </c>
      <c r="H885" s="1">
        <v>44824.461807430554</v>
      </c>
      <c r="I885" t="s">
        <v>3355</v>
      </c>
      <c r="J885">
        <v>911.99</v>
      </c>
      <c r="K885">
        <v>0</v>
      </c>
      <c r="L885" t="s">
        <v>38</v>
      </c>
      <c r="M885" t="s">
        <v>79</v>
      </c>
      <c r="Q885">
        <v>911.99</v>
      </c>
      <c r="R885" t="s">
        <v>94</v>
      </c>
      <c r="S885">
        <v>33.04627</v>
      </c>
      <c r="T885">
        <v>-97.001170000000002</v>
      </c>
      <c r="Z885">
        <v>48001132003</v>
      </c>
      <c r="AB885" t="s">
        <v>41</v>
      </c>
      <c r="AC885" t="s">
        <v>54</v>
      </c>
      <c r="AD885" t="s">
        <v>54</v>
      </c>
      <c r="AE885" t="s">
        <v>55</v>
      </c>
      <c r="AF885" t="s">
        <v>4226</v>
      </c>
    </row>
    <row r="886" spans="1:32" x14ac:dyDescent="0.25">
      <c r="A886" t="s">
        <v>4227</v>
      </c>
      <c r="B886" t="s">
        <v>4228</v>
      </c>
      <c r="C886" t="s">
        <v>4229</v>
      </c>
      <c r="D886" t="s">
        <v>4230</v>
      </c>
      <c r="E886" t="s">
        <v>213</v>
      </c>
      <c r="F886">
        <v>3</v>
      </c>
      <c r="G886">
        <v>2022</v>
      </c>
      <c r="H886" s="1">
        <v>44956.656654571758</v>
      </c>
      <c r="I886" t="s">
        <v>3355</v>
      </c>
      <c r="J886">
        <v>906.9</v>
      </c>
      <c r="K886">
        <v>0</v>
      </c>
      <c r="L886" t="s">
        <v>38</v>
      </c>
      <c r="M886" t="s">
        <v>51</v>
      </c>
      <c r="N886">
        <v>906.9</v>
      </c>
      <c r="R886" t="s">
        <v>52</v>
      </c>
      <c r="S886">
        <v>40.230327000000003</v>
      </c>
      <c r="T886">
        <v>-75.106790000000004</v>
      </c>
      <c r="U886">
        <v>6.798</v>
      </c>
      <c r="V886">
        <v>7</v>
      </c>
      <c r="W886">
        <v>8.93</v>
      </c>
      <c r="X886">
        <v>0</v>
      </c>
      <c r="Y886">
        <v>2449.5929999999998</v>
      </c>
      <c r="Z886">
        <v>42000072001</v>
      </c>
      <c r="AA886">
        <v>2582.2449135766001</v>
      </c>
      <c r="AB886" t="s">
        <v>53</v>
      </c>
      <c r="AC886" t="s">
        <v>54</v>
      </c>
      <c r="AD886" t="s">
        <v>54</v>
      </c>
      <c r="AE886" t="s">
        <v>73</v>
      </c>
      <c r="AF886" t="s">
        <v>4231</v>
      </c>
    </row>
    <row r="887" spans="1:32" x14ac:dyDescent="0.25">
      <c r="A887" t="s">
        <v>4232</v>
      </c>
      <c r="B887" t="s">
        <v>4233</v>
      </c>
      <c r="C887" t="s">
        <v>4234</v>
      </c>
      <c r="D887" t="s">
        <v>4007</v>
      </c>
      <c r="E887" t="s">
        <v>600</v>
      </c>
      <c r="F887">
        <v>4</v>
      </c>
      <c r="G887">
        <v>2022</v>
      </c>
      <c r="H887" s="1">
        <v>44952.431023668978</v>
      </c>
      <c r="I887" t="s">
        <v>3355</v>
      </c>
      <c r="J887">
        <v>905.58</v>
      </c>
      <c r="K887">
        <v>0</v>
      </c>
      <c r="L887" t="s">
        <v>38</v>
      </c>
      <c r="M887" t="s">
        <v>51</v>
      </c>
      <c r="N887">
        <v>905.58</v>
      </c>
      <c r="R887" t="s">
        <v>52</v>
      </c>
      <c r="S887">
        <v>28.073499999999999</v>
      </c>
      <c r="T887">
        <v>-80.609826999999996</v>
      </c>
      <c r="U887">
        <v>0</v>
      </c>
      <c r="V887">
        <v>1</v>
      </c>
      <c r="W887">
        <v>5.5</v>
      </c>
      <c r="X887">
        <v>0</v>
      </c>
      <c r="Y887">
        <v>0</v>
      </c>
      <c r="Z887">
        <v>12000093004</v>
      </c>
      <c r="AA887">
        <v>1671.7213192265997</v>
      </c>
      <c r="AB887" t="s">
        <v>87</v>
      </c>
      <c r="AC887" t="s">
        <v>54</v>
      </c>
      <c r="AD887" t="s">
        <v>54</v>
      </c>
      <c r="AE887" t="s">
        <v>73</v>
      </c>
      <c r="AF887" t="s">
        <v>4235</v>
      </c>
    </row>
    <row r="888" spans="1:32" x14ac:dyDescent="0.25">
      <c r="A888" t="s">
        <v>4236</v>
      </c>
      <c r="B888" t="s">
        <v>4237</v>
      </c>
      <c r="C888" t="s">
        <v>4238</v>
      </c>
      <c r="D888" t="s">
        <v>4239</v>
      </c>
      <c r="E888" t="s">
        <v>213</v>
      </c>
      <c r="F888">
        <v>3</v>
      </c>
      <c r="G888">
        <v>2022</v>
      </c>
      <c r="H888" s="1">
        <v>44930.465333472224</v>
      </c>
      <c r="I888" t="s">
        <v>3355</v>
      </c>
      <c r="J888">
        <v>896.68</v>
      </c>
      <c r="K888">
        <v>0</v>
      </c>
      <c r="L888" t="s">
        <v>38</v>
      </c>
      <c r="M888" t="s">
        <v>79</v>
      </c>
      <c r="Q888">
        <v>896.68</v>
      </c>
      <c r="R888" t="s">
        <v>94</v>
      </c>
      <c r="S888">
        <v>41.144734999999997</v>
      </c>
      <c r="T888">
        <v>-80.094210000000004</v>
      </c>
      <c r="U888">
        <v>1.512208333</v>
      </c>
      <c r="V888">
        <v>1</v>
      </c>
      <c r="W888">
        <v>3</v>
      </c>
      <c r="X888">
        <v>0</v>
      </c>
      <c r="Y888">
        <v>549.21349999999995</v>
      </c>
      <c r="Z888">
        <v>42006145001</v>
      </c>
      <c r="AA888">
        <v>1269.2698905238999</v>
      </c>
      <c r="AB888" t="s">
        <v>41</v>
      </c>
      <c r="AC888" t="s">
        <v>42</v>
      </c>
      <c r="AD888" t="s">
        <v>54</v>
      </c>
      <c r="AE888" t="s">
        <v>65</v>
      </c>
      <c r="AF888" t="s">
        <v>4240</v>
      </c>
    </row>
    <row r="889" spans="1:32" x14ac:dyDescent="0.25">
      <c r="A889" t="s">
        <v>4241</v>
      </c>
      <c r="B889" t="s">
        <v>4242</v>
      </c>
      <c r="C889" t="s">
        <v>4243</v>
      </c>
      <c r="D889" t="s">
        <v>4244</v>
      </c>
      <c r="E889" t="s">
        <v>600</v>
      </c>
      <c r="F889">
        <v>4</v>
      </c>
      <c r="G889">
        <v>2022</v>
      </c>
      <c r="H889" s="1">
        <v>44972.427246898151</v>
      </c>
      <c r="I889" t="s">
        <v>3355</v>
      </c>
      <c r="J889">
        <v>893.2</v>
      </c>
      <c r="K889">
        <v>0</v>
      </c>
      <c r="L889" t="s">
        <v>38</v>
      </c>
      <c r="M889" t="s">
        <v>51</v>
      </c>
      <c r="N889">
        <v>893.2</v>
      </c>
      <c r="R889" t="s">
        <v>52</v>
      </c>
      <c r="S889">
        <v>26.241299999999999</v>
      </c>
      <c r="T889">
        <v>-80.215069999999997</v>
      </c>
      <c r="Z889">
        <v>12000001020</v>
      </c>
      <c r="AA889">
        <v>2840.8336143720003</v>
      </c>
      <c r="AB889" t="s">
        <v>41</v>
      </c>
      <c r="AC889" t="s">
        <v>54</v>
      </c>
      <c r="AD889" t="s">
        <v>54</v>
      </c>
      <c r="AE889" t="s">
        <v>54</v>
      </c>
      <c r="AF889" t="s">
        <v>4245</v>
      </c>
    </row>
    <row r="890" spans="1:32" x14ac:dyDescent="0.25">
      <c r="A890" t="s">
        <v>4246</v>
      </c>
      <c r="B890" t="s">
        <v>4247</v>
      </c>
      <c r="C890" t="s">
        <v>4248</v>
      </c>
      <c r="D890" t="s">
        <v>4249</v>
      </c>
      <c r="E890" t="s">
        <v>247</v>
      </c>
      <c r="F890">
        <v>1</v>
      </c>
      <c r="G890">
        <v>2022</v>
      </c>
      <c r="H890" s="1">
        <v>44973.351328287034</v>
      </c>
      <c r="I890" t="s">
        <v>3355</v>
      </c>
      <c r="J890">
        <v>886.46</v>
      </c>
      <c r="K890">
        <v>0</v>
      </c>
      <c r="L890" t="s">
        <v>38</v>
      </c>
      <c r="M890" t="s">
        <v>79</v>
      </c>
      <c r="Q890">
        <v>886.46</v>
      </c>
      <c r="R890" t="s">
        <v>94</v>
      </c>
      <c r="S890">
        <v>41.927405999999998</v>
      </c>
      <c r="T890">
        <v>-70.643157000000002</v>
      </c>
      <c r="U890">
        <v>0.75524999999999998</v>
      </c>
      <c r="V890">
        <v>1</v>
      </c>
      <c r="W890">
        <v>1.75</v>
      </c>
      <c r="X890">
        <v>0</v>
      </c>
      <c r="Y890">
        <v>274.96100000000001</v>
      </c>
      <c r="Z890">
        <v>25000016001</v>
      </c>
      <c r="AA890">
        <v>637.36651604500003</v>
      </c>
      <c r="AB890" t="s">
        <v>54</v>
      </c>
      <c r="AC890" t="s">
        <v>54</v>
      </c>
      <c r="AD890" t="s">
        <v>54</v>
      </c>
      <c r="AE890" t="s">
        <v>73</v>
      </c>
      <c r="AF890" t="s">
        <v>4250</v>
      </c>
    </row>
    <row r="891" spans="1:32" x14ac:dyDescent="0.25">
      <c r="A891" t="s">
        <v>4251</v>
      </c>
      <c r="B891" t="s">
        <v>4252</v>
      </c>
      <c r="C891" t="s">
        <v>4253</v>
      </c>
      <c r="D891" t="s">
        <v>4254</v>
      </c>
      <c r="E891" t="s">
        <v>111</v>
      </c>
      <c r="F891">
        <v>4</v>
      </c>
      <c r="G891">
        <v>2022</v>
      </c>
      <c r="H891" s="1">
        <v>44932.559379988423</v>
      </c>
      <c r="I891" t="s">
        <v>3355</v>
      </c>
      <c r="J891">
        <v>881.08</v>
      </c>
      <c r="K891">
        <v>0</v>
      </c>
      <c r="L891" t="s">
        <v>38</v>
      </c>
      <c r="M891" t="s">
        <v>79</v>
      </c>
      <c r="Q891">
        <v>881.08</v>
      </c>
      <c r="R891" t="s">
        <v>52</v>
      </c>
      <c r="S891">
        <v>32.5869</v>
      </c>
      <c r="T891">
        <v>-82.317490000000006</v>
      </c>
      <c r="U891">
        <v>1.0333333330000001</v>
      </c>
      <c r="V891">
        <v>1</v>
      </c>
      <c r="W891">
        <v>3</v>
      </c>
      <c r="X891">
        <v>1.08</v>
      </c>
      <c r="Y891">
        <v>377.3</v>
      </c>
      <c r="Z891">
        <v>13000814001</v>
      </c>
      <c r="AA891">
        <v>764.83981925399996</v>
      </c>
      <c r="AB891" t="s">
        <v>41</v>
      </c>
      <c r="AC891" t="s">
        <v>54</v>
      </c>
      <c r="AD891" t="s">
        <v>54</v>
      </c>
      <c r="AE891" t="s">
        <v>73</v>
      </c>
      <c r="AF891" t="s">
        <v>4255</v>
      </c>
    </row>
    <row r="892" spans="1:32" x14ac:dyDescent="0.25">
      <c r="A892" t="s">
        <v>4256</v>
      </c>
      <c r="B892" t="s">
        <v>4257</v>
      </c>
      <c r="C892" t="s">
        <v>4257</v>
      </c>
      <c r="D892" t="s">
        <v>1149</v>
      </c>
      <c r="E892" t="s">
        <v>99</v>
      </c>
      <c r="F892">
        <v>6</v>
      </c>
      <c r="G892">
        <v>2022</v>
      </c>
      <c r="H892" s="1">
        <v>44824.460624270832</v>
      </c>
      <c r="I892" t="s">
        <v>3355</v>
      </c>
      <c r="J892">
        <v>877.93</v>
      </c>
      <c r="K892">
        <v>0</v>
      </c>
      <c r="L892" t="s">
        <v>38</v>
      </c>
      <c r="M892" t="s">
        <v>79</v>
      </c>
      <c r="Q892">
        <v>877.93</v>
      </c>
      <c r="R892" t="s">
        <v>94</v>
      </c>
      <c r="S892">
        <v>33.228611000000001</v>
      </c>
      <c r="T892">
        <v>-96.937278000000006</v>
      </c>
      <c r="U892">
        <v>2.503333333</v>
      </c>
      <c r="V892">
        <v>2</v>
      </c>
      <c r="W892">
        <v>1.5</v>
      </c>
      <c r="X892">
        <v>4</v>
      </c>
      <c r="Y892">
        <v>612.53</v>
      </c>
      <c r="Z892">
        <v>48001132002</v>
      </c>
      <c r="AB892" t="s">
        <v>41</v>
      </c>
      <c r="AC892" t="s">
        <v>54</v>
      </c>
      <c r="AD892" t="s">
        <v>54</v>
      </c>
      <c r="AE892" t="s">
        <v>55</v>
      </c>
      <c r="AF892" t="s">
        <v>4258</v>
      </c>
    </row>
    <row r="893" spans="1:32" x14ac:dyDescent="0.25">
      <c r="A893" t="s">
        <v>4259</v>
      </c>
      <c r="B893" t="s">
        <v>4260</v>
      </c>
      <c r="C893" t="s">
        <v>4261</v>
      </c>
      <c r="D893" t="s">
        <v>4262</v>
      </c>
      <c r="E893" t="s">
        <v>525</v>
      </c>
      <c r="F893">
        <v>2</v>
      </c>
      <c r="G893">
        <v>2022</v>
      </c>
      <c r="H893" s="1">
        <v>44973.565188437497</v>
      </c>
      <c r="I893" t="s">
        <v>3355</v>
      </c>
      <c r="J893">
        <v>871.37</v>
      </c>
      <c r="K893">
        <v>0</v>
      </c>
      <c r="L893" t="s">
        <v>38</v>
      </c>
      <c r="M893" t="s">
        <v>79</v>
      </c>
      <c r="Q893">
        <v>871.37</v>
      </c>
      <c r="R893" t="s">
        <v>94</v>
      </c>
      <c r="S893">
        <v>40.517687000000002</v>
      </c>
      <c r="T893">
        <v>-74.805164000000005</v>
      </c>
      <c r="U893">
        <v>2.8766666669999998</v>
      </c>
      <c r="V893">
        <v>1</v>
      </c>
      <c r="W893">
        <v>3.8</v>
      </c>
      <c r="X893">
        <v>0</v>
      </c>
      <c r="Y893">
        <v>1049.44</v>
      </c>
      <c r="Z893">
        <v>34002492001</v>
      </c>
      <c r="AA893">
        <v>1389.4590049780998</v>
      </c>
      <c r="AB893" t="s">
        <v>41</v>
      </c>
      <c r="AC893" t="s">
        <v>64</v>
      </c>
      <c r="AD893" t="s">
        <v>54</v>
      </c>
      <c r="AE893" t="s">
        <v>55</v>
      </c>
      <c r="AF893" t="s">
        <v>4263</v>
      </c>
    </row>
    <row r="894" spans="1:32" x14ac:dyDescent="0.25">
      <c r="A894" t="s">
        <v>4264</v>
      </c>
      <c r="B894" t="s">
        <v>4265</v>
      </c>
      <c r="C894" t="s">
        <v>4266</v>
      </c>
      <c r="D894" t="s">
        <v>4267</v>
      </c>
      <c r="E894" t="s">
        <v>525</v>
      </c>
      <c r="F894">
        <v>2</v>
      </c>
      <c r="G894">
        <v>2022</v>
      </c>
      <c r="H894" s="1">
        <v>44951.28477953704</v>
      </c>
      <c r="I894" t="s">
        <v>3355</v>
      </c>
      <c r="J894">
        <v>864.72</v>
      </c>
      <c r="K894">
        <v>0</v>
      </c>
      <c r="L894" t="s">
        <v>38</v>
      </c>
      <c r="M894" t="s">
        <v>79</v>
      </c>
      <c r="Q894">
        <v>864.72</v>
      </c>
      <c r="R894" t="s">
        <v>52</v>
      </c>
      <c r="S894">
        <v>40.201151000000003</v>
      </c>
      <c r="T894">
        <v>-74.062997999999993</v>
      </c>
      <c r="U894">
        <v>4.208583333</v>
      </c>
      <c r="V894">
        <v>1</v>
      </c>
      <c r="W894">
        <v>8.5</v>
      </c>
      <c r="X894">
        <v>5.08</v>
      </c>
      <c r="Y894">
        <v>1537.2539999999999</v>
      </c>
      <c r="Z894">
        <v>34003314001</v>
      </c>
      <c r="AA894">
        <v>2636.5121197998596</v>
      </c>
      <c r="AB894" t="s">
        <v>53</v>
      </c>
      <c r="AC894" t="s">
        <v>54</v>
      </c>
      <c r="AD894" t="s">
        <v>54</v>
      </c>
      <c r="AE894" t="s">
        <v>73</v>
      </c>
      <c r="AF894" t="s">
        <v>4268</v>
      </c>
    </row>
    <row r="895" spans="1:32" x14ac:dyDescent="0.25">
      <c r="A895" t="s">
        <v>4269</v>
      </c>
      <c r="B895" t="s">
        <v>4270</v>
      </c>
      <c r="C895" t="s">
        <v>4271</v>
      </c>
      <c r="D895" t="s">
        <v>4272</v>
      </c>
      <c r="E895" t="s">
        <v>117</v>
      </c>
      <c r="F895">
        <v>5</v>
      </c>
      <c r="G895">
        <v>2022</v>
      </c>
      <c r="H895" s="1">
        <v>44951.506238541668</v>
      </c>
      <c r="I895" t="s">
        <v>3355</v>
      </c>
      <c r="J895">
        <v>863.78</v>
      </c>
      <c r="K895">
        <v>0</v>
      </c>
      <c r="L895" t="s">
        <v>38</v>
      </c>
      <c r="M895" t="s">
        <v>51</v>
      </c>
      <c r="N895">
        <v>863.78</v>
      </c>
      <c r="R895" t="s">
        <v>52</v>
      </c>
      <c r="S895">
        <v>41.648299999999999</v>
      </c>
      <c r="T895">
        <v>-88.076400000000007</v>
      </c>
      <c r="U895">
        <v>5.903333333</v>
      </c>
      <c r="V895">
        <v>2</v>
      </c>
      <c r="W895">
        <v>15</v>
      </c>
      <c r="X895">
        <v>7.5</v>
      </c>
      <c r="Y895">
        <v>2152.2800000000002</v>
      </c>
      <c r="Z895">
        <v>17000729001</v>
      </c>
      <c r="AA895">
        <v>3824.1990962700006</v>
      </c>
      <c r="AB895" t="s">
        <v>118</v>
      </c>
      <c r="AC895" t="s">
        <v>54</v>
      </c>
      <c r="AD895" t="s">
        <v>54</v>
      </c>
      <c r="AE895" t="s">
        <v>55</v>
      </c>
      <c r="AF895" t="s">
        <v>4273</v>
      </c>
    </row>
    <row r="896" spans="1:32" x14ac:dyDescent="0.25">
      <c r="A896" t="s">
        <v>4274</v>
      </c>
      <c r="B896" t="s">
        <v>4275</v>
      </c>
      <c r="C896" t="s">
        <v>4275</v>
      </c>
      <c r="D896" t="s">
        <v>4276</v>
      </c>
      <c r="E896" t="s">
        <v>99</v>
      </c>
      <c r="F896">
        <v>6</v>
      </c>
      <c r="G896">
        <v>2022</v>
      </c>
      <c r="H896" s="1">
        <v>44830.684030300923</v>
      </c>
      <c r="I896" t="s">
        <v>3355</v>
      </c>
      <c r="J896">
        <v>859.42</v>
      </c>
      <c r="K896">
        <v>0</v>
      </c>
      <c r="L896" t="s">
        <v>38</v>
      </c>
      <c r="M896" t="s">
        <v>79</v>
      </c>
      <c r="Q896">
        <v>868.42</v>
      </c>
      <c r="R896" t="s">
        <v>94</v>
      </c>
      <c r="S896">
        <v>29.870517</v>
      </c>
      <c r="T896">
        <v>-97.626062000000005</v>
      </c>
      <c r="U896">
        <v>0.64902499999999996</v>
      </c>
      <c r="V896">
        <v>1</v>
      </c>
      <c r="W896">
        <v>1.5</v>
      </c>
      <c r="X896">
        <v>1.5</v>
      </c>
      <c r="Y896">
        <v>236.75479999999999</v>
      </c>
      <c r="AB896" t="s">
        <v>41</v>
      </c>
      <c r="AC896" t="s">
        <v>54</v>
      </c>
      <c r="AD896" t="s">
        <v>54</v>
      </c>
      <c r="AE896" t="s">
        <v>73</v>
      </c>
      <c r="AF896" t="s">
        <v>4277</v>
      </c>
    </row>
    <row r="897" spans="1:32" x14ac:dyDescent="0.25">
      <c r="A897" t="s">
        <v>4278</v>
      </c>
      <c r="B897" t="s">
        <v>4279</v>
      </c>
      <c r="C897" t="s">
        <v>4280</v>
      </c>
      <c r="D897" t="s">
        <v>4281</v>
      </c>
      <c r="E897" t="s">
        <v>85</v>
      </c>
      <c r="F897">
        <v>2</v>
      </c>
      <c r="G897">
        <v>2022</v>
      </c>
      <c r="H897" s="1">
        <v>44946.404062245369</v>
      </c>
      <c r="I897" t="s">
        <v>3355</v>
      </c>
      <c r="J897">
        <v>847.32960000000003</v>
      </c>
      <c r="K897">
        <v>0</v>
      </c>
      <c r="L897" t="s">
        <v>38</v>
      </c>
      <c r="M897" t="s">
        <v>79</v>
      </c>
      <c r="Q897">
        <v>847.32960000000003</v>
      </c>
      <c r="R897" t="s">
        <v>94</v>
      </c>
      <c r="S897">
        <v>42.920999999999999</v>
      </c>
      <c r="T897">
        <v>-74.166499999999999</v>
      </c>
      <c r="U897">
        <v>0</v>
      </c>
      <c r="V897">
        <v>1</v>
      </c>
      <c r="W897">
        <v>10</v>
      </c>
      <c r="X897">
        <v>0</v>
      </c>
      <c r="Y897">
        <v>0</v>
      </c>
      <c r="Z897">
        <v>36004070001</v>
      </c>
      <c r="AA897">
        <v>3199.9441199836397</v>
      </c>
      <c r="AB897" t="s">
        <v>54</v>
      </c>
      <c r="AC897" t="s">
        <v>54</v>
      </c>
      <c r="AD897" t="s">
        <v>54</v>
      </c>
      <c r="AE897" t="s">
        <v>73</v>
      </c>
      <c r="AF897" t="s">
        <v>4282</v>
      </c>
    </row>
    <row r="898" spans="1:32" x14ac:dyDescent="0.25">
      <c r="A898" t="s">
        <v>4283</v>
      </c>
      <c r="B898" t="s">
        <v>4284</v>
      </c>
      <c r="C898" t="s">
        <v>4284</v>
      </c>
      <c r="D898" t="s">
        <v>4222</v>
      </c>
      <c r="E898" t="s">
        <v>99</v>
      </c>
      <c r="F898">
        <v>6</v>
      </c>
      <c r="G898">
        <v>2022</v>
      </c>
      <c r="H898" s="1">
        <v>44830.652719409722</v>
      </c>
      <c r="I898" t="s">
        <v>3355</v>
      </c>
      <c r="J898">
        <v>842.09</v>
      </c>
      <c r="K898">
        <v>0</v>
      </c>
      <c r="L898" t="s">
        <v>38</v>
      </c>
      <c r="M898" t="s">
        <v>79</v>
      </c>
      <c r="Q898">
        <v>841.94</v>
      </c>
      <c r="R898" t="s">
        <v>52</v>
      </c>
      <c r="S898">
        <v>29.594764000000001</v>
      </c>
      <c r="T898">
        <v>-95.629577999999995</v>
      </c>
      <c r="U898">
        <v>4.0591666670000004</v>
      </c>
      <c r="V898">
        <v>1</v>
      </c>
      <c r="W898">
        <v>6</v>
      </c>
      <c r="X898">
        <v>6</v>
      </c>
      <c r="Y898">
        <v>1481.72</v>
      </c>
      <c r="Z898">
        <v>48007022001</v>
      </c>
      <c r="AA898">
        <v>2487.5504597641998</v>
      </c>
      <c r="AB898" t="s">
        <v>41</v>
      </c>
      <c r="AC898" t="s">
        <v>54</v>
      </c>
      <c r="AD898" t="s">
        <v>54</v>
      </c>
      <c r="AE898" t="s">
        <v>73</v>
      </c>
      <c r="AF898" t="s">
        <v>4285</v>
      </c>
    </row>
    <row r="899" spans="1:32" x14ac:dyDescent="0.25">
      <c r="A899" t="s">
        <v>4286</v>
      </c>
      <c r="B899" t="s">
        <v>4287</v>
      </c>
      <c r="C899" t="s">
        <v>4288</v>
      </c>
      <c r="D899" t="s">
        <v>3645</v>
      </c>
      <c r="E899" t="s">
        <v>36</v>
      </c>
      <c r="F899">
        <v>9</v>
      </c>
      <c r="G899">
        <v>2022</v>
      </c>
      <c r="H899" s="1">
        <v>44978.65432184028</v>
      </c>
      <c r="I899" t="s">
        <v>3355</v>
      </c>
      <c r="J899">
        <v>841</v>
      </c>
      <c r="K899">
        <v>0</v>
      </c>
      <c r="L899" t="s">
        <v>38</v>
      </c>
      <c r="M899" t="s">
        <v>51</v>
      </c>
      <c r="N899">
        <v>841</v>
      </c>
      <c r="R899" t="s">
        <v>52</v>
      </c>
      <c r="S899">
        <v>35.431939999999997</v>
      </c>
      <c r="T899">
        <v>-119.02252</v>
      </c>
      <c r="AB899" t="s">
        <v>53</v>
      </c>
      <c r="AC899" t="s">
        <v>72</v>
      </c>
      <c r="AD899" t="s">
        <v>54</v>
      </c>
      <c r="AE899" t="s">
        <v>73</v>
      </c>
      <c r="AF899" t="s">
        <v>4289</v>
      </c>
    </row>
    <row r="900" spans="1:32" x14ac:dyDescent="0.25">
      <c r="A900" t="s">
        <v>4290</v>
      </c>
      <c r="B900" t="s">
        <v>4291</v>
      </c>
      <c r="C900" t="s">
        <v>4292</v>
      </c>
      <c r="D900" t="s">
        <v>4293</v>
      </c>
      <c r="E900" t="s">
        <v>1064</v>
      </c>
      <c r="F900">
        <v>3</v>
      </c>
      <c r="G900">
        <v>2022</v>
      </c>
      <c r="H900" s="1">
        <v>44949.493239930554</v>
      </c>
      <c r="I900" t="s">
        <v>3355</v>
      </c>
      <c r="J900">
        <v>836.69</v>
      </c>
      <c r="K900">
        <v>0</v>
      </c>
      <c r="L900" t="s">
        <v>38</v>
      </c>
      <c r="M900" t="s">
        <v>51</v>
      </c>
      <c r="N900">
        <v>836.69</v>
      </c>
      <c r="R900" t="s">
        <v>52</v>
      </c>
      <c r="S900">
        <v>38.267040000000001</v>
      </c>
      <c r="T900">
        <v>-76.411659999999998</v>
      </c>
      <c r="U900">
        <v>3.5358333329999998</v>
      </c>
      <c r="V900">
        <v>1</v>
      </c>
      <c r="W900">
        <v>6</v>
      </c>
      <c r="X900">
        <v>0</v>
      </c>
      <c r="Y900">
        <v>1291.8900000000001</v>
      </c>
      <c r="Z900">
        <v>24000063001</v>
      </c>
      <c r="AA900">
        <v>2776.9148580486299</v>
      </c>
      <c r="AB900" t="s">
        <v>53</v>
      </c>
      <c r="AC900" t="s">
        <v>54</v>
      </c>
      <c r="AD900" t="s">
        <v>54</v>
      </c>
      <c r="AE900" t="s">
        <v>55</v>
      </c>
      <c r="AF900" t="s">
        <v>4294</v>
      </c>
    </row>
    <row r="901" spans="1:32" x14ac:dyDescent="0.25">
      <c r="A901" t="s">
        <v>4295</v>
      </c>
      <c r="B901" t="s">
        <v>4296</v>
      </c>
      <c r="C901" t="s">
        <v>4297</v>
      </c>
      <c r="D901" t="s">
        <v>4298</v>
      </c>
      <c r="E901" t="s">
        <v>213</v>
      </c>
      <c r="F901">
        <v>3</v>
      </c>
      <c r="G901">
        <v>2022</v>
      </c>
      <c r="H901" s="1">
        <v>44984.570658425924</v>
      </c>
      <c r="I901" t="s">
        <v>3355</v>
      </c>
      <c r="J901">
        <v>828</v>
      </c>
      <c r="K901">
        <v>0</v>
      </c>
      <c r="L901" t="s">
        <v>38</v>
      </c>
      <c r="M901" t="s">
        <v>79</v>
      </c>
      <c r="Q901">
        <v>444.5</v>
      </c>
      <c r="R901" t="s">
        <v>52</v>
      </c>
      <c r="S901">
        <v>40.530346000000002</v>
      </c>
      <c r="T901">
        <v>-79.847549999999998</v>
      </c>
      <c r="U901">
        <v>4.6234166669999999</v>
      </c>
      <c r="V901">
        <v>1</v>
      </c>
      <c r="W901">
        <v>5.5</v>
      </c>
      <c r="X901">
        <v>0</v>
      </c>
      <c r="Y901">
        <v>1678.4010000000001</v>
      </c>
      <c r="Z901">
        <v>42005065001</v>
      </c>
      <c r="AA901">
        <v>950.5866325014</v>
      </c>
      <c r="AB901" t="s">
        <v>53</v>
      </c>
      <c r="AC901" t="s">
        <v>42</v>
      </c>
      <c r="AD901" t="s">
        <v>54</v>
      </c>
      <c r="AE901" t="s">
        <v>55</v>
      </c>
      <c r="AF901" t="s">
        <v>4299</v>
      </c>
    </row>
    <row r="902" spans="1:32" x14ac:dyDescent="0.25">
      <c r="A902" t="s">
        <v>4300</v>
      </c>
      <c r="B902" t="s">
        <v>4301</v>
      </c>
      <c r="C902" t="s">
        <v>4302</v>
      </c>
      <c r="D902" t="s">
        <v>4303</v>
      </c>
      <c r="E902" t="s">
        <v>71</v>
      </c>
      <c r="F902">
        <v>4</v>
      </c>
      <c r="G902">
        <v>2022</v>
      </c>
      <c r="H902" s="1">
        <v>44969.991107245369</v>
      </c>
      <c r="I902" t="s">
        <v>3355</v>
      </c>
      <c r="J902">
        <v>813</v>
      </c>
      <c r="K902">
        <v>0</v>
      </c>
      <c r="L902" t="s">
        <v>38</v>
      </c>
      <c r="M902" t="s">
        <v>51</v>
      </c>
      <c r="N902">
        <v>813</v>
      </c>
      <c r="R902" t="s">
        <v>52</v>
      </c>
      <c r="S902">
        <v>30.438040000000001</v>
      </c>
      <c r="T902">
        <v>-89.056898000000004</v>
      </c>
      <c r="U902">
        <v>10.265833333</v>
      </c>
      <c r="V902">
        <v>2</v>
      </c>
      <c r="W902">
        <v>7.75</v>
      </c>
      <c r="X902">
        <v>0</v>
      </c>
      <c r="Y902">
        <v>2018.97</v>
      </c>
      <c r="Z902">
        <v>28000515002</v>
      </c>
      <c r="AA902">
        <v>2412.8875250275</v>
      </c>
      <c r="AB902" t="s">
        <v>41</v>
      </c>
      <c r="AC902" t="s">
        <v>54</v>
      </c>
      <c r="AD902" t="s">
        <v>54</v>
      </c>
      <c r="AE902" t="s">
        <v>73</v>
      </c>
      <c r="AF902" t="s">
        <v>4304</v>
      </c>
    </row>
    <row r="903" spans="1:32" x14ac:dyDescent="0.25">
      <c r="A903" t="s">
        <v>4305</v>
      </c>
      <c r="B903" t="s">
        <v>4306</v>
      </c>
      <c r="C903" t="s">
        <v>4307</v>
      </c>
      <c r="D903" t="s">
        <v>4308</v>
      </c>
      <c r="E903" t="s">
        <v>85</v>
      </c>
      <c r="F903">
        <v>2</v>
      </c>
      <c r="G903">
        <v>2022</v>
      </c>
      <c r="H903" s="1">
        <v>44942.575619722222</v>
      </c>
      <c r="I903" t="s">
        <v>3355</v>
      </c>
      <c r="J903">
        <v>806.11</v>
      </c>
      <c r="K903">
        <v>0</v>
      </c>
      <c r="L903" t="s">
        <v>38</v>
      </c>
      <c r="M903" t="s">
        <v>79</v>
      </c>
      <c r="Q903">
        <v>806.11</v>
      </c>
      <c r="R903" t="s">
        <v>52</v>
      </c>
      <c r="S903">
        <v>41.428460000000001</v>
      </c>
      <c r="T903">
        <v>-74.425929999999994</v>
      </c>
      <c r="U903">
        <v>7.4999999999999997E-8</v>
      </c>
      <c r="V903">
        <v>2</v>
      </c>
      <c r="W903">
        <v>8.5</v>
      </c>
      <c r="X903">
        <v>0</v>
      </c>
      <c r="Y903">
        <v>2.7375000000000001E-5</v>
      </c>
      <c r="Z903">
        <v>36003049001</v>
      </c>
      <c r="AA903">
        <v>1898.4416942197499</v>
      </c>
      <c r="AB903" t="s">
        <v>177</v>
      </c>
      <c r="AC903" t="s">
        <v>42</v>
      </c>
      <c r="AD903" t="s">
        <v>54</v>
      </c>
      <c r="AE903" t="s">
        <v>65</v>
      </c>
      <c r="AF903" t="s">
        <v>4309</v>
      </c>
    </row>
    <row r="904" spans="1:32" x14ac:dyDescent="0.25">
      <c r="A904" t="s">
        <v>4310</v>
      </c>
      <c r="B904" t="s">
        <v>4311</v>
      </c>
      <c r="C904" t="s">
        <v>4312</v>
      </c>
      <c r="D904" t="s">
        <v>4313</v>
      </c>
      <c r="E904" t="s">
        <v>253</v>
      </c>
      <c r="F904">
        <v>5</v>
      </c>
      <c r="G904">
        <v>2022</v>
      </c>
      <c r="H904" s="1">
        <v>44959.423649594908</v>
      </c>
      <c r="I904" t="s">
        <v>3355</v>
      </c>
      <c r="J904">
        <v>805.2</v>
      </c>
      <c r="K904">
        <v>0</v>
      </c>
      <c r="L904" t="s">
        <v>38</v>
      </c>
      <c r="M904" t="s">
        <v>79</v>
      </c>
      <c r="Q904">
        <v>805.2</v>
      </c>
      <c r="R904" t="s">
        <v>52</v>
      </c>
      <c r="S904">
        <v>39.758499999999998</v>
      </c>
      <c r="T904">
        <v>-86.414299999999997</v>
      </c>
      <c r="U904">
        <v>2.9910000000000001</v>
      </c>
      <c r="V904">
        <v>1</v>
      </c>
      <c r="W904">
        <v>9.5</v>
      </c>
      <c r="X904">
        <v>3.5</v>
      </c>
      <c r="Y904">
        <v>1091.1099999999999</v>
      </c>
      <c r="Z904">
        <v>18006050001</v>
      </c>
      <c r="AA904">
        <v>327.78849396600003</v>
      </c>
      <c r="AB904" t="s">
        <v>41</v>
      </c>
      <c r="AC904" t="s">
        <v>54</v>
      </c>
      <c r="AD904" t="s">
        <v>54</v>
      </c>
      <c r="AE904" t="s">
        <v>73</v>
      </c>
      <c r="AF904" t="s">
        <v>4314</v>
      </c>
    </row>
    <row r="905" spans="1:32" x14ac:dyDescent="0.25">
      <c r="A905" t="s">
        <v>4315</v>
      </c>
      <c r="B905" t="s">
        <v>4316</v>
      </c>
      <c r="C905" t="s">
        <v>4317</v>
      </c>
      <c r="D905" t="s">
        <v>3607</v>
      </c>
      <c r="E905" t="s">
        <v>85</v>
      </c>
      <c r="F905">
        <v>2</v>
      </c>
      <c r="G905">
        <v>2022</v>
      </c>
      <c r="H905" s="1">
        <v>44976.271837638888</v>
      </c>
      <c r="I905" t="s">
        <v>3355</v>
      </c>
      <c r="J905">
        <v>804</v>
      </c>
      <c r="K905">
        <v>0</v>
      </c>
      <c r="L905" t="s">
        <v>38</v>
      </c>
      <c r="M905" t="s">
        <v>63</v>
      </c>
      <c r="P905">
        <v>804</v>
      </c>
      <c r="R905" t="s">
        <v>38</v>
      </c>
      <c r="S905">
        <v>40.992027999999998</v>
      </c>
      <c r="T905">
        <v>-73.658556000000004</v>
      </c>
      <c r="U905">
        <v>0</v>
      </c>
      <c r="V905">
        <v>2</v>
      </c>
      <c r="W905">
        <v>6</v>
      </c>
      <c r="X905">
        <v>0</v>
      </c>
      <c r="Y905">
        <v>0</v>
      </c>
      <c r="Z905">
        <v>36003169009</v>
      </c>
      <c r="AA905">
        <v>2048.6780872875001</v>
      </c>
      <c r="AB905" t="s">
        <v>54</v>
      </c>
      <c r="AC905" t="s">
        <v>54</v>
      </c>
      <c r="AD905" t="s">
        <v>54</v>
      </c>
      <c r="AE905" t="s">
        <v>55</v>
      </c>
      <c r="AF905" t="s">
        <v>4318</v>
      </c>
    </row>
    <row r="906" spans="1:32" x14ac:dyDescent="0.25">
      <c r="A906" t="s">
        <v>4319</v>
      </c>
      <c r="B906" t="s">
        <v>4320</v>
      </c>
      <c r="C906" t="s">
        <v>4321</v>
      </c>
      <c r="D906" t="s">
        <v>4322</v>
      </c>
      <c r="E906" t="s">
        <v>136</v>
      </c>
      <c r="F906">
        <v>4</v>
      </c>
      <c r="G906">
        <v>2022</v>
      </c>
      <c r="H906" s="1">
        <v>44971.452433391205</v>
      </c>
      <c r="I906" t="s">
        <v>3355</v>
      </c>
      <c r="J906">
        <v>804</v>
      </c>
      <c r="K906">
        <v>0</v>
      </c>
      <c r="L906" t="s">
        <v>38</v>
      </c>
      <c r="M906" t="s">
        <v>51</v>
      </c>
      <c r="N906">
        <v>804</v>
      </c>
      <c r="R906" t="s">
        <v>52</v>
      </c>
      <c r="S906">
        <v>35.627833000000003</v>
      </c>
      <c r="T906">
        <v>-81.233982999999995</v>
      </c>
      <c r="U906">
        <v>2.7814583329999998</v>
      </c>
      <c r="V906">
        <v>1</v>
      </c>
      <c r="W906">
        <v>5</v>
      </c>
      <c r="X906">
        <v>0</v>
      </c>
      <c r="Y906">
        <v>1014.6843</v>
      </c>
      <c r="Z906">
        <v>37001803001</v>
      </c>
      <c r="AA906">
        <v>1675.363413604</v>
      </c>
      <c r="AB906" t="s">
        <v>87</v>
      </c>
      <c r="AC906" t="s">
        <v>54</v>
      </c>
      <c r="AD906" t="s">
        <v>54</v>
      </c>
      <c r="AE906" t="s">
        <v>73</v>
      </c>
      <c r="AF906" t="s">
        <v>4323</v>
      </c>
    </row>
    <row r="907" spans="1:32" x14ac:dyDescent="0.25">
      <c r="A907" t="s">
        <v>4324</v>
      </c>
      <c r="B907" t="s">
        <v>4325</v>
      </c>
      <c r="C907" t="s">
        <v>4326</v>
      </c>
      <c r="D907" t="s">
        <v>4327</v>
      </c>
      <c r="E907" t="s">
        <v>600</v>
      </c>
      <c r="F907">
        <v>4</v>
      </c>
      <c r="G907">
        <v>2022</v>
      </c>
      <c r="H907" s="1">
        <v>44957.396097129633</v>
      </c>
      <c r="I907" t="s">
        <v>3355</v>
      </c>
      <c r="J907">
        <v>800.37</v>
      </c>
      <c r="K907">
        <v>0</v>
      </c>
      <c r="L907" t="s">
        <v>38</v>
      </c>
      <c r="M907" t="s">
        <v>79</v>
      </c>
      <c r="Q907">
        <v>800.37</v>
      </c>
      <c r="R907" t="s">
        <v>214</v>
      </c>
      <c r="S907">
        <v>26.151903000000001</v>
      </c>
      <c r="T907">
        <v>-81.78819</v>
      </c>
      <c r="U907">
        <v>2E-3</v>
      </c>
      <c r="V907">
        <v>1</v>
      </c>
      <c r="W907">
        <v>10</v>
      </c>
      <c r="X907">
        <v>4.43</v>
      </c>
      <c r="Y907">
        <v>0.74399999999999999</v>
      </c>
      <c r="Z907">
        <v>12000103001</v>
      </c>
      <c r="AA907">
        <v>3095.7802207899995</v>
      </c>
      <c r="AB907" t="s">
        <v>41</v>
      </c>
      <c r="AC907" t="s">
        <v>54</v>
      </c>
      <c r="AD907" t="s">
        <v>54</v>
      </c>
      <c r="AE907" t="s">
        <v>65</v>
      </c>
      <c r="AF907" t="s">
        <v>4328</v>
      </c>
    </row>
    <row r="908" spans="1:32" x14ac:dyDescent="0.25">
      <c r="A908" t="s">
        <v>4329</v>
      </c>
      <c r="B908" t="s">
        <v>4330</v>
      </c>
      <c r="C908" t="s">
        <v>4330</v>
      </c>
      <c r="D908" t="s">
        <v>4331</v>
      </c>
      <c r="E908" t="s">
        <v>99</v>
      </c>
      <c r="F908">
        <v>6</v>
      </c>
      <c r="G908">
        <v>2022</v>
      </c>
      <c r="H908" s="1">
        <v>44874.698676458334</v>
      </c>
      <c r="I908" t="s">
        <v>3355</v>
      </c>
      <c r="J908">
        <v>800</v>
      </c>
      <c r="K908">
        <v>0</v>
      </c>
      <c r="L908" t="s">
        <v>38</v>
      </c>
      <c r="M908" t="s">
        <v>51</v>
      </c>
      <c r="N908">
        <v>342.07</v>
      </c>
      <c r="R908" t="s">
        <v>52</v>
      </c>
      <c r="S908">
        <v>31.426577000000002</v>
      </c>
      <c r="T908">
        <v>-97.745310000000003</v>
      </c>
      <c r="U908">
        <v>0.74716666700000001</v>
      </c>
      <c r="V908">
        <v>1</v>
      </c>
      <c r="W908">
        <v>1.5</v>
      </c>
      <c r="X908">
        <v>1.5</v>
      </c>
      <c r="Y908">
        <v>272.47320000000002</v>
      </c>
      <c r="Z908">
        <v>48003013001</v>
      </c>
      <c r="AA908">
        <v>282.26231424849999</v>
      </c>
      <c r="AB908" t="s">
        <v>1420</v>
      </c>
      <c r="AC908" t="s">
        <v>72</v>
      </c>
      <c r="AD908" t="s">
        <v>54</v>
      </c>
      <c r="AE908" t="s">
        <v>73</v>
      </c>
      <c r="AF908" t="s">
        <v>4332</v>
      </c>
    </row>
    <row r="909" spans="1:32" x14ac:dyDescent="0.25">
      <c r="A909" t="s">
        <v>4333</v>
      </c>
      <c r="B909" t="s">
        <v>4334</v>
      </c>
      <c r="C909" t="s">
        <v>4335</v>
      </c>
      <c r="D909" t="s">
        <v>4333</v>
      </c>
      <c r="E909" t="s">
        <v>437</v>
      </c>
      <c r="F909">
        <v>5</v>
      </c>
      <c r="G909">
        <v>2022</v>
      </c>
      <c r="H909" s="1">
        <v>44866.564166956021</v>
      </c>
      <c r="I909" t="s">
        <v>3355</v>
      </c>
      <c r="J909">
        <v>794</v>
      </c>
      <c r="K909">
        <v>0</v>
      </c>
      <c r="L909" t="s">
        <v>38</v>
      </c>
      <c r="M909" t="s">
        <v>51</v>
      </c>
      <c r="N909">
        <v>794</v>
      </c>
      <c r="R909" t="s">
        <v>52</v>
      </c>
      <c r="S909">
        <v>45.11562</v>
      </c>
      <c r="T909">
        <v>-94.52364</v>
      </c>
      <c r="U909">
        <v>1.708083333</v>
      </c>
      <c r="V909">
        <v>1</v>
      </c>
      <c r="W909">
        <v>2.37</v>
      </c>
      <c r="X909">
        <v>0</v>
      </c>
      <c r="Y909">
        <v>623.37099999999998</v>
      </c>
      <c r="AB909" t="s">
        <v>53</v>
      </c>
      <c r="AC909" t="s">
        <v>54</v>
      </c>
      <c r="AD909" t="s">
        <v>54</v>
      </c>
      <c r="AE909" t="s">
        <v>73</v>
      </c>
      <c r="AF909" t="s">
        <v>4336</v>
      </c>
    </row>
    <row r="910" spans="1:32" x14ac:dyDescent="0.25">
      <c r="A910" t="s">
        <v>4337</v>
      </c>
      <c r="B910" t="s">
        <v>4338</v>
      </c>
      <c r="C910" t="s">
        <v>4339</v>
      </c>
      <c r="D910" t="s">
        <v>1104</v>
      </c>
      <c r="E910" t="s">
        <v>715</v>
      </c>
      <c r="F910">
        <v>7</v>
      </c>
      <c r="G910">
        <v>2022</v>
      </c>
      <c r="H910" s="1">
        <v>44936.439902824073</v>
      </c>
      <c r="I910" t="s">
        <v>3355</v>
      </c>
      <c r="J910">
        <v>784.3</v>
      </c>
      <c r="K910">
        <v>0</v>
      </c>
      <c r="L910" t="s">
        <v>38</v>
      </c>
      <c r="M910" t="s">
        <v>51</v>
      </c>
      <c r="N910">
        <v>784.3</v>
      </c>
      <c r="R910" t="s">
        <v>86</v>
      </c>
      <c r="S910">
        <v>41.424627000000001</v>
      </c>
      <c r="T910">
        <v>-97.344443999999996</v>
      </c>
      <c r="U910">
        <v>3.253333333</v>
      </c>
      <c r="V910">
        <v>1</v>
      </c>
      <c r="W910">
        <v>5.2</v>
      </c>
      <c r="X910">
        <v>3.7</v>
      </c>
      <c r="Y910">
        <v>1187.6199999999999</v>
      </c>
      <c r="Z910">
        <v>31000545001</v>
      </c>
      <c r="AA910">
        <v>906.88149997260041</v>
      </c>
      <c r="AB910" t="s">
        <v>544</v>
      </c>
      <c r="AC910" t="s">
        <v>4340</v>
      </c>
      <c r="AD910" t="s">
        <v>975</v>
      </c>
      <c r="AE910" t="s">
        <v>65</v>
      </c>
      <c r="AF910" t="s">
        <v>4341</v>
      </c>
    </row>
    <row r="911" spans="1:32" x14ac:dyDescent="0.25">
      <c r="A911" t="s">
        <v>4342</v>
      </c>
      <c r="B911" t="s">
        <v>4343</v>
      </c>
      <c r="C911" t="s">
        <v>4344</v>
      </c>
      <c r="D911" t="s">
        <v>4345</v>
      </c>
      <c r="E911" t="s">
        <v>543</v>
      </c>
      <c r="F911">
        <v>7</v>
      </c>
      <c r="G911">
        <v>2022</v>
      </c>
      <c r="H911" s="1">
        <v>44954.465016481481</v>
      </c>
      <c r="I911" t="s">
        <v>3355</v>
      </c>
      <c r="J911">
        <v>782.88</v>
      </c>
      <c r="K911">
        <v>0</v>
      </c>
      <c r="L911" t="s">
        <v>38</v>
      </c>
      <c r="M911" t="s">
        <v>51</v>
      </c>
      <c r="N911">
        <v>782.88</v>
      </c>
      <c r="R911" t="s">
        <v>214</v>
      </c>
      <c r="S911">
        <v>38.801912999999999</v>
      </c>
      <c r="T911">
        <v>-90.605776000000006</v>
      </c>
      <c r="U911">
        <v>5.8214166670000003</v>
      </c>
      <c r="V911">
        <v>1</v>
      </c>
      <c r="W911">
        <v>0</v>
      </c>
      <c r="X911">
        <v>0</v>
      </c>
      <c r="Y911">
        <v>2124.5369999999998</v>
      </c>
      <c r="Z911">
        <v>29001196002</v>
      </c>
      <c r="AA911">
        <v>2731.57078305</v>
      </c>
      <c r="AB911" t="s">
        <v>41</v>
      </c>
      <c r="AC911" t="s">
        <v>54</v>
      </c>
      <c r="AD911" t="s">
        <v>43</v>
      </c>
      <c r="AE911" t="s">
        <v>73</v>
      </c>
      <c r="AF911" t="s">
        <v>4346</v>
      </c>
    </row>
    <row r="912" spans="1:32" x14ac:dyDescent="0.25">
      <c r="A912" t="s">
        <v>4347</v>
      </c>
      <c r="B912" t="s">
        <v>4348</v>
      </c>
      <c r="C912" t="s">
        <v>4349</v>
      </c>
      <c r="D912" t="s">
        <v>4350</v>
      </c>
      <c r="E912" t="s">
        <v>36</v>
      </c>
      <c r="F912">
        <v>9</v>
      </c>
      <c r="G912">
        <v>2022</v>
      </c>
      <c r="H912" s="1">
        <v>44973.512687361108</v>
      </c>
      <c r="I912" t="s">
        <v>3355</v>
      </c>
      <c r="J912">
        <v>779</v>
      </c>
      <c r="K912">
        <v>0</v>
      </c>
      <c r="L912" t="s">
        <v>38</v>
      </c>
      <c r="M912" t="s">
        <v>51</v>
      </c>
      <c r="N912">
        <v>779</v>
      </c>
      <c r="R912" t="s">
        <v>52</v>
      </c>
      <c r="S912">
        <v>33.013570000000001</v>
      </c>
      <c r="T912">
        <v>-117.27297</v>
      </c>
      <c r="U912">
        <v>0.91241666700000001</v>
      </c>
      <c r="V912">
        <v>1</v>
      </c>
      <c r="W912">
        <v>5.25</v>
      </c>
      <c r="X912">
        <v>1.3</v>
      </c>
      <c r="Y912">
        <v>332.81599999999997</v>
      </c>
      <c r="Z912">
        <v>6009028001</v>
      </c>
      <c r="AA912">
        <v>1502.3639306775001</v>
      </c>
      <c r="AB912" t="s">
        <v>53</v>
      </c>
      <c r="AC912" t="s">
        <v>42</v>
      </c>
      <c r="AD912" t="s">
        <v>54</v>
      </c>
      <c r="AE912" t="s">
        <v>73</v>
      </c>
      <c r="AF912" t="s">
        <v>4351</v>
      </c>
    </row>
    <row r="913" spans="1:32" x14ac:dyDescent="0.25">
      <c r="A913" t="s">
        <v>4352</v>
      </c>
      <c r="B913" t="s">
        <v>4353</v>
      </c>
      <c r="C913" t="s">
        <v>4354</v>
      </c>
      <c r="D913" t="s">
        <v>4355</v>
      </c>
      <c r="E913" t="s">
        <v>85</v>
      </c>
      <c r="F913">
        <v>2</v>
      </c>
      <c r="G913">
        <v>2022</v>
      </c>
      <c r="H913" s="1">
        <v>44952.321362870367</v>
      </c>
      <c r="I913" t="s">
        <v>3355</v>
      </c>
      <c r="J913">
        <v>775</v>
      </c>
      <c r="K913">
        <v>0</v>
      </c>
      <c r="L913" t="s">
        <v>38</v>
      </c>
      <c r="M913" t="s">
        <v>679</v>
      </c>
      <c r="O913">
        <v>775</v>
      </c>
      <c r="R913" t="s">
        <v>52</v>
      </c>
      <c r="S913">
        <v>43.260089999999998</v>
      </c>
      <c r="T913">
        <v>-77.41995</v>
      </c>
      <c r="U913">
        <v>0</v>
      </c>
      <c r="V913">
        <v>1</v>
      </c>
      <c r="W913">
        <v>7.5</v>
      </c>
      <c r="X913">
        <v>0</v>
      </c>
      <c r="Y913">
        <v>0</v>
      </c>
      <c r="Z913">
        <v>36008044001</v>
      </c>
      <c r="AA913">
        <v>2489.5536116717699</v>
      </c>
      <c r="AB913" t="s">
        <v>53</v>
      </c>
      <c r="AC913" t="s">
        <v>42</v>
      </c>
      <c r="AD913" t="s">
        <v>54</v>
      </c>
      <c r="AE913" t="s">
        <v>55</v>
      </c>
      <c r="AF913" t="s">
        <v>4356</v>
      </c>
    </row>
    <row r="914" spans="1:32" x14ac:dyDescent="0.25">
      <c r="A914" t="s">
        <v>4357</v>
      </c>
      <c r="B914" t="s">
        <v>4358</v>
      </c>
      <c r="C914" t="s">
        <v>4359</v>
      </c>
      <c r="D914" t="s">
        <v>4360</v>
      </c>
      <c r="E914" t="s">
        <v>437</v>
      </c>
      <c r="F914">
        <v>5</v>
      </c>
      <c r="G914">
        <v>2022</v>
      </c>
      <c r="H914" s="1">
        <v>44964.691428877311</v>
      </c>
      <c r="I914" t="s">
        <v>3355</v>
      </c>
      <c r="J914">
        <v>774.75</v>
      </c>
      <c r="K914">
        <v>0</v>
      </c>
      <c r="L914" t="s">
        <v>38</v>
      </c>
      <c r="M914" t="s">
        <v>51</v>
      </c>
      <c r="N914">
        <v>774.75</v>
      </c>
      <c r="R914" t="s">
        <v>52</v>
      </c>
      <c r="S914">
        <v>43.646166999999998</v>
      </c>
      <c r="T914">
        <v>-95.551693999999998</v>
      </c>
      <c r="U914">
        <v>1.858333333</v>
      </c>
      <c r="V914">
        <v>4</v>
      </c>
      <c r="W914">
        <v>2.21</v>
      </c>
      <c r="X914">
        <v>2.21</v>
      </c>
      <c r="Y914">
        <v>678.3</v>
      </c>
      <c r="AB914" t="s">
        <v>54</v>
      </c>
      <c r="AC914" t="s">
        <v>54</v>
      </c>
      <c r="AD914" t="s">
        <v>54</v>
      </c>
      <c r="AE914" t="s">
        <v>73</v>
      </c>
      <c r="AF914" t="s">
        <v>4361</v>
      </c>
    </row>
    <row r="915" spans="1:32" x14ac:dyDescent="0.25">
      <c r="A915" t="s">
        <v>3778</v>
      </c>
      <c r="B915" t="s">
        <v>4362</v>
      </c>
      <c r="C915" t="s">
        <v>4363</v>
      </c>
      <c r="D915" t="s">
        <v>3410</v>
      </c>
      <c r="E915" t="s">
        <v>136</v>
      </c>
      <c r="F915">
        <v>4</v>
      </c>
      <c r="G915">
        <v>2022</v>
      </c>
      <c r="H915" s="1">
        <v>44958.585584074077</v>
      </c>
      <c r="I915" t="s">
        <v>3355</v>
      </c>
      <c r="J915">
        <v>774</v>
      </c>
      <c r="K915">
        <v>0</v>
      </c>
      <c r="L915" t="s">
        <v>38</v>
      </c>
      <c r="M915" t="s">
        <v>79</v>
      </c>
      <c r="Q915">
        <v>774</v>
      </c>
      <c r="R915" t="s">
        <v>94</v>
      </c>
      <c r="S915">
        <v>34.164444000000003</v>
      </c>
      <c r="T915">
        <v>-77.943332999999996</v>
      </c>
      <c r="U915">
        <v>7.5726333329999997</v>
      </c>
      <c r="V915">
        <v>1</v>
      </c>
      <c r="W915">
        <v>12</v>
      </c>
      <c r="X915">
        <v>0</v>
      </c>
      <c r="Y915">
        <v>2765.2546000000002</v>
      </c>
      <c r="Z915">
        <v>37006501002</v>
      </c>
      <c r="AA915">
        <v>5171.7740159079995</v>
      </c>
      <c r="AB915" t="s">
        <v>53</v>
      </c>
      <c r="AC915" t="s">
        <v>54</v>
      </c>
      <c r="AD915" t="s">
        <v>54</v>
      </c>
      <c r="AE915" t="s">
        <v>65</v>
      </c>
      <c r="AF915" t="s">
        <v>4364</v>
      </c>
    </row>
    <row r="916" spans="1:32" x14ac:dyDescent="0.25">
      <c r="A916" t="s">
        <v>4365</v>
      </c>
      <c r="B916" t="s">
        <v>4366</v>
      </c>
      <c r="C916" t="s">
        <v>4366</v>
      </c>
      <c r="D916" t="s">
        <v>4367</v>
      </c>
      <c r="E916" t="s">
        <v>99</v>
      </c>
      <c r="F916">
        <v>6</v>
      </c>
      <c r="G916">
        <v>2022</v>
      </c>
      <c r="H916" s="1">
        <v>44844.390403460646</v>
      </c>
      <c r="I916" t="s">
        <v>3355</v>
      </c>
      <c r="J916">
        <v>768</v>
      </c>
      <c r="K916">
        <v>0</v>
      </c>
      <c r="L916" t="s">
        <v>38</v>
      </c>
      <c r="M916" t="s">
        <v>79</v>
      </c>
      <c r="Q916">
        <v>960</v>
      </c>
      <c r="R916" t="s">
        <v>52</v>
      </c>
      <c r="S916">
        <v>31.738899</v>
      </c>
      <c r="T916">
        <v>-94.160246999999998</v>
      </c>
      <c r="U916">
        <v>1.0684583329999999</v>
      </c>
      <c r="V916">
        <v>3</v>
      </c>
      <c r="W916">
        <v>1.77</v>
      </c>
      <c r="X916">
        <v>1.77</v>
      </c>
      <c r="Y916">
        <v>390.36430000000001</v>
      </c>
      <c r="Z916">
        <v>48006045001</v>
      </c>
      <c r="AA916">
        <v>546.31415660999994</v>
      </c>
      <c r="AB916" t="s">
        <v>177</v>
      </c>
      <c r="AC916" t="s">
        <v>54</v>
      </c>
      <c r="AD916" t="s">
        <v>54</v>
      </c>
      <c r="AE916" t="s">
        <v>65</v>
      </c>
      <c r="AF916" t="s">
        <v>4368</v>
      </c>
    </row>
    <row r="917" spans="1:32" x14ac:dyDescent="0.25">
      <c r="A917" t="s">
        <v>4369</v>
      </c>
      <c r="B917" t="s">
        <v>4370</v>
      </c>
      <c r="C917" t="s">
        <v>4371</v>
      </c>
      <c r="D917" t="s">
        <v>4372</v>
      </c>
      <c r="E917" t="s">
        <v>715</v>
      </c>
      <c r="F917">
        <v>7</v>
      </c>
      <c r="G917">
        <v>2022</v>
      </c>
      <c r="H917" s="1">
        <v>44977.457300717593</v>
      </c>
      <c r="I917" t="s">
        <v>3355</v>
      </c>
      <c r="J917">
        <v>767.8</v>
      </c>
      <c r="K917">
        <v>0</v>
      </c>
      <c r="L917" t="s">
        <v>38</v>
      </c>
      <c r="M917" t="s">
        <v>51</v>
      </c>
      <c r="N917">
        <v>767.8</v>
      </c>
      <c r="R917" t="s">
        <v>52</v>
      </c>
      <c r="S917">
        <v>40.676450000000003</v>
      </c>
      <c r="T917">
        <v>-95.846090000000004</v>
      </c>
      <c r="U917">
        <v>1.009124167</v>
      </c>
      <c r="V917">
        <v>1</v>
      </c>
      <c r="W917">
        <v>2.11</v>
      </c>
      <c r="X917">
        <v>0</v>
      </c>
      <c r="Y917">
        <v>368.39111600000001</v>
      </c>
      <c r="Z917">
        <v>31001695001</v>
      </c>
      <c r="AA917">
        <v>364.20943773999994</v>
      </c>
      <c r="AB917" t="s">
        <v>87</v>
      </c>
      <c r="AC917" t="s">
        <v>72</v>
      </c>
      <c r="AD917" t="s">
        <v>54</v>
      </c>
      <c r="AE917" t="s">
        <v>73</v>
      </c>
      <c r="AF917" t="s">
        <v>4373</v>
      </c>
    </row>
    <row r="918" spans="1:32" x14ac:dyDescent="0.25">
      <c r="A918" t="s">
        <v>4374</v>
      </c>
      <c r="B918" t="s">
        <v>4375</v>
      </c>
      <c r="C918" t="s">
        <v>4376</v>
      </c>
      <c r="D918" t="s">
        <v>4377</v>
      </c>
      <c r="E918" t="s">
        <v>600</v>
      </c>
      <c r="F918">
        <v>4</v>
      </c>
      <c r="G918">
        <v>2022</v>
      </c>
      <c r="H918" s="1">
        <v>44963.627989328706</v>
      </c>
      <c r="I918" t="s">
        <v>3355</v>
      </c>
      <c r="J918">
        <v>765</v>
      </c>
      <c r="K918">
        <v>0</v>
      </c>
      <c r="L918" t="s">
        <v>38</v>
      </c>
      <c r="M918" t="s">
        <v>79</v>
      </c>
      <c r="Q918">
        <v>765</v>
      </c>
      <c r="R918" t="s">
        <v>52</v>
      </c>
      <c r="S918">
        <v>27.132359999999998</v>
      </c>
      <c r="T918">
        <v>-82.401387999999997</v>
      </c>
      <c r="U918">
        <v>0</v>
      </c>
      <c r="V918">
        <v>2</v>
      </c>
      <c r="W918">
        <v>8</v>
      </c>
      <c r="X918">
        <v>3.25</v>
      </c>
      <c r="Y918">
        <v>0</v>
      </c>
      <c r="Z918">
        <v>12000175002</v>
      </c>
      <c r="AA918">
        <v>910.52359435000005</v>
      </c>
      <c r="AB918" t="s">
        <v>41</v>
      </c>
      <c r="AC918" t="s">
        <v>54</v>
      </c>
      <c r="AD918" t="s">
        <v>54</v>
      </c>
      <c r="AE918" t="s">
        <v>73</v>
      </c>
      <c r="AF918" t="s">
        <v>4378</v>
      </c>
    </row>
    <row r="919" spans="1:32" x14ac:dyDescent="0.25">
      <c r="A919" t="s">
        <v>4379</v>
      </c>
      <c r="B919" t="s">
        <v>4380</v>
      </c>
      <c r="C919" t="s">
        <v>4381</v>
      </c>
      <c r="D919" t="s">
        <v>799</v>
      </c>
      <c r="E919" t="s">
        <v>726</v>
      </c>
      <c r="F919">
        <v>6</v>
      </c>
      <c r="G919">
        <v>2022</v>
      </c>
      <c r="H919" s="1">
        <v>45012.448219618054</v>
      </c>
      <c r="I919" t="s">
        <v>3355</v>
      </c>
      <c r="J919">
        <v>762</v>
      </c>
      <c r="K919">
        <v>0</v>
      </c>
      <c r="L919" t="s">
        <v>38</v>
      </c>
      <c r="M919" t="s">
        <v>51</v>
      </c>
      <c r="N919">
        <v>762</v>
      </c>
      <c r="R919" t="s">
        <v>52</v>
      </c>
      <c r="S919">
        <v>36.344138999999998</v>
      </c>
      <c r="T919">
        <v>-94.472694000000004</v>
      </c>
      <c r="U919">
        <v>3.02</v>
      </c>
      <c r="V919">
        <v>1</v>
      </c>
      <c r="W919">
        <v>3.8</v>
      </c>
      <c r="X919">
        <v>2.4300000000000002</v>
      </c>
      <c r="Y919">
        <v>1102.57</v>
      </c>
      <c r="Z919">
        <v>5000094001</v>
      </c>
      <c r="AA919">
        <v>617.33499696929994</v>
      </c>
      <c r="AB919" t="s">
        <v>177</v>
      </c>
      <c r="AC919" t="s">
        <v>64</v>
      </c>
      <c r="AD919" t="s">
        <v>54</v>
      </c>
      <c r="AE919" t="s">
        <v>73</v>
      </c>
      <c r="AF919" t="s">
        <v>4382</v>
      </c>
    </row>
    <row r="920" spans="1:32" x14ac:dyDescent="0.25">
      <c r="A920" t="s">
        <v>4383</v>
      </c>
      <c r="B920" t="s">
        <v>4384</v>
      </c>
      <c r="C920" t="s">
        <v>4384</v>
      </c>
      <c r="D920" t="s">
        <v>4385</v>
      </c>
      <c r="E920" t="s">
        <v>99</v>
      </c>
      <c r="F920">
        <v>6</v>
      </c>
      <c r="G920">
        <v>2022</v>
      </c>
      <c r="H920" s="1">
        <v>44826.570974467591</v>
      </c>
      <c r="I920" t="s">
        <v>3355</v>
      </c>
      <c r="J920">
        <v>758</v>
      </c>
      <c r="K920">
        <v>0</v>
      </c>
      <c r="L920" t="s">
        <v>38</v>
      </c>
      <c r="M920" t="s">
        <v>79</v>
      </c>
      <c r="Q920">
        <v>758</v>
      </c>
      <c r="R920" t="s">
        <v>214</v>
      </c>
      <c r="S920">
        <v>28.974679999999999</v>
      </c>
      <c r="T920">
        <v>-96.630589999999998</v>
      </c>
      <c r="U920">
        <v>0.53549999999999998</v>
      </c>
      <c r="V920">
        <v>1</v>
      </c>
      <c r="W920">
        <v>1.8</v>
      </c>
      <c r="X920">
        <v>1.8</v>
      </c>
      <c r="Y920">
        <v>195.476</v>
      </c>
      <c r="Z920">
        <v>48001232001</v>
      </c>
      <c r="AA920">
        <v>331.43058834339996</v>
      </c>
      <c r="AB920" t="s">
        <v>118</v>
      </c>
      <c r="AC920" t="s">
        <v>72</v>
      </c>
      <c r="AD920" t="s">
        <v>54</v>
      </c>
      <c r="AE920" t="s">
        <v>73</v>
      </c>
      <c r="AF920" t="s">
        <v>4386</v>
      </c>
    </row>
    <row r="921" spans="1:32" x14ac:dyDescent="0.25">
      <c r="A921" t="s">
        <v>4387</v>
      </c>
      <c r="B921" t="s">
        <v>4388</v>
      </c>
      <c r="C921" t="s">
        <v>4389</v>
      </c>
      <c r="D921" t="s">
        <v>4390</v>
      </c>
      <c r="E921" t="s">
        <v>85</v>
      </c>
      <c r="F921">
        <v>2</v>
      </c>
      <c r="G921">
        <v>2022</v>
      </c>
      <c r="H921" s="1">
        <v>44971.494169131947</v>
      </c>
      <c r="I921" t="s">
        <v>3355</v>
      </c>
      <c r="J921">
        <v>751.5</v>
      </c>
      <c r="K921">
        <v>0</v>
      </c>
      <c r="L921" t="s">
        <v>38</v>
      </c>
      <c r="M921" t="s">
        <v>51</v>
      </c>
      <c r="N921">
        <v>751.5</v>
      </c>
      <c r="R921" t="s">
        <v>214</v>
      </c>
      <c r="S921">
        <v>41.213500000000003</v>
      </c>
      <c r="T921">
        <v>-73.963555999999997</v>
      </c>
      <c r="U921">
        <v>1.298125E-2</v>
      </c>
      <c r="V921">
        <v>2</v>
      </c>
      <c r="W921">
        <v>8</v>
      </c>
      <c r="X921">
        <v>0</v>
      </c>
      <c r="Y921">
        <v>4.7269160000000001</v>
      </c>
      <c r="Z921">
        <v>36003087001</v>
      </c>
      <c r="AA921">
        <v>2217.1249522422499</v>
      </c>
      <c r="AB921" t="s">
        <v>54</v>
      </c>
      <c r="AC921" t="s">
        <v>54</v>
      </c>
      <c r="AD921" t="s">
        <v>54</v>
      </c>
      <c r="AE921" t="s">
        <v>73</v>
      </c>
      <c r="AF921" t="s">
        <v>4391</v>
      </c>
    </row>
    <row r="922" spans="1:32" x14ac:dyDescent="0.25">
      <c r="A922" t="s">
        <v>4392</v>
      </c>
      <c r="B922" t="s">
        <v>4393</v>
      </c>
      <c r="C922" t="s">
        <v>4393</v>
      </c>
      <c r="D922" t="s">
        <v>98</v>
      </c>
      <c r="E922" t="s">
        <v>99</v>
      </c>
      <c r="F922">
        <v>6</v>
      </c>
      <c r="G922">
        <v>2022</v>
      </c>
      <c r="H922" s="1">
        <v>44824.405407951388</v>
      </c>
      <c r="I922" t="s">
        <v>3355</v>
      </c>
      <c r="J922">
        <v>751</v>
      </c>
      <c r="K922">
        <v>0</v>
      </c>
      <c r="L922" t="s">
        <v>38</v>
      </c>
      <c r="M922" t="s">
        <v>79</v>
      </c>
      <c r="Q922">
        <v>751</v>
      </c>
      <c r="R922" t="s">
        <v>94</v>
      </c>
      <c r="S922">
        <v>29.792631</v>
      </c>
      <c r="T922">
        <v>-95.159910999999994</v>
      </c>
      <c r="U922">
        <v>2.297916667</v>
      </c>
      <c r="V922">
        <v>1</v>
      </c>
      <c r="W922">
        <v>6.3</v>
      </c>
      <c r="X922">
        <v>6.3</v>
      </c>
      <c r="Y922">
        <v>838.02099999999996</v>
      </c>
      <c r="Z922">
        <v>48007089001</v>
      </c>
      <c r="AB922" t="s">
        <v>41</v>
      </c>
      <c r="AC922" t="s">
        <v>54</v>
      </c>
      <c r="AD922" t="s">
        <v>54</v>
      </c>
      <c r="AE922" t="s">
        <v>73</v>
      </c>
      <c r="AF922" t="s">
        <v>4394</v>
      </c>
    </row>
    <row r="923" spans="1:32" x14ac:dyDescent="0.25">
      <c r="A923" t="s">
        <v>4395</v>
      </c>
      <c r="B923" t="s">
        <v>4396</v>
      </c>
      <c r="C923" t="s">
        <v>4397</v>
      </c>
      <c r="D923" t="s">
        <v>4398</v>
      </c>
      <c r="E923" t="s">
        <v>525</v>
      </c>
      <c r="F923">
        <v>2</v>
      </c>
      <c r="G923">
        <v>2022</v>
      </c>
      <c r="H923" s="1">
        <v>44971.365270567127</v>
      </c>
      <c r="I923" t="s">
        <v>3355</v>
      </c>
      <c r="J923">
        <v>742.51</v>
      </c>
      <c r="K923">
        <v>0</v>
      </c>
      <c r="L923" t="s">
        <v>38</v>
      </c>
      <c r="M923" t="s">
        <v>63</v>
      </c>
      <c r="P923">
        <v>742.51</v>
      </c>
      <c r="R923" t="s">
        <v>38</v>
      </c>
      <c r="S923">
        <v>39.787892999999997</v>
      </c>
      <c r="T923">
        <v>-75.377618999999996</v>
      </c>
      <c r="U923">
        <v>1.411666667</v>
      </c>
      <c r="V923">
        <v>1</v>
      </c>
      <c r="W923">
        <v>2</v>
      </c>
      <c r="X923">
        <v>1.38</v>
      </c>
      <c r="Y923">
        <v>514.95000000000005</v>
      </c>
      <c r="Z923">
        <v>34006271001</v>
      </c>
      <c r="AA923">
        <v>915.07621232175029</v>
      </c>
      <c r="AB923" t="s">
        <v>41</v>
      </c>
      <c r="AC923" t="s">
        <v>54</v>
      </c>
      <c r="AD923" t="s">
        <v>54</v>
      </c>
      <c r="AE923" t="s">
        <v>65</v>
      </c>
      <c r="AF923" t="s">
        <v>4399</v>
      </c>
    </row>
    <row r="924" spans="1:32" x14ac:dyDescent="0.25">
      <c r="A924" t="s">
        <v>4400</v>
      </c>
      <c r="B924" t="s">
        <v>4401</v>
      </c>
      <c r="C924" t="s">
        <v>4402</v>
      </c>
      <c r="D924" t="s">
        <v>3635</v>
      </c>
      <c r="E924" t="s">
        <v>36</v>
      </c>
      <c r="F924">
        <v>9</v>
      </c>
      <c r="G924">
        <v>2022</v>
      </c>
      <c r="H924" s="1">
        <v>44973.682276990738</v>
      </c>
      <c r="I924" t="s">
        <v>3355</v>
      </c>
      <c r="J924">
        <v>734</v>
      </c>
      <c r="K924">
        <v>0</v>
      </c>
      <c r="L924" t="s">
        <v>38</v>
      </c>
      <c r="M924" t="s">
        <v>51</v>
      </c>
      <c r="N924">
        <v>999</v>
      </c>
      <c r="R924" t="s">
        <v>52</v>
      </c>
      <c r="S924">
        <v>33.193833187152698</v>
      </c>
      <c r="T924">
        <v>-117.35580294574901</v>
      </c>
      <c r="Z924">
        <v>6009041001</v>
      </c>
      <c r="AA924">
        <v>1748.2053011519995</v>
      </c>
      <c r="AB924" t="s">
        <v>53</v>
      </c>
      <c r="AC924" t="s">
        <v>42</v>
      </c>
      <c r="AD924" t="s">
        <v>54</v>
      </c>
      <c r="AE924" t="s">
        <v>55</v>
      </c>
      <c r="AF924" t="s">
        <v>4403</v>
      </c>
    </row>
    <row r="925" spans="1:32" x14ac:dyDescent="0.25">
      <c r="A925" t="s">
        <v>4404</v>
      </c>
      <c r="B925" t="s">
        <v>4405</v>
      </c>
      <c r="C925" t="s">
        <v>4406</v>
      </c>
      <c r="D925" t="s">
        <v>4407</v>
      </c>
      <c r="E925" t="s">
        <v>93</v>
      </c>
      <c r="F925">
        <v>4</v>
      </c>
      <c r="G925">
        <v>2022</v>
      </c>
      <c r="H925" s="1">
        <v>44963.633660115738</v>
      </c>
      <c r="I925" t="s">
        <v>3355</v>
      </c>
      <c r="J925">
        <v>730</v>
      </c>
      <c r="K925">
        <v>0</v>
      </c>
      <c r="L925" t="s">
        <v>38</v>
      </c>
      <c r="M925" t="s">
        <v>39</v>
      </c>
      <c r="N925">
        <v>261</v>
      </c>
      <c r="Q925">
        <v>469</v>
      </c>
      <c r="R925" t="s">
        <v>561</v>
      </c>
      <c r="S925">
        <v>37.097540000000002</v>
      </c>
      <c r="T925">
        <v>-88.616330000000005</v>
      </c>
      <c r="U925">
        <v>7.2824999999999998</v>
      </c>
      <c r="V925">
        <v>1</v>
      </c>
      <c r="W925">
        <v>9</v>
      </c>
      <c r="X925">
        <v>8.298</v>
      </c>
      <c r="Y925">
        <v>2646.0520000000001</v>
      </c>
      <c r="Z925">
        <v>21000118001</v>
      </c>
      <c r="AA925">
        <v>2981.0542479018995</v>
      </c>
      <c r="AB925" t="s">
        <v>4408</v>
      </c>
      <c r="AC925" t="s">
        <v>42</v>
      </c>
      <c r="AD925" t="s">
        <v>54</v>
      </c>
      <c r="AE925" t="s">
        <v>65</v>
      </c>
      <c r="AF925" t="s">
        <v>4409</v>
      </c>
    </row>
    <row r="926" spans="1:32" x14ac:dyDescent="0.25">
      <c r="A926" t="s">
        <v>4410</v>
      </c>
      <c r="B926" t="s">
        <v>4411</v>
      </c>
      <c r="C926" t="s">
        <v>4412</v>
      </c>
      <c r="D926" t="s">
        <v>4413</v>
      </c>
      <c r="E926" t="s">
        <v>1948</v>
      </c>
      <c r="F926">
        <v>6</v>
      </c>
      <c r="G926">
        <v>2022</v>
      </c>
      <c r="H926" s="1">
        <v>44974.624111851852</v>
      </c>
      <c r="I926" t="s">
        <v>3355</v>
      </c>
      <c r="J926">
        <v>729.11</v>
      </c>
      <c r="K926">
        <v>0</v>
      </c>
      <c r="L926" t="s">
        <v>38</v>
      </c>
      <c r="M926" t="s">
        <v>51</v>
      </c>
      <c r="N926">
        <v>735.13</v>
      </c>
      <c r="R926" t="s">
        <v>52</v>
      </c>
      <c r="S926">
        <v>30.002700000000001</v>
      </c>
      <c r="T926">
        <v>-91.813590000000005</v>
      </c>
      <c r="U926">
        <v>3.7908333330000001</v>
      </c>
      <c r="V926">
        <v>1</v>
      </c>
      <c r="W926">
        <v>6</v>
      </c>
      <c r="X926">
        <v>4.3</v>
      </c>
      <c r="Y926">
        <v>1386.33</v>
      </c>
      <c r="Z926">
        <v>22000950001</v>
      </c>
      <c r="AA926">
        <v>1671.7213192265997</v>
      </c>
      <c r="AB926" t="s">
        <v>87</v>
      </c>
      <c r="AC926" t="s">
        <v>72</v>
      </c>
      <c r="AD926" t="s">
        <v>54</v>
      </c>
      <c r="AE926" t="s">
        <v>73</v>
      </c>
      <c r="AF926" t="s">
        <v>4414</v>
      </c>
    </row>
    <row r="927" spans="1:32" x14ac:dyDescent="0.25">
      <c r="A927" t="s">
        <v>4415</v>
      </c>
      <c r="B927" t="s">
        <v>4416</v>
      </c>
      <c r="C927" t="s">
        <v>4417</v>
      </c>
      <c r="D927" t="s">
        <v>4418</v>
      </c>
      <c r="E927" t="s">
        <v>36</v>
      </c>
      <c r="F927">
        <v>9</v>
      </c>
      <c r="G927">
        <v>2022</v>
      </c>
      <c r="H927" s="1">
        <v>44974.545765000003</v>
      </c>
      <c r="I927" t="s">
        <v>3355</v>
      </c>
      <c r="J927">
        <v>720</v>
      </c>
      <c r="K927">
        <v>0</v>
      </c>
      <c r="L927" t="s">
        <v>38</v>
      </c>
      <c r="M927" t="s">
        <v>79</v>
      </c>
      <c r="Q927">
        <v>701.65499999999997</v>
      </c>
      <c r="R927" t="s">
        <v>214</v>
      </c>
      <c r="S927">
        <v>38.186751000000001</v>
      </c>
      <c r="T927">
        <v>-121.70383200000001</v>
      </c>
      <c r="U927">
        <v>0.26666666700000002</v>
      </c>
      <c r="V927">
        <v>2</v>
      </c>
      <c r="W927">
        <v>3</v>
      </c>
      <c r="X927">
        <v>0.27</v>
      </c>
      <c r="Y927">
        <v>97.334999999999994</v>
      </c>
      <c r="Z927">
        <v>6005253001</v>
      </c>
      <c r="AA927">
        <v>172.99948292649998</v>
      </c>
      <c r="AB927" t="s">
        <v>41</v>
      </c>
      <c r="AC927" t="s">
        <v>72</v>
      </c>
      <c r="AD927" t="s">
        <v>54</v>
      </c>
      <c r="AE927" t="s">
        <v>73</v>
      </c>
      <c r="AF927" t="s">
        <v>4419</v>
      </c>
    </row>
    <row r="928" spans="1:32" x14ac:dyDescent="0.25">
      <c r="A928" t="s">
        <v>4420</v>
      </c>
      <c r="B928" t="s">
        <v>4421</v>
      </c>
      <c r="C928" t="s">
        <v>4422</v>
      </c>
      <c r="D928" t="s">
        <v>1213</v>
      </c>
      <c r="E928" t="s">
        <v>1064</v>
      </c>
      <c r="F928">
        <v>3</v>
      </c>
      <c r="G928">
        <v>2022</v>
      </c>
      <c r="H928" s="1">
        <v>44973.622945856485</v>
      </c>
      <c r="I928" t="s">
        <v>3355</v>
      </c>
      <c r="J928">
        <v>716.72</v>
      </c>
      <c r="K928">
        <v>0</v>
      </c>
      <c r="L928" t="s">
        <v>38</v>
      </c>
      <c r="M928" t="s">
        <v>51</v>
      </c>
      <c r="N928">
        <v>716.72</v>
      </c>
      <c r="R928" t="s">
        <v>52</v>
      </c>
      <c r="S928">
        <v>39.081927</v>
      </c>
      <c r="T928">
        <v>-76.826856000000006</v>
      </c>
      <c r="U928">
        <v>1.4483333329999999</v>
      </c>
      <c r="V928">
        <v>1</v>
      </c>
      <c r="W928">
        <v>2.5</v>
      </c>
      <c r="X928">
        <v>0</v>
      </c>
      <c r="Y928">
        <v>528.66999999999996</v>
      </c>
      <c r="Z928">
        <v>24000003002</v>
      </c>
      <c r="AA928">
        <v>798.16498280720987</v>
      </c>
      <c r="AB928" t="s">
        <v>87</v>
      </c>
      <c r="AC928" t="s">
        <v>54</v>
      </c>
      <c r="AD928" t="s">
        <v>54</v>
      </c>
      <c r="AE928" t="s">
        <v>73</v>
      </c>
      <c r="AF928" t="s">
        <v>4423</v>
      </c>
    </row>
    <row r="929" spans="1:32" x14ac:dyDescent="0.25">
      <c r="A929" t="s">
        <v>4424</v>
      </c>
      <c r="B929" t="s">
        <v>4425</v>
      </c>
      <c r="C929" t="s">
        <v>4426</v>
      </c>
      <c r="D929" t="s">
        <v>1312</v>
      </c>
      <c r="E929" t="s">
        <v>641</v>
      </c>
      <c r="F929">
        <v>3</v>
      </c>
      <c r="G929">
        <v>2022</v>
      </c>
      <c r="H929" s="1">
        <v>44965.5607446875</v>
      </c>
      <c r="I929" t="s">
        <v>3355</v>
      </c>
      <c r="J929">
        <v>715</v>
      </c>
      <c r="K929">
        <v>0</v>
      </c>
      <c r="L929" t="s">
        <v>38</v>
      </c>
      <c r="M929" t="s">
        <v>79</v>
      </c>
      <c r="Q929">
        <v>715</v>
      </c>
      <c r="R929" t="s">
        <v>52</v>
      </c>
      <c r="S929">
        <v>38.288972000000001</v>
      </c>
      <c r="T929">
        <v>-77.451110999999997</v>
      </c>
      <c r="U929">
        <v>2.6233333330000002</v>
      </c>
      <c r="V929">
        <v>1</v>
      </c>
      <c r="W929">
        <v>4.5</v>
      </c>
      <c r="X929">
        <v>0</v>
      </c>
      <c r="Y929">
        <v>957.87</v>
      </c>
      <c r="Z929">
        <v>51000163001</v>
      </c>
      <c r="AA929">
        <v>1249.2383714482005</v>
      </c>
      <c r="AB929" t="s">
        <v>54</v>
      </c>
      <c r="AC929" t="s">
        <v>54</v>
      </c>
      <c r="AD929" t="s">
        <v>54</v>
      </c>
      <c r="AE929" t="s">
        <v>73</v>
      </c>
      <c r="AF929" t="s">
        <v>4427</v>
      </c>
    </row>
    <row r="930" spans="1:32" x14ac:dyDescent="0.25">
      <c r="A930" t="s">
        <v>4428</v>
      </c>
      <c r="B930" t="s">
        <v>4429</v>
      </c>
      <c r="C930" t="s">
        <v>4430</v>
      </c>
      <c r="D930" t="s">
        <v>4431</v>
      </c>
      <c r="E930" t="s">
        <v>543</v>
      </c>
      <c r="F930">
        <v>7</v>
      </c>
      <c r="G930">
        <v>2022</v>
      </c>
      <c r="H930" s="1">
        <v>44949.68892828704</v>
      </c>
      <c r="I930" t="s">
        <v>3355</v>
      </c>
      <c r="J930">
        <v>715</v>
      </c>
      <c r="K930">
        <v>0</v>
      </c>
      <c r="L930" t="s">
        <v>38</v>
      </c>
      <c r="M930" t="s">
        <v>51</v>
      </c>
      <c r="N930">
        <v>715</v>
      </c>
      <c r="R930" t="s">
        <v>52</v>
      </c>
      <c r="S930">
        <v>39.340277999999998</v>
      </c>
      <c r="T930">
        <v>-94.349971999999994</v>
      </c>
      <c r="U930">
        <v>0.87666666699999996</v>
      </c>
      <c r="V930">
        <v>1</v>
      </c>
      <c r="W930">
        <v>0</v>
      </c>
      <c r="X930">
        <v>0</v>
      </c>
      <c r="Y930">
        <v>320.43</v>
      </c>
      <c r="Z930">
        <v>29001159001</v>
      </c>
      <c r="AA930">
        <v>608.22976102580003</v>
      </c>
      <c r="AB930" t="s">
        <v>41</v>
      </c>
      <c r="AC930" t="s">
        <v>54</v>
      </c>
      <c r="AD930" t="s">
        <v>54</v>
      </c>
      <c r="AE930" t="s">
        <v>73</v>
      </c>
      <c r="AF930" t="s">
        <v>4432</v>
      </c>
    </row>
    <row r="931" spans="1:32" x14ac:dyDescent="0.25">
      <c r="A931" t="s">
        <v>4433</v>
      </c>
      <c r="B931" t="s">
        <v>4434</v>
      </c>
      <c r="C931" t="s">
        <v>4435</v>
      </c>
      <c r="D931" t="s">
        <v>4436</v>
      </c>
      <c r="E931" t="s">
        <v>192</v>
      </c>
      <c r="F931">
        <v>4</v>
      </c>
      <c r="G931">
        <v>2022</v>
      </c>
      <c r="H931" s="1">
        <v>44981.486349629631</v>
      </c>
      <c r="I931" t="s">
        <v>3355</v>
      </c>
      <c r="J931">
        <v>710.76</v>
      </c>
      <c r="K931">
        <v>0</v>
      </c>
      <c r="L931" t="s">
        <v>38</v>
      </c>
      <c r="M931" t="s">
        <v>51</v>
      </c>
      <c r="N931">
        <v>710.76</v>
      </c>
      <c r="R931" t="s">
        <v>52</v>
      </c>
      <c r="S931">
        <v>34.346335000000003</v>
      </c>
      <c r="T931">
        <v>-86.286714000000003</v>
      </c>
      <c r="U931">
        <v>3.7708333330000001</v>
      </c>
      <c r="V931">
        <v>1</v>
      </c>
      <c r="W931">
        <v>4.9000000000000004</v>
      </c>
      <c r="X931">
        <v>4.2</v>
      </c>
      <c r="Y931">
        <v>1374.16</v>
      </c>
      <c r="Z931">
        <v>1000300001</v>
      </c>
      <c r="AA931">
        <v>2185.2566264400002</v>
      </c>
      <c r="AB931" t="s">
        <v>41</v>
      </c>
      <c r="AC931" t="s">
        <v>54</v>
      </c>
      <c r="AD931" t="s">
        <v>54</v>
      </c>
      <c r="AE931" t="s">
        <v>73</v>
      </c>
      <c r="AF931" t="s">
        <v>4437</v>
      </c>
    </row>
    <row r="932" spans="1:32" x14ac:dyDescent="0.25">
      <c r="A932" t="s">
        <v>4438</v>
      </c>
      <c r="B932" t="s">
        <v>4439</v>
      </c>
      <c r="C932" t="s">
        <v>4440</v>
      </c>
      <c r="D932" t="s">
        <v>1279</v>
      </c>
      <c r="E932" t="s">
        <v>192</v>
      </c>
      <c r="F932">
        <v>4</v>
      </c>
      <c r="G932">
        <v>2022</v>
      </c>
      <c r="H932" s="1">
        <v>44978.723881979167</v>
      </c>
      <c r="I932" t="s">
        <v>3355</v>
      </c>
      <c r="J932">
        <v>709</v>
      </c>
      <c r="K932">
        <v>0</v>
      </c>
      <c r="L932" t="s">
        <v>38</v>
      </c>
      <c r="M932" t="s">
        <v>51</v>
      </c>
      <c r="N932">
        <v>709</v>
      </c>
      <c r="R932" t="s">
        <v>52</v>
      </c>
      <c r="S932">
        <v>34.567014</v>
      </c>
      <c r="T932">
        <v>-86.755390000000006</v>
      </c>
      <c r="U932">
        <v>8.0749999999999993</v>
      </c>
      <c r="V932">
        <v>1</v>
      </c>
      <c r="W932">
        <v>8.25</v>
      </c>
      <c r="X932">
        <v>6.14</v>
      </c>
      <c r="Y932">
        <v>2946.8</v>
      </c>
      <c r="Z932">
        <v>1000102001</v>
      </c>
      <c r="AA932">
        <v>3277.8849396600003</v>
      </c>
      <c r="AB932" t="s">
        <v>41</v>
      </c>
      <c r="AC932" t="s">
        <v>54</v>
      </c>
      <c r="AD932" t="s">
        <v>54</v>
      </c>
      <c r="AE932" t="s">
        <v>73</v>
      </c>
      <c r="AF932" t="s">
        <v>4441</v>
      </c>
    </row>
    <row r="933" spans="1:32" x14ac:dyDescent="0.25">
      <c r="A933" t="s">
        <v>4442</v>
      </c>
      <c r="B933" t="s">
        <v>4443</v>
      </c>
      <c r="C933" t="s">
        <v>4444</v>
      </c>
      <c r="D933" t="s">
        <v>4445</v>
      </c>
      <c r="E933" t="s">
        <v>85</v>
      </c>
      <c r="F933">
        <v>2</v>
      </c>
      <c r="G933">
        <v>2022</v>
      </c>
      <c r="H933" s="1">
        <v>44974.541281655096</v>
      </c>
      <c r="I933" t="s">
        <v>3355</v>
      </c>
      <c r="J933">
        <v>703.8</v>
      </c>
      <c r="K933">
        <v>0</v>
      </c>
      <c r="L933" t="s">
        <v>38</v>
      </c>
      <c r="M933" t="s">
        <v>79</v>
      </c>
      <c r="Q933">
        <v>703.8</v>
      </c>
      <c r="R933" t="s">
        <v>86</v>
      </c>
      <c r="S933">
        <v>40.881219999999999</v>
      </c>
      <c r="T933">
        <v>-73.422089999999997</v>
      </c>
      <c r="U933">
        <v>1.8160833329999999</v>
      </c>
      <c r="V933">
        <v>1</v>
      </c>
      <c r="W933">
        <v>2.5</v>
      </c>
      <c r="X933">
        <v>0</v>
      </c>
      <c r="Y933">
        <v>662.56600000000003</v>
      </c>
      <c r="Z933">
        <v>36001017001</v>
      </c>
      <c r="AA933">
        <v>783.7787100164802</v>
      </c>
      <c r="AB933" t="s">
        <v>53</v>
      </c>
      <c r="AC933" t="s">
        <v>54</v>
      </c>
      <c r="AD933" t="s">
        <v>54</v>
      </c>
      <c r="AE933" t="s">
        <v>65</v>
      </c>
      <c r="AF933" t="s">
        <v>4446</v>
      </c>
    </row>
    <row r="934" spans="1:32" x14ac:dyDescent="0.25">
      <c r="A934" t="s">
        <v>4447</v>
      </c>
      <c r="B934" t="s">
        <v>4448</v>
      </c>
      <c r="C934" t="s">
        <v>4449</v>
      </c>
      <c r="D934" t="s">
        <v>4450</v>
      </c>
      <c r="E934" t="s">
        <v>1023</v>
      </c>
      <c r="F934">
        <v>8</v>
      </c>
      <c r="G934">
        <v>2022</v>
      </c>
      <c r="H934" s="1">
        <v>44979.523362731481</v>
      </c>
      <c r="I934" t="s">
        <v>3355</v>
      </c>
      <c r="J934">
        <v>700</v>
      </c>
      <c r="K934">
        <v>0</v>
      </c>
      <c r="L934" t="s">
        <v>38</v>
      </c>
      <c r="M934" t="s">
        <v>79</v>
      </c>
      <c r="Q934">
        <v>700</v>
      </c>
      <c r="R934" t="s">
        <v>52</v>
      </c>
      <c r="S934">
        <v>39.566229999999997</v>
      </c>
      <c r="T934">
        <v>-106.0523</v>
      </c>
      <c r="U934">
        <v>2.0914166669999998</v>
      </c>
      <c r="V934">
        <v>1</v>
      </c>
      <c r="W934">
        <v>4.99</v>
      </c>
      <c r="X934">
        <v>0</v>
      </c>
      <c r="Y934">
        <v>762.91700000000003</v>
      </c>
      <c r="AB934" t="s">
        <v>41</v>
      </c>
      <c r="AC934" t="s">
        <v>54</v>
      </c>
      <c r="AD934" t="s">
        <v>54</v>
      </c>
      <c r="AE934" t="s">
        <v>73</v>
      </c>
      <c r="AF934" t="s">
        <v>4451</v>
      </c>
    </row>
    <row r="935" spans="1:32" x14ac:dyDescent="0.25">
      <c r="A935" t="s">
        <v>4452</v>
      </c>
      <c r="B935" t="s">
        <v>4453</v>
      </c>
      <c r="C935" t="s">
        <v>4454</v>
      </c>
      <c r="D935" t="s">
        <v>4455</v>
      </c>
      <c r="E935" t="s">
        <v>1913</v>
      </c>
      <c r="F935">
        <v>8</v>
      </c>
      <c r="G935">
        <v>2022</v>
      </c>
      <c r="H935" s="1">
        <v>44951.606122303237</v>
      </c>
      <c r="I935" t="s">
        <v>3355</v>
      </c>
      <c r="J935">
        <v>698</v>
      </c>
      <c r="K935">
        <v>0</v>
      </c>
      <c r="L935" t="s">
        <v>38</v>
      </c>
      <c r="M935" t="s">
        <v>79</v>
      </c>
      <c r="Q935">
        <v>698</v>
      </c>
      <c r="R935" t="s">
        <v>52</v>
      </c>
      <c r="S935">
        <v>48.176690000000001</v>
      </c>
      <c r="T935">
        <v>-114.30936</v>
      </c>
      <c r="U935">
        <v>2.9111666669999998</v>
      </c>
      <c r="V935">
        <v>1</v>
      </c>
      <c r="W935">
        <v>0</v>
      </c>
      <c r="X935">
        <v>0</v>
      </c>
      <c r="Y935">
        <v>1062.434</v>
      </c>
      <c r="Z935">
        <v>30000051001</v>
      </c>
      <c r="AA935">
        <v>1547.8901103949995</v>
      </c>
      <c r="AB935" t="s">
        <v>53</v>
      </c>
      <c r="AC935" t="s">
        <v>42</v>
      </c>
      <c r="AD935" t="s">
        <v>54</v>
      </c>
      <c r="AE935" t="s">
        <v>73</v>
      </c>
      <c r="AF935" t="s">
        <v>4456</v>
      </c>
    </row>
    <row r="936" spans="1:32" x14ac:dyDescent="0.25">
      <c r="A936" t="s">
        <v>4457</v>
      </c>
      <c r="B936" t="s">
        <v>4458</v>
      </c>
      <c r="C936" t="s">
        <v>4459</v>
      </c>
      <c r="D936" t="s">
        <v>4460</v>
      </c>
      <c r="E936" t="s">
        <v>117</v>
      </c>
      <c r="F936">
        <v>5</v>
      </c>
      <c r="G936">
        <v>2022</v>
      </c>
      <c r="H936" s="1">
        <v>44965.357819108795</v>
      </c>
      <c r="I936" t="s">
        <v>3355</v>
      </c>
      <c r="J936">
        <v>697.45</v>
      </c>
      <c r="K936">
        <v>0</v>
      </c>
      <c r="L936" t="s">
        <v>38</v>
      </c>
      <c r="M936" t="s">
        <v>51</v>
      </c>
      <c r="N936">
        <v>662.68</v>
      </c>
      <c r="R936" t="s">
        <v>52</v>
      </c>
      <c r="S936">
        <v>42.112763999999999</v>
      </c>
      <c r="T936">
        <v>-88.276137000000006</v>
      </c>
      <c r="U936">
        <v>0</v>
      </c>
      <c r="V936">
        <v>3</v>
      </c>
      <c r="W936">
        <v>11.25</v>
      </c>
      <c r="X936">
        <v>4.5</v>
      </c>
      <c r="Y936">
        <v>0</v>
      </c>
      <c r="Z936">
        <v>17000648001</v>
      </c>
      <c r="AA936">
        <v>1438.627279073</v>
      </c>
      <c r="AB936" t="s">
        <v>41</v>
      </c>
      <c r="AC936" t="s">
        <v>54</v>
      </c>
      <c r="AD936" t="s">
        <v>54</v>
      </c>
      <c r="AE936" t="s">
        <v>73</v>
      </c>
      <c r="AF936" t="s">
        <v>4461</v>
      </c>
    </row>
    <row r="937" spans="1:32" x14ac:dyDescent="0.25">
      <c r="A937" t="s">
        <v>4462</v>
      </c>
      <c r="B937" t="s">
        <v>4463</v>
      </c>
      <c r="C937" t="s">
        <v>4464</v>
      </c>
      <c r="D937" t="s">
        <v>4465</v>
      </c>
      <c r="E937" t="s">
        <v>1665</v>
      </c>
      <c r="F937">
        <v>8</v>
      </c>
      <c r="G937">
        <v>2022</v>
      </c>
      <c r="H937" s="1">
        <v>44931.51739760417</v>
      </c>
      <c r="I937" t="s">
        <v>3355</v>
      </c>
      <c r="J937">
        <v>694.45</v>
      </c>
      <c r="K937">
        <v>0</v>
      </c>
      <c r="L937" t="s">
        <v>38</v>
      </c>
      <c r="M937" t="s">
        <v>79</v>
      </c>
      <c r="Q937">
        <v>694.45</v>
      </c>
      <c r="R937" t="s">
        <v>577</v>
      </c>
      <c r="S937">
        <v>44.822400000000002</v>
      </c>
      <c r="T937">
        <v>-106.961292</v>
      </c>
      <c r="U937">
        <v>2.6539166669999998</v>
      </c>
      <c r="V937">
        <v>2</v>
      </c>
      <c r="W937">
        <v>0</v>
      </c>
      <c r="X937">
        <v>0</v>
      </c>
      <c r="Y937">
        <v>968.78200000000004</v>
      </c>
      <c r="Z937">
        <v>56000004001</v>
      </c>
      <c r="AA937">
        <v>1292.9435039770001</v>
      </c>
      <c r="AB937" t="s">
        <v>41</v>
      </c>
      <c r="AC937" t="s">
        <v>64</v>
      </c>
      <c r="AD937" t="s">
        <v>43</v>
      </c>
      <c r="AE937" t="s">
        <v>73</v>
      </c>
      <c r="AF937" t="s">
        <v>4466</v>
      </c>
    </row>
    <row r="938" spans="1:32" x14ac:dyDescent="0.25">
      <c r="A938" t="s">
        <v>4467</v>
      </c>
      <c r="B938" t="s">
        <v>4468</v>
      </c>
      <c r="C938" t="s">
        <v>4469</v>
      </c>
      <c r="D938" t="s">
        <v>4470</v>
      </c>
      <c r="E938" t="s">
        <v>213</v>
      </c>
      <c r="F938">
        <v>3</v>
      </c>
      <c r="G938">
        <v>2022</v>
      </c>
      <c r="H938" s="1">
        <v>44972.641731111114</v>
      </c>
      <c r="I938" t="s">
        <v>3355</v>
      </c>
      <c r="J938">
        <v>691.14</v>
      </c>
      <c r="K938">
        <v>0</v>
      </c>
      <c r="L938" t="s">
        <v>38</v>
      </c>
      <c r="M938" t="s">
        <v>39</v>
      </c>
      <c r="N938">
        <v>664.45</v>
      </c>
      <c r="Q938">
        <v>26.69</v>
      </c>
      <c r="R938" t="s">
        <v>673</v>
      </c>
      <c r="S938">
        <v>40.258930999999997</v>
      </c>
      <c r="T938">
        <v>-76.729539000000003</v>
      </c>
      <c r="U938">
        <v>3.7145000000000001</v>
      </c>
      <c r="V938">
        <v>1</v>
      </c>
      <c r="W938">
        <v>6.3</v>
      </c>
      <c r="X938">
        <v>0</v>
      </c>
      <c r="Y938">
        <v>1354.221</v>
      </c>
      <c r="Z938">
        <v>42001171002</v>
      </c>
      <c r="AA938">
        <v>2239.8880421009999</v>
      </c>
      <c r="AB938" t="s">
        <v>54</v>
      </c>
      <c r="AC938" t="s">
        <v>54</v>
      </c>
      <c r="AD938" t="s">
        <v>537</v>
      </c>
      <c r="AE938" t="s">
        <v>73</v>
      </c>
      <c r="AF938" t="s">
        <v>4471</v>
      </c>
    </row>
    <row r="939" spans="1:32" x14ac:dyDescent="0.25">
      <c r="A939" t="s">
        <v>4472</v>
      </c>
      <c r="B939" t="s">
        <v>4473</v>
      </c>
      <c r="C939" t="s">
        <v>4474</v>
      </c>
      <c r="D939" t="s">
        <v>4475</v>
      </c>
      <c r="E939" t="s">
        <v>136</v>
      </c>
      <c r="F939">
        <v>4</v>
      </c>
      <c r="G939">
        <v>2022</v>
      </c>
      <c r="H939" s="1">
        <v>44973.590021041666</v>
      </c>
      <c r="I939" t="s">
        <v>3355</v>
      </c>
      <c r="J939">
        <v>691</v>
      </c>
      <c r="K939">
        <v>0</v>
      </c>
      <c r="L939" t="s">
        <v>38</v>
      </c>
      <c r="M939" t="s">
        <v>51</v>
      </c>
      <c r="N939">
        <v>691</v>
      </c>
      <c r="R939" t="s">
        <v>52</v>
      </c>
      <c r="S939">
        <v>35.712263</v>
      </c>
      <c r="T939">
        <v>-80.431799999999996</v>
      </c>
      <c r="U939">
        <v>6.6638000000000002</v>
      </c>
      <c r="V939">
        <v>1</v>
      </c>
      <c r="W939">
        <v>12.5</v>
      </c>
      <c r="X939">
        <v>0</v>
      </c>
      <c r="Y939">
        <v>2431.7525999999998</v>
      </c>
      <c r="Z939">
        <v>37008001002</v>
      </c>
      <c r="AA939">
        <v>5128.0688833792001</v>
      </c>
      <c r="AB939" t="s">
        <v>41</v>
      </c>
      <c r="AC939" t="s">
        <v>54</v>
      </c>
      <c r="AD939" t="s">
        <v>54</v>
      </c>
      <c r="AE939" t="s">
        <v>73</v>
      </c>
      <c r="AF939" t="s">
        <v>4476</v>
      </c>
    </row>
    <row r="940" spans="1:32" x14ac:dyDescent="0.25">
      <c r="A940" t="s">
        <v>4477</v>
      </c>
      <c r="B940" t="s">
        <v>4478</v>
      </c>
      <c r="C940" t="s">
        <v>4478</v>
      </c>
      <c r="D940" t="s">
        <v>4479</v>
      </c>
      <c r="E940" t="s">
        <v>99</v>
      </c>
      <c r="F940">
        <v>6</v>
      </c>
      <c r="G940">
        <v>2022</v>
      </c>
      <c r="H940" s="1">
        <v>44831.340613703702</v>
      </c>
      <c r="I940" t="s">
        <v>3355</v>
      </c>
      <c r="J940">
        <v>690.63</v>
      </c>
      <c r="K940">
        <v>0</v>
      </c>
      <c r="L940" t="s">
        <v>38</v>
      </c>
      <c r="M940" t="s">
        <v>79</v>
      </c>
      <c r="Q940">
        <v>690.63</v>
      </c>
      <c r="R940" t="s">
        <v>94</v>
      </c>
      <c r="S940">
        <v>29.687166999999999</v>
      </c>
      <c r="T940">
        <v>-98.097499999999997</v>
      </c>
      <c r="U940">
        <v>2.7331666669999999</v>
      </c>
      <c r="V940">
        <v>1</v>
      </c>
      <c r="W940">
        <v>15.4</v>
      </c>
      <c r="X940">
        <v>4.2</v>
      </c>
      <c r="Y940">
        <v>996.71299999999997</v>
      </c>
      <c r="Z940">
        <v>48008028001</v>
      </c>
      <c r="AA940">
        <v>1092.6283132200001</v>
      </c>
      <c r="AB940" t="s">
        <v>41</v>
      </c>
      <c r="AC940" t="s">
        <v>54</v>
      </c>
      <c r="AD940" t="s">
        <v>54</v>
      </c>
      <c r="AE940" t="s">
        <v>73</v>
      </c>
      <c r="AF940" t="s">
        <v>4480</v>
      </c>
    </row>
    <row r="941" spans="1:32" x14ac:dyDescent="0.25">
      <c r="A941" t="s">
        <v>4481</v>
      </c>
      <c r="B941" t="s">
        <v>4482</v>
      </c>
      <c r="C941" t="s">
        <v>4483</v>
      </c>
      <c r="D941" t="s">
        <v>4484</v>
      </c>
      <c r="E941" t="s">
        <v>600</v>
      </c>
      <c r="F941">
        <v>4</v>
      </c>
      <c r="G941">
        <v>2022</v>
      </c>
      <c r="H941" s="1">
        <v>44971.487162685182</v>
      </c>
      <c r="I941" t="s">
        <v>3355</v>
      </c>
      <c r="J941">
        <v>688.19</v>
      </c>
      <c r="K941">
        <v>0</v>
      </c>
      <c r="L941" t="s">
        <v>38</v>
      </c>
      <c r="M941" t="s">
        <v>51</v>
      </c>
      <c r="N941">
        <v>688.19</v>
      </c>
      <c r="R941" t="s">
        <v>52</v>
      </c>
      <c r="S941">
        <v>28.019444</v>
      </c>
      <c r="T941">
        <v>-82.785832999999997</v>
      </c>
      <c r="U941">
        <v>0.84875</v>
      </c>
      <c r="V941">
        <v>1</v>
      </c>
      <c r="W941">
        <v>6</v>
      </c>
      <c r="X941">
        <v>4.49</v>
      </c>
      <c r="Y941">
        <v>311.20299999999997</v>
      </c>
      <c r="Z941">
        <v>12000066001</v>
      </c>
      <c r="AA941">
        <v>1957.6257278524999</v>
      </c>
      <c r="AB941" t="s">
        <v>41</v>
      </c>
      <c r="AC941" t="s">
        <v>54</v>
      </c>
      <c r="AD941" t="s">
        <v>54</v>
      </c>
      <c r="AE941" t="s">
        <v>73</v>
      </c>
      <c r="AF941" t="s">
        <v>4485</v>
      </c>
    </row>
    <row r="942" spans="1:32" x14ac:dyDescent="0.25">
      <c r="A942" t="s">
        <v>4486</v>
      </c>
      <c r="B942" t="s">
        <v>4487</v>
      </c>
      <c r="C942" t="s">
        <v>4487</v>
      </c>
      <c r="D942" t="s">
        <v>4488</v>
      </c>
      <c r="E942" t="s">
        <v>99</v>
      </c>
      <c r="F942">
        <v>6</v>
      </c>
      <c r="G942">
        <v>2022</v>
      </c>
      <c r="H942" s="1">
        <v>45020.715064374999</v>
      </c>
      <c r="I942" t="s">
        <v>3355</v>
      </c>
      <c r="J942">
        <v>688</v>
      </c>
      <c r="K942">
        <v>0</v>
      </c>
      <c r="L942" t="s">
        <v>38</v>
      </c>
      <c r="M942" t="s">
        <v>79</v>
      </c>
      <c r="Q942">
        <v>750</v>
      </c>
      <c r="R942" t="s">
        <v>86</v>
      </c>
      <c r="S942">
        <v>29.969916999999999</v>
      </c>
      <c r="T942">
        <v>-97.831666999999996</v>
      </c>
      <c r="U942">
        <v>2.8946666670000001</v>
      </c>
      <c r="V942">
        <v>1</v>
      </c>
      <c r="W942">
        <v>12</v>
      </c>
      <c r="X942">
        <v>0</v>
      </c>
      <c r="Y942">
        <v>1054.8499999999999</v>
      </c>
      <c r="Z942">
        <v>48008069001</v>
      </c>
      <c r="AB942" t="s">
        <v>41</v>
      </c>
      <c r="AC942" t="s">
        <v>54</v>
      </c>
      <c r="AD942" t="s">
        <v>54</v>
      </c>
      <c r="AE942" t="s">
        <v>54</v>
      </c>
      <c r="AF942" t="s">
        <v>4489</v>
      </c>
    </row>
    <row r="943" spans="1:32" x14ac:dyDescent="0.25">
      <c r="A943" t="s">
        <v>4490</v>
      </c>
      <c r="B943" t="s">
        <v>4491</v>
      </c>
      <c r="C943" t="s">
        <v>4492</v>
      </c>
      <c r="D943" t="s">
        <v>4493</v>
      </c>
      <c r="E943" t="s">
        <v>600</v>
      </c>
      <c r="F943">
        <v>4</v>
      </c>
      <c r="G943">
        <v>2022</v>
      </c>
      <c r="H943" s="1">
        <v>44964.449584525464</v>
      </c>
      <c r="I943" t="s">
        <v>3355</v>
      </c>
      <c r="J943">
        <v>687.77</v>
      </c>
      <c r="K943">
        <v>0</v>
      </c>
      <c r="L943" t="s">
        <v>38</v>
      </c>
      <c r="M943" t="s">
        <v>51</v>
      </c>
      <c r="N943">
        <v>687.77</v>
      </c>
      <c r="R943" t="s">
        <v>214</v>
      </c>
      <c r="S943">
        <v>26.636700000000001</v>
      </c>
      <c r="T943">
        <v>-80.234059999999999</v>
      </c>
      <c r="AB943" t="s">
        <v>54</v>
      </c>
      <c r="AC943" t="s">
        <v>54</v>
      </c>
      <c r="AD943" t="s">
        <v>537</v>
      </c>
      <c r="AE943" t="s">
        <v>73</v>
      </c>
      <c r="AF943" t="s">
        <v>4494</v>
      </c>
    </row>
    <row r="944" spans="1:32" x14ac:dyDescent="0.25">
      <c r="A944" t="s">
        <v>4495</v>
      </c>
      <c r="B944" t="s">
        <v>4496</v>
      </c>
      <c r="C944" t="s">
        <v>4497</v>
      </c>
      <c r="D944" t="s">
        <v>3208</v>
      </c>
      <c r="E944" t="s">
        <v>111</v>
      </c>
      <c r="F944">
        <v>4</v>
      </c>
      <c r="G944">
        <v>2022</v>
      </c>
      <c r="H944" s="1">
        <v>44967.554640277776</v>
      </c>
      <c r="I944" t="s">
        <v>3355</v>
      </c>
      <c r="J944">
        <v>686.43</v>
      </c>
      <c r="K944">
        <v>0</v>
      </c>
      <c r="L944" t="s">
        <v>38</v>
      </c>
      <c r="M944" t="s">
        <v>51</v>
      </c>
      <c r="N944">
        <v>686.43</v>
      </c>
      <c r="R944" t="s">
        <v>86</v>
      </c>
      <c r="S944">
        <v>33.909027999999999</v>
      </c>
      <c r="T944">
        <v>-83.392116999999999</v>
      </c>
      <c r="U944">
        <v>3.909166667</v>
      </c>
      <c r="V944">
        <v>1</v>
      </c>
      <c r="W944">
        <v>10</v>
      </c>
      <c r="X944">
        <v>3.52</v>
      </c>
      <c r="Y944">
        <v>1426.22</v>
      </c>
      <c r="Z944">
        <v>13000195007</v>
      </c>
      <c r="AA944">
        <v>2622.3079517280003</v>
      </c>
      <c r="AB944" t="s">
        <v>41</v>
      </c>
      <c r="AC944" t="s">
        <v>54</v>
      </c>
      <c r="AD944" t="s">
        <v>43</v>
      </c>
      <c r="AE944" t="s">
        <v>73</v>
      </c>
      <c r="AF944" t="s">
        <v>4498</v>
      </c>
    </row>
    <row r="945" spans="1:32" x14ac:dyDescent="0.25">
      <c r="A945" t="s">
        <v>4499</v>
      </c>
      <c r="B945" t="s">
        <v>4500</v>
      </c>
      <c r="C945" t="s">
        <v>4500</v>
      </c>
      <c r="D945" t="s">
        <v>4501</v>
      </c>
      <c r="E945" t="s">
        <v>99</v>
      </c>
      <c r="F945">
        <v>6</v>
      </c>
      <c r="G945">
        <v>2022</v>
      </c>
      <c r="H945" s="1">
        <v>44846.603936458334</v>
      </c>
      <c r="I945" t="s">
        <v>3355</v>
      </c>
      <c r="J945">
        <v>676.65</v>
      </c>
      <c r="K945">
        <v>0</v>
      </c>
      <c r="L945" t="s">
        <v>38</v>
      </c>
      <c r="M945" t="s">
        <v>79</v>
      </c>
      <c r="Q945">
        <v>676.65</v>
      </c>
      <c r="R945" t="s">
        <v>94</v>
      </c>
      <c r="S945">
        <v>32.711944000000003</v>
      </c>
      <c r="T945">
        <v>-101.946111</v>
      </c>
      <c r="U945">
        <v>1.019416667</v>
      </c>
      <c r="V945">
        <v>1</v>
      </c>
      <c r="W945">
        <v>2</v>
      </c>
      <c r="X945">
        <v>2</v>
      </c>
      <c r="Y945">
        <v>372.291</v>
      </c>
      <c r="AB945" t="s">
        <v>41</v>
      </c>
      <c r="AC945" t="s">
        <v>54</v>
      </c>
      <c r="AD945" t="s">
        <v>54</v>
      </c>
      <c r="AE945" t="s">
        <v>2290</v>
      </c>
      <c r="AF945" t="s">
        <v>4502</v>
      </c>
    </row>
    <row r="946" spans="1:32" x14ac:dyDescent="0.25">
      <c r="A946" t="s">
        <v>4503</v>
      </c>
      <c r="B946" t="s">
        <v>4504</v>
      </c>
      <c r="C946" t="s">
        <v>4505</v>
      </c>
      <c r="D946" t="s">
        <v>4506</v>
      </c>
      <c r="E946" t="s">
        <v>71</v>
      </c>
      <c r="F946">
        <v>4</v>
      </c>
      <c r="G946">
        <v>2022</v>
      </c>
      <c r="H946" s="1">
        <v>44969.951878414351</v>
      </c>
      <c r="I946" t="s">
        <v>3355</v>
      </c>
      <c r="J946">
        <v>675</v>
      </c>
      <c r="K946">
        <v>0</v>
      </c>
      <c r="L946" t="s">
        <v>38</v>
      </c>
      <c r="M946" t="s">
        <v>51</v>
      </c>
      <c r="N946">
        <v>625</v>
      </c>
      <c r="R946" t="s">
        <v>52</v>
      </c>
      <c r="S946">
        <v>30.407105000000001</v>
      </c>
      <c r="T946">
        <v>-88.968923000000004</v>
      </c>
      <c r="U946">
        <v>4.3941666670000004</v>
      </c>
      <c r="V946">
        <v>1</v>
      </c>
      <c r="W946">
        <v>11.7</v>
      </c>
      <c r="X946">
        <v>0</v>
      </c>
      <c r="Y946">
        <v>1605.83</v>
      </c>
      <c r="Z946">
        <v>28000110002</v>
      </c>
      <c r="AA946">
        <v>2640.5184236150003</v>
      </c>
      <c r="AB946" t="s">
        <v>41</v>
      </c>
      <c r="AC946" t="s">
        <v>54</v>
      </c>
      <c r="AD946" t="s">
        <v>54</v>
      </c>
      <c r="AE946" t="s">
        <v>73</v>
      </c>
      <c r="AF946" t="s">
        <v>4507</v>
      </c>
    </row>
    <row r="947" spans="1:32" x14ac:dyDescent="0.25">
      <c r="A947" t="s">
        <v>4508</v>
      </c>
      <c r="B947" t="s">
        <v>4509</v>
      </c>
      <c r="C947" t="s">
        <v>4510</v>
      </c>
      <c r="D947" t="s">
        <v>1897</v>
      </c>
      <c r="E947" t="s">
        <v>543</v>
      </c>
      <c r="F947">
        <v>7</v>
      </c>
      <c r="G947">
        <v>2022</v>
      </c>
      <c r="H947" s="1">
        <v>44946.44904673611</v>
      </c>
      <c r="I947" t="s">
        <v>3355</v>
      </c>
      <c r="J947">
        <v>673</v>
      </c>
      <c r="K947">
        <v>0</v>
      </c>
      <c r="L947" t="s">
        <v>38</v>
      </c>
      <c r="M947" t="s">
        <v>51</v>
      </c>
      <c r="N947">
        <v>673</v>
      </c>
      <c r="R947" t="s">
        <v>52</v>
      </c>
      <c r="S947">
        <v>39.737166999999999</v>
      </c>
      <c r="T947">
        <v>-92.438305999999997</v>
      </c>
      <c r="U947">
        <v>1.3060833329999999</v>
      </c>
      <c r="V947">
        <v>1</v>
      </c>
      <c r="W947">
        <v>0</v>
      </c>
      <c r="X947">
        <v>0</v>
      </c>
      <c r="Y947">
        <v>476.35</v>
      </c>
      <c r="Z947">
        <v>29004005001</v>
      </c>
      <c r="AA947">
        <v>783.050291141</v>
      </c>
      <c r="AB947" t="s">
        <v>87</v>
      </c>
      <c r="AC947" t="s">
        <v>54</v>
      </c>
      <c r="AD947" t="s">
        <v>54</v>
      </c>
      <c r="AE947" t="s">
        <v>73</v>
      </c>
      <c r="AF947" t="s">
        <v>4511</v>
      </c>
    </row>
    <row r="948" spans="1:32" x14ac:dyDescent="0.25">
      <c r="A948" t="s">
        <v>4512</v>
      </c>
      <c r="B948" t="s">
        <v>4513</v>
      </c>
      <c r="C948" t="s">
        <v>4514</v>
      </c>
      <c r="D948" t="s">
        <v>4515</v>
      </c>
      <c r="E948" t="s">
        <v>1948</v>
      </c>
      <c r="F948">
        <v>6</v>
      </c>
      <c r="G948">
        <v>2022</v>
      </c>
      <c r="H948" s="1">
        <v>44972.409935173608</v>
      </c>
      <c r="I948" t="s">
        <v>3355</v>
      </c>
      <c r="J948">
        <v>672</v>
      </c>
      <c r="K948">
        <v>0</v>
      </c>
      <c r="L948" t="s">
        <v>38</v>
      </c>
      <c r="M948" t="s">
        <v>79</v>
      </c>
      <c r="Q948">
        <v>672</v>
      </c>
      <c r="R948" t="s">
        <v>52</v>
      </c>
      <c r="S948">
        <v>29.968852999999999</v>
      </c>
      <c r="T948">
        <v>-90.427594999999997</v>
      </c>
      <c r="U948">
        <v>0.22750187299999999</v>
      </c>
      <c r="V948">
        <v>1</v>
      </c>
      <c r="W948">
        <v>1.7</v>
      </c>
      <c r="X948">
        <v>0</v>
      </c>
      <c r="Y948">
        <v>84.630682730000004</v>
      </c>
      <c r="Z948">
        <v>22003281001</v>
      </c>
      <c r="AA948">
        <v>509.89321283599998</v>
      </c>
      <c r="AB948" t="s">
        <v>41</v>
      </c>
      <c r="AC948" t="s">
        <v>54</v>
      </c>
      <c r="AD948" t="s">
        <v>54</v>
      </c>
      <c r="AE948" t="s">
        <v>73</v>
      </c>
      <c r="AF948" t="s">
        <v>4516</v>
      </c>
    </row>
    <row r="949" spans="1:32" x14ac:dyDescent="0.25">
      <c r="A949" t="s">
        <v>4517</v>
      </c>
      <c r="B949" t="s">
        <v>4518</v>
      </c>
      <c r="C949" t="s">
        <v>4519</v>
      </c>
      <c r="D949" t="s">
        <v>153</v>
      </c>
      <c r="E949" t="s">
        <v>253</v>
      </c>
      <c r="F949">
        <v>5</v>
      </c>
      <c r="G949">
        <v>2022</v>
      </c>
      <c r="H949" s="1">
        <v>44960.418695173612</v>
      </c>
      <c r="I949" t="s">
        <v>3355</v>
      </c>
      <c r="J949">
        <v>670.34</v>
      </c>
      <c r="K949">
        <v>0</v>
      </c>
      <c r="L949" t="s">
        <v>38</v>
      </c>
      <c r="M949" t="s">
        <v>679</v>
      </c>
      <c r="O949">
        <v>670</v>
      </c>
      <c r="R949" t="s">
        <v>52</v>
      </c>
      <c r="S949">
        <v>39.074916999999999</v>
      </c>
      <c r="T949">
        <v>-84.870527999999993</v>
      </c>
      <c r="U949">
        <v>3.5871249999999999</v>
      </c>
      <c r="V949">
        <v>1</v>
      </c>
      <c r="W949">
        <v>6</v>
      </c>
      <c r="X949">
        <v>0</v>
      </c>
      <c r="Y949">
        <v>1306.4909</v>
      </c>
      <c r="Z949">
        <v>18000903002</v>
      </c>
      <c r="AA949">
        <v>2185.2566264400002</v>
      </c>
      <c r="AB949" t="s">
        <v>53</v>
      </c>
      <c r="AC949" t="s">
        <v>42</v>
      </c>
      <c r="AD949" t="s">
        <v>54</v>
      </c>
      <c r="AE949" t="s">
        <v>73</v>
      </c>
      <c r="AF949" t="s">
        <v>4520</v>
      </c>
    </row>
    <row r="950" spans="1:32" x14ac:dyDescent="0.25">
      <c r="A950" t="s">
        <v>4521</v>
      </c>
      <c r="B950" t="s">
        <v>4522</v>
      </c>
      <c r="C950" t="s">
        <v>4523</v>
      </c>
      <c r="D950" t="s">
        <v>4524</v>
      </c>
      <c r="E950" t="s">
        <v>85</v>
      </c>
      <c r="F950">
        <v>2</v>
      </c>
      <c r="G950">
        <v>2022</v>
      </c>
      <c r="H950" s="1">
        <v>44938.368040370369</v>
      </c>
      <c r="I950" t="s">
        <v>3355</v>
      </c>
      <c r="J950">
        <v>669.96</v>
      </c>
      <c r="K950">
        <v>0</v>
      </c>
      <c r="L950" t="s">
        <v>38</v>
      </c>
      <c r="M950" t="s">
        <v>79</v>
      </c>
      <c r="Q950">
        <v>669.96</v>
      </c>
      <c r="R950" t="s">
        <v>52</v>
      </c>
      <c r="S950">
        <v>43.099499999999999</v>
      </c>
      <c r="T950">
        <v>-75.643472000000003</v>
      </c>
      <c r="U950">
        <v>2.6274166670000003</v>
      </c>
      <c r="V950">
        <v>2</v>
      </c>
      <c r="W950">
        <v>3.75</v>
      </c>
      <c r="X950">
        <v>0</v>
      </c>
      <c r="Y950">
        <v>824.077</v>
      </c>
      <c r="AB950" t="s">
        <v>53</v>
      </c>
      <c r="AC950" t="s">
        <v>54</v>
      </c>
      <c r="AD950" t="s">
        <v>54</v>
      </c>
      <c r="AE950" t="s">
        <v>55</v>
      </c>
      <c r="AF950" t="s">
        <v>4525</v>
      </c>
    </row>
    <row r="951" spans="1:32" x14ac:dyDescent="0.25">
      <c r="A951" t="s">
        <v>4526</v>
      </c>
      <c r="B951" t="s">
        <v>4527</v>
      </c>
      <c r="C951" t="s">
        <v>4528</v>
      </c>
      <c r="D951" t="s">
        <v>3067</v>
      </c>
      <c r="E951" t="s">
        <v>192</v>
      </c>
      <c r="F951">
        <v>4</v>
      </c>
      <c r="G951">
        <v>2022</v>
      </c>
      <c r="H951" s="1">
        <v>44980.560254212964</v>
      </c>
      <c r="I951" t="s">
        <v>3355</v>
      </c>
      <c r="J951">
        <v>669.5</v>
      </c>
      <c r="K951">
        <v>0</v>
      </c>
      <c r="L951" t="s">
        <v>38</v>
      </c>
      <c r="M951" t="s">
        <v>39</v>
      </c>
      <c r="N951">
        <v>324.10000000000002</v>
      </c>
      <c r="Q951">
        <v>345.4</v>
      </c>
      <c r="R951" t="s">
        <v>52</v>
      </c>
      <c r="S951">
        <v>33.812359000000001</v>
      </c>
      <c r="T951">
        <v>-87.268471000000005</v>
      </c>
      <c r="U951">
        <v>5.0750000000000002</v>
      </c>
      <c r="V951">
        <v>3</v>
      </c>
      <c r="W951">
        <v>4.8</v>
      </c>
      <c r="X951">
        <v>4.04</v>
      </c>
      <c r="Y951">
        <v>1666.7</v>
      </c>
      <c r="Z951">
        <v>1000088001</v>
      </c>
      <c r="AA951">
        <v>2003.1519075700005</v>
      </c>
      <c r="AB951" t="s">
        <v>118</v>
      </c>
      <c r="AC951" t="s">
        <v>72</v>
      </c>
      <c r="AD951" t="s">
        <v>54</v>
      </c>
      <c r="AE951" t="s">
        <v>65</v>
      </c>
      <c r="AF951" t="s">
        <v>4529</v>
      </c>
    </row>
    <row r="952" spans="1:32" x14ac:dyDescent="0.25">
      <c r="A952" t="s">
        <v>4530</v>
      </c>
      <c r="B952" t="s">
        <v>4531</v>
      </c>
      <c r="C952" t="s">
        <v>4532</v>
      </c>
      <c r="D952" t="s">
        <v>4533</v>
      </c>
      <c r="E952" t="s">
        <v>641</v>
      </c>
      <c r="F952">
        <v>3</v>
      </c>
      <c r="G952">
        <v>2022</v>
      </c>
      <c r="H952" s="1">
        <v>44953.384056087962</v>
      </c>
      <c r="I952" t="s">
        <v>3355</v>
      </c>
      <c r="J952">
        <v>668.31</v>
      </c>
      <c r="K952">
        <v>0</v>
      </c>
      <c r="L952" t="s">
        <v>38</v>
      </c>
      <c r="M952" t="s">
        <v>51</v>
      </c>
      <c r="N952">
        <v>647.38</v>
      </c>
      <c r="R952" t="s">
        <v>52</v>
      </c>
      <c r="S952">
        <v>38.627679999999998</v>
      </c>
      <c r="T952">
        <v>-77.310429999999997</v>
      </c>
      <c r="AB952" t="s">
        <v>41</v>
      </c>
      <c r="AC952" t="s">
        <v>54</v>
      </c>
      <c r="AD952" t="s">
        <v>54</v>
      </c>
      <c r="AE952" t="s">
        <v>73</v>
      </c>
      <c r="AF952" t="s">
        <v>4534</v>
      </c>
    </row>
    <row r="953" spans="1:32" x14ac:dyDescent="0.25">
      <c r="A953" t="s">
        <v>4535</v>
      </c>
      <c r="B953" t="s">
        <v>4536</v>
      </c>
      <c r="C953" t="s">
        <v>4537</v>
      </c>
      <c r="D953" t="s">
        <v>4533</v>
      </c>
      <c r="E953" t="s">
        <v>641</v>
      </c>
      <c r="F953">
        <v>3</v>
      </c>
      <c r="G953">
        <v>2022</v>
      </c>
      <c r="H953" s="1">
        <v>44953.381188993058</v>
      </c>
      <c r="I953" t="s">
        <v>3355</v>
      </c>
      <c r="J953">
        <v>666.08</v>
      </c>
      <c r="K953">
        <v>0</v>
      </c>
      <c r="L953" t="s">
        <v>38</v>
      </c>
      <c r="M953" t="s">
        <v>51</v>
      </c>
      <c r="N953">
        <v>646.35</v>
      </c>
      <c r="R953" t="s">
        <v>52</v>
      </c>
      <c r="S953">
        <v>38.646132999999999</v>
      </c>
      <c r="T953">
        <v>-77.347059999999999</v>
      </c>
      <c r="AB953" t="s">
        <v>41</v>
      </c>
      <c r="AC953" t="s">
        <v>54</v>
      </c>
      <c r="AD953" t="s">
        <v>54</v>
      </c>
      <c r="AE953" t="s">
        <v>73</v>
      </c>
      <c r="AF953" t="s">
        <v>4538</v>
      </c>
    </row>
    <row r="954" spans="1:32" x14ac:dyDescent="0.25">
      <c r="A954" t="s">
        <v>4539</v>
      </c>
      <c r="B954" t="s">
        <v>4540</v>
      </c>
      <c r="C954" t="s">
        <v>4541</v>
      </c>
      <c r="D954" t="s">
        <v>434</v>
      </c>
      <c r="E954" t="s">
        <v>437</v>
      </c>
      <c r="F954">
        <v>5</v>
      </c>
      <c r="G954">
        <v>2022</v>
      </c>
      <c r="H954" s="1">
        <v>44966.555742939818</v>
      </c>
      <c r="I954" t="s">
        <v>3355</v>
      </c>
      <c r="J954">
        <v>657</v>
      </c>
      <c r="K954">
        <v>0</v>
      </c>
      <c r="L954" t="s">
        <v>38</v>
      </c>
      <c r="M954" t="s">
        <v>51</v>
      </c>
      <c r="N954">
        <v>657</v>
      </c>
      <c r="R954" t="s">
        <v>445</v>
      </c>
      <c r="S954">
        <v>45.232112000000001</v>
      </c>
      <c r="T954">
        <v>-93.536775000000006</v>
      </c>
      <c r="U954">
        <v>0.459916667</v>
      </c>
      <c r="V954">
        <v>1</v>
      </c>
      <c r="W954">
        <v>1.1000000000000001</v>
      </c>
      <c r="X954">
        <v>1.1000000000000001</v>
      </c>
      <c r="Y954">
        <v>167.93299999999999</v>
      </c>
      <c r="Z954">
        <v>27044000298</v>
      </c>
      <c r="AB954" t="s">
        <v>544</v>
      </c>
      <c r="AC954" t="s">
        <v>64</v>
      </c>
      <c r="AD954" t="s">
        <v>975</v>
      </c>
      <c r="AE954" t="s">
        <v>73</v>
      </c>
      <c r="AF954" t="s">
        <v>4542</v>
      </c>
    </row>
    <row r="955" spans="1:32" x14ac:dyDescent="0.25">
      <c r="A955" t="s">
        <v>4543</v>
      </c>
      <c r="B955" t="s">
        <v>4544</v>
      </c>
      <c r="C955" t="s">
        <v>4544</v>
      </c>
      <c r="D955" t="s">
        <v>4222</v>
      </c>
      <c r="E955" t="s">
        <v>99</v>
      </c>
      <c r="F955">
        <v>6</v>
      </c>
      <c r="G955">
        <v>2022</v>
      </c>
      <c r="H955" s="1">
        <v>44830.661647071756</v>
      </c>
      <c r="I955" t="s">
        <v>3355</v>
      </c>
      <c r="J955">
        <v>656.22</v>
      </c>
      <c r="K955">
        <v>0</v>
      </c>
      <c r="L955" t="s">
        <v>38</v>
      </c>
      <c r="M955" t="s">
        <v>79</v>
      </c>
      <c r="Q955">
        <v>656.22</v>
      </c>
      <c r="R955" t="s">
        <v>52</v>
      </c>
      <c r="S955">
        <v>29.555</v>
      </c>
      <c r="T955">
        <v>-95.593610999999996</v>
      </c>
      <c r="U955">
        <v>4.2774999999999999</v>
      </c>
      <c r="V955">
        <v>1</v>
      </c>
      <c r="W955">
        <v>10</v>
      </c>
      <c r="X955">
        <v>10</v>
      </c>
      <c r="Y955">
        <v>1561.12</v>
      </c>
      <c r="Z955">
        <v>48007022002</v>
      </c>
      <c r="AA955">
        <v>2347.6940356720402</v>
      </c>
      <c r="AB955" t="s">
        <v>41</v>
      </c>
      <c r="AC955" t="s">
        <v>54</v>
      </c>
      <c r="AD955" t="s">
        <v>54</v>
      </c>
      <c r="AE955" t="s">
        <v>73</v>
      </c>
      <c r="AF955" t="s">
        <v>4545</v>
      </c>
    </row>
    <row r="956" spans="1:32" x14ac:dyDescent="0.25">
      <c r="A956" t="s">
        <v>4546</v>
      </c>
      <c r="B956" t="s">
        <v>4547</v>
      </c>
      <c r="C956" t="s">
        <v>4548</v>
      </c>
      <c r="D956" t="s">
        <v>3231</v>
      </c>
      <c r="E956" t="s">
        <v>111</v>
      </c>
      <c r="F956">
        <v>4</v>
      </c>
      <c r="G956">
        <v>2022</v>
      </c>
      <c r="H956" s="1">
        <v>44949.557625104164</v>
      </c>
      <c r="I956" t="s">
        <v>3355</v>
      </c>
      <c r="J956">
        <v>655.02</v>
      </c>
      <c r="K956">
        <v>0</v>
      </c>
      <c r="L956" t="s">
        <v>38</v>
      </c>
      <c r="M956" t="s">
        <v>51</v>
      </c>
      <c r="N956">
        <v>655.02</v>
      </c>
      <c r="R956" t="s">
        <v>52</v>
      </c>
      <c r="S956">
        <v>33.702553000000002</v>
      </c>
      <c r="T956">
        <v>-84.629155999999995</v>
      </c>
      <c r="U956">
        <v>3.0249999999999999</v>
      </c>
      <c r="V956">
        <v>1</v>
      </c>
      <c r="W956">
        <v>3</v>
      </c>
      <c r="X956">
        <v>2.7269999999999999</v>
      </c>
      <c r="Y956">
        <v>1103.5</v>
      </c>
      <c r="Z956">
        <v>13000999025</v>
      </c>
      <c r="AA956">
        <v>1491.4376475453</v>
      </c>
      <c r="AB956" t="s">
        <v>41</v>
      </c>
      <c r="AC956" t="s">
        <v>72</v>
      </c>
      <c r="AD956" t="s">
        <v>54</v>
      </c>
      <c r="AE956" t="s">
        <v>73</v>
      </c>
      <c r="AF956" t="s">
        <v>4549</v>
      </c>
    </row>
    <row r="957" spans="1:32" x14ac:dyDescent="0.25">
      <c r="A957" t="s">
        <v>4550</v>
      </c>
      <c r="B957" t="s">
        <v>4551</v>
      </c>
      <c r="C957" t="s">
        <v>4551</v>
      </c>
      <c r="D957" t="s">
        <v>4552</v>
      </c>
      <c r="E957" t="s">
        <v>99</v>
      </c>
      <c r="F957">
        <v>6</v>
      </c>
      <c r="G957">
        <v>2022</v>
      </c>
      <c r="H957" s="1">
        <v>44834.520151747682</v>
      </c>
      <c r="I957" t="s">
        <v>3355</v>
      </c>
      <c r="J957">
        <v>654.79999999999995</v>
      </c>
      <c r="K957">
        <v>0</v>
      </c>
      <c r="L957" t="s">
        <v>38</v>
      </c>
      <c r="M957" t="s">
        <v>51</v>
      </c>
      <c r="N957">
        <v>654.79999999999995</v>
      </c>
      <c r="R957" t="s">
        <v>52</v>
      </c>
      <c r="S957">
        <v>28.648890999999999</v>
      </c>
      <c r="T957">
        <v>-100.453502</v>
      </c>
      <c r="U957">
        <v>3.3552499999999998</v>
      </c>
      <c r="V957">
        <v>1</v>
      </c>
      <c r="W957">
        <v>6</v>
      </c>
      <c r="X957">
        <v>0</v>
      </c>
      <c r="Y957">
        <v>1225.4190000000001</v>
      </c>
      <c r="Z957">
        <v>48001127001</v>
      </c>
      <c r="AA957">
        <v>1631.6582810752002</v>
      </c>
      <c r="AB957" t="s">
        <v>41</v>
      </c>
      <c r="AC957" t="s">
        <v>54</v>
      </c>
      <c r="AD957" t="s">
        <v>54</v>
      </c>
      <c r="AE957" t="s">
        <v>44</v>
      </c>
      <c r="AF957" t="s">
        <v>4553</v>
      </c>
    </row>
    <row r="958" spans="1:32" x14ac:dyDescent="0.25">
      <c r="A958" t="s">
        <v>4554</v>
      </c>
      <c r="B958" t="s">
        <v>4555</v>
      </c>
      <c r="C958" t="s">
        <v>4556</v>
      </c>
      <c r="D958" t="s">
        <v>4557</v>
      </c>
      <c r="E958" t="s">
        <v>93</v>
      </c>
      <c r="F958">
        <v>4</v>
      </c>
      <c r="G958">
        <v>2022</v>
      </c>
      <c r="H958" s="1">
        <v>44999.638032743052</v>
      </c>
      <c r="I958" t="s">
        <v>3355</v>
      </c>
      <c r="J958">
        <v>649.17999999999995</v>
      </c>
      <c r="K958">
        <v>0</v>
      </c>
      <c r="L958" t="s">
        <v>38</v>
      </c>
      <c r="M958" t="s">
        <v>39</v>
      </c>
      <c r="N958">
        <v>100.73</v>
      </c>
      <c r="Q958">
        <v>548.41999999999996</v>
      </c>
      <c r="R958" t="s">
        <v>52</v>
      </c>
      <c r="S958">
        <v>36.751389000000003</v>
      </c>
      <c r="T958">
        <v>-86.200833000000003</v>
      </c>
      <c r="U958">
        <v>0.81491666699999998</v>
      </c>
      <c r="V958">
        <v>1</v>
      </c>
      <c r="W958">
        <v>1.72</v>
      </c>
      <c r="X958">
        <v>0.98099999999999998</v>
      </c>
      <c r="Y958">
        <v>295.60000000000002</v>
      </c>
      <c r="Z958">
        <v>21000336001</v>
      </c>
      <c r="AA958">
        <v>454.89758773725998</v>
      </c>
      <c r="AB958" t="s">
        <v>118</v>
      </c>
      <c r="AC958" t="s">
        <v>54</v>
      </c>
      <c r="AD958" t="s">
        <v>54</v>
      </c>
      <c r="AE958" t="s">
        <v>55</v>
      </c>
      <c r="AF958" t="s">
        <v>4558</v>
      </c>
    </row>
    <row r="959" spans="1:32" x14ac:dyDescent="0.25">
      <c r="A959" t="s">
        <v>4559</v>
      </c>
      <c r="B959" t="s">
        <v>4560</v>
      </c>
      <c r="C959" t="s">
        <v>4561</v>
      </c>
      <c r="D959" t="s">
        <v>1938</v>
      </c>
      <c r="E959" t="s">
        <v>253</v>
      </c>
      <c r="F959">
        <v>5</v>
      </c>
      <c r="G959">
        <v>2022</v>
      </c>
      <c r="H959" s="1">
        <v>44936.635405439818</v>
      </c>
      <c r="I959" t="s">
        <v>3355</v>
      </c>
      <c r="J959">
        <v>640</v>
      </c>
      <c r="K959">
        <v>0</v>
      </c>
      <c r="L959" t="s">
        <v>38</v>
      </c>
      <c r="M959" t="s">
        <v>51</v>
      </c>
      <c r="N959">
        <v>640</v>
      </c>
      <c r="R959" t="s">
        <v>52</v>
      </c>
      <c r="S959">
        <v>40.298805999999999</v>
      </c>
      <c r="T959">
        <v>-86.506805999999997</v>
      </c>
      <c r="U959">
        <v>4.1686500000000004</v>
      </c>
      <c r="V959">
        <v>2</v>
      </c>
      <c r="W959">
        <v>9</v>
      </c>
      <c r="X959">
        <v>13</v>
      </c>
      <c r="Y959">
        <v>1162.2995000000001</v>
      </c>
      <c r="Z959">
        <v>18002070001</v>
      </c>
      <c r="AA959">
        <v>1704.5001686231999</v>
      </c>
      <c r="AB959" t="s">
        <v>1420</v>
      </c>
      <c r="AC959" t="s">
        <v>757</v>
      </c>
      <c r="AD959" t="s">
        <v>54</v>
      </c>
      <c r="AE959" t="s">
        <v>54</v>
      </c>
      <c r="AF959" t="s">
        <v>4562</v>
      </c>
    </row>
    <row r="960" spans="1:32" x14ac:dyDescent="0.25">
      <c r="A960" t="s">
        <v>4563</v>
      </c>
      <c r="B960" t="s">
        <v>4564</v>
      </c>
      <c r="C960" t="s">
        <v>4565</v>
      </c>
      <c r="D960" t="s">
        <v>4566</v>
      </c>
      <c r="E960" t="s">
        <v>253</v>
      </c>
      <c r="F960">
        <v>5</v>
      </c>
      <c r="G960">
        <v>2022</v>
      </c>
      <c r="H960" s="1">
        <v>44985.646528969904</v>
      </c>
      <c r="I960" t="s">
        <v>3355</v>
      </c>
      <c r="J960">
        <v>638.66999999999996</v>
      </c>
      <c r="K960">
        <v>0</v>
      </c>
      <c r="L960" t="s">
        <v>38</v>
      </c>
      <c r="M960" t="s">
        <v>79</v>
      </c>
      <c r="Q960">
        <v>638.66999999999996</v>
      </c>
      <c r="R960" t="s">
        <v>94</v>
      </c>
      <c r="S960">
        <v>41.451332999999998</v>
      </c>
      <c r="T960">
        <v>-86.171166999999997</v>
      </c>
      <c r="U960">
        <v>0.81578333300000005</v>
      </c>
      <c r="V960">
        <v>1</v>
      </c>
      <c r="W960">
        <v>2.5</v>
      </c>
      <c r="X960">
        <v>1.1000000000000001</v>
      </c>
      <c r="Y960">
        <v>297.3288</v>
      </c>
      <c r="Z960">
        <v>18000452001</v>
      </c>
      <c r="AA960">
        <v>566.34567568570003</v>
      </c>
      <c r="AB960" t="s">
        <v>118</v>
      </c>
      <c r="AC960" t="s">
        <v>54</v>
      </c>
      <c r="AD960" t="s">
        <v>54</v>
      </c>
      <c r="AE960" t="s">
        <v>54</v>
      </c>
      <c r="AF960" t="s">
        <v>4567</v>
      </c>
    </row>
    <row r="961" spans="1:32" x14ac:dyDescent="0.25">
      <c r="A961" t="s">
        <v>4568</v>
      </c>
      <c r="B961" t="s">
        <v>4569</v>
      </c>
      <c r="C961" t="s">
        <v>4570</v>
      </c>
      <c r="D961" t="s">
        <v>4571</v>
      </c>
      <c r="E961" t="s">
        <v>61</v>
      </c>
      <c r="F961">
        <v>1</v>
      </c>
      <c r="G961">
        <v>2022</v>
      </c>
      <c r="H961" s="1">
        <v>44985.36896659722</v>
      </c>
      <c r="I961" t="s">
        <v>3355</v>
      </c>
      <c r="J961">
        <v>637</v>
      </c>
      <c r="K961">
        <v>0</v>
      </c>
      <c r="L961" t="s">
        <v>38</v>
      </c>
      <c r="M961" t="s">
        <v>79</v>
      </c>
      <c r="Q961">
        <v>637</v>
      </c>
      <c r="R961" t="s">
        <v>94</v>
      </c>
      <c r="S961">
        <v>41.706667000000003</v>
      </c>
      <c r="T961">
        <v>-72.612222000000003</v>
      </c>
      <c r="U961">
        <v>2.4266666670000001</v>
      </c>
      <c r="V961">
        <v>1</v>
      </c>
      <c r="W961">
        <v>3.64</v>
      </c>
      <c r="X961">
        <v>0</v>
      </c>
      <c r="Y961">
        <v>884.8</v>
      </c>
      <c r="Z961">
        <v>9000540001</v>
      </c>
      <c r="AA961">
        <v>1070.5936422367299</v>
      </c>
      <c r="AB961" t="s">
        <v>54</v>
      </c>
      <c r="AC961" t="s">
        <v>54</v>
      </c>
      <c r="AD961" t="s">
        <v>54</v>
      </c>
      <c r="AE961" t="s">
        <v>73</v>
      </c>
      <c r="AF961" t="s">
        <v>4572</v>
      </c>
    </row>
    <row r="962" spans="1:32" x14ac:dyDescent="0.25">
      <c r="A962" t="s">
        <v>4573</v>
      </c>
      <c r="B962" t="s">
        <v>4574</v>
      </c>
      <c r="C962" t="s">
        <v>4575</v>
      </c>
      <c r="D962" t="s">
        <v>4576</v>
      </c>
      <c r="E962" t="s">
        <v>259</v>
      </c>
      <c r="F962">
        <v>7</v>
      </c>
      <c r="G962">
        <v>2022</v>
      </c>
      <c r="H962" s="1">
        <v>44963.679350474536</v>
      </c>
      <c r="I962" t="s">
        <v>3355</v>
      </c>
      <c r="J962">
        <v>637</v>
      </c>
      <c r="K962">
        <v>0</v>
      </c>
      <c r="L962" t="s">
        <v>38</v>
      </c>
      <c r="M962" t="s">
        <v>51</v>
      </c>
      <c r="N962">
        <v>637</v>
      </c>
      <c r="R962" t="s">
        <v>52</v>
      </c>
      <c r="S962">
        <v>43.139420999999999</v>
      </c>
      <c r="T962">
        <v>-93.156594999999996</v>
      </c>
      <c r="U962">
        <v>0</v>
      </c>
      <c r="V962">
        <v>1</v>
      </c>
      <c r="W962">
        <v>21.6</v>
      </c>
      <c r="X962">
        <v>14.9</v>
      </c>
      <c r="Y962">
        <v>0</v>
      </c>
      <c r="Z962">
        <v>19000542001</v>
      </c>
      <c r="AA962">
        <v>2150.6567298547002</v>
      </c>
      <c r="AB962" t="s">
        <v>53</v>
      </c>
      <c r="AC962" t="s">
        <v>54</v>
      </c>
      <c r="AD962" t="s">
        <v>54</v>
      </c>
      <c r="AE962" t="s">
        <v>73</v>
      </c>
      <c r="AF962" t="s">
        <v>4577</v>
      </c>
    </row>
    <row r="963" spans="1:32" x14ac:dyDescent="0.25">
      <c r="A963" t="s">
        <v>4578</v>
      </c>
      <c r="B963" t="s">
        <v>4579</v>
      </c>
      <c r="C963" t="s">
        <v>4579</v>
      </c>
      <c r="D963" t="s">
        <v>4580</v>
      </c>
      <c r="E963" t="s">
        <v>99</v>
      </c>
      <c r="F963">
        <v>6</v>
      </c>
      <c r="G963">
        <v>2022</v>
      </c>
      <c r="H963" s="1">
        <v>44827.476929814817</v>
      </c>
      <c r="I963" t="s">
        <v>3355</v>
      </c>
      <c r="J963">
        <v>636.61</v>
      </c>
      <c r="K963">
        <v>0</v>
      </c>
      <c r="L963" t="s">
        <v>38</v>
      </c>
      <c r="M963" t="s">
        <v>79</v>
      </c>
      <c r="Q963">
        <v>636.58000000000004</v>
      </c>
      <c r="R963" t="s">
        <v>52</v>
      </c>
      <c r="S963">
        <v>30.383527999999998</v>
      </c>
      <c r="T963">
        <v>-96.101056</v>
      </c>
      <c r="U963">
        <v>0.58083333299999995</v>
      </c>
      <c r="V963">
        <v>1</v>
      </c>
      <c r="W963">
        <v>1.8</v>
      </c>
      <c r="X963">
        <v>1.8</v>
      </c>
      <c r="Y963">
        <v>211.93</v>
      </c>
      <c r="Z963">
        <v>48003103001</v>
      </c>
      <c r="AB963" t="s">
        <v>41</v>
      </c>
      <c r="AC963" t="s">
        <v>54</v>
      </c>
      <c r="AD963" t="s">
        <v>54</v>
      </c>
      <c r="AE963" t="s">
        <v>73</v>
      </c>
      <c r="AF963" t="s">
        <v>4581</v>
      </c>
    </row>
    <row r="964" spans="1:32" x14ac:dyDescent="0.25">
      <c r="A964" t="s">
        <v>4582</v>
      </c>
      <c r="B964" t="s">
        <v>4583</v>
      </c>
      <c r="C964" t="s">
        <v>4584</v>
      </c>
      <c r="D964" t="s">
        <v>599</v>
      </c>
      <c r="E964" t="s">
        <v>192</v>
      </c>
      <c r="F964">
        <v>4</v>
      </c>
      <c r="G964">
        <v>2022</v>
      </c>
      <c r="H964" s="1">
        <v>44971.35755508102</v>
      </c>
      <c r="I964" t="s">
        <v>3355</v>
      </c>
      <c r="J964">
        <v>634.4</v>
      </c>
      <c r="K964">
        <v>0</v>
      </c>
      <c r="L964" t="s">
        <v>38</v>
      </c>
      <c r="M964" t="s">
        <v>79</v>
      </c>
      <c r="Q964">
        <v>634.4</v>
      </c>
      <c r="R964" t="s">
        <v>52</v>
      </c>
      <c r="S964">
        <v>33.813899999999997</v>
      </c>
      <c r="T964">
        <v>-85.764099999999999</v>
      </c>
      <c r="U964">
        <v>2.3921666670000001</v>
      </c>
      <c r="V964">
        <v>1</v>
      </c>
      <c r="W964">
        <v>3.5</v>
      </c>
      <c r="X964">
        <v>2.214</v>
      </c>
      <c r="Y964">
        <v>870.75</v>
      </c>
      <c r="Z964">
        <v>1000319001</v>
      </c>
      <c r="AA964">
        <v>988.82862346409979</v>
      </c>
      <c r="AB964" t="s">
        <v>41</v>
      </c>
      <c r="AC964" t="s">
        <v>54</v>
      </c>
      <c r="AD964" t="s">
        <v>54</v>
      </c>
      <c r="AE964" t="s">
        <v>55</v>
      </c>
      <c r="AF964" t="s">
        <v>4585</v>
      </c>
    </row>
    <row r="965" spans="1:32" x14ac:dyDescent="0.25">
      <c r="A965" t="s">
        <v>4586</v>
      </c>
      <c r="B965" t="s">
        <v>4587</v>
      </c>
      <c r="C965" t="s">
        <v>4588</v>
      </c>
      <c r="D965" t="s">
        <v>4589</v>
      </c>
      <c r="E965" t="s">
        <v>85</v>
      </c>
      <c r="F965">
        <v>2</v>
      </c>
      <c r="G965">
        <v>2022</v>
      </c>
      <c r="H965" s="1">
        <v>44957.344113425926</v>
      </c>
      <c r="I965" t="s">
        <v>3355</v>
      </c>
      <c r="J965">
        <v>634</v>
      </c>
      <c r="K965">
        <v>0</v>
      </c>
      <c r="L965" t="s">
        <v>38</v>
      </c>
      <c r="M965" t="s">
        <v>79</v>
      </c>
      <c r="Q965">
        <v>634</v>
      </c>
      <c r="R965" t="s">
        <v>94</v>
      </c>
      <c r="S965">
        <v>42.543219999999998</v>
      </c>
      <c r="T965">
        <v>-73.766249999999999</v>
      </c>
      <c r="U965">
        <v>0</v>
      </c>
      <c r="V965">
        <v>1</v>
      </c>
      <c r="W965">
        <v>6</v>
      </c>
      <c r="X965">
        <v>0</v>
      </c>
      <c r="Y965">
        <v>0</v>
      </c>
      <c r="Z965">
        <v>36004065001</v>
      </c>
      <c r="AA965">
        <v>1765.68735416352</v>
      </c>
      <c r="AB965" t="s">
        <v>54</v>
      </c>
      <c r="AC965" t="s">
        <v>54</v>
      </c>
      <c r="AD965" t="s">
        <v>54</v>
      </c>
      <c r="AE965" t="s">
        <v>73</v>
      </c>
      <c r="AF965" t="s">
        <v>4590</v>
      </c>
    </row>
    <row r="966" spans="1:32" x14ac:dyDescent="0.25">
      <c r="A966" t="s">
        <v>4591</v>
      </c>
      <c r="B966" t="s">
        <v>4592</v>
      </c>
      <c r="C966" t="s">
        <v>4592</v>
      </c>
      <c r="D966" t="s">
        <v>4593</v>
      </c>
      <c r="E966" t="s">
        <v>99</v>
      </c>
      <c r="F966">
        <v>6</v>
      </c>
      <c r="G966">
        <v>2022</v>
      </c>
      <c r="H966" s="1">
        <v>44831.408182962965</v>
      </c>
      <c r="I966" t="s">
        <v>3355</v>
      </c>
      <c r="J966">
        <v>630.4</v>
      </c>
      <c r="K966">
        <v>0</v>
      </c>
      <c r="L966" t="s">
        <v>38</v>
      </c>
      <c r="M966" t="s">
        <v>79</v>
      </c>
      <c r="Q966">
        <v>630.4</v>
      </c>
      <c r="R966" t="s">
        <v>52</v>
      </c>
      <c r="S966">
        <v>30.025266999999999</v>
      </c>
      <c r="T966">
        <v>-99.111615999999998</v>
      </c>
      <c r="Z966">
        <v>48008027001</v>
      </c>
      <c r="AA966">
        <v>1041.6389919364001</v>
      </c>
      <c r="AB966" t="s">
        <v>41</v>
      </c>
      <c r="AC966" t="s">
        <v>54</v>
      </c>
      <c r="AD966" t="s">
        <v>54</v>
      </c>
      <c r="AE966" t="s">
        <v>55</v>
      </c>
      <c r="AF966" t="s">
        <v>4594</v>
      </c>
    </row>
    <row r="967" spans="1:32" x14ac:dyDescent="0.25">
      <c r="A967" t="s">
        <v>4595</v>
      </c>
      <c r="B967" t="s">
        <v>4596</v>
      </c>
      <c r="C967" t="s">
        <v>4597</v>
      </c>
      <c r="D967" t="s">
        <v>1883</v>
      </c>
      <c r="E967" t="s">
        <v>543</v>
      </c>
      <c r="F967">
        <v>7</v>
      </c>
      <c r="G967">
        <v>2022</v>
      </c>
      <c r="H967" s="1">
        <v>44974.545681736112</v>
      </c>
      <c r="I967" t="s">
        <v>3355</v>
      </c>
      <c r="J967">
        <v>627.29999999999995</v>
      </c>
      <c r="K967">
        <v>0</v>
      </c>
      <c r="L967" t="s">
        <v>38</v>
      </c>
      <c r="M967" t="s">
        <v>51</v>
      </c>
      <c r="N967">
        <v>627.29999999999995</v>
      </c>
      <c r="R967" t="s">
        <v>52</v>
      </c>
      <c r="S967">
        <v>38.694000000000003</v>
      </c>
      <c r="T967">
        <v>-90.684416999999996</v>
      </c>
      <c r="U967">
        <v>4.6641666669999999</v>
      </c>
      <c r="V967">
        <v>1</v>
      </c>
      <c r="W967">
        <v>0</v>
      </c>
      <c r="X967">
        <v>0</v>
      </c>
      <c r="Y967">
        <v>1701.89</v>
      </c>
      <c r="Z967">
        <v>29001239101</v>
      </c>
      <c r="AA967">
        <v>1948.5204919089999</v>
      </c>
      <c r="AB967" t="s">
        <v>118</v>
      </c>
      <c r="AC967" t="s">
        <v>54</v>
      </c>
      <c r="AD967" t="s">
        <v>54</v>
      </c>
      <c r="AE967" t="s">
        <v>73</v>
      </c>
      <c r="AF967" t="s">
        <v>4598</v>
      </c>
    </row>
    <row r="968" spans="1:32" x14ac:dyDescent="0.25">
      <c r="A968" t="s">
        <v>4599</v>
      </c>
      <c r="B968" t="s">
        <v>4600</v>
      </c>
      <c r="C968" t="s">
        <v>4601</v>
      </c>
      <c r="D968" t="s">
        <v>4602</v>
      </c>
      <c r="E968" t="s">
        <v>600</v>
      </c>
      <c r="F968">
        <v>4</v>
      </c>
      <c r="G968">
        <v>2022</v>
      </c>
      <c r="H968" s="1">
        <v>44973.623330775466</v>
      </c>
      <c r="I968" t="s">
        <v>3355</v>
      </c>
      <c r="J968">
        <v>625.85</v>
      </c>
      <c r="K968">
        <v>0</v>
      </c>
      <c r="L968" t="s">
        <v>38</v>
      </c>
      <c r="M968" t="s">
        <v>51</v>
      </c>
      <c r="N968">
        <v>625.85</v>
      </c>
      <c r="R968" t="s">
        <v>568</v>
      </c>
      <c r="S968">
        <v>30.115227999999998</v>
      </c>
      <c r="T968">
        <v>-81.815077000000002</v>
      </c>
      <c r="U968">
        <v>0.43716666700000001</v>
      </c>
      <c r="V968">
        <v>1</v>
      </c>
      <c r="W968">
        <v>4.99</v>
      </c>
      <c r="X968">
        <v>1.35</v>
      </c>
      <c r="Y968">
        <v>159.071</v>
      </c>
      <c r="Z968">
        <v>12000102003</v>
      </c>
      <c r="AA968">
        <v>1547.8901103949995</v>
      </c>
      <c r="AB968" t="s">
        <v>54</v>
      </c>
      <c r="AC968" t="s">
        <v>64</v>
      </c>
      <c r="AD968" t="s">
        <v>54</v>
      </c>
      <c r="AE968" t="s">
        <v>73</v>
      </c>
      <c r="AF968" t="s">
        <v>4603</v>
      </c>
    </row>
    <row r="969" spans="1:32" x14ac:dyDescent="0.25">
      <c r="A969" t="s">
        <v>4604</v>
      </c>
      <c r="B969" t="s">
        <v>4605</v>
      </c>
      <c r="C969" t="s">
        <v>4606</v>
      </c>
      <c r="D969" t="s">
        <v>3529</v>
      </c>
      <c r="E969" t="s">
        <v>253</v>
      </c>
      <c r="F969">
        <v>5</v>
      </c>
      <c r="G969">
        <v>2022</v>
      </c>
      <c r="H969" s="1">
        <v>44932.577602500001</v>
      </c>
      <c r="I969" t="s">
        <v>3355</v>
      </c>
      <c r="J969">
        <v>625</v>
      </c>
      <c r="K969">
        <v>0</v>
      </c>
      <c r="L969" t="s">
        <v>38</v>
      </c>
      <c r="M969" t="s">
        <v>679</v>
      </c>
      <c r="O969">
        <v>625</v>
      </c>
      <c r="R969" t="s">
        <v>52</v>
      </c>
      <c r="S969">
        <v>40.211388999999997</v>
      </c>
      <c r="T969">
        <v>-84.823639</v>
      </c>
      <c r="U969">
        <v>0.54026750000000001</v>
      </c>
      <c r="V969">
        <v>1</v>
      </c>
      <c r="W969">
        <v>1.5</v>
      </c>
      <c r="X969">
        <v>0.79</v>
      </c>
      <c r="Y969">
        <v>196.24715</v>
      </c>
      <c r="Z969">
        <v>18005357001</v>
      </c>
      <c r="AA969">
        <v>178.46262449260001</v>
      </c>
      <c r="AB969" t="s">
        <v>41</v>
      </c>
      <c r="AC969" t="s">
        <v>54</v>
      </c>
      <c r="AD969" t="s">
        <v>54</v>
      </c>
      <c r="AE969" t="s">
        <v>44</v>
      </c>
      <c r="AF969" t="s">
        <v>4607</v>
      </c>
    </row>
    <row r="970" spans="1:32" x14ac:dyDescent="0.25">
      <c r="A970" t="s">
        <v>4608</v>
      </c>
      <c r="B970" t="s">
        <v>4609</v>
      </c>
      <c r="C970" t="s">
        <v>4610</v>
      </c>
      <c r="D970" t="s">
        <v>4611</v>
      </c>
      <c r="E970" t="s">
        <v>1064</v>
      </c>
      <c r="F970">
        <v>3</v>
      </c>
      <c r="G970">
        <v>2022</v>
      </c>
      <c r="H970" s="1">
        <v>44970.601171365743</v>
      </c>
      <c r="I970" t="s">
        <v>3355</v>
      </c>
      <c r="J970">
        <v>623</v>
      </c>
      <c r="K970">
        <v>0</v>
      </c>
      <c r="L970" t="s">
        <v>38</v>
      </c>
      <c r="M970" t="s">
        <v>39</v>
      </c>
      <c r="N970">
        <v>618.37</v>
      </c>
      <c r="Q970">
        <v>4.63</v>
      </c>
      <c r="R970" t="s">
        <v>561</v>
      </c>
      <c r="S970">
        <v>39.369247999999999</v>
      </c>
      <c r="T970">
        <v>-76.956829999999997</v>
      </c>
      <c r="U970">
        <v>2.0315833329999999</v>
      </c>
      <c r="V970">
        <v>1</v>
      </c>
      <c r="W970">
        <v>3.5</v>
      </c>
      <c r="X970">
        <v>0</v>
      </c>
      <c r="Y970">
        <v>741.55499999999995</v>
      </c>
      <c r="Z970">
        <v>24000005003</v>
      </c>
      <c r="AA970">
        <v>1221.7405588988299</v>
      </c>
      <c r="AB970" t="s">
        <v>87</v>
      </c>
      <c r="AC970" t="s">
        <v>54</v>
      </c>
      <c r="AD970" t="s">
        <v>54</v>
      </c>
      <c r="AE970" t="s">
        <v>73</v>
      </c>
      <c r="AF970" t="s">
        <v>4612</v>
      </c>
    </row>
    <row r="971" spans="1:32" x14ac:dyDescent="0.25">
      <c r="A971" t="s">
        <v>4613</v>
      </c>
      <c r="B971" t="s">
        <v>4614</v>
      </c>
      <c r="C971" t="s">
        <v>4615</v>
      </c>
      <c r="D971" t="s">
        <v>4616</v>
      </c>
      <c r="E971" t="s">
        <v>136</v>
      </c>
      <c r="F971">
        <v>4</v>
      </c>
      <c r="G971">
        <v>2022</v>
      </c>
      <c r="H971" s="1">
        <v>44978.521235520835</v>
      </c>
      <c r="I971" t="s">
        <v>3355</v>
      </c>
      <c r="J971">
        <v>620</v>
      </c>
      <c r="K971">
        <v>0</v>
      </c>
      <c r="L971" t="s">
        <v>38</v>
      </c>
      <c r="M971" t="s">
        <v>39</v>
      </c>
      <c r="N971">
        <v>552</v>
      </c>
      <c r="Q971">
        <v>68</v>
      </c>
      <c r="R971" t="s">
        <v>52</v>
      </c>
      <c r="S971">
        <v>35.451000000000001</v>
      </c>
      <c r="T971">
        <v>-81.260599999999997</v>
      </c>
      <c r="U971">
        <v>1.6687833329999999</v>
      </c>
      <c r="V971">
        <v>1</v>
      </c>
      <c r="W971">
        <v>6</v>
      </c>
      <c r="X971">
        <v>0</v>
      </c>
      <c r="Y971">
        <v>609.17219999999998</v>
      </c>
      <c r="Z971">
        <v>37005501001</v>
      </c>
      <c r="AA971">
        <v>2247.1722308557996</v>
      </c>
      <c r="AB971" t="s">
        <v>53</v>
      </c>
      <c r="AC971" t="s">
        <v>54</v>
      </c>
      <c r="AD971" t="s">
        <v>54</v>
      </c>
      <c r="AE971" t="s">
        <v>73</v>
      </c>
      <c r="AF971" t="s">
        <v>4617</v>
      </c>
    </row>
    <row r="972" spans="1:32" x14ac:dyDescent="0.25">
      <c r="A972" t="s">
        <v>4618</v>
      </c>
      <c r="B972" t="s">
        <v>4619</v>
      </c>
      <c r="C972" t="s">
        <v>4620</v>
      </c>
      <c r="D972" t="s">
        <v>4621</v>
      </c>
      <c r="E972" t="s">
        <v>71</v>
      </c>
      <c r="F972">
        <v>4</v>
      </c>
      <c r="G972">
        <v>2022</v>
      </c>
      <c r="H972" s="1">
        <v>44951.333159386573</v>
      </c>
      <c r="I972" t="s">
        <v>3355</v>
      </c>
      <c r="J972">
        <v>618.57000000000005</v>
      </c>
      <c r="K972">
        <v>0</v>
      </c>
      <c r="L972" t="s">
        <v>38</v>
      </c>
      <c r="M972" t="s">
        <v>51</v>
      </c>
      <c r="N972">
        <v>618.57000000000005</v>
      </c>
      <c r="R972" t="s">
        <v>52</v>
      </c>
      <c r="S972">
        <v>32.295630000000003</v>
      </c>
      <c r="T972">
        <v>-90.899169999999998</v>
      </c>
      <c r="U972">
        <v>2.553458333</v>
      </c>
      <c r="V972">
        <v>1</v>
      </c>
      <c r="W972">
        <v>10</v>
      </c>
      <c r="X972">
        <v>0</v>
      </c>
      <c r="Y972">
        <v>932.56669999999997</v>
      </c>
      <c r="Z972">
        <v>28001390001</v>
      </c>
      <c r="AA972">
        <v>2518.3261572532301</v>
      </c>
      <c r="AB972" t="s">
        <v>53</v>
      </c>
      <c r="AC972" t="s">
        <v>54</v>
      </c>
      <c r="AD972" t="s">
        <v>54</v>
      </c>
      <c r="AE972" t="s">
        <v>438</v>
      </c>
      <c r="AF972" t="s">
        <v>4622</v>
      </c>
    </row>
    <row r="973" spans="1:32" x14ac:dyDescent="0.25">
      <c r="A973" t="s">
        <v>4623</v>
      </c>
      <c r="B973" t="s">
        <v>4624</v>
      </c>
      <c r="C973" t="s">
        <v>4625</v>
      </c>
      <c r="D973" t="s">
        <v>4626</v>
      </c>
      <c r="E973" t="s">
        <v>111</v>
      </c>
      <c r="F973">
        <v>4</v>
      </c>
      <c r="G973">
        <v>2022</v>
      </c>
      <c r="H973" s="1">
        <v>44958.408133321762</v>
      </c>
      <c r="I973" t="s">
        <v>3355</v>
      </c>
      <c r="J973">
        <v>617.46</v>
      </c>
      <c r="K973">
        <v>0</v>
      </c>
      <c r="L973" t="s">
        <v>38</v>
      </c>
      <c r="M973" t="s">
        <v>51</v>
      </c>
      <c r="N973">
        <v>617.46</v>
      </c>
      <c r="R973" t="s">
        <v>52</v>
      </c>
      <c r="S973">
        <v>33.84525</v>
      </c>
      <c r="T973">
        <v>-83.885582999999997</v>
      </c>
      <c r="U973">
        <v>3.5734545459999998</v>
      </c>
      <c r="V973">
        <v>3</v>
      </c>
      <c r="W973">
        <v>5</v>
      </c>
      <c r="X973">
        <v>1.1000000000000001</v>
      </c>
      <c r="Y973">
        <v>505.548</v>
      </c>
      <c r="Z973">
        <v>13000999027</v>
      </c>
      <c r="AA973">
        <v>1092.6283132200001</v>
      </c>
      <c r="AB973" t="s">
        <v>41</v>
      </c>
      <c r="AC973" t="s">
        <v>54</v>
      </c>
      <c r="AD973" t="s">
        <v>54</v>
      </c>
      <c r="AE973" t="s">
        <v>54</v>
      </c>
      <c r="AF973" t="s">
        <v>4627</v>
      </c>
    </row>
    <row r="974" spans="1:32" x14ac:dyDescent="0.25">
      <c r="A974" t="s">
        <v>4628</v>
      </c>
      <c r="B974" t="s">
        <v>4629</v>
      </c>
      <c r="C974" t="s">
        <v>4630</v>
      </c>
      <c r="D974" t="s">
        <v>4631</v>
      </c>
      <c r="E974" t="s">
        <v>85</v>
      </c>
      <c r="F974">
        <v>2</v>
      </c>
      <c r="G974">
        <v>2022</v>
      </c>
      <c r="H974" s="1">
        <v>45000.415641851854</v>
      </c>
      <c r="I974" t="s">
        <v>3355</v>
      </c>
      <c r="J974">
        <v>616.77</v>
      </c>
      <c r="K974">
        <v>0</v>
      </c>
      <c r="L974" t="s">
        <v>38</v>
      </c>
      <c r="M974" t="s">
        <v>51</v>
      </c>
      <c r="N974">
        <v>616.77</v>
      </c>
      <c r="R974" t="s">
        <v>86</v>
      </c>
      <c r="S974">
        <v>41.22372</v>
      </c>
      <c r="T974">
        <v>-73.96557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36003099001</v>
      </c>
      <c r="AA974">
        <v>439.60079135218001</v>
      </c>
      <c r="AB974" t="s">
        <v>41</v>
      </c>
      <c r="AC974" t="s">
        <v>54</v>
      </c>
      <c r="AD974" t="s">
        <v>54</v>
      </c>
      <c r="AE974" t="s">
        <v>73</v>
      </c>
      <c r="AF974" t="s">
        <v>4632</v>
      </c>
    </row>
    <row r="975" spans="1:32" x14ac:dyDescent="0.25">
      <c r="A975" t="s">
        <v>4633</v>
      </c>
      <c r="B975" t="s">
        <v>4634</v>
      </c>
      <c r="C975" t="s">
        <v>4635</v>
      </c>
      <c r="D975" t="s">
        <v>4636</v>
      </c>
      <c r="E975" t="s">
        <v>159</v>
      </c>
      <c r="F975">
        <v>10</v>
      </c>
      <c r="G975">
        <v>2022</v>
      </c>
      <c r="H975" s="1">
        <v>44958.502466041668</v>
      </c>
      <c r="I975" t="s">
        <v>3355</v>
      </c>
      <c r="J975">
        <v>616.38</v>
      </c>
      <c r="K975">
        <v>0</v>
      </c>
      <c r="L975" t="s">
        <v>38</v>
      </c>
      <c r="M975" t="s">
        <v>51</v>
      </c>
      <c r="N975">
        <v>616.38</v>
      </c>
      <c r="R975" t="s">
        <v>52</v>
      </c>
      <c r="S975">
        <v>47.550825000000003</v>
      </c>
      <c r="T975">
        <v>-122.672186</v>
      </c>
      <c r="U975">
        <v>0</v>
      </c>
      <c r="V975">
        <v>2</v>
      </c>
      <c r="W975">
        <v>46.5</v>
      </c>
      <c r="X975">
        <v>0</v>
      </c>
      <c r="Y975">
        <v>0</v>
      </c>
      <c r="Z975">
        <v>53000115002</v>
      </c>
      <c r="AA975">
        <v>2795.3074346545</v>
      </c>
      <c r="AB975" t="s">
        <v>53</v>
      </c>
      <c r="AC975" t="s">
        <v>757</v>
      </c>
      <c r="AD975" t="s">
        <v>54</v>
      </c>
      <c r="AE975" t="s">
        <v>44</v>
      </c>
      <c r="AF975" t="s">
        <v>4637</v>
      </c>
    </row>
    <row r="976" spans="1:32" x14ac:dyDescent="0.25">
      <c r="A976" t="s">
        <v>4638</v>
      </c>
      <c r="B976" t="s">
        <v>4639</v>
      </c>
      <c r="C976" t="s">
        <v>4640</v>
      </c>
      <c r="D976" t="s">
        <v>4641</v>
      </c>
      <c r="E976" t="s">
        <v>525</v>
      </c>
      <c r="F976">
        <v>2</v>
      </c>
      <c r="G976">
        <v>2022</v>
      </c>
      <c r="H976" s="1">
        <v>44985.400027870368</v>
      </c>
      <c r="I976" t="s">
        <v>3355</v>
      </c>
      <c r="J976">
        <v>615.07000000000005</v>
      </c>
      <c r="K976">
        <v>0</v>
      </c>
      <c r="L976" t="s">
        <v>38</v>
      </c>
      <c r="M976" t="s">
        <v>79</v>
      </c>
      <c r="Q976">
        <v>615.07000000000005</v>
      </c>
      <c r="R976" t="s">
        <v>94</v>
      </c>
      <c r="S976">
        <v>40.680599000000001</v>
      </c>
      <c r="T976">
        <v>-75.177008999999998</v>
      </c>
      <c r="U976">
        <v>2.684166667</v>
      </c>
      <c r="V976">
        <v>1</v>
      </c>
      <c r="W976">
        <v>3.5</v>
      </c>
      <c r="X976">
        <v>0</v>
      </c>
      <c r="Y976">
        <v>979.16300000000001</v>
      </c>
      <c r="Z976">
        <v>34008357001</v>
      </c>
      <c r="AA976">
        <v>1387.6379577894002</v>
      </c>
      <c r="AB976" t="s">
        <v>41</v>
      </c>
      <c r="AC976" t="s">
        <v>54</v>
      </c>
      <c r="AD976" t="s">
        <v>647</v>
      </c>
      <c r="AE976" t="s">
        <v>65</v>
      </c>
      <c r="AF976" t="s">
        <v>4642</v>
      </c>
    </row>
    <row r="977" spans="1:32" x14ac:dyDescent="0.25">
      <c r="A977" t="s">
        <v>4643</v>
      </c>
      <c r="B977" t="s">
        <v>4644</v>
      </c>
      <c r="C977" t="s">
        <v>4645</v>
      </c>
      <c r="D977" t="s">
        <v>4646</v>
      </c>
      <c r="E977" t="s">
        <v>253</v>
      </c>
      <c r="F977">
        <v>5</v>
      </c>
      <c r="G977">
        <v>2022</v>
      </c>
      <c r="H977" s="1">
        <v>44965.40898803241</v>
      </c>
      <c r="I977" t="s">
        <v>3355</v>
      </c>
      <c r="J977">
        <v>610.79999999999995</v>
      </c>
      <c r="K977">
        <v>0</v>
      </c>
      <c r="L977" t="s">
        <v>38</v>
      </c>
      <c r="M977" t="s">
        <v>51</v>
      </c>
      <c r="N977">
        <v>610.79999999999995</v>
      </c>
      <c r="R977" t="s">
        <v>52</v>
      </c>
      <c r="S977">
        <v>39.327554999999997</v>
      </c>
      <c r="T977">
        <v>-85.485439</v>
      </c>
      <c r="U977">
        <v>3.77839225</v>
      </c>
      <c r="V977">
        <v>1</v>
      </c>
      <c r="W977">
        <v>8.9</v>
      </c>
      <c r="X977">
        <v>8.9</v>
      </c>
      <c r="Y977">
        <v>1373.2474500000001</v>
      </c>
      <c r="Z977">
        <v>18004312001</v>
      </c>
      <c r="AA977">
        <v>2276.3089858750004</v>
      </c>
      <c r="AB977" t="s">
        <v>53</v>
      </c>
      <c r="AC977" t="s">
        <v>54</v>
      </c>
      <c r="AD977" t="s">
        <v>54</v>
      </c>
      <c r="AE977" t="s">
        <v>65</v>
      </c>
      <c r="AF977" t="s">
        <v>4647</v>
      </c>
    </row>
    <row r="978" spans="1:32" x14ac:dyDescent="0.25">
      <c r="A978" t="s">
        <v>4648</v>
      </c>
      <c r="B978" t="s">
        <v>4649</v>
      </c>
      <c r="C978" t="s">
        <v>4650</v>
      </c>
      <c r="D978" t="s">
        <v>4651</v>
      </c>
      <c r="E978" t="s">
        <v>525</v>
      </c>
      <c r="F978">
        <v>2</v>
      </c>
      <c r="G978">
        <v>2022</v>
      </c>
      <c r="H978" s="1">
        <v>44985.48603015046</v>
      </c>
      <c r="I978" t="s">
        <v>3355</v>
      </c>
      <c r="J978">
        <v>605.49</v>
      </c>
      <c r="K978">
        <v>0</v>
      </c>
      <c r="L978" t="s">
        <v>38</v>
      </c>
      <c r="M978" t="s">
        <v>79</v>
      </c>
      <c r="Q978">
        <v>605.49</v>
      </c>
      <c r="R978" t="s">
        <v>52</v>
      </c>
      <c r="S978">
        <v>40.175727000000002</v>
      </c>
      <c r="T978">
        <v>-74.726641999999998</v>
      </c>
      <c r="U978">
        <v>9.4716666669999992</v>
      </c>
      <c r="V978">
        <v>1</v>
      </c>
      <c r="W978">
        <v>20</v>
      </c>
      <c r="X978">
        <v>0</v>
      </c>
      <c r="Y978">
        <v>3455.26</v>
      </c>
      <c r="Z978">
        <v>34007424001</v>
      </c>
      <c r="AA978">
        <v>8558.9217868899996</v>
      </c>
      <c r="AB978" t="s">
        <v>41</v>
      </c>
      <c r="AC978" t="s">
        <v>54</v>
      </c>
      <c r="AD978" t="s">
        <v>54</v>
      </c>
      <c r="AE978" t="s">
        <v>44</v>
      </c>
      <c r="AF978" t="s">
        <v>4652</v>
      </c>
    </row>
    <row r="979" spans="1:32" x14ac:dyDescent="0.25">
      <c r="A979" t="s">
        <v>4653</v>
      </c>
      <c r="B979" t="s">
        <v>4654</v>
      </c>
      <c r="C979" t="s">
        <v>4655</v>
      </c>
      <c r="D979" t="s">
        <v>4656</v>
      </c>
      <c r="E979" t="s">
        <v>213</v>
      </c>
      <c r="F979">
        <v>3</v>
      </c>
      <c r="G979">
        <v>2022</v>
      </c>
      <c r="H979" s="1">
        <v>44960.82732232639</v>
      </c>
      <c r="I979" t="s">
        <v>3355</v>
      </c>
      <c r="J979">
        <v>603.79999999999995</v>
      </c>
      <c r="K979">
        <v>0</v>
      </c>
      <c r="L979" t="s">
        <v>38</v>
      </c>
      <c r="M979" t="s">
        <v>79</v>
      </c>
      <c r="Q979">
        <v>603.79999999999995</v>
      </c>
      <c r="R979" t="s">
        <v>94</v>
      </c>
      <c r="S979">
        <v>40.133474999999997</v>
      </c>
      <c r="T979">
        <v>-74.828733999999997</v>
      </c>
      <c r="U979">
        <v>6.4725000000000001</v>
      </c>
      <c r="V979">
        <v>3</v>
      </c>
      <c r="W979">
        <v>10</v>
      </c>
      <c r="X979">
        <v>0</v>
      </c>
      <c r="Y979">
        <v>2360.08</v>
      </c>
      <c r="Z979">
        <v>42000148001</v>
      </c>
      <c r="AA979">
        <v>3159.5168723945003</v>
      </c>
      <c r="AB979" t="s">
        <v>53</v>
      </c>
      <c r="AC979" t="s">
        <v>54</v>
      </c>
      <c r="AD979" t="s">
        <v>54</v>
      </c>
      <c r="AE979" t="s">
        <v>73</v>
      </c>
      <c r="AF979" t="s">
        <v>4657</v>
      </c>
    </row>
    <row r="980" spans="1:32" x14ac:dyDescent="0.25">
      <c r="A980" t="s">
        <v>4658</v>
      </c>
      <c r="B980" t="s">
        <v>4659</v>
      </c>
      <c r="C980" t="s">
        <v>4660</v>
      </c>
      <c r="D980" t="s">
        <v>4661</v>
      </c>
      <c r="E980" t="s">
        <v>600</v>
      </c>
      <c r="F980">
        <v>4</v>
      </c>
      <c r="G980">
        <v>2022</v>
      </c>
      <c r="H980" s="1">
        <v>44985.408607986108</v>
      </c>
      <c r="I980" t="s">
        <v>3355</v>
      </c>
      <c r="J980">
        <v>602.5</v>
      </c>
      <c r="K980">
        <v>0</v>
      </c>
      <c r="L980" t="s">
        <v>38</v>
      </c>
      <c r="M980" t="s">
        <v>51</v>
      </c>
      <c r="N980">
        <v>602.5</v>
      </c>
      <c r="R980" t="s">
        <v>52</v>
      </c>
      <c r="S980">
        <v>28.114090000000001</v>
      </c>
      <c r="T980">
        <v>-81.597329999999999</v>
      </c>
      <c r="Z980">
        <v>12000162001</v>
      </c>
      <c r="AA980">
        <v>1547.8901103949995</v>
      </c>
      <c r="AB980" t="s">
        <v>87</v>
      </c>
      <c r="AC980" t="s">
        <v>64</v>
      </c>
      <c r="AD980" t="s">
        <v>54</v>
      </c>
      <c r="AE980" t="s">
        <v>73</v>
      </c>
      <c r="AF980" t="s">
        <v>4662</v>
      </c>
    </row>
    <row r="981" spans="1:32" x14ac:dyDescent="0.25">
      <c r="A981" t="s">
        <v>4663</v>
      </c>
      <c r="B981" t="s">
        <v>4664</v>
      </c>
      <c r="C981" t="s">
        <v>4665</v>
      </c>
      <c r="D981" t="s">
        <v>4666</v>
      </c>
      <c r="E981" t="s">
        <v>641</v>
      </c>
      <c r="F981">
        <v>3</v>
      </c>
      <c r="G981">
        <v>2022</v>
      </c>
      <c r="H981" s="1">
        <v>44949.556891134256</v>
      </c>
      <c r="I981" t="s">
        <v>3355</v>
      </c>
      <c r="J981">
        <v>602</v>
      </c>
      <c r="K981">
        <v>0</v>
      </c>
      <c r="L981" t="s">
        <v>38</v>
      </c>
      <c r="M981" t="s">
        <v>51</v>
      </c>
      <c r="N981">
        <v>647</v>
      </c>
      <c r="R981" t="s">
        <v>52</v>
      </c>
      <c r="S981">
        <v>38.603776491893001</v>
      </c>
      <c r="T981">
        <v>-78.807552357953995</v>
      </c>
      <c r="Z981">
        <v>51000281001</v>
      </c>
      <c r="AA981">
        <v>775.76610238620003</v>
      </c>
      <c r="AB981" t="s">
        <v>41</v>
      </c>
      <c r="AC981" t="s">
        <v>54</v>
      </c>
      <c r="AD981" t="s">
        <v>54</v>
      </c>
      <c r="AE981" t="s">
        <v>55</v>
      </c>
      <c r="AF981" t="s">
        <v>4667</v>
      </c>
    </row>
    <row r="982" spans="1:32" x14ac:dyDescent="0.25">
      <c r="A982" t="s">
        <v>4668</v>
      </c>
      <c r="B982" t="s">
        <v>4669</v>
      </c>
      <c r="C982" t="s">
        <v>4670</v>
      </c>
      <c r="D982" t="s">
        <v>4671</v>
      </c>
      <c r="E982" t="s">
        <v>951</v>
      </c>
      <c r="F982">
        <v>1</v>
      </c>
      <c r="G982">
        <v>2022</v>
      </c>
      <c r="H982" s="1">
        <v>44971.584374432867</v>
      </c>
      <c r="I982" t="s">
        <v>3355</v>
      </c>
      <c r="J982">
        <v>602</v>
      </c>
      <c r="K982">
        <v>0</v>
      </c>
      <c r="L982" t="s">
        <v>38</v>
      </c>
      <c r="M982" t="s">
        <v>679</v>
      </c>
      <c r="O982">
        <v>602</v>
      </c>
      <c r="R982" t="s">
        <v>52</v>
      </c>
      <c r="S982">
        <v>42.924903999999998</v>
      </c>
      <c r="T982">
        <v>-70.817131000000003</v>
      </c>
      <c r="U982">
        <v>2.059166667</v>
      </c>
      <c r="V982">
        <v>1</v>
      </c>
      <c r="W982">
        <v>4.7</v>
      </c>
      <c r="X982">
        <v>0</v>
      </c>
      <c r="Y982">
        <v>751.54</v>
      </c>
      <c r="Z982">
        <v>33000077001</v>
      </c>
      <c r="AA982">
        <v>1334.8275893171001</v>
      </c>
      <c r="AB982" t="s">
        <v>54</v>
      </c>
      <c r="AC982" t="s">
        <v>54</v>
      </c>
      <c r="AD982" t="s">
        <v>54</v>
      </c>
      <c r="AE982" t="s">
        <v>65</v>
      </c>
      <c r="AF982" t="s">
        <v>4672</v>
      </c>
    </row>
    <row r="983" spans="1:32" x14ac:dyDescent="0.25">
      <c r="A983" t="s">
        <v>4673</v>
      </c>
      <c r="B983" t="s">
        <v>4674</v>
      </c>
      <c r="C983" t="s">
        <v>4675</v>
      </c>
      <c r="D983" t="s">
        <v>4676</v>
      </c>
      <c r="E983" t="s">
        <v>36</v>
      </c>
      <c r="F983">
        <v>9</v>
      </c>
      <c r="G983">
        <v>2022</v>
      </c>
      <c r="H983" s="1">
        <v>44971.731268252312</v>
      </c>
      <c r="I983" t="s">
        <v>3355</v>
      </c>
      <c r="J983">
        <v>601.79999999999995</v>
      </c>
      <c r="K983">
        <v>0</v>
      </c>
      <c r="L983" t="s">
        <v>38</v>
      </c>
      <c r="M983" t="s">
        <v>679</v>
      </c>
      <c r="O983">
        <v>642</v>
      </c>
      <c r="R983" t="s">
        <v>52</v>
      </c>
      <c r="S983">
        <v>38.100299999999997</v>
      </c>
      <c r="T983">
        <v>-122.5544</v>
      </c>
      <c r="U983">
        <v>2.2552500000000002</v>
      </c>
      <c r="V983">
        <v>2</v>
      </c>
      <c r="W983">
        <v>7</v>
      </c>
      <c r="X983">
        <v>0</v>
      </c>
      <c r="Y983">
        <v>821.03599999999994</v>
      </c>
      <c r="Z983">
        <v>6002071001</v>
      </c>
      <c r="AA983">
        <v>2225.3196645913999</v>
      </c>
      <c r="AB983" t="s">
        <v>53</v>
      </c>
      <c r="AC983" t="s">
        <v>72</v>
      </c>
      <c r="AD983" t="s">
        <v>54</v>
      </c>
      <c r="AE983" t="s">
        <v>438</v>
      </c>
      <c r="AF983" t="s">
        <v>4677</v>
      </c>
    </row>
    <row r="984" spans="1:32" x14ac:dyDescent="0.25">
      <c r="A984" t="s">
        <v>4678</v>
      </c>
      <c r="B984" t="s">
        <v>4679</v>
      </c>
      <c r="C984" t="s">
        <v>4680</v>
      </c>
      <c r="D984" t="s">
        <v>4681</v>
      </c>
      <c r="E984" t="s">
        <v>136</v>
      </c>
      <c r="F984">
        <v>4</v>
      </c>
      <c r="G984">
        <v>2022</v>
      </c>
      <c r="H984" s="1">
        <v>44974.543629247688</v>
      </c>
      <c r="I984" t="s">
        <v>3355</v>
      </c>
      <c r="J984">
        <v>601.16999999999996</v>
      </c>
      <c r="K984">
        <v>0</v>
      </c>
      <c r="L984" t="s">
        <v>38</v>
      </c>
      <c r="M984" t="s">
        <v>51</v>
      </c>
      <c r="N984">
        <v>601.16999999999996</v>
      </c>
      <c r="R984" t="s">
        <v>52</v>
      </c>
      <c r="S984">
        <v>36.435735999999999</v>
      </c>
      <c r="T984">
        <v>-77.611069000000001</v>
      </c>
      <c r="U984">
        <v>2.7794750000000001</v>
      </c>
      <c r="V984">
        <v>1</v>
      </c>
      <c r="W984">
        <v>8.34</v>
      </c>
      <c r="X984">
        <v>0</v>
      </c>
      <c r="Y984">
        <v>1015.3877</v>
      </c>
      <c r="Z984">
        <v>37004213001</v>
      </c>
      <c r="AA984">
        <v>2447.4874216128001</v>
      </c>
      <c r="AB984" t="s">
        <v>544</v>
      </c>
      <c r="AC984" t="s">
        <v>54</v>
      </c>
      <c r="AD984" t="s">
        <v>54</v>
      </c>
      <c r="AE984" t="s">
        <v>54</v>
      </c>
      <c r="AF984" t="s">
        <v>4682</v>
      </c>
    </row>
    <row r="985" spans="1:32" x14ac:dyDescent="0.25">
      <c r="A985" t="s">
        <v>4683</v>
      </c>
      <c r="B985" t="s">
        <v>4684</v>
      </c>
      <c r="C985" t="s">
        <v>4685</v>
      </c>
      <c r="D985" t="s">
        <v>4686</v>
      </c>
      <c r="E985" t="s">
        <v>85</v>
      </c>
      <c r="F985">
        <v>2</v>
      </c>
      <c r="G985">
        <v>2022</v>
      </c>
      <c r="H985" s="1">
        <v>44939.315323194445</v>
      </c>
      <c r="I985" t="s">
        <v>3355</v>
      </c>
      <c r="J985">
        <v>598.4</v>
      </c>
      <c r="K985">
        <v>0</v>
      </c>
      <c r="L985" t="s">
        <v>38</v>
      </c>
      <c r="M985" t="s">
        <v>51</v>
      </c>
      <c r="N985">
        <v>598.4</v>
      </c>
      <c r="R985" t="s">
        <v>86</v>
      </c>
      <c r="S985">
        <v>43.184330000000003</v>
      </c>
      <c r="T985">
        <v>-78.704120000000003</v>
      </c>
      <c r="U985">
        <v>0</v>
      </c>
      <c r="V985">
        <v>1</v>
      </c>
      <c r="W985">
        <v>22</v>
      </c>
      <c r="X985">
        <v>0</v>
      </c>
      <c r="Y985">
        <v>0</v>
      </c>
      <c r="Z985">
        <v>36009109001</v>
      </c>
      <c r="AA985">
        <v>5790.9300600660008</v>
      </c>
      <c r="AB985" t="s">
        <v>952</v>
      </c>
      <c r="AC985" t="s">
        <v>54</v>
      </c>
      <c r="AD985" t="s">
        <v>43</v>
      </c>
      <c r="AE985" t="s">
        <v>73</v>
      </c>
      <c r="AF985" t="s">
        <v>4687</v>
      </c>
    </row>
    <row r="986" spans="1:32" x14ac:dyDescent="0.25">
      <c r="A986" t="s">
        <v>4688</v>
      </c>
      <c r="B986" t="s">
        <v>4689</v>
      </c>
      <c r="C986" t="s">
        <v>4690</v>
      </c>
      <c r="D986" t="s">
        <v>4691</v>
      </c>
      <c r="E986" t="s">
        <v>85</v>
      </c>
      <c r="F986">
        <v>2</v>
      </c>
      <c r="G986">
        <v>2022</v>
      </c>
      <c r="H986" s="1">
        <v>44959.532086377316</v>
      </c>
      <c r="I986" t="s">
        <v>3355</v>
      </c>
      <c r="J986">
        <v>594</v>
      </c>
      <c r="K986">
        <v>0</v>
      </c>
      <c r="L986" t="s">
        <v>38</v>
      </c>
      <c r="M986" t="s">
        <v>51</v>
      </c>
      <c r="N986">
        <v>594</v>
      </c>
      <c r="R986" t="s">
        <v>52</v>
      </c>
      <c r="S986">
        <v>43.034660000000002</v>
      </c>
      <c r="T986">
        <v>-74.829099999999997</v>
      </c>
      <c r="U986">
        <v>0</v>
      </c>
      <c r="V986">
        <v>1</v>
      </c>
      <c r="W986">
        <v>7</v>
      </c>
      <c r="X986">
        <v>0</v>
      </c>
      <c r="Y986">
        <v>0</v>
      </c>
      <c r="Z986">
        <v>36006009001</v>
      </c>
      <c r="AA986">
        <v>2254.0922101728602</v>
      </c>
      <c r="AB986" t="s">
        <v>54</v>
      </c>
      <c r="AC986" t="s">
        <v>54</v>
      </c>
      <c r="AD986" t="s">
        <v>54</v>
      </c>
      <c r="AE986" t="s">
        <v>73</v>
      </c>
      <c r="AF986" t="s">
        <v>4692</v>
      </c>
    </row>
    <row r="987" spans="1:32" x14ac:dyDescent="0.25">
      <c r="A987" t="s">
        <v>4693</v>
      </c>
      <c r="B987" t="s">
        <v>4694</v>
      </c>
      <c r="C987" t="s">
        <v>4695</v>
      </c>
      <c r="D987" t="s">
        <v>4696</v>
      </c>
      <c r="E987" t="s">
        <v>854</v>
      </c>
      <c r="F987">
        <v>8</v>
      </c>
      <c r="G987">
        <v>2022</v>
      </c>
      <c r="H987" s="1">
        <v>44945.77106846065</v>
      </c>
      <c r="I987" t="s">
        <v>3355</v>
      </c>
      <c r="J987">
        <v>592</v>
      </c>
      <c r="K987">
        <v>0</v>
      </c>
      <c r="L987" t="s">
        <v>38</v>
      </c>
      <c r="M987" t="s">
        <v>39</v>
      </c>
      <c r="N987">
        <v>448</v>
      </c>
      <c r="Q987">
        <v>144</v>
      </c>
      <c r="R987" t="s">
        <v>806</v>
      </c>
      <c r="S987">
        <v>41.736420000000003</v>
      </c>
      <c r="T987">
        <v>-111.83484</v>
      </c>
      <c r="U987">
        <v>15.209090909</v>
      </c>
      <c r="V987">
        <v>2</v>
      </c>
      <c r="W987">
        <v>30</v>
      </c>
      <c r="X987">
        <v>21</v>
      </c>
      <c r="Y987">
        <v>3435.1636360000002</v>
      </c>
      <c r="Z987">
        <v>49000135001</v>
      </c>
      <c r="AB987" t="s">
        <v>952</v>
      </c>
      <c r="AC987" t="s">
        <v>54</v>
      </c>
      <c r="AD987" t="s">
        <v>43</v>
      </c>
      <c r="AE987" t="s">
        <v>73</v>
      </c>
      <c r="AF987" t="s">
        <v>4697</v>
      </c>
    </row>
    <row r="988" spans="1:32" x14ac:dyDescent="0.25">
      <c r="A988" t="s">
        <v>4698</v>
      </c>
      <c r="B988" t="s">
        <v>4699</v>
      </c>
      <c r="C988" t="s">
        <v>4700</v>
      </c>
      <c r="D988" t="s">
        <v>3458</v>
      </c>
      <c r="E988" t="s">
        <v>172</v>
      </c>
      <c r="F988">
        <v>4</v>
      </c>
      <c r="G988">
        <v>2022</v>
      </c>
      <c r="H988" s="1">
        <v>44964.338575011578</v>
      </c>
      <c r="I988" t="s">
        <v>3355</v>
      </c>
      <c r="J988">
        <v>587</v>
      </c>
      <c r="K988">
        <v>0</v>
      </c>
      <c r="L988" t="s">
        <v>38</v>
      </c>
      <c r="M988" t="s">
        <v>39</v>
      </c>
      <c r="N988">
        <v>522</v>
      </c>
      <c r="Q988">
        <v>65</v>
      </c>
      <c r="R988" t="s">
        <v>561</v>
      </c>
      <c r="S988">
        <v>34.844999999999999</v>
      </c>
      <c r="T988">
        <v>-80.857221999999993</v>
      </c>
      <c r="U988">
        <v>2.2200000000000002</v>
      </c>
      <c r="V988">
        <v>1</v>
      </c>
      <c r="W988">
        <v>0</v>
      </c>
      <c r="X988">
        <v>0</v>
      </c>
      <c r="Y988">
        <v>809.72</v>
      </c>
      <c r="Z988">
        <v>45000302001</v>
      </c>
      <c r="AA988">
        <v>1912.0995481350003</v>
      </c>
      <c r="AB988" t="s">
        <v>41</v>
      </c>
      <c r="AC988" t="s">
        <v>54</v>
      </c>
      <c r="AD988" t="s">
        <v>54</v>
      </c>
      <c r="AE988" t="s">
        <v>54</v>
      </c>
      <c r="AF988" t="s">
        <v>4701</v>
      </c>
    </row>
    <row r="989" spans="1:32" x14ac:dyDescent="0.25">
      <c r="A989" t="s">
        <v>4702</v>
      </c>
      <c r="B989" t="s">
        <v>4703</v>
      </c>
      <c r="C989" t="s">
        <v>4704</v>
      </c>
      <c r="D989" t="s">
        <v>4705</v>
      </c>
      <c r="E989" t="s">
        <v>247</v>
      </c>
      <c r="F989">
        <v>1</v>
      </c>
      <c r="G989">
        <v>2022</v>
      </c>
      <c r="H989" s="1">
        <v>44944.335955995368</v>
      </c>
      <c r="I989" t="s">
        <v>3355</v>
      </c>
      <c r="J989">
        <v>585.70000000000005</v>
      </c>
      <c r="K989">
        <v>0</v>
      </c>
      <c r="L989" t="s">
        <v>38</v>
      </c>
      <c r="M989" t="s">
        <v>79</v>
      </c>
      <c r="Q989">
        <v>585.70000000000005</v>
      </c>
      <c r="R989" t="s">
        <v>94</v>
      </c>
      <c r="S989">
        <v>42.560465999999998</v>
      </c>
      <c r="T989">
        <v>-71.616625999999997</v>
      </c>
      <c r="AB989" t="s">
        <v>41</v>
      </c>
      <c r="AC989" t="s">
        <v>54</v>
      </c>
      <c r="AD989" t="s">
        <v>54</v>
      </c>
      <c r="AE989" t="s">
        <v>73</v>
      </c>
      <c r="AF989" t="s">
        <v>4706</v>
      </c>
    </row>
    <row r="990" spans="1:32" x14ac:dyDescent="0.25">
      <c r="A990" t="s">
        <v>4707</v>
      </c>
      <c r="B990" t="s">
        <v>4708</v>
      </c>
      <c r="C990" t="s">
        <v>4709</v>
      </c>
      <c r="D990" t="s">
        <v>4710</v>
      </c>
      <c r="E990" t="s">
        <v>543</v>
      </c>
      <c r="F990">
        <v>7</v>
      </c>
      <c r="G990">
        <v>2022</v>
      </c>
      <c r="H990" s="1">
        <v>44978.762482743055</v>
      </c>
      <c r="I990" t="s">
        <v>3355</v>
      </c>
      <c r="J990">
        <v>585.5</v>
      </c>
      <c r="K990">
        <v>0</v>
      </c>
      <c r="L990" t="s">
        <v>38</v>
      </c>
      <c r="M990" t="s">
        <v>51</v>
      </c>
      <c r="N990">
        <v>585.5</v>
      </c>
      <c r="R990" t="s">
        <v>52</v>
      </c>
      <c r="S990">
        <v>39.742432999999998</v>
      </c>
      <c r="T990">
        <v>-94.220749999999995</v>
      </c>
      <c r="U990">
        <v>0.90500000000000003</v>
      </c>
      <c r="V990">
        <v>1</v>
      </c>
      <c r="W990">
        <v>0</v>
      </c>
      <c r="X990">
        <v>0</v>
      </c>
      <c r="Y990">
        <v>330.89</v>
      </c>
      <c r="Z990">
        <v>29002401001</v>
      </c>
      <c r="AA990">
        <v>509.89321283599998</v>
      </c>
      <c r="AB990" t="s">
        <v>41</v>
      </c>
      <c r="AC990" t="s">
        <v>54</v>
      </c>
      <c r="AD990" t="s">
        <v>54</v>
      </c>
      <c r="AE990" t="s">
        <v>73</v>
      </c>
      <c r="AF990" t="s">
        <v>4711</v>
      </c>
    </row>
    <row r="991" spans="1:32" x14ac:dyDescent="0.25">
      <c r="A991" t="s">
        <v>4712</v>
      </c>
      <c r="B991" t="s">
        <v>4713</v>
      </c>
      <c r="C991" t="s">
        <v>4713</v>
      </c>
      <c r="D991" t="s">
        <v>98</v>
      </c>
      <c r="E991" t="s">
        <v>99</v>
      </c>
      <c r="F991">
        <v>6</v>
      </c>
      <c r="G991">
        <v>2022</v>
      </c>
      <c r="H991" s="1">
        <v>44832.561533715278</v>
      </c>
      <c r="I991" t="s">
        <v>3355</v>
      </c>
      <c r="J991">
        <v>584.25</v>
      </c>
      <c r="K991">
        <v>0</v>
      </c>
      <c r="L991" t="s">
        <v>38</v>
      </c>
      <c r="M991" t="s">
        <v>79</v>
      </c>
      <c r="Q991">
        <v>584.25</v>
      </c>
      <c r="R991" t="s">
        <v>94</v>
      </c>
      <c r="S991">
        <v>29.986443999999999</v>
      </c>
      <c r="T991">
        <v>-95.198138999999998</v>
      </c>
      <c r="U991">
        <v>4.2166666670000001</v>
      </c>
      <c r="V991">
        <v>1</v>
      </c>
      <c r="W991">
        <v>9</v>
      </c>
      <c r="X991">
        <v>0</v>
      </c>
      <c r="Y991">
        <v>1539.35</v>
      </c>
      <c r="AB991" t="s">
        <v>41</v>
      </c>
      <c r="AC991" t="s">
        <v>54</v>
      </c>
      <c r="AD991" t="s">
        <v>54</v>
      </c>
      <c r="AE991" t="s">
        <v>73</v>
      </c>
      <c r="AF991" t="s">
        <v>4714</v>
      </c>
    </row>
    <row r="992" spans="1:32" x14ac:dyDescent="0.25">
      <c r="A992" t="s">
        <v>4715</v>
      </c>
      <c r="B992" t="s">
        <v>4716</v>
      </c>
      <c r="C992" t="s">
        <v>4717</v>
      </c>
      <c r="D992" t="s">
        <v>4718</v>
      </c>
      <c r="E992" t="s">
        <v>213</v>
      </c>
      <c r="F992">
        <v>3</v>
      </c>
      <c r="G992">
        <v>2022</v>
      </c>
      <c r="H992" s="1">
        <v>44960.326944236112</v>
      </c>
      <c r="I992" t="s">
        <v>3355</v>
      </c>
      <c r="J992">
        <v>584.16</v>
      </c>
      <c r="K992">
        <v>0</v>
      </c>
      <c r="L992" t="s">
        <v>38</v>
      </c>
      <c r="M992" t="s">
        <v>79</v>
      </c>
      <c r="Q992">
        <v>584.16</v>
      </c>
      <c r="R992" t="s">
        <v>52</v>
      </c>
      <c r="S992">
        <v>41.006340000000002</v>
      </c>
      <c r="T992">
        <v>-76.861779999999996</v>
      </c>
      <c r="U992">
        <v>1.816121417</v>
      </c>
      <c r="V992">
        <v>3</v>
      </c>
      <c r="W992">
        <v>4.25</v>
      </c>
      <c r="X992">
        <v>0</v>
      </c>
      <c r="Y992">
        <v>662.44194700000003</v>
      </c>
      <c r="Z992">
        <v>42004277001</v>
      </c>
      <c r="AA992">
        <v>746.62934736700004</v>
      </c>
      <c r="AB992" t="s">
        <v>177</v>
      </c>
      <c r="AC992" t="s">
        <v>42</v>
      </c>
      <c r="AD992" t="s">
        <v>54</v>
      </c>
      <c r="AE992" t="s">
        <v>65</v>
      </c>
      <c r="AF992" t="s">
        <v>4719</v>
      </c>
    </row>
    <row r="993" spans="1:32" x14ac:dyDescent="0.25">
      <c r="A993" t="s">
        <v>4720</v>
      </c>
      <c r="B993" t="s">
        <v>4721</v>
      </c>
      <c r="C993" t="s">
        <v>4721</v>
      </c>
      <c r="D993" t="s">
        <v>4722</v>
      </c>
      <c r="E993" t="s">
        <v>99</v>
      </c>
      <c r="F993">
        <v>6</v>
      </c>
      <c r="G993">
        <v>2022</v>
      </c>
      <c r="H993" s="1">
        <v>44831.39305003472</v>
      </c>
      <c r="I993" t="s">
        <v>3355</v>
      </c>
      <c r="J993">
        <v>581</v>
      </c>
      <c r="K993">
        <v>0</v>
      </c>
      <c r="L993" t="s">
        <v>38</v>
      </c>
      <c r="M993" t="s">
        <v>79</v>
      </c>
      <c r="Q993">
        <v>581.14</v>
      </c>
      <c r="R993" t="s">
        <v>94</v>
      </c>
      <c r="S993">
        <v>30.103120000000001</v>
      </c>
      <c r="T993">
        <v>-97.31859</v>
      </c>
      <c r="U993">
        <v>1.19625</v>
      </c>
      <c r="V993">
        <v>1</v>
      </c>
      <c r="W993">
        <v>1.4</v>
      </c>
      <c r="X993">
        <v>1.4</v>
      </c>
      <c r="Y993">
        <v>436.52499999999998</v>
      </c>
      <c r="Z993">
        <v>48008041001</v>
      </c>
      <c r="AA993">
        <v>446.15656123150001</v>
      </c>
      <c r="AB993" t="s">
        <v>118</v>
      </c>
      <c r="AC993" t="s">
        <v>54</v>
      </c>
      <c r="AD993" t="s">
        <v>54</v>
      </c>
      <c r="AE993" t="s">
        <v>73</v>
      </c>
      <c r="AF993" t="s">
        <v>4723</v>
      </c>
    </row>
    <row r="994" spans="1:32" x14ac:dyDescent="0.25">
      <c r="A994" t="s">
        <v>4724</v>
      </c>
      <c r="B994" t="s">
        <v>4725</v>
      </c>
      <c r="C994" t="s">
        <v>4726</v>
      </c>
      <c r="D994" t="s">
        <v>1883</v>
      </c>
      <c r="E994" t="s">
        <v>543</v>
      </c>
      <c r="F994">
        <v>7</v>
      </c>
      <c r="G994">
        <v>2022</v>
      </c>
      <c r="H994" s="1">
        <v>44974.543238819446</v>
      </c>
      <c r="I994" t="s">
        <v>3355</v>
      </c>
      <c r="J994">
        <v>580.24</v>
      </c>
      <c r="K994">
        <v>0</v>
      </c>
      <c r="L994" t="s">
        <v>38</v>
      </c>
      <c r="M994" t="s">
        <v>51</v>
      </c>
      <c r="N994">
        <v>580.24</v>
      </c>
      <c r="R994" t="s">
        <v>52</v>
      </c>
      <c r="S994">
        <v>38.723999999999997</v>
      </c>
      <c r="T994">
        <v>-90.547030000000007</v>
      </c>
      <c r="U994">
        <v>4.4050000000000002</v>
      </c>
      <c r="V994">
        <v>1</v>
      </c>
      <c r="W994">
        <v>0</v>
      </c>
      <c r="X994">
        <v>0</v>
      </c>
      <c r="Y994">
        <v>1607.12</v>
      </c>
      <c r="Z994">
        <v>29001239003</v>
      </c>
      <c r="AA994">
        <v>1784.626244926</v>
      </c>
      <c r="AB994" t="s">
        <v>118</v>
      </c>
      <c r="AC994" t="s">
        <v>54</v>
      </c>
      <c r="AD994" t="s">
        <v>54</v>
      </c>
      <c r="AE994" t="s">
        <v>73</v>
      </c>
      <c r="AF994" t="s">
        <v>4727</v>
      </c>
    </row>
    <row r="995" spans="1:32" x14ac:dyDescent="0.25">
      <c r="A995" t="s">
        <v>4728</v>
      </c>
      <c r="B995" t="s">
        <v>4729</v>
      </c>
      <c r="C995" t="s">
        <v>4730</v>
      </c>
      <c r="D995" t="s">
        <v>4731</v>
      </c>
      <c r="E995" t="s">
        <v>600</v>
      </c>
      <c r="F995">
        <v>4</v>
      </c>
      <c r="G995">
        <v>2022</v>
      </c>
      <c r="H995" s="1">
        <v>44993.670186944444</v>
      </c>
      <c r="I995" t="s">
        <v>3355</v>
      </c>
      <c r="J995">
        <v>579.91</v>
      </c>
      <c r="K995">
        <v>0</v>
      </c>
      <c r="L995" t="s">
        <v>38</v>
      </c>
      <c r="M995" t="s">
        <v>51</v>
      </c>
      <c r="N995">
        <v>586</v>
      </c>
      <c r="R995" t="s">
        <v>52</v>
      </c>
      <c r="S995">
        <v>30.249798999999999</v>
      </c>
      <c r="T995">
        <v>-85.660394999999994</v>
      </c>
      <c r="U995">
        <v>0.96316666699999998</v>
      </c>
      <c r="V995">
        <v>1</v>
      </c>
      <c r="W995">
        <v>2.5</v>
      </c>
      <c r="X995">
        <v>0</v>
      </c>
      <c r="Y995">
        <v>352.548</v>
      </c>
      <c r="Z995">
        <v>12000197001</v>
      </c>
      <c r="AA995">
        <v>755.73458331050006</v>
      </c>
      <c r="AB995" t="s">
        <v>41</v>
      </c>
      <c r="AC995" t="s">
        <v>54</v>
      </c>
      <c r="AD995" t="s">
        <v>54</v>
      </c>
      <c r="AE995" t="s">
        <v>73</v>
      </c>
      <c r="AF995" t="s">
        <v>4732</v>
      </c>
    </row>
    <row r="996" spans="1:32" x14ac:dyDescent="0.25">
      <c r="A996" t="s">
        <v>4733</v>
      </c>
      <c r="B996" t="s">
        <v>4734</v>
      </c>
      <c r="C996" t="s">
        <v>4735</v>
      </c>
      <c r="D996" t="s">
        <v>4736</v>
      </c>
      <c r="E996" t="s">
        <v>85</v>
      </c>
      <c r="F996">
        <v>2</v>
      </c>
      <c r="G996">
        <v>2022</v>
      </c>
      <c r="H996" s="1">
        <v>44946.294530462961</v>
      </c>
      <c r="I996" t="s">
        <v>3355</v>
      </c>
      <c r="J996">
        <v>578.04</v>
      </c>
      <c r="K996">
        <v>0</v>
      </c>
      <c r="L996" t="s">
        <v>38</v>
      </c>
      <c r="M996" t="s">
        <v>79</v>
      </c>
      <c r="Q996">
        <v>578.04</v>
      </c>
      <c r="R996" t="s">
        <v>94</v>
      </c>
      <c r="S996">
        <v>41.715583000000002</v>
      </c>
      <c r="T996">
        <v>-74.614000000000004</v>
      </c>
      <c r="U996">
        <v>2.5904E-2</v>
      </c>
      <c r="V996">
        <v>3</v>
      </c>
      <c r="W996">
        <v>3.26</v>
      </c>
      <c r="X996">
        <v>0</v>
      </c>
      <c r="Y996">
        <v>7.5084150000000003</v>
      </c>
      <c r="Z996">
        <v>36003107001</v>
      </c>
      <c r="AA996">
        <v>921.44987748219989</v>
      </c>
      <c r="AB996" t="s">
        <v>53</v>
      </c>
      <c r="AC996" t="s">
        <v>42</v>
      </c>
      <c r="AD996" t="s">
        <v>54</v>
      </c>
      <c r="AE996" t="s">
        <v>73</v>
      </c>
      <c r="AF996" t="s">
        <v>4737</v>
      </c>
    </row>
    <row r="997" spans="1:32" x14ac:dyDescent="0.25">
      <c r="A997" t="s">
        <v>4738</v>
      </c>
      <c r="B997" t="s">
        <v>4739</v>
      </c>
      <c r="C997" t="s">
        <v>4740</v>
      </c>
      <c r="D997" t="s">
        <v>1828</v>
      </c>
      <c r="E997" t="s">
        <v>85</v>
      </c>
      <c r="F997">
        <v>2</v>
      </c>
      <c r="G997">
        <v>2022</v>
      </c>
      <c r="H997" s="1">
        <v>44995.399974016203</v>
      </c>
      <c r="I997" t="s">
        <v>3355</v>
      </c>
      <c r="J997">
        <v>573</v>
      </c>
      <c r="K997">
        <v>0</v>
      </c>
      <c r="L997" t="s">
        <v>38</v>
      </c>
      <c r="M997" t="s">
        <v>51</v>
      </c>
      <c r="N997">
        <v>573</v>
      </c>
      <c r="R997" t="s">
        <v>86</v>
      </c>
      <c r="S997">
        <v>41.401833000000003</v>
      </c>
      <c r="T997">
        <v>-74.353082999999998</v>
      </c>
      <c r="U997">
        <v>0</v>
      </c>
      <c r="V997">
        <v>1</v>
      </c>
      <c r="W997">
        <v>2</v>
      </c>
      <c r="X997">
        <v>0</v>
      </c>
      <c r="Y997">
        <v>0</v>
      </c>
      <c r="Z997">
        <v>36003041001</v>
      </c>
      <c r="AA997">
        <v>584.55614757269996</v>
      </c>
      <c r="AB997" t="s">
        <v>41</v>
      </c>
      <c r="AC997" t="s">
        <v>54</v>
      </c>
      <c r="AD997" t="s">
        <v>54</v>
      </c>
      <c r="AE997" t="s">
        <v>55</v>
      </c>
      <c r="AF997" t="s">
        <v>4741</v>
      </c>
    </row>
    <row r="998" spans="1:32" x14ac:dyDescent="0.25">
      <c r="A998" t="s">
        <v>3300</v>
      </c>
      <c r="B998" t="s">
        <v>4742</v>
      </c>
      <c r="C998" t="s">
        <v>4743</v>
      </c>
      <c r="D998" t="s">
        <v>3231</v>
      </c>
      <c r="E998" t="s">
        <v>111</v>
      </c>
      <c r="F998">
        <v>4</v>
      </c>
      <c r="G998">
        <v>2022</v>
      </c>
      <c r="H998" s="1">
        <v>44949.608320706022</v>
      </c>
      <c r="I998" t="s">
        <v>3355</v>
      </c>
      <c r="J998">
        <v>560.91999999999996</v>
      </c>
      <c r="K998">
        <v>0</v>
      </c>
      <c r="L998" t="s">
        <v>38</v>
      </c>
      <c r="M998" t="s">
        <v>39</v>
      </c>
      <c r="N998">
        <v>208.17</v>
      </c>
      <c r="Q998">
        <v>352.75</v>
      </c>
      <c r="R998" t="s">
        <v>561</v>
      </c>
      <c r="S998">
        <v>33.646607000000003</v>
      </c>
      <c r="T998">
        <v>-84.753021000000004</v>
      </c>
      <c r="U998">
        <v>3.4249999999999998</v>
      </c>
      <c r="V998">
        <v>2</v>
      </c>
      <c r="W998">
        <v>6</v>
      </c>
      <c r="X998">
        <v>3.1960000000000002</v>
      </c>
      <c r="Y998">
        <v>657.4</v>
      </c>
      <c r="Z998">
        <v>13000999024</v>
      </c>
      <c r="AA998">
        <v>1584.3110541689998</v>
      </c>
      <c r="AB998" t="s">
        <v>41</v>
      </c>
      <c r="AC998" t="s">
        <v>72</v>
      </c>
      <c r="AD998" t="s">
        <v>54</v>
      </c>
      <c r="AE998" t="s">
        <v>73</v>
      </c>
      <c r="AF998" t="s">
        <v>4744</v>
      </c>
    </row>
    <row r="999" spans="1:32" x14ac:dyDescent="0.25">
      <c r="A999" t="s">
        <v>4745</v>
      </c>
      <c r="B999" t="s">
        <v>4746</v>
      </c>
      <c r="C999" t="s">
        <v>4746</v>
      </c>
      <c r="D999" t="s">
        <v>4747</v>
      </c>
      <c r="E999" t="s">
        <v>99</v>
      </c>
      <c r="F999">
        <v>6</v>
      </c>
      <c r="G999">
        <v>2022</v>
      </c>
      <c r="H999" s="1">
        <v>44791.581142962961</v>
      </c>
      <c r="I999" t="s">
        <v>3355</v>
      </c>
      <c r="J999">
        <v>558.55999999999995</v>
      </c>
      <c r="K999">
        <v>0</v>
      </c>
      <c r="L999" t="s">
        <v>38</v>
      </c>
      <c r="M999" t="s">
        <v>79</v>
      </c>
      <c r="Q999">
        <v>558.55999999999995</v>
      </c>
      <c r="R999" t="s">
        <v>94</v>
      </c>
      <c r="S999">
        <v>33.217472000000001</v>
      </c>
      <c r="T999">
        <v>-95.885971999999995</v>
      </c>
      <c r="U999">
        <v>0.97908333299999994</v>
      </c>
      <c r="V999">
        <v>1</v>
      </c>
      <c r="W999">
        <v>2</v>
      </c>
      <c r="X999">
        <v>2</v>
      </c>
      <c r="Y999">
        <v>357.53500000000003</v>
      </c>
      <c r="Z999">
        <v>48005024001</v>
      </c>
      <c r="AA999">
        <v>536.2983970721499</v>
      </c>
      <c r="AB999" t="s">
        <v>118</v>
      </c>
      <c r="AC999" t="s">
        <v>54</v>
      </c>
      <c r="AD999" t="s">
        <v>54</v>
      </c>
      <c r="AE999" t="s">
        <v>54</v>
      </c>
      <c r="AF999" t="s">
        <v>4748</v>
      </c>
    </row>
    <row r="1000" spans="1:32" x14ac:dyDescent="0.25">
      <c r="A1000" t="s">
        <v>4749</v>
      </c>
      <c r="B1000" t="s">
        <v>4750</v>
      </c>
      <c r="C1000" t="s">
        <v>4751</v>
      </c>
      <c r="D1000" t="s">
        <v>4752</v>
      </c>
      <c r="E1000" t="s">
        <v>3411</v>
      </c>
      <c r="F1000">
        <v>3</v>
      </c>
      <c r="G1000">
        <v>2022</v>
      </c>
      <c r="H1000" s="1">
        <v>44951.604614895834</v>
      </c>
      <c r="I1000" t="s">
        <v>3355</v>
      </c>
      <c r="J1000">
        <v>556.94000000000005</v>
      </c>
      <c r="K1000">
        <v>0</v>
      </c>
      <c r="L1000" t="s">
        <v>38</v>
      </c>
      <c r="M1000" t="s">
        <v>79</v>
      </c>
      <c r="Q1000">
        <v>3364.53</v>
      </c>
      <c r="R1000" t="s">
        <v>94</v>
      </c>
      <c r="S1000">
        <v>38.523212000000001</v>
      </c>
      <c r="T1000">
        <v>-75.090427000000005</v>
      </c>
      <c r="U1000">
        <v>3.096666667</v>
      </c>
      <c r="V1000">
        <v>1</v>
      </c>
      <c r="W1000">
        <v>0</v>
      </c>
      <c r="X1000">
        <v>0</v>
      </c>
      <c r="Y1000">
        <v>1132.28</v>
      </c>
      <c r="Z1000">
        <v>10000001002</v>
      </c>
      <c r="AA1000">
        <v>2640.5184236150003</v>
      </c>
      <c r="AB1000" t="s">
        <v>54</v>
      </c>
      <c r="AC1000" t="s">
        <v>64</v>
      </c>
      <c r="AD1000" t="s">
        <v>537</v>
      </c>
      <c r="AE1000" t="s">
        <v>73</v>
      </c>
      <c r="AF1000" t="s">
        <v>4753</v>
      </c>
    </row>
    <row r="1001" spans="1:32" x14ac:dyDescent="0.25">
      <c r="A1001" t="s">
        <v>4754</v>
      </c>
      <c r="B1001" t="s">
        <v>4755</v>
      </c>
      <c r="C1001" t="s">
        <v>4756</v>
      </c>
      <c r="D1001" t="s">
        <v>4757</v>
      </c>
      <c r="E1001" t="s">
        <v>951</v>
      </c>
      <c r="F1001">
        <v>1</v>
      </c>
      <c r="G1001">
        <v>2022</v>
      </c>
      <c r="H1001" s="1">
        <v>44971.36719665509</v>
      </c>
      <c r="I1001" t="s">
        <v>3355</v>
      </c>
      <c r="J1001">
        <v>546.5</v>
      </c>
      <c r="K1001">
        <v>0</v>
      </c>
      <c r="L1001" t="s">
        <v>38</v>
      </c>
      <c r="M1001" t="s">
        <v>79</v>
      </c>
      <c r="Q1001">
        <v>546.5</v>
      </c>
      <c r="R1001" t="s">
        <v>94</v>
      </c>
      <c r="S1001">
        <v>44.308819999999997</v>
      </c>
      <c r="T1001">
        <v>-71.790480000000002</v>
      </c>
      <c r="U1001">
        <v>0.55216666700000006</v>
      </c>
      <c r="V1001">
        <v>1</v>
      </c>
      <c r="W1001">
        <v>1.5</v>
      </c>
      <c r="X1001">
        <v>0</v>
      </c>
      <c r="Y1001">
        <v>200.87799999999999</v>
      </c>
      <c r="Z1001">
        <v>33000040001</v>
      </c>
      <c r="AA1001">
        <v>442.69657157297002</v>
      </c>
      <c r="AB1001" t="s">
        <v>41</v>
      </c>
      <c r="AC1001" t="s">
        <v>54</v>
      </c>
      <c r="AD1001" t="s">
        <v>54</v>
      </c>
      <c r="AE1001" t="s">
        <v>73</v>
      </c>
      <c r="AF1001" t="s">
        <v>4758</v>
      </c>
    </row>
    <row r="1002" spans="1:32" x14ac:dyDescent="0.25">
      <c r="A1002" t="s">
        <v>4759</v>
      </c>
      <c r="B1002" t="s">
        <v>4760</v>
      </c>
      <c r="C1002" t="s">
        <v>4761</v>
      </c>
      <c r="D1002" t="s">
        <v>4762</v>
      </c>
      <c r="E1002" t="s">
        <v>117</v>
      </c>
      <c r="F1002">
        <v>5</v>
      </c>
      <c r="G1002">
        <v>2022</v>
      </c>
      <c r="H1002" s="1">
        <v>44946.401244351851</v>
      </c>
      <c r="I1002" t="s">
        <v>3355</v>
      </c>
      <c r="J1002">
        <v>540</v>
      </c>
      <c r="K1002">
        <v>0</v>
      </c>
      <c r="L1002" t="s">
        <v>38</v>
      </c>
      <c r="M1002" t="s">
        <v>79</v>
      </c>
      <c r="Q1002">
        <v>540</v>
      </c>
      <c r="R1002" t="s">
        <v>94</v>
      </c>
      <c r="S1002">
        <v>40.082360000000001</v>
      </c>
      <c r="T1002">
        <v>-88.332920000000001</v>
      </c>
      <c r="U1002">
        <v>6.4924345409999997</v>
      </c>
      <c r="V1002">
        <v>4</v>
      </c>
      <c r="W1002">
        <v>17.25</v>
      </c>
      <c r="X1002">
        <v>7.98</v>
      </c>
      <c r="Y1002">
        <v>2287.67</v>
      </c>
      <c r="Z1002">
        <v>17000112002</v>
      </c>
      <c r="AA1002">
        <v>2737.0339246161002</v>
      </c>
      <c r="AB1002" t="s">
        <v>54</v>
      </c>
      <c r="AC1002" t="s">
        <v>54</v>
      </c>
      <c r="AD1002" t="s">
        <v>54</v>
      </c>
      <c r="AE1002" t="s">
        <v>65</v>
      </c>
      <c r="AF1002" t="s">
        <v>4763</v>
      </c>
    </row>
    <row r="1003" spans="1:32" x14ac:dyDescent="0.25">
      <c r="A1003" t="s">
        <v>4764</v>
      </c>
      <c r="B1003" t="s">
        <v>4765</v>
      </c>
      <c r="C1003" t="s">
        <v>4765</v>
      </c>
      <c r="D1003" t="s">
        <v>4766</v>
      </c>
      <c r="E1003" t="s">
        <v>99</v>
      </c>
      <c r="F1003">
        <v>6</v>
      </c>
      <c r="G1003">
        <v>2022</v>
      </c>
      <c r="H1003" s="1">
        <v>44826.458684872683</v>
      </c>
      <c r="I1003" t="s">
        <v>3355</v>
      </c>
      <c r="J1003">
        <v>539.75</v>
      </c>
      <c r="K1003">
        <v>0</v>
      </c>
      <c r="L1003" t="s">
        <v>38</v>
      </c>
      <c r="M1003" t="s">
        <v>79</v>
      </c>
      <c r="Q1003">
        <v>539.75</v>
      </c>
      <c r="R1003" t="s">
        <v>94</v>
      </c>
      <c r="S1003">
        <v>30.71097</v>
      </c>
      <c r="T1003">
        <v>-94.934389999999993</v>
      </c>
      <c r="U1003">
        <v>1.4034166669999999</v>
      </c>
      <c r="V1003">
        <v>1</v>
      </c>
      <c r="W1003">
        <v>2.25</v>
      </c>
      <c r="X1003">
        <v>0</v>
      </c>
      <c r="Y1003">
        <v>512.41300000000001</v>
      </c>
      <c r="AB1003" t="s">
        <v>118</v>
      </c>
      <c r="AC1003" t="s">
        <v>54</v>
      </c>
      <c r="AD1003" t="s">
        <v>54</v>
      </c>
      <c r="AE1003" t="s">
        <v>44</v>
      </c>
      <c r="AF1003" t="s">
        <v>4767</v>
      </c>
    </row>
    <row r="1004" spans="1:32" x14ac:dyDescent="0.25">
      <c r="A1004" t="s">
        <v>4768</v>
      </c>
      <c r="B1004" t="s">
        <v>4769</v>
      </c>
      <c r="C1004" t="s">
        <v>4770</v>
      </c>
      <c r="D1004" t="s">
        <v>4771</v>
      </c>
      <c r="E1004" t="s">
        <v>213</v>
      </c>
      <c r="F1004">
        <v>3</v>
      </c>
      <c r="G1004">
        <v>2022</v>
      </c>
      <c r="H1004" s="1">
        <v>44959.593131701389</v>
      </c>
      <c r="I1004" t="s">
        <v>3355</v>
      </c>
      <c r="J1004">
        <v>535.01</v>
      </c>
      <c r="K1004">
        <v>0</v>
      </c>
      <c r="L1004" t="s">
        <v>38</v>
      </c>
      <c r="M1004" t="s">
        <v>51</v>
      </c>
      <c r="N1004">
        <v>535.01</v>
      </c>
      <c r="R1004" t="s">
        <v>52</v>
      </c>
      <c r="S1004">
        <v>39.763908999999998</v>
      </c>
      <c r="T1004">
        <v>-76.703271999999998</v>
      </c>
      <c r="U1004">
        <v>1.213833333</v>
      </c>
      <c r="V1004">
        <v>1</v>
      </c>
      <c r="W1004">
        <v>2.25</v>
      </c>
      <c r="X1004">
        <v>0</v>
      </c>
      <c r="Y1004">
        <v>443.13900000000001</v>
      </c>
      <c r="Z1004">
        <v>42003159001</v>
      </c>
      <c r="AA1004">
        <v>646.47175198849993</v>
      </c>
      <c r="AB1004" t="s">
        <v>87</v>
      </c>
      <c r="AC1004" t="s">
        <v>72</v>
      </c>
      <c r="AD1004" t="s">
        <v>54</v>
      </c>
      <c r="AE1004" t="s">
        <v>65</v>
      </c>
      <c r="AF1004" t="s">
        <v>4772</v>
      </c>
    </row>
    <row r="1005" spans="1:32" x14ac:dyDescent="0.25">
      <c r="A1005" t="s">
        <v>4773</v>
      </c>
      <c r="B1005" t="s">
        <v>4774</v>
      </c>
      <c r="C1005" t="s">
        <v>4774</v>
      </c>
      <c r="D1005" t="s">
        <v>4775</v>
      </c>
      <c r="E1005" t="s">
        <v>99</v>
      </c>
      <c r="F1005">
        <v>6</v>
      </c>
      <c r="G1005">
        <v>2022</v>
      </c>
      <c r="H1005" s="1">
        <v>44872.67549577546</v>
      </c>
      <c r="I1005" t="s">
        <v>3355</v>
      </c>
      <c r="J1005">
        <v>530.48</v>
      </c>
      <c r="K1005">
        <v>0</v>
      </c>
      <c r="L1005" t="s">
        <v>38</v>
      </c>
      <c r="M1005" t="s">
        <v>79</v>
      </c>
      <c r="Q1005">
        <v>530.48</v>
      </c>
      <c r="R1005" t="s">
        <v>94</v>
      </c>
      <c r="S1005">
        <v>29.957439999999998</v>
      </c>
      <c r="T1005">
        <v>-93.999790000000004</v>
      </c>
      <c r="U1005">
        <v>2.4059166670000001</v>
      </c>
      <c r="V1005">
        <v>1</v>
      </c>
      <c r="W1005">
        <v>5.2</v>
      </c>
      <c r="X1005">
        <v>5.2</v>
      </c>
      <c r="Y1005">
        <v>878.71400000000006</v>
      </c>
      <c r="Z1005">
        <v>48006007001</v>
      </c>
      <c r="AB1005" t="s">
        <v>41</v>
      </c>
      <c r="AC1005" t="s">
        <v>54</v>
      </c>
      <c r="AD1005" t="s">
        <v>54</v>
      </c>
      <c r="AE1005" t="s">
        <v>65</v>
      </c>
      <c r="AF1005" t="s">
        <v>4776</v>
      </c>
    </row>
    <row r="1006" spans="1:32" x14ac:dyDescent="0.25">
      <c r="A1006" t="s">
        <v>4777</v>
      </c>
      <c r="B1006" t="s">
        <v>4778</v>
      </c>
      <c r="C1006" t="s">
        <v>4779</v>
      </c>
      <c r="D1006" t="s">
        <v>4780</v>
      </c>
      <c r="E1006" t="s">
        <v>36</v>
      </c>
      <c r="F1006">
        <v>9</v>
      </c>
      <c r="G1006">
        <v>2022</v>
      </c>
      <c r="H1006" s="1">
        <v>44971.506509386571</v>
      </c>
      <c r="I1006" t="s">
        <v>3355</v>
      </c>
      <c r="J1006">
        <v>518</v>
      </c>
      <c r="K1006">
        <v>0</v>
      </c>
      <c r="L1006" t="s">
        <v>38</v>
      </c>
      <c r="M1006" t="s">
        <v>79</v>
      </c>
      <c r="Q1006">
        <v>330</v>
      </c>
      <c r="R1006" t="s">
        <v>52</v>
      </c>
      <c r="S1006">
        <v>33.017359999999996</v>
      </c>
      <c r="T1006">
        <v>-115.50923</v>
      </c>
      <c r="U1006">
        <v>0</v>
      </c>
      <c r="V1006">
        <v>1</v>
      </c>
      <c r="W1006">
        <v>5.9</v>
      </c>
      <c r="X1006">
        <v>3.1</v>
      </c>
      <c r="Y1006">
        <v>0</v>
      </c>
      <c r="Z1006">
        <v>6007022001</v>
      </c>
      <c r="AA1006">
        <v>2895.4650300330004</v>
      </c>
      <c r="AB1006" t="s">
        <v>41</v>
      </c>
      <c r="AC1006" t="s">
        <v>54</v>
      </c>
      <c r="AD1006" t="s">
        <v>43</v>
      </c>
      <c r="AE1006" t="s">
        <v>73</v>
      </c>
      <c r="AF1006" t="s">
        <v>4781</v>
      </c>
    </row>
    <row r="1007" spans="1:32" x14ac:dyDescent="0.25">
      <c r="A1007" t="s">
        <v>4782</v>
      </c>
      <c r="B1007" t="s">
        <v>4783</v>
      </c>
      <c r="C1007" t="s">
        <v>4784</v>
      </c>
      <c r="D1007" t="s">
        <v>4785</v>
      </c>
      <c r="E1007" t="s">
        <v>213</v>
      </c>
      <c r="F1007">
        <v>3</v>
      </c>
      <c r="G1007">
        <v>2022</v>
      </c>
      <c r="H1007" s="1">
        <v>44944.617864375003</v>
      </c>
      <c r="I1007" t="s">
        <v>3355</v>
      </c>
      <c r="J1007">
        <v>517.42999999999995</v>
      </c>
      <c r="K1007">
        <v>0</v>
      </c>
      <c r="L1007" t="s">
        <v>38</v>
      </c>
      <c r="M1007" t="s">
        <v>51</v>
      </c>
      <c r="N1007">
        <v>517.42999999999995</v>
      </c>
      <c r="R1007" t="s">
        <v>214</v>
      </c>
      <c r="S1007">
        <v>40.099167000000001</v>
      </c>
      <c r="T1007">
        <v>-76.493611000000001</v>
      </c>
      <c r="U1007">
        <v>0.81008333300000002</v>
      </c>
      <c r="V1007">
        <v>1</v>
      </c>
      <c r="W1007">
        <v>1.53</v>
      </c>
      <c r="X1007">
        <v>0</v>
      </c>
      <c r="Y1007">
        <v>295.64299999999997</v>
      </c>
      <c r="Z1007">
        <v>42001005001</v>
      </c>
      <c r="AA1007">
        <v>373.31467368350002</v>
      </c>
      <c r="AB1007" t="s">
        <v>53</v>
      </c>
      <c r="AC1007" t="s">
        <v>42</v>
      </c>
      <c r="AD1007" t="s">
        <v>975</v>
      </c>
      <c r="AE1007" t="s">
        <v>73</v>
      </c>
      <c r="AF1007" t="s">
        <v>4786</v>
      </c>
    </row>
    <row r="1008" spans="1:32" x14ac:dyDescent="0.25">
      <c r="A1008" t="s">
        <v>4787</v>
      </c>
      <c r="B1008" t="s">
        <v>4788</v>
      </c>
      <c r="C1008" t="s">
        <v>4789</v>
      </c>
      <c r="D1008" t="s">
        <v>3448</v>
      </c>
      <c r="E1008" t="s">
        <v>253</v>
      </c>
      <c r="F1008">
        <v>5</v>
      </c>
      <c r="G1008">
        <v>2022</v>
      </c>
      <c r="H1008" s="1">
        <v>44950.355598275462</v>
      </c>
      <c r="I1008" t="s">
        <v>3355</v>
      </c>
      <c r="J1008">
        <v>517</v>
      </c>
      <c r="K1008">
        <v>0</v>
      </c>
      <c r="L1008" t="s">
        <v>38</v>
      </c>
      <c r="M1008" t="s">
        <v>51</v>
      </c>
      <c r="N1008">
        <v>517</v>
      </c>
      <c r="R1008" t="s">
        <v>52</v>
      </c>
      <c r="S1008">
        <v>38.350099999999998</v>
      </c>
      <c r="T1008">
        <v>-87.593400000000003</v>
      </c>
      <c r="U1008">
        <v>2.219966667</v>
      </c>
      <c r="V1008">
        <v>1</v>
      </c>
      <c r="W1008">
        <v>4.1859999999999999</v>
      </c>
      <c r="X1008">
        <v>0</v>
      </c>
      <c r="Y1008">
        <v>809.48850000000004</v>
      </c>
      <c r="Z1008">
        <v>18000809001</v>
      </c>
      <c r="AA1008">
        <v>1524.5807063796401</v>
      </c>
      <c r="AB1008" t="s">
        <v>41</v>
      </c>
      <c r="AC1008" t="s">
        <v>54</v>
      </c>
      <c r="AD1008" t="s">
        <v>54</v>
      </c>
      <c r="AE1008" t="s">
        <v>73</v>
      </c>
      <c r="AF1008" t="s">
        <v>4790</v>
      </c>
    </row>
    <row r="1009" spans="1:32" x14ac:dyDescent="0.25">
      <c r="A1009" t="s">
        <v>4216</v>
      </c>
      <c r="B1009" t="s">
        <v>4791</v>
      </c>
      <c r="C1009" t="s">
        <v>4792</v>
      </c>
      <c r="D1009" t="s">
        <v>3607</v>
      </c>
      <c r="E1009" t="s">
        <v>85</v>
      </c>
      <c r="F1009">
        <v>2</v>
      </c>
      <c r="G1009">
        <v>2022</v>
      </c>
      <c r="H1009" s="1">
        <v>44976.560097581016</v>
      </c>
      <c r="I1009" t="s">
        <v>3355</v>
      </c>
      <c r="J1009">
        <v>511</v>
      </c>
      <c r="K1009">
        <v>0</v>
      </c>
      <c r="L1009" t="s">
        <v>38</v>
      </c>
      <c r="M1009" t="s">
        <v>63</v>
      </c>
      <c r="P1009">
        <v>511</v>
      </c>
      <c r="R1009" t="s">
        <v>38</v>
      </c>
      <c r="S1009">
        <v>40.964750000000002</v>
      </c>
      <c r="T1009">
        <v>-73.690777999999995</v>
      </c>
      <c r="U1009">
        <v>2.8833333329999999</v>
      </c>
      <c r="V1009">
        <v>2</v>
      </c>
      <c r="W1009">
        <v>5</v>
      </c>
      <c r="X1009">
        <v>0</v>
      </c>
      <c r="Y1009">
        <v>1050.7</v>
      </c>
      <c r="Z1009">
        <v>36003169001</v>
      </c>
      <c r="AA1009">
        <v>1481.0576785697101</v>
      </c>
      <c r="AB1009" t="s">
        <v>54</v>
      </c>
      <c r="AC1009" t="s">
        <v>54</v>
      </c>
      <c r="AD1009" t="s">
        <v>54</v>
      </c>
      <c r="AE1009" t="s">
        <v>44</v>
      </c>
      <c r="AF1009" t="s">
        <v>4793</v>
      </c>
    </row>
    <row r="1010" spans="1:32" x14ac:dyDescent="0.25">
      <c r="A1010" t="s">
        <v>4794</v>
      </c>
      <c r="B1010" t="s">
        <v>4795</v>
      </c>
      <c r="C1010" t="s">
        <v>4796</v>
      </c>
      <c r="D1010" t="s">
        <v>4797</v>
      </c>
      <c r="E1010" t="s">
        <v>172</v>
      </c>
      <c r="F1010">
        <v>4</v>
      </c>
      <c r="G1010">
        <v>2022</v>
      </c>
      <c r="H1010" s="1">
        <v>44979.537176909726</v>
      </c>
      <c r="I1010" t="s">
        <v>3355</v>
      </c>
      <c r="J1010">
        <v>509.45</v>
      </c>
      <c r="K1010">
        <v>0</v>
      </c>
      <c r="L1010" t="s">
        <v>38</v>
      </c>
      <c r="M1010" t="s">
        <v>79</v>
      </c>
      <c r="Q1010">
        <v>509.45</v>
      </c>
      <c r="R1010" t="s">
        <v>94</v>
      </c>
      <c r="S1010">
        <v>34.647500000000001</v>
      </c>
      <c r="T1010">
        <v>-82.99</v>
      </c>
      <c r="U1010">
        <v>2.5983333329999998</v>
      </c>
      <c r="V1010">
        <v>1</v>
      </c>
      <c r="W1010">
        <v>0</v>
      </c>
      <c r="X1010">
        <v>0</v>
      </c>
      <c r="Y1010">
        <v>946.9</v>
      </c>
      <c r="Z1010">
        <v>45000704001</v>
      </c>
      <c r="AA1010">
        <v>1420.4168071859999</v>
      </c>
      <c r="AB1010" t="s">
        <v>41</v>
      </c>
      <c r="AC1010" t="s">
        <v>72</v>
      </c>
      <c r="AD1010" t="s">
        <v>54</v>
      </c>
      <c r="AE1010" t="s">
        <v>73</v>
      </c>
      <c r="AF1010" t="s">
        <v>4798</v>
      </c>
    </row>
    <row r="1011" spans="1:32" x14ac:dyDescent="0.25">
      <c r="A1011" t="s">
        <v>4799</v>
      </c>
      <c r="B1011" t="s">
        <v>4800</v>
      </c>
      <c r="C1011" t="s">
        <v>4801</v>
      </c>
      <c r="D1011" t="s">
        <v>4802</v>
      </c>
      <c r="E1011" t="s">
        <v>85</v>
      </c>
      <c r="F1011">
        <v>2</v>
      </c>
      <c r="G1011">
        <v>2022</v>
      </c>
      <c r="H1011" s="1">
        <v>44974.480737905091</v>
      </c>
      <c r="I1011" t="s">
        <v>3355</v>
      </c>
      <c r="J1011">
        <v>507</v>
      </c>
      <c r="K1011">
        <v>1</v>
      </c>
      <c r="L1011" t="s">
        <v>51</v>
      </c>
      <c r="M1011" t="s">
        <v>51</v>
      </c>
      <c r="N1011">
        <v>507</v>
      </c>
      <c r="R1011" t="s">
        <v>214</v>
      </c>
      <c r="S1011">
        <v>41.608083000000001</v>
      </c>
      <c r="T1011">
        <v>-73.942582999999999</v>
      </c>
      <c r="U1011">
        <v>0</v>
      </c>
      <c r="V1011">
        <v>1</v>
      </c>
      <c r="W1011">
        <v>2.7749999999999999</v>
      </c>
      <c r="X1011">
        <v>0</v>
      </c>
      <c r="Y1011">
        <v>0</v>
      </c>
      <c r="Z1011">
        <v>36003020002</v>
      </c>
      <c r="AA1011">
        <v>732.97149345175012</v>
      </c>
      <c r="AB1011" t="s">
        <v>41</v>
      </c>
      <c r="AC1011" t="s">
        <v>54</v>
      </c>
      <c r="AD1011" t="s">
        <v>54</v>
      </c>
      <c r="AE1011" t="s">
        <v>55</v>
      </c>
      <c r="AF1011" t="s">
        <v>4803</v>
      </c>
    </row>
    <row r="1012" spans="1:32" x14ac:dyDescent="0.25">
      <c r="A1012" t="s">
        <v>4804</v>
      </c>
      <c r="B1012" t="s">
        <v>4805</v>
      </c>
      <c r="C1012" t="s">
        <v>4806</v>
      </c>
      <c r="D1012" t="s">
        <v>2505</v>
      </c>
      <c r="E1012" t="s">
        <v>172</v>
      </c>
      <c r="F1012">
        <v>4</v>
      </c>
      <c r="G1012">
        <v>2022</v>
      </c>
      <c r="H1012" s="1">
        <v>44976.497464444445</v>
      </c>
      <c r="I1012" t="s">
        <v>3355</v>
      </c>
      <c r="J1012">
        <v>498.34</v>
      </c>
      <c r="K1012">
        <v>0</v>
      </c>
      <c r="L1012" t="s">
        <v>38</v>
      </c>
      <c r="M1012" t="s">
        <v>51</v>
      </c>
      <c r="N1012">
        <v>921.6</v>
      </c>
      <c r="R1012" t="s">
        <v>52</v>
      </c>
      <c r="S1012">
        <v>34.491943999999997</v>
      </c>
      <c r="T1012">
        <v>-82.625277999999994</v>
      </c>
      <c r="U1012">
        <v>4.2554166670000004</v>
      </c>
      <c r="V1012">
        <v>1</v>
      </c>
      <c r="W1012">
        <v>0</v>
      </c>
      <c r="X1012">
        <v>0</v>
      </c>
      <c r="Y1012">
        <v>1552.357</v>
      </c>
      <c r="Z1012">
        <v>45000237002</v>
      </c>
      <c r="AA1012">
        <v>2840.8336143720003</v>
      </c>
      <c r="AB1012" t="s">
        <v>407</v>
      </c>
      <c r="AC1012" t="s">
        <v>42</v>
      </c>
      <c r="AD1012" t="s">
        <v>54</v>
      </c>
      <c r="AE1012" t="s">
        <v>55</v>
      </c>
      <c r="AF1012" t="s">
        <v>4807</v>
      </c>
    </row>
    <row r="1013" spans="1:32" x14ac:dyDescent="0.25">
      <c r="A1013" t="s">
        <v>4216</v>
      </c>
      <c r="B1013" t="s">
        <v>4808</v>
      </c>
      <c r="C1013" t="s">
        <v>4809</v>
      </c>
      <c r="D1013" t="s">
        <v>3607</v>
      </c>
      <c r="E1013" t="s">
        <v>85</v>
      </c>
      <c r="F1013">
        <v>2</v>
      </c>
      <c r="G1013">
        <v>2022</v>
      </c>
      <c r="H1013" s="1">
        <v>44975.843312118057</v>
      </c>
      <c r="I1013" t="s">
        <v>3355</v>
      </c>
      <c r="J1013">
        <v>496.16</v>
      </c>
      <c r="K1013">
        <v>0</v>
      </c>
      <c r="L1013" t="s">
        <v>38</v>
      </c>
      <c r="M1013" t="s">
        <v>63</v>
      </c>
      <c r="P1013">
        <v>496.15</v>
      </c>
      <c r="R1013" t="s">
        <v>38</v>
      </c>
      <c r="S1013">
        <v>41.300055999999998</v>
      </c>
      <c r="T1013">
        <v>-73.929582999999994</v>
      </c>
      <c r="U1013">
        <v>0</v>
      </c>
      <c r="V1013">
        <v>1</v>
      </c>
      <c r="W1013">
        <v>10</v>
      </c>
      <c r="X1013">
        <v>0</v>
      </c>
      <c r="Y1013">
        <v>0</v>
      </c>
      <c r="Z1013">
        <v>36003169008</v>
      </c>
      <c r="AA1013">
        <v>2986.5173894680001</v>
      </c>
      <c r="AB1013" t="s">
        <v>53</v>
      </c>
      <c r="AC1013" t="s">
        <v>54</v>
      </c>
      <c r="AD1013" t="s">
        <v>54</v>
      </c>
      <c r="AE1013" t="s">
        <v>55</v>
      </c>
      <c r="AF1013" t="s">
        <v>4810</v>
      </c>
    </row>
    <row r="1014" spans="1:32" x14ac:dyDescent="0.25">
      <c r="A1014" t="s">
        <v>4811</v>
      </c>
      <c r="B1014" t="s">
        <v>4812</v>
      </c>
      <c r="C1014" t="s">
        <v>4813</v>
      </c>
      <c r="D1014" t="s">
        <v>4814</v>
      </c>
      <c r="E1014" t="s">
        <v>117</v>
      </c>
      <c r="F1014">
        <v>5</v>
      </c>
      <c r="G1014">
        <v>2022</v>
      </c>
      <c r="H1014" s="1">
        <v>44949.459845057871</v>
      </c>
      <c r="I1014" t="s">
        <v>3355</v>
      </c>
      <c r="J1014">
        <v>493</v>
      </c>
      <c r="K1014">
        <v>0</v>
      </c>
      <c r="L1014" t="s">
        <v>38</v>
      </c>
      <c r="M1014" t="s">
        <v>79</v>
      </c>
      <c r="Q1014">
        <v>493</v>
      </c>
      <c r="R1014" t="s">
        <v>52</v>
      </c>
      <c r="S1014">
        <v>37.759279999999997</v>
      </c>
      <c r="T1014">
        <v>-89.361400000000003</v>
      </c>
      <c r="U1014">
        <v>1.9334166669999999</v>
      </c>
      <c r="V1014">
        <v>1</v>
      </c>
      <c r="W1014">
        <v>7</v>
      </c>
      <c r="X1014">
        <v>2.8</v>
      </c>
      <c r="Y1014">
        <v>700.5</v>
      </c>
      <c r="Z1014">
        <v>17000038001</v>
      </c>
      <c r="AA1014">
        <v>393.34619275919999</v>
      </c>
      <c r="AB1014" t="s">
        <v>41</v>
      </c>
      <c r="AC1014" t="s">
        <v>54</v>
      </c>
      <c r="AD1014" t="s">
        <v>54</v>
      </c>
      <c r="AE1014" t="s">
        <v>73</v>
      </c>
      <c r="AF1014" t="s">
        <v>4815</v>
      </c>
    </row>
    <row r="1015" spans="1:32" x14ac:dyDescent="0.25">
      <c r="A1015" t="s">
        <v>4816</v>
      </c>
      <c r="B1015" t="s">
        <v>4817</v>
      </c>
      <c r="C1015" t="s">
        <v>4818</v>
      </c>
      <c r="D1015" t="s">
        <v>4819</v>
      </c>
      <c r="E1015" t="s">
        <v>600</v>
      </c>
      <c r="F1015">
        <v>4</v>
      </c>
      <c r="G1015">
        <v>2022</v>
      </c>
      <c r="H1015" s="1">
        <v>44963.635300057867</v>
      </c>
      <c r="I1015" t="s">
        <v>3355</v>
      </c>
      <c r="J1015">
        <v>489</v>
      </c>
      <c r="K1015">
        <v>0</v>
      </c>
      <c r="L1015" t="s">
        <v>38</v>
      </c>
      <c r="M1015" t="s">
        <v>39</v>
      </c>
      <c r="N1015">
        <v>73</v>
      </c>
      <c r="Q1015">
        <v>416</v>
      </c>
      <c r="R1015" t="s">
        <v>561</v>
      </c>
      <c r="S1015">
        <v>25.997499999999999</v>
      </c>
      <c r="T1015">
        <v>-80.252178999999998</v>
      </c>
      <c r="Z1015">
        <v>12000001038</v>
      </c>
      <c r="AA1015">
        <v>2786.2021987109993</v>
      </c>
      <c r="AB1015" t="s">
        <v>41</v>
      </c>
      <c r="AC1015" t="s">
        <v>54</v>
      </c>
      <c r="AD1015" t="s">
        <v>54</v>
      </c>
      <c r="AE1015" t="s">
        <v>73</v>
      </c>
      <c r="AF1015" t="s">
        <v>4820</v>
      </c>
    </row>
    <row r="1016" spans="1:32" x14ac:dyDescent="0.25">
      <c r="A1016" t="s">
        <v>4821</v>
      </c>
      <c r="B1016" t="s">
        <v>4822</v>
      </c>
      <c r="C1016" t="s">
        <v>4822</v>
      </c>
      <c r="D1016" t="s">
        <v>98</v>
      </c>
      <c r="E1016" t="s">
        <v>99</v>
      </c>
      <c r="F1016">
        <v>6</v>
      </c>
      <c r="G1016">
        <v>2022</v>
      </c>
      <c r="H1016" s="1">
        <v>44833.451851782411</v>
      </c>
      <c r="I1016" t="s">
        <v>3355</v>
      </c>
      <c r="J1016">
        <v>488.61</v>
      </c>
      <c r="K1016">
        <v>0</v>
      </c>
      <c r="L1016" t="s">
        <v>38</v>
      </c>
      <c r="M1016" t="s">
        <v>79</v>
      </c>
      <c r="Q1016">
        <v>488.61</v>
      </c>
      <c r="R1016" t="s">
        <v>52</v>
      </c>
      <c r="S1016">
        <v>29.925236000000002</v>
      </c>
      <c r="T1016">
        <v>-95.609966</v>
      </c>
      <c r="U1016">
        <v>2.0745833330000001</v>
      </c>
      <c r="V1016">
        <v>1</v>
      </c>
      <c r="W1016">
        <v>3</v>
      </c>
      <c r="X1016">
        <v>0</v>
      </c>
      <c r="Y1016">
        <v>757.52700000000004</v>
      </c>
      <c r="AB1016" t="s">
        <v>41</v>
      </c>
      <c r="AC1016" t="s">
        <v>54</v>
      </c>
      <c r="AD1016" t="s">
        <v>54</v>
      </c>
      <c r="AE1016" t="s">
        <v>73</v>
      </c>
      <c r="AF1016" t="s">
        <v>4823</v>
      </c>
    </row>
    <row r="1017" spans="1:32" x14ac:dyDescent="0.25">
      <c r="A1017" t="s">
        <v>4360</v>
      </c>
      <c r="B1017" t="s">
        <v>4824</v>
      </c>
      <c r="C1017" t="s">
        <v>4825</v>
      </c>
      <c r="D1017" t="s">
        <v>4360</v>
      </c>
      <c r="E1017" t="s">
        <v>437</v>
      </c>
      <c r="F1017">
        <v>5</v>
      </c>
      <c r="G1017">
        <v>2022</v>
      </c>
      <c r="H1017" s="1">
        <v>44945.637618425928</v>
      </c>
      <c r="I1017" t="s">
        <v>3355</v>
      </c>
      <c r="J1017">
        <v>487</v>
      </c>
      <c r="K1017">
        <v>0</v>
      </c>
      <c r="L1017" t="s">
        <v>38</v>
      </c>
      <c r="M1017" t="s">
        <v>51</v>
      </c>
      <c r="N1017">
        <v>487</v>
      </c>
      <c r="R1017" t="s">
        <v>52</v>
      </c>
      <c r="S1017">
        <v>43.645366000000003</v>
      </c>
      <c r="T1017">
        <v>-95.579616000000001</v>
      </c>
      <c r="U1017">
        <v>1.5625833330000001</v>
      </c>
      <c r="V1017">
        <v>1</v>
      </c>
      <c r="W1017">
        <v>4</v>
      </c>
      <c r="X1017">
        <v>4</v>
      </c>
      <c r="Y1017">
        <v>570.83000000000004</v>
      </c>
      <c r="Z1017">
        <v>27000180001</v>
      </c>
      <c r="AA1017">
        <v>1197.1564218513799</v>
      </c>
      <c r="AB1017" t="s">
        <v>53</v>
      </c>
      <c r="AC1017" t="s">
        <v>42</v>
      </c>
      <c r="AD1017" t="s">
        <v>54</v>
      </c>
      <c r="AE1017" t="s">
        <v>438</v>
      </c>
      <c r="AF1017" t="s">
        <v>4826</v>
      </c>
    </row>
    <row r="1018" spans="1:32" x14ac:dyDescent="0.25">
      <c r="A1018" t="s">
        <v>4827</v>
      </c>
      <c r="B1018" t="s">
        <v>4828</v>
      </c>
      <c r="C1018" t="s">
        <v>4829</v>
      </c>
      <c r="D1018" t="s">
        <v>4830</v>
      </c>
      <c r="E1018" t="s">
        <v>777</v>
      </c>
      <c r="F1018">
        <v>9</v>
      </c>
      <c r="G1018">
        <v>2022</v>
      </c>
      <c r="H1018" s="1">
        <v>44945.585432453707</v>
      </c>
      <c r="I1018" t="s">
        <v>3355</v>
      </c>
      <c r="J1018">
        <v>481.44</v>
      </c>
      <c r="K1018">
        <v>0</v>
      </c>
      <c r="L1018" t="s">
        <v>38</v>
      </c>
      <c r="M1018" t="s">
        <v>79</v>
      </c>
      <c r="Q1018">
        <v>481.44</v>
      </c>
      <c r="R1018" t="s">
        <v>52</v>
      </c>
      <c r="S1018">
        <v>40.843617000000002</v>
      </c>
      <c r="T1018">
        <v>-115.752753</v>
      </c>
      <c r="Z1018">
        <v>32000045001</v>
      </c>
      <c r="AA1018">
        <v>857.71322587769987</v>
      </c>
      <c r="AB1018" t="s">
        <v>407</v>
      </c>
      <c r="AC1018" t="s">
        <v>3356</v>
      </c>
      <c r="AD1018" t="s">
        <v>54</v>
      </c>
      <c r="AE1018" t="s">
        <v>73</v>
      </c>
      <c r="AF1018" t="s">
        <v>4831</v>
      </c>
    </row>
    <row r="1019" spans="1:32" x14ac:dyDescent="0.25">
      <c r="A1019" t="s">
        <v>4832</v>
      </c>
      <c r="B1019" t="s">
        <v>4833</v>
      </c>
      <c r="C1019" t="s">
        <v>4834</v>
      </c>
      <c r="D1019" t="s">
        <v>4835</v>
      </c>
      <c r="E1019" t="s">
        <v>136</v>
      </c>
      <c r="F1019">
        <v>4</v>
      </c>
      <c r="G1019">
        <v>2022</v>
      </c>
      <c r="H1019" s="1">
        <v>44978.510831284722</v>
      </c>
      <c r="I1019" t="s">
        <v>3355</v>
      </c>
      <c r="J1019">
        <v>480</v>
      </c>
      <c r="K1019">
        <v>0</v>
      </c>
      <c r="L1019" t="s">
        <v>38</v>
      </c>
      <c r="M1019" t="s">
        <v>51</v>
      </c>
      <c r="N1019">
        <v>480</v>
      </c>
      <c r="R1019" t="s">
        <v>52</v>
      </c>
      <c r="S1019">
        <v>36.4758</v>
      </c>
      <c r="T1019">
        <v>-79.743849999999995</v>
      </c>
      <c r="U1019">
        <v>0</v>
      </c>
      <c r="V1019">
        <v>1</v>
      </c>
      <c r="W1019">
        <v>13.5</v>
      </c>
      <c r="X1019">
        <v>0</v>
      </c>
      <c r="Y1019">
        <v>0</v>
      </c>
      <c r="Z1019">
        <v>37007901001</v>
      </c>
      <c r="AA1019">
        <v>3678.5153211739998</v>
      </c>
      <c r="AB1019" t="s">
        <v>41</v>
      </c>
      <c r="AC1019" t="s">
        <v>54</v>
      </c>
      <c r="AD1019" t="s">
        <v>54</v>
      </c>
      <c r="AE1019" t="s">
        <v>44</v>
      </c>
      <c r="AF1019" t="s">
        <v>4836</v>
      </c>
    </row>
    <row r="1020" spans="1:32" x14ac:dyDescent="0.25">
      <c r="A1020" t="s">
        <v>4837</v>
      </c>
      <c r="B1020" t="s">
        <v>4838</v>
      </c>
      <c r="C1020" t="s">
        <v>4839</v>
      </c>
      <c r="D1020" t="s">
        <v>4840</v>
      </c>
      <c r="E1020" t="s">
        <v>641</v>
      </c>
      <c r="F1020">
        <v>3</v>
      </c>
      <c r="G1020">
        <v>2022</v>
      </c>
      <c r="H1020" s="1">
        <v>44979.406771319445</v>
      </c>
      <c r="I1020" t="s">
        <v>3355</v>
      </c>
      <c r="J1020">
        <v>479.5</v>
      </c>
      <c r="K1020">
        <v>0</v>
      </c>
      <c r="L1020" t="s">
        <v>38</v>
      </c>
      <c r="M1020" t="s">
        <v>51</v>
      </c>
      <c r="N1020">
        <v>479.5</v>
      </c>
      <c r="R1020" t="s">
        <v>52</v>
      </c>
      <c r="S1020">
        <v>38.530059999999999</v>
      </c>
      <c r="T1020">
        <v>-77.798100000000005</v>
      </c>
      <c r="U1020">
        <v>0.920608333</v>
      </c>
      <c r="V1020">
        <v>1</v>
      </c>
      <c r="W1020">
        <v>2</v>
      </c>
      <c r="X1020">
        <v>0</v>
      </c>
      <c r="Y1020">
        <v>336.17230000000001</v>
      </c>
      <c r="Z1020">
        <v>51000292003</v>
      </c>
      <c r="AA1020">
        <v>728.41887547999988</v>
      </c>
      <c r="AB1020" t="s">
        <v>41</v>
      </c>
      <c r="AC1020" t="s">
        <v>54</v>
      </c>
      <c r="AD1020" t="s">
        <v>54</v>
      </c>
      <c r="AE1020" t="s">
        <v>54</v>
      </c>
      <c r="AF1020" t="s">
        <v>4841</v>
      </c>
    </row>
    <row r="1021" spans="1:32" x14ac:dyDescent="0.25">
      <c r="A1021" t="s">
        <v>4842</v>
      </c>
      <c r="B1021" t="s">
        <v>4843</v>
      </c>
      <c r="C1021" t="s">
        <v>4844</v>
      </c>
      <c r="D1021" t="s">
        <v>3640</v>
      </c>
      <c r="E1021" t="s">
        <v>85</v>
      </c>
      <c r="F1021">
        <v>2</v>
      </c>
      <c r="G1021">
        <v>2022</v>
      </c>
      <c r="H1021" s="1">
        <v>44972.509171226855</v>
      </c>
      <c r="I1021" t="s">
        <v>3355</v>
      </c>
      <c r="J1021">
        <v>475.1</v>
      </c>
      <c r="K1021">
        <v>0</v>
      </c>
      <c r="L1021" t="s">
        <v>38</v>
      </c>
      <c r="M1021" t="s">
        <v>79</v>
      </c>
      <c r="Q1021">
        <v>475.1</v>
      </c>
      <c r="R1021" t="s">
        <v>94</v>
      </c>
      <c r="S1021">
        <v>42.656388999999997</v>
      </c>
      <c r="T1021">
        <v>-79.058055999999993</v>
      </c>
      <c r="U1021">
        <v>18.328333333</v>
      </c>
      <c r="V1021">
        <v>3</v>
      </c>
      <c r="W1021">
        <v>7.68</v>
      </c>
      <c r="X1021">
        <v>0</v>
      </c>
      <c r="Y1021">
        <v>4377.57</v>
      </c>
      <c r="Z1021">
        <v>36009082002</v>
      </c>
      <c r="AA1021">
        <v>1402.2063352990001</v>
      </c>
      <c r="AB1021" t="s">
        <v>118</v>
      </c>
      <c r="AC1021" t="s">
        <v>64</v>
      </c>
      <c r="AD1021" t="s">
        <v>54</v>
      </c>
      <c r="AE1021" t="s">
        <v>73</v>
      </c>
      <c r="AF1021" t="s">
        <v>4845</v>
      </c>
    </row>
    <row r="1022" spans="1:32" x14ac:dyDescent="0.25">
      <c r="A1022" t="s">
        <v>4846</v>
      </c>
      <c r="B1022" t="s">
        <v>4847</v>
      </c>
      <c r="C1022" t="s">
        <v>4848</v>
      </c>
      <c r="D1022" t="s">
        <v>4849</v>
      </c>
      <c r="E1022" t="s">
        <v>213</v>
      </c>
      <c r="F1022">
        <v>3</v>
      </c>
      <c r="G1022">
        <v>2022</v>
      </c>
      <c r="H1022" s="1">
        <v>44966.533098414351</v>
      </c>
      <c r="I1022" t="s">
        <v>3355</v>
      </c>
      <c r="J1022">
        <v>474.04</v>
      </c>
      <c r="K1022">
        <v>0</v>
      </c>
      <c r="L1022" t="s">
        <v>38</v>
      </c>
      <c r="M1022" t="s">
        <v>79</v>
      </c>
      <c r="Q1022">
        <v>474.04</v>
      </c>
      <c r="R1022" t="s">
        <v>94</v>
      </c>
      <c r="S1022">
        <v>40.579510999999997</v>
      </c>
      <c r="T1022">
        <v>-79.774771000000001</v>
      </c>
      <c r="U1022">
        <v>8.0416666669999994</v>
      </c>
      <c r="V1022">
        <v>1</v>
      </c>
      <c r="W1022">
        <v>9</v>
      </c>
      <c r="X1022">
        <v>0</v>
      </c>
      <c r="Y1022">
        <v>2922.7</v>
      </c>
      <c r="Z1022">
        <v>42005029001</v>
      </c>
      <c r="AA1022">
        <v>1462.3008925260999</v>
      </c>
      <c r="AB1022" t="s">
        <v>118</v>
      </c>
      <c r="AC1022" t="s">
        <v>54</v>
      </c>
      <c r="AD1022" t="s">
        <v>54</v>
      </c>
      <c r="AE1022" t="s">
        <v>65</v>
      </c>
      <c r="AF1022" t="s">
        <v>4850</v>
      </c>
    </row>
    <row r="1023" spans="1:32" x14ac:dyDescent="0.25">
      <c r="A1023" t="s">
        <v>4851</v>
      </c>
      <c r="B1023" t="s">
        <v>4852</v>
      </c>
      <c r="C1023" t="s">
        <v>4852</v>
      </c>
      <c r="D1023" t="s">
        <v>4222</v>
      </c>
      <c r="E1023" t="s">
        <v>99</v>
      </c>
      <c r="F1023">
        <v>6</v>
      </c>
      <c r="G1023">
        <v>2022</v>
      </c>
      <c r="H1023" s="1">
        <v>44834.763939571756</v>
      </c>
      <c r="I1023" t="s">
        <v>3355</v>
      </c>
      <c r="J1023">
        <v>473.11</v>
      </c>
      <c r="K1023">
        <v>0</v>
      </c>
      <c r="L1023" t="s">
        <v>38</v>
      </c>
      <c r="M1023" t="s">
        <v>79</v>
      </c>
      <c r="Q1023">
        <v>473.11</v>
      </c>
      <c r="R1023" t="s">
        <v>94</v>
      </c>
      <c r="S1023">
        <v>30.456861</v>
      </c>
      <c r="T1023">
        <v>-97.640833000000001</v>
      </c>
      <c r="AB1023" t="s">
        <v>41</v>
      </c>
      <c r="AC1023" t="s">
        <v>54</v>
      </c>
      <c r="AD1023" t="s">
        <v>54</v>
      </c>
      <c r="AE1023" t="s">
        <v>73</v>
      </c>
      <c r="AF1023" t="s">
        <v>4853</v>
      </c>
    </row>
    <row r="1024" spans="1:32" x14ac:dyDescent="0.25">
      <c r="A1024" t="s">
        <v>4854</v>
      </c>
      <c r="B1024" t="s">
        <v>4855</v>
      </c>
      <c r="C1024" t="s">
        <v>4856</v>
      </c>
      <c r="D1024" t="s">
        <v>4857</v>
      </c>
      <c r="E1024" t="s">
        <v>1064</v>
      </c>
      <c r="F1024">
        <v>3</v>
      </c>
      <c r="G1024">
        <v>2022</v>
      </c>
      <c r="H1024" s="1">
        <v>44950.402432800925</v>
      </c>
      <c r="I1024" t="s">
        <v>3355</v>
      </c>
      <c r="J1024">
        <v>472.32</v>
      </c>
      <c r="K1024">
        <v>0</v>
      </c>
      <c r="L1024" t="s">
        <v>38</v>
      </c>
      <c r="M1024" t="s">
        <v>51</v>
      </c>
      <c r="N1024">
        <v>472.32</v>
      </c>
      <c r="R1024" t="s">
        <v>52</v>
      </c>
      <c r="S1024">
        <v>38.993367999999997</v>
      </c>
      <c r="T1024">
        <v>-76.719964000000004</v>
      </c>
      <c r="U1024">
        <v>1.5</v>
      </c>
      <c r="V1024">
        <v>1</v>
      </c>
      <c r="W1024">
        <v>3.3</v>
      </c>
      <c r="X1024">
        <v>0</v>
      </c>
      <c r="Y1024">
        <v>547.79999999999995</v>
      </c>
      <c r="Z1024">
        <v>24000020001</v>
      </c>
      <c r="AA1024">
        <v>939.47824465032988</v>
      </c>
      <c r="AB1024" t="s">
        <v>87</v>
      </c>
      <c r="AC1024" t="s">
        <v>54</v>
      </c>
      <c r="AD1024" t="s">
        <v>54</v>
      </c>
      <c r="AE1024" t="s">
        <v>73</v>
      </c>
      <c r="AF1024" t="s">
        <v>4858</v>
      </c>
    </row>
    <row r="1025" spans="1:32" x14ac:dyDescent="0.25">
      <c r="A1025" t="s">
        <v>4859</v>
      </c>
      <c r="B1025" t="s">
        <v>4860</v>
      </c>
      <c r="C1025" t="s">
        <v>4861</v>
      </c>
      <c r="D1025" t="s">
        <v>4862</v>
      </c>
      <c r="E1025" t="s">
        <v>629</v>
      </c>
      <c r="F1025">
        <v>6</v>
      </c>
      <c r="G1025">
        <v>2022</v>
      </c>
      <c r="H1025" s="1">
        <v>44963.806898101851</v>
      </c>
      <c r="I1025" t="s">
        <v>3355</v>
      </c>
      <c r="J1025">
        <v>470.79</v>
      </c>
      <c r="K1025">
        <v>0</v>
      </c>
      <c r="L1025" t="s">
        <v>38</v>
      </c>
      <c r="M1025" t="s">
        <v>79</v>
      </c>
      <c r="Q1025">
        <v>470.79</v>
      </c>
      <c r="R1025" t="s">
        <v>94</v>
      </c>
      <c r="S1025">
        <v>32.091149999999999</v>
      </c>
      <c r="T1025">
        <v>-106.66949</v>
      </c>
      <c r="U1025">
        <v>0.36825000000000002</v>
      </c>
      <c r="V1025">
        <v>1</v>
      </c>
      <c r="W1025">
        <v>1.05</v>
      </c>
      <c r="X1025">
        <v>0</v>
      </c>
      <c r="Y1025">
        <v>134.44900000000001</v>
      </c>
      <c r="Z1025">
        <v>35200900004</v>
      </c>
      <c r="AA1025">
        <v>1092.6283132200001</v>
      </c>
      <c r="AB1025" t="s">
        <v>118</v>
      </c>
      <c r="AC1025" t="s">
        <v>64</v>
      </c>
      <c r="AD1025" t="s">
        <v>54</v>
      </c>
      <c r="AE1025" t="s">
        <v>73</v>
      </c>
      <c r="AF1025" t="s">
        <v>4863</v>
      </c>
    </row>
    <row r="1026" spans="1:32" x14ac:dyDescent="0.25">
      <c r="A1026" t="s">
        <v>4864</v>
      </c>
      <c r="B1026" t="s">
        <v>4865</v>
      </c>
      <c r="C1026" t="s">
        <v>4866</v>
      </c>
      <c r="D1026" t="s">
        <v>3585</v>
      </c>
      <c r="E1026" t="s">
        <v>726</v>
      </c>
      <c r="F1026">
        <v>6</v>
      </c>
      <c r="G1026">
        <v>2022</v>
      </c>
      <c r="H1026" s="1">
        <v>44976.545748275465</v>
      </c>
      <c r="I1026" t="s">
        <v>3355</v>
      </c>
      <c r="J1026">
        <v>470</v>
      </c>
      <c r="K1026">
        <v>0</v>
      </c>
      <c r="L1026" t="s">
        <v>38</v>
      </c>
      <c r="M1026" t="s">
        <v>51</v>
      </c>
      <c r="N1026">
        <v>4808.68</v>
      </c>
      <c r="R1026" t="s">
        <v>86</v>
      </c>
      <c r="S1026">
        <v>34.820528000000003</v>
      </c>
      <c r="T1026">
        <v>-92.487333000000007</v>
      </c>
      <c r="U1026">
        <v>2.2316666669999998</v>
      </c>
      <c r="V1026">
        <v>1</v>
      </c>
      <c r="W1026">
        <v>4</v>
      </c>
      <c r="X1026">
        <v>2.58</v>
      </c>
      <c r="Y1026">
        <v>813.94</v>
      </c>
      <c r="Z1026">
        <v>5000001009</v>
      </c>
      <c r="AA1026">
        <v>1052.0189609119902</v>
      </c>
      <c r="AB1026" t="s">
        <v>54</v>
      </c>
      <c r="AC1026" t="s">
        <v>54</v>
      </c>
      <c r="AD1026" t="s">
        <v>54</v>
      </c>
      <c r="AE1026" t="s">
        <v>44</v>
      </c>
      <c r="AF1026" t="s">
        <v>4867</v>
      </c>
    </row>
    <row r="1027" spans="1:32" x14ac:dyDescent="0.25">
      <c r="A1027" t="s">
        <v>4868</v>
      </c>
      <c r="B1027" t="s">
        <v>4869</v>
      </c>
      <c r="C1027" t="s">
        <v>4870</v>
      </c>
      <c r="D1027" t="s">
        <v>4871</v>
      </c>
      <c r="E1027" t="s">
        <v>600</v>
      </c>
      <c r="F1027">
        <v>4</v>
      </c>
      <c r="G1027">
        <v>2022</v>
      </c>
      <c r="H1027" s="1">
        <v>44995.441719120368</v>
      </c>
      <c r="I1027" t="s">
        <v>3355</v>
      </c>
      <c r="J1027">
        <v>468</v>
      </c>
      <c r="K1027">
        <v>0</v>
      </c>
      <c r="L1027" t="s">
        <v>38</v>
      </c>
      <c r="M1027" t="s">
        <v>51</v>
      </c>
      <c r="N1027">
        <v>468</v>
      </c>
      <c r="R1027" t="s">
        <v>52</v>
      </c>
      <c r="S1027">
        <v>26.061388999999998</v>
      </c>
      <c r="T1027">
        <v>-80.305000000000007</v>
      </c>
      <c r="U1027">
        <v>1.1365000000000001</v>
      </c>
      <c r="V1027">
        <v>1</v>
      </c>
      <c r="W1027">
        <v>4.2699999999999996</v>
      </c>
      <c r="X1027">
        <v>2.5579999999999998</v>
      </c>
      <c r="Y1027">
        <v>414.82299999999998</v>
      </c>
      <c r="Z1027">
        <v>12000001028</v>
      </c>
      <c r="AA1027">
        <v>886.84998089689998</v>
      </c>
      <c r="AB1027" t="s">
        <v>41</v>
      </c>
      <c r="AC1027" t="s">
        <v>54</v>
      </c>
      <c r="AD1027" t="s">
        <v>54</v>
      </c>
      <c r="AE1027" t="s">
        <v>73</v>
      </c>
      <c r="AF1027" t="s">
        <v>4872</v>
      </c>
    </row>
    <row r="1028" spans="1:32" x14ac:dyDescent="0.25">
      <c r="A1028" t="s">
        <v>4873</v>
      </c>
      <c r="B1028" t="s">
        <v>4874</v>
      </c>
      <c r="C1028" t="s">
        <v>4875</v>
      </c>
      <c r="D1028" t="s">
        <v>4876</v>
      </c>
      <c r="E1028" t="s">
        <v>36</v>
      </c>
      <c r="F1028">
        <v>9</v>
      </c>
      <c r="G1028">
        <v>2022</v>
      </c>
      <c r="H1028" s="1">
        <v>44939.528350717592</v>
      </c>
      <c r="I1028" t="s">
        <v>3355</v>
      </c>
      <c r="J1028">
        <v>461.19</v>
      </c>
      <c r="K1028">
        <v>0</v>
      </c>
      <c r="L1028" t="s">
        <v>38</v>
      </c>
      <c r="M1028" t="s">
        <v>79</v>
      </c>
      <c r="Q1028">
        <v>461.19</v>
      </c>
      <c r="R1028" t="s">
        <v>94</v>
      </c>
      <c r="S1028">
        <v>38.523240000000001</v>
      </c>
      <c r="T1028">
        <v>-121.52467799999999</v>
      </c>
      <c r="U1028">
        <v>24.216666663000002</v>
      </c>
      <c r="V1028">
        <v>7</v>
      </c>
      <c r="W1028">
        <v>380</v>
      </c>
      <c r="X1028">
        <v>0</v>
      </c>
      <c r="Y1028">
        <v>120.5714634</v>
      </c>
      <c r="AB1028" t="s">
        <v>41</v>
      </c>
      <c r="AC1028" t="s">
        <v>54</v>
      </c>
      <c r="AD1028" t="s">
        <v>54</v>
      </c>
      <c r="AE1028" t="s">
        <v>73</v>
      </c>
      <c r="AF1028" t="s">
        <v>4877</v>
      </c>
    </row>
    <row r="1029" spans="1:32" x14ac:dyDescent="0.25">
      <c r="A1029" t="s">
        <v>4878</v>
      </c>
      <c r="B1029" t="s">
        <v>4879</v>
      </c>
      <c r="C1029" t="s">
        <v>4880</v>
      </c>
      <c r="D1029" t="s">
        <v>4881</v>
      </c>
      <c r="E1029" t="s">
        <v>117</v>
      </c>
      <c r="F1029">
        <v>5</v>
      </c>
      <c r="G1029">
        <v>2022</v>
      </c>
      <c r="H1029" s="1">
        <v>44943.678281076391</v>
      </c>
      <c r="I1029" t="s">
        <v>3355</v>
      </c>
      <c r="J1029">
        <v>458.02</v>
      </c>
      <c r="K1029">
        <v>0</v>
      </c>
      <c r="L1029" t="s">
        <v>38</v>
      </c>
      <c r="M1029" t="s">
        <v>79</v>
      </c>
      <c r="Q1029">
        <v>458.02</v>
      </c>
      <c r="R1029" t="s">
        <v>94</v>
      </c>
      <c r="S1029">
        <v>41.847099999999998</v>
      </c>
      <c r="T1029">
        <v>-88.308160000000001</v>
      </c>
      <c r="U1029">
        <v>0</v>
      </c>
      <c r="V1029">
        <v>2</v>
      </c>
      <c r="W1029">
        <v>9.81</v>
      </c>
      <c r="X1029">
        <v>4.2</v>
      </c>
      <c r="Y1029">
        <v>0</v>
      </c>
      <c r="Z1029">
        <v>17000632001</v>
      </c>
      <c r="AA1029">
        <v>1487.7955531678999</v>
      </c>
      <c r="AB1029" t="s">
        <v>53</v>
      </c>
      <c r="AC1029" t="s">
        <v>42</v>
      </c>
      <c r="AD1029" t="s">
        <v>215</v>
      </c>
      <c r="AE1029" t="s">
        <v>55</v>
      </c>
      <c r="AF1029" t="s">
        <v>4882</v>
      </c>
    </row>
    <row r="1030" spans="1:32" x14ac:dyDescent="0.25">
      <c r="A1030" t="s">
        <v>4883</v>
      </c>
      <c r="B1030" t="s">
        <v>4884</v>
      </c>
      <c r="C1030" t="s">
        <v>4885</v>
      </c>
      <c r="D1030" t="s">
        <v>275</v>
      </c>
      <c r="E1030" t="s">
        <v>50</v>
      </c>
      <c r="F1030">
        <v>10</v>
      </c>
      <c r="G1030">
        <v>2022</v>
      </c>
      <c r="H1030" s="1">
        <v>44974.597324525465</v>
      </c>
      <c r="I1030" t="s">
        <v>3355</v>
      </c>
      <c r="J1030">
        <v>457.34</v>
      </c>
      <c r="K1030">
        <v>0</v>
      </c>
      <c r="L1030" t="s">
        <v>38</v>
      </c>
      <c r="M1030" t="s">
        <v>39</v>
      </c>
      <c r="N1030">
        <v>441.76</v>
      </c>
      <c r="Q1030">
        <v>15.58</v>
      </c>
      <c r="R1030" t="s">
        <v>561</v>
      </c>
      <c r="S1030">
        <v>44.549988999999997</v>
      </c>
      <c r="T1030">
        <v>-122.897701</v>
      </c>
      <c r="U1030">
        <v>0</v>
      </c>
      <c r="V1030">
        <v>1</v>
      </c>
      <c r="W1030">
        <v>3</v>
      </c>
      <c r="X1030">
        <v>0</v>
      </c>
      <c r="Y1030">
        <v>0</v>
      </c>
      <c r="Z1030">
        <v>41000071001</v>
      </c>
      <c r="AA1030">
        <v>1110.8387851069999</v>
      </c>
      <c r="AB1030" t="s">
        <v>544</v>
      </c>
      <c r="AC1030" t="s">
        <v>54</v>
      </c>
      <c r="AD1030" t="s">
        <v>54</v>
      </c>
      <c r="AE1030" t="s">
        <v>73</v>
      </c>
      <c r="AF1030" t="s">
        <v>4886</v>
      </c>
    </row>
    <row r="1031" spans="1:32" x14ac:dyDescent="0.25">
      <c r="A1031" t="s">
        <v>4887</v>
      </c>
      <c r="B1031" t="s">
        <v>4888</v>
      </c>
      <c r="C1031" t="s">
        <v>4889</v>
      </c>
      <c r="D1031" t="s">
        <v>4890</v>
      </c>
      <c r="E1031" t="s">
        <v>247</v>
      </c>
      <c r="F1031">
        <v>1</v>
      </c>
      <c r="G1031">
        <v>2022</v>
      </c>
      <c r="H1031" s="1">
        <v>44970.460997685186</v>
      </c>
      <c r="I1031" t="s">
        <v>3355</v>
      </c>
      <c r="J1031">
        <v>455.4</v>
      </c>
      <c r="K1031">
        <v>0</v>
      </c>
      <c r="L1031" t="s">
        <v>38</v>
      </c>
      <c r="M1031" t="s">
        <v>79</v>
      </c>
      <c r="Q1031">
        <v>455.4</v>
      </c>
      <c r="R1031" t="s">
        <v>94</v>
      </c>
      <c r="S1031">
        <v>42.560412999999997</v>
      </c>
      <c r="T1031">
        <v>-71.603264999999993</v>
      </c>
      <c r="U1031">
        <v>1.4395833330000001</v>
      </c>
      <c r="V1031">
        <v>1</v>
      </c>
      <c r="W1031">
        <v>1.79</v>
      </c>
      <c r="X1031">
        <v>0</v>
      </c>
      <c r="Y1031">
        <v>524.77</v>
      </c>
      <c r="Z1031">
        <v>25000172001</v>
      </c>
      <c r="AA1031">
        <v>580.91405319530008</v>
      </c>
      <c r="AB1031" t="s">
        <v>41</v>
      </c>
      <c r="AC1031" t="s">
        <v>64</v>
      </c>
      <c r="AD1031" t="s">
        <v>54</v>
      </c>
      <c r="AE1031" t="s">
        <v>73</v>
      </c>
      <c r="AF1031" t="s">
        <v>4891</v>
      </c>
    </row>
    <row r="1032" spans="1:32" x14ac:dyDescent="0.25">
      <c r="A1032" t="s">
        <v>4892</v>
      </c>
      <c r="B1032" t="s">
        <v>4893</v>
      </c>
      <c r="C1032" t="s">
        <v>4894</v>
      </c>
      <c r="D1032" t="s">
        <v>4895</v>
      </c>
      <c r="E1032" t="s">
        <v>437</v>
      </c>
      <c r="F1032">
        <v>5</v>
      </c>
      <c r="G1032">
        <v>2022</v>
      </c>
      <c r="H1032" s="1">
        <v>44967.491361053239</v>
      </c>
      <c r="I1032" t="s">
        <v>3355</v>
      </c>
      <c r="J1032">
        <v>452</v>
      </c>
      <c r="K1032">
        <v>0</v>
      </c>
      <c r="L1032" t="s">
        <v>38</v>
      </c>
      <c r="M1032" t="s">
        <v>51</v>
      </c>
      <c r="N1032">
        <v>452</v>
      </c>
      <c r="R1032" t="s">
        <v>52</v>
      </c>
      <c r="S1032">
        <v>44.043280000000003</v>
      </c>
      <c r="T1032">
        <v>-94.419520000000006</v>
      </c>
      <c r="U1032">
        <v>0.56674166699999995</v>
      </c>
      <c r="V1032">
        <v>1</v>
      </c>
      <c r="W1032">
        <v>1.3140000000000001</v>
      </c>
      <c r="X1032">
        <v>1.3140000000000001</v>
      </c>
      <c r="Y1032">
        <v>207.05099999999999</v>
      </c>
      <c r="Z1032">
        <v>27005617001</v>
      </c>
      <c r="AA1032">
        <v>478.57120119036</v>
      </c>
      <c r="AB1032" t="s">
        <v>54</v>
      </c>
      <c r="AC1032" t="s">
        <v>72</v>
      </c>
      <c r="AD1032" t="s">
        <v>54</v>
      </c>
      <c r="AE1032" t="s">
        <v>54</v>
      </c>
      <c r="AF1032" t="s">
        <v>4896</v>
      </c>
    </row>
    <row r="1033" spans="1:32" x14ac:dyDescent="0.25">
      <c r="A1033" t="s">
        <v>4897</v>
      </c>
      <c r="B1033" t="s">
        <v>4898</v>
      </c>
      <c r="C1033" t="s">
        <v>4899</v>
      </c>
      <c r="D1033" t="s">
        <v>3145</v>
      </c>
      <c r="E1033" t="s">
        <v>726</v>
      </c>
      <c r="F1033">
        <v>6</v>
      </c>
      <c r="G1033">
        <v>2022</v>
      </c>
      <c r="H1033" s="1">
        <v>44964.585484849536</v>
      </c>
      <c r="I1033" t="s">
        <v>3355</v>
      </c>
      <c r="J1033">
        <v>450</v>
      </c>
      <c r="K1033">
        <v>0</v>
      </c>
      <c r="L1033" t="s">
        <v>38</v>
      </c>
      <c r="M1033" t="s">
        <v>51</v>
      </c>
      <c r="N1033">
        <v>3595.11</v>
      </c>
      <c r="R1033" t="s">
        <v>52</v>
      </c>
      <c r="S1033">
        <v>35.752499999999998</v>
      </c>
      <c r="T1033">
        <v>-91.631100000000004</v>
      </c>
      <c r="U1033">
        <v>6.490583333</v>
      </c>
      <c r="V1033">
        <v>1</v>
      </c>
      <c r="W1033">
        <v>9</v>
      </c>
      <c r="X1033">
        <v>7.0730000000000004</v>
      </c>
      <c r="Y1033">
        <v>2367.7449999999999</v>
      </c>
      <c r="Z1033">
        <v>5000406001</v>
      </c>
      <c r="AA1033">
        <v>2335.1288100700099</v>
      </c>
      <c r="AB1033" t="s">
        <v>54</v>
      </c>
      <c r="AC1033" t="s">
        <v>64</v>
      </c>
      <c r="AD1033" t="s">
        <v>54</v>
      </c>
      <c r="AE1033" t="s">
        <v>54</v>
      </c>
      <c r="AF1033" t="s">
        <v>4900</v>
      </c>
    </row>
    <row r="1034" spans="1:32" x14ac:dyDescent="0.25">
      <c r="A1034" t="s">
        <v>4901</v>
      </c>
      <c r="B1034" t="s">
        <v>4902</v>
      </c>
      <c r="C1034" t="s">
        <v>4902</v>
      </c>
      <c r="D1034" t="s">
        <v>3235</v>
      </c>
      <c r="E1034" t="s">
        <v>99</v>
      </c>
      <c r="F1034">
        <v>6</v>
      </c>
      <c r="G1034">
        <v>2022</v>
      </c>
      <c r="H1034" s="1">
        <v>44834.733703518519</v>
      </c>
      <c r="I1034" t="s">
        <v>3355</v>
      </c>
      <c r="J1034">
        <v>446.09</v>
      </c>
      <c r="K1034">
        <v>0</v>
      </c>
      <c r="L1034" t="s">
        <v>38</v>
      </c>
      <c r="M1034" t="s">
        <v>79</v>
      </c>
      <c r="Q1034">
        <v>446.09</v>
      </c>
      <c r="R1034" t="s">
        <v>52</v>
      </c>
      <c r="S1034">
        <v>29.546889</v>
      </c>
      <c r="T1034">
        <v>-95.572999999999993</v>
      </c>
      <c r="U1034">
        <v>2.6210833330000001</v>
      </c>
      <c r="V1034">
        <v>1</v>
      </c>
      <c r="W1034">
        <v>6</v>
      </c>
      <c r="X1034">
        <v>3</v>
      </c>
      <c r="Y1034">
        <v>956.61800000000005</v>
      </c>
      <c r="Z1034">
        <v>48001151004</v>
      </c>
      <c r="AA1034">
        <v>750.27144174440002</v>
      </c>
      <c r="AB1034" t="s">
        <v>41</v>
      </c>
      <c r="AC1034" t="s">
        <v>54</v>
      </c>
      <c r="AD1034" t="s">
        <v>54</v>
      </c>
      <c r="AE1034" t="s">
        <v>73</v>
      </c>
      <c r="AF1034" t="s">
        <v>4903</v>
      </c>
    </row>
    <row r="1035" spans="1:32" x14ac:dyDescent="0.25">
      <c r="A1035" t="s">
        <v>4904</v>
      </c>
      <c r="B1035" t="s">
        <v>4905</v>
      </c>
      <c r="C1035" t="s">
        <v>4906</v>
      </c>
      <c r="D1035" t="s">
        <v>4907</v>
      </c>
      <c r="E1035" t="s">
        <v>111</v>
      </c>
      <c r="F1035">
        <v>4</v>
      </c>
      <c r="G1035">
        <v>2022</v>
      </c>
      <c r="H1035" s="1">
        <v>45006.333560925923</v>
      </c>
      <c r="I1035" t="s">
        <v>3355</v>
      </c>
      <c r="J1035">
        <v>446</v>
      </c>
      <c r="K1035">
        <v>0</v>
      </c>
      <c r="L1035" t="s">
        <v>38</v>
      </c>
      <c r="M1035" t="s">
        <v>79</v>
      </c>
      <c r="Q1035">
        <v>446</v>
      </c>
      <c r="R1035" t="s">
        <v>86</v>
      </c>
      <c r="S1035">
        <v>31.500861</v>
      </c>
      <c r="T1035">
        <v>-82.823888999999994</v>
      </c>
      <c r="U1035">
        <v>4.0083333330000004</v>
      </c>
      <c r="V1035">
        <v>1</v>
      </c>
      <c r="W1035">
        <v>6</v>
      </c>
      <c r="X1035">
        <v>3.61</v>
      </c>
      <c r="Y1035">
        <v>1461.9</v>
      </c>
      <c r="Z1035">
        <v>13000201001</v>
      </c>
      <c r="AA1035">
        <v>1906.6364065688999</v>
      </c>
      <c r="AB1035" t="s">
        <v>54</v>
      </c>
      <c r="AC1035" t="s">
        <v>54</v>
      </c>
      <c r="AD1035" t="s">
        <v>43</v>
      </c>
      <c r="AE1035" t="s">
        <v>73</v>
      </c>
      <c r="AF1035" t="s">
        <v>4908</v>
      </c>
    </row>
    <row r="1036" spans="1:32" x14ac:dyDescent="0.25">
      <c r="A1036" t="s">
        <v>4909</v>
      </c>
      <c r="B1036" t="s">
        <v>4910</v>
      </c>
      <c r="C1036" t="s">
        <v>4911</v>
      </c>
      <c r="D1036" t="s">
        <v>4912</v>
      </c>
      <c r="E1036" t="s">
        <v>259</v>
      </c>
      <c r="F1036">
        <v>7</v>
      </c>
      <c r="G1036">
        <v>2022</v>
      </c>
      <c r="H1036" s="1">
        <v>45019.598201689812</v>
      </c>
      <c r="I1036" t="s">
        <v>3355</v>
      </c>
      <c r="J1036">
        <v>445.88</v>
      </c>
      <c r="K1036">
        <v>0</v>
      </c>
      <c r="L1036" t="s">
        <v>38</v>
      </c>
      <c r="M1036" t="s">
        <v>51</v>
      </c>
      <c r="N1036">
        <v>445.88</v>
      </c>
      <c r="R1036" t="s">
        <v>52</v>
      </c>
      <c r="S1036">
        <v>41.386099999999999</v>
      </c>
      <c r="T1036">
        <v>-93.5839</v>
      </c>
      <c r="U1036">
        <v>0</v>
      </c>
      <c r="V1036">
        <v>1</v>
      </c>
      <c r="W1036">
        <v>4.32</v>
      </c>
      <c r="X1036">
        <v>2.5</v>
      </c>
      <c r="Y1036">
        <v>0</v>
      </c>
      <c r="Z1036">
        <v>19000406001</v>
      </c>
      <c r="AA1036">
        <v>398.80933432529997</v>
      </c>
      <c r="AB1036" t="s">
        <v>53</v>
      </c>
      <c r="AC1036" t="s">
        <v>72</v>
      </c>
      <c r="AD1036" t="s">
        <v>54</v>
      </c>
      <c r="AE1036" t="s">
        <v>73</v>
      </c>
      <c r="AF1036" t="s">
        <v>4913</v>
      </c>
    </row>
    <row r="1037" spans="1:32" x14ac:dyDescent="0.25">
      <c r="A1037" t="s">
        <v>1624</v>
      </c>
      <c r="B1037" t="s">
        <v>4914</v>
      </c>
      <c r="C1037" t="s">
        <v>4914</v>
      </c>
      <c r="D1037" t="s">
        <v>811</v>
      </c>
      <c r="E1037" t="s">
        <v>99</v>
      </c>
      <c r="F1037">
        <v>6</v>
      </c>
      <c r="G1037">
        <v>2022</v>
      </c>
      <c r="H1037" s="1">
        <v>44824.688721805556</v>
      </c>
      <c r="I1037" t="s">
        <v>3355</v>
      </c>
      <c r="J1037">
        <v>444</v>
      </c>
      <c r="K1037">
        <v>0</v>
      </c>
      <c r="L1037" t="s">
        <v>38</v>
      </c>
      <c r="M1037" t="s">
        <v>79</v>
      </c>
      <c r="Q1037">
        <v>444</v>
      </c>
      <c r="R1037" t="s">
        <v>52</v>
      </c>
      <c r="S1037">
        <v>32.113391</v>
      </c>
      <c r="T1037">
        <v>-94.812736999999998</v>
      </c>
      <c r="U1037">
        <v>1.4575833330000001</v>
      </c>
      <c r="V1037">
        <v>1</v>
      </c>
      <c r="W1037">
        <v>3</v>
      </c>
      <c r="X1037">
        <v>0</v>
      </c>
      <c r="Y1037">
        <v>532.40800000000002</v>
      </c>
      <c r="AB1037" t="s">
        <v>41</v>
      </c>
      <c r="AC1037" t="s">
        <v>54</v>
      </c>
      <c r="AD1037" t="s">
        <v>54</v>
      </c>
      <c r="AE1037" t="s">
        <v>73</v>
      </c>
      <c r="AF1037" t="s">
        <v>4915</v>
      </c>
    </row>
    <row r="1038" spans="1:32" x14ac:dyDescent="0.25">
      <c r="A1038" t="s">
        <v>4916</v>
      </c>
      <c r="B1038" t="s">
        <v>4917</v>
      </c>
      <c r="C1038" t="s">
        <v>4918</v>
      </c>
      <c r="D1038" t="s">
        <v>4919</v>
      </c>
      <c r="E1038" t="s">
        <v>247</v>
      </c>
      <c r="F1038">
        <v>1</v>
      </c>
      <c r="G1038">
        <v>2022</v>
      </c>
      <c r="H1038" s="1">
        <v>44984.445880775464</v>
      </c>
      <c r="I1038" t="s">
        <v>3355</v>
      </c>
      <c r="J1038">
        <v>443.6</v>
      </c>
      <c r="K1038">
        <v>0</v>
      </c>
      <c r="L1038" t="s">
        <v>38</v>
      </c>
      <c r="M1038" t="s">
        <v>51</v>
      </c>
      <c r="N1038">
        <v>443.6</v>
      </c>
      <c r="R1038" t="s">
        <v>86</v>
      </c>
      <c r="S1038">
        <v>42.840133000000002</v>
      </c>
      <c r="T1038">
        <v>-70.926485999999997</v>
      </c>
      <c r="U1038">
        <v>1.5049999999999999</v>
      </c>
      <c r="V1038">
        <v>1</v>
      </c>
      <c r="W1038">
        <v>24</v>
      </c>
      <c r="X1038">
        <v>0</v>
      </c>
      <c r="Y1038">
        <v>547.49</v>
      </c>
      <c r="Z1038">
        <v>25000101001</v>
      </c>
      <c r="AA1038">
        <v>620.97709134670015</v>
      </c>
      <c r="AB1038" t="s">
        <v>54</v>
      </c>
      <c r="AC1038" t="s">
        <v>54</v>
      </c>
      <c r="AD1038" t="s">
        <v>215</v>
      </c>
      <c r="AE1038" t="s">
        <v>73</v>
      </c>
      <c r="AF1038" t="s">
        <v>4920</v>
      </c>
    </row>
    <row r="1039" spans="1:32" x14ac:dyDescent="0.25">
      <c r="A1039" t="s">
        <v>4921</v>
      </c>
      <c r="B1039" t="s">
        <v>4922</v>
      </c>
      <c r="C1039" t="s">
        <v>4923</v>
      </c>
      <c r="D1039" t="s">
        <v>4924</v>
      </c>
      <c r="E1039" t="s">
        <v>71</v>
      </c>
      <c r="F1039">
        <v>4</v>
      </c>
      <c r="G1039">
        <v>2022</v>
      </c>
      <c r="H1039" s="1">
        <v>45000.568180023147</v>
      </c>
      <c r="I1039" t="s">
        <v>3355</v>
      </c>
      <c r="J1039">
        <v>443</v>
      </c>
      <c r="K1039">
        <v>0</v>
      </c>
      <c r="L1039" t="s">
        <v>38</v>
      </c>
      <c r="M1039" t="s">
        <v>51</v>
      </c>
      <c r="N1039">
        <v>443</v>
      </c>
      <c r="R1039" t="s">
        <v>52</v>
      </c>
      <c r="S1039">
        <v>30.295210000000001</v>
      </c>
      <c r="T1039">
        <v>-89.382869999999997</v>
      </c>
      <c r="U1039">
        <v>2.7549999999999999</v>
      </c>
      <c r="V1039">
        <v>1</v>
      </c>
      <c r="W1039">
        <v>4.9000000000000004</v>
      </c>
      <c r="X1039">
        <v>0</v>
      </c>
      <c r="Y1039">
        <v>1005.62</v>
      </c>
      <c r="Z1039">
        <v>28001415001</v>
      </c>
      <c r="AA1039">
        <v>1384.7242822874798</v>
      </c>
      <c r="AB1039" t="s">
        <v>41</v>
      </c>
      <c r="AC1039" t="s">
        <v>54</v>
      </c>
      <c r="AD1039" t="s">
        <v>54</v>
      </c>
      <c r="AE1039" t="s">
        <v>73</v>
      </c>
      <c r="AF1039" t="s">
        <v>4925</v>
      </c>
    </row>
    <row r="1040" spans="1:32" x14ac:dyDescent="0.25">
      <c r="A1040" t="s">
        <v>4926</v>
      </c>
      <c r="B1040" t="s">
        <v>4927</v>
      </c>
      <c r="C1040" t="s">
        <v>4928</v>
      </c>
      <c r="D1040" t="s">
        <v>4929</v>
      </c>
      <c r="E1040" t="s">
        <v>1064</v>
      </c>
      <c r="F1040">
        <v>3</v>
      </c>
      <c r="G1040">
        <v>2022</v>
      </c>
      <c r="H1040" s="1">
        <v>44973.621934456016</v>
      </c>
      <c r="I1040" t="s">
        <v>3355</v>
      </c>
      <c r="J1040">
        <v>442.83</v>
      </c>
      <c r="K1040">
        <v>0</v>
      </c>
      <c r="L1040" t="s">
        <v>38</v>
      </c>
      <c r="M1040" t="s">
        <v>51</v>
      </c>
      <c r="N1040">
        <v>442.83</v>
      </c>
      <c r="R1040" t="s">
        <v>52</v>
      </c>
      <c r="S1040">
        <v>38.812055999999998</v>
      </c>
      <c r="T1040">
        <v>-76.524028000000001</v>
      </c>
      <c r="U1040">
        <v>1.0869166669999999</v>
      </c>
      <c r="V1040">
        <v>1</v>
      </c>
      <c r="W1040">
        <v>2</v>
      </c>
      <c r="X1040">
        <v>0</v>
      </c>
      <c r="Y1040">
        <v>396.916</v>
      </c>
      <c r="Z1040">
        <v>24000003008</v>
      </c>
      <c r="AA1040">
        <v>550.86677458174995</v>
      </c>
      <c r="AB1040" t="s">
        <v>54</v>
      </c>
      <c r="AC1040" t="s">
        <v>54</v>
      </c>
      <c r="AD1040" t="s">
        <v>54</v>
      </c>
      <c r="AE1040" t="s">
        <v>73</v>
      </c>
      <c r="AF1040" t="s">
        <v>4930</v>
      </c>
    </row>
    <row r="1041" spans="1:32" x14ac:dyDescent="0.25">
      <c r="A1041" t="s">
        <v>4931</v>
      </c>
      <c r="B1041" t="s">
        <v>4932</v>
      </c>
      <c r="C1041" t="s">
        <v>4933</v>
      </c>
      <c r="D1041" t="s">
        <v>1000</v>
      </c>
      <c r="E1041" t="s">
        <v>286</v>
      </c>
      <c r="F1041">
        <v>1</v>
      </c>
      <c r="G1041">
        <v>2022</v>
      </c>
      <c r="H1041" s="1">
        <v>44950.395012881942</v>
      </c>
      <c r="I1041" t="s">
        <v>3355</v>
      </c>
      <c r="J1041">
        <v>440</v>
      </c>
      <c r="K1041">
        <v>0</v>
      </c>
      <c r="L1041" t="s">
        <v>38</v>
      </c>
      <c r="M1041" t="s">
        <v>79</v>
      </c>
      <c r="Q1041">
        <v>440</v>
      </c>
      <c r="R1041" t="s">
        <v>52</v>
      </c>
      <c r="S1041">
        <v>44.163119999999999</v>
      </c>
      <c r="T1041">
        <v>-72.657190999999997</v>
      </c>
      <c r="U1041">
        <v>0.45310833299999997</v>
      </c>
      <c r="V1041">
        <v>1</v>
      </c>
      <c r="W1041">
        <v>0</v>
      </c>
      <c r="X1041">
        <v>0</v>
      </c>
      <c r="Y1041">
        <v>165.26730000000001</v>
      </c>
      <c r="Z1041">
        <v>50000047001</v>
      </c>
      <c r="AA1041">
        <v>291.36755019200001</v>
      </c>
      <c r="AB1041" t="s">
        <v>41</v>
      </c>
      <c r="AC1041" t="s">
        <v>64</v>
      </c>
      <c r="AD1041" t="s">
        <v>54</v>
      </c>
      <c r="AE1041" t="s">
        <v>44</v>
      </c>
      <c r="AF1041" t="s">
        <v>4934</v>
      </c>
    </row>
    <row r="1042" spans="1:32" x14ac:dyDescent="0.25">
      <c r="A1042" t="s">
        <v>4935</v>
      </c>
      <c r="B1042" t="s">
        <v>4936</v>
      </c>
      <c r="C1042" t="s">
        <v>4937</v>
      </c>
      <c r="D1042" t="s">
        <v>4938</v>
      </c>
      <c r="E1042" t="s">
        <v>1948</v>
      </c>
      <c r="F1042">
        <v>6</v>
      </c>
      <c r="G1042">
        <v>2022</v>
      </c>
      <c r="H1042" s="1">
        <v>44973.539221608793</v>
      </c>
      <c r="I1042" t="s">
        <v>3355</v>
      </c>
      <c r="J1042">
        <v>440</v>
      </c>
      <c r="K1042">
        <v>0</v>
      </c>
      <c r="L1042" t="s">
        <v>38</v>
      </c>
      <c r="M1042" t="s">
        <v>51</v>
      </c>
      <c r="N1042">
        <v>440</v>
      </c>
      <c r="R1042" t="s">
        <v>52</v>
      </c>
      <c r="S1042">
        <v>30.266079999999999</v>
      </c>
      <c r="T1042">
        <v>-89.77055</v>
      </c>
      <c r="U1042">
        <v>3.8591666670000002</v>
      </c>
      <c r="V1042">
        <v>1</v>
      </c>
      <c r="W1042">
        <v>6</v>
      </c>
      <c r="X1042">
        <v>0</v>
      </c>
      <c r="Y1042">
        <v>1408.54</v>
      </c>
      <c r="Z1042">
        <v>22001280001</v>
      </c>
      <c r="AA1042">
        <v>3663.9469436643999</v>
      </c>
      <c r="AB1042" t="s">
        <v>53</v>
      </c>
      <c r="AC1042" t="s">
        <v>54</v>
      </c>
      <c r="AD1042" t="s">
        <v>54</v>
      </c>
      <c r="AE1042" t="s">
        <v>73</v>
      </c>
      <c r="AF1042" t="s">
        <v>4939</v>
      </c>
    </row>
    <row r="1043" spans="1:32" x14ac:dyDescent="0.25">
      <c r="A1043" t="s">
        <v>4940</v>
      </c>
      <c r="B1043" t="s">
        <v>4941</v>
      </c>
      <c r="C1043" t="s">
        <v>4942</v>
      </c>
      <c r="D1043" t="s">
        <v>4943</v>
      </c>
      <c r="E1043" t="s">
        <v>93</v>
      </c>
      <c r="F1043">
        <v>4</v>
      </c>
      <c r="G1043">
        <v>2022</v>
      </c>
      <c r="H1043" s="1">
        <v>44950.411870694443</v>
      </c>
      <c r="I1043" t="s">
        <v>3355</v>
      </c>
      <c r="J1043">
        <v>439.67</v>
      </c>
      <c r="K1043">
        <v>0</v>
      </c>
      <c r="L1043" t="s">
        <v>38</v>
      </c>
      <c r="M1043" t="s">
        <v>679</v>
      </c>
      <c r="O1043">
        <v>440</v>
      </c>
      <c r="R1043" t="s">
        <v>52</v>
      </c>
      <c r="S1043">
        <v>37.608496000000002</v>
      </c>
      <c r="T1043">
        <v>-84.287074000000004</v>
      </c>
      <c r="U1043">
        <v>2.779833333</v>
      </c>
      <c r="V1043">
        <v>1</v>
      </c>
      <c r="W1043">
        <v>4.3</v>
      </c>
      <c r="X1043">
        <v>3.4870000000000001</v>
      </c>
      <c r="Y1043">
        <v>1010.944</v>
      </c>
      <c r="Z1043">
        <v>21000168003</v>
      </c>
      <c r="AA1043">
        <v>1383.9958634119998</v>
      </c>
      <c r="AB1043" t="s">
        <v>54</v>
      </c>
      <c r="AC1043" t="s">
        <v>54</v>
      </c>
      <c r="AD1043" t="s">
        <v>54</v>
      </c>
      <c r="AE1043" t="s">
        <v>73</v>
      </c>
      <c r="AF1043" t="s">
        <v>4944</v>
      </c>
    </row>
    <row r="1044" spans="1:32" x14ac:dyDescent="0.25">
      <c r="A1044" t="s">
        <v>4945</v>
      </c>
      <c r="B1044" t="s">
        <v>4946</v>
      </c>
      <c r="C1044" t="s">
        <v>4947</v>
      </c>
      <c r="D1044" t="s">
        <v>4948</v>
      </c>
      <c r="E1044" t="s">
        <v>192</v>
      </c>
      <c r="F1044">
        <v>4</v>
      </c>
      <c r="G1044">
        <v>2022</v>
      </c>
      <c r="H1044" s="1">
        <v>44951.445091932874</v>
      </c>
      <c r="I1044" t="s">
        <v>3355</v>
      </c>
      <c r="J1044">
        <v>439.09</v>
      </c>
      <c r="K1044">
        <v>0</v>
      </c>
      <c r="L1044" t="s">
        <v>38</v>
      </c>
      <c r="M1044" t="s">
        <v>51</v>
      </c>
      <c r="N1044">
        <v>439.09</v>
      </c>
      <c r="R1044" t="s">
        <v>52</v>
      </c>
      <c r="S1044">
        <v>33.190263000000002</v>
      </c>
      <c r="T1044">
        <v>-86.271529999999998</v>
      </c>
      <c r="U1044">
        <v>2.1356666670000002</v>
      </c>
      <c r="V1044">
        <v>1</v>
      </c>
      <c r="W1044">
        <v>4.8</v>
      </c>
      <c r="X1044">
        <v>2.93</v>
      </c>
      <c r="Y1044">
        <v>258.72766669999999</v>
      </c>
      <c r="Z1044">
        <v>1200100015</v>
      </c>
      <c r="AA1044">
        <v>1748.2053011519995</v>
      </c>
      <c r="AB1044" t="s">
        <v>41</v>
      </c>
      <c r="AC1044" t="s">
        <v>54</v>
      </c>
      <c r="AD1044" t="s">
        <v>54</v>
      </c>
      <c r="AE1044" t="s">
        <v>73</v>
      </c>
      <c r="AF1044" t="s">
        <v>4949</v>
      </c>
    </row>
    <row r="1045" spans="1:32" x14ac:dyDescent="0.25">
      <c r="A1045" t="s">
        <v>4950</v>
      </c>
      <c r="B1045" t="s">
        <v>4951</v>
      </c>
      <c r="C1045" t="s">
        <v>4952</v>
      </c>
      <c r="D1045" t="s">
        <v>4953</v>
      </c>
      <c r="E1045" t="s">
        <v>600</v>
      </c>
      <c r="F1045">
        <v>4</v>
      </c>
      <c r="G1045">
        <v>2022</v>
      </c>
      <c r="H1045" s="1">
        <v>44974.4225012963</v>
      </c>
      <c r="I1045" t="s">
        <v>3355</v>
      </c>
      <c r="J1045">
        <v>436</v>
      </c>
      <c r="K1045">
        <v>0</v>
      </c>
      <c r="L1045" t="s">
        <v>38</v>
      </c>
      <c r="M1045" t="s">
        <v>79</v>
      </c>
      <c r="Q1045">
        <v>436</v>
      </c>
      <c r="R1045" t="s">
        <v>94</v>
      </c>
      <c r="S1045">
        <v>28.316082999999999</v>
      </c>
      <c r="T1045">
        <v>-80.633916999999997</v>
      </c>
      <c r="U1045">
        <v>0.120083333</v>
      </c>
      <c r="V1045">
        <v>2</v>
      </c>
      <c r="W1045">
        <v>6</v>
      </c>
      <c r="X1045">
        <v>0</v>
      </c>
      <c r="Y1045">
        <v>43.744999999999997</v>
      </c>
      <c r="Z1045">
        <v>12000092002</v>
      </c>
      <c r="AA1045">
        <v>1547.8901103949995</v>
      </c>
      <c r="AB1045" t="s">
        <v>54</v>
      </c>
      <c r="AC1045" t="s">
        <v>54</v>
      </c>
      <c r="AD1045" t="s">
        <v>54</v>
      </c>
      <c r="AE1045" t="s">
        <v>73</v>
      </c>
      <c r="AF1045" t="s">
        <v>4954</v>
      </c>
    </row>
    <row r="1046" spans="1:32" x14ac:dyDescent="0.25">
      <c r="A1046" t="s">
        <v>4955</v>
      </c>
      <c r="B1046" t="s">
        <v>4956</v>
      </c>
      <c r="C1046" t="s">
        <v>4957</v>
      </c>
      <c r="D1046" t="s">
        <v>4958</v>
      </c>
      <c r="E1046" t="s">
        <v>286</v>
      </c>
      <c r="F1046">
        <v>1</v>
      </c>
      <c r="G1046">
        <v>2022</v>
      </c>
      <c r="H1046" s="1">
        <v>44973.606822928239</v>
      </c>
      <c r="I1046" t="s">
        <v>3355</v>
      </c>
      <c r="J1046">
        <v>433</v>
      </c>
      <c r="K1046">
        <v>0</v>
      </c>
      <c r="L1046" t="s">
        <v>38</v>
      </c>
      <c r="M1046" t="s">
        <v>39</v>
      </c>
      <c r="N1046">
        <v>166.11</v>
      </c>
      <c r="Q1046">
        <v>267.02</v>
      </c>
      <c r="R1046" t="s">
        <v>52</v>
      </c>
      <c r="S1046">
        <v>44.481051999999998</v>
      </c>
      <c r="T1046">
        <v>-73.121668999999997</v>
      </c>
      <c r="U1046">
        <v>1.944</v>
      </c>
      <c r="V1046">
        <v>1</v>
      </c>
      <c r="W1046">
        <v>0</v>
      </c>
      <c r="X1046">
        <v>0</v>
      </c>
      <c r="Y1046">
        <v>709.51800000000003</v>
      </c>
      <c r="Z1046">
        <v>50000025001</v>
      </c>
      <c r="AA1046">
        <v>936.01825499179984</v>
      </c>
      <c r="AB1046" t="s">
        <v>53</v>
      </c>
      <c r="AC1046" t="s">
        <v>42</v>
      </c>
      <c r="AD1046" t="s">
        <v>54</v>
      </c>
      <c r="AE1046" t="s">
        <v>73</v>
      </c>
      <c r="AF1046" t="s">
        <v>4959</v>
      </c>
    </row>
    <row r="1047" spans="1:32" x14ac:dyDescent="0.25">
      <c r="A1047" t="s">
        <v>4960</v>
      </c>
      <c r="B1047" t="s">
        <v>4961</v>
      </c>
      <c r="C1047" t="s">
        <v>4962</v>
      </c>
      <c r="D1047" t="s">
        <v>1902</v>
      </c>
      <c r="E1047" t="s">
        <v>93</v>
      </c>
      <c r="F1047">
        <v>4</v>
      </c>
      <c r="G1047">
        <v>2022</v>
      </c>
      <c r="H1047" s="1">
        <v>44953.430816608794</v>
      </c>
      <c r="I1047" t="s">
        <v>3355</v>
      </c>
      <c r="J1047">
        <v>428.77179999999998</v>
      </c>
      <c r="K1047">
        <v>0</v>
      </c>
      <c r="L1047" t="s">
        <v>38</v>
      </c>
      <c r="M1047" t="s">
        <v>79</v>
      </c>
      <c r="Q1047">
        <v>428.77179999999998</v>
      </c>
      <c r="R1047" t="s">
        <v>94</v>
      </c>
      <c r="S1047">
        <v>36.856732000000001</v>
      </c>
      <c r="T1047">
        <v>-86.889048000000003</v>
      </c>
      <c r="U1047">
        <v>1.0416666670000001</v>
      </c>
      <c r="V1047">
        <v>1</v>
      </c>
      <c r="W1047">
        <v>2.4</v>
      </c>
      <c r="X1047">
        <v>1.23</v>
      </c>
      <c r="Y1047">
        <v>378.23399999999998</v>
      </c>
      <c r="Z1047">
        <v>21000330001</v>
      </c>
      <c r="AA1047">
        <v>537.20892066650003</v>
      </c>
      <c r="AB1047" t="s">
        <v>41</v>
      </c>
      <c r="AC1047" t="s">
        <v>54</v>
      </c>
      <c r="AD1047" t="s">
        <v>54</v>
      </c>
      <c r="AE1047" t="s">
        <v>73</v>
      </c>
      <c r="AF1047" t="s">
        <v>4963</v>
      </c>
    </row>
    <row r="1048" spans="1:32" x14ac:dyDescent="0.25">
      <c r="A1048" t="s">
        <v>4964</v>
      </c>
      <c r="B1048" t="s">
        <v>4965</v>
      </c>
      <c r="C1048" t="s">
        <v>4966</v>
      </c>
      <c r="D1048" t="s">
        <v>4967</v>
      </c>
      <c r="E1048" t="s">
        <v>951</v>
      </c>
      <c r="F1048">
        <v>1</v>
      </c>
      <c r="G1048">
        <v>2022</v>
      </c>
      <c r="H1048" s="1">
        <v>44935.581253865741</v>
      </c>
      <c r="I1048" t="s">
        <v>3355</v>
      </c>
      <c r="J1048">
        <v>428.63099999999997</v>
      </c>
      <c r="K1048">
        <v>0</v>
      </c>
      <c r="L1048" t="s">
        <v>38</v>
      </c>
      <c r="M1048" t="s">
        <v>79</v>
      </c>
      <c r="Q1048">
        <v>428.63099999999997</v>
      </c>
      <c r="R1048" t="s">
        <v>94</v>
      </c>
      <c r="S1048">
        <v>44.460020999999998</v>
      </c>
      <c r="T1048">
        <v>-71.184218000000001</v>
      </c>
      <c r="U1048">
        <v>1.812666667</v>
      </c>
      <c r="V1048">
        <v>1</v>
      </c>
      <c r="W1048">
        <v>0</v>
      </c>
      <c r="X1048">
        <v>2.64</v>
      </c>
      <c r="Y1048">
        <v>661.62300000000005</v>
      </c>
      <c r="Z1048">
        <v>33000020001</v>
      </c>
      <c r="AA1048">
        <v>906.88149997260041</v>
      </c>
      <c r="AB1048" t="s">
        <v>54</v>
      </c>
      <c r="AC1048" t="s">
        <v>54</v>
      </c>
      <c r="AD1048" t="s">
        <v>54</v>
      </c>
      <c r="AE1048" t="s">
        <v>65</v>
      </c>
      <c r="AF1048" t="s">
        <v>4968</v>
      </c>
    </row>
    <row r="1049" spans="1:32" x14ac:dyDescent="0.25">
      <c r="A1049" t="s">
        <v>4969</v>
      </c>
      <c r="B1049" t="s">
        <v>4970</v>
      </c>
      <c r="C1049" t="s">
        <v>4971</v>
      </c>
      <c r="D1049" t="s">
        <v>4972</v>
      </c>
      <c r="E1049" t="s">
        <v>117</v>
      </c>
      <c r="F1049">
        <v>5</v>
      </c>
      <c r="G1049">
        <v>2022</v>
      </c>
      <c r="H1049" s="1">
        <v>44960.468499432871</v>
      </c>
      <c r="I1049" t="s">
        <v>3355</v>
      </c>
      <c r="J1049">
        <v>427.87799999999999</v>
      </c>
      <c r="K1049">
        <v>0</v>
      </c>
      <c r="L1049" t="s">
        <v>38</v>
      </c>
      <c r="M1049" t="s">
        <v>51</v>
      </c>
      <c r="N1049">
        <v>427.87799999999999</v>
      </c>
      <c r="R1049" t="s">
        <v>52</v>
      </c>
      <c r="S1049">
        <v>41.941209999999998</v>
      </c>
      <c r="T1049">
        <v>-88.063689999999994</v>
      </c>
      <c r="U1049">
        <v>2.426583333</v>
      </c>
      <c r="V1049">
        <v>3</v>
      </c>
      <c r="W1049">
        <v>8.625</v>
      </c>
      <c r="X1049">
        <v>3.45</v>
      </c>
      <c r="Y1049">
        <v>885.65099999999995</v>
      </c>
      <c r="Z1049">
        <v>17000165001</v>
      </c>
      <c r="AA1049">
        <v>1116.3019266730998</v>
      </c>
      <c r="AB1049" t="s">
        <v>41</v>
      </c>
      <c r="AC1049" t="s">
        <v>54</v>
      </c>
      <c r="AD1049" t="s">
        <v>54</v>
      </c>
      <c r="AE1049" t="s">
        <v>73</v>
      </c>
      <c r="AF1049" t="s">
        <v>4973</v>
      </c>
    </row>
    <row r="1050" spans="1:32" x14ac:dyDescent="0.25">
      <c r="A1050" t="s">
        <v>4974</v>
      </c>
      <c r="B1050" t="s">
        <v>4975</v>
      </c>
      <c r="C1050" t="s">
        <v>4976</v>
      </c>
      <c r="D1050" t="s">
        <v>4977</v>
      </c>
      <c r="E1050" t="s">
        <v>543</v>
      </c>
      <c r="F1050">
        <v>7</v>
      </c>
      <c r="G1050">
        <v>2022</v>
      </c>
      <c r="H1050" s="1">
        <v>44945.68110021991</v>
      </c>
      <c r="I1050" t="s">
        <v>3355</v>
      </c>
      <c r="J1050">
        <v>427</v>
      </c>
      <c r="K1050">
        <v>0</v>
      </c>
      <c r="L1050" t="s">
        <v>38</v>
      </c>
      <c r="M1050" t="s">
        <v>51</v>
      </c>
      <c r="N1050">
        <v>427</v>
      </c>
      <c r="R1050" t="s">
        <v>52</v>
      </c>
      <c r="S1050">
        <v>37.185693999999998</v>
      </c>
      <c r="T1050">
        <v>-94.332138999999998</v>
      </c>
      <c r="U1050">
        <v>4.0441666669999998</v>
      </c>
      <c r="V1050">
        <v>1</v>
      </c>
      <c r="W1050">
        <v>0</v>
      </c>
      <c r="X1050">
        <v>0</v>
      </c>
      <c r="Y1050">
        <v>1475.49</v>
      </c>
      <c r="Z1050">
        <v>29001002001</v>
      </c>
      <c r="AA1050">
        <v>2057.7833232309999</v>
      </c>
      <c r="AB1050" t="s">
        <v>41</v>
      </c>
      <c r="AC1050" t="s">
        <v>54</v>
      </c>
      <c r="AD1050" t="s">
        <v>54</v>
      </c>
      <c r="AE1050" t="s">
        <v>73</v>
      </c>
      <c r="AF1050" t="s">
        <v>4978</v>
      </c>
    </row>
    <row r="1051" spans="1:32" x14ac:dyDescent="0.25">
      <c r="A1051" t="s">
        <v>4979</v>
      </c>
      <c r="B1051" t="s">
        <v>4980</v>
      </c>
      <c r="C1051" t="s">
        <v>4981</v>
      </c>
      <c r="D1051" t="s">
        <v>4982</v>
      </c>
      <c r="E1051" t="s">
        <v>1023</v>
      </c>
      <c r="F1051">
        <v>8</v>
      </c>
      <c r="G1051">
        <v>2022</v>
      </c>
      <c r="H1051" s="1">
        <v>45021.642786203702</v>
      </c>
      <c r="I1051" t="s">
        <v>3355</v>
      </c>
      <c r="J1051">
        <v>424.6</v>
      </c>
      <c r="K1051">
        <v>0</v>
      </c>
      <c r="L1051" t="s">
        <v>38</v>
      </c>
      <c r="M1051" t="s">
        <v>79</v>
      </c>
      <c r="Q1051">
        <v>424.6</v>
      </c>
      <c r="R1051" t="s">
        <v>52</v>
      </c>
      <c r="S1051">
        <v>38.511383000000002</v>
      </c>
      <c r="T1051">
        <v>-107.921763</v>
      </c>
      <c r="U1051">
        <v>2.170833333</v>
      </c>
      <c r="V1051">
        <v>1</v>
      </c>
      <c r="W1051">
        <v>4.32</v>
      </c>
      <c r="X1051">
        <v>0</v>
      </c>
      <c r="Y1051">
        <v>793.21</v>
      </c>
      <c r="Z1051">
        <v>8000197001</v>
      </c>
      <c r="AA1051">
        <v>1766.4157730390002</v>
      </c>
      <c r="AB1051" t="s">
        <v>41</v>
      </c>
      <c r="AC1051" t="s">
        <v>64</v>
      </c>
      <c r="AD1051" t="s">
        <v>54</v>
      </c>
      <c r="AE1051" t="s">
        <v>73</v>
      </c>
      <c r="AF1051" t="s">
        <v>4983</v>
      </c>
    </row>
    <row r="1052" spans="1:32" x14ac:dyDescent="0.25">
      <c r="A1052" t="s">
        <v>4984</v>
      </c>
      <c r="B1052" t="s">
        <v>4985</v>
      </c>
      <c r="C1052" t="s">
        <v>4986</v>
      </c>
      <c r="D1052" t="s">
        <v>4987</v>
      </c>
      <c r="E1052" t="s">
        <v>629</v>
      </c>
      <c r="F1052">
        <v>6</v>
      </c>
      <c r="G1052">
        <v>2022</v>
      </c>
      <c r="H1052" s="1">
        <v>44970.657730046296</v>
      </c>
      <c r="I1052" t="s">
        <v>3355</v>
      </c>
      <c r="J1052">
        <v>422.32</v>
      </c>
      <c r="K1052">
        <v>0</v>
      </c>
      <c r="L1052" t="s">
        <v>38</v>
      </c>
      <c r="M1052" t="s">
        <v>679</v>
      </c>
      <c r="O1052">
        <v>422</v>
      </c>
      <c r="R1052" t="s">
        <v>52</v>
      </c>
      <c r="S1052">
        <v>32.845745999999998</v>
      </c>
      <c r="T1052">
        <v>-105.99784</v>
      </c>
      <c r="Z1052">
        <v>35000000015</v>
      </c>
      <c r="AA1052">
        <v>364.20943773999994</v>
      </c>
      <c r="AB1052" t="s">
        <v>41</v>
      </c>
      <c r="AC1052" t="s">
        <v>54</v>
      </c>
      <c r="AD1052" t="s">
        <v>54</v>
      </c>
      <c r="AE1052" t="s">
        <v>73</v>
      </c>
      <c r="AF1052" t="s">
        <v>4988</v>
      </c>
    </row>
    <row r="1053" spans="1:32" x14ac:dyDescent="0.25">
      <c r="A1053" t="s">
        <v>4989</v>
      </c>
      <c r="B1053" t="s">
        <v>4990</v>
      </c>
      <c r="C1053" t="s">
        <v>4990</v>
      </c>
      <c r="D1053" t="s">
        <v>4991</v>
      </c>
      <c r="E1053" t="s">
        <v>99</v>
      </c>
      <c r="F1053">
        <v>6</v>
      </c>
      <c r="G1053">
        <v>2022</v>
      </c>
      <c r="H1053" s="1">
        <v>44831.559469502317</v>
      </c>
      <c r="I1053" t="s">
        <v>3355</v>
      </c>
      <c r="J1053">
        <v>420.23</v>
      </c>
      <c r="K1053">
        <v>0</v>
      </c>
      <c r="L1053" t="s">
        <v>38</v>
      </c>
      <c r="M1053" t="s">
        <v>79</v>
      </c>
      <c r="Q1053">
        <v>420.23</v>
      </c>
      <c r="R1053" t="s">
        <v>94</v>
      </c>
      <c r="S1053">
        <v>30.056861000000001</v>
      </c>
      <c r="T1053">
        <v>-97.835832999999994</v>
      </c>
      <c r="U1053">
        <v>1.2542500000000001</v>
      </c>
      <c r="V1053">
        <v>1</v>
      </c>
      <c r="W1053">
        <v>2</v>
      </c>
      <c r="X1053">
        <v>1.5</v>
      </c>
      <c r="Y1053">
        <v>457.39299999999997</v>
      </c>
      <c r="Z1053">
        <v>48008052001</v>
      </c>
      <c r="AA1053">
        <v>463.27440480528003</v>
      </c>
      <c r="AB1053" t="s">
        <v>41</v>
      </c>
      <c r="AC1053" t="s">
        <v>54</v>
      </c>
      <c r="AD1053" t="s">
        <v>54</v>
      </c>
      <c r="AE1053" t="s">
        <v>73</v>
      </c>
      <c r="AF1053" t="s">
        <v>4992</v>
      </c>
    </row>
    <row r="1054" spans="1:32" x14ac:dyDescent="0.25">
      <c r="A1054" t="s">
        <v>4993</v>
      </c>
      <c r="B1054" t="s">
        <v>4994</v>
      </c>
      <c r="C1054" t="s">
        <v>4995</v>
      </c>
      <c r="D1054" t="s">
        <v>4996</v>
      </c>
      <c r="E1054" t="s">
        <v>525</v>
      </c>
      <c r="F1054">
        <v>2</v>
      </c>
      <c r="G1054">
        <v>2022</v>
      </c>
      <c r="H1054" s="1">
        <v>44938.455800289354</v>
      </c>
      <c r="I1054" t="s">
        <v>3355</v>
      </c>
      <c r="J1054">
        <v>414.88</v>
      </c>
      <c r="K1054">
        <v>0</v>
      </c>
      <c r="L1054" t="s">
        <v>38</v>
      </c>
      <c r="M1054" t="s">
        <v>79</v>
      </c>
      <c r="Q1054">
        <v>414.88</v>
      </c>
      <c r="R1054" t="s">
        <v>52</v>
      </c>
      <c r="S1054">
        <v>40.16883</v>
      </c>
      <c r="T1054">
        <v>-74.044920000000005</v>
      </c>
      <c r="U1054">
        <v>5.9691666669999996</v>
      </c>
      <c r="V1054">
        <v>1</v>
      </c>
      <c r="W1054">
        <v>9.1</v>
      </c>
      <c r="X1054">
        <v>0</v>
      </c>
      <c r="Y1054">
        <v>2180</v>
      </c>
      <c r="Z1054">
        <v>34003099001</v>
      </c>
      <c r="AA1054">
        <v>3095.4160113522603</v>
      </c>
      <c r="AB1054" t="s">
        <v>41</v>
      </c>
      <c r="AC1054" t="s">
        <v>42</v>
      </c>
      <c r="AD1054" t="s">
        <v>54</v>
      </c>
      <c r="AE1054" t="s">
        <v>44</v>
      </c>
      <c r="AF1054" t="s">
        <v>4997</v>
      </c>
    </row>
    <row r="1055" spans="1:32" x14ac:dyDescent="0.25">
      <c r="A1055" t="s">
        <v>4998</v>
      </c>
      <c r="B1055" t="s">
        <v>4999</v>
      </c>
      <c r="C1055" t="s">
        <v>5000</v>
      </c>
      <c r="D1055" t="s">
        <v>5001</v>
      </c>
      <c r="E1055" t="s">
        <v>253</v>
      </c>
      <c r="F1055">
        <v>5</v>
      </c>
      <c r="G1055">
        <v>2022</v>
      </c>
      <c r="H1055" s="1">
        <v>44972.675684710652</v>
      </c>
      <c r="I1055" t="s">
        <v>3355</v>
      </c>
      <c r="J1055">
        <v>413.18</v>
      </c>
      <c r="K1055">
        <v>0</v>
      </c>
      <c r="L1055" t="s">
        <v>38</v>
      </c>
      <c r="M1055" t="s">
        <v>51</v>
      </c>
      <c r="N1055">
        <v>413.18</v>
      </c>
      <c r="R1055" t="s">
        <v>52</v>
      </c>
      <c r="S1055">
        <v>39.84225</v>
      </c>
      <c r="T1055">
        <v>-86.408249999999995</v>
      </c>
      <c r="U1055">
        <v>2.7167858329999999</v>
      </c>
      <c r="V1055">
        <v>1</v>
      </c>
      <c r="W1055">
        <v>10</v>
      </c>
      <c r="X1055">
        <v>5.25</v>
      </c>
      <c r="Y1055">
        <v>989.33745999999996</v>
      </c>
      <c r="Z1055">
        <v>18000039001</v>
      </c>
      <c r="AA1055">
        <v>1274.7330320900001</v>
      </c>
      <c r="AB1055" t="s">
        <v>41</v>
      </c>
      <c r="AC1055" t="s">
        <v>54</v>
      </c>
      <c r="AD1055" t="s">
        <v>54</v>
      </c>
      <c r="AE1055" t="s">
        <v>73</v>
      </c>
      <c r="AF1055" t="s">
        <v>5002</v>
      </c>
    </row>
    <row r="1056" spans="1:32" x14ac:dyDescent="0.25">
      <c r="A1056" t="s">
        <v>5003</v>
      </c>
      <c r="B1056" t="s">
        <v>5004</v>
      </c>
      <c r="C1056" t="s">
        <v>5005</v>
      </c>
      <c r="D1056" t="s">
        <v>5006</v>
      </c>
      <c r="E1056" t="s">
        <v>1064</v>
      </c>
      <c r="F1056">
        <v>3</v>
      </c>
      <c r="G1056">
        <v>2022</v>
      </c>
      <c r="H1056" s="1">
        <v>44938.588488310183</v>
      </c>
      <c r="I1056" t="s">
        <v>3355</v>
      </c>
      <c r="J1056">
        <v>412.81</v>
      </c>
      <c r="K1056">
        <v>0</v>
      </c>
      <c r="L1056" t="s">
        <v>38</v>
      </c>
      <c r="M1056" t="s">
        <v>79</v>
      </c>
      <c r="Q1056">
        <v>412.81</v>
      </c>
      <c r="R1056" t="s">
        <v>94</v>
      </c>
      <c r="S1056">
        <v>38.564166999999998</v>
      </c>
      <c r="T1056">
        <v>-76.057221999999996</v>
      </c>
      <c r="U1056">
        <v>3.0800833330000001</v>
      </c>
      <c r="V1056">
        <v>1</v>
      </c>
      <c r="W1056">
        <v>8.1</v>
      </c>
      <c r="X1056">
        <v>4.32</v>
      </c>
      <c r="Y1056">
        <v>1124.4659999999999</v>
      </c>
      <c r="Z1056">
        <v>24000046001</v>
      </c>
      <c r="AA1056">
        <v>2021.3623794570001</v>
      </c>
      <c r="AB1056" t="s">
        <v>54</v>
      </c>
      <c r="AC1056" t="s">
        <v>54</v>
      </c>
      <c r="AD1056" t="s">
        <v>54</v>
      </c>
      <c r="AE1056" t="s">
        <v>73</v>
      </c>
      <c r="AF1056" t="s">
        <v>5007</v>
      </c>
    </row>
    <row r="1057" spans="1:32" x14ac:dyDescent="0.25">
      <c r="A1057" t="s">
        <v>5008</v>
      </c>
      <c r="B1057" t="s">
        <v>5009</v>
      </c>
      <c r="C1057" t="s">
        <v>5010</v>
      </c>
      <c r="D1057" t="s">
        <v>496</v>
      </c>
      <c r="E1057" t="s">
        <v>213</v>
      </c>
      <c r="F1057">
        <v>3</v>
      </c>
      <c r="G1057">
        <v>2022</v>
      </c>
      <c r="H1057" s="1">
        <v>44960.477185312498</v>
      </c>
      <c r="I1057" t="s">
        <v>3355</v>
      </c>
      <c r="J1057">
        <v>411.5</v>
      </c>
      <c r="K1057">
        <v>0</v>
      </c>
      <c r="L1057" t="s">
        <v>38</v>
      </c>
      <c r="M1057" t="s">
        <v>79</v>
      </c>
      <c r="Q1057">
        <v>411.5</v>
      </c>
      <c r="R1057" t="s">
        <v>94</v>
      </c>
      <c r="S1057">
        <v>40.596730000000001</v>
      </c>
      <c r="T1057">
        <v>-79.983130000000003</v>
      </c>
      <c r="U1057">
        <v>3.4340666670000002</v>
      </c>
      <c r="V1057">
        <v>1</v>
      </c>
      <c r="W1057">
        <v>3.9830000000000001</v>
      </c>
      <c r="X1057">
        <v>0</v>
      </c>
      <c r="Y1057">
        <v>1249.9007999999999</v>
      </c>
      <c r="AB1057" t="s">
        <v>87</v>
      </c>
      <c r="AC1057" t="s">
        <v>54</v>
      </c>
      <c r="AD1057" t="s">
        <v>54</v>
      </c>
      <c r="AE1057" t="s">
        <v>73</v>
      </c>
      <c r="AF1057" t="s">
        <v>5011</v>
      </c>
    </row>
    <row r="1058" spans="1:32" x14ac:dyDescent="0.25">
      <c r="A1058" t="s">
        <v>5012</v>
      </c>
      <c r="B1058" t="s">
        <v>5013</v>
      </c>
      <c r="C1058" t="s">
        <v>5014</v>
      </c>
      <c r="D1058" t="s">
        <v>5015</v>
      </c>
      <c r="E1058" t="s">
        <v>247</v>
      </c>
      <c r="F1058">
        <v>1</v>
      </c>
      <c r="G1058">
        <v>2022</v>
      </c>
      <c r="H1058" s="1">
        <v>44963.555728761574</v>
      </c>
      <c r="I1058" t="s">
        <v>3355</v>
      </c>
      <c r="J1058">
        <v>410</v>
      </c>
      <c r="K1058">
        <v>0</v>
      </c>
      <c r="L1058" t="s">
        <v>38</v>
      </c>
      <c r="M1058" t="s">
        <v>79</v>
      </c>
      <c r="Q1058">
        <v>410</v>
      </c>
      <c r="R1058" t="s">
        <v>94</v>
      </c>
      <c r="S1058">
        <v>42.185310999999999</v>
      </c>
      <c r="T1058">
        <v>-72.362228000000002</v>
      </c>
      <c r="U1058">
        <v>1.4750000000000001</v>
      </c>
      <c r="V1058">
        <v>1</v>
      </c>
      <c r="W1058">
        <v>5.6</v>
      </c>
      <c r="X1058">
        <v>0</v>
      </c>
      <c r="Y1058">
        <v>537.20000000000005</v>
      </c>
      <c r="Z1058">
        <v>25000066001</v>
      </c>
      <c r="AA1058">
        <v>801.26076302800004</v>
      </c>
      <c r="AB1058" t="s">
        <v>54</v>
      </c>
      <c r="AC1058" t="s">
        <v>54</v>
      </c>
      <c r="AD1058" t="s">
        <v>54</v>
      </c>
      <c r="AE1058" t="s">
        <v>55</v>
      </c>
      <c r="AF1058" t="s">
        <v>5016</v>
      </c>
    </row>
    <row r="1059" spans="1:32" x14ac:dyDescent="0.25">
      <c r="A1059" t="s">
        <v>5017</v>
      </c>
      <c r="B1059" t="s">
        <v>5018</v>
      </c>
      <c r="C1059" t="s">
        <v>5019</v>
      </c>
      <c r="D1059" t="s">
        <v>5020</v>
      </c>
      <c r="E1059" t="s">
        <v>117</v>
      </c>
      <c r="F1059">
        <v>5</v>
      </c>
      <c r="G1059">
        <v>2022</v>
      </c>
      <c r="H1059" s="1">
        <v>44944.623643553241</v>
      </c>
      <c r="I1059" t="s">
        <v>3355</v>
      </c>
      <c r="J1059">
        <v>409.31</v>
      </c>
      <c r="K1059">
        <v>0</v>
      </c>
      <c r="L1059" t="s">
        <v>38</v>
      </c>
      <c r="M1059" t="s">
        <v>79</v>
      </c>
      <c r="Q1059">
        <v>409.31</v>
      </c>
      <c r="R1059" t="s">
        <v>94</v>
      </c>
      <c r="S1059">
        <v>41.835900000000002</v>
      </c>
      <c r="T1059">
        <v>-89.510300000000001</v>
      </c>
      <c r="U1059">
        <v>3.5357500000000002</v>
      </c>
      <c r="V1059">
        <v>1</v>
      </c>
      <c r="W1059">
        <v>15.7</v>
      </c>
      <c r="X1059">
        <v>4.5</v>
      </c>
      <c r="Y1059">
        <v>1291.047</v>
      </c>
      <c r="Z1059">
        <v>17000080001</v>
      </c>
      <c r="AA1059">
        <v>1274.7330320900001</v>
      </c>
      <c r="AB1059" t="s">
        <v>41</v>
      </c>
      <c r="AC1059" t="s">
        <v>54</v>
      </c>
      <c r="AD1059" t="s">
        <v>54</v>
      </c>
      <c r="AE1059" t="s">
        <v>73</v>
      </c>
      <c r="AF1059" t="s">
        <v>5021</v>
      </c>
    </row>
    <row r="1060" spans="1:32" x14ac:dyDescent="0.25">
      <c r="A1060" t="s">
        <v>5022</v>
      </c>
      <c r="B1060" t="s">
        <v>5023</v>
      </c>
      <c r="C1060" t="s">
        <v>5024</v>
      </c>
      <c r="D1060" t="s">
        <v>5025</v>
      </c>
      <c r="E1060" t="s">
        <v>36</v>
      </c>
      <c r="F1060">
        <v>9</v>
      </c>
      <c r="G1060">
        <v>2022</v>
      </c>
      <c r="H1060" s="1">
        <v>44978.519036180558</v>
      </c>
      <c r="I1060" t="s">
        <v>3355</v>
      </c>
      <c r="J1060">
        <v>407.7</v>
      </c>
      <c r="K1060">
        <v>0</v>
      </c>
      <c r="L1060" t="s">
        <v>38</v>
      </c>
      <c r="M1060" t="s">
        <v>51</v>
      </c>
      <c r="N1060">
        <v>407.7</v>
      </c>
      <c r="R1060" t="s">
        <v>86</v>
      </c>
      <c r="S1060">
        <v>34.3933923694632</v>
      </c>
      <c r="T1060">
        <v>-118.931731884718</v>
      </c>
      <c r="Z1060">
        <v>6004017001</v>
      </c>
      <c r="AA1060">
        <v>406.09352308009994</v>
      </c>
      <c r="AB1060" t="s">
        <v>41</v>
      </c>
      <c r="AC1060" t="s">
        <v>64</v>
      </c>
      <c r="AD1060" t="s">
        <v>54</v>
      </c>
      <c r="AE1060" t="s">
        <v>73</v>
      </c>
      <c r="AF1060" t="s">
        <v>5026</v>
      </c>
    </row>
    <row r="1061" spans="1:32" x14ac:dyDescent="0.25">
      <c r="A1061" t="s">
        <v>5027</v>
      </c>
      <c r="B1061" t="s">
        <v>5028</v>
      </c>
      <c r="C1061" t="s">
        <v>5029</v>
      </c>
      <c r="D1061" t="s">
        <v>5030</v>
      </c>
      <c r="E1061" t="s">
        <v>159</v>
      </c>
      <c r="F1061">
        <v>10</v>
      </c>
      <c r="G1061">
        <v>2022</v>
      </c>
      <c r="H1061" s="1">
        <v>44938.460424317127</v>
      </c>
      <c r="I1061" t="s">
        <v>3355</v>
      </c>
      <c r="J1061">
        <v>407</v>
      </c>
      <c r="K1061">
        <v>0</v>
      </c>
      <c r="L1061" t="s">
        <v>38</v>
      </c>
      <c r="M1061" t="s">
        <v>79</v>
      </c>
      <c r="Q1061">
        <v>407</v>
      </c>
      <c r="R1061" t="s">
        <v>52</v>
      </c>
      <c r="S1061">
        <v>45.570576000000003</v>
      </c>
      <c r="T1061">
        <v>-122.32446</v>
      </c>
      <c r="Z1061">
        <v>53001385001</v>
      </c>
      <c r="AA1061">
        <v>815.8291405376001</v>
      </c>
      <c r="AB1061" t="s">
        <v>53</v>
      </c>
      <c r="AC1061" t="s">
        <v>54</v>
      </c>
      <c r="AD1061" t="s">
        <v>54</v>
      </c>
      <c r="AE1061" t="s">
        <v>438</v>
      </c>
      <c r="AF1061" t="s">
        <v>5031</v>
      </c>
    </row>
    <row r="1062" spans="1:32" x14ac:dyDescent="0.25">
      <c r="A1062" t="s">
        <v>5032</v>
      </c>
      <c r="B1062" t="s">
        <v>5033</v>
      </c>
      <c r="C1062" t="s">
        <v>5034</v>
      </c>
      <c r="D1062" t="s">
        <v>1558</v>
      </c>
      <c r="E1062" t="s">
        <v>36</v>
      </c>
      <c r="F1062">
        <v>9</v>
      </c>
      <c r="G1062">
        <v>2022</v>
      </c>
      <c r="H1062" s="1">
        <v>44974.558197662038</v>
      </c>
      <c r="I1062" t="s">
        <v>3355</v>
      </c>
      <c r="J1062">
        <v>407</v>
      </c>
      <c r="K1062">
        <v>0</v>
      </c>
      <c r="L1062" t="s">
        <v>38</v>
      </c>
      <c r="M1062" t="s">
        <v>679</v>
      </c>
      <c r="O1062">
        <v>187</v>
      </c>
      <c r="R1062" t="s">
        <v>52</v>
      </c>
      <c r="S1062">
        <v>38.025278</v>
      </c>
      <c r="T1062">
        <v>-122.52</v>
      </c>
      <c r="U1062">
        <v>2.343333334</v>
      </c>
      <c r="V1062">
        <v>3</v>
      </c>
      <c r="W1062">
        <v>2.92</v>
      </c>
      <c r="X1062">
        <v>0</v>
      </c>
      <c r="Y1062">
        <v>426.25</v>
      </c>
      <c r="Z1062">
        <v>6002108001</v>
      </c>
      <c r="AA1062">
        <v>1056.2073694459998</v>
      </c>
      <c r="AB1062" t="s">
        <v>53</v>
      </c>
      <c r="AC1062" t="s">
        <v>72</v>
      </c>
      <c r="AD1062" t="s">
        <v>54</v>
      </c>
      <c r="AE1062" t="s">
        <v>54</v>
      </c>
      <c r="AF1062" t="s">
        <v>5035</v>
      </c>
    </row>
    <row r="1063" spans="1:32" x14ac:dyDescent="0.25">
      <c r="A1063" t="s">
        <v>5036</v>
      </c>
      <c r="B1063" t="s">
        <v>5037</v>
      </c>
      <c r="C1063" t="s">
        <v>5038</v>
      </c>
      <c r="D1063" t="s">
        <v>5039</v>
      </c>
      <c r="E1063" t="s">
        <v>213</v>
      </c>
      <c r="F1063">
        <v>3</v>
      </c>
      <c r="G1063">
        <v>2022</v>
      </c>
      <c r="H1063" s="1">
        <v>44974.621185763892</v>
      </c>
      <c r="I1063" t="s">
        <v>3355</v>
      </c>
      <c r="J1063">
        <v>406</v>
      </c>
      <c r="K1063">
        <v>0</v>
      </c>
      <c r="L1063" t="s">
        <v>38</v>
      </c>
      <c r="M1063" t="s">
        <v>51</v>
      </c>
      <c r="N1063">
        <v>406</v>
      </c>
      <c r="R1063" t="s">
        <v>86</v>
      </c>
      <c r="S1063">
        <v>40.290129999999998</v>
      </c>
      <c r="T1063">
        <v>-75.177970000000002</v>
      </c>
      <c r="U1063">
        <v>4.0441666669999998</v>
      </c>
      <c r="V1063">
        <v>2</v>
      </c>
      <c r="W1063">
        <v>4.625</v>
      </c>
      <c r="X1063">
        <v>0</v>
      </c>
      <c r="Y1063">
        <v>1473.08</v>
      </c>
      <c r="Z1063">
        <v>42000011001</v>
      </c>
      <c r="AA1063">
        <v>1939.4152559654999</v>
      </c>
      <c r="AB1063" t="s">
        <v>54</v>
      </c>
      <c r="AC1063" t="s">
        <v>54</v>
      </c>
      <c r="AD1063" t="s">
        <v>537</v>
      </c>
      <c r="AE1063" t="s">
        <v>44</v>
      </c>
      <c r="AF1063" t="s">
        <v>5040</v>
      </c>
    </row>
    <row r="1064" spans="1:32" x14ac:dyDescent="0.25">
      <c r="A1064" t="s">
        <v>5041</v>
      </c>
      <c r="B1064" t="s">
        <v>5042</v>
      </c>
      <c r="C1064" t="s">
        <v>5043</v>
      </c>
      <c r="D1064" t="s">
        <v>5044</v>
      </c>
      <c r="E1064" t="s">
        <v>253</v>
      </c>
      <c r="F1064">
        <v>5</v>
      </c>
      <c r="G1064">
        <v>2022</v>
      </c>
      <c r="H1064" s="1">
        <v>44957.543913680558</v>
      </c>
      <c r="I1064" t="s">
        <v>3355</v>
      </c>
      <c r="J1064">
        <v>403</v>
      </c>
      <c r="K1064">
        <v>0</v>
      </c>
      <c r="L1064" t="s">
        <v>38</v>
      </c>
      <c r="M1064" t="s">
        <v>79</v>
      </c>
      <c r="Q1064">
        <v>266</v>
      </c>
      <c r="R1064" t="s">
        <v>52</v>
      </c>
      <c r="S1064">
        <v>39.770693999999999</v>
      </c>
      <c r="T1064">
        <v>-86.232305999999994</v>
      </c>
      <c r="U1064">
        <v>3.6701666670000002</v>
      </c>
      <c r="V1064">
        <v>1</v>
      </c>
      <c r="W1064">
        <v>7.5</v>
      </c>
      <c r="X1064">
        <v>0</v>
      </c>
      <c r="Y1064">
        <v>1339.2439999999999</v>
      </c>
      <c r="Z1064">
        <v>18000063001</v>
      </c>
      <c r="AA1064">
        <v>728.41887547999988</v>
      </c>
      <c r="AB1064" t="s">
        <v>53</v>
      </c>
      <c r="AC1064" t="s">
        <v>64</v>
      </c>
      <c r="AD1064" t="s">
        <v>54</v>
      </c>
      <c r="AE1064" t="s">
        <v>73</v>
      </c>
      <c r="AF1064" t="s">
        <v>5045</v>
      </c>
    </row>
    <row r="1065" spans="1:32" x14ac:dyDescent="0.25">
      <c r="A1065" t="s">
        <v>5046</v>
      </c>
      <c r="B1065" t="s">
        <v>5047</v>
      </c>
      <c r="C1065" t="s">
        <v>5048</v>
      </c>
      <c r="D1065" t="s">
        <v>5049</v>
      </c>
      <c r="E1065" t="s">
        <v>50</v>
      </c>
      <c r="F1065">
        <v>10</v>
      </c>
      <c r="G1065">
        <v>2022</v>
      </c>
      <c r="H1065" s="1">
        <v>44974.676260775464</v>
      </c>
      <c r="I1065" t="s">
        <v>3355</v>
      </c>
      <c r="J1065">
        <v>403</v>
      </c>
      <c r="K1065">
        <v>0</v>
      </c>
      <c r="L1065" t="s">
        <v>38</v>
      </c>
      <c r="M1065" t="s">
        <v>51</v>
      </c>
      <c r="N1065">
        <v>328</v>
      </c>
      <c r="R1065" t="s">
        <v>52</v>
      </c>
      <c r="S1065">
        <v>45.714008</v>
      </c>
      <c r="T1065">
        <v>-121.520296</v>
      </c>
      <c r="U1065">
        <v>1.1645833329999999</v>
      </c>
      <c r="V1065">
        <v>1</v>
      </c>
      <c r="W1065">
        <v>2</v>
      </c>
      <c r="X1065">
        <v>0</v>
      </c>
      <c r="Y1065">
        <v>425.38799999999998</v>
      </c>
      <c r="Z1065">
        <v>41000167001</v>
      </c>
      <c r="AA1065">
        <v>682.16427688702015</v>
      </c>
      <c r="AB1065" t="s">
        <v>53</v>
      </c>
      <c r="AC1065" t="s">
        <v>42</v>
      </c>
      <c r="AD1065" t="s">
        <v>54</v>
      </c>
      <c r="AE1065" t="s">
        <v>73</v>
      </c>
      <c r="AF1065" t="s">
        <v>5050</v>
      </c>
    </row>
    <row r="1066" spans="1:32" x14ac:dyDescent="0.25">
      <c r="A1066" t="s">
        <v>5051</v>
      </c>
      <c r="B1066" t="s">
        <v>5052</v>
      </c>
      <c r="C1066" t="s">
        <v>5053</v>
      </c>
      <c r="D1066" t="s">
        <v>2992</v>
      </c>
      <c r="E1066" t="s">
        <v>117</v>
      </c>
      <c r="F1066">
        <v>5</v>
      </c>
      <c r="G1066">
        <v>2022</v>
      </c>
      <c r="H1066" s="1">
        <v>44986.61182928241</v>
      </c>
      <c r="I1066" t="s">
        <v>3355</v>
      </c>
      <c r="J1066">
        <v>400</v>
      </c>
      <c r="K1066">
        <v>0</v>
      </c>
      <c r="L1066" t="s">
        <v>38</v>
      </c>
      <c r="M1066" t="s">
        <v>51</v>
      </c>
      <c r="N1066">
        <v>379.85</v>
      </c>
      <c r="R1066" t="s">
        <v>52</v>
      </c>
      <c r="S1066">
        <v>42.257649999999998</v>
      </c>
      <c r="T1066">
        <v>-87.945610000000002</v>
      </c>
      <c r="U1066">
        <v>2.7291666669999999</v>
      </c>
      <c r="V1066">
        <v>3</v>
      </c>
      <c r="W1066">
        <v>8</v>
      </c>
      <c r="X1066">
        <v>4</v>
      </c>
      <c r="Y1066">
        <v>996.29</v>
      </c>
      <c r="Z1066">
        <v>17000529001</v>
      </c>
      <c r="AA1066">
        <v>1092.6283132200001</v>
      </c>
      <c r="AB1066" t="s">
        <v>53</v>
      </c>
      <c r="AC1066" t="s">
        <v>72</v>
      </c>
      <c r="AD1066" t="s">
        <v>54</v>
      </c>
      <c r="AE1066" t="s">
        <v>73</v>
      </c>
      <c r="AF1066" t="s">
        <v>5054</v>
      </c>
    </row>
    <row r="1067" spans="1:32" x14ac:dyDescent="0.25">
      <c r="A1067" t="s">
        <v>5055</v>
      </c>
      <c r="B1067" t="s">
        <v>5056</v>
      </c>
      <c r="C1067" t="s">
        <v>5057</v>
      </c>
      <c r="D1067" t="s">
        <v>5058</v>
      </c>
      <c r="E1067" t="s">
        <v>726</v>
      </c>
      <c r="F1067">
        <v>6</v>
      </c>
      <c r="G1067">
        <v>2022</v>
      </c>
      <c r="H1067" s="1">
        <v>44949.67777765046</v>
      </c>
      <c r="I1067" t="s">
        <v>3355</v>
      </c>
      <c r="J1067">
        <v>400</v>
      </c>
      <c r="K1067">
        <v>0</v>
      </c>
      <c r="L1067" t="s">
        <v>38</v>
      </c>
      <c r="M1067" t="s">
        <v>51</v>
      </c>
      <c r="R1067" t="s">
        <v>52</v>
      </c>
      <c r="S1067">
        <v>35.417499999999997</v>
      </c>
      <c r="T1067">
        <v>-94.337778</v>
      </c>
      <c r="U1067">
        <v>2.770666667</v>
      </c>
      <c r="V1067">
        <v>1</v>
      </c>
      <c r="W1067">
        <v>4</v>
      </c>
      <c r="X1067">
        <v>3.84</v>
      </c>
      <c r="Y1067">
        <v>1009.453</v>
      </c>
      <c r="Z1067">
        <v>5000195001</v>
      </c>
      <c r="AA1067">
        <v>961.51291563359996</v>
      </c>
      <c r="AB1067" t="s">
        <v>54</v>
      </c>
      <c r="AC1067" t="s">
        <v>54</v>
      </c>
      <c r="AD1067" t="s">
        <v>54</v>
      </c>
      <c r="AE1067" t="s">
        <v>438</v>
      </c>
      <c r="AF1067" t="s">
        <v>5059</v>
      </c>
    </row>
    <row r="1068" spans="1:32" x14ac:dyDescent="0.25">
      <c r="A1068" t="s">
        <v>5060</v>
      </c>
      <c r="B1068" t="s">
        <v>5061</v>
      </c>
      <c r="C1068" t="s">
        <v>5061</v>
      </c>
      <c r="D1068" t="s">
        <v>4331</v>
      </c>
      <c r="E1068" t="s">
        <v>99</v>
      </c>
      <c r="F1068">
        <v>6</v>
      </c>
      <c r="G1068">
        <v>2022</v>
      </c>
      <c r="H1068" s="1">
        <v>44874.700499965278</v>
      </c>
      <c r="I1068" t="s">
        <v>3355</v>
      </c>
      <c r="J1068">
        <v>398.88</v>
      </c>
      <c r="K1068">
        <v>0</v>
      </c>
      <c r="L1068" t="s">
        <v>38</v>
      </c>
      <c r="M1068" t="s">
        <v>51</v>
      </c>
      <c r="N1068">
        <v>398.88</v>
      </c>
      <c r="R1068" t="s">
        <v>52</v>
      </c>
      <c r="S1068">
        <v>31.445415000000001</v>
      </c>
      <c r="T1068">
        <v>-97.750189000000006</v>
      </c>
      <c r="U1068">
        <v>1.3159833329999999</v>
      </c>
      <c r="V1068">
        <v>1</v>
      </c>
      <c r="W1068">
        <v>2.7</v>
      </c>
      <c r="X1068">
        <v>2.2000000000000002</v>
      </c>
      <c r="Y1068">
        <v>480.56380000000001</v>
      </c>
      <c r="Z1068">
        <v>48003013002</v>
      </c>
      <c r="AA1068">
        <v>801.26076302800004</v>
      </c>
      <c r="AB1068" t="s">
        <v>1420</v>
      </c>
      <c r="AC1068" t="s">
        <v>72</v>
      </c>
      <c r="AD1068" t="s">
        <v>54</v>
      </c>
      <c r="AE1068" t="s">
        <v>73</v>
      </c>
      <c r="AF1068" t="s">
        <v>5062</v>
      </c>
    </row>
    <row r="1069" spans="1:32" x14ac:dyDescent="0.25">
      <c r="A1069" t="s">
        <v>5063</v>
      </c>
      <c r="B1069" t="s">
        <v>5064</v>
      </c>
      <c r="C1069" t="s">
        <v>5065</v>
      </c>
      <c r="D1069" t="s">
        <v>5066</v>
      </c>
      <c r="E1069" t="s">
        <v>600</v>
      </c>
      <c r="F1069">
        <v>4</v>
      </c>
      <c r="G1069">
        <v>2022</v>
      </c>
      <c r="H1069" s="1">
        <v>44950.44128284722</v>
      </c>
      <c r="I1069" t="s">
        <v>3355</v>
      </c>
      <c r="J1069">
        <v>398.77</v>
      </c>
      <c r="K1069">
        <v>0</v>
      </c>
      <c r="L1069" t="s">
        <v>38</v>
      </c>
      <c r="M1069" t="s">
        <v>51</v>
      </c>
      <c r="N1069">
        <v>398.77</v>
      </c>
      <c r="R1069" t="s">
        <v>52</v>
      </c>
      <c r="S1069">
        <v>30.37886</v>
      </c>
      <c r="T1069">
        <v>-87.085730999999996</v>
      </c>
      <c r="Z1069">
        <v>12000048003</v>
      </c>
      <c r="AA1069">
        <v>983.36548189799998</v>
      </c>
      <c r="AB1069" t="s">
        <v>41</v>
      </c>
      <c r="AC1069" t="s">
        <v>54</v>
      </c>
      <c r="AD1069" t="s">
        <v>54</v>
      </c>
      <c r="AE1069" t="s">
        <v>73</v>
      </c>
      <c r="AF1069" t="s">
        <v>5067</v>
      </c>
    </row>
    <row r="1070" spans="1:32" x14ac:dyDescent="0.25">
      <c r="A1070" t="s">
        <v>5068</v>
      </c>
      <c r="B1070" t="s">
        <v>5069</v>
      </c>
      <c r="C1070" t="s">
        <v>5070</v>
      </c>
      <c r="D1070" t="s">
        <v>2505</v>
      </c>
      <c r="E1070" t="s">
        <v>172</v>
      </c>
      <c r="F1070">
        <v>4</v>
      </c>
      <c r="G1070">
        <v>2022</v>
      </c>
      <c r="H1070" s="1">
        <v>44976.510733090276</v>
      </c>
      <c r="I1070" t="s">
        <v>3355</v>
      </c>
      <c r="J1070">
        <v>398.14</v>
      </c>
      <c r="K1070">
        <v>0</v>
      </c>
      <c r="L1070" t="s">
        <v>38</v>
      </c>
      <c r="M1070" t="s">
        <v>51</v>
      </c>
      <c r="N1070">
        <v>614.4</v>
      </c>
      <c r="R1070" t="s">
        <v>52</v>
      </c>
      <c r="S1070">
        <v>34.472499999999997</v>
      </c>
      <c r="T1070">
        <v>-82.723611000000005</v>
      </c>
      <c r="U1070">
        <v>3.7936666670000001</v>
      </c>
      <c r="V1070">
        <v>1</v>
      </c>
      <c r="W1070">
        <v>0</v>
      </c>
      <c r="X1070">
        <v>0</v>
      </c>
      <c r="Y1070">
        <v>1384.713</v>
      </c>
      <c r="Z1070">
        <v>45000237001</v>
      </c>
      <c r="AA1070">
        <v>2258.0985139879999</v>
      </c>
      <c r="AB1070" t="s">
        <v>407</v>
      </c>
      <c r="AC1070" t="s">
        <v>42</v>
      </c>
      <c r="AD1070" t="s">
        <v>54</v>
      </c>
      <c r="AE1070" t="s">
        <v>55</v>
      </c>
      <c r="AF1070" t="s">
        <v>5071</v>
      </c>
    </row>
    <row r="1071" spans="1:32" x14ac:dyDescent="0.25">
      <c r="A1071" t="s">
        <v>5072</v>
      </c>
      <c r="B1071" t="s">
        <v>5073</v>
      </c>
      <c r="C1071" t="s">
        <v>5074</v>
      </c>
      <c r="D1071" t="s">
        <v>5075</v>
      </c>
      <c r="E1071" t="s">
        <v>525</v>
      </c>
      <c r="F1071">
        <v>2</v>
      </c>
      <c r="G1071">
        <v>2022</v>
      </c>
      <c r="H1071" s="1">
        <v>44985.511906215281</v>
      </c>
      <c r="I1071" t="s">
        <v>3355</v>
      </c>
      <c r="J1071">
        <v>396.32</v>
      </c>
      <c r="K1071">
        <v>0</v>
      </c>
      <c r="L1071" t="s">
        <v>38</v>
      </c>
      <c r="M1071" t="s">
        <v>607</v>
      </c>
      <c r="N1071">
        <v>364.81</v>
      </c>
      <c r="P1071">
        <v>31.5</v>
      </c>
      <c r="R1071" t="s">
        <v>86</v>
      </c>
      <c r="S1071">
        <v>40.014530000000001</v>
      </c>
      <c r="T1071">
        <v>-75.006219999999999</v>
      </c>
      <c r="U1071">
        <v>1.4165000000000001</v>
      </c>
      <c r="V1071">
        <v>1</v>
      </c>
      <c r="W1071">
        <v>0</v>
      </c>
      <c r="X1071">
        <v>0</v>
      </c>
      <c r="Y1071">
        <v>516.79999999999995</v>
      </c>
      <c r="Z1071">
        <v>34007015001</v>
      </c>
      <c r="AA1071">
        <v>580.36773903869005</v>
      </c>
      <c r="AB1071" t="s">
        <v>54</v>
      </c>
      <c r="AC1071" t="s">
        <v>54</v>
      </c>
      <c r="AD1071" t="s">
        <v>54</v>
      </c>
      <c r="AE1071" t="s">
        <v>55</v>
      </c>
      <c r="AF1071" t="s">
        <v>5076</v>
      </c>
    </row>
    <row r="1072" spans="1:32" x14ac:dyDescent="0.25">
      <c r="A1072" t="s">
        <v>5077</v>
      </c>
      <c r="B1072" t="s">
        <v>5078</v>
      </c>
      <c r="C1072" t="s">
        <v>5079</v>
      </c>
      <c r="D1072" t="s">
        <v>5080</v>
      </c>
      <c r="E1072" t="s">
        <v>111</v>
      </c>
      <c r="F1072">
        <v>4</v>
      </c>
      <c r="G1072">
        <v>2022</v>
      </c>
      <c r="H1072" s="1">
        <v>44950.42435976852</v>
      </c>
      <c r="I1072" t="s">
        <v>3355</v>
      </c>
      <c r="J1072">
        <v>395</v>
      </c>
      <c r="K1072">
        <v>0</v>
      </c>
      <c r="L1072" t="s">
        <v>38</v>
      </c>
      <c r="M1072" t="s">
        <v>79</v>
      </c>
      <c r="Q1072">
        <v>395</v>
      </c>
      <c r="R1072" t="s">
        <v>94</v>
      </c>
      <c r="S1072">
        <v>34.758606999999998</v>
      </c>
      <c r="T1072">
        <v>-84.764205000000004</v>
      </c>
      <c r="U1072">
        <v>1.6698333329999999</v>
      </c>
      <c r="V1072">
        <v>1</v>
      </c>
      <c r="W1072">
        <v>3</v>
      </c>
      <c r="X1072">
        <v>1.518</v>
      </c>
      <c r="Y1072">
        <v>607.32799999999997</v>
      </c>
      <c r="Z1072">
        <v>13000563001</v>
      </c>
      <c r="AA1072">
        <v>848.60798993420019</v>
      </c>
      <c r="AB1072" t="s">
        <v>41</v>
      </c>
      <c r="AC1072" t="s">
        <v>54</v>
      </c>
      <c r="AD1072" t="s">
        <v>54</v>
      </c>
      <c r="AE1072" t="s">
        <v>55</v>
      </c>
      <c r="AF1072" t="s">
        <v>5081</v>
      </c>
    </row>
    <row r="1073" spans="1:32" x14ac:dyDescent="0.25">
      <c r="A1073" t="s">
        <v>5082</v>
      </c>
      <c r="B1073" t="s">
        <v>5083</v>
      </c>
      <c r="C1073" t="s">
        <v>5084</v>
      </c>
      <c r="D1073" t="s">
        <v>5085</v>
      </c>
      <c r="E1073" t="s">
        <v>117</v>
      </c>
      <c r="F1073">
        <v>5</v>
      </c>
      <c r="G1073">
        <v>2022</v>
      </c>
      <c r="H1073" s="1">
        <v>44959.618058391206</v>
      </c>
      <c r="I1073" t="s">
        <v>3355</v>
      </c>
      <c r="J1073">
        <v>395</v>
      </c>
      <c r="K1073">
        <v>0</v>
      </c>
      <c r="L1073" t="s">
        <v>38</v>
      </c>
      <c r="M1073" t="s">
        <v>51</v>
      </c>
      <c r="N1073">
        <v>431.9</v>
      </c>
      <c r="R1073" t="s">
        <v>52</v>
      </c>
      <c r="S1073">
        <v>38.72307</v>
      </c>
      <c r="T1073">
        <v>-89.652540000000002</v>
      </c>
      <c r="U1073">
        <v>1.350116667</v>
      </c>
      <c r="V1073">
        <v>3</v>
      </c>
      <c r="W1073">
        <v>4</v>
      </c>
      <c r="X1073">
        <v>1.6</v>
      </c>
      <c r="Y1073">
        <v>491.39400000000001</v>
      </c>
      <c r="Z1073">
        <v>17000287002</v>
      </c>
      <c r="AA1073">
        <v>796.16183089964011</v>
      </c>
      <c r="AB1073" t="s">
        <v>41</v>
      </c>
      <c r="AC1073" t="s">
        <v>64</v>
      </c>
      <c r="AD1073" t="s">
        <v>54</v>
      </c>
      <c r="AE1073" t="s">
        <v>73</v>
      </c>
      <c r="AF1073" t="s">
        <v>5086</v>
      </c>
    </row>
    <row r="1074" spans="1:32" x14ac:dyDescent="0.25">
      <c r="A1074" t="s">
        <v>5087</v>
      </c>
      <c r="B1074" t="s">
        <v>5088</v>
      </c>
      <c r="C1074" t="s">
        <v>5089</v>
      </c>
      <c r="D1074" t="s">
        <v>5090</v>
      </c>
      <c r="E1074" t="s">
        <v>437</v>
      </c>
      <c r="F1074">
        <v>5</v>
      </c>
      <c r="G1074">
        <v>2022</v>
      </c>
      <c r="H1074" s="1">
        <v>44971.642760104165</v>
      </c>
      <c r="I1074" t="s">
        <v>3355</v>
      </c>
      <c r="J1074">
        <v>395</v>
      </c>
      <c r="K1074">
        <v>0</v>
      </c>
      <c r="L1074" t="s">
        <v>38</v>
      </c>
      <c r="M1074" t="s">
        <v>51</v>
      </c>
      <c r="N1074">
        <v>395</v>
      </c>
      <c r="R1074" t="s">
        <v>52</v>
      </c>
      <c r="S1074">
        <v>46.339869999999998</v>
      </c>
      <c r="T1074">
        <v>-94.22739</v>
      </c>
      <c r="U1074">
        <v>3.8038750000000001</v>
      </c>
      <c r="V1074">
        <v>2</v>
      </c>
      <c r="W1074">
        <v>6</v>
      </c>
      <c r="X1074">
        <v>6</v>
      </c>
      <c r="Y1074">
        <v>742.90049999999997</v>
      </c>
      <c r="Z1074">
        <v>27000009002</v>
      </c>
      <c r="AA1074">
        <v>861.3553202551002</v>
      </c>
      <c r="AB1074" t="s">
        <v>53</v>
      </c>
      <c r="AC1074" t="s">
        <v>42</v>
      </c>
      <c r="AD1074" t="s">
        <v>54</v>
      </c>
      <c r="AE1074" t="s">
        <v>73</v>
      </c>
      <c r="AF1074" t="s">
        <v>5091</v>
      </c>
    </row>
    <row r="1075" spans="1:32" x14ac:dyDescent="0.25">
      <c r="A1075" t="s">
        <v>5092</v>
      </c>
      <c r="B1075" t="s">
        <v>5093</v>
      </c>
      <c r="C1075" t="s">
        <v>5094</v>
      </c>
      <c r="D1075" t="s">
        <v>5095</v>
      </c>
      <c r="E1075" t="s">
        <v>247</v>
      </c>
      <c r="F1075">
        <v>1</v>
      </c>
      <c r="G1075">
        <v>2022</v>
      </c>
      <c r="H1075" s="1">
        <v>44944.479323865744</v>
      </c>
      <c r="I1075" t="s">
        <v>3355</v>
      </c>
      <c r="J1075">
        <v>392.36</v>
      </c>
      <c r="K1075">
        <v>0</v>
      </c>
      <c r="L1075" t="s">
        <v>38</v>
      </c>
      <c r="M1075" t="s">
        <v>79</v>
      </c>
      <c r="Q1075">
        <v>392.36</v>
      </c>
      <c r="R1075" t="s">
        <v>52</v>
      </c>
      <c r="S1075">
        <v>41.908425000000001</v>
      </c>
      <c r="T1075">
        <v>-70.917488000000006</v>
      </c>
      <c r="U1075">
        <v>1.3125</v>
      </c>
      <c r="V1075">
        <v>1</v>
      </c>
      <c r="W1075">
        <v>2.16</v>
      </c>
      <c r="X1075">
        <v>1.4</v>
      </c>
      <c r="Y1075">
        <v>478.97</v>
      </c>
      <c r="Z1075">
        <v>25000080001</v>
      </c>
      <c r="AA1075">
        <v>781.22924395229995</v>
      </c>
      <c r="AB1075" t="s">
        <v>54</v>
      </c>
      <c r="AC1075" t="s">
        <v>54</v>
      </c>
      <c r="AD1075" t="s">
        <v>54</v>
      </c>
      <c r="AE1075" t="s">
        <v>65</v>
      </c>
      <c r="AF1075" t="s">
        <v>5096</v>
      </c>
    </row>
    <row r="1076" spans="1:32" x14ac:dyDescent="0.25">
      <c r="A1076" t="s">
        <v>5097</v>
      </c>
      <c r="B1076" t="s">
        <v>5098</v>
      </c>
      <c r="C1076" t="s">
        <v>5099</v>
      </c>
      <c r="D1076" t="s">
        <v>5100</v>
      </c>
      <c r="E1076" t="s">
        <v>117</v>
      </c>
      <c r="F1076">
        <v>5</v>
      </c>
      <c r="G1076">
        <v>2022</v>
      </c>
      <c r="H1076" s="1">
        <v>44956.503466909722</v>
      </c>
      <c r="I1076" t="s">
        <v>3355</v>
      </c>
      <c r="J1076">
        <v>391.87200000000001</v>
      </c>
      <c r="K1076">
        <v>0</v>
      </c>
      <c r="L1076" t="s">
        <v>38</v>
      </c>
      <c r="M1076" t="s">
        <v>51</v>
      </c>
      <c r="N1076">
        <v>391.87200000000001</v>
      </c>
      <c r="R1076" t="s">
        <v>52</v>
      </c>
      <c r="S1076">
        <v>42.154898000000003</v>
      </c>
      <c r="T1076">
        <v>-88.294291999999999</v>
      </c>
      <c r="U1076">
        <v>2.8364166669999999</v>
      </c>
      <c r="V1076">
        <v>1</v>
      </c>
      <c r="W1076">
        <v>11.3</v>
      </c>
      <c r="X1076">
        <v>5</v>
      </c>
      <c r="Y1076">
        <v>1035.5309999999999</v>
      </c>
      <c r="Z1076">
        <v>17000665001</v>
      </c>
      <c r="AA1076">
        <v>1001.575953785</v>
      </c>
      <c r="AB1076" t="s">
        <v>177</v>
      </c>
      <c r="AC1076" t="s">
        <v>42</v>
      </c>
      <c r="AD1076" t="s">
        <v>54</v>
      </c>
      <c r="AE1076" t="s">
        <v>73</v>
      </c>
      <c r="AF1076" t="s">
        <v>5101</v>
      </c>
    </row>
    <row r="1077" spans="1:32" x14ac:dyDescent="0.25">
      <c r="A1077" t="s">
        <v>5102</v>
      </c>
      <c r="B1077" t="s">
        <v>5103</v>
      </c>
      <c r="C1077" t="s">
        <v>5104</v>
      </c>
      <c r="D1077" t="s">
        <v>5105</v>
      </c>
      <c r="E1077" t="s">
        <v>61</v>
      </c>
      <c r="F1077">
        <v>1</v>
      </c>
      <c r="G1077">
        <v>2022</v>
      </c>
      <c r="H1077" s="1">
        <v>45015.412501296298</v>
      </c>
      <c r="I1077" t="s">
        <v>3355</v>
      </c>
      <c r="J1077">
        <v>391.50299999999999</v>
      </c>
      <c r="K1077">
        <v>0</v>
      </c>
      <c r="L1077" t="s">
        <v>38</v>
      </c>
      <c r="M1077" t="s">
        <v>79</v>
      </c>
      <c r="Q1077">
        <v>391.50299999999999</v>
      </c>
      <c r="R1077" t="s">
        <v>94</v>
      </c>
      <c r="S1077">
        <v>41.331139999999998</v>
      </c>
      <c r="T1077">
        <v>-73.080290000000005</v>
      </c>
      <c r="U1077">
        <v>1.6583333330000001</v>
      </c>
      <c r="V1077">
        <v>1</v>
      </c>
      <c r="W1077">
        <v>3.5</v>
      </c>
      <c r="X1077">
        <v>0</v>
      </c>
      <c r="Y1077">
        <v>604.20000000000005</v>
      </c>
      <c r="Z1077">
        <v>9000020001</v>
      </c>
      <c r="AA1077">
        <v>1036.7221645269101</v>
      </c>
      <c r="AB1077" t="s">
        <v>54</v>
      </c>
      <c r="AC1077" t="s">
        <v>54</v>
      </c>
      <c r="AD1077" t="s">
        <v>54</v>
      </c>
      <c r="AE1077" t="s">
        <v>73</v>
      </c>
      <c r="AF1077" t="s">
        <v>5106</v>
      </c>
    </row>
    <row r="1078" spans="1:32" x14ac:dyDescent="0.25">
      <c r="A1078" t="s">
        <v>5107</v>
      </c>
      <c r="B1078" t="s">
        <v>5108</v>
      </c>
      <c r="C1078" t="s">
        <v>5108</v>
      </c>
      <c r="D1078" t="s">
        <v>4977</v>
      </c>
      <c r="E1078" t="s">
        <v>99</v>
      </c>
      <c r="F1078">
        <v>6</v>
      </c>
      <c r="G1078">
        <v>2022</v>
      </c>
      <c r="H1078" s="1">
        <v>44841.539248773151</v>
      </c>
      <c r="I1078" t="s">
        <v>3355</v>
      </c>
      <c r="J1078">
        <v>389.74200000000002</v>
      </c>
      <c r="K1078">
        <v>0</v>
      </c>
      <c r="L1078" t="s">
        <v>38</v>
      </c>
      <c r="M1078" t="s">
        <v>51</v>
      </c>
      <c r="N1078">
        <v>389.74200000000002</v>
      </c>
      <c r="R1078" t="s">
        <v>52</v>
      </c>
      <c r="S1078">
        <v>32.158786999999997</v>
      </c>
      <c r="T1078">
        <v>-94.293073000000007</v>
      </c>
      <c r="U1078">
        <v>1.848833333</v>
      </c>
      <c r="V1078">
        <v>1</v>
      </c>
      <c r="W1078">
        <v>3.6</v>
      </c>
      <c r="X1078">
        <v>3.6</v>
      </c>
      <c r="Y1078">
        <v>675.17600000000004</v>
      </c>
      <c r="Z1078">
        <v>48005053001</v>
      </c>
      <c r="AA1078">
        <v>1311.1539758639999</v>
      </c>
      <c r="AB1078" t="s">
        <v>41</v>
      </c>
      <c r="AC1078" t="s">
        <v>64</v>
      </c>
      <c r="AD1078" t="s">
        <v>54</v>
      </c>
      <c r="AE1078" t="s">
        <v>73</v>
      </c>
      <c r="AF1078" t="s">
        <v>5109</v>
      </c>
    </row>
    <row r="1079" spans="1:32" x14ac:dyDescent="0.25">
      <c r="A1079" t="s">
        <v>5110</v>
      </c>
      <c r="B1079" t="s">
        <v>5111</v>
      </c>
      <c r="C1079" t="s">
        <v>5112</v>
      </c>
      <c r="D1079" t="s">
        <v>5113</v>
      </c>
      <c r="E1079" t="s">
        <v>1023</v>
      </c>
      <c r="F1079">
        <v>8</v>
      </c>
      <c r="G1079">
        <v>2022</v>
      </c>
      <c r="H1079" s="1">
        <v>44959.670622812497</v>
      </c>
      <c r="I1079" t="s">
        <v>3355</v>
      </c>
      <c r="J1079">
        <v>388</v>
      </c>
      <c r="K1079">
        <v>0</v>
      </c>
      <c r="L1079" t="s">
        <v>38</v>
      </c>
      <c r="M1079" t="s">
        <v>51</v>
      </c>
      <c r="N1079">
        <v>388</v>
      </c>
      <c r="R1079" t="s">
        <v>52</v>
      </c>
      <c r="S1079">
        <v>40.439149999999998</v>
      </c>
      <c r="T1079">
        <v>-104.87335299999999</v>
      </c>
      <c r="U1079">
        <v>1.819166667</v>
      </c>
      <c r="V1079">
        <v>1</v>
      </c>
      <c r="W1079">
        <v>2.8</v>
      </c>
      <c r="X1079">
        <v>0</v>
      </c>
      <c r="Y1079">
        <v>664.01</v>
      </c>
      <c r="Z1079">
        <v>8000114001</v>
      </c>
      <c r="AA1079">
        <v>418.840853401</v>
      </c>
      <c r="AB1079" t="s">
        <v>41</v>
      </c>
      <c r="AC1079" t="s">
        <v>64</v>
      </c>
      <c r="AD1079" t="s">
        <v>54</v>
      </c>
      <c r="AE1079" t="s">
        <v>73</v>
      </c>
      <c r="AF1079" t="s">
        <v>5114</v>
      </c>
    </row>
    <row r="1080" spans="1:32" x14ac:dyDescent="0.25">
      <c r="A1080" t="s">
        <v>5115</v>
      </c>
      <c r="B1080" t="s">
        <v>5116</v>
      </c>
      <c r="C1080" t="s">
        <v>5117</v>
      </c>
      <c r="D1080" t="s">
        <v>5118</v>
      </c>
      <c r="E1080" t="s">
        <v>854</v>
      </c>
      <c r="F1080">
        <v>8</v>
      </c>
      <c r="G1080">
        <v>2022</v>
      </c>
      <c r="H1080" s="1">
        <v>44991.758684050925</v>
      </c>
      <c r="I1080" t="s">
        <v>3355</v>
      </c>
      <c r="J1080">
        <v>387.56</v>
      </c>
      <c r="K1080">
        <v>0</v>
      </c>
      <c r="L1080" t="s">
        <v>38</v>
      </c>
      <c r="M1080" t="s">
        <v>79</v>
      </c>
      <c r="Q1080">
        <v>387.56</v>
      </c>
      <c r="R1080" t="s">
        <v>94</v>
      </c>
      <c r="S1080">
        <v>38.579427000000003</v>
      </c>
      <c r="T1080">
        <v>-109.581535</v>
      </c>
      <c r="U1080">
        <v>0</v>
      </c>
      <c r="V1080">
        <v>1</v>
      </c>
      <c r="W1080">
        <v>1.5</v>
      </c>
      <c r="X1080">
        <v>0</v>
      </c>
      <c r="Y1080">
        <v>0</v>
      </c>
      <c r="AB1080" t="s">
        <v>54</v>
      </c>
      <c r="AC1080" t="s">
        <v>54</v>
      </c>
      <c r="AD1080" t="s">
        <v>54</v>
      </c>
      <c r="AE1080" t="s">
        <v>73</v>
      </c>
      <c r="AF1080" t="s">
        <v>5119</v>
      </c>
    </row>
    <row r="1081" spans="1:32" x14ac:dyDescent="0.25">
      <c r="A1081" t="s">
        <v>5120</v>
      </c>
      <c r="B1081" t="s">
        <v>5121</v>
      </c>
      <c r="C1081" t="s">
        <v>5122</v>
      </c>
      <c r="D1081" t="s">
        <v>2589</v>
      </c>
      <c r="E1081" t="s">
        <v>117</v>
      </c>
      <c r="F1081">
        <v>5</v>
      </c>
      <c r="G1081">
        <v>2022</v>
      </c>
      <c r="H1081" s="1">
        <v>44972.434664583336</v>
      </c>
      <c r="I1081" t="s">
        <v>3355</v>
      </c>
      <c r="J1081">
        <v>386.5</v>
      </c>
      <c r="K1081">
        <v>0</v>
      </c>
      <c r="L1081" t="s">
        <v>38</v>
      </c>
      <c r="M1081" t="s">
        <v>51</v>
      </c>
      <c r="N1081">
        <v>386.5</v>
      </c>
      <c r="R1081" t="s">
        <v>52</v>
      </c>
      <c r="S1081">
        <v>41.686667</v>
      </c>
      <c r="T1081">
        <v>-88.021666999999994</v>
      </c>
      <c r="AB1081" t="s">
        <v>41</v>
      </c>
      <c r="AC1081" t="s">
        <v>72</v>
      </c>
      <c r="AD1081" t="s">
        <v>54</v>
      </c>
      <c r="AE1081" t="s">
        <v>73</v>
      </c>
      <c r="AF1081" t="s">
        <v>5123</v>
      </c>
    </row>
    <row r="1082" spans="1:32" x14ac:dyDescent="0.25">
      <c r="A1082" t="s">
        <v>5124</v>
      </c>
      <c r="B1082" t="s">
        <v>5125</v>
      </c>
      <c r="C1082" t="s">
        <v>5126</v>
      </c>
      <c r="D1082" t="s">
        <v>5127</v>
      </c>
      <c r="E1082" t="s">
        <v>600</v>
      </c>
      <c r="F1082">
        <v>4</v>
      </c>
      <c r="G1082">
        <v>2022</v>
      </c>
      <c r="H1082" s="1">
        <v>44973.624115879633</v>
      </c>
      <c r="I1082" t="s">
        <v>3355</v>
      </c>
      <c r="J1082">
        <v>385.59</v>
      </c>
      <c r="K1082">
        <v>0</v>
      </c>
      <c r="L1082" t="s">
        <v>38</v>
      </c>
      <c r="M1082" t="s">
        <v>51</v>
      </c>
      <c r="N1082">
        <v>385.59</v>
      </c>
      <c r="R1082" t="s">
        <v>568</v>
      </c>
      <c r="S1082">
        <v>30.096729</v>
      </c>
      <c r="T1082">
        <v>-81.791589000000002</v>
      </c>
      <c r="U1082">
        <v>0</v>
      </c>
      <c r="V1082">
        <v>1</v>
      </c>
      <c r="W1082">
        <v>2.37</v>
      </c>
      <c r="X1082">
        <v>1.2</v>
      </c>
      <c r="Y1082">
        <v>0</v>
      </c>
      <c r="Z1082">
        <v>12000102012</v>
      </c>
      <c r="AA1082">
        <v>505.34059486425002</v>
      </c>
      <c r="AB1082" t="s">
        <v>54</v>
      </c>
      <c r="AC1082" t="s">
        <v>64</v>
      </c>
      <c r="AD1082" t="s">
        <v>54</v>
      </c>
      <c r="AE1082" t="s">
        <v>73</v>
      </c>
      <c r="AF1082" t="s">
        <v>5128</v>
      </c>
    </row>
    <row r="1083" spans="1:32" x14ac:dyDescent="0.25">
      <c r="A1083" t="s">
        <v>5129</v>
      </c>
      <c r="B1083" t="s">
        <v>5130</v>
      </c>
      <c r="C1083" t="s">
        <v>5130</v>
      </c>
      <c r="D1083" t="s">
        <v>5131</v>
      </c>
      <c r="E1083" t="s">
        <v>99</v>
      </c>
      <c r="F1083">
        <v>6</v>
      </c>
      <c r="G1083">
        <v>2022</v>
      </c>
      <c r="H1083" s="1">
        <v>44834.288170868058</v>
      </c>
      <c r="I1083" t="s">
        <v>3355</v>
      </c>
      <c r="J1083">
        <v>384.99</v>
      </c>
      <c r="K1083">
        <v>0</v>
      </c>
      <c r="L1083" t="s">
        <v>38</v>
      </c>
      <c r="M1083" t="s">
        <v>79</v>
      </c>
      <c r="Q1083">
        <v>384.99</v>
      </c>
      <c r="R1083" t="s">
        <v>94</v>
      </c>
      <c r="S1083">
        <v>32.560389000000001</v>
      </c>
      <c r="T1083">
        <v>-96.297194000000005</v>
      </c>
      <c r="U1083">
        <v>0.6885</v>
      </c>
      <c r="V1083">
        <v>1</v>
      </c>
      <c r="W1083">
        <v>1.2</v>
      </c>
      <c r="X1083">
        <v>1.2</v>
      </c>
      <c r="Y1083">
        <v>250.80199999999999</v>
      </c>
      <c r="Z1083">
        <v>48004101001</v>
      </c>
      <c r="AA1083">
        <v>333.43374025097</v>
      </c>
      <c r="AB1083" t="s">
        <v>41</v>
      </c>
      <c r="AC1083" t="s">
        <v>54</v>
      </c>
      <c r="AD1083" t="s">
        <v>54</v>
      </c>
      <c r="AE1083" t="s">
        <v>55</v>
      </c>
      <c r="AF1083" t="s">
        <v>5132</v>
      </c>
    </row>
    <row r="1084" spans="1:32" x14ac:dyDescent="0.25">
      <c r="A1084" t="s">
        <v>5133</v>
      </c>
      <c r="B1084" t="s">
        <v>5134</v>
      </c>
      <c r="C1084" t="s">
        <v>5135</v>
      </c>
      <c r="D1084" t="s">
        <v>5136</v>
      </c>
      <c r="E1084" t="s">
        <v>85</v>
      </c>
      <c r="F1084">
        <v>2</v>
      </c>
      <c r="G1084">
        <v>2022</v>
      </c>
      <c r="H1084" s="1">
        <v>44974.549296747682</v>
      </c>
      <c r="I1084" t="s">
        <v>3355</v>
      </c>
      <c r="J1084">
        <v>384</v>
      </c>
      <c r="K1084">
        <v>0</v>
      </c>
      <c r="L1084" t="s">
        <v>38</v>
      </c>
      <c r="M1084" t="s">
        <v>79</v>
      </c>
      <c r="Q1084">
        <v>384</v>
      </c>
      <c r="R1084" t="s">
        <v>52</v>
      </c>
      <c r="S1084">
        <v>41.361899999999999</v>
      </c>
      <c r="T1084">
        <v>-74.681730000000002</v>
      </c>
      <c r="U1084">
        <v>0</v>
      </c>
      <c r="V1084">
        <v>1</v>
      </c>
      <c r="W1084">
        <v>2.5</v>
      </c>
      <c r="X1084">
        <v>0</v>
      </c>
      <c r="Y1084">
        <v>0</v>
      </c>
      <c r="Z1084">
        <v>36003062003</v>
      </c>
      <c r="AA1084">
        <v>746.62934736700004</v>
      </c>
      <c r="AB1084" t="s">
        <v>41</v>
      </c>
      <c r="AC1084" t="s">
        <v>54</v>
      </c>
      <c r="AD1084" t="s">
        <v>54</v>
      </c>
      <c r="AE1084" t="s">
        <v>55</v>
      </c>
      <c r="AF1084" t="s">
        <v>5137</v>
      </c>
    </row>
    <row r="1085" spans="1:32" x14ac:dyDescent="0.25">
      <c r="A1085" t="s">
        <v>5138</v>
      </c>
      <c r="B1085" t="s">
        <v>5139</v>
      </c>
      <c r="C1085" t="s">
        <v>5140</v>
      </c>
      <c r="D1085" t="s">
        <v>3956</v>
      </c>
      <c r="E1085" t="s">
        <v>192</v>
      </c>
      <c r="F1085">
        <v>4</v>
      </c>
      <c r="G1085">
        <v>2022</v>
      </c>
      <c r="H1085" s="1">
        <v>44979.685075717593</v>
      </c>
      <c r="I1085" t="s">
        <v>3355</v>
      </c>
      <c r="J1085">
        <v>383.77</v>
      </c>
      <c r="K1085">
        <v>0</v>
      </c>
      <c r="L1085" t="s">
        <v>38</v>
      </c>
      <c r="M1085" t="s">
        <v>51</v>
      </c>
      <c r="N1085">
        <v>383.77</v>
      </c>
      <c r="R1085" t="s">
        <v>52</v>
      </c>
      <c r="S1085">
        <v>30.72</v>
      </c>
      <c r="T1085">
        <v>-88.070099999999996</v>
      </c>
      <c r="U1085">
        <v>40.815833333</v>
      </c>
      <c r="V1085">
        <v>4</v>
      </c>
      <c r="W1085">
        <v>12.8</v>
      </c>
      <c r="X1085">
        <v>9.59</v>
      </c>
      <c r="Y1085">
        <v>5767</v>
      </c>
      <c r="Z1085">
        <v>1000108002</v>
      </c>
      <c r="AA1085">
        <v>3492.7685079266003</v>
      </c>
      <c r="AB1085" t="s">
        <v>53</v>
      </c>
      <c r="AC1085" t="s">
        <v>54</v>
      </c>
      <c r="AD1085" t="s">
        <v>54</v>
      </c>
      <c r="AE1085" t="s">
        <v>73</v>
      </c>
      <c r="AF1085" t="s">
        <v>5141</v>
      </c>
    </row>
    <row r="1086" spans="1:32" x14ac:dyDescent="0.25">
      <c r="A1086" t="s">
        <v>5142</v>
      </c>
      <c r="B1086" t="s">
        <v>5143</v>
      </c>
      <c r="C1086" t="s">
        <v>5144</v>
      </c>
      <c r="D1086" t="s">
        <v>5145</v>
      </c>
      <c r="E1086" t="s">
        <v>514</v>
      </c>
      <c r="F1086">
        <v>1</v>
      </c>
      <c r="G1086">
        <v>2022</v>
      </c>
      <c r="H1086" s="1">
        <v>44958.616892337966</v>
      </c>
      <c r="I1086" t="s">
        <v>3355</v>
      </c>
      <c r="J1086">
        <v>380.21</v>
      </c>
      <c r="K1086">
        <v>0</v>
      </c>
      <c r="L1086" t="s">
        <v>38</v>
      </c>
      <c r="M1086" t="s">
        <v>79</v>
      </c>
      <c r="Q1086">
        <v>380.21</v>
      </c>
      <c r="R1086" t="s">
        <v>94</v>
      </c>
      <c r="S1086">
        <v>41.960818000000003</v>
      </c>
      <c r="T1086">
        <v>-71.655041999999995</v>
      </c>
      <c r="U1086">
        <v>0.98323333300000004</v>
      </c>
      <c r="V1086">
        <v>1</v>
      </c>
      <c r="W1086">
        <v>1.5</v>
      </c>
      <c r="X1086">
        <v>0.85</v>
      </c>
      <c r="Y1086">
        <v>358.42669999999998</v>
      </c>
      <c r="Z1086">
        <v>44000003001</v>
      </c>
      <c r="AA1086">
        <v>418.840853401</v>
      </c>
      <c r="AB1086" t="s">
        <v>54</v>
      </c>
      <c r="AC1086" t="s">
        <v>54</v>
      </c>
      <c r="AD1086" t="s">
        <v>54</v>
      </c>
      <c r="AE1086" t="s">
        <v>44</v>
      </c>
      <c r="AF1086" t="s">
        <v>5146</v>
      </c>
    </row>
    <row r="1087" spans="1:32" x14ac:dyDescent="0.25">
      <c r="A1087" t="s">
        <v>5147</v>
      </c>
      <c r="B1087" t="s">
        <v>5148</v>
      </c>
      <c r="C1087" t="s">
        <v>5148</v>
      </c>
      <c r="D1087" t="s">
        <v>5149</v>
      </c>
      <c r="E1087" t="s">
        <v>99</v>
      </c>
      <c r="F1087">
        <v>6</v>
      </c>
      <c r="G1087">
        <v>2022</v>
      </c>
      <c r="H1087" s="1">
        <v>44832.706787974537</v>
      </c>
      <c r="I1087" t="s">
        <v>3355</v>
      </c>
      <c r="J1087">
        <v>379.08</v>
      </c>
      <c r="K1087">
        <v>0</v>
      </c>
      <c r="L1087" t="s">
        <v>38</v>
      </c>
      <c r="M1087" t="s">
        <v>51</v>
      </c>
      <c r="N1087">
        <v>379.08</v>
      </c>
      <c r="R1087" t="s">
        <v>52</v>
      </c>
      <c r="S1087">
        <v>28.970222</v>
      </c>
      <c r="T1087">
        <v>-95.309083000000001</v>
      </c>
      <c r="U1087">
        <v>0.270354333</v>
      </c>
      <c r="V1087">
        <v>1</v>
      </c>
      <c r="W1087">
        <v>0.5</v>
      </c>
      <c r="X1087">
        <v>0.5</v>
      </c>
      <c r="Y1087">
        <v>98.410020000000003</v>
      </c>
      <c r="Z1087">
        <v>48007304001</v>
      </c>
      <c r="AB1087" t="s">
        <v>118</v>
      </c>
      <c r="AC1087" t="s">
        <v>54</v>
      </c>
      <c r="AD1087" t="s">
        <v>54</v>
      </c>
      <c r="AE1087" t="s">
        <v>65</v>
      </c>
      <c r="AF1087" t="s">
        <v>5150</v>
      </c>
    </row>
    <row r="1088" spans="1:32" x14ac:dyDescent="0.25">
      <c r="A1088" t="s">
        <v>5151</v>
      </c>
      <c r="B1088" t="s">
        <v>5152</v>
      </c>
      <c r="C1088" t="s">
        <v>5153</v>
      </c>
      <c r="D1088" t="s">
        <v>3659</v>
      </c>
      <c r="E1088" t="s">
        <v>117</v>
      </c>
      <c r="F1088">
        <v>5</v>
      </c>
      <c r="G1088">
        <v>2022</v>
      </c>
      <c r="H1088" s="1">
        <v>44967.514874768516</v>
      </c>
      <c r="I1088" t="s">
        <v>3355</v>
      </c>
      <c r="J1088">
        <v>378.34</v>
      </c>
      <c r="K1088">
        <v>0</v>
      </c>
      <c r="L1088" t="s">
        <v>38</v>
      </c>
      <c r="M1088" t="s">
        <v>51</v>
      </c>
      <c r="N1088">
        <v>378.34</v>
      </c>
      <c r="R1088" t="s">
        <v>52</v>
      </c>
      <c r="S1088">
        <v>41.535229999999999</v>
      </c>
      <c r="T1088">
        <v>-88.268550000000005</v>
      </c>
      <c r="U1088">
        <v>4.483333333</v>
      </c>
      <c r="V1088">
        <v>3</v>
      </c>
      <c r="W1088">
        <v>17.3</v>
      </c>
      <c r="X1088">
        <v>7.7</v>
      </c>
      <c r="Y1088">
        <v>1635.68</v>
      </c>
      <c r="Z1088">
        <v>17000149002</v>
      </c>
      <c r="AA1088">
        <v>755.73458331050006</v>
      </c>
      <c r="AB1088" t="s">
        <v>41</v>
      </c>
      <c r="AC1088" t="s">
        <v>54</v>
      </c>
      <c r="AD1088" t="s">
        <v>54</v>
      </c>
      <c r="AE1088" t="s">
        <v>73</v>
      </c>
      <c r="AF1088" t="s">
        <v>5154</v>
      </c>
    </row>
    <row r="1089" spans="1:32" x14ac:dyDescent="0.25">
      <c r="A1089" t="s">
        <v>5155</v>
      </c>
      <c r="B1089" t="s">
        <v>5156</v>
      </c>
      <c r="C1089" t="s">
        <v>5157</v>
      </c>
      <c r="D1089" t="s">
        <v>4840</v>
      </c>
      <c r="E1089" t="s">
        <v>641</v>
      </c>
      <c r="F1089">
        <v>3</v>
      </c>
      <c r="G1089">
        <v>2022</v>
      </c>
      <c r="H1089" s="1">
        <v>44979.481299652776</v>
      </c>
      <c r="I1089" t="s">
        <v>3355</v>
      </c>
      <c r="J1089">
        <v>376</v>
      </c>
      <c r="K1089">
        <v>0</v>
      </c>
      <c r="L1089" t="s">
        <v>38</v>
      </c>
      <c r="M1089" t="s">
        <v>51</v>
      </c>
      <c r="N1089">
        <v>408</v>
      </c>
      <c r="R1089" t="s">
        <v>52</v>
      </c>
      <c r="S1089">
        <v>38.71584</v>
      </c>
      <c r="T1089">
        <v>-77.816119999999998</v>
      </c>
      <c r="U1089">
        <v>1.6333333329999999</v>
      </c>
      <c r="V1089">
        <v>1</v>
      </c>
      <c r="W1089">
        <v>2.5</v>
      </c>
      <c r="X1089">
        <v>0</v>
      </c>
      <c r="Y1089">
        <v>595.9</v>
      </c>
      <c r="Z1089">
        <v>51000106001</v>
      </c>
      <c r="AA1089">
        <v>293.18859738069995</v>
      </c>
      <c r="AB1089" t="s">
        <v>407</v>
      </c>
      <c r="AC1089" t="s">
        <v>42</v>
      </c>
      <c r="AD1089" t="s">
        <v>647</v>
      </c>
      <c r="AE1089" t="s">
        <v>65</v>
      </c>
      <c r="AF1089" t="s">
        <v>5158</v>
      </c>
    </row>
    <row r="1090" spans="1:32" x14ac:dyDescent="0.25">
      <c r="A1090" t="s">
        <v>5159</v>
      </c>
      <c r="B1090" t="s">
        <v>5160</v>
      </c>
      <c r="C1090" t="s">
        <v>5161</v>
      </c>
      <c r="D1090" t="s">
        <v>5162</v>
      </c>
      <c r="E1090" t="s">
        <v>213</v>
      </c>
      <c r="F1090">
        <v>3</v>
      </c>
      <c r="G1090">
        <v>2022</v>
      </c>
      <c r="H1090" s="1">
        <v>44944.499038506947</v>
      </c>
      <c r="I1090" t="s">
        <v>3355</v>
      </c>
      <c r="J1090">
        <v>374.52199999999999</v>
      </c>
      <c r="K1090">
        <v>0</v>
      </c>
      <c r="L1090" t="s">
        <v>38</v>
      </c>
      <c r="M1090" t="s">
        <v>79</v>
      </c>
      <c r="Q1090">
        <v>374.52199999999999</v>
      </c>
      <c r="R1090" t="s">
        <v>94</v>
      </c>
      <c r="S1090">
        <v>40.236190000000001</v>
      </c>
      <c r="T1090">
        <v>-75.192899999999995</v>
      </c>
      <c r="U1090">
        <v>1.116833333</v>
      </c>
      <c r="V1090">
        <v>3</v>
      </c>
      <c r="W1090">
        <v>2.4</v>
      </c>
      <c r="X1090">
        <v>0</v>
      </c>
      <c r="Y1090">
        <v>407.46600000000001</v>
      </c>
      <c r="Z1090">
        <v>42000042004</v>
      </c>
      <c r="AA1090">
        <v>483.48802859984994</v>
      </c>
      <c r="AB1090" t="s">
        <v>41</v>
      </c>
      <c r="AC1090" t="s">
        <v>54</v>
      </c>
      <c r="AD1090" t="s">
        <v>54</v>
      </c>
      <c r="AE1090" t="s">
        <v>73</v>
      </c>
      <c r="AF1090" t="s">
        <v>5163</v>
      </c>
    </row>
    <row r="1091" spans="1:32" x14ac:dyDescent="0.25">
      <c r="A1091" t="s">
        <v>5164</v>
      </c>
      <c r="B1091" t="s">
        <v>5165</v>
      </c>
      <c r="C1091" t="s">
        <v>5166</v>
      </c>
      <c r="D1091" t="s">
        <v>5167</v>
      </c>
      <c r="E1091" t="s">
        <v>159</v>
      </c>
      <c r="F1091">
        <v>10</v>
      </c>
      <c r="G1091">
        <v>2022</v>
      </c>
      <c r="H1091" s="1">
        <v>44937.513307743058</v>
      </c>
      <c r="I1091" t="s">
        <v>3355</v>
      </c>
      <c r="J1091">
        <v>374.5</v>
      </c>
      <c r="K1091">
        <v>0</v>
      </c>
      <c r="L1091" t="s">
        <v>38</v>
      </c>
      <c r="M1091" t="s">
        <v>51</v>
      </c>
      <c r="N1091">
        <v>374.5</v>
      </c>
      <c r="R1091" t="s">
        <v>86</v>
      </c>
      <c r="S1091">
        <v>46.649444000000003</v>
      </c>
      <c r="T1091">
        <v>-120.523657</v>
      </c>
      <c r="Z1091">
        <v>53002295001</v>
      </c>
      <c r="AA1091">
        <v>145.68377509600001</v>
      </c>
      <c r="AB1091" t="s">
        <v>41</v>
      </c>
      <c r="AC1091" t="s">
        <v>72</v>
      </c>
      <c r="AD1091" t="s">
        <v>537</v>
      </c>
      <c r="AE1091" t="s">
        <v>55</v>
      </c>
      <c r="AF1091" t="s">
        <v>5168</v>
      </c>
    </row>
    <row r="1092" spans="1:32" x14ac:dyDescent="0.25">
      <c r="A1092" t="s">
        <v>5169</v>
      </c>
      <c r="B1092" t="s">
        <v>5170</v>
      </c>
      <c r="C1092" t="s">
        <v>5171</v>
      </c>
      <c r="D1092" t="s">
        <v>5172</v>
      </c>
      <c r="E1092" t="s">
        <v>85</v>
      </c>
      <c r="F1092">
        <v>2</v>
      </c>
      <c r="G1092">
        <v>2022</v>
      </c>
      <c r="H1092" s="1">
        <v>44985.410420601853</v>
      </c>
      <c r="I1092" t="s">
        <v>3355</v>
      </c>
      <c r="J1092">
        <v>373</v>
      </c>
      <c r="K1092">
        <v>0</v>
      </c>
      <c r="L1092" t="s">
        <v>38</v>
      </c>
      <c r="M1092" t="s">
        <v>79</v>
      </c>
      <c r="Q1092">
        <v>373</v>
      </c>
      <c r="R1092" t="s">
        <v>52</v>
      </c>
      <c r="S1092">
        <v>41.920270000000002</v>
      </c>
      <c r="T1092">
        <v>-73.978960000000001</v>
      </c>
      <c r="U1092">
        <v>5.0793916670000003</v>
      </c>
      <c r="V1092">
        <v>2</v>
      </c>
      <c r="W1092">
        <v>6.8</v>
      </c>
      <c r="X1092">
        <v>0</v>
      </c>
      <c r="Y1092">
        <v>1842.954</v>
      </c>
      <c r="Z1092">
        <v>36003129001</v>
      </c>
      <c r="AA1092">
        <v>2098.7568849767495</v>
      </c>
      <c r="AB1092" t="s">
        <v>53</v>
      </c>
      <c r="AC1092" t="s">
        <v>42</v>
      </c>
      <c r="AD1092" t="s">
        <v>54</v>
      </c>
      <c r="AE1092" t="s">
        <v>73</v>
      </c>
      <c r="AF1092" t="s">
        <v>5173</v>
      </c>
    </row>
    <row r="1093" spans="1:32" x14ac:dyDescent="0.25">
      <c r="A1093" t="s">
        <v>5174</v>
      </c>
      <c r="B1093" t="s">
        <v>5175</v>
      </c>
      <c r="C1093" t="s">
        <v>5175</v>
      </c>
      <c r="D1093" t="s">
        <v>98</v>
      </c>
      <c r="E1093" t="s">
        <v>99</v>
      </c>
      <c r="F1093">
        <v>6</v>
      </c>
      <c r="G1093">
        <v>2022</v>
      </c>
      <c r="H1093" s="1">
        <v>44833.610877407409</v>
      </c>
      <c r="I1093" t="s">
        <v>3355</v>
      </c>
      <c r="J1093">
        <v>371.35</v>
      </c>
      <c r="K1093">
        <v>0</v>
      </c>
      <c r="L1093" t="s">
        <v>38</v>
      </c>
      <c r="M1093" t="s">
        <v>51</v>
      </c>
      <c r="N1093">
        <v>371.35</v>
      </c>
      <c r="R1093" t="s">
        <v>52</v>
      </c>
      <c r="S1093">
        <v>29.728000000000002</v>
      </c>
      <c r="T1093">
        <v>-95.761611000000002</v>
      </c>
      <c r="U1093">
        <v>1.195666667</v>
      </c>
      <c r="V1093">
        <v>1</v>
      </c>
      <c r="W1093">
        <v>3.3</v>
      </c>
      <c r="X1093">
        <v>0</v>
      </c>
      <c r="Y1093">
        <v>435.55500000000001</v>
      </c>
      <c r="AB1093" t="s">
        <v>544</v>
      </c>
      <c r="AC1093" t="s">
        <v>54</v>
      </c>
      <c r="AD1093" t="s">
        <v>54</v>
      </c>
      <c r="AE1093" t="s">
        <v>73</v>
      </c>
      <c r="AF1093" t="s">
        <v>5176</v>
      </c>
    </row>
    <row r="1094" spans="1:32" x14ac:dyDescent="0.25">
      <c r="A1094" t="s">
        <v>5177</v>
      </c>
      <c r="B1094" t="s">
        <v>5178</v>
      </c>
      <c r="C1094" t="s">
        <v>5179</v>
      </c>
      <c r="D1094" t="s">
        <v>5180</v>
      </c>
      <c r="E1094" t="s">
        <v>5181</v>
      </c>
      <c r="F1094">
        <v>9</v>
      </c>
      <c r="G1094">
        <v>2022</v>
      </c>
      <c r="H1094" s="1">
        <v>44977.868961921296</v>
      </c>
      <c r="I1094" t="s">
        <v>3355</v>
      </c>
      <c r="J1094">
        <v>367</v>
      </c>
      <c r="K1094">
        <v>0</v>
      </c>
      <c r="L1094" t="s">
        <v>38</v>
      </c>
      <c r="M1094" t="s">
        <v>79</v>
      </c>
      <c r="Q1094">
        <v>367</v>
      </c>
      <c r="R1094" t="s">
        <v>94</v>
      </c>
      <c r="S1094">
        <v>13.5403</v>
      </c>
      <c r="T1094">
        <v>144.8158</v>
      </c>
      <c r="U1094">
        <v>4.5374999999999996</v>
      </c>
      <c r="V1094">
        <v>2</v>
      </c>
      <c r="W1094">
        <v>6</v>
      </c>
      <c r="X1094">
        <v>6.04</v>
      </c>
      <c r="Y1094">
        <v>1656.77</v>
      </c>
      <c r="Z1094">
        <v>66000001003</v>
      </c>
      <c r="AB1094" t="s">
        <v>54</v>
      </c>
      <c r="AC1094" t="s">
        <v>54</v>
      </c>
      <c r="AD1094" t="s">
        <v>54</v>
      </c>
      <c r="AE1094" t="s">
        <v>73</v>
      </c>
      <c r="AF1094" t="s">
        <v>5182</v>
      </c>
    </row>
    <row r="1095" spans="1:32" x14ac:dyDescent="0.25">
      <c r="A1095" t="s">
        <v>5183</v>
      </c>
      <c r="B1095" t="s">
        <v>5184</v>
      </c>
      <c r="C1095" t="s">
        <v>5184</v>
      </c>
      <c r="D1095" t="s">
        <v>5185</v>
      </c>
      <c r="E1095" t="s">
        <v>99</v>
      </c>
      <c r="F1095">
        <v>6</v>
      </c>
      <c r="G1095">
        <v>2022</v>
      </c>
      <c r="H1095" s="1">
        <v>44858.415137384261</v>
      </c>
      <c r="I1095" t="s">
        <v>3355</v>
      </c>
      <c r="J1095">
        <v>362.12</v>
      </c>
      <c r="K1095">
        <v>0</v>
      </c>
      <c r="L1095" t="s">
        <v>38</v>
      </c>
      <c r="M1095" t="s">
        <v>79</v>
      </c>
      <c r="Q1095">
        <v>362.12</v>
      </c>
      <c r="R1095" t="s">
        <v>52</v>
      </c>
      <c r="S1095">
        <v>33.086252999999999</v>
      </c>
      <c r="T1095">
        <v>-98.593395999999998</v>
      </c>
      <c r="U1095">
        <v>0.60707500000000003</v>
      </c>
      <c r="V1095">
        <v>1</v>
      </c>
      <c r="W1095">
        <v>2.1</v>
      </c>
      <c r="X1095">
        <v>0</v>
      </c>
      <c r="Y1095">
        <v>221.48009999999999</v>
      </c>
      <c r="Z1095">
        <v>48004214001</v>
      </c>
      <c r="AA1095">
        <v>579.09300600660015</v>
      </c>
      <c r="AB1095" t="s">
        <v>1420</v>
      </c>
      <c r="AC1095" t="s">
        <v>64</v>
      </c>
      <c r="AD1095" t="s">
        <v>54</v>
      </c>
      <c r="AE1095" t="s">
        <v>73</v>
      </c>
      <c r="AF1095" t="s">
        <v>5186</v>
      </c>
    </row>
    <row r="1096" spans="1:32" x14ac:dyDescent="0.25">
      <c r="A1096" t="s">
        <v>5187</v>
      </c>
      <c r="B1096" t="s">
        <v>5188</v>
      </c>
      <c r="C1096" t="s">
        <v>5189</v>
      </c>
      <c r="D1096" t="s">
        <v>2080</v>
      </c>
      <c r="E1096" t="s">
        <v>111</v>
      </c>
      <c r="F1096">
        <v>4</v>
      </c>
      <c r="G1096">
        <v>2022</v>
      </c>
      <c r="H1096" s="1">
        <v>44967.57334052083</v>
      </c>
      <c r="I1096" t="s">
        <v>3355</v>
      </c>
      <c r="J1096">
        <v>362.03</v>
      </c>
      <c r="K1096">
        <v>0</v>
      </c>
      <c r="L1096" t="s">
        <v>38</v>
      </c>
      <c r="M1096" t="s">
        <v>51</v>
      </c>
      <c r="N1096">
        <v>362.03</v>
      </c>
      <c r="R1096" t="s">
        <v>86</v>
      </c>
      <c r="S1096">
        <v>33.872317000000002</v>
      </c>
      <c r="T1096">
        <v>-83.336139000000003</v>
      </c>
      <c r="U1096">
        <v>1.7283333329999999</v>
      </c>
      <c r="V1096">
        <v>1</v>
      </c>
      <c r="W1096">
        <v>4</v>
      </c>
      <c r="X1096">
        <v>1.73</v>
      </c>
      <c r="Y1096">
        <v>630.33000000000004</v>
      </c>
      <c r="Z1096">
        <v>13000195009</v>
      </c>
      <c r="AA1096">
        <v>613.69290259190007</v>
      </c>
      <c r="AB1096" t="s">
        <v>41</v>
      </c>
      <c r="AC1096" t="s">
        <v>54</v>
      </c>
      <c r="AD1096" t="s">
        <v>43</v>
      </c>
      <c r="AE1096" t="s">
        <v>73</v>
      </c>
      <c r="AF1096" t="s">
        <v>5190</v>
      </c>
    </row>
    <row r="1097" spans="1:32" x14ac:dyDescent="0.25">
      <c r="A1097" t="s">
        <v>5191</v>
      </c>
      <c r="B1097" t="s">
        <v>5192</v>
      </c>
      <c r="C1097" t="s">
        <v>5193</v>
      </c>
      <c r="D1097" t="s">
        <v>5191</v>
      </c>
      <c r="E1097" t="s">
        <v>213</v>
      </c>
      <c r="F1097">
        <v>3</v>
      </c>
      <c r="G1097">
        <v>2022</v>
      </c>
      <c r="H1097" s="1">
        <v>44972.598312997688</v>
      </c>
      <c r="I1097" t="s">
        <v>3355</v>
      </c>
      <c r="J1097">
        <v>362</v>
      </c>
      <c r="K1097">
        <v>0</v>
      </c>
      <c r="L1097" t="s">
        <v>38</v>
      </c>
      <c r="M1097" t="s">
        <v>679</v>
      </c>
      <c r="O1097">
        <v>362</v>
      </c>
      <c r="R1097" t="s">
        <v>52</v>
      </c>
      <c r="S1097">
        <v>41.625841999999999</v>
      </c>
      <c r="T1097">
        <v>-80.157544000000001</v>
      </c>
      <c r="U1097">
        <v>3.8650000000000002</v>
      </c>
      <c r="V1097">
        <v>1</v>
      </c>
      <c r="W1097">
        <v>7.5010000000000003</v>
      </c>
      <c r="X1097">
        <v>0</v>
      </c>
      <c r="Y1097">
        <v>1402.31</v>
      </c>
      <c r="Z1097">
        <v>42006102001</v>
      </c>
      <c r="AA1097">
        <v>2677.1214721078704</v>
      </c>
      <c r="AB1097" t="s">
        <v>41</v>
      </c>
      <c r="AC1097" t="s">
        <v>54</v>
      </c>
      <c r="AD1097" t="s">
        <v>54</v>
      </c>
      <c r="AE1097" t="s">
        <v>73</v>
      </c>
      <c r="AF1097" t="s">
        <v>5194</v>
      </c>
    </row>
    <row r="1098" spans="1:32" x14ac:dyDescent="0.25">
      <c r="A1098" t="s">
        <v>5195</v>
      </c>
      <c r="B1098" t="s">
        <v>5196</v>
      </c>
      <c r="C1098" t="s">
        <v>5197</v>
      </c>
      <c r="D1098" t="s">
        <v>5198</v>
      </c>
      <c r="E1098" t="s">
        <v>5199</v>
      </c>
      <c r="F1098">
        <v>9</v>
      </c>
      <c r="G1098">
        <v>2022</v>
      </c>
      <c r="H1098" s="1">
        <v>44936.661635879631</v>
      </c>
      <c r="I1098" t="s">
        <v>3355</v>
      </c>
      <c r="J1098">
        <v>361.12</v>
      </c>
      <c r="K1098">
        <v>0</v>
      </c>
      <c r="L1098" t="s">
        <v>38</v>
      </c>
      <c r="M1098" t="s">
        <v>79</v>
      </c>
      <c r="Q1098">
        <v>361.12</v>
      </c>
      <c r="R1098" t="s">
        <v>94</v>
      </c>
      <c r="S1098">
        <v>21.287333</v>
      </c>
      <c r="T1098">
        <v>-157.67183299999999</v>
      </c>
      <c r="AB1098" t="s">
        <v>53</v>
      </c>
      <c r="AC1098" t="s">
        <v>54</v>
      </c>
      <c r="AD1098" t="s">
        <v>54</v>
      </c>
      <c r="AE1098" t="s">
        <v>65</v>
      </c>
      <c r="AF1098" t="s">
        <v>5200</v>
      </c>
    </row>
    <row r="1099" spans="1:32" x14ac:dyDescent="0.25">
      <c r="A1099" t="s">
        <v>5201</v>
      </c>
      <c r="B1099" t="s">
        <v>5202</v>
      </c>
      <c r="C1099" t="s">
        <v>5203</v>
      </c>
      <c r="D1099" t="s">
        <v>5204</v>
      </c>
      <c r="E1099" t="s">
        <v>1449</v>
      </c>
      <c r="F1099">
        <v>3</v>
      </c>
      <c r="G1099">
        <v>2022</v>
      </c>
      <c r="H1099" s="1">
        <v>44970.282792928243</v>
      </c>
      <c r="I1099" t="s">
        <v>3355</v>
      </c>
      <c r="J1099">
        <v>359.19</v>
      </c>
      <c r="K1099">
        <v>0</v>
      </c>
      <c r="L1099" t="s">
        <v>38</v>
      </c>
      <c r="M1099" t="s">
        <v>679</v>
      </c>
      <c r="O1099">
        <v>359</v>
      </c>
      <c r="R1099" t="s">
        <v>52</v>
      </c>
      <c r="S1099">
        <v>37.771158999999997</v>
      </c>
      <c r="T1099">
        <v>-81.154210000000006</v>
      </c>
      <c r="U1099">
        <v>6.7509166670000003</v>
      </c>
      <c r="V1099">
        <v>5</v>
      </c>
      <c r="W1099">
        <v>8</v>
      </c>
      <c r="X1099">
        <v>0</v>
      </c>
      <c r="Y1099">
        <v>2143.3000000000002</v>
      </c>
      <c r="Z1099">
        <v>54004101001</v>
      </c>
      <c r="AA1099">
        <v>2294.519457762</v>
      </c>
      <c r="AB1099" t="s">
        <v>53</v>
      </c>
      <c r="AC1099" t="s">
        <v>42</v>
      </c>
      <c r="AD1099" t="s">
        <v>54</v>
      </c>
      <c r="AE1099" t="s">
        <v>65</v>
      </c>
      <c r="AF1099" t="s">
        <v>5205</v>
      </c>
    </row>
    <row r="1100" spans="1:32" x14ac:dyDescent="0.25">
      <c r="A1100" t="s">
        <v>5206</v>
      </c>
      <c r="B1100" t="s">
        <v>5207</v>
      </c>
      <c r="C1100" t="s">
        <v>5208</v>
      </c>
      <c r="D1100" t="s">
        <v>5209</v>
      </c>
      <c r="E1100" t="s">
        <v>117</v>
      </c>
      <c r="F1100">
        <v>5</v>
      </c>
      <c r="G1100">
        <v>2022</v>
      </c>
      <c r="H1100" s="1">
        <v>44967.553693252317</v>
      </c>
      <c r="I1100" t="s">
        <v>3355</v>
      </c>
      <c r="J1100">
        <v>356</v>
      </c>
      <c r="K1100">
        <v>0</v>
      </c>
      <c r="L1100" t="s">
        <v>38</v>
      </c>
      <c r="M1100" t="s">
        <v>51</v>
      </c>
      <c r="N1100">
        <v>683</v>
      </c>
      <c r="R1100" t="s">
        <v>52</v>
      </c>
      <c r="S1100">
        <v>42.337710000000001</v>
      </c>
      <c r="T1100">
        <v>-88.44802</v>
      </c>
      <c r="U1100">
        <v>1.971416667</v>
      </c>
      <c r="V1100">
        <v>1</v>
      </c>
      <c r="W1100">
        <v>10.5</v>
      </c>
      <c r="X1100">
        <v>3.5</v>
      </c>
      <c r="Y1100">
        <v>720.42700000000002</v>
      </c>
      <c r="Z1100">
        <v>17000657001</v>
      </c>
      <c r="AA1100">
        <v>819.47123491499997</v>
      </c>
      <c r="AB1100" t="s">
        <v>41</v>
      </c>
      <c r="AC1100" t="s">
        <v>72</v>
      </c>
      <c r="AD1100" t="s">
        <v>54</v>
      </c>
      <c r="AE1100" t="s">
        <v>73</v>
      </c>
      <c r="AF1100" t="s">
        <v>5210</v>
      </c>
    </row>
    <row r="1101" spans="1:32" x14ac:dyDescent="0.25">
      <c r="A1101" t="s">
        <v>5211</v>
      </c>
      <c r="B1101" t="s">
        <v>5212</v>
      </c>
      <c r="C1101" t="s">
        <v>5213</v>
      </c>
      <c r="D1101" t="s">
        <v>5214</v>
      </c>
      <c r="E1101" t="s">
        <v>111</v>
      </c>
      <c r="F1101">
        <v>4</v>
      </c>
      <c r="G1101">
        <v>2022</v>
      </c>
      <c r="H1101" s="1">
        <v>44943.468350833333</v>
      </c>
      <c r="I1101" t="s">
        <v>3355</v>
      </c>
      <c r="J1101">
        <v>355.61</v>
      </c>
      <c r="K1101">
        <v>0</v>
      </c>
      <c r="L1101" t="s">
        <v>38</v>
      </c>
      <c r="M1101" t="s">
        <v>79</v>
      </c>
      <c r="Q1101">
        <v>237.828</v>
      </c>
      <c r="R1101" t="s">
        <v>52</v>
      </c>
      <c r="S1101">
        <v>34.012199000000003</v>
      </c>
      <c r="T1101">
        <v>-85.049932999999996</v>
      </c>
      <c r="U1101">
        <v>1.5345</v>
      </c>
      <c r="V1101">
        <v>1</v>
      </c>
      <c r="W1101">
        <v>3</v>
      </c>
      <c r="X1101">
        <v>1.4419999999999999</v>
      </c>
      <c r="Y1101">
        <v>558.74</v>
      </c>
      <c r="Z1101">
        <v>13000785001</v>
      </c>
      <c r="AA1101">
        <v>741.1662058009</v>
      </c>
      <c r="AB1101" t="s">
        <v>41</v>
      </c>
      <c r="AC1101" t="s">
        <v>54</v>
      </c>
      <c r="AD1101" t="s">
        <v>54</v>
      </c>
      <c r="AE1101" t="s">
        <v>55</v>
      </c>
      <c r="AF1101" t="s">
        <v>5215</v>
      </c>
    </row>
    <row r="1102" spans="1:32" x14ac:dyDescent="0.25">
      <c r="A1102" t="s">
        <v>5216</v>
      </c>
      <c r="B1102" t="s">
        <v>5217</v>
      </c>
      <c r="C1102" t="s">
        <v>5218</v>
      </c>
      <c r="D1102" t="s">
        <v>1391</v>
      </c>
      <c r="E1102" t="s">
        <v>253</v>
      </c>
      <c r="F1102">
        <v>5</v>
      </c>
      <c r="G1102">
        <v>2022</v>
      </c>
      <c r="H1102" s="1">
        <v>45013.729263634261</v>
      </c>
      <c r="I1102" t="s">
        <v>3355</v>
      </c>
      <c r="J1102">
        <v>355.24</v>
      </c>
      <c r="K1102">
        <v>0</v>
      </c>
      <c r="L1102" t="s">
        <v>38</v>
      </c>
      <c r="M1102" t="s">
        <v>79</v>
      </c>
      <c r="Q1102">
        <v>355.24</v>
      </c>
      <c r="R1102" t="s">
        <v>52</v>
      </c>
      <c r="S1102">
        <v>41.078944</v>
      </c>
      <c r="T1102">
        <v>-86.222027999999995</v>
      </c>
      <c r="U1102">
        <v>0.66742666699999997</v>
      </c>
      <c r="V1102">
        <v>1</v>
      </c>
      <c r="W1102">
        <v>1.65</v>
      </c>
      <c r="X1102">
        <v>0.7</v>
      </c>
      <c r="Y1102">
        <v>243.34242</v>
      </c>
      <c r="Z1102">
        <v>18004492001</v>
      </c>
      <c r="AA1102">
        <v>518.99844877949999</v>
      </c>
      <c r="AB1102" t="s">
        <v>407</v>
      </c>
      <c r="AC1102" t="s">
        <v>42</v>
      </c>
      <c r="AD1102" t="s">
        <v>54</v>
      </c>
      <c r="AE1102" t="s">
        <v>55</v>
      </c>
      <c r="AF1102" t="s">
        <v>5219</v>
      </c>
    </row>
    <row r="1103" spans="1:32" x14ac:dyDescent="0.25">
      <c r="A1103" t="s">
        <v>5220</v>
      </c>
      <c r="B1103" t="s">
        <v>5221</v>
      </c>
      <c r="C1103" t="s">
        <v>5222</v>
      </c>
      <c r="D1103" t="s">
        <v>5223</v>
      </c>
      <c r="E1103" t="s">
        <v>253</v>
      </c>
      <c r="F1103">
        <v>5</v>
      </c>
      <c r="G1103">
        <v>2022</v>
      </c>
      <c r="H1103" s="1">
        <v>44949.707895821761</v>
      </c>
      <c r="I1103" t="s">
        <v>3355</v>
      </c>
      <c r="J1103">
        <v>353</v>
      </c>
      <c r="K1103">
        <v>0</v>
      </c>
      <c r="L1103" t="s">
        <v>38</v>
      </c>
      <c r="M1103" t="s">
        <v>51</v>
      </c>
      <c r="N1103">
        <v>353</v>
      </c>
      <c r="R1103" t="s">
        <v>52</v>
      </c>
      <c r="S1103">
        <v>40.735999999999997</v>
      </c>
      <c r="T1103">
        <v>-86.755916999999997</v>
      </c>
      <c r="U1103">
        <v>1.236166667</v>
      </c>
      <c r="V1103">
        <v>2</v>
      </c>
      <c r="W1103">
        <v>3.6</v>
      </c>
      <c r="X1103">
        <v>1.6</v>
      </c>
      <c r="Y1103">
        <v>449.89400000000001</v>
      </c>
      <c r="Z1103">
        <v>18005813001</v>
      </c>
      <c r="AA1103">
        <v>400.63038151400002</v>
      </c>
      <c r="AB1103" t="s">
        <v>118</v>
      </c>
      <c r="AC1103" t="s">
        <v>54</v>
      </c>
      <c r="AD1103" t="s">
        <v>54</v>
      </c>
      <c r="AE1103" t="s">
        <v>73</v>
      </c>
      <c r="AF1103" t="s">
        <v>5224</v>
      </c>
    </row>
    <row r="1104" spans="1:32" x14ac:dyDescent="0.25">
      <c r="A1104" t="s">
        <v>5225</v>
      </c>
      <c r="B1104" t="s">
        <v>5226</v>
      </c>
      <c r="C1104" t="s">
        <v>5227</v>
      </c>
      <c r="D1104" t="s">
        <v>5228</v>
      </c>
      <c r="E1104" t="s">
        <v>213</v>
      </c>
      <c r="F1104">
        <v>3</v>
      </c>
      <c r="G1104">
        <v>2022</v>
      </c>
      <c r="H1104" s="1">
        <v>44950.395260972226</v>
      </c>
      <c r="I1104" t="s">
        <v>3355</v>
      </c>
      <c r="J1104">
        <v>352.9</v>
      </c>
      <c r="K1104">
        <v>0</v>
      </c>
      <c r="L1104" t="s">
        <v>38</v>
      </c>
      <c r="M1104" t="s">
        <v>679</v>
      </c>
      <c r="O1104">
        <v>353</v>
      </c>
      <c r="R1104" t="s">
        <v>86</v>
      </c>
      <c r="S1104">
        <v>40.491500000000002</v>
      </c>
      <c r="T1104">
        <v>-80.150880000000001</v>
      </c>
      <c r="U1104">
        <v>4.0599999999999996</v>
      </c>
      <c r="V1104">
        <v>1</v>
      </c>
      <c r="W1104">
        <v>6.2</v>
      </c>
      <c r="X1104">
        <v>0</v>
      </c>
      <c r="Y1104">
        <v>1477.11</v>
      </c>
      <c r="Z1104">
        <v>42005242002</v>
      </c>
      <c r="AA1104">
        <v>801.26076302800004</v>
      </c>
      <c r="AB1104" t="s">
        <v>53</v>
      </c>
      <c r="AC1104" t="s">
        <v>42</v>
      </c>
      <c r="AD1104" t="s">
        <v>54</v>
      </c>
      <c r="AE1104" t="s">
        <v>65</v>
      </c>
      <c r="AF1104" t="s">
        <v>5229</v>
      </c>
    </row>
    <row r="1105" spans="1:32" x14ac:dyDescent="0.25">
      <c r="A1105" t="s">
        <v>5230</v>
      </c>
      <c r="B1105" t="s">
        <v>5231</v>
      </c>
      <c r="C1105" t="s">
        <v>5232</v>
      </c>
      <c r="D1105" t="s">
        <v>5233</v>
      </c>
      <c r="E1105" t="s">
        <v>1948</v>
      </c>
      <c r="F1105">
        <v>6</v>
      </c>
      <c r="G1105">
        <v>2022</v>
      </c>
      <c r="H1105" s="1">
        <v>44978.424025300927</v>
      </c>
      <c r="I1105" t="s">
        <v>3355</v>
      </c>
      <c r="J1105">
        <v>351.6</v>
      </c>
      <c r="K1105">
        <v>1</v>
      </c>
      <c r="L1105" t="s">
        <v>51</v>
      </c>
      <c r="M1105" t="s">
        <v>51</v>
      </c>
      <c r="N1105">
        <v>351.6</v>
      </c>
      <c r="R1105" t="s">
        <v>214</v>
      </c>
      <c r="S1105">
        <v>30.480782000000001</v>
      </c>
      <c r="T1105">
        <v>-90.871775999999997</v>
      </c>
      <c r="U1105">
        <v>0.82416666699999996</v>
      </c>
      <c r="V1105">
        <v>1</v>
      </c>
      <c r="W1105">
        <v>0.5</v>
      </c>
      <c r="X1105">
        <v>0</v>
      </c>
      <c r="Y1105">
        <v>300.86</v>
      </c>
      <c r="Z1105">
        <v>22001390001</v>
      </c>
      <c r="AA1105">
        <v>409.73561745749998</v>
      </c>
      <c r="AB1105" t="s">
        <v>87</v>
      </c>
      <c r="AC1105" t="s">
        <v>64</v>
      </c>
      <c r="AD1105" t="s">
        <v>54</v>
      </c>
      <c r="AE1105" t="s">
        <v>73</v>
      </c>
      <c r="AF1105" t="s">
        <v>5234</v>
      </c>
    </row>
    <row r="1106" spans="1:32" x14ac:dyDescent="0.25">
      <c r="A1106" t="s">
        <v>5235</v>
      </c>
      <c r="B1106" t="s">
        <v>5236</v>
      </c>
      <c r="C1106" t="s">
        <v>5237</v>
      </c>
      <c r="D1106" t="s">
        <v>2702</v>
      </c>
      <c r="E1106" t="s">
        <v>117</v>
      </c>
      <c r="F1106">
        <v>5</v>
      </c>
      <c r="G1106">
        <v>2022</v>
      </c>
      <c r="H1106" s="1">
        <v>44944.632732824073</v>
      </c>
      <c r="I1106" t="s">
        <v>3355</v>
      </c>
      <c r="J1106">
        <v>351.4</v>
      </c>
      <c r="K1106">
        <v>0</v>
      </c>
      <c r="L1106" t="s">
        <v>38</v>
      </c>
      <c r="M1106" t="s">
        <v>51</v>
      </c>
      <c r="N1106">
        <v>593.86</v>
      </c>
      <c r="R1106" t="s">
        <v>52</v>
      </c>
      <c r="S1106">
        <v>41.882469999999998</v>
      </c>
      <c r="T1106">
        <v>-88.299255000000002</v>
      </c>
      <c r="U1106">
        <v>0</v>
      </c>
      <c r="V1106">
        <v>3</v>
      </c>
      <c r="W1106">
        <v>12.5</v>
      </c>
      <c r="X1106">
        <v>5</v>
      </c>
      <c r="Y1106">
        <v>0</v>
      </c>
      <c r="Z1106">
        <v>17000631001</v>
      </c>
      <c r="AA1106">
        <v>1511.4691666210001</v>
      </c>
      <c r="AB1106" t="s">
        <v>53</v>
      </c>
      <c r="AC1106" t="s">
        <v>42</v>
      </c>
      <c r="AD1106" t="s">
        <v>54</v>
      </c>
      <c r="AE1106" t="s">
        <v>65</v>
      </c>
      <c r="AF1106" t="s">
        <v>5238</v>
      </c>
    </row>
    <row r="1107" spans="1:32" x14ac:dyDescent="0.25">
      <c r="A1107" t="s">
        <v>5239</v>
      </c>
      <c r="B1107" t="s">
        <v>5240</v>
      </c>
      <c r="C1107" t="s">
        <v>5241</v>
      </c>
      <c r="D1107" t="s">
        <v>5242</v>
      </c>
      <c r="E1107" t="s">
        <v>629</v>
      </c>
      <c r="F1107">
        <v>6</v>
      </c>
      <c r="G1107">
        <v>2022</v>
      </c>
      <c r="H1107" s="1">
        <v>44985.586421979169</v>
      </c>
      <c r="I1107" t="s">
        <v>3355</v>
      </c>
      <c r="J1107">
        <v>351.13</v>
      </c>
      <c r="K1107">
        <v>0</v>
      </c>
      <c r="L1107" t="s">
        <v>38</v>
      </c>
      <c r="M1107" t="s">
        <v>79</v>
      </c>
      <c r="Q1107">
        <v>351.13</v>
      </c>
      <c r="R1107" t="s">
        <v>52</v>
      </c>
      <c r="S1107">
        <v>36.387222000000001</v>
      </c>
      <c r="T1107">
        <v>-105.63555599999999</v>
      </c>
      <c r="U1107">
        <v>0.93441666700000003</v>
      </c>
      <c r="V1107">
        <v>1</v>
      </c>
      <c r="W1107">
        <v>1.25</v>
      </c>
      <c r="X1107">
        <v>0</v>
      </c>
      <c r="Y1107">
        <v>341.20400000000001</v>
      </c>
      <c r="Z1107">
        <v>35000118001</v>
      </c>
      <c r="AA1107">
        <v>375.13572087220001</v>
      </c>
      <c r="AB1107" t="s">
        <v>41</v>
      </c>
      <c r="AC1107" t="s">
        <v>54</v>
      </c>
      <c r="AD1107" t="s">
        <v>54</v>
      </c>
      <c r="AE1107" t="s">
        <v>73</v>
      </c>
      <c r="AF1107" t="s">
        <v>5243</v>
      </c>
    </row>
    <row r="1108" spans="1:32" x14ac:dyDescent="0.25">
      <c r="A1108" t="s">
        <v>5244</v>
      </c>
      <c r="B1108" t="s">
        <v>5245</v>
      </c>
      <c r="C1108" t="s">
        <v>5245</v>
      </c>
      <c r="D1108" t="s">
        <v>98</v>
      </c>
      <c r="E1108" t="s">
        <v>99</v>
      </c>
      <c r="F1108">
        <v>6</v>
      </c>
      <c r="G1108">
        <v>2022</v>
      </c>
      <c r="H1108" s="1">
        <v>44833.47388626157</v>
      </c>
      <c r="I1108" t="s">
        <v>3355</v>
      </c>
      <c r="J1108">
        <v>350.68</v>
      </c>
      <c r="K1108">
        <v>0</v>
      </c>
      <c r="L1108" t="s">
        <v>38</v>
      </c>
      <c r="M1108" t="s">
        <v>79</v>
      </c>
      <c r="Q1108">
        <v>350.68</v>
      </c>
      <c r="R1108" t="s">
        <v>94</v>
      </c>
      <c r="S1108">
        <v>30.139749999999999</v>
      </c>
      <c r="T1108">
        <v>-95.499167</v>
      </c>
      <c r="U1108">
        <v>0.94725000000000004</v>
      </c>
      <c r="V1108">
        <v>1</v>
      </c>
      <c r="W1108">
        <v>3</v>
      </c>
      <c r="X1108">
        <v>1.8</v>
      </c>
      <c r="Y1108">
        <v>345.714</v>
      </c>
      <c r="AB1108" t="s">
        <v>41</v>
      </c>
      <c r="AC1108" t="s">
        <v>54</v>
      </c>
      <c r="AD1108" t="s">
        <v>54</v>
      </c>
      <c r="AE1108" t="s">
        <v>54</v>
      </c>
      <c r="AF1108" t="s">
        <v>5246</v>
      </c>
    </row>
    <row r="1109" spans="1:32" x14ac:dyDescent="0.25">
      <c r="A1109" t="s">
        <v>5247</v>
      </c>
      <c r="B1109" t="s">
        <v>5248</v>
      </c>
      <c r="C1109" t="s">
        <v>5249</v>
      </c>
      <c r="D1109" t="s">
        <v>5058</v>
      </c>
      <c r="E1109" t="s">
        <v>726</v>
      </c>
      <c r="F1109">
        <v>6</v>
      </c>
      <c r="G1109">
        <v>2022</v>
      </c>
      <c r="H1109" s="1">
        <v>44949.678284050926</v>
      </c>
      <c r="I1109" t="s">
        <v>3355</v>
      </c>
      <c r="J1109">
        <v>350</v>
      </c>
      <c r="K1109">
        <v>0</v>
      </c>
      <c r="L1109" t="s">
        <v>38</v>
      </c>
      <c r="M1109" t="s">
        <v>51</v>
      </c>
      <c r="R1109" t="s">
        <v>52</v>
      </c>
      <c r="S1109">
        <v>35.469932</v>
      </c>
      <c r="T1109">
        <v>-94.396529000000001</v>
      </c>
      <c r="U1109">
        <v>1.4666666669999999</v>
      </c>
      <c r="V1109">
        <v>1</v>
      </c>
      <c r="W1109">
        <v>2</v>
      </c>
      <c r="X1109">
        <v>1.25</v>
      </c>
      <c r="Y1109">
        <v>533.91399999999999</v>
      </c>
      <c r="Z1109">
        <v>5000195002</v>
      </c>
      <c r="AA1109">
        <v>558.69727749315996</v>
      </c>
      <c r="AB1109" t="s">
        <v>54</v>
      </c>
      <c r="AC1109" t="s">
        <v>54</v>
      </c>
      <c r="AD1109" t="s">
        <v>54</v>
      </c>
      <c r="AE1109" t="s">
        <v>438</v>
      </c>
      <c r="AF1109" t="s">
        <v>5250</v>
      </c>
    </row>
    <row r="1110" spans="1:32" x14ac:dyDescent="0.25">
      <c r="A1110" t="s">
        <v>5251</v>
      </c>
      <c r="B1110" t="s">
        <v>5252</v>
      </c>
      <c r="C1110" t="s">
        <v>5253</v>
      </c>
      <c r="D1110" t="s">
        <v>3039</v>
      </c>
      <c r="E1110" t="s">
        <v>61</v>
      </c>
      <c r="F1110">
        <v>1</v>
      </c>
      <c r="G1110">
        <v>2022</v>
      </c>
      <c r="H1110" s="1">
        <v>44938.732214675925</v>
      </c>
      <c r="I1110" t="s">
        <v>3355</v>
      </c>
      <c r="J1110">
        <v>349.64</v>
      </c>
      <c r="K1110">
        <v>0</v>
      </c>
      <c r="L1110" t="s">
        <v>38</v>
      </c>
      <c r="M1110" t="s">
        <v>79</v>
      </c>
      <c r="Q1110">
        <v>349.64</v>
      </c>
      <c r="R1110" t="s">
        <v>94</v>
      </c>
      <c r="S1110">
        <v>41.366379000000002</v>
      </c>
      <c r="T1110">
        <v>-73.087312999999995</v>
      </c>
      <c r="U1110">
        <v>1.1858333329999999</v>
      </c>
      <c r="V1110">
        <v>1</v>
      </c>
      <c r="W1110">
        <v>2.93</v>
      </c>
      <c r="X1110">
        <v>0</v>
      </c>
      <c r="Y1110">
        <v>432.15</v>
      </c>
      <c r="Z1110">
        <v>9001240001</v>
      </c>
      <c r="AA1110">
        <v>723.8662575082501</v>
      </c>
      <c r="AB1110" t="s">
        <v>54</v>
      </c>
      <c r="AC1110" t="s">
        <v>54</v>
      </c>
      <c r="AD1110" t="s">
        <v>54</v>
      </c>
      <c r="AE1110" t="s">
        <v>73</v>
      </c>
      <c r="AF1110" t="s">
        <v>5254</v>
      </c>
    </row>
    <row r="1111" spans="1:32" x14ac:dyDescent="0.25">
      <c r="A1111" t="s">
        <v>5255</v>
      </c>
      <c r="B1111" t="s">
        <v>5256</v>
      </c>
      <c r="C1111" t="s">
        <v>5257</v>
      </c>
      <c r="D1111" t="s">
        <v>5258</v>
      </c>
      <c r="E1111" t="s">
        <v>1023</v>
      </c>
      <c r="F1111">
        <v>8</v>
      </c>
      <c r="G1111">
        <v>2022</v>
      </c>
      <c r="H1111" s="1">
        <v>44959.445960335652</v>
      </c>
      <c r="I1111" t="s">
        <v>3355</v>
      </c>
      <c r="J1111">
        <v>349.45</v>
      </c>
      <c r="K1111">
        <v>0</v>
      </c>
      <c r="L1111" t="s">
        <v>38</v>
      </c>
      <c r="M1111" t="s">
        <v>79</v>
      </c>
      <c r="Q1111">
        <v>349.45</v>
      </c>
      <c r="R1111" t="s">
        <v>52</v>
      </c>
      <c r="S1111">
        <v>38.621186000000002</v>
      </c>
      <c r="T1111">
        <v>-104.66439099999999</v>
      </c>
      <c r="U1111">
        <v>0.92749999999999999</v>
      </c>
      <c r="V1111">
        <v>1</v>
      </c>
      <c r="W1111">
        <v>2.5</v>
      </c>
      <c r="X1111">
        <v>0</v>
      </c>
      <c r="Y1111">
        <v>338.45800000000003</v>
      </c>
      <c r="AB1111" t="s">
        <v>41</v>
      </c>
      <c r="AC1111" t="s">
        <v>54</v>
      </c>
      <c r="AD1111" t="s">
        <v>54</v>
      </c>
      <c r="AE1111" t="s">
        <v>73</v>
      </c>
      <c r="AF1111" t="s">
        <v>5259</v>
      </c>
    </row>
    <row r="1112" spans="1:32" x14ac:dyDescent="0.25">
      <c r="A1112" t="s">
        <v>5260</v>
      </c>
      <c r="B1112" t="s">
        <v>5261</v>
      </c>
      <c r="C1112" t="s">
        <v>5262</v>
      </c>
      <c r="D1112" t="s">
        <v>5263</v>
      </c>
      <c r="E1112" t="s">
        <v>61</v>
      </c>
      <c r="F1112">
        <v>1</v>
      </c>
      <c r="G1112">
        <v>2022</v>
      </c>
      <c r="H1112" s="1">
        <v>44964.379782731485</v>
      </c>
      <c r="I1112" t="s">
        <v>3355</v>
      </c>
      <c r="J1112">
        <v>348</v>
      </c>
      <c r="K1112">
        <v>0</v>
      </c>
      <c r="L1112" t="s">
        <v>38</v>
      </c>
      <c r="M1112" t="s">
        <v>79</v>
      </c>
      <c r="Q1112">
        <v>348</v>
      </c>
      <c r="R1112" t="s">
        <v>94</v>
      </c>
      <c r="S1112">
        <v>41.140659999999997</v>
      </c>
      <c r="T1112">
        <v>-73.483680000000007</v>
      </c>
      <c r="U1112">
        <v>0.72291666700000001</v>
      </c>
      <c r="V1112">
        <v>1</v>
      </c>
      <c r="W1112">
        <v>1.7</v>
      </c>
      <c r="X1112">
        <v>0</v>
      </c>
      <c r="Y1112">
        <v>263.35300000000001</v>
      </c>
      <c r="AB1112" t="s">
        <v>54</v>
      </c>
      <c r="AC1112" t="s">
        <v>54</v>
      </c>
      <c r="AD1112" t="s">
        <v>54</v>
      </c>
      <c r="AE1112" t="s">
        <v>73</v>
      </c>
      <c r="AF1112" t="s">
        <v>5264</v>
      </c>
    </row>
    <row r="1113" spans="1:32" x14ac:dyDescent="0.25">
      <c r="A1113" t="s">
        <v>5265</v>
      </c>
      <c r="B1113" t="s">
        <v>5266</v>
      </c>
      <c r="C1113" t="s">
        <v>5267</v>
      </c>
      <c r="D1113" t="s">
        <v>5268</v>
      </c>
      <c r="E1113" t="s">
        <v>247</v>
      </c>
      <c r="F1113">
        <v>1</v>
      </c>
      <c r="G1113">
        <v>2022</v>
      </c>
      <c r="H1113" s="1">
        <v>44943.527458425924</v>
      </c>
      <c r="I1113" t="s">
        <v>3355</v>
      </c>
      <c r="J1113">
        <v>347.7</v>
      </c>
      <c r="K1113">
        <v>0</v>
      </c>
      <c r="L1113" t="s">
        <v>38</v>
      </c>
      <c r="M1113" t="s">
        <v>79</v>
      </c>
      <c r="Q1113">
        <v>347.7</v>
      </c>
      <c r="R1113" t="s">
        <v>94</v>
      </c>
      <c r="S1113">
        <v>42.277698000000001</v>
      </c>
      <c r="T1113">
        <v>-72.648897000000005</v>
      </c>
      <c r="U1113">
        <v>2.7283333340000002</v>
      </c>
      <c r="V1113">
        <v>3</v>
      </c>
      <c r="W1113">
        <v>3.8</v>
      </c>
      <c r="X1113">
        <v>0</v>
      </c>
      <c r="Y1113">
        <v>497.14</v>
      </c>
      <c r="Z1113">
        <v>25000063001</v>
      </c>
      <c r="AA1113">
        <v>1098.0914547861</v>
      </c>
      <c r="AB1113" t="s">
        <v>54</v>
      </c>
      <c r="AC1113" t="s">
        <v>54</v>
      </c>
      <c r="AD1113" t="s">
        <v>54</v>
      </c>
      <c r="AE1113" t="s">
        <v>73</v>
      </c>
      <c r="AF1113" t="s">
        <v>5269</v>
      </c>
    </row>
    <row r="1114" spans="1:32" x14ac:dyDescent="0.25">
      <c r="A1114" t="s">
        <v>5270</v>
      </c>
      <c r="B1114" t="s">
        <v>5271</v>
      </c>
      <c r="C1114" t="s">
        <v>5271</v>
      </c>
      <c r="D1114" t="s">
        <v>5272</v>
      </c>
      <c r="E1114" t="s">
        <v>99</v>
      </c>
      <c r="F1114">
        <v>6</v>
      </c>
      <c r="G1114">
        <v>2022</v>
      </c>
      <c r="H1114" s="1">
        <v>44830.664845543979</v>
      </c>
      <c r="I1114" t="s">
        <v>3355</v>
      </c>
      <c r="J1114">
        <v>346.73</v>
      </c>
      <c r="K1114">
        <v>0</v>
      </c>
      <c r="L1114" t="s">
        <v>38</v>
      </c>
      <c r="M1114" t="s">
        <v>79</v>
      </c>
      <c r="Q1114">
        <v>346.73</v>
      </c>
      <c r="R1114" t="s">
        <v>94</v>
      </c>
      <c r="S1114">
        <v>31.507580999999998</v>
      </c>
      <c r="T1114">
        <v>-106.163121</v>
      </c>
      <c r="U1114">
        <v>0.55691666699999998</v>
      </c>
      <c r="V1114">
        <v>1</v>
      </c>
      <c r="W1114">
        <v>1.2</v>
      </c>
      <c r="X1114">
        <v>1.2</v>
      </c>
      <c r="Y1114">
        <v>203.27699999999999</v>
      </c>
      <c r="Z1114">
        <v>48001012001</v>
      </c>
      <c r="AA1114">
        <v>198.49414356829999</v>
      </c>
      <c r="AB1114" t="s">
        <v>41</v>
      </c>
      <c r="AC1114" t="s">
        <v>64</v>
      </c>
      <c r="AD1114" t="s">
        <v>54</v>
      </c>
      <c r="AE1114" t="s">
        <v>73</v>
      </c>
      <c r="AF1114" t="s">
        <v>5273</v>
      </c>
    </row>
    <row r="1115" spans="1:32" x14ac:dyDescent="0.25">
      <c r="A1115" t="s">
        <v>5274</v>
      </c>
      <c r="B1115" t="s">
        <v>5275</v>
      </c>
      <c r="C1115" t="s">
        <v>5276</v>
      </c>
      <c r="D1115" t="s">
        <v>5277</v>
      </c>
      <c r="E1115" t="s">
        <v>777</v>
      </c>
      <c r="F1115">
        <v>9</v>
      </c>
      <c r="G1115">
        <v>2022</v>
      </c>
      <c r="H1115" s="1">
        <v>44957.56454353009</v>
      </c>
      <c r="I1115" t="s">
        <v>3355</v>
      </c>
      <c r="J1115">
        <v>345.58</v>
      </c>
      <c r="K1115">
        <v>0</v>
      </c>
      <c r="L1115" t="s">
        <v>38</v>
      </c>
      <c r="M1115" t="s">
        <v>79</v>
      </c>
      <c r="Q1115">
        <v>345.58</v>
      </c>
      <c r="R1115" t="s">
        <v>94</v>
      </c>
      <c r="S1115">
        <v>39.238782999999998</v>
      </c>
      <c r="T1115">
        <v>-119.927834</v>
      </c>
      <c r="Z1115">
        <v>32000009001</v>
      </c>
      <c r="AA1115">
        <v>606.40871383709998</v>
      </c>
      <c r="AB1115" t="s">
        <v>54</v>
      </c>
      <c r="AC1115" t="s">
        <v>64</v>
      </c>
      <c r="AD1115" t="s">
        <v>54</v>
      </c>
      <c r="AE1115" t="s">
        <v>73</v>
      </c>
      <c r="AF1115" t="s">
        <v>5278</v>
      </c>
    </row>
    <row r="1116" spans="1:32" x14ac:dyDescent="0.25">
      <c r="A1116" t="s">
        <v>5279</v>
      </c>
      <c r="B1116" t="s">
        <v>5280</v>
      </c>
      <c r="C1116" t="s">
        <v>5281</v>
      </c>
      <c r="D1116" t="s">
        <v>5282</v>
      </c>
      <c r="E1116" t="s">
        <v>525</v>
      </c>
      <c r="F1116">
        <v>2</v>
      </c>
      <c r="G1116">
        <v>2022</v>
      </c>
      <c r="H1116" s="1">
        <v>44963.525777627314</v>
      </c>
      <c r="I1116" t="s">
        <v>3355</v>
      </c>
      <c r="J1116">
        <v>345.4</v>
      </c>
      <c r="K1116">
        <v>0</v>
      </c>
      <c r="L1116" t="s">
        <v>38</v>
      </c>
      <c r="M1116" t="s">
        <v>51</v>
      </c>
      <c r="N1116">
        <v>345.4</v>
      </c>
      <c r="R1116" t="s">
        <v>86</v>
      </c>
      <c r="S1116">
        <v>40.136420000000001</v>
      </c>
      <c r="T1116">
        <v>-74.704239999999999</v>
      </c>
      <c r="U1116">
        <v>1.580016667</v>
      </c>
      <c r="V1116">
        <v>1</v>
      </c>
      <c r="W1116">
        <v>0</v>
      </c>
      <c r="X1116">
        <v>0</v>
      </c>
      <c r="Y1116">
        <v>576.07809999999995</v>
      </c>
      <c r="Z1116">
        <v>34007146001</v>
      </c>
      <c r="AA1116">
        <v>847.15115218324001</v>
      </c>
      <c r="AB1116" t="s">
        <v>54</v>
      </c>
      <c r="AC1116" t="s">
        <v>54</v>
      </c>
      <c r="AD1116" t="s">
        <v>54</v>
      </c>
      <c r="AE1116" t="s">
        <v>73</v>
      </c>
      <c r="AF1116" t="s">
        <v>5283</v>
      </c>
    </row>
    <row r="1117" spans="1:32" x14ac:dyDescent="0.25">
      <c r="A1117" t="s">
        <v>5284</v>
      </c>
      <c r="B1117" t="s">
        <v>5285</v>
      </c>
      <c r="C1117" t="s">
        <v>5286</v>
      </c>
      <c r="D1117" t="s">
        <v>1953</v>
      </c>
      <c r="E1117" t="s">
        <v>117</v>
      </c>
      <c r="F1117">
        <v>5</v>
      </c>
      <c r="G1117">
        <v>2022</v>
      </c>
      <c r="H1117" s="1">
        <v>44943.60393355324</v>
      </c>
      <c r="I1117" t="s">
        <v>3355</v>
      </c>
      <c r="J1117">
        <v>342.76600000000002</v>
      </c>
      <c r="K1117">
        <v>0</v>
      </c>
      <c r="L1117" t="s">
        <v>38</v>
      </c>
      <c r="M1117" t="s">
        <v>51</v>
      </c>
      <c r="N1117">
        <v>342.76600000000002</v>
      </c>
      <c r="R1117" t="s">
        <v>52</v>
      </c>
      <c r="S1117">
        <v>41.972200000000001</v>
      </c>
      <c r="T1117">
        <v>-88.138599999999997</v>
      </c>
      <c r="U1117">
        <v>1.2508333330000001</v>
      </c>
      <c r="V1117">
        <v>3</v>
      </c>
      <c r="W1117">
        <v>8.68</v>
      </c>
      <c r="X1117">
        <v>2.42</v>
      </c>
      <c r="Y1117">
        <v>456.40100000000001</v>
      </c>
      <c r="Z1117">
        <v>17000710001</v>
      </c>
      <c r="AA1117">
        <v>513.53530721339996</v>
      </c>
      <c r="AB1117" t="s">
        <v>41</v>
      </c>
      <c r="AC1117" t="s">
        <v>54</v>
      </c>
      <c r="AD1117" t="s">
        <v>54</v>
      </c>
      <c r="AE1117" t="s">
        <v>54</v>
      </c>
      <c r="AF1117" t="s">
        <v>5287</v>
      </c>
    </row>
    <row r="1118" spans="1:32" x14ac:dyDescent="0.25">
      <c r="A1118" t="s">
        <v>5288</v>
      </c>
      <c r="B1118" t="s">
        <v>5289</v>
      </c>
      <c r="C1118" t="s">
        <v>5290</v>
      </c>
      <c r="D1118" t="s">
        <v>5291</v>
      </c>
      <c r="E1118" t="s">
        <v>726</v>
      </c>
      <c r="F1118">
        <v>6</v>
      </c>
      <c r="G1118">
        <v>2022</v>
      </c>
      <c r="H1118" s="1">
        <v>44972.630870694447</v>
      </c>
      <c r="I1118" t="s">
        <v>3355</v>
      </c>
      <c r="J1118">
        <v>342.33</v>
      </c>
      <c r="K1118">
        <v>0</v>
      </c>
      <c r="L1118" t="s">
        <v>38</v>
      </c>
      <c r="M1118" t="s">
        <v>79</v>
      </c>
      <c r="Q1118">
        <v>342.33</v>
      </c>
      <c r="R1118" t="s">
        <v>94</v>
      </c>
      <c r="S1118">
        <v>36.316400000000002</v>
      </c>
      <c r="T1118">
        <v>-93.42</v>
      </c>
      <c r="U1118">
        <v>2.6606666670000001</v>
      </c>
      <c r="V1118">
        <v>1</v>
      </c>
      <c r="W1118">
        <v>4</v>
      </c>
      <c r="X1118">
        <v>2.4700000000000002</v>
      </c>
      <c r="Y1118">
        <v>191.15199999999999</v>
      </c>
      <c r="Z1118">
        <v>5000124001</v>
      </c>
      <c r="AA1118">
        <v>804.35654324878988</v>
      </c>
      <c r="AB1118" t="s">
        <v>54</v>
      </c>
      <c r="AC1118" t="s">
        <v>54</v>
      </c>
      <c r="AD1118" t="s">
        <v>54</v>
      </c>
      <c r="AE1118" t="s">
        <v>73</v>
      </c>
      <c r="AF1118" t="s">
        <v>5292</v>
      </c>
    </row>
    <row r="1119" spans="1:32" x14ac:dyDescent="0.25">
      <c r="A1119" t="s">
        <v>5293</v>
      </c>
      <c r="B1119" t="s">
        <v>5294</v>
      </c>
      <c r="C1119" t="s">
        <v>5295</v>
      </c>
      <c r="D1119" t="s">
        <v>5296</v>
      </c>
      <c r="E1119" t="s">
        <v>213</v>
      </c>
      <c r="F1119">
        <v>3</v>
      </c>
      <c r="G1119">
        <v>2022</v>
      </c>
      <c r="H1119" s="1">
        <v>44967.580774259259</v>
      </c>
      <c r="I1119" t="s">
        <v>3355</v>
      </c>
      <c r="J1119">
        <v>342</v>
      </c>
      <c r="K1119">
        <v>0</v>
      </c>
      <c r="L1119" t="s">
        <v>38</v>
      </c>
      <c r="M1119" t="s">
        <v>679</v>
      </c>
      <c r="O1119">
        <v>270</v>
      </c>
      <c r="R1119" t="s">
        <v>52</v>
      </c>
      <c r="S1119">
        <v>39.913600000000002</v>
      </c>
      <c r="T1119">
        <v>-75.400049999999993</v>
      </c>
      <c r="Z1119">
        <v>42000018001</v>
      </c>
      <c r="AA1119">
        <v>630.62864144680998</v>
      </c>
      <c r="AB1119" t="s">
        <v>41</v>
      </c>
      <c r="AC1119" t="s">
        <v>54</v>
      </c>
      <c r="AD1119" t="s">
        <v>54</v>
      </c>
      <c r="AE1119" t="s">
        <v>73</v>
      </c>
      <c r="AF1119" t="s">
        <v>5297</v>
      </c>
    </row>
    <row r="1120" spans="1:32" x14ac:dyDescent="0.25">
      <c r="A1120" t="s">
        <v>5298</v>
      </c>
      <c r="B1120" t="s">
        <v>5299</v>
      </c>
      <c r="C1120" t="s">
        <v>5300</v>
      </c>
      <c r="D1120" t="s">
        <v>5301</v>
      </c>
      <c r="E1120" t="s">
        <v>117</v>
      </c>
      <c r="F1120">
        <v>5</v>
      </c>
      <c r="G1120">
        <v>2022</v>
      </c>
      <c r="H1120" s="1">
        <v>44986.406865439814</v>
      </c>
      <c r="I1120" t="s">
        <v>3355</v>
      </c>
      <c r="J1120">
        <v>341.87799999999999</v>
      </c>
      <c r="K1120">
        <v>0</v>
      </c>
      <c r="L1120" t="s">
        <v>38</v>
      </c>
      <c r="M1120" t="s">
        <v>51</v>
      </c>
      <c r="N1120">
        <v>246.14699999999999</v>
      </c>
      <c r="R1120" t="s">
        <v>52</v>
      </c>
      <c r="S1120">
        <v>41.884999999999998</v>
      </c>
      <c r="T1120">
        <v>-87.965299999999999</v>
      </c>
      <c r="U1120">
        <v>3.1928333329999998</v>
      </c>
      <c r="V1120">
        <v>2</v>
      </c>
      <c r="W1120">
        <v>8</v>
      </c>
      <c r="X1120">
        <v>3.3</v>
      </c>
      <c r="Y1120">
        <v>1162.8240000000001</v>
      </c>
      <c r="Z1120">
        <v>17000158001</v>
      </c>
      <c r="AA1120">
        <v>1147.259728881</v>
      </c>
      <c r="AB1120" t="s">
        <v>53</v>
      </c>
      <c r="AC1120" t="s">
        <v>72</v>
      </c>
      <c r="AD1120" t="s">
        <v>54</v>
      </c>
      <c r="AE1120" t="s">
        <v>55</v>
      </c>
      <c r="AF1120" t="s">
        <v>5302</v>
      </c>
    </row>
    <row r="1121" spans="1:32" x14ac:dyDescent="0.25">
      <c r="A1121" t="s">
        <v>5303</v>
      </c>
      <c r="B1121" t="s">
        <v>5304</v>
      </c>
      <c r="C1121" t="s">
        <v>5305</v>
      </c>
      <c r="D1121" t="s">
        <v>5306</v>
      </c>
      <c r="E1121" t="s">
        <v>247</v>
      </c>
      <c r="F1121">
        <v>1</v>
      </c>
      <c r="G1121">
        <v>2022</v>
      </c>
      <c r="H1121" s="1">
        <v>44944.549117754628</v>
      </c>
      <c r="I1121" t="s">
        <v>3355</v>
      </c>
      <c r="J1121">
        <v>341.74799999999999</v>
      </c>
      <c r="K1121">
        <v>0</v>
      </c>
      <c r="L1121" t="s">
        <v>38</v>
      </c>
      <c r="M1121" t="s">
        <v>79</v>
      </c>
      <c r="Q1121">
        <v>341.74799999999999</v>
      </c>
      <c r="R1121" t="s">
        <v>94</v>
      </c>
      <c r="S1121">
        <v>42.036920000000002</v>
      </c>
      <c r="T1121">
        <v>-71.613780000000006</v>
      </c>
      <c r="U1121">
        <v>0.94108333300000002</v>
      </c>
      <c r="V1121">
        <v>1</v>
      </c>
      <c r="W1121">
        <v>2.48</v>
      </c>
      <c r="X1121">
        <v>0</v>
      </c>
      <c r="Y1121">
        <v>171.67500000000001</v>
      </c>
      <c r="Z1121">
        <v>25000192001</v>
      </c>
      <c r="AA1121">
        <v>619.15604415799999</v>
      </c>
      <c r="AB1121" t="s">
        <v>54</v>
      </c>
      <c r="AC1121" t="s">
        <v>54</v>
      </c>
      <c r="AD1121" t="s">
        <v>54</v>
      </c>
      <c r="AE1121" t="s">
        <v>55</v>
      </c>
      <c r="AF1121" t="s">
        <v>5307</v>
      </c>
    </row>
    <row r="1122" spans="1:32" x14ac:dyDescent="0.25">
      <c r="A1122" t="s">
        <v>5308</v>
      </c>
      <c r="B1122" t="s">
        <v>5309</v>
      </c>
      <c r="C1122" t="s">
        <v>5310</v>
      </c>
      <c r="D1122" t="s">
        <v>5311</v>
      </c>
      <c r="E1122" t="s">
        <v>71</v>
      </c>
      <c r="F1122">
        <v>4</v>
      </c>
      <c r="G1122">
        <v>2022</v>
      </c>
      <c r="H1122" s="1">
        <v>44969.976341319445</v>
      </c>
      <c r="I1122" t="s">
        <v>3355</v>
      </c>
      <c r="J1122">
        <v>341</v>
      </c>
      <c r="K1122">
        <v>0</v>
      </c>
      <c r="L1122" t="s">
        <v>38</v>
      </c>
      <c r="M1122" t="s">
        <v>51</v>
      </c>
      <c r="N1122">
        <v>341</v>
      </c>
      <c r="R1122" t="s">
        <v>52</v>
      </c>
      <c r="S1122">
        <v>30.332246000000001</v>
      </c>
      <c r="T1122">
        <v>-89.245298000000005</v>
      </c>
      <c r="U1122">
        <v>2.391666667</v>
      </c>
      <c r="V1122">
        <v>1</v>
      </c>
      <c r="W1122">
        <v>7</v>
      </c>
      <c r="X1122">
        <v>0</v>
      </c>
      <c r="Y1122">
        <v>872.6</v>
      </c>
      <c r="Z1122">
        <v>28000980001</v>
      </c>
      <c r="AA1122">
        <v>1910.2785009463</v>
      </c>
      <c r="AB1122" t="s">
        <v>41</v>
      </c>
      <c r="AC1122" t="s">
        <v>54</v>
      </c>
      <c r="AD1122" t="s">
        <v>54</v>
      </c>
      <c r="AE1122" t="s">
        <v>73</v>
      </c>
      <c r="AF1122" t="s">
        <v>5312</v>
      </c>
    </row>
    <row r="1123" spans="1:32" x14ac:dyDescent="0.25">
      <c r="A1123" t="s">
        <v>5313</v>
      </c>
      <c r="B1123" t="s">
        <v>5314</v>
      </c>
      <c r="C1123" t="s">
        <v>5315</v>
      </c>
      <c r="D1123" t="s">
        <v>5316</v>
      </c>
      <c r="E1123" t="s">
        <v>85</v>
      </c>
      <c r="F1123">
        <v>2</v>
      </c>
      <c r="G1123">
        <v>2022</v>
      </c>
      <c r="H1123" s="1">
        <v>44952.467006712963</v>
      </c>
      <c r="I1123" t="s">
        <v>3355</v>
      </c>
      <c r="J1123">
        <v>339.5</v>
      </c>
      <c r="K1123">
        <v>0</v>
      </c>
      <c r="L1123" t="s">
        <v>38</v>
      </c>
      <c r="M1123" t="s">
        <v>79</v>
      </c>
      <c r="Q1123">
        <v>385.7</v>
      </c>
      <c r="R1123" t="s">
        <v>94</v>
      </c>
      <c r="S1123">
        <v>42.160249999999998</v>
      </c>
      <c r="T1123">
        <v>-75.140472000000003</v>
      </c>
      <c r="U1123">
        <v>0</v>
      </c>
      <c r="V1123">
        <v>1</v>
      </c>
      <c r="W1123">
        <v>1.55</v>
      </c>
      <c r="X1123">
        <v>0</v>
      </c>
      <c r="Y1123">
        <v>0</v>
      </c>
      <c r="Z1123">
        <v>36004016001</v>
      </c>
      <c r="AA1123">
        <v>472.74385018651998</v>
      </c>
      <c r="AB1123" t="s">
        <v>41</v>
      </c>
      <c r="AC1123" t="s">
        <v>64</v>
      </c>
      <c r="AD1123" t="s">
        <v>54</v>
      </c>
      <c r="AE1123" t="s">
        <v>73</v>
      </c>
      <c r="AF1123" t="s">
        <v>5317</v>
      </c>
    </row>
    <row r="1124" spans="1:32" x14ac:dyDescent="0.25">
      <c r="A1124" t="s">
        <v>5318</v>
      </c>
      <c r="B1124" t="s">
        <v>5319</v>
      </c>
      <c r="C1124" t="s">
        <v>5319</v>
      </c>
      <c r="D1124" t="s">
        <v>98</v>
      </c>
      <c r="E1124" t="s">
        <v>99</v>
      </c>
      <c r="F1124">
        <v>6</v>
      </c>
      <c r="G1124">
        <v>2022</v>
      </c>
      <c r="H1124" s="1">
        <v>44832.57045939815</v>
      </c>
      <c r="I1124" t="s">
        <v>3355</v>
      </c>
      <c r="J1124">
        <v>337.19</v>
      </c>
      <c r="K1124">
        <v>0</v>
      </c>
      <c r="L1124" t="s">
        <v>38</v>
      </c>
      <c r="M1124" t="s">
        <v>79</v>
      </c>
      <c r="Q1124">
        <v>337.19</v>
      </c>
      <c r="R1124" t="s">
        <v>94</v>
      </c>
      <c r="S1124">
        <v>30.000209000000002</v>
      </c>
      <c r="T1124">
        <v>-95.402806999999996</v>
      </c>
      <c r="U1124">
        <v>0.96608333300000004</v>
      </c>
      <c r="V1124">
        <v>1</v>
      </c>
      <c r="W1124">
        <v>1.8</v>
      </c>
      <c r="X1124">
        <v>1.8</v>
      </c>
      <c r="Y1124">
        <v>352.96600000000001</v>
      </c>
      <c r="Z1124">
        <v>48007185001</v>
      </c>
      <c r="AB1124" t="s">
        <v>41</v>
      </c>
      <c r="AC1124" t="s">
        <v>54</v>
      </c>
      <c r="AD1124" t="s">
        <v>54</v>
      </c>
      <c r="AE1124" t="s">
        <v>73</v>
      </c>
      <c r="AF1124" t="s">
        <v>5320</v>
      </c>
    </row>
    <row r="1125" spans="1:32" x14ac:dyDescent="0.25">
      <c r="A1125" t="s">
        <v>5321</v>
      </c>
      <c r="B1125" t="s">
        <v>5322</v>
      </c>
      <c r="C1125" t="s">
        <v>5322</v>
      </c>
      <c r="D1125" t="s">
        <v>3533</v>
      </c>
      <c r="E1125" t="s">
        <v>99</v>
      </c>
      <c r="F1125">
        <v>6</v>
      </c>
      <c r="G1125">
        <v>2022</v>
      </c>
      <c r="H1125" s="1">
        <v>44819.352297384263</v>
      </c>
      <c r="I1125" t="s">
        <v>3355</v>
      </c>
      <c r="J1125">
        <v>335.01</v>
      </c>
      <c r="K1125">
        <v>0</v>
      </c>
      <c r="L1125" t="s">
        <v>38</v>
      </c>
      <c r="M1125" t="s">
        <v>79</v>
      </c>
      <c r="Q1125">
        <v>335.01</v>
      </c>
      <c r="R1125" t="s">
        <v>94</v>
      </c>
      <c r="S1125">
        <v>33.378528000000003</v>
      </c>
      <c r="T1125">
        <v>-94.046484000000007</v>
      </c>
      <c r="U1125">
        <v>1.4166666670000001</v>
      </c>
      <c r="V1125">
        <v>1</v>
      </c>
      <c r="W1125">
        <v>2</v>
      </c>
      <c r="X1125">
        <v>2</v>
      </c>
      <c r="Y1125">
        <v>516.20000000000005</v>
      </c>
      <c r="Z1125">
        <v>48005006006</v>
      </c>
      <c r="AB1125" t="s">
        <v>41</v>
      </c>
      <c r="AC1125" t="s">
        <v>64</v>
      </c>
      <c r="AD1125" t="s">
        <v>54</v>
      </c>
      <c r="AE1125" t="s">
        <v>54</v>
      </c>
      <c r="AF1125" t="s">
        <v>5323</v>
      </c>
    </row>
    <row r="1126" spans="1:32" x14ac:dyDescent="0.25">
      <c r="A1126" t="s">
        <v>5324</v>
      </c>
      <c r="B1126" t="s">
        <v>5325</v>
      </c>
      <c r="C1126" t="s">
        <v>5326</v>
      </c>
      <c r="D1126" t="s">
        <v>5327</v>
      </c>
      <c r="E1126" t="s">
        <v>61</v>
      </c>
      <c r="F1126">
        <v>1</v>
      </c>
      <c r="G1126">
        <v>2022</v>
      </c>
      <c r="H1126" s="1">
        <v>44972.648235879627</v>
      </c>
      <c r="I1126" t="s">
        <v>3355</v>
      </c>
      <c r="J1126">
        <v>335</v>
      </c>
      <c r="K1126">
        <v>0</v>
      </c>
      <c r="L1126" t="s">
        <v>38</v>
      </c>
      <c r="M1126" t="s">
        <v>79</v>
      </c>
      <c r="Q1126">
        <v>335</v>
      </c>
      <c r="R1126" t="s">
        <v>94</v>
      </c>
      <c r="S1126">
        <v>41.569310000000002</v>
      </c>
      <c r="T1126">
        <v>-73.409149999999997</v>
      </c>
      <c r="U1126">
        <v>0.58416666699999997</v>
      </c>
      <c r="V1126">
        <v>1</v>
      </c>
      <c r="W1126">
        <v>1</v>
      </c>
      <c r="X1126">
        <v>0</v>
      </c>
      <c r="Y1126">
        <v>213.14</v>
      </c>
      <c r="Z1126">
        <v>9000960001</v>
      </c>
      <c r="AA1126">
        <v>458.35757739578997</v>
      </c>
      <c r="AB1126" t="s">
        <v>54</v>
      </c>
      <c r="AC1126" t="s">
        <v>64</v>
      </c>
      <c r="AD1126" t="s">
        <v>54</v>
      </c>
      <c r="AE1126" t="s">
        <v>55</v>
      </c>
      <c r="AF1126" t="s">
        <v>5328</v>
      </c>
    </row>
    <row r="1127" spans="1:32" x14ac:dyDescent="0.25">
      <c r="A1127" t="s">
        <v>5329</v>
      </c>
      <c r="B1127" t="s">
        <v>5330</v>
      </c>
      <c r="C1127" t="s">
        <v>5330</v>
      </c>
      <c r="D1127" t="s">
        <v>5331</v>
      </c>
      <c r="E1127" t="s">
        <v>136</v>
      </c>
      <c r="F1127">
        <v>4</v>
      </c>
      <c r="G1127">
        <v>2022</v>
      </c>
      <c r="H1127" s="1">
        <v>44971.47373416667</v>
      </c>
      <c r="I1127" t="s">
        <v>3355</v>
      </c>
      <c r="J1127">
        <v>335</v>
      </c>
      <c r="K1127">
        <v>0</v>
      </c>
      <c r="L1127" t="s">
        <v>38</v>
      </c>
      <c r="M1127" t="s">
        <v>51</v>
      </c>
      <c r="N1127">
        <v>335</v>
      </c>
      <c r="R1127" t="s">
        <v>52</v>
      </c>
      <c r="S1127">
        <v>36.277023999999997</v>
      </c>
      <c r="T1127">
        <v>-78.590845999999999</v>
      </c>
      <c r="U1127">
        <v>0.91652500000000003</v>
      </c>
      <c r="V1127">
        <v>1</v>
      </c>
      <c r="W1127">
        <v>3.5</v>
      </c>
      <c r="X1127">
        <v>0</v>
      </c>
      <c r="Y1127">
        <v>334.77460000000002</v>
      </c>
      <c r="Z1127">
        <v>37003901003</v>
      </c>
      <c r="AA1127">
        <v>1003.3970009737</v>
      </c>
      <c r="AB1127" t="s">
        <v>87</v>
      </c>
      <c r="AC1127" t="s">
        <v>54</v>
      </c>
      <c r="AD1127" t="s">
        <v>54</v>
      </c>
      <c r="AE1127" t="s">
        <v>44</v>
      </c>
      <c r="AF1127" t="s">
        <v>5332</v>
      </c>
    </row>
    <row r="1128" spans="1:32" x14ac:dyDescent="0.25">
      <c r="A1128" t="s">
        <v>5333</v>
      </c>
      <c r="B1128" t="s">
        <v>5334</v>
      </c>
      <c r="C1128" t="s">
        <v>5335</v>
      </c>
      <c r="D1128" t="s">
        <v>1240</v>
      </c>
      <c r="E1128" t="s">
        <v>525</v>
      </c>
      <c r="F1128">
        <v>2</v>
      </c>
      <c r="G1128">
        <v>2022</v>
      </c>
      <c r="H1128" s="1">
        <v>44978.810154386571</v>
      </c>
      <c r="I1128" t="s">
        <v>3355</v>
      </c>
      <c r="J1128">
        <v>334.55</v>
      </c>
      <c r="K1128">
        <v>0</v>
      </c>
      <c r="L1128" t="s">
        <v>38</v>
      </c>
      <c r="M1128" t="s">
        <v>51</v>
      </c>
      <c r="N1128">
        <v>334.55</v>
      </c>
      <c r="R1128" t="s">
        <v>86</v>
      </c>
      <c r="S1128">
        <v>40.079611</v>
      </c>
      <c r="T1128">
        <v>-74.871943000000002</v>
      </c>
      <c r="U1128">
        <v>1.598333333</v>
      </c>
      <c r="V1128">
        <v>1</v>
      </c>
      <c r="W1128">
        <v>0</v>
      </c>
      <c r="X1128">
        <v>0</v>
      </c>
      <c r="Y1128">
        <v>583.26</v>
      </c>
      <c r="Z1128">
        <v>34007153001</v>
      </c>
      <c r="AA1128">
        <v>941.48139655789987</v>
      </c>
      <c r="AB1128" t="s">
        <v>54</v>
      </c>
      <c r="AC1128" t="s">
        <v>54</v>
      </c>
      <c r="AD1128" t="s">
        <v>54</v>
      </c>
      <c r="AE1128" t="s">
        <v>73</v>
      </c>
      <c r="AF1128" t="s">
        <v>5336</v>
      </c>
    </row>
    <row r="1129" spans="1:32" x14ac:dyDescent="0.25">
      <c r="A1129" t="s">
        <v>5337</v>
      </c>
      <c r="B1129" t="s">
        <v>5338</v>
      </c>
      <c r="C1129" t="s">
        <v>5339</v>
      </c>
      <c r="D1129" t="s">
        <v>5340</v>
      </c>
      <c r="E1129" t="s">
        <v>247</v>
      </c>
      <c r="F1129">
        <v>1</v>
      </c>
      <c r="G1129">
        <v>2022</v>
      </c>
      <c r="H1129" s="1">
        <v>44973.707498495372</v>
      </c>
      <c r="I1129" t="s">
        <v>3355</v>
      </c>
      <c r="J1129">
        <v>334.32</v>
      </c>
      <c r="K1129">
        <v>0</v>
      </c>
      <c r="L1129" t="s">
        <v>38</v>
      </c>
      <c r="M1129" t="s">
        <v>79</v>
      </c>
      <c r="Q1129">
        <v>334.32</v>
      </c>
      <c r="R1129" t="s">
        <v>86</v>
      </c>
      <c r="S1129">
        <v>42.440807</v>
      </c>
      <c r="T1129">
        <v>-71.440861999999996</v>
      </c>
      <c r="U1129">
        <v>0.97250000000000003</v>
      </c>
      <c r="V1129">
        <v>1</v>
      </c>
      <c r="W1129">
        <v>1.45</v>
      </c>
      <c r="X1129">
        <v>0</v>
      </c>
      <c r="Y1129">
        <v>354.84</v>
      </c>
      <c r="Z1129">
        <v>25000205001</v>
      </c>
      <c r="AA1129">
        <v>352.00842157571003</v>
      </c>
      <c r="AB1129" t="s">
        <v>54</v>
      </c>
      <c r="AC1129" t="s">
        <v>54</v>
      </c>
      <c r="AD1129" t="s">
        <v>54</v>
      </c>
      <c r="AE1129" t="s">
        <v>65</v>
      </c>
      <c r="AF1129" t="s">
        <v>5341</v>
      </c>
    </row>
    <row r="1130" spans="1:32" x14ac:dyDescent="0.25">
      <c r="A1130" t="s">
        <v>5342</v>
      </c>
      <c r="B1130" t="s">
        <v>5343</v>
      </c>
      <c r="C1130" t="s">
        <v>5344</v>
      </c>
      <c r="D1130" t="s">
        <v>5345</v>
      </c>
      <c r="E1130" t="s">
        <v>247</v>
      </c>
      <c r="F1130">
        <v>1</v>
      </c>
      <c r="G1130">
        <v>2022</v>
      </c>
      <c r="H1130" s="1">
        <v>44973.46435195602</v>
      </c>
      <c r="I1130" t="s">
        <v>3355</v>
      </c>
      <c r="J1130">
        <v>334.23</v>
      </c>
      <c r="K1130">
        <v>0</v>
      </c>
      <c r="L1130" t="s">
        <v>38</v>
      </c>
      <c r="M1130" t="s">
        <v>79</v>
      </c>
      <c r="Q1130">
        <v>334.23</v>
      </c>
      <c r="R1130" t="s">
        <v>94</v>
      </c>
      <c r="S1130">
        <v>42.586233999999997</v>
      </c>
      <c r="T1130">
        <v>-72.242981999999998</v>
      </c>
      <c r="U1130">
        <v>0.80491666699999997</v>
      </c>
      <c r="V1130">
        <v>1</v>
      </c>
      <c r="W1130">
        <v>1.75</v>
      </c>
      <c r="X1130">
        <v>1.7949999999999999</v>
      </c>
      <c r="Y1130">
        <v>292.58</v>
      </c>
      <c r="Z1130">
        <v>25000062001</v>
      </c>
      <c r="AA1130">
        <v>797.61866865059994</v>
      </c>
      <c r="AB1130" t="s">
        <v>54</v>
      </c>
      <c r="AC1130" t="s">
        <v>54</v>
      </c>
      <c r="AD1130" t="s">
        <v>54</v>
      </c>
      <c r="AE1130" t="s">
        <v>73</v>
      </c>
      <c r="AF1130" t="s">
        <v>5346</v>
      </c>
    </row>
    <row r="1131" spans="1:32" x14ac:dyDescent="0.25">
      <c r="A1131" t="s">
        <v>5347</v>
      </c>
      <c r="B1131" t="s">
        <v>5348</v>
      </c>
      <c r="C1131" t="s">
        <v>5349</v>
      </c>
      <c r="D1131" t="s">
        <v>5350</v>
      </c>
      <c r="E1131" t="s">
        <v>159</v>
      </c>
      <c r="F1131">
        <v>10</v>
      </c>
      <c r="G1131">
        <v>2022</v>
      </c>
      <c r="H1131" s="1">
        <v>44956.766961168978</v>
      </c>
      <c r="I1131" t="s">
        <v>3355</v>
      </c>
      <c r="J1131">
        <v>333.05</v>
      </c>
      <c r="K1131">
        <v>0</v>
      </c>
      <c r="L1131" t="s">
        <v>38</v>
      </c>
      <c r="M1131" t="s">
        <v>51</v>
      </c>
      <c r="N1131">
        <v>226.12569999999999</v>
      </c>
      <c r="R1131" t="s">
        <v>52</v>
      </c>
      <c r="S1131">
        <v>47.090330000000002</v>
      </c>
      <c r="T1131">
        <v>-122.6088</v>
      </c>
      <c r="AB1131" t="s">
        <v>53</v>
      </c>
      <c r="AC1131" t="s">
        <v>54</v>
      </c>
      <c r="AD1131" t="s">
        <v>54</v>
      </c>
      <c r="AE1131" t="s">
        <v>73</v>
      </c>
      <c r="AF1131" t="s">
        <v>5351</v>
      </c>
    </row>
    <row r="1132" spans="1:32" x14ac:dyDescent="0.25">
      <c r="A1132" t="s">
        <v>5352</v>
      </c>
      <c r="B1132" t="s">
        <v>5353</v>
      </c>
      <c r="C1132" t="s">
        <v>5353</v>
      </c>
      <c r="D1132" t="s">
        <v>4061</v>
      </c>
      <c r="E1132" t="s">
        <v>99</v>
      </c>
      <c r="F1132">
        <v>6</v>
      </c>
      <c r="G1132">
        <v>2022</v>
      </c>
      <c r="H1132" s="1">
        <v>44834.900040983797</v>
      </c>
      <c r="I1132" t="s">
        <v>3355</v>
      </c>
      <c r="J1132">
        <v>332.79</v>
      </c>
      <c r="K1132">
        <v>0</v>
      </c>
      <c r="L1132" t="s">
        <v>38</v>
      </c>
      <c r="M1132" t="s">
        <v>51</v>
      </c>
      <c r="N1132">
        <v>332.79</v>
      </c>
      <c r="R1132" t="s">
        <v>52</v>
      </c>
      <c r="S1132">
        <v>29.915444000000001</v>
      </c>
      <c r="T1132">
        <v>-95.501499999999993</v>
      </c>
      <c r="U1132">
        <v>1.87691725</v>
      </c>
      <c r="V1132">
        <v>1</v>
      </c>
      <c r="W1132">
        <v>3</v>
      </c>
      <c r="X1132">
        <v>0</v>
      </c>
      <c r="Y1132">
        <v>685.11564599999997</v>
      </c>
      <c r="Z1132">
        <v>48007146001</v>
      </c>
      <c r="AB1132" t="s">
        <v>41</v>
      </c>
      <c r="AC1132" t="s">
        <v>54</v>
      </c>
      <c r="AD1132" t="s">
        <v>54</v>
      </c>
      <c r="AE1132" t="s">
        <v>54</v>
      </c>
      <c r="AF1132" t="s">
        <v>5354</v>
      </c>
    </row>
    <row r="1133" spans="1:32" x14ac:dyDescent="0.25">
      <c r="A1133" t="s">
        <v>5355</v>
      </c>
      <c r="B1133" t="s">
        <v>5356</v>
      </c>
      <c r="C1133" t="s">
        <v>5357</v>
      </c>
      <c r="D1133" t="s">
        <v>5358</v>
      </c>
      <c r="E1133" t="s">
        <v>543</v>
      </c>
      <c r="F1133">
        <v>7</v>
      </c>
      <c r="G1133">
        <v>2022</v>
      </c>
      <c r="H1133" s="1">
        <v>44957.643153761572</v>
      </c>
      <c r="I1133" t="s">
        <v>3355</v>
      </c>
      <c r="J1133">
        <v>332.1</v>
      </c>
      <c r="K1133">
        <v>0</v>
      </c>
      <c r="L1133" t="s">
        <v>38</v>
      </c>
      <c r="M1133" t="s">
        <v>51</v>
      </c>
      <c r="N1133">
        <v>318.2</v>
      </c>
      <c r="R1133" t="s">
        <v>490</v>
      </c>
      <c r="S1133">
        <v>37.015422000000001</v>
      </c>
      <c r="T1133">
        <v>-93.272959999999998</v>
      </c>
      <c r="U1133">
        <v>1.7377499999999999</v>
      </c>
      <c r="V1133">
        <v>1</v>
      </c>
      <c r="W1133">
        <v>0</v>
      </c>
      <c r="X1133">
        <v>0</v>
      </c>
      <c r="Y1133">
        <v>634.72400000000005</v>
      </c>
      <c r="Z1133">
        <v>29003508001</v>
      </c>
      <c r="AA1133">
        <v>1037.996897559</v>
      </c>
      <c r="AB1133" t="s">
        <v>41</v>
      </c>
      <c r="AC1133" t="s">
        <v>54</v>
      </c>
      <c r="AD1133" t="s">
        <v>43</v>
      </c>
      <c r="AE1133" t="s">
        <v>73</v>
      </c>
      <c r="AF1133" t="s">
        <v>5359</v>
      </c>
    </row>
    <row r="1134" spans="1:32" x14ac:dyDescent="0.25">
      <c r="A1134" t="s">
        <v>5360</v>
      </c>
      <c r="B1134" t="s">
        <v>5361</v>
      </c>
      <c r="C1134" t="s">
        <v>5362</v>
      </c>
      <c r="D1134" t="s">
        <v>980</v>
      </c>
      <c r="E1134" t="s">
        <v>247</v>
      </c>
      <c r="F1134">
        <v>1</v>
      </c>
      <c r="G1134">
        <v>2022</v>
      </c>
      <c r="H1134" s="1">
        <v>44953.548471851849</v>
      </c>
      <c r="I1134" t="s">
        <v>3355</v>
      </c>
      <c r="J1134">
        <v>330</v>
      </c>
      <c r="K1134">
        <v>0</v>
      </c>
      <c r="L1134" t="s">
        <v>38</v>
      </c>
      <c r="M1134" t="s">
        <v>51</v>
      </c>
      <c r="N1134">
        <v>330</v>
      </c>
      <c r="R1134" t="s">
        <v>86</v>
      </c>
      <c r="S1134">
        <v>41.994886999999999</v>
      </c>
      <c r="T1134">
        <v>-70.966427999999993</v>
      </c>
      <c r="U1134">
        <v>1.0804166669999999</v>
      </c>
      <c r="V1134">
        <v>1</v>
      </c>
      <c r="W1134">
        <v>1.44</v>
      </c>
      <c r="X1134">
        <v>0</v>
      </c>
      <c r="Y1134">
        <v>394.30599999999998</v>
      </c>
      <c r="Z1134">
        <v>25000230001</v>
      </c>
      <c r="AA1134">
        <v>493.50378813769998</v>
      </c>
      <c r="AB1134" t="s">
        <v>952</v>
      </c>
      <c r="AC1134" t="s">
        <v>72</v>
      </c>
      <c r="AD1134" t="s">
        <v>43</v>
      </c>
      <c r="AE1134" t="s">
        <v>65</v>
      </c>
      <c r="AF1134" t="s">
        <v>5363</v>
      </c>
    </row>
    <row r="1135" spans="1:32" x14ac:dyDescent="0.25">
      <c r="A1135" t="s">
        <v>5364</v>
      </c>
      <c r="B1135" t="s">
        <v>5365</v>
      </c>
      <c r="C1135" t="s">
        <v>5365</v>
      </c>
      <c r="D1135" t="s">
        <v>5366</v>
      </c>
      <c r="E1135" t="s">
        <v>99</v>
      </c>
      <c r="F1135">
        <v>6</v>
      </c>
      <c r="G1135">
        <v>2022</v>
      </c>
      <c r="H1135" s="1">
        <v>44834.525124930558</v>
      </c>
      <c r="I1135" t="s">
        <v>3355</v>
      </c>
      <c r="J1135">
        <v>327.8</v>
      </c>
      <c r="K1135">
        <v>0</v>
      </c>
      <c r="L1135" t="s">
        <v>38</v>
      </c>
      <c r="M1135" t="s">
        <v>79</v>
      </c>
      <c r="Q1135">
        <v>327.8</v>
      </c>
      <c r="R1135" t="s">
        <v>86</v>
      </c>
      <c r="S1135">
        <v>31.078267</v>
      </c>
      <c r="T1135">
        <v>-97.318673000000004</v>
      </c>
      <c r="U1135">
        <v>2.1832500000000001</v>
      </c>
      <c r="V1135">
        <v>1</v>
      </c>
      <c r="W1135">
        <v>7.5</v>
      </c>
      <c r="X1135">
        <v>7.5</v>
      </c>
      <c r="Y1135">
        <v>795.23</v>
      </c>
      <c r="Z1135">
        <v>48003008002</v>
      </c>
      <c r="AA1135">
        <v>2014.0781907021999</v>
      </c>
      <c r="AB1135" t="s">
        <v>53</v>
      </c>
      <c r="AC1135" t="s">
        <v>54</v>
      </c>
      <c r="AD1135" t="s">
        <v>54</v>
      </c>
      <c r="AE1135" t="s">
        <v>73</v>
      </c>
      <c r="AF1135" t="s">
        <v>5367</v>
      </c>
    </row>
    <row r="1136" spans="1:32" x14ac:dyDescent="0.25">
      <c r="A1136" t="s">
        <v>5368</v>
      </c>
      <c r="B1136" t="s">
        <v>5369</v>
      </c>
      <c r="C1136" t="s">
        <v>5370</v>
      </c>
      <c r="D1136" t="s">
        <v>1650</v>
      </c>
      <c r="E1136" t="s">
        <v>600</v>
      </c>
      <c r="F1136">
        <v>4</v>
      </c>
      <c r="G1136">
        <v>2022</v>
      </c>
      <c r="H1136" s="1">
        <v>44972.458739791669</v>
      </c>
      <c r="I1136" t="s">
        <v>3355</v>
      </c>
      <c r="J1136">
        <v>327.55</v>
      </c>
      <c r="K1136">
        <v>0</v>
      </c>
      <c r="L1136" t="s">
        <v>38</v>
      </c>
      <c r="M1136" t="s">
        <v>39</v>
      </c>
      <c r="N1136">
        <v>318.98</v>
      </c>
      <c r="Q1136">
        <v>9.4499999999999993</v>
      </c>
      <c r="R1136" t="s">
        <v>561</v>
      </c>
      <c r="S1136">
        <v>28.985493000000002</v>
      </c>
      <c r="T1136">
        <v>-80.911928000000003</v>
      </c>
      <c r="U1136">
        <v>0.35525000000000001</v>
      </c>
      <c r="V1136">
        <v>1</v>
      </c>
      <c r="W1136">
        <v>2.75</v>
      </c>
      <c r="X1136">
        <v>0</v>
      </c>
      <c r="Y1136">
        <v>129.25299999999999</v>
      </c>
      <c r="Z1136">
        <v>12000185003</v>
      </c>
      <c r="AA1136">
        <v>910.52359435000005</v>
      </c>
      <c r="AB1136" t="s">
        <v>41</v>
      </c>
      <c r="AC1136" t="s">
        <v>54</v>
      </c>
      <c r="AD1136" t="s">
        <v>54</v>
      </c>
      <c r="AE1136" t="s">
        <v>73</v>
      </c>
      <c r="AF1136" t="s">
        <v>5371</v>
      </c>
    </row>
    <row r="1137" spans="1:32" x14ac:dyDescent="0.25">
      <c r="A1137" t="s">
        <v>5372</v>
      </c>
      <c r="B1137" t="s">
        <v>5373</v>
      </c>
      <c r="C1137" t="s">
        <v>5374</v>
      </c>
      <c r="D1137" t="s">
        <v>5375</v>
      </c>
      <c r="E1137" t="s">
        <v>172</v>
      </c>
      <c r="F1137">
        <v>4</v>
      </c>
      <c r="G1137">
        <v>2022</v>
      </c>
      <c r="H1137" s="1">
        <v>44965.551962997684</v>
      </c>
      <c r="I1137" t="s">
        <v>3355</v>
      </c>
      <c r="J1137">
        <v>326</v>
      </c>
      <c r="K1137">
        <v>0</v>
      </c>
      <c r="L1137" t="s">
        <v>38</v>
      </c>
      <c r="M1137" t="s">
        <v>51</v>
      </c>
      <c r="N1137">
        <v>326</v>
      </c>
      <c r="R1137" t="s">
        <v>52</v>
      </c>
      <c r="S1137">
        <v>35.066099999999999</v>
      </c>
      <c r="T1137">
        <v>-81.553899999999999</v>
      </c>
      <c r="U1137">
        <v>1.441666667</v>
      </c>
      <c r="V1137">
        <v>1</v>
      </c>
      <c r="W1137">
        <v>0</v>
      </c>
      <c r="X1137">
        <v>0</v>
      </c>
      <c r="Y1137">
        <v>526.25</v>
      </c>
      <c r="Z1137">
        <v>45000272006</v>
      </c>
      <c r="AA1137">
        <v>910.52359435000005</v>
      </c>
      <c r="AB1137" t="s">
        <v>41</v>
      </c>
      <c r="AC1137" t="s">
        <v>54</v>
      </c>
      <c r="AD1137" t="s">
        <v>54</v>
      </c>
      <c r="AE1137" t="s">
        <v>73</v>
      </c>
      <c r="AF1137" t="s">
        <v>5376</v>
      </c>
    </row>
    <row r="1138" spans="1:32" x14ac:dyDescent="0.25">
      <c r="A1138" t="s">
        <v>5377</v>
      </c>
      <c r="B1138" t="s">
        <v>5378</v>
      </c>
      <c r="C1138" t="s">
        <v>5379</v>
      </c>
      <c r="D1138" t="s">
        <v>5380</v>
      </c>
      <c r="E1138" t="s">
        <v>71</v>
      </c>
      <c r="F1138">
        <v>4</v>
      </c>
      <c r="G1138">
        <v>2022</v>
      </c>
      <c r="H1138" s="1">
        <v>44970.005850821763</v>
      </c>
      <c r="I1138" t="s">
        <v>3355</v>
      </c>
      <c r="J1138">
        <v>326</v>
      </c>
      <c r="K1138">
        <v>0</v>
      </c>
      <c r="L1138" t="s">
        <v>38</v>
      </c>
      <c r="M1138" t="s">
        <v>51</v>
      </c>
      <c r="N1138">
        <v>326</v>
      </c>
      <c r="R1138" t="s">
        <v>52</v>
      </c>
      <c r="S1138">
        <v>30.448204</v>
      </c>
      <c r="T1138">
        <v>-88.901570000000007</v>
      </c>
      <c r="U1138">
        <v>1.264166667</v>
      </c>
      <c r="V1138">
        <v>1</v>
      </c>
      <c r="W1138">
        <v>1.5</v>
      </c>
      <c r="X1138">
        <v>0</v>
      </c>
      <c r="Y1138">
        <v>461.72</v>
      </c>
      <c r="Z1138">
        <v>28000111001</v>
      </c>
      <c r="AA1138">
        <v>938.93193049371985</v>
      </c>
      <c r="AB1138" t="s">
        <v>41</v>
      </c>
      <c r="AC1138" t="s">
        <v>54</v>
      </c>
      <c r="AD1138" t="s">
        <v>54</v>
      </c>
      <c r="AE1138" t="s">
        <v>73</v>
      </c>
      <c r="AF1138" t="s">
        <v>5381</v>
      </c>
    </row>
    <row r="1139" spans="1:32" x14ac:dyDescent="0.25">
      <c r="A1139" t="s">
        <v>5382</v>
      </c>
      <c r="B1139" t="s">
        <v>5383</v>
      </c>
      <c r="C1139" t="s">
        <v>5384</v>
      </c>
      <c r="D1139" t="s">
        <v>5385</v>
      </c>
      <c r="E1139" t="s">
        <v>3411</v>
      </c>
      <c r="F1139">
        <v>3</v>
      </c>
      <c r="G1139">
        <v>2022</v>
      </c>
      <c r="H1139" s="1">
        <v>44987.360153576388</v>
      </c>
      <c r="I1139" t="s">
        <v>3355</v>
      </c>
      <c r="J1139">
        <v>325.89999999999998</v>
      </c>
      <c r="K1139">
        <v>0</v>
      </c>
      <c r="L1139" t="s">
        <v>38</v>
      </c>
      <c r="M1139" t="s">
        <v>51</v>
      </c>
      <c r="N1139">
        <v>54.96</v>
      </c>
      <c r="R1139" t="s">
        <v>52</v>
      </c>
      <c r="S1139">
        <v>38.700111</v>
      </c>
      <c r="T1139">
        <v>-75.093277999999998</v>
      </c>
      <c r="U1139">
        <v>1.3122499999999999</v>
      </c>
      <c r="V1139">
        <v>1</v>
      </c>
      <c r="W1139">
        <v>0</v>
      </c>
      <c r="X1139">
        <v>0</v>
      </c>
      <c r="Y1139">
        <v>480.10700000000003</v>
      </c>
      <c r="Z1139">
        <v>10000019001</v>
      </c>
      <c r="AA1139">
        <v>815.8291405376001</v>
      </c>
      <c r="AB1139" t="s">
        <v>41</v>
      </c>
      <c r="AC1139" t="s">
        <v>54</v>
      </c>
      <c r="AD1139" t="s">
        <v>54</v>
      </c>
      <c r="AE1139" t="s">
        <v>65</v>
      </c>
      <c r="AF1139" t="s">
        <v>5386</v>
      </c>
    </row>
    <row r="1140" spans="1:32" x14ac:dyDescent="0.25">
      <c r="A1140" t="s">
        <v>5387</v>
      </c>
      <c r="B1140" t="s">
        <v>5388</v>
      </c>
      <c r="C1140" t="s">
        <v>5389</v>
      </c>
      <c r="D1140" t="s">
        <v>5390</v>
      </c>
      <c r="E1140" t="s">
        <v>159</v>
      </c>
      <c r="F1140">
        <v>10</v>
      </c>
      <c r="G1140">
        <v>2022</v>
      </c>
      <c r="H1140" s="1">
        <v>44980.538345891204</v>
      </c>
      <c r="I1140" t="s">
        <v>3355</v>
      </c>
      <c r="J1140">
        <v>325.04399999999998</v>
      </c>
      <c r="K1140">
        <v>0</v>
      </c>
      <c r="L1140" t="s">
        <v>38</v>
      </c>
      <c r="M1140" t="s">
        <v>51</v>
      </c>
      <c r="N1140">
        <v>325.04399999999998</v>
      </c>
      <c r="R1140" t="s">
        <v>214</v>
      </c>
      <c r="S1140">
        <v>48.084851999999998</v>
      </c>
      <c r="T1140">
        <v>-123.063322</v>
      </c>
      <c r="Z1140">
        <v>53001160001</v>
      </c>
      <c r="AA1140">
        <v>199.04045772491003</v>
      </c>
      <c r="AB1140" t="s">
        <v>544</v>
      </c>
      <c r="AC1140" t="s">
        <v>64</v>
      </c>
      <c r="AD1140" t="s">
        <v>54</v>
      </c>
      <c r="AE1140" t="s">
        <v>65</v>
      </c>
      <c r="AF1140" t="s">
        <v>5391</v>
      </c>
    </row>
    <row r="1141" spans="1:32" x14ac:dyDescent="0.25">
      <c r="A1141" t="s">
        <v>5392</v>
      </c>
      <c r="B1141" t="s">
        <v>5393</v>
      </c>
      <c r="C1141" t="s">
        <v>5394</v>
      </c>
      <c r="D1141" t="s">
        <v>5395</v>
      </c>
      <c r="E1141" t="s">
        <v>641</v>
      </c>
      <c r="F1141">
        <v>3</v>
      </c>
      <c r="G1141">
        <v>2022</v>
      </c>
      <c r="H1141" s="1">
        <v>44974.473864918982</v>
      </c>
      <c r="I1141" t="s">
        <v>3355</v>
      </c>
      <c r="J1141">
        <v>324</v>
      </c>
      <c r="K1141">
        <v>0</v>
      </c>
      <c r="L1141" t="s">
        <v>38</v>
      </c>
      <c r="M1141" t="s">
        <v>51</v>
      </c>
      <c r="N1141">
        <v>144</v>
      </c>
      <c r="R1141" t="s">
        <v>52</v>
      </c>
      <c r="S1141">
        <v>38.372064999999999</v>
      </c>
      <c r="T1141">
        <v>-77.749207999999996</v>
      </c>
      <c r="U1141">
        <v>0.81041666700000003</v>
      </c>
      <c r="V1141">
        <v>1</v>
      </c>
      <c r="W1141">
        <v>2</v>
      </c>
      <c r="X1141">
        <v>0</v>
      </c>
      <c r="Y1141">
        <v>295.92099999999999</v>
      </c>
      <c r="Z1141">
        <v>51001400069</v>
      </c>
      <c r="AA1141">
        <v>455.26179717500003</v>
      </c>
      <c r="AB1141" t="s">
        <v>41</v>
      </c>
      <c r="AC1141" t="s">
        <v>54</v>
      </c>
      <c r="AD1141" t="s">
        <v>54</v>
      </c>
      <c r="AE1141" t="s">
        <v>73</v>
      </c>
      <c r="AF1141" t="s">
        <v>5396</v>
      </c>
    </row>
    <row r="1142" spans="1:32" x14ac:dyDescent="0.25">
      <c r="A1142" t="s">
        <v>5397</v>
      </c>
      <c r="B1142" t="s">
        <v>5398</v>
      </c>
      <c r="C1142" t="s">
        <v>5399</v>
      </c>
      <c r="D1142" t="s">
        <v>672</v>
      </c>
      <c r="E1142" t="s">
        <v>111</v>
      </c>
      <c r="F1142">
        <v>4</v>
      </c>
      <c r="G1142">
        <v>2022</v>
      </c>
      <c r="H1142" s="1">
        <v>44943.479012812502</v>
      </c>
      <c r="I1142" t="s">
        <v>3355</v>
      </c>
      <c r="J1142">
        <v>323</v>
      </c>
      <c r="K1142">
        <v>0</v>
      </c>
      <c r="L1142" t="s">
        <v>38</v>
      </c>
      <c r="M1142" t="s">
        <v>79</v>
      </c>
      <c r="Q1142">
        <v>323</v>
      </c>
      <c r="R1142" t="s">
        <v>94</v>
      </c>
      <c r="S1142">
        <v>33.003754999999998</v>
      </c>
      <c r="T1142">
        <v>-82.461841000000007</v>
      </c>
      <c r="U1142">
        <v>0.96733333300000002</v>
      </c>
      <c r="V1142">
        <v>1</v>
      </c>
      <c r="W1142">
        <v>2</v>
      </c>
      <c r="X1142">
        <v>1.1399999999999999</v>
      </c>
      <c r="Y1142">
        <v>353.29500000000002</v>
      </c>
      <c r="Z1142">
        <v>13000687001</v>
      </c>
      <c r="AA1142">
        <v>151.14691666210001</v>
      </c>
      <c r="AB1142" t="s">
        <v>41</v>
      </c>
      <c r="AC1142" t="s">
        <v>54</v>
      </c>
      <c r="AD1142" t="s">
        <v>54</v>
      </c>
      <c r="AE1142" t="s">
        <v>73</v>
      </c>
      <c r="AF1142" t="s">
        <v>5400</v>
      </c>
    </row>
    <row r="1143" spans="1:32" x14ac:dyDescent="0.25">
      <c r="A1143" t="s">
        <v>5401</v>
      </c>
      <c r="B1143" t="s">
        <v>5402</v>
      </c>
      <c r="C1143" t="s">
        <v>5403</v>
      </c>
      <c r="D1143" t="s">
        <v>5404</v>
      </c>
      <c r="E1143" t="s">
        <v>36</v>
      </c>
      <c r="F1143">
        <v>9</v>
      </c>
      <c r="G1143">
        <v>2022</v>
      </c>
      <c r="H1143" s="1">
        <v>44970.691234467595</v>
      </c>
      <c r="I1143" t="s">
        <v>3355</v>
      </c>
      <c r="J1143">
        <v>319.85000000000002</v>
      </c>
      <c r="K1143">
        <v>0</v>
      </c>
      <c r="L1143" t="s">
        <v>38</v>
      </c>
      <c r="M1143" t="s">
        <v>79</v>
      </c>
      <c r="Q1143">
        <v>319.85000000000002</v>
      </c>
      <c r="R1143" t="s">
        <v>94</v>
      </c>
      <c r="S1143">
        <v>38.045309000000003</v>
      </c>
      <c r="T1143">
        <v>-122.15088299999999</v>
      </c>
      <c r="U1143">
        <v>2.3791666669999998</v>
      </c>
      <c r="V1143">
        <v>2</v>
      </c>
      <c r="W1143">
        <v>18</v>
      </c>
      <c r="X1143">
        <v>4.5</v>
      </c>
      <c r="Y1143">
        <v>871.72</v>
      </c>
      <c r="Z1143">
        <v>6002082001</v>
      </c>
      <c r="AA1143">
        <v>728.41887547999988</v>
      </c>
      <c r="AB1143" t="s">
        <v>53</v>
      </c>
      <c r="AC1143" t="s">
        <v>54</v>
      </c>
      <c r="AD1143" t="s">
        <v>54</v>
      </c>
      <c r="AE1143" t="s">
        <v>73</v>
      </c>
      <c r="AF1143" t="s">
        <v>5405</v>
      </c>
    </row>
    <row r="1144" spans="1:32" x14ac:dyDescent="0.25">
      <c r="A1144" t="s">
        <v>5406</v>
      </c>
      <c r="B1144" t="s">
        <v>5407</v>
      </c>
      <c r="C1144" t="s">
        <v>5408</v>
      </c>
      <c r="D1144" t="s">
        <v>3543</v>
      </c>
      <c r="E1144" t="s">
        <v>85</v>
      </c>
      <c r="F1144">
        <v>2</v>
      </c>
      <c r="G1144">
        <v>2022</v>
      </c>
      <c r="H1144" s="1">
        <v>44967.746431377316</v>
      </c>
      <c r="I1144" t="s">
        <v>3355</v>
      </c>
      <c r="J1144">
        <v>319</v>
      </c>
      <c r="K1144">
        <v>0</v>
      </c>
      <c r="L1144" t="s">
        <v>38</v>
      </c>
      <c r="M1144" t="s">
        <v>79</v>
      </c>
      <c r="Q1144">
        <v>319</v>
      </c>
      <c r="R1144" t="s">
        <v>94</v>
      </c>
      <c r="S1144">
        <v>43.469444000000003</v>
      </c>
      <c r="T1144">
        <v>-76.498056000000005</v>
      </c>
      <c r="U1144">
        <v>2.5666666669999998</v>
      </c>
      <c r="V1144">
        <v>2</v>
      </c>
      <c r="W1144">
        <v>5.35</v>
      </c>
      <c r="X1144">
        <v>0</v>
      </c>
      <c r="Y1144">
        <v>855.83</v>
      </c>
      <c r="Z1144">
        <v>36007189002</v>
      </c>
      <c r="AA1144">
        <v>1381.99271150443</v>
      </c>
      <c r="AB1144" t="s">
        <v>54</v>
      </c>
      <c r="AC1144" t="s">
        <v>54</v>
      </c>
      <c r="AD1144" t="s">
        <v>54</v>
      </c>
      <c r="AE1144" t="s">
        <v>65</v>
      </c>
      <c r="AF1144" t="s">
        <v>5409</v>
      </c>
    </row>
    <row r="1145" spans="1:32" x14ac:dyDescent="0.25">
      <c r="A1145" t="s">
        <v>5410</v>
      </c>
      <c r="B1145" t="s">
        <v>5411</v>
      </c>
      <c r="C1145" t="s">
        <v>5412</v>
      </c>
      <c r="D1145" t="s">
        <v>5413</v>
      </c>
      <c r="E1145" t="s">
        <v>117</v>
      </c>
      <c r="F1145">
        <v>5</v>
      </c>
      <c r="G1145">
        <v>2022</v>
      </c>
      <c r="H1145" s="1">
        <v>45139.533460868057</v>
      </c>
      <c r="I1145" t="s">
        <v>3355</v>
      </c>
      <c r="J1145">
        <v>318.56</v>
      </c>
      <c r="K1145">
        <v>0</v>
      </c>
      <c r="L1145" t="s">
        <v>38</v>
      </c>
      <c r="M1145" t="s">
        <v>79</v>
      </c>
      <c r="Q1145">
        <v>318.56</v>
      </c>
      <c r="R1145" t="s">
        <v>94</v>
      </c>
      <c r="S1145">
        <v>41.451372999999997</v>
      </c>
      <c r="T1145">
        <v>-90.581746999999993</v>
      </c>
      <c r="U1145">
        <v>0.66583333300000003</v>
      </c>
      <c r="V1145">
        <v>3</v>
      </c>
      <c r="W1145">
        <v>3.5</v>
      </c>
      <c r="X1145">
        <v>1.7</v>
      </c>
      <c r="Y1145">
        <v>242.95</v>
      </c>
      <c r="Z1145">
        <v>17000337001</v>
      </c>
      <c r="AA1145">
        <v>491.68274094899999</v>
      </c>
      <c r="AB1145" t="s">
        <v>54</v>
      </c>
      <c r="AC1145" t="s">
        <v>54</v>
      </c>
      <c r="AD1145" t="s">
        <v>54</v>
      </c>
      <c r="AE1145" t="s">
        <v>44</v>
      </c>
      <c r="AF1145" t="s">
        <v>5414</v>
      </c>
    </row>
    <row r="1146" spans="1:32" x14ac:dyDescent="0.25">
      <c r="A1146" t="s">
        <v>5415</v>
      </c>
      <c r="B1146" t="s">
        <v>5416</v>
      </c>
      <c r="C1146" t="s">
        <v>5416</v>
      </c>
      <c r="D1146" t="s">
        <v>98</v>
      </c>
      <c r="E1146" t="s">
        <v>99</v>
      </c>
      <c r="F1146">
        <v>6</v>
      </c>
      <c r="G1146">
        <v>2022</v>
      </c>
      <c r="H1146" s="1">
        <v>44834.933920729163</v>
      </c>
      <c r="I1146" t="s">
        <v>3355</v>
      </c>
      <c r="J1146">
        <v>316.54000000000002</v>
      </c>
      <c r="K1146">
        <v>0</v>
      </c>
      <c r="L1146" t="s">
        <v>38</v>
      </c>
      <c r="M1146" t="s">
        <v>79</v>
      </c>
      <c r="Q1146">
        <v>316.54000000000002</v>
      </c>
      <c r="R1146" t="s">
        <v>94</v>
      </c>
      <c r="S1146">
        <v>30.02589</v>
      </c>
      <c r="T1146">
        <v>-95.617130000000003</v>
      </c>
      <c r="U1146">
        <v>1.1100833329999999</v>
      </c>
      <c r="V1146">
        <v>1</v>
      </c>
      <c r="W1146">
        <v>3.12</v>
      </c>
      <c r="X1146">
        <v>0</v>
      </c>
      <c r="Y1146">
        <v>405.01</v>
      </c>
      <c r="AB1146" t="s">
        <v>41</v>
      </c>
      <c r="AC1146" t="s">
        <v>54</v>
      </c>
      <c r="AD1146" t="s">
        <v>43</v>
      </c>
      <c r="AE1146" t="s">
        <v>73</v>
      </c>
      <c r="AF1146" t="s">
        <v>5417</v>
      </c>
    </row>
    <row r="1147" spans="1:32" x14ac:dyDescent="0.25">
      <c r="A1147" t="s">
        <v>5418</v>
      </c>
      <c r="B1147" t="s">
        <v>5419</v>
      </c>
      <c r="C1147" t="s">
        <v>5420</v>
      </c>
      <c r="D1147" t="s">
        <v>5421</v>
      </c>
      <c r="E1147" t="s">
        <v>36</v>
      </c>
      <c r="F1147">
        <v>9</v>
      </c>
      <c r="G1147">
        <v>2022</v>
      </c>
      <c r="H1147" s="1">
        <v>44976.730383020833</v>
      </c>
      <c r="I1147" t="s">
        <v>3355</v>
      </c>
      <c r="J1147">
        <v>316.3</v>
      </c>
      <c r="K1147">
        <v>0</v>
      </c>
      <c r="L1147" t="s">
        <v>38</v>
      </c>
      <c r="M1147" t="s">
        <v>473</v>
      </c>
      <c r="N1147">
        <v>178.8</v>
      </c>
      <c r="Q1147">
        <v>137.5</v>
      </c>
      <c r="R1147" t="s">
        <v>40</v>
      </c>
      <c r="S1147">
        <v>33.367899999999999</v>
      </c>
      <c r="T1147">
        <v>-117.25796</v>
      </c>
      <c r="U1147">
        <v>1.4657500000000001</v>
      </c>
      <c r="V1147">
        <v>1</v>
      </c>
      <c r="W1147">
        <v>3.6</v>
      </c>
      <c r="X1147">
        <v>1.5</v>
      </c>
      <c r="Y1147">
        <v>534.74199999999996</v>
      </c>
      <c r="Z1147">
        <v>6009004001</v>
      </c>
      <c r="AA1147">
        <v>819.47123491499997</v>
      </c>
      <c r="AB1147" t="s">
        <v>41</v>
      </c>
      <c r="AC1147" t="s">
        <v>72</v>
      </c>
      <c r="AD1147" t="s">
        <v>43</v>
      </c>
      <c r="AE1147" t="s">
        <v>55</v>
      </c>
      <c r="AF1147" t="s">
        <v>5422</v>
      </c>
    </row>
    <row r="1148" spans="1:32" x14ac:dyDescent="0.25">
      <c r="A1148" t="s">
        <v>5423</v>
      </c>
      <c r="B1148" t="s">
        <v>5424</v>
      </c>
      <c r="C1148" t="s">
        <v>5425</v>
      </c>
      <c r="D1148" t="s">
        <v>1813</v>
      </c>
      <c r="E1148" t="s">
        <v>213</v>
      </c>
      <c r="F1148">
        <v>3</v>
      </c>
      <c r="G1148">
        <v>2022</v>
      </c>
      <c r="H1148" s="1">
        <v>44952.416715752312</v>
      </c>
      <c r="I1148" t="s">
        <v>3355</v>
      </c>
      <c r="J1148">
        <v>316</v>
      </c>
      <c r="K1148">
        <v>0</v>
      </c>
      <c r="L1148" t="s">
        <v>38</v>
      </c>
      <c r="M1148" t="s">
        <v>51</v>
      </c>
      <c r="N1148">
        <v>316</v>
      </c>
      <c r="R1148" t="s">
        <v>52</v>
      </c>
      <c r="S1148">
        <v>40.962505999999998</v>
      </c>
      <c r="T1148">
        <v>-76.624931000000004</v>
      </c>
      <c r="U1148">
        <v>1.854833333</v>
      </c>
      <c r="V1148">
        <v>2</v>
      </c>
      <c r="W1148">
        <v>3.62</v>
      </c>
      <c r="X1148">
        <v>0</v>
      </c>
      <c r="Y1148">
        <v>675.52300000000002</v>
      </c>
      <c r="Z1148">
        <v>42004031001</v>
      </c>
      <c r="AA1148">
        <v>1074.4178413330001</v>
      </c>
      <c r="AB1148" t="s">
        <v>1121</v>
      </c>
      <c r="AC1148" t="s">
        <v>562</v>
      </c>
      <c r="AD1148" t="s">
        <v>54</v>
      </c>
      <c r="AE1148" t="s">
        <v>73</v>
      </c>
      <c r="AF1148" t="s">
        <v>5426</v>
      </c>
    </row>
    <row r="1149" spans="1:32" x14ac:dyDescent="0.25">
      <c r="A1149" t="s">
        <v>5427</v>
      </c>
      <c r="B1149" t="s">
        <v>5428</v>
      </c>
      <c r="C1149" t="s">
        <v>5429</v>
      </c>
      <c r="D1149" t="s">
        <v>3640</v>
      </c>
      <c r="E1149" t="s">
        <v>85</v>
      </c>
      <c r="F1149">
        <v>2</v>
      </c>
      <c r="G1149">
        <v>2022</v>
      </c>
      <c r="H1149" s="1">
        <v>44972.506209421299</v>
      </c>
      <c r="I1149" t="s">
        <v>3355</v>
      </c>
      <c r="J1149">
        <v>313.31</v>
      </c>
      <c r="K1149">
        <v>0</v>
      </c>
      <c r="L1149" t="s">
        <v>38</v>
      </c>
      <c r="M1149" t="s">
        <v>79</v>
      </c>
      <c r="Q1149">
        <v>313.31</v>
      </c>
      <c r="R1149" t="s">
        <v>94</v>
      </c>
      <c r="S1149">
        <v>42.81926</v>
      </c>
      <c r="T1149">
        <v>-78.839579999999998</v>
      </c>
      <c r="U1149">
        <v>7.3629166660000003</v>
      </c>
      <c r="V1149">
        <v>2</v>
      </c>
      <c r="W1149">
        <v>4.5</v>
      </c>
      <c r="X1149">
        <v>0</v>
      </c>
      <c r="Y1149">
        <v>1489.85</v>
      </c>
      <c r="Z1149">
        <v>36009082011</v>
      </c>
      <c r="AA1149">
        <v>1253.4267799822098</v>
      </c>
      <c r="AB1149" t="s">
        <v>53</v>
      </c>
      <c r="AC1149" t="s">
        <v>64</v>
      </c>
      <c r="AD1149" t="s">
        <v>54</v>
      </c>
      <c r="AE1149" t="s">
        <v>73</v>
      </c>
      <c r="AF1149" t="s">
        <v>5430</v>
      </c>
    </row>
    <row r="1150" spans="1:32" x14ac:dyDescent="0.25">
      <c r="A1150" t="s">
        <v>5431</v>
      </c>
      <c r="B1150" t="s">
        <v>5432</v>
      </c>
      <c r="C1150" t="s">
        <v>5433</v>
      </c>
      <c r="D1150" t="s">
        <v>5434</v>
      </c>
      <c r="E1150" t="s">
        <v>951</v>
      </c>
      <c r="F1150">
        <v>1</v>
      </c>
      <c r="G1150">
        <v>2022</v>
      </c>
      <c r="H1150" s="1">
        <v>44936.501727847222</v>
      </c>
      <c r="I1150" t="s">
        <v>3355</v>
      </c>
      <c r="J1150">
        <v>312</v>
      </c>
      <c r="K1150">
        <v>0</v>
      </c>
      <c r="L1150" t="s">
        <v>38</v>
      </c>
      <c r="M1150" t="s">
        <v>51</v>
      </c>
      <c r="N1150">
        <v>312</v>
      </c>
      <c r="R1150" t="s">
        <v>86</v>
      </c>
      <c r="S1150">
        <v>42.823540000000001</v>
      </c>
      <c r="T1150">
        <v>-71.625240000000005</v>
      </c>
      <c r="U1150">
        <v>1.1866666669999999</v>
      </c>
      <c r="V1150">
        <v>1</v>
      </c>
      <c r="W1150">
        <v>2.15</v>
      </c>
      <c r="X1150">
        <v>0</v>
      </c>
      <c r="Y1150">
        <v>432.4</v>
      </c>
      <c r="Z1150">
        <v>33000053001</v>
      </c>
      <c r="AA1150">
        <v>685.62426654554997</v>
      </c>
      <c r="AB1150" t="s">
        <v>54</v>
      </c>
      <c r="AC1150" t="s">
        <v>54</v>
      </c>
      <c r="AD1150" t="s">
        <v>54</v>
      </c>
      <c r="AE1150" t="s">
        <v>73</v>
      </c>
      <c r="AF1150" t="s">
        <v>5435</v>
      </c>
    </row>
    <row r="1151" spans="1:32" x14ac:dyDescent="0.25">
      <c r="A1151" t="s">
        <v>5006</v>
      </c>
      <c r="B1151" t="s">
        <v>5436</v>
      </c>
      <c r="C1151" t="s">
        <v>5437</v>
      </c>
      <c r="D1151" t="s">
        <v>5006</v>
      </c>
      <c r="E1151" t="s">
        <v>437</v>
      </c>
      <c r="F1151">
        <v>5</v>
      </c>
      <c r="G1151">
        <v>2022</v>
      </c>
      <c r="H1151" s="1">
        <v>44944.383174444447</v>
      </c>
      <c r="I1151" t="s">
        <v>3355</v>
      </c>
      <c r="J1151">
        <v>311.60000000000002</v>
      </c>
      <c r="K1151">
        <v>36</v>
      </c>
      <c r="L1151" t="s">
        <v>51</v>
      </c>
      <c r="M1151" t="s">
        <v>51</v>
      </c>
      <c r="N1151">
        <v>311.60000000000002</v>
      </c>
      <c r="R1151" t="s">
        <v>52</v>
      </c>
      <c r="S1151">
        <v>45.566479000000001</v>
      </c>
      <c r="T1151">
        <v>-93.233120999999997</v>
      </c>
      <c r="U1151">
        <v>0.66666666699999999</v>
      </c>
      <c r="V1151">
        <v>1</v>
      </c>
      <c r="W1151">
        <v>1.92</v>
      </c>
      <c r="X1151">
        <v>1.92</v>
      </c>
      <c r="Y1151">
        <v>243.303</v>
      </c>
      <c r="Z1151">
        <v>27009501001</v>
      </c>
      <c r="AA1151">
        <v>655.94119736973983</v>
      </c>
      <c r="AB1151" t="s">
        <v>53</v>
      </c>
      <c r="AC1151" t="s">
        <v>42</v>
      </c>
      <c r="AD1151" t="s">
        <v>54</v>
      </c>
      <c r="AE1151" t="s">
        <v>73</v>
      </c>
      <c r="AF1151" t="s">
        <v>5438</v>
      </c>
    </row>
    <row r="1152" spans="1:32" x14ac:dyDescent="0.25">
      <c r="A1152" t="s">
        <v>5439</v>
      </c>
      <c r="B1152" t="s">
        <v>5440</v>
      </c>
      <c r="C1152" t="s">
        <v>5441</v>
      </c>
      <c r="D1152" t="s">
        <v>5442</v>
      </c>
      <c r="E1152" t="s">
        <v>543</v>
      </c>
      <c r="F1152">
        <v>7</v>
      </c>
      <c r="G1152">
        <v>2022</v>
      </c>
      <c r="H1152" s="1">
        <v>44954.484889201391</v>
      </c>
      <c r="I1152" t="s">
        <v>3355</v>
      </c>
      <c r="J1152">
        <v>311.32</v>
      </c>
      <c r="K1152">
        <v>0</v>
      </c>
      <c r="L1152" t="s">
        <v>38</v>
      </c>
      <c r="M1152" t="s">
        <v>79</v>
      </c>
      <c r="Q1152">
        <v>311.32</v>
      </c>
      <c r="R1152" t="s">
        <v>214</v>
      </c>
      <c r="S1152">
        <v>39.699060000000003</v>
      </c>
      <c r="T1152">
        <v>-91.369219000000001</v>
      </c>
      <c r="U1152">
        <v>3.9859166670000001</v>
      </c>
      <c r="V1152">
        <v>2</v>
      </c>
      <c r="W1152">
        <v>0</v>
      </c>
      <c r="X1152">
        <v>0</v>
      </c>
      <c r="Y1152">
        <v>1451.8430000000001</v>
      </c>
      <c r="Z1152">
        <v>29001007001</v>
      </c>
      <c r="AA1152">
        <v>1720.8895933214999</v>
      </c>
      <c r="AB1152" t="s">
        <v>41</v>
      </c>
      <c r="AC1152" t="s">
        <v>54</v>
      </c>
      <c r="AD1152" t="s">
        <v>215</v>
      </c>
      <c r="AE1152" t="s">
        <v>73</v>
      </c>
      <c r="AF1152" t="s">
        <v>5443</v>
      </c>
    </row>
    <row r="1153" spans="1:32" x14ac:dyDescent="0.25">
      <c r="A1153" t="s">
        <v>5406</v>
      </c>
      <c r="B1153" t="s">
        <v>5444</v>
      </c>
      <c r="C1153" t="s">
        <v>5445</v>
      </c>
      <c r="D1153" t="s">
        <v>3543</v>
      </c>
      <c r="E1153" t="s">
        <v>85</v>
      </c>
      <c r="F1153">
        <v>2</v>
      </c>
      <c r="G1153">
        <v>2022</v>
      </c>
      <c r="H1153" s="1">
        <v>44978.430405439816</v>
      </c>
      <c r="I1153" t="s">
        <v>3355</v>
      </c>
      <c r="J1153">
        <v>310</v>
      </c>
      <c r="K1153">
        <v>0</v>
      </c>
      <c r="L1153" t="s">
        <v>38</v>
      </c>
      <c r="M1153" t="s">
        <v>79</v>
      </c>
      <c r="Q1153">
        <v>310</v>
      </c>
      <c r="R1153" t="s">
        <v>94</v>
      </c>
      <c r="S1153">
        <v>43.460583</v>
      </c>
      <c r="T1153">
        <v>-76.531278</v>
      </c>
      <c r="U1153">
        <v>1.419166667</v>
      </c>
      <c r="V1153">
        <v>2</v>
      </c>
      <c r="W1153">
        <v>4</v>
      </c>
      <c r="X1153">
        <v>0</v>
      </c>
      <c r="Y1153">
        <v>497.25</v>
      </c>
      <c r="Z1153">
        <v>36007189001</v>
      </c>
      <c r="AA1153">
        <v>1257.6151885162201</v>
      </c>
      <c r="AB1153" t="s">
        <v>54</v>
      </c>
      <c r="AC1153" t="s">
        <v>54</v>
      </c>
      <c r="AD1153" t="s">
        <v>54</v>
      </c>
      <c r="AE1153" t="s">
        <v>55</v>
      </c>
      <c r="AF1153" t="s">
        <v>5446</v>
      </c>
    </row>
    <row r="1154" spans="1:32" x14ac:dyDescent="0.25">
      <c r="A1154" t="s">
        <v>5447</v>
      </c>
      <c r="B1154" t="s">
        <v>5448</v>
      </c>
      <c r="C1154" t="s">
        <v>5448</v>
      </c>
      <c r="D1154" t="s">
        <v>98</v>
      </c>
      <c r="E1154" t="s">
        <v>99</v>
      </c>
      <c r="F1154">
        <v>6</v>
      </c>
      <c r="G1154">
        <v>2022</v>
      </c>
      <c r="H1154" s="1">
        <v>44833.426199131944</v>
      </c>
      <c r="I1154" t="s">
        <v>3355</v>
      </c>
      <c r="J1154">
        <v>308.77</v>
      </c>
      <c r="K1154">
        <v>0</v>
      </c>
      <c r="L1154" t="s">
        <v>38</v>
      </c>
      <c r="M1154" t="s">
        <v>79</v>
      </c>
      <c r="Q1154">
        <v>308.77</v>
      </c>
      <c r="R1154" t="s">
        <v>94</v>
      </c>
      <c r="S1154">
        <v>29.711950999999999</v>
      </c>
      <c r="T1154">
        <v>-95.483448999999993</v>
      </c>
      <c r="U1154">
        <v>1.7555000000000001</v>
      </c>
      <c r="V1154">
        <v>1</v>
      </c>
      <c r="W1154">
        <v>2.2999999999999998</v>
      </c>
      <c r="X1154">
        <v>0</v>
      </c>
      <c r="Y1154">
        <v>640.69299999999998</v>
      </c>
      <c r="AB1154" t="s">
        <v>41</v>
      </c>
      <c r="AC1154" t="s">
        <v>54</v>
      </c>
      <c r="AD1154" t="s">
        <v>54</v>
      </c>
      <c r="AE1154" t="s">
        <v>54</v>
      </c>
      <c r="AF1154" t="s">
        <v>5449</v>
      </c>
    </row>
    <row r="1155" spans="1:32" x14ac:dyDescent="0.25">
      <c r="A1155" t="s">
        <v>5450</v>
      </c>
      <c r="B1155" t="s">
        <v>5451</v>
      </c>
      <c r="C1155" t="s">
        <v>5452</v>
      </c>
      <c r="D1155" t="s">
        <v>5453</v>
      </c>
      <c r="E1155" t="s">
        <v>525</v>
      </c>
      <c r="F1155">
        <v>2</v>
      </c>
      <c r="G1155">
        <v>2022</v>
      </c>
      <c r="H1155" s="1">
        <v>44984.558767118055</v>
      </c>
      <c r="I1155" t="s">
        <v>3355</v>
      </c>
      <c r="J1155">
        <v>308.67</v>
      </c>
      <c r="K1155">
        <v>0</v>
      </c>
      <c r="L1155" t="s">
        <v>38</v>
      </c>
      <c r="M1155" t="s">
        <v>79</v>
      </c>
      <c r="Q1155">
        <v>308.67</v>
      </c>
      <c r="R1155" t="s">
        <v>86</v>
      </c>
      <c r="S1155">
        <v>40.791687000000003</v>
      </c>
      <c r="T1155">
        <v>-73.998566999999994</v>
      </c>
      <c r="U1155">
        <v>2.8602500000000002</v>
      </c>
      <c r="V1155">
        <v>1</v>
      </c>
      <c r="W1155">
        <v>3.46</v>
      </c>
      <c r="X1155">
        <v>3.01</v>
      </c>
      <c r="Y1155">
        <v>1043.9059999999999</v>
      </c>
      <c r="Z1155">
        <v>34001324003</v>
      </c>
      <c r="AA1155">
        <v>1108.1072143239501</v>
      </c>
      <c r="AB1155" t="s">
        <v>54</v>
      </c>
      <c r="AC1155" t="s">
        <v>54</v>
      </c>
      <c r="AD1155" t="s">
        <v>647</v>
      </c>
      <c r="AE1155" t="s">
        <v>55</v>
      </c>
      <c r="AF1155" t="s">
        <v>5454</v>
      </c>
    </row>
    <row r="1156" spans="1:32" x14ac:dyDescent="0.25">
      <c r="A1156" t="s">
        <v>5455</v>
      </c>
      <c r="B1156" t="s">
        <v>5456</v>
      </c>
      <c r="C1156" t="s">
        <v>5457</v>
      </c>
      <c r="D1156" t="s">
        <v>5458</v>
      </c>
      <c r="E1156" t="s">
        <v>525</v>
      </c>
      <c r="F1156">
        <v>2</v>
      </c>
      <c r="G1156">
        <v>2022</v>
      </c>
      <c r="H1156" s="1">
        <v>44973.582657743056</v>
      </c>
      <c r="I1156" t="s">
        <v>3355</v>
      </c>
      <c r="J1156">
        <v>306.91000000000003</v>
      </c>
      <c r="K1156">
        <v>0</v>
      </c>
      <c r="L1156" t="s">
        <v>38</v>
      </c>
      <c r="M1156" t="s">
        <v>5459</v>
      </c>
      <c r="N1156">
        <v>215</v>
      </c>
      <c r="P1156">
        <v>89.9</v>
      </c>
      <c r="Q1156">
        <v>1.87</v>
      </c>
      <c r="R1156" t="s">
        <v>52</v>
      </c>
      <c r="S1156">
        <v>39.976399999999998</v>
      </c>
      <c r="T1156">
        <v>-74.707700000000003</v>
      </c>
      <c r="U1156">
        <v>1.26325</v>
      </c>
      <c r="V1156">
        <v>1</v>
      </c>
      <c r="W1156">
        <v>2.5</v>
      </c>
      <c r="X1156">
        <v>0</v>
      </c>
      <c r="Y1156">
        <v>460.89400000000001</v>
      </c>
      <c r="AB1156" t="s">
        <v>177</v>
      </c>
      <c r="AC1156" t="s">
        <v>54</v>
      </c>
      <c r="AD1156" t="s">
        <v>54</v>
      </c>
      <c r="AE1156" t="s">
        <v>73</v>
      </c>
      <c r="AF1156" t="s">
        <v>5460</v>
      </c>
    </row>
    <row r="1157" spans="1:32" x14ac:dyDescent="0.25">
      <c r="A1157" t="s">
        <v>5461</v>
      </c>
      <c r="B1157" t="s">
        <v>5462</v>
      </c>
      <c r="C1157" t="s">
        <v>5463</v>
      </c>
      <c r="D1157" t="s">
        <v>135</v>
      </c>
      <c r="E1157" t="s">
        <v>525</v>
      </c>
      <c r="F1157">
        <v>2</v>
      </c>
      <c r="G1157">
        <v>2022</v>
      </c>
      <c r="H1157" s="1">
        <v>44937.567083437498</v>
      </c>
      <c r="I1157" t="s">
        <v>3355</v>
      </c>
      <c r="J1157">
        <v>306.82</v>
      </c>
      <c r="K1157">
        <v>0</v>
      </c>
      <c r="L1157" t="s">
        <v>38</v>
      </c>
      <c r="M1157" t="s">
        <v>79</v>
      </c>
      <c r="Q1157">
        <v>306.82</v>
      </c>
      <c r="R1157" t="s">
        <v>94</v>
      </c>
      <c r="S1157">
        <v>40.636110000000002</v>
      </c>
      <c r="T1157">
        <v>-74.90943</v>
      </c>
      <c r="Z1157">
        <v>34002512001</v>
      </c>
      <c r="AA1157">
        <v>591.47612688976005</v>
      </c>
      <c r="AB1157" t="s">
        <v>54</v>
      </c>
      <c r="AC1157" t="s">
        <v>54</v>
      </c>
      <c r="AD1157" t="s">
        <v>54</v>
      </c>
      <c r="AE1157" t="s">
        <v>73</v>
      </c>
      <c r="AF1157" t="s">
        <v>5464</v>
      </c>
    </row>
    <row r="1158" spans="1:32" x14ac:dyDescent="0.25">
      <c r="A1158" t="s">
        <v>5465</v>
      </c>
      <c r="B1158" t="s">
        <v>5466</v>
      </c>
      <c r="C1158" t="s">
        <v>5467</v>
      </c>
      <c r="D1158" t="s">
        <v>5468</v>
      </c>
      <c r="E1158" t="s">
        <v>36</v>
      </c>
      <c r="F1158">
        <v>9</v>
      </c>
      <c r="G1158">
        <v>2022</v>
      </c>
      <c r="H1158" s="1">
        <v>44999.418880567129</v>
      </c>
      <c r="I1158" t="s">
        <v>3355</v>
      </c>
      <c r="J1158">
        <v>304.05</v>
      </c>
      <c r="K1158">
        <v>0</v>
      </c>
      <c r="L1158" t="s">
        <v>38</v>
      </c>
      <c r="M1158" t="s">
        <v>51</v>
      </c>
      <c r="N1158">
        <v>304.05</v>
      </c>
      <c r="R1158" t="s">
        <v>52</v>
      </c>
      <c r="S1158">
        <v>39.205278</v>
      </c>
      <c r="T1158">
        <v>-121.068056</v>
      </c>
      <c r="U1158">
        <v>1.68</v>
      </c>
      <c r="V1158">
        <v>1</v>
      </c>
      <c r="W1158">
        <v>2.78</v>
      </c>
      <c r="X1158">
        <v>0</v>
      </c>
      <c r="Y1158">
        <v>624.96</v>
      </c>
      <c r="Z1158">
        <v>6005198001</v>
      </c>
      <c r="AA1158">
        <v>888.67102808560003</v>
      </c>
      <c r="AB1158" t="s">
        <v>53</v>
      </c>
      <c r="AC1158" t="s">
        <v>54</v>
      </c>
      <c r="AD1158" t="s">
        <v>54</v>
      </c>
      <c r="AE1158" t="s">
        <v>2290</v>
      </c>
      <c r="AF1158" t="s">
        <v>5469</v>
      </c>
    </row>
    <row r="1159" spans="1:32" x14ac:dyDescent="0.25">
      <c r="A1159" t="s">
        <v>5470</v>
      </c>
      <c r="B1159" t="s">
        <v>5471</v>
      </c>
      <c r="C1159" t="s">
        <v>5472</v>
      </c>
      <c r="D1159" t="s">
        <v>5473</v>
      </c>
      <c r="E1159" t="s">
        <v>600</v>
      </c>
      <c r="F1159">
        <v>4</v>
      </c>
      <c r="G1159">
        <v>2022</v>
      </c>
      <c r="H1159" s="1">
        <v>44930.486551724534</v>
      </c>
      <c r="I1159" t="s">
        <v>3355</v>
      </c>
      <c r="J1159">
        <v>303.93</v>
      </c>
      <c r="K1159">
        <v>0</v>
      </c>
      <c r="L1159" t="s">
        <v>38</v>
      </c>
      <c r="M1159" t="s">
        <v>79</v>
      </c>
      <c r="Q1159">
        <v>303.93</v>
      </c>
      <c r="R1159" t="s">
        <v>52</v>
      </c>
      <c r="S1159">
        <v>27.047464000000002</v>
      </c>
      <c r="T1159">
        <v>-82.245221999999998</v>
      </c>
      <c r="AB1159" t="s">
        <v>41</v>
      </c>
      <c r="AC1159" t="s">
        <v>54</v>
      </c>
      <c r="AD1159" t="s">
        <v>54</v>
      </c>
      <c r="AE1159" t="s">
        <v>44</v>
      </c>
      <c r="AF1159" t="s">
        <v>5474</v>
      </c>
    </row>
    <row r="1160" spans="1:32" x14ac:dyDescent="0.25">
      <c r="A1160" t="s">
        <v>5475</v>
      </c>
      <c r="B1160" t="s">
        <v>5476</v>
      </c>
      <c r="C1160" t="s">
        <v>5477</v>
      </c>
      <c r="D1160" t="s">
        <v>5478</v>
      </c>
      <c r="E1160" t="s">
        <v>543</v>
      </c>
      <c r="F1160">
        <v>7</v>
      </c>
      <c r="G1160">
        <v>2022</v>
      </c>
      <c r="H1160" s="1">
        <v>44950.612407291665</v>
      </c>
      <c r="I1160" t="s">
        <v>3355</v>
      </c>
      <c r="J1160">
        <v>303.85000000000002</v>
      </c>
      <c r="K1160">
        <v>0</v>
      </c>
      <c r="L1160" t="s">
        <v>38</v>
      </c>
      <c r="M1160" t="s">
        <v>51</v>
      </c>
      <c r="N1160">
        <v>297.17</v>
      </c>
      <c r="R1160" t="s">
        <v>52</v>
      </c>
      <c r="S1160">
        <v>37.019111000000002</v>
      </c>
      <c r="T1160">
        <v>-93.234388999999993</v>
      </c>
      <c r="U1160">
        <v>1.411666667</v>
      </c>
      <c r="V1160">
        <v>1</v>
      </c>
      <c r="W1160">
        <v>0</v>
      </c>
      <c r="X1160">
        <v>0</v>
      </c>
      <c r="Y1160">
        <v>515.75599999999997</v>
      </c>
      <c r="Z1160">
        <v>29003548001</v>
      </c>
      <c r="AA1160">
        <v>608.22976102580003</v>
      </c>
      <c r="AB1160" t="s">
        <v>54</v>
      </c>
      <c r="AC1160" t="s">
        <v>54</v>
      </c>
      <c r="AD1160" t="s">
        <v>54</v>
      </c>
      <c r="AE1160" t="s">
        <v>73</v>
      </c>
      <c r="AF1160" t="s">
        <v>5479</v>
      </c>
    </row>
    <row r="1161" spans="1:32" x14ac:dyDescent="0.25">
      <c r="A1161" t="s">
        <v>5480</v>
      </c>
      <c r="B1161" t="s">
        <v>5481</v>
      </c>
      <c r="C1161" t="s">
        <v>5481</v>
      </c>
      <c r="D1161" t="s">
        <v>5482</v>
      </c>
      <c r="E1161" t="s">
        <v>99</v>
      </c>
      <c r="F1161">
        <v>6</v>
      </c>
      <c r="G1161">
        <v>2022</v>
      </c>
      <c r="H1161" s="1">
        <v>44833.65481388889</v>
      </c>
      <c r="I1161" t="s">
        <v>3355</v>
      </c>
      <c r="J1161">
        <v>303.66000000000003</v>
      </c>
      <c r="K1161">
        <v>0</v>
      </c>
      <c r="L1161" t="s">
        <v>38</v>
      </c>
      <c r="M1161" t="s">
        <v>79</v>
      </c>
      <c r="Q1161">
        <v>303.66000000000003</v>
      </c>
      <c r="R1161" t="s">
        <v>52</v>
      </c>
      <c r="S1161">
        <v>30.502669999999998</v>
      </c>
      <c r="T1161">
        <v>-97.523719999999997</v>
      </c>
      <c r="U1161">
        <v>1.319166667</v>
      </c>
      <c r="V1161">
        <v>1</v>
      </c>
      <c r="W1161">
        <v>6</v>
      </c>
      <c r="X1161">
        <v>2.5</v>
      </c>
      <c r="Y1161">
        <v>481.19</v>
      </c>
      <c r="AB1161" t="s">
        <v>41</v>
      </c>
      <c r="AC1161" t="s">
        <v>54</v>
      </c>
      <c r="AD1161" t="s">
        <v>54</v>
      </c>
      <c r="AE1161" t="s">
        <v>73</v>
      </c>
      <c r="AF1161" t="s">
        <v>5483</v>
      </c>
    </row>
    <row r="1162" spans="1:32" x14ac:dyDescent="0.25">
      <c r="A1162" t="s">
        <v>5484</v>
      </c>
      <c r="B1162" t="s">
        <v>5485</v>
      </c>
      <c r="C1162" t="s">
        <v>5486</v>
      </c>
      <c r="D1162" t="s">
        <v>5487</v>
      </c>
      <c r="E1162" t="s">
        <v>543</v>
      </c>
      <c r="F1162">
        <v>7</v>
      </c>
      <c r="G1162">
        <v>2022</v>
      </c>
      <c r="H1162" s="1">
        <v>44957.652870266204</v>
      </c>
      <c r="I1162" t="s">
        <v>3355</v>
      </c>
      <c r="J1162">
        <v>303</v>
      </c>
      <c r="K1162">
        <v>0</v>
      </c>
      <c r="L1162" t="s">
        <v>38</v>
      </c>
      <c r="M1162" t="s">
        <v>51</v>
      </c>
      <c r="N1162">
        <v>303</v>
      </c>
      <c r="R1162" t="s">
        <v>52</v>
      </c>
      <c r="S1162">
        <v>39.405861000000002</v>
      </c>
      <c r="T1162">
        <v>-92.458917</v>
      </c>
      <c r="U1162">
        <v>1.6826666669999999</v>
      </c>
      <c r="V1162">
        <v>1</v>
      </c>
      <c r="W1162">
        <v>0</v>
      </c>
      <c r="X1162">
        <v>0</v>
      </c>
      <c r="Y1162">
        <v>612.41</v>
      </c>
      <c r="Z1162">
        <v>29001017005</v>
      </c>
      <c r="AA1162">
        <v>1019.786425672</v>
      </c>
      <c r="AB1162" t="s">
        <v>41</v>
      </c>
      <c r="AC1162" t="s">
        <v>54</v>
      </c>
      <c r="AD1162" t="s">
        <v>54</v>
      </c>
      <c r="AE1162" t="s">
        <v>73</v>
      </c>
      <c r="AF1162" t="s">
        <v>5488</v>
      </c>
    </row>
    <row r="1163" spans="1:32" x14ac:dyDescent="0.25">
      <c r="A1163" t="s">
        <v>5489</v>
      </c>
      <c r="B1163" t="s">
        <v>5490</v>
      </c>
      <c r="C1163" t="s">
        <v>5491</v>
      </c>
      <c r="D1163" t="s">
        <v>5492</v>
      </c>
      <c r="E1163" t="s">
        <v>85</v>
      </c>
      <c r="F1163">
        <v>2</v>
      </c>
      <c r="G1163">
        <v>2022</v>
      </c>
      <c r="H1163" s="1">
        <v>44949.407421550924</v>
      </c>
      <c r="I1163" t="s">
        <v>3355</v>
      </c>
      <c r="J1163">
        <v>301.89999999999998</v>
      </c>
      <c r="K1163">
        <v>0</v>
      </c>
      <c r="L1163" t="s">
        <v>38</v>
      </c>
      <c r="M1163" t="s">
        <v>679</v>
      </c>
      <c r="O1163">
        <v>302</v>
      </c>
      <c r="R1163" t="s">
        <v>52</v>
      </c>
      <c r="S1163">
        <v>42.074291000000002</v>
      </c>
      <c r="T1163">
        <v>-78.452271999999994</v>
      </c>
      <c r="U1163">
        <v>3.3833333329999999</v>
      </c>
      <c r="V1163">
        <v>1</v>
      </c>
      <c r="W1163">
        <v>7</v>
      </c>
      <c r="X1163">
        <v>0</v>
      </c>
      <c r="Y1163">
        <v>1228.8</v>
      </c>
      <c r="Z1163">
        <v>36009031001</v>
      </c>
      <c r="AA1163">
        <v>1459.9335311807902</v>
      </c>
      <c r="AB1163" t="s">
        <v>53</v>
      </c>
      <c r="AC1163" t="s">
        <v>54</v>
      </c>
      <c r="AD1163" t="s">
        <v>54</v>
      </c>
      <c r="AE1163" t="s">
        <v>73</v>
      </c>
      <c r="AF1163" t="s">
        <v>5493</v>
      </c>
    </row>
    <row r="1164" spans="1:32" x14ac:dyDescent="0.25">
      <c r="A1164" t="s">
        <v>5494</v>
      </c>
      <c r="B1164" t="s">
        <v>5495</v>
      </c>
      <c r="C1164" t="s">
        <v>5496</v>
      </c>
      <c r="D1164" t="s">
        <v>5494</v>
      </c>
      <c r="E1164" t="s">
        <v>437</v>
      </c>
      <c r="F1164">
        <v>5</v>
      </c>
      <c r="G1164">
        <v>2022</v>
      </c>
      <c r="H1164" s="1">
        <v>44938.41982771991</v>
      </c>
      <c r="I1164" t="s">
        <v>3355</v>
      </c>
      <c r="J1164">
        <v>301</v>
      </c>
      <c r="K1164">
        <v>0</v>
      </c>
      <c r="L1164" t="s">
        <v>38</v>
      </c>
      <c r="M1164" t="s">
        <v>51</v>
      </c>
      <c r="N1164">
        <v>301</v>
      </c>
      <c r="R1164" t="s">
        <v>52</v>
      </c>
      <c r="S1164">
        <v>45.675060000000002</v>
      </c>
      <c r="T1164">
        <v>-94.802449999999993</v>
      </c>
      <c r="U1164">
        <v>2.154833333</v>
      </c>
      <c r="V1164">
        <v>1</v>
      </c>
      <c r="W1164">
        <v>3</v>
      </c>
      <c r="X1164">
        <v>3</v>
      </c>
      <c r="Y1164">
        <v>785.92399999999998</v>
      </c>
      <c r="Z1164">
        <v>27000296001</v>
      </c>
      <c r="AA1164">
        <v>1092.6283132200001</v>
      </c>
      <c r="AB1164" t="s">
        <v>53</v>
      </c>
      <c r="AC1164" t="s">
        <v>54</v>
      </c>
      <c r="AD1164" t="s">
        <v>54</v>
      </c>
      <c r="AE1164" t="s">
        <v>73</v>
      </c>
      <c r="AF1164" t="s">
        <v>5497</v>
      </c>
    </row>
    <row r="1165" spans="1:32" x14ac:dyDescent="0.25">
      <c r="A1165" t="s">
        <v>5498</v>
      </c>
      <c r="B1165" t="s">
        <v>5499</v>
      </c>
      <c r="C1165" t="s">
        <v>5500</v>
      </c>
      <c r="D1165" t="s">
        <v>5501</v>
      </c>
      <c r="E1165" t="s">
        <v>259</v>
      </c>
      <c r="F1165">
        <v>7</v>
      </c>
      <c r="G1165">
        <v>2022</v>
      </c>
      <c r="H1165" s="1">
        <v>44931.425943275462</v>
      </c>
      <c r="I1165" t="s">
        <v>3355</v>
      </c>
      <c r="J1165">
        <v>299.08</v>
      </c>
      <c r="K1165">
        <v>0</v>
      </c>
      <c r="L1165" t="s">
        <v>38</v>
      </c>
      <c r="M1165" t="s">
        <v>51</v>
      </c>
      <c r="N1165">
        <v>299.08</v>
      </c>
      <c r="R1165" t="s">
        <v>52</v>
      </c>
      <c r="S1165">
        <v>42.056399999999996</v>
      </c>
      <c r="T1165">
        <v>-94.843599999999995</v>
      </c>
      <c r="U1165">
        <v>0</v>
      </c>
      <c r="V1165">
        <v>1</v>
      </c>
      <c r="W1165">
        <v>6.3</v>
      </c>
      <c r="X1165">
        <v>4.2</v>
      </c>
      <c r="Y1165">
        <v>0</v>
      </c>
      <c r="Z1165">
        <v>19000125001</v>
      </c>
      <c r="AA1165">
        <v>992.4707178415</v>
      </c>
      <c r="AB1165" t="s">
        <v>53</v>
      </c>
      <c r="AC1165" t="s">
        <v>42</v>
      </c>
      <c r="AD1165" t="s">
        <v>54</v>
      </c>
      <c r="AE1165" t="s">
        <v>183</v>
      </c>
      <c r="AF1165" t="s">
        <v>5502</v>
      </c>
    </row>
    <row r="1166" spans="1:32" x14ac:dyDescent="0.25">
      <c r="A1166" t="s">
        <v>5503</v>
      </c>
      <c r="B1166" t="s">
        <v>5504</v>
      </c>
      <c r="C1166" t="s">
        <v>5505</v>
      </c>
      <c r="D1166" t="s">
        <v>5506</v>
      </c>
      <c r="E1166" t="s">
        <v>136</v>
      </c>
      <c r="F1166">
        <v>4</v>
      </c>
      <c r="G1166">
        <v>2022</v>
      </c>
      <c r="H1166" s="1">
        <v>44978.523672118055</v>
      </c>
      <c r="I1166" t="s">
        <v>3355</v>
      </c>
      <c r="J1166">
        <v>299</v>
      </c>
      <c r="K1166">
        <v>0</v>
      </c>
      <c r="L1166" t="s">
        <v>38</v>
      </c>
      <c r="M1166" t="s">
        <v>51</v>
      </c>
      <c r="N1166">
        <v>299</v>
      </c>
      <c r="R1166" t="s">
        <v>52</v>
      </c>
      <c r="S1166">
        <v>36.444474999999997</v>
      </c>
      <c r="T1166">
        <v>-78.977889000000005</v>
      </c>
      <c r="U1166">
        <v>0</v>
      </c>
      <c r="V1166">
        <v>1</v>
      </c>
      <c r="W1166">
        <v>5</v>
      </c>
      <c r="X1166">
        <v>0</v>
      </c>
      <c r="Y1166">
        <v>0</v>
      </c>
      <c r="Z1166">
        <v>37007301001</v>
      </c>
      <c r="AA1166">
        <v>1520.5744025644999</v>
      </c>
      <c r="AB1166" t="s">
        <v>41</v>
      </c>
      <c r="AC1166" t="s">
        <v>54</v>
      </c>
      <c r="AD1166" t="s">
        <v>54</v>
      </c>
      <c r="AE1166" t="s">
        <v>54</v>
      </c>
      <c r="AF1166" t="s">
        <v>5507</v>
      </c>
    </row>
    <row r="1167" spans="1:32" x14ac:dyDescent="0.25">
      <c r="A1167" t="s">
        <v>5508</v>
      </c>
      <c r="B1167" t="s">
        <v>5509</v>
      </c>
      <c r="C1167" t="s">
        <v>5510</v>
      </c>
      <c r="D1167" t="s">
        <v>1235</v>
      </c>
      <c r="E1167" t="s">
        <v>259</v>
      </c>
      <c r="F1167">
        <v>7</v>
      </c>
      <c r="G1167">
        <v>2022</v>
      </c>
      <c r="H1167" s="1">
        <v>44946.610735775466</v>
      </c>
      <c r="I1167" t="s">
        <v>3355</v>
      </c>
      <c r="J1167">
        <v>298.25</v>
      </c>
      <c r="K1167">
        <v>0</v>
      </c>
      <c r="L1167" t="s">
        <v>38</v>
      </c>
      <c r="M1167" t="s">
        <v>51</v>
      </c>
      <c r="N1167">
        <v>298.25</v>
      </c>
      <c r="R1167" t="s">
        <v>52</v>
      </c>
      <c r="S1167">
        <v>42.012860000000003</v>
      </c>
      <c r="T1167">
        <v>-95.379339999999999</v>
      </c>
      <c r="U1167">
        <v>0</v>
      </c>
      <c r="V1167">
        <v>1</v>
      </c>
      <c r="W1167">
        <v>5.1920000000000002</v>
      </c>
      <c r="X1167">
        <v>4.17</v>
      </c>
      <c r="Y1167">
        <v>0</v>
      </c>
      <c r="Z1167">
        <v>19000223001</v>
      </c>
      <c r="AA1167">
        <v>413.01350239715993</v>
      </c>
      <c r="AB1167" t="s">
        <v>177</v>
      </c>
      <c r="AC1167" t="s">
        <v>42</v>
      </c>
      <c r="AD1167" t="s">
        <v>54</v>
      </c>
      <c r="AE1167" t="s">
        <v>73</v>
      </c>
      <c r="AF1167" t="s">
        <v>5511</v>
      </c>
    </row>
    <row r="1168" spans="1:32" x14ac:dyDescent="0.25">
      <c r="A1168" t="s">
        <v>5512</v>
      </c>
      <c r="B1168" t="s">
        <v>5513</v>
      </c>
      <c r="C1168" t="s">
        <v>5514</v>
      </c>
      <c r="D1168" t="s">
        <v>5515</v>
      </c>
      <c r="E1168" t="s">
        <v>247</v>
      </c>
      <c r="F1168">
        <v>1</v>
      </c>
      <c r="G1168">
        <v>2022</v>
      </c>
      <c r="H1168" s="1">
        <v>44973.474141550927</v>
      </c>
      <c r="I1168" t="s">
        <v>3355</v>
      </c>
      <c r="J1168">
        <v>298.16000000000003</v>
      </c>
      <c r="K1168">
        <v>0</v>
      </c>
      <c r="L1168" t="s">
        <v>38</v>
      </c>
      <c r="M1168" t="s">
        <v>79</v>
      </c>
      <c r="Q1168">
        <v>298.16000000000003</v>
      </c>
      <c r="R1168" t="s">
        <v>86</v>
      </c>
      <c r="S1168">
        <v>42.089824</v>
      </c>
      <c r="T1168">
        <v>-70.643647999999999</v>
      </c>
      <c r="U1168">
        <v>1.2733333330000001</v>
      </c>
      <c r="V1168">
        <v>1</v>
      </c>
      <c r="W1168">
        <v>2.1</v>
      </c>
      <c r="X1168">
        <v>0</v>
      </c>
      <c r="Y1168">
        <v>464.21</v>
      </c>
      <c r="Z1168">
        <v>25000097001</v>
      </c>
      <c r="AA1168">
        <v>619.15604415799999</v>
      </c>
      <c r="AB1168" t="s">
        <v>41</v>
      </c>
      <c r="AC1168" t="s">
        <v>54</v>
      </c>
      <c r="AD1168" t="s">
        <v>54</v>
      </c>
      <c r="AE1168" t="s">
        <v>73</v>
      </c>
      <c r="AF1168" t="s">
        <v>5516</v>
      </c>
    </row>
    <row r="1169" spans="1:32" x14ac:dyDescent="0.25">
      <c r="A1169" t="s">
        <v>5517</v>
      </c>
      <c r="B1169" t="s">
        <v>5518</v>
      </c>
      <c r="C1169" t="s">
        <v>5519</v>
      </c>
      <c r="D1169" t="s">
        <v>5520</v>
      </c>
      <c r="E1169" t="s">
        <v>543</v>
      </c>
      <c r="F1169">
        <v>7</v>
      </c>
      <c r="G1169">
        <v>2022</v>
      </c>
      <c r="H1169" s="1">
        <v>44952.50744400463</v>
      </c>
      <c r="I1169" t="s">
        <v>3355</v>
      </c>
      <c r="J1169">
        <v>296</v>
      </c>
      <c r="K1169">
        <v>0</v>
      </c>
      <c r="L1169" t="s">
        <v>38</v>
      </c>
      <c r="M1169" t="s">
        <v>51</v>
      </c>
      <c r="N1169">
        <v>250</v>
      </c>
      <c r="R1169" t="s">
        <v>52</v>
      </c>
      <c r="S1169">
        <v>38.182839999999999</v>
      </c>
      <c r="T1169">
        <v>-92.597149999999999</v>
      </c>
      <c r="U1169">
        <v>1.695666667</v>
      </c>
      <c r="V1169">
        <v>1</v>
      </c>
      <c r="W1169">
        <v>0</v>
      </c>
      <c r="X1169">
        <v>0</v>
      </c>
      <c r="Y1169">
        <v>619.45799999999997</v>
      </c>
      <c r="Z1169">
        <v>29004026001</v>
      </c>
      <c r="AA1169">
        <v>819.47123491499997</v>
      </c>
      <c r="AB1169" t="s">
        <v>53</v>
      </c>
      <c r="AC1169" t="s">
        <v>64</v>
      </c>
      <c r="AD1169" t="s">
        <v>54</v>
      </c>
      <c r="AE1169" t="s">
        <v>44</v>
      </c>
      <c r="AF1169" t="s">
        <v>5521</v>
      </c>
    </row>
    <row r="1170" spans="1:32" x14ac:dyDescent="0.25">
      <c r="A1170" t="s">
        <v>5522</v>
      </c>
      <c r="B1170" t="s">
        <v>5523</v>
      </c>
      <c r="C1170" t="s">
        <v>5524</v>
      </c>
      <c r="D1170" t="s">
        <v>5525</v>
      </c>
      <c r="E1170" t="s">
        <v>61</v>
      </c>
      <c r="F1170">
        <v>1</v>
      </c>
      <c r="G1170">
        <v>2022</v>
      </c>
      <c r="H1170" s="1">
        <v>44985.395036886577</v>
      </c>
      <c r="I1170" t="s">
        <v>3355</v>
      </c>
      <c r="J1170">
        <v>295</v>
      </c>
      <c r="K1170">
        <v>0</v>
      </c>
      <c r="L1170" t="s">
        <v>38</v>
      </c>
      <c r="M1170" t="s">
        <v>79</v>
      </c>
      <c r="Q1170">
        <v>295</v>
      </c>
      <c r="R1170" t="s">
        <v>94</v>
      </c>
      <c r="S1170">
        <v>41.526190999999997</v>
      </c>
      <c r="T1170">
        <v>-72.084582999999995</v>
      </c>
      <c r="U1170">
        <v>3.483333333</v>
      </c>
      <c r="V1170">
        <v>2</v>
      </c>
      <c r="W1170">
        <v>8.5</v>
      </c>
      <c r="X1170">
        <v>0</v>
      </c>
      <c r="Y1170">
        <v>1265.8</v>
      </c>
      <c r="Z1170">
        <v>9001040001</v>
      </c>
      <c r="AA1170">
        <v>2308.1773116772501</v>
      </c>
      <c r="AB1170" t="s">
        <v>41</v>
      </c>
      <c r="AC1170" t="s">
        <v>42</v>
      </c>
      <c r="AD1170" t="s">
        <v>54</v>
      </c>
      <c r="AE1170" t="s">
        <v>65</v>
      </c>
      <c r="AF1170" t="s">
        <v>5526</v>
      </c>
    </row>
    <row r="1171" spans="1:32" x14ac:dyDescent="0.25">
      <c r="A1171" t="s">
        <v>2348</v>
      </c>
      <c r="B1171" t="s">
        <v>5527</v>
      </c>
      <c r="C1171" t="s">
        <v>5528</v>
      </c>
      <c r="D1171" t="s">
        <v>2348</v>
      </c>
      <c r="E1171" t="s">
        <v>437</v>
      </c>
      <c r="F1171">
        <v>5</v>
      </c>
      <c r="G1171">
        <v>2022</v>
      </c>
      <c r="H1171" s="1">
        <v>44967.403952418979</v>
      </c>
      <c r="I1171" t="s">
        <v>3355</v>
      </c>
      <c r="J1171">
        <v>293</v>
      </c>
      <c r="K1171">
        <v>1</v>
      </c>
      <c r="L1171" t="s">
        <v>51</v>
      </c>
      <c r="M1171" t="s">
        <v>39</v>
      </c>
      <c r="N1171">
        <v>280</v>
      </c>
      <c r="Q1171">
        <v>162.5</v>
      </c>
      <c r="R1171" t="s">
        <v>568</v>
      </c>
      <c r="S1171">
        <v>43.670209999999997</v>
      </c>
      <c r="T1171">
        <v>-94.458460000000002</v>
      </c>
      <c r="U1171">
        <v>1.2537499999999999</v>
      </c>
      <c r="V1171">
        <v>1</v>
      </c>
      <c r="W1171">
        <v>3.9</v>
      </c>
      <c r="X1171">
        <v>3.9</v>
      </c>
      <c r="Y1171">
        <v>457.80200000000002</v>
      </c>
      <c r="Z1171">
        <v>27000019001</v>
      </c>
      <c r="AA1171">
        <v>1420.4168071859999</v>
      </c>
      <c r="AB1171" t="s">
        <v>53</v>
      </c>
      <c r="AC1171" t="s">
        <v>42</v>
      </c>
      <c r="AD1171" t="s">
        <v>537</v>
      </c>
      <c r="AE1171" t="s">
        <v>73</v>
      </c>
      <c r="AF1171" t="s">
        <v>5529</v>
      </c>
    </row>
    <row r="1172" spans="1:32" x14ac:dyDescent="0.25">
      <c r="A1172" t="s">
        <v>5530</v>
      </c>
      <c r="B1172" t="s">
        <v>5531</v>
      </c>
      <c r="C1172" t="s">
        <v>5532</v>
      </c>
      <c r="D1172" t="s">
        <v>5533</v>
      </c>
      <c r="E1172" t="s">
        <v>192</v>
      </c>
      <c r="F1172">
        <v>4</v>
      </c>
      <c r="G1172">
        <v>2022</v>
      </c>
      <c r="H1172" s="1">
        <v>44984.450946689816</v>
      </c>
      <c r="I1172" t="s">
        <v>3355</v>
      </c>
      <c r="J1172">
        <v>292.72000000000003</v>
      </c>
      <c r="K1172">
        <v>0</v>
      </c>
      <c r="L1172" t="s">
        <v>38</v>
      </c>
      <c r="M1172" t="s">
        <v>51</v>
      </c>
      <c r="N1172">
        <v>292.72000000000003</v>
      </c>
      <c r="R1172" t="s">
        <v>52</v>
      </c>
      <c r="S1172">
        <v>30.401399999999999</v>
      </c>
      <c r="T1172">
        <v>-87.661699999999996</v>
      </c>
      <c r="U1172">
        <v>1.8689166669999999</v>
      </c>
      <c r="V1172">
        <v>1</v>
      </c>
      <c r="W1172">
        <v>3.5</v>
      </c>
      <c r="X1172">
        <v>1.5169999999999999</v>
      </c>
      <c r="Y1172">
        <v>372.29018180000003</v>
      </c>
      <c r="Z1172">
        <v>1000062001</v>
      </c>
      <c r="AA1172">
        <v>637.36651604500003</v>
      </c>
      <c r="AB1172" t="s">
        <v>54</v>
      </c>
      <c r="AC1172" t="s">
        <v>72</v>
      </c>
      <c r="AD1172" t="s">
        <v>54</v>
      </c>
      <c r="AE1172" t="s">
        <v>73</v>
      </c>
      <c r="AF1172" t="s">
        <v>5534</v>
      </c>
    </row>
    <row r="1173" spans="1:32" x14ac:dyDescent="0.25">
      <c r="A1173" t="s">
        <v>5535</v>
      </c>
      <c r="B1173" t="s">
        <v>5536</v>
      </c>
      <c r="C1173" t="s">
        <v>5537</v>
      </c>
      <c r="D1173" t="s">
        <v>5538</v>
      </c>
      <c r="E1173" t="s">
        <v>600</v>
      </c>
      <c r="F1173">
        <v>4</v>
      </c>
      <c r="G1173">
        <v>2022</v>
      </c>
      <c r="H1173" s="1">
        <v>44951.495356157408</v>
      </c>
      <c r="I1173" t="s">
        <v>3355</v>
      </c>
      <c r="J1173">
        <v>292.35000000000002</v>
      </c>
      <c r="K1173">
        <v>0</v>
      </c>
      <c r="L1173" t="s">
        <v>38</v>
      </c>
      <c r="M1173" t="s">
        <v>51</v>
      </c>
      <c r="N1173">
        <v>292.35000000000002</v>
      </c>
      <c r="R1173" t="s">
        <v>52</v>
      </c>
      <c r="S1173">
        <v>30.770890000000001</v>
      </c>
      <c r="T1173">
        <v>-85.219719999999995</v>
      </c>
      <c r="Z1173">
        <v>12000256001</v>
      </c>
      <c r="AA1173">
        <v>914.16568872740004</v>
      </c>
      <c r="AB1173" t="s">
        <v>41</v>
      </c>
      <c r="AC1173" t="s">
        <v>54</v>
      </c>
      <c r="AD1173" t="s">
        <v>54</v>
      </c>
      <c r="AE1173" t="s">
        <v>73</v>
      </c>
      <c r="AF1173" t="s">
        <v>5539</v>
      </c>
    </row>
    <row r="1174" spans="1:32" x14ac:dyDescent="0.25">
      <c r="A1174" t="s">
        <v>5540</v>
      </c>
      <c r="B1174" t="s">
        <v>5541</v>
      </c>
      <c r="C1174" t="s">
        <v>5542</v>
      </c>
      <c r="D1174" t="s">
        <v>5543</v>
      </c>
      <c r="E1174" t="s">
        <v>85</v>
      </c>
      <c r="F1174">
        <v>2</v>
      </c>
      <c r="G1174">
        <v>2022</v>
      </c>
      <c r="H1174" s="1">
        <v>44980.434660405095</v>
      </c>
      <c r="I1174" t="s">
        <v>3355</v>
      </c>
      <c r="J1174">
        <v>291.10000000000002</v>
      </c>
      <c r="K1174">
        <v>0</v>
      </c>
      <c r="L1174" t="s">
        <v>38</v>
      </c>
      <c r="M1174" t="s">
        <v>51</v>
      </c>
      <c r="N1174">
        <v>291.10000000000002</v>
      </c>
      <c r="R1174" t="s">
        <v>52</v>
      </c>
      <c r="S1174">
        <v>42.312269999999998</v>
      </c>
      <c r="T1174">
        <v>-77.651840000000007</v>
      </c>
      <c r="U1174">
        <v>1.941666667</v>
      </c>
      <c r="V1174">
        <v>1</v>
      </c>
      <c r="W1174">
        <v>4</v>
      </c>
      <c r="X1174">
        <v>0</v>
      </c>
      <c r="Y1174">
        <v>705.9</v>
      </c>
      <c r="Z1174">
        <v>36008081001</v>
      </c>
      <c r="AA1174">
        <v>1214.4563701440295</v>
      </c>
      <c r="AB1174" t="s">
        <v>53</v>
      </c>
      <c r="AC1174" t="s">
        <v>536</v>
      </c>
      <c r="AD1174" t="s">
        <v>54</v>
      </c>
      <c r="AE1174" t="s">
        <v>55</v>
      </c>
      <c r="AF1174" t="s">
        <v>5544</v>
      </c>
    </row>
    <row r="1175" spans="1:32" x14ac:dyDescent="0.25">
      <c r="A1175" t="s">
        <v>5545</v>
      </c>
      <c r="B1175" t="s">
        <v>5546</v>
      </c>
      <c r="C1175" t="s">
        <v>5547</v>
      </c>
      <c r="D1175" t="s">
        <v>5548</v>
      </c>
      <c r="E1175" t="s">
        <v>1064</v>
      </c>
      <c r="F1175">
        <v>3</v>
      </c>
      <c r="G1175">
        <v>2022</v>
      </c>
      <c r="H1175" s="1">
        <v>44970.586992962963</v>
      </c>
      <c r="I1175" t="s">
        <v>3355</v>
      </c>
      <c r="J1175">
        <v>288.87</v>
      </c>
      <c r="K1175">
        <v>0</v>
      </c>
      <c r="L1175" t="s">
        <v>38</v>
      </c>
      <c r="M1175" t="s">
        <v>39</v>
      </c>
      <c r="N1175">
        <v>288.41000000000003</v>
      </c>
      <c r="Q1175">
        <v>0.45</v>
      </c>
      <c r="R1175" t="s">
        <v>561</v>
      </c>
      <c r="S1175">
        <v>39.555833</v>
      </c>
      <c r="T1175">
        <v>-77.708888999999999</v>
      </c>
      <c r="Z1175">
        <v>24000090013</v>
      </c>
      <c r="AA1175">
        <v>491.68274094899999</v>
      </c>
      <c r="AB1175" t="s">
        <v>87</v>
      </c>
      <c r="AC1175" t="s">
        <v>54</v>
      </c>
      <c r="AD1175" t="s">
        <v>54</v>
      </c>
      <c r="AE1175" t="s">
        <v>73</v>
      </c>
      <c r="AF1175" t="s">
        <v>5549</v>
      </c>
    </row>
    <row r="1176" spans="1:32" x14ac:dyDescent="0.25">
      <c r="A1176" t="s">
        <v>5550</v>
      </c>
      <c r="B1176" t="s">
        <v>5551</v>
      </c>
      <c r="C1176" t="s">
        <v>5552</v>
      </c>
      <c r="D1176" t="s">
        <v>5553</v>
      </c>
      <c r="E1176" t="s">
        <v>213</v>
      </c>
      <c r="F1176">
        <v>3</v>
      </c>
      <c r="G1176">
        <v>2022</v>
      </c>
      <c r="H1176" s="1">
        <v>44943.399049548614</v>
      </c>
      <c r="I1176" t="s">
        <v>3355</v>
      </c>
      <c r="J1176">
        <v>288.50599999999997</v>
      </c>
      <c r="K1176">
        <v>0</v>
      </c>
      <c r="L1176" t="s">
        <v>38</v>
      </c>
      <c r="M1176" t="s">
        <v>51</v>
      </c>
      <c r="N1176">
        <v>288.50599999999997</v>
      </c>
      <c r="R1176" t="s">
        <v>52</v>
      </c>
      <c r="S1176">
        <v>39.870019999999997</v>
      </c>
      <c r="T1176">
        <v>-77.069672999999995</v>
      </c>
      <c r="U1176">
        <v>1.3076666669999999</v>
      </c>
      <c r="V1176">
        <v>1</v>
      </c>
      <c r="W1176">
        <v>1.788</v>
      </c>
      <c r="X1176">
        <v>0</v>
      </c>
      <c r="Y1176">
        <v>476.92700000000002</v>
      </c>
      <c r="Z1176">
        <v>42003091001</v>
      </c>
      <c r="AA1176">
        <v>91.052359434999985</v>
      </c>
      <c r="AB1176" t="s">
        <v>41</v>
      </c>
      <c r="AC1176" t="s">
        <v>54</v>
      </c>
      <c r="AD1176" t="s">
        <v>54</v>
      </c>
      <c r="AE1176" t="s">
        <v>65</v>
      </c>
      <c r="AF1176" t="s">
        <v>5554</v>
      </c>
    </row>
    <row r="1177" spans="1:32" x14ac:dyDescent="0.25">
      <c r="A1177" t="s">
        <v>5555</v>
      </c>
      <c r="B1177" t="s">
        <v>5556</v>
      </c>
      <c r="C1177" t="s">
        <v>5557</v>
      </c>
      <c r="D1177" t="s">
        <v>5558</v>
      </c>
      <c r="E1177" t="s">
        <v>543</v>
      </c>
      <c r="F1177">
        <v>7</v>
      </c>
      <c r="G1177">
        <v>2022</v>
      </c>
      <c r="H1177" s="1">
        <v>44984.495744826389</v>
      </c>
      <c r="I1177" t="s">
        <v>3355</v>
      </c>
      <c r="J1177">
        <v>287</v>
      </c>
      <c r="K1177">
        <v>0</v>
      </c>
      <c r="L1177" t="s">
        <v>38</v>
      </c>
      <c r="M1177" t="s">
        <v>51</v>
      </c>
      <c r="N1177">
        <v>574</v>
      </c>
      <c r="R1177" t="s">
        <v>52</v>
      </c>
      <c r="S1177">
        <v>36.916741000000002</v>
      </c>
      <c r="T1177">
        <v>-93.940094999999999</v>
      </c>
      <c r="U1177">
        <v>2.766666667</v>
      </c>
      <c r="V1177">
        <v>1</v>
      </c>
      <c r="W1177">
        <v>0</v>
      </c>
      <c r="X1177">
        <v>0</v>
      </c>
      <c r="Y1177">
        <v>1010.6</v>
      </c>
      <c r="Z1177">
        <v>29003471001</v>
      </c>
      <c r="AA1177">
        <v>1729.9948292649999</v>
      </c>
      <c r="AB1177" t="s">
        <v>41</v>
      </c>
      <c r="AC1177" t="s">
        <v>54</v>
      </c>
      <c r="AD1177" t="s">
        <v>54</v>
      </c>
      <c r="AE1177" t="s">
        <v>73</v>
      </c>
      <c r="AF1177" t="s">
        <v>5559</v>
      </c>
    </row>
    <row r="1178" spans="1:32" x14ac:dyDescent="0.25">
      <c r="A1178" t="s">
        <v>5560</v>
      </c>
      <c r="B1178" t="s">
        <v>5561</v>
      </c>
      <c r="C1178" t="s">
        <v>5561</v>
      </c>
      <c r="D1178" t="s">
        <v>5562</v>
      </c>
      <c r="E1178" t="s">
        <v>99</v>
      </c>
      <c r="F1178">
        <v>6</v>
      </c>
      <c r="G1178">
        <v>2022</v>
      </c>
      <c r="H1178" s="1">
        <v>44840.433334803238</v>
      </c>
      <c r="I1178" t="s">
        <v>3355</v>
      </c>
      <c r="J1178">
        <v>285.72000000000003</v>
      </c>
      <c r="K1178">
        <v>0</v>
      </c>
      <c r="L1178" t="s">
        <v>38</v>
      </c>
      <c r="M1178" t="s">
        <v>79</v>
      </c>
      <c r="Q1178">
        <v>285.72000000000003</v>
      </c>
      <c r="R1178" t="s">
        <v>94</v>
      </c>
      <c r="S1178">
        <v>31.682462999999998</v>
      </c>
      <c r="T1178">
        <v>-106.22771299999999</v>
      </c>
      <c r="U1178">
        <v>1.0115833329999999</v>
      </c>
      <c r="V1178">
        <v>1</v>
      </c>
      <c r="W1178">
        <v>5</v>
      </c>
      <c r="X1178">
        <v>3</v>
      </c>
      <c r="Y1178">
        <v>369.27100000000002</v>
      </c>
      <c r="Z1178">
        <v>48001011001</v>
      </c>
      <c r="AA1178">
        <v>327.78849396600003</v>
      </c>
      <c r="AB1178" t="s">
        <v>41</v>
      </c>
      <c r="AC1178" t="s">
        <v>54</v>
      </c>
      <c r="AD1178" t="s">
        <v>54</v>
      </c>
      <c r="AE1178" t="s">
        <v>73</v>
      </c>
      <c r="AF1178" t="s">
        <v>5563</v>
      </c>
    </row>
    <row r="1179" spans="1:32" x14ac:dyDescent="0.25">
      <c r="A1179" t="s">
        <v>5564</v>
      </c>
      <c r="B1179" t="s">
        <v>5565</v>
      </c>
      <c r="C1179" t="s">
        <v>5566</v>
      </c>
      <c r="D1179" t="s">
        <v>4313</v>
      </c>
      <c r="E1179" t="s">
        <v>85</v>
      </c>
      <c r="F1179">
        <v>2</v>
      </c>
      <c r="G1179">
        <v>2022</v>
      </c>
      <c r="H1179" s="1">
        <v>44974.386207777781</v>
      </c>
      <c r="I1179" t="s">
        <v>3355</v>
      </c>
      <c r="J1179">
        <v>285</v>
      </c>
      <c r="K1179">
        <v>0</v>
      </c>
      <c r="L1179" t="s">
        <v>38</v>
      </c>
      <c r="M1179" t="s">
        <v>679</v>
      </c>
      <c r="O1179">
        <v>285</v>
      </c>
      <c r="R1179" t="s">
        <v>52</v>
      </c>
      <c r="S1179">
        <v>42.922980000000003</v>
      </c>
      <c r="T1179">
        <v>-77.756780000000006</v>
      </c>
      <c r="U1179">
        <v>0</v>
      </c>
      <c r="V1179">
        <v>1</v>
      </c>
      <c r="W1179">
        <v>2.75</v>
      </c>
      <c r="X1179">
        <v>0</v>
      </c>
      <c r="Y1179">
        <v>0</v>
      </c>
      <c r="Z1179">
        <v>36008014001</v>
      </c>
      <c r="AA1179">
        <v>284.44757087494003</v>
      </c>
      <c r="AB1179" t="s">
        <v>407</v>
      </c>
      <c r="AC1179" t="s">
        <v>562</v>
      </c>
      <c r="AD1179" t="s">
        <v>54</v>
      </c>
      <c r="AE1179" t="s">
        <v>73</v>
      </c>
      <c r="AF1179" t="s">
        <v>5567</v>
      </c>
    </row>
    <row r="1180" spans="1:32" x14ac:dyDescent="0.25">
      <c r="A1180" t="s">
        <v>5568</v>
      </c>
      <c r="B1180" t="s">
        <v>5569</v>
      </c>
      <c r="C1180" t="s">
        <v>5569</v>
      </c>
      <c r="D1180" t="s">
        <v>98</v>
      </c>
      <c r="E1180" t="s">
        <v>99</v>
      </c>
      <c r="F1180">
        <v>6</v>
      </c>
      <c r="G1180">
        <v>2022</v>
      </c>
      <c r="H1180" s="1">
        <v>44834.532896365738</v>
      </c>
      <c r="I1180" t="s">
        <v>3355</v>
      </c>
      <c r="J1180">
        <v>283.04000000000002</v>
      </c>
      <c r="K1180">
        <v>0</v>
      </c>
      <c r="L1180" t="s">
        <v>38</v>
      </c>
      <c r="M1180" t="s">
        <v>39</v>
      </c>
      <c r="N1180">
        <v>161.66</v>
      </c>
      <c r="Q1180">
        <v>121.38</v>
      </c>
      <c r="R1180" t="s">
        <v>52</v>
      </c>
      <c r="S1180">
        <v>30.00338</v>
      </c>
      <c r="T1180">
        <v>-95.524308000000005</v>
      </c>
      <c r="U1180">
        <v>1.7602583329999999</v>
      </c>
      <c r="V1180">
        <v>1</v>
      </c>
      <c r="W1180">
        <v>5</v>
      </c>
      <c r="X1180">
        <v>0</v>
      </c>
      <c r="Y1180">
        <v>641.35479999999995</v>
      </c>
      <c r="AB1180" t="s">
        <v>41</v>
      </c>
      <c r="AC1180" t="s">
        <v>54</v>
      </c>
      <c r="AD1180" t="s">
        <v>54</v>
      </c>
      <c r="AE1180" t="s">
        <v>73</v>
      </c>
      <c r="AF1180" t="s">
        <v>5570</v>
      </c>
    </row>
    <row r="1181" spans="1:32" x14ac:dyDescent="0.25">
      <c r="A1181" t="s">
        <v>5571</v>
      </c>
      <c r="B1181" t="s">
        <v>5572</v>
      </c>
      <c r="C1181" t="s">
        <v>5572</v>
      </c>
      <c r="D1181" t="s">
        <v>98</v>
      </c>
      <c r="E1181" t="s">
        <v>99</v>
      </c>
      <c r="F1181">
        <v>6</v>
      </c>
      <c r="G1181">
        <v>2022</v>
      </c>
      <c r="H1181" s="1">
        <v>44832.64083931713</v>
      </c>
      <c r="I1181" t="s">
        <v>3355</v>
      </c>
      <c r="J1181">
        <v>282.77</v>
      </c>
      <c r="K1181">
        <v>0</v>
      </c>
      <c r="L1181" t="s">
        <v>38</v>
      </c>
      <c r="M1181" t="s">
        <v>79</v>
      </c>
      <c r="Q1181">
        <v>282.77</v>
      </c>
      <c r="R1181" t="s">
        <v>94</v>
      </c>
      <c r="S1181">
        <v>29.526306000000002</v>
      </c>
      <c r="T1181">
        <v>-95.478082999999998</v>
      </c>
      <c r="U1181">
        <v>1.1114166670000001</v>
      </c>
      <c r="V1181">
        <v>1</v>
      </c>
      <c r="W1181">
        <v>1.8</v>
      </c>
      <c r="X1181">
        <v>1.8</v>
      </c>
      <c r="Y1181">
        <v>405.589</v>
      </c>
      <c r="AB1181" t="s">
        <v>41</v>
      </c>
      <c r="AC1181" t="s">
        <v>54</v>
      </c>
      <c r="AD1181" t="s">
        <v>54</v>
      </c>
      <c r="AE1181" t="s">
        <v>54</v>
      </c>
      <c r="AF1181" t="s">
        <v>5573</v>
      </c>
    </row>
    <row r="1182" spans="1:32" x14ac:dyDescent="0.25">
      <c r="A1182" t="s">
        <v>5574</v>
      </c>
      <c r="B1182" t="s">
        <v>5575</v>
      </c>
      <c r="C1182" t="s">
        <v>5576</v>
      </c>
      <c r="D1182" t="s">
        <v>5577</v>
      </c>
      <c r="E1182" t="s">
        <v>525</v>
      </c>
      <c r="F1182">
        <v>2</v>
      </c>
      <c r="G1182">
        <v>2022</v>
      </c>
      <c r="H1182" s="1">
        <v>44978.441013703705</v>
      </c>
      <c r="I1182" t="s">
        <v>3355</v>
      </c>
      <c r="J1182">
        <v>282.7</v>
      </c>
      <c r="K1182">
        <v>0</v>
      </c>
      <c r="L1182" t="s">
        <v>38</v>
      </c>
      <c r="M1182" t="s">
        <v>63</v>
      </c>
      <c r="P1182">
        <v>282.7</v>
      </c>
      <c r="R1182" t="s">
        <v>38</v>
      </c>
      <c r="S1182">
        <v>39.633172999999999</v>
      </c>
      <c r="T1182">
        <v>-74.767189999999999</v>
      </c>
      <c r="U1182">
        <v>0</v>
      </c>
      <c r="V1182">
        <v>1</v>
      </c>
      <c r="W1182">
        <v>1.6</v>
      </c>
      <c r="X1182">
        <v>0</v>
      </c>
      <c r="Y1182">
        <v>0</v>
      </c>
      <c r="Z1182">
        <v>34004230001</v>
      </c>
      <c r="AA1182">
        <v>388.97567950631998</v>
      </c>
      <c r="AB1182" t="s">
        <v>54</v>
      </c>
      <c r="AC1182" t="s">
        <v>54</v>
      </c>
      <c r="AD1182" t="s">
        <v>54</v>
      </c>
      <c r="AE1182" t="s">
        <v>55</v>
      </c>
      <c r="AF1182" t="s">
        <v>5578</v>
      </c>
    </row>
    <row r="1183" spans="1:32" x14ac:dyDescent="0.25">
      <c r="A1183" t="s">
        <v>5579</v>
      </c>
      <c r="B1183" t="s">
        <v>5580</v>
      </c>
      <c r="C1183" t="s">
        <v>5581</v>
      </c>
      <c r="D1183" t="s">
        <v>5582</v>
      </c>
      <c r="E1183" t="s">
        <v>136</v>
      </c>
      <c r="F1183">
        <v>4</v>
      </c>
      <c r="G1183">
        <v>2022</v>
      </c>
      <c r="H1183" s="1">
        <v>44971.372671319441</v>
      </c>
      <c r="I1183" t="s">
        <v>3355</v>
      </c>
      <c r="J1183">
        <v>282</v>
      </c>
      <c r="K1183">
        <v>0</v>
      </c>
      <c r="L1183" t="s">
        <v>38</v>
      </c>
      <c r="M1183" t="s">
        <v>51</v>
      </c>
      <c r="N1183">
        <v>282</v>
      </c>
      <c r="R1183" t="s">
        <v>52</v>
      </c>
      <c r="S1183">
        <v>35.289239999999999</v>
      </c>
      <c r="T1183">
        <v>-77.515280000000004</v>
      </c>
      <c r="U1183">
        <v>3.4013249999999999</v>
      </c>
      <c r="V1183">
        <v>1</v>
      </c>
      <c r="W1183">
        <v>11.85</v>
      </c>
      <c r="X1183">
        <v>0</v>
      </c>
      <c r="Y1183">
        <v>1240.5289</v>
      </c>
      <c r="Z1183">
        <v>37005401002</v>
      </c>
      <c r="AA1183">
        <v>3004.7278613550002</v>
      </c>
      <c r="AB1183" t="s">
        <v>41</v>
      </c>
      <c r="AC1183" t="s">
        <v>54</v>
      </c>
      <c r="AD1183" t="s">
        <v>54</v>
      </c>
      <c r="AE1183" t="s">
        <v>54</v>
      </c>
      <c r="AF1183" t="s">
        <v>5583</v>
      </c>
    </row>
    <row r="1184" spans="1:32" x14ac:dyDescent="0.25">
      <c r="A1184" t="s">
        <v>5584</v>
      </c>
      <c r="B1184" t="s">
        <v>5585</v>
      </c>
      <c r="C1184" t="s">
        <v>5586</v>
      </c>
      <c r="D1184" t="s">
        <v>5587</v>
      </c>
      <c r="E1184" t="s">
        <v>136</v>
      </c>
      <c r="F1184">
        <v>4</v>
      </c>
      <c r="G1184">
        <v>2022</v>
      </c>
      <c r="H1184" s="1">
        <v>44972.451574479164</v>
      </c>
      <c r="I1184" t="s">
        <v>3355</v>
      </c>
      <c r="J1184">
        <v>282</v>
      </c>
      <c r="K1184">
        <v>0</v>
      </c>
      <c r="L1184" t="s">
        <v>38</v>
      </c>
      <c r="M1184" t="s">
        <v>51</v>
      </c>
      <c r="N1184">
        <v>282</v>
      </c>
      <c r="R1184" t="s">
        <v>52</v>
      </c>
      <c r="S1184">
        <v>35.741810000000001</v>
      </c>
      <c r="T1184">
        <v>-80.841123999999994</v>
      </c>
      <c r="U1184">
        <v>0.73661666699999995</v>
      </c>
      <c r="V1184">
        <v>1</v>
      </c>
      <c r="W1184">
        <v>6</v>
      </c>
      <c r="X1184">
        <v>0</v>
      </c>
      <c r="Y1184">
        <v>268.68490000000003</v>
      </c>
      <c r="Z1184">
        <v>37004901002</v>
      </c>
      <c r="AA1184">
        <v>1631.6582810752002</v>
      </c>
      <c r="AB1184" t="s">
        <v>41</v>
      </c>
      <c r="AC1184" t="s">
        <v>54</v>
      </c>
      <c r="AD1184" t="s">
        <v>54</v>
      </c>
      <c r="AE1184" t="s">
        <v>73</v>
      </c>
      <c r="AF1184" t="s">
        <v>5588</v>
      </c>
    </row>
    <row r="1185" spans="1:32" x14ac:dyDescent="0.25">
      <c r="A1185" t="s">
        <v>5589</v>
      </c>
      <c r="B1185" t="s">
        <v>5590</v>
      </c>
      <c r="C1185" t="s">
        <v>5591</v>
      </c>
      <c r="D1185" t="s">
        <v>5592</v>
      </c>
      <c r="E1185" t="s">
        <v>247</v>
      </c>
      <c r="F1185">
        <v>1</v>
      </c>
      <c r="G1185">
        <v>2022</v>
      </c>
      <c r="H1185" s="1">
        <v>44974.558020613425</v>
      </c>
      <c r="I1185" t="s">
        <v>3355</v>
      </c>
      <c r="J1185">
        <v>279.77600000000001</v>
      </c>
      <c r="K1185">
        <v>0</v>
      </c>
      <c r="L1185" t="s">
        <v>38</v>
      </c>
      <c r="M1185" t="s">
        <v>79</v>
      </c>
      <c r="Q1185">
        <v>279.77600000000001</v>
      </c>
      <c r="R1185" t="s">
        <v>94</v>
      </c>
      <c r="S1185">
        <v>42.176229999999997</v>
      </c>
      <c r="T1185">
        <v>-70.726866000000001</v>
      </c>
      <c r="U1185">
        <v>1.42625</v>
      </c>
      <c r="V1185">
        <v>1</v>
      </c>
      <c r="W1185">
        <v>1.6</v>
      </c>
      <c r="X1185">
        <v>0</v>
      </c>
      <c r="Y1185">
        <v>520.26300000000003</v>
      </c>
      <c r="Z1185">
        <v>25000019001</v>
      </c>
      <c r="AA1185">
        <v>335.07268272080006</v>
      </c>
      <c r="AB1185" t="s">
        <v>41</v>
      </c>
      <c r="AC1185" t="s">
        <v>54</v>
      </c>
      <c r="AD1185" t="s">
        <v>54</v>
      </c>
      <c r="AE1185" t="s">
        <v>55</v>
      </c>
      <c r="AF1185" t="s">
        <v>5593</v>
      </c>
    </row>
    <row r="1186" spans="1:32" x14ac:dyDescent="0.25">
      <c r="A1186" t="s">
        <v>5594</v>
      </c>
      <c r="B1186" t="s">
        <v>5595</v>
      </c>
      <c r="C1186" t="s">
        <v>5596</v>
      </c>
      <c r="D1186" t="s">
        <v>5597</v>
      </c>
      <c r="E1186" t="s">
        <v>136</v>
      </c>
      <c r="F1186">
        <v>4</v>
      </c>
      <c r="G1186">
        <v>2022</v>
      </c>
      <c r="H1186" s="1">
        <v>44973.712144317127</v>
      </c>
      <c r="I1186" t="s">
        <v>3355</v>
      </c>
      <c r="J1186">
        <v>279</v>
      </c>
      <c r="K1186">
        <v>0</v>
      </c>
      <c r="L1186" t="s">
        <v>38</v>
      </c>
      <c r="M1186" t="s">
        <v>51</v>
      </c>
      <c r="N1186">
        <v>279</v>
      </c>
      <c r="R1186" t="s">
        <v>52</v>
      </c>
      <c r="S1186">
        <v>35.588194000000001</v>
      </c>
      <c r="T1186">
        <v>-77.546097000000003</v>
      </c>
      <c r="U1186">
        <v>0.80600833299999997</v>
      </c>
      <c r="V1186">
        <v>1</v>
      </c>
      <c r="W1186">
        <v>3.5</v>
      </c>
      <c r="X1186">
        <v>0</v>
      </c>
      <c r="Y1186">
        <v>293.5582</v>
      </c>
      <c r="Z1186">
        <v>37007408003</v>
      </c>
      <c r="AA1186">
        <v>976.08129314320001</v>
      </c>
      <c r="AB1186" t="s">
        <v>41</v>
      </c>
      <c r="AC1186" t="s">
        <v>54</v>
      </c>
      <c r="AD1186" t="s">
        <v>54</v>
      </c>
      <c r="AE1186" t="s">
        <v>54</v>
      </c>
      <c r="AF1186" t="s">
        <v>5598</v>
      </c>
    </row>
    <row r="1187" spans="1:32" x14ac:dyDescent="0.25">
      <c r="A1187" t="s">
        <v>5599</v>
      </c>
      <c r="B1187" t="s">
        <v>5600</v>
      </c>
      <c r="C1187" t="s">
        <v>5600</v>
      </c>
      <c r="D1187" t="s">
        <v>1887</v>
      </c>
      <c r="E1187" t="s">
        <v>99</v>
      </c>
      <c r="F1187">
        <v>6</v>
      </c>
      <c r="G1187">
        <v>2022</v>
      </c>
      <c r="H1187" s="1">
        <v>44834.610232187501</v>
      </c>
      <c r="I1187" t="s">
        <v>3355</v>
      </c>
      <c r="J1187">
        <v>278.91000000000003</v>
      </c>
      <c r="K1187">
        <v>0</v>
      </c>
      <c r="L1187" t="s">
        <v>38</v>
      </c>
      <c r="M1187" t="s">
        <v>51</v>
      </c>
      <c r="N1187">
        <v>278.91000000000003</v>
      </c>
      <c r="R1187" t="s">
        <v>52</v>
      </c>
      <c r="S1187">
        <v>29.774609999999999</v>
      </c>
      <c r="T1187">
        <v>-95.754099999999994</v>
      </c>
      <c r="U1187">
        <v>2.0858333330000001</v>
      </c>
      <c r="V1187">
        <v>1</v>
      </c>
      <c r="W1187">
        <v>6.48</v>
      </c>
      <c r="X1187">
        <v>0</v>
      </c>
      <c r="Y1187">
        <v>761.69</v>
      </c>
      <c r="AB1187" t="s">
        <v>544</v>
      </c>
      <c r="AC1187" t="s">
        <v>54</v>
      </c>
      <c r="AD1187" t="s">
        <v>54</v>
      </c>
      <c r="AE1187" t="s">
        <v>73</v>
      </c>
      <c r="AF1187" t="s">
        <v>5601</v>
      </c>
    </row>
    <row r="1188" spans="1:32" x14ac:dyDescent="0.25">
      <c r="A1188" t="s">
        <v>5602</v>
      </c>
      <c r="B1188" t="s">
        <v>5603</v>
      </c>
      <c r="C1188" t="s">
        <v>5604</v>
      </c>
      <c r="D1188" t="s">
        <v>5434</v>
      </c>
      <c r="E1188" t="s">
        <v>259</v>
      </c>
      <c r="F1188">
        <v>7</v>
      </c>
      <c r="G1188">
        <v>2022</v>
      </c>
      <c r="H1188" s="1">
        <v>44950.707902453702</v>
      </c>
      <c r="I1188" t="s">
        <v>3355</v>
      </c>
      <c r="J1188">
        <v>278.2</v>
      </c>
      <c r="K1188">
        <v>0</v>
      </c>
      <c r="L1188" t="s">
        <v>38</v>
      </c>
      <c r="M1188" t="s">
        <v>51</v>
      </c>
      <c r="N1188">
        <v>278.2</v>
      </c>
      <c r="R1188" t="s">
        <v>52</v>
      </c>
      <c r="S1188">
        <v>43.314722000000003</v>
      </c>
      <c r="T1188">
        <v>-95.150555999999995</v>
      </c>
      <c r="U1188">
        <v>0</v>
      </c>
      <c r="V1188">
        <v>1</v>
      </c>
      <c r="W1188">
        <v>10.26</v>
      </c>
      <c r="X1188">
        <v>5.17</v>
      </c>
      <c r="Y1188">
        <v>0</v>
      </c>
      <c r="Z1188">
        <v>19001083001</v>
      </c>
      <c r="AA1188">
        <v>1001.575953785</v>
      </c>
      <c r="AB1188" t="s">
        <v>53</v>
      </c>
      <c r="AC1188" t="s">
        <v>72</v>
      </c>
      <c r="AD1188" t="s">
        <v>54</v>
      </c>
      <c r="AE1188" t="s">
        <v>73</v>
      </c>
      <c r="AF1188" t="s">
        <v>5605</v>
      </c>
    </row>
    <row r="1189" spans="1:32" x14ac:dyDescent="0.25">
      <c r="A1189" t="s">
        <v>5606</v>
      </c>
      <c r="B1189" t="s">
        <v>5607</v>
      </c>
      <c r="C1189" t="s">
        <v>5608</v>
      </c>
      <c r="D1189" t="s">
        <v>5609</v>
      </c>
      <c r="E1189" t="s">
        <v>247</v>
      </c>
      <c r="F1189">
        <v>1</v>
      </c>
      <c r="G1189">
        <v>2022</v>
      </c>
      <c r="H1189" s="1">
        <v>44974.402170636575</v>
      </c>
      <c r="I1189" t="s">
        <v>3355</v>
      </c>
      <c r="J1189">
        <v>277.93</v>
      </c>
      <c r="K1189">
        <v>0</v>
      </c>
      <c r="L1189" t="s">
        <v>38</v>
      </c>
      <c r="M1189" t="s">
        <v>79</v>
      </c>
      <c r="Q1189">
        <v>277.93</v>
      </c>
      <c r="R1189" t="s">
        <v>94</v>
      </c>
      <c r="S1189">
        <v>42.231774000000001</v>
      </c>
      <c r="T1189">
        <v>-72.013347999999993</v>
      </c>
      <c r="U1189">
        <v>0.431666667</v>
      </c>
      <c r="V1189">
        <v>1</v>
      </c>
      <c r="W1189">
        <v>1.08</v>
      </c>
      <c r="X1189">
        <v>0</v>
      </c>
      <c r="Y1189">
        <v>156.66</v>
      </c>
      <c r="Z1189">
        <v>25000223001</v>
      </c>
      <c r="AA1189">
        <v>295.00964456940005</v>
      </c>
      <c r="AB1189" t="s">
        <v>41</v>
      </c>
      <c r="AC1189" t="s">
        <v>72</v>
      </c>
      <c r="AD1189" t="s">
        <v>54</v>
      </c>
      <c r="AE1189" t="s">
        <v>73</v>
      </c>
      <c r="AF1189" t="s">
        <v>5610</v>
      </c>
    </row>
    <row r="1190" spans="1:32" x14ac:dyDescent="0.25">
      <c r="A1190" t="s">
        <v>5611</v>
      </c>
      <c r="B1190" t="s">
        <v>5612</v>
      </c>
      <c r="C1190" t="s">
        <v>5613</v>
      </c>
      <c r="D1190" t="s">
        <v>5614</v>
      </c>
      <c r="E1190" t="s">
        <v>247</v>
      </c>
      <c r="F1190">
        <v>1</v>
      </c>
      <c r="G1190">
        <v>2022</v>
      </c>
      <c r="H1190" s="1">
        <v>44972.353802893522</v>
      </c>
      <c r="I1190" t="s">
        <v>3355</v>
      </c>
      <c r="J1190">
        <v>277.39999999999998</v>
      </c>
      <c r="K1190">
        <v>0</v>
      </c>
      <c r="L1190" t="s">
        <v>38</v>
      </c>
      <c r="M1190" t="s">
        <v>79</v>
      </c>
      <c r="Q1190">
        <v>277.39999999999998</v>
      </c>
      <c r="R1190" t="s">
        <v>94</v>
      </c>
      <c r="S1190">
        <v>42.104697000000002</v>
      </c>
      <c r="T1190">
        <v>-72.088065999999998</v>
      </c>
      <c r="U1190">
        <v>0.43616666700000001</v>
      </c>
      <c r="V1190">
        <v>1</v>
      </c>
      <c r="W1190">
        <v>0.65800000000000003</v>
      </c>
      <c r="X1190">
        <v>0</v>
      </c>
      <c r="Y1190">
        <v>159.15899999999999</v>
      </c>
      <c r="Z1190">
        <v>25000151001</v>
      </c>
      <c r="AA1190">
        <v>160.2521526056</v>
      </c>
      <c r="AB1190" t="s">
        <v>54</v>
      </c>
      <c r="AC1190" t="s">
        <v>54</v>
      </c>
      <c r="AD1190" t="s">
        <v>54</v>
      </c>
      <c r="AE1190" t="s">
        <v>73</v>
      </c>
      <c r="AF1190" t="s">
        <v>5615</v>
      </c>
    </row>
    <row r="1191" spans="1:32" x14ac:dyDescent="0.25">
      <c r="A1191" t="s">
        <v>5616</v>
      </c>
      <c r="B1191" t="s">
        <v>5617</v>
      </c>
      <c r="C1191" t="s">
        <v>5617</v>
      </c>
      <c r="D1191" t="s">
        <v>3520</v>
      </c>
      <c r="E1191" t="s">
        <v>99</v>
      </c>
      <c r="F1191">
        <v>6</v>
      </c>
      <c r="G1191">
        <v>2022</v>
      </c>
      <c r="H1191" s="1">
        <v>44805.424865682871</v>
      </c>
      <c r="I1191" t="s">
        <v>3355</v>
      </c>
      <c r="J1191">
        <v>275</v>
      </c>
      <c r="K1191">
        <v>0</v>
      </c>
      <c r="L1191" t="s">
        <v>38</v>
      </c>
      <c r="M1191" t="s">
        <v>79</v>
      </c>
      <c r="Q1191">
        <v>275</v>
      </c>
      <c r="R1191" t="s">
        <v>94</v>
      </c>
      <c r="S1191">
        <v>31.40494</v>
      </c>
      <c r="T1191">
        <v>-97.180049999999994</v>
      </c>
      <c r="U1191">
        <v>0.97008333300000005</v>
      </c>
      <c r="V1191">
        <v>1</v>
      </c>
      <c r="W1191">
        <v>4</v>
      </c>
      <c r="X1191">
        <v>0</v>
      </c>
      <c r="Y1191">
        <v>354.2</v>
      </c>
      <c r="Z1191">
        <v>48003030003</v>
      </c>
      <c r="AA1191">
        <v>347.82001304170001</v>
      </c>
      <c r="AB1191" t="s">
        <v>54</v>
      </c>
      <c r="AC1191" t="s">
        <v>64</v>
      </c>
      <c r="AD1191" t="s">
        <v>54</v>
      </c>
      <c r="AE1191" t="s">
        <v>55</v>
      </c>
      <c r="AF1191" t="s">
        <v>5618</v>
      </c>
    </row>
    <row r="1192" spans="1:32" x14ac:dyDescent="0.25">
      <c r="A1192" t="s">
        <v>5619</v>
      </c>
      <c r="B1192" t="s">
        <v>5620</v>
      </c>
      <c r="C1192" t="s">
        <v>5621</v>
      </c>
      <c r="D1192" t="s">
        <v>5622</v>
      </c>
      <c r="E1192" t="s">
        <v>117</v>
      </c>
      <c r="F1192">
        <v>5</v>
      </c>
      <c r="G1192">
        <v>2022</v>
      </c>
      <c r="H1192" s="1">
        <v>44945.479884375003</v>
      </c>
      <c r="I1192" t="s">
        <v>3355</v>
      </c>
      <c r="J1192">
        <v>274.60000000000002</v>
      </c>
      <c r="K1192">
        <v>0</v>
      </c>
      <c r="L1192" t="s">
        <v>38</v>
      </c>
      <c r="M1192" t="s">
        <v>51</v>
      </c>
      <c r="N1192">
        <v>269.60000000000002</v>
      </c>
      <c r="R1192" t="s">
        <v>52</v>
      </c>
      <c r="S1192">
        <v>39.109380000000002</v>
      </c>
      <c r="T1192">
        <v>-88.532759999999996</v>
      </c>
      <c r="U1192">
        <v>2.2897500000000002</v>
      </c>
      <c r="V1192">
        <v>3</v>
      </c>
      <c r="W1192">
        <v>9</v>
      </c>
      <c r="X1192">
        <v>3.75</v>
      </c>
      <c r="Y1192">
        <v>835.22400000000005</v>
      </c>
      <c r="Z1192">
        <v>17000597001</v>
      </c>
      <c r="AA1192">
        <v>892.31312246300001</v>
      </c>
      <c r="AB1192" t="s">
        <v>53</v>
      </c>
      <c r="AC1192" t="s">
        <v>72</v>
      </c>
      <c r="AD1192" t="s">
        <v>54</v>
      </c>
      <c r="AE1192" t="s">
        <v>73</v>
      </c>
      <c r="AF1192" t="s">
        <v>5623</v>
      </c>
    </row>
    <row r="1193" spans="1:32" x14ac:dyDescent="0.25">
      <c r="A1193" t="s">
        <v>5624</v>
      </c>
      <c r="B1193" t="s">
        <v>5625</v>
      </c>
      <c r="C1193" t="s">
        <v>5626</v>
      </c>
      <c r="D1193" t="s">
        <v>5627</v>
      </c>
      <c r="E1193" t="s">
        <v>61</v>
      </c>
      <c r="F1193">
        <v>1</v>
      </c>
      <c r="G1193">
        <v>2022</v>
      </c>
      <c r="H1193" s="1">
        <v>44985.465926307872</v>
      </c>
      <c r="I1193" t="s">
        <v>3355</v>
      </c>
      <c r="J1193">
        <v>273.76299999999998</v>
      </c>
      <c r="K1193">
        <v>0</v>
      </c>
      <c r="L1193" t="s">
        <v>38</v>
      </c>
      <c r="M1193" t="s">
        <v>79</v>
      </c>
      <c r="Q1193">
        <v>273.76299999999998</v>
      </c>
      <c r="R1193" t="s">
        <v>94</v>
      </c>
      <c r="S1193">
        <v>41.564191000000001</v>
      </c>
      <c r="T1193">
        <v>-72.546420999999995</v>
      </c>
      <c r="U1193">
        <v>1.330833333</v>
      </c>
      <c r="V1193">
        <v>1</v>
      </c>
      <c r="W1193">
        <v>3.9</v>
      </c>
      <c r="X1193">
        <v>0</v>
      </c>
      <c r="Y1193">
        <v>484.76</v>
      </c>
      <c r="Z1193">
        <v>9000420001</v>
      </c>
      <c r="AA1193">
        <v>985.18652908670003</v>
      </c>
      <c r="AB1193" t="s">
        <v>54</v>
      </c>
      <c r="AC1193" t="s">
        <v>54</v>
      </c>
      <c r="AD1193" t="s">
        <v>54</v>
      </c>
      <c r="AE1193" t="s">
        <v>73</v>
      </c>
      <c r="AF1193" t="s">
        <v>5628</v>
      </c>
    </row>
    <row r="1194" spans="1:32" x14ac:dyDescent="0.25">
      <c r="A1194" t="s">
        <v>5629</v>
      </c>
      <c r="B1194" t="s">
        <v>5630</v>
      </c>
      <c r="C1194" t="s">
        <v>5631</v>
      </c>
      <c r="D1194" t="s">
        <v>5632</v>
      </c>
      <c r="E1194" t="s">
        <v>85</v>
      </c>
      <c r="F1194">
        <v>2</v>
      </c>
      <c r="G1194">
        <v>2022</v>
      </c>
      <c r="H1194" s="1">
        <v>44963.424186840275</v>
      </c>
      <c r="I1194" t="s">
        <v>3355</v>
      </c>
      <c r="J1194">
        <v>273.69</v>
      </c>
      <c r="K1194">
        <v>0</v>
      </c>
      <c r="L1194" t="s">
        <v>38</v>
      </c>
      <c r="M1194" t="s">
        <v>51</v>
      </c>
      <c r="N1194">
        <v>273.69</v>
      </c>
      <c r="R1194" t="s">
        <v>86</v>
      </c>
      <c r="S1194">
        <v>42.093778</v>
      </c>
      <c r="T1194">
        <v>-76.268000000000001</v>
      </c>
      <c r="U1194">
        <v>0</v>
      </c>
      <c r="V1194">
        <v>2</v>
      </c>
      <c r="W1194">
        <v>1</v>
      </c>
      <c r="X1194">
        <v>0</v>
      </c>
      <c r="Y1194">
        <v>0</v>
      </c>
      <c r="Z1194">
        <v>36007216001</v>
      </c>
      <c r="AA1194">
        <v>291.91386434860999</v>
      </c>
      <c r="AB1194" t="s">
        <v>54</v>
      </c>
      <c r="AC1194" t="s">
        <v>72</v>
      </c>
      <c r="AD1194" t="s">
        <v>43</v>
      </c>
      <c r="AE1194" t="s">
        <v>73</v>
      </c>
      <c r="AF1194" t="s">
        <v>5633</v>
      </c>
    </row>
    <row r="1195" spans="1:32" x14ac:dyDescent="0.25">
      <c r="A1195" t="s">
        <v>5634</v>
      </c>
      <c r="B1195" t="s">
        <v>5635</v>
      </c>
      <c r="C1195" t="s">
        <v>5636</v>
      </c>
      <c r="D1195" t="s">
        <v>5637</v>
      </c>
      <c r="E1195" t="s">
        <v>777</v>
      </c>
      <c r="F1195">
        <v>9</v>
      </c>
      <c r="G1195">
        <v>2022</v>
      </c>
      <c r="H1195" s="1">
        <v>44986.526602916667</v>
      </c>
      <c r="I1195" t="s">
        <v>3355</v>
      </c>
      <c r="J1195">
        <v>273</v>
      </c>
      <c r="K1195">
        <v>0</v>
      </c>
      <c r="L1195" t="s">
        <v>38</v>
      </c>
      <c r="M1195" t="s">
        <v>51</v>
      </c>
      <c r="N1195">
        <v>273</v>
      </c>
      <c r="R1195" t="s">
        <v>86</v>
      </c>
      <c r="S1195">
        <v>39.035407734780101</v>
      </c>
      <c r="T1195">
        <v>-119.948886576654</v>
      </c>
      <c r="Z1195">
        <v>32000013001</v>
      </c>
      <c r="AA1195">
        <v>1083.5230772765001</v>
      </c>
      <c r="AB1195" t="s">
        <v>54</v>
      </c>
      <c r="AC1195" t="s">
        <v>54</v>
      </c>
      <c r="AD1195" t="s">
        <v>54</v>
      </c>
      <c r="AE1195" t="s">
        <v>73</v>
      </c>
      <c r="AF1195" t="s">
        <v>5638</v>
      </c>
    </row>
    <row r="1196" spans="1:32" x14ac:dyDescent="0.25">
      <c r="A1196" t="s">
        <v>5639</v>
      </c>
      <c r="B1196" t="s">
        <v>5640</v>
      </c>
      <c r="C1196" t="s">
        <v>5641</v>
      </c>
      <c r="D1196" t="s">
        <v>5642</v>
      </c>
      <c r="E1196" t="s">
        <v>514</v>
      </c>
      <c r="F1196">
        <v>1</v>
      </c>
      <c r="G1196">
        <v>2022</v>
      </c>
      <c r="H1196" s="1">
        <v>44988.401443564813</v>
      </c>
      <c r="I1196" t="s">
        <v>3355</v>
      </c>
      <c r="J1196">
        <v>271.24599999999998</v>
      </c>
      <c r="K1196">
        <v>0</v>
      </c>
      <c r="L1196" t="s">
        <v>38</v>
      </c>
      <c r="M1196" t="s">
        <v>79</v>
      </c>
      <c r="Q1196">
        <v>271.24599999999998</v>
      </c>
      <c r="R1196" t="s">
        <v>94</v>
      </c>
      <c r="S1196">
        <v>41.725200000000001</v>
      </c>
      <c r="T1196">
        <v>-71.284729999999996</v>
      </c>
      <c r="U1196">
        <v>1.7024999999999999</v>
      </c>
      <c r="V1196">
        <v>1</v>
      </c>
      <c r="W1196">
        <v>2.0099999999999998</v>
      </c>
      <c r="X1196">
        <v>1.97</v>
      </c>
      <c r="Y1196">
        <v>618.66999999999996</v>
      </c>
      <c r="Z1196">
        <v>44000260011</v>
      </c>
      <c r="AA1196">
        <v>657.3980351207</v>
      </c>
      <c r="AB1196" t="s">
        <v>54</v>
      </c>
      <c r="AC1196" t="s">
        <v>54</v>
      </c>
      <c r="AD1196" t="s">
        <v>54</v>
      </c>
      <c r="AE1196" t="s">
        <v>73</v>
      </c>
      <c r="AF1196" t="s">
        <v>5643</v>
      </c>
    </row>
    <row r="1197" spans="1:32" x14ac:dyDescent="0.25">
      <c r="A1197" t="s">
        <v>5644</v>
      </c>
      <c r="B1197" t="s">
        <v>5645</v>
      </c>
      <c r="C1197" t="s">
        <v>5646</v>
      </c>
      <c r="D1197" t="s">
        <v>5647</v>
      </c>
      <c r="E1197" t="s">
        <v>600</v>
      </c>
      <c r="F1197">
        <v>4</v>
      </c>
      <c r="G1197">
        <v>2022</v>
      </c>
      <c r="H1197" s="1">
        <v>44956.628650960651</v>
      </c>
      <c r="I1197" t="s">
        <v>3355</v>
      </c>
      <c r="J1197">
        <v>269.52</v>
      </c>
      <c r="K1197">
        <v>0</v>
      </c>
      <c r="L1197" t="s">
        <v>38</v>
      </c>
      <c r="M1197" t="s">
        <v>51</v>
      </c>
      <c r="N1197">
        <v>255.46</v>
      </c>
      <c r="R1197" t="s">
        <v>52</v>
      </c>
      <c r="S1197">
        <v>30.186781</v>
      </c>
      <c r="T1197">
        <v>-81.393682999999996</v>
      </c>
      <c r="U1197">
        <v>0</v>
      </c>
      <c r="V1197">
        <v>2</v>
      </c>
      <c r="W1197">
        <v>2.4</v>
      </c>
      <c r="X1197">
        <v>1.63</v>
      </c>
      <c r="Y1197">
        <v>0</v>
      </c>
      <c r="Z1197">
        <v>12000172023</v>
      </c>
      <c r="AA1197">
        <v>209.4204267005</v>
      </c>
      <c r="AB1197" t="s">
        <v>41</v>
      </c>
      <c r="AC1197" t="s">
        <v>54</v>
      </c>
      <c r="AD1197" t="s">
        <v>54</v>
      </c>
      <c r="AE1197" t="s">
        <v>55</v>
      </c>
      <c r="AF1197" t="s">
        <v>5648</v>
      </c>
    </row>
    <row r="1198" spans="1:32" x14ac:dyDescent="0.25">
      <c r="A1198" t="s">
        <v>5649</v>
      </c>
      <c r="B1198" t="s">
        <v>5650</v>
      </c>
      <c r="C1198" t="s">
        <v>5651</v>
      </c>
      <c r="D1198" t="s">
        <v>5652</v>
      </c>
      <c r="E1198" t="s">
        <v>192</v>
      </c>
      <c r="F1198">
        <v>4</v>
      </c>
      <c r="G1198">
        <v>2022</v>
      </c>
      <c r="H1198" s="1">
        <v>44974.589798333334</v>
      </c>
      <c r="I1198" t="s">
        <v>3355</v>
      </c>
      <c r="J1198">
        <v>268</v>
      </c>
      <c r="K1198">
        <v>0</v>
      </c>
      <c r="L1198" t="s">
        <v>38</v>
      </c>
      <c r="M1198" t="s">
        <v>51</v>
      </c>
      <c r="N1198">
        <v>268</v>
      </c>
      <c r="R1198" t="s">
        <v>52</v>
      </c>
      <c r="S1198">
        <v>34.758200000000002</v>
      </c>
      <c r="T1198">
        <v>-87.641000000000005</v>
      </c>
      <c r="U1198">
        <v>1.301833333</v>
      </c>
      <c r="V1198">
        <v>1</v>
      </c>
      <c r="W1198">
        <v>4</v>
      </c>
      <c r="X1198">
        <v>1.4470000000000001</v>
      </c>
      <c r="Y1198">
        <v>474.803</v>
      </c>
      <c r="Z1198">
        <v>1000350001</v>
      </c>
      <c r="AA1198">
        <v>917.80778310480002</v>
      </c>
      <c r="AB1198" t="s">
        <v>41</v>
      </c>
      <c r="AC1198" t="s">
        <v>54</v>
      </c>
      <c r="AD1198" t="s">
        <v>54</v>
      </c>
      <c r="AE1198" t="s">
        <v>73</v>
      </c>
      <c r="AF1198" t="s">
        <v>5653</v>
      </c>
    </row>
    <row r="1199" spans="1:32" x14ac:dyDescent="0.25">
      <c r="A1199" t="s">
        <v>5654</v>
      </c>
      <c r="B1199" t="s">
        <v>5655</v>
      </c>
      <c r="C1199" t="s">
        <v>5656</v>
      </c>
      <c r="D1199" t="s">
        <v>5657</v>
      </c>
      <c r="E1199" t="s">
        <v>1064</v>
      </c>
      <c r="F1199">
        <v>3</v>
      </c>
      <c r="G1199">
        <v>2022</v>
      </c>
      <c r="H1199" s="1">
        <v>44945.392841365741</v>
      </c>
      <c r="I1199" t="s">
        <v>3355</v>
      </c>
      <c r="J1199">
        <v>266.57</v>
      </c>
      <c r="K1199">
        <v>0</v>
      </c>
      <c r="L1199" t="s">
        <v>38</v>
      </c>
      <c r="M1199" t="s">
        <v>51</v>
      </c>
      <c r="N1199">
        <v>266.57</v>
      </c>
      <c r="R1199" t="s">
        <v>52</v>
      </c>
      <c r="S1199">
        <v>39.246060999999997</v>
      </c>
      <c r="T1199">
        <v>-77.204640999999995</v>
      </c>
      <c r="U1199">
        <v>0.78075000000000006</v>
      </c>
      <c r="V1199">
        <v>1</v>
      </c>
      <c r="W1199">
        <v>1.5</v>
      </c>
      <c r="X1199">
        <v>0</v>
      </c>
      <c r="Y1199">
        <v>284.99299999999999</v>
      </c>
      <c r="Z1199">
        <v>24000300032</v>
      </c>
      <c r="AA1199">
        <v>419.56927227647998</v>
      </c>
      <c r="AB1199" t="s">
        <v>87</v>
      </c>
      <c r="AC1199" t="s">
        <v>54</v>
      </c>
      <c r="AD1199" t="s">
        <v>54</v>
      </c>
      <c r="AE1199" t="s">
        <v>73</v>
      </c>
      <c r="AF1199" t="s">
        <v>5658</v>
      </c>
    </row>
    <row r="1200" spans="1:32" x14ac:dyDescent="0.25">
      <c r="A1200" t="s">
        <v>5659</v>
      </c>
      <c r="B1200" t="s">
        <v>5660</v>
      </c>
      <c r="C1200" t="s">
        <v>5661</v>
      </c>
      <c r="D1200" t="s">
        <v>5662</v>
      </c>
      <c r="E1200" t="s">
        <v>213</v>
      </c>
      <c r="F1200">
        <v>3</v>
      </c>
      <c r="G1200">
        <v>2022</v>
      </c>
      <c r="H1200" s="1">
        <v>44978.580844780096</v>
      </c>
      <c r="I1200" t="s">
        <v>3355</v>
      </c>
      <c r="J1200">
        <v>266.51</v>
      </c>
      <c r="K1200">
        <v>0</v>
      </c>
      <c r="L1200" t="s">
        <v>38</v>
      </c>
      <c r="M1200" t="s">
        <v>51</v>
      </c>
      <c r="N1200">
        <v>266.51</v>
      </c>
      <c r="R1200" t="s">
        <v>52</v>
      </c>
      <c r="S1200">
        <v>40.164760000000001</v>
      </c>
      <c r="T1200">
        <v>-79.864930000000001</v>
      </c>
      <c r="U1200">
        <v>3.4740000000000002</v>
      </c>
      <c r="V1200">
        <v>1</v>
      </c>
      <c r="W1200">
        <v>3.66</v>
      </c>
      <c r="X1200">
        <v>0</v>
      </c>
      <c r="Y1200">
        <v>1262.1790000000001</v>
      </c>
      <c r="Z1200">
        <v>42005097001</v>
      </c>
      <c r="AA1200">
        <v>1034.3548031815999</v>
      </c>
      <c r="AB1200" t="s">
        <v>41</v>
      </c>
      <c r="AC1200" t="s">
        <v>72</v>
      </c>
      <c r="AD1200" t="s">
        <v>54</v>
      </c>
      <c r="AE1200" t="s">
        <v>73</v>
      </c>
      <c r="AF1200" t="s">
        <v>5663</v>
      </c>
    </row>
    <row r="1201" spans="1:32" x14ac:dyDescent="0.25">
      <c r="A1201" t="s">
        <v>5664</v>
      </c>
      <c r="B1201" t="s">
        <v>5665</v>
      </c>
      <c r="C1201" t="s">
        <v>5666</v>
      </c>
      <c r="D1201" t="s">
        <v>5667</v>
      </c>
      <c r="E1201" t="s">
        <v>259</v>
      </c>
      <c r="F1201">
        <v>7</v>
      </c>
      <c r="G1201">
        <v>2022</v>
      </c>
      <c r="H1201" s="1">
        <v>44973.544650370372</v>
      </c>
      <c r="I1201" t="s">
        <v>3355</v>
      </c>
      <c r="J1201">
        <v>264.3</v>
      </c>
      <c r="K1201">
        <v>0</v>
      </c>
      <c r="L1201" t="s">
        <v>38</v>
      </c>
      <c r="M1201" t="s">
        <v>51</v>
      </c>
      <c r="N1201">
        <v>264.3</v>
      </c>
      <c r="R1201" t="s">
        <v>52</v>
      </c>
      <c r="S1201">
        <v>43.374160000000003</v>
      </c>
      <c r="T1201">
        <v>-94.815690000000004</v>
      </c>
      <c r="U1201">
        <v>0</v>
      </c>
      <c r="V1201">
        <v>1</v>
      </c>
      <c r="W1201">
        <v>8</v>
      </c>
      <c r="X1201">
        <v>3.5</v>
      </c>
      <c r="Y1201">
        <v>0</v>
      </c>
      <c r="Z1201">
        <v>19000280001</v>
      </c>
      <c r="AA1201">
        <v>1970.7372676111399</v>
      </c>
      <c r="AB1201" t="s">
        <v>53</v>
      </c>
      <c r="AC1201" t="s">
        <v>42</v>
      </c>
      <c r="AD1201" t="s">
        <v>54</v>
      </c>
      <c r="AE1201" t="s">
        <v>467</v>
      </c>
      <c r="AF1201" t="s">
        <v>5668</v>
      </c>
    </row>
    <row r="1202" spans="1:32" x14ac:dyDescent="0.25">
      <c r="A1202" t="s">
        <v>5669</v>
      </c>
      <c r="B1202" t="s">
        <v>5670</v>
      </c>
      <c r="C1202" t="s">
        <v>5671</v>
      </c>
      <c r="D1202" t="s">
        <v>5672</v>
      </c>
      <c r="E1202" t="s">
        <v>136</v>
      </c>
      <c r="F1202">
        <v>4</v>
      </c>
      <c r="G1202">
        <v>2022</v>
      </c>
      <c r="H1202" s="1">
        <v>44977.436466747684</v>
      </c>
      <c r="I1202" t="s">
        <v>3355</v>
      </c>
      <c r="J1202">
        <v>262</v>
      </c>
      <c r="K1202">
        <v>0</v>
      </c>
      <c r="L1202" t="s">
        <v>38</v>
      </c>
      <c r="M1202" t="s">
        <v>51</v>
      </c>
      <c r="N1202">
        <v>262</v>
      </c>
      <c r="R1202" t="s">
        <v>52</v>
      </c>
      <c r="S1202">
        <v>35.281680999999999</v>
      </c>
      <c r="T1202">
        <v>-81.016193000000001</v>
      </c>
      <c r="U1202">
        <v>2.1880583329999999</v>
      </c>
      <c r="V1202">
        <v>1</v>
      </c>
      <c r="W1202">
        <v>4</v>
      </c>
      <c r="X1202">
        <v>0</v>
      </c>
      <c r="Y1202">
        <v>797.98940000000005</v>
      </c>
      <c r="Z1202">
        <v>37003608001</v>
      </c>
      <c r="AA1202">
        <v>1220.1016164289999</v>
      </c>
      <c r="AB1202" t="s">
        <v>41</v>
      </c>
      <c r="AC1202" t="s">
        <v>54</v>
      </c>
      <c r="AD1202" t="s">
        <v>54</v>
      </c>
      <c r="AE1202" t="s">
        <v>54</v>
      </c>
      <c r="AF1202" t="s">
        <v>5673</v>
      </c>
    </row>
    <row r="1203" spans="1:32" x14ac:dyDescent="0.25">
      <c r="A1203" t="s">
        <v>5674</v>
      </c>
      <c r="B1203" t="s">
        <v>5675</v>
      </c>
      <c r="C1203" t="s">
        <v>5676</v>
      </c>
      <c r="D1203" t="s">
        <v>1213</v>
      </c>
      <c r="E1203" t="s">
        <v>1913</v>
      </c>
      <c r="F1203">
        <v>8</v>
      </c>
      <c r="G1203">
        <v>2022</v>
      </c>
      <c r="H1203" s="1">
        <v>44964.54918800926</v>
      </c>
      <c r="I1203" t="s">
        <v>3355</v>
      </c>
      <c r="J1203">
        <v>261</v>
      </c>
      <c r="K1203">
        <v>0</v>
      </c>
      <c r="L1203" t="s">
        <v>38</v>
      </c>
      <c r="M1203" t="s">
        <v>679</v>
      </c>
      <c r="O1203">
        <v>261</v>
      </c>
      <c r="R1203" t="s">
        <v>52</v>
      </c>
      <c r="S1203">
        <v>45.658479999999997</v>
      </c>
      <c r="T1203">
        <v>-108.75218</v>
      </c>
      <c r="U1203">
        <v>1.002</v>
      </c>
      <c r="V1203">
        <v>1</v>
      </c>
      <c r="W1203">
        <v>0</v>
      </c>
      <c r="X1203">
        <v>0</v>
      </c>
      <c r="Y1203">
        <v>365.97</v>
      </c>
      <c r="Z1203">
        <v>30000062001</v>
      </c>
      <c r="AA1203">
        <v>396.98828713659998</v>
      </c>
      <c r="AB1203" t="s">
        <v>407</v>
      </c>
      <c r="AC1203" t="s">
        <v>42</v>
      </c>
      <c r="AD1203" t="s">
        <v>54</v>
      </c>
      <c r="AE1203" t="s">
        <v>65</v>
      </c>
      <c r="AF1203" t="s">
        <v>5677</v>
      </c>
    </row>
    <row r="1204" spans="1:32" x14ac:dyDescent="0.25">
      <c r="A1204" t="s">
        <v>5678</v>
      </c>
      <c r="B1204" t="s">
        <v>5679</v>
      </c>
      <c r="C1204" t="s">
        <v>5679</v>
      </c>
      <c r="D1204" t="s">
        <v>98</v>
      </c>
      <c r="E1204" t="s">
        <v>99</v>
      </c>
      <c r="F1204">
        <v>6</v>
      </c>
      <c r="G1204">
        <v>2022</v>
      </c>
      <c r="H1204" s="1">
        <v>44832.4273009838</v>
      </c>
      <c r="I1204" t="s">
        <v>3355</v>
      </c>
      <c r="J1204">
        <v>260.79000000000002</v>
      </c>
      <c r="K1204">
        <v>0</v>
      </c>
      <c r="L1204" t="s">
        <v>38</v>
      </c>
      <c r="M1204" t="s">
        <v>79</v>
      </c>
      <c r="Q1204">
        <v>260.79000000000002</v>
      </c>
      <c r="R1204" t="s">
        <v>94</v>
      </c>
      <c r="S1204">
        <v>29.695799999999998</v>
      </c>
      <c r="T1204">
        <v>-95.877600000000001</v>
      </c>
      <c r="AB1204" t="s">
        <v>41</v>
      </c>
      <c r="AC1204" t="s">
        <v>54</v>
      </c>
      <c r="AD1204" t="s">
        <v>54</v>
      </c>
      <c r="AE1204" t="s">
        <v>73</v>
      </c>
      <c r="AF1204" t="s">
        <v>5680</v>
      </c>
    </row>
    <row r="1205" spans="1:32" x14ac:dyDescent="0.25">
      <c r="A1205" t="s">
        <v>5681</v>
      </c>
      <c r="B1205" t="s">
        <v>5682</v>
      </c>
      <c r="C1205" t="s">
        <v>5683</v>
      </c>
      <c r="D1205" t="s">
        <v>5684</v>
      </c>
      <c r="E1205" t="s">
        <v>36</v>
      </c>
      <c r="F1205">
        <v>9</v>
      </c>
      <c r="G1205">
        <v>2022</v>
      </c>
      <c r="H1205" s="1">
        <v>44973.600910428242</v>
      </c>
      <c r="I1205" t="s">
        <v>3355</v>
      </c>
      <c r="J1205">
        <v>260.41000000000003</v>
      </c>
      <c r="K1205">
        <v>0</v>
      </c>
      <c r="L1205" t="s">
        <v>38</v>
      </c>
      <c r="M1205" t="s">
        <v>79</v>
      </c>
      <c r="Q1205">
        <v>258.22000000000003</v>
      </c>
      <c r="R1205" t="s">
        <v>94</v>
      </c>
      <c r="S1205">
        <v>33.287859999640098</v>
      </c>
      <c r="T1205">
        <v>-117.437310000156</v>
      </c>
      <c r="AB1205" t="s">
        <v>118</v>
      </c>
      <c r="AC1205" t="s">
        <v>72</v>
      </c>
      <c r="AD1205" t="s">
        <v>54</v>
      </c>
      <c r="AE1205" t="s">
        <v>44</v>
      </c>
      <c r="AF1205" t="s">
        <v>5685</v>
      </c>
    </row>
    <row r="1206" spans="1:32" x14ac:dyDescent="0.25">
      <c r="A1206" t="s">
        <v>5686</v>
      </c>
      <c r="B1206" t="s">
        <v>5687</v>
      </c>
      <c r="C1206" t="s">
        <v>5688</v>
      </c>
      <c r="D1206" t="s">
        <v>5689</v>
      </c>
      <c r="E1206" t="s">
        <v>247</v>
      </c>
      <c r="F1206">
        <v>1</v>
      </c>
      <c r="G1206">
        <v>2022</v>
      </c>
      <c r="H1206" s="1">
        <v>44963.493141921295</v>
      </c>
      <c r="I1206" t="s">
        <v>3355</v>
      </c>
      <c r="J1206">
        <v>260.10000000000002</v>
      </c>
      <c r="K1206">
        <v>0</v>
      </c>
      <c r="L1206" t="s">
        <v>38</v>
      </c>
      <c r="M1206" t="s">
        <v>79</v>
      </c>
      <c r="Q1206">
        <v>260.10000000000002</v>
      </c>
      <c r="R1206" t="s">
        <v>52</v>
      </c>
      <c r="S1206">
        <v>42.107813999999998</v>
      </c>
      <c r="T1206">
        <v>-70.899721</v>
      </c>
      <c r="U1206">
        <v>2.5499999999999998</v>
      </c>
      <c r="V1206">
        <v>1</v>
      </c>
      <c r="W1206">
        <v>2.5</v>
      </c>
      <c r="X1206">
        <v>0</v>
      </c>
      <c r="Y1206">
        <v>927.4</v>
      </c>
      <c r="Z1206">
        <v>25000018001</v>
      </c>
      <c r="AA1206">
        <v>695.64002608340002</v>
      </c>
      <c r="AB1206" t="s">
        <v>53</v>
      </c>
      <c r="AC1206" t="s">
        <v>42</v>
      </c>
      <c r="AD1206" t="s">
        <v>54</v>
      </c>
      <c r="AE1206" t="s">
        <v>65</v>
      </c>
      <c r="AF1206" t="s">
        <v>5690</v>
      </c>
    </row>
    <row r="1207" spans="1:32" x14ac:dyDescent="0.25">
      <c r="A1207" t="s">
        <v>5691</v>
      </c>
      <c r="B1207" t="s">
        <v>5692</v>
      </c>
      <c r="C1207" t="s">
        <v>5693</v>
      </c>
      <c r="D1207" t="s">
        <v>5694</v>
      </c>
      <c r="E1207" t="s">
        <v>1064</v>
      </c>
      <c r="F1207">
        <v>3</v>
      </c>
      <c r="G1207">
        <v>2022</v>
      </c>
      <c r="H1207" s="1">
        <v>44999.408679004628</v>
      </c>
      <c r="I1207" t="s">
        <v>3355</v>
      </c>
      <c r="J1207">
        <v>259.97000000000003</v>
      </c>
      <c r="K1207">
        <v>0</v>
      </c>
      <c r="L1207" t="s">
        <v>38</v>
      </c>
      <c r="M1207" t="s">
        <v>79</v>
      </c>
      <c r="Q1207">
        <v>259.97000000000003</v>
      </c>
      <c r="R1207" t="s">
        <v>94</v>
      </c>
      <c r="S1207">
        <v>38.529482000000002</v>
      </c>
      <c r="T1207">
        <v>-76.985787000000002</v>
      </c>
      <c r="U1207">
        <v>1.093583333</v>
      </c>
      <c r="V1207">
        <v>1</v>
      </c>
      <c r="W1207">
        <v>1.5</v>
      </c>
      <c r="X1207">
        <v>0</v>
      </c>
      <c r="Y1207">
        <v>399.23899999999998</v>
      </c>
      <c r="Z1207">
        <v>24000044001</v>
      </c>
      <c r="AA1207">
        <v>400.63038151400002</v>
      </c>
      <c r="AB1207" t="s">
        <v>54</v>
      </c>
      <c r="AC1207" t="s">
        <v>54</v>
      </c>
      <c r="AD1207" t="s">
        <v>54</v>
      </c>
      <c r="AE1207" t="s">
        <v>73</v>
      </c>
      <c r="AF1207" t="s">
        <v>5695</v>
      </c>
    </row>
    <row r="1208" spans="1:32" x14ac:dyDescent="0.25">
      <c r="A1208" t="s">
        <v>5696</v>
      </c>
      <c r="B1208" t="s">
        <v>5697</v>
      </c>
      <c r="C1208" t="s">
        <v>5698</v>
      </c>
      <c r="D1208" t="s">
        <v>5699</v>
      </c>
      <c r="E1208" t="s">
        <v>854</v>
      </c>
      <c r="F1208">
        <v>8</v>
      </c>
      <c r="G1208">
        <v>2022</v>
      </c>
      <c r="H1208" s="1">
        <v>44964.626049652776</v>
      </c>
      <c r="I1208" t="s">
        <v>3355</v>
      </c>
      <c r="J1208">
        <v>257.34100000000001</v>
      </c>
      <c r="K1208">
        <v>0</v>
      </c>
      <c r="L1208" t="s">
        <v>38</v>
      </c>
      <c r="M1208" t="s">
        <v>79</v>
      </c>
      <c r="Q1208">
        <v>257.34100000000001</v>
      </c>
      <c r="R1208" t="s">
        <v>94</v>
      </c>
      <c r="S1208">
        <v>40.061337000000002</v>
      </c>
      <c r="T1208">
        <v>-111.731059</v>
      </c>
      <c r="U1208">
        <v>1.701666667</v>
      </c>
      <c r="V1208">
        <v>1</v>
      </c>
      <c r="W1208">
        <v>3</v>
      </c>
      <c r="X1208">
        <v>4.5</v>
      </c>
      <c r="Y1208">
        <v>621.1</v>
      </c>
      <c r="Z1208">
        <v>49000129001</v>
      </c>
      <c r="AB1208" t="s">
        <v>53</v>
      </c>
      <c r="AC1208" t="s">
        <v>54</v>
      </c>
      <c r="AD1208" t="s">
        <v>54</v>
      </c>
      <c r="AE1208" t="s">
        <v>73</v>
      </c>
      <c r="AF1208" t="s">
        <v>5700</v>
      </c>
    </row>
    <row r="1209" spans="1:32" x14ac:dyDescent="0.25">
      <c r="A1209" t="s">
        <v>5701</v>
      </c>
      <c r="B1209" t="s">
        <v>5702</v>
      </c>
      <c r="C1209" t="s">
        <v>5703</v>
      </c>
      <c r="D1209" t="s">
        <v>5704</v>
      </c>
      <c r="E1209" t="s">
        <v>213</v>
      </c>
      <c r="F1209">
        <v>3</v>
      </c>
      <c r="G1209">
        <v>2022</v>
      </c>
      <c r="H1209" s="1">
        <v>44985.460881932871</v>
      </c>
      <c r="I1209" t="s">
        <v>3355</v>
      </c>
      <c r="J1209">
        <v>257.08999999999997</v>
      </c>
      <c r="K1209">
        <v>0</v>
      </c>
      <c r="L1209" t="s">
        <v>38</v>
      </c>
      <c r="M1209" t="s">
        <v>79</v>
      </c>
      <c r="Q1209">
        <v>257.08999999999997</v>
      </c>
      <c r="R1209" t="s">
        <v>94</v>
      </c>
      <c r="S1209">
        <v>40.582188000000002</v>
      </c>
      <c r="T1209">
        <v>-79.161479</v>
      </c>
      <c r="U1209">
        <v>4.9966666670000004</v>
      </c>
      <c r="V1209">
        <v>1</v>
      </c>
      <c r="W1209">
        <v>8.1999999999999993</v>
      </c>
      <c r="X1209">
        <v>0</v>
      </c>
      <c r="Y1209">
        <v>1812</v>
      </c>
      <c r="Z1209">
        <v>42005033001</v>
      </c>
      <c r="AA1209">
        <v>2731.57078305</v>
      </c>
      <c r="AB1209" t="s">
        <v>53</v>
      </c>
      <c r="AC1209" t="s">
        <v>54</v>
      </c>
      <c r="AD1209" t="s">
        <v>54</v>
      </c>
      <c r="AE1209" t="s">
        <v>65</v>
      </c>
      <c r="AF1209" t="s">
        <v>5705</v>
      </c>
    </row>
    <row r="1210" spans="1:32" x14ac:dyDescent="0.25">
      <c r="A1210" t="s">
        <v>5706</v>
      </c>
      <c r="B1210" t="s">
        <v>5707</v>
      </c>
      <c r="C1210" t="s">
        <v>5707</v>
      </c>
      <c r="D1210" t="s">
        <v>2080</v>
      </c>
      <c r="E1210" t="s">
        <v>99</v>
      </c>
      <c r="F1210">
        <v>6</v>
      </c>
      <c r="G1210">
        <v>2022</v>
      </c>
      <c r="H1210" s="1">
        <v>44832.416899652781</v>
      </c>
      <c r="I1210" t="s">
        <v>3355</v>
      </c>
      <c r="J1210">
        <v>255.27</v>
      </c>
      <c r="K1210">
        <v>0</v>
      </c>
      <c r="L1210" t="s">
        <v>38</v>
      </c>
      <c r="M1210" t="s">
        <v>79</v>
      </c>
      <c r="Q1210">
        <v>255.27</v>
      </c>
      <c r="R1210" t="s">
        <v>94</v>
      </c>
      <c r="S1210">
        <v>32.224513999999999</v>
      </c>
      <c r="T1210">
        <v>-95.862696999999997</v>
      </c>
      <c r="U1210">
        <v>0.41720833299999999</v>
      </c>
      <c r="V1210">
        <v>1</v>
      </c>
      <c r="W1210">
        <v>1.0269999999999999</v>
      </c>
      <c r="X1210">
        <v>0</v>
      </c>
      <c r="Y1210">
        <v>152.22710000000001</v>
      </c>
      <c r="AB1210" t="s">
        <v>1420</v>
      </c>
      <c r="AC1210" t="s">
        <v>54</v>
      </c>
      <c r="AD1210" t="s">
        <v>54</v>
      </c>
      <c r="AE1210" t="s">
        <v>73</v>
      </c>
      <c r="AF1210" t="s">
        <v>5708</v>
      </c>
    </row>
    <row r="1211" spans="1:32" x14ac:dyDescent="0.25">
      <c r="A1211" t="s">
        <v>5709</v>
      </c>
      <c r="B1211" t="s">
        <v>5710</v>
      </c>
      <c r="C1211" t="s">
        <v>5711</v>
      </c>
      <c r="D1211" t="s">
        <v>5712</v>
      </c>
      <c r="E1211" t="s">
        <v>117</v>
      </c>
      <c r="F1211">
        <v>5</v>
      </c>
      <c r="G1211">
        <v>2022</v>
      </c>
      <c r="H1211" s="1">
        <v>44937.792007731485</v>
      </c>
      <c r="I1211" t="s">
        <v>3355</v>
      </c>
      <c r="J1211">
        <v>255</v>
      </c>
      <c r="K1211">
        <v>0</v>
      </c>
      <c r="L1211" t="s">
        <v>38</v>
      </c>
      <c r="M1211" t="s">
        <v>51</v>
      </c>
      <c r="N1211">
        <v>255</v>
      </c>
      <c r="R1211" t="s">
        <v>52</v>
      </c>
      <c r="S1211">
        <v>38.510689999999997</v>
      </c>
      <c r="T1211">
        <v>-89.150459999999995</v>
      </c>
      <c r="U1211">
        <v>2.1745833330000002</v>
      </c>
      <c r="V1211">
        <v>3</v>
      </c>
      <c r="W1211">
        <v>4.5</v>
      </c>
      <c r="X1211">
        <v>3.15</v>
      </c>
      <c r="Y1211">
        <v>790.77700000000004</v>
      </c>
      <c r="Z1211">
        <v>17000004001</v>
      </c>
      <c r="AA1211">
        <v>949.85821362592003</v>
      </c>
      <c r="AB1211" t="s">
        <v>41</v>
      </c>
      <c r="AC1211" t="s">
        <v>54</v>
      </c>
      <c r="AD1211" t="s">
        <v>54</v>
      </c>
      <c r="AE1211" t="s">
        <v>73</v>
      </c>
      <c r="AF1211" t="s">
        <v>5713</v>
      </c>
    </row>
    <row r="1212" spans="1:32" x14ac:dyDescent="0.25">
      <c r="A1212" t="s">
        <v>5714</v>
      </c>
      <c r="B1212" t="s">
        <v>5715</v>
      </c>
      <c r="C1212" t="s">
        <v>5715</v>
      </c>
      <c r="D1212" t="s">
        <v>5716</v>
      </c>
      <c r="E1212" t="s">
        <v>99</v>
      </c>
      <c r="F1212">
        <v>6</v>
      </c>
      <c r="G1212">
        <v>2022</v>
      </c>
      <c r="H1212" s="1">
        <v>44834.461045960648</v>
      </c>
      <c r="I1212" t="s">
        <v>3355</v>
      </c>
      <c r="J1212">
        <v>255</v>
      </c>
      <c r="K1212">
        <v>0</v>
      </c>
      <c r="L1212" t="s">
        <v>38</v>
      </c>
      <c r="M1212" t="s">
        <v>79</v>
      </c>
      <c r="Q1212">
        <v>255</v>
      </c>
      <c r="R1212" t="s">
        <v>52</v>
      </c>
      <c r="S1212">
        <v>27.801670000000001</v>
      </c>
      <c r="T1212">
        <v>-97.651129999999995</v>
      </c>
      <c r="U1212">
        <v>0.93333333299999999</v>
      </c>
      <c r="V1212">
        <v>1</v>
      </c>
      <c r="W1212">
        <v>3</v>
      </c>
      <c r="X1212">
        <v>2.4</v>
      </c>
      <c r="Y1212">
        <v>340.9</v>
      </c>
      <c r="Z1212">
        <v>48001206001</v>
      </c>
      <c r="AB1212" t="s">
        <v>118</v>
      </c>
      <c r="AC1212" t="s">
        <v>54</v>
      </c>
      <c r="AD1212" t="s">
        <v>54</v>
      </c>
      <c r="AE1212" t="s">
        <v>54</v>
      </c>
      <c r="AF1212" t="s">
        <v>5717</v>
      </c>
    </row>
    <row r="1213" spans="1:32" x14ac:dyDescent="0.25">
      <c r="A1213" t="s">
        <v>5718</v>
      </c>
      <c r="B1213" t="s">
        <v>5719</v>
      </c>
      <c r="C1213" t="s">
        <v>5720</v>
      </c>
      <c r="D1213" t="s">
        <v>5721</v>
      </c>
      <c r="E1213" t="s">
        <v>629</v>
      </c>
      <c r="F1213">
        <v>6</v>
      </c>
      <c r="G1213">
        <v>2022</v>
      </c>
      <c r="H1213" s="1">
        <v>44985.532883402775</v>
      </c>
      <c r="I1213" t="s">
        <v>3355</v>
      </c>
      <c r="J1213">
        <v>255</v>
      </c>
      <c r="K1213">
        <v>0</v>
      </c>
      <c r="L1213" t="s">
        <v>38</v>
      </c>
      <c r="M1213" t="s">
        <v>51</v>
      </c>
      <c r="N1213">
        <v>207</v>
      </c>
      <c r="R1213" t="s">
        <v>52</v>
      </c>
      <c r="S1213">
        <v>33.349440000000001</v>
      </c>
      <c r="T1213">
        <v>-105.66195999999999</v>
      </c>
      <c r="U1213">
        <v>1.5433333330000001</v>
      </c>
      <c r="V1213">
        <v>1</v>
      </c>
      <c r="W1213">
        <v>2.64</v>
      </c>
      <c r="X1213">
        <v>0</v>
      </c>
      <c r="Y1213">
        <v>563.76</v>
      </c>
      <c r="Z1213">
        <v>35200900505</v>
      </c>
      <c r="AA1213">
        <v>983.36548189799998</v>
      </c>
      <c r="AB1213" t="s">
        <v>118</v>
      </c>
      <c r="AC1213" t="s">
        <v>5722</v>
      </c>
      <c r="AD1213" t="s">
        <v>54</v>
      </c>
      <c r="AE1213" t="s">
        <v>73</v>
      </c>
      <c r="AF1213" t="s">
        <v>5723</v>
      </c>
    </row>
    <row r="1214" spans="1:32" x14ac:dyDescent="0.25">
      <c r="A1214" t="s">
        <v>5724</v>
      </c>
      <c r="B1214" t="s">
        <v>5725</v>
      </c>
      <c r="C1214" t="s">
        <v>5726</v>
      </c>
      <c r="D1214" t="s">
        <v>5727</v>
      </c>
      <c r="E1214" t="s">
        <v>36</v>
      </c>
      <c r="F1214">
        <v>9</v>
      </c>
      <c r="G1214">
        <v>2022</v>
      </c>
      <c r="H1214" s="1">
        <v>44946.671153726849</v>
      </c>
      <c r="I1214" t="s">
        <v>3355</v>
      </c>
      <c r="J1214">
        <v>254.5</v>
      </c>
      <c r="K1214">
        <v>0</v>
      </c>
      <c r="L1214" t="s">
        <v>38</v>
      </c>
      <c r="M1214" t="s">
        <v>51</v>
      </c>
      <c r="N1214">
        <v>190.1</v>
      </c>
      <c r="R1214" t="s">
        <v>52</v>
      </c>
      <c r="S1214">
        <v>34.145388835227401</v>
      </c>
      <c r="T1214">
        <v>-116.412344904893</v>
      </c>
      <c r="AB1214" t="s">
        <v>54</v>
      </c>
      <c r="AC1214" t="s">
        <v>54</v>
      </c>
      <c r="AD1214" t="s">
        <v>54</v>
      </c>
      <c r="AE1214" t="s">
        <v>73</v>
      </c>
      <c r="AF1214" t="s">
        <v>5728</v>
      </c>
    </row>
    <row r="1215" spans="1:32" x14ac:dyDescent="0.25">
      <c r="A1215" t="s">
        <v>5729</v>
      </c>
      <c r="B1215" t="s">
        <v>5730</v>
      </c>
      <c r="C1215" t="s">
        <v>5731</v>
      </c>
      <c r="D1215" t="s">
        <v>5732</v>
      </c>
      <c r="E1215" t="s">
        <v>259</v>
      </c>
      <c r="F1215">
        <v>7</v>
      </c>
      <c r="G1215">
        <v>2022</v>
      </c>
      <c r="H1215" s="1">
        <v>44965.508653773148</v>
      </c>
      <c r="I1215" t="s">
        <v>3355</v>
      </c>
      <c r="J1215">
        <v>254</v>
      </c>
      <c r="K1215">
        <v>0</v>
      </c>
      <c r="L1215" t="s">
        <v>38</v>
      </c>
      <c r="M1215" t="s">
        <v>51</v>
      </c>
      <c r="N1215">
        <v>254</v>
      </c>
      <c r="R1215" t="s">
        <v>52</v>
      </c>
      <c r="S1215">
        <v>41.566389000000001</v>
      </c>
      <c r="T1215">
        <v>-91.248889000000005</v>
      </c>
      <c r="U1215">
        <v>0</v>
      </c>
      <c r="V1215">
        <v>1</v>
      </c>
      <c r="W1215">
        <v>4.6100000000000003</v>
      </c>
      <c r="X1215">
        <v>2.21</v>
      </c>
      <c r="Y1215">
        <v>0</v>
      </c>
      <c r="Z1215">
        <v>19000916001</v>
      </c>
      <c r="AA1215">
        <v>650.11384636590003</v>
      </c>
      <c r="AB1215" t="s">
        <v>41</v>
      </c>
      <c r="AC1215" t="s">
        <v>72</v>
      </c>
      <c r="AD1215" t="s">
        <v>54</v>
      </c>
      <c r="AE1215" t="s">
        <v>65</v>
      </c>
      <c r="AF1215" t="s">
        <v>5733</v>
      </c>
    </row>
    <row r="1216" spans="1:32" x14ac:dyDescent="0.25">
      <c r="A1216" t="s">
        <v>5734</v>
      </c>
      <c r="B1216" t="s">
        <v>5735</v>
      </c>
      <c r="C1216" t="s">
        <v>5736</v>
      </c>
      <c r="D1216" t="s">
        <v>5737</v>
      </c>
      <c r="E1216" t="s">
        <v>1719</v>
      </c>
      <c r="F1216">
        <v>7</v>
      </c>
      <c r="G1216">
        <v>2022</v>
      </c>
      <c r="H1216" s="1">
        <v>44971.639101122688</v>
      </c>
      <c r="I1216" t="s">
        <v>3355</v>
      </c>
      <c r="J1216">
        <v>253.91</v>
      </c>
      <c r="K1216">
        <v>0</v>
      </c>
      <c r="L1216" t="s">
        <v>38</v>
      </c>
      <c r="M1216" t="s">
        <v>51</v>
      </c>
      <c r="N1216">
        <v>253.91</v>
      </c>
      <c r="R1216" t="s">
        <v>52</v>
      </c>
      <c r="S1216">
        <v>37.38597</v>
      </c>
      <c r="T1216">
        <v>-94.710800000000006</v>
      </c>
      <c r="U1216">
        <v>3.1816666659999999</v>
      </c>
      <c r="V1216">
        <v>2</v>
      </c>
      <c r="W1216">
        <v>3</v>
      </c>
      <c r="X1216">
        <v>0</v>
      </c>
      <c r="Y1216">
        <v>955.50350000000003</v>
      </c>
      <c r="Z1216">
        <v>20000456001</v>
      </c>
      <c r="AA1216">
        <v>2080.1822036520098</v>
      </c>
      <c r="AB1216" t="s">
        <v>177</v>
      </c>
      <c r="AC1216" t="s">
        <v>72</v>
      </c>
      <c r="AD1216" t="s">
        <v>54</v>
      </c>
      <c r="AE1216" t="s">
        <v>73</v>
      </c>
      <c r="AF1216" t="s">
        <v>5738</v>
      </c>
    </row>
    <row r="1217" spans="1:32" x14ac:dyDescent="0.25">
      <c r="A1217" t="s">
        <v>5739</v>
      </c>
      <c r="B1217" t="s">
        <v>5740</v>
      </c>
      <c r="C1217" t="s">
        <v>5741</v>
      </c>
      <c r="D1217" t="s">
        <v>5742</v>
      </c>
      <c r="E1217" t="s">
        <v>514</v>
      </c>
      <c r="F1217">
        <v>1</v>
      </c>
      <c r="G1217">
        <v>2022</v>
      </c>
      <c r="H1217" s="1">
        <v>44939.583159872687</v>
      </c>
      <c r="I1217" t="s">
        <v>3355</v>
      </c>
      <c r="J1217">
        <v>253.9</v>
      </c>
      <c r="K1217">
        <v>0</v>
      </c>
      <c r="L1217" t="s">
        <v>38</v>
      </c>
      <c r="M1217" t="s">
        <v>79</v>
      </c>
      <c r="Q1217">
        <v>253.9</v>
      </c>
      <c r="R1217" t="s">
        <v>94</v>
      </c>
      <c r="S1217">
        <v>41.658470999999999</v>
      </c>
      <c r="T1217">
        <v>-71.448077999999995</v>
      </c>
      <c r="U1217">
        <v>0.82039308300000002</v>
      </c>
      <c r="V1217">
        <v>1</v>
      </c>
      <c r="W1217">
        <v>1.7</v>
      </c>
      <c r="X1217">
        <v>0.85699999999999998</v>
      </c>
      <c r="Y1217">
        <v>298.80990400000002</v>
      </c>
      <c r="Z1217">
        <v>44000008001</v>
      </c>
      <c r="AA1217">
        <v>373.31467368350002</v>
      </c>
      <c r="AB1217" t="s">
        <v>54</v>
      </c>
      <c r="AC1217" t="s">
        <v>54</v>
      </c>
      <c r="AD1217" t="s">
        <v>54</v>
      </c>
      <c r="AE1217" t="s">
        <v>73</v>
      </c>
      <c r="AF1217" t="s">
        <v>5743</v>
      </c>
    </row>
    <row r="1218" spans="1:32" x14ac:dyDescent="0.25">
      <c r="A1218" t="s">
        <v>5744</v>
      </c>
      <c r="B1218" t="s">
        <v>5745</v>
      </c>
      <c r="C1218" t="s">
        <v>5746</v>
      </c>
      <c r="D1218" t="s">
        <v>5747</v>
      </c>
      <c r="E1218" t="s">
        <v>85</v>
      </c>
      <c r="F1218">
        <v>2</v>
      </c>
      <c r="G1218">
        <v>2022</v>
      </c>
      <c r="H1218" s="1">
        <v>44980.461934988423</v>
      </c>
      <c r="I1218" t="s">
        <v>3355</v>
      </c>
      <c r="J1218">
        <v>252</v>
      </c>
      <c r="K1218">
        <v>0</v>
      </c>
      <c r="L1218" t="s">
        <v>38</v>
      </c>
      <c r="M1218" t="s">
        <v>39</v>
      </c>
      <c r="N1218">
        <v>104</v>
      </c>
      <c r="Q1218">
        <v>953</v>
      </c>
      <c r="R1218" t="s">
        <v>673</v>
      </c>
      <c r="S1218">
        <v>42.660350000000001</v>
      </c>
      <c r="T1218">
        <v>-77.041330000000002</v>
      </c>
      <c r="U1218">
        <v>1.3499019999999999</v>
      </c>
      <c r="V1218">
        <v>2</v>
      </c>
      <c r="W1218">
        <v>1.8</v>
      </c>
      <c r="X1218">
        <v>0</v>
      </c>
      <c r="Y1218">
        <v>489.69</v>
      </c>
      <c r="Z1218">
        <v>36008097001</v>
      </c>
      <c r="AA1218">
        <v>524.46159034560003</v>
      </c>
      <c r="AB1218" t="s">
        <v>53</v>
      </c>
      <c r="AC1218" t="s">
        <v>42</v>
      </c>
      <c r="AD1218" t="s">
        <v>54</v>
      </c>
      <c r="AE1218" t="s">
        <v>73</v>
      </c>
      <c r="AF1218" t="s">
        <v>5748</v>
      </c>
    </row>
    <row r="1219" spans="1:32" x14ac:dyDescent="0.25">
      <c r="A1219" t="s">
        <v>5749</v>
      </c>
      <c r="B1219" t="s">
        <v>5750</v>
      </c>
      <c r="C1219" t="s">
        <v>5751</v>
      </c>
      <c r="D1219" t="s">
        <v>5752</v>
      </c>
      <c r="E1219" t="s">
        <v>36</v>
      </c>
      <c r="F1219">
        <v>9</v>
      </c>
      <c r="G1219">
        <v>2022</v>
      </c>
      <c r="H1219" s="1">
        <v>44950.725038750003</v>
      </c>
      <c r="I1219" t="s">
        <v>3355</v>
      </c>
      <c r="J1219">
        <v>252</v>
      </c>
      <c r="K1219">
        <v>0</v>
      </c>
      <c r="L1219" t="s">
        <v>38</v>
      </c>
      <c r="M1219" t="s">
        <v>79</v>
      </c>
      <c r="Q1219">
        <v>251</v>
      </c>
      <c r="R1219" t="s">
        <v>86</v>
      </c>
      <c r="S1219">
        <v>35.141714</v>
      </c>
      <c r="T1219">
        <v>-120.63287</v>
      </c>
      <c r="U1219">
        <v>0.92925000000000002</v>
      </c>
      <c r="V1219">
        <v>1</v>
      </c>
      <c r="W1219">
        <v>1.9</v>
      </c>
      <c r="X1219">
        <v>0</v>
      </c>
      <c r="Y1219">
        <v>339.30900000000003</v>
      </c>
      <c r="Z1219">
        <v>6003028001</v>
      </c>
      <c r="AA1219">
        <v>497.14588251510003</v>
      </c>
      <c r="AB1219" t="s">
        <v>53</v>
      </c>
      <c r="AC1219" t="s">
        <v>72</v>
      </c>
      <c r="AD1219" t="s">
        <v>54</v>
      </c>
      <c r="AE1219" t="s">
        <v>73</v>
      </c>
      <c r="AF1219" t="s">
        <v>5753</v>
      </c>
    </row>
    <row r="1220" spans="1:32" x14ac:dyDescent="0.25">
      <c r="A1220" t="s">
        <v>5754</v>
      </c>
      <c r="B1220" t="s">
        <v>5755</v>
      </c>
      <c r="C1220" t="s">
        <v>5756</v>
      </c>
      <c r="D1220" t="s">
        <v>5757</v>
      </c>
      <c r="E1220" t="s">
        <v>36</v>
      </c>
      <c r="F1220">
        <v>9</v>
      </c>
      <c r="G1220">
        <v>2022</v>
      </c>
      <c r="H1220" s="1">
        <v>44985.642741412034</v>
      </c>
      <c r="I1220" t="s">
        <v>3355</v>
      </c>
      <c r="J1220">
        <v>251.65</v>
      </c>
      <c r="K1220">
        <v>0</v>
      </c>
      <c r="L1220" t="s">
        <v>38</v>
      </c>
      <c r="M1220" t="s">
        <v>79</v>
      </c>
      <c r="Q1220">
        <v>251.65</v>
      </c>
      <c r="R1220" t="s">
        <v>94</v>
      </c>
      <c r="S1220">
        <v>37.780340000000002</v>
      </c>
      <c r="T1220">
        <v>-121.51779000000001</v>
      </c>
      <c r="U1220">
        <v>1.2603333329999999</v>
      </c>
      <c r="V1220">
        <v>1</v>
      </c>
      <c r="W1220">
        <v>3</v>
      </c>
      <c r="X1220">
        <v>0.91</v>
      </c>
      <c r="Y1220">
        <v>460.12299999999999</v>
      </c>
      <c r="AB1220" t="s">
        <v>4408</v>
      </c>
      <c r="AC1220" t="s">
        <v>54</v>
      </c>
      <c r="AD1220" t="s">
        <v>54</v>
      </c>
      <c r="AE1220" t="s">
        <v>73</v>
      </c>
      <c r="AF1220" t="s">
        <v>5758</v>
      </c>
    </row>
    <row r="1221" spans="1:32" x14ac:dyDescent="0.25">
      <c r="A1221" t="s">
        <v>5759</v>
      </c>
      <c r="B1221" t="s">
        <v>5760</v>
      </c>
      <c r="C1221" t="s">
        <v>5761</v>
      </c>
      <c r="D1221" t="s">
        <v>5762</v>
      </c>
      <c r="E1221" t="s">
        <v>213</v>
      </c>
      <c r="F1221">
        <v>3</v>
      </c>
      <c r="G1221">
        <v>2022</v>
      </c>
      <c r="H1221" s="1">
        <v>44973.472590879632</v>
      </c>
      <c r="I1221" t="s">
        <v>3355</v>
      </c>
      <c r="J1221">
        <v>251.3</v>
      </c>
      <c r="K1221">
        <v>0</v>
      </c>
      <c r="L1221" t="s">
        <v>38</v>
      </c>
      <c r="M1221" t="s">
        <v>51</v>
      </c>
      <c r="N1221">
        <v>240</v>
      </c>
      <c r="R1221" t="s">
        <v>52</v>
      </c>
      <c r="S1221">
        <v>39.827520999999997</v>
      </c>
      <c r="T1221">
        <v>-77.155787000000004</v>
      </c>
      <c r="U1221">
        <v>1.4125000000000001</v>
      </c>
      <c r="V1221">
        <v>1</v>
      </c>
      <c r="W1221">
        <v>3</v>
      </c>
      <c r="X1221">
        <v>0</v>
      </c>
      <c r="Y1221">
        <v>514.88</v>
      </c>
      <c r="Z1221">
        <v>42003019001</v>
      </c>
      <c r="AA1221">
        <v>979.72338752059989</v>
      </c>
      <c r="AB1221" t="s">
        <v>41</v>
      </c>
      <c r="AC1221" t="s">
        <v>54</v>
      </c>
      <c r="AD1221" t="s">
        <v>54</v>
      </c>
      <c r="AE1221" t="s">
        <v>65</v>
      </c>
      <c r="AF1221" t="s">
        <v>5763</v>
      </c>
    </row>
    <row r="1222" spans="1:32" x14ac:dyDescent="0.25">
      <c r="A1222" t="s">
        <v>5764</v>
      </c>
      <c r="B1222" t="s">
        <v>5765</v>
      </c>
      <c r="C1222" t="s">
        <v>5766</v>
      </c>
      <c r="D1222" t="s">
        <v>5767</v>
      </c>
      <c r="E1222" t="s">
        <v>136</v>
      </c>
      <c r="F1222">
        <v>4</v>
      </c>
      <c r="G1222">
        <v>2022</v>
      </c>
      <c r="H1222" s="1">
        <v>44973.42427116898</v>
      </c>
      <c r="I1222" t="s">
        <v>3355</v>
      </c>
      <c r="J1222">
        <v>251.19900000000001</v>
      </c>
      <c r="K1222">
        <v>0</v>
      </c>
      <c r="L1222" t="s">
        <v>38</v>
      </c>
      <c r="M1222" t="s">
        <v>51</v>
      </c>
      <c r="N1222">
        <v>251.19900000000001</v>
      </c>
      <c r="R1222" t="s">
        <v>52</v>
      </c>
      <c r="S1222">
        <v>35.358949000000003</v>
      </c>
      <c r="T1222">
        <v>-77.416505999999998</v>
      </c>
      <c r="U1222">
        <v>1.4772666670000001</v>
      </c>
      <c r="V1222">
        <v>1</v>
      </c>
      <c r="W1222">
        <v>3.5</v>
      </c>
      <c r="X1222">
        <v>0</v>
      </c>
      <c r="Y1222">
        <v>538.60590000000002</v>
      </c>
      <c r="Z1222">
        <v>37007405001</v>
      </c>
      <c r="AA1222">
        <v>987.00757627539997</v>
      </c>
      <c r="AB1222" t="s">
        <v>41</v>
      </c>
      <c r="AC1222" t="s">
        <v>54</v>
      </c>
      <c r="AD1222" t="s">
        <v>54</v>
      </c>
      <c r="AE1222" t="s">
        <v>73</v>
      </c>
      <c r="AF1222" t="s">
        <v>5768</v>
      </c>
    </row>
    <row r="1223" spans="1:32" x14ac:dyDescent="0.25">
      <c r="A1223" t="s">
        <v>5769</v>
      </c>
      <c r="B1223" t="s">
        <v>5770</v>
      </c>
      <c r="C1223" t="s">
        <v>5771</v>
      </c>
      <c r="D1223" t="s">
        <v>5772</v>
      </c>
      <c r="E1223" t="s">
        <v>525</v>
      </c>
      <c r="F1223">
        <v>2</v>
      </c>
      <c r="G1223">
        <v>2022</v>
      </c>
      <c r="H1223" s="1">
        <v>44956.476203622682</v>
      </c>
      <c r="I1223" t="s">
        <v>3355</v>
      </c>
      <c r="J1223">
        <v>249.1</v>
      </c>
      <c r="K1223">
        <v>0</v>
      </c>
      <c r="L1223" t="s">
        <v>38</v>
      </c>
      <c r="M1223" t="s">
        <v>79</v>
      </c>
      <c r="Q1223">
        <v>249.1</v>
      </c>
      <c r="R1223" t="s">
        <v>94</v>
      </c>
      <c r="S1223">
        <v>39.639085000000001</v>
      </c>
      <c r="T1223">
        <v>-75.541673000000003</v>
      </c>
      <c r="U1223">
        <v>1.1447833329999999</v>
      </c>
      <c r="V1223">
        <v>1</v>
      </c>
      <c r="W1223">
        <v>1.875</v>
      </c>
      <c r="X1223">
        <v>0</v>
      </c>
      <c r="Y1223">
        <v>417.75040000000001</v>
      </c>
      <c r="Z1223">
        <v>34005086001</v>
      </c>
      <c r="AA1223">
        <v>629.53601313359002</v>
      </c>
      <c r="AB1223" t="s">
        <v>54</v>
      </c>
      <c r="AC1223" t="s">
        <v>64</v>
      </c>
      <c r="AD1223" t="s">
        <v>54</v>
      </c>
      <c r="AE1223" t="s">
        <v>65</v>
      </c>
      <c r="AF1223" t="s">
        <v>5773</v>
      </c>
    </row>
    <row r="1224" spans="1:32" x14ac:dyDescent="0.25">
      <c r="A1224" t="s">
        <v>5774</v>
      </c>
      <c r="B1224" t="s">
        <v>5775</v>
      </c>
      <c r="C1224" t="s">
        <v>5776</v>
      </c>
      <c r="D1224" t="s">
        <v>5777</v>
      </c>
      <c r="E1224" t="s">
        <v>207</v>
      </c>
      <c r="F1224">
        <v>4</v>
      </c>
      <c r="G1224">
        <v>2022</v>
      </c>
      <c r="H1224" s="1">
        <v>44959.316765682874</v>
      </c>
      <c r="I1224" t="s">
        <v>3355</v>
      </c>
      <c r="J1224">
        <v>247.3</v>
      </c>
      <c r="K1224">
        <v>0</v>
      </c>
      <c r="L1224" t="s">
        <v>38</v>
      </c>
      <c r="M1224" t="s">
        <v>79</v>
      </c>
      <c r="Q1224">
        <v>247.3</v>
      </c>
      <c r="R1224" t="s">
        <v>94</v>
      </c>
      <c r="S1224">
        <v>36.352885000000001</v>
      </c>
      <c r="T1224">
        <v>-82.248467000000005</v>
      </c>
      <c r="U1224">
        <v>2.120333333</v>
      </c>
      <c r="V1224">
        <v>1</v>
      </c>
      <c r="W1224">
        <v>3.5</v>
      </c>
      <c r="X1224">
        <v>2.77</v>
      </c>
      <c r="Y1224">
        <v>772.61900000000003</v>
      </c>
      <c r="Z1224">
        <v>47000445001</v>
      </c>
      <c r="AA1224">
        <v>1087.1651716538995</v>
      </c>
      <c r="AB1224" t="s">
        <v>38</v>
      </c>
      <c r="AC1224" t="s">
        <v>38</v>
      </c>
      <c r="AD1224" t="s">
        <v>38</v>
      </c>
      <c r="AE1224" t="s">
        <v>38</v>
      </c>
      <c r="AF1224" t="s">
        <v>5778</v>
      </c>
    </row>
    <row r="1225" spans="1:32" x14ac:dyDescent="0.25">
      <c r="A1225" t="s">
        <v>1395</v>
      </c>
      <c r="B1225" t="s">
        <v>5779</v>
      </c>
      <c r="C1225" t="s">
        <v>5779</v>
      </c>
      <c r="D1225" t="s">
        <v>5780</v>
      </c>
      <c r="E1225" t="s">
        <v>99</v>
      </c>
      <c r="F1225">
        <v>6</v>
      </c>
      <c r="G1225">
        <v>2022</v>
      </c>
      <c r="H1225" s="1">
        <v>44839.474905243056</v>
      </c>
      <c r="I1225" t="s">
        <v>3355</v>
      </c>
      <c r="J1225">
        <v>245.18</v>
      </c>
      <c r="K1225">
        <v>0</v>
      </c>
      <c r="L1225" t="s">
        <v>38</v>
      </c>
      <c r="M1225" t="s">
        <v>79</v>
      </c>
      <c r="Q1225">
        <v>212.05</v>
      </c>
      <c r="R1225" t="s">
        <v>52</v>
      </c>
      <c r="S1225">
        <v>29.791518</v>
      </c>
      <c r="T1225">
        <v>-95.043481</v>
      </c>
      <c r="U1225">
        <v>2.9876083329999998</v>
      </c>
      <c r="V1225">
        <v>1</v>
      </c>
      <c r="W1225">
        <v>8</v>
      </c>
      <c r="X1225">
        <v>0</v>
      </c>
      <c r="Y1225">
        <v>1090.7603999999999</v>
      </c>
      <c r="Z1225">
        <v>48007033006</v>
      </c>
      <c r="AA1225">
        <v>2913.6755019199995</v>
      </c>
      <c r="AB1225" t="s">
        <v>41</v>
      </c>
      <c r="AC1225" t="s">
        <v>54</v>
      </c>
      <c r="AD1225" t="s">
        <v>54</v>
      </c>
      <c r="AE1225" t="s">
        <v>73</v>
      </c>
      <c r="AF1225" t="s">
        <v>5781</v>
      </c>
    </row>
    <row r="1226" spans="1:32" x14ac:dyDescent="0.25">
      <c r="A1226" t="s">
        <v>5782</v>
      </c>
      <c r="B1226" t="s">
        <v>5783</v>
      </c>
      <c r="C1226" t="s">
        <v>5784</v>
      </c>
      <c r="D1226" t="s">
        <v>5785</v>
      </c>
      <c r="E1226" t="s">
        <v>259</v>
      </c>
      <c r="F1226">
        <v>7</v>
      </c>
      <c r="G1226">
        <v>2022</v>
      </c>
      <c r="H1226" s="1">
        <v>44958.638064918981</v>
      </c>
      <c r="I1226" t="s">
        <v>3355</v>
      </c>
      <c r="J1226">
        <v>245.15700000000001</v>
      </c>
      <c r="K1226">
        <v>0</v>
      </c>
      <c r="L1226" t="s">
        <v>38</v>
      </c>
      <c r="M1226" t="s">
        <v>51</v>
      </c>
      <c r="N1226">
        <v>245.15700000000001</v>
      </c>
      <c r="R1226" t="s">
        <v>52</v>
      </c>
      <c r="S1226">
        <v>41.826943999999997</v>
      </c>
      <c r="T1226">
        <v>-94.116639000000006</v>
      </c>
      <c r="U1226">
        <v>0</v>
      </c>
      <c r="V1226">
        <v>1</v>
      </c>
      <c r="W1226">
        <v>4.3499999999999996</v>
      </c>
      <c r="X1226">
        <v>2.9</v>
      </c>
      <c r="Y1226">
        <v>0</v>
      </c>
      <c r="Z1226">
        <v>19000674001</v>
      </c>
      <c r="AA1226">
        <v>1065.3126053895</v>
      </c>
      <c r="AB1226" t="s">
        <v>41</v>
      </c>
      <c r="AC1226" t="s">
        <v>54</v>
      </c>
      <c r="AD1226" t="s">
        <v>54</v>
      </c>
      <c r="AE1226" t="s">
        <v>54</v>
      </c>
      <c r="AF1226" t="s">
        <v>5786</v>
      </c>
    </row>
    <row r="1227" spans="1:32" x14ac:dyDescent="0.25">
      <c r="A1227" t="s">
        <v>5787</v>
      </c>
      <c r="B1227" t="s">
        <v>5788</v>
      </c>
      <c r="C1227" t="s">
        <v>5789</v>
      </c>
      <c r="D1227" t="s">
        <v>5790</v>
      </c>
      <c r="E1227" t="s">
        <v>715</v>
      </c>
      <c r="F1227">
        <v>7</v>
      </c>
      <c r="G1227">
        <v>2022</v>
      </c>
      <c r="H1227" s="1">
        <v>44943.450958784721</v>
      </c>
      <c r="I1227" t="s">
        <v>3355</v>
      </c>
      <c r="J1227">
        <v>244.9</v>
      </c>
      <c r="K1227">
        <v>0</v>
      </c>
      <c r="L1227" t="s">
        <v>38</v>
      </c>
      <c r="M1227" t="s">
        <v>51</v>
      </c>
      <c r="N1227">
        <v>244.9</v>
      </c>
      <c r="R1227" t="s">
        <v>52</v>
      </c>
      <c r="S1227">
        <v>41.551974000000001</v>
      </c>
      <c r="T1227">
        <v>-96.101399999999998</v>
      </c>
      <c r="U1227">
        <v>0.91941666700000002</v>
      </c>
      <c r="V1227">
        <v>1</v>
      </c>
      <c r="W1227">
        <v>2</v>
      </c>
      <c r="X1227">
        <v>1.1000000000000001</v>
      </c>
      <c r="Y1227">
        <v>335.61</v>
      </c>
      <c r="Z1227">
        <v>31000285001</v>
      </c>
      <c r="AA1227">
        <v>502.60902408119995</v>
      </c>
      <c r="AB1227" t="s">
        <v>87</v>
      </c>
      <c r="AC1227" t="s">
        <v>54</v>
      </c>
      <c r="AD1227" t="s">
        <v>54</v>
      </c>
      <c r="AE1227" t="s">
        <v>73</v>
      </c>
      <c r="AF1227" t="s">
        <v>5791</v>
      </c>
    </row>
    <row r="1228" spans="1:32" x14ac:dyDescent="0.25">
      <c r="A1228" t="s">
        <v>5792</v>
      </c>
      <c r="B1228" t="s">
        <v>5793</v>
      </c>
      <c r="C1228" t="s">
        <v>5794</v>
      </c>
      <c r="D1228" t="s">
        <v>1729</v>
      </c>
      <c r="E1228" t="s">
        <v>543</v>
      </c>
      <c r="F1228">
        <v>7</v>
      </c>
      <c r="G1228">
        <v>2022</v>
      </c>
      <c r="H1228" s="1">
        <v>44945.428127939813</v>
      </c>
      <c r="I1228" t="s">
        <v>3355</v>
      </c>
      <c r="J1228">
        <v>243.2</v>
      </c>
      <c r="K1228">
        <v>0</v>
      </c>
      <c r="L1228" t="s">
        <v>38</v>
      </c>
      <c r="M1228" t="s">
        <v>51</v>
      </c>
      <c r="N1228">
        <v>243.2</v>
      </c>
      <c r="R1228" t="s">
        <v>52</v>
      </c>
      <c r="S1228">
        <v>37.754610999999997</v>
      </c>
      <c r="T1228">
        <v>-90.444889000000003</v>
      </c>
      <c r="U1228">
        <v>1.4483333329999999</v>
      </c>
      <c r="V1228">
        <v>1</v>
      </c>
      <c r="W1228">
        <v>0</v>
      </c>
      <c r="X1228">
        <v>0</v>
      </c>
      <c r="Y1228">
        <v>527.53</v>
      </c>
      <c r="Z1228">
        <v>29003198002</v>
      </c>
      <c r="AA1228">
        <v>732.06096985739998</v>
      </c>
      <c r="AB1228" t="s">
        <v>118</v>
      </c>
      <c r="AC1228" t="s">
        <v>54</v>
      </c>
      <c r="AD1228" t="s">
        <v>54</v>
      </c>
      <c r="AE1228" t="s">
        <v>73</v>
      </c>
      <c r="AF1228" t="s">
        <v>5795</v>
      </c>
    </row>
    <row r="1229" spans="1:32" x14ac:dyDescent="0.25">
      <c r="A1229" t="s">
        <v>5796</v>
      </c>
      <c r="B1229" t="s">
        <v>5797</v>
      </c>
      <c r="C1229" t="s">
        <v>5797</v>
      </c>
      <c r="D1229" t="s">
        <v>5780</v>
      </c>
      <c r="E1229" t="s">
        <v>99</v>
      </c>
      <c r="F1229">
        <v>6</v>
      </c>
      <c r="G1229">
        <v>2022</v>
      </c>
      <c r="H1229" s="1">
        <v>44834.893599340277</v>
      </c>
      <c r="I1229" t="s">
        <v>3355</v>
      </c>
      <c r="J1229">
        <v>242.93</v>
      </c>
      <c r="K1229">
        <v>0</v>
      </c>
      <c r="L1229" t="s">
        <v>38</v>
      </c>
      <c r="M1229" t="s">
        <v>79</v>
      </c>
      <c r="Q1229">
        <v>242.63</v>
      </c>
      <c r="R1229" t="s">
        <v>52</v>
      </c>
      <c r="S1229">
        <v>29.721579999999999</v>
      </c>
      <c r="T1229">
        <v>-94.986767999999998</v>
      </c>
      <c r="U1229">
        <v>2.8640249999999998</v>
      </c>
      <c r="V1229">
        <v>1</v>
      </c>
      <c r="W1229">
        <v>6.2</v>
      </c>
      <c r="X1229">
        <v>0</v>
      </c>
      <c r="Y1229">
        <v>1045.2865999999999</v>
      </c>
      <c r="Z1229">
        <v>48007033001</v>
      </c>
      <c r="AA1229">
        <v>1893.889076248</v>
      </c>
      <c r="AB1229" t="s">
        <v>41</v>
      </c>
      <c r="AC1229" t="s">
        <v>54</v>
      </c>
      <c r="AD1229" t="s">
        <v>54</v>
      </c>
      <c r="AE1229" t="s">
        <v>73</v>
      </c>
      <c r="AF1229" t="s">
        <v>5798</v>
      </c>
    </row>
    <row r="1230" spans="1:32" x14ac:dyDescent="0.25">
      <c r="A1230" t="s">
        <v>5799</v>
      </c>
      <c r="B1230" t="s">
        <v>5800</v>
      </c>
      <c r="C1230" t="s">
        <v>5801</v>
      </c>
      <c r="D1230" t="s">
        <v>5802</v>
      </c>
      <c r="E1230" t="s">
        <v>543</v>
      </c>
      <c r="F1230">
        <v>7</v>
      </c>
      <c r="G1230">
        <v>2022</v>
      </c>
      <c r="H1230" s="1">
        <v>44957.614334155092</v>
      </c>
      <c r="I1230" t="s">
        <v>3355</v>
      </c>
      <c r="J1230">
        <v>242.92</v>
      </c>
      <c r="K1230">
        <v>0</v>
      </c>
      <c r="L1230" t="s">
        <v>38</v>
      </c>
      <c r="M1230" t="s">
        <v>39</v>
      </c>
      <c r="N1230">
        <v>45.576000000000001</v>
      </c>
      <c r="Q1230">
        <v>91.606999999999999</v>
      </c>
      <c r="R1230" t="s">
        <v>52</v>
      </c>
      <c r="S1230">
        <v>37.131086000000003</v>
      </c>
      <c r="T1230">
        <v>-93.488587999999993</v>
      </c>
      <c r="U1230">
        <v>16.063997499999999</v>
      </c>
      <c r="V1230">
        <v>1</v>
      </c>
      <c r="W1230">
        <v>0</v>
      </c>
      <c r="X1230">
        <v>0</v>
      </c>
      <c r="Y1230">
        <v>5864.4580999999998</v>
      </c>
      <c r="Z1230">
        <v>29001130001</v>
      </c>
      <c r="AA1230">
        <v>855.89217868900005</v>
      </c>
      <c r="AB1230" t="s">
        <v>41</v>
      </c>
      <c r="AC1230" t="s">
        <v>54</v>
      </c>
      <c r="AD1230" t="s">
        <v>54</v>
      </c>
      <c r="AE1230" t="s">
        <v>54</v>
      </c>
      <c r="AF1230" t="s">
        <v>5803</v>
      </c>
    </row>
    <row r="1231" spans="1:32" x14ac:dyDescent="0.25">
      <c r="A1231" t="s">
        <v>5804</v>
      </c>
      <c r="B1231" t="s">
        <v>5805</v>
      </c>
      <c r="C1231" t="s">
        <v>5806</v>
      </c>
      <c r="D1231" t="s">
        <v>1548</v>
      </c>
      <c r="E1231" t="s">
        <v>1064</v>
      </c>
      <c r="F1231">
        <v>3</v>
      </c>
      <c r="G1231">
        <v>2022</v>
      </c>
      <c r="H1231" s="1">
        <v>44951.467341111114</v>
      </c>
      <c r="I1231" t="s">
        <v>3355</v>
      </c>
      <c r="J1231">
        <v>242.5</v>
      </c>
      <c r="K1231">
        <v>0</v>
      </c>
      <c r="L1231" t="s">
        <v>38</v>
      </c>
      <c r="M1231" t="s">
        <v>79</v>
      </c>
      <c r="Q1231">
        <v>242.5</v>
      </c>
      <c r="R1231" t="s">
        <v>94</v>
      </c>
      <c r="S1231">
        <v>39.600267000000002</v>
      </c>
      <c r="T1231">
        <v>-78.817457000000005</v>
      </c>
      <c r="U1231">
        <v>1.3674999999999999</v>
      </c>
      <c r="V1231">
        <v>1</v>
      </c>
      <c r="W1231">
        <v>1.25</v>
      </c>
      <c r="X1231">
        <v>0</v>
      </c>
      <c r="Y1231">
        <v>497.7</v>
      </c>
      <c r="Z1231">
        <v>24000030002</v>
      </c>
      <c r="AA1231">
        <v>419.02295811986994</v>
      </c>
      <c r="AB1231" t="s">
        <v>41</v>
      </c>
      <c r="AC1231" t="s">
        <v>54</v>
      </c>
      <c r="AD1231" t="s">
        <v>54</v>
      </c>
      <c r="AE1231" t="s">
        <v>73</v>
      </c>
      <c r="AF1231" t="s">
        <v>5807</v>
      </c>
    </row>
    <row r="1232" spans="1:32" x14ac:dyDescent="0.25">
      <c r="A1232" t="s">
        <v>5808</v>
      </c>
      <c r="B1232" t="s">
        <v>5809</v>
      </c>
      <c r="C1232" t="s">
        <v>5810</v>
      </c>
      <c r="D1232" t="s">
        <v>5811</v>
      </c>
      <c r="E1232" t="s">
        <v>253</v>
      </c>
      <c r="F1232">
        <v>5</v>
      </c>
      <c r="G1232">
        <v>2022</v>
      </c>
      <c r="H1232" s="1">
        <v>44965.576149525463</v>
      </c>
      <c r="I1232" t="s">
        <v>3355</v>
      </c>
      <c r="J1232">
        <v>242</v>
      </c>
      <c r="K1232">
        <v>0</v>
      </c>
      <c r="L1232" t="s">
        <v>38</v>
      </c>
      <c r="M1232" t="s">
        <v>79</v>
      </c>
      <c r="Q1232">
        <v>242</v>
      </c>
      <c r="R1232" t="s">
        <v>52</v>
      </c>
      <c r="S1232">
        <v>41.144888999999999</v>
      </c>
      <c r="T1232">
        <v>-85.490194000000002</v>
      </c>
      <c r="U1232">
        <v>3.5943833329999997</v>
      </c>
      <c r="V1232">
        <v>2</v>
      </c>
      <c r="W1232">
        <v>3.5</v>
      </c>
      <c r="X1232">
        <v>11.5</v>
      </c>
      <c r="Y1232">
        <v>672.33699999999999</v>
      </c>
      <c r="Z1232">
        <v>18001833001</v>
      </c>
      <c r="AA1232">
        <v>655.57698793200007</v>
      </c>
      <c r="AB1232" t="s">
        <v>41</v>
      </c>
      <c r="AC1232" t="s">
        <v>54</v>
      </c>
      <c r="AD1232" t="s">
        <v>54</v>
      </c>
      <c r="AE1232" t="s">
        <v>73</v>
      </c>
      <c r="AF1232" t="s">
        <v>5812</v>
      </c>
    </row>
    <row r="1233" spans="1:32" x14ac:dyDescent="0.25">
      <c r="A1233" t="s">
        <v>5813</v>
      </c>
      <c r="B1233" t="s">
        <v>5814</v>
      </c>
      <c r="C1233" t="s">
        <v>5815</v>
      </c>
      <c r="D1233" t="s">
        <v>5816</v>
      </c>
      <c r="E1233" t="s">
        <v>36</v>
      </c>
      <c r="F1233">
        <v>9</v>
      </c>
      <c r="G1233">
        <v>2022</v>
      </c>
      <c r="H1233" s="1">
        <v>44985.645455694445</v>
      </c>
      <c r="I1233" t="s">
        <v>3355</v>
      </c>
      <c r="J1233">
        <v>241</v>
      </c>
      <c r="K1233">
        <v>0</v>
      </c>
      <c r="L1233" t="s">
        <v>38</v>
      </c>
      <c r="M1233" t="s">
        <v>51</v>
      </c>
      <c r="N1233">
        <v>241</v>
      </c>
      <c r="R1233" t="s">
        <v>86</v>
      </c>
      <c r="S1233">
        <v>33.604073999999997</v>
      </c>
      <c r="T1233">
        <v>-114.59937600000001</v>
      </c>
      <c r="Z1233">
        <v>6007010001</v>
      </c>
      <c r="AA1233">
        <v>710.20840359300007</v>
      </c>
      <c r="AB1233" t="s">
        <v>118</v>
      </c>
      <c r="AC1233" t="s">
        <v>72</v>
      </c>
      <c r="AD1233" t="s">
        <v>54</v>
      </c>
      <c r="AE1233" t="s">
        <v>54</v>
      </c>
      <c r="AF1233" t="s">
        <v>5817</v>
      </c>
    </row>
    <row r="1234" spans="1:32" x14ac:dyDescent="0.25">
      <c r="A1234" t="s">
        <v>5818</v>
      </c>
      <c r="B1234" t="s">
        <v>5819</v>
      </c>
      <c r="C1234" t="s">
        <v>5820</v>
      </c>
      <c r="D1234" t="s">
        <v>3166</v>
      </c>
      <c r="E1234" t="s">
        <v>1023</v>
      </c>
      <c r="F1234">
        <v>8</v>
      </c>
      <c r="G1234">
        <v>2022</v>
      </c>
      <c r="H1234" s="1">
        <v>44964.612126597225</v>
      </c>
      <c r="I1234" t="s">
        <v>3355</v>
      </c>
      <c r="J1234">
        <v>240.47</v>
      </c>
      <c r="K1234">
        <v>0</v>
      </c>
      <c r="L1234" t="s">
        <v>38</v>
      </c>
      <c r="M1234" t="s">
        <v>79</v>
      </c>
      <c r="Q1234">
        <v>240.47</v>
      </c>
      <c r="R1234" t="s">
        <v>94</v>
      </c>
      <c r="S1234">
        <v>39.461500000000001</v>
      </c>
      <c r="T1234">
        <v>-104.76519399999999</v>
      </c>
      <c r="U1234">
        <v>0.88249166700000004</v>
      </c>
      <c r="V1234">
        <v>2</v>
      </c>
      <c r="W1234">
        <v>2</v>
      </c>
      <c r="X1234">
        <v>0</v>
      </c>
      <c r="Y1234">
        <v>322.14210000000003</v>
      </c>
      <c r="AB1234" t="s">
        <v>41</v>
      </c>
      <c r="AC1234" t="s">
        <v>54</v>
      </c>
      <c r="AD1234" t="s">
        <v>54</v>
      </c>
      <c r="AE1234" t="s">
        <v>73</v>
      </c>
      <c r="AF1234" t="s">
        <v>5821</v>
      </c>
    </row>
    <row r="1235" spans="1:32" x14ac:dyDescent="0.25">
      <c r="A1235" t="s">
        <v>5822</v>
      </c>
      <c r="B1235" t="s">
        <v>5823</v>
      </c>
      <c r="C1235" t="s">
        <v>5823</v>
      </c>
      <c r="D1235" t="s">
        <v>98</v>
      </c>
      <c r="E1235" t="s">
        <v>99</v>
      </c>
      <c r="F1235">
        <v>6</v>
      </c>
      <c r="G1235">
        <v>2022</v>
      </c>
      <c r="H1235" s="1">
        <v>44834.61461300926</v>
      </c>
      <c r="I1235" t="s">
        <v>3355</v>
      </c>
      <c r="J1235">
        <v>238.69</v>
      </c>
      <c r="K1235">
        <v>0</v>
      </c>
      <c r="L1235" t="s">
        <v>38</v>
      </c>
      <c r="M1235" t="s">
        <v>51</v>
      </c>
      <c r="N1235">
        <v>238.69</v>
      </c>
      <c r="R1235" t="s">
        <v>52</v>
      </c>
      <c r="S1235">
        <v>29.831904999999999</v>
      </c>
      <c r="T1235">
        <v>-95.656912000000005</v>
      </c>
      <c r="U1235">
        <v>1.91</v>
      </c>
      <c r="V1235">
        <v>1</v>
      </c>
      <c r="W1235">
        <v>5.0999999999999996</v>
      </c>
      <c r="X1235">
        <v>5.0999999999999996</v>
      </c>
      <c r="Y1235">
        <v>697.51</v>
      </c>
      <c r="AB1235" t="s">
        <v>544</v>
      </c>
      <c r="AC1235" t="s">
        <v>54</v>
      </c>
      <c r="AD1235" t="s">
        <v>54</v>
      </c>
      <c r="AE1235" t="s">
        <v>73</v>
      </c>
      <c r="AF1235" t="s">
        <v>5824</v>
      </c>
    </row>
    <row r="1236" spans="1:32" x14ac:dyDescent="0.25">
      <c r="A1236" t="s">
        <v>5825</v>
      </c>
      <c r="B1236" t="s">
        <v>5826</v>
      </c>
      <c r="C1236" t="s">
        <v>5826</v>
      </c>
      <c r="D1236" t="s">
        <v>5827</v>
      </c>
      <c r="E1236" t="s">
        <v>99</v>
      </c>
      <c r="F1236">
        <v>6</v>
      </c>
      <c r="G1236">
        <v>2022</v>
      </c>
      <c r="H1236" s="1">
        <v>44823.510707754627</v>
      </c>
      <c r="I1236" t="s">
        <v>3355</v>
      </c>
      <c r="J1236">
        <v>238.68</v>
      </c>
      <c r="K1236">
        <v>0</v>
      </c>
      <c r="L1236" t="s">
        <v>38</v>
      </c>
      <c r="M1236" t="s">
        <v>79</v>
      </c>
      <c r="Q1236">
        <v>238.68</v>
      </c>
      <c r="R1236" t="s">
        <v>94</v>
      </c>
      <c r="S1236">
        <v>32.583167000000003</v>
      </c>
      <c r="T1236">
        <v>-95.845500000000001</v>
      </c>
      <c r="U1236">
        <v>0.992166667</v>
      </c>
      <c r="V1236">
        <v>1</v>
      </c>
      <c r="W1236">
        <v>1.3</v>
      </c>
      <c r="X1236">
        <v>1.3</v>
      </c>
      <c r="Y1236">
        <v>362.27100000000002</v>
      </c>
      <c r="Z1236">
        <v>48005052001</v>
      </c>
      <c r="AB1236" t="s">
        <v>118</v>
      </c>
      <c r="AC1236" t="s">
        <v>54</v>
      </c>
      <c r="AD1236" t="s">
        <v>54</v>
      </c>
      <c r="AE1236" t="s">
        <v>73</v>
      </c>
      <c r="AF1236" t="s">
        <v>5828</v>
      </c>
    </row>
    <row r="1237" spans="1:32" x14ac:dyDescent="0.25">
      <c r="A1237" t="s">
        <v>5829</v>
      </c>
      <c r="B1237" t="s">
        <v>5830</v>
      </c>
      <c r="C1237" t="s">
        <v>5831</v>
      </c>
      <c r="D1237" t="s">
        <v>5832</v>
      </c>
      <c r="E1237" t="s">
        <v>726</v>
      </c>
      <c r="F1237">
        <v>6</v>
      </c>
      <c r="G1237">
        <v>2022</v>
      </c>
      <c r="H1237" s="1">
        <v>44964.45003847222</v>
      </c>
      <c r="I1237" t="s">
        <v>3355</v>
      </c>
      <c r="J1237">
        <v>237.02</v>
      </c>
      <c r="K1237">
        <v>0</v>
      </c>
      <c r="L1237" t="s">
        <v>38</v>
      </c>
      <c r="M1237" t="s">
        <v>79</v>
      </c>
      <c r="Q1237">
        <v>237.02</v>
      </c>
      <c r="R1237" t="s">
        <v>214</v>
      </c>
      <c r="S1237">
        <v>36.111400000000003</v>
      </c>
      <c r="T1237">
        <v>-93.733599999999996</v>
      </c>
      <c r="U1237">
        <v>1.418306917</v>
      </c>
      <c r="V1237">
        <v>1</v>
      </c>
      <c r="W1237">
        <v>2</v>
      </c>
      <c r="X1237">
        <v>2.79</v>
      </c>
      <c r="Y1237">
        <v>517.98171100000002</v>
      </c>
      <c r="Z1237">
        <v>5000322001</v>
      </c>
      <c r="AA1237">
        <v>741.34831051977005</v>
      </c>
      <c r="AB1237" t="s">
        <v>1420</v>
      </c>
      <c r="AC1237" t="s">
        <v>72</v>
      </c>
      <c r="AD1237" t="s">
        <v>537</v>
      </c>
      <c r="AE1237" t="s">
        <v>73</v>
      </c>
      <c r="AF1237" t="s">
        <v>5833</v>
      </c>
    </row>
    <row r="1238" spans="1:32" x14ac:dyDescent="0.25">
      <c r="A1238" t="s">
        <v>5834</v>
      </c>
      <c r="B1238" t="s">
        <v>5835</v>
      </c>
      <c r="C1238" t="s">
        <v>5836</v>
      </c>
      <c r="D1238" t="s">
        <v>5837</v>
      </c>
      <c r="E1238" t="s">
        <v>1064</v>
      </c>
      <c r="F1238">
        <v>3</v>
      </c>
      <c r="G1238">
        <v>2022</v>
      </c>
      <c r="H1238" s="1">
        <v>44978.507395983797</v>
      </c>
      <c r="I1238" t="s">
        <v>3355</v>
      </c>
      <c r="J1238">
        <v>235.4</v>
      </c>
      <c r="K1238">
        <v>0</v>
      </c>
      <c r="L1238" t="s">
        <v>38</v>
      </c>
      <c r="M1238" t="s">
        <v>79</v>
      </c>
      <c r="Q1238">
        <v>235.4</v>
      </c>
      <c r="R1238" t="s">
        <v>52</v>
      </c>
      <c r="S1238">
        <v>38.196705999999999</v>
      </c>
      <c r="T1238">
        <v>-75.696580999999995</v>
      </c>
      <c r="U1238">
        <v>0.53024166699999997</v>
      </c>
      <c r="V1238">
        <v>1</v>
      </c>
      <c r="W1238">
        <v>1.1000000000000001</v>
      </c>
      <c r="X1238">
        <v>0</v>
      </c>
      <c r="Y1238">
        <v>193.50069999999999</v>
      </c>
      <c r="Z1238">
        <v>24000065001</v>
      </c>
      <c r="AA1238">
        <v>322.14324768103</v>
      </c>
      <c r="AB1238" t="s">
        <v>118</v>
      </c>
      <c r="AC1238" t="s">
        <v>54</v>
      </c>
      <c r="AD1238" t="s">
        <v>54</v>
      </c>
      <c r="AE1238" t="s">
        <v>55</v>
      </c>
      <c r="AF1238" t="s">
        <v>5838</v>
      </c>
    </row>
    <row r="1239" spans="1:32" x14ac:dyDescent="0.25">
      <c r="A1239" t="s">
        <v>5839</v>
      </c>
      <c r="B1239" t="s">
        <v>5840</v>
      </c>
      <c r="C1239" t="s">
        <v>5841</v>
      </c>
      <c r="D1239" t="s">
        <v>4303</v>
      </c>
      <c r="E1239" t="s">
        <v>71</v>
      </c>
      <c r="F1239">
        <v>4</v>
      </c>
      <c r="G1239">
        <v>2022</v>
      </c>
      <c r="H1239" s="1">
        <v>44969.628235868055</v>
      </c>
      <c r="I1239" t="s">
        <v>3355</v>
      </c>
      <c r="J1239">
        <v>235</v>
      </c>
      <c r="K1239">
        <v>0</v>
      </c>
      <c r="L1239" t="s">
        <v>38</v>
      </c>
      <c r="M1239" t="s">
        <v>51</v>
      </c>
      <c r="N1239">
        <v>235</v>
      </c>
      <c r="R1239" t="s">
        <v>52</v>
      </c>
      <c r="S1239">
        <v>30.418537000000001</v>
      </c>
      <c r="T1239">
        <v>-89.061823000000004</v>
      </c>
      <c r="Z1239">
        <v>28000515001</v>
      </c>
      <c r="AA1239">
        <v>3004.7278613550002</v>
      </c>
      <c r="AB1239" t="s">
        <v>53</v>
      </c>
      <c r="AC1239" t="s">
        <v>54</v>
      </c>
      <c r="AD1239" t="s">
        <v>54</v>
      </c>
      <c r="AE1239" t="s">
        <v>73</v>
      </c>
      <c r="AF1239" t="s">
        <v>5842</v>
      </c>
    </row>
    <row r="1240" spans="1:32" x14ac:dyDescent="0.25">
      <c r="A1240" t="s">
        <v>5843</v>
      </c>
      <c r="B1240" t="s">
        <v>5844</v>
      </c>
      <c r="C1240" t="s">
        <v>5845</v>
      </c>
      <c r="D1240" t="s">
        <v>3553</v>
      </c>
      <c r="E1240" t="s">
        <v>1064</v>
      </c>
      <c r="F1240">
        <v>3</v>
      </c>
      <c r="G1240">
        <v>2022</v>
      </c>
      <c r="H1240" s="1">
        <v>44970.570273726851</v>
      </c>
      <c r="I1240" t="s">
        <v>3355</v>
      </c>
      <c r="J1240">
        <v>233.07</v>
      </c>
      <c r="K1240">
        <v>0</v>
      </c>
      <c r="L1240" t="s">
        <v>38</v>
      </c>
      <c r="M1240" t="s">
        <v>39</v>
      </c>
      <c r="N1240">
        <v>228.17</v>
      </c>
      <c r="Q1240">
        <v>4.9000000000000004</v>
      </c>
      <c r="R1240" t="s">
        <v>561</v>
      </c>
      <c r="S1240">
        <v>39.133085000000001</v>
      </c>
      <c r="T1240">
        <v>-76.781056000000007</v>
      </c>
      <c r="U1240">
        <v>0.975583333</v>
      </c>
      <c r="V1240">
        <v>1</v>
      </c>
      <c r="W1240">
        <v>2</v>
      </c>
      <c r="X1240">
        <v>0</v>
      </c>
      <c r="Y1240">
        <v>356.18599999999998</v>
      </c>
      <c r="AB1240" t="s">
        <v>87</v>
      </c>
      <c r="AC1240" t="s">
        <v>54</v>
      </c>
      <c r="AD1240" t="s">
        <v>54</v>
      </c>
      <c r="AE1240" t="s">
        <v>73</v>
      </c>
      <c r="AF1240" t="s">
        <v>5846</v>
      </c>
    </row>
    <row r="1241" spans="1:32" x14ac:dyDescent="0.25">
      <c r="A1241" t="s">
        <v>5847</v>
      </c>
      <c r="B1241" t="s">
        <v>5848</v>
      </c>
      <c r="C1241" t="s">
        <v>5849</v>
      </c>
      <c r="D1241" t="s">
        <v>5223</v>
      </c>
      <c r="E1241" t="s">
        <v>85</v>
      </c>
      <c r="F1241">
        <v>2</v>
      </c>
      <c r="G1241">
        <v>2022</v>
      </c>
      <c r="H1241" s="1">
        <v>44986.59305408565</v>
      </c>
      <c r="I1241" t="s">
        <v>3355</v>
      </c>
      <c r="J1241">
        <v>233</v>
      </c>
      <c r="K1241">
        <v>0</v>
      </c>
      <c r="L1241" t="s">
        <v>38</v>
      </c>
      <c r="M1241" t="s">
        <v>79</v>
      </c>
      <c r="Q1241">
        <v>233</v>
      </c>
      <c r="R1241" t="s">
        <v>94</v>
      </c>
      <c r="S1241">
        <v>41.642333000000001</v>
      </c>
      <c r="T1241">
        <v>-74.666416999999996</v>
      </c>
      <c r="U1241">
        <v>9.8000000000000004E-2</v>
      </c>
      <c r="V1241">
        <v>3</v>
      </c>
      <c r="W1241">
        <v>3.1</v>
      </c>
      <c r="X1241">
        <v>0</v>
      </c>
      <c r="Y1241">
        <v>18.614999999999998</v>
      </c>
      <c r="Z1241">
        <v>36003194001</v>
      </c>
      <c r="AA1241">
        <v>795.25130730529008</v>
      </c>
      <c r="AB1241" t="s">
        <v>41</v>
      </c>
      <c r="AC1241" t="s">
        <v>64</v>
      </c>
      <c r="AD1241" t="s">
        <v>54</v>
      </c>
      <c r="AE1241" t="s">
        <v>65</v>
      </c>
      <c r="AF1241" t="s">
        <v>5850</v>
      </c>
    </row>
    <row r="1242" spans="1:32" x14ac:dyDescent="0.25">
      <c r="A1242" t="s">
        <v>5851</v>
      </c>
      <c r="B1242" t="s">
        <v>5852</v>
      </c>
      <c r="C1242" t="s">
        <v>5852</v>
      </c>
      <c r="D1242" t="s">
        <v>98</v>
      </c>
      <c r="E1242" t="s">
        <v>99</v>
      </c>
      <c r="F1242">
        <v>6</v>
      </c>
      <c r="G1242">
        <v>2022</v>
      </c>
      <c r="H1242" s="1">
        <v>44832.66062959491</v>
      </c>
      <c r="I1242" t="s">
        <v>3355</v>
      </c>
      <c r="J1242">
        <v>231.66499999999999</v>
      </c>
      <c r="K1242">
        <v>0</v>
      </c>
      <c r="L1242" t="s">
        <v>38</v>
      </c>
      <c r="M1242" t="s">
        <v>79</v>
      </c>
      <c r="Q1242">
        <v>231.66499999999999</v>
      </c>
      <c r="R1242" t="s">
        <v>94</v>
      </c>
      <c r="S1242">
        <v>29.689388999999998</v>
      </c>
      <c r="T1242">
        <v>-95.679666999999995</v>
      </c>
      <c r="U1242">
        <v>1.0551666669999999</v>
      </c>
      <c r="V1242">
        <v>1</v>
      </c>
      <c r="W1242">
        <v>1.5</v>
      </c>
      <c r="X1242">
        <v>0</v>
      </c>
      <c r="Y1242">
        <v>384.98700000000002</v>
      </c>
      <c r="AB1242" t="s">
        <v>544</v>
      </c>
      <c r="AC1242" t="s">
        <v>54</v>
      </c>
      <c r="AD1242" t="s">
        <v>54</v>
      </c>
      <c r="AE1242" t="s">
        <v>73</v>
      </c>
      <c r="AF1242" t="s">
        <v>5853</v>
      </c>
    </row>
    <row r="1243" spans="1:32" x14ac:dyDescent="0.25">
      <c r="A1243" t="s">
        <v>5854</v>
      </c>
      <c r="B1243" t="s">
        <v>5855</v>
      </c>
      <c r="C1243" t="s">
        <v>5856</v>
      </c>
      <c r="D1243" t="s">
        <v>5857</v>
      </c>
      <c r="E1243" t="s">
        <v>951</v>
      </c>
      <c r="F1243">
        <v>1</v>
      </c>
      <c r="G1243">
        <v>2022</v>
      </c>
      <c r="H1243" s="1">
        <v>44951.321830439818</v>
      </c>
      <c r="I1243" t="s">
        <v>3355</v>
      </c>
      <c r="J1243">
        <v>231</v>
      </c>
      <c r="K1243">
        <v>0</v>
      </c>
      <c r="L1243" t="s">
        <v>38</v>
      </c>
      <c r="M1243" t="s">
        <v>79</v>
      </c>
      <c r="Q1243">
        <v>231</v>
      </c>
      <c r="R1243" t="s">
        <v>86</v>
      </c>
      <c r="S1243">
        <v>43.071168</v>
      </c>
      <c r="T1243">
        <v>-71.462755999999999</v>
      </c>
      <c r="U1243">
        <v>0.72799999999999998</v>
      </c>
      <c r="V1243">
        <v>1</v>
      </c>
      <c r="W1243">
        <v>2.2000000000000002</v>
      </c>
      <c r="X1243">
        <v>0</v>
      </c>
      <c r="Y1243">
        <v>265.25099999999998</v>
      </c>
      <c r="Z1243">
        <v>33000065001</v>
      </c>
      <c r="AA1243">
        <v>334.34426384531997</v>
      </c>
      <c r="AB1243" t="s">
        <v>54</v>
      </c>
      <c r="AC1243" t="s">
        <v>64</v>
      </c>
      <c r="AD1243" t="s">
        <v>54</v>
      </c>
      <c r="AE1243" t="s">
        <v>73</v>
      </c>
      <c r="AF1243" t="s">
        <v>5858</v>
      </c>
    </row>
    <row r="1244" spans="1:32" x14ac:dyDescent="0.25">
      <c r="A1244" t="s">
        <v>5859</v>
      </c>
      <c r="B1244" t="s">
        <v>5860</v>
      </c>
      <c r="C1244" t="s">
        <v>5860</v>
      </c>
      <c r="D1244" t="s">
        <v>5861</v>
      </c>
      <c r="E1244" t="s">
        <v>99</v>
      </c>
      <c r="F1244">
        <v>6</v>
      </c>
      <c r="G1244">
        <v>2022</v>
      </c>
      <c r="H1244" s="1">
        <v>44796.555322071756</v>
      </c>
      <c r="I1244" t="s">
        <v>3355</v>
      </c>
      <c r="J1244">
        <v>231</v>
      </c>
      <c r="K1244">
        <v>0</v>
      </c>
      <c r="L1244" t="s">
        <v>38</v>
      </c>
      <c r="M1244" t="s">
        <v>51</v>
      </c>
      <c r="N1244">
        <v>231</v>
      </c>
      <c r="R1244" t="s">
        <v>52</v>
      </c>
      <c r="S1244">
        <v>31.003254999999999</v>
      </c>
      <c r="T1244">
        <v>-98.269212999999993</v>
      </c>
      <c r="U1244">
        <v>0.44558333300000003</v>
      </c>
      <c r="V1244">
        <v>1</v>
      </c>
      <c r="W1244">
        <v>1.5</v>
      </c>
      <c r="X1244">
        <v>1.5</v>
      </c>
      <c r="Y1244">
        <v>162.59800000000001</v>
      </c>
      <c r="Z1244">
        <v>48003095001</v>
      </c>
      <c r="AB1244" t="s">
        <v>41</v>
      </c>
      <c r="AC1244" t="s">
        <v>54</v>
      </c>
      <c r="AD1244" t="s">
        <v>54</v>
      </c>
      <c r="AE1244" t="s">
        <v>73</v>
      </c>
      <c r="AF1244" t="s">
        <v>5862</v>
      </c>
    </row>
    <row r="1245" spans="1:32" x14ac:dyDescent="0.25">
      <c r="A1245" t="s">
        <v>5863</v>
      </c>
      <c r="B1245" t="s">
        <v>5864</v>
      </c>
      <c r="C1245" t="s">
        <v>5865</v>
      </c>
      <c r="D1245" t="s">
        <v>5866</v>
      </c>
      <c r="E1245" t="s">
        <v>525</v>
      </c>
      <c r="F1245">
        <v>2</v>
      </c>
      <c r="G1245">
        <v>2022</v>
      </c>
      <c r="H1245" s="1">
        <v>44985.565318067129</v>
      </c>
      <c r="I1245" t="s">
        <v>3355</v>
      </c>
      <c r="J1245">
        <v>229.51</v>
      </c>
      <c r="K1245">
        <v>0</v>
      </c>
      <c r="L1245" t="s">
        <v>38</v>
      </c>
      <c r="M1245" t="s">
        <v>51</v>
      </c>
      <c r="N1245">
        <v>229.51</v>
      </c>
      <c r="R1245" t="s">
        <v>86</v>
      </c>
      <c r="S1245">
        <v>40.038871999999998</v>
      </c>
      <c r="T1245">
        <v>-74.975640999999996</v>
      </c>
      <c r="U1245">
        <v>2.1025</v>
      </c>
      <c r="V1245">
        <v>1</v>
      </c>
      <c r="W1245">
        <v>2.5</v>
      </c>
      <c r="X1245">
        <v>2.1</v>
      </c>
      <c r="Y1245">
        <v>767.45</v>
      </c>
      <c r="Z1245">
        <v>34007021001</v>
      </c>
      <c r="AA1245">
        <v>908.7025471613</v>
      </c>
      <c r="AB1245" t="s">
        <v>41</v>
      </c>
      <c r="AC1245" t="s">
        <v>54</v>
      </c>
      <c r="AD1245" t="s">
        <v>54</v>
      </c>
      <c r="AE1245" t="s">
        <v>55</v>
      </c>
      <c r="AF1245" t="s">
        <v>5867</v>
      </c>
    </row>
    <row r="1246" spans="1:32" x14ac:dyDescent="0.25">
      <c r="A1246" t="s">
        <v>5868</v>
      </c>
      <c r="B1246" t="s">
        <v>5869</v>
      </c>
      <c r="C1246" t="s">
        <v>5869</v>
      </c>
      <c r="D1246" t="s">
        <v>98</v>
      </c>
      <c r="E1246" t="s">
        <v>99</v>
      </c>
      <c r="F1246">
        <v>6</v>
      </c>
      <c r="G1246">
        <v>2022</v>
      </c>
      <c r="H1246" s="1">
        <v>44834.535000659722</v>
      </c>
      <c r="I1246" t="s">
        <v>3355</v>
      </c>
      <c r="J1246">
        <v>229.36293599999999</v>
      </c>
      <c r="K1246">
        <v>0</v>
      </c>
      <c r="L1246" t="s">
        <v>38</v>
      </c>
      <c r="M1246" t="s">
        <v>51</v>
      </c>
      <c r="N1246">
        <v>229.3629358</v>
      </c>
      <c r="R1246" t="s">
        <v>52</v>
      </c>
      <c r="S1246">
        <v>29.617820999999999</v>
      </c>
      <c r="T1246">
        <v>-95.607229000000004</v>
      </c>
      <c r="U1246">
        <v>0.90058333300000004</v>
      </c>
      <c r="V1246">
        <v>1</v>
      </c>
      <c r="W1246">
        <v>1.9</v>
      </c>
      <c r="X1246">
        <v>1.9</v>
      </c>
      <c r="Y1246">
        <v>328.80799999999999</v>
      </c>
      <c r="Z1246">
        <v>48007473001</v>
      </c>
      <c r="AB1246" t="s">
        <v>41</v>
      </c>
      <c r="AC1246" t="s">
        <v>54</v>
      </c>
      <c r="AD1246" t="s">
        <v>54</v>
      </c>
      <c r="AE1246" t="s">
        <v>73</v>
      </c>
      <c r="AF1246" t="s">
        <v>5870</v>
      </c>
    </row>
    <row r="1247" spans="1:32" x14ac:dyDescent="0.25">
      <c r="A1247" t="s">
        <v>5871</v>
      </c>
      <c r="B1247" t="s">
        <v>5872</v>
      </c>
      <c r="C1247" t="s">
        <v>5873</v>
      </c>
      <c r="D1247" t="s">
        <v>3458</v>
      </c>
      <c r="E1247" t="s">
        <v>172</v>
      </c>
      <c r="F1247">
        <v>4</v>
      </c>
      <c r="G1247">
        <v>2022</v>
      </c>
      <c r="H1247" s="1">
        <v>44974.347599629633</v>
      </c>
      <c r="I1247" t="s">
        <v>3355</v>
      </c>
      <c r="J1247">
        <v>229</v>
      </c>
      <c r="K1247">
        <v>0</v>
      </c>
      <c r="L1247" t="s">
        <v>38</v>
      </c>
      <c r="M1247" t="s">
        <v>39</v>
      </c>
      <c r="N1247">
        <v>217</v>
      </c>
      <c r="Q1247">
        <v>12</v>
      </c>
      <c r="R1247" t="s">
        <v>52</v>
      </c>
      <c r="S1247">
        <v>34.700836000000002</v>
      </c>
      <c r="T1247">
        <v>-80.753820000000005</v>
      </c>
      <c r="U1247">
        <v>2.1040000000000001</v>
      </c>
      <c r="V1247">
        <v>1</v>
      </c>
      <c r="W1247">
        <v>0</v>
      </c>
      <c r="X1247">
        <v>0</v>
      </c>
      <c r="Y1247">
        <v>768.27200000000005</v>
      </c>
      <c r="AB1247" t="s">
        <v>41</v>
      </c>
      <c r="AC1247" t="s">
        <v>54</v>
      </c>
      <c r="AD1247" t="s">
        <v>54</v>
      </c>
      <c r="AE1247" t="s">
        <v>73</v>
      </c>
      <c r="AF1247" t="s">
        <v>5874</v>
      </c>
    </row>
    <row r="1248" spans="1:32" x14ac:dyDescent="0.25">
      <c r="A1248" t="s">
        <v>5875</v>
      </c>
      <c r="B1248" t="s">
        <v>5876</v>
      </c>
      <c r="C1248" t="s">
        <v>5877</v>
      </c>
      <c r="D1248" t="s">
        <v>5878</v>
      </c>
      <c r="E1248" t="s">
        <v>85</v>
      </c>
      <c r="F1248">
        <v>2</v>
      </c>
      <c r="G1248">
        <v>2022</v>
      </c>
      <c r="H1248" s="1">
        <v>44951.601582870368</v>
      </c>
      <c r="I1248" t="s">
        <v>3355</v>
      </c>
      <c r="J1248">
        <v>228</v>
      </c>
      <c r="K1248">
        <v>0</v>
      </c>
      <c r="L1248" t="s">
        <v>38</v>
      </c>
      <c r="M1248" t="s">
        <v>51</v>
      </c>
      <c r="N1248">
        <v>263</v>
      </c>
      <c r="R1248" t="s">
        <v>214</v>
      </c>
      <c r="S1248">
        <v>43.341670000000001</v>
      </c>
      <c r="T1248">
        <v>-78.685940000000002</v>
      </c>
      <c r="U1248">
        <v>0</v>
      </c>
      <c r="V1248">
        <v>2</v>
      </c>
      <c r="W1248">
        <v>1.6</v>
      </c>
      <c r="X1248">
        <v>0</v>
      </c>
      <c r="Y1248">
        <v>0</v>
      </c>
      <c r="Z1248">
        <v>36009112001</v>
      </c>
      <c r="AA1248">
        <v>485.67328522628998</v>
      </c>
      <c r="AB1248" t="s">
        <v>952</v>
      </c>
      <c r="AC1248" t="s">
        <v>54</v>
      </c>
      <c r="AD1248" t="s">
        <v>43</v>
      </c>
      <c r="AE1248" t="s">
        <v>73</v>
      </c>
      <c r="AF1248" t="s">
        <v>5879</v>
      </c>
    </row>
    <row r="1249" spans="1:32" x14ac:dyDescent="0.25">
      <c r="A1249" t="s">
        <v>5880</v>
      </c>
      <c r="B1249" t="s">
        <v>5881</v>
      </c>
      <c r="C1249" t="s">
        <v>5882</v>
      </c>
      <c r="D1249" t="s">
        <v>2915</v>
      </c>
      <c r="E1249" t="s">
        <v>61</v>
      </c>
      <c r="F1249">
        <v>1</v>
      </c>
      <c r="G1249">
        <v>2022</v>
      </c>
      <c r="H1249" s="1">
        <v>44965.512597384259</v>
      </c>
      <c r="I1249" t="s">
        <v>3355</v>
      </c>
      <c r="J1249">
        <v>226.21100000000001</v>
      </c>
      <c r="K1249">
        <v>0</v>
      </c>
      <c r="L1249" t="s">
        <v>38</v>
      </c>
      <c r="M1249" t="s">
        <v>79</v>
      </c>
      <c r="Q1249">
        <v>226.21100000000001</v>
      </c>
      <c r="R1249" t="s">
        <v>94</v>
      </c>
      <c r="S1249">
        <v>41.719369999999998</v>
      </c>
      <c r="T1249">
        <v>-71.917209999999997</v>
      </c>
      <c r="U1249">
        <v>0.61366666700000005</v>
      </c>
      <c r="V1249">
        <v>1</v>
      </c>
      <c r="W1249">
        <v>1.08</v>
      </c>
      <c r="X1249">
        <v>0</v>
      </c>
      <c r="Y1249">
        <v>223.14500000000001</v>
      </c>
      <c r="Z1249">
        <v>9001090002</v>
      </c>
      <c r="AA1249">
        <v>222.34986174027009</v>
      </c>
      <c r="AB1249" t="s">
        <v>54</v>
      </c>
      <c r="AC1249" t="s">
        <v>54</v>
      </c>
      <c r="AD1249" t="s">
        <v>54</v>
      </c>
      <c r="AE1249" t="s">
        <v>73</v>
      </c>
      <c r="AF1249" t="s">
        <v>5883</v>
      </c>
    </row>
    <row r="1250" spans="1:32" x14ac:dyDescent="0.25">
      <c r="A1250" t="s">
        <v>1753</v>
      </c>
      <c r="B1250" t="s">
        <v>5884</v>
      </c>
      <c r="C1250" t="s">
        <v>5885</v>
      </c>
      <c r="D1250" t="s">
        <v>1753</v>
      </c>
      <c r="E1250" t="s">
        <v>437</v>
      </c>
      <c r="F1250">
        <v>5</v>
      </c>
      <c r="G1250">
        <v>2022</v>
      </c>
      <c r="H1250" s="1">
        <v>44924.605016921298</v>
      </c>
      <c r="I1250" t="s">
        <v>3355</v>
      </c>
      <c r="J1250">
        <v>226.07</v>
      </c>
      <c r="K1250">
        <v>0</v>
      </c>
      <c r="L1250" t="s">
        <v>38</v>
      </c>
      <c r="M1250" t="s">
        <v>630</v>
      </c>
      <c r="N1250">
        <v>226.07</v>
      </c>
      <c r="O1250">
        <v>32</v>
      </c>
      <c r="R1250" t="s">
        <v>52</v>
      </c>
      <c r="S1250">
        <v>44.874870000000001</v>
      </c>
      <c r="T1250">
        <v>-94.353629999999995</v>
      </c>
      <c r="Z1250">
        <v>27005802001</v>
      </c>
      <c r="AA1250">
        <v>3955.3144938563992</v>
      </c>
      <c r="AB1250" t="s">
        <v>41</v>
      </c>
      <c r="AC1250" t="s">
        <v>54</v>
      </c>
      <c r="AD1250" t="s">
        <v>54</v>
      </c>
      <c r="AE1250" t="s">
        <v>73</v>
      </c>
      <c r="AF1250" t="s">
        <v>5886</v>
      </c>
    </row>
    <row r="1251" spans="1:32" x14ac:dyDescent="0.25">
      <c r="A1251" t="s">
        <v>5887</v>
      </c>
      <c r="B1251" t="s">
        <v>5888</v>
      </c>
      <c r="C1251" t="s">
        <v>5889</v>
      </c>
      <c r="D1251" t="s">
        <v>5890</v>
      </c>
      <c r="E1251" t="s">
        <v>36</v>
      </c>
      <c r="F1251">
        <v>9</v>
      </c>
      <c r="G1251">
        <v>2022</v>
      </c>
      <c r="H1251" s="1">
        <v>44957.495696678241</v>
      </c>
      <c r="I1251" t="s">
        <v>3355</v>
      </c>
      <c r="J1251">
        <v>225.7</v>
      </c>
      <c r="K1251">
        <v>0</v>
      </c>
      <c r="L1251" t="s">
        <v>38</v>
      </c>
      <c r="M1251" t="s">
        <v>79</v>
      </c>
      <c r="Q1251">
        <v>225.7</v>
      </c>
      <c r="R1251" t="s">
        <v>86</v>
      </c>
      <c r="S1251">
        <v>34.393168000000003</v>
      </c>
      <c r="T1251">
        <v>-119.51585</v>
      </c>
      <c r="U1251">
        <v>1.1469467520000001</v>
      </c>
      <c r="V1251">
        <v>1</v>
      </c>
      <c r="W1251">
        <v>2.5</v>
      </c>
      <c r="X1251">
        <v>0</v>
      </c>
      <c r="Y1251">
        <v>418.85500000000002</v>
      </c>
      <c r="Z1251">
        <v>6003061001</v>
      </c>
      <c r="AA1251">
        <v>648.29279917719998</v>
      </c>
      <c r="AB1251" t="s">
        <v>41</v>
      </c>
      <c r="AC1251" t="s">
        <v>54</v>
      </c>
      <c r="AD1251" t="s">
        <v>43</v>
      </c>
      <c r="AE1251" t="s">
        <v>65</v>
      </c>
      <c r="AF1251" t="s">
        <v>5891</v>
      </c>
    </row>
    <row r="1252" spans="1:32" x14ac:dyDescent="0.25">
      <c r="A1252" t="s">
        <v>5892</v>
      </c>
      <c r="B1252" t="s">
        <v>5893</v>
      </c>
      <c r="C1252" t="s">
        <v>5894</v>
      </c>
      <c r="D1252" t="s">
        <v>4506</v>
      </c>
      <c r="E1252" t="s">
        <v>71</v>
      </c>
      <c r="F1252">
        <v>4</v>
      </c>
      <c r="G1252">
        <v>2022</v>
      </c>
      <c r="H1252" s="1">
        <v>44968.744279606479</v>
      </c>
      <c r="I1252" t="s">
        <v>3355</v>
      </c>
      <c r="J1252">
        <v>225</v>
      </c>
      <c r="K1252">
        <v>0</v>
      </c>
      <c r="L1252" t="s">
        <v>38</v>
      </c>
      <c r="M1252" t="s">
        <v>51</v>
      </c>
      <c r="N1252">
        <v>225</v>
      </c>
      <c r="R1252" t="s">
        <v>52</v>
      </c>
      <c r="S1252">
        <v>30.405833000000001</v>
      </c>
      <c r="T1252">
        <v>-88.897138999999996</v>
      </c>
      <c r="U1252">
        <v>2.8333333330000001</v>
      </c>
      <c r="V1252">
        <v>1</v>
      </c>
      <c r="W1252">
        <v>10</v>
      </c>
      <c r="X1252">
        <v>0</v>
      </c>
      <c r="Y1252">
        <v>1033.95</v>
      </c>
      <c r="Z1252">
        <v>28000110001</v>
      </c>
      <c r="AA1252">
        <v>2521.2398327551505</v>
      </c>
      <c r="AB1252" t="s">
        <v>41</v>
      </c>
      <c r="AC1252" t="s">
        <v>54</v>
      </c>
      <c r="AD1252" t="s">
        <v>54</v>
      </c>
      <c r="AE1252" t="s">
        <v>73</v>
      </c>
      <c r="AF1252" t="s">
        <v>5895</v>
      </c>
    </row>
    <row r="1253" spans="1:32" x14ac:dyDescent="0.25">
      <c r="A1253" t="s">
        <v>5896</v>
      </c>
      <c r="B1253" t="s">
        <v>5897</v>
      </c>
      <c r="C1253" t="s">
        <v>5898</v>
      </c>
      <c r="D1253" t="s">
        <v>4413</v>
      </c>
      <c r="E1253" t="s">
        <v>1948</v>
      </c>
      <c r="F1253">
        <v>6</v>
      </c>
      <c r="G1253">
        <v>2022</v>
      </c>
      <c r="H1253" s="1">
        <v>44974.623320856481</v>
      </c>
      <c r="I1253" t="s">
        <v>3355</v>
      </c>
      <c r="J1253">
        <v>224.25</v>
      </c>
      <c r="K1253">
        <v>0</v>
      </c>
      <c r="L1253" t="s">
        <v>38</v>
      </c>
      <c r="M1253" t="s">
        <v>51</v>
      </c>
      <c r="N1253">
        <v>735.13</v>
      </c>
      <c r="R1253" t="s">
        <v>52</v>
      </c>
      <c r="S1253">
        <v>29.995795999999999</v>
      </c>
      <c r="T1253">
        <v>-91.755690000000001</v>
      </c>
      <c r="U1253">
        <v>1.493333333</v>
      </c>
      <c r="V1253">
        <v>1</v>
      </c>
      <c r="W1253">
        <v>2.5</v>
      </c>
      <c r="X1253">
        <v>0</v>
      </c>
      <c r="Y1253">
        <v>546.02</v>
      </c>
      <c r="Z1253">
        <v>22000950003</v>
      </c>
      <c r="AA1253">
        <v>1072.5967941442998</v>
      </c>
      <c r="AB1253" t="s">
        <v>87</v>
      </c>
      <c r="AC1253" t="s">
        <v>72</v>
      </c>
      <c r="AD1253" t="s">
        <v>54</v>
      </c>
      <c r="AE1253" t="s">
        <v>73</v>
      </c>
      <c r="AF1253" t="s">
        <v>5899</v>
      </c>
    </row>
    <row r="1254" spans="1:32" x14ac:dyDescent="0.25">
      <c r="A1254" t="s">
        <v>5900</v>
      </c>
      <c r="B1254" t="s">
        <v>5901</v>
      </c>
      <c r="C1254" t="s">
        <v>5902</v>
      </c>
      <c r="D1254" t="s">
        <v>5903</v>
      </c>
      <c r="E1254" t="s">
        <v>213</v>
      </c>
      <c r="F1254">
        <v>3</v>
      </c>
      <c r="G1254">
        <v>2022</v>
      </c>
      <c r="H1254" s="1">
        <v>44930.475161585651</v>
      </c>
      <c r="I1254" t="s">
        <v>3355</v>
      </c>
      <c r="J1254">
        <v>224</v>
      </c>
      <c r="K1254">
        <v>0</v>
      </c>
      <c r="L1254" t="s">
        <v>38</v>
      </c>
      <c r="M1254" t="s">
        <v>51</v>
      </c>
      <c r="N1254">
        <v>88.28</v>
      </c>
      <c r="R1254" t="s">
        <v>52</v>
      </c>
      <c r="S1254">
        <v>41.025058000000001</v>
      </c>
      <c r="T1254">
        <v>-78.400019999999998</v>
      </c>
      <c r="U1254">
        <v>1.7074166669999999</v>
      </c>
      <c r="V1254">
        <v>1</v>
      </c>
      <c r="W1254">
        <v>4.5</v>
      </c>
      <c r="X1254">
        <v>0</v>
      </c>
      <c r="Y1254">
        <v>620.09299999999996</v>
      </c>
      <c r="Z1254">
        <v>42006150001</v>
      </c>
      <c r="AA1254">
        <v>1511.4691666210001</v>
      </c>
      <c r="AB1254" t="s">
        <v>41</v>
      </c>
      <c r="AC1254" t="s">
        <v>72</v>
      </c>
      <c r="AD1254" t="s">
        <v>54</v>
      </c>
      <c r="AE1254" t="s">
        <v>55</v>
      </c>
      <c r="AF1254" t="s">
        <v>5904</v>
      </c>
    </row>
    <row r="1255" spans="1:32" x14ac:dyDescent="0.25">
      <c r="A1255" t="s">
        <v>5905</v>
      </c>
      <c r="B1255" t="s">
        <v>5906</v>
      </c>
      <c r="C1255" t="s">
        <v>5907</v>
      </c>
      <c r="D1255" t="s">
        <v>5908</v>
      </c>
      <c r="E1255" t="s">
        <v>50</v>
      </c>
      <c r="F1255">
        <v>10</v>
      </c>
      <c r="G1255">
        <v>2022</v>
      </c>
      <c r="H1255" s="1">
        <v>44953.632548796297</v>
      </c>
      <c r="I1255" t="s">
        <v>3355</v>
      </c>
      <c r="J1255">
        <v>221.11</v>
      </c>
      <c r="K1255">
        <v>0</v>
      </c>
      <c r="L1255" t="s">
        <v>38</v>
      </c>
      <c r="M1255" t="s">
        <v>79</v>
      </c>
      <c r="Q1255">
        <v>222.11</v>
      </c>
      <c r="R1255" t="s">
        <v>94</v>
      </c>
      <c r="S1255">
        <v>44.400019</v>
      </c>
      <c r="T1255">
        <v>-122.73797</v>
      </c>
      <c r="U1255">
        <v>1.87775</v>
      </c>
      <c r="V1255">
        <v>1</v>
      </c>
      <c r="W1255">
        <v>1.38</v>
      </c>
      <c r="X1255">
        <v>0</v>
      </c>
      <c r="Y1255">
        <v>686.55200000000002</v>
      </c>
      <c r="Z1255">
        <v>41000270001</v>
      </c>
      <c r="AA1255">
        <v>832.21856523589997</v>
      </c>
      <c r="AB1255" t="s">
        <v>54</v>
      </c>
      <c r="AC1255" t="s">
        <v>54</v>
      </c>
      <c r="AD1255" t="s">
        <v>54</v>
      </c>
      <c r="AE1255" t="s">
        <v>55</v>
      </c>
      <c r="AF1255" t="s">
        <v>5909</v>
      </c>
    </row>
    <row r="1256" spans="1:32" x14ac:dyDescent="0.25">
      <c r="A1256" t="s">
        <v>5910</v>
      </c>
      <c r="B1256" t="s">
        <v>5911</v>
      </c>
      <c r="C1256" t="s">
        <v>5911</v>
      </c>
      <c r="D1256" t="s">
        <v>98</v>
      </c>
      <c r="E1256" t="s">
        <v>99</v>
      </c>
      <c r="F1256">
        <v>6</v>
      </c>
      <c r="G1256">
        <v>2022</v>
      </c>
      <c r="H1256" s="1">
        <v>44832.608867060182</v>
      </c>
      <c r="I1256" t="s">
        <v>3355</v>
      </c>
      <c r="J1256">
        <v>219.92</v>
      </c>
      <c r="K1256">
        <v>0</v>
      </c>
      <c r="L1256" t="s">
        <v>38</v>
      </c>
      <c r="M1256" t="s">
        <v>79</v>
      </c>
      <c r="Q1256">
        <v>219.92</v>
      </c>
      <c r="R1256" t="s">
        <v>94</v>
      </c>
      <c r="S1256">
        <v>29.67755</v>
      </c>
      <c r="T1256">
        <v>-95.634169999999997</v>
      </c>
      <c r="U1256">
        <v>1.245833333</v>
      </c>
      <c r="V1256">
        <v>1</v>
      </c>
      <c r="W1256">
        <v>2.5</v>
      </c>
      <c r="X1256">
        <v>2.5</v>
      </c>
      <c r="Y1256">
        <v>454.72</v>
      </c>
      <c r="Z1256">
        <v>48007725001</v>
      </c>
      <c r="AB1256" t="s">
        <v>41</v>
      </c>
      <c r="AC1256" t="s">
        <v>54</v>
      </c>
      <c r="AD1256" t="s">
        <v>54</v>
      </c>
      <c r="AE1256" t="s">
        <v>73</v>
      </c>
      <c r="AF1256" t="s">
        <v>5912</v>
      </c>
    </row>
    <row r="1257" spans="1:32" x14ac:dyDescent="0.25">
      <c r="A1257" t="s">
        <v>5913</v>
      </c>
      <c r="B1257" t="s">
        <v>5914</v>
      </c>
      <c r="C1257" t="s">
        <v>5915</v>
      </c>
      <c r="D1257" t="s">
        <v>5916</v>
      </c>
      <c r="E1257" t="s">
        <v>1023</v>
      </c>
      <c r="F1257">
        <v>8</v>
      </c>
      <c r="G1257">
        <v>2022</v>
      </c>
      <c r="H1257" s="1">
        <v>44963.648640011575</v>
      </c>
      <c r="I1257" t="s">
        <v>3355</v>
      </c>
      <c r="J1257">
        <v>218.2</v>
      </c>
      <c r="K1257">
        <v>0</v>
      </c>
      <c r="L1257" t="s">
        <v>38</v>
      </c>
      <c r="M1257" t="s">
        <v>79</v>
      </c>
      <c r="Q1257">
        <v>218.2</v>
      </c>
      <c r="R1257" t="s">
        <v>94</v>
      </c>
      <c r="S1257">
        <v>37.321944000000002</v>
      </c>
      <c r="T1257">
        <v>-108.606111</v>
      </c>
      <c r="U1257">
        <v>0.72642499999999999</v>
      </c>
      <c r="V1257">
        <v>1</v>
      </c>
      <c r="W1257">
        <v>1.57</v>
      </c>
      <c r="X1257">
        <v>0</v>
      </c>
      <c r="Y1257">
        <v>265.22969999999998</v>
      </c>
      <c r="Z1257">
        <v>8000214002</v>
      </c>
      <c r="AA1257">
        <v>449.79865560889999</v>
      </c>
      <c r="AB1257" t="s">
        <v>54</v>
      </c>
      <c r="AC1257" t="s">
        <v>54</v>
      </c>
      <c r="AD1257" t="s">
        <v>54</v>
      </c>
      <c r="AE1257" t="s">
        <v>73</v>
      </c>
      <c r="AF1257" t="s">
        <v>5917</v>
      </c>
    </row>
    <row r="1258" spans="1:32" x14ac:dyDescent="0.25">
      <c r="A1258" t="s">
        <v>5918</v>
      </c>
      <c r="B1258" t="s">
        <v>5919</v>
      </c>
      <c r="C1258" t="s">
        <v>5920</v>
      </c>
      <c r="D1258" t="s">
        <v>3264</v>
      </c>
      <c r="E1258" t="s">
        <v>172</v>
      </c>
      <c r="F1258">
        <v>4</v>
      </c>
      <c r="G1258">
        <v>2022</v>
      </c>
      <c r="H1258" s="1">
        <v>44967.563994108794</v>
      </c>
      <c r="I1258" t="s">
        <v>3355</v>
      </c>
      <c r="J1258">
        <v>218</v>
      </c>
      <c r="K1258">
        <v>0</v>
      </c>
      <c r="L1258" t="s">
        <v>38</v>
      </c>
      <c r="M1258" t="s">
        <v>51</v>
      </c>
      <c r="N1258">
        <v>218</v>
      </c>
      <c r="R1258" t="s">
        <v>52</v>
      </c>
      <c r="S1258">
        <v>34.783611000000001</v>
      </c>
      <c r="T1258">
        <v>-82.534443999999993</v>
      </c>
      <c r="U1258">
        <v>2.4250833329999999</v>
      </c>
      <c r="V1258">
        <v>1</v>
      </c>
      <c r="W1258">
        <v>0</v>
      </c>
      <c r="X1258">
        <v>0</v>
      </c>
      <c r="Y1258">
        <v>884.96209999999996</v>
      </c>
      <c r="Z1258">
        <v>45000261005</v>
      </c>
      <c r="AA1258">
        <v>901.96467256310996</v>
      </c>
      <c r="AB1258" t="s">
        <v>41</v>
      </c>
      <c r="AC1258" t="s">
        <v>54</v>
      </c>
      <c r="AD1258" t="s">
        <v>54</v>
      </c>
      <c r="AE1258" t="s">
        <v>54</v>
      </c>
      <c r="AF1258" t="s">
        <v>5921</v>
      </c>
    </row>
    <row r="1259" spans="1:32" x14ac:dyDescent="0.25">
      <c r="A1259" t="s">
        <v>5922</v>
      </c>
      <c r="B1259" t="s">
        <v>5923</v>
      </c>
      <c r="C1259" t="s">
        <v>5924</v>
      </c>
      <c r="D1259" t="s">
        <v>5925</v>
      </c>
      <c r="E1259" t="s">
        <v>85</v>
      </c>
      <c r="F1259">
        <v>2</v>
      </c>
      <c r="G1259">
        <v>2022</v>
      </c>
      <c r="H1259" s="1">
        <v>44970.401583425926</v>
      </c>
      <c r="I1259" t="s">
        <v>3355</v>
      </c>
      <c r="J1259">
        <v>217.88</v>
      </c>
      <c r="K1259">
        <v>0</v>
      </c>
      <c r="L1259" t="s">
        <v>38</v>
      </c>
      <c r="M1259" t="s">
        <v>79</v>
      </c>
      <c r="Q1259">
        <v>217.88</v>
      </c>
      <c r="R1259" t="s">
        <v>94</v>
      </c>
      <c r="S1259">
        <v>42.258833000000003</v>
      </c>
      <c r="T1259">
        <v>-73.792889000000002</v>
      </c>
      <c r="U1259">
        <v>0</v>
      </c>
      <c r="V1259">
        <v>1</v>
      </c>
      <c r="W1259">
        <v>2.8</v>
      </c>
      <c r="X1259">
        <v>0</v>
      </c>
      <c r="Y1259">
        <v>0</v>
      </c>
      <c r="Z1259">
        <v>36004009001</v>
      </c>
      <c r="AA1259">
        <v>846.96904746437008</v>
      </c>
      <c r="AB1259" t="s">
        <v>41</v>
      </c>
      <c r="AC1259" t="s">
        <v>64</v>
      </c>
      <c r="AD1259" t="s">
        <v>54</v>
      </c>
      <c r="AE1259" t="s">
        <v>73</v>
      </c>
      <c r="AF1259" t="s">
        <v>5926</v>
      </c>
    </row>
    <row r="1260" spans="1:32" x14ac:dyDescent="0.25">
      <c r="A1260" t="s">
        <v>5927</v>
      </c>
      <c r="B1260" t="s">
        <v>5928</v>
      </c>
      <c r="C1260" t="s">
        <v>5929</v>
      </c>
      <c r="D1260" t="s">
        <v>5930</v>
      </c>
      <c r="E1260" t="s">
        <v>159</v>
      </c>
      <c r="F1260">
        <v>10</v>
      </c>
      <c r="G1260">
        <v>2022</v>
      </c>
      <c r="H1260" s="1">
        <v>44960.571661689813</v>
      </c>
      <c r="I1260" t="s">
        <v>3355</v>
      </c>
      <c r="J1260">
        <v>217.6</v>
      </c>
      <c r="K1260">
        <v>0</v>
      </c>
      <c r="L1260" t="s">
        <v>38</v>
      </c>
      <c r="M1260" t="s">
        <v>79</v>
      </c>
      <c r="R1260" t="s">
        <v>52</v>
      </c>
      <c r="S1260">
        <v>46.368668</v>
      </c>
      <c r="T1260">
        <v>-120.284227</v>
      </c>
      <c r="U1260">
        <v>0.65366666699999998</v>
      </c>
      <c r="V1260">
        <v>1</v>
      </c>
      <c r="W1260">
        <v>1.67</v>
      </c>
      <c r="X1260">
        <v>0</v>
      </c>
      <c r="Y1260">
        <v>238.6131</v>
      </c>
      <c r="Z1260">
        <v>53001310001</v>
      </c>
      <c r="AA1260">
        <v>427.94608934450002</v>
      </c>
      <c r="AB1260" t="s">
        <v>407</v>
      </c>
      <c r="AC1260" t="s">
        <v>757</v>
      </c>
      <c r="AD1260" t="s">
        <v>54</v>
      </c>
      <c r="AE1260" t="s">
        <v>55</v>
      </c>
      <c r="AF1260" t="s">
        <v>5931</v>
      </c>
    </row>
    <row r="1261" spans="1:32" x14ac:dyDescent="0.25">
      <c r="A1261" t="s">
        <v>5932</v>
      </c>
      <c r="B1261" t="s">
        <v>5933</v>
      </c>
      <c r="C1261" t="s">
        <v>5933</v>
      </c>
      <c r="D1261" t="s">
        <v>98</v>
      </c>
      <c r="E1261" t="s">
        <v>99</v>
      </c>
      <c r="F1261">
        <v>6</v>
      </c>
      <c r="G1261">
        <v>2022</v>
      </c>
      <c r="H1261" s="1">
        <v>44834.533880266201</v>
      </c>
      <c r="I1261" t="s">
        <v>3355</v>
      </c>
      <c r="J1261">
        <v>216.11</v>
      </c>
      <c r="K1261">
        <v>0</v>
      </c>
      <c r="L1261" t="s">
        <v>38</v>
      </c>
      <c r="M1261" t="s">
        <v>39</v>
      </c>
      <c r="N1261">
        <v>64.12</v>
      </c>
      <c r="Q1261">
        <v>151.99</v>
      </c>
      <c r="R1261" t="s">
        <v>52</v>
      </c>
      <c r="S1261">
        <v>29.986068</v>
      </c>
      <c r="T1261">
        <v>-95.578855000000004</v>
      </c>
      <c r="U1261">
        <v>1.2415833329999999</v>
      </c>
      <c r="V1261">
        <v>1</v>
      </c>
      <c r="W1261">
        <v>2.76</v>
      </c>
      <c r="X1261">
        <v>2.76</v>
      </c>
      <c r="Y1261">
        <v>453.36900000000003</v>
      </c>
      <c r="AB1261" t="s">
        <v>41</v>
      </c>
      <c r="AC1261" t="s">
        <v>54</v>
      </c>
      <c r="AD1261" t="s">
        <v>54</v>
      </c>
      <c r="AE1261" t="s">
        <v>73</v>
      </c>
      <c r="AF1261" t="s">
        <v>5934</v>
      </c>
    </row>
    <row r="1262" spans="1:32" x14ac:dyDescent="0.25">
      <c r="A1262" t="s">
        <v>5935</v>
      </c>
      <c r="B1262" t="s">
        <v>5936</v>
      </c>
      <c r="C1262" t="s">
        <v>5937</v>
      </c>
      <c r="D1262" t="s">
        <v>5938</v>
      </c>
      <c r="E1262" t="s">
        <v>213</v>
      </c>
      <c r="F1262">
        <v>3</v>
      </c>
      <c r="G1262">
        <v>2022</v>
      </c>
      <c r="H1262" s="1">
        <v>44987.389784328705</v>
      </c>
      <c r="I1262" t="s">
        <v>3355</v>
      </c>
      <c r="J1262">
        <v>216</v>
      </c>
      <c r="K1262">
        <v>0</v>
      </c>
      <c r="L1262" t="s">
        <v>38</v>
      </c>
      <c r="M1262" t="s">
        <v>679</v>
      </c>
      <c r="O1262">
        <v>216</v>
      </c>
      <c r="R1262" t="s">
        <v>52</v>
      </c>
      <c r="S1262">
        <v>40.286689000000003</v>
      </c>
      <c r="T1262">
        <v>-79.990876999999998</v>
      </c>
      <c r="U1262">
        <v>4.6660000000000004</v>
      </c>
      <c r="V1262">
        <v>1</v>
      </c>
      <c r="W1262">
        <v>4.92</v>
      </c>
      <c r="X1262">
        <v>0</v>
      </c>
      <c r="Y1262">
        <v>1692.797</v>
      </c>
      <c r="Z1262">
        <v>42005091001</v>
      </c>
      <c r="AA1262">
        <v>1110.8387851069999</v>
      </c>
      <c r="AB1262" t="s">
        <v>53</v>
      </c>
      <c r="AC1262" t="s">
        <v>54</v>
      </c>
      <c r="AD1262" t="s">
        <v>54</v>
      </c>
      <c r="AE1262" t="s">
        <v>44</v>
      </c>
      <c r="AF1262" t="s">
        <v>5939</v>
      </c>
    </row>
    <row r="1263" spans="1:32" x14ac:dyDescent="0.25">
      <c r="A1263" t="s">
        <v>5940</v>
      </c>
      <c r="B1263" t="s">
        <v>5941</v>
      </c>
      <c r="C1263" t="s">
        <v>5942</v>
      </c>
      <c r="D1263" t="s">
        <v>5943</v>
      </c>
      <c r="E1263" t="s">
        <v>117</v>
      </c>
      <c r="F1263">
        <v>5</v>
      </c>
      <c r="G1263">
        <v>2022</v>
      </c>
      <c r="H1263" s="1">
        <v>44937.633931226854</v>
      </c>
      <c r="I1263" t="s">
        <v>3355</v>
      </c>
      <c r="J1263">
        <v>215.22</v>
      </c>
      <c r="K1263">
        <v>0</v>
      </c>
      <c r="L1263" t="s">
        <v>38</v>
      </c>
      <c r="M1263" t="s">
        <v>51</v>
      </c>
      <c r="N1263">
        <v>215.22</v>
      </c>
      <c r="R1263" t="s">
        <v>52</v>
      </c>
      <c r="S1263">
        <v>41.653829999999999</v>
      </c>
      <c r="T1263">
        <v>-88.531599999999997</v>
      </c>
      <c r="U1263">
        <v>0.72116666699999998</v>
      </c>
      <c r="V1263">
        <v>1</v>
      </c>
      <c r="W1263">
        <v>5.66</v>
      </c>
      <c r="X1263">
        <v>2.44</v>
      </c>
      <c r="Y1263">
        <v>263.16500000000002</v>
      </c>
      <c r="Z1263">
        <v>17003903001</v>
      </c>
      <c r="AA1263">
        <v>1061.6705110121002</v>
      </c>
      <c r="AB1263" t="s">
        <v>41</v>
      </c>
      <c r="AC1263" t="s">
        <v>72</v>
      </c>
      <c r="AD1263" t="s">
        <v>54</v>
      </c>
      <c r="AE1263" t="s">
        <v>73</v>
      </c>
      <c r="AF1263" t="s">
        <v>5944</v>
      </c>
    </row>
    <row r="1264" spans="1:32" x14ac:dyDescent="0.25">
      <c r="A1264" t="s">
        <v>5945</v>
      </c>
      <c r="B1264" t="s">
        <v>5946</v>
      </c>
      <c r="C1264" t="s">
        <v>5946</v>
      </c>
      <c r="D1264" t="s">
        <v>98</v>
      </c>
      <c r="E1264" t="s">
        <v>99</v>
      </c>
      <c r="F1264">
        <v>6</v>
      </c>
      <c r="G1264">
        <v>2022</v>
      </c>
      <c r="H1264" s="1">
        <v>44834.515982685189</v>
      </c>
      <c r="I1264" t="s">
        <v>3355</v>
      </c>
      <c r="J1264">
        <v>214.74283349999999</v>
      </c>
      <c r="K1264">
        <v>0</v>
      </c>
      <c r="L1264" t="s">
        <v>38</v>
      </c>
      <c r="M1264" t="s">
        <v>39</v>
      </c>
      <c r="N1264">
        <v>111.83283350000001</v>
      </c>
      <c r="Q1264">
        <v>102.91</v>
      </c>
      <c r="R1264" t="s">
        <v>52</v>
      </c>
      <c r="S1264">
        <v>29.971699999999998</v>
      </c>
      <c r="T1264">
        <v>-95.494901999999996</v>
      </c>
      <c r="U1264">
        <v>1.105166667</v>
      </c>
      <c r="V1264">
        <v>1</v>
      </c>
      <c r="W1264">
        <v>3</v>
      </c>
      <c r="X1264">
        <v>0</v>
      </c>
      <c r="Y1264">
        <v>403.21100000000001</v>
      </c>
      <c r="AB1264" t="s">
        <v>41</v>
      </c>
      <c r="AC1264" t="s">
        <v>64</v>
      </c>
      <c r="AD1264" t="s">
        <v>54</v>
      </c>
      <c r="AE1264" t="s">
        <v>55</v>
      </c>
      <c r="AF1264" t="s">
        <v>5947</v>
      </c>
    </row>
    <row r="1265" spans="1:32" x14ac:dyDescent="0.25">
      <c r="A1265" t="s">
        <v>5948</v>
      </c>
      <c r="B1265" t="s">
        <v>5949</v>
      </c>
      <c r="C1265" t="s">
        <v>5950</v>
      </c>
      <c r="D1265" t="s">
        <v>5180</v>
      </c>
      <c r="E1265" t="s">
        <v>5181</v>
      </c>
      <c r="F1265">
        <v>9</v>
      </c>
      <c r="G1265">
        <v>2022</v>
      </c>
      <c r="H1265" s="1">
        <v>44977.864757824071</v>
      </c>
      <c r="I1265" t="s">
        <v>3355</v>
      </c>
      <c r="J1265">
        <v>214</v>
      </c>
      <c r="K1265">
        <v>0</v>
      </c>
      <c r="L1265" t="s">
        <v>38</v>
      </c>
      <c r="M1265" t="s">
        <v>79</v>
      </c>
      <c r="Q1265">
        <v>214</v>
      </c>
      <c r="R1265" t="s">
        <v>94</v>
      </c>
      <c r="S1265">
        <v>13.4809</v>
      </c>
      <c r="T1265">
        <v>144.7475</v>
      </c>
      <c r="U1265">
        <v>4.4749999999999996</v>
      </c>
      <c r="V1265">
        <v>2</v>
      </c>
      <c r="W1265">
        <v>12</v>
      </c>
      <c r="X1265">
        <v>6.11</v>
      </c>
      <c r="Y1265">
        <v>1633.95</v>
      </c>
      <c r="Z1265">
        <v>66000001002</v>
      </c>
      <c r="AB1265" t="s">
        <v>54</v>
      </c>
      <c r="AC1265" t="s">
        <v>54</v>
      </c>
      <c r="AD1265" t="s">
        <v>54</v>
      </c>
      <c r="AE1265" t="s">
        <v>55</v>
      </c>
      <c r="AF1265" t="s">
        <v>5951</v>
      </c>
    </row>
    <row r="1266" spans="1:32" x14ac:dyDescent="0.25">
      <c r="A1266" t="s">
        <v>5952</v>
      </c>
      <c r="B1266" t="s">
        <v>5953</v>
      </c>
      <c r="C1266" t="s">
        <v>5954</v>
      </c>
      <c r="D1266" t="s">
        <v>5952</v>
      </c>
      <c r="E1266" t="s">
        <v>437</v>
      </c>
      <c r="F1266">
        <v>5</v>
      </c>
      <c r="G1266">
        <v>2022</v>
      </c>
      <c r="H1266" s="1">
        <v>44978.409078877317</v>
      </c>
      <c r="I1266" t="s">
        <v>3355</v>
      </c>
      <c r="J1266">
        <v>214</v>
      </c>
      <c r="K1266">
        <v>0</v>
      </c>
      <c r="L1266" t="s">
        <v>38</v>
      </c>
      <c r="M1266" t="s">
        <v>51</v>
      </c>
      <c r="N1266">
        <v>214</v>
      </c>
      <c r="R1266" t="s">
        <v>52</v>
      </c>
      <c r="S1266">
        <v>47.501069999999999</v>
      </c>
      <c r="T1266">
        <v>-92.552940000000007</v>
      </c>
      <c r="U1266">
        <v>1.3983333330000001</v>
      </c>
      <c r="V1266">
        <v>1</v>
      </c>
      <c r="W1266">
        <v>4.3</v>
      </c>
      <c r="X1266">
        <v>4.3</v>
      </c>
      <c r="Y1266">
        <v>510.69200000000001</v>
      </c>
      <c r="Z1266">
        <v>27000051001</v>
      </c>
      <c r="AA1266">
        <v>1566.100582282</v>
      </c>
      <c r="AB1266" t="s">
        <v>41</v>
      </c>
      <c r="AC1266" t="s">
        <v>562</v>
      </c>
      <c r="AD1266" t="s">
        <v>54</v>
      </c>
      <c r="AE1266" t="s">
        <v>55</v>
      </c>
      <c r="AF1266" t="s">
        <v>5955</v>
      </c>
    </row>
    <row r="1267" spans="1:32" x14ac:dyDescent="0.25">
      <c r="A1267" t="s">
        <v>5956</v>
      </c>
      <c r="B1267" t="s">
        <v>5957</v>
      </c>
      <c r="C1267" t="s">
        <v>5958</v>
      </c>
      <c r="D1267" t="s">
        <v>5959</v>
      </c>
      <c r="E1267" t="s">
        <v>117</v>
      </c>
      <c r="F1267">
        <v>5</v>
      </c>
      <c r="G1267">
        <v>2022</v>
      </c>
      <c r="H1267" s="1">
        <v>44957.45480634259</v>
      </c>
      <c r="I1267" t="s">
        <v>3355</v>
      </c>
      <c r="J1267">
        <v>213.21</v>
      </c>
      <c r="K1267">
        <v>0</v>
      </c>
      <c r="L1267" t="s">
        <v>38</v>
      </c>
      <c r="M1267" t="s">
        <v>51</v>
      </c>
      <c r="N1267">
        <v>213.21</v>
      </c>
      <c r="R1267" t="s">
        <v>52</v>
      </c>
      <c r="S1267">
        <v>41.964677999999999</v>
      </c>
      <c r="T1267">
        <v>-87.986618000000007</v>
      </c>
      <c r="U1267">
        <v>0</v>
      </c>
      <c r="V1267">
        <v>4</v>
      </c>
      <c r="W1267">
        <v>3.93</v>
      </c>
      <c r="X1267">
        <v>1.97</v>
      </c>
      <c r="Y1267">
        <v>0</v>
      </c>
      <c r="Z1267">
        <v>17000489001</v>
      </c>
      <c r="AA1267">
        <v>702.92421483819999</v>
      </c>
      <c r="AB1267" t="s">
        <v>118</v>
      </c>
      <c r="AC1267" t="s">
        <v>54</v>
      </c>
      <c r="AD1267" t="s">
        <v>54</v>
      </c>
      <c r="AE1267" t="s">
        <v>73</v>
      </c>
      <c r="AF1267" t="s">
        <v>5960</v>
      </c>
    </row>
    <row r="1268" spans="1:32" x14ac:dyDescent="0.25">
      <c r="A1268" t="s">
        <v>5961</v>
      </c>
      <c r="B1268" t="s">
        <v>5962</v>
      </c>
      <c r="C1268" t="s">
        <v>5963</v>
      </c>
      <c r="D1268" t="s">
        <v>5964</v>
      </c>
      <c r="E1268" t="s">
        <v>207</v>
      </c>
      <c r="F1268">
        <v>4</v>
      </c>
      <c r="G1268">
        <v>2022</v>
      </c>
      <c r="H1268" s="1">
        <v>44963.453088125003</v>
      </c>
      <c r="I1268" t="s">
        <v>3355</v>
      </c>
      <c r="J1268">
        <v>213</v>
      </c>
      <c r="K1268">
        <v>0</v>
      </c>
      <c r="L1268" t="s">
        <v>38</v>
      </c>
      <c r="M1268" t="s">
        <v>79</v>
      </c>
      <c r="Q1268">
        <v>213</v>
      </c>
      <c r="R1268" t="s">
        <v>94</v>
      </c>
      <c r="S1268">
        <v>35.611742</v>
      </c>
      <c r="T1268">
        <v>-84.458539000000002</v>
      </c>
      <c r="U1268">
        <v>0.99758333300000002</v>
      </c>
      <c r="V1268">
        <v>1</v>
      </c>
      <c r="W1268">
        <v>1.5</v>
      </c>
      <c r="X1268">
        <v>0.98299999999999998</v>
      </c>
      <c r="Y1268">
        <v>363.05599999999998</v>
      </c>
      <c r="Z1268">
        <v>47001405001</v>
      </c>
      <c r="AA1268">
        <v>410.09982689524003</v>
      </c>
      <c r="AB1268" t="s">
        <v>38</v>
      </c>
      <c r="AC1268" t="s">
        <v>38</v>
      </c>
      <c r="AD1268" t="s">
        <v>38</v>
      </c>
      <c r="AE1268" t="s">
        <v>38</v>
      </c>
      <c r="AF1268" t="s">
        <v>5965</v>
      </c>
    </row>
    <row r="1269" spans="1:32" x14ac:dyDescent="0.25">
      <c r="A1269" t="s">
        <v>5966</v>
      </c>
      <c r="B1269" t="s">
        <v>5967</v>
      </c>
      <c r="C1269" t="s">
        <v>5968</v>
      </c>
      <c r="D1269" t="s">
        <v>5969</v>
      </c>
      <c r="E1269" t="s">
        <v>111</v>
      </c>
      <c r="F1269">
        <v>4</v>
      </c>
      <c r="G1269">
        <v>2022</v>
      </c>
      <c r="H1269" s="1">
        <v>44972.540474074071</v>
      </c>
      <c r="I1269" t="s">
        <v>3355</v>
      </c>
      <c r="J1269">
        <v>212.7</v>
      </c>
      <c r="K1269">
        <v>0</v>
      </c>
      <c r="L1269" t="s">
        <v>38</v>
      </c>
      <c r="M1269" t="s">
        <v>51</v>
      </c>
      <c r="N1269">
        <v>212.7</v>
      </c>
      <c r="R1269" t="s">
        <v>52</v>
      </c>
      <c r="S1269">
        <v>33.480274999999999</v>
      </c>
      <c r="T1269">
        <v>-84.130223000000001</v>
      </c>
      <c r="U1269">
        <v>1.207158333</v>
      </c>
      <c r="V1269">
        <v>1</v>
      </c>
      <c r="W1269">
        <v>2</v>
      </c>
      <c r="X1269">
        <v>1.1499999999999999</v>
      </c>
      <c r="Y1269">
        <v>440.15429999999998</v>
      </c>
      <c r="Z1269">
        <v>13000138001</v>
      </c>
      <c r="AA1269">
        <v>305.93592770160001</v>
      </c>
      <c r="AB1269" t="s">
        <v>41</v>
      </c>
      <c r="AC1269" t="s">
        <v>54</v>
      </c>
      <c r="AD1269" t="s">
        <v>54</v>
      </c>
      <c r="AE1269" t="s">
        <v>73</v>
      </c>
      <c r="AF1269" t="s">
        <v>5970</v>
      </c>
    </row>
    <row r="1270" spans="1:32" x14ac:dyDescent="0.25">
      <c r="A1270" t="s">
        <v>5971</v>
      </c>
      <c r="B1270" t="s">
        <v>5972</v>
      </c>
      <c r="C1270" t="s">
        <v>5972</v>
      </c>
      <c r="D1270" t="s">
        <v>5780</v>
      </c>
      <c r="E1270" t="s">
        <v>99</v>
      </c>
      <c r="F1270">
        <v>6</v>
      </c>
      <c r="G1270">
        <v>2022</v>
      </c>
      <c r="H1270" s="1">
        <v>44839.476793159723</v>
      </c>
      <c r="I1270" t="s">
        <v>3355</v>
      </c>
      <c r="J1270">
        <v>212.05</v>
      </c>
      <c r="K1270">
        <v>0</v>
      </c>
      <c r="L1270" t="s">
        <v>38</v>
      </c>
      <c r="M1270" t="s">
        <v>79</v>
      </c>
      <c r="Q1270">
        <v>245.18</v>
      </c>
      <c r="R1270" t="s">
        <v>52</v>
      </c>
      <c r="S1270">
        <v>29.758168999999999</v>
      </c>
      <c r="T1270">
        <v>-94.926222999999993</v>
      </c>
      <c r="U1270">
        <v>2.7231833330000002</v>
      </c>
      <c r="V1270">
        <v>1</v>
      </c>
      <c r="W1270">
        <v>6</v>
      </c>
      <c r="X1270">
        <v>0</v>
      </c>
      <c r="Y1270">
        <v>993.38710000000003</v>
      </c>
      <c r="Z1270">
        <v>48007033003</v>
      </c>
      <c r="AA1270">
        <v>1912.0995481350003</v>
      </c>
      <c r="AB1270" t="s">
        <v>41</v>
      </c>
      <c r="AC1270" t="s">
        <v>54</v>
      </c>
      <c r="AD1270" t="s">
        <v>54</v>
      </c>
      <c r="AE1270" t="s">
        <v>73</v>
      </c>
      <c r="AF1270" t="s">
        <v>5973</v>
      </c>
    </row>
    <row r="1271" spans="1:32" x14ac:dyDescent="0.25">
      <c r="A1271" t="s">
        <v>5974</v>
      </c>
      <c r="B1271" t="s">
        <v>5975</v>
      </c>
      <c r="C1271" t="s">
        <v>5976</v>
      </c>
      <c r="D1271" t="s">
        <v>5977</v>
      </c>
      <c r="E1271" t="s">
        <v>247</v>
      </c>
      <c r="F1271">
        <v>1</v>
      </c>
      <c r="G1271">
        <v>2022</v>
      </c>
      <c r="H1271" s="1">
        <v>44967.4026409375</v>
      </c>
      <c r="I1271" t="s">
        <v>3355</v>
      </c>
      <c r="J1271">
        <v>211.96</v>
      </c>
      <c r="K1271">
        <v>0</v>
      </c>
      <c r="L1271" t="s">
        <v>38</v>
      </c>
      <c r="M1271" t="s">
        <v>79</v>
      </c>
      <c r="Q1271">
        <v>211.96</v>
      </c>
      <c r="R1271" t="s">
        <v>94</v>
      </c>
      <c r="S1271">
        <v>42.189427999999999</v>
      </c>
      <c r="T1271">
        <v>-73.358981999999997</v>
      </c>
      <c r="U1271">
        <v>0.79616666700000005</v>
      </c>
      <c r="V1271">
        <v>1</v>
      </c>
      <c r="W1271">
        <v>3.65</v>
      </c>
      <c r="X1271">
        <v>0</v>
      </c>
      <c r="Y1271">
        <v>290.06099999999998</v>
      </c>
      <c r="Z1271">
        <v>25000160001</v>
      </c>
      <c r="AA1271">
        <v>395.16723994789993</v>
      </c>
      <c r="AB1271" t="s">
        <v>41</v>
      </c>
      <c r="AC1271" t="s">
        <v>54</v>
      </c>
      <c r="AD1271" t="s">
        <v>54</v>
      </c>
      <c r="AE1271" t="s">
        <v>55</v>
      </c>
      <c r="AF1271" t="s">
        <v>5978</v>
      </c>
    </row>
    <row r="1272" spans="1:32" x14ac:dyDescent="0.25">
      <c r="A1272" t="s">
        <v>5979</v>
      </c>
      <c r="B1272" t="s">
        <v>5980</v>
      </c>
      <c r="C1272" t="s">
        <v>5981</v>
      </c>
      <c r="D1272" t="s">
        <v>5982</v>
      </c>
      <c r="E1272" t="s">
        <v>213</v>
      </c>
      <c r="F1272">
        <v>3</v>
      </c>
      <c r="G1272">
        <v>2022</v>
      </c>
      <c r="H1272" s="1">
        <v>44966.406674039354</v>
      </c>
      <c r="I1272" t="s">
        <v>3355</v>
      </c>
      <c r="J1272">
        <v>211</v>
      </c>
      <c r="K1272">
        <v>0</v>
      </c>
      <c r="L1272" t="s">
        <v>38</v>
      </c>
      <c r="M1272" t="s">
        <v>51</v>
      </c>
      <c r="N1272">
        <v>2.8</v>
      </c>
      <c r="R1272" t="s">
        <v>52</v>
      </c>
      <c r="S1272">
        <v>40.387129999999999</v>
      </c>
      <c r="T1272">
        <v>-75.501729999999995</v>
      </c>
      <c r="U1272">
        <v>1.185666667</v>
      </c>
      <c r="V1272">
        <v>2</v>
      </c>
      <c r="W1272">
        <v>2</v>
      </c>
      <c r="X1272">
        <v>0</v>
      </c>
      <c r="Y1272">
        <v>432.14</v>
      </c>
      <c r="Z1272">
        <v>42000065001</v>
      </c>
      <c r="AA1272">
        <v>599.1245250822999</v>
      </c>
      <c r="AB1272" t="s">
        <v>41</v>
      </c>
      <c r="AC1272" t="s">
        <v>54</v>
      </c>
      <c r="AD1272" t="s">
        <v>54</v>
      </c>
      <c r="AE1272" t="s">
        <v>55</v>
      </c>
      <c r="AF1272" t="s">
        <v>5983</v>
      </c>
    </row>
    <row r="1273" spans="1:32" x14ac:dyDescent="0.25">
      <c r="A1273" t="s">
        <v>5984</v>
      </c>
      <c r="B1273" t="s">
        <v>5985</v>
      </c>
      <c r="C1273" t="s">
        <v>5986</v>
      </c>
      <c r="D1273" t="s">
        <v>5375</v>
      </c>
      <c r="E1273" t="s">
        <v>172</v>
      </c>
      <c r="F1273">
        <v>4</v>
      </c>
      <c r="G1273">
        <v>2022</v>
      </c>
      <c r="H1273" s="1">
        <v>44965.550701180553</v>
      </c>
      <c r="I1273" t="s">
        <v>3355</v>
      </c>
      <c r="J1273">
        <v>210</v>
      </c>
      <c r="K1273">
        <v>0</v>
      </c>
      <c r="L1273" t="s">
        <v>38</v>
      </c>
      <c r="M1273" t="s">
        <v>51</v>
      </c>
      <c r="N1273">
        <v>210</v>
      </c>
      <c r="R1273" t="s">
        <v>52</v>
      </c>
      <c r="S1273">
        <v>35.049999999999997</v>
      </c>
      <c r="T1273">
        <v>-81.616665999999995</v>
      </c>
      <c r="U1273">
        <v>1.639166667</v>
      </c>
      <c r="V1273">
        <v>1</v>
      </c>
      <c r="W1273">
        <v>0</v>
      </c>
      <c r="X1273">
        <v>0</v>
      </c>
      <c r="Y1273">
        <v>598.12</v>
      </c>
      <c r="Z1273">
        <v>45000238001</v>
      </c>
      <c r="AA1273">
        <v>1221.9226636177</v>
      </c>
      <c r="AB1273" t="s">
        <v>41</v>
      </c>
      <c r="AC1273" t="s">
        <v>54</v>
      </c>
      <c r="AD1273" t="s">
        <v>54</v>
      </c>
      <c r="AE1273" t="s">
        <v>73</v>
      </c>
      <c r="AF1273" t="s">
        <v>5987</v>
      </c>
    </row>
    <row r="1274" spans="1:32" x14ac:dyDescent="0.25">
      <c r="A1274" t="s">
        <v>5988</v>
      </c>
      <c r="B1274" t="s">
        <v>5989</v>
      </c>
      <c r="C1274" t="s">
        <v>5990</v>
      </c>
      <c r="D1274" t="s">
        <v>5991</v>
      </c>
      <c r="E1274" t="s">
        <v>159</v>
      </c>
      <c r="F1274">
        <v>10</v>
      </c>
      <c r="G1274">
        <v>2022</v>
      </c>
      <c r="H1274" s="1">
        <v>44931.708116585651</v>
      </c>
      <c r="I1274" t="s">
        <v>3355</v>
      </c>
      <c r="J1274">
        <v>209.5</v>
      </c>
      <c r="K1274">
        <v>0</v>
      </c>
      <c r="L1274" t="s">
        <v>38</v>
      </c>
      <c r="M1274" t="s">
        <v>51</v>
      </c>
      <c r="N1274">
        <v>120.47</v>
      </c>
      <c r="R1274" t="s">
        <v>52</v>
      </c>
      <c r="S1274">
        <v>46.931927000000002</v>
      </c>
      <c r="T1274">
        <v>-124.15660099999999</v>
      </c>
      <c r="Z1274">
        <v>53002120001</v>
      </c>
      <c r="AA1274">
        <v>713.85049797039994</v>
      </c>
      <c r="AB1274" t="s">
        <v>41</v>
      </c>
      <c r="AC1274" t="s">
        <v>54</v>
      </c>
      <c r="AD1274" t="s">
        <v>54</v>
      </c>
      <c r="AE1274" t="s">
        <v>1814</v>
      </c>
      <c r="AF1274" t="s">
        <v>5992</v>
      </c>
    </row>
    <row r="1275" spans="1:32" x14ac:dyDescent="0.25">
      <c r="A1275" t="s">
        <v>2682</v>
      </c>
      <c r="B1275" t="s">
        <v>5993</v>
      </c>
      <c r="C1275" t="s">
        <v>5994</v>
      </c>
      <c r="D1275" t="s">
        <v>2682</v>
      </c>
      <c r="E1275" t="s">
        <v>951</v>
      </c>
      <c r="F1275">
        <v>1</v>
      </c>
      <c r="G1275">
        <v>2022</v>
      </c>
      <c r="H1275" s="1">
        <v>44974.385836365742</v>
      </c>
      <c r="I1275" t="s">
        <v>3355</v>
      </c>
      <c r="J1275">
        <v>208</v>
      </c>
      <c r="K1275">
        <v>0</v>
      </c>
      <c r="L1275" t="s">
        <v>38</v>
      </c>
      <c r="M1275" t="s">
        <v>79</v>
      </c>
      <c r="Q1275">
        <v>208</v>
      </c>
      <c r="R1275" t="s">
        <v>94</v>
      </c>
      <c r="S1275">
        <v>42.867322999999999</v>
      </c>
      <c r="T1275">
        <v>-70.833770999999999</v>
      </c>
      <c r="U1275">
        <v>0.70625000000000004</v>
      </c>
      <c r="V1275">
        <v>1</v>
      </c>
      <c r="W1275">
        <v>1.8</v>
      </c>
      <c r="X1275">
        <v>0</v>
      </c>
      <c r="Y1275">
        <v>257.62299999999999</v>
      </c>
      <c r="Z1275">
        <v>33000087001</v>
      </c>
      <c r="AA1275">
        <v>452.89443582968994</v>
      </c>
      <c r="AB1275" t="s">
        <v>54</v>
      </c>
      <c r="AC1275" t="s">
        <v>54</v>
      </c>
      <c r="AD1275" t="s">
        <v>54</v>
      </c>
      <c r="AE1275" t="s">
        <v>65</v>
      </c>
      <c r="AF1275" t="s">
        <v>5995</v>
      </c>
    </row>
    <row r="1276" spans="1:32" x14ac:dyDescent="0.25">
      <c r="A1276" t="s">
        <v>5996</v>
      </c>
      <c r="B1276" t="s">
        <v>5997</v>
      </c>
      <c r="C1276" t="s">
        <v>5998</v>
      </c>
      <c r="D1276" t="s">
        <v>5999</v>
      </c>
      <c r="E1276" t="s">
        <v>213</v>
      </c>
      <c r="F1276">
        <v>3</v>
      </c>
      <c r="G1276">
        <v>2022</v>
      </c>
      <c r="H1276" s="1">
        <v>44985.36048048611</v>
      </c>
      <c r="I1276" t="s">
        <v>3355</v>
      </c>
      <c r="J1276">
        <v>207.67</v>
      </c>
      <c r="K1276">
        <v>0</v>
      </c>
      <c r="L1276" t="s">
        <v>38</v>
      </c>
      <c r="M1276" t="s">
        <v>63</v>
      </c>
      <c r="P1276">
        <v>207.67</v>
      </c>
      <c r="R1276" t="s">
        <v>38</v>
      </c>
      <c r="S1276">
        <v>40.550840000000001</v>
      </c>
      <c r="T1276">
        <v>-75.394058999999999</v>
      </c>
      <c r="U1276">
        <v>1.5527500000000001</v>
      </c>
      <c r="V1276">
        <v>2</v>
      </c>
      <c r="W1276">
        <v>2.5</v>
      </c>
      <c r="X1276">
        <v>0</v>
      </c>
      <c r="Y1276">
        <v>566.33100000000002</v>
      </c>
      <c r="Z1276">
        <v>42001229001</v>
      </c>
      <c r="AA1276">
        <v>620.97709134670015</v>
      </c>
      <c r="AB1276" t="s">
        <v>41</v>
      </c>
      <c r="AC1276" t="s">
        <v>72</v>
      </c>
      <c r="AD1276" t="s">
        <v>54</v>
      </c>
      <c r="AE1276" t="s">
        <v>73</v>
      </c>
      <c r="AF1276" t="s">
        <v>6000</v>
      </c>
    </row>
    <row r="1277" spans="1:32" x14ac:dyDescent="0.25">
      <c r="A1277" t="s">
        <v>6001</v>
      </c>
      <c r="B1277" t="s">
        <v>6002</v>
      </c>
      <c r="C1277" t="s">
        <v>6003</v>
      </c>
      <c r="D1277" t="s">
        <v>4249</v>
      </c>
      <c r="E1277" t="s">
        <v>253</v>
      </c>
      <c r="F1277">
        <v>5</v>
      </c>
      <c r="G1277">
        <v>2022</v>
      </c>
      <c r="H1277" s="1">
        <v>44986.581349293985</v>
      </c>
      <c r="I1277" t="s">
        <v>3355</v>
      </c>
      <c r="J1277">
        <v>207.44</v>
      </c>
      <c r="K1277">
        <v>0</v>
      </c>
      <c r="L1277" t="s">
        <v>38</v>
      </c>
      <c r="M1277" t="s">
        <v>79</v>
      </c>
      <c r="Q1277">
        <v>207.44</v>
      </c>
      <c r="R1277" t="s">
        <v>52</v>
      </c>
      <c r="S1277">
        <v>41.332500000000003</v>
      </c>
      <c r="T1277">
        <v>-86.322221999999996</v>
      </c>
      <c r="U1277">
        <v>1.9275</v>
      </c>
      <c r="V1277">
        <v>1</v>
      </c>
      <c r="W1277">
        <v>6.6</v>
      </c>
      <c r="X1277">
        <v>1.5</v>
      </c>
      <c r="Y1277">
        <v>701.19</v>
      </c>
      <c r="Z1277">
        <v>18000454001</v>
      </c>
      <c r="AA1277">
        <v>874.10265057599986</v>
      </c>
      <c r="AB1277" t="s">
        <v>41</v>
      </c>
      <c r="AC1277" t="s">
        <v>54</v>
      </c>
      <c r="AD1277" t="s">
        <v>54</v>
      </c>
      <c r="AE1277" t="s">
        <v>54</v>
      </c>
      <c r="AF1277" t="s">
        <v>6004</v>
      </c>
    </row>
    <row r="1278" spans="1:32" x14ac:dyDescent="0.25">
      <c r="A1278" t="s">
        <v>6005</v>
      </c>
      <c r="B1278" t="s">
        <v>6006</v>
      </c>
      <c r="C1278" t="s">
        <v>6007</v>
      </c>
      <c r="D1278" t="s">
        <v>6008</v>
      </c>
      <c r="E1278" t="s">
        <v>117</v>
      </c>
      <c r="F1278">
        <v>5</v>
      </c>
      <c r="G1278">
        <v>2022</v>
      </c>
      <c r="H1278" s="1">
        <v>44931.527093657409</v>
      </c>
      <c r="I1278" t="s">
        <v>3355</v>
      </c>
      <c r="J1278">
        <v>207.4</v>
      </c>
      <c r="K1278">
        <v>0</v>
      </c>
      <c r="L1278" t="s">
        <v>38</v>
      </c>
      <c r="M1278" t="s">
        <v>79</v>
      </c>
      <c r="Q1278">
        <v>222.5</v>
      </c>
      <c r="R1278" t="s">
        <v>52</v>
      </c>
      <c r="S1278">
        <v>40.877222000000003</v>
      </c>
      <c r="T1278">
        <v>-88.646111000000005</v>
      </c>
      <c r="U1278">
        <v>2.3083333330000002</v>
      </c>
      <c r="V1278">
        <v>1</v>
      </c>
      <c r="W1278">
        <v>8.5</v>
      </c>
      <c r="X1278">
        <v>3.5</v>
      </c>
      <c r="Y1278">
        <v>841.2</v>
      </c>
      <c r="Z1278">
        <v>17000626001</v>
      </c>
      <c r="AB1278" t="s">
        <v>53</v>
      </c>
      <c r="AC1278" t="s">
        <v>54</v>
      </c>
      <c r="AD1278" t="s">
        <v>54</v>
      </c>
      <c r="AE1278" t="s">
        <v>55</v>
      </c>
      <c r="AF1278" t="s">
        <v>6009</v>
      </c>
    </row>
    <row r="1279" spans="1:32" x14ac:dyDescent="0.25">
      <c r="A1279" t="s">
        <v>6010</v>
      </c>
      <c r="B1279" t="s">
        <v>6011</v>
      </c>
      <c r="C1279" t="s">
        <v>6012</v>
      </c>
      <c r="D1279" t="s">
        <v>6013</v>
      </c>
      <c r="E1279" t="s">
        <v>85</v>
      </c>
      <c r="F1279">
        <v>2</v>
      </c>
      <c r="G1279">
        <v>2022</v>
      </c>
      <c r="H1279" s="1">
        <v>44964.392432083332</v>
      </c>
      <c r="I1279" t="s">
        <v>3355</v>
      </c>
      <c r="J1279">
        <v>207.13</v>
      </c>
      <c r="K1279">
        <v>0</v>
      </c>
      <c r="L1279" t="s">
        <v>38</v>
      </c>
      <c r="M1279" t="s">
        <v>79</v>
      </c>
      <c r="Q1279">
        <v>207.13</v>
      </c>
      <c r="R1279" t="s">
        <v>94</v>
      </c>
      <c r="S1279">
        <v>42.468693999999999</v>
      </c>
      <c r="T1279">
        <v>-78.942610999999999</v>
      </c>
      <c r="U1279">
        <v>0</v>
      </c>
      <c r="V1279">
        <v>1</v>
      </c>
      <c r="W1279">
        <v>2.2000000000000002</v>
      </c>
      <c r="X1279">
        <v>0</v>
      </c>
      <c r="Y1279">
        <v>0</v>
      </c>
      <c r="Z1279">
        <v>36009089001</v>
      </c>
      <c r="AA1279">
        <v>634.81704998082</v>
      </c>
      <c r="AB1279" t="s">
        <v>53</v>
      </c>
      <c r="AC1279" t="s">
        <v>54</v>
      </c>
      <c r="AD1279" t="s">
        <v>54</v>
      </c>
      <c r="AE1279" t="s">
        <v>73</v>
      </c>
      <c r="AF1279" t="s">
        <v>6014</v>
      </c>
    </row>
    <row r="1280" spans="1:32" x14ac:dyDescent="0.25">
      <c r="A1280" t="s">
        <v>6015</v>
      </c>
      <c r="B1280" t="s">
        <v>6016</v>
      </c>
      <c r="C1280" t="s">
        <v>6017</v>
      </c>
      <c r="D1280" t="s">
        <v>6018</v>
      </c>
      <c r="E1280" t="s">
        <v>543</v>
      </c>
      <c r="F1280">
        <v>7</v>
      </c>
      <c r="G1280">
        <v>2022</v>
      </c>
      <c r="H1280" s="1">
        <v>44956.586736956022</v>
      </c>
      <c r="I1280" t="s">
        <v>3355</v>
      </c>
      <c r="J1280">
        <v>207.11</v>
      </c>
      <c r="K1280">
        <v>0</v>
      </c>
      <c r="L1280" t="s">
        <v>38</v>
      </c>
      <c r="M1280" t="s">
        <v>79</v>
      </c>
      <c r="Q1280">
        <v>207.11</v>
      </c>
      <c r="R1280" t="s">
        <v>94</v>
      </c>
      <c r="S1280">
        <v>38.978467999999999</v>
      </c>
      <c r="T1280">
        <v>-92.721789999999999</v>
      </c>
      <c r="U1280">
        <v>0.90674999999999994</v>
      </c>
      <c r="V1280">
        <v>1</v>
      </c>
      <c r="W1280">
        <v>0</v>
      </c>
      <c r="X1280">
        <v>0</v>
      </c>
      <c r="Y1280">
        <v>330.50700000000001</v>
      </c>
      <c r="AB1280" t="s">
        <v>41</v>
      </c>
      <c r="AC1280" t="s">
        <v>54</v>
      </c>
      <c r="AD1280" t="s">
        <v>54</v>
      </c>
      <c r="AE1280" t="s">
        <v>73</v>
      </c>
      <c r="AF1280" t="s">
        <v>6019</v>
      </c>
    </row>
    <row r="1281" spans="1:32" x14ac:dyDescent="0.25">
      <c r="A1281" t="s">
        <v>6020</v>
      </c>
      <c r="B1281" t="s">
        <v>6021</v>
      </c>
      <c r="C1281" t="s">
        <v>6022</v>
      </c>
      <c r="D1281" t="s">
        <v>6023</v>
      </c>
      <c r="E1281" t="s">
        <v>543</v>
      </c>
      <c r="F1281">
        <v>7</v>
      </c>
      <c r="G1281">
        <v>2022</v>
      </c>
      <c r="H1281" s="1">
        <v>44953.57964974537</v>
      </c>
      <c r="I1281" t="s">
        <v>3355</v>
      </c>
      <c r="J1281">
        <v>205.8</v>
      </c>
      <c r="K1281">
        <v>0</v>
      </c>
      <c r="L1281" t="s">
        <v>38</v>
      </c>
      <c r="M1281" t="s">
        <v>51</v>
      </c>
      <c r="N1281">
        <v>205.8</v>
      </c>
      <c r="R1281" t="s">
        <v>52</v>
      </c>
      <c r="S1281">
        <v>39.756331000000003</v>
      </c>
      <c r="T1281">
        <v>-93.556556</v>
      </c>
      <c r="U1281">
        <v>1.33</v>
      </c>
      <c r="V1281">
        <v>1</v>
      </c>
      <c r="W1281">
        <v>0</v>
      </c>
      <c r="X1281">
        <v>0</v>
      </c>
      <c r="Y1281">
        <v>486.34</v>
      </c>
      <c r="Z1281">
        <v>29001032001</v>
      </c>
      <c r="AA1281">
        <v>810.36599897149995</v>
      </c>
      <c r="AB1281" t="s">
        <v>407</v>
      </c>
      <c r="AC1281" t="s">
        <v>64</v>
      </c>
      <c r="AD1281" t="s">
        <v>54</v>
      </c>
      <c r="AE1281" t="s">
        <v>73</v>
      </c>
      <c r="AF1281" t="s">
        <v>6024</v>
      </c>
    </row>
    <row r="1282" spans="1:32" x14ac:dyDescent="0.25">
      <c r="A1282" t="s">
        <v>6025</v>
      </c>
      <c r="B1282" t="s">
        <v>6026</v>
      </c>
      <c r="C1282" t="s">
        <v>6026</v>
      </c>
      <c r="D1282" t="s">
        <v>98</v>
      </c>
      <c r="E1282" t="s">
        <v>99</v>
      </c>
      <c r="F1282">
        <v>6</v>
      </c>
      <c r="G1282">
        <v>2022</v>
      </c>
      <c r="H1282" s="1">
        <v>44833.489393171294</v>
      </c>
      <c r="I1282" t="s">
        <v>3355</v>
      </c>
      <c r="J1282">
        <v>205.27</v>
      </c>
      <c r="K1282">
        <v>0</v>
      </c>
      <c r="L1282" t="s">
        <v>38</v>
      </c>
      <c r="M1282" t="s">
        <v>51</v>
      </c>
      <c r="N1282">
        <v>205.27</v>
      </c>
      <c r="R1282" t="s">
        <v>52</v>
      </c>
      <c r="S1282">
        <v>30.072454</v>
      </c>
      <c r="T1282">
        <v>-95.377182000000005</v>
      </c>
      <c r="U1282">
        <v>0.82474999999999998</v>
      </c>
      <c r="V1282">
        <v>1</v>
      </c>
      <c r="W1282">
        <v>2.2000000000000002</v>
      </c>
      <c r="X1282">
        <v>1.1000000000000001</v>
      </c>
      <c r="Y1282">
        <v>301.17200000000003</v>
      </c>
      <c r="Z1282">
        <v>48007847001</v>
      </c>
      <c r="AA1282">
        <v>400.63038151400002</v>
      </c>
      <c r="AB1282" t="s">
        <v>41</v>
      </c>
      <c r="AC1282" t="s">
        <v>54</v>
      </c>
      <c r="AD1282" t="s">
        <v>54</v>
      </c>
      <c r="AE1282" t="s">
        <v>73</v>
      </c>
      <c r="AF1282" t="s">
        <v>6027</v>
      </c>
    </row>
    <row r="1283" spans="1:32" x14ac:dyDescent="0.25">
      <c r="A1283" t="s">
        <v>6028</v>
      </c>
      <c r="B1283" t="s">
        <v>6029</v>
      </c>
      <c r="C1283" t="s">
        <v>6030</v>
      </c>
      <c r="D1283" t="s">
        <v>4475</v>
      </c>
      <c r="E1283" t="s">
        <v>136</v>
      </c>
      <c r="F1283">
        <v>4</v>
      </c>
      <c r="G1283">
        <v>2022</v>
      </c>
      <c r="H1283" s="1">
        <v>44973.59107998843</v>
      </c>
      <c r="I1283" t="s">
        <v>3355</v>
      </c>
      <c r="J1283">
        <v>205</v>
      </c>
      <c r="K1283">
        <v>0</v>
      </c>
      <c r="L1283" t="s">
        <v>38</v>
      </c>
      <c r="M1283" t="s">
        <v>39</v>
      </c>
      <c r="N1283">
        <v>205</v>
      </c>
      <c r="Q1283">
        <v>200.9</v>
      </c>
      <c r="R1283" t="s">
        <v>561</v>
      </c>
      <c r="S1283">
        <v>35.662649999598699</v>
      </c>
      <c r="T1283">
        <v>-80.463892525618903</v>
      </c>
      <c r="AB1283" t="s">
        <v>41</v>
      </c>
      <c r="AC1283" t="s">
        <v>54</v>
      </c>
      <c r="AD1283" t="s">
        <v>54</v>
      </c>
      <c r="AE1283" t="s">
        <v>73</v>
      </c>
      <c r="AF1283" t="s">
        <v>6031</v>
      </c>
    </row>
    <row r="1284" spans="1:32" x14ac:dyDescent="0.25">
      <c r="A1284" t="s">
        <v>6032</v>
      </c>
      <c r="B1284" t="s">
        <v>6033</v>
      </c>
      <c r="C1284" t="s">
        <v>6034</v>
      </c>
      <c r="D1284" t="s">
        <v>6035</v>
      </c>
      <c r="E1284" t="s">
        <v>159</v>
      </c>
      <c r="F1284">
        <v>10</v>
      </c>
      <c r="G1284">
        <v>2022</v>
      </c>
      <c r="H1284" s="1">
        <v>44978.597335231483</v>
      </c>
      <c r="I1284" t="s">
        <v>3355</v>
      </c>
      <c r="J1284">
        <v>205</v>
      </c>
      <c r="K1284">
        <v>0</v>
      </c>
      <c r="L1284" t="s">
        <v>38</v>
      </c>
      <c r="M1284" t="s">
        <v>51</v>
      </c>
      <c r="N1284">
        <v>205</v>
      </c>
      <c r="R1284" t="s">
        <v>52</v>
      </c>
      <c r="S1284">
        <v>46.313889000000003</v>
      </c>
      <c r="T1284">
        <v>-120.0175</v>
      </c>
      <c r="Z1284">
        <v>53002380001</v>
      </c>
      <c r="AA1284">
        <v>739.34515861219984</v>
      </c>
      <c r="AB1284" t="s">
        <v>53</v>
      </c>
      <c r="AC1284" t="s">
        <v>562</v>
      </c>
      <c r="AD1284" t="s">
        <v>54</v>
      </c>
      <c r="AE1284" t="s">
        <v>73</v>
      </c>
      <c r="AF1284" t="s">
        <v>6036</v>
      </c>
    </row>
    <row r="1285" spans="1:32" x14ac:dyDescent="0.25">
      <c r="A1285" t="s">
        <v>132</v>
      </c>
      <c r="B1285" t="s">
        <v>6037</v>
      </c>
      <c r="C1285" t="s">
        <v>6038</v>
      </c>
      <c r="D1285" t="s">
        <v>135</v>
      </c>
      <c r="E1285" t="s">
        <v>543</v>
      </c>
      <c r="F1285">
        <v>7</v>
      </c>
      <c r="G1285">
        <v>2022</v>
      </c>
      <c r="H1285" s="1">
        <v>44966.550089988428</v>
      </c>
      <c r="I1285" t="s">
        <v>3355</v>
      </c>
      <c r="J1285">
        <v>204.88</v>
      </c>
      <c r="K1285">
        <v>0</v>
      </c>
      <c r="L1285" t="s">
        <v>38</v>
      </c>
      <c r="M1285" t="s">
        <v>51</v>
      </c>
      <c r="N1285">
        <v>204.88</v>
      </c>
      <c r="R1285" t="s">
        <v>52</v>
      </c>
      <c r="S1285">
        <v>38.352687000000003</v>
      </c>
      <c r="T1285">
        <v>-93.753184000000005</v>
      </c>
      <c r="U1285">
        <v>1.335</v>
      </c>
      <c r="V1285">
        <v>1</v>
      </c>
      <c r="W1285">
        <v>0</v>
      </c>
      <c r="X1285">
        <v>0</v>
      </c>
      <c r="Y1285">
        <v>487.78</v>
      </c>
      <c r="Z1285">
        <v>29003083001</v>
      </c>
      <c r="AA1285">
        <v>682.89269576250001</v>
      </c>
      <c r="AB1285" t="s">
        <v>41</v>
      </c>
      <c r="AC1285" t="s">
        <v>54</v>
      </c>
      <c r="AD1285" t="s">
        <v>54</v>
      </c>
      <c r="AE1285" t="s">
        <v>1814</v>
      </c>
      <c r="AF1285" t="s">
        <v>6039</v>
      </c>
    </row>
    <row r="1286" spans="1:32" x14ac:dyDescent="0.25">
      <c r="A1286" t="s">
        <v>6040</v>
      </c>
      <c r="B1286" t="s">
        <v>6041</v>
      </c>
      <c r="C1286" t="s">
        <v>6041</v>
      </c>
      <c r="D1286" t="s">
        <v>98</v>
      </c>
      <c r="E1286" t="s">
        <v>99</v>
      </c>
      <c r="F1286">
        <v>6</v>
      </c>
      <c r="G1286">
        <v>2022</v>
      </c>
      <c r="H1286" s="1">
        <v>44834.538451238426</v>
      </c>
      <c r="I1286" t="s">
        <v>3355</v>
      </c>
      <c r="J1286">
        <v>204.76</v>
      </c>
      <c r="K1286">
        <v>0</v>
      </c>
      <c r="L1286" t="s">
        <v>38</v>
      </c>
      <c r="M1286" t="s">
        <v>39</v>
      </c>
      <c r="N1286">
        <v>180.02</v>
      </c>
      <c r="Q1286">
        <v>24.74</v>
      </c>
      <c r="R1286" t="s">
        <v>52</v>
      </c>
      <c r="S1286">
        <v>29.815079000000001</v>
      </c>
      <c r="T1286">
        <v>-95.704059999999998</v>
      </c>
      <c r="U1286">
        <v>0.78744999999999998</v>
      </c>
      <c r="V1286">
        <v>1</v>
      </c>
      <c r="W1286">
        <v>2</v>
      </c>
      <c r="X1286">
        <v>0</v>
      </c>
      <c r="Y1286">
        <v>287.41090000000003</v>
      </c>
      <c r="AB1286" t="s">
        <v>41</v>
      </c>
      <c r="AC1286" t="s">
        <v>64</v>
      </c>
      <c r="AD1286" t="s">
        <v>54</v>
      </c>
      <c r="AE1286" t="s">
        <v>73</v>
      </c>
      <c r="AF1286" t="s">
        <v>6042</v>
      </c>
    </row>
    <row r="1287" spans="1:32" x14ac:dyDescent="0.25">
      <c r="A1287" t="s">
        <v>6043</v>
      </c>
      <c r="B1287" t="s">
        <v>6044</v>
      </c>
      <c r="C1287" t="s">
        <v>6045</v>
      </c>
      <c r="D1287" t="s">
        <v>1943</v>
      </c>
      <c r="E1287" t="s">
        <v>50</v>
      </c>
      <c r="F1287">
        <v>10</v>
      </c>
      <c r="G1287">
        <v>2022</v>
      </c>
      <c r="H1287" s="1">
        <v>44945.807394351854</v>
      </c>
      <c r="I1287" t="s">
        <v>3355</v>
      </c>
      <c r="J1287">
        <v>204.62</v>
      </c>
      <c r="K1287">
        <v>0</v>
      </c>
      <c r="L1287" t="s">
        <v>38</v>
      </c>
      <c r="M1287" t="s">
        <v>39</v>
      </c>
      <c r="N1287">
        <v>204.62</v>
      </c>
      <c r="Q1287">
        <v>17.95</v>
      </c>
      <c r="R1287" t="s">
        <v>561</v>
      </c>
      <c r="S1287">
        <v>45.423633000000002</v>
      </c>
      <c r="T1287">
        <v>-122.652298</v>
      </c>
      <c r="U1287">
        <v>3.2808333329999999</v>
      </c>
      <c r="V1287">
        <v>1</v>
      </c>
      <c r="W1287">
        <v>4</v>
      </c>
      <c r="X1287">
        <v>0</v>
      </c>
      <c r="Y1287">
        <v>1199.9100000000001</v>
      </c>
      <c r="AB1287" t="s">
        <v>41</v>
      </c>
      <c r="AC1287" t="s">
        <v>72</v>
      </c>
      <c r="AD1287" t="s">
        <v>54</v>
      </c>
      <c r="AE1287" t="s">
        <v>73</v>
      </c>
      <c r="AF1287" t="s">
        <v>6046</v>
      </c>
    </row>
    <row r="1288" spans="1:32" x14ac:dyDescent="0.25">
      <c r="A1288" t="s">
        <v>6047</v>
      </c>
      <c r="B1288" t="s">
        <v>6048</v>
      </c>
      <c r="C1288" t="s">
        <v>6049</v>
      </c>
      <c r="D1288" t="s">
        <v>6050</v>
      </c>
      <c r="E1288" t="s">
        <v>111</v>
      </c>
      <c r="F1288">
        <v>4</v>
      </c>
      <c r="G1288">
        <v>2022</v>
      </c>
      <c r="H1288" s="1">
        <v>44986.422069490742</v>
      </c>
      <c r="I1288" t="s">
        <v>3355</v>
      </c>
      <c r="J1288">
        <v>204.4</v>
      </c>
      <c r="K1288">
        <v>0</v>
      </c>
      <c r="L1288" t="s">
        <v>38</v>
      </c>
      <c r="M1288" t="s">
        <v>51</v>
      </c>
      <c r="N1288">
        <v>204.4</v>
      </c>
      <c r="R1288" t="s">
        <v>52</v>
      </c>
      <c r="S1288">
        <v>32.990611000000001</v>
      </c>
      <c r="T1288">
        <v>-82.842167000000003</v>
      </c>
      <c r="U1288">
        <v>0.93100833299999997</v>
      </c>
      <c r="V1288">
        <v>1</v>
      </c>
      <c r="W1288">
        <v>1.75</v>
      </c>
      <c r="X1288">
        <v>0.95199999999999996</v>
      </c>
      <c r="Y1288">
        <v>339.19200000000001</v>
      </c>
      <c r="Z1288">
        <v>13000791001</v>
      </c>
      <c r="AA1288">
        <v>475.2933162507</v>
      </c>
      <c r="AB1288" t="s">
        <v>41</v>
      </c>
      <c r="AC1288" t="s">
        <v>54</v>
      </c>
      <c r="AD1288" t="s">
        <v>54</v>
      </c>
      <c r="AE1288" t="s">
        <v>73</v>
      </c>
      <c r="AF1288" t="s">
        <v>6051</v>
      </c>
    </row>
    <row r="1289" spans="1:32" x14ac:dyDescent="0.25">
      <c r="A1289" t="s">
        <v>6052</v>
      </c>
      <c r="B1289" t="s">
        <v>6053</v>
      </c>
      <c r="C1289" t="s">
        <v>6054</v>
      </c>
      <c r="D1289" t="s">
        <v>2882</v>
      </c>
      <c r="E1289" t="s">
        <v>777</v>
      </c>
      <c r="F1289">
        <v>9</v>
      </c>
      <c r="G1289">
        <v>2022</v>
      </c>
      <c r="H1289" s="1">
        <v>44976.801606898145</v>
      </c>
      <c r="I1289" t="s">
        <v>3355</v>
      </c>
      <c r="J1289">
        <v>203</v>
      </c>
      <c r="K1289">
        <v>0</v>
      </c>
      <c r="L1289" t="s">
        <v>38</v>
      </c>
      <c r="M1289" t="s">
        <v>51</v>
      </c>
      <c r="N1289">
        <v>203</v>
      </c>
      <c r="R1289" t="s">
        <v>52</v>
      </c>
      <c r="S1289">
        <v>38.957067565616597</v>
      </c>
      <c r="T1289">
        <v>-119.77123283412701</v>
      </c>
      <c r="AB1289" t="s">
        <v>53</v>
      </c>
      <c r="AC1289" t="s">
        <v>42</v>
      </c>
      <c r="AD1289" t="s">
        <v>54</v>
      </c>
      <c r="AE1289" t="s">
        <v>73</v>
      </c>
      <c r="AF1289" t="s">
        <v>6055</v>
      </c>
    </row>
    <row r="1290" spans="1:32" x14ac:dyDescent="0.25">
      <c r="A1290" t="s">
        <v>6056</v>
      </c>
      <c r="B1290" t="s">
        <v>6057</v>
      </c>
      <c r="C1290" t="s">
        <v>6058</v>
      </c>
      <c r="D1290" t="s">
        <v>6059</v>
      </c>
      <c r="E1290" t="s">
        <v>136</v>
      </c>
      <c r="F1290">
        <v>4</v>
      </c>
      <c r="G1290">
        <v>2022</v>
      </c>
      <c r="H1290" s="1">
        <v>44974.464519189816</v>
      </c>
      <c r="I1290" t="s">
        <v>3355</v>
      </c>
      <c r="J1290">
        <v>202.56</v>
      </c>
      <c r="K1290">
        <v>0</v>
      </c>
      <c r="L1290" t="s">
        <v>38</v>
      </c>
      <c r="M1290" t="s">
        <v>51</v>
      </c>
      <c r="N1290">
        <v>202.56</v>
      </c>
      <c r="R1290" t="s">
        <v>52</v>
      </c>
      <c r="S1290">
        <v>34.734036000000003</v>
      </c>
      <c r="T1290">
        <v>-76.736873000000003</v>
      </c>
      <c r="U1290">
        <v>1.2214416669999999</v>
      </c>
      <c r="V1290">
        <v>1</v>
      </c>
      <c r="W1290">
        <v>2.5</v>
      </c>
      <c r="X1290">
        <v>0</v>
      </c>
      <c r="Y1290">
        <v>446.29950000000002</v>
      </c>
      <c r="Z1290">
        <v>37001601001</v>
      </c>
      <c r="AA1290">
        <v>728.41887547999988</v>
      </c>
      <c r="AB1290" t="s">
        <v>41</v>
      </c>
      <c r="AC1290" t="s">
        <v>54</v>
      </c>
      <c r="AD1290" t="s">
        <v>54</v>
      </c>
      <c r="AE1290" t="s">
        <v>55</v>
      </c>
      <c r="AF1290" t="s">
        <v>6060</v>
      </c>
    </row>
    <row r="1291" spans="1:32" x14ac:dyDescent="0.25">
      <c r="A1291" t="s">
        <v>6061</v>
      </c>
      <c r="B1291" t="s">
        <v>6062</v>
      </c>
      <c r="C1291" t="s">
        <v>6063</v>
      </c>
      <c r="D1291" t="s">
        <v>6064</v>
      </c>
      <c r="E1291" t="s">
        <v>117</v>
      </c>
      <c r="F1291">
        <v>5</v>
      </c>
      <c r="G1291">
        <v>2022</v>
      </c>
      <c r="H1291" s="1">
        <v>44966.387352569443</v>
      </c>
      <c r="I1291" t="s">
        <v>3355</v>
      </c>
      <c r="J1291">
        <v>202</v>
      </c>
      <c r="K1291">
        <v>0</v>
      </c>
      <c r="L1291" t="s">
        <v>38</v>
      </c>
      <c r="M1291" t="s">
        <v>51</v>
      </c>
      <c r="N1291">
        <v>202</v>
      </c>
      <c r="R1291" t="s">
        <v>52</v>
      </c>
      <c r="S1291">
        <v>41.718470000000003</v>
      </c>
      <c r="T1291">
        <v>-88.071809999999999</v>
      </c>
      <c r="U1291">
        <v>0</v>
      </c>
      <c r="V1291">
        <v>3</v>
      </c>
      <c r="W1291">
        <v>4.51</v>
      </c>
      <c r="X1291">
        <v>2.04</v>
      </c>
      <c r="Y1291">
        <v>0</v>
      </c>
      <c r="Z1291">
        <v>17000418001</v>
      </c>
      <c r="AA1291">
        <v>742.98725298960005</v>
      </c>
      <c r="AB1291" t="s">
        <v>41</v>
      </c>
      <c r="AC1291" t="s">
        <v>64</v>
      </c>
      <c r="AD1291" t="s">
        <v>54</v>
      </c>
      <c r="AE1291" t="s">
        <v>73</v>
      </c>
      <c r="AF1291" t="s">
        <v>6065</v>
      </c>
    </row>
    <row r="1292" spans="1:32" x14ac:dyDescent="0.25">
      <c r="A1292" t="s">
        <v>6066</v>
      </c>
      <c r="B1292" t="s">
        <v>6067</v>
      </c>
      <c r="C1292" t="s">
        <v>6068</v>
      </c>
      <c r="D1292" t="s">
        <v>6069</v>
      </c>
      <c r="E1292" t="s">
        <v>213</v>
      </c>
      <c r="F1292">
        <v>3</v>
      </c>
      <c r="G1292">
        <v>2022</v>
      </c>
      <c r="H1292" s="1">
        <v>44963.413262361108</v>
      </c>
      <c r="I1292" t="s">
        <v>3355</v>
      </c>
      <c r="J1292">
        <v>200</v>
      </c>
      <c r="K1292">
        <v>0</v>
      </c>
      <c r="L1292" t="s">
        <v>38</v>
      </c>
      <c r="M1292" t="s">
        <v>79</v>
      </c>
      <c r="Q1292">
        <v>200</v>
      </c>
      <c r="R1292" t="s">
        <v>52</v>
      </c>
      <c r="S1292">
        <v>40.21931</v>
      </c>
      <c r="T1292">
        <v>-75.159509999999997</v>
      </c>
      <c r="U1292">
        <v>1.221416667</v>
      </c>
      <c r="V1292">
        <v>2</v>
      </c>
      <c r="W1292">
        <v>2.25</v>
      </c>
      <c r="X1292">
        <v>0</v>
      </c>
      <c r="Y1292">
        <v>445.42399999999998</v>
      </c>
      <c r="Z1292">
        <v>42000101001</v>
      </c>
      <c r="AA1292">
        <v>514.08162137001</v>
      </c>
      <c r="AB1292" t="s">
        <v>41</v>
      </c>
      <c r="AC1292" t="s">
        <v>54</v>
      </c>
      <c r="AD1292" t="s">
        <v>54</v>
      </c>
      <c r="AE1292" t="s">
        <v>73</v>
      </c>
      <c r="AF1292" t="s">
        <v>6070</v>
      </c>
    </row>
    <row r="1293" spans="1:32" x14ac:dyDescent="0.25">
      <c r="A1293" t="s">
        <v>5584</v>
      </c>
      <c r="B1293" t="s">
        <v>6071</v>
      </c>
      <c r="C1293" t="s">
        <v>6072</v>
      </c>
      <c r="D1293" t="s">
        <v>5587</v>
      </c>
      <c r="E1293" t="s">
        <v>136</v>
      </c>
      <c r="F1293">
        <v>4</v>
      </c>
      <c r="G1293">
        <v>2022</v>
      </c>
      <c r="H1293" s="1">
        <v>44972.450336747686</v>
      </c>
      <c r="I1293" t="s">
        <v>3355</v>
      </c>
      <c r="J1293">
        <v>200</v>
      </c>
      <c r="K1293">
        <v>0</v>
      </c>
      <c r="L1293" t="s">
        <v>38</v>
      </c>
      <c r="M1293" t="s">
        <v>51</v>
      </c>
      <c r="N1293">
        <v>200</v>
      </c>
      <c r="R1293" t="s">
        <v>52</v>
      </c>
      <c r="S1293">
        <v>35.773060999999998</v>
      </c>
      <c r="T1293">
        <v>-80.788606999999999</v>
      </c>
      <c r="U1293">
        <v>3.2254749999999999</v>
      </c>
      <c r="V1293">
        <v>1</v>
      </c>
      <c r="W1293">
        <v>6</v>
      </c>
      <c r="X1293">
        <v>0</v>
      </c>
      <c r="Y1293">
        <v>1176.1039000000001</v>
      </c>
      <c r="Z1293">
        <v>37004901001</v>
      </c>
      <c r="AA1293">
        <v>1638.9424698300002</v>
      </c>
      <c r="AB1293" t="s">
        <v>41</v>
      </c>
      <c r="AC1293" t="s">
        <v>54</v>
      </c>
      <c r="AD1293" t="s">
        <v>54</v>
      </c>
      <c r="AE1293" t="s">
        <v>73</v>
      </c>
      <c r="AF1293" t="s">
        <v>6073</v>
      </c>
    </row>
    <row r="1294" spans="1:32" x14ac:dyDescent="0.25">
      <c r="A1294" t="s">
        <v>6074</v>
      </c>
      <c r="B1294" t="s">
        <v>6075</v>
      </c>
      <c r="C1294" t="s">
        <v>6076</v>
      </c>
      <c r="D1294" t="s">
        <v>6077</v>
      </c>
      <c r="E1294" t="s">
        <v>1023</v>
      </c>
      <c r="F1294">
        <v>8</v>
      </c>
      <c r="G1294">
        <v>2022</v>
      </c>
      <c r="H1294" s="1">
        <v>44967.549181689814</v>
      </c>
      <c r="I1294" t="s">
        <v>3355</v>
      </c>
      <c r="J1294">
        <v>199</v>
      </c>
      <c r="K1294">
        <v>0</v>
      </c>
      <c r="L1294" t="s">
        <v>38</v>
      </c>
      <c r="M1294" t="s">
        <v>51</v>
      </c>
      <c r="N1294">
        <v>140.9</v>
      </c>
      <c r="R1294" t="s">
        <v>52</v>
      </c>
      <c r="S1294">
        <v>38.762790000000003</v>
      </c>
      <c r="T1294">
        <v>-108.10172</v>
      </c>
      <c r="U1294">
        <v>0.88166666699999996</v>
      </c>
      <c r="V1294">
        <v>1</v>
      </c>
      <c r="W1294">
        <v>2.4500000000000002</v>
      </c>
      <c r="X1294">
        <v>0</v>
      </c>
      <c r="Y1294">
        <v>322.17</v>
      </c>
      <c r="Z1294">
        <v>8194000000</v>
      </c>
      <c r="AA1294">
        <v>604.58766664840005</v>
      </c>
      <c r="AB1294" t="s">
        <v>41</v>
      </c>
      <c r="AC1294" t="s">
        <v>72</v>
      </c>
      <c r="AD1294" t="s">
        <v>43</v>
      </c>
      <c r="AE1294" t="s">
        <v>73</v>
      </c>
      <c r="AF1294" t="s">
        <v>6078</v>
      </c>
    </row>
    <row r="1295" spans="1:32" x14ac:dyDescent="0.25">
      <c r="A1295" t="s">
        <v>6079</v>
      </c>
      <c r="B1295" t="s">
        <v>6080</v>
      </c>
      <c r="C1295" t="s">
        <v>6080</v>
      </c>
      <c r="D1295" t="s">
        <v>6081</v>
      </c>
      <c r="E1295" t="s">
        <v>99</v>
      </c>
      <c r="F1295">
        <v>6</v>
      </c>
      <c r="G1295">
        <v>2022</v>
      </c>
      <c r="H1295" s="1">
        <v>44833.63516233796</v>
      </c>
      <c r="I1295" t="s">
        <v>3355</v>
      </c>
      <c r="J1295">
        <v>197.42</v>
      </c>
      <c r="K1295">
        <v>0</v>
      </c>
      <c r="L1295" t="s">
        <v>38</v>
      </c>
      <c r="M1295" t="s">
        <v>79</v>
      </c>
      <c r="Q1295">
        <v>197.42</v>
      </c>
      <c r="R1295" t="s">
        <v>94</v>
      </c>
      <c r="S1295">
        <v>31.412417000000001</v>
      </c>
      <c r="T1295">
        <v>-97.395694000000006</v>
      </c>
      <c r="AB1295" t="s">
        <v>118</v>
      </c>
      <c r="AC1295" t="s">
        <v>54</v>
      </c>
      <c r="AD1295" t="s">
        <v>54</v>
      </c>
      <c r="AE1295" t="s">
        <v>438</v>
      </c>
      <c r="AF1295" t="s">
        <v>6082</v>
      </c>
    </row>
    <row r="1296" spans="1:32" x14ac:dyDescent="0.25">
      <c r="A1296" t="s">
        <v>6083</v>
      </c>
      <c r="B1296" t="s">
        <v>6084</v>
      </c>
      <c r="C1296" t="s">
        <v>6085</v>
      </c>
      <c r="D1296" t="s">
        <v>6086</v>
      </c>
      <c r="E1296" t="s">
        <v>1064</v>
      </c>
      <c r="F1296">
        <v>3</v>
      </c>
      <c r="G1296">
        <v>2022</v>
      </c>
      <c r="H1296" s="1">
        <v>44985.572992673609</v>
      </c>
      <c r="I1296" t="s">
        <v>3355</v>
      </c>
      <c r="J1296">
        <v>195</v>
      </c>
      <c r="K1296">
        <v>0</v>
      </c>
      <c r="L1296" t="s">
        <v>38</v>
      </c>
      <c r="M1296" t="s">
        <v>79</v>
      </c>
      <c r="Q1296">
        <v>195</v>
      </c>
      <c r="R1296" t="s">
        <v>52</v>
      </c>
      <c r="S1296">
        <v>39.061259999999997</v>
      </c>
      <c r="T1296">
        <v>-76.728039999999993</v>
      </c>
      <c r="U1296">
        <v>0.56191666699999998</v>
      </c>
      <c r="V1296">
        <v>1</v>
      </c>
      <c r="W1296">
        <v>1.2</v>
      </c>
      <c r="X1296">
        <v>0.7</v>
      </c>
      <c r="Y1296">
        <v>205.17099999999999</v>
      </c>
      <c r="AB1296" t="s">
        <v>54</v>
      </c>
      <c r="AC1296" t="s">
        <v>64</v>
      </c>
      <c r="AD1296" t="s">
        <v>54</v>
      </c>
      <c r="AE1296" t="s">
        <v>54</v>
      </c>
      <c r="AF1296" t="s">
        <v>6087</v>
      </c>
    </row>
    <row r="1297" spans="1:32" x14ac:dyDescent="0.25">
      <c r="A1297" t="s">
        <v>6088</v>
      </c>
      <c r="B1297" t="s">
        <v>6089</v>
      </c>
      <c r="C1297" t="s">
        <v>6089</v>
      </c>
      <c r="D1297" t="s">
        <v>98</v>
      </c>
      <c r="E1297" t="s">
        <v>99</v>
      </c>
      <c r="F1297">
        <v>6</v>
      </c>
      <c r="G1297">
        <v>2022</v>
      </c>
      <c r="H1297" s="1">
        <v>44834.973917870368</v>
      </c>
      <c r="I1297" t="s">
        <v>3355</v>
      </c>
      <c r="J1297">
        <v>194.7</v>
      </c>
      <c r="K1297">
        <v>0</v>
      </c>
      <c r="L1297" t="s">
        <v>38</v>
      </c>
      <c r="M1297" t="s">
        <v>79</v>
      </c>
      <c r="Q1297">
        <v>194.7</v>
      </c>
      <c r="R1297" t="s">
        <v>94</v>
      </c>
      <c r="S1297">
        <v>30.009512999999998</v>
      </c>
      <c r="T1297">
        <v>-95.499568999999994</v>
      </c>
      <c r="U1297">
        <v>1.0562499999999999</v>
      </c>
      <c r="V1297">
        <v>1</v>
      </c>
      <c r="W1297">
        <v>2</v>
      </c>
      <c r="X1297">
        <v>1.5</v>
      </c>
      <c r="Y1297">
        <v>385.762</v>
      </c>
      <c r="AB1297" t="s">
        <v>41</v>
      </c>
      <c r="AC1297" t="s">
        <v>54</v>
      </c>
      <c r="AD1297" t="s">
        <v>54</v>
      </c>
      <c r="AE1297" t="s">
        <v>73</v>
      </c>
      <c r="AF1297" t="s">
        <v>6090</v>
      </c>
    </row>
    <row r="1298" spans="1:32" x14ac:dyDescent="0.25">
      <c r="A1298" t="s">
        <v>6091</v>
      </c>
      <c r="B1298" t="s">
        <v>6092</v>
      </c>
      <c r="C1298" t="s">
        <v>6093</v>
      </c>
      <c r="D1298" t="s">
        <v>689</v>
      </c>
      <c r="E1298" t="s">
        <v>253</v>
      </c>
      <c r="F1298">
        <v>5</v>
      </c>
      <c r="G1298">
        <v>2022</v>
      </c>
      <c r="H1298" s="1">
        <v>44939.443881331019</v>
      </c>
      <c r="I1298" t="s">
        <v>3355</v>
      </c>
      <c r="J1298">
        <v>194.09100000000001</v>
      </c>
      <c r="K1298">
        <v>0</v>
      </c>
      <c r="L1298" t="s">
        <v>38</v>
      </c>
      <c r="M1298" t="s">
        <v>79</v>
      </c>
      <c r="Q1298">
        <v>194.09100000000001</v>
      </c>
      <c r="R1298" t="s">
        <v>52</v>
      </c>
      <c r="S1298">
        <v>40.417110999999998</v>
      </c>
      <c r="T1298">
        <v>-84.992889000000005</v>
      </c>
      <c r="U1298">
        <v>1.3488150000000001</v>
      </c>
      <c r="V1298">
        <v>1</v>
      </c>
      <c r="W1298">
        <v>2.35</v>
      </c>
      <c r="X1298">
        <v>1.45</v>
      </c>
      <c r="Y1298">
        <v>490.37151</v>
      </c>
      <c r="AB1298" t="s">
        <v>41</v>
      </c>
      <c r="AC1298" t="s">
        <v>54</v>
      </c>
      <c r="AD1298" t="s">
        <v>54</v>
      </c>
      <c r="AE1298" t="s">
        <v>55</v>
      </c>
      <c r="AF1298" t="s">
        <v>6094</v>
      </c>
    </row>
    <row r="1299" spans="1:32" x14ac:dyDescent="0.25">
      <c r="A1299" t="s">
        <v>6095</v>
      </c>
      <c r="B1299" t="s">
        <v>6096</v>
      </c>
      <c r="C1299" t="s">
        <v>6097</v>
      </c>
      <c r="D1299" t="s">
        <v>5597</v>
      </c>
      <c r="E1299" t="s">
        <v>641</v>
      </c>
      <c r="F1299">
        <v>3</v>
      </c>
      <c r="G1299">
        <v>2022</v>
      </c>
      <c r="H1299" s="1">
        <v>44967.547451539351</v>
      </c>
      <c r="I1299" t="s">
        <v>3355</v>
      </c>
      <c r="J1299">
        <v>192.5</v>
      </c>
      <c r="K1299">
        <v>0</v>
      </c>
      <c r="L1299" t="s">
        <v>38</v>
      </c>
      <c r="M1299" t="s">
        <v>51</v>
      </c>
      <c r="N1299">
        <v>386.57</v>
      </c>
      <c r="R1299" t="s">
        <v>52</v>
      </c>
      <c r="S1299">
        <v>37.3247</v>
      </c>
      <c r="T1299">
        <v>-78.436999999999998</v>
      </c>
      <c r="U1299">
        <v>1.0117499999999999</v>
      </c>
      <c r="V1299">
        <v>1</v>
      </c>
      <c r="W1299">
        <v>2.4</v>
      </c>
      <c r="X1299">
        <v>0</v>
      </c>
      <c r="Y1299">
        <v>368.93200000000002</v>
      </c>
      <c r="Z1299">
        <v>51000296003</v>
      </c>
      <c r="AA1299">
        <v>701.10316764950005</v>
      </c>
      <c r="AB1299" t="s">
        <v>177</v>
      </c>
      <c r="AC1299" t="s">
        <v>54</v>
      </c>
      <c r="AD1299" t="s">
        <v>54</v>
      </c>
      <c r="AE1299" t="s">
        <v>467</v>
      </c>
      <c r="AF1299" t="s">
        <v>6098</v>
      </c>
    </row>
    <row r="1300" spans="1:32" x14ac:dyDescent="0.25">
      <c r="A1300" t="s">
        <v>6099</v>
      </c>
      <c r="B1300" t="s">
        <v>6100</v>
      </c>
      <c r="C1300" t="s">
        <v>6101</v>
      </c>
      <c r="D1300" t="s">
        <v>6102</v>
      </c>
      <c r="E1300" t="s">
        <v>36</v>
      </c>
      <c r="F1300">
        <v>9</v>
      </c>
      <c r="G1300">
        <v>2022</v>
      </c>
      <c r="H1300" s="1">
        <v>44965.372161261577</v>
      </c>
      <c r="I1300" t="s">
        <v>3355</v>
      </c>
      <c r="J1300">
        <v>191.9</v>
      </c>
      <c r="K1300">
        <v>0</v>
      </c>
      <c r="L1300" t="s">
        <v>38</v>
      </c>
      <c r="M1300" t="s">
        <v>51</v>
      </c>
      <c r="N1300">
        <v>191.9</v>
      </c>
      <c r="R1300" t="s">
        <v>52</v>
      </c>
      <c r="S1300">
        <v>38.7203710500848</v>
      </c>
      <c r="T1300">
        <v>-120.819203059473</v>
      </c>
      <c r="Z1300">
        <v>6005329001</v>
      </c>
      <c r="AA1300">
        <v>513.53530721339996</v>
      </c>
      <c r="AB1300" t="s">
        <v>53</v>
      </c>
      <c r="AC1300" t="s">
        <v>54</v>
      </c>
      <c r="AD1300" t="s">
        <v>54</v>
      </c>
      <c r="AE1300" t="s">
        <v>65</v>
      </c>
      <c r="AF1300" t="s">
        <v>6103</v>
      </c>
    </row>
    <row r="1301" spans="1:32" x14ac:dyDescent="0.25">
      <c r="A1301" t="s">
        <v>6104</v>
      </c>
      <c r="B1301" t="s">
        <v>6105</v>
      </c>
      <c r="C1301" t="s">
        <v>6106</v>
      </c>
      <c r="D1301" t="s">
        <v>6107</v>
      </c>
      <c r="E1301" t="s">
        <v>777</v>
      </c>
      <c r="F1301">
        <v>9</v>
      </c>
      <c r="G1301">
        <v>2022</v>
      </c>
      <c r="H1301" s="1">
        <v>44952.482306504629</v>
      </c>
      <c r="I1301" t="s">
        <v>3355</v>
      </c>
      <c r="J1301">
        <v>191.36</v>
      </c>
      <c r="K1301">
        <v>0</v>
      </c>
      <c r="L1301" t="s">
        <v>38</v>
      </c>
      <c r="M1301" t="s">
        <v>79</v>
      </c>
      <c r="Q1301">
        <v>191.36</v>
      </c>
      <c r="R1301" t="s">
        <v>94</v>
      </c>
      <c r="S1301">
        <v>35.15663</v>
      </c>
      <c r="T1301">
        <v>-114.58884999999999</v>
      </c>
      <c r="U1301">
        <v>1.4775</v>
      </c>
      <c r="V1301">
        <v>1</v>
      </c>
      <c r="W1301">
        <v>8</v>
      </c>
      <c r="X1301">
        <v>8</v>
      </c>
      <c r="Y1301">
        <v>539.55999999999995</v>
      </c>
      <c r="Z1301">
        <v>32000201201</v>
      </c>
      <c r="AA1301">
        <v>316.86221083380002</v>
      </c>
      <c r="AB1301" t="s">
        <v>54</v>
      </c>
      <c r="AC1301" t="s">
        <v>54</v>
      </c>
      <c r="AD1301" t="s">
        <v>54</v>
      </c>
      <c r="AE1301" t="s">
        <v>73</v>
      </c>
      <c r="AF1301" t="s">
        <v>6108</v>
      </c>
    </row>
    <row r="1302" spans="1:32" x14ac:dyDescent="0.25">
      <c r="A1302" t="s">
        <v>6109</v>
      </c>
      <c r="B1302" t="s">
        <v>6110</v>
      </c>
      <c r="C1302" t="s">
        <v>6111</v>
      </c>
      <c r="D1302" t="s">
        <v>6112</v>
      </c>
      <c r="E1302" t="s">
        <v>61</v>
      </c>
      <c r="F1302">
        <v>1</v>
      </c>
      <c r="G1302">
        <v>2022</v>
      </c>
      <c r="H1302" s="1">
        <v>44965.445396365743</v>
      </c>
      <c r="I1302" t="s">
        <v>3355</v>
      </c>
      <c r="J1302">
        <v>191</v>
      </c>
      <c r="K1302">
        <v>0</v>
      </c>
      <c r="L1302" t="s">
        <v>38</v>
      </c>
      <c r="M1302" t="s">
        <v>63</v>
      </c>
      <c r="P1302">
        <v>191</v>
      </c>
      <c r="R1302" t="s">
        <v>38</v>
      </c>
      <c r="S1302">
        <v>41.668987000000001</v>
      </c>
      <c r="T1302">
        <v>-72.991771</v>
      </c>
      <c r="U1302">
        <v>0.95725000000000005</v>
      </c>
      <c r="V1302">
        <v>1</v>
      </c>
      <c r="W1302">
        <v>1.75</v>
      </c>
      <c r="X1302">
        <v>0</v>
      </c>
      <c r="Y1302">
        <v>348.93400000000003</v>
      </c>
      <c r="Z1302">
        <v>9001110001</v>
      </c>
      <c r="AA1302">
        <v>442.87867629183989</v>
      </c>
      <c r="AB1302" t="s">
        <v>54</v>
      </c>
      <c r="AC1302" t="s">
        <v>64</v>
      </c>
      <c r="AD1302" t="s">
        <v>54</v>
      </c>
      <c r="AE1302" t="s">
        <v>73</v>
      </c>
      <c r="AF1302" t="s">
        <v>6113</v>
      </c>
    </row>
    <row r="1303" spans="1:32" x14ac:dyDescent="0.25">
      <c r="A1303" t="s">
        <v>6114</v>
      </c>
      <c r="B1303" t="s">
        <v>6115</v>
      </c>
      <c r="C1303" t="s">
        <v>6115</v>
      </c>
      <c r="D1303" t="s">
        <v>6116</v>
      </c>
      <c r="E1303" t="s">
        <v>99</v>
      </c>
      <c r="F1303">
        <v>6</v>
      </c>
      <c r="G1303">
        <v>2022</v>
      </c>
      <c r="H1303" s="1">
        <v>44823.630219733794</v>
      </c>
      <c r="I1303" t="s">
        <v>3355</v>
      </c>
      <c r="J1303">
        <v>190.73</v>
      </c>
      <c r="K1303">
        <v>0</v>
      </c>
      <c r="L1303" t="s">
        <v>38</v>
      </c>
      <c r="M1303" t="s">
        <v>79</v>
      </c>
      <c r="Q1303">
        <v>190.73</v>
      </c>
      <c r="R1303" t="s">
        <v>86</v>
      </c>
      <c r="S1303">
        <v>31.127185000000001</v>
      </c>
      <c r="T1303">
        <v>-97.887619999999998</v>
      </c>
      <c r="U1303">
        <v>0.61041666699999997</v>
      </c>
      <c r="V1303">
        <v>1</v>
      </c>
      <c r="W1303">
        <v>2.5</v>
      </c>
      <c r="X1303">
        <v>2.5</v>
      </c>
      <c r="Y1303">
        <v>222.423</v>
      </c>
      <c r="Z1303">
        <v>48003011001</v>
      </c>
      <c r="AA1303">
        <v>910.52359435000005</v>
      </c>
      <c r="AB1303" t="s">
        <v>41</v>
      </c>
      <c r="AC1303" t="s">
        <v>64</v>
      </c>
      <c r="AD1303" t="s">
        <v>43</v>
      </c>
      <c r="AE1303" t="s">
        <v>73</v>
      </c>
      <c r="AF1303" t="s">
        <v>6117</v>
      </c>
    </row>
    <row r="1304" spans="1:32" x14ac:dyDescent="0.25">
      <c r="A1304" t="s">
        <v>6118</v>
      </c>
      <c r="B1304" t="s">
        <v>6119</v>
      </c>
      <c r="C1304" t="s">
        <v>6120</v>
      </c>
      <c r="D1304" t="s">
        <v>4493</v>
      </c>
      <c r="E1304" t="s">
        <v>854</v>
      </c>
      <c r="F1304">
        <v>8</v>
      </c>
      <c r="G1304">
        <v>2022</v>
      </c>
      <c r="H1304" s="1">
        <v>44974.479141354168</v>
      </c>
      <c r="I1304" t="s">
        <v>3355</v>
      </c>
      <c r="J1304">
        <v>190</v>
      </c>
      <c r="K1304">
        <v>0</v>
      </c>
      <c r="L1304" t="s">
        <v>38</v>
      </c>
      <c r="M1304" t="s">
        <v>51</v>
      </c>
      <c r="N1304">
        <v>190</v>
      </c>
      <c r="R1304" t="s">
        <v>52</v>
      </c>
      <c r="S1304">
        <v>39.596269999999997</v>
      </c>
      <c r="T1304">
        <v>-110.83351999999999</v>
      </c>
      <c r="U1304">
        <v>1.3541666670000001</v>
      </c>
      <c r="V1304">
        <v>1</v>
      </c>
      <c r="W1304">
        <v>4</v>
      </c>
      <c r="X1304">
        <v>1.5</v>
      </c>
      <c r="Y1304">
        <v>494.13</v>
      </c>
      <c r="Z1304">
        <v>49000132001</v>
      </c>
      <c r="AA1304">
        <v>1056.2073694459998</v>
      </c>
      <c r="AB1304" t="s">
        <v>407</v>
      </c>
      <c r="AC1304" t="s">
        <v>72</v>
      </c>
      <c r="AD1304" t="s">
        <v>54</v>
      </c>
      <c r="AE1304" t="s">
        <v>438</v>
      </c>
      <c r="AF1304" t="s">
        <v>6121</v>
      </c>
    </row>
    <row r="1305" spans="1:32" x14ac:dyDescent="0.25">
      <c r="A1305" t="s">
        <v>6122</v>
      </c>
      <c r="B1305" t="s">
        <v>6123</v>
      </c>
      <c r="C1305" t="s">
        <v>6124</v>
      </c>
      <c r="D1305" t="s">
        <v>6125</v>
      </c>
      <c r="E1305" t="s">
        <v>5199</v>
      </c>
      <c r="F1305">
        <v>9</v>
      </c>
      <c r="G1305">
        <v>2022</v>
      </c>
      <c r="H1305" s="1">
        <v>44946.591285601855</v>
      </c>
      <c r="I1305" t="s">
        <v>3355</v>
      </c>
      <c r="J1305">
        <v>189.16</v>
      </c>
      <c r="K1305">
        <v>0</v>
      </c>
      <c r="L1305" t="s">
        <v>38</v>
      </c>
      <c r="M1305" t="s">
        <v>79</v>
      </c>
      <c r="Q1305">
        <v>189.16</v>
      </c>
      <c r="R1305" t="s">
        <v>86</v>
      </c>
      <c r="S1305">
        <v>21.4987321099998</v>
      </c>
      <c r="T1305">
        <v>-158.03367267485399</v>
      </c>
      <c r="AB1305" t="s">
        <v>53</v>
      </c>
      <c r="AC1305" t="s">
        <v>64</v>
      </c>
      <c r="AD1305" t="s">
        <v>54</v>
      </c>
      <c r="AE1305" t="s">
        <v>73</v>
      </c>
      <c r="AF1305" t="s">
        <v>6126</v>
      </c>
    </row>
    <row r="1306" spans="1:32" x14ac:dyDescent="0.25">
      <c r="A1306" t="s">
        <v>6127</v>
      </c>
      <c r="B1306" t="s">
        <v>6128</v>
      </c>
      <c r="C1306" t="s">
        <v>6128</v>
      </c>
      <c r="D1306" t="s">
        <v>98</v>
      </c>
      <c r="E1306" t="s">
        <v>99</v>
      </c>
      <c r="F1306">
        <v>6</v>
      </c>
      <c r="G1306">
        <v>2022</v>
      </c>
      <c r="H1306" s="1">
        <v>44834.688213703703</v>
      </c>
      <c r="I1306" t="s">
        <v>3355</v>
      </c>
      <c r="J1306">
        <v>188.8</v>
      </c>
      <c r="K1306">
        <v>0</v>
      </c>
      <c r="L1306" t="s">
        <v>38</v>
      </c>
      <c r="M1306" t="s">
        <v>473</v>
      </c>
      <c r="N1306">
        <v>38.49</v>
      </c>
      <c r="Q1306">
        <v>150.31</v>
      </c>
      <c r="R1306" t="s">
        <v>52</v>
      </c>
      <c r="S1306">
        <v>29.542833000000002</v>
      </c>
      <c r="T1306">
        <v>-95.344583</v>
      </c>
      <c r="U1306">
        <v>1.0082500000000001</v>
      </c>
      <c r="V1306">
        <v>1</v>
      </c>
      <c r="W1306">
        <v>2.4</v>
      </c>
      <c r="X1306">
        <v>0</v>
      </c>
      <c r="Y1306">
        <v>368.15100000000001</v>
      </c>
      <c r="Z1306">
        <v>48007242001</v>
      </c>
      <c r="AA1306">
        <v>655.39488321313002</v>
      </c>
      <c r="AB1306" t="s">
        <v>41</v>
      </c>
      <c r="AC1306" t="s">
        <v>54</v>
      </c>
      <c r="AD1306" t="s">
        <v>54</v>
      </c>
      <c r="AE1306" t="s">
        <v>73</v>
      </c>
      <c r="AF1306" t="s">
        <v>6129</v>
      </c>
    </row>
    <row r="1307" spans="1:32" x14ac:dyDescent="0.25">
      <c r="A1307" t="s">
        <v>6130</v>
      </c>
      <c r="B1307" t="s">
        <v>6131</v>
      </c>
      <c r="C1307" t="s">
        <v>6132</v>
      </c>
      <c r="D1307" t="s">
        <v>799</v>
      </c>
      <c r="E1307" t="s">
        <v>253</v>
      </c>
      <c r="F1307">
        <v>5</v>
      </c>
      <c r="G1307">
        <v>2022</v>
      </c>
      <c r="H1307" s="1">
        <v>44932.469140740737</v>
      </c>
      <c r="I1307" t="s">
        <v>3355</v>
      </c>
      <c r="J1307">
        <v>188.6</v>
      </c>
      <c r="K1307">
        <v>0</v>
      </c>
      <c r="L1307" t="s">
        <v>38</v>
      </c>
      <c r="M1307" t="s">
        <v>51</v>
      </c>
      <c r="N1307">
        <v>102.2</v>
      </c>
      <c r="R1307" t="s">
        <v>86</v>
      </c>
      <c r="S1307">
        <v>40.848056</v>
      </c>
      <c r="T1307">
        <v>-84.929638999999995</v>
      </c>
      <c r="U1307">
        <v>1.745833333</v>
      </c>
      <c r="V1307">
        <v>1</v>
      </c>
      <c r="W1307">
        <v>7.1</v>
      </c>
      <c r="X1307">
        <v>1.8</v>
      </c>
      <c r="Y1307">
        <v>635.37</v>
      </c>
      <c r="Z1307">
        <v>18000201001</v>
      </c>
      <c r="AA1307">
        <v>1183.6806726550001</v>
      </c>
      <c r="AB1307" t="s">
        <v>41</v>
      </c>
      <c r="AC1307" t="s">
        <v>54</v>
      </c>
      <c r="AD1307" t="s">
        <v>215</v>
      </c>
      <c r="AE1307" t="s">
        <v>73</v>
      </c>
      <c r="AF1307" t="s">
        <v>6133</v>
      </c>
    </row>
    <row r="1308" spans="1:32" x14ac:dyDescent="0.25">
      <c r="A1308" t="s">
        <v>6134</v>
      </c>
      <c r="B1308" t="s">
        <v>6135</v>
      </c>
      <c r="C1308" t="s">
        <v>6136</v>
      </c>
      <c r="D1308" t="s">
        <v>6137</v>
      </c>
      <c r="E1308" t="s">
        <v>117</v>
      </c>
      <c r="F1308">
        <v>5</v>
      </c>
      <c r="G1308">
        <v>2022</v>
      </c>
      <c r="H1308" s="1">
        <v>44981.552579456016</v>
      </c>
      <c r="I1308" t="s">
        <v>3355</v>
      </c>
      <c r="J1308">
        <v>188</v>
      </c>
      <c r="K1308">
        <v>0</v>
      </c>
      <c r="L1308" t="s">
        <v>38</v>
      </c>
      <c r="M1308" t="s">
        <v>51</v>
      </c>
      <c r="N1308">
        <v>188</v>
      </c>
      <c r="R1308" t="s">
        <v>52</v>
      </c>
      <c r="S1308">
        <v>40.010672999999997</v>
      </c>
      <c r="T1308">
        <v>-90.440742999999998</v>
      </c>
      <c r="U1308">
        <v>1.0125</v>
      </c>
      <c r="V1308">
        <v>3</v>
      </c>
      <c r="W1308">
        <v>2.82</v>
      </c>
      <c r="X1308">
        <v>1.1299999999999999</v>
      </c>
      <c r="Y1308">
        <v>369.2</v>
      </c>
      <c r="Z1308">
        <v>17007103001</v>
      </c>
      <c r="AA1308">
        <v>549.95625098740004</v>
      </c>
      <c r="AB1308" t="s">
        <v>87</v>
      </c>
      <c r="AC1308" t="s">
        <v>54</v>
      </c>
      <c r="AD1308" t="s">
        <v>54</v>
      </c>
      <c r="AE1308" t="s">
        <v>73</v>
      </c>
      <c r="AF1308" t="s">
        <v>6138</v>
      </c>
    </row>
    <row r="1309" spans="1:32" x14ac:dyDescent="0.25">
      <c r="A1309" t="s">
        <v>6139</v>
      </c>
      <c r="B1309" t="s">
        <v>6140</v>
      </c>
      <c r="C1309" t="s">
        <v>6141</v>
      </c>
      <c r="D1309" t="s">
        <v>6142</v>
      </c>
      <c r="E1309" t="s">
        <v>1023</v>
      </c>
      <c r="F1309">
        <v>8</v>
      </c>
      <c r="G1309">
        <v>2022</v>
      </c>
      <c r="H1309" s="1">
        <v>44993.713649895835</v>
      </c>
      <c r="I1309" t="s">
        <v>3355</v>
      </c>
      <c r="J1309">
        <v>187.1</v>
      </c>
      <c r="K1309">
        <v>0</v>
      </c>
      <c r="L1309" t="s">
        <v>38</v>
      </c>
      <c r="M1309" t="s">
        <v>79</v>
      </c>
      <c r="Q1309">
        <v>187.1</v>
      </c>
      <c r="R1309" t="s">
        <v>94</v>
      </c>
      <c r="S1309">
        <v>37.948611</v>
      </c>
      <c r="T1309">
        <v>-107.873333</v>
      </c>
      <c r="U1309">
        <v>0.75724999999999998</v>
      </c>
      <c r="V1309">
        <v>1</v>
      </c>
      <c r="W1309">
        <v>2.1</v>
      </c>
      <c r="X1309">
        <v>0</v>
      </c>
      <c r="Y1309">
        <v>276.45100000000002</v>
      </c>
      <c r="Z1309">
        <v>8209000090</v>
      </c>
      <c r="AA1309">
        <v>254.94660641799999</v>
      </c>
      <c r="AB1309" t="s">
        <v>41</v>
      </c>
      <c r="AC1309" t="s">
        <v>54</v>
      </c>
      <c r="AD1309" t="s">
        <v>54</v>
      </c>
      <c r="AE1309" t="s">
        <v>73</v>
      </c>
      <c r="AF1309" t="s">
        <v>6143</v>
      </c>
    </row>
    <row r="1310" spans="1:32" x14ac:dyDescent="0.25">
      <c r="A1310" t="s">
        <v>6144</v>
      </c>
      <c r="B1310" t="s">
        <v>6145</v>
      </c>
      <c r="C1310" t="s">
        <v>6146</v>
      </c>
      <c r="D1310" t="s">
        <v>6147</v>
      </c>
      <c r="E1310" t="s">
        <v>192</v>
      </c>
      <c r="F1310">
        <v>4</v>
      </c>
      <c r="G1310">
        <v>2022</v>
      </c>
      <c r="H1310" s="1">
        <v>44960.615068692132</v>
      </c>
      <c r="I1310" t="s">
        <v>3355</v>
      </c>
      <c r="J1310">
        <v>186.64</v>
      </c>
      <c r="K1310">
        <v>0</v>
      </c>
      <c r="L1310" t="s">
        <v>38</v>
      </c>
      <c r="M1310" t="s">
        <v>51</v>
      </c>
      <c r="N1310">
        <v>186.64</v>
      </c>
      <c r="R1310" t="s">
        <v>52</v>
      </c>
      <c r="S1310">
        <v>31.339700000000001</v>
      </c>
      <c r="T1310">
        <v>-85.811099999999996</v>
      </c>
      <c r="U1310">
        <v>1.7451666669999999</v>
      </c>
      <c r="V1310">
        <v>1</v>
      </c>
      <c r="W1310">
        <v>4</v>
      </c>
      <c r="X1310">
        <v>1.7470000000000001</v>
      </c>
      <c r="Y1310">
        <v>637.65499999999997</v>
      </c>
      <c r="Z1310">
        <v>1000054004</v>
      </c>
      <c r="AA1310">
        <v>582.73510038400002</v>
      </c>
      <c r="AB1310" t="s">
        <v>1420</v>
      </c>
      <c r="AC1310" t="s">
        <v>54</v>
      </c>
      <c r="AD1310" t="s">
        <v>54</v>
      </c>
      <c r="AE1310" t="s">
        <v>73</v>
      </c>
      <c r="AF1310" t="s">
        <v>6148</v>
      </c>
    </row>
    <row r="1311" spans="1:32" x14ac:dyDescent="0.25">
      <c r="A1311" t="s">
        <v>6149</v>
      </c>
      <c r="B1311" t="s">
        <v>6150</v>
      </c>
      <c r="C1311" t="s">
        <v>6151</v>
      </c>
      <c r="D1311" t="s">
        <v>4209</v>
      </c>
      <c r="E1311" t="s">
        <v>159</v>
      </c>
      <c r="F1311">
        <v>10</v>
      </c>
      <c r="G1311">
        <v>2022</v>
      </c>
      <c r="H1311" s="1">
        <v>44986.53314146991</v>
      </c>
      <c r="I1311" t="s">
        <v>3355</v>
      </c>
      <c r="J1311">
        <v>185.86</v>
      </c>
      <c r="K1311">
        <v>0</v>
      </c>
      <c r="L1311" t="s">
        <v>38</v>
      </c>
      <c r="M1311" t="s">
        <v>51</v>
      </c>
      <c r="N1311">
        <v>185.86</v>
      </c>
      <c r="R1311" t="s">
        <v>52</v>
      </c>
      <c r="S1311">
        <v>47.341287000000001</v>
      </c>
      <c r="T1311">
        <v>-122.33028299999999</v>
      </c>
      <c r="U1311">
        <v>0</v>
      </c>
      <c r="V1311">
        <v>1</v>
      </c>
      <c r="W1311">
        <v>11.2</v>
      </c>
      <c r="X1311">
        <v>0</v>
      </c>
      <c r="Y1311">
        <v>0</v>
      </c>
      <c r="Z1311">
        <v>53000658002</v>
      </c>
      <c r="AA1311">
        <v>1686.2896967362001</v>
      </c>
      <c r="AB1311" t="s">
        <v>53</v>
      </c>
      <c r="AC1311" t="s">
        <v>42</v>
      </c>
      <c r="AD1311" t="s">
        <v>54</v>
      </c>
      <c r="AE1311" t="s">
        <v>65</v>
      </c>
      <c r="AF1311" t="s">
        <v>6152</v>
      </c>
    </row>
    <row r="1312" spans="1:32" x14ac:dyDescent="0.25">
      <c r="A1312" t="s">
        <v>6153</v>
      </c>
      <c r="B1312" t="s">
        <v>6154</v>
      </c>
      <c r="C1312" t="s">
        <v>6154</v>
      </c>
      <c r="D1312" t="s">
        <v>6155</v>
      </c>
      <c r="E1312" t="s">
        <v>99</v>
      </c>
      <c r="F1312">
        <v>6</v>
      </c>
      <c r="G1312">
        <v>2022</v>
      </c>
      <c r="H1312" s="1">
        <v>44832.642629131944</v>
      </c>
      <c r="I1312" t="s">
        <v>3355</v>
      </c>
      <c r="J1312">
        <v>185.04</v>
      </c>
      <c r="K1312">
        <v>0</v>
      </c>
      <c r="L1312" t="s">
        <v>38</v>
      </c>
      <c r="M1312" t="s">
        <v>79</v>
      </c>
      <c r="Q1312">
        <v>185.04</v>
      </c>
      <c r="R1312" t="s">
        <v>94</v>
      </c>
      <c r="S1312">
        <v>30.767416999999998</v>
      </c>
      <c r="T1312">
        <v>-94.410194000000004</v>
      </c>
      <c r="U1312">
        <v>1.0091666669999999</v>
      </c>
      <c r="V1312">
        <v>1</v>
      </c>
      <c r="W1312">
        <v>1.6</v>
      </c>
      <c r="X1312">
        <v>0</v>
      </c>
      <c r="Y1312">
        <v>369.8</v>
      </c>
      <c r="AB1312" t="s">
        <v>41</v>
      </c>
      <c r="AC1312" t="s">
        <v>54</v>
      </c>
      <c r="AD1312" t="s">
        <v>54</v>
      </c>
      <c r="AE1312" t="s">
        <v>65</v>
      </c>
      <c r="AF1312" t="s">
        <v>6156</v>
      </c>
    </row>
    <row r="1313" spans="1:32" x14ac:dyDescent="0.25">
      <c r="A1313" t="s">
        <v>6157</v>
      </c>
      <c r="B1313" t="s">
        <v>6158</v>
      </c>
      <c r="C1313" t="s">
        <v>6159</v>
      </c>
      <c r="D1313" t="s">
        <v>6157</v>
      </c>
      <c r="E1313" t="s">
        <v>437</v>
      </c>
      <c r="F1313">
        <v>5</v>
      </c>
      <c r="G1313">
        <v>2022</v>
      </c>
      <c r="H1313" s="1">
        <v>44833.48421130787</v>
      </c>
      <c r="I1313" t="s">
        <v>3355</v>
      </c>
      <c r="J1313">
        <v>184</v>
      </c>
      <c r="K1313">
        <v>0</v>
      </c>
      <c r="L1313" t="s">
        <v>38</v>
      </c>
      <c r="M1313" t="s">
        <v>51</v>
      </c>
      <c r="N1313">
        <v>184</v>
      </c>
      <c r="R1313" t="s">
        <v>52</v>
      </c>
      <c r="S1313">
        <v>43.86074</v>
      </c>
      <c r="T1313">
        <v>-95.108969999999999</v>
      </c>
      <c r="U1313">
        <v>1.1572499999999999</v>
      </c>
      <c r="V1313">
        <v>1</v>
      </c>
      <c r="W1313">
        <v>1.83</v>
      </c>
      <c r="X1313">
        <v>1.83</v>
      </c>
      <c r="Y1313">
        <v>422.447</v>
      </c>
      <c r="Z1313">
        <v>27003305001</v>
      </c>
      <c r="AB1313" t="s">
        <v>41</v>
      </c>
      <c r="AC1313" t="s">
        <v>54</v>
      </c>
      <c r="AD1313" t="s">
        <v>54</v>
      </c>
      <c r="AE1313" t="s">
        <v>54</v>
      </c>
      <c r="AF1313" t="s">
        <v>6160</v>
      </c>
    </row>
    <row r="1314" spans="1:32" x14ac:dyDescent="0.25">
      <c r="A1314" t="s">
        <v>6161</v>
      </c>
      <c r="B1314" t="s">
        <v>6162</v>
      </c>
      <c r="C1314" t="s">
        <v>6163</v>
      </c>
      <c r="D1314" t="s">
        <v>6164</v>
      </c>
      <c r="E1314" t="s">
        <v>36</v>
      </c>
      <c r="F1314">
        <v>9</v>
      </c>
      <c r="G1314">
        <v>2022</v>
      </c>
      <c r="H1314" s="1">
        <v>44974.496467164354</v>
      </c>
      <c r="I1314" t="s">
        <v>3355</v>
      </c>
      <c r="J1314">
        <v>183.24</v>
      </c>
      <c r="K1314">
        <v>0</v>
      </c>
      <c r="L1314" t="s">
        <v>38</v>
      </c>
      <c r="M1314" t="s">
        <v>79</v>
      </c>
      <c r="Q1314">
        <v>183.24</v>
      </c>
      <c r="R1314" t="s">
        <v>214</v>
      </c>
      <c r="S1314">
        <v>33.885675171073203</v>
      </c>
      <c r="T1314">
        <v>-117.26789163828801</v>
      </c>
      <c r="AB1314" t="s">
        <v>1420</v>
      </c>
      <c r="AC1314" t="s">
        <v>562</v>
      </c>
      <c r="AD1314" t="s">
        <v>54</v>
      </c>
      <c r="AE1314" t="s">
        <v>54</v>
      </c>
      <c r="AF1314" t="s">
        <v>6165</v>
      </c>
    </row>
    <row r="1315" spans="1:32" x14ac:dyDescent="0.25">
      <c r="A1315" t="s">
        <v>6166</v>
      </c>
      <c r="B1315" t="s">
        <v>6167</v>
      </c>
      <c r="C1315" t="s">
        <v>6167</v>
      </c>
      <c r="D1315" t="s">
        <v>98</v>
      </c>
      <c r="E1315" t="s">
        <v>99</v>
      </c>
      <c r="F1315">
        <v>6</v>
      </c>
      <c r="G1315">
        <v>2022</v>
      </c>
      <c r="H1315" s="1">
        <v>44841.388241527777</v>
      </c>
      <c r="I1315" t="s">
        <v>3355</v>
      </c>
      <c r="J1315">
        <v>183.08</v>
      </c>
      <c r="K1315">
        <v>0</v>
      </c>
      <c r="L1315" t="s">
        <v>38</v>
      </c>
      <c r="M1315" t="s">
        <v>79</v>
      </c>
      <c r="Q1315">
        <v>194.82</v>
      </c>
      <c r="R1315" t="s">
        <v>52</v>
      </c>
      <c r="S1315">
        <v>29.746805999999999</v>
      </c>
      <c r="T1315">
        <v>-95.507166999999995</v>
      </c>
      <c r="U1315">
        <v>2.14975</v>
      </c>
      <c r="V1315">
        <v>1</v>
      </c>
      <c r="W1315">
        <v>3.05</v>
      </c>
      <c r="X1315">
        <v>3.05</v>
      </c>
      <c r="Y1315">
        <v>791.03800000000001</v>
      </c>
      <c r="Z1315">
        <v>48007046001</v>
      </c>
      <c r="AB1315" t="s">
        <v>41</v>
      </c>
      <c r="AC1315" t="s">
        <v>54</v>
      </c>
      <c r="AD1315" t="s">
        <v>54</v>
      </c>
      <c r="AE1315" t="s">
        <v>65</v>
      </c>
      <c r="AF1315" t="s">
        <v>6168</v>
      </c>
    </row>
    <row r="1316" spans="1:32" x14ac:dyDescent="0.25">
      <c r="A1316" t="s">
        <v>6169</v>
      </c>
      <c r="B1316" t="s">
        <v>6170</v>
      </c>
      <c r="C1316" t="s">
        <v>6171</v>
      </c>
      <c r="D1316" t="s">
        <v>6169</v>
      </c>
      <c r="E1316" t="s">
        <v>437</v>
      </c>
      <c r="F1316">
        <v>5</v>
      </c>
      <c r="G1316">
        <v>2022</v>
      </c>
      <c r="H1316" s="1">
        <v>44976.330272696759</v>
      </c>
      <c r="I1316" t="s">
        <v>3355</v>
      </c>
      <c r="J1316">
        <v>183</v>
      </c>
      <c r="K1316">
        <v>0</v>
      </c>
      <c r="L1316" t="s">
        <v>38</v>
      </c>
      <c r="M1316" t="s">
        <v>51</v>
      </c>
      <c r="N1316">
        <v>183</v>
      </c>
      <c r="R1316" t="s">
        <v>52</v>
      </c>
      <c r="S1316">
        <v>45.458939999999998</v>
      </c>
      <c r="T1316">
        <v>-94.418109999999999</v>
      </c>
      <c r="U1316">
        <v>1.0551250000000001</v>
      </c>
      <c r="V1316">
        <v>1</v>
      </c>
      <c r="W1316">
        <v>1.79</v>
      </c>
      <c r="X1316">
        <v>1.79</v>
      </c>
      <c r="Y1316">
        <v>385.43849999999998</v>
      </c>
      <c r="Z1316">
        <v>27000286001</v>
      </c>
      <c r="AA1316">
        <v>451.25549335986005</v>
      </c>
      <c r="AB1316" t="s">
        <v>53</v>
      </c>
      <c r="AC1316" t="s">
        <v>54</v>
      </c>
      <c r="AD1316" t="s">
        <v>54</v>
      </c>
      <c r="AE1316" t="s">
        <v>44</v>
      </c>
      <c r="AF1316" t="s">
        <v>6172</v>
      </c>
    </row>
    <row r="1317" spans="1:32" x14ac:dyDescent="0.25">
      <c r="A1317" t="s">
        <v>6173</v>
      </c>
      <c r="B1317" t="s">
        <v>6174</v>
      </c>
      <c r="C1317" t="s">
        <v>6175</v>
      </c>
      <c r="D1317" t="s">
        <v>6176</v>
      </c>
      <c r="E1317" t="s">
        <v>1719</v>
      </c>
      <c r="F1317">
        <v>7</v>
      </c>
      <c r="G1317">
        <v>2022</v>
      </c>
      <c r="H1317" s="1">
        <v>44966.433547152781</v>
      </c>
      <c r="I1317" t="s">
        <v>3355</v>
      </c>
      <c r="J1317">
        <v>182.61</v>
      </c>
      <c r="K1317">
        <v>0</v>
      </c>
      <c r="L1317" t="s">
        <v>38</v>
      </c>
      <c r="M1317" t="s">
        <v>51</v>
      </c>
      <c r="N1317">
        <v>182.61</v>
      </c>
      <c r="R1317" t="s">
        <v>52</v>
      </c>
      <c r="S1317">
        <v>37.340380000000003</v>
      </c>
      <c r="T1317">
        <v>-95.260791999999995</v>
      </c>
      <c r="U1317">
        <v>1.4168750000000001</v>
      </c>
      <c r="V1317">
        <v>1</v>
      </c>
      <c r="W1317">
        <v>2.5</v>
      </c>
      <c r="X1317">
        <v>0</v>
      </c>
      <c r="Y1317">
        <v>516.88239999999996</v>
      </c>
      <c r="Z1317">
        <v>20000954001</v>
      </c>
      <c r="AA1317">
        <v>711.11892718734987</v>
      </c>
      <c r="AB1317" t="s">
        <v>41</v>
      </c>
      <c r="AC1317" t="s">
        <v>72</v>
      </c>
      <c r="AD1317" t="s">
        <v>54</v>
      </c>
      <c r="AE1317" t="s">
        <v>73</v>
      </c>
      <c r="AF1317" t="s">
        <v>6177</v>
      </c>
    </row>
    <row r="1318" spans="1:32" x14ac:dyDescent="0.25">
      <c r="A1318" t="s">
        <v>6178</v>
      </c>
      <c r="B1318" t="s">
        <v>6179</v>
      </c>
      <c r="C1318" t="s">
        <v>6180</v>
      </c>
      <c r="D1318" t="s">
        <v>6181</v>
      </c>
      <c r="E1318" t="s">
        <v>525</v>
      </c>
      <c r="F1318">
        <v>2</v>
      </c>
      <c r="G1318">
        <v>2022</v>
      </c>
      <c r="H1318" s="1">
        <v>44966.626996446757</v>
      </c>
      <c r="I1318" t="s">
        <v>3355</v>
      </c>
      <c r="J1318">
        <v>180.947</v>
      </c>
      <c r="K1318">
        <v>0</v>
      </c>
      <c r="L1318" t="s">
        <v>38</v>
      </c>
      <c r="M1318" t="s">
        <v>51</v>
      </c>
      <c r="N1318">
        <v>180.947</v>
      </c>
      <c r="R1318" t="s">
        <v>86</v>
      </c>
      <c r="S1318">
        <v>39.962609999999998</v>
      </c>
      <c r="T1318">
        <v>-74.987425000000002</v>
      </c>
      <c r="U1318">
        <v>1.8047500000000001</v>
      </c>
      <c r="V1318">
        <v>1</v>
      </c>
      <c r="W1318">
        <v>3.88</v>
      </c>
      <c r="X1318">
        <v>0</v>
      </c>
      <c r="Y1318">
        <v>658.52</v>
      </c>
      <c r="Z1318">
        <v>34007304001</v>
      </c>
      <c r="AA1318">
        <v>1080.4272970557099</v>
      </c>
      <c r="AB1318" t="s">
        <v>41</v>
      </c>
      <c r="AC1318" t="s">
        <v>42</v>
      </c>
      <c r="AD1318" t="s">
        <v>43</v>
      </c>
      <c r="AE1318" t="s">
        <v>73</v>
      </c>
      <c r="AF1318" t="s">
        <v>6182</v>
      </c>
    </row>
    <row r="1319" spans="1:32" x14ac:dyDescent="0.25">
      <c r="A1319" t="s">
        <v>6183</v>
      </c>
      <c r="B1319" t="s">
        <v>6184</v>
      </c>
      <c r="C1319" t="s">
        <v>6185</v>
      </c>
      <c r="D1319" t="s">
        <v>6186</v>
      </c>
      <c r="E1319" t="s">
        <v>1719</v>
      </c>
      <c r="F1319">
        <v>7</v>
      </c>
      <c r="G1319">
        <v>2022</v>
      </c>
      <c r="H1319" s="1">
        <v>44967.418230162039</v>
      </c>
      <c r="I1319" t="s">
        <v>3355</v>
      </c>
      <c r="J1319">
        <v>180.49</v>
      </c>
      <c r="K1319">
        <v>0</v>
      </c>
      <c r="L1319" t="s">
        <v>38</v>
      </c>
      <c r="M1319" t="s">
        <v>51</v>
      </c>
      <c r="N1319">
        <v>179.28</v>
      </c>
      <c r="R1319" t="s">
        <v>52</v>
      </c>
      <c r="S1319">
        <v>37.006500000000003</v>
      </c>
      <c r="T1319">
        <v>-95.609700000000004</v>
      </c>
      <c r="U1319">
        <v>2.1354508330000002</v>
      </c>
      <c r="V1319">
        <v>1</v>
      </c>
      <c r="W1319">
        <v>4</v>
      </c>
      <c r="X1319">
        <v>0</v>
      </c>
      <c r="Y1319">
        <v>778.95934</v>
      </c>
      <c r="Z1319">
        <v>20001509001</v>
      </c>
      <c r="AA1319">
        <v>1478.6903172243997</v>
      </c>
      <c r="AB1319" t="s">
        <v>177</v>
      </c>
      <c r="AC1319" t="s">
        <v>54</v>
      </c>
      <c r="AD1319" t="s">
        <v>54</v>
      </c>
      <c r="AE1319" t="s">
        <v>73</v>
      </c>
      <c r="AF1319" t="s">
        <v>6187</v>
      </c>
    </row>
    <row r="1320" spans="1:32" x14ac:dyDescent="0.25">
      <c r="A1320" t="s">
        <v>150</v>
      </c>
      <c r="B1320" t="s">
        <v>6188</v>
      </c>
      <c r="C1320" t="s">
        <v>6189</v>
      </c>
      <c r="D1320" t="s">
        <v>153</v>
      </c>
      <c r="E1320" t="s">
        <v>207</v>
      </c>
      <c r="F1320">
        <v>4</v>
      </c>
      <c r="G1320">
        <v>2022</v>
      </c>
      <c r="H1320" s="1">
        <v>44966.645564259263</v>
      </c>
      <c r="I1320" t="s">
        <v>3355</v>
      </c>
      <c r="J1320">
        <v>179.93</v>
      </c>
      <c r="K1320">
        <v>0</v>
      </c>
      <c r="L1320" t="s">
        <v>38</v>
      </c>
      <c r="M1320" t="s">
        <v>51</v>
      </c>
      <c r="N1320">
        <v>138.6</v>
      </c>
      <c r="R1320" t="s">
        <v>52</v>
      </c>
      <c r="S1320">
        <v>35.241667</v>
      </c>
      <c r="T1320">
        <v>-87.353055999999995</v>
      </c>
      <c r="U1320">
        <v>1.7757499999999999</v>
      </c>
      <c r="V1320">
        <v>1</v>
      </c>
      <c r="W1320">
        <v>4.5</v>
      </c>
      <c r="X1320">
        <v>1.63</v>
      </c>
      <c r="Y1320">
        <v>646.93799999999999</v>
      </c>
      <c r="Z1320">
        <v>47000785001</v>
      </c>
      <c r="AA1320">
        <v>1081.7020300878</v>
      </c>
      <c r="AB1320" t="s">
        <v>38</v>
      </c>
      <c r="AC1320" t="s">
        <v>38</v>
      </c>
      <c r="AD1320" t="s">
        <v>38</v>
      </c>
      <c r="AE1320" t="s">
        <v>38</v>
      </c>
      <c r="AF1320" t="s">
        <v>6190</v>
      </c>
    </row>
    <row r="1321" spans="1:32" x14ac:dyDescent="0.25">
      <c r="A1321" t="s">
        <v>6191</v>
      </c>
      <c r="B1321" t="s">
        <v>6192</v>
      </c>
      <c r="C1321" t="s">
        <v>6193</v>
      </c>
      <c r="D1321" t="s">
        <v>6194</v>
      </c>
      <c r="E1321" t="s">
        <v>543</v>
      </c>
      <c r="F1321">
        <v>7</v>
      </c>
      <c r="G1321">
        <v>2022</v>
      </c>
      <c r="H1321" s="1">
        <v>44938.69622701389</v>
      </c>
      <c r="I1321" t="s">
        <v>3355</v>
      </c>
      <c r="J1321">
        <v>179.5</v>
      </c>
      <c r="K1321">
        <v>0</v>
      </c>
      <c r="L1321" t="s">
        <v>38</v>
      </c>
      <c r="M1321" t="s">
        <v>51</v>
      </c>
      <c r="N1321">
        <v>179.5</v>
      </c>
      <c r="R1321" t="s">
        <v>52</v>
      </c>
      <c r="S1321">
        <v>37.725296</v>
      </c>
      <c r="T1321">
        <v>-89.821511000000001</v>
      </c>
      <c r="U1321">
        <v>1.2247083329999999</v>
      </c>
      <c r="V1321">
        <v>2</v>
      </c>
      <c r="W1321">
        <v>0</v>
      </c>
      <c r="X1321">
        <v>0</v>
      </c>
      <c r="Y1321">
        <v>446.11149999999998</v>
      </c>
      <c r="Z1321">
        <v>29003592001</v>
      </c>
      <c r="AA1321">
        <v>509.89321283599998</v>
      </c>
      <c r="AB1321" t="s">
        <v>87</v>
      </c>
      <c r="AC1321" t="s">
        <v>54</v>
      </c>
      <c r="AD1321" t="s">
        <v>54</v>
      </c>
      <c r="AE1321" t="s">
        <v>73</v>
      </c>
      <c r="AF1321" t="s">
        <v>6195</v>
      </c>
    </row>
    <row r="1322" spans="1:32" x14ac:dyDescent="0.25">
      <c r="A1322" t="s">
        <v>6196</v>
      </c>
      <c r="B1322" t="s">
        <v>6197</v>
      </c>
      <c r="C1322" t="s">
        <v>6198</v>
      </c>
      <c r="D1322" t="s">
        <v>6199</v>
      </c>
      <c r="E1322" t="s">
        <v>543</v>
      </c>
      <c r="F1322">
        <v>7</v>
      </c>
      <c r="G1322">
        <v>2022</v>
      </c>
      <c r="H1322" s="1">
        <v>44952.558926874997</v>
      </c>
      <c r="I1322" t="s">
        <v>3355</v>
      </c>
      <c r="J1322">
        <v>178.8</v>
      </c>
      <c r="K1322">
        <v>0</v>
      </c>
      <c r="L1322" t="s">
        <v>38</v>
      </c>
      <c r="M1322" t="s">
        <v>79</v>
      </c>
      <c r="Q1322">
        <v>178.8</v>
      </c>
      <c r="R1322" t="s">
        <v>52</v>
      </c>
      <c r="S1322">
        <v>39.786459999999998</v>
      </c>
      <c r="T1322">
        <v>-93.075419999999994</v>
      </c>
      <c r="U1322">
        <v>0.66700349999999997</v>
      </c>
      <c r="V1322">
        <v>3</v>
      </c>
      <c r="W1322">
        <v>0</v>
      </c>
      <c r="X1322">
        <v>0</v>
      </c>
      <c r="Y1322">
        <v>243.77077399999999</v>
      </c>
      <c r="AB1322" t="s">
        <v>41</v>
      </c>
      <c r="AC1322" t="s">
        <v>54</v>
      </c>
      <c r="AD1322" t="s">
        <v>54</v>
      </c>
      <c r="AE1322" t="s">
        <v>55</v>
      </c>
      <c r="AF1322" t="s">
        <v>6200</v>
      </c>
    </row>
    <row r="1323" spans="1:32" x14ac:dyDescent="0.25">
      <c r="A1323" t="s">
        <v>6201</v>
      </c>
      <c r="B1323" t="s">
        <v>6202</v>
      </c>
      <c r="C1323" t="s">
        <v>6202</v>
      </c>
      <c r="D1323" t="s">
        <v>6203</v>
      </c>
      <c r="E1323" t="s">
        <v>99</v>
      </c>
      <c r="F1323">
        <v>6</v>
      </c>
      <c r="G1323">
        <v>2022</v>
      </c>
      <c r="H1323" s="1">
        <v>44817.569778090277</v>
      </c>
      <c r="I1323" t="s">
        <v>3355</v>
      </c>
      <c r="J1323">
        <v>178</v>
      </c>
      <c r="K1323">
        <v>0</v>
      </c>
      <c r="L1323" t="s">
        <v>38</v>
      </c>
      <c r="M1323" t="s">
        <v>51</v>
      </c>
      <c r="N1323">
        <v>178</v>
      </c>
      <c r="R1323" t="s">
        <v>52</v>
      </c>
      <c r="S1323">
        <v>30.756679999999999</v>
      </c>
      <c r="T1323">
        <v>-98.226569999999995</v>
      </c>
      <c r="U1323">
        <v>0</v>
      </c>
      <c r="V1323">
        <v>1</v>
      </c>
      <c r="W1323">
        <v>1.7</v>
      </c>
      <c r="X1323">
        <v>1.7</v>
      </c>
      <c r="Y1323">
        <v>0</v>
      </c>
      <c r="Z1323">
        <v>48003059001</v>
      </c>
      <c r="AA1323">
        <v>290.63913131652004</v>
      </c>
      <c r="AB1323" t="s">
        <v>41</v>
      </c>
      <c r="AC1323" t="s">
        <v>72</v>
      </c>
      <c r="AD1323" t="s">
        <v>54</v>
      </c>
      <c r="AE1323" t="s">
        <v>73</v>
      </c>
      <c r="AF1323" t="s">
        <v>6204</v>
      </c>
    </row>
    <row r="1324" spans="1:32" x14ac:dyDescent="0.25">
      <c r="A1324" t="s">
        <v>6205</v>
      </c>
      <c r="B1324" t="s">
        <v>6206</v>
      </c>
      <c r="C1324" t="s">
        <v>6207</v>
      </c>
      <c r="D1324" t="s">
        <v>6208</v>
      </c>
      <c r="E1324" t="s">
        <v>213</v>
      </c>
      <c r="F1324">
        <v>3</v>
      </c>
      <c r="G1324">
        <v>2022</v>
      </c>
      <c r="H1324" s="1">
        <v>44956.602477465276</v>
      </c>
      <c r="I1324" t="s">
        <v>3355</v>
      </c>
      <c r="J1324">
        <v>178</v>
      </c>
      <c r="K1324">
        <v>0</v>
      </c>
      <c r="L1324" t="s">
        <v>38</v>
      </c>
      <c r="M1324" t="s">
        <v>79</v>
      </c>
      <c r="Q1324">
        <v>178</v>
      </c>
      <c r="R1324" t="s">
        <v>52</v>
      </c>
      <c r="S1324">
        <v>40.941401999999997</v>
      </c>
      <c r="T1324">
        <v>-79.001564000000002</v>
      </c>
      <c r="U1324">
        <v>1.454916667</v>
      </c>
      <c r="V1324">
        <v>1</v>
      </c>
      <c r="W1324">
        <v>2.4</v>
      </c>
      <c r="X1324">
        <v>0</v>
      </c>
      <c r="Y1324">
        <v>527.82899999999995</v>
      </c>
      <c r="Z1324">
        <v>42006166001</v>
      </c>
      <c r="AA1324">
        <v>560.88253411960011</v>
      </c>
      <c r="AB1324" t="s">
        <v>41</v>
      </c>
      <c r="AC1324" t="s">
        <v>54</v>
      </c>
      <c r="AD1324" t="s">
        <v>54</v>
      </c>
      <c r="AE1324" t="s">
        <v>73</v>
      </c>
      <c r="AF1324" t="s">
        <v>6209</v>
      </c>
    </row>
    <row r="1325" spans="1:32" x14ac:dyDescent="0.25">
      <c r="A1325" t="s">
        <v>6210</v>
      </c>
      <c r="B1325" t="s">
        <v>6211</v>
      </c>
      <c r="C1325" t="s">
        <v>6211</v>
      </c>
      <c r="D1325" t="s">
        <v>98</v>
      </c>
      <c r="E1325" t="s">
        <v>99</v>
      </c>
      <c r="F1325">
        <v>6</v>
      </c>
      <c r="G1325">
        <v>2022</v>
      </c>
      <c r="H1325" s="1">
        <v>44832.476000902781</v>
      </c>
      <c r="I1325" t="s">
        <v>3355</v>
      </c>
      <c r="J1325">
        <v>177.19</v>
      </c>
      <c r="K1325">
        <v>0</v>
      </c>
      <c r="L1325" t="s">
        <v>38</v>
      </c>
      <c r="M1325" t="s">
        <v>51</v>
      </c>
      <c r="N1325">
        <v>177.19</v>
      </c>
      <c r="R1325" t="s">
        <v>52</v>
      </c>
      <c r="S1325">
        <v>30.071361</v>
      </c>
      <c r="T1325">
        <v>-95.471722</v>
      </c>
      <c r="U1325">
        <v>0.72384166699999997</v>
      </c>
      <c r="V1325">
        <v>1</v>
      </c>
      <c r="W1325">
        <v>2.4</v>
      </c>
      <c r="X1325">
        <v>0</v>
      </c>
      <c r="Y1325">
        <v>264.04109999999997</v>
      </c>
      <c r="AB1325" t="s">
        <v>41</v>
      </c>
      <c r="AC1325" t="s">
        <v>54</v>
      </c>
      <c r="AD1325" t="s">
        <v>54</v>
      </c>
      <c r="AE1325" t="s">
        <v>73</v>
      </c>
      <c r="AF1325" t="s">
        <v>6212</v>
      </c>
    </row>
    <row r="1326" spans="1:32" x14ac:dyDescent="0.25">
      <c r="A1326" t="s">
        <v>6213</v>
      </c>
      <c r="B1326" t="s">
        <v>6214</v>
      </c>
      <c r="C1326" t="s">
        <v>6214</v>
      </c>
      <c r="D1326" t="s">
        <v>98</v>
      </c>
      <c r="E1326" t="s">
        <v>99</v>
      </c>
      <c r="F1326">
        <v>6</v>
      </c>
      <c r="G1326">
        <v>2022</v>
      </c>
      <c r="H1326" s="1">
        <v>44834.703045416667</v>
      </c>
      <c r="I1326" t="s">
        <v>3355</v>
      </c>
      <c r="J1326">
        <v>176.83</v>
      </c>
      <c r="K1326">
        <v>0</v>
      </c>
      <c r="L1326" t="s">
        <v>38</v>
      </c>
      <c r="M1326" t="s">
        <v>79</v>
      </c>
      <c r="Q1326">
        <v>176.83</v>
      </c>
      <c r="R1326" t="s">
        <v>94</v>
      </c>
      <c r="S1326">
        <v>29.918009999999999</v>
      </c>
      <c r="T1326">
        <v>-95.668499999999995</v>
      </c>
      <c r="U1326">
        <v>0.31466666700000001</v>
      </c>
      <c r="V1326">
        <v>1</v>
      </c>
      <c r="W1326">
        <v>1.1000000000000001</v>
      </c>
      <c r="X1326">
        <v>1.1000000000000001</v>
      </c>
      <c r="Y1326">
        <v>114.717</v>
      </c>
      <c r="AB1326" t="s">
        <v>41</v>
      </c>
      <c r="AC1326" t="s">
        <v>54</v>
      </c>
      <c r="AD1326" t="s">
        <v>54</v>
      </c>
      <c r="AE1326" t="s">
        <v>73</v>
      </c>
      <c r="AF1326" t="s">
        <v>6215</v>
      </c>
    </row>
    <row r="1327" spans="1:32" x14ac:dyDescent="0.25">
      <c r="A1327" t="s">
        <v>6216</v>
      </c>
      <c r="B1327" t="s">
        <v>6217</v>
      </c>
      <c r="C1327" t="s">
        <v>6218</v>
      </c>
      <c r="D1327" t="s">
        <v>6219</v>
      </c>
      <c r="E1327" t="s">
        <v>61</v>
      </c>
      <c r="F1327">
        <v>1</v>
      </c>
      <c r="G1327">
        <v>2022</v>
      </c>
      <c r="H1327" s="1">
        <v>44978.498621365739</v>
      </c>
      <c r="I1327" t="s">
        <v>3355</v>
      </c>
      <c r="J1327">
        <v>176.5</v>
      </c>
      <c r="K1327">
        <v>0</v>
      </c>
      <c r="L1327" t="s">
        <v>38</v>
      </c>
      <c r="M1327" t="s">
        <v>51</v>
      </c>
      <c r="N1327">
        <v>176.5</v>
      </c>
      <c r="R1327" t="s">
        <v>52</v>
      </c>
      <c r="S1327">
        <v>41.919038999999998</v>
      </c>
      <c r="T1327">
        <v>-72.619763000000006</v>
      </c>
      <c r="U1327">
        <v>0.734166667</v>
      </c>
      <c r="V1327">
        <v>1</v>
      </c>
      <c r="W1327">
        <v>2.5</v>
      </c>
      <c r="X1327">
        <v>0</v>
      </c>
      <c r="Y1327">
        <v>267.19</v>
      </c>
      <c r="Z1327">
        <v>9000470001</v>
      </c>
      <c r="AA1327">
        <v>622.79813853540008</v>
      </c>
      <c r="AB1327" t="s">
        <v>41</v>
      </c>
      <c r="AC1327" t="s">
        <v>54</v>
      </c>
      <c r="AD1327" t="s">
        <v>54</v>
      </c>
      <c r="AE1327" t="s">
        <v>73</v>
      </c>
      <c r="AF1327" t="s">
        <v>6220</v>
      </c>
    </row>
    <row r="1328" spans="1:32" x14ac:dyDescent="0.25">
      <c r="A1328" t="s">
        <v>6221</v>
      </c>
      <c r="B1328" t="s">
        <v>6222</v>
      </c>
      <c r="C1328" t="s">
        <v>6223</v>
      </c>
      <c r="D1328" t="s">
        <v>6224</v>
      </c>
      <c r="E1328" t="s">
        <v>93</v>
      </c>
      <c r="F1328">
        <v>4</v>
      </c>
      <c r="G1328">
        <v>2022</v>
      </c>
      <c r="H1328" s="1">
        <v>44935.657085833336</v>
      </c>
      <c r="I1328" t="s">
        <v>3355</v>
      </c>
      <c r="J1328">
        <v>176.45</v>
      </c>
      <c r="K1328">
        <v>0</v>
      </c>
      <c r="L1328" t="s">
        <v>38</v>
      </c>
      <c r="M1328" t="s">
        <v>51</v>
      </c>
      <c r="N1328">
        <v>176.45</v>
      </c>
      <c r="R1328" t="s">
        <v>52</v>
      </c>
      <c r="S1328">
        <v>37.491857000000003</v>
      </c>
      <c r="T1328">
        <v>-82.539703000000003</v>
      </c>
      <c r="U1328">
        <v>1.841175</v>
      </c>
      <c r="V1328">
        <v>1</v>
      </c>
      <c r="W1328">
        <v>4</v>
      </c>
      <c r="X1328">
        <v>1.3</v>
      </c>
      <c r="Y1328">
        <v>671.15</v>
      </c>
      <c r="Z1328">
        <v>21000067001</v>
      </c>
      <c r="AA1328">
        <v>1074.4178413330001</v>
      </c>
      <c r="AB1328" t="s">
        <v>41</v>
      </c>
      <c r="AC1328" t="s">
        <v>54</v>
      </c>
      <c r="AD1328" t="s">
        <v>54</v>
      </c>
      <c r="AE1328" t="s">
        <v>55</v>
      </c>
      <c r="AF1328" t="s">
        <v>6225</v>
      </c>
    </row>
    <row r="1329" spans="1:32" x14ac:dyDescent="0.25">
      <c r="A1329" t="s">
        <v>6226</v>
      </c>
      <c r="B1329" t="s">
        <v>6227</v>
      </c>
      <c r="C1329" t="s">
        <v>6228</v>
      </c>
      <c r="D1329" t="s">
        <v>6229</v>
      </c>
      <c r="E1329" t="s">
        <v>117</v>
      </c>
      <c r="F1329">
        <v>5</v>
      </c>
      <c r="G1329">
        <v>2022</v>
      </c>
      <c r="H1329" s="1">
        <v>44942.517810833335</v>
      </c>
      <c r="I1329" t="s">
        <v>3355</v>
      </c>
      <c r="J1329">
        <v>176.4</v>
      </c>
      <c r="K1329">
        <v>0</v>
      </c>
      <c r="L1329" t="s">
        <v>38</v>
      </c>
      <c r="M1329" t="s">
        <v>79</v>
      </c>
      <c r="Q1329">
        <v>176.4</v>
      </c>
      <c r="R1329" t="s">
        <v>52</v>
      </c>
      <c r="S1329">
        <v>41.780332999999999</v>
      </c>
      <c r="T1329">
        <v>-89.706138999999993</v>
      </c>
      <c r="U1329">
        <v>1.292</v>
      </c>
      <c r="V1329">
        <v>1</v>
      </c>
      <c r="W1329">
        <v>7.5</v>
      </c>
      <c r="X1329">
        <v>3</v>
      </c>
      <c r="Y1329">
        <v>472.23</v>
      </c>
      <c r="Z1329">
        <v>17000082001</v>
      </c>
      <c r="AA1329">
        <v>763.92929565965028</v>
      </c>
      <c r="AB1329" t="s">
        <v>41</v>
      </c>
      <c r="AC1329" t="s">
        <v>54</v>
      </c>
      <c r="AD1329" t="s">
        <v>54</v>
      </c>
      <c r="AE1329" t="s">
        <v>55</v>
      </c>
      <c r="AF1329" t="s">
        <v>6230</v>
      </c>
    </row>
    <row r="1330" spans="1:32" x14ac:dyDescent="0.25">
      <c r="A1330" t="s">
        <v>6231</v>
      </c>
      <c r="B1330" t="s">
        <v>6232</v>
      </c>
      <c r="C1330" t="s">
        <v>6233</v>
      </c>
      <c r="D1330" t="s">
        <v>6234</v>
      </c>
      <c r="E1330" t="s">
        <v>253</v>
      </c>
      <c r="F1330">
        <v>5</v>
      </c>
      <c r="G1330">
        <v>2022</v>
      </c>
      <c r="H1330" s="1">
        <v>44939.520771944444</v>
      </c>
      <c r="I1330" t="s">
        <v>3355</v>
      </c>
      <c r="J1330">
        <v>176.12100000000001</v>
      </c>
      <c r="K1330">
        <v>0</v>
      </c>
      <c r="L1330" t="s">
        <v>38</v>
      </c>
      <c r="M1330" t="s">
        <v>79</v>
      </c>
      <c r="Q1330">
        <v>176.12100000000001</v>
      </c>
      <c r="R1330" t="s">
        <v>52</v>
      </c>
      <c r="S1330">
        <v>37.957278000000002</v>
      </c>
      <c r="T1330">
        <v>-86.774666999999994</v>
      </c>
      <c r="U1330">
        <v>1.659766667</v>
      </c>
      <c r="V1330">
        <v>1</v>
      </c>
      <c r="W1330">
        <v>7.5</v>
      </c>
      <c r="X1330">
        <v>1.9</v>
      </c>
      <c r="Y1330">
        <v>603.17370000000005</v>
      </c>
      <c r="Z1330">
        <v>18005232001</v>
      </c>
      <c r="AA1330">
        <v>546.31415660999994</v>
      </c>
      <c r="AB1330" t="s">
        <v>41</v>
      </c>
      <c r="AC1330" t="s">
        <v>54</v>
      </c>
      <c r="AD1330" t="s">
        <v>54</v>
      </c>
      <c r="AE1330" t="s">
        <v>73</v>
      </c>
      <c r="AF1330" t="s">
        <v>6235</v>
      </c>
    </row>
    <row r="1331" spans="1:32" x14ac:dyDescent="0.25">
      <c r="A1331" t="s">
        <v>6236</v>
      </c>
      <c r="B1331" t="s">
        <v>6237</v>
      </c>
      <c r="C1331" t="s">
        <v>6237</v>
      </c>
      <c r="D1331" t="s">
        <v>6238</v>
      </c>
      <c r="E1331" t="s">
        <v>99</v>
      </c>
      <c r="F1331">
        <v>6</v>
      </c>
      <c r="G1331">
        <v>2022</v>
      </c>
      <c r="H1331" s="1">
        <v>44819.568785844909</v>
      </c>
      <c r="I1331" t="s">
        <v>3355</v>
      </c>
      <c r="J1331">
        <v>175.82</v>
      </c>
      <c r="K1331">
        <v>0</v>
      </c>
      <c r="L1331" t="s">
        <v>38</v>
      </c>
      <c r="M1331" t="s">
        <v>79</v>
      </c>
      <c r="Q1331">
        <v>175.82</v>
      </c>
      <c r="R1331" t="s">
        <v>52</v>
      </c>
      <c r="S1331">
        <v>29.337716</v>
      </c>
      <c r="T1331">
        <v>-99.128837000000004</v>
      </c>
      <c r="U1331">
        <v>1.165333333</v>
      </c>
      <c r="V1331">
        <v>1</v>
      </c>
      <c r="W1331">
        <v>1.8</v>
      </c>
      <c r="X1331">
        <v>0</v>
      </c>
      <c r="Y1331">
        <v>425.65300000000002</v>
      </c>
      <c r="Z1331">
        <v>48008066001</v>
      </c>
      <c r="AA1331">
        <v>539.02996785520008</v>
      </c>
      <c r="AB1331" t="s">
        <v>118</v>
      </c>
      <c r="AC1331" t="s">
        <v>54</v>
      </c>
      <c r="AD1331" t="s">
        <v>54</v>
      </c>
      <c r="AE1331" t="s">
        <v>73</v>
      </c>
      <c r="AF1331" t="s">
        <v>6239</v>
      </c>
    </row>
    <row r="1332" spans="1:32" x14ac:dyDescent="0.25">
      <c r="A1332" t="s">
        <v>6240</v>
      </c>
      <c r="B1332" t="s">
        <v>6241</v>
      </c>
      <c r="C1332" t="s">
        <v>6242</v>
      </c>
      <c r="D1332" t="s">
        <v>6243</v>
      </c>
      <c r="E1332" t="s">
        <v>1023</v>
      </c>
      <c r="F1332">
        <v>8</v>
      </c>
      <c r="G1332">
        <v>2022</v>
      </c>
      <c r="H1332" s="1">
        <v>44964.409538113425</v>
      </c>
      <c r="I1332" t="s">
        <v>3355</v>
      </c>
      <c r="J1332">
        <v>175.81</v>
      </c>
      <c r="K1332">
        <v>0</v>
      </c>
      <c r="L1332" t="s">
        <v>38</v>
      </c>
      <c r="M1332" t="s">
        <v>79</v>
      </c>
      <c r="Q1332">
        <v>175.81</v>
      </c>
      <c r="R1332" t="s">
        <v>94</v>
      </c>
      <c r="S1332">
        <v>40.3733</v>
      </c>
      <c r="T1332">
        <v>-105.48397</v>
      </c>
      <c r="U1332">
        <v>0.57691666699999999</v>
      </c>
      <c r="V1332">
        <v>1</v>
      </c>
      <c r="W1332">
        <v>2</v>
      </c>
      <c r="X1332">
        <v>0</v>
      </c>
      <c r="Y1332">
        <v>105.37350000000001</v>
      </c>
      <c r="Z1332">
        <v>8000291001</v>
      </c>
      <c r="AA1332">
        <v>455.26179717500003</v>
      </c>
      <c r="AB1332" t="s">
        <v>41</v>
      </c>
      <c r="AC1332" t="s">
        <v>54</v>
      </c>
      <c r="AD1332" t="s">
        <v>54</v>
      </c>
      <c r="AE1332" t="s">
        <v>73</v>
      </c>
      <c r="AF1332" t="s">
        <v>6244</v>
      </c>
    </row>
    <row r="1333" spans="1:32" x14ac:dyDescent="0.25">
      <c r="A1333" t="s">
        <v>6245</v>
      </c>
      <c r="B1333" t="s">
        <v>6246</v>
      </c>
      <c r="C1333" t="s">
        <v>6247</v>
      </c>
      <c r="D1333" t="s">
        <v>6248</v>
      </c>
      <c r="E1333" t="s">
        <v>600</v>
      </c>
      <c r="F1333">
        <v>4</v>
      </c>
      <c r="G1333">
        <v>2022</v>
      </c>
      <c r="H1333" s="1">
        <v>44964.542526759258</v>
      </c>
      <c r="I1333" t="s">
        <v>3355</v>
      </c>
      <c r="J1333">
        <v>175.77</v>
      </c>
      <c r="K1333">
        <v>0</v>
      </c>
      <c r="L1333" t="s">
        <v>38</v>
      </c>
      <c r="M1333" t="s">
        <v>51</v>
      </c>
      <c r="N1333">
        <v>175.77</v>
      </c>
      <c r="R1333" t="s">
        <v>52</v>
      </c>
      <c r="S1333">
        <v>29.7990799997431</v>
      </c>
      <c r="T1333">
        <v>-82.494260000198196</v>
      </c>
      <c r="Z1333">
        <v>12000511001</v>
      </c>
      <c r="AA1333">
        <v>279.89495290318996</v>
      </c>
      <c r="AB1333" t="s">
        <v>54</v>
      </c>
      <c r="AC1333" t="s">
        <v>64</v>
      </c>
      <c r="AD1333" t="s">
        <v>54</v>
      </c>
      <c r="AE1333" t="s">
        <v>73</v>
      </c>
      <c r="AF1333" t="s">
        <v>6249</v>
      </c>
    </row>
    <row r="1334" spans="1:32" x14ac:dyDescent="0.25">
      <c r="A1334" t="s">
        <v>6250</v>
      </c>
      <c r="B1334" t="s">
        <v>6251</v>
      </c>
      <c r="C1334" t="s">
        <v>6252</v>
      </c>
      <c r="D1334" t="s">
        <v>6253</v>
      </c>
      <c r="E1334" t="s">
        <v>259</v>
      </c>
      <c r="F1334">
        <v>7</v>
      </c>
      <c r="G1334">
        <v>2022</v>
      </c>
      <c r="H1334" s="1">
        <v>44974.746161539355</v>
      </c>
      <c r="I1334" t="s">
        <v>3355</v>
      </c>
      <c r="J1334">
        <v>175.58</v>
      </c>
      <c r="K1334">
        <v>0</v>
      </c>
      <c r="L1334" t="s">
        <v>38</v>
      </c>
      <c r="M1334" t="s">
        <v>51</v>
      </c>
      <c r="N1334">
        <v>175.58</v>
      </c>
      <c r="R1334" t="s">
        <v>52</v>
      </c>
      <c r="S1334">
        <v>41.0169</v>
      </c>
      <c r="T1334">
        <v>-93.748500000000007</v>
      </c>
      <c r="U1334">
        <v>0</v>
      </c>
      <c r="V1334">
        <v>1</v>
      </c>
      <c r="W1334">
        <v>6.8419999999999996</v>
      </c>
      <c r="X1334">
        <v>2.6480000000000001</v>
      </c>
      <c r="Y1334">
        <v>0</v>
      </c>
      <c r="Z1334">
        <v>19000648001</v>
      </c>
      <c r="AA1334">
        <v>676.15482116430996</v>
      </c>
      <c r="AB1334" t="s">
        <v>53</v>
      </c>
      <c r="AC1334" t="s">
        <v>42</v>
      </c>
      <c r="AD1334" t="s">
        <v>54</v>
      </c>
      <c r="AE1334" t="s">
        <v>44</v>
      </c>
      <c r="AF1334" t="s">
        <v>6254</v>
      </c>
    </row>
    <row r="1335" spans="1:32" x14ac:dyDescent="0.25">
      <c r="A1335" t="s">
        <v>6255</v>
      </c>
      <c r="B1335" t="s">
        <v>6256</v>
      </c>
      <c r="C1335" t="s">
        <v>6257</v>
      </c>
      <c r="D1335" t="s">
        <v>6258</v>
      </c>
      <c r="E1335" t="s">
        <v>253</v>
      </c>
      <c r="F1335">
        <v>5</v>
      </c>
      <c r="G1335">
        <v>2022</v>
      </c>
      <c r="H1335" s="1">
        <v>44985.361473622688</v>
      </c>
      <c r="I1335" t="s">
        <v>3355</v>
      </c>
      <c r="J1335">
        <v>175</v>
      </c>
      <c r="K1335">
        <v>0</v>
      </c>
      <c r="L1335" t="s">
        <v>38</v>
      </c>
      <c r="M1335" t="s">
        <v>79</v>
      </c>
      <c r="Q1335">
        <v>175</v>
      </c>
      <c r="R1335" t="s">
        <v>94</v>
      </c>
      <c r="S1335">
        <v>40.435471999999997</v>
      </c>
      <c r="T1335">
        <v>-85.385499999999993</v>
      </c>
      <c r="U1335">
        <v>1.1347416669999999</v>
      </c>
      <c r="V1335">
        <v>1</v>
      </c>
      <c r="W1335">
        <v>2.2000000000000002</v>
      </c>
      <c r="X1335">
        <v>3.5</v>
      </c>
      <c r="Y1335">
        <v>412.9151</v>
      </c>
      <c r="Z1335">
        <v>18004092002</v>
      </c>
      <c r="AA1335">
        <v>892.31312246300001</v>
      </c>
      <c r="AB1335" t="s">
        <v>54</v>
      </c>
      <c r="AC1335" t="s">
        <v>54</v>
      </c>
      <c r="AD1335" t="s">
        <v>54</v>
      </c>
      <c r="AE1335" t="s">
        <v>73</v>
      </c>
      <c r="AF1335" t="s">
        <v>6259</v>
      </c>
    </row>
    <row r="1336" spans="1:32" x14ac:dyDescent="0.25">
      <c r="A1336" t="s">
        <v>6260</v>
      </c>
      <c r="B1336" t="s">
        <v>6261</v>
      </c>
      <c r="C1336" t="s">
        <v>6262</v>
      </c>
      <c r="D1336" t="s">
        <v>6263</v>
      </c>
      <c r="E1336" t="s">
        <v>286</v>
      </c>
      <c r="F1336">
        <v>1</v>
      </c>
      <c r="G1336">
        <v>2022</v>
      </c>
      <c r="H1336" s="1">
        <v>44971.621375833332</v>
      </c>
      <c r="I1336" t="s">
        <v>3355</v>
      </c>
      <c r="J1336">
        <v>174.4</v>
      </c>
      <c r="K1336">
        <v>0</v>
      </c>
      <c r="L1336" t="s">
        <v>38</v>
      </c>
      <c r="M1336" t="s">
        <v>51</v>
      </c>
      <c r="N1336">
        <v>174.4</v>
      </c>
      <c r="R1336" t="s">
        <v>214</v>
      </c>
      <c r="S1336">
        <v>42.914957000000001</v>
      </c>
      <c r="T1336">
        <v>-73.256878999999998</v>
      </c>
      <c r="U1336">
        <v>3.858333333</v>
      </c>
      <c r="V1336">
        <v>1</v>
      </c>
      <c r="W1336">
        <v>0</v>
      </c>
      <c r="X1336">
        <v>0</v>
      </c>
      <c r="Y1336">
        <v>1406.73</v>
      </c>
      <c r="Z1336">
        <v>50000008001</v>
      </c>
      <c r="AA1336">
        <v>1560.6374407159001</v>
      </c>
      <c r="AB1336" t="s">
        <v>53</v>
      </c>
      <c r="AC1336" t="s">
        <v>42</v>
      </c>
      <c r="AD1336" t="s">
        <v>43</v>
      </c>
      <c r="AE1336" t="s">
        <v>65</v>
      </c>
      <c r="AF1336" t="s">
        <v>6264</v>
      </c>
    </row>
    <row r="1337" spans="1:32" x14ac:dyDescent="0.25">
      <c r="A1337" t="s">
        <v>6265</v>
      </c>
      <c r="B1337" t="s">
        <v>6266</v>
      </c>
      <c r="C1337" t="s">
        <v>6267</v>
      </c>
      <c r="D1337" t="s">
        <v>6268</v>
      </c>
      <c r="E1337" t="s">
        <v>1023</v>
      </c>
      <c r="F1337">
        <v>8</v>
      </c>
      <c r="G1337">
        <v>2022</v>
      </c>
      <c r="H1337" s="1">
        <v>44974.616039456021</v>
      </c>
      <c r="I1337" t="s">
        <v>3355</v>
      </c>
      <c r="J1337">
        <v>174</v>
      </c>
      <c r="K1337">
        <v>0</v>
      </c>
      <c r="L1337" t="s">
        <v>38</v>
      </c>
      <c r="M1337" t="s">
        <v>51</v>
      </c>
      <c r="N1337">
        <v>174</v>
      </c>
      <c r="R1337" t="s">
        <v>86</v>
      </c>
      <c r="S1337">
        <v>39.574860000000001</v>
      </c>
      <c r="T1337">
        <v>-106.09134</v>
      </c>
      <c r="U1337">
        <v>0.569766667</v>
      </c>
      <c r="V1337">
        <v>1</v>
      </c>
      <c r="W1337">
        <v>2</v>
      </c>
      <c r="X1337">
        <v>0</v>
      </c>
      <c r="Y1337">
        <v>208.10210000000001</v>
      </c>
      <c r="Z1337">
        <v>8000196001</v>
      </c>
      <c r="AA1337">
        <v>418.840853401</v>
      </c>
      <c r="AB1337" t="s">
        <v>41</v>
      </c>
      <c r="AC1337" t="s">
        <v>54</v>
      </c>
      <c r="AD1337" t="s">
        <v>54</v>
      </c>
      <c r="AE1337" t="s">
        <v>73</v>
      </c>
      <c r="AF1337" t="s">
        <v>6269</v>
      </c>
    </row>
    <row r="1338" spans="1:32" x14ac:dyDescent="0.25">
      <c r="A1338" t="s">
        <v>6270</v>
      </c>
      <c r="B1338" t="s">
        <v>6271</v>
      </c>
      <c r="C1338" t="s">
        <v>6272</v>
      </c>
      <c r="D1338" t="s">
        <v>2153</v>
      </c>
      <c r="E1338" t="s">
        <v>36</v>
      </c>
      <c r="F1338">
        <v>9</v>
      </c>
      <c r="G1338">
        <v>2022</v>
      </c>
      <c r="H1338" s="1">
        <v>44964.719993310187</v>
      </c>
      <c r="I1338" t="s">
        <v>3355</v>
      </c>
      <c r="J1338">
        <v>172.76</v>
      </c>
      <c r="K1338">
        <v>0</v>
      </c>
      <c r="L1338" t="s">
        <v>38</v>
      </c>
      <c r="M1338" t="s">
        <v>79</v>
      </c>
      <c r="Q1338">
        <v>172.76</v>
      </c>
      <c r="R1338" t="s">
        <v>52</v>
      </c>
      <c r="S1338">
        <v>34.171610999999999</v>
      </c>
      <c r="T1338">
        <v>-119.053056</v>
      </c>
      <c r="U1338">
        <v>0</v>
      </c>
      <c r="V1338">
        <v>1</v>
      </c>
      <c r="W1338">
        <v>2.25</v>
      </c>
      <c r="X1338">
        <v>0</v>
      </c>
      <c r="Y1338">
        <v>0</v>
      </c>
      <c r="AB1338" t="s">
        <v>1420</v>
      </c>
      <c r="AC1338" t="s">
        <v>54</v>
      </c>
      <c r="AD1338" t="s">
        <v>43</v>
      </c>
      <c r="AE1338" t="s">
        <v>54</v>
      </c>
      <c r="AF1338" t="s">
        <v>6273</v>
      </c>
    </row>
    <row r="1339" spans="1:32" x14ac:dyDescent="0.25">
      <c r="A1339" t="s">
        <v>6274</v>
      </c>
      <c r="B1339" t="s">
        <v>6275</v>
      </c>
      <c r="C1339" t="s">
        <v>6275</v>
      </c>
      <c r="D1339" t="s">
        <v>3268</v>
      </c>
      <c r="E1339" t="s">
        <v>99</v>
      </c>
      <c r="F1339">
        <v>6</v>
      </c>
      <c r="G1339">
        <v>2022</v>
      </c>
      <c r="H1339" s="1">
        <v>44811.346601793979</v>
      </c>
      <c r="I1339" t="s">
        <v>3355</v>
      </c>
      <c r="J1339">
        <v>172</v>
      </c>
      <c r="K1339">
        <v>0</v>
      </c>
      <c r="L1339" t="s">
        <v>38</v>
      </c>
      <c r="M1339" t="s">
        <v>79</v>
      </c>
      <c r="Q1339">
        <v>172</v>
      </c>
      <c r="R1339" t="s">
        <v>94</v>
      </c>
      <c r="S1339">
        <v>29.270882</v>
      </c>
      <c r="T1339">
        <v>-94.848427999999998</v>
      </c>
      <c r="U1339">
        <v>1.975666667</v>
      </c>
      <c r="V1339">
        <v>1</v>
      </c>
      <c r="W1339">
        <v>4.76</v>
      </c>
      <c r="X1339">
        <v>3.75</v>
      </c>
      <c r="Y1339">
        <v>721.40599999999995</v>
      </c>
      <c r="Z1339">
        <v>48007027002</v>
      </c>
      <c r="AA1339">
        <v>1156.7291742622399</v>
      </c>
      <c r="AB1339" t="s">
        <v>41</v>
      </c>
      <c r="AC1339" t="s">
        <v>54</v>
      </c>
      <c r="AD1339" t="s">
        <v>54</v>
      </c>
      <c r="AE1339" t="s">
        <v>73</v>
      </c>
      <c r="AF1339" t="s">
        <v>6276</v>
      </c>
    </row>
    <row r="1340" spans="1:32" x14ac:dyDescent="0.25">
      <c r="A1340" t="s">
        <v>6277</v>
      </c>
      <c r="B1340" t="s">
        <v>6278</v>
      </c>
      <c r="C1340" t="s">
        <v>6279</v>
      </c>
      <c r="D1340" t="s">
        <v>6280</v>
      </c>
      <c r="E1340" t="s">
        <v>111</v>
      </c>
      <c r="F1340">
        <v>4</v>
      </c>
      <c r="G1340">
        <v>2022</v>
      </c>
      <c r="H1340" s="1">
        <v>44951.579592210648</v>
      </c>
      <c r="I1340" t="s">
        <v>3355</v>
      </c>
      <c r="J1340">
        <v>171.9</v>
      </c>
      <c r="K1340">
        <v>1</v>
      </c>
      <c r="L1340" t="s">
        <v>51</v>
      </c>
      <c r="M1340" t="s">
        <v>39</v>
      </c>
      <c r="N1340">
        <v>127.7</v>
      </c>
      <c r="Q1340">
        <v>44.2</v>
      </c>
      <c r="R1340" t="s">
        <v>561</v>
      </c>
      <c r="S1340">
        <v>33.550770999999997</v>
      </c>
      <c r="T1340">
        <v>-84.226581999999993</v>
      </c>
      <c r="U1340">
        <v>0.65016666700000003</v>
      </c>
      <c r="V1340">
        <v>1</v>
      </c>
      <c r="W1340">
        <v>1.5</v>
      </c>
      <c r="X1340">
        <v>0.65</v>
      </c>
      <c r="Y1340">
        <v>236.99700000000001</v>
      </c>
      <c r="Z1340">
        <v>13000811001</v>
      </c>
      <c r="AA1340">
        <v>511.71426002470002</v>
      </c>
      <c r="AB1340" t="s">
        <v>41</v>
      </c>
      <c r="AC1340" t="s">
        <v>54</v>
      </c>
      <c r="AD1340" t="s">
        <v>54</v>
      </c>
      <c r="AE1340" t="s">
        <v>73</v>
      </c>
      <c r="AF1340" t="s">
        <v>6281</v>
      </c>
    </row>
    <row r="1341" spans="1:32" x14ac:dyDescent="0.25">
      <c r="A1341" t="s">
        <v>6282</v>
      </c>
      <c r="B1341" t="s">
        <v>6283</v>
      </c>
      <c r="C1341" t="s">
        <v>6283</v>
      </c>
      <c r="D1341" t="s">
        <v>4061</v>
      </c>
      <c r="E1341" t="s">
        <v>99</v>
      </c>
      <c r="F1341">
        <v>6</v>
      </c>
      <c r="G1341">
        <v>2022</v>
      </c>
      <c r="H1341" s="1">
        <v>44833.436759062497</v>
      </c>
      <c r="I1341" t="s">
        <v>3355</v>
      </c>
      <c r="J1341">
        <v>171.66</v>
      </c>
      <c r="K1341">
        <v>0</v>
      </c>
      <c r="L1341" t="s">
        <v>38</v>
      </c>
      <c r="M1341" t="s">
        <v>473</v>
      </c>
      <c r="N1341">
        <v>57.61</v>
      </c>
      <c r="Q1341">
        <v>114.05</v>
      </c>
      <c r="R1341" t="s">
        <v>52</v>
      </c>
      <c r="S1341">
        <v>29.755844</v>
      </c>
      <c r="T1341">
        <v>-95.366590000000002</v>
      </c>
      <c r="U1341">
        <v>0.71258333299999999</v>
      </c>
      <c r="V1341">
        <v>1</v>
      </c>
      <c r="W1341">
        <v>1.1499999999999999</v>
      </c>
      <c r="X1341">
        <v>1.1499999999999999</v>
      </c>
      <c r="Y1341">
        <v>260.11599999999999</v>
      </c>
      <c r="AB1341" t="s">
        <v>41</v>
      </c>
      <c r="AC1341" t="s">
        <v>54</v>
      </c>
      <c r="AD1341" t="s">
        <v>54</v>
      </c>
      <c r="AE1341" t="s">
        <v>73</v>
      </c>
      <c r="AF1341" t="s">
        <v>6284</v>
      </c>
    </row>
    <row r="1342" spans="1:32" x14ac:dyDescent="0.25">
      <c r="A1342" t="s">
        <v>6285</v>
      </c>
      <c r="B1342" t="s">
        <v>6286</v>
      </c>
      <c r="C1342" t="s">
        <v>6286</v>
      </c>
      <c r="D1342" t="s">
        <v>98</v>
      </c>
      <c r="E1342" t="s">
        <v>99</v>
      </c>
      <c r="F1342">
        <v>6</v>
      </c>
      <c r="G1342">
        <v>2022</v>
      </c>
      <c r="H1342" s="1">
        <v>44832.655519594904</v>
      </c>
      <c r="I1342" t="s">
        <v>3355</v>
      </c>
      <c r="J1342">
        <v>171.31</v>
      </c>
      <c r="K1342">
        <v>0</v>
      </c>
      <c r="L1342" t="s">
        <v>38</v>
      </c>
      <c r="M1342" t="s">
        <v>79</v>
      </c>
      <c r="Q1342">
        <v>171.31</v>
      </c>
      <c r="R1342" t="s">
        <v>52</v>
      </c>
      <c r="S1342">
        <v>29.941624999999998</v>
      </c>
      <c r="T1342">
        <v>-95.466628999999998</v>
      </c>
      <c r="U1342">
        <v>0.71116666699999997</v>
      </c>
      <c r="V1342">
        <v>1</v>
      </c>
      <c r="W1342">
        <v>3</v>
      </c>
      <c r="X1342">
        <v>0</v>
      </c>
      <c r="Y1342">
        <v>259.67599999999999</v>
      </c>
      <c r="AB1342" t="s">
        <v>41</v>
      </c>
      <c r="AC1342" t="s">
        <v>54</v>
      </c>
      <c r="AD1342" t="s">
        <v>54</v>
      </c>
      <c r="AE1342" t="s">
        <v>73</v>
      </c>
      <c r="AF1342" t="s">
        <v>6287</v>
      </c>
    </row>
    <row r="1343" spans="1:32" x14ac:dyDescent="0.25">
      <c r="A1343" t="s">
        <v>6288</v>
      </c>
      <c r="B1343" t="s">
        <v>6289</v>
      </c>
      <c r="C1343" t="s">
        <v>6290</v>
      </c>
      <c r="D1343" t="s">
        <v>1630</v>
      </c>
      <c r="E1343" t="s">
        <v>951</v>
      </c>
      <c r="F1343">
        <v>1</v>
      </c>
      <c r="G1343">
        <v>2022</v>
      </c>
      <c r="H1343" s="1">
        <v>44943.476631342593</v>
      </c>
      <c r="I1343" t="s">
        <v>3355</v>
      </c>
      <c r="J1343">
        <v>171</v>
      </c>
      <c r="K1343">
        <v>0</v>
      </c>
      <c r="L1343" t="s">
        <v>38</v>
      </c>
      <c r="M1343" t="s">
        <v>679</v>
      </c>
      <c r="O1343">
        <v>171</v>
      </c>
      <c r="R1343" t="s">
        <v>52</v>
      </c>
      <c r="S1343">
        <v>43.691940000000002</v>
      </c>
      <c r="T1343">
        <v>-72.290760000000006</v>
      </c>
      <c r="Z1343">
        <v>33000033001</v>
      </c>
      <c r="AA1343">
        <v>677.42955419640009</v>
      </c>
      <c r="AB1343" t="s">
        <v>53</v>
      </c>
      <c r="AC1343" t="s">
        <v>54</v>
      </c>
      <c r="AD1343" t="s">
        <v>54</v>
      </c>
      <c r="AE1343" t="s">
        <v>55</v>
      </c>
      <c r="AF1343" t="s">
        <v>6291</v>
      </c>
    </row>
    <row r="1344" spans="1:32" x14ac:dyDescent="0.25">
      <c r="A1344" t="s">
        <v>6292</v>
      </c>
      <c r="B1344" t="s">
        <v>6293</v>
      </c>
      <c r="C1344" t="s">
        <v>6294</v>
      </c>
      <c r="D1344" t="s">
        <v>6295</v>
      </c>
      <c r="E1344" t="s">
        <v>726</v>
      </c>
      <c r="F1344">
        <v>6</v>
      </c>
      <c r="G1344">
        <v>2022</v>
      </c>
      <c r="H1344" s="1">
        <v>44964.73599108796</v>
      </c>
      <c r="I1344" t="s">
        <v>3355</v>
      </c>
      <c r="J1344">
        <v>171</v>
      </c>
      <c r="K1344">
        <v>0</v>
      </c>
      <c r="L1344" t="s">
        <v>38</v>
      </c>
      <c r="M1344" t="s">
        <v>79</v>
      </c>
      <c r="Q1344">
        <v>171</v>
      </c>
      <c r="R1344" t="s">
        <v>94</v>
      </c>
      <c r="S1344">
        <v>36.357199999999999</v>
      </c>
      <c r="T1344">
        <v>-93.578800000000001</v>
      </c>
      <c r="U1344">
        <v>0</v>
      </c>
      <c r="V1344">
        <v>1</v>
      </c>
      <c r="W1344">
        <v>2.4</v>
      </c>
      <c r="X1344">
        <v>2.46</v>
      </c>
      <c r="Y1344">
        <v>0</v>
      </c>
      <c r="Z1344">
        <v>5000121001</v>
      </c>
      <c r="AA1344">
        <v>713.85049797039994</v>
      </c>
      <c r="AB1344" t="s">
        <v>54</v>
      </c>
      <c r="AC1344" t="s">
        <v>54</v>
      </c>
      <c r="AD1344" t="s">
        <v>54</v>
      </c>
      <c r="AE1344" t="s">
        <v>65</v>
      </c>
      <c r="AF1344" t="s">
        <v>6296</v>
      </c>
    </row>
    <row r="1345" spans="1:32" x14ac:dyDescent="0.25">
      <c r="A1345" t="s">
        <v>6297</v>
      </c>
      <c r="B1345" t="s">
        <v>6298</v>
      </c>
      <c r="C1345" t="s">
        <v>6299</v>
      </c>
      <c r="D1345" t="s">
        <v>6300</v>
      </c>
      <c r="E1345" t="s">
        <v>207</v>
      </c>
      <c r="F1345">
        <v>4</v>
      </c>
      <c r="G1345">
        <v>2022</v>
      </c>
      <c r="H1345" s="1">
        <v>44973.545313252318</v>
      </c>
      <c r="I1345" t="s">
        <v>3355</v>
      </c>
      <c r="J1345">
        <v>170.95</v>
      </c>
      <c r="K1345">
        <v>0</v>
      </c>
      <c r="L1345" t="s">
        <v>38</v>
      </c>
      <c r="M1345" t="s">
        <v>630</v>
      </c>
      <c r="N1345">
        <v>170.95</v>
      </c>
      <c r="O1345">
        <v>171</v>
      </c>
      <c r="R1345" t="s">
        <v>52</v>
      </c>
      <c r="S1345">
        <v>36.108409999999999</v>
      </c>
      <c r="T1345">
        <v>-82.837050000000005</v>
      </c>
      <c r="U1345">
        <v>3.4114166670000001</v>
      </c>
      <c r="V1345">
        <v>1</v>
      </c>
      <c r="W1345">
        <v>7</v>
      </c>
      <c r="X1345">
        <v>3.55</v>
      </c>
      <c r="Y1345">
        <v>1241.021</v>
      </c>
      <c r="Z1345">
        <v>47000605001</v>
      </c>
      <c r="AA1345">
        <v>1832.88399542655</v>
      </c>
      <c r="AB1345" t="s">
        <v>38</v>
      </c>
      <c r="AC1345" t="s">
        <v>38</v>
      </c>
      <c r="AD1345" t="s">
        <v>38</v>
      </c>
      <c r="AE1345" t="s">
        <v>38</v>
      </c>
      <c r="AF1345" t="s">
        <v>6301</v>
      </c>
    </row>
    <row r="1346" spans="1:32" x14ac:dyDescent="0.25">
      <c r="A1346" t="s">
        <v>6302</v>
      </c>
      <c r="B1346" t="s">
        <v>6303</v>
      </c>
      <c r="C1346" t="s">
        <v>6304</v>
      </c>
      <c r="D1346" t="s">
        <v>6305</v>
      </c>
      <c r="E1346" t="s">
        <v>136</v>
      </c>
      <c r="F1346">
        <v>4</v>
      </c>
      <c r="G1346">
        <v>2022</v>
      </c>
      <c r="H1346" s="1">
        <v>44952.714533599537</v>
      </c>
      <c r="I1346" t="s">
        <v>3355</v>
      </c>
      <c r="J1346">
        <v>170.66</v>
      </c>
      <c r="K1346">
        <v>0</v>
      </c>
      <c r="L1346" t="s">
        <v>38</v>
      </c>
      <c r="M1346" t="s">
        <v>51</v>
      </c>
      <c r="N1346">
        <v>170.66</v>
      </c>
      <c r="R1346" t="s">
        <v>52</v>
      </c>
      <c r="S1346">
        <v>34.887658000000002</v>
      </c>
      <c r="T1346">
        <v>-76.909441000000001</v>
      </c>
      <c r="U1346">
        <v>1.1761333329999999</v>
      </c>
      <c r="V1346">
        <v>1</v>
      </c>
      <c r="W1346">
        <v>2.25</v>
      </c>
      <c r="X1346">
        <v>0</v>
      </c>
      <c r="Y1346">
        <v>429.4169</v>
      </c>
      <c r="Z1346">
        <v>37002506001</v>
      </c>
      <c r="AA1346">
        <v>861.3553202551002</v>
      </c>
      <c r="AB1346" t="s">
        <v>41</v>
      </c>
      <c r="AC1346" t="s">
        <v>54</v>
      </c>
      <c r="AD1346" t="s">
        <v>54</v>
      </c>
      <c r="AE1346" t="s">
        <v>73</v>
      </c>
      <c r="AF1346" t="s">
        <v>6306</v>
      </c>
    </row>
    <row r="1347" spans="1:32" x14ac:dyDescent="0.25">
      <c r="A1347" t="s">
        <v>6307</v>
      </c>
      <c r="B1347" t="s">
        <v>6308</v>
      </c>
      <c r="C1347" t="s">
        <v>6309</v>
      </c>
      <c r="D1347" t="s">
        <v>6310</v>
      </c>
      <c r="E1347" t="s">
        <v>641</v>
      </c>
      <c r="F1347">
        <v>3</v>
      </c>
      <c r="G1347">
        <v>2022</v>
      </c>
      <c r="H1347" s="1">
        <v>44945.613591990739</v>
      </c>
      <c r="I1347" t="s">
        <v>3355</v>
      </c>
      <c r="J1347">
        <v>170.6</v>
      </c>
      <c r="K1347">
        <v>0</v>
      </c>
      <c r="L1347" t="s">
        <v>38</v>
      </c>
      <c r="M1347" t="s">
        <v>39</v>
      </c>
      <c r="N1347">
        <v>53.5</v>
      </c>
      <c r="Q1347">
        <v>117.1</v>
      </c>
      <c r="R1347" t="s">
        <v>52</v>
      </c>
      <c r="S1347">
        <v>39.134639999999997</v>
      </c>
      <c r="T1347">
        <v>-77.71611</v>
      </c>
      <c r="Z1347">
        <v>51000168001</v>
      </c>
      <c r="AA1347">
        <v>131.11539758640001</v>
      </c>
      <c r="AB1347" t="s">
        <v>41</v>
      </c>
      <c r="AC1347" t="s">
        <v>54</v>
      </c>
      <c r="AD1347" t="s">
        <v>54</v>
      </c>
      <c r="AE1347" t="s">
        <v>65</v>
      </c>
      <c r="AF1347" t="s">
        <v>6311</v>
      </c>
    </row>
    <row r="1348" spans="1:32" x14ac:dyDescent="0.25">
      <c r="A1348" t="s">
        <v>6312</v>
      </c>
      <c r="B1348" t="s">
        <v>6313</v>
      </c>
      <c r="C1348" t="s">
        <v>6314</v>
      </c>
      <c r="D1348" t="s">
        <v>1842</v>
      </c>
      <c r="E1348" t="s">
        <v>543</v>
      </c>
      <c r="F1348">
        <v>7</v>
      </c>
      <c r="G1348">
        <v>2022</v>
      </c>
      <c r="H1348" s="1">
        <v>44966.734332777778</v>
      </c>
      <c r="I1348" t="s">
        <v>3355</v>
      </c>
      <c r="J1348">
        <v>170.39</v>
      </c>
      <c r="K1348">
        <v>0</v>
      </c>
      <c r="L1348" t="s">
        <v>38</v>
      </c>
      <c r="M1348" t="s">
        <v>51</v>
      </c>
      <c r="N1348">
        <v>170.39</v>
      </c>
      <c r="R1348" t="s">
        <v>52</v>
      </c>
      <c r="S1348">
        <v>38.965746000000003</v>
      </c>
      <c r="T1348">
        <v>-90.934115000000006</v>
      </c>
      <c r="U1348">
        <v>1.588333333</v>
      </c>
      <c r="V1348">
        <v>1</v>
      </c>
      <c r="W1348">
        <v>0</v>
      </c>
      <c r="X1348">
        <v>0</v>
      </c>
      <c r="Y1348">
        <v>579.08000000000004</v>
      </c>
      <c r="Z1348">
        <v>29003742002</v>
      </c>
      <c r="AA1348">
        <v>236.736134531</v>
      </c>
      <c r="AB1348" t="s">
        <v>41</v>
      </c>
      <c r="AC1348" t="s">
        <v>54</v>
      </c>
      <c r="AD1348" t="s">
        <v>54</v>
      </c>
      <c r="AE1348" t="s">
        <v>73</v>
      </c>
      <c r="AF1348" t="s">
        <v>6315</v>
      </c>
    </row>
    <row r="1349" spans="1:32" x14ac:dyDescent="0.25">
      <c r="A1349" t="s">
        <v>6316</v>
      </c>
      <c r="B1349" t="s">
        <v>6317</v>
      </c>
      <c r="C1349" t="s">
        <v>6318</v>
      </c>
      <c r="D1349" t="s">
        <v>6319</v>
      </c>
      <c r="E1349" t="s">
        <v>136</v>
      </c>
      <c r="F1349">
        <v>4</v>
      </c>
      <c r="G1349">
        <v>2022</v>
      </c>
      <c r="H1349" s="1">
        <v>44974.598658043979</v>
      </c>
      <c r="I1349" t="s">
        <v>3355</v>
      </c>
      <c r="J1349">
        <v>170</v>
      </c>
      <c r="K1349">
        <v>0</v>
      </c>
      <c r="L1349" t="s">
        <v>38</v>
      </c>
      <c r="M1349" t="s">
        <v>39</v>
      </c>
      <c r="N1349">
        <v>37.57</v>
      </c>
      <c r="Q1349">
        <v>132.43</v>
      </c>
      <c r="R1349" t="s">
        <v>561</v>
      </c>
      <c r="S1349">
        <v>34.032138000000003</v>
      </c>
      <c r="T1349">
        <v>-77.912471999999994</v>
      </c>
      <c r="U1349">
        <v>0.92837499999999995</v>
      </c>
      <c r="V1349">
        <v>1</v>
      </c>
      <c r="W1349">
        <v>3</v>
      </c>
      <c r="X1349">
        <v>0</v>
      </c>
      <c r="Y1349">
        <v>339.71420000000001</v>
      </c>
      <c r="Z1349">
        <v>37006503001</v>
      </c>
      <c r="AA1349">
        <v>1059.8494638233999</v>
      </c>
      <c r="AB1349" t="s">
        <v>41</v>
      </c>
      <c r="AC1349" t="s">
        <v>54</v>
      </c>
      <c r="AD1349" t="s">
        <v>54</v>
      </c>
      <c r="AE1349" t="s">
        <v>438</v>
      </c>
      <c r="AF1349" t="s">
        <v>6320</v>
      </c>
    </row>
    <row r="1350" spans="1:32" x14ac:dyDescent="0.25">
      <c r="A1350" t="s">
        <v>6321</v>
      </c>
      <c r="B1350" t="s">
        <v>6322</v>
      </c>
      <c r="C1350" t="s">
        <v>6322</v>
      </c>
      <c r="D1350" t="s">
        <v>6323</v>
      </c>
      <c r="E1350" t="s">
        <v>99</v>
      </c>
      <c r="F1350">
        <v>6</v>
      </c>
      <c r="G1350">
        <v>2022</v>
      </c>
      <c r="H1350" s="1">
        <v>44830.665539201385</v>
      </c>
      <c r="I1350" t="s">
        <v>3355</v>
      </c>
      <c r="J1350">
        <v>169.14</v>
      </c>
      <c r="K1350">
        <v>0</v>
      </c>
      <c r="L1350" t="s">
        <v>38</v>
      </c>
      <c r="M1350" t="s">
        <v>79</v>
      </c>
      <c r="Q1350">
        <v>169.14</v>
      </c>
      <c r="R1350" t="s">
        <v>52</v>
      </c>
      <c r="S1350">
        <v>29.015528</v>
      </c>
      <c r="T1350">
        <v>-95.390666999999993</v>
      </c>
      <c r="U1350">
        <v>2.0940833329999999</v>
      </c>
      <c r="V1350">
        <v>1</v>
      </c>
      <c r="W1350">
        <v>4</v>
      </c>
      <c r="X1350">
        <v>4</v>
      </c>
      <c r="Y1350">
        <v>762.99199999999996</v>
      </c>
      <c r="Z1350">
        <v>48007006001</v>
      </c>
      <c r="AA1350">
        <v>1456.8377509599998</v>
      </c>
      <c r="AB1350" t="s">
        <v>41</v>
      </c>
      <c r="AC1350" t="s">
        <v>54</v>
      </c>
      <c r="AD1350" t="s">
        <v>54</v>
      </c>
      <c r="AE1350" t="s">
        <v>73</v>
      </c>
      <c r="AF1350" t="s">
        <v>6324</v>
      </c>
    </row>
    <row r="1351" spans="1:32" x14ac:dyDescent="0.25">
      <c r="A1351" t="s">
        <v>6325</v>
      </c>
      <c r="B1351" t="s">
        <v>6326</v>
      </c>
      <c r="C1351" t="s">
        <v>6327</v>
      </c>
      <c r="D1351" t="s">
        <v>6328</v>
      </c>
      <c r="E1351" t="s">
        <v>1023</v>
      </c>
      <c r="F1351">
        <v>8</v>
      </c>
      <c r="G1351">
        <v>2022</v>
      </c>
      <c r="H1351" s="1">
        <v>44987.492839930557</v>
      </c>
      <c r="I1351" t="s">
        <v>3355</v>
      </c>
      <c r="J1351">
        <v>169</v>
      </c>
      <c r="K1351">
        <v>0</v>
      </c>
      <c r="L1351" t="s">
        <v>38</v>
      </c>
      <c r="M1351" t="s">
        <v>679</v>
      </c>
      <c r="O1351">
        <v>169</v>
      </c>
      <c r="R1351" t="s">
        <v>52</v>
      </c>
      <c r="S1351">
        <v>39.524279999999997</v>
      </c>
      <c r="T1351">
        <v>-107.81247999999999</v>
      </c>
      <c r="U1351">
        <v>0.71458333299999999</v>
      </c>
      <c r="V1351">
        <v>1</v>
      </c>
      <c r="W1351">
        <v>2</v>
      </c>
      <c r="X1351">
        <v>0</v>
      </c>
      <c r="Y1351">
        <v>260.86399999999998</v>
      </c>
      <c r="Z1351">
        <v>8000500048</v>
      </c>
      <c r="AA1351">
        <v>548.13520379869999</v>
      </c>
      <c r="AB1351" t="s">
        <v>41</v>
      </c>
      <c r="AC1351" t="s">
        <v>54</v>
      </c>
      <c r="AD1351" t="s">
        <v>54</v>
      </c>
      <c r="AE1351" t="s">
        <v>73</v>
      </c>
      <c r="AF1351" t="s">
        <v>6329</v>
      </c>
    </row>
    <row r="1352" spans="1:32" x14ac:dyDescent="0.25">
      <c r="A1352" t="s">
        <v>6330</v>
      </c>
      <c r="B1352" t="s">
        <v>6331</v>
      </c>
      <c r="C1352" t="s">
        <v>6332</v>
      </c>
      <c r="D1352" t="s">
        <v>6333</v>
      </c>
      <c r="E1352" t="s">
        <v>207</v>
      </c>
      <c r="F1352">
        <v>4</v>
      </c>
      <c r="G1352">
        <v>2022</v>
      </c>
      <c r="H1352" s="1">
        <v>44972.373261365741</v>
      </c>
      <c r="I1352" t="s">
        <v>3355</v>
      </c>
      <c r="J1352">
        <v>167.7</v>
      </c>
      <c r="K1352">
        <v>0</v>
      </c>
      <c r="L1352" t="s">
        <v>38</v>
      </c>
      <c r="M1352" t="s">
        <v>51</v>
      </c>
      <c r="N1352">
        <v>167.7</v>
      </c>
      <c r="R1352" t="s">
        <v>52</v>
      </c>
      <c r="S1352">
        <v>35.892752000000002</v>
      </c>
      <c r="T1352">
        <v>-84.531959000000001</v>
      </c>
      <c r="U1352">
        <v>0.931666667</v>
      </c>
      <c r="V1352">
        <v>2</v>
      </c>
      <c r="W1352">
        <v>1.5</v>
      </c>
      <c r="X1352">
        <v>1.07</v>
      </c>
      <c r="Y1352">
        <v>253.61</v>
      </c>
      <c r="Z1352">
        <v>47000625001</v>
      </c>
      <c r="AA1352">
        <v>491.68274094899999</v>
      </c>
      <c r="AB1352" t="s">
        <v>41</v>
      </c>
      <c r="AC1352" t="s">
        <v>54</v>
      </c>
      <c r="AD1352" t="s">
        <v>54</v>
      </c>
      <c r="AE1352" t="s">
        <v>73</v>
      </c>
      <c r="AF1352" t="s">
        <v>6334</v>
      </c>
    </row>
    <row r="1353" spans="1:32" x14ac:dyDescent="0.25">
      <c r="A1353" t="s">
        <v>3958</v>
      </c>
      <c r="B1353" t="s">
        <v>6335</v>
      </c>
      <c r="C1353" t="s">
        <v>6336</v>
      </c>
      <c r="D1353" t="s">
        <v>3961</v>
      </c>
      <c r="E1353" t="s">
        <v>641</v>
      </c>
      <c r="F1353">
        <v>3</v>
      </c>
      <c r="G1353">
        <v>2022</v>
      </c>
      <c r="H1353" s="1">
        <v>44945.301822743058</v>
      </c>
      <c r="I1353" t="s">
        <v>3355</v>
      </c>
      <c r="J1353">
        <v>167.29</v>
      </c>
      <c r="K1353">
        <v>0</v>
      </c>
      <c r="L1353" t="s">
        <v>38</v>
      </c>
      <c r="M1353" t="s">
        <v>79</v>
      </c>
      <c r="Q1353">
        <v>167.29</v>
      </c>
      <c r="R1353" t="s">
        <v>52</v>
      </c>
      <c r="S1353">
        <v>36.680480000000003</v>
      </c>
      <c r="T1353">
        <v>-77.541619999999995</v>
      </c>
      <c r="U1353">
        <v>0.85466666700000005</v>
      </c>
      <c r="V1353">
        <v>1</v>
      </c>
      <c r="W1353">
        <v>1.5</v>
      </c>
      <c r="X1353">
        <v>0</v>
      </c>
      <c r="Y1353">
        <v>311.87700000000001</v>
      </c>
      <c r="Z1353">
        <v>51000165001</v>
      </c>
      <c r="AA1353">
        <v>386.06200400440002</v>
      </c>
      <c r="AB1353" t="s">
        <v>41</v>
      </c>
      <c r="AC1353" t="s">
        <v>54</v>
      </c>
      <c r="AD1353" t="s">
        <v>54</v>
      </c>
      <c r="AE1353" t="s">
        <v>73</v>
      </c>
      <c r="AF1353" t="s">
        <v>6337</v>
      </c>
    </row>
    <row r="1354" spans="1:32" x14ac:dyDescent="0.25">
      <c r="A1354" t="s">
        <v>6338</v>
      </c>
      <c r="B1354" t="s">
        <v>6339</v>
      </c>
      <c r="C1354" t="s">
        <v>6340</v>
      </c>
      <c r="D1354" t="s">
        <v>4651</v>
      </c>
      <c r="E1354" t="s">
        <v>543</v>
      </c>
      <c r="F1354">
        <v>7</v>
      </c>
      <c r="G1354">
        <v>2022</v>
      </c>
      <c r="H1354" s="1">
        <v>44950.48812008102</v>
      </c>
      <c r="I1354" t="s">
        <v>3355</v>
      </c>
      <c r="J1354">
        <v>167</v>
      </c>
      <c r="K1354">
        <v>0</v>
      </c>
      <c r="L1354" t="s">
        <v>38</v>
      </c>
      <c r="M1354" t="s">
        <v>79</v>
      </c>
      <c r="Q1354">
        <v>167</v>
      </c>
      <c r="R1354" t="s">
        <v>52</v>
      </c>
      <c r="S1354">
        <v>40.060440999999997</v>
      </c>
      <c r="T1354">
        <v>-93.592861999999997</v>
      </c>
      <c r="U1354">
        <v>0.97416666699999999</v>
      </c>
      <c r="V1354">
        <v>1</v>
      </c>
      <c r="W1354">
        <v>0</v>
      </c>
      <c r="X1354">
        <v>0</v>
      </c>
      <c r="Y1354">
        <v>356.59</v>
      </c>
      <c r="Z1354">
        <v>29003744001</v>
      </c>
      <c r="AA1354">
        <v>600.94557227099995</v>
      </c>
      <c r="AB1354" t="s">
        <v>87</v>
      </c>
      <c r="AC1354" t="s">
        <v>72</v>
      </c>
      <c r="AD1354" t="s">
        <v>54</v>
      </c>
      <c r="AE1354" t="s">
        <v>73</v>
      </c>
      <c r="AF1354" t="s">
        <v>6341</v>
      </c>
    </row>
    <row r="1355" spans="1:32" x14ac:dyDescent="0.25">
      <c r="A1355" t="s">
        <v>6342</v>
      </c>
      <c r="B1355" t="s">
        <v>6343</v>
      </c>
      <c r="C1355" t="s">
        <v>6344</v>
      </c>
      <c r="D1355" t="s">
        <v>6345</v>
      </c>
      <c r="E1355" t="s">
        <v>259</v>
      </c>
      <c r="F1355">
        <v>7</v>
      </c>
      <c r="G1355">
        <v>2022</v>
      </c>
      <c r="H1355" s="1">
        <v>44973.533354004627</v>
      </c>
      <c r="I1355" t="s">
        <v>3355</v>
      </c>
      <c r="J1355">
        <v>166.8</v>
      </c>
      <c r="K1355">
        <v>0</v>
      </c>
      <c r="L1355" t="s">
        <v>38</v>
      </c>
      <c r="M1355" t="s">
        <v>51</v>
      </c>
      <c r="N1355">
        <v>166.8</v>
      </c>
      <c r="R1355" t="s">
        <v>52</v>
      </c>
      <c r="S1355">
        <v>43.056699999999999</v>
      </c>
      <c r="T1355">
        <v>-96.150300000000001</v>
      </c>
      <c r="U1355">
        <v>0</v>
      </c>
      <c r="V1355">
        <v>1</v>
      </c>
      <c r="W1355">
        <v>3.99</v>
      </c>
      <c r="X1355">
        <v>2.21</v>
      </c>
      <c r="Y1355">
        <v>0</v>
      </c>
      <c r="Z1355">
        <v>19000797001</v>
      </c>
      <c r="AA1355">
        <v>529.92473191169995</v>
      </c>
      <c r="AB1355" t="s">
        <v>41</v>
      </c>
      <c r="AC1355" t="s">
        <v>54</v>
      </c>
      <c r="AD1355" t="s">
        <v>54</v>
      </c>
      <c r="AE1355" t="s">
        <v>55</v>
      </c>
      <c r="AF1355" t="s">
        <v>6346</v>
      </c>
    </row>
    <row r="1356" spans="1:32" x14ac:dyDescent="0.25">
      <c r="A1356" t="s">
        <v>6347</v>
      </c>
      <c r="B1356" t="s">
        <v>6348</v>
      </c>
      <c r="C1356" t="s">
        <v>6349</v>
      </c>
      <c r="D1356" t="s">
        <v>6350</v>
      </c>
      <c r="E1356" t="s">
        <v>117</v>
      </c>
      <c r="F1356">
        <v>5</v>
      </c>
      <c r="G1356">
        <v>2022</v>
      </c>
      <c r="H1356" s="1">
        <v>44973.925444108798</v>
      </c>
      <c r="I1356" t="s">
        <v>3355</v>
      </c>
      <c r="J1356">
        <v>166.74</v>
      </c>
      <c r="K1356">
        <v>0</v>
      </c>
      <c r="L1356" t="s">
        <v>38</v>
      </c>
      <c r="M1356" t="s">
        <v>51</v>
      </c>
      <c r="N1356">
        <v>166.73599999999999</v>
      </c>
      <c r="R1356" t="s">
        <v>52</v>
      </c>
      <c r="S1356">
        <v>42.089829999999999</v>
      </c>
      <c r="T1356">
        <v>-88.273229999999998</v>
      </c>
      <c r="U1356">
        <v>1.1273333329999999</v>
      </c>
      <c r="V1356">
        <v>1</v>
      </c>
      <c r="W1356">
        <v>5.96</v>
      </c>
      <c r="X1356">
        <v>2.2999999999999998</v>
      </c>
      <c r="Y1356">
        <v>411.68599999999998</v>
      </c>
      <c r="Z1356">
        <v>17000653001</v>
      </c>
      <c r="AA1356">
        <v>495.32483532639998</v>
      </c>
      <c r="AB1356" t="s">
        <v>41</v>
      </c>
      <c r="AC1356" t="s">
        <v>54</v>
      </c>
      <c r="AD1356" t="s">
        <v>54</v>
      </c>
      <c r="AE1356" t="s">
        <v>54</v>
      </c>
      <c r="AF1356" t="s">
        <v>6351</v>
      </c>
    </row>
    <row r="1357" spans="1:32" x14ac:dyDescent="0.25">
      <c r="A1357" t="s">
        <v>6352</v>
      </c>
      <c r="B1357" t="s">
        <v>6353</v>
      </c>
      <c r="C1357" t="s">
        <v>6353</v>
      </c>
      <c r="D1357" t="s">
        <v>6354</v>
      </c>
      <c r="E1357" t="s">
        <v>99</v>
      </c>
      <c r="F1357">
        <v>6</v>
      </c>
      <c r="G1357">
        <v>2022</v>
      </c>
      <c r="H1357" s="1">
        <v>44813.558378240741</v>
      </c>
      <c r="I1357" t="s">
        <v>3355</v>
      </c>
      <c r="J1357">
        <v>166.47</v>
      </c>
      <c r="K1357">
        <v>0</v>
      </c>
      <c r="L1357" t="s">
        <v>38</v>
      </c>
      <c r="M1357" t="s">
        <v>51</v>
      </c>
      <c r="N1357">
        <v>166.47</v>
      </c>
      <c r="R1357" t="s">
        <v>52</v>
      </c>
      <c r="S1357">
        <v>26.182831</v>
      </c>
      <c r="T1357">
        <v>-97.996643000000006</v>
      </c>
      <c r="U1357">
        <v>0.94858333299999997</v>
      </c>
      <c r="V1357">
        <v>1</v>
      </c>
      <c r="W1357">
        <v>1.9</v>
      </c>
      <c r="X1357">
        <v>1.9</v>
      </c>
      <c r="Y1357">
        <v>346.14</v>
      </c>
      <c r="Z1357">
        <v>48001116001</v>
      </c>
      <c r="AA1357">
        <v>399.9019626385201</v>
      </c>
      <c r="AB1357" t="s">
        <v>41</v>
      </c>
      <c r="AC1357" t="s">
        <v>54</v>
      </c>
      <c r="AD1357" t="s">
        <v>54</v>
      </c>
      <c r="AE1357" t="s">
        <v>73</v>
      </c>
      <c r="AF1357" t="s">
        <v>6355</v>
      </c>
    </row>
    <row r="1358" spans="1:32" x14ac:dyDescent="0.25">
      <c r="A1358" t="s">
        <v>6356</v>
      </c>
      <c r="B1358" t="s">
        <v>6357</v>
      </c>
      <c r="C1358" t="s">
        <v>6358</v>
      </c>
      <c r="D1358" t="s">
        <v>6359</v>
      </c>
      <c r="E1358" t="s">
        <v>159</v>
      </c>
      <c r="F1358">
        <v>10</v>
      </c>
      <c r="G1358">
        <v>2022</v>
      </c>
      <c r="H1358" s="1">
        <v>44971.808217152779</v>
      </c>
      <c r="I1358" t="s">
        <v>3355</v>
      </c>
      <c r="J1358">
        <v>165.67</v>
      </c>
      <c r="K1358">
        <v>0</v>
      </c>
      <c r="L1358" t="s">
        <v>38</v>
      </c>
      <c r="M1358" t="s">
        <v>51</v>
      </c>
      <c r="N1358">
        <v>165.67</v>
      </c>
      <c r="R1358" t="s">
        <v>52</v>
      </c>
      <c r="S1358">
        <v>48.495550000000001</v>
      </c>
      <c r="T1358">
        <v>-122.23531699999999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53001150001</v>
      </c>
      <c r="AA1358">
        <v>438.69026775782993</v>
      </c>
      <c r="AB1358" t="s">
        <v>41</v>
      </c>
      <c r="AC1358" t="s">
        <v>54</v>
      </c>
      <c r="AD1358" t="s">
        <v>54</v>
      </c>
      <c r="AE1358" t="s">
        <v>73</v>
      </c>
      <c r="AF1358" t="s">
        <v>6360</v>
      </c>
    </row>
    <row r="1359" spans="1:32" x14ac:dyDescent="0.25">
      <c r="A1359" t="s">
        <v>6361</v>
      </c>
      <c r="B1359" t="s">
        <v>6362</v>
      </c>
      <c r="C1359" t="s">
        <v>6363</v>
      </c>
      <c r="D1359" t="s">
        <v>6364</v>
      </c>
      <c r="E1359" t="s">
        <v>136</v>
      </c>
      <c r="F1359">
        <v>4</v>
      </c>
      <c r="G1359">
        <v>2022</v>
      </c>
      <c r="H1359" s="1">
        <v>44958.293261053244</v>
      </c>
      <c r="I1359" t="s">
        <v>3355</v>
      </c>
      <c r="J1359">
        <v>164.9</v>
      </c>
      <c r="K1359">
        <v>0</v>
      </c>
      <c r="L1359" t="s">
        <v>38</v>
      </c>
      <c r="M1359" t="s">
        <v>51</v>
      </c>
      <c r="N1359">
        <v>164.9</v>
      </c>
      <c r="R1359" t="s">
        <v>52</v>
      </c>
      <c r="S1359">
        <v>36.070540000000001</v>
      </c>
      <c r="T1359">
        <v>-78.426609999999997</v>
      </c>
      <c r="U1359">
        <v>1.2427166670000001</v>
      </c>
      <c r="V1359">
        <v>1</v>
      </c>
      <c r="W1359">
        <v>3</v>
      </c>
      <c r="X1359">
        <v>0</v>
      </c>
      <c r="Y1359">
        <v>453.4579</v>
      </c>
      <c r="Z1359">
        <v>37003507001</v>
      </c>
      <c r="AA1359">
        <v>608.22976102580003</v>
      </c>
      <c r="AB1359" t="s">
        <v>41</v>
      </c>
      <c r="AC1359" t="s">
        <v>54</v>
      </c>
      <c r="AD1359" t="s">
        <v>54</v>
      </c>
      <c r="AE1359" t="s">
        <v>73</v>
      </c>
      <c r="AF1359" t="s">
        <v>6365</v>
      </c>
    </row>
    <row r="1360" spans="1:32" x14ac:dyDescent="0.25">
      <c r="A1360" t="s">
        <v>6366</v>
      </c>
      <c r="B1360" t="s">
        <v>6367</v>
      </c>
      <c r="C1360" t="s">
        <v>6368</v>
      </c>
      <c r="D1360" t="s">
        <v>6369</v>
      </c>
      <c r="E1360" t="s">
        <v>259</v>
      </c>
      <c r="F1360">
        <v>7</v>
      </c>
      <c r="G1360">
        <v>2022</v>
      </c>
      <c r="H1360" s="1">
        <v>44971.617083912039</v>
      </c>
      <c r="I1360" t="s">
        <v>3355</v>
      </c>
      <c r="J1360">
        <v>164.9</v>
      </c>
      <c r="K1360">
        <v>0</v>
      </c>
      <c r="L1360" t="s">
        <v>38</v>
      </c>
      <c r="M1360" t="s">
        <v>51</v>
      </c>
      <c r="N1360">
        <v>164.9</v>
      </c>
      <c r="R1360" t="s">
        <v>52</v>
      </c>
      <c r="S1360">
        <v>40.979039999999998</v>
      </c>
      <c r="T1360">
        <v>-91.944940000000003</v>
      </c>
      <c r="U1360">
        <v>0</v>
      </c>
      <c r="V1360">
        <v>1</v>
      </c>
      <c r="W1360">
        <v>16.100000000000001</v>
      </c>
      <c r="X1360">
        <v>4.2</v>
      </c>
      <c r="Y1360">
        <v>0</v>
      </c>
      <c r="Z1360">
        <v>19000287001</v>
      </c>
      <c r="AA1360">
        <v>606.40871383709998</v>
      </c>
      <c r="AB1360" t="s">
        <v>41</v>
      </c>
      <c r="AC1360" t="s">
        <v>54</v>
      </c>
      <c r="AD1360" t="s">
        <v>54</v>
      </c>
      <c r="AE1360" t="s">
        <v>73</v>
      </c>
      <c r="AF1360" t="s">
        <v>6370</v>
      </c>
    </row>
    <row r="1361" spans="1:32" x14ac:dyDescent="0.25">
      <c r="A1361" t="s">
        <v>6371</v>
      </c>
      <c r="B1361" t="s">
        <v>6372</v>
      </c>
      <c r="C1361" t="s">
        <v>6373</v>
      </c>
      <c r="D1361" t="s">
        <v>6364</v>
      </c>
      <c r="E1361" t="s">
        <v>136</v>
      </c>
      <c r="F1361">
        <v>4</v>
      </c>
      <c r="G1361">
        <v>2022</v>
      </c>
      <c r="H1361" s="1">
        <v>44970.441159745373</v>
      </c>
      <c r="I1361" t="s">
        <v>3355</v>
      </c>
      <c r="J1361">
        <v>164.34</v>
      </c>
      <c r="K1361">
        <v>0</v>
      </c>
      <c r="L1361" t="s">
        <v>38</v>
      </c>
      <c r="M1361" t="s">
        <v>51</v>
      </c>
      <c r="N1361">
        <v>164.34</v>
      </c>
      <c r="R1361" t="s">
        <v>52</v>
      </c>
      <c r="S1361">
        <v>36.087400000000002</v>
      </c>
      <c r="T1361">
        <v>-78.292199999999994</v>
      </c>
      <c r="U1361">
        <v>0.54339166699999997</v>
      </c>
      <c r="V1361">
        <v>1</v>
      </c>
      <c r="W1361">
        <v>1.37</v>
      </c>
      <c r="X1361">
        <v>0</v>
      </c>
      <c r="Y1361">
        <v>198.47389999999999</v>
      </c>
      <c r="Z1361">
        <v>37003505001</v>
      </c>
      <c r="AA1361">
        <v>315.04116364510003</v>
      </c>
      <c r="AB1361" t="s">
        <v>41</v>
      </c>
      <c r="AC1361" t="s">
        <v>54</v>
      </c>
      <c r="AD1361" t="s">
        <v>54</v>
      </c>
      <c r="AE1361" t="s">
        <v>73</v>
      </c>
      <c r="AF1361" t="s">
        <v>6374</v>
      </c>
    </row>
    <row r="1362" spans="1:32" x14ac:dyDescent="0.25">
      <c r="A1362" t="s">
        <v>6375</v>
      </c>
      <c r="B1362" t="s">
        <v>6376</v>
      </c>
      <c r="C1362" t="s">
        <v>6377</v>
      </c>
      <c r="D1362" t="s">
        <v>6378</v>
      </c>
      <c r="E1362" t="s">
        <v>259</v>
      </c>
      <c r="F1362">
        <v>7</v>
      </c>
      <c r="G1362">
        <v>2022</v>
      </c>
      <c r="H1362" s="1">
        <v>44937.646668819441</v>
      </c>
      <c r="I1362" t="s">
        <v>3355</v>
      </c>
      <c r="J1362">
        <v>164</v>
      </c>
      <c r="K1362">
        <v>0</v>
      </c>
      <c r="L1362" t="s">
        <v>38</v>
      </c>
      <c r="M1362" t="s">
        <v>51</v>
      </c>
      <c r="N1362">
        <v>151</v>
      </c>
      <c r="R1362" t="s">
        <v>52</v>
      </c>
      <c r="S1362">
        <v>43.182369999999999</v>
      </c>
      <c r="T1362">
        <v>-95.865489999999994</v>
      </c>
      <c r="U1362">
        <v>0</v>
      </c>
      <c r="V1362">
        <v>1</v>
      </c>
      <c r="W1362">
        <v>3.83</v>
      </c>
      <c r="X1362">
        <v>3.0249999999999999</v>
      </c>
      <c r="Y1362">
        <v>0</v>
      </c>
      <c r="Z1362">
        <v>19000788001</v>
      </c>
      <c r="AA1362">
        <v>504.97638542650998</v>
      </c>
      <c r="AB1362" t="s">
        <v>118</v>
      </c>
      <c r="AC1362" t="s">
        <v>54</v>
      </c>
      <c r="AD1362" t="s">
        <v>54</v>
      </c>
      <c r="AE1362" t="s">
        <v>73</v>
      </c>
      <c r="AF1362" t="s">
        <v>6379</v>
      </c>
    </row>
    <row r="1363" spans="1:32" x14ac:dyDescent="0.25">
      <c r="A1363" t="s">
        <v>6380</v>
      </c>
      <c r="B1363" t="s">
        <v>6381</v>
      </c>
      <c r="C1363" t="s">
        <v>6382</v>
      </c>
      <c r="D1363" t="s">
        <v>6383</v>
      </c>
      <c r="E1363" t="s">
        <v>641</v>
      </c>
      <c r="F1363">
        <v>3</v>
      </c>
      <c r="G1363">
        <v>2022</v>
      </c>
      <c r="H1363" s="1">
        <v>44957.634518564817</v>
      </c>
      <c r="I1363" t="s">
        <v>3355</v>
      </c>
      <c r="J1363">
        <v>163.69</v>
      </c>
      <c r="K1363">
        <v>0</v>
      </c>
      <c r="L1363" t="s">
        <v>38</v>
      </c>
      <c r="M1363" t="s">
        <v>79</v>
      </c>
      <c r="Q1363">
        <v>163.69</v>
      </c>
      <c r="R1363" t="s">
        <v>52</v>
      </c>
      <c r="S1363">
        <v>36.687060000000002</v>
      </c>
      <c r="T1363">
        <v>-81.982190000000003</v>
      </c>
      <c r="U1363">
        <v>2.1258333330000001</v>
      </c>
      <c r="V1363">
        <v>1</v>
      </c>
      <c r="W1363">
        <v>4.95</v>
      </c>
      <c r="X1363">
        <v>0</v>
      </c>
      <c r="Y1363">
        <v>774.62</v>
      </c>
      <c r="Z1363">
        <v>51000123001</v>
      </c>
      <c r="AA1363">
        <v>1229.2068523725002</v>
      </c>
      <c r="AB1363" t="s">
        <v>53</v>
      </c>
      <c r="AC1363" t="s">
        <v>54</v>
      </c>
      <c r="AD1363" t="s">
        <v>54</v>
      </c>
      <c r="AE1363" t="s">
        <v>55</v>
      </c>
      <c r="AF1363" t="s">
        <v>6384</v>
      </c>
    </row>
    <row r="1364" spans="1:32" x14ac:dyDescent="0.25">
      <c r="A1364" t="s">
        <v>6385</v>
      </c>
      <c r="B1364" t="s">
        <v>6386</v>
      </c>
      <c r="C1364" t="s">
        <v>6386</v>
      </c>
      <c r="D1364" t="s">
        <v>6387</v>
      </c>
      <c r="E1364" t="s">
        <v>99</v>
      </c>
      <c r="F1364">
        <v>6</v>
      </c>
      <c r="G1364">
        <v>2022</v>
      </c>
      <c r="H1364" s="1">
        <v>44805.436857731482</v>
      </c>
      <c r="I1364" t="s">
        <v>3355</v>
      </c>
      <c r="J1364">
        <v>163.36000000000001</v>
      </c>
      <c r="K1364">
        <v>0</v>
      </c>
      <c r="L1364" t="s">
        <v>38</v>
      </c>
      <c r="M1364" t="s">
        <v>79</v>
      </c>
      <c r="Q1364">
        <v>163.36000000000001</v>
      </c>
      <c r="R1364" t="s">
        <v>52</v>
      </c>
      <c r="S1364">
        <v>30.040236</v>
      </c>
      <c r="T1364">
        <v>-93.817693000000006</v>
      </c>
      <c r="U1364">
        <v>0.77734999999999999</v>
      </c>
      <c r="V1364">
        <v>1</v>
      </c>
      <c r="W1364">
        <v>1.6</v>
      </c>
      <c r="X1364">
        <v>1.6</v>
      </c>
      <c r="Y1364">
        <v>284.19880000000001</v>
      </c>
      <c r="Z1364">
        <v>48006013001</v>
      </c>
      <c r="AA1364">
        <v>582.73510038400002</v>
      </c>
      <c r="AB1364" t="s">
        <v>41</v>
      </c>
      <c r="AC1364" t="s">
        <v>54</v>
      </c>
      <c r="AD1364" t="s">
        <v>54</v>
      </c>
      <c r="AE1364" t="s">
        <v>65</v>
      </c>
      <c r="AF1364" t="s">
        <v>6388</v>
      </c>
    </row>
    <row r="1365" spans="1:32" x14ac:dyDescent="0.25">
      <c r="A1365" t="s">
        <v>6389</v>
      </c>
      <c r="B1365" t="s">
        <v>6390</v>
      </c>
      <c r="C1365" t="s">
        <v>6391</v>
      </c>
      <c r="D1365" t="s">
        <v>6392</v>
      </c>
      <c r="E1365" t="s">
        <v>117</v>
      </c>
      <c r="F1365">
        <v>5</v>
      </c>
      <c r="G1365">
        <v>2022</v>
      </c>
      <c r="H1365" s="1">
        <v>44964.475246643517</v>
      </c>
      <c r="I1365" t="s">
        <v>3355</v>
      </c>
      <c r="J1365">
        <v>163.3176</v>
      </c>
      <c r="K1365">
        <v>0</v>
      </c>
      <c r="L1365" t="s">
        <v>38</v>
      </c>
      <c r="M1365" t="s">
        <v>51</v>
      </c>
      <c r="N1365">
        <v>163.13759999999999</v>
      </c>
      <c r="R1365" t="s">
        <v>52</v>
      </c>
      <c r="S1365">
        <v>42.099730000000001</v>
      </c>
      <c r="T1365">
        <v>-88.535049999999998</v>
      </c>
      <c r="U1365">
        <v>1.004166667</v>
      </c>
      <c r="V1365">
        <v>1</v>
      </c>
      <c r="W1365">
        <v>6.9</v>
      </c>
      <c r="X1365">
        <v>2.76</v>
      </c>
      <c r="Y1365">
        <v>366.26</v>
      </c>
      <c r="Z1365">
        <v>17000651001</v>
      </c>
      <c r="AA1365">
        <v>180.28367168130001</v>
      </c>
      <c r="AB1365" t="s">
        <v>41</v>
      </c>
      <c r="AC1365" t="s">
        <v>72</v>
      </c>
      <c r="AD1365" t="s">
        <v>54</v>
      </c>
      <c r="AE1365" t="s">
        <v>73</v>
      </c>
      <c r="AF1365" t="s">
        <v>6393</v>
      </c>
    </row>
    <row r="1366" spans="1:32" x14ac:dyDescent="0.25">
      <c r="A1366" t="s">
        <v>6394</v>
      </c>
      <c r="B1366" t="s">
        <v>6395</v>
      </c>
      <c r="C1366" t="s">
        <v>6396</v>
      </c>
      <c r="D1366" t="s">
        <v>6397</v>
      </c>
      <c r="E1366" t="s">
        <v>159</v>
      </c>
      <c r="F1366">
        <v>10</v>
      </c>
      <c r="G1366">
        <v>2022</v>
      </c>
      <c r="H1366" s="1">
        <v>44985.386983912038</v>
      </c>
      <c r="I1366" t="s">
        <v>3355</v>
      </c>
      <c r="J1366">
        <v>163.30000000000001</v>
      </c>
      <c r="K1366">
        <v>0</v>
      </c>
      <c r="L1366" t="s">
        <v>38</v>
      </c>
      <c r="M1366" t="s">
        <v>51</v>
      </c>
      <c r="N1366">
        <v>163.30000000000001</v>
      </c>
      <c r="R1366" t="s">
        <v>52</v>
      </c>
      <c r="S1366">
        <v>46.213994999999997</v>
      </c>
      <c r="T1366">
        <v>-119.76342200000001</v>
      </c>
      <c r="Z1366">
        <v>53002185001</v>
      </c>
      <c r="AA1366">
        <v>509.89321283599998</v>
      </c>
      <c r="AB1366" t="s">
        <v>407</v>
      </c>
      <c r="AC1366" t="s">
        <v>72</v>
      </c>
      <c r="AD1366" t="s">
        <v>54</v>
      </c>
      <c r="AE1366" t="s">
        <v>73</v>
      </c>
      <c r="AF1366" t="s">
        <v>6398</v>
      </c>
    </row>
    <row r="1367" spans="1:32" x14ac:dyDescent="0.25">
      <c r="A1367" t="s">
        <v>6399</v>
      </c>
      <c r="B1367" t="s">
        <v>6400</v>
      </c>
      <c r="C1367" t="s">
        <v>6400</v>
      </c>
      <c r="D1367" t="s">
        <v>98</v>
      </c>
      <c r="E1367" t="s">
        <v>99</v>
      </c>
      <c r="F1367">
        <v>6</v>
      </c>
      <c r="G1367">
        <v>2022</v>
      </c>
      <c r="H1367" s="1">
        <v>44830.702711064812</v>
      </c>
      <c r="I1367" t="s">
        <v>3355</v>
      </c>
      <c r="J1367">
        <v>162.88</v>
      </c>
      <c r="K1367">
        <v>0</v>
      </c>
      <c r="L1367" t="s">
        <v>38</v>
      </c>
      <c r="M1367" t="s">
        <v>79</v>
      </c>
      <c r="Q1367">
        <v>162.88</v>
      </c>
      <c r="R1367" t="s">
        <v>94</v>
      </c>
      <c r="S1367">
        <v>29.689944000000001</v>
      </c>
      <c r="T1367">
        <v>-95.723832999999999</v>
      </c>
      <c r="U1367">
        <v>1.0387500000000001</v>
      </c>
      <c r="V1367">
        <v>1</v>
      </c>
      <c r="W1367">
        <v>2.11</v>
      </c>
      <c r="X1367">
        <v>1.6</v>
      </c>
      <c r="Y1367">
        <v>379.22</v>
      </c>
      <c r="AB1367" t="s">
        <v>41</v>
      </c>
      <c r="AC1367" t="s">
        <v>54</v>
      </c>
      <c r="AD1367" t="s">
        <v>54</v>
      </c>
      <c r="AE1367" t="s">
        <v>54</v>
      </c>
      <c r="AF1367" t="s">
        <v>6401</v>
      </c>
    </row>
    <row r="1368" spans="1:32" x14ac:dyDescent="0.25">
      <c r="A1368" t="s">
        <v>6402</v>
      </c>
      <c r="B1368" t="s">
        <v>6403</v>
      </c>
      <c r="C1368" t="s">
        <v>6404</v>
      </c>
      <c r="D1368" t="s">
        <v>6405</v>
      </c>
      <c r="E1368" t="s">
        <v>159</v>
      </c>
      <c r="F1368">
        <v>10</v>
      </c>
      <c r="G1368">
        <v>2022</v>
      </c>
      <c r="H1368" s="1">
        <v>44936.615190682867</v>
      </c>
      <c r="I1368" t="s">
        <v>3355</v>
      </c>
      <c r="J1368">
        <v>162.69999999999999</v>
      </c>
      <c r="K1368">
        <v>0</v>
      </c>
      <c r="L1368" t="s">
        <v>38</v>
      </c>
      <c r="M1368" t="s">
        <v>79</v>
      </c>
      <c r="Q1368">
        <v>162.69999999999999</v>
      </c>
      <c r="R1368" t="s">
        <v>94</v>
      </c>
      <c r="S1368">
        <v>47.499118000000003</v>
      </c>
      <c r="T1368">
        <v>-121.78581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53000875001</v>
      </c>
      <c r="AA1368">
        <v>650.11384636590003</v>
      </c>
      <c r="AB1368" t="s">
        <v>41</v>
      </c>
      <c r="AC1368" t="s">
        <v>64</v>
      </c>
      <c r="AD1368" t="s">
        <v>54</v>
      </c>
      <c r="AE1368" t="s">
        <v>73</v>
      </c>
      <c r="AF1368" t="s">
        <v>6406</v>
      </c>
    </row>
    <row r="1369" spans="1:32" x14ac:dyDescent="0.25">
      <c r="A1369" t="s">
        <v>6407</v>
      </c>
      <c r="B1369" t="s">
        <v>6408</v>
      </c>
      <c r="C1369" t="s">
        <v>6409</v>
      </c>
      <c r="D1369" t="s">
        <v>731</v>
      </c>
      <c r="E1369" t="s">
        <v>1719</v>
      </c>
      <c r="F1369">
        <v>7</v>
      </c>
      <c r="G1369">
        <v>2022</v>
      </c>
      <c r="H1369" s="1">
        <v>44984.484911898151</v>
      </c>
      <c r="I1369" t="s">
        <v>3355</v>
      </c>
      <c r="J1369">
        <v>162.32</v>
      </c>
      <c r="K1369">
        <v>0</v>
      </c>
      <c r="L1369" t="s">
        <v>38</v>
      </c>
      <c r="M1369" t="s">
        <v>51</v>
      </c>
      <c r="N1369">
        <v>162.31</v>
      </c>
      <c r="R1369" t="s">
        <v>52</v>
      </c>
      <c r="S1369">
        <v>37.679360000000003</v>
      </c>
      <c r="T1369">
        <v>-96.978920000000002</v>
      </c>
      <c r="U1369">
        <v>0.81171000000000004</v>
      </c>
      <c r="V1369">
        <v>1</v>
      </c>
      <c r="W1369">
        <v>1.5</v>
      </c>
      <c r="X1369">
        <v>0</v>
      </c>
      <c r="Y1369">
        <v>296.49011999999999</v>
      </c>
      <c r="Z1369">
        <v>20001603001</v>
      </c>
      <c r="AA1369">
        <v>486.21959938290001</v>
      </c>
      <c r="AB1369" t="s">
        <v>54</v>
      </c>
      <c r="AC1369" t="s">
        <v>64</v>
      </c>
      <c r="AD1369" t="s">
        <v>54</v>
      </c>
      <c r="AE1369" t="s">
        <v>73</v>
      </c>
      <c r="AF1369" t="s">
        <v>6410</v>
      </c>
    </row>
    <row r="1370" spans="1:32" x14ac:dyDescent="0.25">
      <c r="A1370" t="s">
        <v>6411</v>
      </c>
      <c r="B1370" t="s">
        <v>6412</v>
      </c>
      <c r="C1370" t="s">
        <v>6413</v>
      </c>
      <c r="D1370" t="s">
        <v>6414</v>
      </c>
      <c r="E1370" t="s">
        <v>726</v>
      </c>
      <c r="F1370">
        <v>6</v>
      </c>
      <c r="G1370">
        <v>2022</v>
      </c>
      <c r="H1370" s="1">
        <v>44959.562615590279</v>
      </c>
      <c r="I1370" t="s">
        <v>3355</v>
      </c>
      <c r="J1370">
        <v>162</v>
      </c>
      <c r="K1370">
        <v>0</v>
      </c>
      <c r="L1370" t="s">
        <v>38</v>
      </c>
      <c r="M1370" t="s">
        <v>79</v>
      </c>
      <c r="Q1370">
        <v>162</v>
      </c>
      <c r="R1370" t="s">
        <v>94</v>
      </c>
      <c r="S1370">
        <v>34.031571999999997</v>
      </c>
      <c r="T1370">
        <v>-94.347329999999999</v>
      </c>
      <c r="U1370">
        <v>8.0220833329999994</v>
      </c>
      <c r="V1370">
        <v>1</v>
      </c>
      <c r="W1370">
        <v>4</v>
      </c>
      <c r="X1370">
        <v>2.0699999999999998</v>
      </c>
      <c r="Y1370">
        <v>2967.3530000000001</v>
      </c>
      <c r="Z1370">
        <v>5000701001</v>
      </c>
      <c r="AA1370">
        <v>1086.43675277842</v>
      </c>
      <c r="AB1370" t="s">
        <v>54</v>
      </c>
      <c r="AC1370" t="s">
        <v>54</v>
      </c>
      <c r="AD1370" t="s">
        <v>54</v>
      </c>
      <c r="AE1370" t="s">
        <v>438</v>
      </c>
      <c r="AF1370" t="s">
        <v>6415</v>
      </c>
    </row>
    <row r="1371" spans="1:32" x14ac:dyDescent="0.25">
      <c r="A1371" t="s">
        <v>6416</v>
      </c>
      <c r="B1371" t="s">
        <v>6417</v>
      </c>
      <c r="C1371" t="s">
        <v>6418</v>
      </c>
      <c r="D1371" t="s">
        <v>6416</v>
      </c>
      <c r="E1371" t="s">
        <v>437</v>
      </c>
      <c r="F1371">
        <v>5</v>
      </c>
      <c r="G1371">
        <v>2022</v>
      </c>
      <c r="H1371" s="1">
        <v>44958.644168217594</v>
      </c>
      <c r="I1371" t="s">
        <v>3355</v>
      </c>
      <c r="J1371">
        <v>161.91</v>
      </c>
      <c r="K1371">
        <v>0</v>
      </c>
      <c r="L1371" t="s">
        <v>38</v>
      </c>
      <c r="M1371" t="s">
        <v>51</v>
      </c>
      <c r="N1371">
        <v>161.91</v>
      </c>
      <c r="R1371" t="s">
        <v>86</v>
      </c>
      <c r="S1371">
        <v>44.437939999999998</v>
      </c>
      <c r="T1371">
        <v>-92.26285</v>
      </c>
      <c r="U1371">
        <v>0.54591666699999997</v>
      </c>
      <c r="V1371">
        <v>1</v>
      </c>
      <c r="W1371">
        <v>1.52</v>
      </c>
      <c r="X1371">
        <v>1.52</v>
      </c>
      <c r="Y1371">
        <v>199.26900000000001</v>
      </c>
      <c r="Z1371">
        <v>27000189001</v>
      </c>
      <c r="AB1371" t="s">
        <v>41</v>
      </c>
      <c r="AC1371" t="s">
        <v>64</v>
      </c>
      <c r="AD1371" t="s">
        <v>54</v>
      </c>
      <c r="AE1371" t="s">
        <v>73</v>
      </c>
      <c r="AF1371" t="s">
        <v>6419</v>
      </c>
    </row>
    <row r="1372" spans="1:32" x14ac:dyDescent="0.25">
      <c r="A1372" t="s">
        <v>6420</v>
      </c>
      <c r="B1372" t="s">
        <v>6421</v>
      </c>
      <c r="C1372" t="s">
        <v>6422</v>
      </c>
      <c r="D1372" t="s">
        <v>3208</v>
      </c>
      <c r="E1372" t="s">
        <v>437</v>
      </c>
      <c r="F1372">
        <v>5</v>
      </c>
      <c r="G1372">
        <v>2022</v>
      </c>
      <c r="H1372" s="1">
        <v>45001.509161851849</v>
      </c>
      <c r="I1372" t="s">
        <v>3355</v>
      </c>
      <c r="J1372">
        <v>161.15</v>
      </c>
      <c r="K1372">
        <v>0</v>
      </c>
      <c r="L1372" t="s">
        <v>38</v>
      </c>
      <c r="M1372" t="s">
        <v>51</v>
      </c>
      <c r="N1372">
        <v>161.15</v>
      </c>
      <c r="R1372" t="s">
        <v>52</v>
      </c>
      <c r="S1372">
        <v>45.223880000000001</v>
      </c>
      <c r="T1372">
        <v>-93.992590000000007</v>
      </c>
      <c r="U1372">
        <v>0.615166667</v>
      </c>
      <c r="V1372">
        <v>1</v>
      </c>
      <c r="W1372">
        <v>1.1839999999999999</v>
      </c>
      <c r="X1372">
        <v>1.1839999999999999</v>
      </c>
      <c r="Y1372">
        <v>224.77</v>
      </c>
      <c r="Z1372">
        <v>27000351001</v>
      </c>
      <c r="AB1372" t="s">
        <v>41</v>
      </c>
      <c r="AC1372" t="s">
        <v>54</v>
      </c>
      <c r="AD1372" t="s">
        <v>54</v>
      </c>
      <c r="AE1372" t="s">
        <v>73</v>
      </c>
      <c r="AF1372" t="s">
        <v>6423</v>
      </c>
    </row>
    <row r="1373" spans="1:32" x14ac:dyDescent="0.25">
      <c r="A1373" t="s">
        <v>6424</v>
      </c>
      <c r="B1373" t="s">
        <v>6425</v>
      </c>
      <c r="C1373" t="s">
        <v>6425</v>
      </c>
      <c r="D1373" t="s">
        <v>4222</v>
      </c>
      <c r="E1373" t="s">
        <v>99</v>
      </c>
      <c r="F1373">
        <v>6</v>
      </c>
      <c r="G1373">
        <v>2022</v>
      </c>
      <c r="H1373" s="1">
        <v>44833.594220613428</v>
      </c>
      <c r="I1373" t="s">
        <v>3355</v>
      </c>
      <c r="J1373">
        <v>161.13</v>
      </c>
      <c r="K1373">
        <v>0</v>
      </c>
      <c r="L1373" t="s">
        <v>38</v>
      </c>
      <c r="M1373" t="s">
        <v>79</v>
      </c>
      <c r="Q1373">
        <v>161.13</v>
      </c>
      <c r="R1373" t="s">
        <v>52</v>
      </c>
      <c r="S1373">
        <v>29.578278000000001</v>
      </c>
      <c r="T1373">
        <v>-95.696055999999999</v>
      </c>
      <c r="U1373">
        <v>1.0475000000000001</v>
      </c>
      <c r="V1373">
        <v>1</v>
      </c>
      <c r="W1373">
        <v>6</v>
      </c>
      <c r="X1373">
        <v>2.5</v>
      </c>
      <c r="Y1373">
        <v>382.47</v>
      </c>
      <c r="Z1373">
        <v>48009516001</v>
      </c>
      <c r="AA1373">
        <v>1065.8589195461102</v>
      </c>
      <c r="AB1373" t="s">
        <v>41</v>
      </c>
      <c r="AC1373" t="s">
        <v>54</v>
      </c>
      <c r="AD1373" t="s">
        <v>54</v>
      </c>
      <c r="AE1373" t="s">
        <v>73</v>
      </c>
      <c r="AF1373" t="s">
        <v>6426</v>
      </c>
    </row>
    <row r="1374" spans="1:32" x14ac:dyDescent="0.25">
      <c r="A1374" t="s">
        <v>6427</v>
      </c>
      <c r="B1374" t="s">
        <v>6428</v>
      </c>
      <c r="C1374" t="s">
        <v>6428</v>
      </c>
      <c r="D1374" t="s">
        <v>6429</v>
      </c>
      <c r="E1374" t="s">
        <v>99</v>
      </c>
      <c r="F1374">
        <v>6</v>
      </c>
      <c r="G1374">
        <v>2022</v>
      </c>
      <c r="H1374" s="1">
        <v>44855.490241701387</v>
      </c>
      <c r="I1374" t="s">
        <v>3355</v>
      </c>
      <c r="J1374">
        <v>161</v>
      </c>
      <c r="K1374">
        <v>0</v>
      </c>
      <c r="L1374" t="s">
        <v>38</v>
      </c>
      <c r="M1374" t="s">
        <v>51</v>
      </c>
      <c r="N1374">
        <v>161</v>
      </c>
      <c r="R1374" t="s">
        <v>52</v>
      </c>
      <c r="S1374">
        <v>29.913129999999999</v>
      </c>
      <c r="T1374">
        <v>-93.894850000000005</v>
      </c>
      <c r="U1374">
        <v>2.2916666669999999</v>
      </c>
      <c r="V1374">
        <v>1</v>
      </c>
      <c r="W1374">
        <v>3.8</v>
      </c>
      <c r="X1374">
        <v>3.8</v>
      </c>
      <c r="Y1374">
        <v>837</v>
      </c>
      <c r="Z1374">
        <v>48006009003</v>
      </c>
      <c r="AB1374" t="s">
        <v>41</v>
      </c>
      <c r="AC1374" t="s">
        <v>54</v>
      </c>
      <c r="AD1374" t="s">
        <v>54</v>
      </c>
      <c r="AE1374" t="s">
        <v>65</v>
      </c>
      <c r="AF1374" t="s">
        <v>6430</v>
      </c>
    </row>
    <row r="1375" spans="1:32" x14ac:dyDescent="0.25">
      <c r="A1375" t="s">
        <v>6431</v>
      </c>
      <c r="B1375" t="s">
        <v>6432</v>
      </c>
      <c r="C1375" t="s">
        <v>6432</v>
      </c>
      <c r="D1375" t="s">
        <v>6433</v>
      </c>
      <c r="E1375" t="s">
        <v>99</v>
      </c>
      <c r="F1375">
        <v>6</v>
      </c>
      <c r="G1375">
        <v>2022</v>
      </c>
      <c r="H1375" s="1">
        <v>44823.593498842594</v>
      </c>
      <c r="I1375" t="s">
        <v>3355</v>
      </c>
      <c r="J1375">
        <v>160.74</v>
      </c>
      <c r="K1375">
        <v>0</v>
      </c>
      <c r="L1375" t="s">
        <v>38</v>
      </c>
      <c r="M1375" t="s">
        <v>79</v>
      </c>
      <c r="Q1375">
        <v>160.74</v>
      </c>
      <c r="R1375" t="s">
        <v>52</v>
      </c>
      <c r="S1375">
        <v>30.0669</v>
      </c>
      <c r="T1375">
        <v>-95.614699999999999</v>
      </c>
      <c r="U1375">
        <v>0.83945000000000003</v>
      </c>
      <c r="V1375">
        <v>1</v>
      </c>
      <c r="W1375">
        <v>0</v>
      </c>
      <c r="X1375">
        <v>1.5</v>
      </c>
      <c r="Y1375">
        <v>306.5369</v>
      </c>
      <c r="AB1375" t="s">
        <v>41</v>
      </c>
      <c r="AC1375" t="s">
        <v>54</v>
      </c>
      <c r="AD1375" t="s">
        <v>54</v>
      </c>
      <c r="AE1375" t="s">
        <v>73</v>
      </c>
      <c r="AF1375" t="s">
        <v>6434</v>
      </c>
    </row>
    <row r="1376" spans="1:32" x14ac:dyDescent="0.25">
      <c r="A1376" t="s">
        <v>6435</v>
      </c>
      <c r="B1376" t="s">
        <v>6436</v>
      </c>
      <c r="C1376" t="s">
        <v>6437</v>
      </c>
      <c r="D1376" t="s">
        <v>3799</v>
      </c>
      <c r="E1376" t="s">
        <v>85</v>
      </c>
      <c r="F1376">
        <v>2</v>
      </c>
      <c r="G1376">
        <v>2022</v>
      </c>
      <c r="H1376" s="1">
        <v>44935.339811331018</v>
      </c>
      <c r="I1376" t="s">
        <v>3355</v>
      </c>
      <c r="J1376">
        <v>160.44999999999999</v>
      </c>
      <c r="K1376">
        <v>0</v>
      </c>
      <c r="L1376" t="s">
        <v>38</v>
      </c>
      <c r="M1376" t="s">
        <v>79</v>
      </c>
      <c r="Q1376">
        <v>160.44999999999999</v>
      </c>
      <c r="R1376" t="s">
        <v>94</v>
      </c>
      <c r="S1376">
        <v>42.803899999999999</v>
      </c>
      <c r="T1376">
        <v>-73.988939999999999</v>
      </c>
      <c r="U1376">
        <v>0.87816666700000001</v>
      </c>
      <c r="V1376">
        <v>1</v>
      </c>
      <c r="W1376">
        <v>1.5</v>
      </c>
      <c r="X1376">
        <v>0</v>
      </c>
      <c r="Y1376">
        <v>320.34199999999998</v>
      </c>
      <c r="Z1376">
        <v>36004038002</v>
      </c>
      <c r="AA1376">
        <v>395.16723994789993</v>
      </c>
      <c r="AB1376" t="s">
        <v>54</v>
      </c>
      <c r="AC1376" t="s">
        <v>54</v>
      </c>
      <c r="AD1376" t="s">
        <v>54</v>
      </c>
      <c r="AE1376" t="s">
        <v>65</v>
      </c>
      <c r="AF1376" t="s">
        <v>6438</v>
      </c>
    </row>
    <row r="1377" spans="1:32" x14ac:dyDescent="0.25">
      <c r="A1377" t="s">
        <v>6439</v>
      </c>
      <c r="B1377" t="s">
        <v>6440</v>
      </c>
      <c r="C1377" t="s">
        <v>6441</v>
      </c>
      <c r="D1377" t="s">
        <v>6442</v>
      </c>
      <c r="E1377" t="s">
        <v>437</v>
      </c>
      <c r="F1377">
        <v>5</v>
      </c>
      <c r="G1377">
        <v>2022</v>
      </c>
      <c r="H1377" s="1">
        <v>44935.363792025462</v>
      </c>
      <c r="I1377" t="s">
        <v>3355</v>
      </c>
      <c r="J1377">
        <v>160</v>
      </c>
      <c r="K1377">
        <v>0</v>
      </c>
      <c r="L1377" t="s">
        <v>38</v>
      </c>
      <c r="M1377" t="s">
        <v>79</v>
      </c>
      <c r="Q1377">
        <v>160</v>
      </c>
      <c r="R1377" t="s">
        <v>52</v>
      </c>
      <c r="S1377">
        <v>47.486859000000003</v>
      </c>
      <c r="T1377">
        <v>-92.868300000000005</v>
      </c>
      <c r="U1377">
        <v>1.4130909089999999</v>
      </c>
      <c r="V1377">
        <v>2</v>
      </c>
      <c r="W1377">
        <v>5</v>
      </c>
      <c r="X1377">
        <v>5</v>
      </c>
      <c r="Y1377">
        <v>357.34800000000001</v>
      </c>
      <c r="AB1377" t="s">
        <v>1292</v>
      </c>
      <c r="AC1377" t="s">
        <v>72</v>
      </c>
      <c r="AD1377" t="s">
        <v>54</v>
      </c>
      <c r="AE1377" t="s">
        <v>65</v>
      </c>
      <c r="AF1377" t="s">
        <v>6443</v>
      </c>
    </row>
    <row r="1378" spans="1:32" x14ac:dyDescent="0.25">
      <c r="A1378" t="s">
        <v>6444</v>
      </c>
      <c r="B1378" t="s">
        <v>6445</v>
      </c>
      <c r="C1378" t="s">
        <v>6446</v>
      </c>
      <c r="D1378" t="s">
        <v>6447</v>
      </c>
      <c r="E1378" t="s">
        <v>111</v>
      </c>
      <c r="F1378">
        <v>4</v>
      </c>
      <c r="G1378">
        <v>2022</v>
      </c>
      <c r="H1378" s="1">
        <v>44950.445702696758</v>
      </c>
      <c r="I1378" t="s">
        <v>3355</v>
      </c>
      <c r="J1378">
        <v>159.80000000000001</v>
      </c>
      <c r="K1378">
        <v>0</v>
      </c>
      <c r="L1378" t="s">
        <v>38</v>
      </c>
      <c r="M1378" t="s">
        <v>51</v>
      </c>
      <c r="N1378">
        <v>159.80000000000001</v>
      </c>
      <c r="R1378" t="s">
        <v>52</v>
      </c>
      <c r="S1378">
        <v>34.023111</v>
      </c>
      <c r="T1378">
        <v>-85.272361000000004</v>
      </c>
      <c r="U1378">
        <v>1.84</v>
      </c>
      <c r="V1378">
        <v>1</v>
      </c>
      <c r="W1378">
        <v>3.5</v>
      </c>
      <c r="X1378">
        <v>1.89</v>
      </c>
      <c r="Y1378">
        <v>670.08</v>
      </c>
      <c r="Z1378">
        <v>13000558002</v>
      </c>
      <c r="AA1378">
        <v>1074.4178413330001</v>
      </c>
      <c r="AB1378" t="s">
        <v>41</v>
      </c>
      <c r="AC1378" t="s">
        <v>54</v>
      </c>
      <c r="AD1378" t="s">
        <v>54</v>
      </c>
      <c r="AE1378" t="s">
        <v>44</v>
      </c>
      <c r="AF1378" t="s">
        <v>6448</v>
      </c>
    </row>
    <row r="1379" spans="1:32" x14ac:dyDescent="0.25">
      <c r="A1379" t="s">
        <v>6449</v>
      </c>
      <c r="B1379" t="s">
        <v>6450</v>
      </c>
      <c r="C1379" t="s">
        <v>6451</v>
      </c>
      <c r="D1379" t="s">
        <v>6452</v>
      </c>
      <c r="E1379" t="s">
        <v>117</v>
      </c>
      <c r="F1379">
        <v>5</v>
      </c>
      <c r="G1379">
        <v>2022</v>
      </c>
      <c r="H1379" s="1">
        <v>44950.376778773149</v>
      </c>
      <c r="I1379" t="s">
        <v>3355</v>
      </c>
      <c r="J1379">
        <v>159.78</v>
      </c>
      <c r="K1379">
        <v>0</v>
      </c>
      <c r="L1379" t="s">
        <v>38</v>
      </c>
      <c r="M1379" t="s">
        <v>51</v>
      </c>
      <c r="N1379">
        <v>162.55000000000001</v>
      </c>
      <c r="R1379" t="s">
        <v>52</v>
      </c>
      <c r="S1379">
        <v>41.996043</v>
      </c>
      <c r="T1379">
        <v>-88.693241</v>
      </c>
      <c r="U1379">
        <v>3.4012500000000001</v>
      </c>
      <c r="V1379">
        <v>3</v>
      </c>
      <c r="W1379">
        <v>12.42</v>
      </c>
      <c r="X1379">
        <v>4.9000000000000004</v>
      </c>
      <c r="Y1379">
        <v>1241.8330000000001</v>
      </c>
      <c r="Z1379">
        <v>17007307001</v>
      </c>
      <c r="AA1379">
        <v>1305.6908342979</v>
      </c>
      <c r="AB1379" t="s">
        <v>41</v>
      </c>
      <c r="AC1379" t="s">
        <v>54</v>
      </c>
      <c r="AD1379" t="s">
        <v>215</v>
      </c>
      <c r="AE1379" t="s">
        <v>73</v>
      </c>
      <c r="AF1379" t="s">
        <v>6453</v>
      </c>
    </row>
    <row r="1380" spans="1:32" x14ac:dyDescent="0.25">
      <c r="A1380" t="s">
        <v>6454</v>
      </c>
      <c r="B1380" t="s">
        <v>6455</v>
      </c>
      <c r="C1380" t="s">
        <v>6456</v>
      </c>
      <c r="D1380" t="s">
        <v>6457</v>
      </c>
      <c r="E1380" t="s">
        <v>111</v>
      </c>
      <c r="F1380">
        <v>4</v>
      </c>
      <c r="G1380">
        <v>2022</v>
      </c>
      <c r="H1380" s="1">
        <v>44974.389725682871</v>
      </c>
      <c r="I1380" t="s">
        <v>3355</v>
      </c>
      <c r="J1380">
        <v>159</v>
      </c>
      <c r="K1380">
        <v>0</v>
      </c>
      <c r="L1380" t="s">
        <v>38</v>
      </c>
      <c r="M1380" t="s">
        <v>79</v>
      </c>
      <c r="Q1380">
        <v>159</v>
      </c>
      <c r="R1380" t="s">
        <v>94</v>
      </c>
      <c r="S1380">
        <v>34.221730000000001</v>
      </c>
      <c r="T1380">
        <v>-85.307569000000001</v>
      </c>
      <c r="U1380">
        <v>1.05</v>
      </c>
      <c r="V1380">
        <v>1</v>
      </c>
      <c r="W1380">
        <v>2</v>
      </c>
      <c r="X1380">
        <v>1.097</v>
      </c>
      <c r="Y1380">
        <v>381.6</v>
      </c>
      <c r="Z1380">
        <v>13000216007</v>
      </c>
      <c r="AA1380">
        <v>511.71426002470002</v>
      </c>
      <c r="AB1380" t="s">
        <v>54</v>
      </c>
      <c r="AC1380" t="s">
        <v>64</v>
      </c>
      <c r="AD1380" t="s">
        <v>54</v>
      </c>
      <c r="AE1380" t="s">
        <v>73</v>
      </c>
      <c r="AF1380" t="s">
        <v>6458</v>
      </c>
    </row>
    <row r="1381" spans="1:32" x14ac:dyDescent="0.25">
      <c r="A1381" t="s">
        <v>6459</v>
      </c>
      <c r="B1381" t="s">
        <v>6460</v>
      </c>
      <c r="C1381" t="s">
        <v>6461</v>
      </c>
      <c r="D1381" t="s">
        <v>6462</v>
      </c>
      <c r="E1381" t="s">
        <v>1023</v>
      </c>
      <c r="F1381">
        <v>8</v>
      </c>
      <c r="G1381">
        <v>2022</v>
      </c>
      <c r="H1381" s="1">
        <v>44978.379953275464</v>
      </c>
      <c r="I1381" t="s">
        <v>3355</v>
      </c>
      <c r="J1381">
        <v>158.84</v>
      </c>
      <c r="K1381">
        <v>0</v>
      </c>
      <c r="L1381" t="s">
        <v>38</v>
      </c>
      <c r="M1381" t="s">
        <v>630</v>
      </c>
      <c r="N1381">
        <v>143.04</v>
      </c>
      <c r="O1381">
        <v>20</v>
      </c>
      <c r="R1381" t="s">
        <v>52</v>
      </c>
      <c r="S1381">
        <v>39.557271</v>
      </c>
      <c r="T1381">
        <v>-107.353458</v>
      </c>
      <c r="U1381">
        <v>0.88337716700000002</v>
      </c>
      <c r="V1381">
        <v>1</v>
      </c>
      <c r="W1381">
        <v>2.34</v>
      </c>
      <c r="X1381">
        <v>0</v>
      </c>
      <c r="Y1381">
        <v>322.360026</v>
      </c>
      <c r="Z1381">
        <v>8181000000</v>
      </c>
      <c r="AA1381">
        <v>600.94557227099995</v>
      </c>
      <c r="AB1381" t="s">
        <v>41</v>
      </c>
      <c r="AC1381" t="s">
        <v>72</v>
      </c>
      <c r="AD1381" t="s">
        <v>54</v>
      </c>
      <c r="AE1381" t="s">
        <v>73</v>
      </c>
      <c r="AF1381" t="s">
        <v>6463</v>
      </c>
    </row>
    <row r="1382" spans="1:32" x14ac:dyDescent="0.25">
      <c r="A1382" t="s">
        <v>6464</v>
      </c>
      <c r="B1382" t="s">
        <v>6465</v>
      </c>
      <c r="C1382" t="s">
        <v>6466</v>
      </c>
      <c r="D1382" t="s">
        <v>6467</v>
      </c>
      <c r="E1382" t="s">
        <v>71</v>
      </c>
      <c r="F1382">
        <v>4</v>
      </c>
      <c r="G1382">
        <v>2022</v>
      </c>
      <c r="H1382" s="1">
        <v>44957.658218622688</v>
      </c>
      <c r="I1382" t="s">
        <v>3355</v>
      </c>
      <c r="J1382">
        <v>158.80000000000001</v>
      </c>
      <c r="K1382">
        <v>0</v>
      </c>
      <c r="L1382" t="s">
        <v>38</v>
      </c>
      <c r="M1382" t="s">
        <v>51</v>
      </c>
      <c r="N1382">
        <v>158.80000000000001</v>
      </c>
      <c r="R1382" t="s">
        <v>52</v>
      </c>
      <c r="S1382">
        <v>30.535806000000001</v>
      </c>
      <c r="T1382">
        <v>-89.705805999999995</v>
      </c>
      <c r="U1382">
        <v>1.002583333</v>
      </c>
      <c r="V1382">
        <v>1</v>
      </c>
      <c r="W1382">
        <v>2.4</v>
      </c>
      <c r="X1382">
        <v>0</v>
      </c>
      <c r="Y1382">
        <v>365.69799999999998</v>
      </c>
      <c r="AB1382" t="s">
        <v>41</v>
      </c>
      <c r="AC1382" t="s">
        <v>54</v>
      </c>
      <c r="AD1382" t="s">
        <v>54</v>
      </c>
      <c r="AE1382" t="s">
        <v>73</v>
      </c>
      <c r="AF1382" t="s">
        <v>6468</v>
      </c>
    </row>
    <row r="1383" spans="1:32" x14ac:dyDescent="0.25">
      <c r="A1383" t="s">
        <v>6469</v>
      </c>
      <c r="B1383" t="s">
        <v>6470</v>
      </c>
      <c r="C1383" t="s">
        <v>6471</v>
      </c>
      <c r="D1383" t="s">
        <v>6472</v>
      </c>
      <c r="E1383" t="s">
        <v>213</v>
      </c>
      <c r="F1383">
        <v>3</v>
      </c>
      <c r="G1383">
        <v>2022</v>
      </c>
      <c r="H1383" s="1">
        <v>44952.453153530092</v>
      </c>
      <c r="I1383" t="s">
        <v>3355</v>
      </c>
      <c r="J1383">
        <v>158.19999999999999</v>
      </c>
      <c r="K1383">
        <v>0</v>
      </c>
      <c r="L1383" t="s">
        <v>38</v>
      </c>
      <c r="M1383" t="s">
        <v>79</v>
      </c>
      <c r="Q1383">
        <v>158.19999999999999</v>
      </c>
      <c r="R1383" t="s">
        <v>94</v>
      </c>
      <c r="S1383">
        <v>40.349443999999998</v>
      </c>
      <c r="T1383">
        <v>-76.084444000000005</v>
      </c>
      <c r="U1383">
        <v>0.64901041699999995</v>
      </c>
      <c r="V1383">
        <v>1</v>
      </c>
      <c r="W1383">
        <v>1.4</v>
      </c>
      <c r="X1383">
        <v>0</v>
      </c>
      <c r="Y1383">
        <v>236.42969199999999</v>
      </c>
      <c r="Z1383">
        <v>42001076001</v>
      </c>
      <c r="AA1383">
        <v>442.51446685410008</v>
      </c>
      <c r="AB1383" t="s">
        <v>41</v>
      </c>
      <c r="AC1383" t="s">
        <v>144</v>
      </c>
      <c r="AD1383" t="s">
        <v>54</v>
      </c>
      <c r="AE1383" t="s">
        <v>54</v>
      </c>
      <c r="AF1383" t="s">
        <v>6473</v>
      </c>
    </row>
    <row r="1384" spans="1:32" x14ac:dyDescent="0.25">
      <c r="A1384" t="s">
        <v>6474</v>
      </c>
      <c r="B1384" t="s">
        <v>6475</v>
      </c>
      <c r="C1384" t="s">
        <v>6476</v>
      </c>
      <c r="D1384" t="s">
        <v>6477</v>
      </c>
      <c r="E1384" t="s">
        <v>61</v>
      </c>
      <c r="F1384">
        <v>1</v>
      </c>
      <c r="G1384">
        <v>2022</v>
      </c>
      <c r="H1384" s="1">
        <v>44970.552624328702</v>
      </c>
      <c r="I1384" t="s">
        <v>3355</v>
      </c>
      <c r="J1384">
        <v>158</v>
      </c>
      <c r="K1384">
        <v>0</v>
      </c>
      <c r="L1384" t="s">
        <v>38</v>
      </c>
      <c r="M1384" t="s">
        <v>79</v>
      </c>
      <c r="Q1384">
        <v>158</v>
      </c>
      <c r="R1384" t="s">
        <v>86</v>
      </c>
      <c r="S1384">
        <v>41.290159000000003</v>
      </c>
      <c r="T1384">
        <v>-73.490437999999997</v>
      </c>
      <c r="U1384">
        <v>0.76333333299999995</v>
      </c>
      <c r="V1384">
        <v>1</v>
      </c>
      <c r="W1384">
        <v>1</v>
      </c>
      <c r="X1384">
        <v>0</v>
      </c>
      <c r="Y1384">
        <v>277.94</v>
      </c>
      <c r="Z1384">
        <v>9001180001</v>
      </c>
      <c r="AA1384">
        <v>291.36755019200001</v>
      </c>
      <c r="AB1384" t="s">
        <v>54</v>
      </c>
      <c r="AC1384" t="s">
        <v>54</v>
      </c>
      <c r="AD1384" t="s">
        <v>54</v>
      </c>
      <c r="AE1384" t="s">
        <v>73</v>
      </c>
      <c r="AF1384" t="s">
        <v>6478</v>
      </c>
    </row>
    <row r="1385" spans="1:32" x14ac:dyDescent="0.25">
      <c r="A1385" t="s">
        <v>6479</v>
      </c>
      <c r="B1385" t="s">
        <v>6480</v>
      </c>
      <c r="C1385" t="s">
        <v>6481</v>
      </c>
      <c r="D1385" t="s">
        <v>6482</v>
      </c>
      <c r="E1385" t="s">
        <v>253</v>
      </c>
      <c r="F1385">
        <v>5</v>
      </c>
      <c r="G1385">
        <v>2022</v>
      </c>
      <c r="H1385" s="1">
        <v>44935.564548206021</v>
      </c>
      <c r="I1385" t="s">
        <v>3355</v>
      </c>
      <c r="J1385">
        <v>158</v>
      </c>
      <c r="K1385">
        <v>0</v>
      </c>
      <c r="L1385" t="s">
        <v>38</v>
      </c>
      <c r="M1385" t="s">
        <v>51</v>
      </c>
      <c r="N1385">
        <v>177</v>
      </c>
      <c r="R1385" t="s">
        <v>86</v>
      </c>
      <c r="S1385">
        <v>39.031999999999996</v>
      </c>
      <c r="T1385">
        <v>-87.146528000000004</v>
      </c>
      <c r="U1385">
        <v>1.097941667</v>
      </c>
      <c r="V1385">
        <v>1</v>
      </c>
      <c r="W1385">
        <v>6</v>
      </c>
      <c r="X1385">
        <v>0.5</v>
      </c>
      <c r="Y1385">
        <v>398.91699999999997</v>
      </c>
      <c r="Z1385">
        <v>18003030001</v>
      </c>
      <c r="AA1385">
        <v>473.4722690619999</v>
      </c>
      <c r="AB1385" t="s">
        <v>41</v>
      </c>
      <c r="AC1385" t="s">
        <v>72</v>
      </c>
      <c r="AD1385" t="s">
        <v>54</v>
      </c>
      <c r="AE1385" t="s">
        <v>73</v>
      </c>
      <c r="AF1385" t="s">
        <v>6483</v>
      </c>
    </row>
    <row r="1386" spans="1:32" x14ac:dyDescent="0.25">
      <c r="A1386" t="s">
        <v>6484</v>
      </c>
      <c r="B1386" t="s">
        <v>6485</v>
      </c>
      <c r="C1386" t="s">
        <v>6486</v>
      </c>
      <c r="D1386" t="s">
        <v>6487</v>
      </c>
      <c r="E1386" t="s">
        <v>136</v>
      </c>
      <c r="F1386">
        <v>4</v>
      </c>
      <c r="G1386">
        <v>2022</v>
      </c>
      <c r="H1386" s="1">
        <v>44957.485443449077</v>
      </c>
      <c r="I1386" t="s">
        <v>3355</v>
      </c>
      <c r="J1386">
        <v>157.91</v>
      </c>
      <c r="K1386">
        <v>1</v>
      </c>
      <c r="L1386" t="s">
        <v>51</v>
      </c>
      <c r="M1386" t="s">
        <v>51</v>
      </c>
      <c r="N1386">
        <v>157.91</v>
      </c>
      <c r="R1386" t="s">
        <v>52</v>
      </c>
      <c r="S1386">
        <v>34.855387999999998</v>
      </c>
      <c r="T1386">
        <v>-79.724997999999999</v>
      </c>
      <c r="U1386">
        <v>0.64396666700000005</v>
      </c>
      <c r="V1386">
        <v>1</v>
      </c>
      <c r="W1386">
        <v>1</v>
      </c>
      <c r="X1386">
        <v>0</v>
      </c>
      <c r="Y1386">
        <v>234.89840000000001</v>
      </c>
      <c r="Z1386">
        <v>37007701002</v>
      </c>
      <c r="AA1386">
        <v>311.58117398656998</v>
      </c>
      <c r="AB1386" t="s">
        <v>41</v>
      </c>
      <c r="AC1386" t="s">
        <v>54</v>
      </c>
      <c r="AD1386" t="s">
        <v>54</v>
      </c>
      <c r="AE1386" t="s">
        <v>54</v>
      </c>
      <c r="AF1386" t="s">
        <v>6488</v>
      </c>
    </row>
    <row r="1387" spans="1:32" x14ac:dyDescent="0.25">
      <c r="A1387" t="s">
        <v>6489</v>
      </c>
      <c r="B1387" t="s">
        <v>6490</v>
      </c>
      <c r="C1387" t="s">
        <v>6491</v>
      </c>
      <c r="D1387" t="s">
        <v>6492</v>
      </c>
      <c r="E1387" t="s">
        <v>253</v>
      </c>
      <c r="F1387">
        <v>5</v>
      </c>
      <c r="G1387">
        <v>2022</v>
      </c>
      <c r="H1387" s="1">
        <v>44985.358527453704</v>
      </c>
      <c r="I1387" t="s">
        <v>3355</v>
      </c>
      <c r="J1387">
        <v>155.6</v>
      </c>
      <c r="K1387">
        <v>0</v>
      </c>
      <c r="L1387" t="s">
        <v>38</v>
      </c>
      <c r="M1387" t="s">
        <v>79</v>
      </c>
      <c r="Q1387">
        <v>155.6</v>
      </c>
      <c r="R1387" t="s">
        <v>52</v>
      </c>
      <c r="S1387">
        <v>41.651806000000001</v>
      </c>
      <c r="T1387">
        <v>-85.413694000000007</v>
      </c>
      <c r="U1387">
        <v>0.42317500000000002</v>
      </c>
      <c r="V1387">
        <v>1</v>
      </c>
      <c r="W1387">
        <v>1.8</v>
      </c>
      <c r="X1387">
        <v>0.35</v>
      </c>
      <c r="Y1387">
        <v>154.3203</v>
      </c>
      <c r="Z1387">
        <v>18004874001</v>
      </c>
      <c r="AA1387">
        <v>655.57698793200007</v>
      </c>
      <c r="AB1387" t="s">
        <v>41</v>
      </c>
      <c r="AC1387" t="s">
        <v>54</v>
      </c>
      <c r="AD1387" t="s">
        <v>54</v>
      </c>
      <c r="AE1387" t="s">
        <v>73</v>
      </c>
      <c r="AF1387" t="s">
        <v>6493</v>
      </c>
    </row>
    <row r="1388" spans="1:32" x14ac:dyDescent="0.25">
      <c r="A1388" t="s">
        <v>6494</v>
      </c>
      <c r="B1388" t="s">
        <v>6495</v>
      </c>
      <c r="C1388" t="s">
        <v>6496</v>
      </c>
      <c r="D1388" t="s">
        <v>6497</v>
      </c>
      <c r="E1388" t="s">
        <v>85</v>
      </c>
      <c r="F1388">
        <v>2</v>
      </c>
      <c r="G1388">
        <v>2022</v>
      </c>
      <c r="H1388" s="1">
        <v>44985.460239131942</v>
      </c>
      <c r="I1388" t="s">
        <v>3355</v>
      </c>
      <c r="J1388">
        <v>155.44999999999999</v>
      </c>
      <c r="K1388">
        <v>0</v>
      </c>
      <c r="L1388" t="s">
        <v>38</v>
      </c>
      <c r="M1388" t="s">
        <v>51</v>
      </c>
      <c r="N1388">
        <v>155.44999999999999</v>
      </c>
      <c r="R1388" t="s">
        <v>86</v>
      </c>
      <c r="S1388">
        <v>42.788611000000003</v>
      </c>
      <c r="T1388">
        <v>-73.685028000000003</v>
      </c>
      <c r="U1388">
        <v>0.97833333300000003</v>
      </c>
      <c r="V1388">
        <v>1</v>
      </c>
      <c r="W1388">
        <v>1.5</v>
      </c>
      <c r="X1388">
        <v>0</v>
      </c>
      <c r="Y1388">
        <v>357.02499999999998</v>
      </c>
      <c r="Z1388">
        <v>36005043001</v>
      </c>
      <c r="AA1388">
        <v>293.73491153730998</v>
      </c>
      <c r="AB1388" t="s">
        <v>41</v>
      </c>
      <c r="AC1388" t="s">
        <v>54</v>
      </c>
      <c r="AD1388" t="s">
        <v>54</v>
      </c>
      <c r="AE1388" t="s">
        <v>73</v>
      </c>
      <c r="AF1388" t="s">
        <v>6498</v>
      </c>
    </row>
    <row r="1389" spans="1:32" x14ac:dyDescent="0.25">
      <c r="A1389" t="s">
        <v>6499</v>
      </c>
      <c r="B1389" t="s">
        <v>6500</v>
      </c>
      <c r="C1389" t="s">
        <v>6500</v>
      </c>
      <c r="D1389" t="s">
        <v>6501</v>
      </c>
      <c r="E1389" t="s">
        <v>99</v>
      </c>
      <c r="F1389">
        <v>6</v>
      </c>
      <c r="G1389">
        <v>2022</v>
      </c>
      <c r="H1389" s="1">
        <v>44826.457089641204</v>
      </c>
      <c r="I1389" t="s">
        <v>3355</v>
      </c>
      <c r="J1389">
        <v>154.53</v>
      </c>
      <c r="K1389">
        <v>0</v>
      </c>
      <c r="L1389" t="s">
        <v>38</v>
      </c>
      <c r="M1389" t="s">
        <v>79</v>
      </c>
      <c r="Q1389">
        <v>154.53</v>
      </c>
      <c r="R1389" t="s">
        <v>52</v>
      </c>
      <c r="S1389">
        <v>29.800194000000001</v>
      </c>
      <c r="T1389">
        <v>-95.050250000000005</v>
      </c>
      <c r="U1389">
        <v>0.82096775</v>
      </c>
      <c r="V1389">
        <v>1</v>
      </c>
      <c r="W1389">
        <v>2.35</v>
      </c>
      <c r="X1389">
        <v>0</v>
      </c>
      <c r="Y1389">
        <v>299.065046</v>
      </c>
      <c r="Z1389">
        <v>48007038001</v>
      </c>
      <c r="AB1389" t="s">
        <v>41</v>
      </c>
      <c r="AC1389" t="s">
        <v>54</v>
      </c>
      <c r="AD1389" t="s">
        <v>54</v>
      </c>
      <c r="AE1389" t="s">
        <v>73</v>
      </c>
      <c r="AF1389" t="s">
        <v>6502</v>
      </c>
    </row>
    <row r="1390" spans="1:32" x14ac:dyDescent="0.25">
      <c r="A1390" t="s">
        <v>6503</v>
      </c>
      <c r="B1390" t="s">
        <v>6504</v>
      </c>
      <c r="C1390" t="s">
        <v>6505</v>
      </c>
      <c r="D1390" t="s">
        <v>6506</v>
      </c>
      <c r="E1390" t="s">
        <v>1023</v>
      </c>
      <c r="F1390">
        <v>8</v>
      </c>
      <c r="G1390">
        <v>2022</v>
      </c>
      <c r="H1390" s="1">
        <v>44974.477333657407</v>
      </c>
      <c r="I1390" t="s">
        <v>3355</v>
      </c>
      <c r="J1390">
        <v>154.06</v>
      </c>
      <c r="K1390">
        <v>0</v>
      </c>
      <c r="L1390" t="s">
        <v>38</v>
      </c>
      <c r="M1390" t="s">
        <v>79</v>
      </c>
      <c r="Q1390">
        <v>154.06</v>
      </c>
      <c r="R1390" t="s">
        <v>94</v>
      </c>
      <c r="S1390">
        <v>39.962221999999997</v>
      </c>
      <c r="T1390">
        <v>-105.815556</v>
      </c>
      <c r="U1390">
        <v>0.64858333300000004</v>
      </c>
      <c r="V1390">
        <v>1</v>
      </c>
      <c r="W1390">
        <v>2.4990000000000001</v>
      </c>
      <c r="X1390">
        <v>0</v>
      </c>
      <c r="Y1390">
        <v>236.85</v>
      </c>
      <c r="Z1390">
        <v>8000204001</v>
      </c>
      <c r="AA1390">
        <v>260.40974798410002</v>
      </c>
      <c r="AB1390" t="s">
        <v>41</v>
      </c>
      <c r="AC1390" t="s">
        <v>54</v>
      </c>
      <c r="AD1390" t="s">
        <v>54</v>
      </c>
      <c r="AE1390" t="s">
        <v>73</v>
      </c>
      <c r="AF1390" t="s">
        <v>6507</v>
      </c>
    </row>
    <row r="1391" spans="1:32" x14ac:dyDescent="0.25">
      <c r="A1391" t="s">
        <v>6508</v>
      </c>
      <c r="B1391" t="s">
        <v>6509</v>
      </c>
      <c r="C1391" t="s">
        <v>6510</v>
      </c>
      <c r="D1391" t="s">
        <v>6511</v>
      </c>
      <c r="E1391" t="s">
        <v>172</v>
      </c>
      <c r="F1391">
        <v>4</v>
      </c>
      <c r="G1391">
        <v>2022</v>
      </c>
      <c r="H1391" s="1">
        <v>44978.651715324071</v>
      </c>
      <c r="I1391" t="s">
        <v>3355</v>
      </c>
      <c r="J1391">
        <v>154</v>
      </c>
      <c r="K1391">
        <v>0</v>
      </c>
      <c r="L1391" t="s">
        <v>38</v>
      </c>
      <c r="M1391" t="s">
        <v>51</v>
      </c>
      <c r="N1391">
        <v>154</v>
      </c>
      <c r="R1391" t="s">
        <v>52</v>
      </c>
      <c r="S1391">
        <v>34.685000000000002</v>
      </c>
      <c r="T1391">
        <v>-82.833332999999996</v>
      </c>
      <c r="U1391">
        <v>0.78516666700000004</v>
      </c>
      <c r="V1391">
        <v>1</v>
      </c>
      <c r="W1391">
        <v>0</v>
      </c>
      <c r="X1391">
        <v>0</v>
      </c>
      <c r="Y1391">
        <v>286.27</v>
      </c>
      <c r="Z1391">
        <v>45000217001</v>
      </c>
      <c r="AA1391">
        <v>386.24410872327002</v>
      </c>
      <c r="AB1391" t="s">
        <v>41</v>
      </c>
      <c r="AC1391" t="s">
        <v>54</v>
      </c>
      <c r="AD1391" t="s">
        <v>54</v>
      </c>
      <c r="AE1391" t="s">
        <v>73</v>
      </c>
      <c r="AF1391" t="s">
        <v>6512</v>
      </c>
    </row>
    <row r="1392" spans="1:32" x14ac:dyDescent="0.25">
      <c r="A1392" t="s">
        <v>6513</v>
      </c>
      <c r="B1392" t="s">
        <v>6514</v>
      </c>
      <c r="C1392" t="s">
        <v>6514</v>
      </c>
      <c r="D1392" t="s">
        <v>98</v>
      </c>
      <c r="E1392" t="s">
        <v>99</v>
      </c>
      <c r="F1392">
        <v>6</v>
      </c>
      <c r="G1392">
        <v>2022</v>
      </c>
      <c r="H1392" s="1">
        <v>44834.940255300928</v>
      </c>
      <c r="I1392" t="s">
        <v>3355</v>
      </c>
      <c r="J1392">
        <v>153.72</v>
      </c>
      <c r="K1392">
        <v>0</v>
      </c>
      <c r="L1392" t="s">
        <v>38</v>
      </c>
      <c r="M1392" t="s">
        <v>51</v>
      </c>
      <c r="N1392">
        <v>153.72</v>
      </c>
      <c r="R1392" t="s">
        <v>52</v>
      </c>
      <c r="S1392">
        <v>29.799199999999999</v>
      </c>
      <c r="T1392">
        <v>-95.769420999999994</v>
      </c>
      <c r="U1392">
        <v>1.60703675</v>
      </c>
      <c r="V1392">
        <v>1</v>
      </c>
      <c r="W1392">
        <v>3</v>
      </c>
      <c r="X1392">
        <v>0</v>
      </c>
      <c r="Y1392">
        <v>196.10002299999999</v>
      </c>
      <c r="AB1392" t="s">
        <v>87</v>
      </c>
      <c r="AC1392" t="s">
        <v>54</v>
      </c>
      <c r="AD1392" t="s">
        <v>54</v>
      </c>
      <c r="AE1392" t="s">
        <v>54</v>
      </c>
      <c r="AF1392" t="s">
        <v>6515</v>
      </c>
    </row>
    <row r="1393" spans="1:32" x14ac:dyDescent="0.25">
      <c r="A1393" t="s">
        <v>6516</v>
      </c>
      <c r="B1393" t="s">
        <v>6517</v>
      </c>
      <c r="C1393" t="s">
        <v>6518</v>
      </c>
      <c r="D1393" t="s">
        <v>3640</v>
      </c>
      <c r="E1393" t="s">
        <v>85</v>
      </c>
      <c r="F1393">
        <v>2</v>
      </c>
      <c r="G1393">
        <v>2022</v>
      </c>
      <c r="H1393" s="1">
        <v>44972.511367141204</v>
      </c>
      <c r="I1393" t="s">
        <v>3355</v>
      </c>
      <c r="J1393">
        <v>152.1</v>
      </c>
      <c r="K1393">
        <v>0</v>
      </c>
      <c r="L1393" t="s">
        <v>38</v>
      </c>
      <c r="M1393" t="s">
        <v>79</v>
      </c>
      <c r="Q1393">
        <v>152.1</v>
      </c>
      <c r="R1393" t="s">
        <v>94</v>
      </c>
      <c r="S1393">
        <v>42.762549999999997</v>
      </c>
      <c r="T1393">
        <v>-78.632940000000005</v>
      </c>
      <c r="U1393">
        <v>0</v>
      </c>
      <c r="V1393">
        <v>1</v>
      </c>
      <c r="W1393">
        <v>3.14</v>
      </c>
      <c r="X1393">
        <v>0</v>
      </c>
      <c r="Y1393">
        <v>0</v>
      </c>
      <c r="Z1393">
        <v>36009084001</v>
      </c>
      <c r="AA1393">
        <v>825.29858591883999</v>
      </c>
      <c r="AB1393" t="s">
        <v>41</v>
      </c>
      <c r="AC1393" t="s">
        <v>64</v>
      </c>
      <c r="AD1393" t="s">
        <v>54</v>
      </c>
      <c r="AE1393" t="s">
        <v>73</v>
      </c>
      <c r="AF1393" t="s">
        <v>6519</v>
      </c>
    </row>
    <row r="1394" spans="1:32" x14ac:dyDescent="0.25">
      <c r="A1394" t="s">
        <v>6520</v>
      </c>
      <c r="B1394" t="s">
        <v>6521</v>
      </c>
      <c r="C1394" t="s">
        <v>6521</v>
      </c>
      <c r="D1394" t="s">
        <v>3368</v>
      </c>
      <c r="E1394" t="s">
        <v>99</v>
      </c>
      <c r="F1394">
        <v>6</v>
      </c>
      <c r="G1394">
        <v>2022</v>
      </c>
      <c r="H1394" s="1">
        <v>44831.536142164354</v>
      </c>
      <c r="I1394" t="s">
        <v>3355</v>
      </c>
      <c r="J1394">
        <v>150.18799999999999</v>
      </c>
      <c r="K1394">
        <v>0</v>
      </c>
      <c r="L1394" t="s">
        <v>38</v>
      </c>
      <c r="M1394" t="s">
        <v>79</v>
      </c>
      <c r="Q1394">
        <v>150.18799999999999</v>
      </c>
      <c r="R1394" t="s">
        <v>94</v>
      </c>
      <c r="S1394">
        <v>30.082194000000001</v>
      </c>
      <c r="T1394">
        <v>-97.796666999999999</v>
      </c>
      <c r="U1394">
        <v>0.43575000000000003</v>
      </c>
      <c r="V1394">
        <v>3</v>
      </c>
      <c r="W1394">
        <v>2.7</v>
      </c>
      <c r="X1394">
        <v>0.99</v>
      </c>
      <c r="Y1394">
        <v>158.60599999999999</v>
      </c>
      <c r="AB1394" t="s">
        <v>41</v>
      </c>
      <c r="AC1394" t="s">
        <v>54</v>
      </c>
      <c r="AD1394" t="s">
        <v>54</v>
      </c>
      <c r="AE1394" t="s">
        <v>73</v>
      </c>
      <c r="AF1394" t="s">
        <v>6522</v>
      </c>
    </row>
    <row r="1395" spans="1:32" x14ac:dyDescent="0.25">
      <c r="A1395" t="s">
        <v>6523</v>
      </c>
      <c r="B1395" t="s">
        <v>6524</v>
      </c>
      <c r="C1395" t="s">
        <v>6525</v>
      </c>
      <c r="D1395" t="s">
        <v>6526</v>
      </c>
      <c r="E1395" t="s">
        <v>136</v>
      </c>
      <c r="F1395">
        <v>4</v>
      </c>
      <c r="G1395">
        <v>2022</v>
      </c>
      <c r="H1395" s="1">
        <v>44973.532415590278</v>
      </c>
      <c r="I1395" t="s">
        <v>3355</v>
      </c>
      <c r="J1395">
        <v>150</v>
      </c>
      <c r="K1395">
        <v>0</v>
      </c>
      <c r="L1395" t="s">
        <v>38</v>
      </c>
      <c r="M1395" t="s">
        <v>51</v>
      </c>
      <c r="N1395">
        <v>150</v>
      </c>
      <c r="R1395" t="s">
        <v>86</v>
      </c>
      <c r="S1395">
        <v>35.517809999999997</v>
      </c>
      <c r="T1395">
        <v>-83.094809999999995</v>
      </c>
      <c r="U1395">
        <v>0.34679166700000003</v>
      </c>
      <c r="V1395">
        <v>1</v>
      </c>
      <c r="W1395">
        <v>1</v>
      </c>
      <c r="X1395">
        <v>0</v>
      </c>
      <c r="Y1395">
        <v>126.1361</v>
      </c>
      <c r="Z1395">
        <v>37004404001</v>
      </c>
      <c r="AA1395">
        <v>240.37822890839999</v>
      </c>
      <c r="AB1395" t="s">
        <v>87</v>
      </c>
      <c r="AC1395" t="s">
        <v>54</v>
      </c>
      <c r="AD1395" t="s">
        <v>54</v>
      </c>
      <c r="AE1395" t="s">
        <v>73</v>
      </c>
      <c r="AF1395" t="s">
        <v>6527</v>
      </c>
    </row>
    <row r="1396" spans="1:32" x14ac:dyDescent="0.25">
      <c r="A1396" t="s">
        <v>6528</v>
      </c>
      <c r="B1396" t="s">
        <v>6529</v>
      </c>
      <c r="C1396" t="s">
        <v>6530</v>
      </c>
      <c r="D1396" t="s">
        <v>6528</v>
      </c>
      <c r="E1396" t="s">
        <v>437</v>
      </c>
      <c r="F1396">
        <v>5</v>
      </c>
      <c r="G1396">
        <v>2022</v>
      </c>
      <c r="H1396" s="1">
        <v>44917.681867233798</v>
      </c>
      <c r="I1396" t="s">
        <v>3355</v>
      </c>
      <c r="J1396">
        <v>150</v>
      </c>
      <c r="K1396">
        <v>0</v>
      </c>
      <c r="L1396" t="s">
        <v>38</v>
      </c>
      <c r="M1396" t="s">
        <v>51</v>
      </c>
      <c r="N1396">
        <v>150</v>
      </c>
      <c r="R1396" t="s">
        <v>52</v>
      </c>
      <c r="S1396">
        <v>44.559699999999999</v>
      </c>
      <c r="T1396">
        <v>-93.566995000000006</v>
      </c>
      <c r="U1396">
        <v>0.69883333299999995</v>
      </c>
      <c r="V1396">
        <v>1</v>
      </c>
      <c r="W1396">
        <v>1.3779999999999999</v>
      </c>
      <c r="X1396">
        <v>0</v>
      </c>
      <c r="Y1396">
        <v>255.23400000000001</v>
      </c>
      <c r="AB1396" t="s">
        <v>54</v>
      </c>
      <c r="AC1396" t="s">
        <v>72</v>
      </c>
      <c r="AD1396" t="s">
        <v>537</v>
      </c>
      <c r="AE1396" t="s">
        <v>73</v>
      </c>
      <c r="AF1396" t="s">
        <v>6531</v>
      </c>
    </row>
    <row r="1397" spans="1:32" x14ac:dyDescent="0.25">
      <c r="A1397" t="s">
        <v>6532</v>
      </c>
      <c r="B1397" t="s">
        <v>6533</v>
      </c>
      <c r="C1397" t="s">
        <v>6534</v>
      </c>
      <c r="D1397" t="s">
        <v>6535</v>
      </c>
      <c r="E1397" t="s">
        <v>213</v>
      </c>
      <c r="F1397">
        <v>3</v>
      </c>
      <c r="G1397">
        <v>2022</v>
      </c>
      <c r="H1397" s="1">
        <v>44952.469463090281</v>
      </c>
      <c r="I1397" t="s">
        <v>3355</v>
      </c>
      <c r="J1397">
        <v>149.88999999999999</v>
      </c>
      <c r="K1397">
        <v>0</v>
      </c>
      <c r="L1397" t="s">
        <v>38</v>
      </c>
      <c r="M1397" t="s">
        <v>679</v>
      </c>
      <c r="O1397">
        <v>150</v>
      </c>
      <c r="R1397" t="s">
        <v>52</v>
      </c>
      <c r="S1397">
        <v>40.321179999999998</v>
      </c>
      <c r="T1397">
        <v>-75.339020000000005</v>
      </c>
      <c r="U1397">
        <v>0.68808333300000002</v>
      </c>
      <c r="V1397">
        <v>2</v>
      </c>
      <c r="W1397">
        <v>1.23</v>
      </c>
      <c r="X1397">
        <v>0</v>
      </c>
      <c r="Y1397">
        <v>250.989</v>
      </c>
      <c r="Z1397">
        <v>42000010001</v>
      </c>
      <c r="AA1397">
        <v>307.7569748903</v>
      </c>
      <c r="AB1397" t="s">
        <v>41</v>
      </c>
      <c r="AC1397" t="s">
        <v>54</v>
      </c>
      <c r="AD1397" t="s">
        <v>54</v>
      </c>
      <c r="AE1397" t="s">
        <v>55</v>
      </c>
      <c r="AF1397" t="s">
        <v>6536</v>
      </c>
    </row>
    <row r="1398" spans="1:32" x14ac:dyDescent="0.25">
      <c r="A1398" t="s">
        <v>6537</v>
      </c>
      <c r="B1398" t="s">
        <v>6538</v>
      </c>
      <c r="C1398" t="s">
        <v>6539</v>
      </c>
      <c r="D1398" t="s">
        <v>6540</v>
      </c>
      <c r="E1398" t="s">
        <v>136</v>
      </c>
      <c r="F1398">
        <v>4</v>
      </c>
      <c r="G1398">
        <v>2022</v>
      </c>
      <c r="H1398" s="1">
        <v>44953.41420806713</v>
      </c>
      <c r="I1398" t="s">
        <v>3355</v>
      </c>
      <c r="J1398">
        <v>149.32</v>
      </c>
      <c r="K1398">
        <v>0</v>
      </c>
      <c r="L1398" t="s">
        <v>38</v>
      </c>
      <c r="M1398" t="s">
        <v>51</v>
      </c>
      <c r="N1398">
        <v>149.32</v>
      </c>
      <c r="R1398" t="s">
        <v>52</v>
      </c>
      <c r="S1398">
        <v>34.480350000000001</v>
      </c>
      <c r="T1398">
        <v>-77.552859999999995</v>
      </c>
      <c r="Z1398">
        <v>37007105001</v>
      </c>
      <c r="AA1398">
        <v>628.26128010150001</v>
      </c>
      <c r="AB1398" t="s">
        <v>41</v>
      </c>
      <c r="AC1398" t="s">
        <v>54</v>
      </c>
      <c r="AD1398" t="s">
        <v>54</v>
      </c>
      <c r="AE1398" t="s">
        <v>73</v>
      </c>
      <c r="AF1398" t="s">
        <v>6541</v>
      </c>
    </row>
    <row r="1399" spans="1:32" x14ac:dyDescent="0.25">
      <c r="A1399" t="s">
        <v>6542</v>
      </c>
      <c r="B1399" t="s">
        <v>6543</v>
      </c>
      <c r="C1399" t="s">
        <v>6543</v>
      </c>
      <c r="D1399" t="s">
        <v>98</v>
      </c>
      <c r="E1399" t="s">
        <v>99</v>
      </c>
      <c r="F1399">
        <v>6</v>
      </c>
      <c r="G1399">
        <v>2022</v>
      </c>
      <c r="H1399" s="1">
        <v>44830.431582407407</v>
      </c>
      <c r="I1399" t="s">
        <v>3355</v>
      </c>
      <c r="J1399">
        <v>148.87</v>
      </c>
      <c r="K1399">
        <v>0</v>
      </c>
      <c r="L1399" t="s">
        <v>38</v>
      </c>
      <c r="M1399" t="s">
        <v>79</v>
      </c>
      <c r="Q1399">
        <v>137.85</v>
      </c>
      <c r="R1399" t="s">
        <v>94</v>
      </c>
      <c r="S1399">
        <v>30.001415000000001</v>
      </c>
      <c r="T1399">
        <v>-95.572052999999997</v>
      </c>
      <c r="U1399">
        <v>0.84399999999999997</v>
      </c>
      <c r="V1399">
        <v>1</v>
      </c>
      <c r="W1399">
        <v>1.65</v>
      </c>
      <c r="X1399">
        <v>0</v>
      </c>
      <c r="Y1399">
        <v>308.12700000000001</v>
      </c>
      <c r="AB1399" t="s">
        <v>41</v>
      </c>
      <c r="AC1399" t="s">
        <v>54</v>
      </c>
      <c r="AD1399" t="s">
        <v>54</v>
      </c>
      <c r="AE1399" t="s">
        <v>54</v>
      </c>
      <c r="AF1399" t="s">
        <v>6544</v>
      </c>
    </row>
    <row r="1400" spans="1:32" x14ac:dyDescent="0.25">
      <c r="A1400" t="s">
        <v>6545</v>
      </c>
      <c r="B1400" t="s">
        <v>6546</v>
      </c>
      <c r="C1400" t="s">
        <v>6546</v>
      </c>
      <c r="D1400" t="s">
        <v>6547</v>
      </c>
      <c r="E1400" t="s">
        <v>99</v>
      </c>
      <c r="F1400">
        <v>6</v>
      </c>
      <c r="G1400">
        <v>2022</v>
      </c>
      <c r="H1400" s="1">
        <v>44819.330531018517</v>
      </c>
      <c r="I1400" t="s">
        <v>3355</v>
      </c>
      <c r="J1400">
        <v>148.80000000000001</v>
      </c>
      <c r="K1400">
        <v>0</v>
      </c>
      <c r="L1400" t="s">
        <v>38</v>
      </c>
      <c r="M1400" t="s">
        <v>79</v>
      </c>
      <c r="Q1400">
        <v>148.80000000000001</v>
      </c>
      <c r="R1400" t="s">
        <v>94</v>
      </c>
      <c r="S1400">
        <v>28.882999999999999</v>
      </c>
      <c r="T1400">
        <v>-99.112166999999999</v>
      </c>
      <c r="U1400">
        <v>2.8915166669999999</v>
      </c>
      <c r="V1400">
        <v>1</v>
      </c>
      <c r="W1400">
        <v>1.95</v>
      </c>
      <c r="X1400">
        <v>1.95</v>
      </c>
      <c r="Y1400">
        <v>1070.059</v>
      </c>
      <c r="Z1400">
        <v>48001151001</v>
      </c>
      <c r="AB1400" t="s">
        <v>1420</v>
      </c>
      <c r="AC1400" t="s">
        <v>54</v>
      </c>
      <c r="AD1400" t="s">
        <v>54</v>
      </c>
      <c r="AE1400" t="s">
        <v>54</v>
      </c>
      <c r="AF1400" t="s">
        <v>6548</v>
      </c>
    </row>
    <row r="1401" spans="1:32" x14ac:dyDescent="0.25">
      <c r="A1401" t="s">
        <v>6549</v>
      </c>
      <c r="B1401" t="s">
        <v>6550</v>
      </c>
      <c r="C1401" t="s">
        <v>6551</v>
      </c>
      <c r="D1401" t="s">
        <v>6552</v>
      </c>
      <c r="E1401" t="s">
        <v>136</v>
      </c>
      <c r="F1401">
        <v>4</v>
      </c>
      <c r="G1401">
        <v>2022</v>
      </c>
      <c r="H1401" s="1">
        <v>44963.468030335651</v>
      </c>
      <c r="I1401" t="s">
        <v>3355</v>
      </c>
      <c r="J1401">
        <v>147.88</v>
      </c>
      <c r="K1401">
        <v>0</v>
      </c>
      <c r="L1401" t="s">
        <v>38</v>
      </c>
      <c r="M1401" t="s">
        <v>51</v>
      </c>
      <c r="N1401">
        <v>147.88</v>
      </c>
      <c r="R1401" t="s">
        <v>52</v>
      </c>
      <c r="S1401">
        <v>34.730915000000003</v>
      </c>
      <c r="T1401">
        <v>-77.983317999999997</v>
      </c>
      <c r="U1401">
        <v>1.3042</v>
      </c>
      <c r="V1401">
        <v>1</v>
      </c>
      <c r="W1401">
        <v>5.42</v>
      </c>
      <c r="X1401">
        <v>0</v>
      </c>
      <c r="Y1401">
        <v>476.00569999999999</v>
      </c>
      <c r="Z1401">
        <v>37003110001</v>
      </c>
      <c r="AA1401">
        <v>1205.5332389194</v>
      </c>
      <c r="AB1401" t="s">
        <v>87</v>
      </c>
      <c r="AC1401" t="s">
        <v>54</v>
      </c>
      <c r="AD1401" t="s">
        <v>54</v>
      </c>
      <c r="AE1401" t="s">
        <v>65</v>
      </c>
      <c r="AF1401" t="s">
        <v>6553</v>
      </c>
    </row>
    <row r="1402" spans="1:32" x14ac:dyDescent="0.25">
      <c r="A1402" t="s">
        <v>6554</v>
      </c>
      <c r="B1402" t="s">
        <v>6555</v>
      </c>
      <c r="C1402" t="s">
        <v>6556</v>
      </c>
      <c r="D1402" t="s">
        <v>4840</v>
      </c>
      <c r="E1402" t="s">
        <v>136</v>
      </c>
      <c r="F1402">
        <v>4</v>
      </c>
      <c r="G1402">
        <v>2022</v>
      </c>
      <c r="H1402" s="1">
        <v>44970.372457465281</v>
      </c>
      <c r="I1402" t="s">
        <v>3355</v>
      </c>
      <c r="J1402">
        <v>147.85</v>
      </c>
      <c r="K1402">
        <v>0</v>
      </c>
      <c r="L1402" t="s">
        <v>38</v>
      </c>
      <c r="M1402" t="s">
        <v>51</v>
      </c>
      <c r="N1402">
        <v>147.85</v>
      </c>
      <c r="R1402" t="s">
        <v>52</v>
      </c>
      <c r="S1402">
        <v>36.379798999999998</v>
      </c>
      <c r="T1402">
        <v>-78.168333000000004</v>
      </c>
      <c r="U1402">
        <v>0.48954166700000001</v>
      </c>
      <c r="V1402">
        <v>1</v>
      </c>
      <c r="W1402">
        <v>2</v>
      </c>
      <c r="X1402">
        <v>0</v>
      </c>
      <c r="Y1402">
        <v>178.7278</v>
      </c>
      <c r="Z1402">
        <v>37009303001</v>
      </c>
      <c r="AA1402">
        <v>274.43181133708998</v>
      </c>
      <c r="AB1402" t="s">
        <v>41</v>
      </c>
      <c r="AC1402" t="s">
        <v>54</v>
      </c>
      <c r="AD1402" t="s">
        <v>54</v>
      </c>
      <c r="AE1402" t="s">
        <v>73</v>
      </c>
      <c r="AF1402" t="s">
        <v>6557</v>
      </c>
    </row>
    <row r="1403" spans="1:32" x14ac:dyDescent="0.25">
      <c r="A1403" t="s">
        <v>6558</v>
      </c>
      <c r="B1403" t="s">
        <v>6559</v>
      </c>
      <c r="C1403" t="s">
        <v>6560</v>
      </c>
      <c r="D1403" t="s">
        <v>6561</v>
      </c>
      <c r="E1403" t="s">
        <v>1023</v>
      </c>
      <c r="F1403">
        <v>8</v>
      </c>
      <c r="G1403">
        <v>2022</v>
      </c>
      <c r="H1403" s="1">
        <v>44958.748283680558</v>
      </c>
      <c r="I1403" t="s">
        <v>3355</v>
      </c>
      <c r="J1403">
        <v>147.76</v>
      </c>
      <c r="K1403">
        <v>0</v>
      </c>
      <c r="L1403" t="s">
        <v>38</v>
      </c>
      <c r="M1403" t="s">
        <v>51</v>
      </c>
      <c r="N1403">
        <v>147.76</v>
      </c>
      <c r="R1403" t="s">
        <v>86</v>
      </c>
      <c r="S1403">
        <v>38.515810999999999</v>
      </c>
      <c r="T1403">
        <v>-106.995525</v>
      </c>
      <c r="U1403">
        <v>1.171</v>
      </c>
      <c r="V1403">
        <v>1</v>
      </c>
      <c r="W1403">
        <v>4.2</v>
      </c>
      <c r="X1403">
        <v>0</v>
      </c>
      <c r="Y1403">
        <v>428.68400000000003</v>
      </c>
      <c r="Z1403">
        <v>8000035001</v>
      </c>
      <c r="AA1403">
        <v>946.94453812399979</v>
      </c>
      <c r="AB1403" t="s">
        <v>41</v>
      </c>
      <c r="AC1403" t="s">
        <v>72</v>
      </c>
      <c r="AD1403" t="s">
        <v>43</v>
      </c>
      <c r="AE1403" t="s">
        <v>73</v>
      </c>
      <c r="AF1403" t="s">
        <v>6562</v>
      </c>
    </row>
    <row r="1404" spans="1:32" x14ac:dyDescent="0.25">
      <c r="A1404" t="s">
        <v>6563</v>
      </c>
      <c r="B1404" t="s">
        <v>6564</v>
      </c>
      <c r="C1404" t="s">
        <v>6565</v>
      </c>
      <c r="D1404" t="s">
        <v>6566</v>
      </c>
      <c r="E1404" t="s">
        <v>259</v>
      </c>
      <c r="F1404">
        <v>7</v>
      </c>
      <c r="G1404">
        <v>2022</v>
      </c>
      <c r="H1404" s="1">
        <v>44931.51764697917</v>
      </c>
      <c r="I1404" t="s">
        <v>3355</v>
      </c>
      <c r="J1404">
        <v>147.6</v>
      </c>
      <c r="K1404">
        <v>0</v>
      </c>
      <c r="L1404" t="s">
        <v>38</v>
      </c>
      <c r="M1404" t="s">
        <v>51</v>
      </c>
      <c r="N1404">
        <v>147.6</v>
      </c>
      <c r="R1404" t="s">
        <v>52</v>
      </c>
      <c r="S1404">
        <v>40.978332999999999</v>
      </c>
      <c r="T1404">
        <v>-91.553888999999998</v>
      </c>
      <c r="U1404">
        <v>0</v>
      </c>
      <c r="V1404">
        <v>1</v>
      </c>
      <c r="W1404">
        <v>4</v>
      </c>
      <c r="X1404">
        <v>2.75</v>
      </c>
      <c r="Y1404">
        <v>0</v>
      </c>
      <c r="Z1404">
        <v>19000592001</v>
      </c>
      <c r="AA1404">
        <v>486.21959938290001</v>
      </c>
      <c r="AB1404" t="s">
        <v>544</v>
      </c>
      <c r="AC1404" t="s">
        <v>54</v>
      </c>
      <c r="AD1404" t="s">
        <v>54</v>
      </c>
      <c r="AE1404" t="s">
        <v>65</v>
      </c>
      <c r="AF1404" t="s">
        <v>6567</v>
      </c>
    </row>
    <row r="1405" spans="1:32" x14ac:dyDescent="0.25">
      <c r="A1405" t="s">
        <v>6568</v>
      </c>
      <c r="B1405" t="s">
        <v>6569</v>
      </c>
      <c r="C1405" t="s">
        <v>6570</v>
      </c>
      <c r="D1405" t="s">
        <v>6571</v>
      </c>
      <c r="E1405" t="s">
        <v>36</v>
      </c>
      <c r="F1405">
        <v>9</v>
      </c>
      <c r="G1405">
        <v>2022</v>
      </c>
      <c r="H1405" s="1">
        <v>44958.676652511575</v>
      </c>
      <c r="I1405" t="s">
        <v>3355</v>
      </c>
      <c r="J1405">
        <v>147</v>
      </c>
      <c r="K1405">
        <v>0</v>
      </c>
      <c r="L1405" t="s">
        <v>38</v>
      </c>
      <c r="M1405" t="s">
        <v>51</v>
      </c>
      <c r="N1405">
        <v>147</v>
      </c>
      <c r="R1405" t="s">
        <v>52</v>
      </c>
      <c r="S1405">
        <v>38.795833000000002</v>
      </c>
      <c r="T1405">
        <v>-123.009444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6001035001</v>
      </c>
      <c r="AA1405">
        <v>274.97812549370002</v>
      </c>
      <c r="AB1405" t="s">
        <v>54</v>
      </c>
      <c r="AC1405" t="s">
        <v>64</v>
      </c>
      <c r="AD1405" t="s">
        <v>54</v>
      </c>
      <c r="AE1405" t="s">
        <v>73</v>
      </c>
      <c r="AF1405" t="s">
        <v>6572</v>
      </c>
    </row>
    <row r="1406" spans="1:32" x14ac:dyDescent="0.25">
      <c r="A1406" t="s">
        <v>6573</v>
      </c>
      <c r="B1406" t="s">
        <v>6574</v>
      </c>
      <c r="C1406" t="s">
        <v>6575</v>
      </c>
      <c r="D1406" t="s">
        <v>6576</v>
      </c>
      <c r="E1406" t="s">
        <v>213</v>
      </c>
      <c r="F1406">
        <v>3</v>
      </c>
      <c r="G1406">
        <v>2022</v>
      </c>
      <c r="H1406" s="1">
        <v>44965.605022523145</v>
      </c>
      <c r="I1406" t="s">
        <v>3355</v>
      </c>
      <c r="J1406">
        <v>146.869</v>
      </c>
      <c r="K1406">
        <v>0</v>
      </c>
      <c r="L1406" t="s">
        <v>38</v>
      </c>
      <c r="M1406" t="s">
        <v>79</v>
      </c>
      <c r="Q1406">
        <v>146.869</v>
      </c>
      <c r="R1406" t="s">
        <v>52</v>
      </c>
      <c r="S1406">
        <v>40.781111000000003</v>
      </c>
      <c r="T1406">
        <v>-76.863332999999997</v>
      </c>
      <c r="U1406">
        <v>1.2574083330000001</v>
      </c>
      <c r="V1406">
        <v>1</v>
      </c>
      <c r="W1406">
        <v>2</v>
      </c>
      <c r="X1406">
        <v>0</v>
      </c>
      <c r="Y1406">
        <v>457.83589999999998</v>
      </c>
      <c r="Z1406">
        <v>42004083001</v>
      </c>
      <c r="AA1406">
        <v>737.5241114234999</v>
      </c>
      <c r="AB1406" t="s">
        <v>53</v>
      </c>
      <c r="AC1406" t="s">
        <v>42</v>
      </c>
      <c r="AD1406" t="s">
        <v>54</v>
      </c>
      <c r="AE1406" t="s">
        <v>73</v>
      </c>
      <c r="AF1406" t="s">
        <v>6577</v>
      </c>
    </row>
    <row r="1407" spans="1:32" x14ac:dyDescent="0.25">
      <c r="A1407" t="s">
        <v>6578</v>
      </c>
      <c r="B1407" t="s">
        <v>6579</v>
      </c>
      <c r="C1407" t="s">
        <v>6579</v>
      </c>
      <c r="D1407" t="s">
        <v>6580</v>
      </c>
      <c r="E1407" t="s">
        <v>99</v>
      </c>
      <c r="F1407">
        <v>6</v>
      </c>
      <c r="G1407">
        <v>2022</v>
      </c>
      <c r="H1407" s="1">
        <v>44825.635368043979</v>
      </c>
      <c r="I1407" t="s">
        <v>3355</v>
      </c>
      <c r="J1407">
        <v>146.4</v>
      </c>
      <c r="K1407">
        <v>0</v>
      </c>
      <c r="L1407" t="s">
        <v>38</v>
      </c>
      <c r="M1407" t="s">
        <v>79</v>
      </c>
      <c r="Q1407">
        <v>163.47999999999999</v>
      </c>
      <c r="R1407" t="s">
        <v>52</v>
      </c>
      <c r="S1407">
        <v>30.34937</v>
      </c>
      <c r="T1407">
        <v>-97.540030000000002</v>
      </c>
      <c r="U1407">
        <v>1.4166666670000001</v>
      </c>
      <c r="V1407">
        <v>1</v>
      </c>
      <c r="W1407">
        <v>2</v>
      </c>
      <c r="X1407">
        <v>0.5</v>
      </c>
      <c r="Y1407">
        <v>516.57000000000005</v>
      </c>
      <c r="AB1407" t="s">
        <v>41</v>
      </c>
      <c r="AC1407" t="s">
        <v>54</v>
      </c>
      <c r="AD1407" t="s">
        <v>54</v>
      </c>
      <c r="AE1407" t="s">
        <v>73</v>
      </c>
      <c r="AF1407" t="s">
        <v>6581</v>
      </c>
    </row>
    <row r="1408" spans="1:32" x14ac:dyDescent="0.25">
      <c r="A1408" t="s">
        <v>6582</v>
      </c>
      <c r="B1408" t="s">
        <v>6583</v>
      </c>
      <c r="C1408" t="s">
        <v>6584</v>
      </c>
      <c r="D1408" t="s">
        <v>3841</v>
      </c>
      <c r="E1408" t="s">
        <v>253</v>
      </c>
      <c r="F1408">
        <v>5</v>
      </c>
      <c r="G1408">
        <v>2022</v>
      </c>
      <c r="H1408" s="1">
        <v>45070.209882418982</v>
      </c>
      <c r="I1408" t="s">
        <v>3355</v>
      </c>
      <c r="J1408">
        <v>146.19999999999999</v>
      </c>
      <c r="K1408">
        <v>0</v>
      </c>
      <c r="L1408" t="s">
        <v>38</v>
      </c>
      <c r="M1408" t="s">
        <v>51</v>
      </c>
      <c r="N1408">
        <v>185.4</v>
      </c>
      <c r="R1408" t="s">
        <v>568</v>
      </c>
      <c r="S1408">
        <v>41.627389000000001</v>
      </c>
      <c r="T1408">
        <v>-84.982360999999997</v>
      </c>
      <c r="U1408">
        <v>1.148803333</v>
      </c>
      <c r="V1408">
        <v>1</v>
      </c>
      <c r="W1408">
        <v>3.3</v>
      </c>
      <c r="X1408">
        <v>1.1000000000000001</v>
      </c>
      <c r="Y1408">
        <v>418.71593999999999</v>
      </c>
      <c r="Z1408">
        <v>18003050001</v>
      </c>
      <c r="AA1408">
        <v>1201.8911445419999</v>
      </c>
      <c r="AB1408" t="s">
        <v>41</v>
      </c>
      <c r="AC1408" t="s">
        <v>72</v>
      </c>
      <c r="AD1408" t="s">
        <v>43</v>
      </c>
      <c r="AE1408" t="s">
        <v>65</v>
      </c>
      <c r="AF1408" t="s">
        <v>6585</v>
      </c>
    </row>
    <row r="1409" spans="1:32" x14ac:dyDescent="0.25">
      <c r="A1409" t="s">
        <v>6586</v>
      </c>
      <c r="B1409" t="s">
        <v>6587</v>
      </c>
      <c r="C1409" t="s">
        <v>6588</v>
      </c>
      <c r="D1409" t="s">
        <v>6589</v>
      </c>
      <c r="E1409" t="s">
        <v>213</v>
      </c>
      <c r="F1409">
        <v>3</v>
      </c>
      <c r="G1409">
        <v>2022</v>
      </c>
      <c r="H1409" s="1">
        <v>44939.564193217593</v>
      </c>
      <c r="I1409" t="s">
        <v>3355</v>
      </c>
      <c r="J1409">
        <v>145.61000000000001</v>
      </c>
      <c r="K1409">
        <v>0</v>
      </c>
      <c r="L1409" t="s">
        <v>38</v>
      </c>
      <c r="M1409" t="s">
        <v>51</v>
      </c>
      <c r="N1409">
        <v>145.63999999999999</v>
      </c>
      <c r="R1409" t="s">
        <v>52</v>
      </c>
      <c r="S1409">
        <v>40.736330000000002</v>
      </c>
      <c r="T1409">
        <v>-75.285700000000006</v>
      </c>
      <c r="U1409">
        <v>1.226583333</v>
      </c>
      <c r="V1409">
        <v>1</v>
      </c>
      <c r="W1409">
        <v>1.6</v>
      </c>
      <c r="X1409">
        <v>0</v>
      </c>
      <c r="Y1409">
        <v>446.98399999999998</v>
      </c>
      <c r="Z1409">
        <v>42001246001</v>
      </c>
      <c r="AA1409">
        <v>414.83454958585997</v>
      </c>
      <c r="AB1409" t="s">
        <v>41</v>
      </c>
      <c r="AC1409" t="s">
        <v>144</v>
      </c>
      <c r="AD1409" t="s">
        <v>54</v>
      </c>
      <c r="AE1409" t="s">
        <v>55</v>
      </c>
      <c r="AF1409" t="s">
        <v>6590</v>
      </c>
    </row>
    <row r="1410" spans="1:32" x14ac:dyDescent="0.25">
      <c r="A1410" t="s">
        <v>6591</v>
      </c>
      <c r="B1410" t="s">
        <v>6592</v>
      </c>
      <c r="C1410" t="s">
        <v>6593</v>
      </c>
      <c r="D1410" t="s">
        <v>6594</v>
      </c>
      <c r="E1410" t="s">
        <v>117</v>
      </c>
      <c r="F1410">
        <v>5</v>
      </c>
      <c r="G1410">
        <v>2022</v>
      </c>
      <c r="H1410" s="1">
        <v>44973.574660034719</v>
      </c>
      <c r="I1410" t="s">
        <v>3355</v>
      </c>
      <c r="J1410">
        <v>145</v>
      </c>
      <c r="K1410">
        <v>0</v>
      </c>
      <c r="L1410" t="s">
        <v>38</v>
      </c>
      <c r="M1410" t="s">
        <v>51</v>
      </c>
      <c r="N1410">
        <v>145</v>
      </c>
      <c r="R1410" t="s">
        <v>52</v>
      </c>
      <c r="S1410">
        <v>41.656750000000002</v>
      </c>
      <c r="T1410">
        <v>-88.637389999999996</v>
      </c>
      <c r="U1410">
        <v>0.46641666700000001</v>
      </c>
      <c r="V1410">
        <v>2</v>
      </c>
      <c r="W1410">
        <v>3.75</v>
      </c>
      <c r="X1410">
        <v>1.5</v>
      </c>
      <c r="Y1410">
        <v>170.06899999999999</v>
      </c>
      <c r="Z1410">
        <v>17000009001</v>
      </c>
      <c r="AA1410">
        <v>446.15656123150001</v>
      </c>
      <c r="AB1410" t="s">
        <v>118</v>
      </c>
      <c r="AC1410" t="s">
        <v>54</v>
      </c>
      <c r="AD1410" t="s">
        <v>54</v>
      </c>
      <c r="AE1410" t="s">
        <v>73</v>
      </c>
      <c r="AF1410" t="s">
        <v>6595</v>
      </c>
    </row>
    <row r="1411" spans="1:32" x14ac:dyDescent="0.25">
      <c r="A1411" t="s">
        <v>6596</v>
      </c>
      <c r="B1411" t="s">
        <v>6597</v>
      </c>
      <c r="C1411" t="s">
        <v>6597</v>
      </c>
      <c r="D1411" t="s">
        <v>5482</v>
      </c>
      <c r="E1411" t="s">
        <v>99</v>
      </c>
      <c r="F1411">
        <v>6</v>
      </c>
      <c r="G1411">
        <v>2022</v>
      </c>
      <c r="H1411" s="1">
        <v>44833.64892954861</v>
      </c>
      <c r="I1411" t="s">
        <v>3355</v>
      </c>
      <c r="J1411">
        <v>144.43</v>
      </c>
      <c r="K1411">
        <v>0</v>
      </c>
      <c r="L1411" t="s">
        <v>38</v>
      </c>
      <c r="M1411" t="s">
        <v>79</v>
      </c>
      <c r="Q1411">
        <v>144.43</v>
      </c>
      <c r="R1411" t="s">
        <v>52</v>
      </c>
      <c r="S1411">
        <v>30.54025</v>
      </c>
      <c r="T1411">
        <v>-97.539582999999993</v>
      </c>
      <c r="U1411">
        <v>0.62666666699999996</v>
      </c>
      <c r="V1411">
        <v>1</v>
      </c>
      <c r="W1411">
        <v>3.25</v>
      </c>
      <c r="X1411">
        <v>0</v>
      </c>
      <c r="Y1411">
        <v>228.02</v>
      </c>
      <c r="Z1411">
        <v>48000017008</v>
      </c>
      <c r="AA1411">
        <v>555.41939255349996</v>
      </c>
      <c r="AB1411" t="s">
        <v>41</v>
      </c>
      <c r="AC1411" t="s">
        <v>54</v>
      </c>
      <c r="AD1411" t="s">
        <v>54</v>
      </c>
      <c r="AE1411" t="s">
        <v>73</v>
      </c>
      <c r="AF1411" t="s">
        <v>6598</v>
      </c>
    </row>
    <row r="1412" spans="1:32" x14ac:dyDescent="0.25">
      <c r="A1412" t="s">
        <v>6599</v>
      </c>
      <c r="B1412" t="s">
        <v>6600</v>
      </c>
      <c r="C1412" t="s">
        <v>6601</v>
      </c>
      <c r="D1412" t="s">
        <v>1170</v>
      </c>
      <c r="E1412" t="s">
        <v>61</v>
      </c>
      <c r="F1412">
        <v>1</v>
      </c>
      <c r="G1412">
        <v>2022</v>
      </c>
      <c r="H1412" s="1">
        <v>44973.459897673609</v>
      </c>
      <c r="I1412" t="s">
        <v>3355</v>
      </c>
      <c r="J1412">
        <v>144</v>
      </c>
      <c r="K1412">
        <v>0</v>
      </c>
      <c r="L1412" t="s">
        <v>38</v>
      </c>
      <c r="M1412" t="s">
        <v>79</v>
      </c>
      <c r="Q1412">
        <v>144</v>
      </c>
      <c r="R1412" t="s">
        <v>94</v>
      </c>
      <c r="S1412">
        <v>41.941792</v>
      </c>
      <c r="T1412">
        <v>-73.053825000000003</v>
      </c>
      <c r="U1412">
        <v>1.4475</v>
      </c>
      <c r="V1412">
        <v>1</v>
      </c>
      <c r="W1412">
        <v>3.5</v>
      </c>
      <c r="X1412">
        <v>0</v>
      </c>
      <c r="Y1412">
        <v>527.55999999999995</v>
      </c>
      <c r="Z1412">
        <v>9001620001</v>
      </c>
      <c r="AA1412">
        <v>886.12156202142</v>
      </c>
      <c r="AB1412" t="s">
        <v>53</v>
      </c>
      <c r="AC1412" t="s">
        <v>42</v>
      </c>
      <c r="AD1412" t="s">
        <v>54</v>
      </c>
      <c r="AE1412" t="s">
        <v>73</v>
      </c>
      <c r="AF1412" t="s">
        <v>6602</v>
      </c>
    </row>
    <row r="1413" spans="1:32" x14ac:dyDescent="0.25">
      <c r="A1413" t="s">
        <v>6603</v>
      </c>
      <c r="B1413" t="s">
        <v>6604</v>
      </c>
      <c r="C1413" t="s">
        <v>6604</v>
      </c>
      <c r="D1413" t="s">
        <v>98</v>
      </c>
      <c r="E1413" t="s">
        <v>99</v>
      </c>
      <c r="F1413">
        <v>6</v>
      </c>
      <c r="G1413">
        <v>2022</v>
      </c>
      <c r="H1413" s="1">
        <v>44830.693122314813</v>
      </c>
      <c r="I1413" t="s">
        <v>3355</v>
      </c>
      <c r="J1413">
        <v>143.27000000000001</v>
      </c>
      <c r="K1413">
        <v>0</v>
      </c>
      <c r="L1413" t="s">
        <v>38</v>
      </c>
      <c r="M1413" t="s">
        <v>79</v>
      </c>
      <c r="Q1413">
        <v>143.27000000000001</v>
      </c>
      <c r="R1413" t="s">
        <v>94</v>
      </c>
      <c r="S1413">
        <v>30.033010000000001</v>
      </c>
      <c r="T1413">
        <v>-95.438294999999997</v>
      </c>
      <c r="U1413">
        <v>1.3761666669999999</v>
      </c>
      <c r="V1413">
        <v>1</v>
      </c>
      <c r="W1413">
        <v>2.5</v>
      </c>
      <c r="X1413">
        <v>2.5</v>
      </c>
      <c r="Y1413">
        <v>502.38400000000001</v>
      </c>
      <c r="Z1413">
        <v>48007871001</v>
      </c>
      <c r="AB1413" t="s">
        <v>41</v>
      </c>
      <c r="AC1413" t="s">
        <v>54</v>
      </c>
      <c r="AD1413" t="s">
        <v>54</v>
      </c>
      <c r="AE1413" t="s">
        <v>73</v>
      </c>
      <c r="AF1413" t="s">
        <v>6605</v>
      </c>
    </row>
    <row r="1414" spans="1:32" x14ac:dyDescent="0.25">
      <c r="A1414" t="s">
        <v>6606</v>
      </c>
      <c r="B1414" t="s">
        <v>6607</v>
      </c>
      <c r="C1414" t="s">
        <v>6608</v>
      </c>
      <c r="D1414" t="s">
        <v>6609</v>
      </c>
      <c r="E1414" t="s">
        <v>117</v>
      </c>
      <c r="F1414">
        <v>5</v>
      </c>
      <c r="G1414">
        <v>2022</v>
      </c>
      <c r="H1414" s="1">
        <v>44953.638156493056</v>
      </c>
      <c r="I1414" t="s">
        <v>3355</v>
      </c>
      <c r="J1414">
        <v>142.88999999999999</v>
      </c>
      <c r="K1414">
        <v>0</v>
      </c>
      <c r="L1414" t="s">
        <v>38</v>
      </c>
      <c r="M1414" t="s">
        <v>51</v>
      </c>
      <c r="N1414">
        <v>142.88999999999999</v>
      </c>
      <c r="R1414" t="s">
        <v>52</v>
      </c>
      <c r="S1414">
        <v>41.971553</v>
      </c>
      <c r="T1414">
        <v>-88.075107000000003</v>
      </c>
      <c r="U1414">
        <v>1.5642727270000001</v>
      </c>
      <c r="V1414">
        <v>3</v>
      </c>
      <c r="W1414">
        <v>4</v>
      </c>
      <c r="X1414">
        <v>2</v>
      </c>
      <c r="Y1414">
        <v>570.02181819999998</v>
      </c>
      <c r="Z1414">
        <v>17000711005</v>
      </c>
      <c r="AA1414">
        <v>664.68222387550009</v>
      </c>
      <c r="AB1414" t="s">
        <v>41</v>
      </c>
      <c r="AC1414" t="s">
        <v>54</v>
      </c>
      <c r="AD1414" t="s">
        <v>54</v>
      </c>
      <c r="AE1414" t="s">
        <v>65</v>
      </c>
      <c r="AF1414" t="s">
        <v>6610</v>
      </c>
    </row>
    <row r="1415" spans="1:32" x14ac:dyDescent="0.25">
      <c r="A1415" t="s">
        <v>6611</v>
      </c>
      <c r="B1415" t="s">
        <v>6612</v>
      </c>
      <c r="C1415" t="s">
        <v>6613</v>
      </c>
      <c r="D1415" t="s">
        <v>6614</v>
      </c>
      <c r="E1415" t="s">
        <v>286</v>
      </c>
      <c r="F1415">
        <v>1</v>
      </c>
      <c r="G1415">
        <v>2022</v>
      </c>
      <c r="H1415" s="1">
        <v>44953.476368298609</v>
      </c>
      <c r="I1415" t="s">
        <v>3355</v>
      </c>
      <c r="J1415">
        <v>142</v>
      </c>
      <c r="K1415">
        <v>0</v>
      </c>
      <c r="L1415" t="s">
        <v>38</v>
      </c>
      <c r="M1415" t="s">
        <v>51</v>
      </c>
      <c r="N1415">
        <v>142</v>
      </c>
      <c r="R1415" t="s">
        <v>86</v>
      </c>
      <c r="S1415">
        <v>44.490788000000002</v>
      </c>
      <c r="T1415">
        <v>-73.197732999999999</v>
      </c>
      <c r="U1415">
        <v>0.644416667</v>
      </c>
      <c r="V1415">
        <v>1</v>
      </c>
      <c r="W1415">
        <v>0</v>
      </c>
      <c r="X1415">
        <v>0</v>
      </c>
      <c r="Y1415">
        <v>235.167</v>
      </c>
      <c r="Z1415">
        <v>50000089001</v>
      </c>
      <c r="AA1415">
        <v>400.63038151400002</v>
      </c>
      <c r="AB1415" t="s">
        <v>41</v>
      </c>
      <c r="AC1415" t="s">
        <v>54</v>
      </c>
      <c r="AD1415" t="s">
        <v>54</v>
      </c>
      <c r="AE1415" t="s">
        <v>73</v>
      </c>
      <c r="AF1415" t="s">
        <v>6615</v>
      </c>
    </row>
    <row r="1416" spans="1:32" x14ac:dyDescent="0.25">
      <c r="A1416" t="s">
        <v>6616</v>
      </c>
      <c r="B1416" t="s">
        <v>6617</v>
      </c>
      <c r="C1416" t="s">
        <v>6617</v>
      </c>
      <c r="D1416" t="s">
        <v>6618</v>
      </c>
      <c r="E1416" t="s">
        <v>99</v>
      </c>
      <c r="F1416">
        <v>6</v>
      </c>
      <c r="G1416">
        <v>2022</v>
      </c>
      <c r="H1416" s="1">
        <v>44819.411087986111</v>
      </c>
      <c r="I1416" t="s">
        <v>3355</v>
      </c>
      <c r="J1416">
        <v>142</v>
      </c>
      <c r="K1416">
        <v>0</v>
      </c>
      <c r="L1416" t="s">
        <v>38</v>
      </c>
      <c r="M1416" t="s">
        <v>79</v>
      </c>
      <c r="Q1416">
        <v>142</v>
      </c>
      <c r="R1416" t="s">
        <v>94</v>
      </c>
      <c r="S1416">
        <v>29.7361</v>
      </c>
      <c r="T1416">
        <v>-95.230478000000005</v>
      </c>
      <c r="U1416">
        <v>0.502636364</v>
      </c>
      <c r="V1416">
        <v>1</v>
      </c>
      <c r="W1416">
        <v>1.25</v>
      </c>
      <c r="X1416">
        <v>1.25</v>
      </c>
      <c r="Y1416">
        <v>184.80327270000001</v>
      </c>
      <c r="Z1416">
        <v>48007528001</v>
      </c>
      <c r="AA1416">
        <v>455.26179717500003</v>
      </c>
      <c r="AB1416" t="s">
        <v>41</v>
      </c>
      <c r="AC1416" t="s">
        <v>54</v>
      </c>
      <c r="AD1416" t="s">
        <v>54</v>
      </c>
      <c r="AE1416" t="s">
        <v>73</v>
      </c>
      <c r="AF1416" t="s">
        <v>6619</v>
      </c>
    </row>
    <row r="1417" spans="1:32" x14ac:dyDescent="0.25">
      <c r="A1417" t="s">
        <v>6620</v>
      </c>
      <c r="B1417" t="s">
        <v>6621</v>
      </c>
      <c r="C1417" t="s">
        <v>6622</v>
      </c>
      <c r="D1417" t="s">
        <v>6623</v>
      </c>
      <c r="E1417" t="s">
        <v>111</v>
      </c>
      <c r="F1417">
        <v>4</v>
      </c>
      <c r="G1417">
        <v>2022</v>
      </c>
      <c r="H1417" s="1">
        <v>44974.773744050923</v>
      </c>
      <c r="I1417" t="s">
        <v>3355</v>
      </c>
      <c r="J1417">
        <v>141.38999999999999</v>
      </c>
      <c r="K1417">
        <v>0</v>
      </c>
      <c r="L1417" t="s">
        <v>38</v>
      </c>
      <c r="M1417" t="s">
        <v>39</v>
      </c>
      <c r="N1417">
        <v>100.25</v>
      </c>
      <c r="Q1417">
        <v>41.14</v>
      </c>
      <c r="R1417" t="s">
        <v>52</v>
      </c>
      <c r="S1417">
        <v>32.098649999999999</v>
      </c>
      <c r="T1417">
        <v>-83.77713</v>
      </c>
      <c r="Z1417">
        <v>13000185001</v>
      </c>
      <c r="AA1417">
        <v>377.86729165525003</v>
      </c>
      <c r="AB1417" t="s">
        <v>41</v>
      </c>
      <c r="AC1417" t="s">
        <v>54</v>
      </c>
      <c r="AD1417" t="s">
        <v>54</v>
      </c>
      <c r="AE1417" t="s">
        <v>54</v>
      </c>
      <c r="AF1417" t="s">
        <v>6624</v>
      </c>
    </row>
    <row r="1418" spans="1:32" x14ac:dyDescent="0.25">
      <c r="A1418" t="s">
        <v>6625</v>
      </c>
      <c r="B1418" t="s">
        <v>6626</v>
      </c>
      <c r="C1418" t="s">
        <v>6627</v>
      </c>
      <c r="D1418" t="s">
        <v>3203</v>
      </c>
      <c r="E1418" t="s">
        <v>600</v>
      </c>
      <c r="F1418">
        <v>4</v>
      </c>
      <c r="G1418">
        <v>2022</v>
      </c>
      <c r="H1418" s="1">
        <v>44973.368350381941</v>
      </c>
      <c r="I1418" t="s">
        <v>3355</v>
      </c>
      <c r="J1418">
        <v>141</v>
      </c>
      <c r="K1418">
        <v>0</v>
      </c>
      <c r="L1418" t="s">
        <v>38</v>
      </c>
      <c r="M1418" t="s">
        <v>79</v>
      </c>
      <c r="Q1418">
        <v>141</v>
      </c>
      <c r="R1418" t="s">
        <v>214</v>
      </c>
      <c r="S1418">
        <v>28.062977</v>
      </c>
      <c r="T1418">
        <v>-81.507829999999998</v>
      </c>
      <c r="AB1418" t="s">
        <v>54</v>
      </c>
      <c r="AC1418" t="s">
        <v>54</v>
      </c>
      <c r="AD1418" t="s">
        <v>54</v>
      </c>
      <c r="AE1418" t="s">
        <v>73</v>
      </c>
      <c r="AF1418" t="s">
        <v>6628</v>
      </c>
    </row>
    <row r="1419" spans="1:32" x14ac:dyDescent="0.25">
      <c r="A1419" t="s">
        <v>6629</v>
      </c>
      <c r="B1419" t="s">
        <v>6630</v>
      </c>
      <c r="C1419" t="s">
        <v>6631</v>
      </c>
      <c r="D1419" t="s">
        <v>6632</v>
      </c>
      <c r="E1419" t="s">
        <v>213</v>
      </c>
      <c r="F1419">
        <v>3</v>
      </c>
      <c r="G1419">
        <v>2022</v>
      </c>
      <c r="H1419" s="1">
        <v>44930.598120775459</v>
      </c>
      <c r="I1419" t="s">
        <v>3355</v>
      </c>
      <c r="J1419">
        <v>140.72</v>
      </c>
      <c r="K1419">
        <v>0</v>
      </c>
      <c r="L1419" t="s">
        <v>38</v>
      </c>
      <c r="M1419" t="s">
        <v>79</v>
      </c>
      <c r="Q1419">
        <v>140.72</v>
      </c>
      <c r="R1419" t="s">
        <v>94</v>
      </c>
      <c r="S1419">
        <v>40.292243999999997</v>
      </c>
      <c r="T1419">
        <v>-80.108379999999997</v>
      </c>
      <c r="U1419">
        <v>1.3533333329999999</v>
      </c>
      <c r="V1419">
        <v>1</v>
      </c>
      <c r="W1419">
        <v>2.2999999999999998</v>
      </c>
      <c r="X1419">
        <v>0</v>
      </c>
      <c r="Y1419">
        <v>490.54700000000003</v>
      </c>
      <c r="Z1419">
        <v>42005041002</v>
      </c>
      <c r="AA1419">
        <v>273.15707830499997</v>
      </c>
      <c r="AB1419" t="s">
        <v>41</v>
      </c>
      <c r="AC1419" t="s">
        <v>54</v>
      </c>
      <c r="AD1419" t="s">
        <v>54</v>
      </c>
      <c r="AE1419" t="s">
        <v>73</v>
      </c>
      <c r="AF1419" t="s">
        <v>6633</v>
      </c>
    </row>
    <row r="1420" spans="1:32" x14ac:dyDescent="0.25">
      <c r="A1420" t="s">
        <v>6634</v>
      </c>
      <c r="B1420" t="s">
        <v>6635</v>
      </c>
      <c r="C1420" t="s">
        <v>6636</v>
      </c>
      <c r="D1420" t="s">
        <v>4470</v>
      </c>
      <c r="E1420" t="s">
        <v>213</v>
      </c>
      <c r="F1420">
        <v>3</v>
      </c>
      <c r="G1420">
        <v>2022</v>
      </c>
      <c r="H1420" s="1">
        <v>44971.747734131946</v>
      </c>
      <c r="I1420" t="s">
        <v>3355</v>
      </c>
      <c r="J1420">
        <v>140.32</v>
      </c>
      <c r="K1420">
        <v>0</v>
      </c>
      <c r="L1420" t="s">
        <v>38</v>
      </c>
      <c r="M1420" t="s">
        <v>51</v>
      </c>
      <c r="N1420">
        <v>137.44</v>
      </c>
      <c r="R1420" t="s">
        <v>214</v>
      </c>
      <c r="S1420">
        <v>40.191291</v>
      </c>
      <c r="T1420">
        <v>-76.738591</v>
      </c>
      <c r="Z1420">
        <v>42001077001</v>
      </c>
      <c r="AA1420">
        <v>615.5139497806</v>
      </c>
      <c r="AB1420" t="s">
        <v>41</v>
      </c>
      <c r="AC1420" t="s">
        <v>54</v>
      </c>
      <c r="AD1420" t="s">
        <v>215</v>
      </c>
      <c r="AE1420" t="s">
        <v>65</v>
      </c>
      <c r="AF1420" t="s">
        <v>6637</v>
      </c>
    </row>
    <row r="1421" spans="1:32" x14ac:dyDescent="0.25">
      <c r="A1421" t="s">
        <v>6638</v>
      </c>
      <c r="B1421" t="s">
        <v>6639</v>
      </c>
      <c r="C1421" t="s">
        <v>6640</v>
      </c>
      <c r="D1421" t="s">
        <v>6641</v>
      </c>
      <c r="E1421" t="s">
        <v>61</v>
      </c>
      <c r="F1421">
        <v>1</v>
      </c>
      <c r="G1421">
        <v>2022</v>
      </c>
      <c r="H1421" s="1">
        <v>44971.626943310184</v>
      </c>
      <c r="I1421" t="s">
        <v>3355</v>
      </c>
      <c r="J1421">
        <v>140</v>
      </c>
      <c r="K1421">
        <v>0</v>
      </c>
      <c r="L1421" t="s">
        <v>38</v>
      </c>
      <c r="M1421" t="s">
        <v>63</v>
      </c>
      <c r="P1421">
        <v>140</v>
      </c>
      <c r="R1421" t="s">
        <v>38</v>
      </c>
      <c r="S1421">
        <v>41.646386</v>
      </c>
      <c r="T1421">
        <v>-73.078757999999993</v>
      </c>
      <c r="U1421">
        <v>0.92741666700000003</v>
      </c>
      <c r="V1421">
        <v>1</v>
      </c>
      <c r="W1421">
        <v>1.38</v>
      </c>
      <c r="X1421">
        <v>0</v>
      </c>
      <c r="Y1421">
        <v>337.74599999999998</v>
      </c>
      <c r="Z1421">
        <v>9001400001</v>
      </c>
      <c r="AA1421">
        <v>414.47034014811993</v>
      </c>
      <c r="AB1421" t="s">
        <v>54</v>
      </c>
      <c r="AC1421" t="s">
        <v>54</v>
      </c>
      <c r="AD1421" t="s">
        <v>54</v>
      </c>
      <c r="AE1421" t="s">
        <v>73</v>
      </c>
      <c r="AF1421" t="s">
        <v>6642</v>
      </c>
    </row>
    <row r="1422" spans="1:32" x14ac:dyDescent="0.25">
      <c r="A1422" t="s">
        <v>6643</v>
      </c>
      <c r="B1422" t="s">
        <v>6644</v>
      </c>
      <c r="C1422" t="s">
        <v>6644</v>
      </c>
      <c r="D1422" t="s">
        <v>6645</v>
      </c>
      <c r="E1422" t="s">
        <v>99</v>
      </c>
      <c r="F1422">
        <v>6</v>
      </c>
      <c r="G1422">
        <v>2022</v>
      </c>
      <c r="H1422" s="1">
        <v>44830.681849444445</v>
      </c>
      <c r="I1422" t="s">
        <v>3355</v>
      </c>
      <c r="J1422">
        <v>139.84</v>
      </c>
      <c r="K1422">
        <v>0</v>
      </c>
      <c r="L1422" t="s">
        <v>38</v>
      </c>
      <c r="M1422" t="s">
        <v>79</v>
      </c>
      <c r="Q1422">
        <v>139.84</v>
      </c>
      <c r="R1422" t="s">
        <v>94</v>
      </c>
      <c r="S1422">
        <v>29.143415999999998</v>
      </c>
      <c r="T1422">
        <v>-95.642166000000003</v>
      </c>
      <c r="U1422">
        <v>0.51058333300000003</v>
      </c>
      <c r="V1422">
        <v>1</v>
      </c>
      <c r="W1422">
        <v>1.6</v>
      </c>
      <c r="X1422">
        <v>1.6</v>
      </c>
      <c r="Y1422">
        <v>185.32499999999999</v>
      </c>
      <c r="Z1422">
        <v>48007015001</v>
      </c>
      <c r="AB1422" t="s">
        <v>41</v>
      </c>
      <c r="AC1422" t="s">
        <v>54</v>
      </c>
      <c r="AD1422" t="s">
        <v>54</v>
      </c>
      <c r="AE1422" t="s">
        <v>54</v>
      </c>
      <c r="AF1422" t="s">
        <v>6646</v>
      </c>
    </row>
    <row r="1423" spans="1:32" x14ac:dyDescent="0.25">
      <c r="A1423" t="s">
        <v>6647</v>
      </c>
      <c r="B1423" t="s">
        <v>6648</v>
      </c>
      <c r="C1423" t="s">
        <v>6649</v>
      </c>
      <c r="D1423" t="s">
        <v>3410</v>
      </c>
      <c r="E1423" t="s">
        <v>117</v>
      </c>
      <c r="F1423">
        <v>5</v>
      </c>
      <c r="G1423">
        <v>2022</v>
      </c>
      <c r="H1423" s="1">
        <v>44970.52668703704</v>
      </c>
      <c r="I1423" t="s">
        <v>3355</v>
      </c>
      <c r="J1423">
        <v>139.19999999999999</v>
      </c>
      <c r="K1423">
        <v>0</v>
      </c>
      <c r="L1423" t="s">
        <v>38</v>
      </c>
      <c r="M1423" t="s">
        <v>79</v>
      </c>
      <c r="Q1423">
        <v>139.19999999999999</v>
      </c>
      <c r="R1423" t="s">
        <v>94</v>
      </c>
      <c r="S1423">
        <v>41.320010000000003</v>
      </c>
      <c r="T1423">
        <v>-88.142179999999996</v>
      </c>
      <c r="U1423">
        <v>0.97641666699999996</v>
      </c>
      <c r="V1423">
        <v>1</v>
      </c>
      <c r="W1423">
        <v>3.3</v>
      </c>
      <c r="X1423">
        <v>1.25</v>
      </c>
      <c r="Y1423">
        <v>356.13600000000002</v>
      </c>
      <c r="Z1423">
        <v>17000067001</v>
      </c>
      <c r="AA1423">
        <v>355.10420179650004</v>
      </c>
      <c r="AB1423" t="s">
        <v>41</v>
      </c>
      <c r="AC1423" t="s">
        <v>54</v>
      </c>
      <c r="AD1423" t="s">
        <v>54</v>
      </c>
      <c r="AE1423" t="s">
        <v>73</v>
      </c>
      <c r="AF1423" t="s">
        <v>6650</v>
      </c>
    </row>
    <row r="1424" spans="1:32" x14ac:dyDescent="0.25">
      <c r="A1424" t="s">
        <v>6651</v>
      </c>
      <c r="B1424" t="s">
        <v>6652</v>
      </c>
      <c r="C1424" t="s">
        <v>6653</v>
      </c>
      <c r="D1424" t="s">
        <v>496</v>
      </c>
      <c r="E1424" t="s">
        <v>213</v>
      </c>
      <c r="F1424">
        <v>3</v>
      </c>
      <c r="G1424">
        <v>2022</v>
      </c>
      <c r="H1424" s="1">
        <v>44956.560976863424</v>
      </c>
      <c r="I1424" t="s">
        <v>3355</v>
      </c>
      <c r="J1424">
        <v>139.01300000000001</v>
      </c>
      <c r="K1424">
        <v>0</v>
      </c>
      <c r="L1424" t="s">
        <v>38</v>
      </c>
      <c r="M1424" t="s">
        <v>79</v>
      </c>
      <c r="Q1424">
        <v>139.01300000000001</v>
      </c>
      <c r="R1424" t="s">
        <v>52</v>
      </c>
      <c r="S1424">
        <v>40.425623999999999</v>
      </c>
      <c r="T1424">
        <v>-80.111722</v>
      </c>
      <c r="U1424">
        <v>0.66664999999999996</v>
      </c>
      <c r="V1424">
        <v>1</v>
      </c>
      <c r="W1424">
        <v>1</v>
      </c>
      <c r="X1424">
        <v>0</v>
      </c>
      <c r="Y1424">
        <v>242.67169999999999</v>
      </c>
      <c r="Z1424">
        <v>42005286001</v>
      </c>
      <c r="AA1424">
        <v>293.18859738069995</v>
      </c>
      <c r="AB1424" t="s">
        <v>41</v>
      </c>
      <c r="AC1424" t="s">
        <v>64</v>
      </c>
      <c r="AD1424" t="s">
        <v>54</v>
      </c>
      <c r="AE1424" t="s">
        <v>73</v>
      </c>
      <c r="AF1424" t="s">
        <v>6654</v>
      </c>
    </row>
    <row r="1425" spans="1:32" x14ac:dyDescent="0.25">
      <c r="A1425" t="s">
        <v>6655</v>
      </c>
      <c r="B1425" t="s">
        <v>6656</v>
      </c>
      <c r="C1425" t="s">
        <v>6657</v>
      </c>
      <c r="D1425" t="s">
        <v>6658</v>
      </c>
      <c r="E1425" t="s">
        <v>437</v>
      </c>
      <c r="F1425">
        <v>5</v>
      </c>
      <c r="G1425">
        <v>2022</v>
      </c>
      <c r="H1425" s="1">
        <v>44846.391959583336</v>
      </c>
      <c r="I1425" t="s">
        <v>3355</v>
      </c>
      <c r="J1425">
        <v>139</v>
      </c>
      <c r="K1425">
        <v>0</v>
      </c>
      <c r="L1425" t="s">
        <v>38</v>
      </c>
      <c r="M1425" t="s">
        <v>51</v>
      </c>
      <c r="N1425">
        <v>139</v>
      </c>
      <c r="R1425" t="s">
        <v>52</v>
      </c>
      <c r="S1425">
        <v>44.14425</v>
      </c>
      <c r="T1425">
        <v>-92.139360999999994</v>
      </c>
      <c r="U1425">
        <v>1.2862727270000001</v>
      </c>
      <c r="V1425">
        <v>2</v>
      </c>
      <c r="W1425">
        <v>2.67</v>
      </c>
      <c r="X1425">
        <v>2.67</v>
      </c>
      <c r="Y1425">
        <v>255.82036360000001</v>
      </c>
      <c r="AB1425" t="s">
        <v>41</v>
      </c>
      <c r="AC1425" t="s">
        <v>54</v>
      </c>
      <c r="AD1425" t="s">
        <v>54</v>
      </c>
      <c r="AE1425" t="s">
        <v>73</v>
      </c>
      <c r="AF1425" t="s">
        <v>6659</v>
      </c>
    </row>
    <row r="1426" spans="1:32" x14ac:dyDescent="0.25">
      <c r="A1426" t="s">
        <v>6660</v>
      </c>
      <c r="B1426" t="s">
        <v>6661</v>
      </c>
      <c r="C1426" t="s">
        <v>6662</v>
      </c>
      <c r="D1426" t="s">
        <v>6663</v>
      </c>
      <c r="E1426" t="s">
        <v>61</v>
      </c>
      <c r="F1426">
        <v>1</v>
      </c>
      <c r="G1426">
        <v>2022</v>
      </c>
      <c r="H1426" s="1">
        <v>44967.340088726851</v>
      </c>
      <c r="I1426" t="s">
        <v>3355</v>
      </c>
      <c r="J1426">
        <v>138.34567000000001</v>
      </c>
      <c r="K1426">
        <v>0</v>
      </c>
      <c r="L1426" t="s">
        <v>38</v>
      </c>
      <c r="M1426" t="s">
        <v>79</v>
      </c>
      <c r="Q1426">
        <v>138.34567000000001</v>
      </c>
      <c r="R1426" t="s">
        <v>86</v>
      </c>
      <c r="S1426">
        <v>41.351928999999998</v>
      </c>
      <c r="T1426">
        <v>-71.835051000000007</v>
      </c>
      <c r="U1426">
        <v>0.51024999999999998</v>
      </c>
      <c r="V1426">
        <v>1</v>
      </c>
      <c r="W1426">
        <v>1.3</v>
      </c>
      <c r="X1426">
        <v>0</v>
      </c>
      <c r="Y1426">
        <v>186.05500000000001</v>
      </c>
      <c r="Z1426">
        <v>9001370002</v>
      </c>
      <c r="AA1426">
        <v>323.23587599425008</v>
      </c>
      <c r="AB1426" t="s">
        <v>53</v>
      </c>
      <c r="AC1426" t="s">
        <v>64</v>
      </c>
      <c r="AD1426" t="s">
        <v>54</v>
      </c>
      <c r="AE1426" t="s">
        <v>73</v>
      </c>
      <c r="AF1426" t="s">
        <v>6664</v>
      </c>
    </row>
    <row r="1427" spans="1:32" x14ac:dyDescent="0.25">
      <c r="A1427" t="s">
        <v>6665</v>
      </c>
      <c r="B1427" t="s">
        <v>6666</v>
      </c>
      <c r="C1427" t="s">
        <v>6667</v>
      </c>
      <c r="D1427" t="s">
        <v>6668</v>
      </c>
      <c r="E1427" t="s">
        <v>213</v>
      </c>
      <c r="F1427">
        <v>3</v>
      </c>
      <c r="G1427">
        <v>2022</v>
      </c>
      <c r="H1427" s="1">
        <v>44951.484809201385</v>
      </c>
      <c r="I1427" t="s">
        <v>3355</v>
      </c>
      <c r="J1427">
        <v>138</v>
      </c>
      <c r="K1427">
        <v>0</v>
      </c>
      <c r="L1427" t="s">
        <v>38</v>
      </c>
      <c r="M1427" t="s">
        <v>79</v>
      </c>
      <c r="Q1427">
        <v>214</v>
      </c>
      <c r="R1427" t="s">
        <v>94</v>
      </c>
      <c r="S1427">
        <v>40.430073</v>
      </c>
      <c r="T1427">
        <v>-78.361124000000004</v>
      </c>
      <c r="U1427">
        <v>2.78775</v>
      </c>
      <c r="V1427">
        <v>1</v>
      </c>
      <c r="W1427">
        <v>6</v>
      </c>
      <c r="X1427">
        <v>0</v>
      </c>
      <c r="Y1427">
        <v>1014.434</v>
      </c>
      <c r="Z1427">
        <v>42004065001</v>
      </c>
      <c r="AA1427">
        <v>1622.5530451316999</v>
      </c>
      <c r="AB1427" t="s">
        <v>41</v>
      </c>
      <c r="AC1427" t="s">
        <v>54</v>
      </c>
      <c r="AD1427" t="s">
        <v>54</v>
      </c>
      <c r="AE1427" t="s">
        <v>73</v>
      </c>
      <c r="AF1427" t="s">
        <v>6669</v>
      </c>
    </row>
    <row r="1428" spans="1:32" x14ac:dyDescent="0.25">
      <c r="A1428" t="s">
        <v>6670</v>
      </c>
      <c r="B1428" t="s">
        <v>6671</v>
      </c>
      <c r="C1428" t="s">
        <v>6672</v>
      </c>
      <c r="D1428" t="s">
        <v>5228</v>
      </c>
      <c r="E1428" t="s">
        <v>213</v>
      </c>
      <c r="F1428">
        <v>3</v>
      </c>
      <c r="G1428">
        <v>2022</v>
      </c>
      <c r="H1428" s="1">
        <v>44950.425143101849</v>
      </c>
      <c r="I1428" t="s">
        <v>3355</v>
      </c>
      <c r="J1428">
        <v>137.47999999999999</v>
      </c>
      <c r="K1428">
        <v>0</v>
      </c>
      <c r="L1428" t="s">
        <v>38</v>
      </c>
      <c r="M1428" t="s">
        <v>679</v>
      </c>
      <c r="O1428">
        <v>137</v>
      </c>
      <c r="R1428" t="s">
        <v>86</v>
      </c>
      <c r="S1428">
        <v>40.543089999999999</v>
      </c>
      <c r="T1428">
        <v>-80.217410000000001</v>
      </c>
      <c r="U1428">
        <v>0.82708333300000003</v>
      </c>
      <c r="V1428">
        <v>1</v>
      </c>
      <c r="W1428">
        <v>2</v>
      </c>
      <c r="X1428">
        <v>0</v>
      </c>
      <c r="Y1428">
        <v>300.428</v>
      </c>
      <c r="Z1428">
        <v>42005242003</v>
      </c>
      <c r="AA1428">
        <v>819.47123491499997</v>
      </c>
      <c r="AB1428" t="s">
        <v>41</v>
      </c>
      <c r="AC1428" t="s">
        <v>54</v>
      </c>
      <c r="AD1428" t="s">
        <v>54</v>
      </c>
      <c r="AE1428" t="s">
        <v>55</v>
      </c>
      <c r="AF1428" t="s">
        <v>6673</v>
      </c>
    </row>
    <row r="1429" spans="1:32" x14ac:dyDescent="0.25">
      <c r="A1429" t="s">
        <v>6674</v>
      </c>
      <c r="B1429" t="s">
        <v>6675</v>
      </c>
      <c r="C1429" t="s">
        <v>6676</v>
      </c>
      <c r="D1429" t="s">
        <v>4333</v>
      </c>
      <c r="E1429" t="s">
        <v>117</v>
      </c>
      <c r="F1429">
        <v>5</v>
      </c>
      <c r="G1429">
        <v>2022</v>
      </c>
      <c r="H1429" s="1">
        <v>44939.401868391207</v>
      </c>
      <c r="I1429" t="s">
        <v>3355</v>
      </c>
      <c r="J1429">
        <v>137</v>
      </c>
      <c r="K1429">
        <v>0</v>
      </c>
      <c r="L1429" t="s">
        <v>38</v>
      </c>
      <c r="M1429" t="s">
        <v>79</v>
      </c>
      <c r="Q1429">
        <v>137</v>
      </c>
      <c r="R1429" t="s">
        <v>52</v>
      </c>
      <c r="S1429">
        <v>39.174242</v>
      </c>
      <c r="T1429">
        <v>-89.637479999999996</v>
      </c>
      <c r="U1429">
        <v>2.6298333330000001</v>
      </c>
      <c r="V1429">
        <v>4</v>
      </c>
      <c r="W1429">
        <v>5.35</v>
      </c>
      <c r="X1429">
        <v>2.14</v>
      </c>
      <c r="Y1429">
        <v>957.99</v>
      </c>
      <c r="Z1429">
        <v>17005310001</v>
      </c>
      <c r="AA1429">
        <v>750.27144174440002</v>
      </c>
      <c r="AB1429" t="s">
        <v>54</v>
      </c>
      <c r="AC1429" t="s">
        <v>54</v>
      </c>
      <c r="AD1429" t="s">
        <v>54</v>
      </c>
      <c r="AE1429" t="s">
        <v>73</v>
      </c>
      <c r="AF1429" t="s">
        <v>6677</v>
      </c>
    </row>
    <row r="1430" spans="1:32" x14ac:dyDescent="0.25">
      <c r="A1430" t="s">
        <v>4691</v>
      </c>
      <c r="B1430" t="s">
        <v>6678</v>
      </c>
      <c r="C1430" t="s">
        <v>6679</v>
      </c>
      <c r="D1430" t="s">
        <v>4691</v>
      </c>
      <c r="E1430" t="s">
        <v>437</v>
      </c>
      <c r="F1430">
        <v>5</v>
      </c>
      <c r="G1430">
        <v>2022</v>
      </c>
      <c r="H1430" s="1">
        <v>44946.660389837962</v>
      </c>
      <c r="I1430" t="s">
        <v>3355</v>
      </c>
      <c r="J1430">
        <v>136.6</v>
      </c>
      <c r="K1430">
        <v>0</v>
      </c>
      <c r="L1430" t="s">
        <v>38</v>
      </c>
      <c r="M1430" t="s">
        <v>51</v>
      </c>
      <c r="N1430">
        <v>136.6</v>
      </c>
      <c r="R1430" t="s">
        <v>52</v>
      </c>
      <c r="S1430">
        <v>45.966079999999998</v>
      </c>
      <c r="T1430">
        <v>-94.367810000000006</v>
      </c>
      <c r="U1430">
        <v>1.1771166669999999</v>
      </c>
      <c r="V1430">
        <v>1</v>
      </c>
      <c r="W1430">
        <v>2.4</v>
      </c>
      <c r="X1430">
        <v>2.4</v>
      </c>
      <c r="Y1430">
        <v>430.37830000000002</v>
      </c>
      <c r="AB1430" t="s">
        <v>41</v>
      </c>
      <c r="AC1430" t="s">
        <v>54</v>
      </c>
      <c r="AD1430" t="s">
        <v>54</v>
      </c>
      <c r="AE1430" t="s">
        <v>65</v>
      </c>
      <c r="AF1430" t="s">
        <v>6680</v>
      </c>
    </row>
    <row r="1431" spans="1:32" x14ac:dyDescent="0.25">
      <c r="A1431" t="s">
        <v>6681</v>
      </c>
      <c r="B1431" t="s">
        <v>6682</v>
      </c>
      <c r="C1431" t="s">
        <v>6682</v>
      </c>
      <c r="D1431" t="s">
        <v>98</v>
      </c>
      <c r="E1431" t="s">
        <v>99</v>
      </c>
      <c r="F1431">
        <v>6</v>
      </c>
      <c r="G1431">
        <v>2022</v>
      </c>
      <c r="H1431" s="1">
        <v>44834.536191134262</v>
      </c>
      <c r="I1431" t="s">
        <v>3355</v>
      </c>
      <c r="J1431">
        <v>135.61000000000001</v>
      </c>
      <c r="K1431">
        <v>0</v>
      </c>
      <c r="L1431" t="s">
        <v>38</v>
      </c>
      <c r="M1431" t="s">
        <v>51</v>
      </c>
      <c r="N1431">
        <v>135.61000000000001</v>
      </c>
      <c r="R1431" t="s">
        <v>52</v>
      </c>
      <c r="S1431">
        <v>29.838282</v>
      </c>
      <c r="T1431">
        <v>-95.666777999999994</v>
      </c>
      <c r="U1431">
        <v>0.199108333</v>
      </c>
      <c r="V1431">
        <v>1</v>
      </c>
      <c r="W1431">
        <v>1.2</v>
      </c>
      <c r="X1431">
        <v>0</v>
      </c>
      <c r="Y1431">
        <v>72.121600000000001</v>
      </c>
      <c r="AB1431" t="s">
        <v>41</v>
      </c>
      <c r="AC1431" t="s">
        <v>54</v>
      </c>
      <c r="AD1431" t="s">
        <v>54</v>
      </c>
      <c r="AE1431" t="s">
        <v>54</v>
      </c>
      <c r="AF1431" t="s">
        <v>6683</v>
      </c>
    </row>
    <row r="1432" spans="1:32" x14ac:dyDescent="0.25">
      <c r="A1432" t="s">
        <v>6684</v>
      </c>
      <c r="B1432" t="s">
        <v>6685</v>
      </c>
      <c r="C1432" t="s">
        <v>6685</v>
      </c>
      <c r="D1432" t="s">
        <v>6369</v>
      </c>
      <c r="E1432" t="s">
        <v>99</v>
      </c>
      <c r="F1432">
        <v>6</v>
      </c>
      <c r="G1432">
        <v>2022</v>
      </c>
      <c r="H1432" s="1">
        <v>44812.387443136577</v>
      </c>
      <c r="I1432" t="s">
        <v>3355</v>
      </c>
      <c r="J1432">
        <v>135</v>
      </c>
      <c r="K1432">
        <v>0</v>
      </c>
      <c r="L1432" t="s">
        <v>38</v>
      </c>
      <c r="M1432" t="s">
        <v>79</v>
      </c>
      <c r="Q1432">
        <v>135</v>
      </c>
      <c r="R1432" t="s">
        <v>86</v>
      </c>
      <c r="S1432">
        <v>31.694889</v>
      </c>
      <c r="T1432">
        <v>-96.142167000000001</v>
      </c>
      <c r="U1432">
        <v>0.29233333299999997</v>
      </c>
      <c r="V1432">
        <v>1</v>
      </c>
      <c r="W1432">
        <v>0.8</v>
      </c>
      <c r="X1432">
        <v>0</v>
      </c>
      <c r="Y1432">
        <v>106.655</v>
      </c>
      <c r="AB1432" t="s">
        <v>118</v>
      </c>
      <c r="AC1432" t="s">
        <v>54</v>
      </c>
      <c r="AD1432" t="s">
        <v>54</v>
      </c>
      <c r="AE1432" t="s">
        <v>54</v>
      </c>
      <c r="AF1432" t="s">
        <v>6686</v>
      </c>
    </row>
    <row r="1433" spans="1:32" x14ac:dyDescent="0.25">
      <c r="A1433" t="s">
        <v>6687</v>
      </c>
      <c r="B1433" t="s">
        <v>6688</v>
      </c>
      <c r="C1433" t="s">
        <v>6689</v>
      </c>
      <c r="D1433" t="s">
        <v>6690</v>
      </c>
      <c r="E1433" t="s">
        <v>543</v>
      </c>
      <c r="F1433">
        <v>7</v>
      </c>
      <c r="G1433">
        <v>2022</v>
      </c>
      <c r="H1433" s="1">
        <v>44935.569766157409</v>
      </c>
      <c r="I1433" t="s">
        <v>3355</v>
      </c>
      <c r="J1433">
        <v>134.53</v>
      </c>
      <c r="K1433">
        <v>0</v>
      </c>
      <c r="L1433" t="s">
        <v>38</v>
      </c>
      <c r="M1433" t="s">
        <v>51</v>
      </c>
      <c r="N1433">
        <v>134.53</v>
      </c>
      <c r="R1433" t="s">
        <v>52</v>
      </c>
      <c r="S1433">
        <v>38.210833000000001</v>
      </c>
      <c r="T1433">
        <v>-90.381621999999993</v>
      </c>
      <c r="U1433">
        <v>1.9375</v>
      </c>
      <c r="V1433">
        <v>1</v>
      </c>
      <c r="W1433">
        <v>0</v>
      </c>
      <c r="X1433">
        <v>0</v>
      </c>
      <c r="Y1433">
        <v>706.08</v>
      </c>
      <c r="Z1433">
        <v>29001186001</v>
      </c>
      <c r="AA1433">
        <v>874.10265057599986</v>
      </c>
      <c r="AB1433" t="s">
        <v>41</v>
      </c>
      <c r="AC1433" t="s">
        <v>72</v>
      </c>
      <c r="AD1433" t="s">
        <v>54</v>
      </c>
      <c r="AE1433" t="s">
        <v>54</v>
      </c>
      <c r="AF1433" t="s">
        <v>6691</v>
      </c>
    </row>
    <row r="1434" spans="1:32" x14ac:dyDescent="0.25">
      <c r="A1434" t="s">
        <v>6692</v>
      </c>
      <c r="B1434" t="s">
        <v>6693</v>
      </c>
      <c r="C1434" t="s">
        <v>6694</v>
      </c>
      <c r="D1434" t="s">
        <v>6695</v>
      </c>
      <c r="E1434" t="s">
        <v>1449</v>
      </c>
      <c r="F1434">
        <v>3</v>
      </c>
      <c r="G1434">
        <v>2022</v>
      </c>
      <c r="H1434" s="1">
        <v>44972.604498449073</v>
      </c>
      <c r="I1434" t="s">
        <v>3355</v>
      </c>
      <c r="J1434">
        <v>134.30000000000001</v>
      </c>
      <c r="K1434">
        <v>0</v>
      </c>
      <c r="L1434" t="s">
        <v>38</v>
      </c>
      <c r="M1434" t="s">
        <v>79</v>
      </c>
      <c r="Q1434">
        <v>134.30000000000001</v>
      </c>
      <c r="R1434" t="s">
        <v>52</v>
      </c>
      <c r="S1434">
        <v>38.436950000000003</v>
      </c>
      <c r="T1434">
        <v>-81.834029999999998</v>
      </c>
      <c r="U1434">
        <v>1.4582499999999999E-3</v>
      </c>
      <c r="V1434">
        <v>2</v>
      </c>
      <c r="W1434">
        <v>1.875</v>
      </c>
      <c r="X1434">
        <v>0</v>
      </c>
      <c r="Y1434">
        <v>0.40280127300000002</v>
      </c>
      <c r="Z1434">
        <v>54004008001</v>
      </c>
      <c r="AA1434">
        <v>540.3047008872901</v>
      </c>
      <c r="AB1434" t="s">
        <v>544</v>
      </c>
      <c r="AC1434" t="s">
        <v>54</v>
      </c>
      <c r="AD1434" t="s">
        <v>54</v>
      </c>
      <c r="AE1434" t="s">
        <v>73</v>
      </c>
      <c r="AF1434" t="s">
        <v>6696</v>
      </c>
    </row>
    <row r="1435" spans="1:32" x14ac:dyDescent="0.25">
      <c r="A1435" t="s">
        <v>6697</v>
      </c>
      <c r="B1435" t="s">
        <v>6698</v>
      </c>
      <c r="C1435" t="s">
        <v>6699</v>
      </c>
      <c r="D1435" t="s">
        <v>6697</v>
      </c>
      <c r="E1435" t="s">
        <v>437</v>
      </c>
      <c r="F1435">
        <v>5</v>
      </c>
      <c r="G1435">
        <v>2022</v>
      </c>
      <c r="H1435" s="1">
        <v>44949.511407847225</v>
      </c>
      <c r="I1435" t="s">
        <v>3355</v>
      </c>
      <c r="J1435">
        <v>133.85</v>
      </c>
      <c r="K1435">
        <v>0</v>
      </c>
      <c r="L1435" t="s">
        <v>38</v>
      </c>
      <c r="M1435" t="s">
        <v>51</v>
      </c>
      <c r="N1435">
        <v>133.85</v>
      </c>
      <c r="R1435" t="s">
        <v>52</v>
      </c>
      <c r="S1435">
        <v>44.933300000000003</v>
      </c>
      <c r="T1435">
        <v>-95.716700000000003</v>
      </c>
      <c r="U1435">
        <v>0.95316666699999997</v>
      </c>
      <c r="V1435">
        <v>1</v>
      </c>
      <c r="W1435">
        <v>3</v>
      </c>
      <c r="X1435">
        <v>0</v>
      </c>
      <c r="Y1435">
        <v>348.32499999999999</v>
      </c>
      <c r="AB1435" t="s">
        <v>41</v>
      </c>
      <c r="AC1435" t="s">
        <v>54</v>
      </c>
      <c r="AD1435" t="s">
        <v>54</v>
      </c>
      <c r="AE1435" t="s">
        <v>73</v>
      </c>
      <c r="AF1435" t="s">
        <v>6700</v>
      </c>
    </row>
    <row r="1436" spans="1:32" x14ac:dyDescent="0.25">
      <c r="A1436" t="s">
        <v>6701</v>
      </c>
      <c r="B1436" t="s">
        <v>6702</v>
      </c>
      <c r="C1436" t="s">
        <v>6702</v>
      </c>
      <c r="D1436" t="s">
        <v>98</v>
      </c>
      <c r="E1436" t="s">
        <v>99</v>
      </c>
      <c r="F1436">
        <v>6</v>
      </c>
      <c r="G1436">
        <v>2022</v>
      </c>
      <c r="H1436" s="1">
        <v>44834.537564212966</v>
      </c>
      <c r="I1436" t="s">
        <v>3355</v>
      </c>
      <c r="J1436">
        <v>133.44</v>
      </c>
      <c r="K1436">
        <v>0</v>
      </c>
      <c r="L1436" t="s">
        <v>38</v>
      </c>
      <c r="M1436" t="s">
        <v>79</v>
      </c>
      <c r="Q1436">
        <v>133.44</v>
      </c>
      <c r="R1436" t="s">
        <v>52</v>
      </c>
      <c r="S1436">
        <v>30.039313</v>
      </c>
      <c r="T1436">
        <v>-95.434684000000004</v>
      </c>
      <c r="U1436">
        <v>0.53541666700000001</v>
      </c>
      <c r="V1436">
        <v>1</v>
      </c>
      <c r="W1436">
        <v>1</v>
      </c>
      <c r="X1436">
        <v>0</v>
      </c>
      <c r="Y1436">
        <v>195.48599999999999</v>
      </c>
      <c r="AB1436" t="s">
        <v>41</v>
      </c>
      <c r="AC1436" t="s">
        <v>54</v>
      </c>
      <c r="AD1436" t="s">
        <v>54</v>
      </c>
      <c r="AE1436" t="s">
        <v>54</v>
      </c>
      <c r="AF1436" t="s">
        <v>6703</v>
      </c>
    </row>
    <row r="1437" spans="1:32" x14ac:dyDescent="0.25">
      <c r="A1437" t="s">
        <v>6704</v>
      </c>
      <c r="B1437" t="s">
        <v>6705</v>
      </c>
      <c r="C1437" t="s">
        <v>6705</v>
      </c>
      <c r="D1437" t="s">
        <v>6706</v>
      </c>
      <c r="E1437" t="s">
        <v>99</v>
      </c>
      <c r="F1437">
        <v>6</v>
      </c>
      <c r="G1437">
        <v>2022</v>
      </c>
      <c r="H1437" s="1">
        <v>44825.355148680559</v>
      </c>
      <c r="I1437" t="s">
        <v>3355</v>
      </c>
      <c r="J1437">
        <v>133.22</v>
      </c>
      <c r="K1437">
        <v>0</v>
      </c>
      <c r="L1437" t="s">
        <v>38</v>
      </c>
      <c r="M1437" t="s">
        <v>79</v>
      </c>
      <c r="Q1437">
        <v>133.22</v>
      </c>
      <c r="R1437" t="s">
        <v>94</v>
      </c>
      <c r="S1437">
        <v>32.465221999999997</v>
      </c>
      <c r="T1437">
        <v>-95.403278</v>
      </c>
      <c r="U1437">
        <v>0.77233333299999996</v>
      </c>
      <c r="V1437">
        <v>1</v>
      </c>
      <c r="W1437">
        <v>1.3</v>
      </c>
      <c r="X1437">
        <v>1.3</v>
      </c>
      <c r="Y1437">
        <v>281.90100000000001</v>
      </c>
      <c r="Z1437">
        <v>48005010001</v>
      </c>
      <c r="AA1437">
        <v>473.4722690619999</v>
      </c>
      <c r="AB1437" t="s">
        <v>41</v>
      </c>
      <c r="AC1437" t="s">
        <v>54</v>
      </c>
      <c r="AD1437" t="s">
        <v>54</v>
      </c>
      <c r="AE1437" t="s">
        <v>73</v>
      </c>
      <c r="AF1437" t="s">
        <v>6707</v>
      </c>
    </row>
    <row r="1438" spans="1:32" x14ac:dyDescent="0.25">
      <c r="A1438" t="s">
        <v>6708</v>
      </c>
      <c r="B1438" t="s">
        <v>6709</v>
      </c>
      <c r="C1438" t="s">
        <v>6710</v>
      </c>
      <c r="D1438" t="s">
        <v>6711</v>
      </c>
      <c r="E1438" t="s">
        <v>259</v>
      </c>
      <c r="F1438">
        <v>7</v>
      </c>
      <c r="G1438">
        <v>2022</v>
      </c>
      <c r="H1438" s="1">
        <v>44963.541731620367</v>
      </c>
      <c r="I1438" t="s">
        <v>3355</v>
      </c>
      <c r="J1438">
        <v>133</v>
      </c>
      <c r="K1438">
        <v>0</v>
      </c>
      <c r="L1438" t="s">
        <v>38</v>
      </c>
      <c r="M1438" t="s">
        <v>51</v>
      </c>
      <c r="N1438">
        <v>133</v>
      </c>
      <c r="R1438" t="s">
        <v>52</v>
      </c>
      <c r="S1438">
        <v>42.105187000000001</v>
      </c>
      <c r="T1438">
        <v>-91.287251999999995</v>
      </c>
      <c r="U1438">
        <v>0</v>
      </c>
      <c r="V1438">
        <v>1</v>
      </c>
      <c r="W1438">
        <v>2.25</v>
      </c>
      <c r="X1438">
        <v>1.25</v>
      </c>
      <c r="Y1438">
        <v>0</v>
      </c>
      <c r="Z1438">
        <v>19000024001</v>
      </c>
      <c r="AA1438">
        <v>271.33603111629998</v>
      </c>
      <c r="AB1438" t="s">
        <v>41</v>
      </c>
      <c r="AC1438" t="s">
        <v>72</v>
      </c>
      <c r="AD1438" t="s">
        <v>54</v>
      </c>
      <c r="AE1438" t="s">
        <v>73</v>
      </c>
      <c r="AF1438" t="s">
        <v>6712</v>
      </c>
    </row>
    <row r="1439" spans="1:32" x14ac:dyDescent="0.25">
      <c r="A1439" t="s">
        <v>6713</v>
      </c>
      <c r="B1439" t="s">
        <v>6714</v>
      </c>
      <c r="C1439" t="s">
        <v>6715</v>
      </c>
      <c r="D1439" t="s">
        <v>6713</v>
      </c>
      <c r="E1439" t="s">
        <v>437</v>
      </c>
      <c r="F1439">
        <v>5</v>
      </c>
      <c r="G1439">
        <v>2022</v>
      </c>
      <c r="H1439" s="1">
        <v>44847.443878032405</v>
      </c>
      <c r="I1439" t="s">
        <v>3355</v>
      </c>
      <c r="J1439">
        <v>133</v>
      </c>
      <c r="K1439">
        <v>0</v>
      </c>
      <c r="L1439" t="s">
        <v>38</v>
      </c>
      <c r="M1439" t="s">
        <v>51</v>
      </c>
      <c r="N1439">
        <v>133</v>
      </c>
      <c r="R1439" t="s">
        <v>52</v>
      </c>
      <c r="S1439">
        <v>47.016455999999998</v>
      </c>
      <c r="T1439">
        <v>-91.665121999999997</v>
      </c>
      <c r="U1439">
        <v>0.8</v>
      </c>
      <c r="V1439">
        <v>1</v>
      </c>
      <c r="W1439">
        <v>1.6</v>
      </c>
      <c r="X1439">
        <v>1.6</v>
      </c>
      <c r="Y1439">
        <v>292.26</v>
      </c>
      <c r="Z1439">
        <v>27000185001</v>
      </c>
      <c r="AA1439">
        <v>200.31519075700001</v>
      </c>
      <c r="AB1439" t="s">
        <v>87</v>
      </c>
      <c r="AC1439" t="s">
        <v>72</v>
      </c>
      <c r="AD1439" t="s">
        <v>54</v>
      </c>
      <c r="AE1439" t="s">
        <v>65</v>
      </c>
      <c r="AF1439" t="s">
        <v>6716</v>
      </c>
    </row>
    <row r="1440" spans="1:32" x14ac:dyDescent="0.25">
      <c r="A1440" t="s">
        <v>6717</v>
      </c>
      <c r="B1440" t="s">
        <v>6718</v>
      </c>
      <c r="C1440" t="s">
        <v>6718</v>
      </c>
      <c r="D1440" t="s">
        <v>98</v>
      </c>
      <c r="E1440" t="s">
        <v>99</v>
      </c>
      <c r="F1440">
        <v>6</v>
      </c>
      <c r="G1440">
        <v>2022</v>
      </c>
      <c r="H1440" s="1">
        <v>44834.708147986108</v>
      </c>
      <c r="I1440" t="s">
        <v>3355</v>
      </c>
      <c r="J1440">
        <v>132.88</v>
      </c>
      <c r="K1440">
        <v>0</v>
      </c>
      <c r="L1440" t="s">
        <v>38</v>
      </c>
      <c r="M1440" t="s">
        <v>51</v>
      </c>
      <c r="N1440">
        <v>132.88</v>
      </c>
      <c r="R1440" t="s">
        <v>52</v>
      </c>
      <c r="S1440">
        <v>30.027044</v>
      </c>
      <c r="T1440">
        <v>-95.302245999999997</v>
      </c>
      <c r="U1440">
        <v>0.89969975000000002</v>
      </c>
      <c r="V1440">
        <v>1</v>
      </c>
      <c r="W1440">
        <v>1.5</v>
      </c>
      <c r="X1440">
        <v>0</v>
      </c>
      <c r="Y1440">
        <v>328.61263600000001</v>
      </c>
      <c r="AB1440" t="s">
        <v>41</v>
      </c>
      <c r="AC1440" t="s">
        <v>54</v>
      </c>
      <c r="AD1440" t="s">
        <v>54</v>
      </c>
      <c r="AE1440" t="s">
        <v>54</v>
      </c>
      <c r="AF1440" t="s">
        <v>6719</v>
      </c>
    </row>
    <row r="1441" spans="1:32" x14ac:dyDescent="0.25">
      <c r="A1441" t="s">
        <v>6720</v>
      </c>
      <c r="B1441" t="s">
        <v>6721</v>
      </c>
      <c r="C1441" t="s">
        <v>6722</v>
      </c>
      <c r="D1441" t="s">
        <v>6723</v>
      </c>
      <c r="E1441" t="s">
        <v>85</v>
      </c>
      <c r="F1441">
        <v>2</v>
      </c>
      <c r="G1441">
        <v>2022</v>
      </c>
      <c r="H1441" s="1">
        <v>44971.585087916668</v>
      </c>
      <c r="I1441" t="s">
        <v>3355</v>
      </c>
      <c r="J1441">
        <v>132.69999999999999</v>
      </c>
      <c r="K1441">
        <v>0</v>
      </c>
      <c r="L1441" t="s">
        <v>38</v>
      </c>
      <c r="M1441" t="s">
        <v>51</v>
      </c>
      <c r="N1441">
        <v>132.69999999999999</v>
      </c>
      <c r="R1441" t="s">
        <v>86</v>
      </c>
      <c r="S1441">
        <v>44.679471999999997</v>
      </c>
      <c r="T1441">
        <v>-74.993667000000002</v>
      </c>
      <c r="U1441">
        <v>0</v>
      </c>
      <c r="V1441">
        <v>1</v>
      </c>
      <c r="W1441">
        <v>3.5</v>
      </c>
      <c r="X1441">
        <v>0</v>
      </c>
      <c r="Y1441">
        <v>0</v>
      </c>
      <c r="Z1441">
        <v>36006117001</v>
      </c>
      <c r="AA1441">
        <v>901.78256784424002</v>
      </c>
      <c r="AB1441" t="s">
        <v>53</v>
      </c>
      <c r="AC1441" t="s">
        <v>42</v>
      </c>
      <c r="AD1441" t="s">
        <v>54</v>
      </c>
      <c r="AE1441" t="s">
        <v>54</v>
      </c>
      <c r="AF1441" t="s">
        <v>6724</v>
      </c>
    </row>
    <row r="1442" spans="1:32" x14ac:dyDescent="0.25">
      <c r="A1442" t="s">
        <v>6725</v>
      </c>
      <c r="B1442" t="s">
        <v>6726</v>
      </c>
      <c r="C1442" t="s">
        <v>6727</v>
      </c>
      <c r="D1442" t="s">
        <v>6728</v>
      </c>
      <c r="E1442" t="s">
        <v>1083</v>
      </c>
      <c r="F1442">
        <v>8</v>
      </c>
      <c r="G1442">
        <v>2022</v>
      </c>
      <c r="H1442" s="1">
        <v>44959.436912881945</v>
      </c>
      <c r="I1442" t="s">
        <v>3355</v>
      </c>
      <c r="J1442">
        <v>132</v>
      </c>
      <c r="K1442">
        <v>0</v>
      </c>
      <c r="L1442" t="s">
        <v>38</v>
      </c>
      <c r="M1442" t="s">
        <v>473</v>
      </c>
      <c r="N1442">
        <v>109</v>
      </c>
      <c r="Q1442">
        <v>23</v>
      </c>
      <c r="R1442" t="s">
        <v>52</v>
      </c>
      <c r="S1442">
        <v>44.386625000000002</v>
      </c>
      <c r="T1442">
        <v>-103.71223999999999</v>
      </c>
      <c r="U1442">
        <v>1.283658333</v>
      </c>
      <c r="V1442">
        <v>2</v>
      </c>
      <c r="W1442">
        <v>2</v>
      </c>
      <c r="X1442">
        <v>2</v>
      </c>
      <c r="Y1442">
        <v>468.7</v>
      </c>
      <c r="Z1442">
        <v>46000032001</v>
      </c>
      <c r="AA1442">
        <v>36.420943774000001</v>
      </c>
      <c r="AB1442" t="s">
        <v>41</v>
      </c>
      <c r="AC1442" t="s">
        <v>72</v>
      </c>
      <c r="AD1442" t="s">
        <v>54</v>
      </c>
      <c r="AE1442" t="s">
        <v>73</v>
      </c>
      <c r="AF1442" t="s">
        <v>6729</v>
      </c>
    </row>
    <row r="1443" spans="1:32" x14ac:dyDescent="0.25">
      <c r="A1443" t="s">
        <v>6730</v>
      </c>
      <c r="B1443" t="s">
        <v>6731</v>
      </c>
      <c r="C1443" t="s">
        <v>6731</v>
      </c>
      <c r="D1443" t="s">
        <v>98</v>
      </c>
      <c r="E1443" t="s">
        <v>99</v>
      </c>
      <c r="F1443">
        <v>6</v>
      </c>
      <c r="G1443">
        <v>2022</v>
      </c>
      <c r="H1443" s="1">
        <v>44834.539341875003</v>
      </c>
      <c r="I1443" t="s">
        <v>3355</v>
      </c>
      <c r="J1443">
        <v>131.69999999999999</v>
      </c>
      <c r="K1443">
        <v>0</v>
      </c>
      <c r="L1443" t="s">
        <v>38</v>
      </c>
      <c r="M1443" t="s">
        <v>51</v>
      </c>
      <c r="N1443">
        <v>131.69999999999999</v>
      </c>
      <c r="R1443" t="s">
        <v>52</v>
      </c>
      <c r="S1443">
        <v>29.917694000000001</v>
      </c>
      <c r="T1443">
        <v>-95.587110999999993</v>
      </c>
      <c r="U1443">
        <v>0.74908333299999996</v>
      </c>
      <c r="V1443">
        <v>1</v>
      </c>
      <c r="W1443">
        <v>0</v>
      </c>
      <c r="X1443">
        <v>2.5</v>
      </c>
      <c r="Y1443">
        <v>273.44499999999999</v>
      </c>
      <c r="Z1443">
        <v>48007156001</v>
      </c>
      <c r="AA1443">
        <v>910.52359435000005</v>
      </c>
      <c r="AB1443" t="s">
        <v>41</v>
      </c>
      <c r="AC1443" t="s">
        <v>64</v>
      </c>
      <c r="AD1443" t="s">
        <v>54</v>
      </c>
      <c r="AE1443" t="s">
        <v>73</v>
      </c>
      <c r="AF1443" t="s">
        <v>6732</v>
      </c>
    </row>
    <row r="1444" spans="1:32" x14ac:dyDescent="0.25">
      <c r="A1444" t="s">
        <v>6733</v>
      </c>
      <c r="B1444" t="s">
        <v>6734</v>
      </c>
      <c r="C1444" t="s">
        <v>6735</v>
      </c>
      <c r="D1444" t="s">
        <v>6736</v>
      </c>
      <c r="E1444" t="s">
        <v>1023</v>
      </c>
      <c r="F1444">
        <v>8</v>
      </c>
      <c r="G1444">
        <v>2022</v>
      </c>
      <c r="H1444" s="1">
        <v>44936.624898518516</v>
      </c>
      <c r="I1444" t="s">
        <v>3355</v>
      </c>
      <c r="J1444">
        <v>131.5</v>
      </c>
      <c r="K1444">
        <v>0</v>
      </c>
      <c r="L1444" t="s">
        <v>38</v>
      </c>
      <c r="M1444" t="s">
        <v>79</v>
      </c>
      <c r="Q1444">
        <v>131.5</v>
      </c>
      <c r="R1444" t="s">
        <v>94</v>
      </c>
      <c r="S1444">
        <v>38.799999999999997</v>
      </c>
      <c r="T1444">
        <v>-106.104444</v>
      </c>
      <c r="U1444">
        <v>0.50608333299999997</v>
      </c>
      <c r="V1444">
        <v>1</v>
      </c>
      <c r="W1444">
        <v>1.5</v>
      </c>
      <c r="X1444">
        <v>0</v>
      </c>
      <c r="Y1444">
        <v>184.95500000000001</v>
      </c>
      <c r="Z1444">
        <v>8000274001</v>
      </c>
      <c r="AA1444">
        <v>364.20943773999994</v>
      </c>
      <c r="AB1444" t="s">
        <v>54</v>
      </c>
      <c r="AC1444" t="s">
        <v>72</v>
      </c>
      <c r="AD1444" t="s">
        <v>54</v>
      </c>
      <c r="AE1444" t="s">
        <v>65</v>
      </c>
      <c r="AF1444" t="s">
        <v>6737</v>
      </c>
    </row>
    <row r="1445" spans="1:32" x14ac:dyDescent="0.25">
      <c r="A1445" t="s">
        <v>6738</v>
      </c>
      <c r="B1445" t="s">
        <v>6739</v>
      </c>
      <c r="C1445" t="s">
        <v>6740</v>
      </c>
      <c r="D1445" t="s">
        <v>6741</v>
      </c>
      <c r="E1445" t="s">
        <v>192</v>
      </c>
      <c r="F1445">
        <v>4</v>
      </c>
      <c r="G1445">
        <v>2022</v>
      </c>
      <c r="H1445" s="1">
        <v>44985.444067893521</v>
      </c>
      <c r="I1445" t="s">
        <v>3355</v>
      </c>
      <c r="J1445">
        <v>131</v>
      </c>
      <c r="K1445">
        <v>0</v>
      </c>
      <c r="L1445" t="s">
        <v>38</v>
      </c>
      <c r="M1445" t="s">
        <v>51</v>
      </c>
      <c r="N1445">
        <v>131</v>
      </c>
      <c r="R1445" t="s">
        <v>52</v>
      </c>
      <c r="S1445">
        <v>32.901400000000002</v>
      </c>
      <c r="T1445">
        <v>-85.951400000000007</v>
      </c>
      <c r="U1445">
        <v>11.318333333</v>
      </c>
      <c r="V1445">
        <v>4</v>
      </c>
      <c r="W1445">
        <v>8.5</v>
      </c>
      <c r="X1445">
        <v>0.1</v>
      </c>
      <c r="Y1445">
        <v>1825</v>
      </c>
      <c r="Z1445">
        <v>1000004001</v>
      </c>
      <c r="AA1445">
        <v>2403.7822890839998</v>
      </c>
      <c r="AB1445" t="s">
        <v>41</v>
      </c>
      <c r="AC1445" t="s">
        <v>72</v>
      </c>
      <c r="AD1445" t="s">
        <v>54</v>
      </c>
      <c r="AE1445" t="s">
        <v>73</v>
      </c>
      <c r="AF1445" t="s">
        <v>6742</v>
      </c>
    </row>
    <row r="1446" spans="1:32" x14ac:dyDescent="0.25">
      <c r="A1446" t="s">
        <v>6743</v>
      </c>
      <c r="B1446" t="s">
        <v>6744</v>
      </c>
      <c r="C1446" t="s">
        <v>6745</v>
      </c>
      <c r="D1446" t="s">
        <v>3208</v>
      </c>
      <c r="E1446" t="s">
        <v>437</v>
      </c>
      <c r="F1446">
        <v>5</v>
      </c>
      <c r="G1446">
        <v>2022</v>
      </c>
      <c r="H1446" s="1">
        <v>44952.449663634259</v>
      </c>
      <c r="I1446" t="s">
        <v>3355</v>
      </c>
      <c r="J1446">
        <v>130.5</v>
      </c>
      <c r="K1446">
        <v>0</v>
      </c>
      <c r="L1446" t="s">
        <v>38</v>
      </c>
      <c r="M1446" t="s">
        <v>51</v>
      </c>
      <c r="N1446">
        <v>130.5</v>
      </c>
      <c r="R1446" t="s">
        <v>52</v>
      </c>
      <c r="S1446">
        <v>45.974980000000002</v>
      </c>
      <c r="T1446">
        <v>-94.860519999999994</v>
      </c>
      <c r="U1446">
        <v>1.39175</v>
      </c>
      <c r="V1446">
        <v>1</v>
      </c>
      <c r="W1446">
        <v>3.64</v>
      </c>
      <c r="X1446">
        <v>3.64</v>
      </c>
      <c r="Y1446">
        <v>508.44799999999998</v>
      </c>
      <c r="Z1446">
        <v>27000194001</v>
      </c>
      <c r="AA1446">
        <v>143.86272790729998</v>
      </c>
      <c r="AB1446" t="s">
        <v>41</v>
      </c>
      <c r="AC1446" t="s">
        <v>64</v>
      </c>
      <c r="AD1446" t="s">
        <v>54</v>
      </c>
      <c r="AE1446" t="s">
        <v>73</v>
      </c>
      <c r="AF1446" t="s">
        <v>6746</v>
      </c>
    </row>
    <row r="1447" spans="1:32" x14ac:dyDescent="0.25">
      <c r="A1447" t="s">
        <v>6747</v>
      </c>
      <c r="B1447" t="s">
        <v>6748</v>
      </c>
      <c r="C1447" t="s">
        <v>6749</v>
      </c>
      <c r="D1447" t="s">
        <v>6750</v>
      </c>
      <c r="E1447" t="s">
        <v>36</v>
      </c>
      <c r="F1447">
        <v>9</v>
      </c>
      <c r="G1447">
        <v>2022</v>
      </c>
      <c r="H1447" s="1">
        <v>44932.486009849534</v>
      </c>
      <c r="I1447" t="s">
        <v>3355</v>
      </c>
      <c r="J1447">
        <v>129.91</v>
      </c>
      <c r="K1447">
        <v>0</v>
      </c>
      <c r="L1447" t="s">
        <v>38</v>
      </c>
      <c r="M1447" t="s">
        <v>79</v>
      </c>
      <c r="Q1447">
        <v>129.91</v>
      </c>
      <c r="R1447" t="s">
        <v>52</v>
      </c>
      <c r="S1447">
        <v>39.916111000000001</v>
      </c>
      <c r="T1447">
        <v>-122.104444</v>
      </c>
      <c r="U1447">
        <v>0.66016666700000004</v>
      </c>
      <c r="V1447">
        <v>1</v>
      </c>
      <c r="W1447">
        <v>1.4</v>
      </c>
      <c r="X1447">
        <v>0.65</v>
      </c>
      <c r="Y1447">
        <v>241.024</v>
      </c>
      <c r="Z1447">
        <v>6005245002</v>
      </c>
      <c r="AA1447">
        <v>462.54598592979994</v>
      </c>
      <c r="AB1447" t="s">
        <v>1420</v>
      </c>
      <c r="AC1447" t="s">
        <v>54</v>
      </c>
      <c r="AD1447" t="s">
        <v>54</v>
      </c>
      <c r="AE1447" t="s">
        <v>438</v>
      </c>
      <c r="AF1447" t="s">
        <v>6751</v>
      </c>
    </row>
    <row r="1448" spans="1:32" x14ac:dyDescent="0.25">
      <c r="A1448" t="s">
        <v>6752</v>
      </c>
      <c r="B1448" t="s">
        <v>6753</v>
      </c>
      <c r="C1448" t="s">
        <v>6754</v>
      </c>
      <c r="D1448" t="s">
        <v>6755</v>
      </c>
      <c r="E1448" t="s">
        <v>85</v>
      </c>
      <c r="F1448">
        <v>2</v>
      </c>
      <c r="G1448">
        <v>2022</v>
      </c>
      <c r="H1448" s="1">
        <v>44939.540425613428</v>
      </c>
      <c r="I1448" t="s">
        <v>3355</v>
      </c>
      <c r="J1448">
        <v>129.54</v>
      </c>
      <c r="K1448">
        <v>0</v>
      </c>
      <c r="L1448" t="s">
        <v>38</v>
      </c>
      <c r="M1448" t="s">
        <v>79</v>
      </c>
      <c r="Q1448">
        <v>129.54</v>
      </c>
      <c r="R1448" t="s">
        <v>94</v>
      </c>
      <c r="S1448">
        <v>42.854559999999999</v>
      </c>
      <c r="T1448">
        <v>-74.593869999999995</v>
      </c>
      <c r="U1448">
        <v>0</v>
      </c>
      <c r="V1448">
        <v>1</v>
      </c>
      <c r="W1448">
        <v>2.8</v>
      </c>
      <c r="X1448">
        <v>0</v>
      </c>
      <c r="Y1448">
        <v>0</v>
      </c>
      <c r="Z1448">
        <v>36004024001</v>
      </c>
      <c r="AA1448">
        <v>721.68100088180995</v>
      </c>
      <c r="AB1448" t="s">
        <v>41</v>
      </c>
      <c r="AC1448" t="s">
        <v>54</v>
      </c>
      <c r="AD1448" t="s">
        <v>54</v>
      </c>
      <c r="AE1448" t="s">
        <v>73</v>
      </c>
      <c r="AF1448" t="s">
        <v>6756</v>
      </c>
    </row>
    <row r="1449" spans="1:32" x14ac:dyDescent="0.25">
      <c r="A1449" t="s">
        <v>6757</v>
      </c>
      <c r="B1449" t="s">
        <v>6758</v>
      </c>
      <c r="C1449" t="s">
        <v>6759</v>
      </c>
      <c r="D1449" t="s">
        <v>3789</v>
      </c>
      <c r="E1449" t="s">
        <v>136</v>
      </c>
      <c r="F1449">
        <v>4</v>
      </c>
      <c r="G1449">
        <v>2022</v>
      </c>
      <c r="H1449" s="1">
        <v>44973.519577997686</v>
      </c>
      <c r="I1449" t="s">
        <v>3355</v>
      </c>
      <c r="J1449">
        <v>129</v>
      </c>
      <c r="K1449">
        <v>0</v>
      </c>
      <c r="L1449" t="s">
        <v>38</v>
      </c>
      <c r="M1449" t="s">
        <v>79</v>
      </c>
      <c r="Q1449">
        <v>129</v>
      </c>
      <c r="R1449" t="s">
        <v>94</v>
      </c>
      <c r="S1449">
        <v>35.99597</v>
      </c>
      <c r="T1449">
        <v>-78.899600000000007</v>
      </c>
      <c r="U1449">
        <v>8.5637833329999999</v>
      </c>
      <c r="V1449">
        <v>1</v>
      </c>
      <c r="W1449">
        <v>20</v>
      </c>
      <c r="X1449">
        <v>0</v>
      </c>
      <c r="Y1449">
        <v>3127.6691000000001</v>
      </c>
      <c r="Z1449">
        <v>37003201001</v>
      </c>
      <c r="AA1449">
        <v>5082.9069130994394</v>
      </c>
      <c r="AB1449" t="s">
        <v>53</v>
      </c>
      <c r="AC1449" t="s">
        <v>54</v>
      </c>
      <c r="AD1449" t="s">
        <v>54</v>
      </c>
      <c r="AE1449" t="s">
        <v>73</v>
      </c>
      <c r="AF1449" t="s">
        <v>6760</v>
      </c>
    </row>
    <row r="1450" spans="1:32" x14ac:dyDescent="0.25">
      <c r="A1450" t="s">
        <v>6761</v>
      </c>
      <c r="B1450" t="s">
        <v>6762</v>
      </c>
      <c r="C1450" t="s">
        <v>6763</v>
      </c>
      <c r="D1450" t="s">
        <v>5209</v>
      </c>
      <c r="E1450" t="s">
        <v>117</v>
      </c>
      <c r="F1450">
        <v>5</v>
      </c>
      <c r="G1450">
        <v>2022</v>
      </c>
      <c r="H1450" s="1">
        <v>44967.645183020832</v>
      </c>
      <c r="I1450" t="s">
        <v>3355</v>
      </c>
      <c r="J1450">
        <v>129</v>
      </c>
      <c r="K1450">
        <v>0</v>
      </c>
      <c r="L1450" t="s">
        <v>38</v>
      </c>
      <c r="M1450" t="s">
        <v>39</v>
      </c>
      <c r="Q1450">
        <v>97.12</v>
      </c>
      <c r="R1450" t="s">
        <v>52</v>
      </c>
      <c r="S1450">
        <v>42.289340000000003</v>
      </c>
      <c r="T1450">
        <v>-88.438109999999995</v>
      </c>
      <c r="U1450">
        <v>1.137666667</v>
      </c>
      <c r="V1450">
        <v>2</v>
      </c>
      <c r="W1450">
        <v>5.4</v>
      </c>
      <c r="X1450">
        <v>1.75</v>
      </c>
      <c r="Y1450">
        <v>415.47500000000002</v>
      </c>
      <c r="Z1450">
        <v>17000657002</v>
      </c>
      <c r="AA1450">
        <v>903.23940559519986</v>
      </c>
      <c r="AB1450" t="s">
        <v>41</v>
      </c>
      <c r="AC1450" t="s">
        <v>54</v>
      </c>
      <c r="AD1450" t="s">
        <v>54</v>
      </c>
      <c r="AE1450" t="s">
        <v>73</v>
      </c>
      <c r="AF1450" t="s">
        <v>6764</v>
      </c>
    </row>
    <row r="1451" spans="1:32" x14ac:dyDescent="0.25">
      <c r="A1451" t="s">
        <v>6765</v>
      </c>
      <c r="B1451" t="s">
        <v>6766</v>
      </c>
      <c r="C1451" t="s">
        <v>6767</v>
      </c>
      <c r="D1451" t="s">
        <v>6768</v>
      </c>
      <c r="E1451" t="s">
        <v>629</v>
      </c>
      <c r="F1451">
        <v>6</v>
      </c>
      <c r="G1451">
        <v>2022</v>
      </c>
      <c r="H1451" s="1">
        <v>44936.503936226851</v>
      </c>
      <c r="I1451" t="s">
        <v>3355</v>
      </c>
      <c r="J1451">
        <v>129</v>
      </c>
      <c r="K1451">
        <v>0</v>
      </c>
      <c r="L1451" t="s">
        <v>38</v>
      </c>
      <c r="M1451" t="s">
        <v>79</v>
      </c>
      <c r="Q1451">
        <v>129</v>
      </c>
      <c r="R1451" t="s">
        <v>52</v>
      </c>
      <c r="S1451">
        <v>34.053426999999999</v>
      </c>
      <c r="T1451">
        <v>-106.888943</v>
      </c>
      <c r="U1451">
        <v>0.61499999999999999</v>
      </c>
      <c r="V1451">
        <v>1</v>
      </c>
      <c r="W1451">
        <v>1</v>
      </c>
      <c r="X1451">
        <v>0</v>
      </c>
      <c r="Y1451">
        <v>224.6</v>
      </c>
      <c r="Z1451">
        <v>35000018001</v>
      </c>
      <c r="AA1451">
        <v>198.49414356829999</v>
      </c>
      <c r="AB1451" t="s">
        <v>41</v>
      </c>
      <c r="AC1451" t="s">
        <v>144</v>
      </c>
      <c r="AD1451" t="s">
        <v>54</v>
      </c>
      <c r="AE1451" t="s">
        <v>73</v>
      </c>
      <c r="AF1451" t="s">
        <v>6769</v>
      </c>
    </row>
    <row r="1452" spans="1:32" x14ac:dyDescent="0.25">
      <c r="A1452" t="s">
        <v>6770</v>
      </c>
      <c r="B1452" t="s">
        <v>6771</v>
      </c>
      <c r="C1452" t="s">
        <v>6772</v>
      </c>
      <c r="D1452" t="s">
        <v>6773</v>
      </c>
      <c r="E1452" t="s">
        <v>117</v>
      </c>
      <c r="F1452">
        <v>5</v>
      </c>
      <c r="G1452">
        <v>2022</v>
      </c>
      <c r="H1452" s="1">
        <v>44966.633488912033</v>
      </c>
      <c r="I1452" t="s">
        <v>3355</v>
      </c>
      <c r="J1452">
        <v>128.77000000000001</v>
      </c>
      <c r="K1452">
        <v>0</v>
      </c>
      <c r="L1452" t="s">
        <v>38</v>
      </c>
      <c r="M1452" t="s">
        <v>39</v>
      </c>
      <c r="N1452">
        <v>89.15</v>
      </c>
      <c r="Q1452">
        <v>39.619999999999997</v>
      </c>
      <c r="R1452" t="s">
        <v>561</v>
      </c>
      <c r="S1452">
        <v>42.191555000000001</v>
      </c>
      <c r="T1452">
        <v>-88.233818999999997</v>
      </c>
      <c r="U1452">
        <v>0.87941666699999999</v>
      </c>
      <c r="V1452">
        <v>1</v>
      </c>
      <c r="W1452">
        <v>3.5</v>
      </c>
      <c r="X1452">
        <v>1.25</v>
      </c>
      <c r="Y1452">
        <v>320.91899999999998</v>
      </c>
      <c r="Z1452">
        <v>17000661001</v>
      </c>
      <c r="AA1452">
        <v>342.35687147559997</v>
      </c>
      <c r="AB1452" t="s">
        <v>41</v>
      </c>
      <c r="AC1452" t="s">
        <v>54</v>
      </c>
      <c r="AD1452" t="s">
        <v>54</v>
      </c>
      <c r="AE1452" t="s">
        <v>73</v>
      </c>
      <c r="AF1452" t="s">
        <v>6774</v>
      </c>
    </row>
    <row r="1453" spans="1:32" x14ac:dyDescent="0.25">
      <c r="A1453" t="s">
        <v>6775</v>
      </c>
      <c r="B1453" t="s">
        <v>6776</v>
      </c>
      <c r="C1453" t="s">
        <v>6777</v>
      </c>
      <c r="D1453" t="s">
        <v>6778</v>
      </c>
      <c r="E1453" t="s">
        <v>36</v>
      </c>
      <c r="F1453">
        <v>9</v>
      </c>
      <c r="G1453">
        <v>2022</v>
      </c>
      <c r="H1453" s="1">
        <v>44977.544341724541</v>
      </c>
      <c r="I1453" t="s">
        <v>3355</v>
      </c>
      <c r="J1453">
        <v>128.47999999999999</v>
      </c>
      <c r="K1453">
        <v>0</v>
      </c>
      <c r="L1453" t="s">
        <v>38</v>
      </c>
      <c r="M1453" t="s">
        <v>79</v>
      </c>
      <c r="Q1453">
        <v>128.47999999999999</v>
      </c>
      <c r="R1453" t="s">
        <v>52</v>
      </c>
      <c r="S1453">
        <v>41.743333</v>
      </c>
      <c r="T1453">
        <v>-122.630944</v>
      </c>
      <c r="Z1453">
        <v>6001042001</v>
      </c>
      <c r="AA1453">
        <v>418.840853401</v>
      </c>
      <c r="AB1453" t="s">
        <v>41</v>
      </c>
      <c r="AC1453" t="s">
        <v>64</v>
      </c>
      <c r="AD1453" t="s">
        <v>54</v>
      </c>
      <c r="AE1453" t="s">
        <v>73</v>
      </c>
      <c r="AF1453" t="s">
        <v>6779</v>
      </c>
    </row>
    <row r="1454" spans="1:32" x14ac:dyDescent="0.25">
      <c r="A1454" t="s">
        <v>6780</v>
      </c>
      <c r="B1454" t="s">
        <v>6781</v>
      </c>
      <c r="C1454" t="s">
        <v>6782</v>
      </c>
      <c r="D1454" t="s">
        <v>6783</v>
      </c>
      <c r="E1454" t="s">
        <v>951</v>
      </c>
      <c r="F1454">
        <v>1</v>
      </c>
      <c r="G1454">
        <v>2022</v>
      </c>
      <c r="H1454" s="1">
        <v>44945.556081099538</v>
      </c>
      <c r="I1454" t="s">
        <v>3355</v>
      </c>
      <c r="J1454">
        <v>125.7</v>
      </c>
      <c r="K1454">
        <v>0</v>
      </c>
      <c r="L1454" t="s">
        <v>38</v>
      </c>
      <c r="M1454" t="s">
        <v>51</v>
      </c>
      <c r="N1454">
        <v>125.7</v>
      </c>
      <c r="R1454" t="s">
        <v>86</v>
      </c>
      <c r="S1454">
        <v>42.820041000000003</v>
      </c>
      <c r="T1454">
        <v>-71.99306</v>
      </c>
      <c r="U1454">
        <v>0.46558333299999999</v>
      </c>
      <c r="V1454">
        <v>1</v>
      </c>
      <c r="W1454">
        <v>1.258</v>
      </c>
      <c r="X1454">
        <v>0</v>
      </c>
      <c r="Y1454">
        <v>169.48699999999999</v>
      </c>
      <c r="Z1454">
        <v>33000016001</v>
      </c>
      <c r="AA1454">
        <v>327.42428452825999</v>
      </c>
      <c r="AB1454" t="s">
        <v>41</v>
      </c>
      <c r="AC1454" t="s">
        <v>54</v>
      </c>
      <c r="AD1454" t="s">
        <v>54</v>
      </c>
      <c r="AE1454" t="s">
        <v>73</v>
      </c>
      <c r="AF1454" t="s">
        <v>6784</v>
      </c>
    </row>
    <row r="1455" spans="1:32" x14ac:dyDescent="0.25">
      <c r="A1455" t="s">
        <v>6785</v>
      </c>
      <c r="B1455" t="s">
        <v>6786</v>
      </c>
      <c r="C1455" t="s">
        <v>6787</v>
      </c>
      <c r="D1455" t="s">
        <v>6788</v>
      </c>
      <c r="E1455" t="s">
        <v>1064</v>
      </c>
      <c r="F1455">
        <v>3</v>
      </c>
      <c r="G1455">
        <v>2022</v>
      </c>
      <c r="H1455" s="1">
        <v>44951.427554398149</v>
      </c>
      <c r="I1455" t="s">
        <v>3355</v>
      </c>
      <c r="J1455">
        <v>125</v>
      </c>
      <c r="K1455">
        <v>0</v>
      </c>
      <c r="L1455" t="s">
        <v>38</v>
      </c>
      <c r="M1455" t="s">
        <v>79</v>
      </c>
      <c r="Q1455">
        <v>125</v>
      </c>
      <c r="R1455" t="s">
        <v>52</v>
      </c>
      <c r="S1455">
        <v>39.610024000000003</v>
      </c>
      <c r="T1455">
        <v>-77.411351999999994</v>
      </c>
      <c r="U1455">
        <v>0.56008333300000002</v>
      </c>
      <c r="V1455">
        <v>1</v>
      </c>
      <c r="W1455">
        <v>1.1299999999999999</v>
      </c>
      <c r="X1455">
        <v>0</v>
      </c>
      <c r="Y1455">
        <v>204.428</v>
      </c>
      <c r="Z1455">
        <v>24000053001</v>
      </c>
      <c r="AA1455">
        <v>347.82001304170001</v>
      </c>
      <c r="AB1455" t="s">
        <v>177</v>
      </c>
      <c r="AC1455" t="s">
        <v>64</v>
      </c>
      <c r="AD1455" t="s">
        <v>54</v>
      </c>
      <c r="AE1455" t="s">
        <v>73</v>
      </c>
      <c r="AF1455" t="s">
        <v>6789</v>
      </c>
    </row>
    <row r="1456" spans="1:32" x14ac:dyDescent="0.25">
      <c r="A1456" t="s">
        <v>6790</v>
      </c>
      <c r="B1456" t="s">
        <v>6791</v>
      </c>
      <c r="C1456" t="s">
        <v>6791</v>
      </c>
      <c r="D1456" t="s">
        <v>98</v>
      </c>
      <c r="E1456" t="s">
        <v>99</v>
      </c>
      <c r="F1456">
        <v>6</v>
      </c>
      <c r="G1456">
        <v>2022</v>
      </c>
      <c r="H1456" s="1">
        <v>44833.579466296294</v>
      </c>
      <c r="I1456" t="s">
        <v>3355</v>
      </c>
      <c r="J1456">
        <v>124.8</v>
      </c>
      <c r="K1456">
        <v>0</v>
      </c>
      <c r="L1456" t="s">
        <v>38</v>
      </c>
      <c r="M1456" t="s">
        <v>473</v>
      </c>
      <c r="N1456">
        <v>105.22</v>
      </c>
      <c r="Q1456">
        <v>19.579999999999998</v>
      </c>
      <c r="R1456" t="s">
        <v>52</v>
      </c>
      <c r="S1456">
        <v>29.740310999999998</v>
      </c>
      <c r="T1456">
        <v>-95.447597999999999</v>
      </c>
      <c r="U1456">
        <v>0.66974999999999996</v>
      </c>
      <c r="V1456">
        <v>1</v>
      </c>
      <c r="W1456">
        <v>1</v>
      </c>
      <c r="X1456">
        <v>2</v>
      </c>
      <c r="Y1456">
        <v>244.65899999999999</v>
      </c>
      <c r="AB1456" t="s">
        <v>41</v>
      </c>
      <c r="AC1456" t="s">
        <v>54</v>
      </c>
      <c r="AD1456" t="s">
        <v>54</v>
      </c>
      <c r="AE1456" t="s">
        <v>73</v>
      </c>
      <c r="AF1456" t="s">
        <v>6792</v>
      </c>
    </row>
    <row r="1457" spans="1:32" x14ac:dyDescent="0.25">
      <c r="A1457" t="s">
        <v>6793</v>
      </c>
      <c r="B1457" t="s">
        <v>6794</v>
      </c>
      <c r="C1457" t="s">
        <v>6795</v>
      </c>
      <c r="D1457" t="s">
        <v>6796</v>
      </c>
      <c r="E1457" t="s">
        <v>213</v>
      </c>
      <c r="F1457">
        <v>3</v>
      </c>
      <c r="G1457">
        <v>2022</v>
      </c>
      <c r="H1457" s="1">
        <v>44946.462852835648</v>
      </c>
      <c r="I1457" t="s">
        <v>3355</v>
      </c>
      <c r="J1457">
        <v>124.58</v>
      </c>
      <c r="K1457">
        <v>0</v>
      </c>
      <c r="L1457" t="s">
        <v>38</v>
      </c>
      <c r="M1457" t="s">
        <v>79</v>
      </c>
      <c r="Q1457">
        <v>124.58</v>
      </c>
      <c r="R1457" t="s">
        <v>94</v>
      </c>
      <c r="S1457">
        <v>40.373539999999998</v>
      </c>
      <c r="T1457">
        <v>-76.289230000000003</v>
      </c>
      <c r="U1457">
        <v>1.082091667</v>
      </c>
      <c r="V1457">
        <v>1</v>
      </c>
      <c r="W1457">
        <v>2</v>
      </c>
      <c r="X1457">
        <v>0</v>
      </c>
      <c r="Y1457">
        <v>394.23410000000001</v>
      </c>
      <c r="Z1457">
        <v>42001296001</v>
      </c>
      <c r="AA1457">
        <v>400.63038151400002</v>
      </c>
      <c r="AB1457" t="s">
        <v>41</v>
      </c>
      <c r="AC1457" t="s">
        <v>64</v>
      </c>
      <c r="AD1457" t="s">
        <v>54</v>
      </c>
      <c r="AE1457" t="s">
        <v>65</v>
      </c>
      <c r="AF1457" t="s">
        <v>6797</v>
      </c>
    </row>
    <row r="1458" spans="1:32" x14ac:dyDescent="0.25">
      <c r="A1458" t="s">
        <v>6798</v>
      </c>
      <c r="B1458" t="s">
        <v>6799</v>
      </c>
      <c r="C1458" t="s">
        <v>6800</v>
      </c>
      <c r="D1458" t="s">
        <v>6801</v>
      </c>
      <c r="E1458" t="s">
        <v>726</v>
      </c>
      <c r="F1458">
        <v>6</v>
      </c>
      <c r="G1458">
        <v>2022</v>
      </c>
      <c r="H1458" s="1">
        <v>44943.575784872686</v>
      </c>
      <c r="I1458" t="s">
        <v>3355</v>
      </c>
      <c r="J1458">
        <v>124.038</v>
      </c>
      <c r="K1458">
        <v>0</v>
      </c>
      <c r="L1458" t="s">
        <v>38</v>
      </c>
      <c r="M1458" t="s">
        <v>79</v>
      </c>
      <c r="Q1458">
        <v>124.038</v>
      </c>
      <c r="R1458" t="s">
        <v>52</v>
      </c>
      <c r="S1458">
        <v>36.300634000000002</v>
      </c>
      <c r="T1458">
        <v>-92.381545000000003</v>
      </c>
      <c r="U1458">
        <v>2.5903333329999998</v>
      </c>
      <c r="V1458">
        <v>1</v>
      </c>
      <c r="W1458">
        <v>5</v>
      </c>
      <c r="X1458">
        <v>4.96</v>
      </c>
      <c r="Y1458">
        <v>944.84100000000001</v>
      </c>
      <c r="Z1458">
        <v>5000086001</v>
      </c>
      <c r="AA1458">
        <v>1315.8886985546201</v>
      </c>
      <c r="AB1458" t="s">
        <v>41</v>
      </c>
      <c r="AC1458" t="s">
        <v>54</v>
      </c>
      <c r="AD1458" t="s">
        <v>54</v>
      </c>
      <c r="AE1458" t="s">
        <v>73</v>
      </c>
      <c r="AF1458" t="s">
        <v>6802</v>
      </c>
    </row>
    <row r="1459" spans="1:32" x14ac:dyDescent="0.25">
      <c r="A1459" t="s">
        <v>6803</v>
      </c>
      <c r="B1459" t="s">
        <v>6804</v>
      </c>
      <c r="C1459" t="s">
        <v>6805</v>
      </c>
      <c r="D1459" t="s">
        <v>4098</v>
      </c>
      <c r="E1459" t="s">
        <v>213</v>
      </c>
      <c r="F1459">
        <v>3</v>
      </c>
      <c r="G1459">
        <v>2022</v>
      </c>
      <c r="H1459" s="1">
        <v>44944.628890486114</v>
      </c>
      <c r="I1459" t="s">
        <v>3355</v>
      </c>
      <c r="J1459">
        <v>124</v>
      </c>
      <c r="K1459">
        <v>0</v>
      </c>
      <c r="L1459" t="s">
        <v>38</v>
      </c>
      <c r="M1459" t="s">
        <v>51</v>
      </c>
      <c r="N1459">
        <v>124</v>
      </c>
      <c r="R1459" t="s">
        <v>52</v>
      </c>
      <c r="S1459">
        <v>39.984999999999999</v>
      </c>
      <c r="T1459">
        <v>-76.348332999999997</v>
      </c>
      <c r="U1459">
        <v>0.578916667</v>
      </c>
      <c r="V1459">
        <v>1</v>
      </c>
      <c r="W1459">
        <v>1.85</v>
      </c>
      <c r="X1459">
        <v>0</v>
      </c>
      <c r="Y1459">
        <v>211.19200000000001</v>
      </c>
      <c r="Z1459">
        <v>42001199001</v>
      </c>
      <c r="AA1459">
        <v>309.57802207899999</v>
      </c>
      <c r="AB1459" t="s">
        <v>87</v>
      </c>
      <c r="AC1459" t="s">
        <v>72</v>
      </c>
      <c r="AD1459" t="s">
        <v>54</v>
      </c>
      <c r="AE1459" t="s">
        <v>55</v>
      </c>
      <c r="AF1459" t="s">
        <v>6806</v>
      </c>
    </row>
    <row r="1460" spans="1:32" x14ac:dyDescent="0.25">
      <c r="A1460" t="s">
        <v>6807</v>
      </c>
      <c r="B1460" t="s">
        <v>6808</v>
      </c>
      <c r="C1460" t="s">
        <v>6809</v>
      </c>
      <c r="D1460" t="s">
        <v>6810</v>
      </c>
      <c r="E1460" t="s">
        <v>543</v>
      </c>
      <c r="F1460">
        <v>7</v>
      </c>
      <c r="G1460">
        <v>2022</v>
      </c>
      <c r="H1460" s="1">
        <v>44944.511534201389</v>
      </c>
      <c r="I1460" t="s">
        <v>3355</v>
      </c>
      <c r="J1460">
        <v>122.1</v>
      </c>
      <c r="K1460">
        <v>0</v>
      </c>
      <c r="L1460" t="s">
        <v>38</v>
      </c>
      <c r="M1460" t="s">
        <v>51</v>
      </c>
      <c r="N1460">
        <v>122.1</v>
      </c>
      <c r="R1460" t="s">
        <v>52</v>
      </c>
      <c r="S1460">
        <v>40.155583</v>
      </c>
      <c r="T1460">
        <v>-92.561222000000001</v>
      </c>
      <c r="U1460">
        <v>7.4942500000000001</v>
      </c>
      <c r="V1460">
        <v>2</v>
      </c>
      <c r="W1460">
        <v>0</v>
      </c>
      <c r="X1460">
        <v>0</v>
      </c>
      <c r="Y1460">
        <v>2723.712</v>
      </c>
      <c r="Z1460">
        <v>29001012001</v>
      </c>
      <c r="AA1460">
        <v>1003.3970009737</v>
      </c>
      <c r="AB1460" t="s">
        <v>41</v>
      </c>
      <c r="AC1460" t="s">
        <v>54</v>
      </c>
      <c r="AD1460" t="s">
        <v>54</v>
      </c>
      <c r="AE1460" t="s">
        <v>54</v>
      </c>
      <c r="AF1460" t="s">
        <v>6811</v>
      </c>
    </row>
    <row r="1461" spans="1:32" x14ac:dyDescent="0.25">
      <c r="A1461" t="s">
        <v>6812</v>
      </c>
      <c r="B1461" t="s">
        <v>6813</v>
      </c>
      <c r="C1461" t="s">
        <v>6814</v>
      </c>
      <c r="D1461" t="s">
        <v>6815</v>
      </c>
      <c r="E1461" t="s">
        <v>85</v>
      </c>
      <c r="F1461">
        <v>2</v>
      </c>
      <c r="G1461">
        <v>2022</v>
      </c>
      <c r="H1461" s="1">
        <v>44973.198541550926</v>
      </c>
      <c r="I1461" t="s">
        <v>3355</v>
      </c>
      <c r="J1461">
        <v>122</v>
      </c>
      <c r="K1461">
        <v>0</v>
      </c>
      <c r="L1461" t="s">
        <v>38</v>
      </c>
      <c r="M1461" t="s">
        <v>679</v>
      </c>
      <c r="O1461">
        <v>122</v>
      </c>
      <c r="R1461" t="s">
        <v>86</v>
      </c>
      <c r="S1461">
        <v>43.430900000000001</v>
      </c>
      <c r="T1461">
        <v>-73.716206</v>
      </c>
      <c r="Z1461">
        <v>36005046001</v>
      </c>
      <c r="AA1461">
        <v>428.12819406337002</v>
      </c>
      <c r="AB1461" t="s">
        <v>41</v>
      </c>
      <c r="AC1461" t="s">
        <v>54</v>
      </c>
      <c r="AD1461" t="s">
        <v>43</v>
      </c>
      <c r="AE1461" t="s">
        <v>73</v>
      </c>
      <c r="AF1461" t="s">
        <v>6816</v>
      </c>
    </row>
    <row r="1462" spans="1:32" x14ac:dyDescent="0.25">
      <c r="A1462" t="s">
        <v>6817</v>
      </c>
      <c r="B1462" t="s">
        <v>6818</v>
      </c>
      <c r="C1462" t="s">
        <v>6819</v>
      </c>
      <c r="D1462" t="s">
        <v>6817</v>
      </c>
      <c r="E1462" t="s">
        <v>437</v>
      </c>
      <c r="F1462">
        <v>5</v>
      </c>
      <c r="G1462">
        <v>2022</v>
      </c>
      <c r="H1462" s="1">
        <v>44847.366562129631</v>
      </c>
      <c r="I1462" t="s">
        <v>3355</v>
      </c>
      <c r="J1462">
        <v>121.49</v>
      </c>
      <c r="K1462">
        <v>0</v>
      </c>
      <c r="L1462" t="s">
        <v>38</v>
      </c>
      <c r="M1462" t="s">
        <v>51</v>
      </c>
      <c r="N1462">
        <v>121.49</v>
      </c>
      <c r="R1462" t="s">
        <v>52</v>
      </c>
      <c r="S1462">
        <v>46.811520000000002</v>
      </c>
      <c r="T1462">
        <v>-95.864680000000007</v>
      </c>
      <c r="Z1462">
        <v>27005004001</v>
      </c>
      <c r="AA1462">
        <v>807.08811403183995</v>
      </c>
      <c r="AB1462" t="s">
        <v>118</v>
      </c>
      <c r="AC1462" t="s">
        <v>54</v>
      </c>
      <c r="AD1462" t="s">
        <v>54</v>
      </c>
      <c r="AE1462" t="s">
        <v>55</v>
      </c>
      <c r="AF1462" t="s">
        <v>6820</v>
      </c>
    </row>
    <row r="1463" spans="1:32" x14ac:dyDescent="0.25">
      <c r="A1463" t="s">
        <v>6821</v>
      </c>
      <c r="B1463" t="s">
        <v>6822</v>
      </c>
      <c r="C1463" t="s">
        <v>6823</v>
      </c>
      <c r="D1463" t="s">
        <v>6824</v>
      </c>
      <c r="E1463" t="s">
        <v>36</v>
      </c>
      <c r="F1463">
        <v>9</v>
      </c>
      <c r="G1463">
        <v>2022</v>
      </c>
      <c r="H1463" s="1">
        <v>44960.689701585645</v>
      </c>
      <c r="I1463" t="s">
        <v>3355</v>
      </c>
      <c r="J1463">
        <v>121</v>
      </c>
      <c r="K1463">
        <v>0</v>
      </c>
      <c r="L1463" t="s">
        <v>38</v>
      </c>
      <c r="M1463" t="s">
        <v>79</v>
      </c>
      <c r="Q1463">
        <v>133</v>
      </c>
      <c r="R1463" t="s">
        <v>52</v>
      </c>
      <c r="S1463">
        <v>33.917513999999997</v>
      </c>
      <c r="T1463">
        <v>-116.843677</v>
      </c>
      <c r="Z1463">
        <v>6007032001</v>
      </c>
      <c r="AA1463">
        <v>1320.2592118075002</v>
      </c>
      <c r="AB1463" t="s">
        <v>407</v>
      </c>
      <c r="AC1463" t="s">
        <v>72</v>
      </c>
      <c r="AD1463" t="s">
        <v>54</v>
      </c>
      <c r="AE1463" t="s">
        <v>54</v>
      </c>
      <c r="AF1463" t="s">
        <v>6825</v>
      </c>
    </row>
    <row r="1464" spans="1:32" x14ac:dyDescent="0.25">
      <c r="A1464" t="s">
        <v>6826</v>
      </c>
      <c r="B1464" t="s">
        <v>6827</v>
      </c>
      <c r="C1464" t="s">
        <v>6828</v>
      </c>
      <c r="D1464" t="s">
        <v>6829</v>
      </c>
      <c r="E1464" t="s">
        <v>1023</v>
      </c>
      <c r="F1464">
        <v>8</v>
      </c>
      <c r="G1464">
        <v>2022</v>
      </c>
      <c r="H1464" s="1">
        <v>44967.529896759261</v>
      </c>
      <c r="I1464" t="s">
        <v>3355</v>
      </c>
      <c r="J1464">
        <v>120.28</v>
      </c>
      <c r="K1464">
        <v>0</v>
      </c>
      <c r="L1464" t="s">
        <v>38</v>
      </c>
      <c r="M1464" t="s">
        <v>79</v>
      </c>
      <c r="Q1464">
        <v>120.28</v>
      </c>
      <c r="R1464" t="s">
        <v>86</v>
      </c>
      <c r="S1464">
        <v>39.601959999999998</v>
      </c>
      <c r="T1464">
        <v>-106.01152999999999</v>
      </c>
      <c r="U1464">
        <v>0.59969166699999998</v>
      </c>
      <c r="V1464">
        <v>1</v>
      </c>
      <c r="W1464">
        <v>2.6</v>
      </c>
      <c r="X1464">
        <v>0</v>
      </c>
      <c r="Y1464">
        <v>218.75229999999999</v>
      </c>
      <c r="AB1464" t="s">
        <v>41</v>
      </c>
      <c r="AC1464" t="s">
        <v>54</v>
      </c>
      <c r="AD1464" t="s">
        <v>54</v>
      </c>
      <c r="AE1464" t="s">
        <v>54</v>
      </c>
      <c r="AF1464" t="s">
        <v>6830</v>
      </c>
    </row>
    <row r="1465" spans="1:32" x14ac:dyDescent="0.25">
      <c r="A1465" t="s">
        <v>6831</v>
      </c>
      <c r="B1465" t="s">
        <v>6832</v>
      </c>
      <c r="C1465" t="s">
        <v>6832</v>
      </c>
      <c r="D1465" t="s">
        <v>6833</v>
      </c>
      <c r="E1465" t="s">
        <v>99</v>
      </c>
      <c r="F1465">
        <v>6</v>
      </c>
      <c r="G1465">
        <v>2022</v>
      </c>
      <c r="H1465" s="1">
        <v>44817.462711782406</v>
      </c>
      <c r="I1465" t="s">
        <v>3355</v>
      </c>
      <c r="J1465">
        <v>119.83</v>
      </c>
      <c r="K1465">
        <v>0</v>
      </c>
      <c r="L1465" t="s">
        <v>38</v>
      </c>
      <c r="M1465" t="s">
        <v>79</v>
      </c>
      <c r="Q1465">
        <v>119.83</v>
      </c>
      <c r="R1465" t="s">
        <v>94</v>
      </c>
      <c r="S1465">
        <v>30.398944</v>
      </c>
      <c r="T1465">
        <v>-103.644694</v>
      </c>
      <c r="U1465">
        <v>1.3340833329999999</v>
      </c>
      <c r="V1465">
        <v>1</v>
      </c>
      <c r="W1465">
        <v>0.9</v>
      </c>
      <c r="X1465">
        <v>0</v>
      </c>
      <c r="Y1465">
        <v>472.35300000000001</v>
      </c>
      <c r="Z1465">
        <v>48001027001</v>
      </c>
      <c r="AA1465">
        <v>359.11050561164006</v>
      </c>
      <c r="AB1465" t="s">
        <v>1420</v>
      </c>
      <c r="AC1465" t="s">
        <v>54</v>
      </c>
      <c r="AD1465" t="s">
        <v>54</v>
      </c>
      <c r="AE1465" t="s">
        <v>73</v>
      </c>
      <c r="AF1465" t="s">
        <v>6834</v>
      </c>
    </row>
    <row r="1466" spans="1:32" x14ac:dyDescent="0.25">
      <c r="A1466" t="s">
        <v>6835</v>
      </c>
      <c r="B1466" t="s">
        <v>6836</v>
      </c>
      <c r="C1466" t="s">
        <v>6836</v>
      </c>
      <c r="D1466" t="s">
        <v>6837</v>
      </c>
      <c r="E1466" t="s">
        <v>99</v>
      </c>
      <c r="F1466">
        <v>6</v>
      </c>
      <c r="G1466">
        <v>2022</v>
      </c>
      <c r="H1466" s="1">
        <v>44824.590092025464</v>
      </c>
      <c r="I1466" t="s">
        <v>3355</v>
      </c>
      <c r="J1466">
        <v>119.73</v>
      </c>
      <c r="K1466">
        <v>0</v>
      </c>
      <c r="L1466" t="s">
        <v>38</v>
      </c>
      <c r="M1466" t="s">
        <v>79</v>
      </c>
      <c r="Q1466">
        <v>119.73</v>
      </c>
      <c r="R1466" t="s">
        <v>52</v>
      </c>
      <c r="S1466">
        <v>32.507387999999999</v>
      </c>
      <c r="T1466">
        <v>-94.848005999999998</v>
      </c>
      <c r="U1466">
        <v>0.54249999999999998</v>
      </c>
      <c r="V1466">
        <v>1</v>
      </c>
      <c r="W1466">
        <v>2</v>
      </c>
      <c r="X1466">
        <v>2</v>
      </c>
      <c r="Y1466">
        <v>198.07</v>
      </c>
      <c r="Z1466">
        <v>48005106001</v>
      </c>
      <c r="AA1466">
        <v>469.83017468460002</v>
      </c>
      <c r="AB1466" t="s">
        <v>41</v>
      </c>
      <c r="AC1466" t="s">
        <v>54</v>
      </c>
      <c r="AD1466" t="s">
        <v>54</v>
      </c>
      <c r="AE1466" t="s">
        <v>73</v>
      </c>
      <c r="AF1466" t="s">
        <v>6838</v>
      </c>
    </row>
    <row r="1467" spans="1:32" x14ac:dyDescent="0.25">
      <c r="A1467" t="s">
        <v>6839</v>
      </c>
      <c r="B1467" t="s">
        <v>6840</v>
      </c>
      <c r="C1467" t="s">
        <v>6841</v>
      </c>
      <c r="D1467" t="s">
        <v>6842</v>
      </c>
      <c r="E1467" t="s">
        <v>525</v>
      </c>
      <c r="F1467">
        <v>2</v>
      </c>
      <c r="G1467">
        <v>2022</v>
      </c>
      <c r="H1467" s="1">
        <v>44972.48829552083</v>
      </c>
      <c r="I1467" t="s">
        <v>3355</v>
      </c>
      <c r="J1467">
        <v>119.71</v>
      </c>
      <c r="K1467">
        <v>0</v>
      </c>
      <c r="L1467" t="s">
        <v>38</v>
      </c>
      <c r="M1467" t="s">
        <v>679</v>
      </c>
      <c r="O1467">
        <v>120</v>
      </c>
      <c r="R1467" t="s">
        <v>52</v>
      </c>
      <c r="S1467">
        <v>40.274929999999998</v>
      </c>
      <c r="T1467">
        <v>-74.533050000000003</v>
      </c>
      <c r="U1467">
        <v>0.59066666700000003</v>
      </c>
      <c r="V1467">
        <v>1</v>
      </c>
      <c r="W1467">
        <v>0</v>
      </c>
      <c r="X1467">
        <v>0</v>
      </c>
      <c r="Y1467">
        <v>215.23699999999999</v>
      </c>
      <c r="Z1467">
        <v>34002241001</v>
      </c>
      <c r="AA1467">
        <v>310.85275511108995</v>
      </c>
      <c r="AB1467" t="s">
        <v>53</v>
      </c>
      <c r="AC1467" t="s">
        <v>42</v>
      </c>
      <c r="AD1467" t="s">
        <v>54</v>
      </c>
      <c r="AE1467" t="s">
        <v>55</v>
      </c>
      <c r="AF1467" t="s">
        <v>6843</v>
      </c>
    </row>
    <row r="1468" spans="1:32" x14ac:dyDescent="0.25">
      <c r="A1468" t="s">
        <v>6844</v>
      </c>
      <c r="B1468" t="s">
        <v>6845</v>
      </c>
      <c r="C1468" t="s">
        <v>6846</v>
      </c>
      <c r="D1468" t="s">
        <v>6847</v>
      </c>
      <c r="E1468" t="s">
        <v>117</v>
      </c>
      <c r="F1468">
        <v>5</v>
      </c>
      <c r="G1468">
        <v>2022</v>
      </c>
      <c r="H1468" s="1">
        <v>44935.39383011574</v>
      </c>
      <c r="I1468" t="s">
        <v>3355</v>
      </c>
      <c r="J1468">
        <v>119.7</v>
      </c>
      <c r="K1468">
        <v>0</v>
      </c>
      <c r="L1468" t="s">
        <v>38</v>
      </c>
      <c r="M1468" t="s">
        <v>79</v>
      </c>
      <c r="Q1468">
        <v>85.6</v>
      </c>
      <c r="R1468" t="s">
        <v>94</v>
      </c>
      <c r="S1468">
        <v>40.632235999999999</v>
      </c>
      <c r="T1468">
        <v>-89.620283000000001</v>
      </c>
      <c r="U1468">
        <v>0.93925000000000003</v>
      </c>
      <c r="V1468">
        <v>3</v>
      </c>
      <c r="W1468">
        <v>4.8499999999999996</v>
      </c>
      <c r="X1468">
        <v>1.55</v>
      </c>
      <c r="Y1468">
        <v>342.02</v>
      </c>
      <c r="Z1468">
        <v>17000691001</v>
      </c>
      <c r="AA1468">
        <v>400.63038151400002</v>
      </c>
      <c r="AB1468" t="s">
        <v>41</v>
      </c>
      <c r="AC1468" t="s">
        <v>54</v>
      </c>
      <c r="AD1468" t="s">
        <v>54</v>
      </c>
      <c r="AE1468" t="s">
        <v>73</v>
      </c>
      <c r="AF1468" t="s">
        <v>6848</v>
      </c>
    </row>
    <row r="1469" spans="1:32" x14ac:dyDescent="0.25">
      <c r="A1469" t="s">
        <v>6849</v>
      </c>
      <c r="B1469" t="s">
        <v>6850</v>
      </c>
      <c r="C1469" t="s">
        <v>6851</v>
      </c>
      <c r="D1469" t="s">
        <v>6852</v>
      </c>
      <c r="E1469" t="s">
        <v>36</v>
      </c>
      <c r="F1469">
        <v>9</v>
      </c>
      <c r="G1469">
        <v>2022</v>
      </c>
      <c r="H1469" s="1">
        <v>44929.53897303241</v>
      </c>
      <c r="I1469" t="s">
        <v>3355</v>
      </c>
      <c r="J1469">
        <v>119.24</v>
      </c>
      <c r="K1469">
        <v>0</v>
      </c>
      <c r="L1469" t="s">
        <v>38</v>
      </c>
      <c r="M1469" t="s">
        <v>79</v>
      </c>
      <c r="Q1469">
        <v>119.24</v>
      </c>
      <c r="R1469" t="s">
        <v>52</v>
      </c>
      <c r="S1469">
        <v>40.662999999999997</v>
      </c>
      <c r="T1469">
        <v>-122.383347</v>
      </c>
      <c r="U1469">
        <v>0.64833333299999996</v>
      </c>
      <c r="V1469">
        <v>2</v>
      </c>
      <c r="W1469">
        <v>1.3</v>
      </c>
      <c r="X1469">
        <v>0</v>
      </c>
      <c r="Y1469">
        <v>236.63</v>
      </c>
      <c r="Z1469">
        <v>6005232001</v>
      </c>
      <c r="AA1469">
        <v>382.41990962699998</v>
      </c>
      <c r="AB1469" t="s">
        <v>41</v>
      </c>
      <c r="AC1469" t="s">
        <v>54</v>
      </c>
      <c r="AD1469" t="s">
        <v>54</v>
      </c>
      <c r="AE1469" t="s">
        <v>438</v>
      </c>
      <c r="AF1469" t="s">
        <v>6853</v>
      </c>
    </row>
    <row r="1470" spans="1:32" x14ac:dyDescent="0.25">
      <c r="A1470" t="s">
        <v>6854</v>
      </c>
      <c r="B1470" t="s">
        <v>6855</v>
      </c>
      <c r="C1470" t="s">
        <v>6856</v>
      </c>
      <c r="D1470" t="s">
        <v>6857</v>
      </c>
      <c r="E1470" t="s">
        <v>437</v>
      </c>
      <c r="F1470">
        <v>5</v>
      </c>
      <c r="G1470">
        <v>2022</v>
      </c>
      <c r="H1470" s="1">
        <v>44946.493821261574</v>
      </c>
      <c r="I1470" t="s">
        <v>3355</v>
      </c>
      <c r="J1470">
        <v>118.6</v>
      </c>
      <c r="K1470">
        <v>0</v>
      </c>
      <c r="L1470" t="s">
        <v>38</v>
      </c>
      <c r="M1470" t="s">
        <v>51</v>
      </c>
      <c r="N1470">
        <v>118.6</v>
      </c>
      <c r="R1470" t="s">
        <v>52</v>
      </c>
      <c r="S1470">
        <v>47.371659999999999</v>
      </c>
      <c r="T1470">
        <v>-92.915580000000006</v>
      </c>
      <c r="U1470">
        <v>2.7105833330000002</v>
      </c>
      <c r="V1470">
        <v>1</v>
      </c>
      <c r="W1470">
        <v>4.5</v>
      </c>
      <c r="X1470">
        <v>4.5</v>
      </c>
      <c r="Y1470">
        <v>990.61599999999999</v>
      </c>
      <c r="Z1470">
        <v>27000025001</v>
      </c>
      <c r="AA1470">
        <v>1638.9424698300002</v>
      </c>
      <c r="AB1470" t="s">
        <v>41</v>
      </c>
      <c r="AC1470" t="s">
        <v>54</v>
      </c>
      <c r="AD1470" t="s">
        <v>54</v>
      </c>
      <c r="AE1470" t="s">
        <v>827</v>
      </c>
      <c r="AF1470" t="s">
        <v>6858</v>
      </c>
    </row>
    <row r="1471" spans="1:32" x14ac:dyDescent="0.25">
      <c r="A1471" t="s">
        <v>6859</v>
      </c>
      <c r="B1471" t="s">
        <v>6860</v>
      </c>
      <c r="C1471" t="s">
        <v>6861</v>
      </c>
      <c r="D1471" t="s">
        <v>6862</v>
      </c>
      <c r="E1471" t="s">
        <v>854</v>
      </c>
      <c r="F1471">
        <v>8</v>
      </c>
      <c r="G1471">
        <v>2022</v>
      </c>
      <c r="H1471" s="1">
        <v>44960.447261006942</v>
      </c>
      <c r="I1471" t="s">
        <v>3355</v>
      </c>
      <c r="J1471">
        <v>118</v>
      </c>
      <c r="K1471">
        <v>0</v>
      </c>
      <c r="L1471" t="s">
        <v>38</v>
      </c>
      <c r="M1471" t="s">
        <v>51</v>
      </c>
      <c r="N1471">
        <v>118</v>
      </c>
      <c r="R1471" t="s">
        <v>52</v>
      </c>
      <c r="S1471">
        <v>41.634079999999997</v>
      </c>
      <c r="T1471">
        <v>-111.85656</v>
      </c>
      <c r="U1471">
        <v>0.53279166700000002</v>
      </c>
      <c r="V1471">
        <v>1</v>
      </c>
      <c r="W1471">
        <v>2</v>
      </c>
      <c r="X1471">
        <v>2</v>
      </c>
      <c r="Y1471">
        <v>194.08850000000001</v>
      </c>
      <c r="Z1471">
        <v>49000010001</v>
      </c>
      <c r="AA1471">
        <v>377.68518693637998</v>
      </c>
      <c r="AB1471" t="s">
        <v>1420</v>
      </c>
      <c r="AC1471" t="s">
        <v>72</v>
      </c>
      <c r="AD1471" t="s">
        <v>54</v>
      </c>
      <c r="AE1471" t="s">
        <v>73</v>
      </c>
      <c r="AF1471" t="s">
        <v>6863</v>
      </c>
    </row>
    <row r="1472" spans="1:32" x14ac:dyDescent="0.25">
      <c r="A1472" t="s">
        <v>6864</v>
      </c>
      <c r="B1472" t="s">
        <v>6865</v>
      </c>
      <c r="C1472" t="s">
        <v>6866</v>
      </c>
      <c r="D1472" t="s">
        <v>6867</v>
      </c>
      <c r="E1472" t="s">
        <v>85</v>
      </c>
      <c r="F1472">
        <v>2</v>
      </c>
      <c r="G1472">
        <v>2022</v>
      </c>
      <c r="H1472" s="1">
        <v>44946.580056458333</v>
      </c>
      <c r="I1472" t="s">
        <v>3355</v>
      </c>
      <c r="J1472">
        <v>117.85</v>
      </c>
      <c r="K1472">
        <v>0</v>
      </c>
      <c r="L1472" t="s">
        <v>38</v>
      </c>
      <c r="M1472" t="s">
        <v>51</v>
      </c>
      <c r="N1472">
        <v>93.44</v>
      </c>
      <c r="R1472" t="s">
        <v>52</v>
      </c>
      <c r="S1472">
        <v>42.063417000000001</v>
      </c>
      <c r="T1472">
        <v>-76.142471999999998</v>
      </c>
      <c r="U1472">
        <v>0.93333333299999999</v>
      </c>
      <c r="V1472">
        <v>2</v>
      </c>
      <c r="W1472">
        <v>2</v>
      </c>
      <c r="X1472">
        <v>0</v>
      </c>
      <c r="Y1472">
        <v>339.54</v>
      </c>
      <c r="Z1472">
        <v>36007215002</v>
      </c>
      <c r="AA1472">
        <v>519.36265821723998</v>
      </c>
      <c r="AB1472" t="s">
        <v>53</v>
      </c>
      <c r="AC1472" t="s">
        <v>72</v>
      </c>
      <c r="AD1472" t="s">
        <v>54</v>
      </c>
      <c r="AE1472" t="s">
        <v>55</v>
      </c>
      <c r="AF1472" t="s">
        <v>6868</v>
      </c>
    </row>
    <row r="1473" spans="1:32" x14ac:dyDescent="0.25">
      <c r="A1473" t="s">
        <v>6869</v>
      </c>
      <c r="B1473" t="s">
        <v>6870</v>
      </c>
      <c r="C1473" t="s">
        <v>6870</v>
      </c>
      <c r="D1473" t="s">
        <v>5780</v>
      </c>
      <c r="E1473" t="s">
        <v>99</v>
      </c>
      <c r="F1473">
        <v>6</v>
      </c>
      <c r="G1473">
        <v>2022</v>
      </c>
      <c r="H1473" s="1">
        <v>44834.951064768517</v>
      </c>
      <c r="I1473" t="s">
        <v>3355</v>
      </c>
      <c r="J1473">
        <v>117.74</v>
      </c>
      <c r="K1473">
        <v>0</v>
      </c>
      <c r="L1473" t="s">
        <v>38</v>
      </c>
      <c r="M1473" t="s">
        <v>79</v>
      </c>
      <c r="Q1473">
        <v>117.74</v>
      </c>
      <c r="R1473" t="s">
        <v>52</v>
      </c>
      <c r="S1473">
        <v>29.802610999999999</v>
      </c>
      <c r="T1473">
        <v>-94.920417</v>
      </c>
      <c r="U1473">
        <v>1.680816667</v>
      </c>
      <c r="V1473">
        <v>1</v>
      </c>
      <c r="W1473">
        <v>4</v>
      </c>
      <c r="X1473">
        <v>4</v>
      </c>
      <c r="Y1473">
        <v>613.13499999999999</v>
      </c>
      <c r="Z1473">
        <v>48007033008</v>
      </c>
      <c r="AA1473">
        <v>1456.8377509599998</v>
      </c>
      <c r="AB1473" t="s">
        <v>41</v>
      </c>
      <c r="AC1473" t="s">
        <v>54</v>
      </c>
      <c r="AD1473" t="s">
        <v>54</v>
      </c>
      <c r="AE1473" t="s">
        <v>73</v>
      </c>
      <c r="AF1473" t="s">
        <v>6871</v>
      </c>
    </row>
    <row r="1474" spans="1:32" x14ac:dyDescent="0.25">
      <c r="A1474" t="s">
        <v>6872</v>
      </c>
      <c r="B1474" t="s">
        <v>6873</v>
      </c>
      <c r="C1474" t="s">
        <v>6873</v>
      </c>
      <c r="D1474" t="s">
        <v>98</v>
      </c>
      <c r="E1474" t="s">
        <v>99</v>
      </c>
      <c r="F1474">
        <v>6</v>
      </c>
      <c r="G1474">
        <v>2022</v>
      </c>
      <c r="H1474" s="1">
        <v>44834.413858518521</v>
      </c>
      <c r="I1474" t="s">
        <v>3355</v>
      </c>
      <c r="J1474">
        <v>117.73</v>
      </c>
      <c r="K1474">
        <v>0</v>
      </c>
      <c r="L1474" t="s">
        <v>38</v>
      </c>
      <c r="M1474" t="s">
        <v>79</v>
      </c>
      <c r="Q1474">
        <v>117.73</v>
      </c>
      <c r="R1474" t="s">
        <v>94</v>
      </c>
      <c r="S1474">
        <v>30.058333000000001</v>
      </c>
      <c r="T1474">
        <v>-95.486943999999994</v>
      </c>
      <c r="U1474">
        <v>1.3545833329999999</v>
      </c>
      <c r="V1474">
        <v>1</v>
      </c>
      <c r="W1474">
        <v>2.5</v>
      </c>
      <c r="X1474">
        <v>0</v>
      </c>
      <c r="Y1474">
        <v>494.30099999999999</v>
      </c>
      <c r="AB1474" t="s">
        <v>41</v>
      </c>
      <c r="AC1474" t="s">
        <v>54</v>
      </c>
      <c r="AD1474" t="s">
        <v>54</v>
      </c>
      <c r="AE1474" t="s">
        <v>73</v>
      </c>
      <c r="AF1474" t="s">
        <v>6874</v>
      </c>
    </row>
    <row r="1475" spans="1:32" x14ac:dyDescent="0.25">
      <c r="A1475" t="s">
        <v>6875</v>
      </c>
      <c r="B1475" t="s">
        <v>6876</v>
      </c>
      <c r="C1475" t="s">
        <v>6877</v>
      </c>
      <c r="D1475" t="s">
        <v>6878</v>
      </c>
      <c r="E1475" t="s">
        <v>1023</v>
      </c>
      <c r="F1475">
        <v>8</v>
      </c>
      <c r="G1475">
        <v>2022</v>
      </c>
      <c r="H1475" s="1">
        <v>44977.632272824078</v>
      </c>
      <c r="I1475" t="s">
        <v>3355</v>
      </c>
      <c r="J1475">
        <v>117.68</v>
      </c>
      <c r="K1475">
        <v>0</v>
      </c>
      <c r="L1475" t="s">
        <v>38</v>
      </c>
      <c r="M1475" t="s">
        <v>79</v>
      </c>
      <c r="Q1475">
        <v>117.68</v>
      </c>
      <c r="R1475" t="s">
        <v>94</v>
      </c>
      <c r="S1475">
        <v>39.660006993828603</v>
      </c>
      <c r="T1475">
        <v>-106.824227965747</v>
      </c>
      <c r="U1475">
        <v>0.48378674999999999</v>
      </c>
      <c r="V1475">
        <v>1</v>
      </c>
      <c r="W1475">
        <v>1.65</v>
      </c>
      <c r="X1475">
        <v>0</v>
      </c>
      <c r="Y1475">
        <v>176.59932699999999</v>
      </c>
      <c r="AB1475" t="s">
        <v>41</v>
      </c>
      <c r="AC1475" t="s">
        <v>54</v>
      </c>
      <c r="AD1475" t="s">
        <v>54</v>
      </c>
      <c r="AE1475" t="s">
        <v>73</v>
      </c>
      <c r="AF1475" t="s">
        <v>6879</v>
      </c>
    </row>
    <row r="1476" spans="1:32" x14ac:dyDescent="0.25">
      <c r="A1476" t="s">
        <v>6880</v>
      </c>
      <c r="B1476" t="s">
        <v>6881</v>
      </c>
      <c r="C1476" t="s">
        <v>6882</v>
      </c>
      <c r="D1476" t="s">
        <v>2080</v>
      </c>
      <c r="E1476" t="s">
        <v>213</v>
      </c>
      <c r="F1476">
        <v>3</v>
      </c>
      <c r="G1476">
        <v>2022</v>
      </c>
      <c r="H1476" s="1">
        <v>44945.378771967589</v>
      </c>
      <c r="I1476" t="s">
        <v>3355</v>
      </c>
      <c r="J1476">
        <v>116.95</v>
      </c>
      <c r="K1476">
        <v>0</v>
      </c>
      <c r="L1476" t="s">
        <v>38</v>
      </c>
      <c r="M1476" t="s">
        <v>79</v>
      </c>
      <c r="Q1476">
        <v>116.95</v>
      </c>
      <c r="R1476" t="s">
        <v>94</v>
      </c>
      <c r="S1476">
        <v>41.966230000000003</v>
      </c>
      <c r="T1476">
        <v>-76.516589999999994</v>
      </c>
      <c r="U1476">
        <v>1.2496666670000001</v>
      </c>
      <c r="V1476">
        <v>1</v>
      </c>
      <c r="W1476">
        <v>2.25</v>
      </c>
      <c r="X1476">
        <v>0</v>
      </c>
      <c r="Y1476">
        <v>455.71899999999999</v>
      </c>
      <c r="Z1476">
        <v>42002008001</v>
      </c>
      <c r="AA1476">
        <v>582.73510038400002</v>
      </c>
      <c r="AB1476" t="s">
        <v>54</v>
      </c>
      <c r="AC1476" t="s">
        <v>54</v>
      </c>
      <c r="AD1476" t="s">
        <v>215</v>
      </c>
      <c r="AE1476" t="s">
        <v>73</v>
      </c>
      <c r="AF1476" t="s">
        <v>6883</v>
      </c>
    </row>
    <row r="1477" spans="1:32" x14ac:dyDescent="0.25">
      <c r="A1477" t="s">
        <v>6884</v>
      </c>
      <c r="B1477" t="s">
        <v>6885</v>
      </c>
      <c r="C1477" t="s">
        <v>6885</v>
      </c>
      <c r="D1477" t="s">
        <v>98</v>
      </c>
      <c r="E1477" t="s">
        <v>99</v>
      </c>
      <c r="F1477">
        <v>6</v>
      </c>
      <c r="G1477">
        <v>2022</v>
      </c>
      <c r="H1477" s="1">
        <v>44834.557610254633</v>
      </c>
      <c r="I1477" t="s">
        <v>3355</v>
      </c>
      <c r="J1477">
        <v>116.38345940000001</v>
      </c>
      <c r="K1477">
        <v>0</v>
      </c>
      <c r="L1477" t="s">
        <v>38</v>
      </c>
      <c r="M1477" t="s">
        <v>473</v>
      </c>
      <c r="N1477">
        <v>65.467792840000001</v>
      </c>
      <c r="Q1477">
        <v>50.31</v>
      </c>
      <c r="R1477" t="s">
        <v>52</v>
      </c>
      <c r="S1477">
        <v>30.114916999999998</v>
      </c>
      <c r="T1477">
        <v>-95.511027999999996</v>
      </c>
      <c r="U1477">
        <v>0.89258333300000003</v>
      </c>
      <c r="V1477">
        <v>1</v>
      </c>
      <c r="W1477">
        <v>1.85</v>
      </c>
      <c r="X1477">
        <v>0</v>
      </c>
      <c r="Y1477">
        <v>325.60199999999998</v>
      </c>
      <c r="AB1477" t="s">
        <v>544</v>
      </c>
      <c r="AC1477" t="s">
        <v>54</v>
      </c>
      <c r="AD1477" t="s">
        <v>54</v>
      </c>
      <c r="AE1477" t="s">
        <v>54</v>
      </c>
      <c r="AF1477" t="s">
        <v>6886</v>
      </c>
    </row>
    <row r="1478" spans="1:32" x14ac:dyDescent="0.25">
      <c r="A1478" t="s">
        <v>6887</v>
      </c>
      <c r="B1478" t="s">
        <v>6888</v>
      </c>
      <c r="C1478" t="s">
        <v>6888</v>
      </c>
      <c r="D1478" t="s">
        <v>6889</v>
      </c>
      <c r="E1478" t="s">
        <v>99</v>
      </c>
      <c r="F1478">
        <v>6</v>
      </c>
      <c r="G1478">
        <v>2022</v>
      </c>
      <c r="H1478" s="1">
        <v>44826.564743877316</v>
      </c>
      <c r="I1478" t="s">
        <v>3355</v>
      </c>
      <c r="J1478">
        <v>116.11</v>
      </c>
      <c r="K1478">
        <v>0</v>
      </c>
      <c r="L1478" t="s">
        <v>38</v>
      </c>
      <c r="M1478" t="s">
        <v>51</v>
      </c>
      <c r="N1478">
        <v>109.7</v>
      </c>
      <c r="R1478" t="s">
        <v>52</v>
      </c>
      <c r="S1478">
        <v>27.887585999999999</v>
      </c>
      <c r="T1478">
        <v>-97.148809999999997</v>
      </c>
      <c r="U1478">
        <v>0.43108333300000001</v>
      </c>
      <c r="V1478">
        <v>1</v>
      </c>
      <c r="W1478">
        <v>1.6</v>
      </c>
      <c r="X1478">
        <v>0</v>
      </c>
      <c r="Y1478">
        <v>155.95400000000001</v>
      </c>
      <c r="AB1478" t="s">
        <v>1420</v>
      </c>
      <c r="AC1478" t="s">
        <v>54</v>
      </c>
      <c r="AD1478" t="s">
        <v>54</v>
      </c>
      <c r="AE1478" t="s">
        <v>54</v>
      </c>
      <c r="AF1478" t="s">
        <v>6890</v>
      </c>
    </row>
    <row r="1479" spans="1:32" x14ac:dyDescent="0.25">
      <c r="A1479" t="s">
        <v>6891</v>
      </c>
      <c r="B1479" t="s">
        <v>6892</v>
      </c>
      <c r="C1479" t="s">
        <v>6893</v>
      </c>
      <c r="D1479" t="s">
        <v>6894</v>
      </c>
      <c r="E1479" t="s">
        <v>85</v>
      </c>
      <c r="F1479">
        <v>2</v>
      </c>
      <c r="G1479">
        <v>2022</v>
      </c>
      <c r="H1479" s="1">
        <v>44950.481554756945</v>
      </c>
      <c r="I1479" t="s">
        <v>3355</v>
      </c>
      <c r="J1479">
        <v>116.01</v>
      </c>
      <c r="K1479">
        <v>0</v>
      </c>
      <c r="L1479" t="s">
        <v>38</v>
      </c>
      <c r="M1479" t="s">
        <v>79</v>
      </c>
      <c r="Q1479">
        <v>116.01</v>
      </c>
      <c r="R1479" t="s">
        <v>52</v>
      </c>
      <c r="S1479">
        <v>43.40831</v>
      </c>
      <c r="T1479">
        <v>-73.259460000000004</v>
      </c>
      <c r="U1479">
        <v>0</v>
      </c>
      <c r="V1479">
        <v>1</v>
      </c>
      <c r="W1479">
        <v>1.3</v>
      </c>
      <c r="X1479">
        <v>0</v>
      </c>
      <c r="Y1479">
        <v>0</v>
      </c>
      <c r="Z1479">
        <v>36005054001</v>
      </c>
      <c r="AA1479">
        <v>366.94100852305002</v>
      </c>
      <c r="AB1479" t="s">
        <v>53</v>
      </c>
      <c r="AC1479" t="s">
        <v>54</v>
      </c>
      <c r="AD1479" t="s">
        <v>54</v>
      </c>
      <c r="AE1479" t="s">
        <v>44</v>
      </c>
      <c r="AF1479" t="s">
        <v>6895</v>
      </c>
    </row>
    <row r="1480" spans="1:32" x14ac:dyDescent="0.25">
      <c r="A1480" t="s">
        <v>6896</v>
      </c>
      <c r="B1480" t="s">
        <v>6897</v>
      </c>
      <c r="C1480" t="s">
        <v>6897</v>
      </c>
      <c r="D1480" t="s">
        <v>98</v>
      </c>
      <c r="E1480" t="s">
        <v>99</v>
      </c>
      <c r="F1480">
        <v>6</v>
      </c>
      <c r="G1480">
        <v>2022</v>
      </c>
      <c r="H1480" s="1">
        <v>44833.576381122686</v>
      </c>
      <c r="I1480" t="s">
        <v>3355</v>
      </c>
      <c r="J1480">
        <v>115.6</v>
      </c>
      <c r="K1480">
        <v>0</v>
      </c>
      <c r="L1480" t="s">
        <v>38</v>
      </c>
      <c r="M1480" t="s">
        <v>51</v>
      </c>
      <c r="N1480">
        <v>115.6</v>
      </c>
      <c r="R1480" t="s">
        <v>52</v>
      </c>
      <c r="S1480">
        <v>29.705138999999999</v>
      </c>
      <c r="T1480">
        <v>-95.811306000000002</v>
      </c>
      <c r="AB1480" t="s">
        <v>544</v>
      </c>
      <c r="AC1480" t="s">
        <v>54</v>
      </c>
      <c r="AD1480" t="s">
        <v>54</v>
      </c>
      <c r="AE1480" t="s">
        <v>73</v>
      </c>
      <c r="AF1480" t="s">
        <v>6898</v>
      </c>
    </row>
    <row r="1481" spans="1:32" x14ac:dyDescent="0.25">
      <c r="A1481" t="s">
        <v>6899</v>
      </c>
      <c r="B1481" t="s">
        <v>6900</v>
      </c>
      <c r="C1481" t="s">
        <v>6901</v>
      </c>
      <c r="D1481" t="s">
        <v>6899</v>
      </c>
      <c r="E1481" t="s">
        <v>437</v>
      </c>
      <c r="F1481">
        <v>5</v>
      </c>
      <c r="G1481">
        <v>2022</v>
      </c>
      <c r="H1481" s="1">
        <v>44939.637194722221</v>
      </c>
      <c r="I1481" t="s">
        <v>3355</v>
      </c>
      <c r="J1481">
        <v>115.38</v>
      </c>
      <c r="K1481">
        <v>0</v>
      </c>
      <c r="L1481" t="s">
        <v>38</v>
      </c>
      <c r="M1481" t="s">
        <v>630</v>
      </c>
      <c r="N1481">
        <v>84.73</v>
      </c>
      <c r="O1481">
        <v>31</v>
      </c>
      <c r="R1481" t="s">
        <v>52</v>
      </c>
      <c r="S1481">
        <v>44.765709999999999</v>
      </c>
      <c r="T1481">
        <v>-94.134259999999998</v>
      </c>
      <c r="U1481">
        <v>0.54541666700000002</v>
      </c>
      <c r="V1481">
        <v>1</v>
      </c>
      <c r="W1481">
        <v>2.6</v>
      </c>
      <c r="X1481">
        <v>2.6</v>
      </c>
      <c r="Y1481">
        <v>199.36600000000001</v>
      </c>
      <c r="Z1481">
        <v>27000190001</v>
      </c>
      <c r="AB1481" t="s">
        <v>53</v>
      </c>
      <c r="AC1481" t="s">
        <v>54</v>
      </c>
      <c r="AD1481" t="s">
        <v>54</v>
      </c>
      <c r="AE1481" t="s">
        <v>73</v>
      </c>
      <c r="AF1481" t="s">
        <v>6902</v>
      </c>
    </row>
    <row r="1482" spans="1:32" x14ac:dyDescent="0.25">
      <c r="A1482" t="s">
        <v>6903</v>
      </c>
      <c r="B1482" t="s">
        <v>6904</v>
      </c>
      <c r="C1482" t="s">
        <v>6905</v>
      </c>
      <c r="D1482" t="s">
        <v>6906</v>
      </c>
      <c r="E1482" t="s">
        <v>1719</v>
      </c>
      <c r="F1482">
        <v>7</v>
      </c>
      <c r="G1482">
        <v>2022</v>
      </c>
      <c r="H1482" s="1">
        <v>44952.539974525462</v>
      </c>
      <c r="I1482" t="s">
        <v>3355</v>
      </c>
      <c r="J1482">
        <v>115.2</v>
      </c>
      <c r="K1482">
        <v>0</v>
      </c>
      <c r="L1482" t="s">
        <v>38</v>
      </c>
      <c r="M1482" t="s">
        <v>51</v>
      </c>
      <c r="N1482">
        <v>115.2</v>
      </c>
      <c r="R1482" t="s">
        <v>52</v>
      </c>
      <c r="S1482">
        <v>39.398594000000003</v>
      </c>
      <c r="T1482">
        <v>-101.01768</v>
      </c>
      <c r="U1482">
        <v>0.56892583299999999</v>
      </c>
      <c r="V1482">
        <v>1</v>
      </c>
      <c r="W1482">
        <v>1</v>
      </c>
      <c r="X1482">
        <v>0</v>
      </c>
      <c r="Y1482">
        <v>207.79357999999999</v>
      </c>
      <c r="Z1482">
        <v>20001405001</v>
      </c>
      <c r="AA1482">
        <v>264.96236595584998</v>
      </c>
      <c r="AB1482" t="s">
        <v>41</v>
      </c>
      <c r="AC1482" t="s">
        <v>54</v>
      </c>
      <c r="AD1482" t="s">
        <v>54</v>
      </c>
      <c r="AE1482" t="s">
        <v>73</v>
      </c>
      <c r="AF1482" t="s">
        <v>6907</v>
      </c>
    </row>
    <row r="1483" spans="1:32" x14ac:dyDescent="0.25">
      <c r="A1483" t="s">
        <v>6908</v>
      </c>
      <c r="B1483" t="s">
        <v>6909</v>
      </c>
      <c r="C1483" t="s">
        <v>6910</v>
      </c>
      <c r="D1483" t="s">
        <v>3865</v>
      </c>
      <c r="E1483" t="s">
        <v>50</v>
      </c>
      <c r="F1483">
        <v>10</v>
      </c>
      <c r="G1483">
        <v>2022</v>
      </c>
      <c r="H1483" s="1">
        <v>44965.546406423608</v>
      </c>
      <c r="I1483" t="s">
        <v>3355</v>
      </c>
      <c r="J1483">
        <v>115</v>
      </c>
      <c r="K1483">
        <v>0</v>
      </c>
      <c r="L1483" t="s">
        <v>38</v>
      </c>
      <c r="M1483" t="s">
        <v>39</v>
      </c>
      <c r="N1483">
        <v>16</v>
      </c>
      <c r="Q1483">
        <v>99</v>
      </c>
      <c r="R1483" t="s">
        <v>568</v>
      </c>
      <c r="S1483">
        <v>43.970109999999998</v>
      </c>
      <c r="T1483">
        <v>-124.114751</v>
      </c>
      <c r="U1483">
        <v>0.72541666699999996</v>
      </c>
      <c r="V1483">
        <v>1</v>
      </c>
      <c r="W1483">
        <v>0.9</v>
      </c>
      <c r="X1483">
        <v>0</v>
      </c>
      <c r="Y1483">
        <v>264.79899999999998</v>
      </c>
      <c r="Z1483">
        <v>41000046001</v>
      </c>
      <c r="AA1483">
        <v>300.47278613549997</v>
      </c>
      <c r="AB1483" t="s">
        <v>53</v>
      </c>
      <c r="AC1483" t="s">
        <v>54</v>
      </c>
      <c r="AD1483" t="s">
        <v>43</v>
      </c>
      <c r="AE1483" t="s">
        <v>55</v>
      </c>
      <c r="AF1483" t="s">
        <v>6911</v>
      </c>
    </row>
    <row r="1484" spans="1:32" x14ac:dyDescent="0.25">
      <c r="A1484" t="s">
        <v>6912</v>
      </c>
      <c r="B1484" t="s">
        <v>6913</v>
      </c>
      <c r="C1484" t="s">
        <v>6913</v>
      </c>
      <c r="D1484" t="s">
        <v>799</v>
      </c>
      <c r="E1484" t="s">
        <v>99</v>
      </c>
      <c r="F1484">
        <v>6</v>
      </c>
      <c r="G1484">
        <v>2022</v>
      </c>
      <c r="H1484" s="1">
        <v>45175.423747905093</v>
      </c>
      <c r="I1484" t="s">
        <v>3355</v>
      </c>
      <c r="J1484">
        <v>115</v>
      </c>
      <c r="K1484">
        <v>0</v>
      </c>
      <c r="L1484" t="s">
        <v>38</v>
      </c>
      <c r="M1484" t="s">
        <v>79</v>
      </c>
      <c r="Q1484">
        <v>115</v>
      </c>
      <c r="R1484" t="s">
        <v>94</v>
      </c>
      <c r="S1484">
        <v>33.246400000000001</v>
      </c>
      <c r="T1484">
        <v>-97.561999999999998</v>
      </c>
      <c r="U1484">
        <v>0.72766666700000004</v>
      </c>
      <c r="V1484">
        <v>1</v>
      </c>
      <c r="W1484">
        <v>1.2</v>
      </c>
      <c r="X1484">
        <v>1.2</v>
      </c>
      <c r="Y1484">
        <v>265.55</v>
      </c>
      <c r="Z1484">
        <v>48004234001</v>
      </c>
      <c r="AA1484">
        <v>416.47349205568997</v>
      </c>
      <c r="AB1484" t="s">
        <v>41</v>
      </c>
      <c r="AC1484" t="s">
        <v>72</v>
      </c>
      <c r="AD1484" t="s">
        <v>54</v>
      </c>
      <c r="AE1484" t="s">
        <v>73</v>
      </c>
      <c r="AF1484" t="s">
        <v>6914</v>
      </c>
    </row>
    <row r="1485" spans="1:32" x14ac:dyDescent="0.25">
      <c r="A1485" t="s">
        <v>6915</v>
      </c>
      <c r="B1485" t="s">
        <v>6916</v>
      </c>
      <c r="C1485" t="s">
        <v>6917</v>
      </c>
      <c r="D1485" t="s">
        <v>6918</v>
      </c>
      <c r="E1485" t="s">
        <v>213</v>
      </c>
      <c r="F1485">
        <v>3</v>
      </c>
      <c r="G1485">
        <v>2022</v>
      </c>
      <c r="H1485" s="1">
        <v>44984.524501805558</v>
      </c>
      <c r="I1485" t="s">
        <v>3355</v>
      </c>
      <c r="J1485">
        <v>114.53</v>
      </c>
      <c r="K1485">
        <v>0</v>
      </c>
      <c r="L1485" t="s">
        <v>38</v>
      </c>
      <c r="M1485" t="s">
        <v>679</v>
      </c>
      <c r="O1485">
        <v>115</v>
      </c>
      <c r="R1485" t="s">
        <v>52</v>
      </c>
      <c r="S1485">
        <v>40.296280000000003</v>
      </c>
      <c r="T1485">
        <v>-75.330789999999993</v>
      </c>
      <c r="U1485">
        <v>1.4239166670000001</v>
      </c>
      <c r="V1485">
        <v>2</v>
      </c>
      <c r="W1485">
        <v>2</v>
      </c>
      <c r="X1485">
        <v>0</v>
      </c>
      <c r="Y1485">
        <v>519.15499999999997</v>
      </c>
      <c r="Z1485">
        <v>42000034001</v>
      </c>
      <c r="AA1485">
        <v>578.54669184998988</v>
      </c>
      <c r="AB1485" t="s">
        <v>41</v>
      </c>
      <c r="AC1485" t="s">
        <v>54</v>
      </c>
      <c r="AD1485" t="s">
        <v>54</v>
      </c>
      <c r="AE1485" t="s">
        <v>55</v>
      </c>
      <c r="AF1485" t="s">
        <v>6919</v>
      </c>
    </row>
    <row r="1486" spans="1:32" x14ac:dyDescent="0.25">
      <c r="A1486" t="s">
        <v>6920</v>
      </c>
      <c r="B1486" t="s">
        <v>6921</v>
      </c>
      <c r="C1486" t="s">
        <v>6922</v>
      </c>
      <c r="D1486" t="s">
        <v>6923</v>
      </c>
      <c r="E1486" t="s">
        <v>1449</v>
      </c>
      <c r="F1486">
        <v>3</v>
      </c>
      <c r="G1486">
        <v>2022</v>
      </c>
      <c r="H1486" s="1">
        <v>44945.420575335651</v>
      </c>
      <c r="I1486" t="s">
        <v>3355</v>
      </c>
      <c r="J1486">
        <v>114.53</v>
      </c>
      <c r="K1486">
        <v>0</v>
      </c>
      <c r="L1486" t="s">
        <v>38</v>
      </c>
      <c r="M1486" t="s">
        <v>51</v>
      </c>
      <c r="N1486">
        <v>114.53</v>
      </c>
      <c r="R1486" t="s">
        <v>52</v>
      </c>
      <c r="S1486">
        <v>38.403588999999997</v>
      </c>
      <c r="T1486">
        <v>-81.523713000000001</v>
      </c>
      <c r="U1486">
        <v>2.8600000000000001E-4</v>
      </c>
      <c r="V1486">
        <v>2</v>
      </c>
      <c r="W1486">
        <v>2.25</v>
      </c>
      <c r="X1486">
        <v>0</v>
      </c>
      <c r="Y1486">
        <v>0.104104</v>
      </c>
      <c r="Z1486">
        <v>54002025001</v>
      </c>
      <c r="AA1486">
        <v>591.84033632749993</v>
      </c>
      <c r="AB1486" t="s">
        <v>41</v>
      </c>
      <c r="AC1486" t="s">
        <v>54</v>
      </c>
      <c r="AD1486" t="s">
        <v>54</v>
      </c>
      <c r="AE1486" t="s">
        <v>73</v>
      </c>
      <c r="AF1486" t="s">
        <v>6924</v>
      </c>
    </row>
    <row r="1487" spans="1:32" x14ac:dyDescent="0.25">
      <c r="A1487" t="s">
        <v>6925</v>
      </c>
      <c r="B1487" t="s">
        <v>6926</v>
      </c>
      <c r="C1487" t="s">
        <v>6927</v>
      </c>
      <c r="D1487" t="s">
        <v>4602</v>
      </c>
      <c r="E1487" t="s">
        <v>600</v>
      </c>
      <c r="F1487">
        <v>4</v>
      </c>
      <c r="G1487">
        <v>2022</v>
      </c>
      <c r="H1487" s="1">
        <v>44964.560459583336</v>
      </c>
      <c r="I1487" t="s">
        <v>3355</v>
      </c>
      <c r="J1487">
        <v>114.46</v>
      </c>
      <c r="K1487">
        <v>0</v>
      </c>
      <c r="L1487" t="s">
        <v>38</v>
      </c>
      <c r="M1487" t="s">
        <v>51</v>
      </c>
      <c r="N1487">
        <v>114.46</v>
      </c>
      <c r="R1487" t="s">
        <v>52</v>
      </c>
      <c r="S1487">
        <v>30.182829999999999</v>
      </c>
      <c r="T1487">
        <v>-81.708740000000006</v>
      </c>
      <c r="U1487">
        <v>0.87266666699999995</v>
      </c>
      <c r="V1487">
        <v>1</v>
      </c>
      <c r="W1487">
        <v>2.5</v>
      </c>
      <c r="X1487">
        <v>0.89</v>
      </c>
      <c r="Y1487">
        <v>318.56</v>
      </c>
      <c r="Z1487">
        <v>12000214001</v>
      </c>
      <c r="AA1487">
        <v>641.00861042240001</v>
      </c>
      <c r="AB1487" t="s">
        <v>54</v>
      </c>
      <c r="AC1487" t="s">
        <v>64</v>
      </c>
      <c r="AD1487" t="s">
        <v>54</v>
      </c>
      <c r="AE1487" t="s">
        <v>54</v>
      </c>
      <c r="AF1487" t="s">
        <v>6928</v>
      </c>
    </row>
    <row r="1488" spans="1:32" x14ac:dyDescent="0.25">
      <c r="A1488" t="s">
        <v>6929</v>
      </c>
      <c r="B1488" t="s">
        <v>6930</v>
      </c>
      <c r="C1488" t="s">
        <v>6931</v>
      </c>
      <c r="D1488" t="s">
        <v>6609</v>
      </c>
      <c r="E1488" t="s">
        <v>117</v>
      </c>
      <c r="F1488">
        <v>5</v>
      </c>
      <c r="G1488">
        <v>2022</v>
      </c>
      <c r="H1488" s="1">
        <v>44953.614742187499</v>
      </c>
      <c r="I1488" t="s">
        <v>3355</v>
      </c>
      <c r="J1488">
        <v>114.23</v>
      </c>
      <c r="K1488">
        <v>0</v>
      </c>
      <c r="L1488" t="s">
        <v>38</v>
      </c>
      <c r="M1488" t="s">
        <v>51</v>
      </c>
      <c r="N1488">
        <v>114.23</v>
      </c>
      <c r="R1488" t="s">
        <v>52</v>
      </c>
      <c r="S1488">
        <v>41.982567000000003</v>
      </c>
      <c r="T1488">
        <v>-88.113572000000005</v>
      </c>
      <c r="U1488">
        <v>0.74650000000000005</v>
      </c>
      <c r="V1488">
        <v>1</v>
      </c>
      <c r="W1488">
        <v>4.5999999999999996</v>
      </c>
      <c r="X1488">
        <v>1.22</v>
      </c>
      <c r="Y1488">
        <v>272.37200000000001</v>
      </c>
      <c r="Z1488">
        <v>17000711002</v>
      </c>
      <c r="AA1488">
        <v>437.05132528799993</v>
      </c>
      <c r="AB1488" t="s">
        <v>41</v>
      </c>
      <c r="AC1488" t="s">
        <v>54</v>
      </c>
      <c r="AD1488" t="s">
        <v>54</v>
      </c>
      <c r="AE1488" t="s">
        <v>73</v>
      </c>
      <c r="AF1488" t="s">
        <v>6932</v>
      </c>
    </row>
    <row r="1489" spans="1:32" x14ac:dyDescent="0.25">
      <c r="A1489" t="s">
        <v>6933</v>
      </c>
      <c r="B1489" t="s">
        <v>6934</v>
      </c>
      <c r="C1489" t="s">
        <v>6934</v>
      </c>
      <c r="D1489" t="s">
        <v>6935</v>
      </c>
      <c r="E1489" t="s">
        <v>99</v>
      </c>
      <c r="F1489">
        <v>6</v>
      </c>
      <c r="G1489">
        <v>2022</v>
      </c>
      <c r="H1489" s="1">
        <v>44824.356313611112</v>
      </c>
      <c r="I1489" t="s">
        <v>3355</v>
      </c>
      <c r="J1489">
        <v>114.18</v>
      </c>
      <c r="K1489">
        <v>0</v>
      </c>
      <c r="L1489" t="s">
        <v>38</v>
      </c>
      <c r="M1489" t="s">
        <v>79</v>
      </c>
      <c r="Q1489">
        <v>114.18</v>
      </c>
      <c r="R1489" t="s">
        <v>94</v>
      </c>
      <c r="S1489">
        <v>29.068166999999999</v>
      </c>
      <c r="T1489">
        <v>-97.290750000000003</v>
      </c>
      <c r="U1489">
        <v>1.13825</v>
      </c>
      <c r="V1489">
        <v>1</v>
      </c>
      <c r="W1489">
        <v>2</v>
      </c>
      <c r="X1489">
        <v>2</v>
      </c>
      <c r="Y1489">
        <v>415.09</v>
      </c>
      <c r="Z1489">
        <v>48008056001</v>
      </c>
      <c r="AB1489" t="s">
        <v>41</v>
      </c>
      <c r="AC1489" t="s">
        <v>54</v>
      </c>
      <c r="AD1489" t="s">
        <v>54</v>
      </c>
      <c r="AE1489" t="s">
        <v>73</v>
      </c>
      <c r="AF1489" t="s">
        <v>6936</v>
      </c>
    </row>
    <row r="1490" spans="1:32" x14ac:dyDescent="0.25">
      <c r="A1490" t="s">
        <v>6937</v>
      </c>
      <c r="B1490" t="s">
        <v>6938</v>
      </c>
      <c r="C1490" t="s">
        <v>6939</v>
      </c>
      <c r="D1490" t="s">
        <v>6937</v>
      </c>
      <c r="E1490" t="s">
        <v>437</v>
      </c>
      <c r="F1490">
        <v>5</v>
      </c>
      <c r="G1490">
        <v>2022</v>
      </c>
      <c r="H1490" s="1">
        <v>44956.616464756946</v>
      </c>
      <c r="I1490" t="s">
        <v>3355</v>
      </c>
      <c r="J1490">
        <v>114.1</v>
      </c>
      <c r="K1490">
        <v>0</v>
      </c>
      <c r="L1490" t="s">
        <v>38</v>
      </c>
      <c r="M1490" t="s">
        <v>51</v>
      </c>
      <c r="N1490">
        <v>114.1</v>
      </c>
      <c r="R1490" t="s">
        <v>214</v>
      </c>
      <c r="S1490">
        <v>44.071759</v>
      </c>
      <c r="T1490">
        <v>-93.547038000000001</v>
      </c>
      <c r="U1490">
        <v>1.02</v>
      </c>
      <c r="V1490">
        <v>1</v>
      </c>
      <c r="W1490">
        <v>3.5</v>
      </c>
      <c r="X1490">
        <v>3.5</v>
      </c>
      <c r="Y1490">
        <v>372.84</v>
      </c>
      <c r="AB1490" t="s">
        <v>41</v>
      </c>
      <c r="AC1490" t="s">
        <v>54</v>
      </c>
      <c r="AD1490" t="s">
        <v>215</v>
      </c>
      <c r="AE1490" t="s">
        <v>55</v>
      </c>
      <c r="AF1490" t="s">
        <v>6940</v>
      </c>
    </row>
    <row r="1491" spans="1:32" x14ac:dyDescent="0.25">
      <c r="A1491" t="s">
        <v>6941</v>
      </c>
      <c r="B1491" t="s">
        <v>6942</v>
      </c>
      <c r="C1491" t="s">
        <v>6943</v>
      </c>
      <c r="D1491" t="s">
        <v>6944</v>
      </c>
      <c r="E1491" t="s">
        <v>85</v>
      </c>
      <c r="F1491">
        <v>2</v>
      </c>
      <c r="G1491">
        <v>2022</v>
      </c>
      <c r="H1491" s="1">
        <v>44988.344203483794</v>
      </c>
      <c r="I1491" t="s">
        <v>3355</v>
      </c>
      <c r="J1491">
        <v>113.9</v>
      </c>
      <c r="K1491">
        <v>0</v>
      </c>
      <c r="L1491" t="s">
        <v>38</v>
      </c>
      <c r="M1491" t="s">
        <v>51</v>
      </c>
      <c r="N1491">
        <v>113.9</v>
      </c>
      <c r="R1491" t="s">
        <v>52</v>
      </c>
      <c r="S1491">
        <v>43.254389000000003</v>
      </c>
      <c r="T1491">
        <v>-78.168778000000003</v>
      </c>
      <c r="U1491">
        <v>0</v>
      </c>
      <c r="V1491">
        <v>1</v>
      </c>
      <c r="W1491">
        <v>2.2999999999999998</v>
      </c>
      <c r="X1491">
        <v>0</v>
      </c>
      <c r="Y1491">
        <v>0</v>
      </c>
      <c r="Z1491">
        <v>36008063001</v>
      </c>
      <c r="AA1491">
        <v>744.99040489717004</v>
      </c>
      <c r="AB1491" t="s">
        <v>41</v>
      </c>
      <c r="AC1491" t="s">
        <v>64</v>
      </c>
      <c r="AD1491" t="s">
        <v>54</v>
      </c>
      <c r="AE1491" t="s">
        <v>73</v>
      </c>
      <c r="AF1491" t="s">
        <v>6945</v>
      </c>
    </row>
    <row r="1492" spans="1:32" x14ac:dyDescent="0.25">
      <c r="A1492" t="s">
        <v>6946</v>
      </c>
      <c r="B1492" t="s">
        <v>6947</v>
      </c>
      <c r="C1492" t="s">
        <v>6948</v>
      </c>
      <c r="D1492" t="s">
        <v>6949</v>
      </c>
      <c r="E1492" t="s">
        <v>543</v>
      </c>
      <c r="F1492">
        <v>7</v>
      </c>
      <c r="G1492">
        <v>2022</v>
      </c>
      <c r="H1492" s="1">
        <v>44956.479602314816</v>
      </c>
      <c r="I1492" t="s">
        <v>3355</v>
      </c>
      <c r="J1492">
        <v>113.3</v>
      </c>
      <c r="K1492">
        <v>0</v>
      </c>
      <c r="L1492" t="s">
        <v>38</v>
      </c>
      <c r="M1492" t="s">
        <v>51</v>
      </c>
      <c r="N1492">
        <v>113.3</v>
      </c>
      <c r="R1492" t="s">
        <v>52</v>
      </c>
      <c r="S1492">
        <v>38.084860999999997</v>
      </c>
      <c r="T1492">
        <v>-91.414162000000005</v>
      </c>
      <c r="U1492">
        <v>1.2084166670000001</v>
      </c>
      <c r="V1492">
        <v>1</v>
      </c>
      <c r="W1492">
        <v>0</v>
      </c>
      <c r="X1492">
        <v>0</v>
      </c>
      <c r="Y1492">
        <v>440.00400000000002</v>
      </c>
      <c r="Z1492">
        <v>29004999001</v>
      </c>
      <c r="AA1492">
        <v>544.49310942130001</v>
      </c>
      <c r="AB1492" t="s">
        <v>41</v>
      </c>
      <c r="AC1492" t="s">
        <v>64</v>
      </c>
      <c r="AD1492" t="s">
        <v>54</v>
      </c>
      <c r="AE1492" t="s">
        <v>73</v>
      </c>
      <c r="AF1492" t="s">
        <v>6950</v>
      </c>
    </row>
    <row r="1493" spans="1:32" x14ac:dyDescent="0.25">
      <c r="A1493" t="s">
        <v>6951</v>
      </c>
      <c r="B1493" t="s">
        <v>6952</v>
      </c>
      <c r="C1493" t="s">
        <v>6953</v>
      </c>
      <c r="D1493" t="s">
        <v>6954</v>
      </c>
      <c r="E1493" t="s">
        <v>136</v>
      </c>
      <c r="F1493">
        <v>4</v>
      </c>
      <c r="G1493">
        <v>2022</v>
      </c>
      <c r="H1493" s="1">
        <v>44966.353629618054</v>
      </c>
      <c r="I1493" t="s">
        <v>3355</v>
      </c>
      <c r="J1493">
        <v>113.24</v>
      </c>
      <c r="K1493">
        <v>0</v>
      </c>
      <c r="L1493" t="s">
        <v>38</v>
      </c>
      <c r="M1493" t="s">
        <v>51</v>
      </c>
      <c r="N1493">
        <v>113.24</v>
      </c>
      <c r="R1493" t="s">
        <v>52</v>
      </c>
      <c r="S1493">
        <v>35.292000000000002</v>
      </c>
      <c r="T1493">
        <v>-78.685541000000001</v>
      </c>
      <c r="U1493">
        <v>1.9450750000000001</v>
      </c>
      <c r="V1493">
        <v>1</v>
      </c>
      <c r="W1493">
        <v>3.75</v>
      </c>
      <c r="X1493">
        <v>0</v>
      </c>
      <c r="Y1493">
        <v>710.0018</v>
      </c>
      <c r="Z1493">
        <v>37004304001</v>
      </c>
      <c r="AA1493">
        <v>1252.1520469501199</v>
      </c>
      <c r="AB1493" t="s">
        <v>41</v>
      </c>
      <c r="AC1493" t="s">
        <v>54</v>
      </c>
      <c r="AD1493" t="s">
        <v>54</v>
      </c>
      <c r="AE1493" t="s">
        <v>73</v>
      </c>
      <c r="AF1493" t="s">
        <v>6955</v>
      </c>
    </row>
    <row r="1494" spans="1:32" x14ac:dyDescent="0.25">
      <c r="A1494" t="s">
        <v>6956</v>
      </c>
      <c r="B1494" t="s">
        <v>6957</v>
      </c>
      <c r="C1494" t="s">
        <v>6958</v>
      </c>
      <c r="D1494" t="s">
        <v>6959</v>
      </c>
      <c r="E1494" t="s">
        <v>715</v>
      </c>
      <c r="F1494">
        <v>7</v>
      </c>
      <c r="G1494">
        <v>2022</v>
      </c>
      <c r="H1494" s="1">
        <v>44951.517756030094</v>
      </c>
      <c r="I1494" t="s">
        <v>3355</v>
      </c>
      <c r="J1494">
        <v>113</v>
      </c>
      <c r="K1494">
        <v>0</v>
      </c>
      <c r="L1494" t="s">
        <v>38</v>
      </c>
      <c r="M1494" t="s">
        <v>51</v>
      </c>
      <c r="N1494">
        <v>113</v>
      </c>
      <c r="R1494" t="s">
        <v>52</v>
      </c>
      <c r="S1494">
        <v>41.134459999999997</v>
      </c>
      <c r="T1494">
        <v>-102.94671</v>
      </c>
      <c r="U1494">
        <v>0.54800000000000004</v>
      </c>
      <c r="V1494">
        <v>1</v>
      </c>
      <c r="W1494">
        <v>2.5299999999999998</v>
      </c>
      <c r="X1494">
        <v>0.55000000000000004</v>
      </c>
      <c r="Y1494">
        <v>200.08799999999999</v>
      </c>
      <c r="Z1494">
        <v>31002230001</v>
      </c>
      <c r="AA1494">
        <v>311.39906926770004</v>
      </c>
      <c r="AB1494" t="s">
        <v>41</v>
      </c>
      <c r="AC1494" t="s">
        <v>72</v>
      </c>
      <c r="AD1494" t="s">
        <v>54</v>
      </c>
      <c r="AE1494" t="s">
        <v>73</v>
      </c>
      <c r="AF1494" t="s">
        <v>6960</v>
      </c>
    </row>
    <row r="1495" spans="1:32" x14ac:dyDescent="0.25">
      <c r="A1495" t="s">
        <v>6961</v>
      </c>
      <c r="B1495" t="s">
        <v>6962</v>
      </c>
      <c r="C1495" t="s">
        <v>6962</v>
      </c>
      <c r="D1495" t="s">
        <v>6116</v>
      </c>
      <c r="E1495" t="s">
        <v>99</v>
      </c>
      <c r="F1495">
        <v>6</v>
      </c>
      <c r="G1495">
        <v>2022</v>
      </c>
      <c r="H1495" s="1">
        <v>44823.598152025465</v>
      </c>
      <c r="I1495" t="s">
        <v>3355</v>
      </c>
      <c r="J1495">
        <v>112.8</v>
      </c>
      <c r="K1495">
        <v>0</v>
      </c>
      <c r="L1495" t="s">
        <v>38</v>
      </c>
      <c r="M1495" t="s">
        <v>79</v>
      </c>
      <c r="Q1495">
        <v>511.65</v>
      </c>
      <c r="R1495" t="s">
        <v>86</v>
      </c>
      <c r="S1495">
        <v>31.150473000000002</v>
      </c>
      <c r="T1495">
        <v>-97.906980000000004</v>
      </c>
      <c r="U1495">
        <v>1.5393333330000001</v>
      </c>
      <c r="V1495">
        <v>1</v>
      </c>
      <c r="W1495">
        <v>4</v>
      </c>
      <c r="X1495">
        <v>4</v>
      </c>
      <c r="Y1495">
        <v>561.4</v>
      </c>
      <c r="Z1495">
        <v>48003011002</v>
      </c>
      <c r="AA1495">
        <v>1456.8377509599998</v>
      </c>
      <c r="AB1495" t="s">
        <v>41</v>
      </c>
      <c r="AC1495" t="s">
        <v>64</v>
      </c>
      <c r="AD1495" t="s">
        <v>43</v>
      </c>
      <c r="AE1495" t="s">
        <v>73</v>
      </c>
      <c r="AF1495" t="s">
        <v>6963</v>
      </c>
    </row>
    <row r="1496" spans="1:32" x14ac:dyDescent="0.25">
      <c r="A1496" t="s">
        <v>6964</v>
      </c>
      <c r="B1496" t="s">
        <v>6965</v>
      </c>
      <c r="C1496" t="s">
        <v>6965</v>
      </c>
      <c r="D1496" t="s">
        <v>6966</v>
      </c>
      <c r="E1496" t="s">
        <v>99</v>
      </c>
      <c r="F1496">
        <v>6</v>
      </c>
      <c r="G1496">
        <v>2022</v>
      </c>
      <c r="H1496" s="1">
        <v>44824.453264293981</v>
      </c>
      <c r="I1496" t="s">
        <v>3355</v>
      </c>
      <c r="J1496">
        <v>112.64</v>
      </c>
      <c r="K1496">
        <v>0</v>
      </c>
      <c r="L1496" t="s">
        <v>38</v>
      </c>
      <c r="M1496" t="s">
        <v>79</v>
      </c>
      <c r="Q1496">
        <v>112.64</v>
      </c>
      <c r="R1496" t="s">
        <v>52</v>
      </c>
      <c r="S1496">
        <v>31.12932</v>
      </c>
      <c r="T1496">
        <v>-99.319500000000005</v>
      </c>
      <c r="U1496">
        <v>0.29025000000000001</v>
      </c>
      <c r="V1496">
        <v>1</v>
      </c>
      <c r="W1496">
        <v>0.99</v>
      </c>
      <c r="X1496">
        <v>1.103</v>
      </c>
      <c r="Y1496">
        <v>105.929</v>
      </c>
      <c r="Z1496">
        <v>48009008001</v>
      </c>
      <c r="AA1496">
        <v>340.53582428689998</v>
      </c>
      <c r="AB1496" t="s">
        <v>118</v>
      </c>
      <c r="AC1496" t="s">
        <v>54</v>
      </c>
      <c r="AD1496" t="s">
        <v>54</v>
      </c>
      <c r="AE1496" t="s">
        <v>73</v>
      </c>
      <c r="AF1496" t="s">
        <v>6967</v>
      </c>
    </row>
    <row r="1497" spans="1:32" x14ac:dyDescent="0.25">
      <c r="A1497" t="s">
        <v>6968</v>
      </c>
      <c r="B1497" t="s">
        <v>6969</v>
      </c>
      <c r="C1497" t="s">
        <v>6969</v>
      </c>
      <c r="D1497" t="s">
        <v>98</v>
      </c>
      <c r="E1497" t="s">
        <v>99</v>
      </c>
      <c r="F1497">
        <v>6</v>
      </c>
      <c r="G1497">
        <v>2022</v>
      </c>
      <c r="H1497" s="1">
        <v>44832.725280520834</v>
      </c>
      <c r="I1497" t="s">
        <v>3355</v>
      </c>
      <c r="J1497">
        <v>112.31</v>
      </c>
      <c r="K1497">
        <v>0</v>
      </c>
      <c r="L1497" t="s">
        <v>38</v>
      </c>
      <c r="M1497" t="s">
        <v>79</v>
      </c>
      <c r="Q1497">
        <v>112.31</v>
      </c>
      <c r="R1497" t="s">
        <v>94</v>
      </c>
      <c r="S1497">
        <v>29.86364</v>
      </c>
      <c r="T1497">
        <v>-95.639120000000005</v>
      </c>
      <c r="U1497">
        <v>0.73666666700000005</v>
      </c>
      <c r="V1497">
        <v>1</v>
      </c>
      <c r="W1497">
        <v>1.3</v>
      </c>
      <c r="X1497">
        <v>0</v>
      </c>
      <c r="Y1497">
        <v>269.113</v>
      </c>
      <c r="AB1497" t="s">
        <v>41</v>
      </c>
      <c r="AC1497" t="s">
        <v>54</v>
      </c>
      <c r="AD1497" t="s">
        <v>54</v>
      </c>
      <c r="AE1497" t="s">
        <v>73</v>
      </c>
      <c r="AF1497" t="s">
        <v>6970</v>
      </c>
    </row>
    <row r="1498" spans="1:32" x14ac:dyDescent="0.25">
      <c r="A1498" t="s">
        <v>6971</v>
      </c>
      <c r="B1498" t="s">
        <v>6972</v>
      </c>
      <c r="C1498" t="s">
        <v>6973</v>
      </c>
      <c r="D1498" t="s">
        <v>6974</v>
      </c>
      <c r="E1498" t="s">
        <v>159</v>
      </c>
      <c r="F1498">
        <v>10</v>
      </c>
      <c r="G1498">
        <v>2022</v>
      </c>
      <c r="H1498" s="1">
        <v>44937.758637268518</v>
      </c>
      <c r="I1498" t="s">
        <v>3355</v>
      </c>
      <c r="J1498">
        <v>112</v>
      </c>
      <c r="K1498">
        <v>0</v>
      </c>
      <c r="L1498" t="s">
        <v>38</v>
      </c>
      <c r="M1498" t="s">
        <v>79</v>
      </c>
      <c r="Q1498">
        <v>112</v>
      </c>
      <c r="R1498" t="s">
        <v>94</v>
      </c>
      <c r="S1498">
        <v>47.187707000000003</v>
      </c>
      <c r="T1498">
        <v>-120.91027</v>
      </c>
      <c r="Z1498">
        <v>53001620001</v>
      </c>
      <c r="AA1498">
        <v>773.94505519749987</v>
      </c>
      <c r="AB1498" t="s">
        <v>54</v>
      </c>
      <c r="AC1498" t="s">
        <v>144</v>
      </c>
      <c r="AD1498" t="s">
        <v>54</v>
      </c>
      <c r="AE1498" t="s">
        <v>1307</v>
      </c>
      <c r="AF1498" t="s">
        <v>6975</v>
      </c>
    </row>
    <row r="1499" spans="1:32" x14ac:dyDescent="0.25">
      <c r="A1499" t="s">
        <v>6976</v>
      </c>
      <c r="B1499" t="s">
        <v>6977</v>
      </c>
      <c r="C1499" t="s">
        <v>6977</v>
      </c>
      <c r="D1499" t="s">
        <v>98</v>
      </c>
      <c r="E1499" t="s">
        <v>99</v>
      </c>
      <c r="F1499">
        <v>6</v>
      </c>
      <c r="G1499">
        <v>2022</v>
      </c>
      <c r="H1499" s="1">
        <v>44833.469821828701</v>
      </c>
      <c r="I1499" t="s">
        <v>3355</v>
      </c>
      <c r="J1499">
        <v>111.93</v>
      </c>
      <c r="K1499">
        <v>0</v>
      </c>
      <c r="L1499" t="s">
        <v>38</v>
      </c>
      <c r="M1499" t="s">
        <v>51</v>
      </c>
      <c r="N1499">
        <v>111.93</v>
      </c>
      <c r="R1499" t="s">
        <v>52</v>
      </c>
      <c r="S1499">
        <v>29.959240000000001</v>
      </c>
      <c r="T1499">
        <v>-95.717799999999997</v>
      </c>
      <c r="U1499">
        <v>0</v>
      </c>
      <c r="V1499">
        <v>1</v>
      </c>
      <c r="W1499">
        <v>3</v>
      </c>
      <c r="X1499">
        <v>2.1</v>
      </c>
      <c r="Y1499">
        <v>0</v>
      </c>
      <c r="AB1499" t="s">
        <v>544</v>
      </c>
      <c r="AC1499" t="s">
        <v>54</v>
      </c>
      <c r="AD1499" t="s">
        <v>54</v>
      </c>
      <c r="AE1499" t="s">
        <v>73</v>
      </c>
      <c r="AF1499" t="s">
        <v>6978</v>
      </c>
    </row>
    <row r="1500" spans="1:32" x14ac:dyDescent="0.25">
      <c r="A1500" t="s">
        <v>6979</v>
      </c>
      <c r="B1500" t="s">
        <v>6980</v>
      </c>
      <c r="C1500" t="s">
        <v>6981</v>
      </c>
      <c r="D1500" t="s">
        <v>1718</v>
      </c>
      <c r="E1500" t="s">
        <v>117</v>
      </c>
      <c r="F1500">
        <v>5</v>
      </c>
      <c r="G1500">
        <v>2022</v>
      </c>
      <c r="H1500" s="1">
        <v>44973.34370179398</v>
      </c>
      <c r="I1500" t="s">
        <v>3355</v>
      </c>
      <c r="J1500">
        <v>111.77</v>
      </c>
      <c r="K1500">
        <v>0</v>
      </c>
      <c r="L1500" t="s">
        <v>38</v>
      </c>
      <c r="M1500" t="s">
        <v>51</v>
      </c>
      <c r="N1500">
        <v>111.77</v>
      </c>
      <c r="R1500" t="s">
        <v>52</v>
      </c>
      <c r="S1500">
        <v>41.426969999999997</v>
      </c>
      <c r="T1500">
        <v>-87.993290000000002</v>
      </c>
      <c r="U1500">
        <v>1.1080833329999999</v>
      </c>
      <c r="V1500">
        <v>2</v>
      </c>
      <c r="W1500">
        <v>3.8</v>
      </c>
      <c r="X1500">
        <v>1.35</v>
      </c>
      <c r="Y1500">
        <v>403.85899999999998</v>
      </c>
      <c r="Z1500">
        <v>17000444001</v>
      </c>
      <c r="AA1500">
        <v>382.41990962699998</v>
      </c>
      <c r="AB1500" t="s">
        <v>41</v>
      </c>
      <c r="AC1500" t="s">
        <v>54</v>
      </c>
      <c r="AD1500" t="s">
        <v>54</v>
      </c>
      <c r="AE1500" t="s">
        <v>54</v>
      </c>
      <c r="AF1500" t="s">
        <v>6982</v>
      </c>
    </row>
    <row r="1501" spans="1:32" x14ac:dyDescent="0.25">
      <c r="A1501" t="s">
        <v>6983</v>
      </c>
      <c r="B1501" t="s">
        <v>6984</v>
      </c>
      <c r="C1501" t="s">
        <v>6985</v>
      </c>
      <c r="D1501" t="s">
        <v>5185</v>
      </c>
      <c r="E1501" t="s">
        <v>136</v>
      </c>
      <c r="F1501">
        <v>4</v>
      </c>
      <c r="G1501">
        <v>2022</v>
      </c>
      <c r="H1501" s="1">
        <v>44974.330155972224</v>
      </c>
      <c r="I1501" t="s">
        <v>3355</v>
      </c>
      <c r="J1501">
        <v>111.64</v>
      </c>
      <c r="K1501">
        <v>0</v>
      </c>
      <c r="L1501" t="s">
        <v>38</v>
      </c>
      <c r="M1501" t="s">
        <v>51</v>
      </c>
      <c r="N1501">
        <v>111.64</v>
      </c>
      <c r="R1501" t="s">
        <v>52</v>
      </c>
      <c r="S1501">
        <v>36.049554000000001</v>
      </c>
      <c r="T1501">
        <v>-79.372941999999995</v>
      </c>
      <c r="U1501">
        <v>0</v>
      </c>
      <c r="V1501">
        <v>1</v>
      </c>
      <c r="W1501">
        <v>3.5</v>
      </c>
      <c r="X1501">
        <v>0</v>
      </c>
      <c r="Y1501">
        <v>0</v>
      </c>
      <c r="Z1501">
        <v>37000102001</v>
      </c>
      <c r="AA1501">
        <v>1058.0284166347001</v>
      </c>
      <c r="AB1501" t="s">
        <v>41</v>
      </c>
      <c r="AC1501" t="s">
        <v>54</v>
      </c>
      <c r="AD1501" t="s">
        <v>54</v>
      </c>
      <c r="AE1501" t="s">
        <v>54</v>
      </c>
      <c r="AF1501" t="s">
        <v>6986</v>
      </c>
    </row>
    <row r="1502" spans="1:32" x14ac:dyDescent="0.25">
      <c r="A1502" t="s">
        <v>6987</v>
      </c>
      <c r="B1502" t="s">
        <v>6988</v>
      </c>
      <c r="C1502" t="s">
        <v>6989</v>
      </c>
      <c r="D1502" t="s">
        <v>6990</v>
      </c>
      <c r="E1502" t="s">
        <v>36</v>
      </c>
      <c r="F1502">
        <v>9</v>
      </c>
      <c r="G1502">
        <v>2022</v>
      </c>
      <c r="H1502" s="1">
        <v>44966.524388865742</v>
      </c>
      <c r="I1502" t="s">
        <v>3355</v>
      </c>
      <c r="J1502">
        <v>111.5</v>
      </c>
      <c r="K1502">
        <v>0</v>
      </c>
      <c r="L1502" t="s">
        <v>38</v>
      </c>
      <c r="M1502" t="s">
        <v>51</v>
      </c>
      <c r="N1502">
        <v>200</v>
      </c>
      <c r="R1502" t="s">
        <v>52</v>
      </c>
      <c r="S1502">
        <v>39.420555999999998</v>
      </c>
      <c r="T1502">
        <v>-123.34</v>
      </c>
      <c r="U1502">
        <v>0.24408333300000001</v>
      </c>
      <c r="V1502">
        <v>1</v>
      </c>
      <c r="W1502">
        <v>7</v>
      </c>
      <c r="X1502">
        <v>4</v>
      </c>
      <c r="Y1502">
        <v>89.468000000000004</v>
      </c>
      <c r="Z1502">
        <v>6001027001</v>
      </c>
      <c r="AA1502">
        <v>364.20943773999994</v>
      </c>
      <c r="AB1502" t="s">
        <v>118</v>
      </c>
      <c r="AC1502" t="s">
        <v>72</v>
      </c>
      <c r="AD1502" t="s">
        <v>54</v>
      </c>
      <c r="AE1502" t="s">
        <v>73</v>
      </c>
      <c r="AF1502" t="s">
        <v>6991</v>
      </c>
    </row>
    <row r="1503" spans="1:32" x14ac:dyDescent="0.25">
      <c r="A1503" t="s">
        <v>6992</v>
      </c>
      <c r="B1503" t="s">
        <v>6993</v>
      </c>
      <c r="C1503" t="s">
        <v>6994</v>
      </c>
      <c r="D1503" t="s">
        <v>3567</v>
      </c>
      <c r="E1503" t="s">
        <v>1719</v>
      </c>
      <c r="F1503">
        <v>7</v>
      </c>
      <c r="G1503">
        <v>2022</v>
      </c>
      <c r="H1503" s="1">
        <v>44960.642896365738</v>
      </c>
      <c r="I1503" t="s">
        <v>3355</v>
      </c>
      <c r="J1503">
        <v>111.3</v>
      </c>
      <c r="K1503">
        <v>0</v>
      </c>
      <c r="L1503" t="s">
        <v>38</v>
      </c>
      <c r="M1503" t="s">
        <v>39</v>
      </c>
      <c r="N1503">
        <v>21.6</v>
      </c>
      <c r="Q1503">
        <v>23.8</v>
      </c>
      <c r="R1503" t="s">
        <v>52</v>
      </c>
      <c r="S1503">
        <v>39.003230000000002</v>
      </c>
      <c r="T1503">
        <v>-95.774609999999996</v>
      </c>
      <c r="U1503">
        <v>1.0025250000000001</v>
      </c>
      <c r="V1503">
        <v>1</v>
      </c>
      <c r="W1503">
        <v>2.4</v>
      </c>
      <c r="X1503">
        <v>0</v>
      </c>
      <c r="Y1503">
        <v>366.10199999999998</v>
      </c>
      <c r="Z1503">
        <v>20000499014</v>
      </c>
      <c r="AA1503">
        <v>874.10265057599986</v>
      </c>
      <c r="AB1503" t="s">
        <v>41</v>
      </c>
      <c r="AC1503" t="s">
        <v>72</v>
      </c>
      <c r="AD1503" t="s">
        <v>54</v>
      </c>
      <c r="AE1503" t="s">
        <v>65</v>
      </c>
      <c r="AF1503" t="s">
        <v>6995</v>
      </c>
    </row>
    <row r="1504" spans="1:32" x14ac:dyDescent="0.25">
      <c r="A1504" t="s">
        <v>6996</v>
      </c>
      <c r="B1504" t="s">
        <v>6997</v>
      </c>
      <c r="C1504" t="s">
        <v>6998</v>
      </c>
      <c r="D1504" t="s">
        <v>6999</v>
      </c>
      <c r="E1504" t="s">
        <v>854</v>
      </c>
      <c r="F1504">
        <v>8</v>
      </c>
      <c r="G1504">
        <v>2022</v>
      </c>
      <c r="H1504" s="1">
        <v>44938.70096253472</v>
      </c>
      <c r="I1504" t="s">
        <v>3355</v>
      </c>
      <c r="J1504">
        <v>111</v>
      </c>
      <c r="K1504">
        <v>0</v>
      </c>
      <c r="L1504" t="s">
        <v>38</v>
      </c>
      <c r="M1504" t="s">
        <v>679</v>
      </c>
      <c r="O1504">
        <v>111</v>
      </c>
      <c r="R1504" t="s">
        <v>52</v>
      </c>
      <c r="S1504">
        <v>40.57741</v>
      </c>
      <c r="T1504">
        <v>-111.42786</v>
      </c>
      <c r="U1504">
        <v>0</v>
      </c>
      <c r="V1504">
        <v>4</v>
      </c>
      <c r="W1504">
        <v>1</v>
      </c>
      <c r="X1504">
        <v>1</v>
      </c>
      <c r="Y1504">
        <v>0</v>
      </c>
      <c r="Z1504">
        <v>49000337001</v>
      </c>
      <c r="AA1504">
        <v>207.59937951180001</v>
      </c>
      <c r="AB1504" t="s">
        <v>54</v>
      </c>
      <c r="AC1504" t="s">
        <v>54</v>
      </c>
      <c r="AD1504" t="s">
        <v>54</v>
      </c>
      <c r="AE1504" t="s">
        <v>73</v>
      </c>
      <c r="AF1504" t="s">
        <v>7000</v>
      </c>
    </row>
    <row r="1505" spans="1:32" x14ac:dyDescent="0.25">
      <c r="A1505" t="s">
        <v>7001</v>
      </c>
      <c r="B1505" t="s">
        <v>7002</v>
      </c>
      <c r="C1505" t="s">
        <v>7003</v>
      </c>
      <c r="D1505" t="s">
        <v>7001</v>
      </c>
      <c r="E1505" t="s">
        <v>437</v>
      </c>
      <c r="F1505">
        <v>5</v>
      </c>
      <c r="G1505">
        <v>2022</v>
      </c>
      <c r="H1505" s="1">
        <v>45004.502096932869</v>
      </c>
      <c r="I1505" t="s">
        <v>3355</v>
      </c>
      <c r="J1505">
        <v>110.87</v>
      </c>
      <c r="K1505">
        <v>0</v>
      </c>
      <c r="L1505" t="s">
        <v>38</v>
      </c>
      <c r="M1505" t="s">
        <v>679</v>
      </c>
      <c r="O1505">
        <v>111</v>
      </c>
      <c r="R1505" t="s">
        <v>52</v>
      </c>
      <c r="S1505">
        <v>45.393692000000001</v>
      </c>
      <c r="T1505">
        <v>-93.862647999999993</v>
      </c>
      <c r="U1505">
        <v>0.83216666699999997</v>
      </c>
      <c r="V1505">
        <v>1</v>
      </c>
      <c r="W1505">
        <v>2.15</v>
      </c>
      <c r="X1505">
        <v>2.15</v>
      </c>
      <c r="Y1505">
        <v>303.77300000000002</v>
      </c>
      <c r="Z1505">
        <v>27000317001</v>
      </c>
      <c r="AA1505">
        <v>536.84471122875993</v>
      </c>
      <c r="AB1505" t="s">
        <v>41</v>
      </c>
      <c r="AC1505" t="s">
        <v>64</v>
      </c>
      <c r="AD1505" t="s">
        <v>54</v>
      </c>
      <c r="AE1505" t="s">
        <v>54</v>
      </c>
      <c r="AF1505" t="s">
        <v>7004</v>
      </c>
    </row>
    <row r="1506" spans="1:32" x14ac:dyDescent="0.25">
      <c r="A1506" t="s">
        <v>7005</v>
      </c>
      <c r="B1506" t="s">
        <v>7006</v>
      </c>
      <c r="C1506" t="s">
        <v>7007</v>
      </c>
      <c r="D1506" t="s">
        <v>7008</v>
      </c>
      <c r="E1506" t="s">
        <v>117</v>
      </c>
      <c r="F1506">
        <v>5</v>
      </c>
      <c r="G1506">
        <v>2022</v>
      </c>
      <c r="H1506" s="1">
        <v>44980.849822986114</v>
      </c>
      <c r="I1506" t="s">
        <v>3355</v>
      </c>
      <c r="J1506">
        <v>110.66</v>
      </c>
      <c r="K1506">
        <v>0</v>
      </c>
      <c r="L1506" t="s">
        <v>38</v>
      </c>
      <c r="M1506" t="s">
        <v>51</v>
      </c>
      <c r="N1506">
        <v>93.58</v>
      </c>
      <c r="R1506" t="s">
        <v>52</v>
      </c>
      <c r="S1506">
        <v>41.539099999999998</v>
      </c>
      <c r="T1506">
        <v>-89.117699999999999</v>
      </c>
      <c r="U1506">
        <v>1.5827500000000001</v>
      </c>
      <c r="V1506">
        <v>5</v>
      </c>
      <c r="W1506">
        <v>4.8</v>
      </c>
      <c r="X1506">
        <v>2.4</v>
      </c>
      <c r="Y1506">
        <v>577.66200000000003</v>
      </c>
      <c r="Z1506">
        <v>17009931001</v>
      </c>
      <c r="AA1506">
        <v>655.57698793200007</v>
      </c>
      <c r="AB1506" t="s">
        <v>118</v>
      </c>
      <c r="AC1506" t="s">
        <v>72</v>
      </c>
      <c r="AD1506" t="s">
        <v>54</v>
      </c>
      <c r="AE1506" t="s">
        <v>65</v>
      </c>
      <c r="AF1506" t="s">
        <v>7009</v>
      </c>
    </row>
    <row r="1507" spans="1:32" x14ac:dyDescent="0.25">
      <c r="A1507" t="s">
        <v>7010</v>
      </c>
      <c r="B1507" t="s">
        <v>7011</v>
      </c>
      <c r="C1507" t="s">
        <v>7012</v>
      </c>
      <c r="D1507" t="s">
        <v>7013</v>
      </c>
      <c r="E1507" t="s">
        <v>1449</v>
      </c>
      <c r="F1507">
        <v>3</v>
      </c>
      <c r="G1507">
        <v>2022</v>
      </c>
      <c r="H1507" s="1">
        <v>44978.357062592593</v>
      </c>
      <c r="I1507" t="s">
        <v>3355</v>
      </c>
      <c r="J1507">
        <v>110.6</v>
      </c>
      <c r="K1507">
        <v>1</v>
      </c>
      <c r="L1507" t="s">
        <v>51</v>
      </c>
      <c r="M1507" t="s">
        <v>51</v>
      </c>
      <c r="N1507">
        <v>120.9</v>
      </c>
      <c r="R1507" t="s">
        <v>52</v>
      </c>
      <c r="S1507">
        <v>39.007838999999997</v>
      </c>
      <c r="T1507">
        <v>-80.217577000000006</v>
      </c>
      <c r="U1507">
        <v>2.1600000000000001E-2</v>
      </c>
      <c r="V1507">
        <v>2</v>
      </c>
      <c r="W1507">
        <v>2.5</v>
      </c>
      <c r="X1507">
        <v>0</v>
      </c>
      <c r="Y1507">
        <v>7.8192000000000004</v>
      </c>
      <c r="Z1507">
        <v>54004901001</v>
      </c>
      <c r="AA1507">
        <v>691.99793170599992</v>
      </c>
      <c r="AB1507" t="s">
        <v>118</v>
      </c>
      <c r="AC1507" t="s">
        <v>72</v>
      </c>
      <c r="AD1507" t="s">
        <v>54</v>
      </c>
      <c r="AE1507" t="s">
        <v>73</v>
      </c>
      <c r="AF1507" t="s">
        <v>7014</v>
      </c>
    </row>
    <row r="1508" spans="1:32" x14ac:dyDescent="0.25">
      <c r="A1508" t="s">
        <v>7015</v>
      </c>
      <c r="B1508" t="s">
        <v>7016</v>
      </c>
      <c r="C1508" t="s">
        <v>7017</v>
      </c>
      <c r="D1508" t="s">
        <v>6243</v>
      </c>
      <c r="E1508" t="s">
        <v>1023</v>
      </c>
      <c r="F1508">
        <v>8</v>
      </c>
      <c r="G1508">
        <v>2022</v>
      </c>
      <c r="H1508" s="1">
        <v>44966.523201597221</v>
      </c>
      <c r="I1508" t="s">
        <v>3355</v>
      </c>
      <c r="J1508">
        <v>110.37</v>
      </c>
      <c r="K1508">
        <v>0</v>
      </c>
      <c r="L1508" t="s">
        <v>38</v>
      </c>
      <c r="M1508" t="s">
        <v>79</v>
      </c>
      <c r="Q1508">
        <v>110.37</v>
      </c>
      <c r="R1508" t="s">
        <v>52</v>
      </c>
      <c r="S1508">
        <v>40.379669999999997</v>
      </c>
      <c r="T1508">
        <v>-105.51383</v>
      </c>
      <c r="U1508">
        <v>0.4985</v>
      </c>
      <c r="V1508">
        <v>1</v>
      </c>
      <c r="W1508">
        <v>1.5</v>
      </c>
      <c r="X1508">
        <v>0</v>
      </c>
      <c r="Y1508">
        <v>182.172</v>
      </c>
      <c r="AB1508" t="s">
        <v>41</v>
      </c>
      <c r="AC1508" t="s">
        <v>54</v>
      </c>
      <c r="AD1508" t="s">
        <v>54</v>
      </c>
      <c r="AE1508" t="s">
        <v>73</v>
      </c>
      <c r="AF1508" t="s">
        <v>7018</v>
      </c>
    </row>
    <row r="1509" spans="1:32" x14ac:dyDescent="0.25">
      <c r="A1509" t="s">
        <v>7019</v>
      </c>
      <c r="B1509" t="s">
        <v>7020</v>
      </c>
      <c r="C1509" t="s">
        <v>7021</v>
      </c>
      <c r="D1509" t="s">
        <v>7022</v>
      </c>
      <c r="E1509" t="s">
        <v>1023</v>
      </c>
      <c r="F1509">
        <v>8</v>
      </c>
      <c r="G1509">
        <v>2022</v>
      </c>
      <c r="H1509" s="1">
        <v>44966.527495844908</v>
      </c>
      <c r="I1509" t="s">
        <v>3355</v>
      </c>
      <c r="J1509">
        <v>109.67</v>
      </c>
      <c r="K1509">
        <v>0</v>
      </c>
      <c r="L1509" t="s">
        <v>38</v>
      </c>
      <c r="M1509" t="s">
        <v>51</v>
      </c>
      <c r="N1509">
        <v>109.67</v>
      </c>
      <c r="R1509" t="s">
        <v>52</v>
      </c>
      <c r="S1509">
        <v>37.985959999999999</v>
      </c>
      <c r="T1509">
        <v>-103.53113999999999</v>
      </c>
      <c r="U1509">
        <v>2.6446641669999997</v>
      </c>
      <c r="V1509">
        <v>2</v>
      </c>
      <c r="W1509">
        <v>1.65</v>
      </c>
      <c r="X1509">
        <v>0</v>
      </c>
      <c r="Y1509">
        <v>659.52634</v>
      </c>
      <c r="AB1509" t="s">
        <v>41</v>
      </c>
      <c r="AC1509" t="s">
        <v>54</v>
      </c>
      <c r="AD1509" t="s">
        <v>54</v>
      </c>
      <c r="AE1509" t="s">
        <v>55</v>
      </c>
      <c r="AF1509" t="s">
        <v>7023</v>
      </c>
    </row>
    <row r="1510" spans="1:32" x14ac:dyDescent="0.25">
      <c r="A1510" t="s">
        <v>7024</v>
      </c>
      <c r="B1510" t="s">
        <v>7025</v>
      </c>
      <c r="C1510" t="s">
        <v>7025</v>
      </c>
      <c r="D1510" t="s">
        <v>98</v>
      </c>
      <c r="E1510" t="s">
        <v>99</v>
      </c>
      <c r="F1510">
        <v>6</v>
      </c>
      <c r="G1510">
        <v>2022</v>
      </c>
      <c r="H1510" s="1">
        <v>44833.415815023145</v>
      </c>
      <c r="I1510" t="s">
        <v>3355</v>
      </c>
      <c r="J1510">
        <v>109.52</v>
      </c>
      <c r="K1510">
        <v>0</v>
      </c>
      <c r="L1510" t="s">
        <v>38</v>
      </c>
      <c r="M1510" t="s">
        <v>79</v>
      </c>
      <c r="Q1510">
        <v>109.52</v>
      </c>
      <c r="R1510" t="s">
        <v>94</v>
      </c>
      <c r="S1510">
        <v>29.689693999999999</v>
      </c>
      <c r="T1510">
        <v>-95.780139000000005</v>
      </c>
      <c r="U1510">
        <v>0.493666667</v>
      </c>
      <c r="V1510">
        <v>1</v>
      </c>
      <c r="W1510">
        <v>1.36</v>
      </c>
      <c r="X1510">
        <v>0</v>
      </c>
      <c r="Y1510">
        <v>180.21299999999999</v>
      </c>
      <c r="AB1510" t="s">
        <v>41</v>
      </c>
      <c r="AC1510" t="s">
        <v>54</v>
      </c>
      <c r="AD1510" t="s">
        <v>54</v>
      </c>
      <c r="AE1510" t="s">
        <v>54</v>
      </c>
      <c r="AF1510" t="s">
        <v>7026</v>
      </c>
    </row>
    <row r="1511" spans="1:32" x14ac:dyDescent="0.25">
      <c r="A1511" t="s">
        <v>7027</v>
      </c>
      <c r="B1511" t="s">
        <v>7028</v>
      </c>
      <c r="C1511" t="s">
        <v>7029</v>
      </c>
      <c r="D1511" t="s">
        <v>7030</v>
      </c>
      <c r="E1511" t="s">
        <v>159</v>
      </c>
      <c r="F1511">
        <v>10</v>
      </c>
      <c r="G1511">
        <v>2022</v>
      </c>
      <c r="H1511" s="1">
        <v>44978.685050162036</v>
      </c>
      <c r="I1511" t="s">
        <v>3355</v>
      </c>
      <c r="J1511">
        <v>108.9</v>
      </c>
      <c r="K1511">
        <v>0</v>
      </c>
      <c r="L1511" t="s">
        <v>38</v>
      </c>
      <c r="M1511" t="s">
        <v>51</v>
      </c>
      <c r="N1511">
        <v>108.9</v>
      </c>
      <c r="R1511" t="s">
        <v>52</v>
      </c>
      <c r="S1511">
        <v>47.732947000000003</v>
      </c>
      <c r="T1511">
        <v>-121.988203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53000335001</v>
      </c>
      <c r="AA1511">
        <v>500.78797689250007</v>
      </c>
      <c r="AB1511" t="s">
        <v>41</v>
      </c>
      <c r="AC1511" t="s">
        <v>54</v>
      </c>
      <c r="AD1511" t="s">
        <v>54</v>
      </c>
      <c r="AE1511" t="s">
        <v>73</v>
      </c>
      <c r="AF1511" t="s">
        <v>7031</v>
      </c>
    </row>
    <row r="1512" spans="1:32" x14ac:dyDescent="0.25">
      <c r="A1512" t="s">
        <v>7032</v>
      </c>
      <c r="B1512" t="s">
        <v>7033</v>
      </c>
      <c r="C1512" t="s">
        <v>7034</v>
      </c>
      <c r="D1512" t="s">
        <v>7035</v>
      </c>
      <c r="E1512" t="s">
        <v>543</v>
      </c>
      <c r="F1512">
        <v>7</v>
      </c>
      <c r="G1512">
        <v>2022</v>
      </c>
      <c r="H1512" s="1">
        <v>44951.378586874998</v>
      </c>
      <c r="I1512" t="s">
        <v>3355</v>
      </c>
      <c r="J1512">
        <v>108.8</v>
      </c>
      <c r="K1512">
        <v>0</v>
      </c>
      <c r="L1512" t="s">
        <v>38</v>
      </c>
      <c r="M1512" t="s">
        <v>679</v>
      </c>
      <c r="O1512">
        <v>109</v>
      </c>
      <c r="R1512" t="s">
        <v>52</v>
      </c>
      <c r="S1512">
        <v>39.193893000000003</v>
      </c>
      <c r="T1512">
        <v>-94.758882</v>
      </c>
      <c r="U1512">
        <v>0.72833274999999997</v>
      </c>
      <c r="V1512">
        <v>1</v>
      </c>
      <c r="W1512">
        <v>0</v>
      </c>
      <c r="X1512">
        <v>0</v>
      </c>
      <c r="Y1512">
        <v>266.041177</v>
      </c>
      <c r="Z1512">
        <v>29001148006</v>
      </c>
      <c r="AA1512">
        <v>537.20892066650003</v>
      </c>
      <c r="AB1512" t="s">
        <v>41</v>
      </c>
      <c r="AC1512" t="s">
        <v>54</v>
      </c>
      <c r="AD1512" t="s">
        <v>54</v>
      </c>
      <c r="AE1512" t="s">
        <v>73</v>
      </c>
      <c r="AF1512" t="s">
        <v>7036</v>
      </c>
    </row>
    <row r="1513" spans="1:32" x14ac:dyDescent="0.25">
      <c r="A1513" t="s">
        <v>7037</v>
      </c>
      <c r="B1513" t="s">
        <v>7038</v>
      </c>
      <c r="C1513" t="s">
        <v>7039</v>
      </c>
      <c r="D1513" t="s">
        <v>4766</v>
      </c>
      <c r="E1513" t="s">
        <v>207</v>
      </c>
      <c r="F1513">
        <v>4</v>
      </c>
      <c r="G1513">
        <v>2022</v>
      </c>
      <c r="H1513" s="1">
        <v>44959.646351319447</v>
      </c>
      <c r="I1513" t="s">
        <v>3355</v>
      </c>
      <c r="J1513">
        <v>108.6</v>
      </c>
      <c r="K1513">
        <v>0</v>
      </c>
      <c r="L1513" t="s">
        <v>38</v>
      </c>
      <c r="M1513" t="s">
        <v>51</v>
      </c>
      <c r="N1513">
        <v>108.6</v>
      </c>
      <c r="R1513" t="s">
        <v>52</v>
      </c>
      <c r="S1513">
        <v>36.359228999999999</v>
      </c>
      <c r="T1513">
        <v>-85.344133999999997</v>
      </c>
      <c r="U1513">
        <v>1.3333333329999999</v>
      </c>
      <c r="V1513">
        <v>1</v>
      </c>
      <c r="W1513">
        <v>1.62</v>
      </c>
      <c r="X1513">
        <v>1.48</v>
      </c>
      <c r="Y1513">
        <v>485.6</v>
      </c>
      <c r="Z1513">
        <v>47000820001</v>
      </c>
      <c r="AA1513">
        <v>469.28386052798999</v>
      </c>
      <c r="AB1513" t="s">
        <v>38</v>
      </c>
      <c r="AC1513" t="s">
        <v>38</v>
      </c>
      <c r="AD1513" t="s">
        <v>38</v>
      </c>
      <c r="AE1513" t="s">
        <v>38</v>
      </c>
      <c r="AF1513" t="s">
        <v>7040</v>
      </c>
    </row>
    <row r="1514" spans="1:32" x14ac:dyDescent="0.25">
      <c r="A1514" t="s">
        <v>7041</v>
      </c>
      <c r="B1514" t="s">
        <v>7042</v>
      </c>
      <c r="C1514" t="s">
        <v>7043</v>
      </c>
      <c r="D1514" t="s">
        <v>7044</v>
      </c>
      <c r="E1514" t="s">
        <v>213</v>
      </c>
      <c r="F1514">
        <v>3</v>
      </c>
      <c r="G1514">
        <v>2022</v>
      </c>
      <c r="H1514" s="1">
        <v>44972.586178344907</v>
      </c>
      <c r="I1514" t="s">
        <v>3355</v>
      </c>
      <c r="J1514">
        <v>108.5</v>
      </c>
      <c r="K1514">
        <v>0</v>
      </c>
      <c r="L1514" t="s">
        <v>38</v>
      </c>
      <c r="M1514" t="s">
        <v>679</v>
      </c>
      <c r="O1514">
        <v>18</v>
      </c>
      <c r="R1514" t="s">
        <v>52</v>
      </c>
      <c r="S1514">
        <v>40.296911999999999</v>
      </c>
      <c r="T1514">
        <v>-79.780017000000001</v>
      </c>
      <c r="U1514">
        <v>1.99</v>
      </c>
      <c r="V1514">
        <v>1</v>
      </c>
      <c r="W1514">
        <v>3.3130000000000002</v>
      </c>
      <c r="X1514">
        <v>0</v>
      </c>
      <c r="Y1514">
        <v>721.19</v>
      </c>
      <c r="Z1514">
        <v>42005058001</v>
      </c>
      <c r="AA1514">
        <v>364.20943773999994</v>
      </c>
      <c r="AB1514" t="s">
        <v>53</v>
      </c>
      <c r="AC1514" t="s">
        <v>54</v>
      </c>
      <c r="AD1514" t="s">
        <v>54</v>
      </c>
      <c r="AE1514" t="s">
        <v>73</v>
      </c>
      <c r="AF1514" t="s">
        <v>7045</v>
      </c>
    </row>
    <row r="1515" spans="1:32" x14ac:dyDescent="0.25">
      <c r="A1515" t="s">
        <v>2755</v>
      </c>
      <c r="B1515" t="s">
        <v>7046</v>
      </c>
      <c r="C1515" t="s">
        <v>7047</v>
      </c>
      <c r="D1515" t="s">
        <v>2758</v>
      </c>
      <c r="E1515" t="s">
        <v>259</v>
      </c>
      <c r="F1515">
        <v>7</v>
      </c>
      <c r="G1515">
        <v>2022</v>
      </c>
      <c r="H1515" s="1">
        <v>44960.597729027781</v>
      </c>
      <c r="I1515" t="s">
        <v>3355</v>
      </c>
      <c r="J1515">
        <v>108.5</v>
      </c>
      <c r="K1515">
        <v>0</v>
      </c>
      <c r="L1515" t="s">
        <v>38</v>
      </c>
      <c r="M1515" t="s">
        <v>51</v>
      </c>
      <c r="N1515">
        <v>108.5</v>
      </c>
      <c r="R1515" t="s">
        <v>52</v>
      </c>
      <c r="S1515">
        <v>41.284381000000003</v>
      </c>
      <c r="T1515">
        <v>-91.701673999999997</v>
      </c>
      <c r="U1515">
        <v>0</v>
      </c>
      <c r="V1515">
        <v>1</v>
      </c>
      <c r="W1515">
        <v>4.08</v>
      </c>
      <c r="X1515">
        <v>2</v>
      </c>
      <c r="Y1515">
        <v>0</v>
      </c>
      <c r="Z1515">
        <v>19000892001</v>
      </c>
      <c r="AA1515">
        <v>438.87237247669998</v>
      </c>
      <c r="AB1515" t="s">
        <v>41</v>
      </c>
      <c r="AC1515" t="s">
        <v>54</v>
      </c>
      <c r="AD1515" t="s">
        <v>54</v>
      </c>
      <c r="AE1515" t="s">
        <v>54</v>
      </c>
      <c r="AF1515" t="s">
        <v>7048</v>
      </c>
    </row>
    <row r="1516" spans="1:32" x14ac:dyDescent="0.25">
      <c r="A1516" t="s">
        <v>7049</v>
      </c>
      <c r="B1516" t="s">
        <v>7050</v>
      </c>
      <c r="C1516" t="s">
        <v>7051</v>
      </c>
      <c r="D1516" t="s">
        <v>5258</v>
      </c>
      <c r="E1516" t="s">
        <v>1023</v>
      </c>
      <c r="F1516">
        <v>8</v>
      </c>
      <c r="G1516">
        <v>2022</v>
      </c>
      <c r="H1516" s="1">
        <v>44959.4517322338</v>
      </c>
      <c r="I1516" t="s">
        <v>3355</v>
      </c>
      <c r="J1516">
        <v>108.43</v>
      </c>
      <c r="K1516">
        <v>0</v>
      </c>
      <c r="L1516" t="s">
        <v>38</v>
      </c>
      <c r="M1516" t="s">
        <v>79</v>
      </c>
      <c r="Q1516">
        <v>108.43</v>
      </c>
      <c r="R1516" t="s">
        <v>52</v>
      </c>
      <c r="S1516">
        <v>38.666016999999997</v>
      </c>
      <c r="T1516">
        <v>-104.702528</v>
      </c>
      <c r="U1516">
        <v>0.50558333300000002</v>
      </c>
      <c r="V1516">
        <v>1</v>
      </c>
      <c r="W1516">
        <v>1.9079999999999999</v>
      </c>
      <c r="X1516">
        <v>0</v>
      </c>
      <c r="Y1516">
        <v>184.57300000000001</v>
      </c>
      <c r="AB1516" t="s">
        <v>41</v>
      </c>
      <c r="AC1516" t="s">
        <v>54</v>
      </c>
      <c r="AD1516" t="s">
        <v>54</v>
      </c>
      <c r="AE1516" t="s">
        <v>73</v>
      </c>
      <c r="AF1516" t="s">
        <v>7052</v>
      </c>
    </row>
    <row r="1517" spans="1:32" x14ac:dyDescent="0.25">
      <c r="A1517" t="s">
        <v>7053</v>
      </c>
      <c r="B1517" t="s">
        <v>7054</v>
      </c>
      <c r="C1517" t="s">
        <v>7055</v>
      </c>
      <c r="D1517" t="s">
        <v>7056</v>
      </c>
      <c r="E1517" t="s">
        <v>85</v>
      </c>
      <c r="F1517">
        <v>2</v>
      </c>
      <c r="G1517">
        <v>2022</v>
      </c>
      <c r="H1517" s="1">
        <v>44946.486244039355</v>
      </c>
      <c r="I1517" t="s">
        <v>3355</v>
      </c>
      <c r="J1517">
        <v>108.29</v>
      </c>
      <c r="K1517">
        <v>0</v>
      </c>
      <c r="L1517" t="s">
        <v>38</v>
      </c>
      <c r="M1517" t="s">
        <v>51</v>
      </c>
      <c r="N1517">
        <v>108.29</v>
      </c>
      <c r="R1517" t="s">
        <v>52</v>
      </c>
      <c r="S1517">
        <v>43.849890000000002</v>
      </c>
      <c r="T1517">
        <v>-73.414929999999998</v>
      </c>
      <c r="U1517">
        <v>1.524333333</v>
      </c>
      <c r="V1517">
        <v>1</v>
      </c>
      <c r="W1517">
        <v>1.7</v>
      </c>
      <c r="X1517">
        <v>0</v>
      </c>
      <c r="Y1517">
        <v>555.28200000000004</v>
      </c>
      <c r="Z1517">
        <v>36005020001</v>
      </c>
      <c r="AA1517">
        <v>506.06901373972994</v>
      </c>
      <c r="AB1517" t="s">
        <v>54</v>
      </c>
      <c r="AC1517" t="s">
        <v>72</v>
      </c>
      <c r="AD1517" t="s">
        <v>54</v>
      </c>
      <c r="AE1517" t="s">
        <v>73</v>
      </c>
      <c r="AF1517" t="s">
        <v>7057</v>
      </c>
    </row>
    <row r="1518" spans="1:32" x14ac:dyDescent="0.25">
      <c r="A1518" t="s">
        <v>7058</v>
      </c>
      <c r="B1518" t="s">
        <v>7059</v>
      </c>
      <c r="C1518" t="s">
        <v>7060</v>
      </c>
      <c r="D1518" t="s">
        <v>496</v>
      </c>
      <c r="E1518" t="s">
        <v>213</v>
      </c>
      <c r="F1518">
        <v>3</v>
      </c>
      <c r="G1518">
        <v>2022</v>
      </c>
      <c r="H1518" s="1">
        <v>44978.506320219909</v>
      </c>
      <c r="I1518" t="s">
        <v>3355</v>
      </c>
      <c r="J1518">
        <v>108.18</v>
      </c>
      <c r="K1518">
        <v>0</v>
      </c>
      <c r="L1518" t="s">
        <v>38</v>
      </c>
      <c r="M1518" t="s">
        <v>79</v>
      </c>
      <c r="Q1518">
        <v>108.18</v>
      </c>
      <c r="R1518" t="s">
        <v>52</v>
      </c>
      <c r="S1518">
        <v>40.449187000000002</v>
      </c>
      <c r="T1518">
        <v>-79.713367000000005</v>
      </c>
      <c r="U1518">
        <v>1.6658333329999999</v>
      </c>
      <c r="V1518">
        <v>1</v>
      </c>
      <c r="W1518">
        <v>1.8</v>
      </c>
      <c r="X1518">
        <v>0</v>
      </c>
      <c r="Y1518">
        <v>606.13</v>
      </c>
      <c r="Z1518">
        <v>42005387003</v>
      </c>
      <c r="AA1518">
        <v>528.1036847229999</v>
      </c>
      <c r="AB1518" t="s">
        <v>41</v>
      </c>
      <c r="AC1518" t="s">
        <v>54</v>
      </c>
      <c r="AD1518" t="s">
        <v>54</v>
      </c>
      <c r="AE1518" t="s">
        <v>73</v>
      </c>
      <c r="AF1518" t="s">
        <v>7061</v>
      </c>
    </row>
    <row r="1519" spans="1:32" x14ac:dyDescent="0.25">
      <c r="A1519" t="s">
        <v>7062</v>
      </c>
      <c r="B1519" t="s">
        <v>7063</v>
      </c>
      <c r="C1519" t="s">
        <v>7063</v>
      </c>
      <c r="D1519" t="s">
        <v>6116</v>
      </c>
      <c r="E1519" t="s">
        <v>99</v>
      </c>
      <c r="F1519">
        <v>6</v>
      </c>
      <c r="G1519">
        <v>2022</v>
      </c>
      <c r="H1519" s="1">
        <v>44823.614142708335</v>
      </c>
      <c r="I1519" t="s">
        <v>3355</v>
      </c>
      <c r="J1519">
        <v>107.78</v>
      </c>
      <c r="K1519">
        <v>0</v>
      </c>
      <c r="L1519" t="s">
        <v>38</v>
      </c>
      <c r="M1519" t="s">
        <v>79</v>
      </c>
      <c r="Q1519">
        <v>107.78</v>
      </c>
      <c r="R1519" t="s">
        <v>86</v>
      </c>
      <c r="S1519">
        <v>31.091028999999999</v>
      </c>
      <c r="T1519">
        <v>-97.909063000000003</v>
      </c>
      <c r="U1519">
        <v>0.47141666700000001</v>
      </c>
      <c r="V1519">
        <v>1</v>
      </c>
      <c r="W1519">
        <v>2.5</v>
      </c>
      <c r="X1519">
        <v>2.5</v>
      </c>
      <c r="Y1519">
        <v>171.92599999999999</v>
      </c>
      <c r="Z1519">
        <v>48003011003</v>
      </c>
      <c r="AB1519" t="s">
        <v>41</v>
      </c>
      <c r="AC1519" t="s">
        <v>64</v>
      </c>
      <c r="AD1519" t="s">
        <v>43</v>
      </c>
      <c r="AE1519" t="s">
        <v>73</v>
      </c>
      <c r="AF1519" t="s">
        <v>7064</v>
      </c>
    </row>
    <row r="1520" spans="1:32" x14ac:dyDescent="0.25">
      <c r="A1520" t="s">
        <v>7065</v>
      </c>
      <c r="B1520" t="s">
        <v>7066</v>
      </c>
      <c r="C1520" t="s">
        <v>7067</v>
      </c>
      <c r="D1520" t="s">
        <v>7068</v>
      </c>
      <c r="E1520" t="s">
        <v>213</v>
      </c>
      <c r="F1520">
        <v>3</v>
      </c>
      <c r="G1520">
        <v>2022</v>
      </c>
      <c r="H1520" s="1">
        <v>45139.388639247685</v>
      </c>
      <c r="I1520" t="s">
        <v>3355</v>
      </c>
      <c r="J1520">
        <v>107.57</v>
      </c>
      <c r="K1520">
        <v>0</v>
      </c>
      <c r="L1520" t="s">
        <v>38</v>
      </c>
      <c r="M1520" t="s">
        <v>79</v>
      </c>
      <c r="Q1520">
        <v>107.57</v>
      </c>
      <c r="R1520" t="s">
        <v>94</v>
      </c>
      <c r="S1520">
        <v>40.551943999999999</v>
      </c>
      <c r="T1520">
        <v>-75.991944000000004</v>
      </c>
      <c r="U1520">
        <v>0.74533333300000004</v>
      </c>
      <c r="V1520">
        <v>1</v>
      </c>
      <c r="W1520">
        <v>1.5</v>
      </c>
      <c r="X1520">
        <v>0</v>
      </c>
      <c r="Y1520">
        <v>271.57900000000001</v>
      </c>
      <c r="Z1520">
        <v>42001012001</v>
      </c>
      <c r="AA1520">
        <v>289.54650300330002</v>
      </c>
      <c r="AB1520" t="s">
        <v>41</v>
      </c>
      <c r="AC1520" t="s">
        <v>54</v>
      </c>
      <c r="AD1520" t="s">
        <v>54</v>
      </c>
      <c r="AE1520" t="s">
        <v>73</v>
      </c>
      <c r="AF1520" t="s">
        <v>7069</v>
      </c>
    </row>
    <row r="1521" spans="1:32" x14ac:dyDescent="0.25">
      <c r="A1521" t="s">
        <v>7070</v>
      </c>
      <c r="B1521" t="s">
        <v>7071</v>
      </c>
      <c r="C1521" t="s">
        <v>7071</v>
      </c>
      <c r="D1521" t="s">
        <v>98</v>
      </c>
      <c r="E1521" t="s">
        <v>99</v>
      </c>
      <c r="F1521">
        <v>6</v>
      </c>
      <c r="G1521">
        <v>2022</v>
      </c>
      <c r="H1521" s="1">
        <v>44833.404334050923</v>
      </c>
      <c r="I1521" t="s">
        <v>3355</v>
      </c>
      <c r="J1521">
        <v>107.55</v>
      </c>
      <c r="K1521">
        <v>0</v>
      </c>
      <c r="L1521" t="s">
        <v>38</v>
      </c>
      <c r="M1521" t="s">
        <v>39</v>
      </c>
      <c r="N1521">
        <v>21.25</v>
      </c>
      <c r="Q1521">
        <v>86.3</v>
      </c>
      <c r="R1521" t="s">
        <v>52</v>
      </c>
      <c r="S1521">
        <v>29.910630000000001</v>
      </c>
      <c r="T1521">
        <v>-95.092119999999994</v>
      </c>
      <c r="U1521">
        <v>0.90516666700000004</v>
      </c>
      <c r="V1521">
        <v>1</v>
      </c>
      <c r="W1521">
        <v>2</v>
      </c>
      <c r="X1521">
        <v>1.3</v>
      </c>
      <c r="Y1521">
        <v>330.43</v>
      </c>
      <c r="AB1521" t="s">
        <v>41</v>
      </c>
      <c r="AC1521" t="s">
        <v>54</v>
      </c>
      <c r="AD1521" t="s">
        <v>54</v>
      </c>
      <c r="AE1521" t="s">
        <v>73</v>
      </c>
      <c r="AF1521" t="s">
        <v>7072</v>
      </c>
    </row>
    <row r="1522" spans="1:32" x14ac:dyDescent="0.25">
      <c r="A1522" t="s">
        <v>7073</v>
      </c>
      <c r="B1522" t="s">
        <v>7074</v>
      </c>
      <c r="C1522" t="s">
        <v>7075</v>
      </c>
      <c r="D1522" t="s">
        <v>7076</v>
      </c>
      <c r="E1522" t="s">
        <v>854</v>
      </c>
      <c r="F1522">
        <v>8</v>
      </c>
      <c r="G1522">
        <v>2022</v>
      </c>
      <c r="H1522" s="1">
        <v>44991.479116388888</v>
      </c>
      <c r="I1522" t="s">
        <v>3355</v>
      </c>
      <c r="J1522">
        <v>107.3</v>
      </c>
      <c r="K1522">
        <v>0</v>
      </c>
      <c r="L1522" t="s">
        <v>38</v>
      </c>
      <c r="M1522" t="s">
        <v>51</v>
      </c>
      <c r="N1522">
        <v>543.1</v>
      </c>
      <c r="R1522" t="s">
        <v>86</v>
      </c>
      <c r="S1522">
        <v>41.699092999999998</v>
      </c>
      <c r="T1522">
        <v>-112.160814</v>
      </c>
      <c r="U1522">
        <v>1.425</v>
      </c>
      <c r="V1522">
        <v>1</v>
      </c>
      <c r="W1522">
        <v>2</v>
      </c>
      <c r="X1522">
        <v>0</v>
      </c>
      <c r="Y1522">
        <v>520.70000000000005</v>
      </c>
      <c r="Z1522">
        <v>49000107001</v>
      </c>
      <c r="AA1522">
        <v>792.15552708449979</v>
      </c>
      <c r="AB1522" t="s">
        <v>4408</v>
      </c>
      <c r="AC1522" t="s">
        <v>54</v>
      </c>
      <c r="AD1522" t="s">
        <v>54</v>
      </c>
      <c r="AE1522" t="s">
        <v>55</v>
      </c>
      <c r="AF1522" t="s">
        <v>7077</v>
      </c>
    </row>
    <row r="1523" spans="1:32" x14ac:dyDescent="0.25">
      <c r="A1523" t="s">
        <v>7078</v>
      </c>
      <c r="B1523" t="s">
        <v>7079</v>
      </c>
      <c r="C1523" t="s">
        <v>7080</v>
      </c>
      <c r="D1523" t="s">
        <v>7081</v>
      </c>
      <c r="E1523" t="s">
        <v>85</v>
      </c>
      <c r="F1523">
        <v>2</v>
      </c>
      <c r="G1523">
        <v>2022</v>
      </c>
      <c r="H1523" s="1">
        <v>44956.302113819445</v>
      </c>
      <c r="I1523" t="s">
        <v>3355</v>
      </c>
      <c r="J1523">
        <v>106.99</v>
      </c>
      <c r="K1523">
        <v>0</v>
      </c>
      <c r="L1523" t="s">
        <v>38</v>
      </c>
      <c r="M1523" t="s">
        <v>79</v>
      </c>
      <c r="Q1523">
        <v>93.15</v>
      </c>
      <c r="R1523" t="s">
        <v>52</v>
      </c>
      <c r="S1523">
        <v>44.348666999999999</v>
      </c>
      <c r="T1523">
        <v>-74.114582999999996</v>
      </c>
      <c r="U1523">
        <v>1.3325</v>
      </c>
      <c r="V1523">
        <v>1</v>
      </c>
      <c r="W1523">
        <v>2.62</v>
      </c>
      <c r="X1523">
        <v>0</v>
      </c>
      <c r="Y1523">
        <v>486.17</v>
      </c>
      <c r="Z1523">
        <v>36005029001</v>
      </c>
      <c r="AA1523">
        <v>748.08618511795999</v>
      </c>
      <c r="AB1523" t="s">
        <v>41</v>
      </c>
      <c r="AC1523" t="s">
        <v>72</v>
      </c>
      <c r="AD1523" t="s">
        <v>54</v>
      </c>
      <c r="AE1523" t="s">
        <v>73</v>
      </c>
      <c r="AF1523" t="s">
        <v>7082</v>
      </c>
    </row>
    <row r="1524" spans="1:32" x14ac:dyDescent="0.25">
      <c r="A1524" t="s">
        <v>7083</v>
      </c>
      <c r="B1524" t="s">
        <v>7084</v>
      </c>
      <c r="C1524" t="s">
        <v>7085</v>
      </c>
      <c r="D1524" t="s">
        <v>7086</v>
      </c>
      <c r="E1524" t="s">
        <v>259</v>
      </c>
      <c r="F1524">
        <v>7</v>
      </c>
      <c r="G1524">
        <v>2022</v>
      </c>
      <c r="H1524" s="1">
        <v>44972.649632650464</v>
      </c>
      <c r="I1524" t="s">
        <v>3355</v>
      </c>
      <c r="J1524">
        <v>106.75</v>
      </c>
      <c r="K1524">
        <v>0</v>
      </c>
      <c r="L1524" t="s">
        <v>38</v>
      </c>
      <c r="M1524" t="s">
        <v>51</v>
      </c>
      <c r="N1524">
        <v>106.75</v>
      </c>
      <c r="R1524" t="s">
        <v>52</v>
      </c>
      <c r="S1524">
        <v>43.295475000000003</v>
      </c>
      <c r="T1524">
        <v>-91.745035000000001</v>
      </c>
      <c r="U1524">
        <v>0</v>
      </c>
      <c r="V1524">
        <v>1</v>
      </c>
      <c r="W1524">
        <v>4.83</v>
      </c>
      <c r="X1524">
        <v>4.32</v>
      </c>
      <c r="Y1524">
        <v>0</v>
      </c>
      <c r="Z1524">
        <v>19001023002</v>
      </c>
      <c r="AA1524">
        <v>559.06148693090006</v>
      </c>
      <c r="AB1524" t="s">
        <v>53</v>
      </c>
      <c r="AC1524" t="s">
        <v>42</v>
      </c>
      <c r="AD1524" t="s">
        <v>54</v>
      </c>
      <c r="AE1524" t="s">
        <v>73</v>
      </c>
      <c r="AF1524" t="s">
        <v>7087</v>
      </c>
    </row>
    <row r="1525" spans="1:32" x14ac:dyDescent="0.25">
      <c r="A1525" t="s">
        <v>7088</v>
      </c>
      <c r="B1525" t="s">
        <v>7089</v>
      </c>
      <c r="C1525" t="s">
        <v>7090</v>
      </c>
      <c r="D1525" t="s">
        <v>7091</v>
      </c>
      <c r="E1525" t="s">
        <v>213</v>
      </c>
      <c r="F1525">
        <v>3</v>
      </c>
      <c r="G1525">
        <v>2022</v>
      </c>
      <c r="H1525" s="1">
        <v>44945.591103391205</v>
      </c>
      <c r="I1525" t="s">
        <v>3355</v>
      </c>
      <c r="J1525">
        <v>106.27</v>
      </c>
      <c r="K1525">
        <v>0</v>
      </c>
      <c r="L1525" t="s">
        <v>38</v>
      </c>
      <c r="M1525" t="s">
        <v>51</v>
      </c>
      <c r="N1525">
        <v>36.659999999999997</v>
      </c>
      <c r="R1525" t="s">
        <v>52</v>
      </c>
      <c r="S1525">
        <v>40.908900000000003</v>
      </c>
      <c r="T1525">
        <v>-78.224148999999997</v>
      </c>
      <c r="U1525">
        <v>1.0064166670000001</v>
      </c>
      <c r="V1525">
        <v>1</v>
      </c>
      <c r="W1525">
        <v>2.0369999999999999</v>
      </c>
      <c r="X1525">
        <v>0</v>
      </c>
      <c r="Y1525">
        <v>366.29899999999998</v>
      </c>
      <c r="Z1525">
        <v>42004072001</v>
      </c>
      <c r="AA1525">
        <v>502.60902408119995</v>
      </c>
      <c r="AB1525" t="s">
        <v>41</v>
      </c>
      <c r="AC1525" t="s">
        <v>54</v>
      </c>
      <c r="AD1525" t="s">
        <v>54</v>
      </c>
      <c r="AE1525" t="s">
        <v>44</v>
      </c>
      <c r="AF1525" t="s">
        <v>7092</v>
      </c>
    </row>
    <row r="1526" spans="1:32" x14ac:dyDescent="0.25">
      <c r="A1526" t="s">
        <v>7093</v>
      </c>
      <c r="B1526" t="s">
        <v>7094</v>
      </c>
      <c r="C1526" t="s">
        <v>7095</v>
      </c>
      <c r="D1526" t="s">
        <v>7096</v>
      </c>
      <c r="E1526" t="s">
        <v>213</v>
      </c>
      <c r="F1526">
        <v>3</v>
      </c>
      <c r="G1526">
        <v>2022</v>
      </c>
      <c r="H1526" s="1">
        <v>44953.480574965281</v>
      </c>
      <c r="I1526" t="s">
        <v>3355</v>
      </c>
      <c r="J1526">
        <v>105.71</v>
      </c>
      <c r="K1526">
        <v>0</v>
      </c>
      <c r="L1526" t="s">
        <v>38</v>
      </c>
      <c r="M1526" t="s">
        <v>79</v>
      </c>
      <c r="Q1526">
        <v>105.71</v>
      </c>
      <c r="R1526" t="s">
        <v>94</v>
      </c>
      <c r="S1526">
        <v>41.747239999999998</v>
      </c>
      <c r="T1526">
        <v>-77.300030000000007</v>
      </c>
      <c r="U1526">
        <v>0.94683333300000005</v>
      </c>
      <c r="V1526">
        <v>1</v>
      </c>
      <c r="W1526">
        <v>2</v>
      </c>
      <c r="X1526">
        <v>0</v>
      </c>
      <c r="Y1526">
        <v>344.84100000000001</v>
      </c>
      <c r="Z1526">
        <v>42002219001</v>
      </c>
      <c r="AA1526">
        <v>216.70461545529997</v>
      </c>
      <c r="AB1526" t="s">
        <v>41</v>
      </c>
      <c r="AC1526" t="s">
        <v>64</v>
      </c>
      <c r="AD1526" t="s">
        <v>54</v>
      </c>
      <c r="AE1526" t="s">
        <v>438</v>
      </c>
      <c r="AF1526" t="s">
        <v>7097</v>
      </c>
    </row>
    <row r="1527" spans="1:32" x14ac:dyDescent="0.25">
      <c r="A1527" t="s">
        <v>7098</v>
      </c>
      <c r="B1527" t="s">
        <v>7099</v>
      </c>
      <c r="C1527" t="s">
        <v>7100</v>
      </c>
      <c r="D1527" t="s">
        <v>7101</v>
      </c>
      <c r="E1527" t="s">
        <v>715</v>
      </c>
      <c r="F1527">
        <v>7</v>
      </c>
      <c r="G1527">
        <v>2022</v>
      </c>
      <c r="H1527" s="1">
        <v>44968.626104027775</v>
      </c>
      <c r="I1527" t="s">
        <v>3355</v>
      </c>
      <c r="J1527">
        <v>105.7</v>
      </c>
      <c r="K1527">
        <v>0</v>
      </c>
      <c r="L1527" t="s">
        <v>38</v>
      </c>
      <c r="M1527" t="s">
        <v>51</v>
      </c>
      <c r="N1527">
        <v>105.7</v>
      </c>
      <c r="R1527" t="s">
        <v>52</v>
      </c>
      <c r="S1527">
        <v>40.1922</v>
      </c>
      <c r="T1527">
        <v>-100.61369999999999</v>
      </c>
      <c r="U1527">
        <v>0.61583333299999998</v>
      </c>
      <c r="V1527">
        <v>1</v>
      </c>
      <c r="W1527">
        <v>2.63</v>
      </c>
      <c r="X1527">
        <v>0.66</v>
      </c>
      <c r="Y1527">
        <v>224.696</v>
      </c>
      <c r="Z1527">
        <v>31001495001</v>
      </c>
      <c r="AA1527">
        <v>324.14639958859999</v>
      </c>
      <c r="AB1527" t="s">
        <v>53</v>
      </c>
      <c r="AC1527" t="s">
        <v>54</v>
      </c>
      <c r="AD1527" t="s">
        <v>54</v>
      </c>
      <c r="AE1527" t="s">
        <v>54</v>
      </c>
      <c r="AF1527" t="s">
        <v>7102</v>
      </c>
    </row>
    <row r="1528" spans="1:32" x14ac:dyDescent="0.25">
      <c r="A1528" t="s">
        <v>7103</v>
      </c>
      <c r="B1528" t="s">
        <v>7104</v>
      </c>
      <c r="C1528" t="s">
        <v>7105</v>
      </c>
      <c r="D1528" t="s">
        <v>7106</v>
      </c>
      <c r="E1528" t="s">
        <v>50</v>
      </c>
      <c r="F1528">
        <v>10</v>
      </c>
      <c r="G1528">
        <v>2022</v>
      </c>
      <c r="H1528" s="1">
        <v>44930.732505613429</v>
      </c>
      <c r="I1528" t="s">
        <v>3355</v>
      </c>
      <c r="J1528">
        <v>105.6</v>
      </c>
      <c r="K1528">
        <v>0</v>
      </c>
      <c r="L1528" t="s">
        <v>38</v>
      </c>
      <c r="M1528" t="s">
        <v>51</v>
      </c>
      <c r="N1528">
        <v>105.6</v>
      </c>
      <c r="R1528" t="s">
        <v>214</v>
      </c>
      <c r="S1528">
        <v>43.021079999999998</v>
      </c>
      <c r="T1528">
        <v>-123.296857</v>
      </c>
      <c r="U1528">
        <v>0.65375000000000005</v>
      </c>
      <c r="V1528">
        <v>1</v>
      </c>
      <c r="W1528">
        <v>0.999</v>
      </c>
      <c r="X1528">
        <v>0</v>
      </c>
      <c r="Y1528">
        <v>238.71</v>
      </c>
      <c r="Z1528">
        <v>41000215001</v>
      </c>
      <c r="AA1528">
        <v>334.16215912645004</v>
      </c>
      <c r="AB1528" t="s">
        <v>41</v>
      </c>
      <c r="AC1528" t="s">
        <v>54</v>
      </c>
      <c r="AD1528" t="s">
        <v>537</v>
      </c>
      <c r="AE1528" t="s">
        <v>55</v>
      </c>
      <c r="AF1528" t="s">
        <v>7107</v>
      </c>
    </row>
    <row r="1529" spans="1:32" x14ac:dyDescent="0.25">
      <c r="A1529" t="s">
        <v>7108</v>
      </c>
      <c r="B1529" t="s">
        <v>7109</v>
      </c>
      <c r="C1529" t="s">
        <v>7110</v>
      </c>
      <c r="D1529" t="s">
        <v>7111</v>
      </c>
      <c r="E1529" t="s">
        <v>159</v>
      </c>
      <c r="F1529">
        <v>10</v>
      </c>
      <c r="G1529">
        <v>2022</v>
      </c>
      <c r="H1529" s="1">
        <v>44932.629814004627</v>
      </c>
      <c r="I1529" t="s">
        <v>3355</v>
      </c>
      <c r="J1529">
        <v>105.4282</v>
      </c>
      <c r="K1529">
        <v>0</v>
      </c>
      <c r="L1529" t="s">
        <v>38</v>
      </c>
      <c r="M1529" t="s">
        <v>51</v>
      </c>
      <c r="R1529" t="s">
        <v>52</v>
      </c>
      <c r="S1529">
        <v>48.400078999999998</v>
      </c>
      <c r="T1529">
        <v>-119.535764</v>
      </c>
      <c r="Z1529">
        <v>53000925001</v>
      </c>
      <c r="AA1529">
        <v>528.1036847229999</v>
      </c>
      <c r="AB1529" t="s">
        <v>41</v>
      </c>
      <c r="AC1529" t="s">
        <v>72</v>
      </c>
      <c r="AD1529" t="s">
        <v>54</v>
      </c>
      <c r="AE1529" t="s">
        <v>73</v>
      </c>
      <c r="AF1529" t="s">
        <v>7112</v>
      </c>
    </row>
    <row r="1530" spans="1:32" x14ac:dyDescent="0.25">
      <c r="A1530" t="s">
        <v>7113</v>
      </c>
      <c r="B1530" t="s">
        <v>7114</v>
      </c>
      <c r="C1530" t="s">
        <v>7115</v>
      </c>
      <c r="D1530" t="s">
        <v>751</v>
      </c>
      <c r="E1530" t="s">
        <v>259</v>
      </c>
      <c r="F1530">
        <v>7</v>
      </c>
      <c r="G1530">
        <v>2022</v>
      </c>
      <c r="H1530" s="1">
        <v>44974.633420034719</v>
      </c>
      <c r="I1530" t="s">
        <v>3355</v>
      </c>
      <c r="J1530">
        <v>104.8</v>
      </c>
      <c r="K1530">
        <v>0</v>
      </c>
      <c r="L1530" t="s">
        <v>38</v>
      </c>
      <c r="M1530" t="s">
        <v>51</v>
      </c>
      <c r="N1530">
        <v>104.8</v>
      </c>
      <c r="R1530" t="s">
        <v>86</v>
      </c>
      <c r="S1530">
        <v>42.456409999999998</v>
      </c>
      <c r="T1530">
        <v>-91.880179999999996</v>
      </c>
      <c r="U1530">
        <v>0</v>
      </c>
      <c r="V1530">
        <v>1</v>
      </c>
      <c r="W1530">
        <v>7.8</v>
      </c>
      <c r="X1530">
        <v>4</v>
      </c>
      <c r="Y1530">
        <v>0</v>
      </c>
      <c r="Z1530">
        <v>19000405001</v>
      </c>
      <c r="AA1530">
        <v>619.15604415799999</v>
      </c>
      <c r="AB1530" t="s">
        <v>53</v>
      </c>
      <c r="AC1530" t="s">
        <v>64</v>
      </c>
      <c r="AD1530" t="s">
        <v>54</v>
      </c>
      <c r="AE1530" t="s">
        <v>44</v>
      </c>
      <c r="AF1530" t="s">
        <v>7116</v>
      </c>
    </row>
    <row r="1531" spans="1:32" x14ac:dyDescent="0.25">
      <c r="A1531" t="s">
        <v>7117</v>
      </c>
      <c r="B1531" t="s">
        <v>7118</v>
      </c>
      <c r="C1531" t="s">
        <v>7119</v>
      </c>
      <c r="D1531" t="s">
        <v>7120</v>
      </c>
      <c r="E1531" t="s">
        <v>213</v>
      </c>
      <c r="F1531">
        <v>3</v>
      </c>
      <c r="G1531">
        <v>2022</v>
      </c>
      <c r="H1531" s="1">
        <v>45008.328610798613</v>
      </c>
      <c r="I1531" t="s">
        <v>3355</v>
      </c>
      <c r="J1531">
        <v>103.76</v>
      </c>
      <c r="K1531">
        <v>0</v>
      </c>
      <c r="L1531" t="s">
        <v>38</v>
      </c>
      <c r="M1531" t="s">
        <v>51</v>
      </c>
      <c r="N1531">
        <v>103.76</v>
      </c>
      <c r="R1531" t="s">
        <v>52</v>
      </c>
      <c r="S1531">
        <v>40.147579</v>
      </c>
      <c r="T1531">
        <v>-77.095433999999997</v>
      </c>
      <c r="U1531">
        <v>0.75749999999999995</v>
      </c>
      <c r="V1531">
        <v>1</v>
      </c>
      <c r="W1531">
        <v>1.5</v>
      </c>
      <c r="X1531">
        <v>0</v>
      </c>
      <c r="Y1531">
        <v>276.34199999999998</v>
      </c>
      <c r="Z1531">
        <v>42003116001</v>
      </c>
      <c r="AA1531">
        <v>183.92576605869999</v>
      </c>
      <c r="AB1531" t="s">
        <v>41</v>
      </c>
      <c r="AC1531" t="s">
        <v>54</v>
      </c>
      <c r="AD1531" t="s">
        <v>54</v>
      </c>
      <c r="AE1531" t="s">
        <v>65</v>
      </c>
      <c r="AF1531" t="s">
        <v>7121</v>
      </c>
    </row>
    <row r="1532" spans="1:32" x14ac:dyDescent="0.25">
      <c r="A1532" t="s">
        <v>7122</v>
      </c>
      <c r="B1532" t="s">
        <v>7123</v>
      </c>
      <c r="C1532" t="s">
        <v>7123</v>
      </c>
      <c r="D1532" t="s">
        <v>98</v>
      </c>
      <c r="E1532" t="s">
        <v>99</v>
      </c>
      <c r="F1532">
        <v>6</v>
      </c>
      <c r="G1532">
        <v>2022</v>
      </c>
      <c r="H1532" s="1">
        <v>44833.44379164352</v>
      </c>
      <c r="I1532" t="s">
        <v>3355</v>
      </c>
      <c r="J1532">
        <v>103.14700000000001</v>
      </c>
      <c r="K1532">
        <v>0</v>
      </c>
      <c r="L1532" t="s">
        <v>38</v>
      </c>
      <c r="M1532" t="s">
        <v>79</v>
      </c>
      <c r="Q1532">
        <v>103.14400000000001</v>
      </c>
      <c r="R1532" t="s">
        <v>52</v>
      </c>
      <c r="S1532">
        <v>29.75253</v>
      </c>
      <c r="T1532">
        <v>-95.460089999999994</v>
      </c>
      <c r="U1532">
        <v>0.66058333300000005</v>
      </c>
      <c r="V1532">
        <v>1</v>
      </c>
      <c r="W1532">
        <v>2</v>
      </c>
      <c r="X1532">
        <v>2</v>
      </c>
      <c r="Y1532">
        <v>241.08600000000001</v>
      </c>
      <c r="Z1532">
        <v>48007676001</v>
      </c>
      <c r="AB1532" t="s">
        <v>544</v>
      </c>
      <c r="AC1532" t="s">
        <v>54</v>
      </c>
      <c r="AD1532" t="s">
        <v>54</v>
      </c>
      <c r="AE1532" t="s">
        <v>54</v>
      </c>
      <c r="AF1532" t="s">
        <v>7124</v>
      </c>
    </row>
    <row r="1533" spans="1:32" x14ac:dyDescent="0.25">
      <c r="A1533" t="s">
        <v>7125</v>
      </c>
      <c r="B1533" t="s">
        <v>7126</v>
      </c>
      <c r="C1533" t="s">
        <v>7126</v>
      </c>
      <c r="D1533" t="s">
        <v>4276</v>
      </c>
      <c r="E1533" t="s">
        <v>99</v>
      </c>
      <c r="F1533">
        <v>6</v>
      </c>
      <c r="G1533">
        <v>2022</v>
      </c>
      <c r="H1533" s="1">
        <v>44830.683380393515</v>
      </c>
      <c r="I1533" t="s">
        <v>3355</v>
      </c>
      <c r="J1533">
        <v>103.02</v>
      </c>
      <c r="K1533">
        <v>0</v>
      </c>
      <c r="L1533" t="s">
        <v>38</v>
      </c>
      <c r="M1533" t="s">
        <v>79</v>
      </c>
      <c r="Q1533">
        <v>103.02</v>
      </c>
      <c r="R1533" t="s">
        <v>94</v>
      </c>
      <c r="S1533">
        <v>29.827480000000001</v>
      </c>
      <c r="T1533">
        <v>-95.216759999999994</v>
      </c>
      <c r="U1533">
        <v>0.38981666700000001</v>
      </c>
      <c r="V1533">
        <v>1</v>
      </c>
      <c r="W1533">
        <v>1.1000000000000001</v>
      </c>
      <c r="X1533">
        <v>1.1000000000000001</v>
      </c>
      <c r="Y1533">
        <v>142.28</v>
      </c>
      <c r="Z1533">
        <v>48008071001</v>
      </c>
      <c r="AB1533" t="s">
        <v>41</v>
      </c>
      <c r="AC1533" t="s">
        <v>54</v>
      </c>
      <c r="AD1533" t="s">
        <v>54</v>
      </c>
      <c r="AE1533" t="s">
        <v>54</v>
      </c>
      <c r="AF1533" t="s">
        <v>7127</v>
      </c>
    </row>
    <row r="1534" spans="1:32" x14ac:dyDescent="0.25">
      <c r="A1534" t="s">
        <v>7128</v>
      </c>
      <c r="B1534" t="s">
        <v>7129</v>
      </c>
      <c r="C1534" t="s">
        <v>7130</v>
      </c>
      <c r="D1534" t="s">
        <v>7131</v>
      </c>
      <c r="E1534" t="s">
        <v>111</v>
      </c>
      <c r="F1534">
        <v>4</v>
      </c>
      <c r="G1534">
        <v>2022</v>
      </c>
      <c r="H1534" s="1">
        <v>44974.701043009256</v>
      </c>
      <c r="I1534" t="s">
        <v>3355</v>
      </c>
      <c r="J1534">
        <v>103</v>
      </c>
      <c r="K1534">
        <v>0</v>
      </c>
      <c r="L1534" t="s">
        <v>38</v>
      </c>
      <c r="M1534" t="s">
        <v>51</v>
      </c>
      <c r="N1534">
        <v>98.25</v>
      </c>
      <c r="R1534" t="s">
        <v>52</v>
      </c>
      <c r="S1534">
        <v>34.373874000000001</v>
      </c>
      <c r="T1534">
        <v>-84.942255000000003</v>
      </c>
      <c r="U1534">
        <v>0.76241666699999999</v>
      </c>
      <c r="V1534">
        <v>1</v>
      </c>
      <c r="W1534">
        <v>1</v>
      </c>
      <c r="X1534">
        <v>0.82</v>
      </c>
      <c r="Y1534">
        <v>277.471</v>
      </c>
      <c r="Z1534">
        <v>13000999007</v>
      </c>
      <c r="AA1534">
        <v>274.97812549370002</v>
      </c>
      <c r="AB1534" t="s">
        <v>41</v>
      </c>
      <c r="AC1534" t="s">
        <v>54</v>
      </c>
      <c r="AD1534" t="s">
        <v>54</v>
      </c>
      <c r="AE1534" t="s">
        <v>73</v>
      </c>
      <c r="AF1534" t="s">
        <v>7132</v>
      </c>
    </row>
    <row r="1535" spans="1:32" x14ac:dyDescent="0.25">
      <c r="A1535" t="s">
        <v>7133</v>
      </c>
      <c r="B1535" t="s">
        <v>7134</v>
      </c>
      <c r="C1535" t="s">
        <v>7135</v>
      </c>
      <c r="D1535" t="s">
        <v>7136</v>
      </c>
      <c r="E1535" t="s">
        <v>1719</v>
      </c>
      <c r="F1535">
        <v>7</v>
      </c>
      <c r="G1535">
        <v>2022</v>
      </c>
      <c r="H1535" s="1">
        <v>45007.601935439816</v>
      </c>
      <c r="I1535" t="s">
        <v>3355</v>
      </c>
      <c r="J1535">
        <v>101</v>
      </c>
      <c r="K1535">
        <v>0</v>
      </c>
      <c r="L1535" t="s">
        <v>38</v>
      </c>
      <c r="M1535" t="s">
        <v>51</v>
      </c>
      <c r="N1535">
        <v>101</v>
      </c>
      <c r="R1535" t="s">
        <v>52</v>
      </c>
      <c r="S1535">
        <v>37.84704</v>
      </c>
      <c r="T1535">
        <v>-94.697109999999995</v>
      </c>
      <c r="U1535">
        <v>2.376966667</v>
      </c>
      <c r="V1535">
        <v>1</v>
      </c>
      <c r="W1535">
        <v>3</v>
      </c>
      <c r="X1535">
        <v>0</v>
      </c>
      <c r="Y1535">
        <v>289.28846670000001</v>
      </c>
      <c r="Z1535">
        <v>20000711001</v>
      </c>
      <c r="AA1535">
        <v>8165.5755941307998</v>
      </c>
      <c r="AB1535" t="s">
        <v>41</v>
      </c>
      <c r="AC1535" t="s">
        <v>54</v>
      </c>
      <c r="AD1535" t="s">
        <v>54</v>
      </c>
      <c r="AE1535" t="s">
        <v>183</v>
      </c>
      <c r="AF1535" t="s">
        <v>7137</v>
      </c>
    </row>
    <row r="1536" spans="1:32" x14ac:dyDescent="0.25">
      <c r="A1536" t="s">
        <v>7138</v>
      </c>
      <c r="B1536" t="s">
        <v>7139</v>
      </c>
      <c r="C1536" t="s">
        <v>7140</v>
      </c>
      <c r="D1536" t="s">
        <v>847</v>
      </c>
      <c r="E1536" t="s">
        <v>172</v>
      </c>
      <c r="F1536">
        <v>4</v>
      </c>
      <c r="G1536">
        <v>2022</v>
      </c>
      <c r="H1536" s="1">
        <v>44939.430679884259</v>
      </c>
      <c r="I1536" t="s">
        <v>3355</v>
      </c>
      <c r="J1536">
        <v>100.73</v>
      </c>
      <c r="K1536">
        <v>0</v>
      </c>
      <c r="L1536" t="s">
        <v>38</v>
      </c>
      <c r="M1536" t="s">
        <v>51</v>
      </c>
      <c r="N1536">
        <v>100.73</v>
      </c>
      <c r="R1536" t="s">
        <v>52</v>
      </c>
      <c r="S1536">
        <v>34.235278000000001</v>
      </c>
      <c r="T1536">
        <v>-80.628332999999998</v>
      </c>
      <c r="U1536">
        <v>1.279916667</v>
      </c>
      <c r="V1536">
        <v>1</v>
      </c>
      <c r="W1536">
        <v>0</v>
      </c>
      <c r="X1536">
        <v>0</v>
      </c>
      <c r="Y1536">
        <v>466.99400000000003</v>
      </c>
      <c r="Z1536">
        <v>45000214002</v>
      </c>
      <c r="AA1536">
        <v>639.18756323369985</v>
      </c>
      <c r="AB1536" t="s">
        <v>41</v>
      </c>
      <c r="AC1536" t="s">
        <v>54</v>
      </c>
      <c r="AD1536" t="s">
        <v>54</v>
      </c>
      <c r="AE1536" t="s">
        <v>55</v>
      </c>
      <c r="AF1536" t="s">
        <v>7141</v>
      </c>
    </row>
    <row r="1537" spans="1:32" x14ac:dyDescent="0.25">
      <c r="A1537" t="s">
        <v>7142</v>
      </c>
      <c r="B1537" t="s">
        <v>7143</v>
      </c>
      <c r="C1537" t="s">
        <v>7144</v>
      </c>
      <c r="D1537" t="s">
        <v>7145</v>
      </c>
      <c r="E1537" t="s">
        <v>543</v>
      </c>
      <c r="F1537">
        <v>7</v>
      </c>
      <c r="G1537">
        <v>2022</v>
      </c>
      <c r="H1537" s="1">
        <v>44939.645511446761</v>
      </c>
      <c r="I1537" t="s">
        <v>3355</v>
      </c>
      <c r="J1537">
        <v>100.37</v>
      </c>
      <c r="K1537">
        <v>0</v>
      </c>
      <c r="L1537" t="s">
        <v>38</v>
      </c>
      <c r="M1537" t="s">
        <v>51</v>
      </c>
      <c r="N1537">
        <v>100.37</v>
      </c>
      <c r="R1537" t="s">
        <v>52</v>
      </c>
      <c r="S1537">
        <v>38.586500999999998</v>
      </c>
      <c r="T1537">
        <v>-92.573459</v>
      </c>
      <c r="U1537">
        <v>1.704</v>
      </c>
      <c r="V1537">
        <v>1</v>
      </c>
      <c r="W1537">
        <v>0</v>
      </c>
      <c r="X1537">
        <v>0</v>
      </c>
      <c r="Y1537">
        <v>621.50300000000004</v>
      </c>
      <c r="Z1537">
        <v>29003087001</v>
      </c>
      <c r="AA1537">
        <v>564.52462849699998</v>
      </c>
      <c r="AB1537" t="s">
        <v>177</v>
      </c>
      <c r="AC1537" t="s">
        <v>54</v>
      </c>
      <c r="AD1537" t="s">
        <v>54</v>
      </c>
      <c r="AE1537" t="s">
        <v>438</v>
      </c>
      <c r="AF1537" t="s">
        <v>7146</v>
      </c>
    </row>
    <row r="1538" spans="1:32" x14ac:dyDescent="0.25">
      <c r="A1538" t="s">
        <v>7147</v>
      </c>
      <c r="B1538" t="s">
        <v>7148</v>
      </c>
      <c r="C1538" t="s">
        <v>7148</v>
      </c>
      <c r="D1538" t="s">
        <v>98</v>
      </c>
      <c r="E1538" t="s">
        <v>99</v>
      </c>
      <c r="F1538">
        <v>6</v>
      </c>
      <c r="G1538">
        <v>2022</v>
      </c>
      <c r="H1538" s="1">
        <v>44831.426931608796</v>
      </c>
      <c r="I1538" t="s">
        <v>3355</v>
      </c>
      <c r="J1538">
        <v>100.06</v>
      </c>
      <c r="K1538">
        <v>0</v>
      </c>
      <c r="L1538" t="s">
        <v>38</v>
      </c>
      <c r="M1538" t="s">
        <v>79</v>
      </c>
      <c r="Q1538">
        <v>100.6</v>
      </c>
      <c r="R1538" t="s">
        <v>52</v>
      </c>
      <c r="S1538">
        <v>29.910972999999998</v>
      </c>
      <c r="T1538">
        <v>-95.573549999999997</v>
      </c>
      <c r="U1538">
        <v>0.63366666699999996</v>
      </c>
      <c r="V1538">
        <v>1</v>
      </c>
      <c r="W1538">
        <v>1.5</v>
      </c>
      <c r="X1538">
        <v>1.5</v>
      </c>
      <c r="Y1538">
        <v>231.291</v>
      </c>
      <c r="AB1538" t="s">
        <v>41</v>
      </c>
      <c r="AC1538" t="s">
        <v>54</v>
      </c>
      <c r="AD1538" t="s">
        <v>54</v>
      </c>
      <c r="AE1538" t="s">
        <v>54</v>
      </c>
      <c r="AF1538" t="s">
        <v>7149</v>
      </c>
    </row>
    <row r="1539" spans="1:32" x14ac:dyDescent="0.25">
      <c r="A1539" t="s">
        <v>7150</v>
      </c>
      <c r="B1539" t="s">
        <v>7151</v>
      </c>
      <c r="C1539" t="s">
        <v>7152</v>
      </c>
      <c r="D1539" t="s">
        <v>7153</v>
      </c>
      <c r="E1539" t="s">
        <v>172</v>
      </c>
      <c r="F1539">
        <v>4</v>
      </c>
      <c r="G1539">
        <v>2022</v>
      </c>
      <c r="H1539" s="1">
        <v>44977.446405636576</v>
      </c>
      <c r="I1539" t="s">
        <v>3355</v>
      </c>
      <c r="J1539">
        <v>100</v>
      </c>
      <c r="K1539">
        <v>0</v>
      </c>
      <c r="L1539" t="s">
        <v>38</v>
      </c>
      <c r="M1539" t="s">
        <v>51</v>
      </c>
      <c r="N1539">
        <v>100</v>
      </c>
      <c r="R1539" t="s">
        <v>52</v>
      </c>
      <c r="S1539">
        <v>34.391111000000002</v>
      </c>
      <c r="T1539">
        <v>-81.810833000000002</v>
      </c>
      <c r="U1539">
        <v>1.240475</v>
      </c>
      <c r="V1539">
        <v>1</v>
      </c>
      <c r="W1539">
        <v>0</v>
      </c>
      <c r="X1539">
        <v>0</v>
      </c>
      <c r="Y1539">
        <v>452.68380000000002</v>
      </c>
      <c r="Z1539">
        <v>45000609002</v>
      </c>
      <c r="AA1539">
        <v>1365.785391525</v>
      </c>
      <c r="AB1539" t="s">
        <v>41</v>
      </c>
      <c r="AC1539" t="s">
        <v>54</v>
      </c>
      <c r="AD1539" t="s">
        <v>54</v>
      </c>
      <c r="AE1539" t="s">
        <v>54</v>
      </c>
      <c r="AF1539" t="s">
        <v>7154</v>
      </c>
    </row>
    <row r="1540" spans="1:32" x14ac:dyDescent="0.25">
      <c r="A1540" t="s">
        <v>7155</v>
      </c>
      <c r="B1540" t="s">
        <v>7156</v>
      </c>
      <c r="C1540" t="s">
        <v>7157</v>
      </c>
      <c r="D1540" t="s">
        <v>1907</v>
      </c>
      <c r="E1540" t="s">
        <v>172</v>
      </c>
      <c r="F1540">
        <v>4</v>
      </c>
      <c r="G1540">
        <v>2022</v>
      </c>
      <c r="H1540" s="1">
        <v>44971.648177696756</v>
      </c>
      <c r="I1540" t="s">
        <v>3355</v>
      </c>
      <c r="J1540">
        <v>100</v>
      </c>
      <c r="K1540">
        <v>0</v>
      </c>
      <c r="L1540" t="s">
        <v>38</v>
      </c>
      <c r="M1540" t="s">
        <v>51</v>
      </c>
      <c r="N1540">
        <v>110.02</v>
      </c>
      <c r="R1540" t="s">
        <v>52</v>
      </c>
      <c r="S1540">
        <v>34.760829999999999</v>
      </c>
      <c r="T1540">
        <v>-82.685789999999997</v>
      </c>
      <c r="U1540">
        <v>0.209751083</v>
      </c>
      <c r="V1540">
        <v>1</v>
      </c>
      <c r="W1540">
        <v>0</v>
      </c>
      <c r="X1540">
        <v>0</v>
      </c>
      <c r="Y1540">
        <v>76.598117999999999</v>
      </c>
      <c r="Z1540">
        <v>45000244007</v>
      </c>
      <c r="AA1540">
        <v>213.06252107789999</v>
      </c>
      <c r="AB1540" t="s">
        <v>41</v>
      </c>
      <c r="AC1540" t="s">
        <v>54</v>
      </c>
      <c r="AD1540" t="s">
        <v>54</v>
      </c>
      <c r="AE1540" t="s">
        <v>54</v>
      </c>
      <c r="AF1540" t="s">
        <v>7158</v>
      </c>
    </row>
    <row r="1541" spans="1:32" x14ac:dyDescent="0.25">
      <c r="A1541" t="s">
        <v>7159</v>
      </c>
      <c r="B1541" t="s">
        <v>7160</v>
      </c>
      <c r="C1541" t="s">
        <v>7161</v>
      </c>
      <c r="D1541" t="s">
        <v>7162</v>
      </c>
      <c r="E1541" t="s">
        <v>715</v>
      </c>
      <c r="F1541">
        <v>7</v>
      </c>
      <c r="G1541">
        <v>2022</v>
      </c>
      <c r="H1541" s="1">
        <v>44995.64333327546</v>
      </c>
      <c r="I1541" t="s">
        <v>3355</v>
      </c>
      <c r="J1541">
        <v>100</v>
      </c>
      <c r="K1541">
        <v>0</v>
      </c>
      <c r="L1541" t="s">
        <v>38</v>
      </c>
      <c r="M1541" t="s">
        <v>79</v>
      </c>
      <c r="R1541" t="s">
        <v>94</v>
      </c>
      <c r="S1541">
        <v>41.386099999999999</v>
      </c>
      <c r="T1541">
        <v>-99.594399999999993</v>
      </c>
      <c r="U1541">
        <v>0.453333333</v>
      </c>
      <c r="V1541">
        <v>1</v>
      </c>
      <c r="W1541">
        <v>0.65700000000000003</v>
      </c>
      <c r="X1541">
        <v>0</v>
      </c>
      <c r="Y1541">
        <v>165.54300000000001</v>
      </c>
      <c r="Z1541">
        <v>31000355001</v>
      </c>
      <c r="AA1541">
        <v>191.20995481349999</v>
      </c>
      <c r="AB1541" t="s">
        <v>54</v>
      </c>
      <c r="AC1541" t="s">
        <v>72</v>
      </c>
      <c r="AD1541" t="s">
        <v>54</v>
      </c>
      <c r="AE1541" t="s">
        <v>54</v>
      </c>
      <c r="AF1541" t="s">
        <v>7163</v>
      </c>
    </row>
    <row r="1542" spans="1:32" x14ac:dyDescent="0.25">
      <c r="A1542" t="s">
        <v>7164</v>
      </c>
      <c r="B1542" t="s">
        <v>7165</v>
      </c>
      <c r="C1542" t="s">
        <v>7166</v>
      </c>
      <c r="D1542" t="s">
        <v>7167</v>
      </c>
      <c r="E1542" t="s">
        <v>117</v>
      </c>
      <c r="F1542">
        <v>5</v>
      </c>
      <c r="G1542">
        <v>2022</v>
      </c>
      <c r="H1542" s="1">
        <v>44937.609058310183</v>
      </c>
      <c r="I1542" t="s">
        <v>3355</v>
      </c>
      <c r="J1542">
        <v>99.82</v>
      </c>
      <c r="K1542">
        <v>0</v>
      </c>
      <c r="L1542" t="s">
        <v>38</v>
      </c>
      <c r="M1542" t="s">
        <v>51</v>
      </c>
      <c r="N1542">
        <v>85.37</v>
      </c>
      <c r="R1542" t="s">
        <v>52</v>
      </c>
      <c r="S1542">
        <v>42.395538000000002</v>
      </c>
      <c r="T1542">
        <v>-90.441029999999998</v>
      </c>
      <c r="U1542">
        <v>0.60124999999999995</v>
      </c>
      <c r="V1542">
        <v>1</v>
      </c>
      <c r="W1542">
        <v>4.2409999999999997</v>
      </c>
      <c r="X1542">
        <v>1.171</v>
      </c>
      <c r="Y1542">
        <v>219.721</v>
      </c>
      <c r="Z1542">
        <v>17005805001</v>
      </c>
      <c r="AA1542">
        <v>367.85153211739998</v>
      </c>
      <c r="AB1542" t="s">
        <v>41</v>
      </c>
      <c r="AC1542" t="s">
        <v>54</v>
      </c>
      <c r="AD1542" t="s">
        <v>54</v>
      </c>
      <c r="AE1542" t="s">
        <v>73</v>
      </c>
      <c r="AF1542" t="s">
        <v>7168</v>
      </c>
    </row>
    <row r="1543" spans="1:32" x14ac:dyDescent="0.25">
      <c r="A1543" t="s">
        <v>7169</v>
      </c>
      <c r="B1543" t="s">
        <v>7170</v>
      </c>
      <c r="C1543" t="s">
        <v>7170</v>
      </c>
      <c r="D1543" t="s">
        <v>98</v>
      </c>
      <c r="E1543" t="s">
        <v>99</v>
      </c>
      <c r="F1543">
        <v>6</v>
      </c>
      <c r="G1543">
        <v>2022</v>
      </c>
      <c r="H1543" s="1">
        <v>44833.466417905096</v>
      </c>
      <c r="I1543" t="s">
        <v>3355</v>
      </c>
      <c r="J1543">
        <v>99.79</v>
      </c>
      <c r="K1543">
        <v>0</v>
      </c>
      <c r="L1543" t="s">
        <v>38</v>
      </c>
      <c r="M1543" t="s">
        <v>51</v>
      </c>
      <c r="N1543">
        <v>99.79</v>
      </c>
      <c r="R1543" t="s">
        <v>52</v>
      </c>
      <c r="S1543">
        <v>29.985778</v>
      </c>
      <c r="T1543">
        <v>-95.726611000000005</v>
      </c>
      <c r="U1543">
        <v>1.2775000000000001</v>
      </c>
      <c r="V1543">
        <v>1</v>
      </c>
      <c r="W1543">
        <v>2</v>
      </c>
      <c r="X1543">
        <v>0</v>
      </c>
      <c r="Y1543">
        <v>466.35</v>
      </c>
      <c r="AB1543" t="s">
        <v>544</v>
      </c>
      <c r="AC1543" t="s">
        <v>54</v>
      </c>
      <c r="AD1543" t="s">
        <v>54</v>
      </c>
      <c r="AE1543" t="s">
        <v>73</v>
      </c>
      <c r="AF1543" t="s">
        <v>7171</v>
      </c>
    </row>
    <row r="1544" spans="1:32" x14ac:dyDescent="0.25">
      <c r="A1544" t="s">
        <v>7172</v>
      </c>
      <c r="B1544" t="s">
        <v>7173</v>
      </c>
      <c r="C1544" t="s">
        <v>7174</v>
      </c>
      <c r="D1544" t="s">
        <v>7175</v>
      </c>
      <c r="E1544" t="s">
        <v>213</v>
      </c>
      <c r="F1544">
        <v>3</v>
      </c>
      <c r="G1544">
        <v>2022</v>
      </c>
      <c r="H1544" s="1">
        <v>44986.328224212964</v>
      </c>
      <c r="I1544" t="s">
        <v>3355</v>
      </c>
      <c r="J1544">
        <v>99.7</v>
      </c>
      <c r="K1544">
        <v>0</v>
      </c>
      <c r="L1544" t="s">
        <v>38</v>
      </c>
      <c r="M1544" t="s">
        <v>79</v>
      </c>
      <c r="Q1544">
        <v>99.7</v>
      </c>
      <c r="R1544" t="s">
        <v>94</v>
      </c>
      <c r="S1544">
        <v>40.343055999999997</v>
      </c>
      <c r="T1544">
        <v>-76.927333000000004</v>
      </c>
      <c r="U1544">
        <v>0.34158333299999999</v>
      </c>
      <c r="V1544">
        <v>1</v>
      </c>
      <c r="W1544">
        <v>0.97499999999999998</v>
      </c>
      <c r="X1544">
        <v>0</v>
      </c>
      <c r="Y1544">
        <v>124.14700000000001</v>
      </c>
      <c r="Z1544">
        <v>42003129001</v>
      </c>
      <c r="AA1544">
        <v>120.18911445419997</v>
      </c>
      <c r="AB1544" t="s">
        <v>177</v>
      </c>
      <c r="AC1544" t="s">
        <v>54</v>
      </c>
      <c r="AD1544" t="s">
        <v>54</v>
      </c>
      <c r="AE1544" t="s">
        <v>73</v>
      </c>
      <c r="AF1544" t="s">
        <v>7176</v>
      </c>
    </row>
    <row r="1545" spans="1:32" x14ac:dyDescent="0.25">
      <c r="A1545" t="s">
        <v>7177</v>
      </c>
      <c r="B1545" t="s">
        <v>7178</v>
      </c>
      <c r="C1545" t="s">
        <v>7179</v>
      </c>
      <c r="D1545" t="s">
        <v>7180</v>
      </c>
      <c r="E1545" t="s">
        <v>36</v>
      </c>
      <c r="F1545">
        <v>9</v>
      </c>
      <c r="G1545">
        <v>2022</v>
      </c>
      <c r="H1545" s="1">
        <v>44936.588383344904</v>
      </c>
      <c r="I1545" t="s">
        <v>3355</v>
      </c>
      <c r="J1545">
        <v>99</v>
      </c>
      <c r="K1545">
        <v>0</v>
      </c>
      <c r="L1545" t="s">
        <v>38</v>
      </c>
      <c r="M1545" t="s">
        <v>79</v>
      </c>
      <c r="Q1545">
        <v>99</v>
      </c>
      <c r="R1545" t="s">
        <v>94</v>
      </c>
      <c r="S1545">
        <v>39.500705000000004</v>
      </c>
      <c r="T1545">
        <v>-122.19218100000001</v>
      </c>
      <c r="U1545">
        <v>0.52149999999999996</v>
      </c>
      <c r="V1545">
        <v>1</v>
      </c>
      <c r="W1545">
        <v>1.2</v>
      </c>
      <c r="X1545">
        <v>0</v>
      </c>
      <c r="Y1545">
        <v>188.05500000000001</v>
      </c>
      <c r="Z1545">
        <v>6005035001</v>
      </c>
      <c r="AA1545">
        <v>389.70409838180001</v>
      </c>
      <c r="AB1545" t="s">
        <v>1420</v>
      </c>
      <c r="AC1545" t="s">
        <v>72</v>
      </c>
      <c r="AD1545" t="s">
        <v>54</v>
      </c>
      <c r="AE1545" t="s">
        <v>438</v>
      </c>
      <c r="AF1545" t="s">
        <v>7181</v>
      </c>
    </row>
    <row r="1546" spans="1:32" x14ac:dyDescent="0.25">
      <c r="A1546" t="s">
        <v>7182</v>
      </c>
      <c r="B1546" t="s">
        <v>7183</v>
      </c>
      <c r="C1546" t="s">
        <v>7184</v>
      </c>
      <c r="D1546" t="s">
        <v>7185</v>
      </c>
      <c r="E1546" t="s">
        <v>259</v>
      </c>
      <c r="F1546">
        <v>7</v>
      </c>
      <c r="G1546">
        <v>2022</v>
      </c>
      <c r="H1546" s="1">
        <v>44930.531253078705</v>
      </c>
      <c r="I1546" t="s">
        <v>3355</v>
      </c>
      <c r="J1546">
        <v>98.9</v>
      </c>
      <c r="K1546">
        <v>0</v>
      </c>
      <c r="L1546" t="s">
        <v>38</v>
      </c>
      <c r="M1546" t="s">
        <v>51</v>
      </c>
      <c r="N1546">
        <v>98.9</v>
      </c>
      <c r="R1546" t="s">
        <v>52</v>
      </c>
      <c r="S1546">
        <v>41.407800000000002</v>
      </c>
      <c r="T1546">
        <v>-95.046400000000006</v>
      </c>
      <c r="U1546">
        <v>0</v>
      </c>
      <c r="V1546">
        <v>1</v>
      </c>
      <c r="W1546">
        <v>8.1</v>
      </c>
      <c r="X1546">
        <v>2.65</v>
      </c>
      <c r="Y1546">
        <v>0</v>
      </c>
      <c r="Z1546">
        <v>19000046001</v>
      </c>
      <c r="AA1546">
        <v>897.77626402910005</v>
      </c>
      <c r="AB1546" t="s">
        <v>41</v>
      </c>
      <c r="AC1546" t="s">
        <v>64</v>
      </c>
      <c r="AD1546" t="s">
        <v>54</v>
      </c>
      <c r="AE1546" t="s">
        <v>65</v>
      </c>
      <c r="AF1546" t="s">
        <v>7186</v>
      </c>
    </row>
    <row r="1547" spans="1:32" x14ac:dyDescent="0.25">
      <c r="A1547" t="s">
        <v>7187</v>
      </c>
      <c r="B1547" t="s">
        <v>7188</v>
      </c>
      <c r="C1547" t="s">
        <v>7189</v>
      </c>
      <c r="D1547" t="s">
        <v>7190</v>
      </c>
      <c r="E1547" t="s">
        <v>253</v>
      </c>
      <c r="F1547">
        <v>5</v>
      </c>
      <c r="G1547">
        <v>2022</v>
      </c>
      <c r="H1547" s="1">
        <v>45215.44286880787</v>
      </c>
      <c r="I1547" t="s">
        <v>3355</v>
      </c>
      <c r="J1547">
        <v>98.08</v>
      </c>
      <c r="K1547">
        <v>0</v>
      </c>
      <c r="L1547" t="s">
        <v>38</v>
      </c>
      <c r="M1547" t="s">
        <v>51</v>
      </c>
      <c r="N1547">
        <v>98.08</v>
      </c>
      <c r="R1547" t="s">
        <v>52</v>
      </c>
      <c r="S1547">
        <v>39.604500000000002</v>
      </c>
      <c r="T1547">
        <v>-85.453193999999996</v>
      </c>
      <c r="U1547">
        <v>1.502566667</v>
      </c>
      <c r="V1547">
        <v>1</v>
      </c>
      <c r="W1547">
        <v>4</v>
      </c>
      <c r="X1547">
        <v>1.3</v>
      </c>
      <c r="Y1547">
        <v>546.08669999999995</v>
      </c>
      <c r="Z1547">
        <v>18003020001</v>
      </c>
      <c r="AA1547">
        <v>584.55614757269996</v>
      </c>
      <c r="AB1547" t="s">
        <v>53</v>
      </c>
      <c r="AC1547" t="s">
        <v>72</v>
      </c>
      <c r="AD1547" t="s">
        <v>54</v>
      </c>
      <c r="AE1547" t="s">
        <v>44</v>
      </c>
      <c r="AF1547" t="s">
        <v>7191</v>
      </c>
    </row>
    <row r="1548" spans="1:32" x14ac:dyDescent="0.25">
      <c r="A1548" t="s">
        <v>7192</v>
      </c>
      <c r="B1548" t="s">
        <v>7193</v>
      </c>
      <c r="C1548" t="s">
        <v>7194</v>
      </c>
      <c r="D1548" t="s">
        <v>7195</v>
      </c>
      <c r="E1548" t="s">
        <v>213</v>
      </c>
      <c r="F1548">
        <v>3</v>
      </c>
      <c r="G1548">
        <v>2022</v>
      </c>
      <c r="H1548" s="1">
        <v>44974.481772650463</v>
      </c>
      <c r="I1548" t="s">
        <v>3355</v>
      </c>
      <c r="J1548">
        <v>98</v>
      </c>
      <c r="K1548">
        <v>0</v>
      </c>
      <c r="L1548" t="s">
        <v>38</v>
      </c>
      <c r="M1548" t="s">
        <v>79</v>
      </c>
      <c r="Q1548">
        <v>98</v>
      </c>
      <c r="R1548" t="s">
        <v>52</v>
      </c>
      <c r="S1548">
        <v>40.808421000000003</v>
      </c>
      <c r="T1548">
        <v>-76.156327000000005</v>
      </c>
      <c r="U1548">
        <v>0.78029166699999997</v>
      </c>
      <c r="V1548">
        <v>1</v>
      </c>
      <c r="W1548">
        <v>1.38</v>
      </c>
      <c r="X1548">
        <v>0</v>
      </c>
      <c r="Y1548">
        <v>284.38069999999999</v>
      </c>
      <c r="Z1548">
        <v>42007560001</v>
      </c>
      <c r="AA1548">
        <v>356.92524898519997</v>
      </c>
      <c r="AB1548" t="s">
        <v>7196</v>
      </c>
      <c r="AC1548" t="s">
        <v>64</v>
      </c>
      <c r="AD1548" t="s">
        <v>215</v>
      </c>
      <c r="AE1548" t="s">
        <v>55</v>
      </c>
      <c r="AF1548" t="s">
        <v>7197</v>
      </c>
    </row>
    <row r="1549" spans="1:32" x14ac:dyDescent="0.25">
      <c r="A1549" t="s">
        <v>7198</v>
      </c>
      <c r="B1549" t="s">
        <v>7199</v>
      </c>
      <c r="C1549" t="s">
        <v>7200</v>
      </c>
      <c r="D1549" t="s">
        <v>7201</v>
      </c>
      <c r="E1549" t="s">
        <v>1023</v>
      </c>
      <c r="F1549">
        <v>8</v>
      </c>
      <c r="G1549">
        <v>2022</v>
      </c>
      <c r="H1549" s="1">
        <v>44972.549372638889</v>
      </c>
      <c r="I1549" t="s">
        <v>3355</v>
      </c>
      <c r="J1549">
        <v>98</v>
      </c>
      <c r="K1549">
        <v>0</v>
      </c>
      <c r="L1549" t="s">
        <v>38</v>
      </c>
      <c r="M1549" t="s">
        <v>79</v>
      </c>
      <c r="Q1549">
        <v>98</v>
      </c>
      <c r="R1549" t="s">
        <v>52</v>
      </c>
      <c r="S1549">
        <v>40.506950000000003</v>
      </c>
      <c r="T1549">
        <v>-107.574141</v>
      </c>
      <c r="U1549">
        <v>0.85250000000000004</v>
      </c>
      <c r="V1549">
        <v>1</v>
      </c>
      <c r="W1549">
        <v>2.4500000000000002</v>
      </c>
      <c r="X1549">
        <v>0</v>
      </c>
      <c r="Y1549">
        <v>311.36799999999999</v>
      </c>
      <c r="Z1549">
        <v>8209000117</v>
      </c>
      <c r="AA1549">
        <v>327.78849396600003</v>
      </c>
      <c r="AB1549" t="s">
        <v>2028</v>
      </c>
      <c r="AC1549" t="s">
        <v>72</v>
      </c>
      <c r="AD1549" t="s">
        <v>54</v>
      </c>
      <c r="AE1549" t="s">
        <v>438</v>
      </c>
      <c r="AF1549" t="s">
        <v>7202</v>
      </c>
    </row>
    <row r="1550" spans="1:32" x14ac:dyDescent="0.25">
      <c r="A1550" t="s">
        <v>7203</v>
      </c>
      <c r="B1550" t="s">
        <v>7204</v>
      </c>
      <c r="C1550" t="s">
        <v>7205</v>
      </c>
      <c r="D1550" t="s">
        <v>7206</v>
      </c>
      <c r="E1550" t="s">
        <v>192</v>
      </c>
      <c r="F1550">
        <v>4</v>
      </c>
      <c r="G1550">
        <v>2022</v>
      </c>
      <c r="H1550" s="1">
        <v>44965.359045324076</v>
      </c>
      <c r="I1550" t="s">
        <v>3355</v>
      </c>
      <c r="J1550">
        <v>97.91</v>
      </c>
      <c r="K1550">
        <v>0</v>
      </c>
      <c r="L1550" t="s">
        <v>38</v>
      </c>
      <c r="M1550" t="s">
        <v>51</v>
      </c>
      <c r="N1550">
        <v>97.91</v>
      </c>
      <c r="R1550" t="s">
        <v>52</v>
      </c>
      <c r="S1550">
        <v>30.384944999999998</v>
      </c>
      <c r="T1550">
        <v>-88.253264000000001</v>
      </c>
      <c r="U1550">
        <v>0.78391666699999996</v>
      </c>
      <c r="V1550">
        <v>1</v>
      </c>
      <c r="W1550">
        <v>3</v>
      </c>
      <c r="X1550">
        <v>0.94099999999999995</v>
      </c>
      <c r="Y1550">
        <v>346.3032</v>
      </c>
      <c r="Z1550">
        <v>1000017001</v>
      </c>
      <c r="AA1550">
        <v>710.20840359300007</v>
      </c>
      <c r="AB1550" t="s">
        <v>41</v>
      </c>
      <c r="AC1550" t="s">
        <v>54</v>
      </c>
      <c r="AD1550" t="s">
        <v>54</v>
      </c>
      <c r="AE1550" t="s">
        <v>73</v>
      </c>
      <c r="AF1550" t="s">
        <v>7207</v>
      </c>
    </row>
    <row r="1551" spans="1:32" x14ac:dyDescent="0.25">
      <c r="A1551" t="s">
        <v>7208</v>
      </c>
      <c r="B1551" t="s">
        <v>7209</v>
      </c>
      <c r="C1551" t="s">
        <v>7210</v>
      </c>
      <c r="D1551" t="s">
        <v>7211</v>
      </c>
      <c r="E1551" t="s">
        <v>85</v>
      </c>
      <c r="F1551">
        <v>2</v>
      </c>
      <c r="G1551">
        <v>2022</v>
      </c>
      <c r="H1551" s="1">
        <v>44950.445434166664</v>
      </c>
      <c r="I1551" t="s">
        <v>3355</v>
      </c>
      <c r="J1551">
        <v>97.61</v>
      </c>
      <c r="K1551">
        <v>0</v>
      </c>
      <c r="L1551" t="s">
        <v>38</v>
      </c>
      <c r="M1551" t="s">
        <v>79</v>
      </c>
      <c r="Q1551">
        <v>97.61</v>
      </c>
      <c r="R1551" t="s">
        <v>94</v>
      </c>
      <c r="S1551">
        <v>44.862949999999998</v>
      </c>
      <c r="T1551">
        <v>-74.296350000000004</v>
      </c>
      <c r="U1551">
        <v>2.2749999999999999</v>
      </c>
      <c r="V1551">
        <v>1</v>
      </c>
      <c r="W1551">
        <v>3.3</v>
      </c>
      <c r="X1551">
        <v>0</v>
      </c>
      <c r="Y1551">
        <v>829.9</v>
      </c>
      <c r="Z1551">
        <v>36005027001</v>
      </c>
      <c r="AA1551">
        <v>1037.996897559</v>
      </c>
      <c r="AB1551" t="s">
        <v>53</v>
      </c>
      <c r="AC1551" t="s">
        <v>42</v>
      </c>
      <c r="AD1551" t="s">
        <v>54</v>
      </c>
      <c r="AE1551" t="s">
        <v>55</v>
      </c>
      <c r="AF1551" t="s">
        <v>7212</v>
      </c>
    </row>
    <row r="1552" spans="1:32" x14ac:dyDescent="0.25">
      <c r="A1552" t="s">
        <v>7213</v>
      </c>
      <c r="B1552" t="s">
        <v>7214</v>
      </c>
      <c r="C1552" t="s">
        <v>7214</v>
      </c>
      <c r="D1552" t="s">
        <v>98</v>
      </c>
      <c r="E1552" t="s">
        <v>99</v>
      </c>
      <c r="F1552">
        <v>6</v>
      </c>
      <c r="G1552">
        <v>2022</v>
      </c>
      <c r="H1552" s="1">
        <v>44834.478568483799</v>
      </c>
      <c r="I1552" t="s">
        <v>3355</v>
      </c>
      <c r="J1552">
        <v>97.46</v>
      </c>
      <c r="K1552">
        <v>0</v>
      </c>
      <c r="L1552" t="s">
        <v>38</v>
      </c>
      <c r="M1552" t="s">
        <v>79</v>
      </c>
      <c r="Q1552">
        <v>97.46</v>
      </c>
      <c r="R1552" t="s">
        <v>52</v>
      </c>
      <c r="S1552">
        <v>29.951301999999998</v>
      </c>
      <c r="T1552">
        <v>-95.340699999999998</v>
      </c>
      <c r="U1552">
        <v>0.35683333299999997</v>
      </c>
      <c r="V1552">
        <v>1</v>
      </c>
      <c r="W1552">
        <v>1.5</v>
      </c>
      <c r="X1552">
        <v>1</v>
      </c>
      <c r="Y1552">
        <v>130.25700000000001</v>
      </c>
      <c r="AB1552" t="s">
        <v>41</v>
      </c>
      <c r="AC1552" t="s">
        <v>54</v>
      </c>
      <c r="AD1552" t="s">
        <v>54</v>
      </c>
      <c r="AE1552" t="s">
        <v>73</v>
      </c>
      <c r="AF1552" t="s">
        <v>7215</v>
      </c>
    </row>
    <row r="1553" spans="1:32" x14ac:dyDescent="0.25">
      <c r="A1553" t="s">
        <v>7216</v>
      </c>
      <c r="B1553" t="s">
        <v>7217</v>
      </c>
      <c r="C1553" t="s">
        <v>7217</v>
      </c>
      <c r="D1553" t="s">
        <v>7218</v>
      </c>
      <c r="E1553" t="s">
        <v>99</v>
      </c>
      <c r="F1553">
        <v>6</v>
      </c>
      <c r="G1553">
        <v>2022</v>
      </c>
      <c r="H1553" s="1">
        <v>44832.543344155092</v>
      </c>
      <c r="I1553" t="s">
        <v>3355</v>
      </c>
      <c r="J1553">
        <v>97.15</v>
      </c>
      <c r="K1553">
        <v>0</v>
      </c>
      <c r="L1553" t="s">
        <v>38</v>
      </c>
      <c r="M1553" t="s">
        <v>79</v>
      </c>
      <c r="Q1553">
        <v>97.15</v>
      </c>
      <c r="R1553" t="s">
        <v>94</v>
      </c>
      <c r="S1553">
        <v>32.634556000000003</v>
      </c>
      <c r="T1553">
        <v>-95.482444000000001</v>
      </c>
      <c r="U1553">
        <v>0.53841666700000002</v>
      </c>
      <c r="V1553">
        <v>1</v>
      </c>
      <c r="W1553">
        <v>2</v>
      </c>
      <c r="X1553">
        <v>2</v>
      </c>
      <c r="Y1553">
        <v>196.4</v>
      </c>
      <c r="Z1553">
        <v>48005026001</v>
      </c>
      <c r="AA1553">
        <v>489.86169376029994</v>
      </c>
      <c r="AB1553" t="s">
        <v>54</v>
      </c>
      <c r="AC1553" t="s">
        <v>54</v>
      </c>
      <c r="AD1553" t="s">
        <v>54</v>
      </c>
      <c r="AE1553" t="s">
        <v>73</v>
      </c>
      <c r="AF1553" t="s">
        <v>7219</v>
      </c>
    </row>
    <row r="1554" spans="1:32" x14ac:dyDescent="0.25">
      <c r="A1554" t="s">
        <v>7220</v>
      </c>
      <c r="B1554" t="s">
        <v>7221</v>
      </c>
      <c r="C1554" t="s">
        <v>7222</v>
      </c>
      <c r="D1554" t="s">
        <v>7223</v>
      </c>
      <c r="E1554" t="s">
        <v>172</v>
      </c>
      <c r="F1554">
        <v>4</v>
      </c>
      <c r="G1554">
        <v>2022</v>
      </c>
      <c r="H1554" s="1">
        <v>44974.793142037037</v>
      </c>
      <c r="I1554" t="s">
        <v>3355</v>
      </c>
      <c r="J1554">
        <v>97</v>
      </c>
      <c r="K1554">
        <v>0</v>
      </c>
      <c r="L1554" t="s">
        <v>38</v>
      </c>
      <c r="M1554" t="s">
        <v>51</v>
      </c>
      <c r="N1554">
        <v>97</v>
      </c>
      <c r="R1554" t="s">
        <v>52</v>
      </c>
      <c r="S1554">
        <v>34.635599999999997</v>
      </c>
      <c r="T1554">
        <v>-82.801400000000001</v>
      </c>
      <c r="U1554">
        <v>1.086666667</v>
      </c>
      <c r="V1554">
        <v>1</v>
      </c>
      <c r="W1554">
        <v>0</v>
      </c>
      <c r="X1554">
        <v>0</v>
      </c>
      <c r="Y1554">
        <v>396.17</v>
      </c>
      <c r="Z1554">
        <v>45000192004</v>
      </c>
      <c r="AA1554">
        <v>910.52359435000005</v>
      </c>
      <c r="AB1554" t="s">
        <v>41</v>
      </c>
      <c r="AC1554" t="s">
        <v>54</v>
      </c>
      <c r="AD1554" t="s">
        <v>54</v>
      </c>
      <c r="AE1554" t="s">
        <v>54</v>
      </c>
      <c r="AF1554" t="s">
        <v>7224</v>
      </c>
    </row>
    <row r="1555" spans="1:32" x14ac:dyDescent="0.25">
      <c r="A1555" t="s">
        <v>7225</v>
      </c>
      <c r="B1555" t="s">
        <v>7226</v>
      </c>
      <c r="C1555" t="s">
        <v>7227</v>
      </c>
      <c r="D1555" t="s">
        <v>7228</v>
      </c>
      <c r="E1555" t="s">
        <v>259</v>
      </c>
      <c r="F1555">
        <v>7</v>
      </c>
      <c r="G1555">
        <v>2022</v>
      </c>
      <c r="H1555" s="1">
        <v>44963.484368344907</v>
      </c>
      <c r="I1555" t="s">
        <v>3355</v>
      </c>
      <c r="J1555">
        <v>96.41</v>
      </c>
      <c r="K1555">
        <v>0</v>
      </c>
      <c r="L1555" t="s">
        <v>38</v>
      </c>
      <c r="M1555" t="s">
        <v>51</v>
      </c>
      <c r="N1555">
        <v>96.41</v>
      </c>
      <c r="R1555" t="s">
        <v>52</v>
      </c>
      <c r="S1555">
        <v>42.461120000000001</v>
      </c>
      <c r="T1555">
        <v>-92.297790000000006</v>
      </c>
      <c r="U1555">
        <v>0</v>
      </c>
      <c r="V1555">
        <v>1</v>
      </c>
      <c r="W1555">
        <v>1.8149999999999999</v>
      </c>
      <c r="X1555">
        <v>1.5169999999999999</v>
      </c>
      <c r="Y1555">
        <v>0</v>
      </c>
      <c r="Z1555">
        <v>19000281001</v>
      </c>
      <c r="AA1555">
        <v>376.04624446655009</v>
      </c>
      <c r="AB1555" t="s">
        <v>41</v>
      </c>
      <c r="AC1555" t="s">
        <v>54</v>
      </c>
      <c r="AD1555" t="s">
        <v>54</v>
      </c>
      <c r="AE1555" t="s">
        <v>44</v>
      </c>
      <c r="AF1555" t="s">
        <v>7229</v>
      </c>
    </row>
    <row r="1556" spans="1:32" x14ac:dyDescent="0.25">
      <c r="A1556" t="s">
        <v>7230</v>
      </c>
      <c r="B1556" t="s">
        <v>7231</v>
      </c>
      <c r="C1556" t="s">
        <v>7232</v>
      </c>
      <c r="D1556" t="s">
        <v>7233</v>
      </c>
      <c r="E1556" t="s">
        <v>213</v>
      </c>
      <c r="F1556">
        <v>3</v>
      </c>
      <c r="G1556">
        <v>2022</v>
      </c>
      <c r="H1556" s="1">
        <v>44985.479754675929</v>
      </c>
      <c r="I1556" t="s">
        <v>3355</v>
      </c>
      <c r="J1556">
        <v>95.64</v>
      </c>
      <c r="K1556">
        <v>0</v>
      </c>
      <c r="L1556" t="s">
        <v>38</v>
      </c>
      <c r="M1556" t="s">
        <v>79</v>
      </c>
      <c r="Q1556">
        <v>95.64</v>
      </c>
      <c r="R1556" t="s">
        <v>94</v>
      </c>
      <c r="S1556">
        <v>41.231495320653401</v>
      </c>
      <c r="T1556">
        <v>-77.240099238788204</v>
      </c>
      <c r="Z1556">
        <v>42008012026</v>
      </c>
      <c r="AB1556" t="s">
        <v>53</v>
      </c>
      <c r="AC1556" t="s">
        <v>64</v>
      </c>
      <c r="AD1556" t="s">
        <v>54</v>
      </c>
      <c r="AE1556" t="s">
        <v>55</v>
      </c>
      <c r="AF1556" t="s">
        <v>7234</v>
      </c>
    </row>
    <row r="1557" spans="1:32" x14ac:dyDescent="0.25">
      <c r="A1557" t="s">
        <v>7235</v>
      </c>
      <c r="B1557" t="s">
        <v>7236</v>
      </c>
      <c r="C1557" t="s">
        <v>7237</v>
      </c>
      <c r="D1557" t="s">
        <v>496</v>
      </c>
      <c r="E1557" t="s">
        <v>213</v>
      </c>
      <c r="F1557">
        <v>3</v>
      </c>
      <c r="G1557">
        <v>2022</v>
      </c>
      <c r="H1557" s="1">
        <v>44960.478392835648</v>
      </c>
      <c r="I1557" t="s">
        <v>3355</v>
      </c>
      <c r="J1557">
        <v>95.1</v>
      </c>
      <c r="K1557">
        <v>0</v>
      </c>
      <c r="L1557" t="s">
        <v>38</v>
      </c>
      <c r="M1557" t="s">
        <v>79</v>
      </c>
      <c r="Q1557">
        <v>95.1</v>
      </c>
      <c r="R1557" t="s">
        <v>94</v>
      </c>
      <c r="S1557">
        <v>40.560851999999997</v>
      </c>
      <c r="T1557">
        <v>-80.010598000000002</v>
      </c>
      <c r="U1557">
        <v>0.94777500000000003</v>
      </c>
      <c r="V1557">
        <v>1</v>
      </c>
      <c r="W1557">
        <v>1.9</v>
      </c>
      <c r="X1557">
        <v>0</v>
      </c>
      <c r="Y1557">
        <v>343.32960000000003</v>
      </c>
      <c r="Z1557">
        <v>42005008002</v>
      </c>
      <c r="AA1557">
        <v>395.16723994789993</v>
      </c>
      <c r="AB1557" t="s">
        <v>87</v>
      </c>
      <c r="AC1557" t="s">
        <v>54</v>
      </c>
      <c r="AD1557" t="s">
        <v>54</v>
      </c>
      <c r="AE1557" t="s">
        <v>73</v>
      </c>
      <c r="AF1557" t="s">
        <v>7238</v>
      </c>
    </row>
    <row r="1558" spans="1:32" x14ac:dyDescent="0.25">
      <c r="A1558" t="s">
        <v>7239</v>
      </c>
      <c r="B1558" t="s">
        <v>7240</v>
      </c>
      <c r="C1558" t="s">
        <v>7240</v>
      </c>
      <c r="D1558" t="s">
        <v>2080</v>
      </c>
      <c r="E1558" t="s">
        <v>99</v>
      </c>
      <c r="F1558">
        <v>6</v>
      </c>
      <c r="G1558">
        <v>2022</v>
      </c>
      <c r="H1558" s="1">
        <v>44831.389056736109</v>
      </c>
      <c r="I1558" t="s">
        <v>3355</v>
      </c>
      <c r="J1558">
        <v>95.06</v>
      </c>
      <c r="K1558">
        <v>0</v>
      </c>
      <c r="L1558" t="s">
        <v>38</v>
      </c>
      <c r="M1558" t="s">
        <v>79</v>
      </c>
      <c r="Q1558">
        <v>95.06</v>
      </c>
      <c r="R1558" t="s">
        <v>94</v>
      </c>
      <c r="S1558">
        <v>32.193640000000002</v>
      </c>
      <c r="T1558">
        <v>-95.890379999999993</v>
      </c>
      <c r="U1558">
        <v>0.62950833299999998</v>
      </c>
      <c r="V1558">
        <v>1</v>
      </c>
      <c r="W1558">
        <v>1.367</v>
      </c>
      <c r="X1558">
        <v>0</v>
      </c>
      <c r="Y1558">
        <v>229.85390000000001</v>
      </c>
      <c r="AB1558" t="s">
        <v>54</v>
      </c>
      <c r="AC1558" t="s">
        <v>54</v>
      </c>
      <c r="AD1558" t="s">
        <v>43</v>
      </c>
      <c r="AE1558" t="s">
        <v>73</v>
      </c>
      <c r="AF1558" t="s">
        <v>7241</v>
      </c>
    </row>
    <row r="1559" spans="1:32" x14ac:dyDescent="0.25">
      <c r="A1559" t="s">
        <v>7242</v>
      </c>
      <c r="B1559" t="s">
        <v>7243</v>
      </c>
      <c r="C1559" t="s">
        <v>7243</v>
      </c>
      <c r="D1559" t="s">
        <v>6492</v>
      </c>
      <c r="E1559" t="s">
        <v>99</v>
      </c>
      <c r="F1559">
        <v>6</v>
      </c>
      <c r="G1559">
        <v>2022</v>
      </c>
      <c r="H1559" s="1">
        <v>44833.470919872685</v>
      </c>
      <c r="I1559" t="s">
        <v>3355</v>
      </c>
      <c r="J1559">
        <v>94.8</v>
      </c>
      <c r="K1559">
        <v>0</v>
      </c>
      <c r="L1559" t="s">
        <v>38</v>
      </c>
      <c r="M1559" t="s">
        <v>79</v>
      </c>
      <c r="Q1559">
        <v>94.8</v>
      </c>
      <c r="R1559" t="s">
        <v>94</v>
      </c>
      <c r="S1559">
        <v>29.897220000000001</v>
      </c>
      <c r="T1559">
        <v>-96.881739999999994</v>
      </c>
      <c r="U1559">
        <v>0.37091666699999998</v>
      </c>
      <c r="V1559">
        <v>1</v>
      </c>
      <c r="W1559">
        <v>0.9</v>
      </c>
      <c r="X1559">
        <v>0.9</v>
      </c>
      <c r="Y1559">
        <v>135.31800000000001</v>
      </c>
      <c r="Z1559">
        <v>48008070001</v>
      </c>
      <c r="AA1559">
        <v>327.78849396600003</v>
      </c>
      <c r="AB1559" t="s">
        <v>118</v>
      </c>
      <c r="AC1559" t="s">
        <v>64</v>
      </c>
      <c r="AD1559" t="s">
        <v>54</v>
      </c>
      <c r="AE1559" t="s">
        <v>73</v>
      </c>
      <c r="AF1559" t="s">
        <v>7244</v>
      </c>
    </row>
    <row r="1560" spans="1:32" x14ac:dyDescent="0.25">
      <c r="A1560" t="s">
        <v>7245</v>
      </c>
      <c r="B1560" t="s">
        <v>7246</v>
      </c>
      <c r="C1560" t="s">
        <v>7247</v>
      </c>
      <c r="D1560" t="s">
        <v>7248</v>
      </c>
      <c r="E1560" t="s">
        <v>159</v>
      </c>
      <c r="F1560">
        <v>10</v>
      </c>
      <c r="G1560">
        <v>2022</v>
      </c>
      <c r="H1560" s="1">
        <v>44949.565422546293</v>
      </c>
      <c r="I1560" t="s">
        <v>3355</v>
      </c>
      <c r="J1560">
        <v>94.67</v>
      </c>
      <c r="K1560">
        <v>0</v>
      </c>
      <c r="L1560" t="s">
        <v>38</v>
      </c>
      <c r="M1560" t="s">
        <v>51</v>
      </c>
      <c r="N1560">
        <v>94.67</v>
      </c>
      <c r="R1560" t="s">
        <v>52</v>
      </c>
      <c r="S1560">
        <v>45.903840000000002</v>
      </c>
      <c r="T1560">
        <v>-122.74039</v>
      </c>
      <c r="Z1560">
        <v>53001470001</v>
      </c>
      <c r="AA1560">
        <v>462.1817764920599</v>
      </c>
      <c r="AB1560" t="s">
        <v>41</v>
      </c>
      <c r="AC1560" t="s">
        <v>54</v>
      </c>
      <c r="AD1560" t="s">
        <v>54</v>
      </c>
      <c r="AE1560" t="s">
        <v>73</v>
      </c>
      <c r="AF1560" t="s">
        <v>7249</v>
      </c>
    </row>
    <row r="1561" spans="1:32" x14ac:dyDescent="0.25">
      <c r="A1561" t="s">
        <v>7250</v>
      </c>
      <c r="B1561" t="s">
        <v>7251</v>
      </c>
      <c r="C1561" t="s">
        <v>7251</v>
      </c>
      <c r="D1561" t="s">
        <v>7252</v>
      </c>
      <c r="E1561" t="s">
        <v>99</v>
      </c>
      <c r="F1561">
        <v>6</v>
      </c>
      <c r="G1561">
        <v>2022</v>
      </c>
      <c r="H1561" s="1">
        <v>44819.604169537037</v>
      </c>
      <c r="I1561" t="s">
        <v>3355</v>
      </c>
      <c r="J1561">
        <v>94.6</v>
      </c>
      <c r="K1561">
        <v>0</v>
      </c>
      <c r="L1561" t="s">
        <v>38</v>
      </c>
      <c r="M1561" t="s">
        <v>79</v>
      </c>
      <c r="Q1561">
        <v>94.6</v>
      </c>
      <c r="R1561" t="s">
        <v>94</v>
      </c>
      <c r="S1561">
        <v>28.821916999999999</v>
      </c>
      <c r="T1561">
        <v>-97.841389000000007</v>
      </c>
      <c r="U1561">
        <v>1.011083333</v>
      </c>
      <c r="V1561">
        <v>1</v>
      </c>
      <c r="W1561">
        <v>2</v>
      </c>
      <c r="X1561">
        <v>1.5</v>
      </c>
      <c r="Y1561">
        <v>369.22800000000001</v>
      </c>
      <c r="Z1561">
        <v>48008034001</v>
      </c>
      <c r="AA1561">
        <v>546.31415660999994</v>
      </c>
      <c r="AB1561" t="s">
        <v>1420</v>
      </c>
      <c r="AC1561" t="s">
        <v>64</v>
      </c>
      <c r="AD1561" t="s">
        <v>54</v>
      </c>
      <c r="AE1561" t="s">
        <v>44</v>
      </c>
      <c r="AF1561" t="s">
        <v>7253</v>
      </c>
    </row>
    <row r="1562" spans="1:32" x14ac:dyDescent="0.25">
      <c r="A1562" t="s">
        <v>7254</v>
      </c>
      <c r="B1562" t="s">
        <v>7255</v>
      </c>
      <c r="C1562" t="s">
        <v>7256</v>
      </c>
      <c r="D1562" t="s">
        <v>7257</v>
      </c>
      <c r="E1562" t="s">
        <v>85</v>
      </c>
      <c r="F1562">
        <v>2</v>
      </c>
      <c r="G1562">
        <v>2022</v>
      </c>
      <c r="H1562" s="1">
        <v>44963.411835763887</v>
      </c>
      <c r="I1562" t="s">
        <v>3355</v>
      </c>
      <c r="J1562">
        <v>94.36</v>
      </c>
      <c r="K1562">
        <v>0</v>
      </c>
      <c r="L1562" t="s">
        <v>38</v>
      </c>
      <c r="M1562" t="s">
        <v>79</v>
      </c>
      <c r="Q1562">
        <v>94.36</v>
      </c>
      <c r="R1562" t="s">
        <v>94</v>
      </c>
      <c r="S1562">
        <v>42.212277999999998</v>
      </c>
      <c r="T1562">
        <v>-73.855361000000002</v>
      </c>
      <c r="U1562">
        <v>0.93100000000000005</v>
      </c>
      <c r="V1562">
        <v>1</v>
      </c>
      <c r="W1562">
        <v>1.55</v>
      </c>
      <c r="X1562">
        <v>0</v>
      </c>
      <c r="Y1562">
        <v>338.80799999999999</v>
      </c>
      <c r="Z1562">
        <v>36004069001</v>
      </c>
      <c r="AA1562">
        <v>436.14080169364991</v>
      </c>
      <c r="AB1562" t="s">
        <v>53</v>
      </c>
      <c r="AC1562" t="s">
        <v>54</v>
      </c>
      <c r="AD1562" t="s">
        <v>54</v>
      </c>
      <c r="AE1562" t="s">
        <v>73</v>
      </c>
      <c r="AF1562" t="s">
        <v>7258</v>
      </c>
    </row>
    <row r="1563" spans="1:32" x14ac:dyDescent="0.25">
      <c r="A1563" t="s">
        <v>7259</v>
      </c>
      <c r="B1563" t="s">
        <v>7260</v>
      </c>
      <c r="C1563" t="s">
        <v>7261</v>
      </c>
      <c r="D1563" t="s">
        <v>7262</v>
      </c>
      <c r="E1563" t="s">
        <v>192</v>
      </c>
      <c r="F1563">
        <v>4</v>
      </c>
      <c r="G1563">
        <v>2022</v>
      </c>
      <c r="H1563" s="1">
        <v>44967.626193530094</v>
      </c>
      <c r="I1563" t="s">
        <v>3355</v>
      </c>
      <c r="J1563">
        <v>93.97</v>
      </c>
      <c r="K1563">
        <v>0</v>
      </c>
      <c r="L1563" t="s">
        <v>38</v>
      </c>
      <c r="M1563" t="s">
        <v>79</v>
      </c>
      <c r="Q1563">
        <v>307.14</v>
      </c>
      <c r="R1563" t="s">
        <v>94</v>
      </c>
      <c r="S1563">
        <v>30.957591000000001</v>
      </c>
      <c r="T1563">
        <v>-88.012074999999996</v>
      </c>
      <c r="AB1563" t="s">
        <v>407</v>
      </c>
      <c r="AC1563" t="s">
        <v>144</v>
      </c>
      <c r="AD1563" t="s">
        <v>54</v>
      </c>
      <c r="AE1563" t="s">
        <v>44</v>
      </c>
      <c r="AF1563" t="s">
        <v>7263</v>
      </c>
    </row>
    <row r="1564" spans="1:32" x14ac:dyDescent="0.25">
      <c r="A1564" t="s">
        <v>7264</v>
      </c>
      <c r="B1564" t="s">
        <v>7265</v>
      </c>
      <c r="C1564" t="s">
        <v>7265</v>
      </c>
      <c r="D1564" t="s">
        <v>98</v>
      </c>
      <c r="E1564" t="s">
        <v>99</v>
      </c>
      <c r="F1564">
        <v>6</v>
      </c>
      <c r="G1564">
        <v>2022</v>
      </c>
      <c r="H1564" s="1">
        <v>44833.495230034721</v>
      </c>
      <c r="I1564" t="s">
        <v>3355</v>
      </c>
      <c r="J1564">
        <v>93.73</v>
      </c>
      <c r="K1564">
        <v>0</v>
      </c>
      <c r="L1564" t="s">
        <v>38</v>
      </c>
      <c r="M1564" t="s">
        <v>79</v>
      </c>
      <c r="Q1564">
        <v>93.73</v>
      </c>
      <c r="R1564" t="s">
        <v>52</v>
      </c>
      <c r="S1564">
        <v>29.895778</v>
      </c>
      <c r="T1564">
        <v>-95.550471999999999</v>
      </c>
      <c r="U1564">
        <v>0.73826666699999999</v>
      </c>
      <c r="V1564">
        <v>1</v>
      </c>
      <c r="W1564">
        <v>1.5</v>
      </c>
      <c r="X1564">
        <v>0</v>
      </c>
      <c r="Y1564">
        <v>269.67020000000002</v>
      </c>
      <c r="AB1564" t="s">
        <v>41</v>
      </c>
      <c r="AC1564" t="s">
        <v>54</v>
      </c>
      <c r="AD1564" t="s">
        <v>54</v>
      </c>
      <c r="AE1564" t="s">
        <v>54</v>
      </c>
      <c r="AF1564" t="s">
        <v>7266</v>
      </c>
    </row>
    <row r="1565" spans="1:32" x14ac:dyDescent="0.25">
      <c r="A1565" t="s">
        <v>7267</v>
      </c>
      <c r="B1565" t="s">
        <v>7268</v>
      </c>
      <c r="C1565" t="s">
        <v>7269</v>
      </c>
      <c r="D1565" t="s">
        <v>7270</v>
      </c>
      <c r="E1565" t="s">
        <v>192</v>
      </c>
      <c r="F1565">
        <v>4</v>
      </c>
      <c r="G1565">
        <v>2022</v>
      </c>
      <c r="H1565" s="1">
        <v>44974.6687490162</v>
      </c>
      <c r="I1565" t="s">
        <v>3355</v>
      </c>
      <c r="J1565">
        <v>93.43</v>
      </c>
      <c r="K1565">
        <v>0</v>
      </c>
      <c r="L1565" t="s">
        <v>38</v>
      </c>
      <c r="M1565" t="s">
        <v>51</v>
      </c>
      <c r="N1565">
        <v>93.43</v>
      </c>
      <c r="R1565" t="s">
        <v>52</v>
      </c>
      <c r="S1565">
        <v>30.813800000000001</v>
      </c>
      <c r="T1565">
        <v>-88.068100000000001</v>
      </c>
      <c r="U1565">
        <v>9.6808333329999989</v>
      </c>
      <c r="V1565">
        <v>4</v>
      </c>
      <c r="W1565">
        <v>2.6</v>
      </c>
      <c r="X1565">
        <v>1.69</v>
      </c>
      <c r="Y1565">
        <v>883.3</v>
      </c>
      <c r="Z1565">
        <v>1000150001</v>
      </c>
      <c r="AA1565">
        <v>972.43919876580003</v>
      </c>
      <c r="AB1565" t="s">
        <v>177</v>
      </c>
      <c r="AC1565" t="s">
        <v>54</v>
      </c>
      <c r="AD1565" t="s">
        <v>54</v>
      </c>
      <c r="AE1565" t="s">
        <v>73</v>
      </c>
      <c r="AF1565" t="s">
        <v>7271</v>
      </c>
    </row>
    <row r="1566" spans="1:32" x14ac:dyDescent="0.25">
      <c r="A1566" t="s">
        <v>7272</v>
      </c>
      <c r="B1566" t="s">
        <v>7273</v>
      </c>
      <c r="C1566" t="s">
        <v>7274</v>
      </c>
      <c r="D1566" t="s">
        <v>7275</v>
      </c>
      <c r="E1566" t="s">
        <v>259</v>
      </c>
      <c r="F1566">
        <v>7</v>
      </c>
      <c r="G1566">
        <v>2022</v>
      </c>
      <c r="H1566" s="1">
        <v>44957.545888900466</v>
      </c>
      <c r="I1566" t="s">
        <v>3355</v>
      </c>
      <c r="J1566">
        <v>93.2</v>
      </c>
      <c r="K1566">
        <v>0</v>
      </c>
      <c r="L1566" t="s">
        <v>38</v>
      </c>
      <c r="M1566" t="s">
        <v>51</v>
      </c>
      <c r="N1566">
        <v>93.2</v>
      </c>
      <c r="R1566" t="s">
        <v>52</v>
      </c>
      <c r="S1566">
        <v>41.630833000000003</v>
      </c>
      <c r="T1566">
        <v>-95.314722000000003</v>
      </c>
      <c r="U1566">
        <v>0</v>
      </c>
      <c r="V1566">
        <v>1</v>
      </c>
      <c r="W1566">
        <v>1.9910000000000001</v>
      </c>
      <c r="X1566">
        <v>1.7769999999999999</v>
      </c>
      <c r="Y1566">
        <v>0</v>
      </c>
      <c r="Z1566">
        <v>19000368001</v>
      </c>
      <c r="AA1566">
        <v>249.48346485190004</v>
      </c>
      <c r="AB1566" t="s">
        <v>407</v>
      </c>
      <c r="AC1566" t="s">
        <v>72</v>
      </c>
      <c r="AD1566" t="s">
        <v>54</v>
      </c>
      <c r="AE1566" t="s">
        <v>44</v>
      </c>
      <c r="AF1566" t="s">
        <v>7276</v>
      </c>
    </row>
    <row r="1567" spans="1:32" x14ac:dyDescent="0.25">
      <c r="A1567" t="s">
        <v>7277</v>
      </c>
      <c r="B1567" t="s">
        <v>7278</v>
      </c>
      <c r="C1567" t="s">
        <v>7278</v>
      </c>
      <c r="D1567" t="s">
        <v>98</v>
      </c>
      <c r="E1567" t="s">
        <v>99</v>
      </c>
      <c r="F1567">
        <v>6</v>
      </c>
      <c r="G1567">
        <v>2022</v>
      </c>
      <c r="H1567" s="1">
        <v>44834.824183842589</v>
      </c>
      <c r="I1567" t="s">
        <v>3355</v>
      </c>
      <c r="J1567">
        <v>92.805000000000007</v>
      </c>
      <c r="K1567">
        <v>0</v>
      </c>
      <c r="L1567" t="s">
        <v>38</v>
      </c>
      <c r="M1567" t="s">
        <v>51</v>
      </c>
      <c r="N1567">
        <v>92.805000000000007</v>
      </c>
      <c r="R1567" t="s">
        <v>52</v>
      </c>
      <c r="S1567">
        <v>30.029961</v>
      </c>
      <c r="T1567">
        <v>-95.421408999999997</v>
      </c>
      <c r="U1567">
        <v>0.45655741700000002</v>
      </c>
      <c r="V1567">
        <v>1</v>
      </c>
      <c r="W1567">
        <v>1.31</v>
      </c>
      <c r="X1567">
        <v>0.98</v>
      </c>
      <c r="Y1567">
        <v>166.51026300000001</v>
      </c>
      <c r="Z1567">
        <v>48007700001</v>
      </c>
      <c r="AA1567">
        <v>356.92524898519997</v>
      </c>
      <c r="AB1567" t="s">
        <v>41</v>
      </c>
      <c r="AC1567" t="s">
        <v>54</v>
      </c>
      <c r="AD1567" t="s">
        <v>54</v>
      </c>
      <c r="AE1567" t="s">
        <v>54</v>
      </c>
      <c r="AF1567" t="s">
        <v>7279</v>
      </c>
    </row>
    <row r="1568" spans="1:32" x14ac:dyDescent="0.25">
      <c r="A1568" t="s">
        <v>7280</v>
      </c>
      <c r="B1568" t="s">
        <v>7281</v>
      </c>
      <c r="C1568" t="s">
        <v>7282</v>
      </c>
      <c r="D1568" t="s">
        <v>1789</v>
      </c>
      <c r="E1568" t="s">
        <v>641</v>
      </c>
      <c r="F1568">
        <v>3</v>
      </c>
      <c r="G1568">
        <v>2022</v>
      </c>
      <c r="H1568" s="1">
        <v>44950.623714745372</v>
      </c>
      <c r="I1568" t="s">
        <v>3355</v>
      </c>
      <c r="J1568">
        <v>92.63</v>
      </c>
      <c r="K1568">
        <v>0</v>
      </c>
      <c r="L1568" t="s">
        <v>38</v>
      </c>
      <c r="M1568" t="s">
        <v>79</v>
      </c>
      <c r="Q1568">
        <v>92.63</v>
      </c>
      <c r="R1568" t="s">
        <v>94</v>
      </c>
      <c r="S1568">
        <v>36.996899999999997</v>
      </c>
      <c r="T1568">
        <v>-79.853300000000004</v>
      </c>
      <c r="U1568">
        <v>0.79625000000000001</v>
      </c>
      <c r="V1568">
        <v>2</v>
      </c>
      <c r="W1568">
        <v>2</v>
      </c>
      <c r="X1568">
        <v>0</v>
      </c>
      <c r="Y1568">
        <v>290.42899999999997</v>
      </c>
      <c r="Z1568">
        <v>51000053001</v>
      </c>
      <c r="AA1568">
        <v>493.50378813769998</v>
      </c>
      <c r="AB1568" t="s">
        <v>41</v>
      </c>
      <c r="AC1568" t="s">
        <v>54</v>
      </c>
      <c r="AD1568" t="s">
        <v>54</v>
      </c>
      <c r="AE1568" t="s">
        <v>73</v>
      </c>
      <c r="AF1568" t="s">
        <v>7283</v>
      </c>
    </row>
    <row r="1569" spans="1:32" x14ac:dyDescent="0.25">
      <c r="A1569" t="s">
        <v>7284</v>
      </c>
      <c r="B1569" t="s">
        <v>7285</v>
      </c>
      <c r="C1569" t="s">
        <v>7286</v>
      </c>
      <c r="D1569" t="s">
        <v>7287</v>
      </c>
      <c r="E1569" t="s">
        <v>259</v>
      </c>
      <c r="F1569">
        <v>7</v>
      </c>
      <c r="G1569">
        <v>2022</v>
      </c>
      <c r="H1569" s="1">
        <v>44970.487029745367</v>
      </c>
      <c r="I1569" t="s">
        <v>3355</v>
      </c>
      <c r="J1569">
        <v>92.4</v>
      </c>
      <c r="K1569">
        <v>0</v>
      </c>
      <c r="L1569" t="s">
        <v>38</v>
      </c>
      <c r="M1569" t="s">
        <v>51</v>
      </c>
      <c r="N1569">
        <v>92.4</v>
      </c>
      <c r="R1569" t="s">
        <v>52</v>
      </c>
      <c r="S1569">
        <v>42.458379999999998</v>
      </c>
      <c r="T1569">
        <v>-93.808310000000006</v>
      </c>
      <c r="U1569">
        <v>0</v>
      </c>
      <c r="V1569">
        <v>2</v>
      </c>
      <c r="W1569">
        <v>6</v>
      </c>
      <c r="X1569">
        <v>3.3</v>
      </c>
      <c r="Y1569">
        <v>0</v>
      </c>
      <c r="Z1569">
        <v>19000902001</v>
      </c>
      <c r="AA1569">
        <v>895.95521684040011</v>
      </c>
      <c r="AB1569" t="s">
        <v>53</v>
      </c>
      <c r="AC1569" t="s">
        <v>42</v>
      </c>
      <c r="AD1569" t="s">
        <v>54</v>
      </c>
      <c r="AE1569" t="s">
        <v>44</v>
      </c>
      <c r="AF1569" t="s">
        <v>7288</v>
      </c>
    </row>
    <row r="1570" spans="1:32" x14ac:dyDescent="0.25">
      <c r="A1570" t="s">
        <v>7289</v>
      </c>
      <c r="B1570" t="s">
        <v>7290</v>
      </c>
      <c r="C1570" t="s">
        <v>7291</v>
      </c>
      <c r="D1570" t="s">
        <v>7292</v>
      </c>
      <c r="E1570" t="s">
        <v>36</v>
      </c>
      <c r="F1570">
        <v>9</v>
      </c>
      <c r="G1570">
        <v>2022</v>
      </c>
      <c r="H1570" s="1">
        <v>44960.480545879633</v>
      </c>
      <c r="I1570" t="s">
        <v>3355</v>
      </c>
      <c r="J1570">
        <v>92.3</v>
      </c>
      <c r="K1570">
        <v>0</v>
      </c>
      <c r="L1570" t="s">
        <v>38</v>
      </c>
      <c r="M1570" t="s">
        <v>79</v>
      </c>
      <c r="Q1570">
        <v>92.3</v>
      </c>
      <c r="R1570" t="s">
        <v>52</v>
      </c>
      <c r="S1570">
        <v>37.709247837718401</v>
      </c>
      <c r="T1570">
        <v>-121.08799913255299</v>
      </c>
      <c r="Z1570">
        <v>6005186001</v>
      </c>
      <c r="AA1570">
        <v>132.93644477509997</v>
      </c>
      <c r="AB1570" t="s">
        <v>118</v>
      </c>
      <c r="AC1570" t="s">
        <v>7293</v>
      </c>
      <c r="AD1570" t="s">
        <v>54</v>
      </c>
      <c r="AE1570" t="s">
        <v>65</v>
      </c>
      <c r="AF1570" t="s">
        <v>7294</v>
      </c>
    </row>
    <row r="1571" spans="1:32" x14ac:dyDescent="0.25">
      <c r="A1571" t="s">
        <v>7295</v>
      </c>
      <c r="B1571" t="s">
        <v>7296</v>
      </c>
      <c r="C1571" t="s">
        <v>7297</v>
      </c>
      <c r="D1571" t="s">
        <v>7298</v>
      </c>
      <c r="E1571" t="s">
        <v>213</v>
      </c>
      <c r="F1571">
        <v>3</v>
      </c>
      <c r="G1571">
        <v>2022</v>
      </c>
      <c r="H1571" s="1">
        <v>44971.493034247687</v>
      </c>
      <c r="I1571" t="s">
        <v>3355</v>
      </c>
      <c r="J1571">
        <v>92.01</v>
      </c>
      <c r="K1571">
        <v>0</v>
      </c>
      <c r="L1571" t="s">
        <v>38</v>
      </c>
      <c r="M1571" t="s">
        <v>630</v>
      </c>
      <c r="N1571">
        <v>85.4</v>
      </c>
      <c r="O1571">
        <v>6</v>
      </c>
      <c r="R1571" t="s">
        <v>52</v>
      </c>
      <c r="S1571">
        <v>40.017800000000001</v>
      </c>
      <c r="T1571">
        <v>-78.486107000000004</v>
      </c>
      <c r="U1571">
        <v>0.708916667</v>
      </c>
      <c r="V1571">
        <v>1</v>
      </c>
      <c r="W1571">
        <v>1.5</v>
      </c>
      <c r="X1571">
        <v>0</v>
      </c>
      <c r="Y1571">
        <v>258.226</v>
      </c>
      <c r="Z1571">
        <v>42003020001</v>
      </c>
      <c r="AA1571">
        <v>216.70461545529997</v>
      </c>
      <c r="AB1571" t="s">
        <v>53</v>
      </c>
      <c r="AC1571" t="s">
        <v>42</v>
      </c>
      <c r="AD1571" t="s">
        <v>54</v>
      </c>
      <c r="AE1571" t="s">
        <v>55</v>
      </c>
      <c r="AF1571" t="s">
        <v>7299</v>
      </c>
    </row>
    <row r="1572" spans="1:32" x14ac:dyDescent="0.25">
      <c r="A1572" t="s">
        <v>7300</v>
      </c>
      <c r="B1572" t="s">
        <v>7301</v>
      </c>
      <c r="C1572" t="s">
        <v>7301</v>
      </c>
      <c r="D1572" t="s">
        <v>7302</v>
      </c>
      <c r="E1572" t="s">
        <v>99</v>
      </c>
      <c r="F1572">
        <v>6</v>
      </c>
      <c r="G1572">
        <v>2022</v>
      </c>
      <c r="H1572" s="1">
        <v>44831.479203171293</v>
      </c>
      <c r="I1572" t="s">
        <v>3355</v>
      </c>
      <c r="J1572">
        <v>91.96</v>
      </c>
      <c r="K1572">
        <v>0</v>
      </c>
      <c r="L1572" t="s">
        <v>38</v>
      </c>
      <c r="M1572" t="s">
        <v>51</v>
      </c>
      <c r="N1572">
        <v>91.96</v>
      </c>
      <c r="R1572" t="s">
        <v>52</v>
      </c>
      <c r="S1572">
        <v>30.856583000000001</v>
      </c>
      <c r="T1572">
        <v>-96.602277999999998</v>
      </c>
      <c r="U1572">
        <v>0.48549999999999999</v>
      </c>
      <c r="V1572">
        <v>1</v>
      </c>
      <c r="W1572">
        <v>1.2</v>
      </c>
      <c r="X1572">
        <v>1.2</v>
      </c>
      <c r="Y1572">
        <v>177.221</v>
      </c>
      <c r="Z1572">
        <v>48003088002</v>
      </c>
      <c r="AB1572" t="s">
        <v>41</v>
      </c>
      <c r="AC1572" t="s">
        <v>54</v>
      </c>
      <c r="AD1572" t="s">
        <v>54</v>
      </c>
      <c r="AE1572" t="s">
        <v>54</v>
      </c>
      <c r="AF1572" t="s">
        <v>7303</v>
      </c>
    </row>
    <row r="1573" spans="1:32" x14ac:dyDescent="0.25">
      <c r="A1573" t="s">
        <v>7304</v>
      </c>
      <c r="B1573" t="s">
        <v>7305</v>
      </c>
      <c r="C1573" t="s">
        <v>7306</v>
      </c>
      <c r="D1573" t="s">
        <v>7307</v>
      </c>
      <c r="E1573" t="s">
        <v>1449</v>
      </c>
      <c r="F1573">
        <v>3</v>
      </c>
      <c r="G1573">
        <v>2022</v>
      </c>
      <c r="H1573" s="1">
        <v>44951.398642210646</v>
      </c>
      <c r="I1573" t="s">
        <v>3355</v>
      </c>
      <c r="J1573">
        <v>91.9</v>
      </c>
      <c r="K1573">
        <v>0</v>
      </c>
      <c r="L1573" t="s">
        <v>38</v>
      </c>
      <c r="M1573" t="s">
        <v>51</v>
      </c>
      <c r="N1573">
        <v>91.9</v>
      </c>
      <c r="R1573" t="s">
        <v>52</v>
      </c>
      <c r="S1573">
        <v>38.926969999999997</v>
      </c>
      <c r="T1573">
        <v>-79.849450000000004</v>
      </c>
      <c r="U1573">
        <v>4.8999999999999998E-4</v>
      </c>
      <c r="V1573">
        <v>2</v>
      </c>
      <c r="W1573">
        <v>4.99</v>
      </c>
      <c r="X1573">
        <v>0</v>
      </c>
      <c r="Y1573">
        <v>0.17835999999999999</v>
      </c>
      <c r="Z1573">
        <v>54004202001</v>
      </c>
      <c r="AA1573">
        <v>1485.9745059792001</v>
      </c>
      <c r="AB1573" t="s">
        <v>544</v>
      </c>
      <c r="AC1573" t="s">
        <v>54</v>
      </c>
      <c r="AD1573" t="s">
        <v>54</v>
      </c>
      <c r="AE1573" t="s">
        <v>73</v>
      </c>
      <c r="AF1573" t="s">
        <v>7308</v>
      </c>
    </row>
    <row r="1574" spans="1:32" x14ac:dyDescent="0.25">
      <c r="A1574" t="s">
        <v>7309</v>
      </c>
      <c r="B1574" t="s">
        <v>7310</v>
      </c>
      <c r="C1574" t="s">
        <v>7311</v>
      </c>
      <c r="D1574" t="s">
        <v>7312</v>
      </c>
      <c r="E1574" t="s">
        <v>543</v>
      </c>
      <c r="F1574">
        <v>7</v>
      </c>
      <c r="G1574">
        <v>2022</v>
      </c>
      <c r="H1574" s="1">
        <v>44967.630583796294</v>
      </c>
      <c r="I1574" t="s">
        <v>3355</v>
      </c>
      <c r="J1574">
        <v>91.63</v>
      </c>
      <c r="K1574">
        <v>0</v>
      </c>
      <c r="L1574" t="s">
        <v>38</v>
      </c>
      <c r="M1574" t="s">
        <v>79</v>
      </c>
      <c r="Q1574">
        <v>244</v>
      </c>
      <c r="R1574" t="s">
        <v>52</v>
      </c>
      <c r="S1574">
        <v>38.255667000000003</v>
      </c>
      <c r="T1574">
        <v>-90.376388000000006</v>
      </c>
      <c r="U1574">
        <v>0.5595</v>
      </c>
      <c r="V1574">
        <v>1</v>
      </c>
      <c r="W1574">
        <v>0</v>
      </c>
      <c r="X1574">
        <v>0</v>
      </c>
      <c r="Y1574">
        <v>32.921999999999997</v>
      </c>
      <c r="Z1574">
        <v>29001187001</v>
      </c>
      <c r="AA1574">
        <v>317.77273442814999</v>
      </c>
      <c r="AB1574" t="s">
        <v>118</v>
      </c>
      <c r="AC1574" t="s">
        <v>54</v>
      </c>
      <c r="AD1574" t="s">
        <v>54</v>
      </c>
      <c r="AE1574" t="s">
        <v>73</v>
      </c>
      <c r="AF1574" t="s">
        <v>7313</v>
      </c>
    </row>
    <row r="1575" spans="1:32" x14ac:dyDescent="0.25">
      <c r="A1575" t="s">
        <v>7314</v>
      </c>
      <c r="B1575" t="s">
        <v>7315</v>
      </c>
      <c r="C1575" t="s">
        <v>7316</v>
      </c>
      <c r="D1575" t="s">
        <v>7317</v>
      </c>
      <c r="E1575" t="s">
        <v>213</v>
      </c>
      <c r="F1575">
        <v>3</v>
      </c>
      <c r="G1575">
        <v>2022</v>
      </c>
      <c r="H1575" s="1">
        <v>44981.681987615739</v>
      </c>
      <c r="I1575" t="s">
        <v>3355</v>
      </c>
      <c r="J1575">
        <v>91.12</v>
      </c>
      <c r="K1575">
        <v>0</v>
      </c>
      <c r="L1575" t="s">
        <v>38</v>
      </c>
      <c r="M1575" t="s">
        <v>51</v>
      </c>
      <c r="N1575">
        <v>91.12</v>
      </c>
      <c r="R1575" t="s">
        <v>52</v>
      </c>
      <c r="S1575">
        <v>40.78604</v>
      </c>
      <c r="T1575">
        <v>-76.231470000000002</v>
      </c>
      <c r="U1575">
        <v>0.958916667</v>
      </c>
      <c r="V1575">
        <v>4</v>
      </c>
      <c r="W1575">
        <v>1.4</v>
      </c>
      <c r="X1575">
        <v>0</v>
      </c>
      <c r="Y1575">
        <v>348.97</v>
      </c>
      <c r="Z1575">
        <v>42007555001</v>
      </c>
      <c r="AA1575">
        <v>438.87237247669998</v>
      </c>
      <c r="AB1575" t="s">
        <v>544</v>
      </c>
      <c r="AC1575" t="s">
        <v>54</v>
      </c>
      <c r="AD1575" t="s">
        <v>54</v>
      </c>
      <c r="AE1575" t="s">
        <v>73</v>
      </c>
      <c r="AF1575" t="s">
        <v>7318</v>
      </c>
    </row>
    <row r="1576" spans="1:32" x14ac:dyDescent="0.25">
      <c r="A1576" t="s">
        <v>7319</v>
      </c>
      <c r="B1576" t="s">
        <v>7320</v>
      </c>
      <c r="C1576" t="s">
        <v>7321</v>
      </c>
      <c r="D1576" t="s">
        <v>7322</v>
      </c>
      <c r="E1576" t="s">
        <v>85</v>
      </c>
      <c r="F1576">
        <v>2</v>
      </c>
      <c r="G1576">
        <v>2022</v>
      </c>
      <c r="H1576" s="1">
        <v>44985.503865960651</v>
      </c>
      <c r="I1576" t="s">
        <v>3355</v>
      </c>
      <c r="J1576">
        <v>91</v>
      </c>
      <c r="K1576">
        <v>0</v>
      </c>
      <c r="L1576" t="s">
        <v>38</v>
      </c>
      <c r="M1576" t="s">
        <v>79</v>
      </c>
      <c r="Q1576">
        <v>91</v>
      </c>
      <c r="R1576" t="s">
        <v>94</v>
      </c>
      <c r="S1576">
        <v>42.074750000000002</v>
      </c>
      <c r="T1576">
        <v>-73.944972000000007</v>
      </c>
      <c r="U1576">
        <v>0</v>
      </c>
      <c r="V1576">
        <v>1</v>
      </c>
      <c r="W1576">
        <v>1.36</v>
      </c>
      <c r="X1576">
        <v>0</v>
      </c>
      <c r="Y1576">
        <v>0</v>
      </c>
      <c r="Z1576">
        <v>36003144001</v>
      </c>
      <c r="AA1576">
        <v>365.48417077209007</v>
      </c>
      <c r="AB1576" t="s">
        <v>53</v>
      </c>
      <c r="AC1576" t="s">
        <v>42</v>
      </c>
      <c r="AD1576" t="s">
        <v>54</v>
      </c>
      <c r="AE1576" t="s">
        <v>73</v>
      </c>
      <c r="AF1576" t="s">
        <v>7323</v>
      </c>
    </row>
    <row r="1577" spans="1:32" x14ac:dyDescent="0.25">
      <c r="A1577" t="s">
        <v>7324</v>
      </c>
      <c r="B1577" t="s">
        <v>7325</v>
      </c>
      <c r="C1577" t="s">
        <v>7326</v>
      </c>
      <c r="D1577" t="s">
        <v>7327</v>
      </c>
      <c r="E1577" t="s">
        <v>1713</v>
      </c>
      <c r="F1577">
        <v>1</v>
      </c>
      <c r="G1577">
        <v>2022</v>
      </c>
      <c r="H1577" s="1">
        <v>44953.422254745368</v>
      </c>
      <c r="I1577" t="s">
        <v>3355</v>
      </c>
      <c r="J1577">
        <v>90.3</v>
      </c>
      <c r="K1577">
        <v>0</v>
      </c>
      <c r="L1577" t="s">
        <v>38</v>
      </c>
      <c r="M1577" t="s">
        <v>39</v>
      </c>
      <c r="N1577">
        <v>26.38</v>
      </c>
      <c r="Q1577">
        <v>66.31</v>
      </c>
      <c r="R1577" t="s">
        <v>214</v>
      </c>
      <c r="S1577">
        <v>45.374858000000003</v>
      </c>
      <c r="T1577">
        <v>-68.507208000000006</v>
      </c>
      <c r="U1577">
        <v>0.60683333299999997</v>
      </c>
      <c r="V1577">
        <v>1</v>
      </c>
      <c r="W1577">
        <v>1.07</v>
      </c>
      <c r="X1577">
        <v>0</v>
      </c>
      <c r="Y1577">
        <v>220.672</v>
      </c>
      <c r="Z1577">
        <v>23000048001</v>
      </c>
      <c r="AA1577">
        <v>834.0396124245998</v>
      </c>
      <c r="AB1577" t="s">
        <v>54</v>
      </c>
      <c r="AC1577" t="s">
        <v>54</v>
      </c>
      <c r="AD1577" t="s">
        <v>43</v>
      </c>
      <c r="AE1577" t="s">
        <v>73</v>
      </c>
      <c r="AF1577" t="s">
        <v>7328</v>
      </c>
    </row>
    <row r="1578" spans="1:32" x14ac:dyDescent="0.25">
      <c r="A1578" t="s">
        <v>7329</v>
      </c>
      <c r="B1578" t="s">
        <v>7330</v>
      </c>
      <c r="C1578" t="s">
        <v>7331</v>
      </c>
      <c r="D1578" t="s">
        <v>7332</v>
      </c>
      <c r="E1578" t="s">
        <v>136</v>
      </c>
      <c r="F1578">
        <v>4</v>
      </c>
      <c r="G1578">
        <v>2022</v>
      </c>
      <c r="H1578" s="1">
        <v>44966.487203645833</v>
      </c>
      <c r="I1578" t="s">
        <v>3355</v>
      </c>
      <c r="J1578">
        <v>90.29</v>
      </c>
      <c r="K1578">
        <v>0</v>
      </c>
      <c r="L1578" t="s">
        <v>38</v>
      </c>
      <c r="M1578" t="s">
        <v>51</v>
      </c>
      <c r="N1578">
        <v>90.29</v>
      </c>
      <c r="R1578" t="s">
        <v>52</v>
      </c>
      <c r="S1578">
        <v>36.273099999999999</v>
      </c>
      <c r="T1578">
        <v>-76.993099999999998</v>
      </c>
      <c r="Z1578">
        <v>37004603001</v>
      </c>
      <c r="AA1578">
        <v>448.52392257680998</v>
      </c>
      <c r="AB1578" t="s">
        <v>41</v>
      </c>
      <c r="AC1578" t="s">
        <v>54</v>
      </c>
      <c r="AD1578" t="s">
        <v>54</v>
      </c>
      <c r="AE1578" t="s">
        <v>73</v>
      </c>
      <c r="AF1578" t="s">
        <v>7333</v>
      </c>
    </row>
    <row r="1579" spans="1:32" x14ac:dyDescent="0.25">
      <c r="A1579" t="s">
        <v>7334</v>
      </c>
      <c r="B1579" t="s">
        <v>7335</v>
      </c>
      <c r="C1579" t="s">
        <v>7335</v>
      </c>
      <c r="D1579" t="s">
        <v>98</v>
      </c>
      <c r="E1579" t="s">
        <v>99</v>
      </c>
      <c r="F1579">
        <v>6</v>
      </c>
      <c r="G1579">
        <v>2022</v>
      </c>
      <c r="H1579" s="1">
        <v>44834.727617800927</v>
      </c>
      <c r="I1579" t="s">
        <v>3355</v>
      </c>
      <c r="J1579">
        <v>89.8</v>
      </c>
      <c r="K1579">
        <v>0</v>
      </c>
      <c r="L1579" t="s">
        <v>38</v>
      </c>
      <c r="M1579" t="s">
        <v>79</v>
      </c>
      <c r="Q1579">
        <v>89.8</v>
      </c>
      <c r="R1579" t="s">
        <v>52</v>
      </c>
      <c r="S1579">
        <v>29.679165999999999</v>
      </c>
      <c r="T1579">
        <v>-95.663611000000003</v>
      </c>
      <c r="U1579">
        <v>0.61099999999999999</v>
      </c>
      <c r="V1579">
        <v>1</v>
      </c>
      <c r="W1579">
        <v>1.18</v>
      </c>
      <c r="X1579">
        <v>0</v>
      </c>
      <c r="Y1579">
        <v>223.12899999999999</v>
      </c>
      <c r="AB1579" t="s">
        <v>41</v>
      </c>
      <c r="AC1579" t="s">
        <v>54</v>
      </c>
      <c r="AD1579" t="s">
        <v>54</v>
      </c>
      <c r="AE1579" t="s">
        <v>73</v>
      </c>
      <c r="AF1579" t="s">
        <v>7336</v>
      </c>
    </row>
    <row r="1580" spans="1:32" x14ac:dyDescent="0.25">
      <c r="A1580" t="s">
        <v>7337</v>
      </c>
      <c r="B1580" t="s">
        <v>7338</v>
      </c>
      <c r="C1580" t="s">
        <v>7339</v>
      </c>
      <c r="D1580" t="s">
        <v>7340</v>
      </c>
      <c r="E1580" t="s">
        <v>159</v>
      </c>
      <c r="F1580">
        <v>10</v>
      </c>
      <c r="G1580">
        <v>2022</v>
      </c>
      <c r="H1580" s="1">
        <v>44979.513433229164</v>
      </c>
      <c r="I1580" t="s">
        <v>3355</v>
      </c>
      <c r="J1580">
        <v>89.4</v>
      </c>
      <c r="K1580">
        <v>0</v>
      </c>
      <c r="L1580" t="s">
        <v>38</v>
      </c>
      <c r="M1580" t="s">
        <v>51</v>
      </c>
      <c r="N1580">
        <v>89.4</v>
      </c>
      <c r="R1580" t="s">
        <v>52</v>
      </c>
      <c r="S1580">
        <v>47.168534999999999</v>
      </c>
      <c r="T1580">
        <v>-122.033917</v>
      </c>
      <c r="Z1580">
        <v>53000130001</v>
      </c>
      <c r="AA1580">
        <v>264.05184236149995</v>
      </c>
      <c r="AB1580" t="s">
        <v>41</v>
      </c>
      <c r="AC1580" t="s">
        <v>54</v>
      </c>
      <c r="AD1580" t="s">
        <v>54</v>
      </c>
      <c r="AE1580" t="s">
        <v>73</v>
      </c>
      <c r="AF1580" t="s">
        <v>7341</v>
      </c>
    </row>
    <row r="1581" spans="1:32" x14ac:dyDescent="0.25">
      <c r="A1581" t="s">
        <v>7342</v>
      </c>
      <c r="B1581" t="s">
        <v>7343</v>
      </c>
      <c r="C1581" t="s">
        <v>7344</v>
      </c>
      <c r="D1581" t="s">
        <v>7345</v>
      </c>
      <c r="E1581" t="s">
        <v>85</v>
      </c>
      <c r="F1581">
        <v>2</v>
      </c>
      <c r="G1581">
        <v>2022</v>
      </c>
      <c r="H1581" s="1">
        <v>44984.53250645833</v>
      </c>
      <c r="I1581" t="s">
        <v>3355</v>
      </c>
      <c r="J1581">
        <v>89.36</v>
      </c>
      <c r="K1581">
        <v>0</v>
      </c>
      <c r="L1581" t="s">
        <v>38</v>
      </c>
      <c r="M1581" t="s">
        <v>79</v>
      </c>
      <c r="Q1581">
        <v>129.21</v>
      </c>
      <c r="R1581" t="s">
        <v>94</v>
      </c>
      <c r="S1581">
        <v>42.990417000000001</v>
      </c>
      <c r="T1581">
        <v>-77.985472000000001</v>
      </c>
      <c r="U1581">
        <v>0.45158333299999998</v>
      </c>
      <c r="V1581">
        <v>1</v>
      </c>
      <c r="W1581">
        <v>1</v>
      </c>
      <c r="X1581">
        <v>0</v>
      </c>
      <c r="Y1581">
        <v>163.887</v>
      </c>
      <c r="Z1581">
        <v>36008006001</v>
      </c>
      <c r="AA1581">
        <v>269.69708864646998</v>
      </c>
      <c r="AB1581" t="s">
        <v>54</v>
      </c>
      <c r="AC1581" t="s">
        <v>64</v>
      </c>
      <c r="AD1581" t="s">
        <v>54</v>
      </c>
      <c r="AE1581" t="s">
        <v>65</v>
      </c>
      <c r="AF1581" t="s">
        <v>7346</v>
      </c>
    </row>
    <row r="1582" spans="1:32" x14ac:dyDescent="0.25">
      <c r="A1582" t="s">
        <v>7347</v>
      </c>
      <c r="B1582" t="s">
        <v>7348</v>
      </c>
      <c r="C1582" t="s">
        <v>7349</v>
      </c>
      <c r="D1582" t="s">
        <v>7350</v>
      </c>
      <c r="E1582" t="s">
        <v>111</v>
      </c>
      <c r="F1582">
        <v>4</v>
      </c>
      <c r="G1582">
        <v>2022</v>
      </c>
      <c r="H1582" s="1">
        <v>44974.701878807871</v>
      </c>
      <c r="I1582" t="s">
        <v>3355</v>
      </c>
      <c r="J1582">
        <v>88.9</v>
      </c>
      <c r="K1582">
        <v>0</v>
      </c>
      <c r="L1582" t="s">
        <v>38</v>
      </c>
      <c r="M1582" t="s">
        <v>79</v>
      </c>
      <c r="Q1582">
        <v>88.9</v>
      </c>
      <c r="R1582" t="s">
        <v>94</v>
      </c>
      <c r="S1582">
        <v>32.857125000000003</v>
      </c>
      <c r="T1582">
        <v>-85.177496000000005</v>
      </c>
      <c r="U1582">
        <v>1.218083333</v>
      </c>
      <c r="V1582">
        <v>1</v>
      </c>
      <c r="W1582">
        <v>2</v>
      </c>
      <c r="X1582">
        <v>1.42</v>
      </c>
      <c r="Y1582">
        <v>443.61799999999999</v>
      </c>
      <c r="Z1582">
        <v>13000851001</v>
      </c>
      <c r="AA1582">
        <v>280.44126705980005</v>
      </c>
      <c r="AB1582" t="s">
        <v>41</v>
      </c>
      <c r="AC1582" t="s">
        <v>54</v>
      </c>
      <c r="AD1582" t="s">
        <v>54</v>
      </c>
      <c r="AE1582" t="s">
        <v>73</v>
      </c>
      <c r="AF1582" t="s">
        <v>7351</v>
      </c>
    </row>
    <row r="1583" spans="1:32" x14ac:dyDescent="0.25">
      <c r="A1583" t="s">
        <v>7352</v>
      </c>
      <c r="B1583" t="s">
        <v>7353</v>
      </c>
      <c r="C1583" t="s">
        <v>7354</v>
      </c>
      <c r="D1583" t="s">
        <v>7355</v>
      </c>
      <c r="E1583" t="s">
        <v>192</v>
      </c>
      <c r="F1583">
        <v>4</v>
      </c>
      <c r="G1583">
        <v>2022</v>
      </c>
      <c r="H1583" s="1">
        <v>44935.504212951389</v>
      </c>
      <c r="I1583" t="s">
        <v>3355</v>
      </c>
      <c r="J1583">
        <v>88.34</v>
      </c>
      <c r="K1583">
        <v>0</v>
      </c>
      <c r="L1583" t="s">
        <v>38</v>
      </c>
      <c r="M1583" t="s">
        <v>51</v>
      </c>
      <c r="N1583">
        <v>88.37</v>
      </c>
      <c r="R1583" t="s">
        <v>52</v>
      </c>
      <c r="S1583">
        <v>32.399186</v>
      </c>
      <c r="T1583">
        <v>-87.040836999999996</v>
      </c>
      <c r="U1583">
        <v>3.733333333</v>
      </c>
      <c r="V1583">
        <v>1</v>
      </c>
      <c r="W1583">
        <v>6</v>
      </c>
      <c r="X1583">
        <v>3.7</v>
      </c>
      <c r="Y1583">
        <v>1360</v>
      </c>
      <c r="Z1583">
        <v>1000153001</v>
      </c>
      <c r="AA1583">
        <v>1742.7421595859</v>
      </c>
      <c r="AB1583" t="s">
        <v>53</v>
      </c>
      <c r="AC1583" t="s">
        <v>72</v>
      </c>
      <c r="AD1583" t="s">
        <v>54</v>
      </c>
      <c r="AE1583" t="s">
        <v>65</v>
      </c>
      <c r="AF1583" t="s">
        <v>7356</v>
      </c>
    </row>
    <row r="1584" spans="1:32" x14ac:dyDescent="0.25">
      <c r="A1584" t="s">
        <v>7357</v>
      </c>
      <c r="B1584" t="s">
        <v>7358</v>
      </c>
      <c r="C1584" t="s">
        <v>7359</v>
      </c>
      <c r="D1584" t="s">
        <v>7360</v>
      </c>
      <c r="E1584" t="s">
        <v>85</v>
      </c>
      <c r="F1584">
        <v>2</v>
      </c>
      <c r="G1584">
        <v>2022</v>
      </c>
      <c r="H1584" s="1">
        <v>44944.566333437499</v>
      </c>
      <c r="I1584" t="s">
        <v>3355</v>
      </c>
      <c r="J1584">
        <v>88.26</v>
      </c>
      <c r="K1584">
        <v>0</v>
      </c>
      <c r="L1584" t="s">
        <v>38</v>
      </c>
      <c r="M1584" t="s">
        <v>79</v>
      </c>
      <c r="Q1584">
        <v>49.95</v>
      </c>
      <c r="R1584" t="s">
        <v>86</v>
      </c>
      <c r="S1584">
        <v>44.999583000000001</v>
      </c>
      <c r="T1584">
        <v>-73.352444000000006</v>
      </c>
      <c r="U1584">
        <v>0.664083333</v>
      </c>
      <c r="V1584">
        <v>1</v>
      </c>
      <c r="W1584">
        <v>2</v>
      </c>
      <c r="X1584">
        <v>0</v>
      </c>
      <c r="Y1584">
        <v>242.36799999999999</v>
      </c>
      <c r="Z1584">
        <v>36005011001</v>
      </c>
      <c r="AA1584">
        <v>479.48172478471002</v>
      </c>
      <c r="AB1584" t="s">
        <v>1420</v>
      </c>
      <c r="AC1584" t="s">
        <v>54</v>
      </c>
      <c r="AD1584" t="s">
        <v>54</v>
      </c>
      <c r="AE1584" t="s">
        <v>73</v>
      </c>
      <c r="AF1584" t="s">
        <v>7361</v>
      </c>
    </row>
    <row r="1585" spans="1:32" x14ac:dyDescent="0.25">
      <c r="A1585" t="s">
        <v>7362</v>
      </c>
      <c r="B1585" t="s">
        <v>7363</v>
      </c>
      <c r="C1585" t="s">
        <v>7364</v>
      </c>
      <c r="D1585" t="s">
        <v>7365</v>
      </c>
      <c r="E1585" t="s">
        <v>259</v>
      </c>
      <c r="F1585">
        <v>7</v>
      </c>
      <c r="G1585">
        <v>2022</v>
      </c>
      <c r="H1585" s="1">
        <v>44950.411734918984</v>
      </c>
      <c r="I1585" t="s">
        <v>3355</v>
      </c>
      <c r="J1585">
        <v>88</v>
      </c>
      <c r="K1585">
        <v>0</v>
      </c>
      <c r="L1585" t="s">
        <v>38</v>
      </c>
      <c r="M1585" t="s">
        <v>51</v>
      </c>
      <c r="N1585">
        <v>88</v>
      </c>
      <c r="R1585" t="s">
        <v>52</v>
      </c>
      <c r="S1585">
        <v>41.324120999999998</v>
      </c>
      <c r="T1585">
        <v>-93.984182000000004</v>
      </c>
      <c r="U1585">
        <v>0</v>
      </c>
      <c r="V1585">
        <v>1</v>
      </c>
      <c r="W1585">
        <v>2.5</v>
      </c>
      <c r="X1585">
        <v>1.75</v>
      </c>
      <c r="Y1585">
        <v>0</v>
      </c>
      <c r="Z1585">
        <v>19000934001</v>
      </c>
      <c r="AA1585">
        <v>389.70409838180001</v>
      </c>
      <c r="AB1585" t="s">
        <v>41</v>
      </c>
      <c r="AC1585" t="s">
        <v>54</v>
      </c>
      <c r="AD1585" t="s">
        <v>215</v>
      </c>
      <c r="AE1585" t="s">
        <v>44</v>
      </c>
      <c r="AF1585" t="s">
        <v>7366</v>
      </c>
    </row>
    <row r="1586" spans="1:32" x14ac:dyDescent="0.25">
      <c r="A1586" t="s">
        <v>7367</v>
      </c>
      <c r="B1586" t="s">
        <v>7368</v>
      </c>
      <c r="C1586" t="s">
        <v>7368</v>
      </c>
      <c r="D1586" t="s">
        <v>98</v>
      </c>
      <c r="E1586" t="s">
        <v>99</v>
      </c>
      <c r="F1586">
        <v>6</v>
      </c>
      <c r="G1586">
        <v>2022</v>
      </c>
      <c r="H1586" s="1">
        <v>44833.451434432871</v>
      </c>
      <c r="I1586" t="s">
        <v>3355</v>
      </c>
      <c r="J1586">
        <v>87.07</v>
      </c>
      <c r="K1586">
        <v>0</v>
      </c>
      <c r="L1586" t="s">
        <v>38</v>
      </c>
      <c r="M1586" t="s">
        <v>79</v>
      </c>
      <c r="Q1586">
        <v>87.07</v>
      </c>
      <c r="R1586" t="s">
        <v>94</v>
      </c>
      <c r="S1586">
        <v>29.817001000000001</v>
      </c>
      <c r="T1586">
        <v>-95.164479999999998</v>
      </c>
      <c r="AB1586" t="s">
        <v>41</v>
      </c>
      <c r="AC1586" t="s">
        <v>54</v>
      </c>
      <c r="AD1586" t="s">
        <v>54</v>
      </c>
      <c r="AE1586" t="s">
        <v>54</v>
      </c>
      <c r="AF1586" t="s">
        <v>7369</v>
      </c>
    </row>
    <row r="1587" spans="1:32" x14ac:dyDescent="0.25">
      <c r="A1587" t="s">
        <v>7370</v>
      </c>
      <c r="B1587" t="s">
        <v>7371</v>
      </c>
      <c r="C1587" t="s">
        <v>7371</v>
      </c>
      <c r="D1587" t="s">
        <v>98</v>
      </c>
      <c r="E1587" t="s">
        <v>99</v>
      </c>
      <c r="F1587">
        <v>6</v>
      </c>
      <c r="G1587">
        <v>2022</v>
      </c>
      <c r="H1587" s="1">
        <v>44834.619775150466</v>
      </c>
      <c r="I1587" t="s">
        <v>3355</v>
      </c>
      <c r="J1587">
        <v>86.69</v>
      </c>
      <c r="K1587">
        <v>0</v>
      </c>
      <c r="L1587" t="s">
        <v>38</v>
      </c>
      <c r="M1587" t="s">
        <v>79</v>
      </c>
      <c r="Q1587">
        <v>86.69</v>
      </c>
      <c r="R1587" t="s">
        <v>52</v>
      </c>
      <c r="S1587">
        <v>29.928833000000001</v>
      </c>
      <c r="T1587">
        <v>-95.672721999999993</v>
      </c>
      <c r="U1587">
        <v>0.53100000000000003</v>
      </c>
      <c r="V1587">
        <v>1</v>
      </c>
      <c r="W1587">
        <v>1.4</v>
      </c>
      <c r="X1587">
        <v>0</v>
      </c>
      <c r="Y1587">
        <v>193.88399999999999</v>
      </c>
      <c r="AB1587" t="s">
        <v>41</v>
      </c>
      <c r="AC1587" t="s">
        <v>54</v>
      </c>
      <c r="AD1587" t="s">
        <v>54</v>
      </c>
      <c r="AE1587" t="s">
        <v>73</v>
      </c>
      <c r="AF1587" t="s">
        <v>7372</v>
      </c>
    </row>
    <row r="1588" spans="1:32" x14ac:dyDescent="0.25">
      <c r="A1588" t="s">
        <v>7373</v>
      </c>
      <c r="B1588" t="s">
        <v>7374</v>
      </c>
      <c r="C1588" t="s">
        <v>7375</v>
      </c>
      <c r="D1588" t="s">
        <v>7376</v>
      </c>
      <c r="E1588" t="s">
        <v>36</v>
      </c>
      <c r="F1588">
        <v>9</v>
      </c>
      <c r="G1588">
        <v>2022</v>
      </c>
      <c r="H1588" s="1">
        <v>44964.560885219908</v>
      </c>
      <c r="I1588" t="s">
        <v>3355</v>
      </c>
      <c r="J1588">
        <v>85.75</v>
      </c>
      <c r="K1588">
        <v>0</v>
      </c>
      <c r="L1588" t="s">
        <v>38</v>
      </c>
      <c r="M1588" t="s">
        <v>51</v>
      </c>
      <c r="N1588">
        <v>85.75</v>
      </c>
      <c r="R1588" t="s">
        <v>52</v>
      </c>
      <c r="S1588">
        <v>37.586975171467898</v>
      </c>
      <c r="T1588">
        <v>-120.859008041587</v>
      </c>
      <c r="Z1588">
        <v>6005108001</v>
      </c>
      <c r="AA1588">
        <v>466.1880803072001</v>
      </c>
      <c r="AB1588" t="s">
        <v>41</v>
      </c>
      <c r="AC1588" t="s">
        <v>64</v>
      </c>
      <c r="AD1588" t="s">
        <v>54</v>
      </c>
      <c r="AE1588" t="s">
        <v>73</v>
      </c>
      <c r="AF1588" t="s">
        <v>7377</v>
      </c>
    </row>
    <row r="1589" spans="1:32" x14ac:dyDescent="0.25">
      <c r="A1589" t="s">
        <v>7378</v>
      </c>
      <c r="B1589" t="s">
        <v>7379</v>
      </c>
      <c r="C1589" t="s">
        <v>7380</v>
      </c>
      <c r="D1589" t="s">
        <v>7381</v>
      </c>
      <c r="E1589" t="s">
        <v>136</v>
      </c>
      <c r="F1589">
        <v>4</v>
      </c>
      <c r="G1589">
        <v>2022</v>
      </c>
      <c r="H1589" s="1">
        <v>44971.564694097222</v>
      </c>
      <c r="I1589" t="s">
        <v>3355</v>
      </c>
      <c r="J1589">
        <v>85.67</v>
      </c>
      <c r="K1589">
        <v>0</v>
      </c>
      <c r="L1589" t="s">
        <v>38</v>
      </c>
      <c r="M1589" t="s">
        <v>51</v>
      </c>
      <c r="N1589">
        <v>85.67</v>
      </c>
      <c r="R1589" t="s">
        <v>52</v>
      </c>
      <c r="S1589">
        <v>35.236761000000001</v>
      </c>
      <c r="T1589">
        <v>-81.061509000000001</v>
      </c>
      <c r="U1589">
        <v>0.67297499999999999</v>
      </c>
      <c r="V1589">
        <v>1</v>
      </c>
      <c r="W1589">
        <v>4</v>
      </c>
      <c r="X1589">
        <v>0</v>
      </c>
      <c r="Y1589">
        <v>245.81870000000001</v>
      </c>
      <c r="Z1589">
        <v>37003610001</v>
      </c>
      <c r="AA1589">
        <v>881.38683933079983</v>
      </c>
      <c r="AB1589" t="s">
        <v>41</v>
      </c>
      <c r="AC1589" t="s">
        <v>72</v>
      </c>
      <c r="AD1589" t="s">
        <v>54</v>
      </c>
      <c r="AE1589" t="s">
        <v>1814</v>
      </c>
      <c r="AF1589" t="s">
        <v>7382</v>
      </c>
    </row>
    <row r="1590" spans="1:32" x14ac:dyDescent="0.25">
      <c r="A1590" t="s">
        <v>7383</v>
      </c>
      <c r="B1590" t="s">
        <v>7384</v>
      </c>
      <c r="C1590" t="s">
        <v>7384</v>
      </c>
      <c r="D1590" t="s">
        <v>2578</v>
      </c>
      <c r="E1590" t="s">
        <v>99</v>
      </c>
      <c r="F1590">
        <v>6</v>
      </c>
      <c r="G1590">
        <v>2022</v>
      </c>
      <c r="H1590" s="1">
        <v>44834.505718518521</v>
      </c>
      <c r="I1590" t="s">
        <v>3355</v>
      </c>
      <c r="J1590">
        <v>85.572000000000003</v>
      </c>
      <c r="K1590">
        <v>0</v>
      </c>
      <c r="L1590" t="s">
        <v>38</v>
      </c>
      <c r="M1590" t="s">
        <v>473</v>
      </c>
      <c r="N1590">
        <v>9.8420000000000005</v>
      </c>
      <c r="Q1590">
        <v>75.73</v>
      </c>
      <c r="R1590" t="s">
        <v>936</v>
      </c>
      <c r="S1590">
        <v>29.375809</v>
      </c>
      <c r="T1590">
        <v>-95.074950000000001</v>
      </c>
      <c r="U1590">
        <v>0.76191666700000005</v>
      </c>
      <c r="V1590">
        <v>1</v>
      </c>
      <c r="W1590">
        <v>1.5</v>
      </c>
      <c r="X1590">
        <v>1.5</v>
      </c>
      <c r="Y1590">
        <v>277.37799999999999</v>
      </c>
      <c r="Z1590">
        <v>48007023002</v>
      </c>
      <c r="AA1590">
        <v>546.31415660999994</v>
      </c>
      <c r="AB1590" t="s">
        <v>118</v>
      </c>
      <c r="AC1590" t="s">
        <v>54</v>
      </c>
      <c r="AD1590" t="s">
        <v>54</v>
      </c>
      <c r="AE1590" t="s">
        <v>73</v>
      </c>
      <c r="AF1590" t="s">
        <v>7385</v>
      </c>
    </row>
    <row r="1591" spans="1:32" x14ac:dyDescent="0.25">
      <c r="A1591" t="s">
        <v>7386</v>
      </c>
      <c r="B1591" t="s">
        <v>7387</v>
      </c>
      <c r="C1591" t="s">
        <v>7388</v>
      </c>
      <c r="D1591" t="s">
        <v>7389</v>
      </c>
      <c r="E1591" t="s">
        <v>543</v>
      </c>
      <c r="F1591">
        <v>7</v>
      </c>
      <c r="G1591">
        <v>2022</v>
      </c>
      <c r="H1591" s="1">
        <v>44978.480427627313</v>
      </c>
      <c r="I1591" t="s">
        <v>3355</v>
      </c>
      <c r="J1591">
        <v>85.56</v>
      </c>
      <c r="K1591">
        <v>0</v>
      </c>
      <c r="L1591" t="s">
        <v>38</v>
      </c>
      <c r="M1591" t="s">
        <v>51</v>
      </c>
      <c r="N1591">
        <v>104.12</v>
      </c>
      <c r="R1591" t="s">
        <v>52</v>
      </c>
      <c r="S1591">
        <v>36.978917000000003</v>
      </c>
      <c r="T1591">
        <v>-93.741721999999996</v>
      </c>
      <c r="U1591">
        <v>1.7536666670000001</v>
      </c>
      <c r="V1591">
        <v>1</v>
      </c>
      <c r="W1591">
        <v>0</v>
      </c>
      <c r="X1591">
        <v>0</v>
      </c>
      <c r="Y1591">
        <v>639.72670000000005</v>
      </c>
      <c r="Z1591">
        <v>29001033001</v>
      </c>
      <c r="AA1591">
        <v>642.82965761109995</v>
      </c>
      <c r="AB1591" t="s">
        <v>53</v>
      </c>
      <c r="AC1591" t="s">
        <v>54</v>
      </c>
      <c r="AD1591" t="s">
        <v>54</v>
      </c>
      <c r="AE1591" t="s">
        <v>73</v>
      </c>
      <c r="AF1591" t="s">
        <v>7390</v>
      </c>
    </row>
    <row r="1592" spans="1:32" x14ac:dyDescent="0.25">
      <c r="A1592" t="s">
        <v>7391</v>
      </c>
      <c r="B1592" t="s">
        <v>7392</v>
      </c>
      <c r="C1592" t="s">
        <v>7393</v>
      </c>
      <c r="D1592" t="s">
        <v>7394</v>
      </c>
      <c r="E1592" t="s">
        <v>213</v>
      </c>
      <c r="F1592">
        <v>3</v>
      </c>
      <c r="G1592">
        <v>2022</v>
      </c>
      <c r="H1592" s="1">
        <v>44960.40463297454</v>
      </c>
      <c r="I1592" t="s">
        <v>3355</v>
      </c>
      <c r="J1592">
        <v>85.37</v>
      </c>
      <c r="K1592">
        <v>0</v>
      </c>
      <c r="L1592" t="s">
        <v>38</v>
      </c>
      <c r="M1592" t="s">
        <v>39</v>
      </c>
      <c r="N1592">
        <v>70.48</v>
      </c>
      <c r="Q1592">
        <v>14.89</v>
      </c>
      <c r="R1592" t="s">
        <v>561</v>
      </c>
      <c r="S1592">
        <v>40.341203</v>
      </c>
      <c r="T1592">
        <v>-76.022160999999997</v>
      </c>
      <c r="U1592">
        <v>0.53591666699999996</v>
      </c>
      <c r="V1592">
        <v>1</v>
      </c>
      <c r="W1592">
        <v>1.25</v>
      </c>
      <c r="X1592">
        <v>0</v>
      </c>
      <c r="Y1592">
        <v>195.46600000000001</v>
      </c>
      <c r="Z1592">
        <v>42001047001</v>
      </c>
      <c r="AA1592">
        <v>282.26231424849999</v>
      </c>
      <c r="AB1592" t="s">
        <v>118</v>
      </c>
      <c r="AC1592" t="s">
        <v>54</v>
      </c>
      <c r="AD1592" t="s">
        <v>54</v>
      </c>
      <c r="AE1592" t="s">
        <v>44</v>
      </c>
      <c r="AF1592" t="s">
        <v>7395</v>
      </c>
    </row>
    <row r="1593" spans="1:32" x14ac:dyDescent="0.25">
      <c r="A1593" t="s">
        <v>7396</v>
      </c>
      <c r="B1593" t="s">
        <v>7397</v>
      </c>
      <c r="C1593" t="s">
        <v>7398</v>
      </c>
      <c r="D1593" t="s">
        <v>7399</v>
      </c>
      <c r="E1593" t="s">
        <v>259</v>
      </c>
      <c r="F1593">
        <v>7</v>
      </c>
      <c r="G1593">
        <v>2022</v>
      </c>
      <c r="H1593" s="1">
        <v>44973.53241925926</v>
      </c>
      <c r="I1593" t="s">
        <v>3355</v>
      </c>
      <c r="J1593">
        <v>85.22</v>
      </c>
      <c r="K1593">
        <v>0</v>
      </c>
      <c r="L1593" t="s">
        <v>38</v>
      </c>
      <c r="M1593" t="s">
        <v>51</v>
      </c>
      <c r="N1593">
        <v>85.22</v>
      </c>
      <c r="R1593" t="s">
        <v>52</v>
      </c>
      <c r="S1593">
        <v>42.725777999999998</v>
      </c>
      <c r="T1593">
        <v>-95.566638999999995</v>
      </c>
      <c r="U1593">
        <v>0</v>
      </c>
      <c r="V1593">
        <v>2</v>
      </c>
      <c r="W1593">
        <v>3.87</v>
      </c>
      <c r="X1593">
        <v>2.387</v>
      </c>
      <c r="Y1593">
        <v>0</v>
      </c>
      <c r="Z1593">
        <v>19000146001</v>
      </c>
      <c r="AA1593">
        <v>659.21908230939994</v>
      </c>
      <c r="AB1593" t="s">
        <v>41</v>
      </c>
      <c r="AC1593" t="s">
        <v>64</v>
      </c>
      <c r="AD1593" t="s">
        <v>54</v>
      </c>
      <c r="AE1593" t="s">
        <v>73</v>
      </c>
      <c r="AF1593" t="s">
        <v>7400</v>
      </c>
    </row>
    <row r="1594" spans="1:32" x14ac:dyDescent="0.25">
      <c r="A1594" t="s">
        <v>7401</v>
      </c>
      <c r="B1594" t="s">
        <v>7402</v>
      </c>
      <c r="C1594" t="s">
        <v>7403</v>
      </c>
      <c r="D1594" t="s">
        <v>7404</v>
      </c>
      <c r="E1594" t="s">
        <v>192</v>
      </c>
      <c r="F1594">
        <v>4</v>
      </c>
      <c r="G1594">
        <v>2022</v>
      </c>
      <c r="H1594" s="1">
        <v>44936.619792800928</v>
      </c>
      <c r="I1594" t="s">
        <v>3355</v>
      </c>
      <c r="J1594">
        <v>85.2</v>
      </c>
      <c r="K1594">
        <v>0</v>
      </c>
      <c r="L1594" t="s">
        <v>38</v>
      </c>
      <c r="M1594" t="s">
        <v>51</v>
      </c>
      <c r="N1594">
        <v>85.2</v>
      </c>
      <c r="R1594" t="s">
        <v>52</v>
      </c>
      <c r="S1594">
        <v>34.731699999999996</v>
      </c>
      <c r="T1594">
        <v>-87.7136</v>
      </c>
      <c r="U1594">
        <v>1.1138333330000001</v>
      </c>
      <c r="V1594">
        <v>1</v>
      </c>
      <c r="W1594">
        <v>1.62</v>
      </c>
      <c r="X1594">
        <v>1.4982</v>
      </c>
      <c r="Y1594">
        <v>406.25299999999999</v>
      </c>
      <c r="Z1594">
        <v>1000177001</v>
      </c>
      <c r="AA1594">
        <v>717.49259234780004</v>
      </c>
      <c r="AB1594" t="s">
        <v>53</v>
      </c>
      <c r="AC1594" t="s">
        <v>54</v>
      </c>
      <c r="AD1594" t="s">
        <v>54</v>
      </c>
      <c r="AE1594" t="s">
        <v>44</v>
      </c>
      <c r="AF1594" t="s">
        <v>7405</v>
      </c>
    </row>
    <row r="1595" spans="1:32" x14ac:dyDescent="0.25">
      <c r="A1595" t="s">
        <v>7406</v>
      </c>
      <c r="B1595" t="s">
        <v>7407</v>
      </c>
      <c r="C1595" t="s">
        <v>7408</v>
      </c>
      <c r="D1595" t="s">
        <v>7409</v>
      </c>
      <c r="E1595" t="s">
        <v>259</v>
      </c>
      <c r="F1595">
        <v>7</v>
      </c>
      <c r="G1595">
        <v>2022</v>
      </c>
      <c r="H1595" s="1">
        <v>44963.450620555559</v>
      </c>
      <c r="I1595" t="s">
        <v>3355</v>
      </c>
      <c r="J1595">
        <v>85</v>
      </c>
      <c r="K1595">
        <v>0</v>
      </c>
      <c r="L1595" t="s">
        <v>38</v>
      </c>
      <c r="M1595" t="s">
        <v>79</v>
      </c>
      <c r="Q1595">
        <v>85</v>
      </c>
      <c r="R1595" t="s">
        <v>52</v>
      </c>
      <c r="S1595">
        <v>42.079082999999997</v>
      </c>
      <c r="T1595">
        <v>-90.665417000000005</v>
      </c>
      <c r="U1595">
        <v>0</v>
      </c>
      <c r="V1595">
        <v>1</v>
      </c>
      <c r="W1595">
        <v>2.4</v>
      </c>
      <c r="X1595">
        <v>1.3</v>
      </c>
      <c r="Y1595">
        <v>0</v>
      </c>
      <c r="Z1595">
        <v>19000529001</v>
      </c>
      <c r="AA1595">
        <v>300.10857669775999</v>
      </c>
      <c r="AB1595" t="s">
        <v>41</v>
      </c>
      <c r="AC1595" t="s">
        <v>72</v>
      </c>
      <c r="AD1595" t="s">
        <v>215</v>
      </c>
      <c r="AE1595" t="s">
        <v>73</v>
      </c>
      <c r="AF1595" t="s">
        <v>7410</v>
      </c>
    </row>
    <row r="1596" spans="1:32" x14ac:dyDescent="0.25">
      <c r="A1596" t="s">
        <v>7411</v>
      </c>
      <c r="B1596" t="s">
        <v>7412</v>
      </c>
      <c r="C1596" t="s">
        <v>7413</v>
      </c>
      <c r="D1596" t="s">
        <v>7414</v>
      </c>
      <c r="E1596" t="s">
        <v>1719</v>
      </c>
      <c r="F1596">
        <v>7</v>
      </c>
      <c r="G1596">
        <v>2022</v>
      </c>
      <c r="H1596" s="1">
        <v>44960.38975884259</v>
      </c>
      <c r="I1596" t="s">
        <v>3355</v>
      </c>
      <c r="J1596">
        <v>85</v>
      </c>
      <c r="K1596">
        <v>0</v>
      </c>
      <c r="L1596" t="s">
        <v>38</v>
      </c>
      <c r="M1596" t="s">
        <v>51</v>
      </c>
      <c r="N1596">
        <v>85</v>
      </c>
      <c r="R1596" t="s">
        <v>52</v>
      </c>
      <c r="S1596">
        <v>37.952911999999998</v>
      </c>
      <c r="T1596">
        <v>-100.83076</v>
      </c>
      <c r="U1596">
        <v>0.53020833300000003</v>
      </c>
      <c r="V1596">
        <v>1</v>
      </c>
      <c r="W1596">
        <v>1.3</v>
      </c>
      <c r="X1596">
        <v>0.57499999999999996</v>
      </c>
      <c r="Y1596">
        <v>193.66249999999999</v>
      </c>
      <c r="Z1596">
        <v>20001102001</v>
      </c>
      <c r="AA1596">
        <v>473.4722690619999</v>
      </c>
      <c r="AB1596" t="s">
        <v>41</v>
      </c>
      <c r="AC1596" t="s">
        <v>54</v>
      </c>
      <c r="AD1596" t="s">
        <v>54</v>
      </c>
      <c r="AE1596" t="s">
        <v>73</v>
      </c>
      <c r="AF1596" t="s">
        <v>7415</v>
      </c>
    </row>
    <row r="1597" spans="1:32" x14ac:dyDescent="0.25">
      <c r="A1597" t="s">
        <v>7416</v>
      </c>
      <c r="B1597" t="s">
        <v>7417</v>
      </c>
      <c r="C1597" t="s">
        <v>7417</v>
      </c>
      <c r="D1597" t="s">
        <v>98</v>
      </c>
      <c r="E1597" t="s">
        <v>99</v>
      </c>
      <c r="F1597">
        <v>6</v>
      </c>
      <c r="G1597">
        <v>2022</v>
      </c>
      <c r="H1597" s="1">
        <v>44831.382293171293</v>
      </c>
      <c r="I1597" t="s">
        <v>3355</v>
      </c>
      <c r="J1597">
        <v>84.76</v>
      </c>
      <c r="K1597">
        <v>0</v>
      </c>
      <c r="L1597" t="s">
        <v>38</v>
      </c>
      <c r="M1597" t="s">
        <v>79</v>
      </c>
      <c r="Q1597">
        <v>84.76</v>
      </c>
      <c r="R1597" t="s">
        <v>52</v>
      </c>
      <c r="S1597">
        <v>29.996662000000001</v>
      </c>
      <c r="T1597">
        <v>-95.521876000000006</v>
      </c>
      <c r="U1597">
        <v>0.631833333</v>
      </c>
      <c r="V1597">
        <v>1</v>
      </c>
      <c r="W1597">
        <v>1.3</v>
      </c>
      <c r="X1597">
        <v>1.3</v>
      </c>
      <c r="Y1597">
        <v>230.74299999999999</v>
      </c>
      <c r="AB1597" t="s">
        <v>41</v>
      </c>
      <c r="AC1597" t="s">
        <v>54</v>
      </c>
      <c r="AD1597" t="s">
        <v>54</v>
      </c>
      <c r="AE1597" t="s">
        <v>54</v>
      </c>
      <c r="AF1597" t="s">
        <v>7418</v>
      </c>
    </row>
    <row r="1598" spans="1:32" x14ac:dyDescent="0.25">
      <c r="A1598" t="s">
        <v>7419</v>
      </c>
      <c r="B1598" t="s">
        <v>7420</v>
      </c>
      <c r="C1598" t="s">
        <v>7421</v>
      </c>
      <c r="D1598" t="s">
        <v>7422</v>
      </c>
      <c r="E1598" t="s">
        <v>253</v>
      </c>
      <c r="F1598">
        <v>5</v>
      </c>
      <c r="G1598">
        <v>2022</v>
      </c>
      <c r="H1598" s="1">
        <v>44957.427954999999</v>
      </c>
      <c r="I1598" t="s">
        <v>3355</v>
      </c>
      <c r="J1598">
        <v>84.7</v>
      </c>
      <c r="K1598">
        <v>0</v>
      </c>
      <c r="L1598" t="s">
        <v>38</v>
      </c>
      <c r="M1598" t="s">
        <v>51</v>
      </c>
      <c r="N1598">
        <v>45.2</v>
      </c>
      <c r="R1598" t="s">
        <v>52</v>
      </c>
      <c r="S1598">
        <v>39.758611000000002</v>
      </c>
      <c r="T1598">
        <v>-87.222860999999995</v>
      </c>
      <c r="U1598">
        <v>0.68786666699999999</v>
      </c>
      <c r="V1598">
        <v>1</v>
      </c>
      <c r="W1598">
        <v>1.1000000000000001</v>
      </c>
      <c r="X1598">
        <v>0.88</v>
      </c>
      <c r="Y1598">
        <v>249.2527</v>
      </c>
      <c r="Z1598">
        <v>18005214001</v>
      </c>
      <c r="AA1598">
        <v>273.15707830499997</v>
      </c>
      <c r="AB1598" t="s">
        <v>41</v>
      </c>
      <c r="AC1598" t="s">
        <v>54</v>
      </c>
      <c r="AD1598" t="s">
        <v>54</v>
      </c>
      <c r="AE1598" t="s">
        <v>54</v>
      </c>
      <c r="AF1598" t="s">
        <v>7423</v>
      </c>
    </row>
    <row r="1599" spans="1:32" x14ac:dyDescent="0.25">
      <c r="A1599" t="s">
        <v>7424</v>
      </c>
      <c r="B1599" t="s">
        <v>7425</v>
      </c>
      <c r="C1599" t="s">
        <v>7426</v>
      </c>
      <c r="D1599" t="s">
        <v>7427</v>
      </c>
      <c r="E1599" t="s">
        <v>213</v>
      </c>
      <c r="F1599">
        <v>3</v>
      </c>
      <c r="G1599">
        <v>2022</v>
      </c>
      <c r="H1599" s="1">
        <v>44971.332096608799</v>
      </c>
      <c r="I1599" t="s">
        <v>3355</v>
      </c>
      <c r="J1599">
        <v>83.6</v>
      </c>
      <c r="K1599">
        <v>0</v>
      </c>
      <c r="L1599" t="s">
        <v>38</v>
      </c>
      <c r="M1599" t="s">
        <v>51</v>
      </c>
      <c r="N1599">
        <v>46.6</v>
      </c>
      <c r="R1599" t="s">
        <v>52</v>
      </c>
      <c r="S1599">
        <v>40.533099999999997</v>
      </c>
      <c r="T1599">
        <v>-76.968000000000004</v>
      </c>
      <c r="U1599">
        <v>0.42391666700000002</v>
      </c>
      <c r="V1599">
        <v>1</v>
      </c>
      <c r="W1599">
        <v>1</v>
      </c>
      <c r="X1599">
        <v>0</v>
      </c>
      <c r="Y1599">
        <v>154.44</v>
      </c>
      <c r="Z1599">
        <v>42001164001</v>
      </c>
      <c r="AA1599">
        <v>254.94660641799999</v>
      </c>
      <c r="AB1599" t="s">
        <v>41</v>
      </c>
      <c r="AC1599" t="s">
        <v>54</v>
      </c>
      <c r="AD1599" t="s">
        <v>54</v>
      </c>
      <c r="AE1599" t="s">
        <v>73</v>
      </c>
      <c r="AF1599" t="s">
        <v>7428</v>
      </c>
    </row>
    <row r="1600" spans="1:32" x14ac:dyDescent="0.25">
      <c r="A1600" t="s">
        <v>7429</v>
      </c>
      <c r="B1600" t="s">
        <v>7430</v>
      </c>
      <c r="C1600" t="s">
        <v>7431</v>
      </c>
      <c r="D1600" t="s">
        <v>7432</v>
      </c>
      <c r="E1600" t="s">
        <v>259</v>
      </c>
      <c r="F1600">
        <v>7</v>
      </c>
      <c r="G1600">
        <v>2022</v>
      </c>
      <c r="H1600" s="1">
        <v>44971.432766469909</v>
      </c>
      <c r="I1600" t="s">
        <v>3355</v>
      </c>
      <c r="J1600">
        <v>83.26</v>
      </c>
      <c r="K1600">
        <v>0</v>
      </c>
      <c r="L1600" t="s">
        <v>38</v>
      </c>
      <c r="M1600" t="s">
        <v>51</v>
      </c>
      <c r="N1600">
        <v>83.26</v>
      </c>
      <c r="R1600" t="s">
        <v>52</v>
      </c>
      <c r="S1600">
        <v>41.033917000000002</v>
      </c>
      <c r="T1600">
        <v>-95.749583000000001</v>
      </c>
      <c r="U1600">
        <v>0</v>
      </c>
      <c r="V1600">
        <v>1</v>
      </c>
      <c r="W1600">
        <v>1.5609999999999999</v>
      </c>
      <c r="X1600">
        <v>1.43</v>
      </c>
      <c r="Y1600">
        <v>0</v>
      </c>
      <c r="Z1600">
        <v>19000328001</v>
      </c>
      <c r="AA1600">
        <v>187.02154627949</v>
      </c>
      <c r="AB1600" t="s">
        <v>407</v>
      </c>
      <c r="AC1600" t="s">
        <v>72</v>
      </c>
      <c r="AD1600" t="s">
        <v>54</v>
      </c>
      <c r="AE1600" t="s">
        <v>65</v>
      </c>
      <c r="AF1600" t="s">
        <v>7433</v>
      </c>
    </row>
    <row r="1601" spans="1:32" x14ac:dyDescent="0.25">
      <c r="A1601" t="s">
        <v>7434</v>
      </c>
      <c r="B1601" t="s">
        <v>7435</v>
      </c>
      <c r="C1601" t="s">
        <v>7435</v>
      </c>
      <c r="D1601" t="s">
        <v>98</v>
      </c>
      <c r="E1601" t="s">
        <v>99</v>
      </c>
      <c r="F1601">
        <v>6</v>
      </c>
      <c r="G1601">
        <v>2022</v>
      </c>
      <c r="H1601" s="1">
        <v>44834.518656875</v>
      </c>
      <c r="I1601" t="s">
        <v>3355</v>
      </c>
      <c r="J1601">
        <v>83.07</v>
      </c>
      <c r="K1601">
        <v>0</v>
      </c>
      <c r="L1601" t="s">
        <v>38</v>
      </c>
      <c r="M1601" t="s">
        <v>79</v>
      </c>
      <c r="Q1601">
        <v>83.07</v>
      </c>
      <c r="R1601" t="s">
        <v>52</v>
      </c>
      <c r="S1601">
        <v>29.818097000000002</v>
      </c>
      <c r="T1601">
        <v>-95.743688000000006</v>
      </c>
      <c r="U1601">
        <v>0.66416666700000004</v>
      </c>
      <c r="V1601">
        <v>1</v>
      </c>
      <c r="W1601">
        <v>2.35</v>
      </c>
      <c r="X1601">
        <v>1.35</v>
      </c>
      <c r="Y1601">
        <v>242.39</v>
      </c>
      <c r="Z1601">
        <v>48007582001</v>
      </c>
      <c r="AB1601" t="s">
        <v>41</v>
      </c>
      <c r="AC1601" t="s">
        <v>54</v>
      </c>
      <c r="AD1601" t="s">
        <v>54</v>
      </c>
      <c r="AE1601" t="s">
        <v>73</v>
      </c>
      <c r="AF1601" t="s">
        <v>7436</v>
      </c>
    </row>
    <row r="1602" spans="1:32" x14ac:dyDescent="0.25">
      <c r="A1602" t="s">
        <v>7437</v>
      </c>
      <c r="B1602" t="s">
        <v>7438</v>
      </c>
      <c r="C1602" t="s">
        <v>7439</v>
      </c>
      <c r="D1602" t="s">
        <v>7440</v>
      </c>
      <c r="E1602" t="s">
        <v>192</v>
      </c>
      <c r="F1602">
        <v>4</v>
      </c>
      <c r="G1602">
        <v>2022</v>
      </c>
      <c r="H1602" s="1">
        <v>44959.665060486113</v>
      </c>
      <c r="I1602" t="s">
        <v>3355</v>
      </c>
      <c r="J1602">
        <v>82.77</v>
      </c>
      <c r="K1602">
        <v>1</v>
      </c>
      <c r="L1602" t="s">
        <v>679</v>
      </c>
      <c r="M1602" t="s">
        <v>679</v>
      </c>
      <c r="O1602">
        <v>87</v>
      </c>
      <c r="R1602" t="s">
        <v>52</v>
      </c>
      <c r="S1602">
        <v>32.847222000000002</v>
      </c>
      <c r="T1602">
        <v>-86.606943999999999</v>
      </c>
      <c r="U1602">
        <v>1.577916667</v>
      </c>
      <c r="V1602">
        <v>1</v>
      </c>
      <c r="W1602">
        <v>2.25</v>
      </c>
      <c r="X1602">
        <v>2.0299999999999998</v>
      </c>
      <c r="Y1602">
        <v>574.74900000000002</v>
      </c>
      <c r="Z1602">
        <v>1000241002</v>
      </c>
      <c r="AA1602">
        <v>708.38735640429979</v>
      </c>
      <c r="AB1602" t="s">
        <v>1420</v>
      </c>
      <c r="AC1602" t="s">
        <v>54</v>
      </c>
      <c r="AD1602" t="s">
        <v>54</v>
      </c>
      <c r="AE1602" t="s">
        <v>44</v>
      </c>
      <c r="AF1602" t="s">
        <v>7441</v>
      </c>
    </row>
    <row r="1603" spans="1:32" x14ac:dyDescent="0.25">
      <c r="A1603" t="s">
        <v>7442</v>
      </c>
      <c r="B1603" t="s">
        <v>7443</v>
      </c>
      <c r="C1603" t="s">
        <v>7444</v>
      </c>
      <c r="D1603" t="s">
        <v>7445</v>
      </c>
      <c r="E1603" t="s">
        <v>213</v>
      </c>
      <c r="F1603">
        <v>3</v>
      </c>
      <c r="G1603">
        <v>2022</v>
      </c>
      <c r="H1603" s="1">
        <v>44930.603747071757</v>
      </c>
      <c r="I1603" t="s">
        <v>3355</v>
      </c>
      <c r="J1603">
        <v>82.65</v>
      </c>
      <c r="K1603">
        <v>0</v>
      </c>
      <c r="L1603" t="s">
        <v>38</v>
      </c>
      <c r="M1603" t="s">
        <v>79</v>
      </c>
      <c r="Q1603">
        <v>82.65</v>
      </c>
      <c r="R1603" t="s">
        <v>94</v>
      </c>
      <c r="S1603">
        <v>40.276449999999997</v>
      </c>
      <c r="T1603">
        <v>-80.137964999999994</v>
      </c>
      <c r="U1603">
        <v>0.64024999999999999</v>
      </c>
      <c r="V1603">
        <v>1</v>
      </c>
      <c r="W1603">
        <v>1.2</v>
      </c>
      <c r="X1603">
        <v>0</v>
      </c>
      <c r="Y1603">
        <v>231.92500000000001</v>
      </c>
      <c r="Z1603">
        <v>42005041001</v>
      </c>
      <c r="AA1603">
        <v>182.10471886999997</v>
      </c>
      <c r="AB1603" t="s">
        <v>41</v>
      </c>
      <c r="AC1603" t="s">
        <v>54</v>
      </c>
      <c r="AD1603" t="s">
        <v>54</v>
      </c>
      <c r="AE1603" t="s">
        <v>73</v>
      </c>
      <c r="AF1603" t="s">
        <v>7446</v>
      </c>
    </row>
    <row r="1604" spans="1:32" x14ac:dyDescent="0.25">
      <c r="A1604" t="s">
        <v>7447</v>
      </c>
      <c r="B1604" t="s">
        <v>7448</v>
      </c>
      <c r="C1604" t="s">
        <v>7449</v>
      </c>
      <c r="D1604" t="s">
        <v>7450</v>
      </c>
      <c r="E1604" t="s">
        <v>1719</v>
      </c>
      <c r="F1604">
        <v>7</v>
      </c>
      <c r="G1604">
        <v>2022</v>
      </c>
      <c r="H1604" s="1">
        <v>44985.458603344909</v>
      </c>
      <c r="I1604" t="s">
        <v>3355</v>
      </c>
      <c r="J1604">
        <v>82.52</v>
      </c>
      <c r="K1604">
        <v>0</v>
      </c>
      <c r="L1604" t="s">
        <v>38</v>
      </c>
      <c r="M1604" t="s">
        <v>51</v>
      </c>
      <c r="N1604">
        <v>82.52</v>
      </c>
      <c r="R1604" t="s">
        <v>52</v>
      </c>
      <c r="S1604">
        <v>38.592514165896901</v>
      </c>
      <c r="T1604">
        <v>-94.851476784025706</v>
      </c>
      <c r="U1604">
        <v>0.74809166699999996</v>
      </c>
      <c r="V1604">
        <v>1</v>
      </c>
      <c r="W1604">
        <v>1.4</v>
      </c>
      <c r="X1604">
        <v>0</v>
      </c>
      <c r="Y1604">
        <v>273.39269999999999</v>
      </c>
      <c r="Z1604">
        <v>20000735001</v>
      </c>
      <c r="AA1604">
        <v>353.28315460779993</v>
      </c>
      <c r="AB1604" t="s">
        <v>41</v>
      </c>
      <c r="AC1604" t="s">
        <v>72</v>
      </c>
      <c r="AD1604" t="s">
        <v>54</v>
      </c>
      <c r="AE1604" t="s">
        <v>55</v>
      </c>
      <c r="AF1604" t="s">
        <v>7451</v>
      </c>
    </row>
    <row r="1605" spans="1:32" x14ac:dyDescent="0.25">
      <c r="A1605" t="s">
        <v>7452</v>
      </c>
      <c r="B1605" t="s">
        <v>7453</v>
      </c>
      <c r="C1605" t="s">
        <v>7454</v>
      </c>
      <c r="D1605" t="s">
        <v>7455</v>
      </c>
      <c r="E1605" t="s">
        <v>543</v>
      </c>
      <c r="F1605">
        <v>7</v>
      </c>
      <c r="G1605">
        <v>2022</v>
      </c>
      <c r="H1605" s="1">
        <v>44972.430833402781</v>
      </c>
      <c r="I1605" t="s">
        <v>3355</v>
      </c>
      <c r="J1605">
        <v>82.5</v>
      </c>
      <c r="K1605">
        <v>0</v>
      </c>
      <c r="L1605" t="s">
        <v>38</v>
      </c>
      <c r="M1605" t="s">
        <v>51</v>
      </c>
      <c r="N1605">
        <v>82.5</v>
      </c>
      <c r="R1605" t="s">
        <v>52</v>
      </c>
      <c r="S1605">
        <v>37.858809000000001</v>
      </c>
      <c r="T1605">
        <v>-92.166634000000002</v>
      </c>
      <c r="U1605">
        <v>6.8810758329999997</v>
      </c>
      <c r="V1605">
        <v>1</v>
      </c>
      <c r="W1605">
        <v>0</v>
      </c>
      <c r="X1605">
        <v>0</v>
      </c>
      <c r="Y1605">
        <v>2508.8782999999999</v>
      </c>
      <c r="Z1605">
        <v>29001053001</v>
      </c>
      <c r="AA1605">
        <v>296.83069175809993</v>
      </c>
      <c r="AB1605" t="s">
        <v>41</v>
      </c>
      <c r="AC1605" t="s">
        <v>64</v>
      </c>
      <c r="AD1605" t="s">
        <v>54</v>
      </c>
      <c r="AE1605" t="s">
        <v>73</v>
      </c>
      <c r="AF1605" t="s">
        <v>7456</v>
      </c>
    </row>
    <row r="1606" spans="1:32" x14ac:dyDescent="0.25">
      <c r="A1606" t="s">
        <v>7457</v>
      </c>
      <c r="B1606" t="s">
        <v>7458</v>
      </c>
      <c r="C1606" t="s">
        <v>7459</v>
      </c>
      <c r="D1606" t="s">
        <v>7460</v>
      </c>
      <c r="E1606" t="s">
        <v>715</v>
      </c>
      <c r="F1606">
        <v>7</v>
      </c>
      <c r="G1606">
        <v>2022</v>
      </c>
      <c r="H1606" s="1">
        <v>44932.403549872688</v>
      </c>
      <c r="I1606" t="s">
        <v>3355</v>
      </c>
      <c r="J1606">
        <v>82.28</v>
      </c>
      <c r="K1606">
        <v>0</v>
      </c>
      <c r="L1606" t="s">
        <v>38</v>
      </c>
      <c r="M1606" t="s">
        <v>51</v>
      </c>
      <c r="N1606">
        <v>82.28</v>
      </c>
      <c r="R1606" t="s">
        <v>52</v>
      </c>
      <c r="S1606">
        <v>40.123899999999999</v>
      </c>
      <c r="T1606">
        <v>-97.178600000000003</v>
      </c>
      <c r="U1606">
        <v>0.22951633299999999</v>
      </c>
      <c r="V1606">
        <v>1</v>
      </c>
      <c r="W1606">
        <v>1</v>
      </c>
      <c r="X1606">
        <v>0.32500000000000001</v>
      </c>
      <c r="Y1606">
        <v>83.836428999999995</v>
      </c>
      <c r="Z1606">
        <v>31000890001</v>
      </c>
      <c r="AA1606">
        <v>189.3889076248</v>
      </c>
      <c r="AB1606" t="s">
        <v>41</v>
      </c>
      <c r="AC1606" t="s">
        <v>64</v>
      </c>
      <c r="AD1606" t="s">
        <v>54</v>
      </c>
      <c r="AE1606" t="s">
        <v>54</v>
      </c>
      <c r="AF1606" t="s">
        <v>7461</v>
      </c>
    </row>
    <row r="1607" spans="1:32" x14ac:dyDescent="0.25">
      <c r="A1607" t="s">
        <v>7462</v>
      </c>
      <c r="B1607" t="s">
        <v>7463</v>
      </c>
      <c r="C1607" t="s">
        <v>7463</v>
      </c>
      <c r="D1607" t="s">
        <v>4222</v>
      </c>
      <c r="E1607" t="s">
        <v>99</v>
      </c>
      <c r="F1607">
        <v>6</v>
      </c>
      <c r="G1607">
        <v>2022</v>
      </c>
      <c r="H1607" s="1">
        <v>44833.628904953701</v>
      </c>
      <c r="I1607" t="s">
        <v>3355</v>
      </c>
      <c r="J1607">
        <v>82.03</v>
      </c>
      <c r="K1607">
        <v>0</v>
      </c>
      <c r="L1607" t="s">
        <v>38</v>
      </c>
      <c r="M1607" t="s">
        <v>79</v>
      </c>
      <c r="Q1607">
        <v>82.03</v>
      </c>
      <c r="R1607" t="s">
        <v>52</v>
      </c>
      <c r="S1607">
        <v>29.547222000000001</v>
      </c>
      <c r="T1607">
        <v>-95.687776999999997</v>
      </c>
      <c r="AB1607" t="s">
        <v>41</v>
      </c>
      <c r="AC1607" t="s">
        <v>54</v>
      </c>
      <c r="AD1607" t="s">
        <v>54</v>
      </c>
      <c r="AE1607" t="s">
        <v>73</v>
      </c>
      <c r="AF1607" t="s">
        <v>7464</v>
      </c>
    </row>
    <row r="1608" spans="1:32" x14ac:dyDescent="0.25">
      <c r="A1608" t="s">
        <v>7465</v>
      </c>
      <c r="B1608" t="s">
        <v>7466</v>
      </c>
      <c r="C1608" t="s">
        <v>7467</v>
      </c>
      <c r="D1608" t="s">
        <v>7468</v>
      </c>
      <c r="E1608" t="s">
        <v>136</v>
      </c>
      <c r="F1608">
        <v>4</v>
      </c>
      <c r="G1608">
        <v>2022</v>
      </c>
      <c r="H1608" s="1">
        <v>44974.449790115737</v>
      </c>
      <c r="I1608" t="s">
        <v>3355</v>
      </c>
      <c r="J1608">
        <v>82</v>
      </c>
      <c r="K1608">
        <v>0</v>
      </c>
      <c r="L1608" t="s">
        <v>38</v>
      </c>
      <c r="M1608" t="s">
        <v>51</v>
      </c>
      <c r="N1608">
        <v>82</v>
      </c>
      <c r="R1608" t="s">
        <v>52</v>
      </c>
      <c r="S1608">
        <v>35.235773000000002</v>
      </c>
      <c r="T1608">
        <v>-80.268946</v>
      </c>
      <c r="U1608">
        <v>0.54710833299999995</v>
      </c>
      <c r="V1608">
        <v>2</v>
      </c>
      <c r="W1608">
        <v>1.2</v>
      </c>
      <c r="X1608">
        <v>0</v>
      </c>
      <c r="Y1608">
        <v>199.7055</v>
      </c>
      <c r="Z1608">
        <v>37008405001</v>
      </c>
      <c r="AA1608">
        <v>152.9679638508</v>
      </c>
      <c r="AB1608" t="s">
        <v>41</v>
      </c>
      <c r="AC1608" t="s">
        <v>54</v>
      </c>
      <c r="AD1608" t="s">
        <v>54</v>
      </c>
      <c r="AE1608" t="s">
        <v>54</v>
      </c>
      <c r="AF1608" t="s">
        <v>7469</v>
      </c>
    </row>
    <row r="1609" spans="1:32" x14ac:dyDescent="0.25">
      <c r="A1609" t="s">
        <v>7470</v>
      </c>
      <c r="B1609" t="s">
        <v>7471</v>
      </c>
      <c r="C1609" t="s">
        <v>7472</v>
      </c>
      <c r="D1609" t="s">
        <v>7473</v>
      </c>
      <c r="E1609" t="s">
        <v>117</v>
      </c>
      <c r="F1609">
        <v>5</v>
      </c>
      <c r="G1609">
        <v>2022</v>
      </c>
      <c r="H1609" s="1">
        <v>44974.664142002315</v>
      </c>
      <c r="I1609" t="s">
        <v>3355</v>
      </c>
      <c r="J1609">
        <v>81.900000000000006</v>
      </c>
      <c r="K1609">
        <v>0</v>
      </c>
      <c r="L1609" t="s">
        <v>38</v>
      </c>
      <c r="M1609" t="s">
        <v>51</v>
      </c>
      <c r="N1609">
        <v>89.64</v>
      </c>
      <c r="R1609" t="s">
        <v>52</v>
      </c>
      <c r="S1609">
        <v>39.37621</v>
      </c>
      <c r="T1609">
        <v>-89.087729999999993</v>
      </c>
      <c r="U1609">
        <v>1.3833333329999999</v>
      </c>
      <c r="V1609">
        <v>3</v>
      </c>
      <c r="W1609">
        <v>3.13</v>
      </c>
      <c r="X1609">
        <v>1.17</v>
      </c>
      <c r="Y1609">
        <v>503.3</v>
      </c>
      <c r="Z1609">
        <v>17001204003</v>
      </c>
      <c r="AB1609" t="s">
        <v>41</v>
      </c>
      <c r="AC1609" t="s">
        <v>54</v>
      </c>
      <c r="AD1609" t="s">
        <v>54</v>
      </c>
      <c r="AE1609" t="s">
        <v>73</v>
      </c>
      <c r="AF1609" t="s">
        <v>7474</v>
      </c>
    </row>
    <row r="1610" spans="1:32" x14ac:dyDescent="0.25">
      <c r="A1610" t="s">
        <v>7475</v>
      </c>
      <c r="B1610" t="s">
        <v>7476</v>
      </c>
      <c r="C1610" t="s">
        <v>7477</v>
      </c>
      <c r="D1610" t="s">
        <v>7478</v>
      </c>
      <c r="E1610" t="s">
        <v>715</v>
      </c>
      <c r="F1610">
        <v>7</v>
      </c>
      <c r="G1610">
        <v>2022</v>
      </c>
      <c r="H1610" s="1">
        <v>44970.457904409719</v>
      </c>
      <c r="I1610" t="s">
        <v>3355</v>
      </c>
      <c r="J1610">
        <v>81.900000000000006</v>
      </c>
      <c r="K1610">
        <v>1</v>
      </c>
      <c r="L1610" t="s">
        <v>51</v>
      </c>
      <c r="M1610" t="s">
        <v>51</v>
      </c>
      <c r="N1610">
        <v>81.900000000000006</v>
      </c>
      <c r="R1610" t="s">
        <v>52</v>
      </c>
      <c r="S1610">
        <v>40.935205000000003</v>
      </c>
      <c r="T1610">
        <v>-96.521068</v>
      </c>
      <c r="U1610">
        <v>0.37774766700000001</v>
      </c>
      <c r="V1610">
        <v>1</v>
      </c>
      <c r="W1610">
        <v>1</v>
      </c>
      <c r="X1610">
        <v>0.52500000000000002</v>
      </c>
      <c r="Y1610">
        <v>137.82213200000001</v>
      </c>
      <c r="Z1610">
        <v>31002585001</v>
      </c>
      <c r="AA1610">
        <v>136.57853915250001</v>
      </c>
      <c r="AB1610" t="s">
        <v>41</v>
      </c>
      <c r="AC1610" t="s">
        <v>54</v>
      </c>
      <c r="AD1610" t="s">
        <v>54</v>
      </c>
      <c r="AE1610" t="s">
        <v>65</v>
      </c>
      <c r="AF1610" t="s">
        <v>7479</v>
      </c>
    </row>
    <row r="1611" spans="1:32" x14ac:dyDescent="0.25">
      <c r="A1611" t="s">
        <v>7480</v>
      </c>
      <c r="B1611" t="s">
        <v>7481</v>
      </c>
      <c r="C1611" t="s">
        <v>7482</v>
      </c>
      <c r="D1611" t="s">
        <v>7483</v>
      </c>
      <c r="E1611" t="s">
        <v>207</v>
      </c>
      <c r="F1611">
        <v>4</v>
      </c>
      <c r="G1611">
        <v>2022</v>
      </c>
      <c r="H1611" s="1">
        <v>44965.441916851851</v>
      </c>
      <c r="I1611" t="s">
        <v>3355</v>
      </c>
      <c r="J1611">
        <v>81.7</v>
      </c>
      <c r="K1611">
        <v>0</v>
      </c>
      <c r="L1611" t="s">
        <v>38</v>
      </c>
      <c r="M1611" t="s">
        <v>79</v>
      </c>
      <c r="Q1611">
        <v>81.7</v>
      </c>
      <c r="R1611" t="s">
        <v>94</v>
      </c>
      <c r="S1611">
        <v>36.430129999999998</v>
      </c>
      <c r="T1611">
        <v>-81.802520000000001</v>
      </c>
      <c r="U1611">
        <v>0.82758333299999998</v>
      </c>
      <c r="V1611">
        <v>1</v>
      </c>
      <c r="W1611">
        <v>1.2</v>
      </c>
      <c r="X1611">
        <v>0.89</v>
      </c>
      <c r="Y1611">
        <v>301.02100000000002</v>
      </c>
      <c r="Z1611">
        <v>47000995001</v>
      </c>
      <c r="AA1611">
        <v>340.53582428689998</v>
      </c>
      <c r="AB1611" t="s">
        <v>41</v>
      </c>
      <c r="AC1611" t="s">
        <v>54</v>
      </c>
      <c r="AD1611" t="s">
        <v>54</v>
      </c>
      <c r="AE1611" t="s">
        <v>54</v>
      </c>
      <c r="AF1611" t="s">
        <v>7484</v>
      </c>
    </row>
    <row r="1612" spans="1:32" x14ac:dyDescent="0.25">
      <c r="A1612" t="s">
        <v>7485</v>
      </c>
      <c r="B1612" t="s">
        <v>7486</v>
      </c>
      <c r="C1612" t="s">
        <v>7486</v>
      </c>
      <c r="D1612" t="s">
        <v>98</v>
      </c>
      <c r="E1612" t="s">
        <v>99</v>
      </c>
      <c r="F1612">
        <v>6</v>
      </c>
      <c r="G1612">
        <v>2022</v>
      </c>
      <c r="H1612" s="1">
        <v>44832.7001603588</v>
      </c>
      <c r="I1612" t="s">
        <v>3355</v>
      </c>
      <c r="J1612">
        <v>81.63</v>
      </c>
      <c r="K1612">
        <v>0</v>
      </c>
      <c r="L1612" t="s">
        <v>38</v>
      </c>
      <c r="M1612" t="s">
        <v>79</v>
      </c>
      <c r="Q1612">
        <v>69.03</v>
      </c>
      <c r="R1612" t="s">
        <v>94</v>
      </c>
      <c r="S1612">
        <v>29.738527999999999</v>
      </c>
      <c r="T1612">
        <v>-95.828833000000003</v>
      </c>
      <c r="U1612">
        <v>0.63841666699999999</v>
      </c>
      <c r="V1612">
        <v>1</v>
      </c>
      <c r="W1612">
        <v>1.2</v>
      </c>
      <c r="X1612">
        <v>1.05</v>
      </c>
      <c r="Y1612">
        <v>233.083</v>
      </c>
      <c r="AB1612" t="s">
        <v>41</v>
      </c>
      <c r="AC1612" t="s">
        <v>54</v>
      </c>
      <c r="AD1612" t="s">
        <v>54</v>
      </c>
      <c r="AE1612" t="s">
        <v>54</v>
      </c>
      <c r="AF1612" t="s">
        <v>7487</v>
      </c>
    </row>
    <row r="1613" spans="1:32" x14ac:dyDescent="0.25">
      <c r="A1613" t="s">
        <v>7488</v>
      </c>
      <c r="B1613" t="s">
        <v>7489</v>
      </c>
      <c r="C1613" t="s">
        <v>7489</v>
      </c>
      <c r="D1613" t="s">
        <v>98</v>
      </c>
      <c r="E1613" t="s">
        <v>99</v>
      </c>
      <c r="F1613">
        <v>6</v>
      </c>
      <c r="G1613">
        <v>2022</v>
      </c>
      <c r="H1613" s="1">
        <v>44832.714574108795</v>
      </c>
      <c r="I1613" t="s">
        <v>3355</v>
      </c>
      <c r="J1613">
        <v>81.430000000000007</v>
      </c>
      <c r="K1613">
        <v>0</v>
      </c>
      <c r="L1613" t="s">
        <v>38</v>
      </c>
      <c r="M1613" t="s">
        <v>79</v>
      </c>
      <c r="Q1613">
        <v>81.430000000000007</v>
      </c>
      <c r="R1613" t="s">
        <v>94</v>
      </c>
      <c r="S1613">
        <v>29.801500000000001</v>
      </c>
      <c r="T1613">
        <v>-95.115167</v>
      </c>
      <c r="U1613">
        <v>0.767416667</v>
      </c>
      <c r="V1613">
        <v>1</v>
      </c>
      <c r="W1613">
        <v>2</v>
      </c>
      <c r="X1613">
        <v>1</v>
      </c>
      <c r="Y1613">
        <v>279.92200000000003</v>
      </c>
      <c r="Z1613">
        <v>48007643001</v>
      </c>
      <c r="AA1613">
        <v>365.11996133434991</v>
      </c>
      <c r="AB1613" t="s">
        <v>41</v>
      </c>
      <c r="AC1613" t="s">
        <v>54</v>
      </c>
      <c r="AD1613" t="s">
        <v>54</v>
      </c>
      <c r="AE1613" t="s">
        <v>54</v>
      </c>
      <c r="AF1613" t="s">
        <v>7490</v>
      </c>
    </row>
    <row r="1614" spans="1:32" x14ac:dyDescent="0.25">
      <c r="A1614" t="s">
        <v>7491</v>
      </c>
      <c r="B1614" t="s">
        <v>7492</v>
      </c>
      <c r="C1614" t="s">
        <v>7493</v>
      </c>
      <c r="D1614" t="s">
        <v>7494</v>
      </c>
      <c r="E1614" t="s">
        <v>543</v>
      </c>
      <c r="F1614">
        <v>7</v>
      </c>
      <c r="G1614">
        <v>2022</v>
      </c>
      <c r="H1614" s="1">
        <v>44973.59727510417</v>
      </c>
      <c r="I1614" t="s">
        <v>3355</v>
      </c>
      <c r="J1614">
        <v>81.3</v>
      </c>
      <c r="K1614">
        <v>0</v>
      </c>
      <c r="L1614" t="s">
        <v>38</v>
      </c>
      <c r="M1614" t="s">
        <v>51</v>
      </c>
      <c r="N1614">
        <v>81.3</v>
      </c>
      <c r="R1614" t="s">
        <v>52</v>
      </c>
      <c r="S1614">
        <v>37.838079999999998</v>
      </c>
      <c r="T1614">
        <v>-94.359290000000001</v>
      </c>
      <c r="U1614">
        <v>1.505833333</v>
      </c>
      <c r="V1614">
        <v>1</v>
      </c>
      <c r="W1614">
        <v>2</v>
      </c>
      <c r="X1614">
        <v>1.4</v>
      </c>
      <c r="Y1614">
        <v>550.63</v>
      </c>
      <c r="Z1614">
        <v>29001029001</v>
      </c>
      <c r="AA1614">
        <v>617.33499696929994</v>
      </c>
      <c r="AB1614" t="s">
        <v>41</v>
      </c>
      <c r="AC1614" t="s">
        <v>54</v>
      </c>
      <c r="AD1614" t="s">
        <v>54</v>
      </c>
      <c r="AE1614" t="s">
        <v>73</v>
      </c>
      <c r="AF1614" t="s">
        <v>7495</v>
      </c>
    </row>
    <row r="1615" spans="1:32" x14ac:dyDescent="0.25">
      <c r="A1615" t="s">
        <v>7496</v>
      </c>
      <c r="B1615" t="s">
        <v>7497</v>
      </c>
      <c r="C1615" t="s">
        <v>7498</v>
      </c>
      <c r="D1615" t="s">
        <v>7499</v>
      </c>
      <c r="E1615" t="s">
        <v>1948</v>
      </c>
      <c r="F1615">
        <v>6</v>
      </c>
      <c r="G1615">
        <v>2022</v>
      </c>
      <c r="H1615" s="1">
        <v>44953.534765208336</v>
      </c>
      <c r="I1615" t="s">
        <v>3355</v>
      </c>
      <c r="J1615">
        <v>81.06</v>
      </c>
      <c r="K1615">
        <v>0</v>
      </c>
      <c r="L1615" t="s">
        <v>38</v>
      </c>
      <c r="M1615" t="s">
        <v>51</v>
      </c>
      <c r="N1615">
        <v>81.06</v>
      </c>
      <c r="R1615" t="s">
        <v>214</v>
      </c>
      <c r="S1615">
        <v>31.349989999999998</v>
      </c>
      <c r="T1615">
        <v>-92.576329999999999</v>
      </c>
      <c r="U1615">
        <v>2.5108333329999999</v>
      </c>
      <c r="V1615">
        <v>1</v>
      </c>
      <c r="W1615">
        <v>4.5</v>
      </c>
      <c r="X1615">
        <v>0</v>
      </c>
      <c r="Y1615">
        <v>917.3</v>
      </c>
      <c r="Z1615">
        <v>22000915001</v>
      </c>
      <c r="AA1615">
        <v>1303.8697871092002</v>
      </c>
      <c r="AB1615" t="s">
        <v>87</v>
      </c>
      <c r="AC1615" t="s">
        <v>64</v>
      </c>
      <c r="AD1615" t="s">
        <v>54</v>
      </c>
      <c r="AE1615" t="s">
        <v>73</v>
      </c>
      <c r="AF1615" t="s">
        <v>7500</v>
      </c>
    </row>
    <row r="1616" spans="1:32" x14ac:dyDescent="0.25">
      <c r="A1616" t="s">
        <v>7501</v>
      </c>
      <c r="B1616" t="s">
        <v>7502</v>
      </c>
      <c r="C1616" t="s">
        <v>7503</v>
      </c>
      <c r="D1616" t="s">
        <v>4214</v>
      </c>
      <c r="E1616" t="s">
        <v>172</v>
      </c>
      <c r="F1616">
        <v>4</v>
      </c>
      <c r="G1616">
        <v>2022</v>
      </c>
      <c r="H1616" s="1">
        <v>44943.326077303238</v>
      </c>
      <c r="I1616" t="s">
        <v>3355</v>
      </c>
      <c r="J1616">
        <v>80.61</v>
      </c>
      <c r="K1616">
        <v>0</v>
      </c>
      <c r="L1616" t="s">
        <v>38</v>
      </c>
      <c r="M1616" t="s">
        <v>79</v>
      </c>
      <c r="Q1616">
        <v>80.61</v>
      </c>
      <c r="R1616" t="s">
        <v>94</v>
      </c>
      <c r="S1616">
        <v>34.193333000000003</v>
      </c>
      <c r="T1616">
        <v>-82.158332999999999</v>
      </c>
      <c r="U1616">
        <v>0.86666666699999995</v>
      </c>
      <c r="V1616">
        <v>1</v>
      </c>
      <c r="W1616">
        <v>0</v>
      </c>
      <c r="X1616">
        <v>0</v>
      </c>
      <c r="Y1616">
        <v>316.12</v>
      </c>
      <c r="Z1616">
        <v>45000620004</v>
      </c>
      <c r="AA1616">
        <v>584.55614757269996</v>
      </c>
      <c r="AB1616" t="s">
        <v>54</v>
      </c>
      <c r="AC1616" t="s">
        <v>54</v>
      </c>
      <c r="AD1616" t="s">
        <v>54</v>
      </c>
      <c r="AE1616" t="s">
        <v>73</v>
      </c>
      <c r="AF1616" t="s">
        <v>7504</v>
      </c>
    </row>
    <row r="1617" spans="1:32" x14ac:dyDescent="0.25">
      <c r="A1617" t="s">
        <v>7505</v>
      </c>
      <c r="B1617" t="s">
        <v>7506</v>
      </c>
      <c r="C1617" t="s">
        <v>7507</v>
      </c>
      <c r="D1617" t="s">
        <v>7508</v>
      </c>
      <c r="E1617" t="s">
        <v>159</v>
      </c>
      <c r="F1617">
        <v>10</v>
      </c>
      <c r="G1617">
        <v>2022</v>
      </c>
      <c r="H1617" s="1">
        <v>44967.658640810187</v>
      </c>
      <c r="I1617" t="s">
        <v>3355</v>
      </c>
      <c r="J1617">
        <v>80.42</v>
      </c>
      <c r="K1617">
        <v>0</v>
      </c>
      <c r="L1617" t="s">
        <v>38</v>
      </c>
      <c r="M1617" t="s">
        <v>79</v>
      </c>
      <c r="Q1617">
        <v>80.42</v>
      </c>
      <c r="R1617" t="s">
        <v>52</v>
      </c>
      <c r="S1617">
        <v>46.031407000000002</v>
      </c>
      <c r="T1617">
        <v>-118.419926</v>
      </c>
      <c r="Z1617">
        <v>53000235001</v>
      </c>
      <c r="AA1617">
        <v>573.6298644405</v>
      </c>
      <c r="AB1617" t="s">
        <v>1420</v>
      </c>
      <c r="AC1617" t="s">
        <v>64</v>
      </c>
      <c r="AD1617" t="s">
        <v>54</v>
      </c>
      <c r="AE1617" t="s">
        <v>73</v>
      </c>
      <c r="AF1617" t="s">
        <v>7509</v>
      </c>
    </row>
    <row r="1618" spans="1:32" x14ac:dyDescent="0.25">
      <c r="A1618" t="s">
        <v>7510</v>
      </c>
      <c r="B1618" t="s">
        <v>7511</v>
      </c>
      <c r="C1618" t="s">
        <v>7512</v>
      </c>
      <c r="D1618" t="s">
        <v>7513</v>
      </c>
      <c r="E1618" t="s">
        <v>247</v>
      </c>
      <c r="F1618">
        <v>1</v>
      </c>
      <c r="G1618">
        <v>2022</v>
      </c>
      <c r="H1618" s="1">
        <v>44985.341568136573</v>
      </c>
      <c r="I1618" t="s">
        <v>3355</v>
      </c>
      <c r="J1618">
        <v>80.2</v>
      </c>
      <c r="K1618">
        <v>0</v>
      </c>
      <c r="L1618" t="s">
        <v>38</v>
      </c>
      <c r="M1618" t="s">
        <v>79</v>
      </c>
      <c r="Q1618">
        <v>80.2</v>
      </c>
      <c r="R1618" t="s">
        <v>94</v>
      </c>
      <c r="S1618">
        <v>42.281579000000001</v>
      </c>
      <c r="T1618">
        <v>-72.425629999999998</v>
      </c>
      <c r="U1618">
        <v>0.34925</v>
      </c>
      <c r="V1618">
        <v>1</v>
      </c>
      <c r="W1618">
        <v>0.5</v>
      </c>
      <c r="X1618">
        <v>0</v>
      </c>
      <c r="Y1618">
        <v>127.34</v>
      </c>
      <c r="Z1618">
        <v>25000261001</v>
      </c>
      <c r="AA1618">
        <v>109.26283132199998</v>
      </c>
      <c r="AB1618" t="s">
        <v>41</v>
      </c>
      <c r="AC1618" t="s">
        <v>54</v>
      </c>
      <c r="AD1618" t="s">
        <v>54</v>
      </c>
      <c r="AE1618" t="s">
        <v>73</v>
      </c>
      <c r="AF1618" t="s">
        <v>7514</v>
      </c>
    </row>
    <row r="1619" spans="1:32" x14ac:dyDescent="0.25">
      <c r="A1619" t="s">
        <v>7515</v>
      </c>
      <c r="B1619" t="s">
        <v>7516</v>
      </c>
      <c r="C1619" t="s">
        <v>7517</v>
      </c>
      <c r="D1619" t="s">
        <v>7518</v>
      </c>
      <c r="E1619" t="s">
        <v>715</v>
      </c>
      <c r="F1619">
        <v>7</v>
      </c>
      <c r="G1619">
        <v>2022</v>
      </c>
      <c r="H1619" s="1">
        <v>44937.51403875</v>
      </c>
      <c r="I1619" t="s">
        <v>3355</v>
      </c>
      <c r="J1619">
        <v>80.2</v>
      </c>
      <c r="K1619">
        <v>0</v>
      </c>
      <c r="L1619" t="s">
        <v>38</v>
      </c>
      <c r="M1619" t="s">
        <v>79</v>
      </c>
      <c r="Q1619">
        <v>80.2</v>
      </c>
      <c r="R1619" t="s">
        <v>94</v>
      </c>
      <c r="S1619">
        <v>40.039200000000001</v>
      </c>
      <c r="T1619">
        <v>-95.594800000000006</v>
      </c>
      <c r="U1619">
        <v>0.53516666700000004</v>
      </c>
      <c r="V1619">
        <v>1</v>
      </c>
      <c r="W1619">
        <v>1.4</v>
      </c>
      <c r="X1619">
        <v>0.68400000000000005</v>
      </c>
      <c r="Y1619">
        <v>195.381</v>
      </c>
      <c r="Z1619">
        <v>31000905001</v>
      </c>
      <c r="AA1619">
        <v>254.94660641799999</v>
      </c>
      <c r="AB1619" t="s">
        <v>1420</v>
      </c>
      <c r="AC1619" t="s">
        <v>64</v>
      </c>
      <c r="AD1619" t="s">
        <v>54</v>
      </c>
      <c r="AE1619" t="s">
        <v>54</v>
      </c>
      <c r="AF1619" t="s">
        <v>7519</v>
      </c>
    </row>
    <row r="1620" spans="1:32" x14ac:dyDescent="0.25">
      <c r="A1620" t="s">
        <v>7520</v>
      </c>
      <c r="B1620" t="s">
        <v>7521</v>
      </c>
      <c r="C1620" t="s">
        <v>7522</v>
      </c>
      <c r="D1620" t="s">
        <v>7523</v>
      </c>
      <c r="E1620" t="s">
        <v>629</v>
      </c>
      <c r="F1620">
        <v>9</v>
      </c>
      <c r="G1620">
        <v>2022</v>
      </c>
      <c r="H1620" s="1">
        <v>44973.604217291664</v>
      </c>
      <c r="I1620" t="s">
        <v>3355</v>
      </c>
      <c r="J1620">
        <v>80</v>
      </c>
      <c r="K1620">
        <v>0</v>
      </c>
      <c r="L1620" t="s">
        <v>38</v>
      </c>
      <c r="M1620" t="s">
        <v>79</v>
      </c>
      <c r="Q1620">
        <v>80</v>
      </c>
      <c r="R1620" t="s">
        <v>94</v>
      </c>
      <c r="S1620">
        <v>36.786963999999998</v>
      </c>
      <c r="T1620">
        <v>-108.711493</v>
      </c>
      <c r="U1620">
        <v>0.30833333299999999</v>
      </c>
      <c r="V1620">
        <v>1</v>
      </c>
      <c r="W1620">
        <v>1</v>
      </c>
      <c r="X1620">
        <v>0.63</v>
      </c>
      <c r="Y1620">
        <v>112.58</v>
      </c>
      <c r="Z1620">
        <v>35000070005</v>
      </c>
      <c r="AA1620">
        <v>269.51498392760004</v>
      </c>
      <c r="AB1620" t="s">
        <v>118</v>
      </c>
      <c r="AC1620" t="s">
        <v>144</v>
      </c>
      <c r="AD1620" t="s">
        <v>54</v>
      </c>
      <c r="AE1620" t="s">
        <v>438</v>
      </c>
      <c r="AF1620" t="s">
        <v>7524</v>
      </c>
    </row>
    <row r="1621" spans="1:32" x14ac:dyDescent="0.25">
      <c r="A1621" t="s">
        <v>7525</v>
      </c>
      <c r="B1621" t="s">
        <v>7526</v>
      </c>
      <c r="C1621" t="s">
        <v>7526</v>
      </c>
      <c r="D1621" t="s">
        <v>7527</v>
      </c>
      <c r="E1621" t="s">
        <v>99</v>
      </c>
      <c r="F1621">
        <v>6</v>
      </c>
      <c r="G1621">
        <v>2022</v>
      </c>
      <c r="H1621" s="1">
        <v>44834.427534548609</v>
      </c>
      <c r="I1621" t="s">
        <v>3355</v>
      </c>
      <c r="J1621">
        <v>79.22</v>
      </c>
      <c r="K1621">
        <v>0</v>
      </c>
      <c r="L1621" t="s">
        <v>38</v>
      </c>
      <c r="M1621" t="s">
        <v>79</v>
      </c>
      <c r="Q1621">
        <v>79.22</v>
      </c>
      <c r="R1621" t="s">
        <v>94</v>
      </c>
      <c r="S1621">
        <v>29.533581999999999</v>
      </c>
      <c r="T1621">
        <v>-95.090506000000005</v>
      </c>
      <c r="U1621">
        <v>0.61108333299999995</v>
      </c>
      <c r="V1621">
        <v>1</v>
      </c>
      <c r="W1621">
        <v>1.33</v>
      </c>
      <c r="X1621">
        <v>1.33</v>
      </c>
      <c r="Y1621">
        <v>222.97300000000001</v>
      </c>
      <c r="Z1621">
        <v>48007142001</v>
      </c>
      <c r="AA1621">
        <v>484.39855219420002</v>
      </c>
      <c r="AB1621" t="s">
        <v>41</v>
      </c>
      <c r="AC1621" t="s">
        <v>54</v>
      </c>
      <c r="AD1621" t="s">
        <v>54</v>
      </c>
      <c r="AE1621" t="s">
        <v>73</v>
      </c>
      <c r="AF1621" t="s">
        <v>7528</v>
      </c>
    </row>
    <row r="1622" spans="1:32" x14ac:dyDescent="0.25">
      <c r="A1622" t="s">
        <v>7529</v>
      </c>
      <c r="B1622" t="s">
        <v>7530</v>
      </c>
      <c r="C1622" t="s">
        <v>7531</v>
      </c>
      <c r="D1622" t="s">
        <v>751</v>
      </c>
      <c r="E1622" t="s">
        <v>1719</v>
      </c>
      <c r="F1622">
        <v>7</v>
      </c>
      <c r="G1622">
        <v>2022</v>
      </c>
      <c r="H1622" s="1">
        <v>44952.598291550923</v>
      </c>
      <c r="I1622" t="s">
        <v>3355</v>
      </c>
      <c r="J1622">
        <v>78</v>
      </c>
      <c r="K1622">
        <v>0</v>
      </c>
      <c r="L1622" t="s">
        <v>38</v>
      </c>
      <c r="M1622" t="s">
        <v>51</v>
      </c>
      <c r="N1622">
        <v>78</v>
      </c>
      <c r="R1622" t="s">
        <v>52</v>
      </c>
      <c r="S1622">
        <v>37.228839999999998</v>
      </c>
      <c r="T1622">
        <v>-95.692941000000005</v>
      </c>
      <c r="U1622">
        <v>1.4974475</v>
      </c>
      <c r="V1622">
        <v>1</v>
      </c>
      <c r="W1622">
        <v>3</v>
      </c>
      <c r="X1622">
        <v>0</v>
      </c>
      <c r="Y1622">
        <v>546.48927000000003</v>
      </c>
      <c r="Z1622">
        <v>20001523001</v>
      </c>
      <c r="AA1622">
        <v>768.48191363139995</v>
      </c>
      <c r="AB1622" t="s">
        <v>41</v>
      </c>
      <c r="AC1622" t="s">
        <v>54</v>
      </c>
      <c r="AD1622" t="s">
        <v>54</v>
      </c>
      <c r="AE1622" t="s">
        <v>73</v>
      </c>
      <c r="AF1622" t="s">
        <v>7532</v>
      </c>
    </row>
    <row r="1623" spans="1:32" x14ac:dyDescent="0.25">
      <c r="A1623" t="s">
        <v>7533</v>
      </c>
      <c r="B1623" t="s">
        <v>7534</v>
      </c>
      <c r="C1623" t="s">
        <v>7535</v>
      </c>
      <c r="D1623" t="s">
        <v>7536</v>
      </c>
      <c r="E1623" t="s">
        <v>50</v>
      </c>
      <c r="F1623">
        <v>10</v>
      </c>
      <c r="G1623">
        <v>2022</v>
      </c>
      <c r="H1623" s="1">
        <v>44967.495201192127</v>
      </c>
      <c r="I1623" t="s">
        <v>3355</v>
      </c>
      <c r="J1623">
        <v>77</v>
      </c>
      <c r="K1623">
        <v>0</v>
      </c>
      <c r="L1623" t="s">
        <v>38</v>
      </c>
      <c r="M1623" t="s">
        <v>51</v>
      </c>
      <c r="N1623">
        <v>77</v>
      </c>
      <c r="R1623" t="s">
        <v>52</v>
      </c>
      <c r="S1623">
        <v>45.752634999999998</v>
      </c>
      <c r="T1623">
        <v>-122.856076</v>
      </c>
      <c r="U1623">
        <v>0</v>
      </c>
      <c r="V1623">
        <v>1</v>
      </c>
      <c r="W1623">
        <v>0.5</v>
      </c>
      <c r="X1623">
        <v>0</v>
      </c>
      <c r="Y1623">
        <v>0</v>
      </c>
      <c r="AB1623" t="s">
        <v>41</v>
      </c>
      <c r="AC1623" t="s">
        <v>54</v>
      </c>
      <c r="AD1623" t="s">
        <v>54</v>
      </c>
      <c r="AE1623" t="s">
        <v>73</v>
      </c>
      <c r="AF1623" t="s">
        <v>7537</v>
      </c>
    </row>
    <row r="1624" spans="1:32" x14ac:dyDescent="0.25">
      <c r="A1624" t="s">
        <v>7538</v>
      </c>
      <c r="B1624" t="s">
        <v>7539</v>
      </c>
      <c r="C1624" t="s">
        <v>7540</v>
      </c>
      <c r="D1624" t="s">
        <v>7538</v>
      </c>
      <c r="E1624" t="s">
        <v>437</v>
      </c>
      <c r="F1624">
        <v>5</v>
      </c>
      <c r="G1624">
        <v>2022</v>
      </c>
      <c r="H1624" s="1">
        <v>44972.687317858799</v>
      </c>
      <c r="I1624" t="s">
        <v>3355</v>
      </c>
      <c r="J1624">
        <v>76.7</v>
      </c>
      <c r="K1624">
        <v>0</v>
      </c>
      <c r="L1624" t="s">
        <v>38</v>
      </c>
      <c r="M1624" t="s">
        <v>51</v>
      </c>
      <c r="N1624">
        <v>76.7</v>
      </c>
      <c r="R1624" t="s">
        <v>52</v>
      </c>
      <c r="S1624">
        <v>43.871029999999998</v>
      </c>
      <c r="T1624">
        <v>-92.478610000000003</v>
      </c>
      <c r="U1624">
        <v>0.52100000000000002</v>
      </c>
      <c r="V1624">
        <v>1</v>
      </c>
      <c r="W1624">
        <v>1.111</v>
      </c>
      <c r="X1624">
        <v>1.111</v>
      </c>
      <c r="Y1624">
        <v>190.47499999999999</v>
      </c>
      <c r="Z1624">
        <v>27000155001</v>
      </c>
      <c r="AA1624">
        <v>380.41675771943005</v>
      </c>
      <c r="AB1624" t="s">
        <v>118</v>
      </c>
      <c r="AC1624" t="s">
        <v>64</v>
      </c>
      <c r="AD1624" t="s">
        <v>54</v>
      </c>
      <c r="AE1624" t="s">
        <v>438</v>
      </c>
      <c r="AF1624" t="s">
        <v>7541</v>
      </c>
    </row>
    <row r="1625" spans="1:32" x14ac:dyDescent="0.25">
      <c r="A1625" t="s">
        <v>7542</v>
      </c>
      <c r="B1625" t="s">
        <v>7543</v>
      </c>
      <c r="C1625" t="s">
        <v>7544</v>
      </c>
      <c r="D1625" t="s">
        <v>7545</v>
      </c>
      <c r="E1625" t="s">
        <v>1449</v>
      </c>
      <c r="F1625">
        <v>3</v>
      </c>
      <c r="G1625">
        <v>2022</v>
      </c>
      <c r="H1625" s="1">
        <v>44964.428867685187</v>
      </c>
      <c r="I1625" t="s">
        <v>3355</v>
      </c>
      <c r="J1625">
        <v>76.11</v>
      </c>
      <c r="K1625">
        <v>0</v>
      </c>
      <c r="L1625" t="s">
        <v>38</v>
      </c>
      <c r="M1625" t="s">
        <v>79</v>
      </c>
      <c r="Q1625">
        <v>76.11</v>
      </c>
      <c r="R1625" t="s">
        <v>94</v>
      </c>
      <c r="S1625">
        <v>37.793084999999998</v>
      </c>
      <c r="T1625">
        <v>-80.301526999999993</v>
      </c>
      <c r="U1625">
        <v>1.5806166669999999</v>
      </c>
      <c r="V1625">
        <v>2</v>
      </c>
      <c r="W1625">
        <v>2.5</v>
      </c>
      <c r="X1625">
        <v>0</v>
      </c>
      <c r="Y1625">
        <v>553.76199999999994</v>
      </c>
      <c r="Z1625">
        <v>54001310001</v>
      </c>
      <c r="AA1625">
        <v>582.73510038400002</v>
      </c>
      <c r="AB1625" t="s">
        <v>41</v>
      </c>
      <c r="AC1625" t="s">
        <v>54</v>
      </c>
      <c r="AD1625" t="s">
        <v>54</v>
      </c>
      <c r="AE1625" t="s">
        <v>73</v>
      </c>
      <c r="AF1625" t="s">
        <v>7546</v>
      </c>
    </row>
    <row r="1626" spans="1:32" x14ac:dyDescent="0.25">
      <c r="A1626" t="s">
        <v>7547</v>
      </c>
      <c r="B1626" t="s">
        <v>7548</v>
      </c>
      <c r="C1626" t="s">
        <v>7549</v>
      </c>
      <c r="D1626" t="s">
        <v>7550</v>
      </c>
      <c r="E1626" t="s">
        <v>629</v>
      </c>
      <c r="F1626">
        <v>6</v>
      </c>
      <c r="G1626">
        <v>2022</v>
      </c>
      <c r="H1626" s="1">
        <v>44972.646668194444</v>
      </c>
      <c r="I1626" t="s">
        <v>3355</v>
      </c>
      <c r="J1626">
        <v>76</v>
      </c>
      <c r="K1626">
        <v>0</v>
      </c>
      <c r="L1626" t="s">
        <v>38</v>
      </c>
      <c r="M1626" t="s">
        <v>51</v>
      </c>
      <c r="N1626">
        <v>32</v>
      </c>
      <c r="R1626" t="s">
        <v>86</v>
      </c>
      <c r="S1626">
        <v>34.643436000000001</v>
      </c>
      <c r="T1626">
        <v>-106.777281</v>
      </c>
      <c r="U1626">
        <v>0.4</v>
      </c>
      <c r="V1626">
        <v>1</v>
      </c>
      <c r="W1626">
        <v>1.2</v>
      </c>
      <c r="X1626">
        <v>0</v>
      </c>
      <c r="Y1626">
        <v>146</v>
      </c>
      <c r="Z1626">
        <v>35000128001</v>
      </c>
      <c r="AA1626">
        <v>309.57802207899999</v>
      </c>
      <c r="AB1626" t="s">
        <v>118</v>
      </c>
      <c r="AC1626" t="s">
        <v>54</v>
      </c>
      <c r="AD1626" t="s">
        <v>43</v>
      </c>
      <c r="AE1626" t="s">
        <v>73</v>
      </c>
      <c r="AF1626" t="s">
        <v>7551</v>
      </c>
    </row>
    <row r="1627" spans="1:32" x14ac:dyDescent="0.25">
      <c r="A1627" t="s">
        <v>7552</v>
      </c>
      <c r="B1627" t="s">
        <v>7553</v>
      </c>
      <c r="C1627" t="s">
        <v>7554</v>
      </c>
      <c r="D1627" t="s">
        <v>6164</v>
      </c>
      <c r="E1627" t="s">
        <v>525</v>
      </c>
      <c r="F1627">
        <v>2</v>
      </c>
      <c r="G1627">
        <v>2022</v>
      </c>
      <c r="H1627" s="1">
        <v>45000.775293576386</v>
      </c>
      <c r="I1627" t="s">
        <v>3355</v>
      </c>
      <c r="J1627">
        <v>75.099999999999994</v>
      </c>
      <c r="K1627">
        <v>0</v>
      </c>
      <c r="L1627" t="s">
        <v>38</v>
      </c>
      <c r="M1627" t="s">
        <v>79</v>
      </c>
      <c r="Q1627">
        <v>75.099999999999994</v>
      </c>
      <c r="R1627" t="s">
        <v>52</v>
      </c>
      <c r="S1627">
        <v>40.039009999999998</v>
      </c>
      <c r="T1627">
        <v>-74.965479999999999</v>
      </c>
      <c r="U1627">
        <v>0.65666666699999998</v>
      </c>
      <c r="V1627">
        <v>1</v>
      </c>
      <c r="W1627">
        <v>0</v>
      </c>
      <c r="X1627">
        <v>0</v>
      </c>
      <c r="Y1627">
        <v>239.6</v>
      </c>
      <c r="Z1627">
        <v>34007092001</v>
      </c>
      <c r="AA1627">
        <v>310.85275511108995</v>
      </c>
      <c r="AB1627" t="s">
        <v>1135</v>
      </c>
      <c r="AC1627" t="s">
        <v>54</v>
      </c>
      <c r="AD1627" t="s">
        <v>54</v>
      </c>
      <c r="AE1627" t="s">
        <v>65</v>
      </c>
      <c r="AF1627" t="s">
        <v>7555</v>
      </c>
    </row>
    <row r="1628" spans="1:32" x14ac:dyDescent="0.25">
      <c r="A1628" t="s">
        <v>7556</v>
      </c>
      <c r="B1628" t="s">
        <v>7557</v>
      </c>
      <c r="C1628" t="s">
        <v>7558</v>
      </c>
      <c r="D1628" t="s">
        <v>7559</v>
      </c>
      <c r="E1628" t="s">
        <v>192</v>
      </c>
      <c r="F1628">
        <v>4</v>
      </c>
      <c r="G1628">
        <v>2022</v>
      </c>
      <c r="H1628" s="1">
        <v>44980.562143796298</v>
      </c>
      <c r="I1628" t="s">
        <v>3355</v>
      </c>
      <c r="J1628">
        <v>75.06</v>
      </c>
      <c r="K1628">
        <v>0</v>
      </c>
      <c r="L1628" t="s">
        <v>38</v>
      </c>
      <c r="M1628" t="s">
        <v>51</v>
      </c>
      <c r="N1628">
        <v>75.06</v>
      </c>
      <c r="R1628" t="s">
        <v>214</v>
      </c>
      <c r="S1628">
        <v>32.5259</v>
      </c>
      <c r="T1628">
        <v>-86.364800000000002</v>
      </c>
      <c r="U1628">
        <v>4.2526666669999997</v>
      </c>
      <c r="V1628">
        <v>2</v>
      </c>
      <c r="W1628">
        <v>2.2999999999999998</v>
      </c>
      <c r="X1628">
        <v>2.4300000000000002</v>
      </c>
      <c r="Y1628">
        <v>828.34900000000005</v>
      </c>
      <c r="Z1628">
        <v>1000421001</v>
      </c>
      <c r="AA1628">
        <v>691.99793170599992</v>
      </c>
      <c r="AB1628" t="s">
        <v>41</v>
      </c>
      <c r="AC1628" t="s">
        <v>54</v>
      </c>
      <c r="AD1628" t="s">
        <v>54</v>
      </c>
      <c r="AE1628" t="s">
        <v>73</v>
      </c>
      <c r="AF1628" t="s">
        <v>7560</v>
      </c>
    </row>
    <row r="1629" spans="1:32" x14ac:dyDescent="0.25">
      <c r="A1629" t="s">
        <v>7561</v>
      </c>
      <c r="B1629" t="s">
        <v>7562</v>
      </c>
      <c r="C1629" t="s">
        <v>7563</v>
      </c>
      <c r="D1629" t="s">
        <v>7564</v>
      </c>
      <c r="E1629" t="s">
        <v>213</v>
      </c>
      <c r="F1629">
        <v>3</v>
      </c>
      <c r="G1629">
        <v>2022</v>
      </c>
      <c r="H1629" s="1">
        <v>44943.581422685187</v>
      </c>
      <c r="I1629" t="s">
        <v>3355</v>
      </c>
      <c r="J1629">
        <v>75.02</v>
      </c>
      <c r="K1629">
        <v>0</v>
      </c>
      <c r="L1629" t="s">
        <v>38</v>
      </c>
      <c r="M1629" t="s">
        <v>51</v>
      </c>
      <c r="N1629">
        <v>75.02</v>
      </c>
      <c r="R1629" t="s">
        <v>52</v>
      </c>
      <c r="S1629">
        <v>40.239392000000002</v>
      </c>
      <c r="T1629">
        <v>-77.176248000000001</v>
      </c>
      <c r="U1629">
        <v>0.99990000000000001</v>
      </c>
      <c r="V1629">
        <v>1</v>
      </c>
      <c r="W1629">
        <v>1.3</v>
      </c>
      <c r="X1629">
        <v>0</v>
      </c>
      <c r="Y1629">
        <v>364.03269999999998</v>
      </c>
      <c r="Z1629">
        <v>42003095001</v>
      </c>
      <c r="AA1629">
        <v>315.04116364510003</v>
      </c>
      <c r="AB1629" t="s">
        <v>41</v>
      </c>
      <c r="AC1629" t="s">
        <v>54</v>
      </c>
      <c r="AD1629" t="s">
        <v>54</v>
      </c>
      <c r="AE1629" t="s">
        <v>73</v>
      </c>
      <c r="AF1629" t="s">
        <v>7565</v>
      </c>
    </row>
    <row r="1630" spans="1:32" x14ac:dyDescent="0.25">
      <c r="A1630" t="s">
        <v>7566</v>
      </c>
      <c r="B1630" t="s">
        <v>7567</v>
      </c>
      <c r="C1630" t="s">
        <v>7568</v>
      </c>
      <c r="D1630" t="s">
        <v>7569</v>
      </c>
      <c r="E1630" t="s">
        <v>1948</v>
      </c>
      <c r="F1630">
        <v>6</v>
      </c>
      <c r="G1630">
        <v>2022</v>
      </c>
      <c r="H1630" s="1">
        <v>44958.443851504628</v>
      </c>
      <c r="I1630" t="s">
        <v>3355</v>
      </c>
      <c r="J1630">
        <v>75</v>
      </c>
      <c r="K1630">
        <v>0</v>
      </c>
      <c r="L1630" t="s">
        <v>38</v>
      </c>
      <c r="M1630" t="s">
        <v>679</v>
      </c>
      <c r="O1630">
        <v>75</v>
      </c>
      <c r="R1630" t="s">
        <v>52</v>
      </c>
      <c r="S1630">
        <v>31.677692</v>
      </c>
      <c r="T1630">
        <v>-92.130425000000002</v>
      </c>
      <c r="U1630">
        <v>0.53200000000000003</v>
      </c>
      <c r="V1630">
        <v>1</v>
      </c>
      <c r="W1630">
        <v>1.4</v>
      </c>
      <c r="X1630">
        <v>0</v>
      </c>
      <c r="Y1630">
        <v>194.09399999999999</v>
      </c>
      <c r="Z1630">
        <v>22000640001</v>
      </c>
      <c r="AA1630">
        <v>382.41990962699998</v>
      </c>
      <c r="AB1630" t="s">
        <v>118</v>
      </c>
      <c r="AC1630" t="s">
        <v>64</v>
      </c>
      <c r="AD1630" t="s">
        <v>54</v>
      </c>
      <c r="AE1630" t="s">
        <v>55</v>
      </c>
      <c r="AF1630" t="s">
        <v>7570</v>
      </c>
    </row>
    <row r="1631" spans="1:32" x14ac:dyDescent="0.25">
      <c r="A1631" t="s">
        <v>7571</v>
      </c>
      <c r="B1631" t="s">
        <v>7572</v>
      </c>
      <c r="C1631" t="s">
        <v>7573</v>
      </c>
      <c r="D1631" t="s">
        <v>3176</v>
      </c>
      <c r="E1631" t="s">
        <v>213</v>
      </c>
      <c r="F1631">
        <v>3</v>
      </c>
      <c r="G1631">
        <v>2022</v>
      </c>
      <c r="H1631" s="1">
        <v>44966.464934571763</v>
      </c>
      <c r="I1631" t="s">
        <v>3355</v>
      </c>
      <c r="J1631">
        <v>74.930000000000007</v>
      </c>
      <c r="K1631">
        <v>0</v>
      </c>
      <c r="L1631" t="s">
        <v>38</v>
      </c>
      <c r="M1631" t="s">
        <v>51</v>
      </c>
      <c r="N1631">
        <v>74.930000000000007</v>
      </c>
      <c r="R1631" t="s">
        <v>52</v>
      </c>
      <c r="S1631">
        <v>40.948799999999999</v>
      </c>
      <c r="T1631">
        <v>-76.886499999999998</v>
      </c>
      <c r="U1631">
        <v>0.96341666699999995</v>
      </c>
      <c r="V1631">
        <v>1</v>
      </c>
      <c r="W1631">
        <v>2.42</v>
      </c>
      <c r="X1631">
        <v>0</v>
      </c>
      <c r="Y1631">
        <v>350.38299999999998</v>
      </c>
      <c r="Z1631">
        <v>42004030001</v>
      </c>
      <c r="AA1631">
        <v>713.85049797039994</v>
      </c>
      <c r="AB1631" t="s">
        <v>53</v>
      </c>
      <c r="AC1631" t="s">
        <v>42</v>
      </c>
      <c r="AD1631" t="s">
        <v>54</v>
      </c>
      <c r="AE1631" t="s">
        <v>54</v>
      </c>
      <c r="AF1631" t="s">
        <v>7574</v>
      </c>
    </row>
    <row r="1632" spans="1:32" x14ac:dyDescent="0.25">
      <c r="A1632" t="s">
        <v>7575</v>
      </c>
      <c r="B1632" t="s">
        <v>7576</v>
      </c>
      <c r="C1632" t="s">
        <v>7576</v>
      </c>
      <c r="D1632" t="s">
        <v>98</v>
      </c>
      <c r="E1632" t="s">
        <v>99</v>
      </c>
      <c r="F1632">
        <v>6</v>
      </c>
      <c r="G1632">
        <v>2022</v>
      </c>
      <c r="H1632" s="1">
        <v>44832.35944847222</v>
      </c>
      <c r="I1632" t="s">
        <v>3355</v>
      </c>
      <c r="J1632">
        <v>74.63</v>
      </c>
      <c r="K1632">
        <v>0</v>
      </c>
      <c r="L1632" t="s">
        <v>38</v>
      </c>
      <c r="M1632" t="s">
        <v>79</v>
      </c>
      <c r="Q1632">
        <v>74.63</v>
      </c>
      <c r="R1632" t="s">
        <v>52</v>
      </c>
      <c r="S1632">
        <v>29.961943999999999</v>
      </c>
      <c r="T1632">
        <v>-95.588887999999997</v>
      </c>
      <c r="U1632">
        <v>0.49030833299999999</v>
      </c>
      <c r="V1632">
        <v>1</v>
      </c>
      <c r="W1632">
        <v>0.95</v>
      </c>
      <c r="X1632">
        <v>1.5</v>
      </c>
      <c r="Y1632">
        <v>178.96250000000001</v>
      </c>
      <c r="AB1632" t="s">
        <v>41</v>
      </c>
      <c r="AC1632" t="s">
        <v>54</v>
      </c>
      <c r="AD1632" t="s">
        <v>54</v>
      </c>
      <c r="AE1632" t="s">
        <v>73</v>
      </c>
      <c r="AF1632" t="s">
        <v>7577</v>
      </c>
    </row>
    <row r="1633" spans="1:32" x14ac:dyDescent="0.25">
      <c r="A1633" t="s">
        <v>7578</v>
      </c>
      <c r="B1633" t="s">
        <v>7579</v>
      </c>
      <c r="C1633" t="s">
        <v>7579</v>
      </c>
      <c r="D1633" t="s">
        <v>6433</v>
      </c>
      <c r="E1633" t="s">
        <v>99</v>
      </c>
      <c r="F1633">
        <v>6</v>
      </c>
      <c r="G1633">
        <v>2022</v>
      </c>
      <c r="H1633" s="1">
        <v>44823.551358877317</v>
      </c>
      <c r="I1633" t="s">
        <v>3355</v>
      </c>
      <c r="J1633">
        <v>74.3</v>
      </c>
      <c r="K1633">
        <v>0</v>
      </c>
      <c r="L1633" t="s">
        <v>38</v>
      </c>
      <c r="M1633" t="s">
        <v>79</v>
      </c>
      <c r="Q1633">
        <v>74.3</v>
      </c>
      <c r="R1633" t="s">
        <v>52</v>
      </c>
      <c r="S1633">
        <v>30.109711000000001</v>
      </c>
      <c r="T1633">
        <v>-95.607494000000003</v>
      </c>
      <c r="U1633">
        <v>0.59884166699999997</v>
      </c>
      <c r="V1633">
        <v>1</v>
      </c>
      <c r="W1633">
        <v>1.5</v>
      </c>
      <c r="X1633">
        <v>1.5</v>
      </c>
      <c r="Y1633">
        <v>218.62639999999999</v>
      </c>
      <c r="AB1633" t="s">
        <v>41</v>
      </c>
      <c r="AC1633" t="s">
        <v>54</v>
      </c>
      <c r="AD1633" t="s">
        <v>54</v>
      </c>
      <c r="AE1633" t="s">
        <v>73</v>
      </c>
      <c r="AF1633" t="s">
        <v>7580</v>
      </c>
    </row>
    <row r="1634" spans="1:32" x14ac:dyDescent="0.25">
      <c r="A1634" t="s">
        <v>7581</v>
      </c>
      <c r="B1634" t="s">
        <v>7582</v>
      </c>
      <c r="C1634" t="s">
        <v>7583</v>
      </c>
      <c r="D1634" t="s">
        <v>7584</v>
      </c>
      <c r="E1634" t="s">
        <v>3411</v>
      </c>
      <c r="F1634">
        <v>3</v>
      </c>
      <c r="G1634">
        <v>2022</v>
      </c>
      <c r="H1634" s="1">
        <v>44935.431370034719</v>
      </c>
      <c r="I1634" t="s">
        <v>3355</v>
      </c>
      <c r="J1634">
        <v>74.19</v>
      </c>
      <c r="K1634">
        <v>0</v>
      </c>
      <c r="L1634" t="s">
        <v>38</v>
      </c>
      <c r="M1634" t="s">
        <v>51</v>
      </c>
      <c r="N1634">
        <v>74.19</v>
      </c>
      <c r="R1634" t="s">
        <v>52</v>
      </c>
      <c r="S1634">
        <v>38.471139999999998</v>
      </c>
      <c r="T1634">
        <v>-75.218199999999996</v>
      </c>
      <c r="U1634">
        <v>1.0215833329999999</v>
      </c>
      <c r="V1634">
        <v>1</v>
      </c>
      <c r="W1634">
        <v>0</v>
      </c>
      <c r="X1634">
        <v>0</v>
      </c>
      <c r="Y1634">
        <v>372.565</v>
      </c>
      <c r="Z1634">
        <v>10000008001</v>
      </c>
      <c r="AA1634">
        <v>427.94608934450002</v>
      </c>
      <c r="AB1634" t="s">
        <v>41</v>
      </c>
      <c r="AC1634" t="s">
        <v>54</v>
      </c>
      <c r="AD1634" t="s">
        <v>54</v>
      </c>
      <c r="AE1634" t="s">
        <v>438</v>
      </c>
      <c r="AF1634" t="s">
        <v>7585</v>
      </c>
    </row>
    <row r="1635" spans="1:32" x14ac:dyDescent="0.25">
      <c r="A1635" t="s">
        <v>7586</v>
      </c>
      <c r="B1635" t="s">
        <v>7587</v>
      </c>
      <c r="C1635" t="s">
        <v>7588</v>
      </c>
      <c r="D1635" t="s">
        <v>135</v>
      </c>
      <c r="E1635" t="s">
        <v>253</v>
      </c>
      <c r="F1635">
        <v>5</v>
      </c>
      <c r="G1635">
        <v>2022</v>
      </c>
      <c r="H1635" s="1">
        <v>44984.52092771991</v>
      </c>
      <c r="I1635" t="s">
        <v>3355</v>
      </c>
      <c r="J1635">
        <v>74.099999999999994</v>
      </c>
      <c r="K1635">
        <v>0</v>
      </c>
      <c r="L1635" t="s">
        <v>38</v>
      </c>
      <c r="M1635" t="s">
        <v>51</v>
      </c>
      <c r="N1635">
        <v>74.099999999999994</v>
      </c>
      <c r="R1635" t="s">
        <v>52</v>
      </c>
      <c r="S1635">
        <v>39.654000000000003</v>
      </c>
      <c r="T1635">
        <v>-87.397778000000002</v>
      </c>
      <c r="U1635">
        <v>0.472516667</v>
      </c>
      <c r="V1635">
        <v>1</v>
      </c>
      <c r="W1635">
        <v>2</v>
      </c>
      <c r="X1635">
        <v>0.4</v>
      </c>
      <c r="Y1635">
        <v>172.17869999999999</v>
      </c>
      <c r="Z1635">
        <v>18000302001</v>
      </c>
      <c r="AA1635">
        <v>284.08336143720004</v>
      </c>
      <c r="AB1635" t="s">
        <v>41</v>
      </c>
      <c r="AC1635" t="s">
        <v>72</v>
      </c>
      <c r="AD1635" t="s">
        <v>54</v>
      </c>
      <c r="AE1635" t="s">
        <v>44</v>
      </c>
      <c r="AF1635" t="s">
        <v>7589</v>
      </c>
    </row>
    <row r="1636" spans="1:32" x14ac:dyDescent="0.25">
      <c r="A1636" t="s">
        <v>7590</v>
      </c>
      <c r="B1636" t="s">
        <v>7591</v>
      </c>
      <c r="C1636" t="s">
        <v>7592</v>
      </c>
      <c r="D1636" t="s">
        <v>7593</v>
      </c>
      <c r="E1636" t="s">
        <v>629</v>
      </c>
      <c r="F1636">
        <v>6</v>
      </c>
      <c r="G1636">
        <v>2022</v>
      </c>
      <c r="H1636" s="1">
        <v>44976.567841053242</v>
      </c>
      <c r="I1636" t="s">
        <v>3355</v>
      </c>
      <c r="J1636">
        <v>74</v>
      </c>
      <c r="K1636">
        <v>0</v>
      </c>
      <c r="L1636" t="s">
        <v>38</v>
      </c>
      <c r="M1636" t="s">
        <v>79</v>
      </c>
      <c r="Q1636">
        <v>74</v>
      </c>
      <c r="R1636" t="s">
        <v>94</v>
      </c>
      <c r="S1636">
        <v>36.822749999999999</v>
      </c>
      <c r="T1636">
        <v>-107.99621999999999</v>
      </c>
      <c r="Z1636">
        <v>35000104001</v>
      </c>
      <c r="AA1636">
        <v>437.05132528799993</v>
      </c>
      <c r="AB1636" t="s">
        <v>41</v>
      </c>
      <c r="AC1636" t="s">
        <v>72</v>
      </c>
      <c r="AD1636" t="s">
        <v>54</v>
      </c>
      <c r="AE1636" t="s">
        <v>73</v>
      </c>
      <c r="AF1636" t="s">
        <v>7594</v>
      </c>
    </row>
    <row r="1637" spans="1:32" x14ac:dyDescent="0.25">
      <c r="A1637" t="s">
        <v>7595</v>
      </c>
      <c r="B1637" t="s">
        <v>7596</v>
      </c>
      <c r="C1637" t="s">
        <v>7597</v>
      </c>
      <c r="D1637" t="s">
        <v>6959</v>
      </c>
      <c r="E1637" t="s">
        <v>85</v>
      </c>
      <c r="F1637">
        <v>2</v>
      </c>
      <c r="G1637">
        <v>2022</v>
      </c>
      <c r="H1637" s="1">
        <v>44985.456365949074</v>
      </c>
      <c r="I1637" t="s">
        <v>3355</v>
      </c>
      <c r="J1637">
        <v>74</v>
      </c>
      <c r="K1637">
        <v>0</v>
      </c>
      <c r="L1637" t="s">
        <v>38</v>
      </c>
      <c r="M1637" t="s">
        <v>79</v>
      </c>
      <c r="Q1637">
        <v>74</v>
      </c>
      <c r="R1637" t="s">
        <v>52</v>
      </c>
      <c r="S1637">
        <v>42.312660000000001</v>
      </c>
      <c r="T1637">
        <v>-75.398579999999995</v>
      </c>
      <c r="U1637">
        <v>0</v>
      </c>
      <c r="V1637">
        <v>2</v>
      </c>
      <c r="W1637">
        <v>1.7</v>
      </c>
      <c r="X1637">
        <v>0</v>
      </c>
      <c r="Y1637">
        <v>0</v>
      </c>
      <c r="Z1637">
        <v>36004048001</v>
      </c>
      <c r="AA1637">
        <v>400.26617207625998</v>
      </c>
      <c r="AB1637" t="s">
        <v>118</v>
      </c>
      <c r="AC1637" t="s">
        <v>54</v>
      </c>
      <c r="AD1637" t="s">
        <v>54</v>
      </c>
      <c r="AE1637" t="s">
        <v>54</v>
      </c>
      <c r="AF1637" t="s">
        <v>7598</v>
      </c>
    </row>
    <row r="1638" spans="1:32" x14ac:dyDescent="0.25">
      <c r="A1638" t="s">
        <v>7599</v>
      </c>
      <c r="B1638" t="s">
        <v>7600</v>
      </c>
      <c r="C1638" t="s">
        <v>7601</v>
      </c>
      <c r="D1638" t="s">
        <v>7602</v>
      </c>
      <c r="E1638" t="s">
        <v>111</v>
      </c>
      <c r="F1638">
        <v>4</v>
      </c>
      <c r="G1638">
        <v>2022</v>
      </c>
      <c r="H1638" s="1">
        <v>44978.631471446759</v>
      </c>
      <c r="I1638" t="s">
        <v>3355</v>
      </c>
      <c r="J1638">
        <v>74</v>
      </c>
      <c r="K1638">
        <v>0</v>
      </c>
      <c r="L1638" t="s">
        <v>38</v>
      </c>
      <c r="M1638" t="s">
        <v>51</v>
      </c>
      <c r="N1638">
        <v>74</v>
      </c>
      <c r="R1638" t="s">
        <v>52</v>
      </c>
      <c r="S1638">
        <v>33.268194000000001</v>
      </c>
      <c r="T1638">
        <v>-84.256721999999996</v>
      </c>
      <c r="U1638">
        <v>0.51141666699999999</v>
      </c>
      <c r="V1638">
        <v>1</v>
      </c>
      <c r="W1638">
        <v>1.5</v>
      </c>
      <c r="X1638">
        <v>0.7</v>
      </c>
      <c r="Y1638">
        <v>186.23500000000001</v>
      </c>
      <c r="Z1638">
        <v>13000204003</v>
      </c>
      <c r="AA1638">
        <v>620.97709134670015</v>
      </c>
      <c r="AB1638" t="s">
        <v>41</v>
      </c>
      <c r="AC1638" t="s">
        <v>54</v>
      </c>
      <c r="AD1638" t="s">
        <v>54</v>
      </c>
      <c r="AE1638" t="s">
        <v>54</v>
      </c>
      <c r="AF1638" t="s">
        <v>7603</v>
      </c>
    </row>
    <row r="1639" spans="1:32" x14ac:dyDescent="0.25">
      <c r="A1639" t="s">
        <v>7604</v>
      </c>
      <c r="B1639" t="s">
        <v>7605</v>
      </c>
      <c r="C1639" t="s">
        <v>7605</v>
      </c>
      <c r="D1639" t="s">
        <v>98</v>
      </c>
      <c r="E1639" t="s">
        <v>99</v>
      </c>
      <c r="F1639">
        <v>6</v>
      </c>
      <c r="G1639">
        <v>2022</v>
      </c>
      <c r="H1639" s="1">
        <v>44834.781057384258</v>
      </c>
      <c r="I1639" t="s">
        <v>3355</v>
      </c>
      <c r="J1639">
        <v>73.89</v>
      </c>
      <c r="K1639">
        <v>0</v>
      </c>
      <c r="L1639" t="s">
        <v>38</v>
      </c>
      <c r="M1639" t="s">
        <v>51</v>
      </c>
      <c r="N1639">
        <v>73.89</v>
      </c>
      <c r="R1639" t="s">
        <v>52</v>
      </c>
      <c r="S1639">
        <v>29.746033000000001</v>
      </c>
      <c r="T1639">
        <v>-95.465400000000002</v>
      </c>
      <c r="U1639">
        <v>0.63404683299999998</v>
      </c>
      <c r="V1639">
        <v>1</v>
      </c>
      <c r="W1639">
        <v>1.5</v>
      </c>
      <c r="X1639">
        <v>0</v>
      </c>
      <c r="Y1639">
        <v>231.397491</v>
      </c>
      <c r="AB1639" t="s">
        <v>41</v>
      </c>
      <c r="AC1639" t="s">
        <v>54</v>
      </c>
      <c r="AD1639" t="s">
        <v>54</v>
      </c>
      <c r="AE1639" t="s">
        <v>54</v>
      </c>
      <c r="AF1639" t="s">
        <v>7606</v>
      </c>
    </row>
    <row r="1640" spans="1:32" x14ac:dyDescent="0.25">
      <c r="A1640" t="s">
        <v>7607</v>
      </c>
      <c r="B1640" t="s">
        <v>7608</v>
      </c>
      <c r="C1640" t="s">
        <v>7609</v>
      </c>
      <c r="D1640" t="s">
        <v>7610</v>
      </c>
      <c r="E1640" t="s">
        <v>259</v>
      </c>
      <c r="F1640">
        <v>7</v>
      </c>
      <c r="G1640">
        <v>2022</v>
      </c>
      <c r="H1640" s="1">
        <v>44959.591865856484</v>
      </c>
      <c r="I1640" t="s">
        <v>3355</v>
      </c>
      <c r="J1640">
        <v>73.5</v>
      </c>
      <c r="K1640">
        <v>0</v>
      </c>
      <c r="L1640" t="s">
        <v>38</v>
      </c>
      <c r="M1640" t="s">
        <v>51</v>
      </c>
      <c r="N1640">
        <v>73.5</v>
      </c>
      <c r="R1640" t="s">
        <v>52</v>
      </c>
      <c r="S1640">
        <v>41.005474</v>
      </c>
      <c r="T1640">
        <v>-95.238968999999997</v>
      </c>
      <c r="U1640">
        <v>0</v>
      </c>
      <c r="V1640">
        <v>1</v>
      </c>
      <c r="W1640">
        <v>3.6</v>
      </c>
      <c r="X1640">
        <v>2.7</v>
      </c>
      <c r="Y1640">
        <v>0</v>
      </c>
      <c r="Z1640">
        <v>19000719001</v>
      </c>
      <c r="AA1640">
        <v>826.39121423205995</v>
      </c>
      <c r="AB1640" t="s">
        <v>53</v>
      </c>
      <c r="AC1640" t="s">
        <v>42</v>
      </c>
      <c r="AD1640" t="s">
        <v>54</v>
      </c>
      <c r="AE1640" t="s">
        <v>73</v>
      </c>
      <c r="AF1640" t="s">
        <v>7611</v>
      </c>
    </row>
    <row r="1641" spans="1:32" x14ac:dyDescent="0.25">
      <c r="A1641" t="s">
        <v>7612</v>
      </c>
      <c r="B1641" t="s">
        <v>7613</v>
      </c>
      <c r="C1641" t="s">
        <v>7614</v>
      </c>
      <c r="D1641" t="s">
        <v>7615</v>
      </c>
      <c r="E1641" t="s">
        <v>111</v>
      </c>
      <c r="F1641">
        <v>4</v>
      </c>
      <c r="G1641">
        <v>2022</v>
      </c>
      <c r="H1641" s="1">
        <v>44907.431730821758</v>
      </c>
      <c r="I1641" t="s">
        <v>3355</v>
      </c>
      <c r="J1641">
        <v>72.78</v>
      </c>
      <c r="K1641">
        <v>0</v>
      </c>
      <c r="L1641" t="s">
        <v>38</v>
      </c>
      <c r="M1641" t="s">
        <v>679</v>
      </c>
      <c r="O1641">
        <v>73</v>
      </c>
      <c r="R1641" t="s">
        <v>52</v>
      </c>
      <c r="S1641">
        <v>33.154316000000001</v>
      </c>
      <c r="T1641">
        <v>-84.938434000000001</v>
      </c>
      <c r="U1641">
        <v>0.36641666699999997</v>
      </c>
      <c r="V1641">
        <v>1</v>
      </c>
      <c r="W1641">
        <v>1.5</v>
      </c>
      <c r="X1641">
        <v>0.46300000000000002</v>
      </c>
      <c r="Y1641">
        <v>133.47</v>
      </c>
      <c r="Z1641">
        <v>13000657001</v>
      </c>
      <c r="AA1641">
        <v>360.56734336260001</v>
      </c>
      <c r="AB1641" t="s">
        <v>41</v>
      </c>
      <c r="AC1641" t="s">
        <v>54</v>
      </c>
      <c r="AD1641" t="s">
        <v>54</v>
      </c>
      <c r="AE1641" t="s">
        <v>73</v>
      </c>
      <c r="AF1641" t="s">
        <v>7616</v>
      </c>
    </row>
    <row r="1642" spans="1:32" x14ac:dyDescent="0.25">
      <c r="A1642" t="s">
        <v>7617</v>
      </c>
      <c r="B1642" t="s">
        <v>7618</v>
      </c>
      <c r="C1642" t="s">
        <v>7619</v>
      </c>
      <c r="D1642" t="s">
        <v>7620</v>
      </c>
      <c r="E1642" t="s">
        <v>543</v>
      </c>
      <c r="F1642">
        <v>7</v>
      </c>
      <c r="G1642">
        <v>2022</v>
      </c>
      <c r="H1642" s="1">
        <v>44952.499192650466</v>
      </c>
      <c r="I1642" t="s">
        <v>3355</v>
      </c>
      <c r="J1642">
        <v>72.69</v>
      </c>
      <c r="K1642">
        <v>0</v>
      </c>
      <c r="L1642" t="s">
        <v>38</v>
      </c>
      <c r="M1642" t="s">
        <v>51</v>
      </c>
      <c r="N1642">
        <v>72.69</v>
      </c>
      <c r="R1642" t="s">
        <v>52</v>
      </c>
      <c r="S1642">
        <v>38.238972599999997</v>
      </c>
      <c r="T1642">
        <v>-91.129642000000004</v>
      </c>
      <c r="U1642">
        <v>1.064044083</v>
      </c>
      <c r="V1642">
        <v>1</v>
      </c>
      <c r="W1642">
        <v>0</v>
      </c>
      <c r="X1642">
        <v>0</v>
      </c>
      <c r="Y1642">
        <v>387.801964</v>
      </c>
      <c r="Z1642">
        <v>29001181003</v>
      </c>
      <c r="AA1642">
        <v>457.08284436370002</v>
      </c>
      <c r="AB1642" t="s">
        <v>41</v>
      </c>
      <c r="AC1642" t="s">
        <v>72</v>
      </c>
      <c r="AD1642" t="s">
        <v>54</v>
      </c>
      <c r="AE1642" t="s">
        <v>65</v>
      </c>
      <c r="AF1642" t="s">
        <v>7621</v>
      </c>
    </row>
    <row r="1643" spans="1:32" x14ac:dyDescent="0.25">
      <c r="A1643" t="s">
        <v>7622</v>
      </c>
      <c r="B1643" t="s">
        <v>7623</v>
      </c>
      <c r="C1643" t="s">
        <v>7624</v>
      </c>
      <c r="D1643" t="s">
        <v>7625</v>
      </c>
      <c r="E1643" t="s">
        <v>111</v>
      </c>
      <c r="F1643">
        <v>4</v>
      </c>
      <c r="G1643">
        <v>2022</v>
      </c>
      <c r="H1643" s="1">
        <v>44930.37946708333</v>
      </c>
      <c r="I1643" t="s">
        <v>3355</v>
      </c>
      <c r="J1643">
        <v>72.099999999999994</v>
      </c>
      <c r="K1643">
        <v>0</v>
      </c>
      <c r="L1643" t="s">
        <v>38</v>
      </c>
      <c r="M1643" t="s">
        <v>79</v>
      </c>
      <c r="Q1643">
        <v>72.099999999999994</v>
      </c>
      <c r="R1643" t="s">
        <v>94</v>
      </c>
      <c r="S1643">
        <v>34.874167</v>
      </c>
      <c r="T1643">
        <v>-83.969667000000001</v>
      </c>
      <c r="U1643">
        <v>0.31274999999999997</v>
      </c>
      <c r="V1643">
        <v>1</v>
      </c>
      <c r="W1643">
        <v>0.4</v>
      </c>
      <c r="X1643">
        <v>0.28999999999999998</v>
      </c>
      <c r="Y1643">
        <v>114.102</v>
      </c>
      <c r="Z1643">
        <v>13000530001</v>
      </c>
      <c r="AA1643">
        <v>49.168274094899999</v>
      </c>
      <c r="AB1643" t="s">
        <v>41</v>
      </c>
      <c r="AC1643" t="s">
        <v>54</v>
      </c>
      <c r="AD1643" t="s">
        <v>54</v>
      </c>
      <c r="AE1643" t="s">
        <v>73</v>
      </c>
      <c r="AF1643" t="s">
        <v>7626</v>
      </c>
    </row>
    <row r="1644" spans="1:32" x14ac:dyDescent="0.25">
      <c r="A1644" t="s">
        <v>7627</v>
      </c>
      <c r="B1644" t="s">
        <v>7628</v>
      </c>
      <c r="C1644" t="s">
        <v>7629</v>
      </c>
      <c r="D1644" t="s">
        <v>7630</v>
      </c>
      <c r="E1644" t="s">
        <v>213</v>
      </c>
      <c r="F1644">
        <v>3</v>
      </c>
      <c r="G1644">
        <v>2022</v>
      </c>
      <c r="H1644" s="1">
        <v>44963.609868518521</v>
      </c>
      <c r="I1644" t="s">
        <v>3355</v>
      </c>
      <c r="J1644">
        <v>70.745999999999995</v>
      </c>
      <c r="K1644">
        <v>0</v>
      </c>
      <c r="L1644" t="s">
        <v>38</v>
      </c>
      <c r="M1644" t="s">
        <v>630</v>
      </c>
      <c r="N1644">
        <v>29.2</v>
      </c>
      <c r="O1644">
        <v>42</v>
      </c>
      <c r="R1644" t="s">
        <v>52</v>
      </c>
      <c r="S1644">
        <v>40.685343000000003</v>
      </c>
      <c r="T1644">
        <v>-80.322697000000005</v>
      </c>
      <c r="U1644">
        <v>1.097</v>
      </c>
      <c r="V1644">
        <v>1</v>
      </c>
      <c r="W1644">
        <v>2</v>
      </c>
      <c r="X1644">
        <v>0</v>
      </c>
      <c r="Y1644">
        <v>398.66800000000001</v>
      </c>
      <c r="Z1644">
        <v>42005087001</v>
      </c>
      <c r="AA1644">
        <v>431.58818372190018</v>
      </c>
      <c r="AB1644" t="s">
        <v>544</v>
      </c>
      <c r="AC1644" t="s">
        <v>54</v>
      </c>
      <c r="AD1644" t="s">
        <v>54</v>
      </c>
      <c r="AE1644" t="s">
        <v>73</v>
      </c>
      <c r="AF1644" t="s">
        <v>7631</v>
      </c>
    </row>
    <row r="1645" spans="1:32" x14ac:dyDescent="0.25">
      <c r="A1645" t="s">
        <v>7632</v>
      </c>
      <c r="B1645" t="s">
        <v>7633</v>
      </c>
      <c r="C1645" t="s">
        <v>7634</v>
      </c>
      <c r="D1645" t="s">
        <v>5925</v>
      </c>
      <c r="E1645" t="s">
        <v>85</v>
      </c>
      <c r="F1645">
        <v>2</v>
      </c>
      <c r="G1645">
        <v>2022</v>
      </c>
      <c r="H1645" s="1">
        <v>44951.445702418983</v>
      </c>
      <c r="I1645" t="s">
        <v>3355</v>
      </c>
      <c r="J1645">
        <v>70.67</v>
      </c>
      <c r="K1645">
        <v>0</v>
      </c>
      <c r="L1645" t="s">
        <v>38</v>
      </c>
      <c r="M1645" t="s">
        <v>79</v>
      </c>
      <c r="Q1645">
        <v>70.67</v>
      </c>
      <c r="R1645" t="s">
        <v>94</v>
      </c>
      <c r="S1645">
        <v>42.257944000000002</v>
      </c>
      <c r="T1645">
        <v>-73.761250000000004</v>
      </c>
      <c r="U1645">
        <v>0</v>
      </c>
      <c r="V1645">
        <v>1</v>
      </c>
      <c r="W1645">
        <v>1.35</v>
      </c>
      <c r="X1645">
        <v>0</v>
      </c>
      <c r="Y1645">
        <v>0</v>
      </c>
      <c r="Z1645">
        <v>36004007001</v>
      </c>
      <c r="AA1645">
        <v>220.71091927044</v>
      </c>
      <c r="AB1645" t="s">
        <v>41</v>
      </c>
      <c r="AC1645" t="s">
        <v>54</v>
      </c>
      <c r="AD1645" t="s">
        <v>54</v>
      </c>
      <c r="AE1645" t="s">
        <v>55</v>
      </c>
      <c r="AF1645" t="s">
        <v>7635</v>
      </c>
    </row>
    <row r="1646" spans="1:32" x14ac:dyDescent="0.25">
      <c r="A1646" t="s">
        <v>7636</v>
      </c>
      <c r="B1646" t="s">
        <v>7637</v>
      </c>
      <c r="C1646" t="s">
        <v>7638</v>
      </c>
      <c r="D1646" t="s">
        <v>7639</v>
      </c>
      <c r="E1646" t="s">
        <v>259</v>
      </c>
      <c r="F1646">
        <v>7</v>
      </c>
      <c r="G1646">
        <v>2022</v>
      </c>
      <c r="H1646" s="1">
        <v>44949.657573101853</v>
      </c>
      <c r="I1646" t="s">
        <v>3355</v>
      </c>
      <c r="J1646">
        <v>70.099999999999994</v>
      </c>
      <c r="K1646">
        <v>0</v>
      </c>
      <c r="L1646" t="s">
        <v>38</v>
      </c>
      <c r="M1646" t="s">
        <v>51</v>
      </c>
      <c r="N1646">
        <v>70.099999999999994</v>
      </c>
      <c r="R1646" t="s">
        <v>52</v>
      </c>
      <c r="S1646">
        <v>42.469721999999997</v>
      </c>
      <c r="T1646">
        <v>-91.124167</v>
      </c>
      <c r="U1646">
        <v>0</v>
      </c>
      <c r="V1646">
        <v>1</v>
      </c>
      <c r="W1646">
        <v>3.46</v>
      </c>
      <c r="X1646">
        <v>1.179</v>
      </c>
      <c r="Y1646">
        <v>0</v>
      </c>
      <c r="Z1646">
        <v>19000251001</v>
      </c>
      <c r="AA1646">
        <v>344.17791866430002</v>
      </c>
      <c r="AB1646" t="s">
        <v>41</v>
      </c>
      <c r="AC1646" t="s">
        <v>72</v>
      </c>
      <c r="AD1646" t="s">
        <v>54</v>
      </c>
      <c r="AE1646" t="s">
        <v>73</v>
      </c>
      <c r="AF1646" t="s">
        <v>7640</v>
      </c>
    </row>
    <row r="1647" spans="1:32" x14ac:dyDescent="0.25">
      <c r="A1647" t="s">
        <v>7641</v>
      </c>
      <c r="B1647" t="s">
        <v>7642</v>
      </c>
      <c r="C1647" t="s">
        <v>7643</v>
      </c>
      <c r="D1647" t="s">
        <v>7644</v>
      </c>
      <c r="E1647" t="s">
        <v>259</v>
      </c>
      <c r="F1647">
        <v>7</v>
      </c>
      <c r="G1647">
        <v>2022</v>
      </c>
      <c r="H1647" s="1">
        <v>44958.473042372687</v>
      </c>
      <c r="I1647" t="s">
        <v>3355</v>
      </c>
      <c r="J1647">
        <v>70</v>
      </c>
      <c r="K1647">
        <v>0</v>
      </c>
      <c r="L1647" t="s">
        <v>38</v>
      </c>
      <c r="M1647" t="s">
        <v>51</v>
      </c>
      <c r="N1647">
        <v>70.099999999999994</v>
      </c>
      <c r="R1647" t="s">
        <v>52</v>
      </c>
      <c r="S1647">
        <v>42.172221999999998</v>
      </c>
      <c r="T1647">
        <v>-92.005555999999999</v>
      </c>
      <c r="U1647">
        <v>0</v>
      </c>
      <c r="V1647">
        <v>1</v>
      </c>
      <c r="W1647">
        <v>2.5299999999999998</v>
      </c>
      <c r="X1647">
        <v>1.79</v>
      </c>
      <c r="Y1647">
        <v>0</v>
      </c>
      <c r="Z1647">
        <v>19000881001</v>
      </c>
      <c r="AA1647">
        <v>597.30347789359985</v>
      </c>
      <c r="AB1647" t="s">
        <v>41</v>
      </c>
      <c r="AC1647" t="s">
        <v>64</v>
      </c>
      <c r="AD1647" t="s">
        <v>54</v>
      </c>
      <c r="AE1647" t="s">
        <v>44</v>
      </c>
      <c r="AF1647" t="s">
        <v>7645</v>
      </c>
    </row>
    <row r="1648" spans="1:32" x14ac:dyDescent="0.25">
      <c r="A1648" t="s">
        <v>7646</v>
      </c>
      <c r="B1648" t="s">
        <v>7647</v>
      </c>
      <c r="C1648" t="s">
        <v>7647</v>
      </c>
      <c r="D1648" t="s">
        <v>98</v>
      </c>
      <c r="E1648" t="s">
        <v>99</v>
      </c>
      <c r="F1648">
        <v>6</v>
      </c>
      <c r="G1648">
        <v>2022</v>
      </c>
      <c r="H1648" s="1">
        <v>44834.861744050926</v>
      </c>
      <c r="I1648" t="s">
        <v>3355</v>
      </c>
      <c r="J1648">
        <v>69.97</v>
      </c>
      <c r="K1648">
        <v>0</v>
      </c>
      <c r="L1648" t="s">
        <v>38</v>
      </c>
      <c r="M1648" t="s">
        <v>51</v>
      </c>
      <c r="N1648">
        <v>69.97</v>
      </c>
      <c r="R1648" t="s">
        <v>52</v>
      </c>
      <c r="S1648">
        <v>30.110365000000002</v>
      </c>
      <c r="T1648">
        <v>-95.405315999999999</v>
      </c>
      <c r="U1648">
        <v>0.61323450000000002</v>
      </c>
      <c r="V1648">
        <v>1</v>
      </c>
      <c r="W1648">
        <v>2.1</v>
      </c>
      <c r="X1648">
        <v>1.5</v>
      </c>
      <c r="Y1648">
        <v>223.846509</v>
      </c>
      <c r="Z1648">
        <v>48007830001</v>
      </c>
      <c r="AB1648" t="s">
        <v>41</v>
      </c>
      <c r="AC1648" t="s">
        <v>54</v>
      </c>
      <c r="AD1648" t="s">
        <v>54</v>
      </c>
      <c r="AE1648" t="s">
        <v>54</v>
      </c>
      <c r="AF1648" t="s">
        <v>7648</v>
      </c>
    </row>
    <row r="1649" spans="1:32" x14ac:dyDescent="0.25">
      <c r="A1649" t="s">
        <v>7649</v>
      </c>
      <c r="B1649" t="s">
        <v>7650</v>
      </c>
      <c r="C1649" t="s">
        <v>7650</v>
      </c>
      <c r="D1649" t="s">
        <v>98</v>
      </c>
      <c r="E1649" t="s">
        <v>99</v>
      </c>
      <c r="F1649">
        <v>6</v>
      </c>
      <c r="G1649">
        <v>2022</v>
      </c>
      <c r="H1649" s="1">
        <v>44834.597814305554</v>
      </c>
      <c r="I1649" t="s">
        <v>3355</v>
      </c>
      <c r="J1649">
        <v>69.64</v>
      </c>
      <c r="K1649">
        <v>0</v>
      </c>
      <c r="L1649" t="s">
        <v>38</v>
      </c>
      <c r="M1649" t="s">
        <v>79</v>
      </c>
      <c r="Q1649">
        <v>69.64</v>
      </c>
      <c r="R1649" t="s">
        <v>94</v>
      </c>
      <c r="S1649">
        <v>29.89141</v>
      </c>
      <c r="T1649">
        <v>-95.608459999999994</v>
      </c>
      <c r="U1649">
        <v>0.38366666700000002</v>
      </c>
      <c r="V1649">
        <v>1</v>
      </c>
      <c r="W1649">
        <v>1.2</v>
      </c>
      <c r="X1649">
        <v>0</v>
      </c>
      <c r="Y1649">
        <v>139.947</v>
      </c>
      <c r="AB1649" t="s">
        <v>41</v>
      </c>
      <c r="AC1649" t="s">
        <v>54</v>
      </c>
      <c r="AD1649" t="s">
        <v>43</v>
      </c>
      <c r="AE1649" t="s">
        <v>54</v>
      </c>
      <c r="AF1649" t="s">
        <v>7651</v>
      </c>
    </row>
    <row r="1650" spans="1:32" x14ac:dyDescent="0.25">
      <c r="A1650" t="s">
        <v>7652</v>
      </c>
      <c r="B1650" t="s">
        <v>7653</v>
      </c>
      <c r="C1650" t="s">
        <v>7654</v>
      </c>
      <c r="D1650" t="s">
        <v>7655</v>
      </c>
      <c r="E1650" t="s">
        <v>514</v>
      </c>
      <c r="F1650">
        <v>1</v>
      </c>
      <c r="G1650">
        <v>2022</v>
      </c>
      <c r="H1650" s="1">
        <v>44957.535923252311</v>
      </c>
      <c r="I1650" t="s">
        <v>3355</v>
      </c>
      <c r="J1650">
        <v>69.150000000000006</v>
      </c>
      <c r="K1650">
        <v>0</v>
      </c>
      <c r="L1650" t="s">
        <v>38</v>
      </c>
      <c r="M1650" t="s">
        <v>79</v>
      </c>
      <c r="Q1650">
        <v>69.150000000000006</v>
      </c>
      <c r="R1650" t="s">
        <v>94</v>
      </c>
      <c r="S1650">
        <v>41.384625</v>
      </c>
      <c r="T1650">
        <v>-71.478369999999998</v>
      </c>
      <c r="U1650">
        <v>0.72583333299999997</v>
      </c>
      <c r="V1650">
        <v>1</v>
      </c>
      <c r="W1650">
        <v>1.4</v>
      </c>
      <c r="X1650">
        <v>0.79</v>
      </c>
      <c r="Y1650">
        <v>264.56</v>
      </c>
      <c r="Z1650">
        <v>44000014001</v>
      </c>
      <c r="AA1650">
        <v>537.20892066650003</v>
      </c>
      <c r="AB1650" t="s">
        <v>54</v>
      </c>
      <c r="AC1650" t="s">
        <v>54</v>
      </c>
      <c r="AD1650" t="s">
        <v>54</v>
      </c>
      <c r="AE1650" t="s">
        <v>73</v>
      </c>
      <c r="AF1650" t="s">
        <v>7656</v>
      </c>
    </row>
    <row r="1651" spans="1:32" x14ac:dyDescent="0.25">
      <c r="A1651" t="s">
        <v>7657</v>
      </c>
      <c r="B1651" t="s">
        <v>7658</v>
      </c>
      <c r="C1651" t="s">
        <v>7659</v>
      </c>
      <c r="D1651" t="s">
        <v>7660</v>
      </c>
      <c r="E1651" t="s">
        <v>136</v>
      </c>
      <c r="F1651">
        <v>4</v>
      </c>
      <c r="G1651">
        <v>2022</v>
      </c>
      <c r="H1651" s="1">
        <v>44978.690574386572</v>
      </c>
      <c r="I1651" t="s">
        <v>3355</v>
      </c>
      <c r="J1651">
        <v>69</v>
      </c>
      <c r="K1651">
        <v>0</v>
      </c>
      <c r="L1651" t="s">
        <v>38</v>
      </c>
      <c r="M1651" t="s">
        <v>51</v>
      </c>
      <c r="N1651">
        <v>69</v>
      </c>
      <c r="R1651" t="s">
        <v>52</v>
      </c>
      <c r="S1651">
        <v>34.329051</v>
      </c>
      <c r="T1651">
        <v>-78.679360000000003</v>
      </c>
      <c r="U1651">
        <v>0.97476666700000003</v>
      </c>
      <c r="V1651">
        <v>1</v>
      </c>
      <c r="W1651">
        <v>3</v>
      </c>
      <c r="X1651">
        <v>0</v>
      </c>
      <c r="Y1651">
        <v>355.11259999999999</v>
      </c>
      <c r="Z1651">
        <v>37002408001</v>
      </c>
      <c r="AA1651">
        <v>793.97657427319996</v>
      </c>
      <c r="AB1651" t="s">
        <v>41</v>
      </c>
      <c r="AC1651" t="s">
        <v>54</v>
      </c>
      <c r="AD1651" t="s">
        <v>54</v>
      </c>
      <c r="AE1651" t="s">
        <v>73</v>
      </c>
      <c r="AF1651" t="s">
        <v>7661</v>
      </c>
    </row>
    <row r="1652" spans="1:32" x14ac:dyDescent="0.25">
      <c r="A1652" t="s">
        <v>7662</v>
      </c>
      <c r="B1652" t="s">
        <v>7663</v>
      </c>
      <c r="C1652" t="s">
        <v>7664</v>
      </c>
      <c r="D1652" t="s">
        <v>7665</v>
      </c>
      <c r="E1652" t="s">
        <v>111</v>
      </c>
      <c r="F1652">
        <v>4</v>
      </c>
      <c r="G1652">
        <v>2022</v>
      </c>
      <c r="H1652" s="1">
        <v>44980.905807754629</v>
      </c>
      <c r="I1652" t="s">
        <v>3355</v>
      </c>
      <c r="J1652">
        <v>68.780100000000004</v>
      </c>
      <c r="K1652">
        <v>0</v>
      </c>
      <c r="L1652" t="s">
        <v>38</v>
      </c>
      <c r="M1652" t="s">
        <v>79</v>
      </c>
      <c r="Q1652">
        <v>68.780100000000004</v>
      </c>
      <c r="R1652" t="s">
        <v>94</v>
      </c>
      <c r="S1652">
        <v>33.046222</v>
      </c>
      <c r="T1652">
        <v>-83.920472000000004</v>
      </c>
      <c r="U1652">
        <v>0.40416666699999998</v>
      </c>
      <c r="V1652">
        <v>1</v>
      </c>
      <c r="W1652">
        <v>1.4</v>
      </c>
      <c r="X1652">
        <v>1.4</v>
      </c>
      <c r="Y1652">
        <v>147.47</v>
      </c>
      <c r="Z1652">
        <v>13000623001</v>
      </c>
      <c r="AA1652">
        <v>329.60954115469997</v>
      </c>
      <c r="AB1652" t="s">
        <v>41</v>
      </c>
      <c r="AC1652" t="s">
        <v>54</v>
      </c>
      <c r="AD1652" t="s">
        <v>54</v>
      </c>
      <c r="AE1652" t="s">
        <v>73</v>
      </c>
      <c r="AF1652" t="s">
        <v>7666</v>
      </c>
    </row>
    <row r="1653" spans="1:32" x14ac:dyDescent="0.25">
      <c r="A1653" t="s">
        <v>7667</v>
      </c>
      <c r="B1653" t="s">
        <v>7668</v>
      </c>
      <c r="C1653" t="s">
        <v>7669</v>
      </c>
      <c r="D1653" t="s">
        <v>7670</v>
      </c>
      <c r="E1653" t="s">
        <v>85</v>
      </c>
      <c r="F1653">
        <v>2</v>
      </c>
      <c r="G1653">
        <v>2022</v>
      </c>
      <c r="H1653" s="1">
        <v>44981.549067731481</v>
      </c>
      <c r="I1653" t="s">
        <v>3355</v>
      </c>
      <c r="J1653">
        <v>68.3</v>
      </c>
      <c r="K1653">
        <v>0</v>
      </c>
      <c r="L1653" t="s">
        <v>38</v>
      </c>
      <c r="M1653" t="s">
        <v>79</v>
      </c>
      <c r="Q1653">
        <v>68.3</v>
      </c>
      <c r="R1653" t="s">
        <v>94</v>
      </c>
      <c r="S1653">
        <v>40.87527</v>
      </c>
      <c r="T1653">
        <v>-73.527900000000002</v>
      </c>
      <c r="U1653">
        <v>0</v>
      </c>
      <c r="V1653">
        <v>1</v>
      </c>
      <c r="W1653">
        <v>1.8</v>
      </c>
      <c r="X1653">
        <v>0</v>
      </c>
      <c r="Y1653">
        <v>0</v>
      </c>
      <c r="Z1653">
        <v>36001012001</v>
      </c>
      <c r="AA1653">
        <v>480.93856253566997</v>
      </c>
      <c r="AB1653" t="s">
        <v>41</v>
      </c>
      <c r="AC1653" t="s">
        <v>54</v>
      </c>
      <c r="AD1653" t="s">
        <v>54</v>
      </c>
      <c r="AE1653" t="s">
        <v>73</v>
      </c>
      <c r="AF1653" t="s">
        <v>7671</v>
      </c>
    </row>
    <row r="1654" spans="1:32" x14ac:dyDescent="0.25">
      <c r="A1654" t="s">
        <v>7672</v>
      </c>
      <c r="B1654" t="s">
        <v>7673</v>
      </c>
      <c r="C1654" t="s">
        <v>7674</v>
      </c>
      <c r="D1654" t="s">
        <v>7675</v>
      </c>
      <c r="E1654" t="s">
        <v>259</v>
      </c>
      <c r="F1654">
        <v>7</v>
      </c>
      <c r="G1654">
        <v>2022</v>
      </c>
      <c r="H1654" s="1">
        <v>44978.892616574078</v>
      </c>
      <c r="I1654" t="s">
        <v>3355</v>
      </c>
      <c r="J1654">
        <v>67.739999999999995</v>
      </c>
      <c r="K1654">
        <v>0</v>
      </c>
      <c r="L1654" t="s">
        <v>38</v>
      </c>
      <c r="M1654" t="s">
        <v>51</v>
      </c>
      <c r="N1654">
        <v>67.739999999999995</v>
      </c>
      <c r="R1654" t="s">
        <v>52</v>
      </c>
      <c r="S1654">
        <v>43.048299999999998</v>
      </c>
      <c r="T1654">
        <v>-92.314149999999998</v>
      </c>
      <c r="U1654">
        <v>0</v>
      </c>
      <c r="V1654">
        <v>1</v>
      </c>
      <c r="W1654">
        <v>3</v>
      </c>
      <c r="X1654">
        <v>2.2000000000000002</v>
      </c>
      <c r="Y1654">
        <v>0</v>
      </c>
      <c r="Z1654">
        <v>19000607001</v>
      </c>
      <c r="AA1654">
        <v>429.76713653320002</v>
      </c>
      <c r="AB1654" t="s">
        <v>53</v>
      </c>
      <c r="AC1654" t="s">
        <v>54</v>
      </c>
      <c r="AD1654" t="s">
        <v>54</v>
      </c>
      <c r="AE1654" t="s">
        <v>73</v>
      </c>
      <c r="AF1654" t="s">
        <v>7676</v>
      </c>
    </row>
    <row r="1655" spans="1:32" x14ac:dyDescent="0.25">
      <c r="A1655" t="s">
        <v>7677</v>
      </c>
      <c r="B1655" t="s">
        <v>7678</v>
      </c>
      <c r="C1655" t="s">
        <v>7679</v>
      </c>
      <c r="D1655" t="s">
        <v>7680</v>
      </c>
      <c r="E1655" t="s">
        <v>85</v>
      </c>
      <c r="F1655">
        <v>2</v>
      </c>
      <c r="G1655">
        <v>2022</v>
      </c>
      <c r="H1655" s="1">
        <v>44948.697034166667</v>
      </c>
      <c r="I1655" t="s">
        <v>3355</v>
      </c>
      <c r="J1655">
        <v>67.73</v>
      </c>
      <c r="K1655">
        <v>0</v>
      </c>
      <c r="L1655" t="s">
        <v>38</v>
      </c>
      <c r="M1655" t="s">
        <v>679</v>
      </c>
      <c r="O1655">
        <v>68</v>
      </c>
      <c r="R1655" t="s">
        <v>52</v>
      </c>
      <c r="S1655">
        <v>42.79522</v>
      </c>
      <c r="T1655">
        <v>-77.817019999999999</v>
      </c>
      <c r="U1655">
        <v>0</v>
      </c>
      <c r="V1655">
        <v>1</v>
      </c>
      <c r="W1655">
        <v>1.5</v>
      </c>
      <c r="X1655">
        <v>0</v>
      </c>
      <c r="Y1655">
        <v>0</v>
      </c>
      <c r="Z1655">
        <v>36008017001</v>
      </c>
      <c r="AA1655">
        <v>416.83770149343002</v>
      </c>
      <c r="AB1655" t="s">
        <v>407</v>
      </c>
      <c r="AC1655" t="s">
        <v>54</v>
      </c>
      <c r="AD1655" t="s">
        <v>54</v>
      </c>
      <c r="AE1655" t="s">
        <v>44</v>
      </c>
      <c r="AF1655" t="s">
        <v>7681</v>
      </c>
    </row>
    <row r="1656" spans="1:32" x14ac:dyDescent="0.25">
      <c r="A1656" t="s">
        <v>7682</v>
      </c>
      <c r="B1656" t="s">
        <v>7683</v>
      </c>
      <c r="C1656" t="s">
        <v>7684</v>
      </c>
      <c r="D1656" t="s">
        <v>7685</v>
      </c>
      <c r="E1656" t="s">
        <v>259</v>
      </c>
      <c r="F1656">
        <v>7</v>
      </c>
      <c r="G1656">
        <v>2022</v>
      </c>
      <c r="H1656" s="1">
        <v>44957.529777592594</v>
      </c>
      <c r="I1656" t="s">
        <v>3355</v>
      </c>
      <c r="J1656">
        <v>67.400000000000006</v>
      </c>
      <c r="K1656">
        <v>0</v>
      </c>
      <c r="L1656" t="s">
        <v>38</v>
      </c>
      <c r="M1656" t="s">
        <v>51</v>
      </c>
      <c r="N1656">
        <v>67.400000000000006</v>
      </c>
      <c r="R1656" t="s">
        <v>52</v>
      </c>
      <c r="S1656">
        <v>43.261408000000003</v>
      </c>
      <c r="T1656">
        <v>-91.473506999999998</v>
      </c>
      <c r="U1656">
        <v>0</v>
      </c>
      <c r="V1656">
        <v>1</v>
      </c>
      <c r="W1656">
        <v>3.4</v>
      </c>
      <c r="X1656">
        <v>1.8</v>
      </c>
      <c r="Y1656">
        <v>0</v>
      </c>
      <c r="Z1656">
        <v>19000898001</v>
      </c>
      <c r="AA1656">
        <v>477.11436343940011</v>
      </c>
      <c r="AB1656" t="s">
        <v>41</v>
      </c>
      <c r="AC1656" t="s">
        <v>54</v>
      </c>
      <c r="AD1656" t="s">
        <v>54</v>
      </c>
      <c r="AE1656" t="s">
        <v>73</v>
      </c>
      <c r="AF1656" t="s">
        <v>7686</v>
      </c>
    </row>
    <row r="1657" spans="1:32" x14ac:dyDescent="0.25">
      <c r="A1657" t="s">
        <v>6144</v>
      </c>
      <c r="B1657" t="s">
        <v>7687</v>
      </c>
      <c r="C1657" t="s">
        <v>7688</v>
      </c>
      <c r="D1657" t="s">
        <v>6147</v>
      </c>
      <c r="E1657" t="s">
        <v>192</v>
      </c>
      <c r="F1657">
        <v>4</v>
      </c>
      <c r="G1657">
        <v>2022</v>
      </c>
      <c r="H1657" s="1">
        <v>44960.613660289353</v>
      </c>
      <c r="I1657" t="s">
        <v>3355</v>
      </c>
      <c r="J1657">
        <v>67.03</v>
      </c>
      <c r="K1657">
        <v>0</v>
      </c>
      <c r="L1657" t="s">
        <v>38</v>
      </c>
      <c r="M1657" t="s">
        <v>51</v>
      </c>
      <c r="N1657">
        <v>67.03</v>
      </c>
      <c r="R1657" t="s">
        <v>52</v>
      </c>
      <c r="S1657">
        <v>31.300799999999999</v>
      </c>
      <c r="T1657">
        <v>-85.881100000000004</v>
      </c>
      <c r="U1657">
        <v>0.33358333299999998</v>
      </c>
      <c r="V1657">
        <v>1</v>
      </c>
      <c r="W1657">
        <v>1.5</v>
      </c>
      <c r="X1657">
        <v>0.5</v>
      </c>
      <c r="Y1657">
        <v>121.69799999999999</v>
      </c>
      <c r="Z1657">
        <v>1000054002</v>
      </c>
      <c r="AA1657">
        <v>387.88305119310002</v>
      </c>
      <c r="AB1657" t="s">
        <v>118</v>
      </c>
      <c r="AC1657" t="s">
        <v>54</v>
      </c>
      <c r="AD1657" t="s">
        <v>54</v>
      </c>
      <c r="AE1657" t="s">
        <v>73</v>
      </c>
      <c r="AF1657" t="s">
        <v>7689</v>
      </c>
    </row>
    <row r="1658" spans="1:32" x14ac:dyDescent="0.25">
      <c r="A1658" t="s">
        <v>3366</v>
      </c>
      <c r="B1658" t="s">
        <v>7690</v>
      </c>
      <c r="C1658" t="s">
        <v>7690</v>
      </c>
      <c r="D1658" t="s">
        <v>7691</v>
      </c>
      <c r="E1658" t="s">
        <v>99</v>
      </c>
      <c r="F1658">
        <v>6</v>
      </c>
      <c r="G1658">
        <v>2022</v>
      </c>
      <c r="H1658" s="1">
        <v>44818.438142581021</v>
      </c>
      <c r="I1658" t="s">
        <v>3355</v>
      </c>
      <c r="J1658">
        <v>66.73</v>
      </c>
      <c r="K1658">
        <v>0</v>
      </c>
      <c r="L1658" t="s">
        <v>38</v>
      </c>
      <c r="M1658" t="s">
        <v>79</v>
      </c>
      <c r="Q1658">
        <v>66.73</v>
      </c>
      <c r="R1658" t="s">
        <v>94</v>
      </c>
      <c r="S1658">
        <v>29.506029999999999</v>
      </c>
      <c r="T1658">
        <v>-94.990560000000002</v>
      </c>
      <c r="U1658">
        <v>0.68</v>
      </c>
      <c r="V1658">
        <v>1</v>
      </c>
      <c r="W1658">
        <v>1.03</v>
      </c>
      <c r="X1658">
        <v>1.24</v>
      </c>
      <c r="Y1658">
        <v>247.75899999999999</v>
      </c>
      <c r="Z1658">
        <v>48007024001</v>
      </c>
      <c r="AA1658">
        <v>451.61970279759993</v>
      </c>
      <c r="AB1658" t="s">
        <v>53</v>
      </c>
      <c r="AC1658" t="s">
        <v>54</v>
      </c>
      <c r="AD1658" t="s">
        <v>54</v>
      </c>
      <c r="AE1658" t="s">
        <v>73</v>
      </c>
      <c r="AF1658" t="s">
        <v>7692</v>
      </c>
    </row>
    <row r="1659" spans="1:32" x14ac:dyDescent="0.25">
      <c r="A1659" t="s">
        <v>7693</v>
      </c>
      <c r="B1659" t="s">
        <v>7694</v>
      </c>
      <c r="C1659" t="s">
        <v>7695</v>
      </c>
      <c r="D1659" t="s">
        <v>7696</v>
      </c>
      <c r="E1659" t="s">
        <v>253</v>
      </c>
      <c r="F1659">
        <v>5</v>
      </c>
      <c r="G1659">
        <v>2022</v>
      </c>
      <c r="H1659" s="1">
        <v>44974.813037118052</v>
      </c>
      <c r="I1659" t="s">
        <v>3355</v>
      </c>
      <c r="J1659">
        <v>66.47</v>
      </c>
      <c r="K1659">
        <v>0</v>
      </c>
      <c r="L1659" t="s">
        <v>38</v>
      </c>
      <c r="M1659" t="s">
        <v>51</v>
      </c>
      <c r="N1659">
        <v>66.47</v>
      </c>
      <c r="R1659" t="s">
        <v>52</v>
      </c>
      <c r="S1659">
        <v>40.483556</v>
      </c>
      <c r="T1659">
        <v>-85.621443999999997</v>
      </c>
      <c r="U1659">
        <v>0.889883333</v>
      </c>
      <c r="V1659">
        <v>1</v>
      </c>
      <c r="W1659">
        <v>3</v>
      </c>
      <c r="X1659">
        <v>0</v>
      </c>
      <c r="Y1659">
        <v>323.70530000000002</v>
      </c>
      <c r="Z1659">
        <v>18004533001</v>
      </c>
      <c r="AA1659">
        <v>728.41887547999988</v>
      </c>
      <c r="AB1659" t="s">
        <v>41</v>
      </c>
      <c r="AC1659" t="s">
        <v>54</v>
      </c>
      <c r="AD1659" t="s">
        <v>54</v>
      </c>
      <c r="AE1659" t="s">
        <v>54</v>
      </c>
      <c r="AF1659" t="s">
        <v>7697</v>
      </c>
    </row>
    <row r="1660" spans="1:32" x14ac:dyDescent="0.25">
      <c r="A1660" t="s">
        <v>7698</v>
      </c>
      <c r="B1660" t="s">
        <v>7699</v>
      </c>
      <c r="C1660" t="s">
        <v>7700</v>
      </c>
      <c r="D1660" t="s">
        <v>7701</v>
      </c>
      <c r="E1660" t="s">
        <v>213</v>
      </c>
      <c r="F1660">
        <v>3</v>
      </c>
      <c r="G1660">
        <v>2022</v>
      </c>
      <c r="H1660" s="1">
        <v>44935.401889664354</v>
      </c>
      <c r="I1660" t="s">
        <v>3355</v>
      </c>
      <c r="J1660">
        <v>66.39</v>
      </c>
      <c r="K1660">
        <v>0</v>
      </c>
      <c r="L1660" t="s">
        <v>38</v>
      </c>
      <c r="M1660" t="s">
        <v>79</v>
      </c>
      <c r="Q1660">
        <v>66.39</v>
      </c>
      <c r="R1660" t="s">
        <v>52</v>
      </c>
      <c r="S1660">
        <v>40.653669999999998</v>
      </c>
      <c r="T1660">
        <v>-75.474230000000006</v>
      </c>
      <c r="U1660">
        <v>1.1000000000000001</v>
      </c>
      <c r="V1660">
        <v>1</v>
      </c>
      <c r="W1660">
        <v>2.25</v>
      </c>
      <c r="X1660">
        <v>0</v>
      </c>
      <c r="Y1660">
        <v>401.41</v>
      </c>
      <c r="Z1660">
        <v>42001007001</v>
      </c>
      <c r="AA1660">
        <v>535.3878734778001</v>
      </c>
      <c r="AB1660" t="s">
        <v>1121</v>
      </c>
      <c r="AC1660" t="s">
        <v>54</v>
      </c>
      <c r="AD1660" t="s">
        <v>54</v>
      </c>
      <c r="AE1660" t="s">
        <v>54</v>
      </c>
      <c r="AF1660" t="s">
        <v>7702</v>
      </c>
    </row>
    <row r="1661" spans="1:32" x14ac:dyDescent="0.25">
      <c r="A1661" t="s">
        <v>7703</v>
      </c>
      <c r="B1661" t="s">
        <v>7704</v>
      </c>
      <c r="C1661" t="s">
        <v>7704</v>
      </c>
      <c r="D1661" t="s">
        <v>98</v>
      </c>
      <c r="E1661" t="s">
        <v>99</v>
      </c>
      <c r="F1661">
        <v>6</v>
      </c>
      <c r="G1661">
        <v>2022</v>
      </c>
      <c r="H1661" s="1">
        <v>44834.531305717595</v>
      </c>
      <c r="I1661" t="s">
        <v>3355</v>
      </c>
      <c r="J1661">
        <v>66.057605100000004</v>
      </c>
      <c r="K1661">
        <v>0</v>
      </c>
      <c r="L1661" t="s">
        <v>38</v>
      </c>
      <c r="M1661" t="s">
        <v>51</v>
      </c>
      <c r="N1661">
        <v>66.057605080000002</v>
      </c>
      <c r="R1661" t="s">
        <v>52</v>
      </c>
      <c r="S1661">
        <v>30.035114</v>
      </c>
      <c r="T1661">
        <v>-95.362508000000005</v>
      </c>
      <c r="U1661">
        <v>0.95458333299999998</v>
      </c>
      <c r="V1661">
        <v>1</v>
      </c>
      <c r="W1661">
        <v>2</v>
      </c>
      <c r="X1661">
        <v>0</v>
      </c>
      <c r="Y1661">
        <v>348.60199999999998</v>
      </c>
      <c r="AB1661" t="s">
        <v>41</v>
      </c>
      <c r="AC1661" t="s">
        <v>54</v>
      </c>
      <c r="AD1661" t="s">
        <v>54</v>
      </c>
      <c r="AE1661" t="s">
        <v>73</v>
      </c>
      <c r="AF1661" t="s">
        <v>7705</v>
      </c>
    </row>
    <row r="1662" spans="1:32" x14ac:dyDescent="0.25">
      <c r="A1662" t="s">
        <v>7706</v>
      </c>
      <c r="B1662" t="s">
        <v>7707</v>
      </c>
      <c r="C1662" t="s">
        <v>7708</v>
      </c>
      <c r="D1662" t="s">
        <v>7709</v>
      </c>
      <c r="E1662" t="s">
        <v>1083</v>
      </c>
      <c r="F1662">
        <v>8</v>
      </c>
      <c r="G1662">
        <v>2022</v>
      </c>
      <c r="H1662" s="1">
        <v>44964.634871122682</v>
      </c>
      <c r="I1662" t="s">
        <v>3355</v>
      </c>
      <c r="J1662">
        <v>65.34</v>
      </c>
      <c r="K1662">
        <v>0</v>
      </c>
      <c r="L1662" t="s">
        <v>38</v>
      </c>
      <c r="M1662" t="s">
        <v>79</v>
      </c>
      <c r="Q1662">
        <v>65.34</v>
      </c>
      <c r="R1662" t="s">
        <v>52</v>
      </c>
      <c r="S1662">
        <v>44.005068000000001</v>
      </c>
      <c r="T1662">
        <v>-97.114223999999993</v>
      </c>
      <c r="U1662">
        <v>0</v>
      </c>
      <c r="V1662">
        <v>1</v>
      </c>
      <c r="W1662">
        <v>1.6</v>
      </c>
      <c r="X1662">
        <v>0.7</v>
      </c>
      <c r="Y1662">
        <v>0</v>
      </c>
      <c r="Z1662">
        <v>46000087001</v>
      </c>
      <c r="AA1662">
        <v>254.94660641799999</v>
      </c>
      <c r="AB1662" t="s">
        <v>118</v>
      </c>
      <c r="AC1662" t="s">
        <v>54</v>
      </c>
      <c r="AD1662" t="s">
        <v>54</v>
      </c>
      <c r="AE1662" t="s">
        <v>54</v>
      </c>
      <c r="AF1662" t="s">
        <v>7710</v>
      </c>
    </row>
    <row r="1663" spans="1:32" x14ac:dyDescent="0.25">
      <c r="A1663" t="s">
        <v>7711</v>
      </c>
      <c r="B1663" t="s">
        <v>7712</v>
      </c>
      <c r="C1663" t="s">
        <v>7713</v>
      </c>
      <c r="D1663" t="s">
        <v>7714</v>
      </c>
      <c r="E1663" t="s">
        <v>259</v>
      </c>
      <c r="F1663">
        <v>7</v>
      </c>
      <c r="G1663">
        <v>2022</v>
      </c>
      <c r="H1663" s="1">
        <v>44928.792656770835</v>
      </c>
      <c r="I1663" t="s">
        <v>3355</v>
      </c>
      <c r="J1663">
        <v>65</v>
      </c>
      <c r="K1663">
        <v>0</v>
      </c>
      <c r="L1663" t="s">
        <v>38</v>
      </c>
      <c r="M1663" t="s">
        <v>51</v>
      </c>
      <c r="N1663">
        <v>65</v>
      </c>
      <c r="R1663" t="s">
        <v>52</v>
      </c>
      <c r="S1663">
        <v>41.660313400543899</v>
      </c>
      <c r="T1663">
        <v>-90.574798507444498</v>
      </c>
      <c r="Z1663">
        <v>19000264001</v>
      </c>
      <c r="AA1663">
        <v>164.07635170187001</v>
      </c>
      <c r="AB1663" t="s">
        <v>41</v>
      </c>
      <c r="AC1663" t="s">
        <v>54</v>
      </c>
      <c r="AD1663" t="s">
        <v>54</v>
      </c>
      <c r="AE1663" t="s">
        <v>73</v>
      </c>
      <c r="AF1663" t="s">
        <v>7715</v>
      </c>
    </row>
    <row r="1664" spans="1:32" x14ac:dyDescent="0.25">
      <c r="A1664" t="s">
        <v>7716</v>
      </c>
      <c r="B1664" t="s">
        <v>7717</v>
      </c>
      <c r="C1664" t="s">
        <v>7718</v>
      </c>
      <c r="D1664" t="s">
        <v>7719</v>
      </c>
      <c r="E1664" t="s">
        <v>172</v>
      </c>
      <c r="F1664">
        <v>4</v>
      </c>
      <c r="G1664">
        <v>2022</v>
      </c>
      <c r="H1664" s="1">
        <v>44971.678471493055</v>
      </c>
      <c r="I1664" t="s">
        <v>3355</v>
      </c>
      <c r="J1664">
        <v>65</v>
      </c>
      <c r="K1664">
        <v>0</v>
      </c>
      <c r="L1664" t="s">
        <v>38</v>
      </c>
      <c r="M1664" t="s">
        <v>51</v>
      </c>
      <c r="N1664">
        <v>64.849999999999994</v>
      </c>
      <c r="R1664" t="s">
        <v>52</v>
      </c>
      <c r="S1664">
        <v>34.692169999999997</v>
      </c>
      <c r="T1664">
        <v>-82.767060000000001</v>
      </c>
      <c r="U1664">
        <v>0.330969083</v>
      </c>
      <c r="V1664">
        <v>1</v>
      </c>
      <c r="W1664">
        <v>0</v>
      </c>
      <c r="X1664">
        <v>0</v>
      </c>
      <c r="Y1664">
        <v>120.700484</v>
      </c>
      <c r="Z1664">
        <v>45000244005</v>
      </c>
      <c r="AA1664">
        <v>364.20943773999994</v>
      </c>
      <c r="AB1664" t="s">
        <v>41</v>
      </c>
      <c r="AC1664" t="s">
        <v>54</v>
      </c>
      <c r="AD1664" t="s">
        <v>54</v>
      </c>
      <c r="AE1664" t="s">
        <v>54</v>
      </c>
      <c r="AF1664" t="s">
        <v>7720</v>
      </c>
    </row>
    <row r="1665" spans="1:32" x14ac:dyDescent="0.25">
      <c r="A1665" t="s">
        <v>7721</v>
      </c>
      <c r="B1665" t="s">
        <v>7722</v>
      </c>
      <c r="C1665" t="s">
        <v>7722</v>
      </c>
      <c r="D1665" t="s">
        <v>98</v>
      </c>
      <c r="E1665" t="s">
        <v>99</v>
      </c>
      <c r="F1665">
        <v>6</v>
      </c>
      <c r="G1665">
        <v>2022</v>
      </c>
      <c r="H1665" s="1">
        <v>44832.470263449075</v>
      </c>
      <c r="I1665" t="s">
        <v>3355</v>
      </c>
      <c r="J1665">
        <v>63.79</v>
      </c>
      <c r="K1665">
        <v>0</v>
      </c>
      <c r="L1665" t="s">
        <v>38</v>
      </c>
      <c r="M1665" t="s">
        <v>79</v>
      </c>
      <c r="Q1665">
        <v>63.79</v>
      </c>
      <c r="R1665" t="s">
        <v>52</v>
      </c>
      <c r="S1665">
        <v>29.939319999999999</v>
      </c>
      <c r="T1665">
        <v>-95.619789999999995</v>
      </c>
      <c r="U1665">
        <v>0.59708333300000005</v>
      </c>
      <c r="V1665">
        <v>1</v>
      </c>
      <c r="W1665">
        <v>1.6</v>
      </c>
      <c r="X1665">
        <v>0</v>
      </c>
      <c r="Y1665">
        <v>217.91</v>
      </c>
      <c r="AB1665" t="s">
        <v>41</v>
      </c>
      <c r="AC1665" t="s">
        <v>64</v>
      </c>
      <c r="AD1665" t="s">
        <v>54</v>
      </c>
      <c r="AE1665" t="s">
        <v>54</v>
      </c>
      <c r="AF1665" t="s">
        <v>7723</v>
      </c>
    </row>
    <row r="1666" spans="1:32" x14ac:dyDescent="0.25">
      <c r="A1666" t="s">
        <v>7724</v>
      </c>
      <c r="B1666" t="s">
        <v>7725</v>
      </c>
      <c r="C1666" t="s">
        <v>7726</v>
      </c>
      <c r="D1666" t="s">
        <v>4002</v>
      </c>
      <c r="E1666" t="s">
        <v>1913</v>
      </c>
      <c r="F1666">
        <v>8</v>
      </c>
      <c r="G1666">
        <v>2022</v>
      </c>
      <c r="H1666" s="1">
        <v>44936.479546168979</v>
      </c>
      <c r="I1666" t="s">
        <v>3355</v>
      </c>
      <c r="J1666">
        <v>63.55</v>
      </c>
      <c r="K1666">
        <v>0</v>
      </c>
      <c r="L1666" t="s">
        <v>38</v>
      </c>
      <c r="M1666" t="s">
        <v>51</v>
      </c>
      <c r="N1666">
        <v>238</v>
      </c>
      <c r="R1666" t="s">
        <v>86</v>
      </c>
      <c r="S1666">
        <v>46.245339999999999</v>
      </c>
      <c r="T1666">
        <v>-114.15689</v>
      </c>
      <c r="Z1666">
        <v>30000137001</v>
      </c>
      <c r="AA1666">
        <v>301.92962388645998</v>
      </c>
      <c r="AB1666" t="s">
        <v>952</v>
      </c>
      <c r="AC1666" t="s">
        <v>64</v>
      </c>
      <c r="AD1666" t="s">
        <v>54</v>
      </c>
      <c r="AE1666" t="s">
        <v>73</v>
      </c>
      <c r="AF1666" t="s">
        <v>7727</v>
      </c>
    </row>
    <row r="1667" spans="1:32" x14ac:dyDescent="0.25">
      <c r="A1667" t="s">
        <v>7728</v>
      </c>
      <c r="B1667" t="s">
        <v>7729</v>
      </c>
      <c r="C1667" t="s">
        <v>7730</v>
      </c>
      <c r="D1667" t="s">
        <v>7731</v>
      </c>
      <c r="E1667" t="s">
        <v>259</v>
      </c>
      <c r="F1667">
        <v>7</v>
      </c>
      <c r="G1667">
        <v>2022</v>
      </c>
      <c r="H1667" s="1">
        <v>44978.552265833336</v>
      </c>
      <c r="I1667" t="s">
        <v>3355</v>
      </c>
      <c r="J1667">
        <v>63.34</v>
      </c>
      <c r="K1667">
        <v>0</v>
      </c>
      <c r="L1667" t="s">
        <v>38</v>
      </c>
      <c r="M1667" t="s">
        <v>51</v>
      </c>
      <c r="N1667">
        <v>63.34</v>
      </c>
      <c r="R1667" t="s">
        <v>52</v>
      </c>
      <c r="S1667">
        <v>43.064444000000002</v>
      </c>
      <c r="T1667">
        <v>-94.248056000000005</v>
      </c>
      <c r="U1667">
        <v>0</v>
      </c>
      <c r="V1667">
        <v>1</v>
      </c>
      <c r="W1667">
        <v>2.76</v>
      </c>
      <c r="X1667">
        <v>1.976</v>
      </c>
      <c r="Y1667">
        <v>0</v>
      </c>
      <c r="Z1667">
        <v>19000015001</v>
      </c>
      <c r="AA1667">
        <v>834.0396124245998</v>
      </c>
      <c r="AB1667" t="s">
        <v>53</v>
      </c>
      <c r="AC1667" t="s">
        <v>54</v>
      </c>
      <c r="AD1667" t="s">
        <v>54</v>
      </c>
      <c r="AE1667" t="s">
        <v>44</v>
      </c>
      <c r="AF1667" t="s">
        <v>7732</v>
      </c>
    </row>
    <row r="1668" spans="1:32" x14ac:dyDescent="0.25">
      <c r="A1668" t="s">
        <v>7733</v>
      </c>
      <c r="B1668" t="s">
        <v>7734</v>
      </c>
      <c r="C1668" t="s">
        <v>7735</v>
      </c>
      <c r="D1668" t="s">
        <v>7736</v>
      </c>
      <c r="E1668" t="s">
        <v>629</v>
      </c>
      <c r="F1668">
        <v>6</v>
      </c>
      <c r="G1668">
        <v>2022</v>
      </c>
      <c r="H1668" s="1">
        <v>44946.576114062504</v>
      </c>
      <c r="I1668" t="s">
        <v>3355</v>
      </c>
      <c r="J1668">
        <v>63.11</v>
      </c>
      <c r="K1668">
        <v>1</v>
      </c>
      <c r="L1668" t="s">
        <v>679</v>
      </c>
      <c r="M1668" t="s">
        <v>7737</v>
      </c>
      <c r="O1668">
        <v>63</v>
      </c>
      <c r="R1668" t="s">
        <v>52</v>
      </c>
      <c r="S1668">
        <v>34.780084000000002</v>
      </c>
      <c r="T1668">
        <v>-106.731165</v>
      </c>
      <c r="U1668">
        <v>1.231666667</v>
      </c>
      <c r="V1668">
        <v>1</v>
      </c>
      <c r="W1668">
        <v>0.9</v>
      </c>
      <c r="X1668">
        <v>1</v>
      </c>
      <c r="Y1668">
        <v>449.9</v>
      </c>
      <c r="Z1668">
        <v>35200900304</v>
      </c>
      <c r="AA1668">
        <v>819.47123491499997</v>
      </c>
      <c r="AB1668" t="s">
        <v>41</v>
      </c>
      <c r="AC1668" t="s">
        <v>72</v>
      </c>
      <c r="AD1668" t="s">
        <v>43</v>
      </c>
      <c r="AE1668" t="s">
        <v>73</v>
      </c>
      <c r="AF1668" t="s">
        <v>7738</v>
      </c>
    </row>
    <row r="1669" spans="1:32" x14ac:dyDescent="0.25">
      <c r="A1669" t="s">
        <v>7739</v>
      </c>
      <c r="B1669" t="s">
        <v>7740</v>
      </c>
      <c r="C1669" t="s">
        <v>7741</v>
      </c>
      <c r="D1669" t="s">
        <v>2052</v>
      </c>
      <c r="E1669" t="s">
        <v>207</v>
      </c>
      <c r="F1669">
        <v>4</v>
      </c>
      <c r="G1669">
        <v>2022</v>
      </c>
      <c r="H1669" s="1">
        <v>44970.614218287039</v>
      </c>
      <c r="I1669" t="s">
        <v>3355</v>
      </c>
      <c r="J1669">
        <v>62.83</v>
      </c>
      <c r="K1669">
        <v>0</v>
      </c>
      <c r="L1669" t="s">
        <v>38</v>
      </c>
      <c r="M1669" t="s">
        <v>51</v>
      </c>
      <c r="N1669">
        <v>62.83</v>
      </c>
      <c r="R1669" t="s">
        <v>52</v>
      </c>
      <c r="S1669">
        <v>36.420780000000001</v>
      </c>
      <c r="T1669">
        <v>-84.945920000000001</v>
      </c>
      <c r="U1669">
        <v>0.38658333299999997</v>
      </c>
      <c r="V1669">
        <v>1</v>
      </c>
      <c r="W1669">
        <v>1</v>
      </c>
      <c r="X1669">
        <v>0.499</v>
      </c>
      <c r="Y1669">
        <v>140.69999999999999</v>
      </c>
      <c r="Z1669">
        <v>47000710001</v>
      </c>
      <c r="AA1669">
        <v>246.75189406884999</v>
      </c>
      <c r="AB1669" t="s">
        <v>41</v>
      </c>
      <c r="AC1669" t="s">
        <v>54</v>
      </c>
      <c r="AD1669" t="s">
        <v>54</v>
      </c>
      <c r="AE1669" t="s">
        <v>73</v>
      </c>
      <c r="AF1669" t="s">
        <v>7742</v>
      </c>
    </row>
    <row r="1670" spans="1:32" x14ac:dyDescent="0.25">
      <c r="A1670" t="s">
        <v>7743</v>
      </c>
      <c r="B1670" t="s">
        <v>7744</v>
      </c>
      <c r="C1670" t="s">
        <v>7745</v>
      </c>
      <c r="D1670" t="s">
        <v>7746</v>
      </c>
      <c r="E1670" t="s">
        <v>213</v>
      </c>
      <c r="F1670">
        <v>3</v>
      </c>
      <c r="G1670">
        <v>2022</v>
      </c>
      <c r="H1670" s="1">
        <v>44963.590020856478</v>
      </c>
      <c r="I1670" t="s">
        <v>3355</v>
      </c>
      <c r="J1670">
        <v>62.69</v>
      </c>
      <c r="K1670">
        <v>0</v>
      </c>
      <c r="L1670" t="s">
        <v>38</v>
      </c>
      <c r="M1670" t="s">
        <v>79</v>
      </c>
      <c r="Q1670">
        <v>62.69</v>
      </c>
      <c r="R1670" t="s">
        <v>94</v>
      </c>
      <c r="S1670">
        <v>40.617449999999998</v>
      </c>
      <c r="T1670">
        <v>-76.061139999999995</v>
      </c>
      <c r="U1670">
        <v>0.52583333300000001</v>
      </c>
      <c r="V1670">
        <v>2</v>
      </c>
      <c r="W1670">
        <v>1</v>
      </c>
      <c r="X1670">
        <v>0</v>
      </c>
      <c r="Y1670">
        <v>191.53</v>
      </c>
      <c r="AB1670" t="s">
        <v>41</v>
      </c>
      <c r="AC1670" t="s">
        <v>54</v>
      </c>
      <c r="AD1670" t="s">
        <v>54</v>
      </c>
      <c r="AE1670" t="s">
        <v>73</v>
      </c>
      <c r="AF1670" t="s">
        <v>7747</v>
      </c>
    </row>
    <row r="1671" spans="1:32" x14ac:dyDescent="0.25">
      <c r="A1671" t="s">
        <v>7748</v>
      </c>
      <c r="B1671" t="s">
        <v>7749</v>
      </c>
      <c r="C1671" t="s">
        <v>7750</v>
      </c>
      <c r="D1671" t="s">
        <v>7751</v>
      </c>
      <c r="E1671" t="s">
        <v>641</v>
      </c>
      <c r="F1671">
        <v>3</v>
      </c>
      <c r="G1671">
        <v>2022</v>
      </c>
      <c r="H1671" s="1">
        <v>44984.396829675927</v>
      </c>
      <c r="I1671" t="s">
        <v>3355</v>
      </c>
      <c r="J1671">
        <v>62.62</v>
      </c>
      <c r="K1671">
        <v>0</v>
      </c>
      <c r="L1671" t="s">
        <v>38</v>
      </c>
      <c r="M1671" t="s">
        <v>79</v>
      </c>
      <c r="Q1671">
        <v>62.62</v>
      </c>
      <c r="R1671" t="s">
        <v>94</v>
      </c>
      <c r="S1671">
        <v>37.333610999999998</v>
      </c>
      <c r="T1671">
        <v>-79.506666999999993</v>
      </c>
      <c r="U1671">
        <v>1.0249999999999999</v>
      </c>
      <c r="V1671">
        <v>1</v>
      </c>
      <c r="W1671">
        <v>2</v>
      </c>
      <c r="X1671">
        <v>0</v>
      </c>
      <c r="Y1671">
        <v>187.05</v>
      </c>
      <c r="Z1671">
        <v>51000143002</v>
      </c>
      <c r="AA1671">
        <v>560.88253411960011</v>
      </c>
      <c r="AB1671" t="s">
        <v>41</v>
      </c>
      <c r="AC1671" t="s">
        <v>64</v>
      </c>
      <c r="AD1671" t="s">
        <v>54</v>
      </c>
      <c r="AE1671" t="s">
        <v>73</v>
      </c>
      <c r="AF1671" t="s">
        <v>7752</v>
      </c>
    </row>
    <row r="1672" spans="1:32" x14ac:dyDescent="0.25">
      <c r="A1672" t="s">
        <v>7753</v>
      </c>
      <c r="B1672" t="s">
        <v>7754</v>
      </c>
      <c r="C1672" t="s">
        <v>7755</v>
      </c>
      <c r="D1672" t="s">
        <v>7756</v>
      </c>
      <c r="E1672" t="s">
        <v>136</v>
      </c>
      <c r="F1672">
        <v>4</v>
      </c>
      <c r="G1672">
        <v>2022</v>
      </c>
      <c r="H1672" s="1">
        <v>44974.512530208332</v>
      </c>
      <c r="I1672" t="s">
        <v>3355</v>
      </c>
      <c r="J1672">
        <v>62</v>
      </c>
      <c r="K1672">
        <v>0</v>
      </c>
      <c r="L1672" t="s">
        <v>38</v>
      </c>
      <c r="M1672" t="s">
        <v>51</v>
      </c>
      <c r="N1672">
        <v>62</v>
      </c>
      <c r="R1672" t="s">
        <v>52</v>
      </c>
      <c r="S1672">
        <v>34.718063000000001</v>
      </c>
      <c r="T1672">
        <v>-76.637962999999999</v>
      </c>
      <c r="U1672">
        <v>0.69604166700000003</v>
      </c>
      <c r="V1672">
        <v>1</v>
      </c>
      <c r="W1672">
        <v>1.5</v>
      </c>
      <c r="X1672">
        <v>0</v>
      </c>
      <c r="Y1672">
        <v>254.6601</v>
      </c>
      <c r="Z1672">
        <v>37001602001</v>
      </c>
      <c r="AA1672">
        <v>415.92717789907994</v>
      </c>
      <c r="AB1672" t="s">
        <v>41</v>
      </c>
      <c r="AC1672" t="s">
        <v>54</v>
      </c>
      <c r="AD1672" t="s">
        <v>54</v>
      </c>
      <c r="AE1672" t="s">
        <v>73</v>
      </c>
      <c r="AF1672" t="s">
        <v>7757</v>
      </c>
    </row>
    <row r="1673" spans="1:32" x14ac:dyDescent="0.25">
      <c r="A1673" t="s">
        <v>7758</v>
      </c>
      <c r="B1673" t="s">
        <v>7759</v>
      </c>
      <c r="C1673" t="s">
        <v>7760</v>
      </c>
      <c r="D1673" t="s">
        <v>7761</v>
      </c>
      <c r="E1673" t="s">
        <v>231</v>
      </c>
      <c r="F1673">
        <v>2</v>
      </c>
      <c r="G1673">
        <v>2022</v>
      </c>
      <c r="H1673" s="1">
        <v>44978.678227534721</v>
      </c>
      <c r="I1673" t="s">
        <v>3355</v>
      </c>
      <c r="J1673">
        <v>61.58</v>
      </c>
      <c r="K1673">
        <v>0</v>
      </c>
      <c r="L1673" t="s">
        <v>38</v>
      </c>
      <c r="M1673" t="s">
        <v>79</v>
      </c>
      <c r="Q1673">
        <v>61.58</v>
      </c>
      <c r="R1673" t="s">
        <v>52</v>
      </c>
      <c r="S1673">
        <v>18.300859999590202</v>
      </c>
      <c r="T1673">
        <v>-66.245543000108697</v>
      </c>
      <c r="U1673">
        <v>0.21433333299999999</v>
      </c>
      <c r="V1673">
        <v>1</v>
      </c>
      <c r="W1673">
        <v>0.8</v>
      </c>
      <c r="X1673">
        <v>0.8</v>
      </c>
      <c r="Y1673">
        <v>78.084999999999994</v>
      </c>
      <c r="Z1673">
        <v>72000003009</v>
      </c>
      <c r="AB1673" t="s">
        <v>118</v>
      </c>
      <c r="AC1673" t="s">
        <v>54</v>
      </c>
      <c r="AD1673" t="s">
        <v>215</v>
      </c>
      <c r="AE1673" t="s">
        <v>54</v>
      </c>
      <c r="AF1673" t="s">
        <v>7762</v>
      </c>
    </row>
    <row r="1674" spans="1:32" x14ac:dyDescent="0.25">
      <c r="A1674" t="s">
        <v>7763</v>
      </c>
      <c r="B1674" t="s">
        <v>7764</v>
      </c>
      <c r="C1674" t="s">
        <v>7765</v>
      </c>
      <c r="D1674" t="s">
        <v>7766</v>
      </c>
      <c r="E1674" t="s">
        <v>5181</v>
      </c>
      <c r="F1674">
        <v>9</v>
      </c>
      <c r="G1674">
        <v>2022</v>
      </c>
      <c r="H1674" s="1">
        <v>44965.970430462963</v>
      </c>
      <c r="I1674" t="s">
        <v>3355</v>
      </c>
      <c r="J1674">
        <v>61</v>
      </c>
      <c r="K1674">
        <v>0</v>
      </c>
      <c r="L1674" t="s">
        <v>38</v>
      </c>
      <c r="M1674" t="s">
        <v>79</v>
      </c>
      <c r="Q1674">
        <v>61</v>
      </c>
      <c r="R1674" t="s">
        <v>94</v>
      </c>
      <c r="S1674">
        <v>13.438299900000001</v>
      </c>
      <c r="T1674">
        <v>144.77292850000001</v>
      </c>
      <c r="AB1674" t="s">
        <v>2028</v>
      </c>
      <c r="AC1674" t="s">
        <v>54</v>
      </c>
      <c r="AD1674" t="s">
        <v>54</v>
      </c>
      <c r="AE1674" t="s">
        <v>73</v>
      </c>
      <c r="AF1674" t="s">
        <v>7767</v>
      </c>
    </row>
    <row r="1675" spans="1:32" x14ac:dyDescent="0.25">
      <c r="A1675" t="s">
        <v>7768</v>
      </c>
      <c r="B1675" t="s">
        <v>7769</v>
      </c>
      <c r="C1675" t="s">
        <v>7769</v>
      </c>
      <c r="D1675" t="s">
        <v>7770</v>
      </c>
      <c r="E1675" t="s">
        <v>99</v>
      </c>
      <c r="F1675">
        <v>6</v>
      </c>
      <c r="G1675">
        <v>2022</v>
      </c>
      <c r="H1675" s="1">
        <v>44832.630352569446</v>
      </c>
      <c r="I1675" t="s">
        <v>3355</v>
      </c>
      <c r="J1675">
        <v>60.93</v>
      </c>
      <c r="K1675">
        <v>0</v>
      </c>
      <c r="L1675" t="s">
        <v>38</v>
      </c>
      <c r="M1675" t="s">
        <v>79</v>
      </c>
      <c r="Q1675">
        <v>60.93</v>
      </c>
      <c r="R1675" t="s">
        <v>94</v>
      </c>
      <c r="S1675">
        <v>29.534611000000002</v>
      </c>
      <c r="T1675">
        <v>-95.008778000000007</v>
      </c>
      <c r="U1675">
        <v>0.73975000000000002</v>
      </c>
      <c r="V1675">
        <v>1</v>
      </c>
      <c r="W1675">
        <v>1.5</v>
      </c>
      <c r="X1675">
        <v>0</v>
      </c>
      <c r="Y1675">
        <v>270.09500000000003</v>
      </c>
      <c r="AB1675" t="s">
        <v>41</v>
      </c>
      <c r="AC1675" t="s">
        <v>54</v>
      </c>
      <c r="AD1675" t="s">
        <v>54</v>
      </c>
      <c r="AE1675" t="s">
        <v>73</v>
      </c>
      <c r="AF1675" t="s">
        <v>7771</v>
      </c>
    </row>
    <row r="1676" spans="1:32" x14ac:dyDescent="0.25">
      <c r="A1676" t="s">
        <v>7772</v>
      </c>
      <c r="B1676" t="s">
        <v>7773</v>
      </c>
      <c r="C1676" t="s">
        <v>7774</v>
      </c>
      <c r="D1676" t="s">
        <v>7775</v>
      </c>
      <c r="E1676" t="s">
        <v>1023</v>
      </c>
      <c r="F1676">
        <v>8</v>
      </c>
      <c r="G1676">
        <v>2022</v>
      </c>
      <c r="H1676" s="1">
        <v>44973.41966521991</v>
      </c>
      <c r="I1676" t="s">
        <v>3355</v>
      </c>
      <c r="J1676">
        <v>60.45</v>
      </c>
      <c r="K1676">
        <v>0</v>
      </c>
      <c r="L1676" t="s">
        <v>38</v>
      </c>
      <c r="M1676" t="s">
        <v>51</v>
      </c>
      <c r="N1676">
        <v>60.45</v>
      </c>
      <c r="R1676" t="s">
        <v>52</v>
      </c>
      <c r="S1676">
        <v>40.29889</v>
      </c>
      <c r="T1676">
        <v>-103.6219</v>
      </c>
      <c r="U1676">
        <v>0.53986149999999999</v>
      </c>
      <c r="V1676">
        <v>1</v>
      </c>
      <c r="W1676">
        <v>1.68</v>
      </c>
      <c r="X1676">
        <v>0</v>
      </c>
      <c r="Y1676">
        <v>197.104007</v>
      </c>
      <c r="Z1676">
        <v>8209000103</v>
      </c>
      <c r="AA1676">
        <v>393.34619275919999</v>
      </c>
      <c r="AB1676" t="s">
        <v>53</v>
      </c>
      <c r="AC1676" t="s">
        <v>54</v>
      </c>
      <c r="AD1676" t="s">
        <v>54</v>
      </c>
      <c r="AE1676" t="s">
        <v>54</v>
      </c>
      <c r="AF1676" t="s">
        <v>7776</v>
      </c>
    </row>
    <row r="1677" spans="1:32" x14ac:dyDescent="0.25">
      <c r="A1677" t="s">
        <v>7777</v>
      </c>
      <c r="B1677" t="s">
        <v>7778</v>
      </c>
      <c r="C1677" t="s">
        <v>7779</v>
      </c>
      <c r="D1677" t="s">
        <v>7780</v>
      </c>
      <c r="E1677" t="s">
        <v>437</v>
      </c>
      <c r="F1677">
        <v>5</v>
      </c>
      <c r="G1677">
        <v>2022</v>
      </c>
      <c r="H1677" s="1">
        <v>44991.384949421299</v>
      </c>
      <c r="I1677" t="s">
        <v>3355</v>
      </c>
      <c r="J1677">
        <v>60</v>
      </c>
      <c r="K1677">
        <v>0</v>
      </c>
      <c r="L1677" t="s">
        <v>38</v>
      </c>
      <c r="M1677" t="s">
        <v>51</v>
      </c>
      <c r="N1677">
        <v>60</v>
      </c>
      <c r="R1677" t="s">
        <v>52</v>
      </c>
      <c r="S1677">
        <v>43.9833</v>
      </c>
      <c r="T1677">
        <v>-92.055800000000005</v>
      </c>
      <c r="U1677">
        <v>1.0548999999999999</v>
      </c>
      <c r="V1677">
        <v>2</v>
      </c>
      <c r="W1677">
        <v>1.1200000000000001</v>
      </c>
      <c r="X1677">
        <v>1.1200000000000001</v>
      </c>
      <c r="Y1677">
        <v>214.9212</v>
      </c>
      <c r="Z1677">
        <v>27000152001</v>
      </c>
      <c r="AA1677">
        <v>236.736134531</v>
      </c>
      <c r="AB1677" t="s">
        <v>41</v>
      </c>
      <c r="AC1677" t="s">
        <v>54</v>
      </c>
      <c r="AD1677" t="s">
        <v>54</v>
      </c>
      <c r="AE1677" t="s">
        <v>438</v>
      </c>
      <c r="AF1677" t="s">
        <v>7781</v>
      </c>
    </row>
    <row r="1678" spans="1:32" x14ac:dyDescent="0.25">
      <c r="A1678" t="s">
        <v>7782</v>
      </c>
      <c r="B1678" t="s">
        <v>7783</v>
      </c>
      <c r="C1678" t="s">
        <v>7784</v>
      </c>
      <c r="D1678" t="s">
        <v>7785</v>
      </c>
      <c r="E1678" t="s">
        <v>36</v>
      </c>
      <c r="F1678">
        <v>9</v>
      </c>
      <c r="G1678">
        <v>2022</v>
      </c>
      <c r="H1678" s="1">
        <v>44971.751352384257</v>
      </c>
      <c r="I1678" t="s">
        <v>3355</v>
      </c>
      <c r="J1678">
        <v>59.89</v>
      </c>
      <c r="K1678">
        <v>0</v>
      </c>
      <c r="L1678" t="s">
        <v>38</v>
      </c>
      <c r="M1678" t="s">
        <v>79</v>
      </c>
      <c r="Q1678">
        <v>59.89</v>
      </c>
      <c r="R1678" t="s">
        <v>86</v>
      </c>
      <c r="S1678">
        <v>37.675026699999997</v>
      </c>
      <c r="T1678">
        <v>-119.79389089999999</v>
      </c>
      <c r="AB1678" t="s">
        <v>53</v>
      </c>
      <c r="AC1678" t="s">
        <v>54</v>
      </c>
      <c r="AD1678" t="s">
        <v>43</v>
      </c>
      <c r="AE1678" t="s">
        <v>55</v>
      </c>
      <c r="AF1678" t="s">
        <v>7786</v>
      </c>
    </row>
    <row r="1679" spans="1:32" x14ac:dyDescent="0.25">
      <c r="A1679" t="s">
        <v>7787</v>
      </c>
      <c r="B1679" t="s">
        <v>7788</v>
      </c>
      <c r="C1679" t="s">
        <v>7789</v>
      </c>
      <c r="D1679" t="s">
        <v>7790</v>
      </c>
      <c r="E1679" t="s">
        <v>259</v>
      </c>
      <c r="F1679">
        <v>7</v>
      </c>
      <c r="G1679">
        <v>2022</v>
      </c>
      <c r="H1679" s="1">
        <v>44960.52768752315</v>
      </c>
      <c r="I1679" t="s">
        <v>3355</v>
      </c>
      <c r="J1679">
        <v>59.25</v>
      </c>
      <c r="K1679">
        <v>0</v>
      </c>
      <c r="L1679" t="s">
        <v>38</v>
      </c>
      <c r="M1679" t="s">
        <v>51</v>
      </c>
      <c r="N1679">
        <v>59.25</v>
      </c>
      <c r="R1679" t="s">
        <v>52</v>
      </c>
      <c r="S1679">
        <v>42.365278000000004</v>
      </c>
      <c r="T1679">
        <v>-92.759167000000005</v>
      </c>
      <c r="U1679">
        <v>0</v>
      </c>
      <c r="V1679">
        <v>1</v>
      </c>
      <c r="W1679">
        <v>3</v>
      </c>
      <c r="X1679">
        <v>1.2</v>
      </c>
      <c r="Y1679">
        <v>0</v>
      </c>
      <c r="Z1679">
        <v>19000354001</v>
      </c>
      <c r="AA1679">
        <v>293.18859738069995</v>
      </c>
      <c r="AB1679" t="s">
        <v>41</v>
      </c>
      <c r="AC1679" t="s">
        <v>54</v>
      </c>
      <c r="AD1679" t="s">
        <v>54</v>
      </c>
      <c r="AE1679" t="s">
        <v>54</v>
      </c>
      <c r="AF1679" t="s">
        <v>7791</v>
      </c>
    </row>
    <row r="1680" spans="1:32" x14ac:dyDescent="0.25">
      <c r="A1680" t="s">
        <v>7792</v>
      </c>
      <c r="B1680" t="s">
        <v>7793</v>
      </c>
      <c r="C1680" t="s">
        <v>7794</v>
      </c>
      <c r="D1680" t="s">
        <v>7795</v>
      </c>
      <c r="E1680" t="s">
        <v>213</v>
      </c>
      <c r="F1680">
        <v>3</v>
      </c>
      <c r="G1680">
        <v>2022</v>
      </c>
      <c r="H1680" s="1">
        <v>44973.478755520831</v>
      </c>
      <c r="I1680" t="s">
        <v>3355</v>
      </c>
      <c r="J1680">
        <v>59.22</v>
      </c>
      <c r="K1680">
        <v>0</v>
      </c>
      <c r="L1680" t="s">
        <v>38</v>
      </c>
      <c r="M1680" t="s">
        <v>63</v>
      </c>
      <c r="P1680">
        <v>59.22</v>
      </c>
      <c r="R1680" t="s">
        <v>38</v>
      </c>
      <c r="S1680">
        <v>39.872700000000002</v>
      </c>
      <c r="T1680">
        <v>-75.290980000000005</v>
      </c>
      <c r="U1680">
        <v>0.77252500000000002</v>
      </c>
      <c r="V1680">
        <v>2</v>
      </c>
      <c r="W1680">
        <v>1.4</v>
      </c>
      <c r="X1680">
        <v>0</v>
      </c>
      <c r="Y1680">
        <v>281.36070000000001</v>
      </c>
      <c r="Z1680">
        <v>42000004001</v>
      </c>
      <c r="AA1680">
        <v>282.26231424849999</v>
      </c>
      <c r="AB1680" t="s">
        <v>53</v>
      </c>
      <c r="AC1680" t="s">
        <v>54</v>
      </c>
      <c r="AD1680" t="s">
        <v>54</v>
      </c>
      <c r="AE1680" t="s">
        <v>55</v>
      </c>
      <c r="AF1680" t="s">
        <v>7796</v>
      </c>
    </row>
    <row r="1681" spans="1:32" x14ac:dyDescent="0.25">
      <c r="A1681" t="s">
        <v>7797</v>
      </c>
      <c r="B1681" t="s">
        <v>7798</v>
      </c>
      <c r="C1681" t="s">
        <v>7799</v>
      </c>
      <c r="D1681" t="s">
        <v>7800</v>
      </c>
      <c r="E1681" t="s">
        <v>85</v>
      </c>
      <c r="F1681">
        <v>2</v>
      </c>
      <c r="G1681">
        <v>2022</v>
      </c>
      <c r="H1681" s="1">
        <v>44937.362677743055</v>
      </c>
      <c r="I1681" t="s">
        <v>3355</v>
      </c>
      <c r="J1681">
        <v>59</v>
      </c>
      <c r="K1681">
        <v>0</v>
      </c>
      <c r="L1681" t="s">
        <v>38</v>
      </c>
      <c r="M1681" t="s">
        <v>51</v>
      </c>
      <c r="N1681">
        <v>59</v>
      </c>
      <c r="R1681" t="s">
        <v>52</v>
      </c>
      <c r="S1681">
        <v>42.163989999999998</v>
      </c>
      <c r="T1681">
        <v>-78.744519999999994</v>
      </c>
      <c r="U1681">
        <v>1.1883333330000001</v>
      </c>
      <c r="V1681">
        <v>1</v>
      </c>
      <c r="W1681">
        <v>2</v>
      </c>
      <c r="X1681">
        <v>2</v>
      </c>
      <c r="Y1681">
        <v>432.39</v>
      </c>
      <c r="Z1681">
        <v>36009036001</v>
      </c>
      <c r="AA1681">
        <v>605.49819024274996</v>
      </c>
      <c r="AB1681" t="s">
        <v>41</v>
      </c>
      <c r="AC1681" t="s">
        <v>54</v>
      </c>
      <c r="AD1681" t="s">
        <v>54</v>
      </c>
      <c r="AE1681" t="s">
        <v>65</v>
      </c>
      <c r="AF1681" t="s">
        <v>7801</v>
      </c>
    </row>
    <row r="1682" spans="1:32" x14ac:dyDescent="0.25">
      <c r="A1682" t="s">
        <v>7802</v>
      </c>
      <c r="B1682" t="s">
        <v>7803</v>
      </c>
      <c r="C1682" t="s">
        <v>7804</v>
      </c>
      <c r="D1682" t="s">
        <v>7389</v>
      </c>
      <c r="E1682" t="s">
        <v>715</v>
      </c>
      <c r="F1682">
        <v>7</v>
      </c>
      <c r="G1682">
        <v>2022</v>
      </c>
      <c r="H1682" s="1">
        <v>44984.626742488428</v>
      </c>
      <c r="I1682" t="s">
        <v>3355</v>
      </c>
      <c r="J1682">
        <v>59</v>
      </c>
      <c r="K1682">
        <v>0</v>
      </c>
      <c r="L1682" t="s">
        <v>38</v>
      </c>
      <c r="M1682" t="s">
        <v>79</v>
      </c>
      <c r="Q1682">
        <v>59</v>
      </c>
      <c r="R1682" t="s">
        <v>52</v>
      </c>
      <c r="S1682">
        <v>40.866340000000001</v>
      </c>
      <c r="T1682">
        <v>-97.9786</v>
      </c>
      <c r="U1682">
        <v>0.52491666699999995</v>
      </c>
      <c r="V1682">
        <v>1</v>
      </c>
      <c r="W1682">
        <v>1.8</v>
      </c>
      <c r="X1682">
        <v>0.57999999999999996</v>
      </c>
      <c r="Y1682">
        <v>191.80099999999999</v>
      </c>
      <c r="Z1682">
        <v>31003001001</v>
      </c>
      <c r="AA1682">
        <v>509.89321283599998</v>
      </c>
      <c r="AB1682" t="s">
        <v>41</v>
      </c>
      <c r="AC1682" t="s">
        <v>54</v>
      </c>
      <c r="AD1682" t="s">
        <v>54</v>
      </c>
      <c r="AE1682" t="s">
        <v>73</v>
      </c>
      <c r="AF1682" t="s">
        <v>7805</v>
      </c>
    </row>
    <row r="1683" spans="1:32" x14ac:dyDescent="0.25">
      <c r="A1683" t="s">
        <v>7806</v>
      </c>
      <c r="B1683" t="s">
        <v>7807</v>
      </c>
      <c r="C1683" t="s">
        <v>7808</v>
      </c>
      <c r="D1683" t="s">
        <v>7809</v>
      </c>
      <c r="E1683" t="s">
        <v>259</v>
      </c>
      <c r="F1683">
        <v>7</v>
      </c>
      <c r="G1683">
        <v>2022</v>
      </c>
      <c r="H1683" s="1">
        <v>44964.627903599539</v>
      </c>
      <c r="I1683" t="s">
        <v>3355</v>
      </c>
      <c r="J1683">
        <v>58.71</v>
      </c>
      <c r="K1683">
        <v>0</v>
      </c>
      <c r="L1683" t="s">
        <v>38</v>
      </c>
      <c r="M1683" t="s">
        <v>51</v>
      </c>
      <c r="N1683">
        <v>53.26</v>
      </c>
      <c r="R1683" t="s">
        <v>52</v>
      </c>
      <c r="S1683">
        <v>43.278930000000003</v>
      </c>
      <c r="T1683">
        <v>-92.830770000000001</v>
      </c>
      <c r="Z1683">
        <v>19000647001</v>
      </c>
      <c r="AA1683">
        <v>180.28367168130001</v>
      </c>
      <c r="AB1683" t="s">
        <v>41</v>
      </c>
      <c r="AC1683" t="s">
        <v>54</v>
      </c>
      <c r="AD1683" t="s">
        <v>54</v>
      </c>
      <c r="AE1683" t="s">
        <v>44</v>
      </c>
      <c r="AF1683" t="s">
        <v>7810</v>
      </c>
    </row>
    <row r="1684" spans="1:32" x14ac:dyDescent="0.25">
      <c r="A1684" t="s">
        <v>7811</v>
      </c>
      <c r="B1684" t="s">
        <v>7812</v>
      </c>
      <c r="C1684" t="s">
        <v>7812</v>
      </c>
      <c r="D1684" t="s">
        <v>6429</v>
      </c>
      <c r="E1684" t="s">
        <v>99</v>
      </c>
      <c r="F1684">
        <v>6</v>
      </c>
      <c r="G1684">
        <v>2022</v>
      </c>
      <c r="H1684" s="1">
        <v>44936.46452115741</v>
      </c>
      <c r="I1684" t="s">
        <v>3355</v>
      </c>
      <c r="J1684">
        <v>58.3</v>
      </c>
      <c r="K1684">
        <v>0</v>
      </c>
      <c r="L1684" t="s">
        <v>38</v>
      </c>
      <c r="M1684" t="s">
        <v>79</v>
      </c>
      <c r="Q1684">
        <v>58.3</v>
      </c>
      <c r="R1684" t="s">
        <v>94</v>
      </c>
      <c r="S1684">
        <v>29.925242000000001</v>
      </c>
      <c r="T1684">
        <v>-93.883866999999995</v>
      </c>
      <c r="U1684">
        <v>5.0583333330000002</v>
      </c>
      <c r="V1684">
        <v>1</v>
      </c>
      <c r="W1684">
        <v>9.1999999999999993</v>
      </c>
      <c r="X1684">
        <v>0</v>
      </c>
      <c r="Y1684">
        <v>1849.1</v>
      </c>
      <c r="AB1684" t="s">
        <v>41</v>
      </c>
      <c r="AC1684" t="s">
        <v>64</v>
      </c>
      <c r="AD1684" t="s">
        <v>54</v>
      </c>
      <c r="AE1684" t="s">
        <v>73</v>
      </c>
      <c r="AF1684" t="s">
        <v>7813</v>
      </c>
    </row>
    <row r="1685" spans="1:32" x14ac:dyDescent="0.25">
      <c r="A1685" t="s">
        <v>7814</v>
      </c>
      <c r="B1685" t="s">
        <v>7815</v>
      </c>
      <c r="C1685" t="s">
        <v>7816</v>
      </c>
      <c r="D1685" t="s">
        <v>7817</v>
      </c>
      <c r="E1685" t="s">
        <v>111</v>
      </c>
      <c r="F1685">
        <v>4</v>
      </c>
      <c r="G1685">
        <v>2022</v>
      </c>
      <c r="H1685" s="1">
        <v>44950.312028657405</v>
      </c>
      <c r="I1685" t="s">
        <v>3355</v>
      </c>
      <c r="J1685">
        <v>57.84</v>
      </c>
      <c r="K1685">
        <v>0</v>
      </c>
      <c r="L1685" t="s">
        <v>38</v>
      </c>
      <c r="M1685" t="s">
        <v>79</v>
      </c>
      <c r="Q1685">
        <v>115.68</v>
      </c>
      <c r="R1685" t="s">
        <v>806</v>
      </c>
      <c r="S1685">
        <v>31.044177000000001</v>
      </c>
      <c r="T1685">
        <v>-81.421707999999995</v>
      </c>
      <c r="U1685">
        <v>0.3735</v>
      </c>
      <c r="V1685">
        <v>1</v>
      </c>
      <c r="W1685">
        <v>1</v>
      </c>
      <c r="X1685">
        <v>0.27900000000000003</v>
      </c>
      <c r="Y1685">
        <v>136.32599999999999</v>
      </c>
      <c r="AB1685" t="s">
        <v>407</v>
      </c>
      <c r="AC1685" t="s">
        <v>54</v>
      </c>
      <c r="AD1685" t="s">
        <v>54</v>
      </c>
      <c r="AE1685" t="s">
        <v>54</v>
      </c>
      <c r="AF1685" t="s">
        <v>7818</v>
      </c>
    </row>
    <row r="1686" spans="1:32" x14ac:dyDescent="0.25">
      <c r="A1686" t="s">
        <v>7819</v>
      </c>
      <c r="B1686" t="s">
        <v>7820</v>
      </c>
      <c r="C1686" t="s">
        <v>7821</v>
      </c>
      <c r="D1686" t="s">
        <v>7822</v>
      </c>
      <c r="E1686" t="s">
        <v>5181</v>
      </c>
      <c r="F1686">
        <v>9</v>
      </c>
      <c r="G1686">
        <v>2022</v>
      </c>
      <c r="H1686" s="1">
        <v>44977.872773634263</v>
      </c>
      <c r="I1686" t="s">
        <v>3355</v>
      </c>
      <c r="J1686">
        <v>57</v>
      </c>
      <c r="K1686">
        <v>0</v>
      </c>
      <c r="L1686" t="s">
        <v>38</v>
      </c>
      <c r="M1686" t="s">
        <v>79</v>
      </c>
      <c r="Q1686">
        <v>57</v>
      </c>
      <c r="R1686" t="s">
        <v>94</v>
      </c>
      <c r="S1686">
        <v>13.381500000000001</v>
      </c>
      <c r="T1686">
        <v>144.65440000000001</v>
      </c>
      <c r="U1686">
        <v>1.569166667</v>
      </c>
      <c r="V1686">
        <v>3</v>
      </c>
      <c r="W1686">
        <v>1.5</v>
      </c>
      <c r="X1686">
        <v>0.39</v>
      </c>
      <c r="Y1686">
        <v>574.41999999999996</v>
      </c>
      <c r="Z1686">
        <v>66000001001</v>
      </c>
      <c r="AB1686" t="s">
        <v>54</v>
      </c>
      <c r="AC1686" t="s">
        <v>54</v>
      </c>
      <c r="AD1686" t="s">
        <v>54</v>
      </c>
      <c r="AE1686" t="s">
        <v>73</v>
      </c>
      <c r="AF1686" t="s">
        <v>7823</v>
      </c>
    </row>
    <row r="1687" spans="1:32" x14ac:dyDescent="0.25">
      <c r="A1687" t="s">
        <v>7824</v>
      </c>
      <c r="B1687" t="s">
        <v>7825</v>
      </c>
      <c r="C1687" t="s">
        <v>7826</v>
      </c>
      <c r="D1687" t="s">
        <v>7827</v>
      </c>
      <c r="E1687" t="s">
        <v>36</v>
      </c>
      <c r="F1687">
        <v>9</v>
      </c>
      <c r="G1687">
        <v>2022</v>
      </c>
      <c r="H1687" s="1">
        <v>44974.769028657407</v>
      </c>
      <c r="I1687" t="s">
        <v>3355</v>
      </c>
      <c r="J1687">
        <v>56.938000000000002</v>
      </c>
      <c r="K1687">
        <v>0</v>
      </c>
      <c r="L1687" t="s">
        <v>38</v>
      </c>
      <c r="M1687" t="s">
        <v>79</v>
      </c>
      <c r="Q1687">
        <v>56.938000000000002</v>
      </c>
      <c r="R1687" t="s">
        <v>52</v>
      </c>
      <c r="S1687">
        <v>35.143305935921099</v>
      </c>
      <c r="T1687">
        <v>-118.451626445204</v>
      </c>
      <c r="AB1687" t="s">
        <v>1420</v>
      </c>
      <c r="AC1687" t="s">
        <v>72</v>
      </c>
      <c r="AD1687" t="s">
        <v>54</v>
      </c>
      <c r="AE1687" t="s">
        <v>73</v>
      </c>
      <c r="AF1687" t="s">
        <v>7828</v>
      </c>
    </row>
    <row r="1688" spans="1:32" x14ac:dyDescent="0.25">
      <c r="A1688" t="s">
        <v>7829</v>
      </c>
      <c r="B1688" t="s">
        <v>7830</v>
      </c>
      <c r="C1688" t="s">
        <v>7830</v>
      </c>
      <c r="D1688" t="s">
        <v>7831</v>
      </c>
      <c r="E1688" t="s">
        <v>99</v>
      </c>
      <c r="F1688">
        <v>6</v>
      </c>
      <c r="G1688">
        <v>2022</v>
      </c>
      <c r="H1688" s="1">
        <v>44831.470727615742</v>
      </c>
      <c r="I1688" t="s">
        <v>3355</v>
      </c>
      <c r="J1688">
        <v>56.25</v>
      </c>
      <c r="K1688">
        <v>0</v>
      </c>
      <c r="L1688" t="s">
        <v>38</v>
      </c>
      <c r="M1688" t="s">
        <v>51</v>
      </c>
      <c r="N1688">
        <v>56.25</v>
      </c>
      <c r="R1688" t="s">
        <v>52</v>
      </c>
      <c r="S1688">
        <v>26.394221999999999</v>
      </c>
      <c r="T1688">
        <v>-99.001971999999995</v>
      </c>
      <c r="U1688">
        <v>0.97362041700000002</v>
      </c>
      <c r="V1688">
        <v>1</v>
      </c>
      <c r="W1688">
        <v>2</v>
      </c>
      <c r="X1688">
        <v>2</v>
      </c>
      <c r="Y1688">
        <v>355.45982500000002</v>
      </c>
      <c r="AB1688" t="s">
        <v>41</v>
      </c>
      <c r="AC1688" t="s">
        <v>54</v>
      </c>
      <c r="AD1688" t="s">
        <v>54</v>
      </c>
      <c r="AE1688" t="s">
        <v>73</v>
      </c>
      <c r="AF1688" t="s">
        <v>7832</v>
      </c>
    </row>
    <row r="1689" spans="1:32" x14ac:dyDescent="0.25">
      <c r="A1689" t="s">
        <v>7833</v>
      </c>
      <c r="B1689" t="s">
        <v>7834</v>
      </c>
      <c r="C1689" t="s">
        <v>7835</v>
      </c>
      <c r="D1689" t="s">
        <v>7836</v>
      </c>
      <c r="E1689" t="s">
        <v>213</v>
      </c>
      <c r="F1689">
        <v>3</v>
      </c>
      <c r="G1689">
        <v>2022</v>
      </c>
      <c r="H1689" s="1">
        <v>44965.472608356482</v>
      </c>
      <c r="I1689" t="s">
        <v>3355</v>
      </c>
      <c r="J1689">
        <v>55.7</v>
      </c>
      <c r="K1689">
        <v>0</v>
      </c>
      <c r="L1689" t="s">
        <v>38</v>
      </c>
      <c r="M1689" t="s">
        <v>79</v>
      </c>
      <c r="Q1689">
        <v>55.7</v>
      </c>
      <c r="R1689" t="s">
        <v>94</v>
      </c>
      <c r="S1689">
        <v>41.760508000000002</v>
      </c>
      <c r="T1689">
        <v>-76.441764000000006</v>
      </c>
      <c r="U1689">
        <v>0.70166666700000002</v>
      </c>
      <c r="V1689">
        <v>1</v>
      </c>
      <c r="W1689">
        <v>1.1599999999999999</v>
      </c>
      <c r="X1689">
        <v>0</v>
      </c>
      <c r="Y1689">
        <v>255.18100000000001</v>
      </c>
      <c r="Z1689">
        <v>42002025001</v>
      </c>
      <c r="AA1689">
        <v>56.452462849699991</v>
      </c>
      <c r="AB1689" t="s">
        <v>54</v>
      </c>
      <c r="AC1689" t="s">
        <v>54</v>
      </c>
      <c r="AD1689" t="s">
        <v>215</v>
      </c>
      <c r="AE1689" t="s">
        <v>73</v>
      </c>
      <c r="AF1689" t="s">
        <v>7837</v>
      </c>
    </row>
    <row r="1690" spans="1:32" x14ac:dyDescent="0.25">
      <c r="A1690" t="s">
        <v>7838</v>
      </c>
      <c r="B1690" t="s">
        <v>7839</v>
      </c>
      <c r="C1690" t="s">
        <v>7840</v>
      </c>
      <c r="D1690" t="s">
        <v>7841</v>
      </c>
      <c r="E1690" t="s">
        <v>1719</v>
      </c>
      <c r="F1690">
        <v>7</v>
      </c>
      <c r="G1690">
        <v>2022</v>
      </c>
      <c r="H1690" s="1">
        <v>44957.481375995369</v>
      </c>
      <c r="I1690" t="s">
        <v>3355</v>
      </c>
      <c r="J1690">
        <v>55.6</v>
      </c>
      <c r="K1690">
        <v>0</v>
      </c>
      <c r="L1690" t="s">
        <v>38</v>
      </c>
      <c r="M1690" t="s">
        <v>51</v>
      </c>
      <c r="N1690">
        <v>46.03</v>
      </c>
      <c r="R1690" t="s">
        <v>52</v>
      </c>
      <c r="S1690">
        <v>37.652211999999999</v>
      </c>
      <c r="T1690">
        <v>-95.443511000000001</v>
      </c>
      <c r="U1690">
        <v>1.3466833330000001</v>
      </c>
      <c r="V1690">
        <v>1</v>
      </c>
      <c r="W1690">
        <v>2.2000000000000002</v>
      </c>
      <c r="X1690">
        <v>0</v>
      </c>
      <c r="Y1690">
        <v>491.26</v>
      </c>
      <c r="Z1690">
        <v>20000912001</v>
      </c>
      <c r="AA1690">
        <v>817.65018772630015</v>
      </c>
      <c r="AB1690" t="s">
        <v>407</v>
      </c>
      <c r="AC1690" t="s">
        <v>3356</v>
      </c>
      <c r="AD1690" t="s">
        <v>54</v>
      </c>
      <c r="AE1690" t="s">
        <v>54</v>
      </c>
      <c r="AF1690" t="s">
        <v>7842</v>
      </c>
    </row>
    <row r="1691" spans="1:32" x14ac:dyDescent="0.25">
      <c r="A1691" t="s">
        <v>7843</v>
      </c>
      <c r="B1691" t="s">
        <v>7844</v>
      </c>
      <c r="C1691" t="s">
        <v>7845</v>
      </c>
      <c r="D1691" t="s">
        <v>7846</v>
      </c>
      <c r="E1691" t="s">
        <v>36</v>
      </c>
      <c r="F1691">
        <v>9</v>
      </c>
      <c r="G1691">
        <v>2022</v>
      </c>
      <c r="H1691" s="1">
        <v>44939.547574606484</v>
      </c>
      <c r="I1691" t="s">
        <v>3355</v>
      </c>
      <c r="J1691">
        <v>55</v>
      </c>
      <c r="K1691">
        <v>0</v>
      </c>
      <c r="L1691" t="s">
        <v>38</v>
      </c>
      <c r="M1691" t="s">
        <v>79</v>
      </c>
      <c r="Q1691">
        <v>55</v>
      </c>
      <c r="R1691" t="s">
        <v>52</v>
      </c>
      <c r="S1691">
        <v>35.125999999999998</v>
      </c>
      <c r="T1691">
        <v>-117.9599</v>
      </c>
      <c r="AB1691" t="s">
        <v>1420</v>
      </c>
      <c r="AC1691" t="s">
        <v>72</v>
      </c>
      <c r="AD1691" t="s">
        <v>54</v>
      </c>
      <c r="AE1691" t="s">
        <v>54</v>
      </c>
      <c r="AF1691" t="s">
        <v>7847</v>
      </c>
    </row>
    <row r="1692" spans="1:32" x14ac:dyDescent="0.25">
      <c r="A1692" t="s">
        <v>7848</v>
      </c>
      <c r="B1692" t="s">
        <v>7849</v>
      </c>
      <c r="C1692" t="s">
        <v>7850</v>
      </c>
      <c r="D1692" t="s">
        <v>7602</v>
      </c>
      <c r="E1692" t="s">
        <v>111</v>
      </c>
      <c r="F1692">
        <v>4</v>
      </c>
      <c r="G1692">
        <v>2022</v>
      </c>
      <c r="H1692" s="1">
        <v>44978.617457627312</v>
      </c>
      <c r="I1692" t="s">
        <v>3355</v>
      </c>
      <c r="J1692">
        <v>55</v>
      </c>
      <c r="K1692">
        <v>0</v>
      </c>
      <c r="L1692" t="s">
        <v>38</v>
      </c>
      <c r="M1692" t="s">
        <v>51</v>
      </c>
      <c r="N1692">
        <v>55</v>
      </c>
      <c r="R1692" t="s">
        <v>52</v>
      </c>
      <c r="S1692">
        <v>33.188434999999998</v>
      </c>
      <c r="T1692">
        <v>-84.224333999999999</v>
      </c>
      <c r="U1692">
        <v>1.0569999999999999</v>
      </c>
      <c r="V1692">
        <v>1</v>
      </c>
      <c r="W1692">
        <v>3</v>
      </c>
      <c r="X1692">
        <v>1</v>
      </c>
      <c r="Y1692">
        <v>384.95100000000002</v>
      </c>
      <c r="Z1692">
        <v>13000204001</v>
      </c>
      <c r="AA1692">
        <v>855.89217868900005</v>
      </c>
      <c r="AB1692" t="s">
        <v>41</v>
      </c>
      <c r="AC1692" t="s">
        <v>54</v>
      </c>
      <c r="AD1692" t="s">
        <v>54</v>
      </c>
      <c r="AE1692" t="s">
        <v>54</v>
      </c>
      <c r="AF1692" t="s">
        <v>7851</v>
      </c>
    </row>
    <row r="1693" spans="1:32" x14ac:dyDescent="0.25">
      <c r="A1693" t="s">
        <v>7852</v>
      </c>
      <c r="B1693" t="s">
        <v>7853</v>
      </c>
      <c r="C1693" t="s">
        <v>7854</v>
      </c>
      <c r="D1693" t="s">
        <v>4686</v>
      </c>
      <c r="E1693" t="s">
        <v>117</v>
      </c>
      <c r="F1693">
        <v>5</v>
      </c>
      <c r="G1693">
        <v>2022</v>
      </c>
      <c r="H1693" s="1">
        <v>44972.420118703703</v>
      </c>
      <c r="I1693" t="s">
        <v>3355</v>
      </c>
      <c r="J1693">
        <v>54.8</v>
      </c>
      <c r="K1693">
        <v>0</v>
      </c>
      <c r="L1693" t="s">
        <v>38</v>
      </c>
      <c r="M1693" t="s">
        <v>51</v>
      </c>
      <c r="N1693">
        <v>54.8</v>
      </c>
      <c r="R1693" t="s">
        <v>52</v>
      </c>
      <c r="S1693">
        <v>41.637500000000003</v>
      </c>
      <c r="T1693">
        <v>-87.95</v>
      </c>
      <c r="AB1693" t="s">
        <v>41</v>
      </c>
      <c r="AC1693" t="s">
        <v>54</v>
      </c>
      <c r="AD1693" t="s">
        <v>54</v>
      </c>
      <c r="AE1693" t="s">
        <v>54</v>
      </c>
      <c r="AF1693" t="s">
        <v>7855</v>
      </c>
    </row>
    <row r="1694" spans="1:32" x14ac:dyDescent="0.25">
      <c r="A1694" t="s">
        <v>7856</v>
      </c>
      <c r="B1694" t="s">
        <v>7857</v>
      </c>
      <c r="C1694" t="s">
        <v>7858</v>
      </c>
      <c r="D1694" t="s">
        <v>7859</v>
      </c>
      <c r="E1694" t="s">
        <v>85</v>
      </c>
      <c r="F1694">
        <v>2</v>
      </c>
      <c r="G1694">
        <v>2022</v>
      </c>
      <c r="H1694" s="1">
        <v>45266.573027881946</v>
      </c>
      <c r="I1694" t="s">
        <v>3355</v>
      </c>
      <c r="J1694">
        <v>54.3</v>
      </c>
      <c r="K1694">
        <v>0</v>
      </c>
      <c r="L1694" t="s">
        <v>38</v>
      </c>
      <c r="M1694" t="s">
        <v>63</v>
      </c>
      <c r="P1694">
        <v>54.3</v>
      </c>
      <c r="R1694" t="s">
        <v>38</v>
      </c>
      <c r="S1694">
        <v>41.528241000000001</v>
      </c>
      <c r="T1694">
        <v>-74.242238</v>
      </c>
      <c r="U1694">
        <v>2.7833332999999998E-2</v>
      </c>
      <c r="V1694">
        <v>2</v>
      </c>
      <c r="W1694">
        <v>1.2</v>
      </c>
      <c r="X1694">
        <v>0</v>
      </c>
      <c r="Y1694">
        <v>10.154</v>
      </c>
      <c r="Z1694">
        <v>36003066001</v>
      </c>
      <c r="AA1694">
        <v>356.92524898519997</v>
      </c>
      <c r="AB1694" t="s">
        <v>41</v>
      </c>
      <c r="AC1694" t="s">
        <v>54</v>
      </c>
      <c r="AD1694" t="s">
        <v>54</v>
      </c>
      <c r="AE1694" t="s">
        <v>73</v>
      </c>
      <c r="AF1694" t="s">
        <v>7860</v>
      </c>
    </row>
    <row r="1695" spans="1:32" x14ac:dyDescent="0.25">
      <c r="A1695" t="s">
        <v>7861</v>
      </c>
      <c r="B1695" t="s">
        <v>7862</v>
      </c>
      <c r="C1695" t="s">
        <v>7862</v>
      </c>
      <c r="D1695" t="s">
        <v>7863</v>
      </c>
      <c r="E1695" t="s">
        <v>99</v>
      </c>
      <c r="F1695">
        <v>6</v>
      </c>
      <c r="G1695">
        <v>2022</v>
      </c>
      <c r="H1695" s="1">
        <v>44804.398893530095</v>
      </c>
      <c r="I1695" t="s">
        <v>3355</v>
      </c>
      <c r="J1695">
        <v>54.15</v>
      </c>
      <c r="K1695">
        <v>0</v>
      </c>
      <c r="L1695" t="s">
        <v>38</v>
      </c>
      <c r="M1695" t="s">
        <v>473</v>
      </c>
      <c r="N1695">
        <v>46.15</v>
      </c>
      <c r="Q1695">
        <v>8.15</v>
      </c>
      <c r="R1695" t="s">
        <v>52</v>
      </c>
      <c r="S1695">
        <v>32.930556000000003</v>
      </c>
      <c r="T1695">
        <v>-95.298805999999999</v>
      </c>
      <c r="U1695">
        <v>0.40566666699999998</v>
      </c>
      <c r="V1695">
        <v>1</v>
      </c>
      <c r="W1695">
        <v>1.5</v>
      </c>
      <c r="X1695">
        <v>1.5</v>
      </c>
      <c r="Y1695">
        <v>147.916</v>
      </c>
      <c r="Z1695">
        <v>48005105001</v>
      </c>
      <c r="AA1695">
        <v>306.66434657708004</v>
      </c>
      <c r="AB1695" t="s">
        <v>41</v>
      </c>
      <c r="AC1695" t="s">
        <v>54</v>
      </c>
      <c r="AD1695" t="s">
        <v>54</v>
      </c>
      <c r="AE1695" t="s">
        <v>73</v>
      </c>
      <c r="AF1695" t="s">
        <v>7864</v>
      </c>
    </row>
    <row r="1696" spans="1:32" x14ac:dyDescent="0.25">
      <c r="A1696" t="s">
        <v>7865</v>
      </c>
      <c r="B1696" t="s">
        <v>7866</v>
      </c>
      <c r="C1696" t="s">
        <v>7867</v>
      </c>
      <c r="D1696" t="s">
        <v>7868</v>
      </c>
      <c r="E1696" t="s">
        <v>259</v>
      </c>
      <c r="F1696">
        <v>7</v>
      </c>
      <c r="G1696">
        <v>2022</v>
      </c>
      <c r="H1696" s="1">
        <v>44957.492071458335</v>
      </c>
      <c r="I1696" t="s">
        <v>3355</v>
      </c>
      <c r="J1696">
        <v>53.4</v>
      </c>
      <c r="K1696">
        <v>0</v>
      </c>
      <c r="L1696" t="s">
        <v>38</v>
      </c>
      <c r="M1696" t="s">
        <v>51</v>
      </c>
      <c r="N1696">
        <v>53.4</v>
      </c>
      <c r="R1696" t="s">
        <v>52</v>
      </c>
      <c r="S1696">
        <v>41.824249999999999</v>
      </c>
      <c r="T1696">
        <v>-90.537620000000004</v>
      </c>
      <c r="Z1696">
        <v>19000228001</v>
      </c>
      <c r="AA1696">
        <v>754.27774555954011</v>
      </c>
      <c r="AB1696" t="s">
        <v>53</v>
      </c>
      <c r="AC1696" t="s">
        <v>42</v>
      </c>
      <c r="AD1696" t="s">
        <v>54</v>
      </c>
      <c r="AE1696" t="s">
        <v>73</v>
      </c>
      <c r="AF1696" t="s">
        <v>7869</v>
      </c>
    </row>
    <row r="1697" spans="1:32" x14ac:dyDescent="0.25">
      <c r="A1697" t="s">
        <v>7870</v>
      </c>
      <c r="B1697" t="s">
        <v>7871</v>
      </c>
      <c r="C1697" t="s">
        <v>7872</v>
      </c>
      <c r="D1697" t="s">
        <v>7873</v>
      </c>
      <c r="E1697" t="s">
        <v>207</v>
      </c>
      <c r="F1697">
        <v>4</v>
      </c>
      <c r="G1697">
        <v>2022</v>
      </c>
      <c r="H1697" s="1">
        <v>44973.416491192133</v>
      </c>
      <c r="I1697" t="s">
        <v>3355</v>
      </c>
      <c r="J1697">
        <v>53</v>
      </c>
      <c r="K1697">
        <v>0</v>
      </c>
      <c r="L1697" t="s">
        <v>38</v>
      </c>
      <c r="M1697" t="s">
        <v>51</v>
      </c>
      <c r="N1697">
        <v>53</v>
      </c>
      <c r="R1697" t="s">
        <v>52</v>
      </c>
      <c r="S1697">
        <v>35.222974999999998</v>
      </c>
      <c r="T1697">
        <v>-89.522953000000001</v>
      </c>
      <c r="U1697">
        <v>0.973583333</v>
      </c>
      <c r="V1697">
        <v>1</v>
      </c>
      <c r="W1697">
        <v>3</v>
      </c>
      <c r="X1697">
        <v>0.77</v>
      </c>
      <c r="Y1697">
        <v>354.83</v>
      </c>
      <c r="Z1697">
        <v>47001075001</v>
      </c>
      <c r="AA1697">
        <v>625.52970931845005</v>
      </c>
      <c r="AB1697" t="s">
        <v>41</v>
      </c>
      <c r="AC1697" t="s">
        <v>54</v>
      </c>
      <c r="AD1697" t="s">
        <v>54</v>
      </c>
      <c r="AE1697" t="s">
        <v>54</v>
      </c>
      <c r="AF1697" t="s">
        <v>7874</v>
      </c>
    </row>
    <row r="1698" spans="1:32" x14ac:dyDescent="0.25">
      <c r="A1698" t="s">
        <v>7724</v>
      </c>
      <c r="B1698" t="s">
        <v>7875</v>
      </c>
      <c r="C1698" t="s">
        <v>7876</v>
      </c>
      <c r="D1698" t="s">
        <v>4002</v>
      </c>
      <c r="E1698" t="s">
        <v>192</v>
      </c>
      <c r="F1698">
        <v>4</v>
      </c>
      <c r="G1698">
        <v>2022</v>
      </c>
      <c r="H1698" s="1">
        <v>44945.451881111112</v>
      </c>
      <c r="I1698" t="s">
        <v>3355</v>
      </c>
      <c r="J1698">
        <v>52.5</v>
      </c>
      <c r="K1698">
        <v>0</v>
      </c>
      <c r="L1698" t="s">
        <v>38</v>
      </c>
      <c r="M1698" t="s">
        <v>51</v>
      </c>
      <c r="N1698">
        <v>52.5</v>
      </c>
      <c r="R1698" t="s">
        <v>52</v>
      </c>
      <c r="S1698">
        <v>34.1083</v>
      </c>
      <c r="T1698">
        <v>-87.997200000000007</v>
      </c>
      <c r="U1698">
        <v>0.60116666699999999</v>
      </c>
      <c r="V1698">
        <v>1</v>
      </c>
      <c r="W1698">
        <v>1.5</v>
      </c>
      <c r="X1698">
        <v>0.61</v>
      </c>
      <c r="Y1698">
        <v>219.18899999999999</v>
      </c>
      <c r="Z1698">
        <v>1000304001</v>
      </c>
      <c r="AA1698">
        <v>668.32431825290007</v>
      </c>
      <c r="AB1698" t="s">
        <v>118</v>
      </c>
      <c r="AC1698" t="s">
        <v>54</v>
      </c>
      <c r="AD1698" t="s">
        <v>54</v>
      </c>
      <c r="AE1698" t="s">
        <v>73</v>
      </c>
      <c r="AF1698" t="s">
        <v>7877</v>
      </c>
    </row>
    <row r="1699" spans="1:32" x14ac:dyDescent="0.25">
      <c r="A1699" t="s">
        <v>7878</v>
      </c>
      <c r="B1699" t="s">
        <v>7879</v>
      </c>
      <c r="C1699" t="s">
        <v>7880</v>
      </c>
      <c r="D1699" t="s">
        <v>7881</v>
      </c>
      <c r="E1699" t="s">
        <v>117</v>
      </c>
      <c r="F1699">
        <v>5</v>
      </c>
      <c r="G1699">
        <v>2022</v>
      </c>
      <c r="H1699" s="1">
        <v>44930.428756770831</v>
      </c>
      <c r="I1699" t="s">
        <v>3355</v>
      </c>
      <c r="J1699">
        <v>52.3</v>
      </c>
      <c r="K1699">
        <v>0</v>
      </c>
      <c r="L1699" t="s">
        <v>38</v>
      </c>
      <c r="M1699" t="s">
        <v>51</v>
      </c>
      <c r="N1699">
        <v>52.3</v>
      </c>
      <c r="R1699" t="s">
        <v>52</v>
      </c>
      <c r="S1699">
        <v>38.655000000000001</v>
      </c>
      <c r="T1699">
        <v>-88.479167000000004</v>
      </c>
      <c r="U1699">
        <v>0.91091666699999996</v>
      </c>
      <c r="V1699">
        <v>2</v>
      </c>
      <c r="W1699">
        <v>1.8</v>
      </c>
      <c r="X1699">
        <v>1</v>
      </c>
      <c r="Y1699">
        <v>332.202</v>
      </c>
      <c r="Z1699">
        <v>17005201001</v>
      </c>
      <c r="AB1699" t="s">
        <v>41</v>
      </c>
      <c r="AC1699" t="s">
        <v>72</v>
      </c>
      <c r="AD1699" t="s">
        <v>54</v>
      </c>
      <c r="AE1699" t="s">
        <v>44</v>
      </c>
      <c r="AF1699" t="s">
        <v>7882</v>
      </c>
    </row>
    <row r="1700" spans="1:32" x14ac:dyDescent="0.25">
      <c r="A1700" t="s">
        <v>7883</v>
      </c>
      <c r="B1700" t="s">
        <v>7884</v>
      </c>
      <c r="C1700" t="s">
        <v>7885</v>
      </c>
      <c r="D1700" t="s">
        <v>7886</v>
      </c>
      <c r="E1700" t="s">
        <v>437</v>
      </c>
      <c r="F1700">
        <v>5</v>
      </c>
      <c r="G1700">
        <v>2022</v>
      </c>
      <c r="H1700" s="1">
        <v>44951.688874178239</v>
      </c>
      <c r="I1700" t="s">
        <v>3355</v>
      </c>
      <c r="J1700">
        <v>52</v>
      </c>
      <c r="K1700">
        <v>0</v>
      </c>
      <c r="L1700" t="s">
        <v>38</v>
      </c>
      <c r="M1700" t="s">
        <v>51</v>
      </c>
      <c r="N1700">
        <v>52</v>
      </c>
      <c r="R1700" t="s">
        <v>52</v>
      </c>
      <c r="S1700">
        <v>48.522362999999999</v>
      </c>
      <c r="T1700">
        <v>-93.575209000000001</v>
      </c>
      <c r="U1700">
        <v>1.316975</v>
      </c>
      <c r="V1700">
        <v>1</v>
      </c>
      <c r="W1700">
        <v>3</v>
      </c>
      <c r="X1700">
        <v>3</v>
      </c>
      <c r="Y1700">
        <v>481.24759999999998</v>
      </c>
      <c r="Z1700">
        <v>27001705001</v>
      </c>
      <c r="AA1700">
        <v>189.75311706254001</v>
      </c>
      <c r="AB1700" t="s">
        <v>53</v>
      </c>
      <c r="AC1700" t="s">
        <v>54</v>
      </c>
      <c r="AD1700" t="s">
        <v>54</v>
      </c>
      <c r="AE1700" t="s">
        <v>73</v>
      </c>
      <c r="AF1700" t="s">
        <v>7887</v>
      </c>
    </row>
    <row r="1701" spans="1:32" x14ac:dyDescent="0.25">
      <c r="A1701" t="s">
        <v>7888</v>
      </c>
      <c r="B1701" t="s">
        <v>7889</v>
      </c>
      <c r="C1701" t="s">
        <v>7890</v>
      </c>
      <c r="D1701" t="s">
        <v>7891</v>
      </c>
      <c r="E1701" t="s">
        <v>259</v>
      </c>
      <c r="F1701">
        <v>7</v>
      </c>
      <c r="G1701">
        <v>2022</v>
      </c>
      <c r="H1701" s="1">
        <v>44987.603693229168</v>
      </c>
      <c r="I1701" t="s">
        <v>3355</v>
      </c>
      <c r="J1701">
        <v>51.83</v>
      </c>
      <c r="K1701">
        <v>0</v>
      </c>
      <c r="L1701" t="s">
        <v>38</v>
      </c>
      <c r="M1701" t="s">
        <v>79</v>
      </c>
      <c r="Q1701">
        <v>51.83</v>
      </c>
      <c r="R1701" t="s">
        <v>52</v>
      </c>
      <c r="S1701">
        <v>43.053959999999996</v>
      </c>
      <c r="T1701">
        <v>-92.663359999999997</v>
      </c>
      <c r="U1701">
        <v>0</v>
      </c>
      <c r="V1701">
        <v>3</v>
      </c>
      <c r="W1701">
        <v>9.18</v>
      </c>
      <c r="X1701">
        <v>4.66</v>
      </c>
      <c r="Y1701">
        <v>0</v>
      </c>
      <c r="Z1701">
        <v>19000141001</v>
      </c>
      <c r="AA1701">
        <v>607.68344686919011</v>
      </c>
      <c r="AB1701" t="s">
        <v>41</v>
      </c>
      <c r="AC1701" t="s">
        <v>144</v>
      </c>
      <c r="AD1701" t="s">
        <v>54</v>
      </c>
      <c r="AE1701" t="s">
        <v>44</v>
      </c>
      <c r="AF1701" t="s">
        <v>7892</v>
      </c>
    </row>
    <row r="1702" spans="1:32" x14ac:dyDescent="0.25">
      <c r="A1702" t="s">
        <v>7893</v>
      </c>
      <c r="B1702" t="s">
        <v>7894</v>
      </c>
      <c r="C1702" t="s">
        <v>7895</v>
      </c>
      <c r="D1702" t="s">
        <v>6944</v>
      </c>
      <c r="E1702" t="s">
        <v>213</v>
      </c>
      <c r="F1702">
        <v>3</v>
      </c>
      <c r="G1702">
        <v>2022</v>
      </c>
      <c r="H1702" s="1">
        <v>44972.446501921295</v>
      </c>
      <c r="I1702" t="s">
        <v>3355</v>
      </c>
      <c r="J1702">
        <v>51.77</v>
      </c>
      <c r="K1702">
        <v>0</v>
      </c>
      <c r="L1702" t="s">
        <v>38</v>
      </c>
      <c r="M1702" t="s">
        <v>79</v>
      </c>
      <c r="Q1702">
        <v>51.77</v>
      </c>
      <c r="R1702" t="s">
        <v>94</v>
      </c>
      <c r="S1702">
        <v>41.892359999999996</v>
      </c>
      <c r="T1702">
        <v>-80.374390000000005</v>
      </c>
      <c r="U1702">
        <v>0.83783333299999996</v>
      </c>
      <c r="V1702">
        <v>2</v>
      </c>
      <c r="W1702">
        <v>2.8</v>
      </c>
      <c r="X1702">
        <v>0</v>
      </c>
      <c r="Y1702">
        <v>304.863</v>
      </c>
      <c r="Z1702">
        <v>42006023001</v>
      </c>
      <c r="AA1702">
        <v>100.15759537850001</v>
      </c>
      <c r="AB1702" t="s">
        <v>53</v>
      </c>
      <c r="AC1702" t="s">
        <v>54</v>
      </c>
      <c r="AD1702" t="s">
        <v>54</v>
      </c>
      <c r="AE1702" t="s">
        <v>73</v>
      </c>
      <c r="AF1702" t="s">
        <v>7896</v>
      </c>
    </row>
    <row r="1703" spans="1:32" x14ac:dyDescent="0.25">
      <c r="A1703" t="s">
        <v>7491</v>
      </c>
      <c r="B1703" t="s">
        <v>7897</v>
      </c>
      <c r="C1703" t="s">
        <v>7898</v>
      </c>
      <c r="D1703" t="s">
        <v>7494</v>
      </c>
      <c r="E1703" t="s">
        <v>259</v>
      </c>
      <c r="F1703">
        <v>7</v>
      </c>
      <c r="G1703">
        <v>2022</v>
      </c>
      <c r="H1703" s="1">
        <v>44957.540820578703</v>
      </c>
      <c r="I1703" t="s">
        <v>3355</v>
      </c>
      <c r="J1703">
        <v>51.69</v>
      </c>
      <c r="K1703">
        <v>0</v>
      </c>
      <c r="L1703" t="s">
        <v>38</v>
      </c>
      <c r="M1703" t="s">
        <v>51</v>
      </c>
      <c r="N1703">
        <v>51.69</v>
      </c>
      <c r="R1703" t="s">
        <v>52</v>
      </c>
      <c r="S1703">
        <v>42.006110999999997</v>
      </c>
      <c r="T1703">
        <v>-93.450277999999997</v>
      </c>
      <c r="U1703">
        <v>0</v>
      </c>
      <c r="V1703">
        <v>1</v>
      </c>
      <c r="W1703">
        <v>6.218</v>
      </c>
      <c r="X1703">
        <v>3.71</v>
      </c>
      <c r="Y1703">
        <v>0</v>
      </c>
      <c r="Z1703">
        <v>19000603001</v>
      </c>
      <c r="AA1703">
        <v>681.07164857379996</v>
      </c>
      <c r="AB1703" t="s">
        <v>53</v>
      </c>
      <c r="AC1703" t="s">
        <v>54</v>
      </c>
      <c r="AD1703" t="s">
        <v>54</v>
      </c>
      <c r="AE1703" t="s">
        <v>44</v>
      </c>
      <c r="AF1703" t="s">
        <v>7899</v>
      </c>
    </row>
    <row r="1704" spans="1:32" x14ac:dyDescent="0.25">
      <c r="A1704" t="s">
        <v>7900</v>
      </c>
      <c r="B1704" t="s">
        <v>7901</v>
      </c>
      <c r="C1704" t="s">
        <v>7902</v>
      </c>
      <c r="D1704" t="s">
        <v>7903</v>
      </c>
      <c r="E1704" t="s">
        <v>117</v>
      </c>
      <c r="F1704">
        <v>5</v>
      </c>
      <c r="G1704">
        <v>2022</v>
      </c>
      <c r="H1704" s="1">
        <v>44945.456683888886</v>
      </c>
      <c r="I1704" t="s">
        <v>3355</v>
      </c>
      <c r="J1704">
        <v>51.43</v>
      </c>
      <c r="K1704">
        <v>0</v>
      </c>
      <c r="L1704" t="s">
        <v>38</v>
      </c>
      <c r="M1704" t="s">
        <v>79</v>
      </c>
      <c r="Q1704">
        <v>36.51</v>
      </c>
      <c r="R1704" t="s">
        <v>52</v>
      </c>
      <c r="S1704">
        <v>37.153669999999998</v>
      </c>
      <c r="T1704">
        <v>-88.738889999999998</v>
      </c>
      <c r="U1704">
        <v>2.2658333329999998</v>
      </c>
      <c r="V1704">
        <v>1</v>
      </c>
      <c r="W1704">
        <v>4.25</v>
      </c>
      <c r="X1704">
        <v>2.0499999999999998</v>
      </c>
      <c r="Y1704">
        <v>825.98</v>
      </c>
      <c r="Z1704">
        <v>17007212001</v>
      </c>
      <c r="AA1704">
        <v>1119.9440210504999</v>
      </c>
      <c r="AB1704" t="s">
        <v>118</v>
      </c>
      <c r="AC1704" t="s">
        <v>64</v>
      </c>
      <c r="AD1704" t="s">
        <v>54</v>
      </c>
      <c r="AE1704" t="s">
        <v>44</v>
      </c>
      <c r="AF1704" t="s">
        <v>7904</v>
      </c>
    </row>
    <row r="1705" spans="1:32" x14ac:dyDescent="0.25">
      <c r="A1705" t="s">
        <v>7905</v>
      </c>
      <c r="B1705" t="s">
        <v>7906</v>
      </c>
      <c r="C1705" t="s">
        <v>7906</v>
      </c>
      <c r="D1705" t="s">
        <v>7907</v>
      </c>
      <c r="E1705" t="s">
        <v>99</v>
      </c>
      <c r="F1705">
        <v>6</v>
      </c>
      <c r="G1705">
        <v>2022</v>
      </c>
      <c r="H1705" s="1">
        <v>44817.680534050924</v>
      </c>
      <c r="I1705" t="s">
        <v>3355</v>
      </c>
      <c r="J1705">
        <v>51.2</v>
      </c>
      <c r="K1705">
        <v>0</v>
      </c>
      <c r="L1705" t="s">
        <v>38</v>
      </c>
      <c r="M1705" t="s">
        <v>79</v>
      </c>
      <c r="Q1705">
        <v>51.2</v>
      </c>
      <c r="R1705" t="s">
        <v>94</v>
      </c>
      <c r="S1705">
        <v>33.435644000000003</v>
      </c>
      <c r="T1705">
        <v>-94.409773999999999</v>
      </c>
      <c r="U1705">
        <v>0.79766333300000003</v>
      </c>
      <c r="V1705">
        <v>1</v>
      </c>
      <c r="W1705">
        <v>1.7</v>
      </c>
      <c r="X1705">
        <v>1.7</v>
      </c>
      <c r="Y1705">
        <v>290.3897</v>
      </c>
      <c r="Z1705">
        <v>48005005001</v>
      </c>
      <c r="AA1705">
        <v>311.21696454882999</v>
      </c>
      <c r="AB1705" t="s">
        <v>118</v>
      </c>
      <c r="AC1705" t="s">
        <v>54</v>
      </c>
      <c r="AD1705" t="s">
        <v>54</v>
      </c>
      <c r="AE1705" t="s">
        <v>54</v>
      </c>
      <c r="AF1705" t="s">
        <v>7908</v>
      </c>
    </row>
    <row r="1706" spans="1:32" x14ac:dyDescent="0.25">
      <c r="A1706" t="s">
        <v>5475</v>
      </c>
      <c r="B1706" t="s">
        <v>7909</v>
      </c>
      <c r="C1706" t="s">
        <v>7910</v>
      </c>
      <c r="D1706" t="s">
        <v>5478</v>
      </c>
      <c r="E1706" t="s">
        <v>543</v>
      </c>
      <c r="F1706">
        <v>7</v>
      </c>
      <c r="G1706">
        <v>2022</v>
      </c>
      <c r="H1706" s="1">
        <v>44950.625750497682</v>
      </c>
      <c r="I1706" t="s">
        <v>3355</v>
      </c>
      <c r="J1706">
        <v>50.86</v>
      </c>
      <c r="K1706">
        <v>0</v>
      </c>
      <c r="L1706" t="s">
        <v>38</v>
      </c>
      <c r="M1706" t="s">
        <v>51</v>
      </c>
      <c r="N1706">
        <v>48.8</v>
      </c>
      <c r="R1706" t="s">
        <v>52</v>
      </c>
      <c r="S1706">
        <v>37.008560000000003</v>
      </c>
      <c r="T1706">
        <v>-93.271889999999999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29003548002</v>
      </c>
      <c r="AA1706">
        <v>291.36755019200001</v>
      </c>
      <c r="AB1706" t="s">
        <v>54</v>
      </c>
      <c r="AC1706" t="s">
        <v>54</v>
      </c>
      <c r="AD1706" t="s">
        <v>54</v>
      </c>
      <c r="AE1706" t="s">
        <v>73</v>
      </c>
      <c r="AF1706" t="s">
        <v>7911</v>
      </c>
    </row>
    <row r="1707" spans="1:32" x14ac:dyDescent="0.25">
      <c r="A1707" t="s">
        <v>7912</v>
      </c>
      <c r="B1707" t="s">
        <v>7913</v>
      </c>
      <c r="C1707" t="s">
        <v>7914</v>
      </c>
      <c r="D1707" t="s">
        <v>3067</v>
      </c>
      <c r="E1707" t="s">
        <v>600</v>
      </c>
      <c r="F1707">
        <v>4</v>
      </c>
      <c r="G1707">
        <v>2022</v>
      </c>
      <c r="H1707" s="1">
        <v>44981.692349687502</v>
      </c>
      <c r="I1707" t="s">
        <v>3355</v>
      </c>
      <c r="J1707">
        <v>50.73</v>
      </c>
      <c r="K1707">
        <v>0</v>
      </c>
      <c r="L1707" t="s">
        <v>38</v>
      </c>
      <c r="M1707" t="s">
        <v>51</v>
      </c>
      <c r="N1707">
        <v>50.7</v>
      </c>
      <c r="R1707" t="s">
        <v>52</v>
      </c>
      <c r="S1707">
        <v>30.505711000000002</v>
      </c>
      <c r="T1707">
        <v>-82.949460999999999</v>
      </c>
      <c r="U1707">
        <v>0</v>
      </c>
      <c r="V1707">
        <v>1</v>
      </c>
      <c r="W1707">
        <v>1.2</v>
      </c>
      <c r="X1707">
        <v>0.55000000000000004</v>
      </c>
      <c r="Y1707">
        <v>0</v>
      </c>
      <c r="Z1707">
        <v>12000234001</v>
      </c>
      <c r="AA1707">
        <v>355.10420179650004</v>
      </c>
      <c r="AB1707" t="s">
        <v>41</v>
      </c>
      <c r="AC1707" t="s">
        <v>54</v>
      </c>
      <c r="AD1707" t="s">
        <v>54</v>
      </c>
      <c r="AE1707" t="s">
        <v>73</v>
      </c>
      <c r="AF1707" t="s">
        <v>7915</v>
      </c>
    </row>
    <row r="1708" spans="1:32" x14ac:dyDescent="0.25">
      <c r="A1708" t="s">
        <v>7916</v>
      </c>
      <c r="B1708" t="s">
        <v>7917</v>
      </c>
      <c r="C1708" t="s">
        <v>7918</v>
      </c>
      <c r="D1708" t="s">
        <v>2758</v>
      </c>
      <c r="E1708" t="s">
        <v>1449</v>
      </c>
      <c r="F1708">
        <v>3</v>
      </c>
      <c r="G1708">
        <v>2022</v>
      </c>
      <c r="H1708" s="1">
        <v>44931.418738206019</v>
      </c>
      <c r="I1708" t="s">
        <v>3355</v>
      </c>
      <c r="J1708">
        <v>49.67</v>
      </c>
      <c r="K1708">
        <v>0</v>
      </c>
      <c r="L1708" t="s">
        <v>38</v>
      </c>
      <c r="M1708" t="s">
        <v>79</v>
      </c>
      <c r="Q1708">
        <v>49.67</v>
      </c>
      <c r="R1708" t="s">
        <v>94</v>
      </c>
      <c r="S1708">
        <v>39.222276000000001</v>
      </c>
      <c r="T1708">
        <v>-81.688451000000001</v>
      </c>
      <c r="U1708">
        <v>0</v>
      </c>
      <c r="V1708">
        <v>1</v>
      </c>
      <c r="W1708">
        <v>1.5</v>
      </c>
      <c r="X1708">
        <v>0</v>
      </c>
      <c r="Y1708">
        <v>0</v>
      </c>
      <c r="Z1708">
        <v>54005403001</v>
      </c>
      <c r="AA1708">
        <v>127.47330320899999</v>
      </c>
      <c r="AB1708" t="s">
        <v>41</v>
      </c>
      <c r="AC1708" t="s">
        <v>54</v>
      </c>
      <c r="AD1708" t="s">
        <v>54</v>
      </c>
      <c r="AE1708" t="s">
        <v>73</v>
      </c>
      <c r="AF1708" t="s">
        <v>7919</v>
      </c>
    </row>
    <row r="1709" spans="1:32" x14ac:dyDescent="0.25">
      <c r="A1709" t="s">
        <v>7920</v>
      </c>
      <c r="B1709" t="s">
        <v>7921</v>
      </c>
      <c r="C1709" t="s">
        <v>7922</v>
      </c>
      <c r="D1709" t="s">
        <v>4686</v>
      </c>
      <c r="E1709" t="s">
        <v>117</v>
      </c>
      <c r="F1709">
        <v>5</v>
      </c>
      <c r="G1709">
        <v>2022</v>
      </c>
      <c r="H1709" s="1">
        <v>44972.440847395832</v>
      </c>
      <c r="I1709" t="s">
        <v>3355</v>
      </c>
      <c r="J1709">
        <v>49.5</v>
      </c>
      <c r="K1709">
        <v>0</v>
      </c>
      <c r="L1709" t="s">
        <v>38</v>
      </c>
      <c r="M1709" t="s">
        <v>51</v>
      </c>
      <c r="N1709">
        <v>49.5</v>
      </c>
      <c r="R1709" t="s">
        <v>52</v>
      </c>
      <c r="S1709">
        <v>41.588332999999999</v>
      </c>
      <c r="T1709">
        <v>-87.924999999999997</v>
      </c>
      <c r="AB1709" t="s">
        <v>41</v>
      </c>
      <c r="AC1709" t="s">
        <v>54</v>
      </c>
      <c r="AD1709" t="s">
        <v>54</v>
      </c>
      <c r="AE1709" t="s">
        <v>54</v>
      </c>
      <c r="AF1709" t="s">
        <v>7923</v>
      </c>
    </row>
    <row r="1710" spans="1:32" x14ac:dyDescent="0.25">
      <c r="A1710" t="s">
        <v>7924</v>
      </c>
      <c r="B1710" t="s">
        <v>7925</v>
      </c>
      <c r="C1710" t="s">
        <v>7926</v>
      </c>
      <c r="D1710" t="s">
        <v>7927</v>
      </c>
      <c r="E1710" t="s">
        <v>715</v>
      </c>
      <c r="F1710">
        <v>7</v>
      </c>
      <c r="G1710">
        <v>2022</v>
      </c>
      <c r="H1710" s="1">
        <v>44979.352081655095</v>
      </c>
      <c r="I1710" t="s">
        <v>3355</v>
      </c>
      <c r="J1710">
        <v>48.55</v>
      </c>
      <c r="K1710">
        <v>0</v>
      </c>
      <c r="L1710" t="s">
        <v>38</v>
      </c>
      <c r="M1710" t="s">
        <v>51</v>
      </c>
      <c r="N1710">
        <v>48.55</v>
      </c>
      <c r="R1710" t="s">
        <v>52</v>
      </c>
      <c r="S1710">
        <v>40.899889000000002</v>
      </c>
      <c r="T1710">
        <v>-97.091499999999996</v>
      </c>
      <c r="U1710">
        <v>0.64858333300000004</v>
      </c>
      <c r="V1710">
        <v>1</v>
      </c>
      <c r="W1710">
        <v>1.01</v>
      </c>
      <c r="X1710">
        <v>0.63</v>
      </c>
      <c r="Y1710">
        <v>236.804</v>
      </c>
      <c r="Z1710">
        <v>31002200001</v>
      </c>
      <c r="AA1710">
        <v>291.36755019200001</v>
      </c>
      <c r="AB1710" t="s">
        <v>407</v>
      </c>
      <c r="AC1710" t="s">
        <v>42</v>
      </c>
      <c r="AD1710" t="s">
        <v>54</v>
      </c>
      <c r="AE1710" t="s">
        <v>54</v>
      </c>
      <c r="AF1710" t="s">
        <v>7928</v>
      </c>
    </row>
    <row r="1711" spans="1:32" x14ac:dyDescent="0.25">
      <c r="A1711" t="s">
        <v>7929</v>
      </c>
      <c r="B1711" t="s">
        <v>7930</v>
      </c>
      <c r="C1711" t="s">
        <v>7931</v>
      </c>
      <c r="D1711" t="s">
        <v>7932</v>
      </c>
      <c r="E1711" t="s">
        <v>600</v>
      </c>
      <c r="F1711">
        <v>4</v>
      </c>
      <c r="G1711">
        <v>2022</v>
      </c>
      <c r="H1711" s="1">
        <v>44949.481994768517</v>
      </c>
      <c r="I1711" t="s">
        <v>3355</v>
      </c>
      <c r="J1711">
        <v>48.2</v>
      </c>
      <c r="K1711">
        <v>0</v>
      </c>
      <c r="L1711" t="s">
        <v>38</v>
      </c>
      <c r="M1711" t="s">
        <v>51</v>
      </c>
      <c r="N1711">
        <v>48.2</v>
      </c>
      <c r="R1711" t="s">
        <v>52</v>
      </c>
      <c r="S1711">
        <v>30.412320000000001</v>
      </c>
      <c r="T1711">
        <v>-86.663380000000004</v>
      </c>
      <c r="Z1711">
        <v>12000143001</v>
      </c>
      <c r="AA1711">
        <v>315.04116364510003</v>
      </c>
      <c r="AB1711" t="s">
        <v>118</v>
      </c>
      <c r="AC1711" t="s">
        <v>54</v>
      </c>
      <c r="AD1711" t="s">
        <v>54</v>
      </c>
      <c r="AE1711" t="s">
        <v>54</v>
      </c>
      <c r="AF1711" t="s">
        <v>7933</v>
      </c>
    </row>
    <row r="1712" spans="1:32" x14ac:dyDescent="0.25">
      <c r="A1712" t="s">
        <v>7934</v>
      </c>
      <c r="B1712" t="s">
        <v>7935</v>
      </c>
      <c r="C1712" t="s">
        <v>7936</v>
      </c>
      <c r="D1712" t="s">
        <v>4194</v>
      </c>
      <c r="E1712" t="s">
        <v>247</v>
      </c>
      <c r="F1712">
        <v>1</v>
      </c>
      <c r="G1712">
        <v>2022</v>
      </c>
      <c r="H1712" s="1">
        <v>44971.466991828704</v>
      </c>
      <c r="I1712" t="s">
        <v>3355</v>
      </c>
      <c r="J1712">
        <v>47.36</v>
      </c>
      <c r="K1712">
        <v>0</v>
      </c>
      <c r="L1712" t="s">
        <v>38</v>
      </c>
      <c r="M1712" t="s">
        <v>79</v>
      </c>
      <c r="Q1712">
        <v>47.36</v>
      </c>
      <c r="R1712" t="s">
        <v>94</v>
      </c>
      <c r="S1712">
        <v>42.596060000000001</v>
      </c>
      <c r="T1712">
        <v>-72.331460000000007</v>
      </c>
      <c r="U1712">
        <v>0.924666667</v>
      </c>
      <c r="V1712">
        <v>1</v>
      </c>
      <c r="W1712">
        <v>1.1000000000000001</v>
      </c>
      <c r="X1712">
        <v>0</v>
      </c>
      <c r="Y1712">
        <v>336.61700000000002</v>
      </c>
      <c r="Z1712">
        <v>25000179001</v>
      </c>
      <c r="AA1712">
        <v>349.6410602304</v>
      </c>
      <c r="AB1712" t="s">
        <v>54</v>
      </c>
      <c r="AC1712" t="s">
        <v>54</v>
      </c>
      <c r="AD1712" t="s">
        <v>54</v>
      </c>
      <c r="AE1712" t="s">
        <v>73</v>
      </c>
      <c r="AF1712" t="s">
        <v>7937</v>
      </c>
    </row>
    <row r="1713" spans="1:32" x14ac:dyDescent="0.25">
      <c r="A1713" t="s">
        <v>7938</v>
      </c>
      <c r="B1713" t="s">
        <v>7939</v>
      </c>
      <c r="C1713" t="s">
        <v>7940</v>
      </c>
      <c r="D1713" t="s">
        <v>3310</v>
      </c>
      <c r="E1713" t="s">
        <v>192</v>
      </c>
      <c r="F1713">
        <v>4</v>
      </c>
      <c r="G1713">
        <v>2022</v>
      </c>
      <c r="H1713" s="1">
        <v>44967.581214965277</v>
      </c>
      <c r="I1713" t="s">
        <v>3355</v>
      </c>
      <c r="J1713">
        <v>47.36</v>
      </c>
      <c r="K1713">
        <v>0</v>
      </c>
      <c r="L1713" t="s">
        <v>38</v>
      </c>
      <c r="M1713" t="s">
        <v>79</v>
      </c>
      <c r="Q1713">
        <v>47.36</v>
      </c>
      <c r="R1713" t="s">
        <v>52</v>
      </c>
      <c r="S1713">
        <v>33.4101</v>
      </c>
      <c r="T1713">
        <v>-86.1267</v>
      </c>
      <c r="U1713">
        <v>2.6521666669999999</v>
      </c>
      <c r="V1713">
        <v>1</v>
      </c>
      <c r="W1713">
        <v>4.5</v>
      </c>
      <c r="X1713">
        <v>3.86</v>
      </c>
      <c r="Y1713">
        <v>965.69420000000002</v>
      </c>
      <c r="Z1713">
        <v>1000168003</v>
      </c>
      <c r="AA1713">
        <v>1411.3115712424999</v>
      </c>
      <c r="AB1713" t="s">
        <v>53</v>
      </c>
      <c r="AC1713" t="s">
        <v>54</v>
      </c>
      <c r="AD1713" t="s">
        <v>54</v>
      </c>
      <c r="AE1713" t="s">
        <v>54</v>
      </c>
      <c r="AF1713" t="s">
        <v>7941</v>
      </c>
    </row>
    <row r="1714" spans="1:32" x14ac:dyDescent="0.25">
      <c r="A1714" t="s">
        <v>7942</v>
      </c>
      <c r="B1714" t="s">
        <v>7943</v>
      </c>
      <c r="C1714" t="s">
        <v>7944</v>
      </c>
      <c r="D1714" t="s">
        <v>7945</v>
      </c>
      <c r="E1714" t="s">
        <v>259</v>
      </c>
      <c r="F1714">
        <v>7</v>
      </c>
      <c r="G1714">
        <v>2022</v>
      </c>
      <c r="H1714" s="1">
        <v>44965.510734722222</v>
      </c>
      <c r="I1714" t="s">
        <v>3355</v>
      </c>
      <c r="J1714">
        <v>47.29</v>
      </c>
      <c r="K1714">
        <v>0</v>
      </c>
      <c r="L1714" t="s">
        <v>38</v>
      </c>
      <c r="M1714" t="s">
        <v>51</v>
      </c>
      <c r="N1714">
        <v>47.29</v>
      </c>
      <c r="R1714" t="s">
        <v>52</v>
      </c>
      <c r="S1714">
        <v>41.591500000000003</v>
      </c>
      <c r="T1714">
        <v>-90.788583000000003</v>
      </c>
      <c r="U1714">
        <v>0</v>
      </c>
      <c r="V1714">
        <v>1</v>
      </c>
      <c r="W1714">
        <v>3</v>
      </c>
      <c r="X1714">
        <v>1.3080000000000001</v>
      </c>
      <c r="Y1714">
        <v>0</v>
      </c>
      <c r="AB1714" t="s">
        <v>118</v>
      </c>
      <c r="AC1714" t="s">
        <v>72</v>
      </c>
      <c r="AD1714" t="s">
        <v>54</v>
      </c>
      <c r="AE1714" t="s">
        <v>73</v>
      </c>
      <c r="AF1714" t="s">
        <v>7946</v>
      </c>
    </row>
    <row r="1715" spans="1:32" x14ac:dyDescent="0.25">
      <c r="A1715" t="s">
        <v>7947</v>
      </c>
      <c r="B1715" t="s">
        <v>7948</v>
      </c>
      <c r="C1715" t="s">
        <v>7949</v>
      </c>
      <c r="D1715" t="s">
        <v>7950</v>
      </c>
      <c r="E1715" t="s">
        <v>1449</v>
      </c>
      <c r="F1715">
        <v>3</v>
      </c>
      <c r="G1715">
        <v>2022</v>
      </c>
      <c r="H1715" s="1">
        <v>44985.488952280095</v>
      </c>
      <c r="I1715" t="s">
        <v>3355</v>
      </c>
      <c r="J1715">
        <v>47.28</v>
      </c>
      <c r="K1715">
        <v>0</v>
      </c>
      <c r="L1715" t="s">
        <v>38</v>
      </c>
      <c r="M1715" t="s">
        <v>79</v>
      </c>
      <c r="Q1715">
        <v>47.28</v>
      </c>
      <c r="R1715" t="s">
        <v>52</v>
      </c>
      <c r="S1715">
        <v>37.442990000000002</v>
      </c>
      <c r="T1715">
        <v>-81.597459999999998</v>
      </c>
      <c r="U1715">
        <v>4.0000000000000001E-3</v>
      </c>
      <c r="V1715">
        <v>3</v>
      </c>
      <c r="W1715">
        <v>1.1200000000000001</v>
      </c>
      <c r="X1715">
        <v>0</v>
      </c>
      <c r="Y1715">
        <v>1.472</v>
      </c>
      <c r="Z1715">
        <v>54003332001</v>
      </c>
      <c r="AA1715">
        <v>407.91457026880011</v>
      </c>
      <c r="AB1715" t="s">
        <v>41</v>
      </c>
      <c r="AC1715" t="s">
        <v>64</v>
      </c>
      <c r="AD1715" t="s">
        <v>54</v>
      </c>
      <c r="AE1715" t="s">
        <v>73</v>
      </c>
      <c r="AF1715" t="s">
        <v>7951</v>
      </c>
    </row>
    <row r="1716" spans="1:32" x14ac:dyDescent="0.25">
      <c r="A1716" t="s">
        <v>3254</v>
      </c>
      <c r="B1716" t="s">
        <v>7952</v>
      </c>
      <c r="C1716" t="s">
        <v>7953</v>
      </c>
      <c r="D1716" t="s">
        <v>1259</v>
      </c>
      <c r="E1716" t="s">
        <v>111</v>
      </c>
      <c r="F1716">
        <v>4</v>
      </c>
      <c r="G1716">
        <v>2022</v>
      </c>
      <c r="H1716" s="1">
        <v>44957.677000254633</v>
      </c>
      <c r="I1716" t="s">
        <v>3355</v>
      </c>
      <c r="J1716">
        <v>46.95</v>
      </c>
      <c r="K1716">
        <v>0</v>
      </c>
      <c r="L1716" t="s">
        <v>38</v>
      </c>
      <c r="M1716" t="s">
        <v>51</v>
      </c>
      <c r="N1716">
        <v>46.95</v>
      </c>
      <c r="R1716" t="s">
        <v>52</v>
      </c>
      <c r="S1716">
        <v>34.696092999999998</v>
      </c>
      <c r="T1716">
        <v>-85.284966999999995</v>
      </c>
      <c r="U1716">
        <v>2.5385833330000001</v>
      </c>
      <c r="V1716">
        <v>1</v>
      </c>
      <c r="W1716">
        <v>5</v>
      </c>
      <c r="X1716">
        <v>2.5510000000000002</v>
      </c>
      <c r="Y1716">
        <v>923.33299999999997</v>
      </c>
      <c r="Z1716">
        <v>13000050001</v>
      </c>
      <c r="AA1716">
        <v>1200.0700973533001</v>
      </c>
      <c r="AB1716" t="s">
        <v>53</v>
      </c>
      <c r="AC1716" t="s">
        <v>54</v>
      </c>
      <c r="AD1716" t="s">
        <v>54</v>
      </c>
      <c r="AE1716" t="s">
        <v>55</v>
      </c>
      <c r="AF1716" t="s">
        <v>7954</v>
      </c>
    </row>
    <row r="1717" spans="1:32" x14ac:dyDescent="0.25">
      <c r="A1717" t="s">
        <v>7955</v>
      </c>
      <c r="B1717" t="s">
        <v>7956</v>
      </c>
      <c r="C1717" t="s">
        <v>7957</v>
      </c>
      <c r="D1717" t="s">
        <v>7958</v>
      </c>
      <c r="E1717" t="s">
        <v>207</v>
      </c>
      <c r="F1717">
        <v>4</v>
      </c>
      <c r="G1717">
        <v>2022</v>
      </c>
      <c r="H1717" s="1">
        <v>44958.580287037039</v>
      </c>
      <c r="I1717" t="s">
        <v>3355</v>
      </c>
      <c r="J1717">
        <v>46.31</v>
      </c>
      <c r="K1717">
        <v>0</v>
      </c>
      <c r="L1717" t="s">
        <v>38</v>
      </c>
      <c r="M1717" t="s">
        <v>51</v>
      </c>
      <c r="N1717">
        <v>46.31</v>
      </c>
      <c r="R1717" t="s">
        <v>52</v>
      </c>
      <c r="S1717">
        <v>36.380040000000001</v>
      </c>
      <c r="T1717">
        <v>-83.046239999999997</v>
      </c>
      <c r="U1717">
        <v>0.873</v>
      </c>
      <c r="V1717">
        <v>1</v>
      </c>
      <c r="W1717">
        <v>1.3</v>
      </c>
      <c r="X1717">
        <v>1.25</v>
      </c>
      <c r="Y1717">
        <v>317.71100000000001</v>
      </c>
      <c r="Z1717">
        <v>47001215001</v>
      </c>
      <c r="AA1717">
        <v>344.17791866430002</v>
      </c>
      <c r="AB1717" t="s">
        <v>38</v>
      </c>
      <c r="AC1717" t="s">
        <v>38</v>
      </c>
      <c r="AD1717" t="s">
        <v>38</v>
      </c>
      <c r="AE1717" t="s">
        <v>38</v>
      </c>
      <c r="AF1717" t="s">
        <v>7959</v>
      </c>
    </row>
    <row r="1718" spans="1:32" x14ac:dyDescent="0.25">
      <c r="A1718" t="s">
        <v>7960</v>
      </c>
      <c r="B1718" t="s">
        <v>7961</v>
      </c>
      <c r="C1718" t="s">
        <v>7962</v>
      </c>
      <c r="D1718" t="s">
        <v>7963</v>
      </c>
      <c r="E1718" t="s">
        <v>71</v>
      </c>
      <c r="F1718">
        <v>4</v>
      </c>
      <c r="G1718">
        <v>2022</v>
      </c>
      <c r="H1718" s="1">
        <v>44957.649977696761</v>
      </c>
      <c r="I1718" t="s">
        <v>3355</v>
      </c>
      <c r="J1718">
        <v>46.08</v>
      </c>
      <c r="K1718">
        <v>0</v>
      </c>
      <c r="L1718" t="s">
        <v>38</v>
      </c>
      <c r="M1718" t="s">
        <v>51</v>
      </c>
      <c r="N1718">
        <v>46.08</v>
      </c>
      <c r="R1718" t="s">
        <v>52</v>
      </c>
      <c r="S1718">
        <v>30.8325</v>
      </c>
      <c r="T1718">
        <v>-89.541111000000001</v>
      </c>
      <c r="U1718">
        <v>0.35141666700000002</v>
      </c>
      <c r="V1718">
        <v>1</v>
      </c>
      <c r="W1718">
        <v>1.1000000000000001</v>
      </c>
      <c r="X1718">
        <v>0</v>
      </c>
      <c r="Y1718">
        <v>128.25200000000001</v>
      </c>
      <c r="Z1718">
        <v>28001040001</v>
      </c>
      <c r="AA1718">
        <v>171.90685461327999</v>
      </c>
      <c r="AB1718" t="s">
        <v>41</v>
      </c>
      <c r="AC1718" t="s">
        <v>54</v>
      </c>
      <c r="AD1718" t="s">
        <v>54</v>
      </c>
      <c r="AE1718" t="s">
        <v>73</v>
      </c>
      <c r="AF1718" t="s">
        <v>7964</v>
      </c>
    </row>
    <row r="1719" spans="1:32" x14ac:dyDescent="0.25">
      <c r="A1719" t="s">
        <v>7965</v>
      </c>
      <c r="B1719" t="s">
        <v>7966</v>
      </c>
      <c r="C1719" t="s">
        <v>7967</v>
      </c>
      <c r="D1719" t="s">
        <v>7968</v>
      </c>
      <c r="E1719" t="s">
        <v>641</v>
      </c>
      <c r="F1719">
        <v>3</v>
      </c>
      <c r="G1719">
        <v>2022</v>
      </c>
      <c r="H1719" s="1">
        <v>44960.633017650463</v>
      </c>
      <c r="I1719" t="s">
        <v>3355</v>
      </c>
      <c r="J1719">
        <v>46</v>
      </c>
      <c r="K1719">
        <v>0</v>
      </c>
      <c r="L1719" t="s">
        <v>38</v>
      </c>
      <c r="M1719" t="s">
        <v>51</v>
      </c>
      <c r="N1719">
        <v>46</v>
      </c>
      <c r="R1719" t="s">
        <v>52</v>
      </c>
      <c r="S1719">
        <v>38.684558000000003</v>
      </c>
      <c r="T1719">
        <v>-78.458819000000005</v>
      </c>
      <c r="U1719">
        <v>1.157166667</v>
      </c>
      <c r="V1719">
        <v>1</v>
      </c>
      <c r="W1719">
        <v>1.6</v>
      </c>
      <c r="X1719">
        <v>0</v>
      </c>
      <c r="Y1719">
        <v>421.87799999999999</v>
      </c>
      <c r="Z1719">
        <v>51000059001</v>
      </c>
      <c r="AA1719">
        <v>509.89321283599998</v>
      </c>
      <c r="AB1719" t="s">
        <v>118</v>
      </c>
      <c r="AC1719" t="s">
        <v>54</v>
      </c>
      <c r="AD1719" t="s">
        <v>54</v>
      </c>
      <c r="AE1719" t="s">
        <v>73</v>
      </c>
      <c r="AF1719" t="s">
        <v>7969</v>
      </c>
    </row>
    <row r="1720" spans="1:32" x14ac:dyDescent="0.25">
      <c r="A1720" t="s">
        <v>7970</v>
      </c>
      <c r="B1720" t="s">
        <v>7971</v>
      </c>
      <c r="C1720" t="s">
        <v>7972</v>
      </c>
      <c r="D1720" t="s">
        <v>7973</v>
      </c>
      <c r="E1720" t="s">
        <v>259</v>
      </c>
      <c r="F1720">
        <v>7</v>
      </c>
      <c r="G1720">
        <v>2022</v>
      </c>
      <c r="H1720" s="1">
        <v>44973.503444780094</v>
      </c>
      <c r="I1720" t="s">
        <v>3355</v>
      </c>
      <c r="J1720">
        <v>45.7</v>
      </c>
      <c r="K1720">
        <v>1</v>
      </c>
      <c r="L1720" t="s">
        <v>51</v>
      </c>
      <c r="M1720" t="s">
        <v>51</v>
      </c>
      <c r="N1720">
        <v>45.7</v>
      </c>
      <c r="R1720" t="s">
        <v>52</v>
      </c>
      <c r="S1720">
        <v>40.737499999999997</v>
      </c>
      <c r="T1720">
        <v>-92.859166999999999</v>
      </c>
      <c r="U1720">
        <v>0</v>
      </c>
      <c r="V1720">
        <v>1</v>
      </c>
      <c r="W1720">
        <v>2.8</v>
      </c>
      <c r="X1720">
        <v>1.5</v>
      </c>
      <c r="Y1720">
        <v>0</v>
      </c>
      <c r="Z1720">
        <v>19000137001</v>
      </c>
      <c r="AA1720">
        <v>404.27247589140001</v>
      </c>
      <c r="AB1720" t="s">
        <v>41</v>
      </c>
      <c r="AC1720" t="s">
        <v>54</v>
      </c>
      <c r="AD1720" t="s">
        <v>54</v>
      </c>
      <c r="AE1720" t="s">
        <v>54</v>
      </c>
      <c r="AF1720" t="s">
        <v>7974</v>
      </c>
    </row>
    <row r="1721" spans="1:32" x14ac:dyDescent="0.25">
      <c r="A1721" t="s">
        <v>7975</v>
      </c>
      <c r="B1721" t="s">
        <v>7976</v>
      </c>
      <c r="C1721" t="s">
        <v>7976</v>
      </c>
      <c r="D1721" t="s">
        <v>4194</v>
      </c>
      <c r="E1721" t="s">
        <v>99</v>
      </c>
      <c r="F1721">
        <v>6</v>
      </c>
      <c r="G1721">
        <v>2022</v>
      </c>
      <c r="H1721" s="1">
        <v>44834.49502451389</v>
      </c>
      <c r="I1721" t="s">
        <v>3355</v>
      </c>
      <c r="J1721">
        <v>45.7</v>
      </c>
      <c r="K1721">
        <v>0</v>
      </c>
      <c r="L1721" t="s">
        <v>38</v>
      </c>
      <c r="M1721" t="s">
        <v>79</v>
      </c>
      <c r="Q1721">
        <v>45.7</v>
      </c>
      <c r="R1721" t="s">
        <v>52</v>
      </c>
      <c r="S1721">
        <v>30.084806</v>
      </c>
      <c r="T1721">
        <v>-93.745193999999998</v>
      </c>
      <c r="U1721">
        <v>0.68541666700000003</v>
      </c>
      <c r="V1721">
        <v>1</v>
      </c>
      <c r="W1721">
        <v>1.22</v>
      </c>
      <c r="X1721">
        <v>0</v>
      </c>
      <c r="Y1721">
        <v>250.77</v>
      </c>
      <c r="Z1721">
        <v>48006019001</v>
      </c>
      <c r="AA1721">
        <v>377.13887277977005</v>
      </c>
      <c r="AB1721" t="s">
        <v>41</v>
      </c>
      <c r="AC1721" t="s">
        <v>64</v>
      </c>
      <c r="AD1721" t="s">
        <v>54</v>
      </c>
      <c r="AE1721" t="s">
        <v>44</v>
      </c>
      <c r="AF1721" t="s">
        <v>7977</v>
      </c>
    </row>
    <row r="1722" spans="1:32" x14ac:dyDescent="0.25">
      <c r="A1722" t="s">
        <v>7978</v>
      </c>
      <c r="B1722" t="s">
        <v>7979</v>
      </c>
      <c r="C1722" t="s">
        <v>7980</v>
      </c>
      <c r="D1722" t="s">
        <v>7981</v>
      </c>
      <c r="E1722" t="s">
        <v>1913</v>
      </c>
      <c r="F1722">
        <v>8</v>
      </c>
      <c r="G1722">
        <v>2022</v>
      </c>
      <c r="H1722" s="1">
        <v>44970.577772303244</v>
      </c>
      <c r="I1722" t="s">
        <v>3355</v>
      </c>
      <c r="J1722">
        <v>45.537999999999997</v>
      </c>
      <c r="K1722">
        <v>0</v>
      </c>
      <c r="L1722" t="s">
        <v>38</v>
      </c>
      <c r="M1722" t="s">
        <v>79</v>
      </c>
      <c r="Q1722">
        <v>45.537999999999997</v>
      </c>
      <c r="R1722" t="s">
        <v>52</v>
      </c>
      <c r="S1722">
        <v>46.429220000000001</v>
      </c>
      <c r="T1722">
        <v>-112.73867</v>
      </c>
      <c r="U1722">
        <v>0.80416666699999995</v>
      </c>
      <c r="V1722">
        <v>1</v>
      </c>
      <c r="W1722">
        <v>0</v>
      </c>
      <c r="X1722">
        <v>0</v>
      </c>
      <c r="Y1722">
        <v>293.57</v>
      </c>
      <c r="Z1722">
        <v>30000134001</v>
      </c>
      <c r="AA1722">
        <v>397.89881073095</v>
      </c>
      <c r="AB1722" t="s">
        <v>41</v>
      </c>
      <c r="AC1722" t="s">
        <v>72</v>
      </c>
      <c r="AD1722" t="s">
        <v>54</v>
      </c>
      <c r="AE1722" t="s">
        <v>73</v>
      </c>
      <c r="AF1722" t="s">
        <v>7982</v>
      </c>
    </row>
    <row r="1723" spans="1:32" x14ac:dyDescent="0.25">
      <c r="A1723" t="s">
        <v>7983</v>
      </c>
      <c r="B1723" t="s">
        <v>7984</v>
      </c>
      <c r="C1723" t="s">
        <v>7985</v>
      </c>
      <c r="D1723" t="s">
        <v>7986</v>
      </c>
      <c r="E1723" t="s">
        <v>600</v>
      </c>
      <c r="F1723">
        <v>4</v>
      </c>
      <c r="G1723">
        <v>2022</v>
      </c>
      <c r="H1723" s="1">
        <v>44979.359423703703</v>
      </c>
      <c r="I1723" t="s">
        <v>3355</v>
      </c>
      <c r="J1723">
        <v>45.4</v>
      </c>
      <c r="K1723">
        <v>0</v>
      </c>
      <c r="L1723" t="s">
        <v>38</v>
      </c>
      <c r="M1723" t="s">
        <v>51</v>
      </c>
      <c r="N1723">
        <v>45.4</v>
      </c>
      <c r="R1723" t="s">
        <v>52</v>
      </c>
      <c r="S1723">
        <v>30.726980000000001</v>
      </c>
      <c r="T1723">
        <v>-86.108900000000006</v>
      </c>
      <c r="Z1723">
        <v>12000327001</v>
      </c>
      <c r="AA1723">
        <v>194.8520491909</v>
      </c>
      <c r="AB1723" t="s">
        <v>41</v>
      </c>
      <c r="AC1723" t="s">
        <v>54</v>
      </c>
      <c r="AD1723" t="s">
        <v>54</v>
      </c>
      <c r="AE1723" t="s">
        <v>73</v>
      </c>
      <c r="AF1723" t="s">
        <v>7987</v>
      </c>
    </row>
    <row r="1724" spans="1:32" x14ac:dyDescent="0.25">
      <c r="A1724" t="s">
        <v>7988</v>
      </c>
      <c r="B1724" t="s">
        <v>7989</v>
      </c>
      <c r="C1724" t="s">
        <v>7989</v>
      </c>
      <c r="D1724" t="s">
        <v>98</v>
      </c>
      <c r="E1724" t="s">
        <v>99</v>
      </c>
      <c r="F1724">
        <v>6</v>
      </c>
      <c r="G1724">
        <v>2022</v>
      </c>
      <c r="H1724" s="1">
        <v>44834.996179016205</v>
      </c>
      <c r="I1724" t="s">
        <v>3355</v>
      </c>
      <c r="J1724">
        <v>45.042665900000003</v>
      </c>
      <c r="K1724">
        <v>0</v>
      </c>
      <c r="L1724" t="s">
        <v>38</v>
      </c>
      <c r="M1724" t="s">
        <v>51</v>
      </c>
      <c r="N1724">
        <v>45.042665960000001</v>
      </c>
      <c r="R1724" t="s">
        <v>52</v>
      </c>
      <c r="S1724">
        <v>30.151028</v>
      </c>
      <c r="T1724">
        <v>-95.665778000000003</v>
      </c>
      <c r="AB1724" t="s">
        <v>544</v>
      </c>
      <c r="AC1724" t="s">
        <v>54</v>
      </c>
      <c r="AD1724" t="s">
        <v>54</v>
      </c>
      <c r="AE1724" t="s">
        <v>73</v>
      </c>
      <c r="AF1724" t="s">
        <v>7990</v>
      </c>
    </row>
    <row r="1725" spans="1:32" x14ac:dyDescent="0.25">
      <c r="A1725" t="s">
        <v>7991</v>
      </c>
      <c r="B1725" t="s">
        <v>7992</v>
      </c>
      <c r="C1725" t="s">
        <v>7993</v>
      </c>
      <c r="D1725" t="s">
        <v>7994</v>
      </c>
      <c r="E1725" t="s">
        <v>36</v>
      </c>
      <c r="F1725">
        <v>9</v>
      </c>
      <c r="G1725">
        <v>2022</v>
      </c>
      <c r="H1725" s="1">
        <v>44967.592410671299</v>
      </c>
      <c r="I1725" t="s">
        <v>3355</v>
      </c>
      <c r="J1725">
        <v>45.03</v>
      </c>
      <c r="K1725">
        <v>0</v>
      </c>
      <c r="L1725" t="s">
        <v>38</v>
      </c>
      <c r="M1725" t="s">
        <v>51</v>
      </c>
      <c r="N1725">
        <v>45.03</v>
      </c>
      <c r="R1725" t="s">
        <v>52</v>
      </c>
      <c r="S1725">
        <v>34.775370000000002</v>
      </c>
      <c r="T1725">
        <v>-117.32850000000001</v>
      </c>
      <c r="AB1725" t="s">
        <v>118</v>
      </c>
      <c r="AC1725" t="s">
        <v>54</v>
      </c>
      <c r="AD1725" t="s">
        <v>54</v>
      </c>
      <c r="AE1725" t="s">
        <v>54</v>
      </c>
      <c r="AF1725" t="s">
        <v>7995</v>
      </c>
    </row>
    <row r="1726" spans="1:32" x14ac:dyDescent="0.25">
      <c r="A1726" t="s">
        <v>7996</v>
      </c>
      <c r="B1726" t="s">
        <v>7997</v>
      </c>
      <c r="C1726" t="s">
        <v>7998</v>
      </c>
      <c r="D1726" t="s">
        <v>7999</v>
      </c>
      <c r="E1726" t="s">
        <v>259</v>
      </c>
      <c r="F1726">
        <v>7</v>
      </c>
      <c r="G1726">
        <v>2022</v>
      </c>
      <c r="H1726" s="1">
        <v>44953.620629733799</v>
      </c>
      <c r="I1726" t="s">
        <v>3355</v>
      </c>
      <c r="J1726">
        <v>44.8</v>
      </c>
      <c r="K1726">
        <v>0</v>
      </c>
      <c r="L1726" t="s">
        <v>38</v>
      </c>
      <c r="M1726" t="s">
        <v>51</v>
      </c>
      <c r="N1726">
        <v>44.8</v>
      </c>
      <c r="R1726" t="s">
        <v>52</v>
      </c>
      <c r="S1726">
        <v>43.39114</v>
      </c>
      <c r="T1726">
        <v>-92.095510000000004</v>
      </c>
      <c r="U1726">
        <v>0</v>
      </c>
      <c r="V1726">
        <v>1</v>
      </c>
      <c r="W1726">
        <v>4.1219999999999999</v>
      </c>
      <c r="X1726">
        <v>2.4359999999999999</v>
      </c>
      <c r="Y1726">
        <v>0</v>
      </c>
      <c r="Z1726">
        <v>19001016001</v>
      </c>
      <c r="AA1726">
        <v>208.69200782502</v>
      </c>
      <c r="AB1726" t="s">
        <v>544</v>
      </c>
      <c r="AC1726" t="s">
        <v>54</v>
      </c>
      <c r="AD1726" t="s">
        <v>54</v>
      </c>
      <c r="AE1726" t="s">
        <v>73</v>
      </c>
      <c r="AF1726" t="s">
        <v>8000</v>
      </c>
    </row>
    <row r="1727" spans="1:32" x14ac:dyDescent="0.25">
      <c r="A1727" t="s">
        <v>8001</v>
      </c>
      <c r="B1727" t="s">
        <v>8002</v>
      </c>
      <c r="C1727" t="s">
        <v>8003</v>
      </c>
      <c r="D1727" t="s">
        <v>6405</v>
      </c>
      <c r="E1727" t="s">
        <v>50</v>
      </c>
      <c r="F1727">
        <v>10</v>
      </c>
      <c r="G1727">
        <v>2022</v>
      </c>
      <c r="H1727" s="1">
        <v>44985.480026319441</v>
      </c>
      <c r="I1727" t="s">
        <v>3355</v>
      </c>
      <c r="J1727">
        <v>44.42</v>
      </c>
      <c r="K1727">
        <v>0</v>
      </c>
      <c r="L1727" t="s">
        <v>38</v>
      </c>
      <c r="M1727" t="s">
        <v>51</v>
      </c>
      <c r="N1727">
        <v>44.42</v>
      </c>
      <c r="R1727" t="s">
        <v>52</v>
      </c>
      <c r="S1727">
        <v>43.415362999999999</v>
      </c>
      <c r="T1727">
        <v>-124.254255</v>
      </c>
      <c r="U1727">
        <v>0</v>
      </c>
      <c r="V1727">
        <v>1</v>
      </c>
      <c r="W1727">
        <v>2.2000000000000002</v>
      </c>
      <c r="X1727">
        <v>0</v>
      </c>
      <c r="Y1727">
        <v>0</v>
      </c>
      <c r="AB1727" t="s">
        <v>41</v>
      </c>
      <c r="AC1727" t="s">
        <v>54</v>
      </c>
      <c r="AD1727" t="s">
        <v>54</v>
      </c>
      <c r="AE1727" t="s">
        <v>438</v>
      </c>
      <c r="AF1727" t="s">
        <v>8004</v>
      </c>
    </row>
    <row r="1728" spans="1:32" x14ac:dyDescent="0.25">
      <c r="A1728" t="s">
        <v>8005</v>
      </c>
      <c r="B1728" t="s">
        <v>8006</v>
      </c>
      <c r="C1728" t="s">
        <v>8007</v>
      </c>
      <c r="D1728" t="s">
        <v>8008</v>
      </c>
      <c r="E1728" t="s">
        <v>259</v>
      </c>
      <c r="F1728">
        <v>7</v>
      </c>
      <c r="G1728">
        <v>2022</v>
      </c>
      <c r="H1728" s="1">
        <v>44942.602790231482</v>
      </c>
      <c r="I1728" t="s">
        <v>3355</v>
      </c>
      <c r="J1728">
        <v>44.18</v>
      </c>
      <c r="K1728">
        <v>0</v>
      </c>
      <c r="L1728" t="s">
        <v>38</v>
      </c>
      <c r="M1728" t="s">
        <v>51</v>
      </c>
      <c r="N1728">
        <v>44.18</v>
      </c>
      <c r="R1728" t="s">
        <v>52</v>
      </c>
      <c r="S1728">
        <v>42.518611</v>
      </c>
      <c r="T1728">
        <v>-93.253056000000001</v>
      </c>
      <c r="U1728">
        <v>0</v>
      </c>
      <c r="V1728">
        <v>2</v>
      </c>
      <c r="W1728">
        <v>3.524</v>
      </c>
      <c r="X1728">
        <v>2.625</v>
      </c>
      <c r="Y1728">
        <v>0</v>
      </c>
      <c r="Z1728">
        <v>19000410001</v>
      </c>
      <c r="AA1728">
        <v>995.20228862454996</v>
      </c>
      <c r="AB1728" t="s">
        <v>53</v>
      </c>
      <c r="AC1728" t="s">
        <v>54</v>
      </c>
      <c r="AD1728" t="s">
        <v>54</v>
      </c>
      <c r="AE1728" t="s">
        <v>54</v>
      </c>
      <c r="AF1728" t="s">
        <v>8009</v>
      </c>
    </row>
    <row r="1729" spans="1:32" x14ac:dyDescent="0.25">
      <c r="A1729" t="s">
        <v>8010</v>
      </c>
      <c r="B1729" t="s">
        <v>8011</v>
      </c>
      <c r="C1729" t="s">
        <v>8011</v>
      </c>
      <c r="D1729" t="s">
        <v>8012</v>
      </c>
      <c r="E1729" t="s">
        <v>99</v>
      </c>
      <c r="F1729">
        <v>6</v>
      </c>
      <c r="G1729">
        <v>2022</v>
      </c>
      <c r="H1729" s="1">
        <v>44810.50211739583</v>
      </c>
      <c r="I1729" t="s">
        <v>3355</v>
      </c>
      <c r="J1729">
        <v>44.11</v>
      </c>
      <c r="K1729">
        <v>0</v>
      </c>
      <c r="L1729" t="s">
        <v>38</v>
      </c>
      <c r="M1729" t="s">
        <v>51</v>
      </c>
      <c r="N1729">
        <v>44.11</v>
      </c>
      <c r="R1729" t="s">
        <v>52</v>
      </c>
      <c r="S1729">
        <v>26.062583</v>
      </c>
      <c r="T1729">
        <v>-97.483917000000005</v>
      </c>
      <c r="U1729">
        <v>0.55025000000000002</v>
      </c>
      <c r="V1729">
        <v>1</v>
      </c>
      <c r="W1729">
        <v>2</v>
      </c>
      <c r="X1729">
        <v>1</v>
      </c>
      <c r="Y1729">
        <v>200.655</v>
      </c>
      <c r="Z1729">
        <v>48001106001</v>
      </c>
      <c r="AA1729">
        <v>260.40974798410002</v>
      </c>
      <c r="AB1729" t="s">
        <v>1420</v>
      </c>
      <c r="AC1729" t="s">
        <v>54</v>
      </c>
      <c r="AD1729" t="s">
        <v>54</v>
      </c>
      <c r="AE1729" t="s">
        <v>54</v>
      </c>
      <c r="AF1729" t="s">
        <v>8013</v>
      </c>
    </row>
    <row r="1730" spans="1:32" x14ac:dyDescent="0.25">
      <c r="A1730" t="s">
        <v>8014</v>
      </c>
      <c r="B1730" t="s">
        <v>8015</v>
      </c>
      <c r="C1730" t="s">
        <v>8015</v>
      </c>
      <c r="D1730" t="s">
        <v>5737</v>
      </c>
      <c r="E1730" t="s">
        <v>99</v>
      </c>
      <c r="F1730">
        <v>6</v>
      </c>
      <c r="G1730">
        <v>2022</v>
      </c>
      <c r="H1730" s="1">
        <v>44833.413543182869</v>
      </c>
      <c r="I1730" t="s">
        <v>3355</v>
      </c>
      <c r="J1730">
        <v>43.2</v>
      </c>
      <c r="K1730">
        <v>0</v>
      </c>
      <c r="L1730" t="s">
        <v>38</v>
      </c>
      <c r="M1730" t="s">
        <v>79</v>
      </c>
      <c r="Q1730">
        <v>43.2</v>
      </c>
      <c r="R1730" t="s">
        <v>94</v>
      </c>
      <c r="S1730">
        <v>32.995832999999998</v>
      </c>
      <c r="T1730">
        <v>-94.940555000000003</v>
      </c>
      <c r="U1730">
        <v>0.38724999999999998</v>
      </c>
      <c r="V1730">
        <v>1</v>
      </c>
      <c r="W1730">
        <v>2</v>
      </c>
      <c r="X1730">
        <v>2</v>
      </c>
      <c r="Y1730">
        <v>141.10499999999999</v>
      </c>
      <c r="Z1730">
        <v>48005090001</v>
      </c>
      <c r="AA1730">
        <v>728.41887547999988</v>
      </c>
      <c r="AB1730" t="s">
        <v>41</v>
      </c>
      <c r="AC1730" t="s">
        <v>54</v>
      </c>
      <c r="AD1730" t="s">
        <v>54</v>
      </c>
      <c r="AE1730" t="s">
        <v>54</v>
      </c>
      <c r="AF1730" t="s">
        <v>8016</v>
      </c>
    </row>
    <row r="1731" spans="1:32" x14ac:dyDescent="0.25">
      <c r="A1731" t="s">
        <v>8017</v>
      </c>
      <c r="B1731" t="s">
        <v>8018</v>
      </c>
      <c r="C1731" t="s">
        <v>8019</v>
      </c>
      <c r="D1731" t="s">
        <v>8020</v>
      </c>
      <c r="E1731" t="s">
        <v>600</v>
      </c>
      <c r="F1731">
        <v>4</v>
      </c>
      <c r="G1731">
        <v>2022</v>
      </c>
      <c r="H1731" s="1">
        <v>44957.590357361114</v>
      </c>
      <c r="I1731" t="s">
        <v>3355</v>
      </c>
      <c r="J1731">
        <v>42.9</v>
      </c>
      <c r="K1731">
        <v>0</v>
      </c>
      <c r="L1731" t="s">
        <v>38</v>
      </c>
      <c r="M1731" t="s">
        <v>51</v>
      </c>
      <c r="N1731">
        <v>42.9</v>
      </c>
      <c r="R1731" t="s">
        <v>52</v>
      </c>
      <c r="S1731">
        <v>27.547409999999999</v>
      </c>
      <c r="T1731">
        <v>-81.800030000000007</v>
      </c>
      <c r="Z1731">
        <v>12000239001</v>
      </c>
      <c r="AA1731">
        <v>655.57698793200007</v>
      </c>
      <c r="AB1731" t="s">
        <v>41</v>
      </c>
      <c r="AC1731" t="s">
        <v>54</v>
      </c>
      <c r="AD1731" t="s">
        <v>54</v>
      </c>
      <c r="AE1731" t="s">
        <v>54</v>
      </c>
      <c r="AF1731" t="s">
        <v>8021</v>
      </c>
    </row>
    <row r="1732" spans="1:32" x14ac:dyDescent="0.25">
      <c r="A1732" t="s">
        <v>8022</v>
      </c>
      <c r="B1732" t="s">
        <v>8023</v>
      </c>
      <c r="C1732" t="s">
        <v>8024</v>
      </c>
      <c r="D1732" t="s">
        <v>8025</v>
      </c>
      <c r="E1732" t="s">
        <v>259</v>
      </c>
      <c r="F1732">
        <v>7</v>
      </c>
      <c r="G1732">
        <v>2022</v>
      </c>
      <c r="H1732" s="1">
        <v>44943.507025729166</v>
      </c>
      <c r="I1732" t="s">
        <v>3355</v>
      </c>
      <c r="J1732">
        <v>42.84</v>
      </c>
      <c r="K1732">
        <v>0</v>
      </c>
      <c r="L1732" t="s">
        <v>38</v>
      </c>
      <c r="M1732" t="s">
        <v>51</v>
      </c>
      <c r="N1732">
        <v>42.84</v>
      </c>
      <c r="R1732" t="s">
        <v>52</v>
      </c>
      <c r="S1732">
        <v>42.298515000000002</v>
      </c>
      <c r="T1732">
        <v>-91.015071000000006</v>
      </c>
      <c r="U1732">
        <v>0</v>
      </c>
      <c r="V1732">
        <v>1</v>
      </c>
      <c r="W1732">
        <v>2.54</v>
      </c>
      <c r="X1732">
        <v>1.25</v>
      </c>
      <c r="Y1732">
        <v>0</v>
      </c>
      <c r="Z1732">
        <v>19000128001</v>
      </c>
      <c r="AA1732">
        <v>72.841887548000003</v>
      </c>
      <c r="AB1732" t="s">
        <v>1420</v>
      </c>
      <c r="AC1732" t="s">
        <v>54</v>
      </c>
      <c r="AD1732" t="s">
        <v>54</v>
      </c>
      <c r="AE1732" t="s">
        <v>73</v>
      </c>
      <c r="AF1732" t="s">
        <v>8026</v>
      </c>
    </row>
    <row r="1733" spans="1:32" x14ac:dyDescent="0.25">
      <c r="A1733" t="s">
        <v>8027</v>
      </c>
      <c r="B1733" t="s">
        <v>8028</v>
      </c>
      <c r="C1733" t="s">
        <v>8029</v>
      </c>
      <c r="D1733" t="s">
        <v>1134</v>
      </c>
      <c r="E1733" t="s">
        <v>259</v>
      </c>
      <c r="F1733">
        <v>7</v>
      </c>
      <c r="G1733">
        <v>2022</v>
      </c>
      <c r="H1733" s="1">
        <v>44971.632072442131</v>
      </c>
      <c r="I1733" t="s">
        <v>3355</v>
      </c>
      <c r="J1733">
        <v>42</v>
      </c>
      <c r="K1733">
        <v>0</v>
      </c>
      <c r="L1733" t="s">
        <v>38</v>
      </c>
      <c r="M1733" t="s">
        <v>79</v>
      </c>
      <c r="Q1733">
        <v>42</v>
      </c>
      <c r="R1733" t="s">
        <v>52</v>
      </c>
      <c r="S1733">
        <v>42.038879999999999</v>
      </c>
      <c r="T1733">
        <v>-94.047700000000006</v>
      </c>
      <c r="Z1733">
        <v>19001046001</v>
      </c>
      <c r="AA1733">
        <v>257.86028191992</v>
      </c>
      <c r="AB1733" t="s">
        <v>54</v>
      </c>
      <c r="AC1733" t="s">
        <v>64</v>
      </c>
      <c r="AD1733" t="s">
        <v>54</v>
      </c>
      <c r="AE1733" t="s">
        <v>54</v>
      </c>
      <c r="AF1733" t="s">
        <v>8030</v>
      </c>
    </row>
    <row r="1734" spans="1:32" x14ac:dyDescent="0.25">
      <c r="A1734" t="s">
        <v>8031</v>
      </c>
      <c r="B1734" t="s">
        <v>8032</v>
      </c>
      <c r="C1734" t="s">
        <v>8033</v>
      </c>
      <c r="D1734" t="s">
        <v>8034</v>
      </c>
      <c r="E1734" t="s">
        <v>543</v>
      </c>
      <c r="F1734">
        <v>7</v>
      </c>
      <c r="G1734">
        <v>2022</v>
      </c>
      <c r="H1734" s="1">
        <v>44973.675128495372</v>
      </c>
      <c r="I1734" t="s">
        <v>3355</v>
      </c>
      <c r="J1734">
        <v>41.88</v>
      </c>
      <c r="K1734">
        <v>0</v>
      </c>
      <c r="L1734" t="s">
        <v>38</v>
      </c>
      <c r="M1734" t="s">
        <v>51</v>
      </c>
      <c r="N1734">
        <v>41.88</v>
      </c>
      <c r="R1734" t="s">
        <v>52</v>
      </c>
      <c r="S1734">
        <v>38.363495</v>
      </c>
      <c r="T1734">
        <v>-90.998439000000005</v>
      </c>
      <c r="U1734">
        <v>0.75275000000000003</v>
      </c>
      <c r="V1734">
        <v>1</v>
      </c>
      <c r="W1734">
        <v>0</v>
      </c>
      <c r="X1734">
        <v>0</v>
      </c>
      <c r="Y1734">
        <v>274.06</v>
      </c>
      <c r="Z1734">
        <v>29001180008</v>
      </c>
      <c r="AA1734">
        <v>321.05061936780999</v>
      </c>
      <c r="AB1734" t="s">
        <v>41</v>
      </c>
      <c r="AC1734" t="s">
        <v>72</v>
      </c>
      <c r="AD1734" t="s">
        <v>54</v>
      </c>
      <c r="AE1734" t="s">
        <v>73</v>
      </c>
      <c r="AF1734" t="s">
        <v>8035</v>
      </c>
    </row>
    <row r="1735" spans="1:32" x14ac:dyDescent="0.25">
      <c r="A1735" t="s">
        <v>8036</v>
      </c>
      <c r="B1735" t="s">
        <v>8037</v>
      </c>
      <c r="C1735" t="s">
        <v>8038</v>
      </c>
      <c r="D1735" t="s">
        <v>8039</v>
      </c>
      <c r="E1735" t="s">
        <v>525</v>
      </c>
      <c r="F1735">
        <v>2</v>
      </c>
      <c r="G1735">
        <v>2022</v>
      </c>
      <c r="H1735" s="1">
        <v>44985.49027775463</v>
      </c>
      <c r="I1735" t="s">
        <v>3355</v>
      </c>
      <c r="J1735">
        <v>40.54</v>
      </c>
      <c r="K1735">
        <v>0</v>
      </c>
      <c r="L1735" t="s">
        <v>38</v>
      </c>
      <c r="M1735" t="s">
        <v>63</v>
      </c>
      <c r="P1735">
        <v>40.54</v>
      </c>
      <c r="R1735" t="s">
        <v>38</v>
      </c>
      <c r="S1735">
        <v>40.006740000000001</v>
      </c>
      <c r="T1735">
        <v>-75.028710000000004</v>
      </c>
      <c r="U1735">
        <v>0.45427499999999998</v>
      </c>
      <c r="V1735">
        <v>1</v>
      </c>
      <c r="W1735">
        <v>2.625</v>
      </c>
      <c r="X1735">
        <v>0.55000000000000004</v>
      </c>
      <c r="Y1735">
        <v>165.85</v>
      </c>
      <c r="Z1735">
        <v>34006344001</v>
      </c>
      <c r="AA1735">
        <v>318.31904858475997</v>
      </c>
      <c r="AB1735" t="s">
        <v>41</v>
      </c>
      <c r="AC1735" t="s">
        <v>54</v>
      </c>
      <c r="AD1735" t="s">
        <v>54</v>
      </c>
      <c r="AE1735" t="s">
        <v>73</v>
      </c>
      <c r="AF1735" t="s">
        <v>8040</v>
      </c>
    </row>
    <row r="1736" spans="1:32" x14ac:dyDescent="0.25">
      <c r="A1736" t="s">
        <v>8041</v>
      </c>
      <c r="B1736" t="s">
        <v>8042</v>
      </c>
      <c r="C1736" t="s">
        <v>8043</v>
      </c>
      <c r="D1736" t="s">
        <v>5959</v>
      </c>
      <c r="E1736" t="s">
        <v>117</v>
      </c>
      <c r="F1736">
        <v>5</v>
      </c>
      <c r="G1736">
        <v>2022</v>
      </c>
      <c r="H1736" s="1">
        <v>44957.435224710651</v>
      </c>
      <c r="I1736" t="s">
        <v>3355</v>
      </c>
      <c r="J1736">
        <v>40.17</v>
      </c>
      <c r="K1736">
        <v>0</v>
      </c>
      <c r="L1736" t="s">
        <v>38</v>
      </c>
      <c r="M1736" t="s">
        <v>51</v>
      </c>
      <c r="N1736">
        <v>40.17</v>
      </c>
      <c r="R1736" t="s">
        <v>52</v>
      </c>
      <c r="S1736">
        <v>41.949800000000003</v>
      </c>
      <c r="T1736">
        <v>-87.977699999999999</v>
      </c>
      <c r="U1736">
        <v>0.38779999999999998</v>
      </c>
      <c r="V1736">
        <v>4</v>
      </c>
      <c r="W1736">
        <v>2.33</v>
      </c>
      <c r="X1736">
        <v>1.1299999999999999</v>
      </c>
      <c r="Y1736">
        <v>142.47479999999999</v>
      </c>
      <c r="Z1736">
        <v>17000489002</v>
      </c>
      <c r="AA1736">
        <v>351.46210741909999</v>
      </c>
      <c r="AB1736" t="s">
        <v>118</v>
      </c>
      <c r="AC1736" t="s">
        <v>54</v>
      </c>
      <c r="AD1736" t="s">
        <v>54</v>
      </c>
      <c r="AE1736" t="s">
        <v>73</v>
      </c>
      <c r="AF1736" t="s">
        <v>8044</v>
      </c>
    </row>
    <row r="1737" spans="1:32" x14ac:dyDescent="0.25">
      <c r="A1737" t="s">
        <v>8045</v>
      </c>
      <c r="B1737" t="s">
        <v>8046</v>
      </c>
      <c r="C1737" t="s">
        <v>8047</v>
      </c>
      <c r="D1737" t="s">
        <v>8048</v>
      </c>
      <c r="E1737" t="s">
        <v>259</v>
      </c>
      <c r="F1737">
        <v>7</v>
      </c>
      <c r="G1737">
        <v>2022</v>
      </c>
      <c r="H1737" s="1">
        <v>44974.402110196759</v>
      </c>
      <c r="I1737" t="s">
        <v>3355</v>
      </c>
      <c r="J1737">
        <v>40.159999999999997</v>
      </c>
      <c r="K1737">
        <v>0</v>
      </c>
      <c r="L1737" t="s">
        <v>38</v>
      </c>
      <c r="M1737" t="s">
        <v>51</v>
      </c>
      <c r="N1737">
        <v>40.159999999999997</v>
      </c>
      <c r="R1737" t="s">
        <v>52</v>
      </c>
      <c r="S1737">
        <v>41.303870000000003</v>
      </c>
      <c r="T1737">
        <v>-94.46105</v>
      </c>
      <c r="Z1737">
        <v>19000348001</v>
      </c>
      <c r="AA1737">
        <v>258.58870079540003</v>
      </c>
      <c r="AB1737" t="s">
        <v>41</v>
      </c>
      <c r="AC1737" t="s">
        <v>54</v>
      </c>
      <c r="AD1737" t="s">
        <v>54</v>
      </c>
      <c r="AE1737" t="s">
        <v>54</v>
      </c>
      <c r="AF1737" t="s">
        <v>8049</v>
      </c>
    </row>
    <row r="1738" spans="1:32" x14ac:dyDescent="0.25">
      <c r="A1738" t="s">
        <v>8050</v>
      </c>
      <c r="B1738" t="s">
        <v>8051</v>
      </c>
      <c r="C1738" t="s">
        <v>8052</v>
      </c>
      <c r="D1738" t="s">
        <v>8050</v>
      </c>
      <c r="E1738" t="s">
        <v>437</v>
      </c>
      <c r="F1738">
        <v>5</v>
      </c>
      <c r="G1738">
        <v>2022</v>
      </c>
      <c r="H1738" s="1">
        <v>44972.527800509262</v>
      </c>
      <c r="I1738" t="s">
        <v>3355</v>
      </c>
      <c r="J1738">
        <v>40</v>
      </c>
      <c r="K1738">
        <v>0</v>
      </c>
      <c r="L1738" t="s">
        <v>38</v>
      </c>
      <c r="M1738" t="s">
        <v>51</v>
      </c>
      <c r="N1738">
        <v>40</v>
      </c>
      <c r="R1738" t="s">
        <v>52</v>
      </c>
      <c r="S1738">
        <v>43.769182000000001</v>
      </c>
      <c r="T1738">
        <v>-94.185182999999995</v>
      </c>
      <c r="U1738">
        <v>0.35641666700000002</v>
      </c>
      <c r="V1738">
        <v>1</v>
      </c>
      <c r="W1738">
        <v>1.7</v>
      </c>
      <c r="X1738">
        <v>1.7</v>
      </c>
      <c r="Y1738">
        <v>130.42500000000001</v>
      </c>
      <c r="AB1738" t="s">
        <v>41</v>
      </c>
      <c r="AC1738" t="s">
        <v>64</v>
      </c>
      <c r="AD1738" t="s">
        <v>54</v>
      </c>
      <c r="AE1738" t="s">
        <v>65</v>
      </c>
      <c r="AF1738" t="s">
        <v>8053</v>
      </c>
    </row>
    <row r="1739" spans="1:32" x14ac:dyDescent="0.25">
      <c r="A1739" t="s">
        <v>8054</v>
      </c>
      <c r="B1739" t="s">
        <v>8055</v>
      </c>
      <c r="C1739" t="s">
        <v>8056</v>
      </c>
      <c r="D1739" t="s">
        <v>8057</v>
      </c>
      <c r="E1739" t="s">
        <v>259</v>
      </c>
      <c r="F1739">
        <v>7</v>
      </c>
      <c r="G1739">
        <v>2022</v>
      </c>
      <c r="H1739" s="1">
        <v>44974.490185254632</v>
      </c>
      <c r="I1739" t="s">
        <v>3355</v>
      </c>
      <c r="J1739">
        <v>39.159999999999997</v>
      </c>
      <c r="K1739">
        <v>0</v>
      </c>
      <c r="L1739" t="s">
        <v>38</v>
      </c>
      <c r="M1739" t="s">
        <v>51</v>
      </c>
      <c r="N1739">
        <v>39.159999999999997</v>
      </c>
      <c r="R1739" t="s">
        <v>52</v>
      </c>
      <c r="S1739">
        <v>43.094999999999999</v>
      </c>
      <c r="T1739">
        <v>-94.688749999999999</v>
      </c>
      <c r="U1739">
        <v>0</v>
      </c>
      <c r="V1739">
        <v>1</v>
      </c>
      <c r="W1739">
        <v>2.25</v>
      </c>
      <c r="X1739">
        <v>1.5</v>
      </c>
      <c r="Y1739">
        <v>0</v>
      </c>
      <c r="Z1739">
        <v>19000277001</v>
      </c>
      <c r="AA1739">
        <v>398.80933432529997</v>
      </c>
      <c r="AB1739" t="s">
        <v>41</v>
      </c>
      <c r="AC1739" t="s">
        <v>54</v>
      </c>
      <c r="AD1739" t="s">
        <v>54</v>
      </c>
      <c r="AE1739" t="s">
        <v>54</v>
      </c>
      <c r="AF1739" t="s">
        <v>8058</v>
      </c>
    </row>
    <row r="1740" spans="1:32" x14ac:dyDescent="0.25">
      <c r="A1740" t="s">
        <v>8059</v>
      </c>
      <c r="B1740" t="s">
        <v>8060</v>
      </c>
      <c r="C1740" t="s">
        <v>8061</v>
      </c>
      <c r="D1740" t="s">
        <v>8062</v>
      </c>
      <c r="E1740" t="s">
        <v>213</v>
      </c>
      <c r="F1740">
        <v>3</v>
      </c>
      <c r="G1740">
        <v>2022</v>
      </c>
      <c r="H1740" s="1">
        <v>44974.439087199076</v>
      </c>
      <c r="I1740" t="s">
        <v>3355</v>
      </c>
      <c r="J1740">
        <v>38.478999999999999</v>
      </c>
      <c r="K1740">
        <v>0</v>
      </c>
      <c r="L1740" t="s">
        <v>38</v>
      </c>
      <c r="M1740" t="s">
        <v>79</v>
      </c>
      <c r="Q1740">
        <v>38.478999999999999</v>
      </c>
      <c r="R1740" t="s">
        <v>52</v>
      </c>
      <c r="S1740">
        <v>41.40175</v>
      </c>
      <c r="T1740">
        <v>-75.371600000000001</v>
      </c>
      <c r="Z1740">
        <v>42008001202</v>
      </c>
      <c r="AA1740">
        <v>465.27755671285007</v>
      </c>
      <c r="AB1740" t="s">
        <v>41</v>
      </c>
      <c r="AC1740" t="s">
        <v>54</v>
      </c>
      <c r="AD1740" t="s">
        <v>54</v>
      </c>
      <c r="AE1740" t="s">
        <v>73</v>
      </c>
      <c r="AF1740" t="s">
        <v>8063</v>
      </c>
    </row>
    <row r="1741" spans="1:32" x14ac:dyDescent="0.25">
      <c r="A1741" t="s">
        <v>8064</v>
      </c>
      <c r="B1741" t="s">
        <v>8065</v>
      </c>
      <c r="C1741" t="s">
        <v>8066</v>
      </c>
      <c r="D1741" t="s">
        <v>8067</v>
      </c>
      <c r="E1741" t="s">
        <v>253</v>
      </c>
      <c r="F1741">
        <v>5</v>
      </c>
      <c r="G1741">
        <v>2022</v>
      </c>
      <c r="H1741" s="1">
        <v>44971.493562476855</v>
      </c>
      <c r="I1741" t="s">
        <v>3355</v>
      </c>
      <c r="J1741">
        <v>38.200000000000003</v>
      </c>
      <c r="K1741">
        <v>0</v>
      </c>
      <c r="L1741" t="s">
        <v>38</v>
      </c>
      <c r="M1741" t="s">
        <v>51</v>
      </c>
      <c r="N1741">
        <v>38.200000000000003</v>
      </c>
      <c r="R1741" t="s">
        <v>52</v>
      </c>
      <c r="S1741">
        <v>40.674489999999999</v>
      </c>
      <c r="T1741">
        <v>-86.143010000000004</v>
      </c>
      <c r="U1741">
        <v>0.75754250000000001</v>
      </c>
      <c r="V1741">
        <v>1</v>
      </c>
      <c r="W1741">
        <v>2.6</v>
      </c>
      <c r="X1741">
        <v>0</v>
      </c>
      <c r="Y1741">
        <v>275.46780999999999</v>
      </c>
      <c r="Z1741">
        <v>18002170002</v>
      </c>
      <c r="AA1741">
        <v>291.36755019200001</v>
      </c>
      <c r="AB1741" t="s">
        <v>41</v>
      </c>
      <c r="AC1741" t="s">
        <v>54</v>
      </c>
      <c r="AD1741" t="s">
        <v>54</v>
      </c>
      <c r="AE1741" t="s">
        <v>44</v>
      </c>
      <c r="AF1741" t="s">
        <v>8068</v>
      </c>
    </row>
    <row r="1742" spans="1:32" x14ac:dyDescent="0.25">
      <c r="A1742" t="s">
        <v>8069</v>
      </c>
      <c r="B1742" t="s">
        <v>8070</v>
      </c>
      <c r="C1742" t="s">
        <v>8071</v>
      </c>
      <c r="D1742" t="s">
        <v>8072</v>
      </c>
      <c r="E1742" t="s">
        <v>85</v>
      </c>
      <c r="F1742">
        <v>2</v>
      </c>
      <c r="G1742">
        <v>2022</v>
      </c>
      <c r="H1742" s="1">
        <v>44971.508248275466</v>
      </c>
      <c r="I1742" t="s">
        <v>3355</v>
      </c>
      <c r="J1742">
        <v>37.5</v>
      </c>
      <c r="K1742">
        <v>0</v>
      </c>
      <c r="L1742" t="s">
        <v>38</v>
      </c>
      <c r="M1742" t="s">
        <v>51</v>
      </c>
      <c r="N1742">
        <v>87.11</v>
      </c>
      <c r="R1742" t="s">
        <v>214</v>
      </c>
      <c r="S1742">
        <v>42.871160000000003</v>
      </c>
      <c r="T1742">
        <v>-78.276759999999996</v>
      </c>
      <c r="U1742">
        <v>0.84491666700000001</v>
      </c>
      <c r="V1742">
        <v>1</v>
      </c>
      <c r="W1742">
        <v>1.4</v>
      </c>
      <c r="X1742">
        <v>0</v>
      </c>
      <c r="Y1742">
        <v>306.70999999999998</v>
      </c>
      <c r="Z1742">
        <v>36009127001</v>
      </c>
      <c r="AA1742">
        <v>492.41115982448008</v>
      </c>
      <c r="AB1742" t="s">
        <v>53</v>
      </c>
      <c r="AC1742" t="s">
        <v>42</v>
      </c>
      <c r="AD1742" t="s">
        <v>43</v>
      </c>
      <c r="AE1742" t="s">
        <v>65</v>
      </c>
      <c r="AF1742" t="s">
        <v>8073</v>
      </c>
    </row>
    <row r="1743" spans="1:32" x14ac:dyDescent="0.25">
      <c r="A1743" t="s">
        <v>8074</v>
      </c>
      <c r="B1743" t="s">
        <v>8075</v>
      </c>
      <c r="C1743" t="s">
        <v>8076</v>
      </c>
      <c r="D1743" t="s">
        <v>3011</v>
      </c>
      <c r="E1743" t="s">
        <v>543</v>
      </c>
      <c r="F1743">
        <v>7</v>
      </c>
      <c r="G1743">
        <v>2022</v>
      </c>
      <c r="H1743" s="1">
        <v>44973.553560347224</v>
      </c>
      <c r="I1743" t="s">
        <v>3355</v>
      </c>
      <c r="J1743">
        <v>37.340000000000003</v>
      </c>
      <c r="K1743">
        <v>0</v>
      </c>
      <c r="L1743" t="s">
        <v>38</v>
      </c>
      <c r="M1743" t="s">
        <v>51</v>
      </c>
      <c r="N1743">
        <v>37.340000000000003</v>
      </c>
      <c r="R1743" t="s">
        <v>52</v>
      </c>
      <c r="S1743">
        <v>38.991072000000003</v>
      </c>
      <c r="T1743">
        <v>-93.910449</v>
      </c>
      <c r="U1743">
        <v>0.39423333300000002</v>
      </c>
      <c r="V1743">
        <v>1</v>
      </c>
      <c r="W1743">
        <v>0</v>
      </c>
      <c r="X1743">
        <v>0</v>
      </c>
      <c r="Y1743">
        <v>143.81780000000001</v>
      </c>
      <c r="Z1743">
        <v>29001036001</v>
      </c>
      <c r="AA1743">
        <v>273.15707830499997</v>
      </c>
      <c r="AB1743" t="s">
        <v>41</v>
      </c>
      <c r="AC1743" t="s">
        <v>54</v>
      </c>
      <c r="AD1743" t="s">
        <v>54</v>
      </c>
      <c r="AE1743" t="s">
        <v>73</v>
      </c>
      <c r="AF1743" t="s">
        <v>8077</v>
      </c>
    </row>
    <row r="1744" spans="1:32" x14ac:dyDescent="0.25">
      <c r="A1744" t="s">
        <v>8078</v>
      </c>
      <c r="B1744" t="s">
        <v>8079</v>
      </c>
      <c r="C1744" t="s">
        <v>8080</v>
      </c>
      <c r="D1744" t="s">
        <v>8081</v>
      </c>
      <c r="E1744" t="s">
        <v>136</v>
      </c>
      <c r="F1744">
        <v>4</v>
      </c>
      <c r="G1744">
        <v>2022</v>
      </c>
      <c r="H1744" s="1">
        <v>44973.386221701388</v>
      </c>
      <c r="I1744" t="s">
        <v>3355</v>
      </c>
      <c r="J1744">
        <v>37</v>
      </c>
      <c r="K1744">
        <v>0</v>
      </c>
      <c r="L1744" t="s">
        <v>38</v>
      </c>
      <c r="M1744" t="s">
        <v>51</v>
      </c>
      <c r="N1744">
        <v>37</v>
      </c>
      <c r="R1744" t="s">
        <v>52</v>
      </c>
      <c r="S1744">
        <v>36.4069</v>
      </c>
      <c r="T1744">
        <v>-79.965599999999995</v>
      </c>
      <c r="U1744">
        <v>0.88268333300000001</v>
      </c>
      <c r="V1744">
        <v>1</v>
      </c>
      <c r="W1744">
        <v>4.5</v>
      </c>
      <c r="X1744">
        <v>0</v>
      </c>
      <c r="Y1744">
        <v>321.87</v>
      </c>
      <c r="Z1744">
        <v>37007904001</v>
      </c>
      <c r="AA1744">
        <v>1025.79588139471</v>
      </c>
      <c r="AB1744" t="s">
        <v>41</v>
      </c>
      <c r="AC1744" t="s">
        <v>54</v>
      </c>
      <c r="AD1744" t="s">
        <v>54</v>
      </c>
      <c r="AE1744" t="s">
        <v>73</v>
      </c>
      <c r="AF1744" t="s">
        <v>8082</v>
      </c>
    </row>
    <row r="1745" spans="1:32" x14ac:dyDescent="0.25">
      <c r="A1745" t="s">
        <v>6704</v>
      </c>
      <c r="B1745" t="s">
        <v>8083</v>
      </c>
      <c r="C1745" t="s">
        <v>8083</v>
      </c>
      <c r="D1745" t="s">
        <v>811</v>
      </c>
      <c r="E1745" t="s">
        <v>99</v>
      </c>
      <c r="F1745">
        <v>6</v>
      </c>
      <c r="G1745">
        <v>2022</v>
      </c>
      <c r="H1745" s="1">
        <v>44824.663866145835</v>
      </c>
      <c r="I1745" t="s">
        <v>3355</v>
      </c>
      <c r="J1745">
        <v>37</v>
      </c>
      <c r="K1745">
        <v>0</v>
      </c>
      <c r="L1745" t="s">
        <v>38</v>
      </c>
      <c r="M1745" t="s">
        <v>79</v>
      </c>
      <c r="Q1745">
        <v>37</v>
      </c>
      <c r="R1745" t="s">
        <v>52</v>
      </c>
      <c r="S1745">
        <v>32.207673999999997</v>
      </c>
      <c r="T1745">
        <v>-94.791893000000002</v>
      </c>
      <c r="U1745">
        <v>0.26109090899999998</v>
      </c>
      <c r="V1745">
        <v>1</v>
      </c>
      <c r="W1745">
        <v>1</v>
      </c>
      <c r="X1745">
        <v>1</v>
      </c>
      <c r="Y1745">
        <v>95.161090909999999</v>
      </c>
      <c r="Z1745">
        <v>48005018002</v>
      </c>
      <c r="AA1745">
        <v>364.20943773999994</v>
      </c>
      <c r="AB1745" t="s">
        <v>41</v>
      </c>
      <c r="AC1745" t="s">
        <v>54</v>
      </c>
      <c r="AD1745" t="s">
        <v>54</v>
      </c>
      <c r="AE1745" t="s">
        <v>73</v>
      </c>
      <c r="AF1745" t="s">
        <v>8084</v>
      </c>
    </row>
    <row r="1746" spans="1:32" x14ac:dyDescent="0.25">
      <c r="A1746" t="s">
        <v>8085</v>
      </c>
      <c r="B1746" t="s">
        <v>8086</v>
      </c>
      <c r="C1746" t="s">
        <v>8086</v>
      </c>
      <c r="D1746" t="s">
        <v>8087</v>
      </c>
      <c r="E1746" t="s">
        <v>99</v>
      </c>
      <c r="F1746">
        <v>6</v>
      </c>
      <c r="G1746">
        <v>2022</v>
      </c>
      <c r="H1746" s="1">
        <v>44817.625683958337</v>
      </c>
      <c r="I1746" t="s">
        <v>3355</v>
      </c>
      <c r="J1746">
        <v>36.903599999999997</v>
      </c>
      <c r="K1746">
        <v>0</v>
      </c>
      <c r="L1746" t="s">
        <v>38</v>
      </c>
      <c r="M1746" t="s">
        <v>79</v>
      </c>
      <c r="Q1746">
        <v>36.903599999999997</v>
      </c>
      <c r="R1746" t="s">
        <v>52</v>
      </c>
      <c r="S1746">
        <v>31.166589999999999</v>
      </c>
      <c r="T1746">
        <v>-94.797445999999994</v>
      </c>
      <c r="U1746">
        <v>0.569766667</v>
      </c>
      <c r="V1746">
        <v>1</v>
      </c>
      <c r="W1746">
        <v>2</v>
      </c>
      <c r="X1746">
        <v>2</v>
      </c>
      <c r="Y1746">
        <v>208.1687</v>
      </c>
      <c r="Z1746">
        <v>48006027001</v>
      </c>
      <c r="AA1746">
        <v>564.52462849699998</v>
      </c>
      <c r="AB1746" t="s">
        <v>118</v>
      </c>
      <c r="AC1746" t="s">
        <v>54</v>
      </c>
      <c r="AD1746" t="s">
        <v>54</v>
      </c>
      <c r="AE1746" t="s">
        <v>73</v>
      </c>
      <c r="AF1746" t="s">
        <v>8088</v>
      </c>
    </row>
    <row r="1747" spans="1:32" x14ac:dyDescent="0.25">
      <c r="A1747" t="s">
        <v>8089</v>
      </c>
      <c r="B1747" t="s">
        <v>8090</v>
      </c>
      <c r="C1747" t="s">
        <v>8091</v>
      </c>
      <c r="D1747" t="s">
        <v>8092</v>
      </c>
      <c r="E1747" t="s">
        <v>259</v>
      </c>
      <c r="F1747">
        <v>7</v>
      </c>
      <c r="G1747">
        <v>2022</v>
      </c>
      <c r="H1747" s="1">
        <v>44930.647250624999</v>
      </c>
      <c r="I1747" t="s">
        <v>3355</v>
      </c>
      <c r="J1747">
        <v>36.409999999999997</v>
      </c>
      <c r="K1747">
        <v>0</v>
      </c>
      <c r="L1747" t="s">
        <v>38</v>
      </c>
      <c r="M1747" t="s">
        <v>51</v>
      </c>
      <c r="N1747">
        <v>36.409999999999997</v>
      </c>
      <c r="R1747" t="s">
        <v>52</v>
      </c>
      <c r="S1747">
        <v>41.981499999999997</v>
      </c>
      <c r="T1747">
        <v>-92.592129999999997</v>
      </c>
      <c r="U1747">
        <v>0</v>
      </c>
      <c r="V1747">
        <v>1</v>
      </c>
      <c r="W1747">
        <v>2.64</v>
      </c>
      <c r="X1747">
        <v>1.1000000000000001</v>
      </c>
      <c r="Y1747">
        <v>0</v>
      </c>
      <c r="Z1747">
        <v>19000853001</v>
      </c>
      <c r="AA1747">
        <v>301.38330972984994</v>
      </c>
      <c r="AB1747" t="s">
        <v>41</v>
      </c>
      <c r="AC1747" t="s">
        <v>72</v>
      </c>
      <c r="AD1747" t="s">
        <v>54</v>
      </c>
      <c r="AE1747" t="s">
        <v>73</v>
      </c>
      <c r="AF1747" t="s">
        <v>8093</v>
      </c>
    </row>
    <row r="1748" spans="1:32" x14ac:dyDescent="0.25">
      <c r="A1748" t="s">
        <v>8094</v>
      </c>
      <c r="B1748" t="s">
        <v>8095</v>
      </c>
      <c r="C1748" t="s">
        <v>8096</v>
      </c>
      <c r="D1748" t="s">
        <v>3171</v>
      </c>
      <c r="E1748" t="s">
        <v>172</v>
      </c>
      <c r="F1748">
        <v>4</v>
      </c>
      <c r="G1748">
        <v>2022</v>
      </c>
      <c r="H1748" s="1">
        <v>44977.622046643519</v>
      </c>
      <c r="I1748" t="s">
        <v>3355</v>
      </c>
      <c r="J1748">
        <v>36</v>
      </c>
      <c r="K1748">
        <v>0</v>
      </c>
      <c r="L1748" t="s">
        <v>38</v>
      </c>
      <c r="M1748" t="s">
        <v>51</v>
      </c>
      <c r="N1748">
        <v>36</v>
      </c>
      <c r="R1748" t="s">
        <v>52</v>
      </c>
      <c r="S1748">
        <v>34.155833000000001</v>
      </c>
      <c r="T1748">
        <v>-82.344999999999999</v>
      </c>
      <c r="U1748">
        <v>0.59941666699999996</v>
      </c>
      <c r="V1748">
        <v>1</v>
      </c>
      <c r="W1748">
        <v>0</v>
      </c>
      <c r="X1748">
        <v>0</v>
      </c>
      <c r="Y1748">
        <v>218.57900000000001</v>
      </c>
      <c r="AB1748" t="s">
        <v>41</v>
      </c>
      <c r="AC1748" t="s">
        <v>54</v>
      </c>
      <c r="AD1748" t="s">
        <v>54</v>
      </c>
      <c r="AE1748" t="s">
        <v>54</v>
      </c>
      <c r="AF1748" t="s">
        <v>8097</v>
      </c>
    </row>
    <row r="1749" spans="1:32" x14ac:dyDescent="0.25">
      <c r="A1749" t="s">
        <v>8098</v>
      </c>
      <c r="B1749" t="s">
        <v>8099</v>
      </c>
      <c r="C1749" t="s">
        <v>8100</v>
      </c>
      <c r="D1749" t="s">
        <v>8067</v>
      </c>
      <c r="E1749" t="s">
        <v>117</v>
      </c>
      <c r="F1749">
        <v>5</v>
      </c>
      <c r="G1749">
        <v>2022</v>
      </c>
      <c r="H1749" s="1">
        <v>44985.63397091435</v>
      </c>
      <c r="I1749" t="s">
        <v>3355</v>
      </c>
      <c r="J1749">
        <v>36</v>
      </c>
      <c r="K1749">
        <v>0</v>
      </c>
      <c r="L1749" t="s">
        <v>38</v>
      </c>
      <c r="M1749" t="s">
        <v>79</v>
      </c>
      <c r="R1749" t="s">
        <v>52</v>
      </c>
      <c r="S1749">
        <v>41.327950999999999</v>
      </c>
      <c r="T1749">
        <v>-89.177137000000002</v>
      </c>
      <c r="U1749">
        <v>1.0521666670000001</v>
      </c>
      <c r="V1749">
        <v>2</v>
      </c>
      <c r="W1749">
        <v>3</v>
      </c>
      <c r="X1749">
        <v>1</v>
      </c>
      <c r="Y1749">
        <v>383.649</v>
      </c>
      <c r="AB1749" t="s">
        <v>41</v>
      </c>
      <c r="AC1749" t="s">
        <v>54</v>
      </c>
      <c r="AD1749" t="s">
        <v>54</v>
      </c>
      <c r="AE1749" t="s">
        <v>438</v>
      </c>
      <c r="AF1749" t="s">
        <v>8101</v>
      </c>
    </row>
    <row r="1750" spans="1:32" x14ac:dyDescent="0.25">
      <c r="A1750" t="s">
        <v>8102</v>
      </c>
      <c r="B1750" t="s">
        <v>8103</v>
      </c>
      <c r="C1750" t="s">
        <v>8104</v>
      </c>
      <c r="D1750" t="s">
        <v>8105</v>
      </c>
      <c r="E1750" t="s">
        <v>525</v>
      </c>
      <c r="F1750">
        <v>2</v>
      </c>
      <c r="G1750">
        <v>2022</v>
      </c>
      <c r="H1750" s="1">
        <v>44994.39565140046</v>
      </c>
      <c r="I1750" t="s">
        <v>3355</v>
      </c>
      <c r="J1750">
        <v>35.86</v>
      </c>
      <c r="K1750">
        <v>0</v>
      </c>
      <c r="L1750" t="s">
        <v>38</v>
      </c>
      <c r="M1750" t="s">
        <v>63</v>
      </c>
      <c r="P1750">
        <v>35.86</v>
      </c>
      <c r="R1750" t="s">
        <v>38</v>
      </c>
      <c r="S1750">
        <v>40.067799999999998</v>
      </c>
      <c r="T1750">
        <v>-74.923670000000001</v>
      </c>
      <c r="U1750">
        <v>0.48741666700000003</v>
      </c>
      <c r="V1750">
        <v>1</v>
      </c>
      <c r="W1750">
        <v>0</v>
      </c>
      <c r="X1750">
        <v>0</v>
      </c>
      <c r="Y1750">
        <v>177.86500000000001</v>
      </c>
      <c r="Z1750">
        <v>34007008001</v>
      </c>
      <c r="AA1750">
        <v>188.66048874932</v>
      </c>
      <c r="AB1750" t="s">
        <v>1420</v>
      </c>
      <c r="AC1750" t="s">
        <v>54</v>
      </c>
      <c r="AD1750" t="s">
        <v>537</v>
      </c>
      <c r="AE1750" t="s">
        <v>54</v>
      </c>
      <c r="AF1750" t="s">
        <v>8106</v>
      </c>
    </row>
    <row r="1751" spans="1:32" x14ac:dyDescent="0.25">
      <c r="A1751" t="s">
        <v>8107</v>
      </c>
      <c r="B1751" t="s">
        <v>8108</v>
      </c>
      <c r="C1751" t="s">
        <v>8109</v>
      </c>
      <c r="D1751" t="s">
        <v>8110</v>
      </c>
      <c r="E1751" t="s">
        <v>1665</v>
      </c>
      <c r="F1751">
        <v>8</v>
      </c>
      <c r="G1751">
        <v>2022</v>
      </c>
      <c r="H1751" s="1">
        <v>44945.448987951386</v>
      </c>
      <c r="I1751" t="s">
        <v>3355</v>
      </c>
      <c r="J1751">
        <v>35.14</v>
      </c>
      <c r="K1751">
        <v>0</v>
      </c>
      <c r="L1751" t="s">
        <v>38</v>
      </c>
      <c r="M1751" t="s">
        <v>679</v>
      </c>
      <c r="O1751">
        <v>35</v>
      </c>
      <c r="R1751" t="s">
        <v>52</v>
      </c>
      <c r="S1751">
        <v>41.793959999999998</v>
      </c>
      <c r="T1751">
        <v>-110.53457</v>
      </c>
      <c r="U1751">
        <v>0.25966666700000002</v>
      </c>
      <c r="V1751">
        <v>3</v>
      </c>
      <c r="W1751">
        <v>0</v>
      </c>
      <c r="X1751">
        <v>0</v>
      </c>
      <c r="Y1751">
        <v>94.713999999999999</v>
      </c>
      <c r="Z1751">
        <v>56000065001</v>
      </c>
      <c r="AA1751">
        <v>222.34986174027009</v>
      </c>
      <c r="AB1751" t="s">
        <v>407</v>
      </c>
      <c r="AC1751" t="s">
        <v>144</v>
      </c>
      <c r="AD1751" t="s">
        <v>54</v>
      </c>
      <c r="AE1751" t="s">
        <v>73</v>
      </c>
      <c r="AF1751" t="s">
        <v>8111</v>
      </c>
    </row>
    <row r="1752" spans="1:32" x14ac:dyDescent="0.25">
      <c r="A1752" t="s">
        <v>8112</v>
      </c>
      <c r="B1752" t="s">
        <v>8113</v>
      </c>
      <c r="C1752" t="s">
        <v>8114</v>
      </c>
      <c r="D1752" t="s">
        <v>1279</v>
      </c>
      <c r="E1752" t="s">
        <v>111</v>
      </c>
      <c r="F1752">
        <v>4</v>
      </c>
      <c r="G1752">
        <v>2022</v>
      </c>
      <c r="H1752" s="1">
        <v>44944.474210034721</v>
      </c>
      <c r="I1752" t="s">
        <v>3355</v>
      </c>
      <c r="J1752">
        <v>35.11</v>
      </c>
      <c r="K1752">
        <v>0</v>
      </c>
      <c r="L1752" t="s">
        <v>38</v>
      </c>
      <c r="M1752" t="s">
        <v>51</v>
      </c>
      <c r="N1752">
        <v>35.11</v>
      </c>
      <c r="R1752" t="s">
        <v>52</v>
      </c>
      <c r="S1752">
        <v>33.545999999999999</v>
      </c>
      <c r="T1752">
        <v>-83.492249999999999</v>
      </c>
      <c r="U1752">
        <v>0.230833333</v>
      </c>
      <c r="V1752">
        <v>1</v>
      </c>
      <c r="W1752">
        <v>1</v>
      </c>
      <c r="X1752">
        <v>1</v>
      </c>
      <c r="Y1752">
        <v>84.19</v>
      </c>
      <c r="AB1752" t="s">
        <v>41</v>
      </c>
      <c r="AC1752" t="s">
        <v>54</v>
      </c>
      <c r="AD1752" t="s">
        <v>54</v>
      </c>
      <c r="AE1752" t="s">
        <v>44</v>
      </c>
      <c r="AF1752" t="s">
        <v>8115</v>
      </c>
    </row>
    <row r="1753" spans="1:32" x14ac:dyDescent="0.25">
      <c r="A1753" t="s">
        <v>8116</v>
      </c>
      <c r="B1753" t="s">
        <v>8117</v>
      </c>
      <c r="C1753" t="s">
        <v>8118</v>
      </c>
      <c r="D1753" t="s">
        <v>8119</v>
      </c>
      <c r="E1753" t="s">
        <v>1719</v>
      </c>
      <c r="F1753">
        <v>7</v>
      </c>
      <c r="G1753">
        <v>2022</v>
      </c>
      <c r="H1753" s="1">
        <v>44971.54036071759</v>
      </c>
      <c r="I1753" t="s">
        <v>3355</v>
      </c>
      <c r="J1753">
        <v>34.58</v>
      </c>
      <c r="K1753">
        <v>0</v>
      </c>
      <c r="L1753" t="s">
        <v>38</v>
      </c>
      <c r="M1753" t="s">
        <v>51</v>
      </c>
      <c r="N1753">
        <v>34.57</v>
      </c>
      <c r="R1753" t="s">
        <v>52</v>
      </c>
      <c r="S1753">
        <v>38.170611000000001</v>
      </c>
      <c r="T1753">
        <v>-99.087249999999997</v>
      </c>
      <c r="U1753">
        <v>0.652458333</v>
      </c>
      <c r="V1753">
        <v>1</v>
      </c>
      <c r="W1753">
        <v>1</v>
      </c>
      <c r="X1753">
        <v>0</v>
      </c>
      <c r="Y1753">
        <v>238.14930000000001</v>
      </c>
      <c r="Z1753">
        <v>20001324001</v>
      </c>
      <c r="AA1753">
        <v>255.85713001235001</v>
      </c>
      <c r="AB1753" t="s">
        <v>118</v>
      </c>
      <c r="AC1753" t="s">
        <v>54</v>
      </c>
      <c r="AD1753" t="s">
        <v>54</v>
      </c>
      <c r="AE1753" t="s">
        <v>73</v>
      </c>
      <c r="AF1753" t="s">
        <v>8120</v>
      </c>
    </row>
    <row r="1754" spans="1:32" x14ac:dyDescent="0.25">
      <c r="A1754" t="s">
        <v>8121</v>
      </c>
      <c r="B1754" t="s">
        <v>8122</v>
      </c>
      <c r="C1754" t="s">
        <v>8123</v>
      </c>
      <c r="D1754" t="s">
        <v>1995</v>
      </c>
      <c r="E1754" t="s">
        <v>136</v>
      </c>
      <c r="F1754">
        <v>4</v>
      </c>
      <c r="G1754">
        <v>2022</v>
      </c>
      <c r="H1754" s="1">
        <v>44964.703818506947</v>
      </c>
      <c r="I1754" t="s">
        <v>3355</v>
      </c>
      <c r="J1754">
        <v>34.5</v>
      </c>
      <c r="K1754">
        <v>0</v>
      </c>
      <c r="L1754" t="s">
        <v>38</v>
      </c>
      <c r="M1754" t="s">
        <v>51</v>
      </c>
      <c r="N1754">
        <v>34.5</v>
      </c>
      <c r="R1754" t="s">
        <v>52</v>
      </c>
      <c r="S1754">
        <v>34.780960999999998</v>
      </c>
      <c r="T1754">
        <v>-76.865762000000004</v>
      </c>
      <c r="U1754">
        <v>0.35926666699999998</v>
      </c>
      <c r="V1754">
        <v>1</v>
      </c>
      <c r="W1754">
        <v>1.2</v>
      </c>
      <c r="X1754">
        <v>0</v>
      </c>
      <c r="Y1754">
        <v>131.20400000000001</v>
      </c>
      <c r="Z1754">
        <v>37001608001</v>
      </c>
      <c r="AA1754">
        <v>273.15707830499997</v>
      </c>
      <c r="AB1754" t="s">
        <v>54</v>
      </c>
      <c r="AC1754" t="s">
        <v>54</v>
      </c>
      <c r="AD1754" t="s">
        <v>54</v>
      </c>
      <c r="AE1754" t="s">
        <v>65</v>
      </c>
      <c r="AF1754" t="s">
        <v>8124</v>
      </c>
    </row>
    <row r="1755" spans="1:32" x14ac:dyDescent="0.25">
      <c r="A1755" t="s">
        <v>8125</v>
      </c>
      <c r="B1755" t="s">
        <v>8126</v>
      </c>
      <c r="C1755" t="s">
        <v>8127</v>
      </c>
      <c r="D1755" t="s">
        <v>8128</v>
      </c>
      <c r="E1755" t="s">
        <v>503</v>
      </c>
      <c r="F1755">
        <v>5</v>
      </c>
      <c r="G1755">
        <v>2022</v>
      </c>
      <c r="H1755" s="1">
        <v>44943.558216724537</v>
      </c>
      <c r="I1755" t="s">
        <v>3355</v>
      </c>
      <c r="J1755">
        <v>34.32</v>
      </c>
      <c r="K1755">
        <v>0</v>
      </c>
      <c r="L1755" t="s">
        <v>38</v>
      </c>
      <c r="M1755" t="s">
        <v>51</v>
      </c>
      <c r="N1755">
        <v>34.31</v>
      </c>
      <c r="R1755" t="s">
        <v>52</v>
      </c>
      <c r="S1755">
        <v>43.626244999999997</v>
      </c>
      <c r="T1755">
        <v>-84.755808999999999</v>
      </c>
      <c r="U1755">
        <v>0</v>
      </c>
      <c r="V1755">
        <v>1</v>
      </c>
      <c r="W1755">
        <v>2.4</v>
      </c>
      <c r="X1755">
        <v>1.2</v>
      </c>
      <c r="Y1755">
        <v>0</v>
      </c>
      <c r="AB1755" t="s">
        <v>41</v>
      </c>
      <c r="AC1755" t="s">
        <v>64</v>
      </c>
      <c r="AD1755" t="s">
        <v>54</v>
      </c>
      <c r="AE1755" t="s">
        <v>73</v>
      </c>
      <c r="AF1755" t="s">
        <v>8129</v>
      </c>
    </row>
    <row r="1756" spans="1:32" x14ac:dyDescent="0.25">
      <c r="A1756" t="s">
        <v>8130</v>
      </c>
      <c r="B1756" t="s">
        <v>8131</v>
      </c>
      <c r="C1756" t="s">
        <v>8132</v>
      </c>
      <c r="D1756" t="s">
        <v>8133</v>
      </c>
      <c r="E1756" t="s">
        <v>117</v>
      </c>
      <c r="F1756">
        <v>5</v>
      </c>
      <c r="G1756">
        <v>2022</v>
      </c>
      <c r="H1756" s="1">
        <v>44950.496174270833</v>
      </c>
      <c r="I1756" t="s">
        <v>3355</v>
      </c>
      <c r="J1756">
        <v>32.479999999999997</v>
      </c>
      <c r="K1756">
        <v>0</v>
      </c>
      <c r="L1756" t="s">
        <v>38</v>
      </c>
      <c r="M1756" t="s">
        <v>51</v>
      </c>
      <c r="N1756">
        <v>85.35</v>
      </c>
      <c r="R1756" t="s">
        <v>52</v>
      </c>
      <c r="S1756">
        <v>41.329631999999997</v>
      </c>
      <c r="T1756">
        <v>-88.722195999999997</v>
      </c>
      <c r="U1756">
        <v>1.0569166670000001</v>
      </c>
      <c r="V1756">
        <v>2</v>
      </c>
      <c r="W1756">
        <v>3.15</v>
      </c>
      <c r="X1756">
        <v>1.23</v>
      </c>
      <c r="Y1756">
        <v>385.19299999999998</v>
      </c>
      <c r="Z1756">
        <v>17009930001</v>
      </c>
      <c r="AA1756">
        <v>431.58818372190018</v>
      </c>
      <c r="AB1756" t="s">
        <v>3891</v>
      </c>
      <c r="AC1756" t="s">
        <v>72</v>
      </c>
      <c r="AD1756" t="s">
        <v>54</v>
      </c>
      <c r="AE1756" t="s">
        <v>54</v>
      </c>
      <c r="AF1756" t="s">
        <v>8134</v>
      </c>
    </row>
    <row r="1757" spans="1:32" x14ac:dyDescent="0.25">
      <c r="A1757" t="s">
        <v>8135</v>
      </c>
      <c r="B1757" t="s">
        <v>8136</v>
      </c>
      <c r="C1757" t="s">
        <v>8137</v>
      </c>
      <c r="D1757" t="s">
        <v>8138</v>
      </c>
      <c r="E1757" t="s">
        <v>111</v>
      </c>
      <c r="F1757">
        <v>4</v>
      </c>
      <c r="G1757">
        <v>2022</v>
      </c>
      <c r="H1757" s="1">
        <v>44963.397634074077</v>
      </c>
      <c r="I1757" t="s">
        <v>3355</v>
      </c>
      <c r="J1757">
        <v>32.4</v>
      </c>
      <c r="K1757">
        <v>0</v>
      </c>
      <c r="L1757" t="s">
        <v>38</v>
      </c>
      <c r="M1757" t="s">
        <v>630</v>
      </c>
      <c r="N1757">
        <v>32.4</v>
      </c>
      <c r="O1757">
        <v>130</v>
      </c>
      <c r="R1757" t="s">
        <v>490</v>
      </c>
      <c r="S1757">
        <v>34.876511000000001</v>
      </c>
      <c r="T1757">
        <v>-85.276336000000001</v>
      </c>
      <c r="U1757">
        <v>1.2599166669999999</v>
      </c>
      <c r="V1757">
        <v>1</v>
      </c>
      <c r="W1757">
        <v>3.5</v>
      </c>
      <c r="X1757">
        <v>1.448</v>
      </c>
      <c r="Y1757">
        <v>458.53800000000001</v>
      </c>
      <c r="Z1757">
        <v>13000047001</v>
      </c>
      <c r="AA1757">
        <v>985.18652908670003</v>
      </c>
      <c r="AB1757" t="s">
        <v>41</v>
      </c>
      <c r="AC1757" t="s">
        <v>72</v>
      </c>
      <c r="AD1757" t="s">
        <v>54</v>
      </c>
      <c r="AE1757" t="s">
        <v>73</v>
      </c>
      <c r="AF1757" t="s">
        <v>8139</v>
      </c>
    </row>
    <row r="1758" spans="1:32" x14ac:dyDescent="0.25">
      <c r="A1758" t="s">
        <v>8140</v>
      </c>
      <c r="B1758" t="s">
        <v>8141</v>
      </c>
      <c r="C1758" t="s">
        <v>8142</v>
      </c>
      <c r="D1758" t="s">
        <v>8143</v>
      </c>
      <c r="E1758" t="s">
        <v>136</v>
      </c>
      <c r="F1758">
        <v>4</v>
      </c>
      <c r="G1758">
        <v>2022</v>
      </c>
      <c r="H1758" s="1">
        <v>44965.35872837963</v>
      </c>
      <c r="I1758" t="s">
        <v>3355</v>
      </c>
      <c r="J1758">
        <v>32.22</v>
      </c>
      <c r="K1758">
        <v>0</v>
      </c>
      <c r="L1758" t="s">
        <v>38</v>
      </c>
      <c r="M1758" t="s">
        <v>51</v>
      </c>
      <c r="N1758">
        <v>32.22</v>
      </c>
      <c r="R1758" t="s">
        <v>52</v>
      </c>
      <c r="S1758">
        <v>35.853377999999999</v>
      </c>
      <c r="T1758">
        <v>-77.030738999999997</v>
      </c>
      <c r="U1758">
        <v>0.600066667</v>
      </c>
      <c r="V1758">
        <v>1</v>
      </c>
      <c r="W1758">
        <v>1.68</v>
      </c>
      <c r="X1758">
        <v>0</v>
      </c>
      <c r="Y1758">
        <v>218.96979999999999</v>
      </c>
      <c r="Z1758">
        <v>37005901001</v>
      </c>
      <c r="AA1758">
        <v>586.55929948027006</v>
      </c>
      <c r="AB1758" t="s">
        <v>41</v>
      </c>
      <c r="AC1758" t="s">
        <v>54</v>
      </c>
      <c r="AD1758" t="s">
        <v>54</v>
      </c>
      <c r="AE1758" t="s">
        <v>73</v>
      </c>
      <c r="AF1758" t="s">
        <v>8144</v>
      </c>
    </row>
    <row r="1759" spans="1:32" x14ac:dyDescent="0.25">
      <c r="A1759" t="s">
        <v>8145</v>
      </c>
      <c r="B1759" t="s">
        <v>8146</v>
      </c>
      <c r="C1759" t="s">
        <v>8147</v>
      </c>
      <c r="D1759" t="s">
        <v>4671</v>
      </c>
      <c r="E1759" t="s">
        <v>111</v>
      </c>
      <c r="F1759">
        <v>4</v>
      </c>
      <c r="G1759">
        <v>2022</v>
      </c>
      <c r="H1759" s="1">
        <v>44972.638357245371</v>
      </c>
      <c r="I1759" t="s">
        <v>3355</v>
      </c>
      <c r="J1759">
        <v>31.5</v>
      </c>
      <c r="K1759">
        <v>0</v>
      </c>
      <c r="L1759" t="s">
        <v>38</v>
      </c>
      <c r="M1759" t="s">
        <v>79</v>
      </c>
      <c r="Q1759">
        <v>31.5</v>
      </c>
      <c r="R1759" t="s">
        <v>52</v>
      </c>
      <c r="S1759">
        <v>33.358753999999998</v>
      </c>
      <c r="T1759">
        <v>-84.344500999999994</v>
      </c>
      <c r="AB1759" t="s">
        <v>41</v>
      </c>
      <c r="AC1759" t="s">
        <v>54</v>
      </c>
      <c r="AD1759" t="s">
        <v>54</v>
      </c>
      <c r="AE1759" t="s">
        <v>73</v>
      </c>
      <c r="AF1759" t="s">
        <v>8148</v>
      </c>
    </row>
    <row r="1760" spans="1:32" x14ac:dyDescent="0.25">
      <c r="A1760" t="s">
        <v>8149</v>
      </c>
      <c r="B1760" t="s">
        <v>8150</v>
      </c>
      <c r="C1760" t="s">
        <v>8151</v>
      </c>
      <c r="D1760" t="s">
        <v>8152</v>
      </c>
      <c r="E1760" t="s">
        <v>1023</v>
      </c>
      <c r="F1760">
        <v>8</v>
      </c>
      <c r="G1760">
        <v>2022</v>
      </c>
      <c r="H1760" s="1">
        <v>44965.716239675923</v>
      </c>
      <c r="I1760" t="s">
        <v>3355</v>
      </c>
      <c r="J1760">
        <v>30.4</v>
      </c>
      <c r="K1760">
        <v>0</v>
      </c>
      <c r="L1760" t="s">
        <v>38</v>
      </c>
      <c r="M1760" t="s">
        <v>79</v>
      </c>
      <c r="Q1760">
        <v>166.32</v>
      </c>
      <c r="R1760" t="s">
        <v>94</v>
      </c>
      <c r="S1760">
        <v>40.083840000000002</v>
      </c>
      <c r="T1760">
        <v>-104.82462</v>
      </c>
      <c r="U1760">
        <v>1.515833333</v>
      </c>
      <c r="V1760">
        <v>1</v>
      </c>
      <c r="W1760">
        <v>2.75</v>
      </c>
      <c r="X1760">
        <v>0</v>
      </c>
      <c r="Y1760">
        <v>553.71</v>
      </c>
      <c r="Z1760">
        <v>8000126001</v>
      </c>
      <c r="AA1760">
        <v>404.27247589140001</v>
      </c>
      <c r="AB1760" t="s">
        <v>41</v>
      </c>
      <c r="AC1760" t="s">
        <v>64</v>
      </c>
      <c r="AD1760" t="s">
        <v>54</v>
      </c>
      <c r="AE1760" t="s">
        <v>73</v>
      </c>
      <c r="AF1760" t="s">
        <v>8153</v>
      </c>
    </row>
    <row r="1761" spans="1:32" x14ac:dyDescent="0.25">
      <c r="A1761" t="s">
        <v>8154</v>
      </c>
      <c r="B1761" t="s">
        <v>8155</v>
      </c>
      <c r="C1761" t="s">
        <v>8156</v>
      </c>
      <c r="D1761" t="s">
        <v>6736</v>
      </c>
      <c r="E1761" t="s">
        <v>641</v>
      </c>
      <c r="F1761">
        <v>3</v>
      </c>
      <c r="G1761">
        <v>2022</v>
      </c>
      <c r="H1761" s="1">
        <v>44985.356067638888</v>
      </c>
      <c r="I1761" t="s">
        <v>3355</v>
      </c>
      <c r="J1761">
        <v>30.14</v>
      </c>
      <c r="K1761">
        <v>0</v>
      </c>
      <c r="L1761" t="s">
        <v>38</v>
      </c>
      <c r="M1761" t="s">
        <v>79</v>
      </c>
      <c r="Q1761">
        <v>30.14</v>
      </c>
      <c r="R1761" t="s">
        <v>94</v>
      </c>
      <c r="S1761">
        <v>37.724049999999998</v>
      </c>
      <c r="T1761">
        <v>-79.364500000000007</v>
      </c>
      <c r="U1761">
        <v>1.332666667</v>
      </c>
      <c r="V1761">
        <v>2</v>
      </c>
      <c r="W1761">
        <v>2.25</v>
      </c>
      <c r="X1761">
        <v>0</v>
      </c>
      <c r="Y1761">
        <v>484.97899999999998</v>
      </c>
      <c r="Z1761">
        <v>51000276001</v>
      </c>
      <c r="AA1761">
        <v>783.050291141</v>
      </c>
      <c r="AB1761" t="s">
        <v>53</v>
      </c>
      <c r="AC1761" t="s">
        <v>42</v>
      </c>
      <c r="AD1761" t="s">
        <v>54</v>
      </c>
      <c r="AE1761" t="s">
        <v>54</v>
      </c>
      <c r="AF1761" t="s">
        <v>8157</v>
      </c>
    </row>
    <row r="1762" spans="1:32" x14ac:dyDescent="0.25">
      <c r="A1762" t="s">
        <v>8158</v>
      </c>
      <c r="B1762" t="s">
        <v>8159</v>
      </c>
      <c r="C1762" t="s">
        <v>8160</v>
      </c>
      <c r="D1762" t="s">
        <v>8161</v>
      </c>
      <c r="E1762" t="s">
        <v>600</v>
      </c>
      <c r="F1762">
        <v>4</v>
      </c>
      <c r="G1762">
        <v>2022</v>
      </c>
      <c r="H1762" s="1">
        <v>44999.482294247682</v>
      </c>
      <c r="I1762" t="s">
        <v>3355</v>
      </c>
      <c r="J1762">
        <v>29.31</v>
      </c>
      <c r="K1762">
        <v>0</v>
      </c>
      <c r="L1762" t="s">
        <v>38</v>
      </c>
      <c r="M1762" t="s">
        <v>51</v>
      </c>
      <c r="N1762">
        <v>29.31</v>
      </c>
      <c r="R1762" t="s">
        <v>52</v>
      </c>
      <c r="S1762">
        <v>30.433682999999998</v>
      </c>
      <c r="T1762">
        <v>-85.048896999999997</v>
      </c>
      <c r="U1762">
        <v>0.62133333300000004</v>
      </c>
      <c r="V1762">
        <v>1</v>
      </c>
      <c r="W1762">
        <v>1.5</v>
      </c>
      <c r="X1762">
        <v>0</v>
      </c>
      <c r="Y1762">
        <v>227.66399999999999</v>
      </c>
      <c r="Z1762">
        <v>12000100001</v>
      </c>
      <c r="AA1762">
        <v>416.10928261794999</v>
      </c>
      <c r="AB1762" t="s">
        <v>41</v>
      </c>
      <c r="AC1762" t="s">
        <v>54</v>
      </c>
      <c r="AD1762" t="s">
        <v>54</v>
      </c>
      <c r="AE1762" t="s">
        <v>73</v>
      </c>
      <c r="AF1762" t="s">
        <v>8162</v>
      </c>
    </row>
    <row r="1763" spans="1:32" x14ac:dyDescent="0.25">
      <c r="A1763" t="s">
        <v>8163</v>
      </c>
      <c r="B1763" t="s">
        <v>8164</v>
      </c>
      <c r="C1763" t="s">
        <v>8165</v>
      </c>
      <c r="D1763" t="s">
        <v>8166</v>
      </c>
      <c r="E1763" t="s">
        <v>543</v>
      </c>
      <c r="F1763">
        <v>7</v>
      </c>
      <c r="G1763">
        <v>2022</v>
      </c>
      <c r="H1763" s="1">
        <v>44963.465976990738</v>
      </c>
      <c r="I1763" t="s">
        <v>3355</v>
      </c>
      <c r="J1763">
        <v>29.25</v>
      </c>
      <c r="K1763">
        <v>0</v>
      </c>
      <c r="L1763" t="s">
        <v>38</v>
      </c>
      <c r="M1763" t="s">
        <v>51</v>
      </c>
      <c r="N1763">
        <v>29.25</v>
      </c>
      <c r="R1763" t="s">
        <v>52</v>
      </c>
      <c r="S1763">
        <v>36.696998999999998</v>
      </c>
      <c r="T1763">
        <v>-93.853911999999994</v>
      </c>
      <c r="U1763">
        <v>0.61083333299999998</v>
      </c>
      <c r="V1763">
        <v>1</v>
      </c>
      <c r="W1763">
        <v>0</v>
      </c>
      <c r="X1763">
        <v>0</v>
      </c>
      <c r="Y1763">
        <v>222.99</v>
      </c>
      <c r="Z1763">
        <v>29003081001</v>
      </c>
      <c r="AA1763">
        <v>315.04116364510003</v>
      </c>
      <c r="AB1763" t="s">
        <v>54</v>
      </c>
      <c r="AC1763" t="s">
        <v>54</v>
      </c>
      <c r="AD1763" t="s">
        <v>54</v>
      </c>
      <c r="AE1763" t="s">
        <v>73</v>
      </c>
      <c r="AF1763" t="s">
        <v>8167</v>
      </c>
    </row>
    <row r="1764" spans="1:32" x14ac:dyDescent="0.25">
      <c r="A1764" t="s">
        <v>8168</v>
      </c>
      <c r="B1764" t="s">
        <v>8169</v>
      </c>
      <c r="C1764" t="s">
        <v>8170</v>
      </c>
      <c r="D1764" t="s">
        <v>8171</v>
      </c>
      <c r="E1764" t="s">
        <v>213</v>
      </c>
      <c r="F1764">
        <v>3</v>
      </c>
      <c r="G1764">
        <v>2022</v>
      </c>
      <c r="H1764" s="1">
        <v>44986.7210352662</v>
      </c>
      <c r="I1764" t="s">
        <v>3355</v>
      </c>
      <c r="J1764">
        <v>28.69</v>
      </c>
      <c r="K1764">
        <v>0</v>
      </c>
      <c r="L1764" t="s">
        <v>38</v>
      </c>
      <c r="M1764" t="s">
        <v>79</v>
      </c>
      <c r="Q1764">
        <v>28.69</v>
      </c>
      <c r="R1764" t="s">
        <v>52</v>
      </c>
      <c r="S1764">
        <v>40.336289999999998</v>
      </c>
      <c r="T1764">
        <v>-79.889240000000001</v>
      </c>
      <c r="U1764">
        <v>0.80908333300000002</v>
      </c>
      <c r="V1764">
        <v>1</v>
      </c>
      <c r="W1764">
        <v>1.2</v>
      </c>
      <c r="X1764">
        <v>0</v>
      </c>
      <c r="Y1764">
        <v>294.19900000000001</v>
      </c>
      <c r="Z1764">
        <v>42005273001</v>
      </c>
      <c r="AA1764">
        <v>347.82001304170001</v>
      </c>
      <c r="AB1764" t="s">
        <v>41</v>
      </c>
      <c r="AC1764" t="s">
        <v>54</v>
      </c>
      <c r="AD1764" t="s">
        <v>54</v>
      </c>
      <c r="AE1764" t="s">
        <v>65</v>
      </c>
      <c r="AF1764" t="s">
        <v>8172</v>
      </c>
    </row>
    <row r="1765" spans="1:32" x14ac:dyDescent="0.25">
      <c r="A1765" t="s">
        <v>8173</v>
      </c>
      <c r="B1765" t="s">
        <v>8174</v>
      </c>
      <c r="C1765" t="s">
        <v>8175</v>
      </c>
      <c r="D1765" t="s">
        <v>8176</v>
      </c>
      <c r="E1765" t="s">
        <v>726</v>
      </c>
      <c r="F1765">
        <v>6</v>
      </c>
      <c r="G1765">
        <v>2022</v>
      </c>
      <c r="H1765" s="1">
        <v>45001.563415532408</v>
      </c>
      <c r="I1765" t="s">
        <v>3355</v>
      </c>
      <c r="J1765">
        <v>28</v>
      </c>
      <c r="K1765">
        <v>0</v>
      </c>
      <c r="L1765" t="s">
        <v>38</v>
      </c>
      <c r="M1765" t="s">
        <v>51</v>
      </c>
      <c r="N1765">
        <v>28</v>
      </c>
      <c r="R1765" t="s">
        <v>86</v>
      </c>
      <c r="S1765">
        <v>33.26661</v>
      </c>
      <c r="T1765">
        <v>-93.264790000000005</v>
      </c>
      <c r="U1765">
        <v>1.715416667</v>
      </c>
      <c r="V1765">
        <v>1</v>
      </c>
      <c r="W1765">
        <v>2.5</v>
      </c>
      <c r="X1765">
        <v>2.65</v>
      </c>
      <c r="Y1765">
        <v>625.66600000000005</v>
      </c>
      <c r="Z1765">
        <v>5000018002</v>
      </c>
      <c r="AA1765">
        <v>693.45476945695987</v>
      </c>
      <c r="AB1765" t="s">
        <v>54</v>
      </c>
      <c r="AC1765" t="s">
        <v>54</v>
      </c>
      <c r="AD1765" t="s">
        <v>537</v>
      </c>
      <c r="AE1765" t="s">
        <v>73</v>
      </c>
      <c r="AF1765" t="s">
        <v>8177</v>
      </c>
    </row>
    <row r="1766" spans="1:32" x14ac:dyDescent="0.25">
      <c r="A1766" t="s">
        <v>8178</v>
      </c>
      <c r="B1766" t="s">
        <v>8179</v>
      </c>
      <c r="C1766" t="s">
        <v>8180</v>
      </c>
      <c r="D1766" t="s">
        <v>8181</v>
      </c>
      <c r="E1766" t="s">
        <v>259</v>
      </c>
      <c r="F1766">
        <v>7</v>
      </c>
      <c r="G1766">
        <v>2022</v>
      </c>
      <c r="H1766" s="1">
        <v>44936.560305173611</v>
      </c>
      <c r="I1766" t="s">
        <v>3355</v>
      </c>
      <c r="J1766">
        <v>27.9</v>
      </c>
      <c r="K1766">
        <v>0</v>
      </c>
      <c r="L1766" t="s">
        <v>38</v>
      </c>
      <c r="M1766" t="s">
        <v>51</v>
      </c>
      <c r="N1766">
        <v>27.9</v>
      </c>
      <c r="R1766" t="s">
        <v>52</v>
      </c>
      <c r="S1766">
        <v>43.259700000000002</v>
      </c>
      <c r="T1766">
        <v>-93.632499999999993</v>
      </c>
      <c r="U1766">
        <v>0</v>
      </c>
      <c r="V1766">
        <v>1</v>
      </c>
      <c r="W1766">
        <v>3.15</v>
      </c>
      <c r="X1766">
        <v>1.65</v>
      </c>
      <c r="Y1766">
        <v>0</v>
      </c>
      <c r="Z1766">
        <v>19000301001</v>
      </c>
      <c r="AA1766">
        <v>362.38839055130001</v>
      </c>
      <c r="AB1766" t="s">
        <v>53</v>
      </c>
      <c r="AC1766" t="s">
        <v>42</v>
      </c>
      <c r="AD1766" t="s">
        <v>54</v>
      </c>
      <c r="AE1766" t="s">
        <v>73</v>
      </c>
      <c r="AF1766" t="s">
        <v>8182</v>
      </c>
    </row>
    <row r="1767" spans="1:32" x14ac:dyDescent="0.25">
      <c r="A1767" t="s">
        <v>8183</v>
      </c>
      <c r="B1767" t="s">
        <v>8184</v>
      </c>
      <c r="C1767" t="s">
        <v>8185</v>
      </c>
      <c r="D1767" t="s">
        <v>8186</v>
      </c>
      <c r="E1767" t="s">
        <v>259</v>
      </c>
      <c r="F1767">
        <v>7</v>
      </c>
      <c r="G1767">
        <v>2022</v>
      </c>
      <c r="H1767" s="1">
        <v>44949.636096423608</v>
      </c>
      <c r="I1767" t="s">
        <v>3355</v>
      </c>
      <c r="J1767">
        <v>27.09</v>
      </c>
      <c r="K1767">
        <v>0</v>
      </c>
      <c r="L1767" t="s">
        <v>38</v>
      </c>
      <c r="M1767" t="s">
        <v>51</v>
      </c>
      <c r="N1767">
        <v>27.09</v>
      </c>
      <c r="R1767" t="s">
        <v>52</v>
      </c>
      <c r="S1767">
        <v>42.354999999999997</v>
      </c>
      <c r="T1767">
        <v>-93.082534999999993</v>
      </c>
      <c r="U1767">
        <v>0</v>
      </c>
      <c r="V1767">
        <v>1</v>
      </c>
      <c r="W1767">
        <v>1.9670000000000001</v>
      </c>
      <c r="X1767">
        <v>1.5149999999999999</v>
      </c>
      <c r="Y1767">
        <v>0</v>
      </c>
      <c r="Z1767">
        <v>19000263001</v>
      </c>
      <c r="AA1767">
        <v>128.20172208448</v>
      </c>
      <c r="AB1767" t="s">
        <v>41</v>
      </c>
      <c r="AC1767" t="s">
        <v>54</v>
      </c>
      <c r="AD1767" t="s">
        <v>54</v>
      </c>
      <c r="AE1767" t="s">
        <v>54</v>
      </c>
      <c r="AF1767" t="s">
        <v>8187</v>
      </c>
    </row>
    <row r="1768" spans="1:32" x14ac:dyDescent="0.25">
      <c r="A1768" t="s">
        <v>8074</v>
      </c>
      <c r="B1768" t="s">
        <v>8188</v>
      </c>
      <c r="C1768" t="s">
        <v>8189</v>
      </c>
      <c r="D1768" t="s">
        <v>3011</v>
      </c>
      <c r="E1768" t="s">
        <v>543</v>
      </c>
      <c r="F1768">
        <v>7</v>
      </c>
      <c r="G1768">
        <v>2022</v>
      </c>
      <c r="H1768" s="1">
        <v>44973.536730486114</v>
      </c>
      <c r="I1768" t="s">
        <v>3355</v>
      </c>
      <c r="J1768">
        <v>25.55</v>
      </c>
      <c r="K1768">
        <v>0</v>
      </c>
      <c r="L1768" t="s">
        <v>38</v>
      </c>
      <c r="M1768" t="s">
        <v>51</v>
      </c>
      <c r="N1768">
        <v>25.55</v>
      </c>
      <c r="R1768" t="s">
        <v>52</v>
      </c>
      <c r="S1768">
        <v>39.017888999999997</v>
      </c>
      <c r="T1768">
        <v>-93.981471999999997</v>
      </c>
      <c r="U1768">
        <v>0.152</v>
      </c>
      <c r="V1768">
        <v>2</v>
      </c>
      <c r="W1768">
        <v>0</v>
      </c>
      <c r="X1768">
        <v>0</v>
      </c>
      <c r="Y1768">
        <v>55.421999999999997</v>
      </c>
      <c r="Z1768">
        <v>29001036003</v>
      </c>
      <c r="AA1768">
        <v>219.25408151948</v>
      </c>
      <c r="AB1768" t="s">
        <v>41</v>
      </c>
      <c r="AC1768" t="s">
        <v>54</v>
      </c>
      <c r="AD1768" t="s">
        <v>54</v>
      </c>
      <c r="AE1768" t="s">
        <v>73</v>
      </c>
      <c r="AF1768" t="s">
        <v>8190</v>
      </c>
    </row>
    <row r="1769" spans="1:32" x14ac:dyDescent="0.25">
      <c r="A1769" t="s">
        <v>8191</v>
      </c>
      <c r="B1769" t="s">
        <v>8192</v>
      </c>
      <c r="C1769" t="s">
        <v>8193</v>
      </c>
      <c r="D1769" t="s">
        <v>8194</v>
      </c>
      <c r="E1769" t="s">
        <v>1913</v>
      </c>
      <c r="F1769">
        <v>8</v>
      </c>
      <c r="G1769">
        <v>2022</v>
      </c>
      <c r="H1769" s="1">
        <v>44968.480410671298</v>
      </c>
      <c r="I1769" t="s">
        <v>3355</v>
      </c>
      <c r="J1769">
        <v>25</v>
      </c>
      <c r="K1769">
        <v>0</v>
      </c>
      <c r="L1769" t="s">
        <v>38</v>
      </c>
      <c r="M1769" t="s">
        <v>79</v>
      </c>
      <c r="Q1769">
        <v>25</v>
      </c>
      <c r="R1769" t="s">
        <v>52</v>
      </c>
      <c r="S1769">
        <v>45.734699999999997</v>
      </c>
      <c r="T1769">
        <v>-107.58091899999999</v>
      </c>
      <c r="Z1769">
        <v>30000005001</v>
      </c>
      <c r="AA1769">
        <v>178.46262449260001</v>
      </c>
      <c r="AB1769" t="s">
        <v>118</v>
      </c>
      <c r="AC1769" t="s">
        <v>144</v>
      </c>
      <c r="AD1769" t="s">
        <v>54</v>
      </c>
      <c r="AE1769" t="s">
        <v>54</v>
      </c>
      <c r="AF1769" t="s">
        <v>8195</v>
      </c>
    </row>
    <row r="1770" spans="1:32" x14ac:dyDescent="0.25">
      <c r="A1770" t="s">
        <v>8196</v>
      </c>
      <c r="B1770" t="s">
        <v>8197</v>
      </c>
      <c r="C1770" t="s">
        <v>8198</v>
      </c>
      <c r="D1770" t="s">
        <v>8199</v>
      </c>
      <c r="E1770" t="s">
        <v>136</v>
      </c>
      <c r="F1770">
        <v>4</v>
      </c>
      <c r="G1770">
        <v>2022</v>
      </c>
      <c r="H1770" s="1">
        <v>44974.373997997682</v>
      </c>
      <c r="I1770" t="s">
        <v>3355</v>
      </c>
      <c r="J1770">
        <v>25</v>
      </c>
      <c r="K1770">
        <v>0</v>
      </c>
      <c r="L1770" t="s">
        <v>38</v>
      </c>
      <c r="M1770" t="s">
        <v>51</v>
      </c>
      <c r="N1770">
        <v>25</v>
      </c>
      <c r="R1770" t="s">
        <v>52</v>
      </c>
      <c r="S1770">
        <v>36.130887000000001</v>
      </c>
      <c r="T1770">
        <v>-80.632510999999994</v>
      </c>
      <c r="U1770">
        <v>0.79251666700000001</v>
      </c>
      <c r="V1770">
        <v>1</v>
      </c>
      <c r="W1770">
        <v>2.5</v>
      </c>
      <c r="X1770">
        <v>0</v>
      </c>
      <c r="Y1770">
        <v>289.18180000000001</v>
      </c>
      <c r="Z1770">
        <v>37009901001</v>
      </c>
      <c r="AA1770">
        <v>509.89321283599998</v>
      </c>
      <c r="AB1770" t="s">
        <v>41</v>
      </c>
      <c r="AC1770" t="s">
        <v>54</v>
      </c>
      <c r="AD1770" t="s">
        <v>54</v>
      </c>
      <c r="AE1770" t="s">
        <v>73</v>
      </c>
      <c r="AF1770" t="s">
        <v>8200</v>
      </c>
    </row>
    <row r="1771" spans="1:32" x14ac:dyDescent="0.25">
      <c r="A1771" t="s">
        <v>8201</v>
      </c>
      <c r="B1771" t="s">
        <v>8202</v>
      </c>
      <c r="C1771" t="s">
        <v>8202</v>
      </c>
      <c r="D1771" t="s">
        <v>98</v>
      </c>
      <c r="E1771" t="s">
        <v>99</v>
      </c>
      <c r="F1771">
        <v>6</v>
      </c>
      <c r="G1771">
        <v>2022</v>
      </c>
      <c r="H1771" s="1">
        <v>44825.568935902775</v>
      </c>
      <c r="I1771" t="s">
        <v>3355</v>
      </c>
      <c r="J1771">
        <v>24.753</v>
      </c>
      <c r="K1771">
        <v>0</v>
      </c>
      <c r="L1771" t="s">
        <v>38</v>
      </c>
      <c r="M1771" t="s">
        <v>51</v>
      </c>
      <c r="N1771">
        <v>24.753799999999998</v>
      </c>
      <c r="R1771" t="s">
        <v>52</v>
      </c>
      <c r="S1771">
        <v>29.701111000000001</v>
      </c>
      <c r="T1771">
        <v>-95.793054999999995</v>
      </c>
      <c r="U1771">
        <v>9.0119749999999998E-2</v>
      </c>
      <c r="V1771">
        <v>1</v>
      </c>
      <c r="W1771">
        <v>0.125</v>
      </c>
      <c r="X1771">
        <v>0</v>
      </c>
      <c r="Y1771">
        <v>32.891914999999997</v>
      </c>
      <c r="AB1771" t="s">
        <v>41</v>
      </c>
      <c r="AC1771" t="s">
        <v>54</v>
      </c>
      <c r="AD1771" t="s">
        <v>54</v>
      </c>
      <c r="AE1771" t="s">
        <v>54</v>
      </c>
      <c r="AF1771" t="s">
        <v>8203</v>
      </c>
    </row>
    <row r="1772" spans="1:32" x14ac:dyDescent="0.25">
      <c r="A1772" t="s">
        <v>8204</v>
      </c>
      <c r="B1772" t="s">
        <v>8205</v>
      </c>
      <c r="C1772" t="s">
        <v>8206</v>
      </c>
      <c r="D1772" t="s">
        <v>8207</v>
      </c>
      <c r="E1772" t="s">
        <v>641</v>
      </c>
      <c r="F1772">
        <v>3</v>
      </c>
      <c r="G1772">
        <v>2022</v>
      </c>
      <c r="H1772" s="1">
        <v>44932.292151377318</v>
      </c>
      <c r="I1772" t="s">
        <v>3355</v>
      </c>
      <c r="J1772">
        <v>24.2</v>
      </c>
      <c r="K1772">
        <v>0</v>
      </c>
      <c r="L1772" t="s">
        <v>38</v>
      </c>
      <c r="M1772" t="s">
        <v>79</v>
      </c>
      <c r="Q1772">
        <v>24.2</v>
      </c>
      <c r="R1772" t="s">
        <v>94</v>
      </c>
      <c r="S1772">
        <v>36.789793000000003</v>
      </c>
      <c r="T1772">
        <v>-80.751883000000007</v>
      </c>
      <c r="U1772">
        <v>0.36941666699999998</v>
      </c>
      <c r="V1772">
        <v>1</v>
      </c>
      <c r="W1772">
        <v>1.25</v>
      </c>
      <c r="X1772">
        <v>0</v>
      </c>
      <c r="Y1772">
        <v>134.81200000000001</v>
      </c>
      <c r="Z1772">
        <v>51001400077</v>
      </c>
      <c r="AA1772">
        <v>455.26179717500003</v>
      </c>
      <c r="AB1772" t="s">
        <v>41</v>
      </c>
      <c r="AC1772" t="s">
        <v>54</v>
      </c>
      <c r="AD1772" t="s">
        <v>54</v>
      </c>
      <c r="AE1772" t="s">
        <v>73</v>
      </c>
      <c r="AF1772" t="s">
        <v>8208</v>
      </c>
    </row>
    <row r="1773" spans="1:32" x14ac:dyDescent="0.25">
      <c r="A1773" t="s">
        <v>8209</v>
      </c>
      <c r="B1773" t="s">
        <v>8210</v>
      </c>
      <c r="C1773" t="s">
        <v>8210</v>
      </c>
      <c r="D1773" t="s">
        <v>8211</v>
      </c>
      <c r="E1773" t="s">
        <v>99</v>
      </c>
      <c r="F1773">
        <v>6</v>
      </c>
      <c r="G1773">
        <v>2022</v>
      </c>
      <c r="H1773" s="1">
        <v>44792.586361782407</v>
      </c>
      <c r="I1773" t="s">
        <v>3355</v>
      </c>
      <c r="J1773">
        <v>23.81</v>
      </c>
      <c r="K1773">
        <v>0</v>
      </c>
      <c r="L1773" t="s">
        <v>38</v>
      </c>
      <c r="M1773" t="s">
        <v>79</v>
      </c>
      <c r="Q1773">
        <v>23.81</v>
      </c>
      <c r="R1773" t="s">
        <v>52</v>
      </c>
      <c r="S1773">
        <v>26.144079000000001</v>
      </c>
      <c r="T1773">
        <v>-97.836574999999996</v>
      </c>
      <c r="U1773">
        <v>0.66333333299999997</v>
      </c>
      <c r="V1773">
        <v>2</v>
      </c>
      <c r="W1773">
        <v>1.25</v>
      </c>
      <c r="X1773">
        <v>0</v>
      </c>
      <c r="Y1773">
        <v>166.35</v>
      </c>
      <c r="AB1773" t="s">
        <v>41</v>
      </c>
      <c r="AC1773" t="s">
        <v>54</v>
      </c>
      <c r="AD1773" t="s">
        <v>54</v>
      </c>
      <c r="AE1773" t="s">
        <v>73</v>
      </c>
      <c r="AF1773" t="s">
        <v>8212</v>
      </c>
    </row>
    <row r="1774" spans="1:32" x14ac:dyDescent="0.25">
      <c r="A1774" t="s">
        <v>8213</v>
      </c>
      <c r="B1774" t="s">
        <v>8214</v>
      </c>
      <c r="C1774" t="s">
        <v>8214</v>
      </c>
      <c r="D1774" t="s">
        <v>8215</v>
      </c>
      <c r="E1774" t="s">
        <v>99</v>
      </c>
      <c r="F1774">
        <v>6</v>
      </c>
      <c r="G1774">
        <v>2022</v>
      </c>
      <c r="H1774" s="1">
        <v>44833.496437951391</v>
      </c>
      <c r="I1774" t="s">
        <v>3355</v>
      </c>
      <c r="J1774">
        <v>23.8</v>
      </c>
      <c r="K1774">
        <v>0</v>
      </c>
      <c r="L1774" t="s">
        <v>38</v>
      </c>
      <c r="M1774" t="s">
        <v>79</v>
      </c>
      <c r="Q1774">
        <v>23.8</v>
      </c>
      <c r="R1774" t="s">
        <v>94</v>
      </c>
      <c r="S1774">
        <v>30.099360999999998</v>
      </c>
      <c r="T1774">
        <v>-95.996055999999996</v>
      </c>
      <c r="U1774">
        <v>0.66041666700000001</v>
      </c>
      <c r="V1774">
        <v>1</v>
      </c>
      <c r="W1774">
        <v>2</v>
      </c>
      <c r="X1774">
        <v>2</v>
      </c>
      <c r="Y1774">
        <v>240.12200000000001</v>
      </c>
      <c r="AB1774" t="s">
        <v>118</v>
      </c>
      <c r="AC1774" t="s">
        <v>54</v>
      </c>
      <c r="AD1774" t="s">
        <v>54</v>
      </c>
      <c r="AE1774" t="s">
        <v>73</v>
      </c>
      <c r="AF1774" t="s">
        <v>8216</v>
      </c>
    </row>
    <row r="1775" spans="1:32" x14ac:dyDescent="0.25">
      <c r="A1775" t="s">
        <v>8217</v>
      </c>
      <c r="B1775" t="s">
        <v>8218</v>
      </c>
      <c r="C1775" t="s">
        <v>8218</v>
      </c>
      <c r="D1775" t="s">
        <v>4857</v>
      </c>
      <c r="E1775" t="s">
        <v>99</v>
      </c>
      <c r="F1775">
        <v>6</v>
      </c>
      <c r="G1775">
        <v>2022</v>
      </c>
      <c r="H1775" s="1">
        <v>44816.390491655089</v>
      </c>
      <c r="I1775" t="s">
        <v>3355</v>
      </c>
      <c r="J1775">
        <v>22.875</v>
      </c>
      <c r="K1775">
        <v>0</v>
      </c>
      <c r="L1775" t="s">
        <v>38</v>
      </c>
      <c r="M1775" t="s">
        <v>79</v>
      </c>
      <c r="Q1775">
        <v>22.875</v>
      </c>
      <c r="R1775" t="s">
        <v>52</v>
      </c>
      <c r="S1775">
        <v>33.533017000000001</v>
      </c>
      <c r="T1775">
        <v>-97.852029999999999</v>
      </c>
      <c r="U1775">
        <v>0.8125</v>
      </c>
      <c r="V1775">
        <v>1</v>
      </c>
      <c r="W1775">
        <v>1.25</v>
      </c>
      <c r="X1775">
        <v>0</v>
      </c>
      <c r="Y1775">
        <v>296.71699999999998</v>
      </c>
      <c r="AB1775" t="s">
        <v>41</v>
      </c>
      <c r="AC1775" t="s">
        <v>64</v>
      </c>
      <c r="AD1775" t="s">
        <v>54</v>
      </c>
      <c r="AE1775" t="s">
        <v>73</v>
      </c>
      <c r="AF1775" t="s">
        <v>8219</v>
      </c>
    </row>
    <row r="1776" spans="1:32" x14ac:dyDescent="0.25">
      <c r="A1776" t="s">
        <v>8220</v>
      </c>
      <c r="B1776" t="s">
        <v>8221</v>
      </c>
      <c r="C1776" t="s">
        <v>8222</v>
      </c>
      <c r="D1776" t="s">
        <v>8223</v>
      </c>
      <c r="E1776" t="s">
        <v>600</v>
      </c>
      <c r="F1776">
        <v>4</v>
      </c>
      <c r="G1776">
        <v>2022</v>
      </c>
      <c r="H1776" s="1">
        <v>44984.497808599539</v>
      </c>
      <c r="I1776" t="s">
        <v>3355</v>
      </c>
      <c r="J1776">
        <v>22.6</v>
      </c>
      <c r="K1776">
        <v>0</v>
      </c>
      <c r="L1776" t="s">
        <v>38</v>
      </c>
      <c r="M1776" t="s">
        <v>51</v>
      </c>
      <c r="N1776">
        <v>22.6</v>
      </c>
      <c r="R1776" t="s">
        <v>52</v>
      </c>
      <c r="S1776">
        <v>30.780360000000002</v>
      </c>
      <c r="T1776">
        <v>-85.550120000000007</v>
      </c>
      <c r="Z1776">
        <v>12000330001</v>
      </c>
      <c r="AA1776">
        <v>278.62021987110001</v>
      </c>
      <c r="AB1776" t="s">
        <v>41</v>
      </c>
      <c r="AC1776" t="s">
        <v>54</v>
      </c>
      <c r="AD1776" t="s">
        <v>54</v>
      </c>
      <c r="AE1776" t="s">
        <v>73</v>
      </c>
      <c r="AF1776" t="s">
        <v>8224</v>
      </c>
    </row>
    <row r="1777" spans="1:32" x14ac:dyDescent="0.25">
      <c r="A1777" t="s">
        <v>8225</v>
      </c>
      <c r="B1777" t="s">
        <v>8226</v>
      </c>
      <c r="C1777" t="s">
        <v>8226</v>
      </c>
      <c r="D1777" t="s">
        <v>98</v>
      </c>
      <c r="E1777" t="s">
        <v>99</v>
      </c>
      <c r="F1777">
        <v>6</v>
      </c>
      <c r="G1777">
        <v>2022</v>
      </c>
      <c r="H1777" s="1">
        <v>44834.686176875002</v>
      </c>
      <c r="I1777" t="s">
        <v>3355</v>
      </c>
      <c r="J1777">
        <v>22.08</v>
      </c>
      <c r="K1777">
        <v>0</v>
      </c>
      <c r="L1777" t="s">
        <v>38</v>
      </c>
      <c r="M1777" t="s">
        <v>51</v>
      </c>
      <c r="N1777">
        <v>22.08</v>
      </c>
      <c r="R1777" t="s">
        <v>52</v>
      </c>
      <c r="S1777">
        <v>29.600355</v>
      </c>
      <c r="T1777">
        <v>-95.509986999999995</v>
      </c>
      <c r="U1777">
        <v>0.51408333299999998</v>
      </c>
      <c r="V1777">
        <v>1</v>
      </c>
      <c r="W1777">
        <v>1.3</v>
      </c>
      <c r="X1777">
        <v>0</v>
      </c>
      <c r="Y1777">
        <v>187.63</v>
      </c>
      <c r="AB1777" t="s">
        <v>41</v>
      </c>
      <c r="AC1777" t="s">
        <v>54</v>
      </c>
      <c r="AD1777" t="s">
        <v>54</v>
      </c>
      <c r="AE1777" t="s">
        <v>73</v>
      </c>
      <c r="AF1777" t="s">
        <v>8227</v>
      </c>
    </row>
    <row r="1778" spans="1:32" x14ac:dyDescent="0.25">
      <c r="A1778" t="s">
        <v>8228</v>
      </c>
      <c r="B1778" t="s">
        <v>8229</v>
      </c>
      <c r="C1778" t="s">
        <v>8229</v>
      </c>
      <c r="D1778" t="s">
        <v>8230</v>
      </c>
      <c r="E1778" t="s">
        <v>253</v>
      </c>
      <c r="F1778">
        <v>5</v>
      </c>
      <c r="G1778">
        <v>2022</v>
      </c>
      <c r="H1778" s="1">
        <v>44972.67206527778</v>
      </c>
      <c r="I1778" t="s">
        <v>3355</v>
      </c>
      <c r="J1778">
        <v>22.06</v>
      </c>
      <c r="K1778">
        <v>0</v>
      </c>
      <c r="L1778" t="s">
        <v>38</v>
      </c>
      <c r="M1778" t="s">
        <v>51</v>
      </c>
      <c r="N1778">
        <v>22.06</v>
      </c>
      <c r="R1778" t="s">
        <v>52</v>
      </c>
      <c r="S1778">
        <v>38.841611</v>
      </c>
      <c r="T1778">
        <v>-86.848305999999994</v>
      </c>
      <c r="AB1778" t="s">
        <v>41</v>
      </c>
      <c r="AC1778" t="s">
        <v>72</v>
      </c>
      <c r="AD1778" t="s">
        <v>43</v>
      </c>
      <c r="AE1778" t="s">
        <v>65</v>
      </c>
      <c r="AF1778" t="s">
        <v>8231</v>
      </c>
    </row>
    <row r="1779" spans="1:32" x14ac:dyDescent="0.25">
      <c r="A1779" t="s">
        <v>8232</v>
      </c>
      <c r="B1779" t="s">
        <v>8233</v>
      </c>
      <c r="C1779" t="s">
        <v>8234</v>
      </c>
      <c r="D1779" t="s">
        <v>8235</v>
      </c>
      <c r="E1779" t="s">
        <v>136</v>
      </c>
      <c r="F1779">
        <v>4</v>
      </c>
      <c r="G1779">
        <v>2022</v>
      </c>
      <c r="H1779" s="1">
        <v>44972.549930312503</v>
      </c>
      <c r="I1779" t="s">
        <v>3355</v>
      </c>
      <c r="J1779">
        <v>22</v>
      </c>
      <c r="K1779">
        <v>0</v>
      </c>
      <c r="L1779" t="s">
        <v>38</v>
      </c>
      <c r="M1779" t="s">
        <v>79</v>
      </c>
      <c r="Q1779">
        <v>22</v>
      </c>
      <c r="R1779" t="s">
        <v>94</v>
      </c>
      <c r="S1779">
        <v>34.628061000000002</v>
      </c>
      <c r="T1779">
        <v>-78.590316000000001</v>
      </c>
      <c r="U1779">
        <v>0.40113333299999998</v>
      </c>
      <c r="V1779">
        <v>1</v>
      </c>
      <c r="W1779">
        <v>1.2250000000000001</v>
      </c>
      <c r="X1779">
        <v>0</v>
      </c>
      <c r="Y1779">
        <v>146.39500000000001</v>
      </c>
      <c r="Z1779">
        <v>37000907001</v>
      </c>
      <c r="AA1779">
        <v>270.42550752195001</v>
      </c>
      <c r="AB1779" t="s">
        <v>41</v>
      </c>
      <c r="AC1779" t="s">
        <v>54</v>
      </c>
      <c r="AD1779" t="s">
        <v>54</v>
      </c>
      <c r="AE1779" t="s">
        <v>73</v>
      </c>
      <c r="AF1779" t="s">
        <v>8236</v>
      </c>
    </row>
    <row r="1780" spans="1:32" x14ac:dyDescent="0.25">
      <c r="A1780" t="s">
        <v>8237</v>
      </c>
      <c r="B1780" t="s">
        <v>8238</v>
      </c>
      <c r="C1780" t="s">
        <v>8239</v>
      </c>
      <c r="D1780" t="s">
        <v>8240</v>
      </c>
      <c r="E1780" t="s">
        <v>259</v>
      </c>
      <c r="F1780">
        <v>7</v>
      </c>
      <c r="G1780">
        <v>2022</v>
      </c>
      <c r="H1780" s="1">
        <v>44965.481541226851</v>
      </c>
      <c r="I1780" t="s">
        <v>3355</v>
      </c>
      <c r="J1780">
        <v>21.9</v>
      </c>
      <c r="K1780">
        <v>0</v>
      </c>
      <c r="L1780" t="s">
        <v>38</v>
      </c>
      <c r="M1780" t="s">
        <v>51</v>
      </c>
      <c r="N1780">
        <v>21.9</v>
      </c>
      <c r="R1780" t="s">
        <v>52</v>
      </c>
      <c r="S1780">
        <v>41.047499999999999</v>
      </c>
      <c r="T1780">
        <v>-94.388610999999997</v>
      </c>
      <c r="U1780">
        <v>0</v>
      </c>
      <c r="V1780">
        <v>1</v>
      </c>
      <c r="W1780">
        <v>7.5</v>
      </c>
      <c r="X1780">
        <v>3.6</v>
      </c>
      <c r="Y1780">
        <v>0</v>
      </c>
      <c r="Z1780">
        <v>19000194001</v>
      </c>
      <c r="AA1780">
        <v>535.3878734778001</v>
      </c>
      <c r="AB1780" t="s">
        <v>53</v>
      </c>
      <c r="AC1780" t="s">
        <v>42</v>
      </c>
      <c r="AD1780" t="s">
        <v>54</v>
      </c>
      <c r="AE1780" t="s">
        <v>54</v>
      </c>
      <c r="AF1780" t="s">
        <v>8241</v>
      </c>
    </row>
    <row r="1781" spans="1:32" x14ac:dyDescent="0.25">
      <c r="A1781" t="s">
        <v>8242</v>
      </c>
      <c r="B1781" t="s">
        <v>8243</v>
      </c>
      <c r="C1781" t="s">
        <v>8244</v>
      </c>
      <c r="D1781" t="s">
        <v>8245</v>
      </c>
      <c r="E1781" t="s">
        <v>259</v>
      </c>
      <c r="F1781">
        <v>7</v>
      </c>
      <c r="G1781">
        <v>2022</v>
      </c>
      <c r="H1781" s="1">
        <v>44972.630456145831</v>
      </c>
      <c r="I1781" t="s">
        <v>3355</v>
      </c>
      <c r="J1781">
        <v>21.6</v>
      </c>
      <c r="K1781">
        <v>0</v>
      </c>
      <c r="L1781" t="s">
        <v>38</v>
      </c>
      <c r="M1781" t="s">
        <v>51</v>
      </c>
      <c r="N1781">
        <v>21.6</v>
      </c>
      <c r="R1781" t="s">
        <v>52</v>
      </c>
      <c r="S1781">
        <v>40.742778000000001</v>
      </c>
      <c r="T1781">
        <v>-95.020555999999999</v>
      </c>
      <c r="U1781">
        <v>0</v>
      </c>
      <c r="V1781">
        <v>2</v>
      </c>
      <c r="W1781">
        <v>4.2699999999999996</v>
      </c>
      <c r="X1781">
        <v>1.6</v>
      </c>
      <c r="Y1781">
        <v>0</v>
      </c>
      <c r="Z1781">
        <v>19000153001</v>
      </c>
      <c r="AA1781">
        <v>260.77395742184001</v>
      </c>
      <c r="AB1781" t="s">
        <v>41</v>
      </c>
      <c r="AC1781" t="s">
        <v>54</v>
      </c>
      <c r="AD1781" t="s">
        <v>54</v>
      </c>
      <c r="AE1781" t="s">
        <v>44</v>
      </c>
      <c r="AF1781" t="s">
        <v>8246</v>
      </c>
    </row>
    <row r="1782" spans="1:32" x14ac:dyDescent="0.25">
      <c r="A1782" t="s">
        <v>8247</v>
      </c>
      <c r="B1782" t="s">
        <v>8248</v>
      </c>
      <c r="C1782" t="s">
        <v>8249</v>
      </c>
      <c r="D1782" t="s">
        <v>5020</v>
      </c>
      <c r="E1782" t="s">
        <v>117</v>
      </c>
      <c r="F1782">
        <v>5</v>
      </c>
      <c r="G1782">
        <v>2022</v>
      </c>
      <c r="H1782" s="1">
        <v>44949.500203437499</v>
      </c>
      <c r="I1782" t="s">
        <v>3355</v>
      </c>
      <c r="J1782">
        <v>21.5</v>
      </c>
      <c r="K1782">
        <v>0</v>
      </c>
      <c r="L1782" t="s">
        <v>38</v>
      </c>
      <c r="M1782" t="s">
        <v>51</v>
      </c>
      <c r="N1782">
        <v>21.7</v>
      </c>
      <c r="R1782" t="s">
        <v>52</v>
      </c>
      <c r="S1782">
        <v>41.873652</v>
      </c>
      <c r="T1782">
        <v>-89.478705000000005</v>
      </c>
      <c r="AB1782" t="s">
        <v>1420</v>
      </c>
      <c r="AC1782" t="s">
        <v>54</v>
      </c>
      <c r="AD1782" t="s">
        <v>54</v>
      </c>
      <c r="AE1782" t="s">
        <v>54</v>
      </c>
      <c r="AF1782" t="s">
        <v>8250</v>
      </c>
    </row>
    <row r="1783" spans="1:32" x14ac:dyDescent="0.25">
      <c r="A1783" t="s">
        <v>8251</v>
      </c>
      <c r="B1783" t="s">
        <v>8252</v>
      </c>
      <c r="C1783" t="s">
        <v>8253</v>
      </c>
      <c r="D1783" t="s">
        <v>2997</v>
      </c>
      <c r="E1783" t="s">
        <v>136</v>
      </c>
      <c r="F1783">
        <v>4</v>
      </c>
      <c r="G1783">
        <v>2022</v>
      </c>
      <c r="H1783" s="1">
        <v>44971.477999953706</v>
      </c>
      <c r="I1783" t="s">
        <v>3355</v>
      </c>
      <c r="J1783">
        <v>20.100000000000001</v>
      </c>
      <c r="K1783">
        <v>0</v>
      </c>
      <c r="L1783" t="s">
        <v>38</v>
      </c>
      <c r="M1783" t="s">
        <v>51</v>
      </c>
      <c r="N1783">
        <v>20.100000000000001</v>
      </c>
      <c r="R1783" t="s">
        <v>52</v>
      </c>
      <c r="S1783">
        <v>36.189619999999998</v>
      </c>
      <c r="T1783">
        <v>-77.655528000000004</v>
      </c>
      <c r="U1783">
        <v>0.28771666699999998</v>
      </c>
      <c r="V1783">
        <v>1</v>
      </c>
      <c r="W1783">
        <v>1</v>
      </c>
      <c r="X1783">
        <v>0</v>
      </c>
      <c r="Y1783">
        <v>104.7606</v>
      </c>
      <c r="Z1783">
        <v>37004202001</v>
      </c>
      <c r="AA1783">
        <v>279.89495290318996</v>
      </c>
      <c r="AB1783" t="s">
        <v>41</v>
      </c>
      <c r="AC1783" t="s">
        <v>54</v>
      </c>
      <c r="AD1783" t="s">
        <v>54</v>
      </c>
      <c r="AE1783" t="s">
        <v>73</v>
      </c>
      <c r="AF1783" t="s">
        <v>8254</v>
      </c>
    </row>
    <row r="1784" spans="1:32" x14ac:dyDescent="0.25">
      <c r="A1784" t="s">
        <v>8255</v>
      </c>
      <c r="B1784" t="s">
        <v>8256</v>
      </c>
      <c r="C1784" t="s">
        <v>8257</v>
      </c>
      <c r="D1784" t="s">
        <v>8258</v>
      </c>
      <c r="E1784" t="s">
        <v>117</v>
      </c>
      <c r="F1784">
        <v>5</v>
      </c>
      <c r="G1784">
        <v>2022</v>
      </c>
      <c r="H1784" s="1">
        <v>44981.595836087959</v>
      </c>
      <c r="I1784" t="s">
        <v>3355</v>
      </c>
      <c r="J1784">
        <v>19.62</v>
      </c>
      <c r="K1784">
        <v>0</v>
      </c>
      <c r="L1784" t="s">
        <v>38</v>
      </c>
      <c r="M1784" t="s">
        <v>79</v>
      </c>
      <c r="Q1784">
        <v>19.62</v>
      </c>
      <c r="R1784" t="s">
        <v>52</v>
      </c>
      <c r="S1784">
        <v>39.168610999999999</v>
      </c>
      <c r="T1784">
        <v>-89.488611000000006</v>
      </c>
      <c r="U1784">
        <v>1.526666667</v>
      </c>
      <c r="V1784">
        <v>2</v>
      </c>
      <c r="W1784">
        <v>3.0670000000000002</v>
      </c>
      <c r="X1784">
        <v>1.0449999999999999</v>
      </c>
      <c r="Y1784">
        <v>556.62</v>
      </c>
      <c r="Z1784">
        <v>17005322001</v>
      </c>
      <c r="AB1784" t="s">
        <v>53</v>
      </c>
      <c r="AC1784" t="s">
        <v>54</v>
      </c>
      <c r="AD1784" t="s">
        <v>54</v>
      </c>
      <c r="AE1784" t="s">
        <v>44</v>
      </c>
      <c r="AF1784" t="s">
        <v>8259</v>
      </c>
    </row>
    <row r="1785" spans="1:32" x14ac:dyDescent="0.25">
      <c r="A1785" t="s">
        <v>8260</v>
      </c>
      <c r="B1785" t="s">
        <v>8261</v>
      </c>
      <c r="C1785" t="s">
        <v>8262</v>
      </c>
      <c r="D1785" t="s">
        <v>8263</v>
      </c>
      <c r="E1785" t="s">
        <v>543</v>
      </c>
      <c r="F1785">
        <v>7</v>
      </c>
      <c r="G1785">
        <v>2022</v>
      </c>
      <c r="H1785" s="1">
        <v>44943.546131736111</v>
      </c>
      <c r="I1785" t="s">
        <v>3355</v>
      </c>
      <c r="J1785">
        <v>19.440000000000001</v>
      </c>
      <c r="K1785">
        <v>0</v>
      </c>
      <c r="L1785" t="s">
        <v>38</v>
      </c>
      <c r="M1785" t="s">
        <v>51</v>
      </c>
      <c r="N1785">
        <v>19.440000000000001</v>
      </c>
      <c r="R1785" t="s">
        <v>52</v>
      </c>
      <c r="S1785">
        <v>37.835768000000002</v>
      </c>
      <c r="T1785">
        <v>-92.197202000000004</v>
      </c>
      <c r="U1785">
        <v>1.131666667</v>
      </c>
      <c r="V1785">
        <v>2</v>
      </c>
      <c r="W1785">
        <v>0</v>
      </c>
      <c r="X1785">
        <v>0</v>
      </c>
      <c r="Y1785">
        <v>412.33</v>
      </c>
      <c r="Z1785">
        <v>29004030001</v>
      </c>
      <c r="AA1785">
        <v>297.37700591470997</v>
      </c>
      <c r="AB1785" t="s">
        <v>41</v>
      </c>
      <c r="AC1785" t="s">
        <v>54</v>
      </c>
      <c r="AD1785" t="s">
        <v>54</v>
      </c>
      <c r="AE1785" t="s">
        <v>54</v>
      </c>
      <c r="AF1785" t="s">
        <v>8264</v>
      </c>
    </row>
    <row r="1786" spans="1:32" x14ac:dyDescent="0.25">
      <c r="A1786" t="s">
        <v>8265</v>
      </c>
      <c r="B1786" t="s">
        <v>8266</v>
      </c>
      <c r="C1786" t="s">
        <v>8266</v>
      </c>
      <c r="D1786" t="s">
        <v>3067</v>
      </c>
      <c r="E1786" t="s">
        <v>99</v>
      </c>
      <c r="F1786">
        <v>6</v>
      </c>
      <c r="G1786">
        <v>2022</v>
      </c>
      <c r="H1786" s="1">
        <v>44817.583997546295</v>
      </c>
      <c r="I1786" t="s">
        <v>3355</v>
      </c>
      <c r="J1786">
        <v>19.2</v>
      </c>
      <c r="K1786">
        <v>0</v>
      </c>
      <c r="L1786" t="s">
        <v>38</v>
      </c>
      <c r="M1786" t="s">
        <v>39</v>
      </c>
      <c r="N1786">
        <v>19.2</v>
      </c>
      <c r="Q1786">
        <v>2.2000000000000002</v>
      </c>
      <c r="R1786" t="s">
        <v>86</v>
      </c>
      <c r="S1786">
        <v>30.914971999999999</v>
      </c>
      <c r="T1786">
        <v>-94.01</v>
      </c>
      <c r="U1786">
        <v>0.97933333300000003</v>
      </c>
      <c r="V1786">
        <v>1</v>
      </c>
      <c r="W1786">
        <v>3.25</v>
      </c>
      <c r="X1786">
        <v>3.25</v>
      </c>
      <c r="Y1786">
        <v>357.99</v>
      </c>
      <c r="Z1786">
        <v>48006053001</v>
      </c>
      <c r="AB1786" t="s">
        <v>41</v>
      </c>
      <c r="AC1786" t="s">
        <v>72</v>
      </c>
      <c r="AD1786" t="s">
        <v>647</v>
      </c>
      <c r="AE1786" t="s">
        <v>73</v>
      </c>
      <c r="AF1786" t="s">
        <v>8267</v>
      </c>
    </row>
    <row r="1787" spans="1:32" x14ac:dyDescent="0.25">
      <c r="A1787" t="s">
        <v>8268</v>
      </c>
      <c r="B1787" t="s">
        <v>8269</v>
      </c>
      <c r="C1787" t="s">
        <v>8270</v>
      </c>
      <c r="D1787" t="s">
        <v>8271</v>
      </c>
      <c r="E1787" t="s">
        <v>1023</v>
      </c>
      <c r="F1787">
        <v>8</v>
      </c>
      <c r="G1787">
        <v>2022</v>
      </c>
      <c r="H1787" s="1">
        <v>44972.49685599537</v>
      </c>
      <c r="I1787" t="s">
        <v>3355</v>
      </c>
      <c r="J1787">
        <v>17.989999999999998</v>
      </c>
      <c r="K1787">
        <v>0</v>
      </c>
      <c r="L1787" t="s">
        <v>38</v>
      </c>
      <c r="M1787" t="s">
        <v>679</v>
      </c>
      <c r="O1787">
        <v>18</v>
      </c>
      <c r="R1787" t="s">
        <v>52</v>
      </c>
      <c r="S1787">
        <v>37.1875</v>
      </c>
      <c r="T1787">
        <v>-104.492222</v>
      </c>
      <c r="U1787">
        <v>0.96250000000000002</v>
      </c>
      <c r="V1787">
        <v>1</v>
      </c>
      <c r="W1787">
        <v>2</v>
      </c>
      <c r="X1787">
        <v>0</v>
      </c>
      <c r="Y1787">
        <v>351.68</v>
      </c>
      <c r="Z1787">
        <v>8000186001</v>
      </c>
      <c r="AA1787">
        <v>546.67836604773993</v>
      </c>
      <c r="AB1787" t="s">
        <v>41</v>
      </c>
      <c r="AC1787" t="s">
        <v>54</v>
      </c>
      <c r="AD1787" t="s">
        <v>54</v>
      </c>
      <c r="AE1787" t="s">
        <v>73</v>
      </c>
      <c r="AF1787" t="s">
        <v>8272</v>
      </c>
    </row>
    <row r="1788" spans="1:32" x14ac:dyDescent="0.25">
      <c r="A1788" t="s">
        <v>8273</v>
      </c>
      <c r="B1788" t="s">
        <v>8274</v>
      </c>
      <c r="C1788" t="s">
        <v>8275</v>
      </c>
      <c r="D1788" t="s">
        <v>8276</v>
      </c>
      <c r="E1788" t="s">
        <v>253</v>
      </c>
      <c r="F1788">
        <v>5</v>
      </c>
      <c r="G1788">
        <v>2022</v>
      </c>
      <c r="H1788" s="1">
        <v>44999.370879745373</v>
      </c>
      <c r="I1788" t="s">
        <v>3355</v>
      </c>
      <c r="J1788">
        <v>17.940000000000001</v>
      </c>
      <c r="K1788">
        <v>0</v>
      </c>
      <c r="L1788" t="s">
        <v>38</v>
      </c>
      <c r="M1788" t="s">
        <v>79</v>
      </c>
      <c r="Q1788">
        <v>17.940000000000001</v>
      </c>
      <c r="R1788" t="s">
        <v>52</v>
      </c>
      <c r="S1788">
        <v>38.105860999999997</v>
      </c>
      <c r="T1788">
        <v>-86.904916999999998</v>
      </c>
      <c r="U1788">
        <v>0.67200000000000004</v>
      </c>
      <c r="V1788">
        <v>1</v>
      </c>
      <c r="W1788">
        <v>1.17</v>
      </c>
      <c r="X1788">
        <v>0.3</v>
      </c>
      <c r="Y1788">
        <v>244.38399999999999</v>
      </c>
      <c r="Z1788">
        <v>18005476001</v>
      </c>
      <c r="AA1788">
        <v>426.12504215579997</v>
      </c>
      <c r="AB1788" t="s">
        <v>41</v>
      </c>
      <c r="AC1788" t="s">
        <v>54</v>
      </c>
      <c r="AD1788" t="s">
        <v>54</v>
      </c>
      <c r="AE1788" t="s">
        <v>73</v>
      </c>
      <c r="AF1788" t="s">
        <v>8277</v>
      </c>
    </row>
    <row r="1789" spans="1:32" x14ac:dyDescent="0.25">
      <c r="A1789" t="s">
        <v>8278</v>
      </c>
      <c r="B1789" t="s">
        <v>8279</v>
      </c>
      <c r="C1789" t="s">
        <v>8280</v>
      </c>
      <c r="D1789" t="s">
        <v>8281</v>
      </c>
      <c r="E1789" t="s">
        <v>259</v>
      </c>
      <c r="F1789">
        <v>7</v>
      </c>
      <c r="G1789">
        <v>2022</v>
      </c>
      <c r="H1789" s="1">
        <v>44953.600102743054</v>
      </c>
      <c r="I1789" t="s">
        <v>3355</v>
      </c>
      <c r="J1789">
        <v>17.399999999999999</v>
      </c>
      <c r="K1789">
        <v>0</v>
      </c>
      <c r="L1789" t="s">
        <v>38</v>
      </c>
      <c r="M1789" t="s">
        <v>51</v>
      </c>
      <c r="N1789">
        <v>17.368600000000001</v>
      </c>
      <c r="R1789" t="s">
        <v>52</v>
      </c>
      <c r="S1789">
        <v>41.017221999999997</v>
      </c>
      <c r="T1789">
        <v>-93.278610999999998</v>
      </c>
      <c r="U1789">
        <v>0</v>
      </c>
      <c r="V1789">
        <v>1</v>
      </c>
      <c r="W1789">
        <v>2.23</v>
      </c>
      <c r="X1789">
        <v>1.115</v>
      </c>
      <c r="Y1789">
        <v>0</v>
      </c>
      <c r="Z1789">
        <v>19000140001</v>
      </c>
      <c r="AA1789">
        <v>311.39906926770004</v>
      </c>
      <c r="AB1789" t="s">
        <v>41</v>
      </c>
      <c r="AC1789" t="s">
        <v>54</v>
      </c>
      <c r="AD1789" t="s">
        <v>54</v>
      </c>
      <c r="AE1789" t="s">
        <v>44</v>
      </c>
      <c r="AF1789" t="s">
        <v>8282</v>
      </c>
    </row>
    <row r="1790" spans="1:32" x14ac:dyDescent="0.25">
      <c r="A1790" t="s">
        <v>8283</v>
      </c>
      <c r="B1790" t="s">
        <v>8284</v>
      </c>
      <c r="C1790" t="s">
        <v>8285</v>
      </c>
      <c r="D1790" t="s">
        <v>8286</v>
      </c>
      <c r="E1790" t="s">
        <v>1083</v>
      </c>
      <c r="F1790">
        <v>8</v>
      </c>
      <c r="G1790">
        <v>2022</v>
      </c>
      <c r="H1790" s="1">
        <v>45013.39112177083</v>
      </c>
      <c r="I1790" t="s">
        <v>3355</v>
      </c>
      <c r="J1790">
        <v>17</v>
      </c>
      <c r="K1790">
        <v>0</v>
      </c>
      <c r="L1790" t="s">
        <v>38</v>
      </c>
      <c r="M1790" t="s">
        <v>51</v>
      </c>
      <c r="N1790">
        <v>35.5</v>
      </c>
      <c r="R1790" t="s">
        <v>52</v>
      </c>
      <c r="S1790">
        <v>45.219230000000003</v>
      </c>
      <c r="T1790">
        <v>-96.625</v>
      </c>
      <c r="U1790">
        <v>0.52600000000000002</v>
      </c>
      <c r="V1790">
        <v>1</v>
      </c>
      <c r="W1790">
        <v>2</v>
      </c>
      <c r="X1790">
        <v>2</v>
      </c>
      <c r="Y1790">
        <v>192.33699999999999</v>
      </c>
      <c r="Z1790">
        <v>46000050001</v>
      </c>
      <c r="AA1790">
        <v>36.420943774000001</v>
      </c>
      <c r="AB1790" t="s">
        <v>41</v>
      </c>
      <c r="AC1790" t="s">
        <v>72</v>
      </c>
      <c r="AD1790" t="s">
        <v>54</v>
      </c>
      <c r="AE1790" t="s">
        <v>44</v>
      </c>
      <c r="AF1790" t="s">
        <v>8287</v>
      </c>
    </row>
    <row r="1791" spans="1:32" x14ac:dyDescent="0.25">
      <c r="A1791" t="s">
        <v>8288</v>
      </c>
      <c r="B1791" t="s">
        <v>8289</v>
      </c>
      <c r="C1791" t="s">
        <v>8290</v>
      </c>
      <c r="D1791" t="s">
        <v>8291</v>
      </c>
      <c r="E1791" t="s">
        <v>715</v>
      </c>
      <c r="F1791">
        <v>7</v>
      </c>
      <c r="G1791">
        <v>2022</v>
      </c>
      <c r="H1791" s="1">
        <v>44956.42940390046</v>
      </c>
      <c r="I1791" t="s">
        <v>3355</v>
      </c>
      <c r="J1791">
        <v>16.399999999999999</v>
      </c>
      <c r="K1791">
        <v>0</v>
      </c>
      <c r="L1791" t="s">
        <v>38</v>
      </c>
      <c r="M1791" t="s">
        <v>51</v>
      </c>
      <c r="N1791">
        <v>16.399999999999999</v>
      </c>
      <c r="R1791" t="s">
        <v>52</v>
      </c>
      <c r="S1791">
        <v>40.60707</v>
      </c>
      <c r="T1791">
        <v>-96.961309999999997</v>
      </c>
      <c r="U1791">
        <v>0.66233333299999997</v>
      </c>
      <c r="V1791">
        <v>1</v>
      </c>
      <c r="W1791">
        <v>2.93</v>
      </c>
      <c r="X1791">
        <v>0.97</v>
      </c>
      <c r="Y1791">
        <v>241.755</v>
      </c>
      <c r="Z1791">
        <v>31000620001</v>
      </c>
      <c r="AA1791">
        <v>290.27492187877994</v>
      </c>
      <c r="AB1791" t="s">
        <v>118</v>
      </c>
      <c r="AC1791" t="s">
        <v>54</v>
      </c>
      <c r="AD1791" t="s">
        <v>54</v>
      </c>
      <c r="AE1791" t="s">
        <v>73</v>
      </c>
      <c r="AF1791" t="s">
        <v>8292</v>
      </c>
    </row>
    <row r="1792" spans="1:32" x14ac:dyDescent="0.25">
      <c r="A1792" t="s">
        <v>8293</v>
      </c>
      <c r="B1792" t="s">
        <v>8294</v>
      </c>
      <c r="C1792" t="s">
        <v>8295</v>
      </c>
      <c r="D1792" t="s">
        <v>8296</v>
      </c>
      <c r="E1792" t="s">
        <v>259</v>
      </c>
      <c r="F1792">
        <v>7</v>
      </c>
      <c r="G1792">
        <v>2022</v>
      </c>
      <c r="H1792" s="1">
        <v>44967.599000624999</v>
      </c>
      <c r="I1792" t="s">
        <v>3355</v>
      </c>
      <c r="J1792">
        <v>16.04</v>
      </c>
      <c r="K1792">
        <v>0</v>
      </c>
      <c r="L1792" t="s">
        <v>38</v>
      </c>
      <c r="M1792" t="s">
        <v>51</v>
      </c>
      <c r="N1792">
        <v>16.04</v>
      </c>
      <c r="R1792" t="s">
        <v>52</v>
      </c>
      <c r="S1792">
        <v>41.954444000000002</v>
      </c>
      <c r="T1792">
        <v>-92.591667000000001</v>
      </c>
      <c r="U1792">
        <v>0</v>
      </c>
      <c r="V1792">
        <v>1</v>
      </c>
      <c r="W1792">
        <v>3.5</v>
      </c>
      <c r="X1792">
        <v>2</v>
      </c>
      <c r="Y1792">
        <v>0</v>
      </c>
      <c r="Z1792">
        <v>19000839001</v>
      </c>
      <c r="AA1792">
        <v>402.45142870270001</v>
      </c>
      <c r="AB1792" t="s">
        <v>41</v>
      </c>
      <c r="AC1792" t="s">
        <v>54</v>
      </c>
      <c r="AD1792" t="s">
        <v>54</v>
      </c>
      <c r="AE1792" t="s">
        <v>54</v>
      </c>
      <c r="AF1792" t="s">
        <v>8297</v>
      </c>
    </row>
    <row r="1793" spans="1:32" x14ac:dyDescent="0.25">
      <c r="A1793" t="s">
        <v>8298</v>
      </c>
      <c r="B1793" t="s">
        <v>8299</v>
      </c>
      <c r="C1793" t="s">
        <v>8300</v>
      </c>
      <c r="D1793" t="s">
        <v>8301</v>
      </c>
      <c r="E1793" t="s">
        <v>629</v>
      </c>
      <c r="F1793">
        <v>6</v>
      </c>
      <c r="G1793">
        <v>2022</v>
      </c>
      <c r="H1793" s="1">
        <v>44965.425848148145</v>
      </c>
      <c r="I1793" t="s">
        <v>3355</v>
      </c>
      <c r="J1793">
        <v>16</v>
      </c>
      <c r="K1793">
        <v>0</v>
      </c>
      <c r="L1793" t="s">
        <v>38</v>
      </c>
      <c r="M1793" t="s">
        <v>51</v>
      </c>
      <c r="N1793">
        <v>16</v>
      </c>
      <c r="R1793" t="s">
        <v>86</v>
      </c>
      <c r="S1793">
        <v>35.186419999999998</v>
      </c>
      <c r="T1793">
        <v>-103.71962000000001</v>
      </c>
      <c r="U1793">
        <v>0.3543</v>
      </c>
      <c r="V1793">
        <v>1</v>
      </c>
      <c r="W1793">
        <v>0.92</v>
      </c>
      <c r="X1793">
        <v>0</v>
      </c>
      <c r="Y1793">
        <v>129.32749999999999</v>
      </c>
      <c r="Z1793">
        <v>35000000020</v>
      </c>
      <c r="AA1793">
        <v>182.10471886999997</v>
      </c>
      <c r="AB1793" t="s">
        <v>53</v>
      </c>
      <c r="AC1793" t="s">
        <v>54</v>
      </c>
      <c r="AD1793" t="s">
        <v>43</v>
      </c>
      <c r="AE1793" t="s">
        <v>73</v>
      </c>
      <c r="AF1793" t="s">
        <v>8302</v>
      </c>
    </row>
    <row r="1794" spans="1:32" x14ac:dyDescent="0.25">
      <c r="A1794" t="s">
        <v>8303</v>
      </c>
      <c r="B1794" t="s">
        <v>8304</v>
      </c>
      <c r="C1794" t="s">
        <v>8305</v>
      </c>
      <c r="D1794" t="s">
        <v>135</v>
      </c>
      <c r="E1794" t="s">
        <v>117</v>
      </c>
      <c r="F1794">
        <v>5</v>
      </c>
      <c r="G1794">
        <v>2022</v>
      </c>
      <c r="H1794" s="1">
        <v>44977.587973287038</v>
      </c>
      <c r="I1794" t="s">
        <v>3355</v>
      </c>
      <c r="J1794">
        <v>15.4</v>
      </c>
      <c r="K1794">
        <v>0</v>
      </c>
      <c r="L1794" t="s">
        <v>38</v>
      </c>
      <c r="M1794" t="s">
        <v>79</v>
      </c>
      <c r="Q1794">
        <v>15.4</v>
      </c>
      <c r="R1794" t="s">
        <v>52</v>
      </c>
      <c r="S1794">
        <v>40.137222000000001</v>
      </c>
      <c r="T1794">
        <v>-88.968056000000004</v>
      </c>
      <c r="U1794">
        <v>1.3733333329999999</v>
      </c>
      <c r="V1794">
        <v>6</v>
      </c>
      <c r="W1794">
        <v>4.2</v>
      </c>
      <c r="X1794">
        <v>1.68</v>
      </c>
      <c r="Y1794">
        <v>500.11</v>
      </c>
      <c r="Z1794">
        <v>17009301001</v>
      </c>
      <c r="AB1794" t="s">
        <v>41</v>
      </c>
      <c r="AC1794" t="s">
        <v>54</v>
      </c>
      <c r="AD1794" t="s">
        <v>54</v>
      </c>
      <c r="AE1794" t="s">
        <v>73</v>
      </c>
      <c r="AF1794" t="s">
        <v>8306</v>
      </c>
    </row>
    <row r="1795" spans="1:32" x14ac:dyDescent="0.25">
      <c r="A1795" t="s">
        <v>8307</v>
      </c>
      <c r="B1795" t="s">
        <v>8308</v>
      </c>
      <c r="C1795" t="s">
        <v>8308</v>
      </c>
      <c r="D1795" t="s">
        <v>8309</v>
      </c>
      <c r="E1795" t="s">
        <v>99</v>
      </c>
      <c r="F1795">
        <v>6</v>
      </c>
      <c r="G1795">
        <v>2022</v>
      </c>
      <c r="H1795" s="1">
        <v>44811.386986770834</v>
      </c>
      <c r="I1795" t="s">
        <v>3355</v>
      </c>
      <c r="J1795">
        <v>12.63</v>
      </c>
      <c r="K1795">
        <v>0</v>
      </c>
      <c r="L1795" t="s">
        <v>38</v>
      </c>
      <c r="M1795" t="s">
        <v>679</v>
      </c>
      <c r="O1795">
        <v>13</v>
      </c>
      <c r="R1795" t="s">
        <v>52</v>
      </c>
      <c r="S1795">
        <v>30.918778</v>
      </c>
      <c r="T1795">
        <v>-99.778666999999999</v>
      </c>
      <c r="U1795">
        <v>3.1833332999999998E-2</v>
      </c>
      <c r="V1795">
        <v>1</v>
      </c>
      <c r="W1795">
        <v>4</v>
      </c>
      <c r="X1795">
        <v>0</v>
      </c>
      <c r="Y1795">
        <v>11.609</v>
      </c>
      <c r="Z1795">
        <v>48009009001</v>
      </c>
      <c r="AA1795">
        <v>54.631415660999991</v>
      </c>
      <c r="AB1795" t="s">
        <v>1420</v>
      </c>
      <c r="AC1795" t="s">
        <v>54</v>
      </c>
      <c r="AD1795" t="s">
        <v>54</v>
      </c>
      <c r="AE1795" t="s">
        <v>54</v>
      </c>
      <c r="AF1795" t="s">
        <v>8310</v>
      </c>
    </row>
    <row r="1796" spans="1:32" x14ac:dyDescent="0.25">
      <c r="A1796" t="s">
        <v>8311</v>
      </c>
      <c r="B1796" t="s">
        <v>8312</v>
      </c>
      <c r="C1796" t="s">
        <v>8312</v>
      </c>
      <c r="D1796" t="s">
        <v>8309</v>
      </c>
      <c r="E1796" t="s">
        <v>99</v>
      </c>
      <c r="F1796">
        <v>6</v>
      </c>
      <c r="G1796">
        <v>2022</v>
      </c>
      <c r="H1796" s="1">
        <v>44811.392182488424</v>
      </c>
      <c r="I1796" t="s">
        <v>3355</v>
      </c>
      <c r="J1796">
        <v>12.63</v>
      </c>
      <c r="K1796">
        <v>0</v>
      </c>
      <c r="L1796" t="s">
        <v>38</v>
      </c>
      <c r="M1796" t="s">
        <v>679</v>
      </c>
      <c r="O1796">
        <v>13</v>
      </c>
      <c r="R1796" t="s">
        <v>52</v>
      </c>
      <c r="S1796">
        <v>30.91733</v>
      </c>
      <c r="T1796">
        <v>-99.785409999999999</v>
      </c>
      <c r="AB1796" t="s">
        <v>1420</v>
      </c>
      <c r="AC1796" t="s">
        <v>54</v>
      </c>
      <c r="AD1796" t="s">
        <v>54</v>
      </c>
      <c r="AE1796" t="s">
        <v>54</v>
      </c>
      <c r="AF1796" t="s">
        <v>8313</v>
      </c>
    </row>
    <row r="1797" spans="1:32" x14ac:dyDescent="0.25">
      <c r="A1797" t="s">
        <v>8314</v>
      </c>
      <c r="B1797" t="s">
        <v>8315</v>
      </c>
      <c r="C1797" t="s">
        <v>8316</v>
      </c>
      <c r="D1797" t="s">
        <v>2386</v>
      </c>
      <c r="E1797" t="s">
        <v>111</v>
      </c>
      <c r="F1797">
        <v>4</v>
      </c>
      <c r="G1797">
        <v>2022</v>
      </c>
      <c r="H1797" s="1">
        <v>44930.576641608794</v>
      </c>
      <c r="I1797" t="s">
        <v>3355</v>
      </c>
      <c r="J1797">
        <v>12.49</v>
      </c>
      <c r="K1797">
        <v>0</v>
      </c>
      <c r="L1797" t="s">
        <v>38</v>
      </c>
      <c r="M1797" t="s">
        <v>79</v>
      </c>
      <c r="Q1797">
        <v>12.49</v>
      </c>
      <c r="R1797" t="s">
        <v>94</v>
      </c>
      <c r="S1797">
        <v>31.717167</v>
      </c>
      <c r="T1797">
        <v>-84.183361000000005</v>
      </c>
      <c r="U1797">
        <v>0.4</v>
      </c>
      <c r="V1797">
        <v>1</v>
      </c>
      <c r="W1797">
        <v>1.2</v>
      </c>
      <c r="X1797">
        <v>0.57599999999999996</v>
      </c>
      <c r="Y1797">
        <v>145.398</v>
      </c>
      <c r="Z1797">
        <v>13000677001</v>
      </c>
      <c r="AA1797">
        <v>125.65225602029996</v>
      </c>
      <c r="AB1797" t="s">
        <v>41</v>
      </c>
      <c r="AC1797" t="s">
        <v>54</v>
      </c>
      <c r="AD1797" t="s">
        <v>54</v>
      </c>
      <c r="AE1797" t="s">
        <v>73</v>
      </c>
      <c r="AF1797" t="s">
        <v>8317</v>
      </c>
    </row>
    <row r="1798" spans="1:32" x14ac:dyDescent="0.25">
      <c r="A1798" t="s">
        <v>8318</v>
      </c>
      <c r="B1798" t="s">
        <v>8319</v>
      </c>
      <c r="C1798" t="s">
        <v>8320</v>
      </c>
      <c r="D1798" t="s">
        <v>8321</v>
      </c>
      <c r="E1798" t="s">
        <v>136</v>
      </c>
      <c r="F1798">
        <v>4</v>
      </c>
      <c r="G1798">
        <v>2022</v>
      </c>
      <c r="H1798" s="1">
        <v>44936.539337997689</v>
      </c>
      <c r="I1798" t="s">
        <v>3355</v>
      </c>
      <c r="J1798">
        <v>12.37</v>
      </c>
      <c r="K1798">
        <v>0</v>
      </c>
      <c r="L1798" t="s">
        <v>38</v>
      </c>
      <c r="M1798" t="s">
        <v>51</v>
      </c>
      <c r="N1798">
        <v>12.37</v>
      </c>
      <c r="R1798" t="s">
        <v>52</v>
      </c>
      <c r="S1798">
        <v>34.880634000000001</v>
      </c>
      <c r="T1798">
        <v>-77.531378000000004</v>
      </c>
      <c r="Z1798">
        <v>37009611004</v>
      </c>
      <c r="AB1798" t="s">
        <v>41</v>
      </c>
      <c r="AC1798" t="s">
        <v>64</v>
      </c>
      <c r="AD1798" t="s">
        <v>54</v>
      </c>
      <c r="AE1798" t="s">
        <v>44</v>
      </c>
      <c r="AF1798" t="s">
        <v>8322</v>
      </c>
    </row>
    <row r="1799" spans="1:32" x14ac:dyDescent="0.25">
      <c r="A1799" t="s">
        <v>8323</v>
      </c>
      <c r="B1799" t="s">
        <v>8324</v>
      </c>
      <c r="C1799" t="s">
        <v>8324</v>
      </c>
      <c r="D1799" t="s">
        <v>8325</v>
      </c>
      <c r="E1799" t="s">
        <v>99</v>
      </c>
      <c r="F1799">
        <v>6</v>
      </c>
      <c r="G1799">
        <v>2022</v>
      </c>
      <c r="H1799" s="1">
        <v>44844.433072546293</v>
      </c>
      <c r="I1799" t="s">
        <v>3355</v>
      </c>
      <c r="J1799">
        <v>12</v>
      </c>
      <c r="K1799">
        <v>0</v>
      </c>
      <c r="L1799" t="s">
        <v>38</v>
      </c>
      <c r="M1799" t="s">
        <v>79</v>
      </c>
      <c r="Q1799">
        <v>7.59</v>
      </c>
      <c r="R1799" t="s">
        <v>94</v>
      </c>
      <c r="S1799">
        <v>33.941788000000003</v>
      </c>
      <c r="T1799">
        <v>-98.67868</v>
      </c>
      <c r="U1799">
        <v>0.33808333299999999</v>
      </c>
      <c r="V1799">
        <v>1</v>
      </c>
      <c r="W1799">
        <v>1</v>
      </c>
      <c r="X1799">
        <v>1</v>
      </c>
      <c r="Y1799">
        <v>123.41</v>
      </c>
      <c r="Z1799">
        <v>48004360001</v>
      </c>
      <c r="AB1799" t="s">
        <v>118</v>
      </c>
      <c r="AC1799" t="s">
        <v>54</v>
      </c>
      <c r="AD1799" t="s">
        <v>54</v>
      </c>
      <c r="AE1799" t="s">
        <v>44</v>
      </c>
      <c r="AF1799" t="s">
        <v>8326</v>
      </c>
    </row>
    <row r="1800" spans="1:32" x14ac:dyDescent="0.25">
      <c r="A1800" t="s">
        <v>8327</v>
      </c>
      <c r="B1800" t="s">
        <v>8328</v>
      </c>
      <c r="C1800" t="s">
        <v>8329</v>
      </c>
      <c r="D1800" t="s">
        <v>8330</v>
      </c>
      <c r="E1800" t="s">
        <v>543</v>
      </c>
      <c r="F1800">
        <v>7</v>
      </c>
      <c r="G1800">
        <v>2022</v>
      </c>
      <c r="H1800" s="1">
        <v>44979.395465231479</v>
      </c>
      <c r="I1800" t="s">
        <v>3355</v>
      </c>
      <c r="J1800">
        <v>11.8</v>
      </c>
      <c r="K1800">
        <v>0</v>
      </c>
      <c r="L1800" t="s">
        <v>38</v>
      </c>
      <c r="M1800" t="s">
        <v>51</v>
      </c>
      <c r="N1800">
        <v>11.8</v>
      </c>
      <c r="R1800" t="s">
        <v>52</v>
      </c>
      <c r="S1800">
        <v>39.335805999999998</v>
      </c>
      <c r="T1800">
        <v>-93.479194000000007</v>
      </c>
      <c r="U1800">
        <v>2.7960250000000002</v>
      </c>
      <c r="V1800">
        <v>2</v>
      </c>
      <c r="W1800">
        <v>0</v>
      </c>
      <c r="X1800">
        <v>0</v>
      </c>
      <c r="Y1800">
        <v>1010.0063</v>
      </c>
      <c r="Z1800">
        <v>29002342003</v>
      </c>
      <c r="AA1800">
        <v>509.89321283599998</v>
      </c>
      <c r="AB1800" t="s">
        <v>53</v>
      </c>
      <c r="AC1800" t="s">
        <v>72</v>
      </c>
      <c r="AD1800" t="s">
        <v>54</v>
      </c>
      <c r="AE1800" t="s">
        <v>54</v>
      </c>
      <c r="AF1800" t="s">
        <v>8331</v>
      </c>
    </row>
    <row r="1801" spans="1:32" x14ac:dyDescent="0.25">
      <c r="A1801" t="s">
        <v>8332</v>
      </c>
      <c r="B1801" t="s">
        <v>8333</v>
      </c>
      <c r="C1801" t="s">
        <v>8333</v>
      </c>
      <c r="D1801" t="s">
        <v>8334</v>
      </c>
      <c r="E1801" t="s">
        <v>99</v>
      </c>
      <c r="F1801">
        <v>6</v>
      </c>
      <c r="G1801">
        <v>2022</v>
      </c>
      <c r="H1801" s="1">
        <v>44836.947503171294</v>
      </c>
      <c r="I1801" t="s">
        <v>3355</v>
      </c>
      <c r="J1801">
        <v>10.97</v>
      </c>
      <c r="K1801">
        <v>0</v>
      </c>
      <c r="L1801" t="s">
        <v>38</v>
      </c>
      <c r="M1801" t="s">
        <v>79</v>
      </c>
      <c r="Q1801">
        <v>10.97</v>
      </c>
      <c r="R1801" t="s">
        <v>52</v>
      </c>
      <c r="S1801">
        <v>29.654629</v>
      </c>
      <c r="T1801">
        <v>-95.587073000000004</v>
      </c>
      <c r="U1801">
        <v>1.0709166670000001</v>
      </c>
      <c r="V1801">
        <v>1</v>
      </c>
      <c r="W1801">
        <v>1.5</v>
      </c>
      <c r="X1801">
        <v>0</v>
      </c>
      <c r="Y1801">
        <v>390.81099999999998</v>
      </c>
      <c r="AB1801" t="s">
        <v>41</v>
      </c>
      <c r="AC1801" t="s">
        <v>54</v>
      </c>
      <c r="AD1801" t="s">
        <v>54</v>
      </c>
      <c r="AE1801" t="s">
        <v>73</v>
      </c>
      <c r="AF1801" t="s">
        <v>8335</v>
      </c>
    </row>
    <row r="1802" spans="1:32" x14ac:dyDescent="0.25">
      <c r="A1802" t="s">
        <v>8336</v>
      </c>
      <c r="B1802" t="s">
        <v>8337</v>
      </c>
      <c r="C1802" t="s">
        <v>8338</v>
      </c>
      <c r="D1802" t="s">
        <v>3463</v>
      </c>
      <c r="E1802" t="s">
        <v>259</v>
      </c>
      <c r="F1802">
        <v>7</v>
      </c>
      <c r="G1802">
        <v>2022</v>
      </c>
      <c r="H1802" s="1">
        <v>44965.387814756941</v>
      </c>
      <c r="I1802" t="s">
        <v>3355</v>
      </c>
      <c r="J1802">
        <v>9.82</v>
      </c>
      <c r="K1802">
        <v>0</v>
      </c>
      <c r="L1802" t="s">
        <v>38</v>
      </c>
      <c r="M1802" t="s">
        <v>51</v>
      </c>
      <c r="N1802">
        <v>9.82</v>
      </c>
      <c r="R1802" t="s">
        <v>52</v>
      </c>
      <c r="S1802">
        <v>41.333306</v>
      </c>
      <c r="T1802">
        <v>-93.121388999999994</v>
      </c>
      <c r="U1802">
        <v>0</v>
      </c>
      <c r="V1802">
        <v>1</v>
      </c>
      <c r="W1802">
        <v>5.42</v>
      </c>
      <c r="X1802">
        <v>3.07</v>
      </c>
      <c r="Y1802">
        <v>0</v>
      </c>
      <c r="Z1802">
        <v>19001030001</v>
      </c>
      <c r="AA1802">
        <v>737.5241114234999</v>
      </c>
      <c r="AB1802" t="s">
        <v>53</v>
      </c>
      <c r="AC1802" t="s">
        <v>54</v>
      </c>
      <c r="AD1802" t="s">
        <v>54</v>
      </c>
      <c r="AE1802" t="s">
        <v>54</v>
      </c>
      <c r="AF1802" t="s">
        <v>8339</v>
      </c>
    </row>
    <row r="1803" spans="1:32" x14ac:dyDescent="0.25">
      <c r="A1803" t="s">
        <v>8340</v>
      </c>
      <c r="B1803" t="s">
        <v>8341</v>
      </c>
      <c r="C1803" t="s">
        <v>8342</v>
      </c>
      <c r="D1803" t="s">
        <v>2957</v>
      </c>
      <c r="E1803" t="s">
        <v>111</v>
      </c>
      <c r="F1803">
        <v>4</v>
      </c>
      <c r="G1803">
        <v>2022</v>
      </c>
      <c r="H1803" s="1">
        <v>44949.469610613429</v>
      </c>
      <c r="I1803" t="s">
        <v>3355</v>
      </c>
      <c r="J1803">
        <v>9.6999999999999993</v>
      </c>
      <c r="K1803">
        <v>0</v>
      </c>
      <c r="L1803" t="s">
        <v>38</v>
      </c>
      <c r="M1803" t="s">
        <v>679</v>
      </c>
      <c r="O1803">
        <v>10</v>
      </c>
      <c r="R1803" t="s">
        <v>52</v>
      </c>
      <c r="S1803">
        <v>32.06391</v>
      </c>
      <c r="T1803">
        <v>-81.205550000000002</v>
      </c>
      <c r="U1803">
        <v>1.079166667</v>
      </c>
      <c r="V1803">
        <v>1</v>
      </c>
      <c r="W1803">
        <v>2</v>
      </c>
      <c r="X1803">
        <v>1.04</v>
      </c>
      <c r="Y1803">
        <v>393.82</v>
      </c>
      <c r="Z1803">
        <v>13000059001</v>
      </c>
      <c r="AA1803">
        <v>544.49310942130001</v>
      </c>
      <c r="AB1803" t="s">
        <v>54</v>
      </c>
      <c r="AC1803" t="s">
        <v>54</v>
      </c>
      <c r="AD1803" t="s">
        <v>54</v>
      </c>
      <c r="AE1803" t="s">
        <v>73</v>
      </c>
      <c r="AF1803" t="s">
        <v>8343</v>
      </c>
    </row>
    <row r="1804" spans="1:32" x14ac:dyDescent="0.25">
      <c r="A1804" t="s">
        <v>8344</v>
      </c>
      <c r="B1804" t="s">
        <v>8345</v>
      </c>
      <c r="C1804" t="s">
        <v>8345</v>
      </c>
      <c r="D1804" t="s">
        <v>8346</v>
      </c>
      <c r="E1804" t="s">
        <v>99</v>
      </c>
      <c r="F1804">
        <v>6</v>
      </c>
      <c r="G1804">
        <v>2022</v>
      </c>
      <c r="H1804" s="1">
        <v>44833.426912627314</v>
      </c>
      <c r="I1804" t="s">
        <v>3355</v>
      </c>
      <c r="J1804">
        <v>9.33</v>
      </c>
      <c r="K1804">
        <v>0</v>
      </c>
      <c r="L1804" t="s">
        <v>38</v>
      </c>
      <c r="M1804" t="s">
        <v>79</v>
      </c>
      <c r="Q1804">
        <v>9.33</v>
      </c>
      <c r="R1804" t="s">
        <v>94</v>
      </c>
      <c r="S1804">
        <v>30.333673999999998</v>
      </c>
      <c r="T1804">
        <v>-94.181321999999994</v>
      </c>
      <c r="U1804">
        <v>0.80840833300000003</v>
      </c>
      <c r="V1804">
        <v>1</v>
      </c>
      <c r="W1804">
        <v>1.6</v>
      </c>
      <c r="X1804">
        <v>0</v>
      </c>
      <c r="Y1804">
        <v>295.21390000000002</v>
      </c>
      <c r="AB1804" t="s">
        <v>1420</v>
      </c>
      <c r="AC1804" t="s">
        <v>54</v>
      </c>
      <c r="AD1804" t="s">
        <v>54</v>
      </c>
      <c r="AE1804" t="s">
        <v>54</v>
      </c>
      <c r="AF1804" t="s">
        <v>8347</v>
      </c>
    </row>
    <row r="1805" spans="1:32" x14ac:dyDescent="0.25">
      <c r="A1805" t="s">
        <v>8348</v>
      </c>
      <c r="B1805" t="s">
        <v>8349</v>
      </c>
      <c r="C1805" t="s">
        <v>8349</v>
      </c>
      <c r="D1805" t="s">
        <v>910</v>
      </c>
      <c r="E1805" t="s">
        <v>99</v>
      </c>
      <c r="F1805">
        <v>6</v>
      </c>
      <c r="G1805">
        <v>2022</v>
      </c>
      <c r="H1805" s="1">
        <v>44817.479472951389</v>
      </c>
      <c r="I1805" t="s">
        <v>3355</v>
      </c>
      <c r="J1805">
        <v>7.3</v>
      </c>
      <c r="K1805">
        <v>0</v>
      </c>
      <c r="L1805" t="s">
        <v>38</v>
      </c>
      <c r="M1805" t="s">
        <v>79</v>
      </c>
      <c r="Q1805">
        <v>7.3</v>
      </c>
      <c r="R1805" t="s">
        <v>94</v>
      </c>
      <c r="S1805">
        <v>33.118479999999998</v>
      </c>
      <c r="T1805">
        <v>-94.165270000000007</v>
      </c>
      <c r="U1805">
        <v>3.650416667</v>
      </c>
      <c r="V1805">
        <v>1</v>
      </c>
      <c r="W1805">
        <v>2</v>
      </c>
      <c r="X1805">
        <v>2</v>
      </c>
      <c r="Y1805">
        <v>1318.338</v>
      </c>
      <c r="Z1805">
        <v>48005040001</v>
      </c>
      <c r="AB1805" t="s">
        <v>118</v>
      </c>
      <c r="AC1805" t="s">
        <v>54</v>
      </c>
      <c r="AD1805" t="s">
        <v>54</v>
      </c>
      <c r="AE1805" t="s">
        <v>54</v>
      </c>
      <c r="AF1805" t="s">
        <v>8350</v>
      </c>
    </row>
    <row r="1806" spans="1:32" x14ac:dyDescent="0.25">
      <c r="A1806" t="s">
        <v>8351</v>
      </c>
      <c r="B1806" t="s">
        <v>8352</v>
      </c>
      <c r="C1806" t="s">
        <v>8353</v>
      </c>
      <c r="D1806" t="s">
        <v>8354</v>
      </c>
      <c r="E1806" t="s">
        <v>36</v>
      </c>
      <c r="F1806">
        <v>9</v>
      </c>
      <c r="G1806">
        <v>2022</v>
      </c>
      <c r="H1806" s="1">
        <v>44978.743488657405</v>
      </c>
      <c r="I1806" t="s">
        <v>3355</v>
      </c>
      <c r="J1806">
        <v>6</v>
      </c>
      <c r="K1806">
        <v>0</v>
      </c>
      <c r="L1806" t="s">
        <v>38</v>
      </c>
      <c r="M1806" t="s">
        <v>679</v>
      </c>
      <c r="O1806">
        <v>6</v>
      </c>
      <c r="R1806" t="s">
        <v>86</v>
      </c>
      <c r="S1806">
        <v>36.09836</v>
      </c>
      <c r="T1806">
        <v>-119.55783</v>
      </c>
      <c r="Z1806">
        <v>6005246001</v>
      </c>
      <c r="AA1806">
        <v>562.33937187055994</v>
      </c>
      <c r="AB1806" t="s">
        <v>1420</v>
      </c>
      <c r="AC1806" t="s">
        <v>144</v>
      </c>
      <c r="AD1806" t="s">
        <v>54</v>
      </c>
      <c r="AE1806" t="s">
        <v>183</v>
      </c>
      <c r="AF1806" t="s">
        <v>8355</v>
      </c>
    </row>
    <row r="1807" spans="1:32" x14ac:dyDescent="0.25">
      <c r="A1807" t="s">
        <v>8356</v>
      </c>
      <c r="B1807" t="s">
        <v>8357</v>
      </c>
      <c r="C1807" t="s">
        <v>8357</v>
      </c>
      <c r="D1807" t="s">
        <v>8358</v>
      </c>
      <c r="E1807" t="s">
        <v>99</v>
      </c>
      <c r="F1807">
        <v>6</v>
      </c>
      <c r="G1807">
        <v>2022</v>
      </c>
      <c r="H1807" s="1">
        <v>44833.527803333331</v>
      </c>
      <c r="I1807" t="s">
        <v>3355</v>
      </c>
      <c r="J1807">
        <v>4.92</v>
      </c>
      <c r="K1807">
        <v>0</v>
      </c>
      <c r="L1807" t="s">
        <v>38</v>
      </c>
      <c r="M1807" t="s">
        <v>79</v>
      </c>
      <c r="Q1807">
        <v>4.92</v>
      </c>
      <c r="R1807" t="s">
        <v>52</v>
      </c>
      <c r="S1807">
        <v>26.278245999999999</v>
      </c>
      <c r="T1807">
        <v>-98.570436999999998</v>
      </c>
      <c r="U1807">
        <v>0.162583333</v>
      </c>
      <c r="V1807">
        <v>1</v>
      </c>
      <c r="W1807">
        <v>1.4</v>
      </c>
      <c r="X1807">
        <v>1.4</v>
      </c>
      <c r="Y1807">
        <v>59.377000000000002</v>
      </c>
      <c r="Z1807">
        <v>48002020001</v>
      </c>
      <c r="AA1807">
        <v>389.70409838180001</v>
      </c>
      <c r="AB1807" t="s">
        <v>118</v>
      </c>
      <c r="AC1807" t="s">
        <v>54</v>
      </c>
      <c r="AD1807" t="s">
        <v>54</v>
      </c>
      <c r="AE1807" t="s">
        <v>73</v>
      </c>
      <c r="AF1807" t="s">
        <v>8359</v>
      </c>
    </row>
    <row r="1808" spans="1:32" x14ac:dyDescent="0.25">
      <c r="A1808" t="s">
        <v>8360</v>
      </c>
      <c r="B1808" t="s">
        <v>8361</v>
      </c>
      <c r="C1808" t="s">
        <v>8361</v>
      </c>
      <c r="D1808" t="s">
        <v>8346</v>
      </c>
      <c r="E1808" t="s">
        <v>99</v>
      </c>
      <c r="F1808">
        <v>6</v>
      </c>
      <c r="G1808">
        <v>2022</v>
      </c>
      <c r="H1808" s="1">
        <v>44833.417938611114</v>
      </c>
      <c r="I1808" t="s">
        <v>3355</v>
      </c>
      <c r="J1808">
        <v>3.62</v>
      </c>
      <c r="K1808">
        <v>0</v>
      </c>
      <c r="L1808" t="s">
        <v>38</v>
      </c>
      <c r="M1808" t="s">
        <v>79</v>
      </c>
      <c r="Q1808">
        <v>3.62</v>
      </c>
      <c r="R1808" t="s">
        <v>94</v>
      </c>
      <c r="S1808">
        <v>30.372779000000001</v>
      </c>
      <c r="T1808">
        <v>-94.198229999999995</v>
      </c>
      <c r="U1808">
        <v>0.142366667</v>
      </c>
      <c r="V1808">
        <v>1</v>
      </c>
      <c r="W1808">
        <v>0.25</v>
      </c>
      <c r="X1808">
        <v>0.25</v>
      </c>
      <c r="Y1808">
        <v>52.126899999999999</v>
      </c>
      <c r="Z1808">
        <v>48006024002</v>
      </c>
      <c r="AB1808" t="s">
        <v>1420</v>
      </c>
      <c r="AC1808" t="s">
        <v>54</v>
      </c>
      <c r="AD1808" t="s">
        <v>54</v>
      </c>
      <c r="AE1808" t="s">
        <v>54</v>
      </c>
      <c r="AF1808" t="s">
        <v>8362</v>
      </c>
    </row>
    <row r="1809" spans="1:32" x14ac:dyDescent="0.25">
      <c r="A1809" t="s">
        <v>8363</v>
      </c>
      <c r="B1809" t="s">
        <v>8364</v>
      </c>
      <c r="C1809" t="s">
        <v>8364</v>
      </c>
      <c r="D1809" t="s">
        <v>8365</v>
      </c>
      <c r="E1809" t="s">
        <v>99</v>
      </c>
      <c r="F1809">
        <v>6</v>
      </c>
      <c r="G1809">
        <v>2022</v>
      </c>
      <c r="H1809" s="1">
        <v>44851.655361180558</v>
      </c>
      <c r="I1809" t="s">
        <v>3355</v>
      </c>
      <c r="J1809">
        <v>2.27</v>
      </c>
      <c r="K1809">
        <v>0</v>
      </c>
      <c r="L1809" t="s">
        <v>38</v>
      </c>
      <c r="M1809" t="s">
        <v>79</v>
      </c>
      <c r="Q1809">
        <v>3.02</v>
      </c>
      <c r="R1809" t="s">
        <v>94</v>
      </c>
      <c r="S1809">
        <v>28.631305999999999</v>
      </c>
      <c r="T1809">
        <v>-95.969306000000003</v>
      </c>
      <c r="U1809">
        <v>1.5158333E-2</v>
      </c>
      <c r="V1809">
        <v>1</v>
      </c>
      <c r="W1809">
        <v>0.1</v>
      </c>
      <c r="X1809">
        <v>0.1</v>
      </c>
      <c r="Y1809">
        <v>5.4869000000000003</v>
      </c>
      <c r="AB1809" t="s">
        <v>41</v>
      </c>
      <c r="AC1809" t="s">
        <v>54</v>
      </c>
      <c r="AD1809" t="s">
        <v>54</v>
      </c>
      <c r="AE1809" t="s">
        <v>54</v>
      </c>
      <c r="AF1809" t="s">
        <v>8366</v>
      </c>
    </row>
    <row r="1810" spans="1:32" x14ac:dyDescent="0.25">
      <c r="A1810" t="s">
        <v>8367</v>
      </c>
      <c r="B1810" t="s">
        <v>8368</v>
      </c>
      <c r="C1810" t="s">
        <v>8368</v>
      </c>
      <c r="D1810" t="s">
        <v>4552</v>
      </c>
      <c r="E1810" t="s">
        <v>99</v>
      </c>
      <c r="F1810">
        <v>6</v>
      </c>
      <c r="G1810">
        <v>2022</v>
      </c>
      <c r="H1810" s="1">
        <v>44834.531662395835</v>
      </c>
      <c r="I1810" t="s">
        <v>3355</v>
      </c>
      <c r="J1810">
        <v>1.75</v>
      </c>
      <c r="K1810">
        <v>0</v>
      </c>
      <c r="L1810" t="s">
        <v>38</v>
      </c>
      <c r="M1810" t="s">
        <v>51</v>
      </c>
      <c r="N1810">
        <v>1.75</v>
      </c>
      <c r="R1810" t="s">
        <v>52</v>
      </c>
      <c r="S1810">
        <v>28.606559000000001</v>
      </c>
      <c r="T1810">
        <v>-100.433623</v>
      </c>
      <c r="U1810">
        <v>0.42308333300000001</v>
      </c>
      <c r="V1810">
        <v>1</v>
      </c>
      <c r="W1810">
        <v>1.5</v>
      </c>
      <c r="X1810">
        <v>1.5</v>
      </c>
      <c r="Y1810">
        <v>154.459</v>
      </c>
      <c r="AB1810" t="s">
        <v>41</v>
      </c>
      <c r="AC1810" t="s">
        <v>54</v>
      </c>
      <c r="AD1810" t="s">
        <v>54</v>
      </c>
      <c r="AE1810" t="s">
        <v>44</v>
      </c>
      <c r="AF1810" t="s">
        <v>8369</v>
      </c>
    </row>
    <row r="1811" spans="1:32" x14ac:dyDescent="0.25">
      <c r="A1811" t="s">
        <v>8370</v>
      </c>
      <c r="B1811" t="s">
        <v>8371</v>
      </c>
      <c r="C1811" t="s">
        <v>8372</v>
      </c>
      <c r="D1811" t="s">
        <v>1240</v>
      </c>
      <c r="E1811" t="s">
        <v>159</v>
      </c>
      <c r="F1811">
        <v>10</v>
      </c>
      <c r="G1811">
        <v>2022</v>
      </c>
      <c r="H1811" s="1">
        <v>44970.659978124997</v>
      </c>
      <c r="I1811" t="s">
        <v>3355</v>
      </c>
      <c r="J1811">
        <v>1.337</v>
      </c>
      <c r="K1811">
        <v>0</v>
      </c>
      <c r="L1811" t="s">
        <v>38</v>
      </c>
      <c r="M1811" t="s">
        <v>51</v>
      </c>
      <c r="N1811">
        <v>5.3479999999999999</v>
      </c>
      <c r="R1811" t="s">
        <v>214</v>
      </c>
      <c r="S1811">
        <v>48.467480000000002</v>
      </c>
      <c r="T1811">
        <v>-122.312867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53000140001</v>
      </c>
      <c r="AA1811">
        <v>364.20943773999994</v>
      </c>
      <c r="AB1811" t="s">
        <v>53</v>
      </c>
      <c r="AC1811" t="s">
        <v>42</v>
      </c>
      <c r="AD1811" t="s">
        <v>537</v>
      </c>
      <c r="AE1811" t="s">
        <v>73</v>
      </c>
      <c r="AF1811" t="s">
        <v>8373</v>
      </c>
    </row>
    <row r="1812" spans="1:32" x14ac:dyDescent="0.25">
      <c r="A1812" t="s">
        <v>8374</v>
      </c>
      <c r="B1812" t="s">
        <v>8375</v>
      </c>
      <c r="C1812" t="s">
        <v>8375</v>
      </c>
      <c r="D1812" t="s">
        <v>8376</v>
      </c>
      <c r="E1812" t="s">
        <v>99</v>
      </c>
      <c r="F1812">
        <v>6</v>
      </c>
      <c r="G1812">
        <v>2022</v>
      </c>
      <c r="H1812" s="1">
        <v>44825.696227245367</v>
      </c>
      <c r="I1812" t="s">
        <v>3355</v>
      </c>
      <c r="J1812">
        <v>1.05</v>
      </c>
      <c r="K1812">
        <v>0</v>
      </c>
      <c r="L1812" t="s">
        <v>38</v>
      </c>
      <c r="M1812" t="s">
        <v>79</v>
      </c>
      <c r="Q1812">
        <v>1.05</v>
      </c>
      <c r="R1812" t="s">
        <v>94</v>
      </c>
      <c r="S1812">
        <v>31.666650000000001</v>
      </c>
      <c r="T1812">
        <v>-96.477450000000005</v>
      </c>
      <c r="U1812">
        <v>0.64100000000000001</v>
      </c>
      <c r="V1812">
        <v>1</v>
      </c>
      <c r="W1812">
        <v>2</v>
      </c>
      <c r="X1812">
        <v>2</v>
      </c>
      <c r="Y1812">
        <v>233.62799999999999</v>
      </c>
      <c r="Z1812">
        <v>48003044001</v>
      </c>
      <c r="AA1812">
        <v>509.89321283599998</v>
      </c>
      <c r="AB1812" t="s">
        <v>41</v>
      </c>
      <c r="AC1812" t="s">
        <v>54</v>
      </c>
      <c r="AD1812" t="s">
        <v>54</v>
      </c>
      <c r="AE1812" t="s">
        <v>55</v>
      </c>
      <c r="AF1812" t="s">
        <v>8377</v>
      </c>
    </row>
    <row r="1813" spans="1:32" x14ac:dyDescent="0.25">
      <c r="A1813" t="s">
        <v>8378</v>
      </c>
      <c r="B1813" t="s">
        <v>8379</v>
      </c>
      <c r="C1813" t="s">
        <v>8379</v>
      </c>
      <c r="D1813" t="s">
        <v>8380</v>
      </c>
      <c r="E1813" t="s">
        <v>99</v>
      </c>
      <c r="F1813">
        <v>6</v>
      </c>
      <c r="G1813">
        <v>2022</v>
      </c>
      <c r="H1813" s="1">
        <v>44832.593872974539</v>
      </c>
      <c r="I1813" t="s">
        <v>3355</v>
      </c>
      <c r="J1813">
        <v>0.8</v>
      </c>
      <c r="K1813">
        <v>0</v>
      </c>
      <c r="L1813" t="s">
        <v>38</v>
      </c>
      <c r="M1813" t="s">
        <v>79</v>
      </c>
      <c r="Q1813">
        <v>0.8</v>
      </c>
      <c r="R1813" t="s">
        <v>94</v>
      </c>
      <c r="S1813">
        <v>32.864556</v>
      </c>
      <c r="T1813">
        <v>-95.766889000000006</v>
      </c>
      <c r="AB1813" t="s">
        <v>407</v>
      </c>
      <c r="AC1813" t="s">
        <v>54</v>
      </c>
      <c r="AD1813" t="s">
        <v>54</v>
      </c>
      <c r="AE1813" t="s">
        <v>73</v>
      </c>
      <c r="AF1813" t="s">
        <v>8381</v>
      </c>
    </row>
    <row r="1814" spans="1:32" x14ac:dyDescent="0.25">
      <c r="A1814" t="s">
        <v>8382</v>
      </c>
      <c r="B1814" t="s">
        <v>8383</v>
      </c>
      <c r="C1814" t="s">
        <v>8384</v>
      </c>
      <c r="D1814" t="s">
        <v>8385</v>
      </c>
      <c r="E1814" t="s">
        <v>543</v>
      </c>
      <c r="F1814">
        <v>7</v>
      </c>
      <c r="G1814">
        <v>2022</v>
      </c>
      <c r="H1814" s="1">
        <v>44967.403902673614</v>
      </c>
      <c r="I1814" t="s">
        <v>3355</v>
      </c>
      <c r="J1814">
        <v>0.54900000000000004</v>
      </c>
      <c r="K1814">
        <v>0</v>
      </c>
      <c r="L1814" t="s">
        <v>38</v>
      </c>
      <c r="M1814" t="s">
        <v>51</v>
      </c>
      <c r="N1814">
        <v>0.54900000000000004</v>
      </c>
      <c r="R1814" t="s">
        <v>52</v>
      </c>
      <c r="S1814">
        <v>39.381027000000003</v>
      </c>
      <c r="T1814">
        <v>-94.566282000000001</v>
      </c>
      <c r="U1814">
        <v>0.69808333300000003</v>
      </c>
      <c r="V1814">
        <v>2</v>
      </c>
      <c r="W1814">
        <v>0</v>
      </c>
      <c r="X1814">
        <v>0</v>
      </c>
      <c r="Y1814">
        <v>254.273</v>
      </c>
      <c r="Z1814">
        <v>29001172001</v>
      </c>
      <c r="AA1814">
        <v>358.74629617390002</v>
      </c>
      <c r="AB1814" t="s">
        <v>41</v>
      </c>
      <c r="AC1814" t="s">
        <v>54</v>
      </c>
      <c r="AD1814" t="s">
        <v>54</v>
      </c>
      <c r="AE1814" t="s">
        <v>54</v>
      </c>
      <c r="AF1814" t="s">
        <v>8386</v>
      </c>
    </row>
    <row r="1815" spans="1:32" x14ac:dyDescent="0.25">
      <c r="A1815" t="s">
        <v>8387</v>
      </c>
      <c r="B1815" t="s">
        <v>8388</v>
      </c>
      <c r="C1815" t="s">
        <v>8389</v>
      </c>
      <c r="D1815" t="s">
        <v>8390</v>
      </c>
      <c r="E1815" t="s">
        <v>117</v>
      </c>
      <c r="F1815">
        <v>5</v>
      </c>
      <c r="G1815">
        <v>2022</v>
      </c>
      <c r="H1815" s="1">
        <v>44986.382272673611</v>
      </c>
      <c r="I1815" t="s">
        <v>3355</v>
      </c>
      <c r="J1815">
        <v>0.14169999999999999</v>
      </c>
      <c r="K1815">
        <v>0</v>
      </c>
      <c r="L1815" t="s">
        <v>38</v>
      </c>
      <c r="M1815" t="s">
        <v>79</v>
      </c>
      <c r="Q1815">
        <v>0.14169999999999999</v>
      </c>
      <c r="R1815" t="s">
        <v>52</v>
      </c>
      <c r="S1815">
        <v>42.368333</v>
      </c>
      <c r="T1815">
        <v>-88.822028000000003</v>
      </c>
      <c r="U1815">
        <v>0.27665000000000001</v>
      </c>
      <c r="V1815">
        <v>2</v>
      </c>
      <c r="W1815">
        <v>2.5</v>
      </c>
      <c r="X1815">
        <v>1</v>
      </c>
      <c r="Y1815">
        <v>101.21980000000001</v>
      </c>
      <c r="Z1815">
        <v>17000346001</v>
      </c>
      <c r="AB1815" t="s">
        <v>41</v>
      </c>
      <c r="AC1815" t="s">
        <v>54</v>
      </c>
      <c r="AD1815" t="s">
        <v>54</v>
      </c>
      <c r="AE1815" t="s">
        <v>73</v>
      </c>
      <c r="AF1815" t="s">
        <v>8391</v>
      </c>
    </row>
    <row r="1816" spans="1:32" x14ac:dyDescent="0.25">
      <c r="A1816" t="s">
        <v>8392</v>
      </c>
      <c r="B1816" t="s">
        <v>8393</v>
      </c>
      <c r="C1816" t="s">
        <v>8393</v>
      </c>
      <c r="D1816" t="s">
        <v>8394</v>
      </c>
      <c r="E1816" t="s">
        <v>99</v>
      </c>
      <c r="F1816">
        <v>6</v>
      </c>
      <c r="G1816">
        <v>2022</v>
      </c>
      <c r="H1816" s="1">
        <v>44790.504719212964</v>
      </c>
      <c r="I1816" t="s">
        <v>3355</v>
      </c>
      <c r="J1816">
        <v>1.5900000000000001E-2</v>
      </c>
      <c r="K1816">
        <v>0</v>
      </c>
      <c r="L1816" t="s">
        <v>38</v>
      </c>
      <c r="M1816" t="s">
        <v>51</v>
      </c>
      <c r="N1816">
        <v>177.5008</v>
      </c>
      <c r="R1816" t="s">
        <v>86</v>
      </c>
      <c r="S1816">
        <v>30.336670000000002</v>
      </c>
      <c r="T1816">
        <v>-97.375839999999997</v>
      </c>
      <c r="U1816">
        <v>0.67976558300000001</v>
      </c>
      <c r="V1816">
        <v>1</v>
      </c>
      <c r="W1816">
        <v>2</v>
      </c>
      <c r="X1816">
        <v>0.95</v>
      </c>
      <c r="Y1816">
        <v>247.94109700000001</v>
      </c>
      <c r="Z1816">
        <v>48008035001</v>
      </c>
      <c r="AB1816" t="s">
        <v>41</v>
      </c>
      <c r="AC1816" t="s">
        <v>54</v>
      </c>
      <c r="AD1816" t="s">
        <v>54</v>
      </c>
      <c r="AE1816" t="s">
        <v>73</v>
      </c>
      <c r="AF1816" t="s">
        <v>8395</v>
      </c>
    </row>
    <row r="1817" spans="1:32" x14ac:dyDescent="0.25">
      <c r="A1817" t="s">
        <v>8396</v>
      </c>
      <c r="B1817" t="s">
        <v>8397</v>
      </c>
      <c r="C1817" t="s">
        <v>8398</v>
      </c>
      <c r="D1817" t="s">
        <v>8399</v>
      </c>
      <c r="E1817" t="s">
        <v>36</v>
      </c>
      <c r="F1817">
        <v>9</v>
      </c>
      <c r="G1817">
        <v>2022</v>
      </c>
      <c r="H1817" s="1">
        <v>44953.616564050928</v>
      </c>
      <c r="I1817" t="s">
        <v>3355</v>
      </c>
      <c r="J1817">
        <v>0</v>
      </c>
      <c r="K1817">
        <v>0</v>
      </c>
      <c r="L1817" t="s">
        <v>38</v>
      </c>
      <c r="M1817" t="s">
        <v>79</v>
      </c>
      <c r="R1817" t="s">
        <v>94</v>
      </c>
      <c r="S1817">
        <v>35.256086000000003</v>
      </c>
      <c r="T1817">
        <v>-118.909077</v>
      </c>
      <c r="Z1817">
        <v>6005306001</v>
      </c>
      <c r="AA1817">
        <v>846.78694274550014</v>
      </c>
      <c r="AB1817" t="s">
        <v>54</v>
      </c>
      <c r="AC1817" t="s">
        <v>64</v>
      </c>
      <c r="AD1817" t="s">
        <v>54</v>
      </c>
      <c r="AE1817" t="s">
        <v>54</v>
      </c>
      <c r="AF1817" t="s">
        <v>8400</v>
      </c>
    </row>
    <row r="1818" spans="1:32" x14ac:dyDescent="0.25">
      <c r="A1818" t="s">
        <v>8401</v>
      </c>
      <c r="B1818" t="s">
        <v>8402</v>
      </c>
      <c r="C1818" t="s">
        <v>8403</v>
      </c>
      <c r="D1818" t="s">
        <v>5816</v>
      </c>
      <c r="E1818" t="s">
        <v>36</v>
      </c>
      <c r="F1818">
        <v>9</v>
      </c>
      <c r="G1818">
        <v>2022</v>
      </c>
      <c r="H1818" s="1">
        <v>44999.703678761573</v>
      </c>
      <c r="I1818" t="s">
        <v>3355</v>
      </c>
      <c r="J1818">
        <v>0</v>
      </c>
      <c r="K1818">
        <v>0</v>
      </c>
      <c r="L1818" t="s">
        <v>38</v>
      </c>
      <c r="M1818" t="s">
        <v>79</v>
      </c>
      <c r="R1818" t="s">
        <v>52</v>
      </c>
      <c r="S1818">
        <v>33.612171168665398</v>
      </c>
      <c r="T1818">
        <v>-114.595457576705</v>
      </c>
      <c r="AB1818" t="s">
        <v>118</v>
      </c>
      <c r="AC1818" t="s">
        <v>144</v>
      </c>
      <c r="AD1818" t="s">
        <v>54</v>
      </c>
      <c r="AE1818" t="s">
        <v>54</v>
      </c>
      <c r="AF1818" t="s">
        <v>8404</v>
      </c>
    </row>
    <row r="1819" spans="1:32" x14ac:dyDescent="0.25">
      <c r="A1819" t="s">
        <v>8405</v>
      </c>
      <c r="B1819" t="s">
        <v>8406</v>
      </c>
      <c r="C1819" t="s">
        <v>8407</v>
      </c>
      <c r="D1819" t="s">
        <v>8408</v>
      </c>
      <c r="E1819" t="s">
        <v>36</v>
      </c>
      <c r="F1819">
        <v>9</v>
      </c>
      <c r="G1819">
        <v>2022</v>
      </c>
      <c r="H1819" s="1">
        <v>44973.427863240744</v>
      </c>
      <c r="I1819" t="s">
        <v>3355</v>
      </c>
      <c r="J1819">
        <v>0</v>
      </c>
      <c r="K1819">
        <v>0</v>
      </c>
      <c r="L1819" t="s">
        <v>38</v>
      </c>
      <c r="M1819" t="s">
        <v>79</v>
      </c>
      <c r="R1819" t="s">
        <v>94</v>
      </c>
      <c r="S1819">
        <v>39.023852633593101</v>
      </c>
      <c r="T1819">
        <v>-122.948425999959</v>
      </c>
      <c r="AB1819" t="s">
        <v>177</v>
      </c>
      <c r="AC1819" t="s">
        <v>64</v>
      </c>
      <c r="AD1819" t="s">
        <v>54</v>
      </c>
      <c r="AE1819" t="s">
        <v>438</v>
      </c>
      <c r="AF1819" t="s">
        <v>8409</v>
      </c>
    </row>
    <row r="1820" spans="1:32" x14ac:dyDescent="0.25">
      <c r="A1820" t="s">
        <v>8410</v>
      </c>
      <c r="B1820" t="s">
        <v>8411</v>
      </c>
      <c r="C1820" t="s">
        <v>8412</v>
      </c>
      <c r="D1820" t="s">
        <v>8408</v>
      </c>
      <c r="E1820" t="s">
        <v>36</v>
      </c>
      <c r="F1820">
        <v>9</v>
      </c>
      <c r="G1820">
        <v>2022</v>
      </c>
      <c r="H1820" s="1">
        <v>44973.438569189813</v>
      </c>
      <c r="I1820" t="s">
        <v>3355</v>
      </c>
      <c r="J1820">
        <v>0</v>
      </c>
      <c r="K1820">
        <v>0</v>
      </c>
      <c r="L1820" t="s">
        <v>38</v>
      </c>
      <c r="M1820" t="s">
        <v>79</v>
      </c>
      <c r="R1820" t="s">
        <v>94</v>
      </c>
      <c r="S1820">
        <v>39.023852633593101</v>
      </c>
      <c r="T1820">
        <v>-122.948425999959</v>
      </c>
      <c r="AB1820" t="s">
        <v>177</v>
      </c>
      <c r="AC1820" t="s">
        <v>64</v>
      </c>
      <c r="AD1820" t="s">
        <v>54</v>
      </c>
      <c r="AE1820" t="s">
        <v>438</v>
      </c>
      <c r="AF1820" t="s">
        <v>8413</v>
      </c>
    </row>
    <row r="1821" spans="1:32" x14ac:dyDescent="0.25">
      <c r="A1821" t="s">
        <v>8414</v>
      </c>
      <c r="B1821" t="s">
        <v>8415</v>
      </c>
      <c r="C1821" t="s">
        <v>8416</v>
      </c>
      <c r="D1821" t="s">
        <v>3645</v>
      </c>
      <c r="E1821" t="s">
        <v>36</v>
      </c>
      <c r="F1821">
        <v>9</v>
      </c>
      <c r="G1821">
        <v>2022</v>
      </c>
      <c r="H1821" s="1">
        <v>44929.523656851852</v>
      </c>
      <c r="I1821" t="s">
        <v>3355</v>
      </c>
      <c r="J1821">
        <v>0</v>
      </c>
      <c r="K1821">
        <v>0</v>
      </c>
      <c r="L1821" t="s">
        <v>38</v>
      </c>
      <c r="M1821" t="s">
        <v>79</v>
      </c>
      <c r="R1821" t="s">
        <v>94</v>
      </c>
      <c r="S1821">
        <v>35.313235928396303</v>
      </c>
      <c r="T1821">
        <v>-118.92102949641399</v>
      </c>
      <c r="Z1821">
        <v>6005347001</v>
      </c>
      <c r="AA1821">
        <v>387.88305119310002</v>
      </c>
      <c r="AB1821" t="s">
        <v>1420</v>
      </c>
      <c r="AC1821" t="s">
        <v>54</v>
      </c>
      <c r="AD1821" t="s">
        <v>54</v>
      </c>
      <c r="AE1821" t="s">
        <v>54</v>
      </c>
      <c r="AF1821" t="s">
        <v>8417</v>
      </c>
    </row>
    <row r="1822" spans="1:32" x14ac:dyDescent="0.25">
      <c r="A1822" t="s">
        <v>8418</v>
      </c>
      <c r="B1822" t="s">
        <v>8419</v>
      </c>
      <c r="C1822" t="s">
        <v>8420</v>
      </c>
      <c r="D1822" t="s">
        <v>8421</v>
      </c>
      <c r="E1822" t="s">
        <v>136</v>
      </c>
      <c r="F1822">
        <v>4</v>
      </c>
      <c r="G1822">
        <v>2022</v>
      </c>
      <c r="H1822" s="1">
        <v>44965.676646412037</v>
      </c>
      <c r="I1822" t="s">
        <v>3355</v>
      </c>
      <c r="J1822">
        <v>0</v>
      </c>
      <c r="K1822">
        <v>0</v>
      </c>
      <c r="L1822" t="s">
        <v>38</v>
      </c>
      <c r="M1822" t="s">
        <v>79</v>
      </c>
      <c r="R1822" t="s">
        <v>94</v>
      </c>
      <c r="S1822">
        <v>33.935560725048298</v>
      </c>
      <c r="T1822">
        <v>-78.478562125141295</v>
      </c>
      <c r="Z1822">
        <v>37001009001</v>
      </c>
      <c r="AA1822">
        <v>327.78849396600003</v>
      </c>
      <c r="AB1822" t="s">
        <v>41</v>
      </c>
      <c r="AC1822" t="s">
        <v>54</v>
      </c>
      <c r="AD1822" t="s">
        <v>54</v>
      </c>
      <c r="AE1822" t="s">
        <v>65</v>
      </c>
      <c r="AF1822" t="s">
        <v>8422</v>
      </c>
    </row>
    <row r="1823" spans="1:32" x14ac:dyDescent="0.25">
      <c r="A1823" t="s">
        <v>8423</v>
      </c>
      <c r="B1823" t="s">
        <v>8424</v>
      </c>
      <c r="C1823" t="s">
        <v>8424</v>
      </c>
      <c r="D1823" t="s">
        <v>8425</v>
      </c>
      <c r="E1823" t="s">
        <v>99</v>
      </c>
      <c r="F1823">
        <v>6</v>
      </c>
      <c r="G1823">
        <v>2022</v>
      </c>
      <c r="H1823" s="1">
        <v>44833.427038796297</v>
      </c>
      <c r="I1823" t="s">
        <v>3355</v>
      </c>
      <c r="J1823">
        <v>0</v>
      </c>
      <c r="K1823">
        <v>0</v>
      </c>
      <c r="L1823" t="s">
        <v>38</v>
      </c>
      <c r="M1823" t="s">
        <v>79</v>
      </c>
      <c r="R1823" t="s">
        <v>94</v>
      </c>
      <c r="S1823">
        <v>29.697917</v>
      </c>
      <c r="T1823">
        <v>-96.766110999999995</v>
      </c>
      <c r="U1823">
        <v>0.210166667</v>
      </c>
      <c r="V1823">
        <v>1</v>
      </c>
      <c r="W1823">
        <v>0.5</v>
      </c>
      <c r="X1823">
        <v>0.5</v>
      </c>
      <c r="Y1823">
        <v>76.552000000000007</v>
      </c>
      <c r="Z1823">
        <v>48008082001</v>
      </c>
      <c r="AB1823" t="s">
        <v>54</v>
      </c>
      <c r="AC1823" t="s">
        <v>64</v>
      </c>
      <c r="AD1823" t="s">
        <v>54</v>
      </c>
      <c r="AE1823" t="s">
        <v>54</v>
      </c>
      <c r="AF1823" t="s">
        <v>8426</v>
      </c>
    </row>
    <row r="1824" spans="1:32" x14ac:dyDescent="0.25">
      <c r="A1824" t="s">
        <v>8427</v>
      </c>
      <c r="B1824" t="s">
        <v>8428</v>
      </c>
      <c r="C1824" t="s">
        <v>8428</v>
      </c>
      <c r="D1824" t="s">
        <v>8429</v>
      </c>
      <c r="E1824" t="s">
        <v>99</v>
      </c>
      <c r="F1824">
        <v>6</v>
      </c>
      <c r="G1824">
        <v>2022</v>
      </c>
      <c r="H1824" s="1">
        <v>44833.514610185186</v>
      </c>
      <c r="I1824" t="s">
        <v>3355</v>
      </c>
      <c r="J1824">
        <v>0</v>
      </c>
      <c r="K1824">
        <v>0</v>
      </c>
      <c r="L1824" t="s">
        <v>38</v>
      </c>
      <c r="M1824" t="s">
        <v>79</v>
      </c>
      <c r="Q1824">
        <v>50.4</v>
      </c>
      <c r="R1824" t="s">
        <v>52</v>
      </c>
      <c r="S1824">
        <v>29.907416999999999</v>
      </c>
      <c r="T1824">
        <v>-95.073082999999997</v>
      </c>
      <c r="U1824">
        <v>0.40883333300000002</v>
      </c>
      <c r="V1824">
        <v>1</v>
      </c>
      <c r="W1824">
        <v>1.5</v>
      </c>
      <c r="X1824">
        <v>0.75</v>
      </c>
      <c r="Y1824">
        <v>148.98699999999999</v>
      </c>
      <c r="Z1824">
        <v>48007035001</v>
      </c>
      <c r="AB1824" t="s">
        <v>41</v>
      </c>
      <c r="AC1824" t="s">
        <v>54</v>
      </c>
      <c r="AD1824" t="s">
        <v>54</v>
      </c>
      <c r="AE1824" t="s">
        <v>73</v>
      </c>
      <c r="AF1824" t="s">
        <v>8430</v>
      </c>
    </row>
    <row r="1825" spans="1:32" x14ac:dyDescent="0.25">
      <c r="A1825" t="s">
        <v>8431</v>
      </c>
      <c r="B1825" t="s">
        <v>8432</v>
      </c>
      <c r="C1825" t="s">
        <v>8432</v>
      </c>
      <c r="D1825" t="s">
        <v>8433</v>
      </c>
      <c r="E1825" t="s">
        <v>99</v>
      </c>
      <c r="F1825">
        <v>6</v>
      </c>
      <c r="G1825">
        <v>2022</v>
      </c>
      <c r="H1825" s="1">
        <v>44825.616543668984</v>
      </c>
      <c r="I1825" t="s">
        <v>3355</v>
      </c>
      <c r="J1825">
        <v>0</v>
      </c>
      <c r="K1825">
        <v>0</v>
      </c>
      <c r="L1825" t="s">
        <v>38</v>
      </c>
      <c r="M1825" t="s">
        <v>79</v>
      </c>
      <c r="R1825" t="s">
        <v>94</v>
      </c>
      <c r="S1825">
        <v>26.892806</v>
      </c>
      <c r="T1825">
        <v>-99.271693999999997</v>
      </c>
      <c r="U1825">
        <v>0.76249999999999996</v>
      </c>
      <c r="V1825">
        <v>1</v>
      </c>
      <c r="W1825">
        <v>0.8</v>
      </c>
      <c r="X1825">
        <v>1.6</v>
      </c>
      <c r="Y1825">
        <v>278.55799999999999</v>
      </c>
      <c r="Z1825">
        <v>48001150001</v>
      </c>
      <c r="AA1825">
        <v>436.86922056912999</v>
      </c>
      <c r="AB1825" t="s">
        <v>54</v>
      </c>
      <c r="AC1825" t="s">
        <v>64</v>
      </c>
      <c r="AD1825" t="s">
        <v>54</v>
      </c>
      <c r="AE1825" t="s">
        <v>54</v>
      </c>
      <c r="AF1825" t="s">
        <v>8434</v>
      </c>
    </row>
    <row r="1826" spans="1:32" x14ac:dyDescent="0.25">
      <c r="A1826" t="s">
        <v>8435</v>
      </c>
      <c r="B1826" t="s">
        <v>8436</v>
      </c>
      <c r="C1826" t="s">
        <v>8436</v>
      </c>
      <c r="D1826" t="s">
        <v>1572</v>
      </c>
      <c r="E1826" t="s">
        <v>99</v>
      </c>
      <c r="F1826">
        <v>6</v>
      </c>
      <c r="G1826">
        <v>2022</v>
      </c>
      <c r="H1826" s="1">
        <v>44834.44132111111</v>
      </c>
      <c r="I1826" t="s">
        <v>3355</v>
      </c>
      <c r="J1826">
        <v>0</v>
      </c>
      <c r="K1826">
        <v>0</v>
      </c>
      <c r="L1826" t="s">
        <v>38</v>
      </c>
      <c r="M1826" t="s">
        <v>79</v>
      </c>
      <c r="R1826" t="s">
        <v>94</v>
      </c>
      <c r="S1826">
        <v>25.958369999999999</v>
      </c>
      <c r="T1826">
        <v>-97.394139999999993</v>
      </c>
      <c r="U1826">
        <v>3.1416667000000002E-2</v>
      </c>
      <c r="V1826">
        <v>1</v>
      </c>
      <c r="W1826">
        <v>0.1</v>
      </c>
      <c r="X1826">
        <v>0.1</v>
      </c>
      <c r="Y1826">
        <v>11.388999999999999</v>
      </c>
      <c r="AB1826" t="s">
        <v>54</v>
      </c>
      <c r="AC1826" t="s">
        <v>54</v>
      </c>
      <c r="AD1826" t="s">
        <v>54</v>
      </c>
      <c r="AE1826" t="s">
        <v>44</v>
      </c>
      <c r="AF1826" t="s">
        <v>8437</v>
      </c>
    </row>
    <row r="1827" spans="1:32" x14ac:dyDescent="0.25">
      <c r="A1827" t="s">
        <v>2755</v>
      </c>
      <c r="B1827" t="s">
        <v>8438</v>
      </c>
      <c r="C1827" t="s">
        <v>8439</v>
      </c>
      <c r="D1827" t="s">
        <v>2758</v>
      </c>
      <c r="E1827" t="s">
        <v>111</v>
      </c>
      <c r="F1827">
        <v>4</v>
      </c>
      <c r="G1827">
        <v>2022</v>
      </c>
      <c r="H1827" s="1">
        <v>44984.559830185186</v>
      </c>
      <c r="I1827" t="s">
        <v>3355</v>
      </c>
      <c r="J1827">
        <v>0</v>
      </c>
      <c r="K1827">
        <v>0</v>
      </c>
      <c r="L1827" t="s">
        <v>38</v>
      </c>
      <c r="M1827" t="s">
        <v>51</v>
      </c>
      <c r="R1827" t="s">
        <v>52</v>
      </c>
      <c r="S1827">
        <v>33.711038000000002</v>
      </c>
      <c r="T1827">
        <v>-82.740986000000007</v>
      </c>
      <c r="U1827">
        <v>0.60166666700000004</v>
      </c>
      <c r="V1827">
        <v>1</v>
      </c>
      <c r="W1827">
        <v>4</v>
      </c>
      <c r="X1827">
        <v>0.61</v>
      </c>
      <c r="Y1827">
        <v>219.27500000000001</v>
      </c>
      <c r="Z1827">
        <v>13000847001</v>
      </c>
      <c r="AA1827">
        <v>994.29176503020005</v>
      </c>
      <c r="AB1827" t="s">
        <v>41</v>
      </c>
      <c r="AC1827" t="s">
        <v>54</v>
      </c>
      <c r="AD1827" t="s">
        <v>54</v>
      </c>
      <c r="AE1827" t="s">
        <v>73</v>
      </c>
      <c r="AF1827" t="s">
        <v>8440</v>
      </c>
    </row>
    <row r="1828" spans="1:32" x14ac:dyDescent="0.25">
      <c r="A1828" t="s">
        <v>8441</v>
      </c>
      <c r="B1828" t="s">
        <v>8442</v>
      </c>
      <c r="C1828" t="s">
        <v>8443</v>
      </c>
      <c r="D1828" t="s">
        <v>8444</v>
      </c>
      <c r="E1828" t="s">
        <v>192</v>
      </c>
      <c r="F1828">
        <v>4</v>
      </c>
      <c r="G1828">
        <v>2022</v>
      </c>
      <c r="H1828" s="1">
        <v>44985.57064726852</v>
      </c>
      <c r="I1828" t="s">
        <v>3355</v>
      </c>
      <c r="J1828">
        <v>0</v>
      </c>
      <c r="K1828">
        <v>0</v>
      </c>
      <c r="L1828" t="s">
        <v>38</v>
      </c>
      <c r="M1828" t="s">
        <v>79</v>
      </c>
      <c r="R1828" t="s">
        <v>94</v>
      </c>
      <c r="S1828">
        <v>33.2742</v>
      </c>
      <c r="T1828">
        <v>-85.810100000000006</v>
      </c>
      <c r="U1828">
        <v>0.85460000000000003</v>
      </c>
      <c r="V1828">
        <v>1</v>
      </c>
      <c r="W1828">
        <v>1.5</v>
      </c>
      <c r="X1828">
        <v>0.8</v>
      </c>
      <c r="Y1828">
        <v>162.37601739999999</v>
      </c>
      <c r="Z1828">
        <v>1000211001</v>
      </c>
      <c r="AA1828">
        <v>299.56226254114995</v>
      </c>
      <c r="AB1828" t="s">
        <v>41</v>
      </c>
      <c r="AC1828" t="s">
        <v>54</v>
      </c>
      <c r="AD1828" t="s">
        <v>54</v>
      </c>
      <c r="AE1828" t="s">
        <v>54</v>
      </c>
      <c r="AF1828" t="s">
        <v>8445</v>
      </c>
    </row>
    <row r="1829" spans="1:32" x14ac:dyDescent="0.25">
      <c r="A1829" t="s">
        <v>8446</v>
      </c>
      <c r="B1829" t="s">
        <v>8447</v>
      </c>
      <c r="C1829" t="s">
        <v>8448</v>
      </c>
      <c r="D1829" t="s">
        <v>8449</v>
      </c>
      <c r="E1829" t="s">
        <v>192</v>
      </c>
      <c r="F1829">
        <v>4</v>
      </c>
      <c r="G1829">
        <v>2022</v>
      </c>
      <c r="H1829" s="1">
        <v>44994.446634826389</v>
      </c>
      <c r="I1829" t="s">
        <v>3355</v>
      </c>
      <c r="J1829">
        <v>0</v>
      </c>
      <c r="K1829">
        <v>0</v>
      </c>
      <c r="L1829" t="s">
        <v>38</v>
      </c>
      <c r="M1829" t="s">
        <v>79</v>
      </c>
      <c r="Q1829">
        <v>200</v>
      </c>
      <c r="R1829" t="s">
        <v>52</v>
      </c>
      <c r="S1829">
        <v>33.982199999999999</v>
      </c>
      <c r="T1829">
        <v>-86.03143</v>
      </c>
      <c r="U1829">
        <v>1.2808333329999999</v>
      </c>
      <c r="V1829">
        <v>1</v>
      </c>
      <c r="W1829">
        <v>3</v>
      </c>
      <c r="X1829">
        <v>1.39</v>
      </c>
      <c r="Y1829">
        <v>466.92</v>
      </c>
      <c r="Z1829">
        <v>1000141001</v>
      </c>
      <c r="AA1829">
        <v>764.83981925399996</v>
      </c>
      <c r="AB1829" t="s">
        <v>54</v>
      </c>
      <c r="AC1829" t="s">
        <v>54</v>
      </c>
      <c r="AD1829" t="s">
        <v>54</v>
      </c>
      <c r="AE1829" t="s">
        <v>438</v>
      </c>
      <c r="AF1829" t="s">
        <v>8450</v>
      </c>
    </row>
    <row r="1830" spans="1:32" x14ac:dyDescent="0.25">
      <c r="A1830" t="s">
        <v>8451</v>
      </c>
      <c r="B1830" t="s">
        <v>8452</v>
      </c>
      <c r="C1830" t="s">
        <v>8453</v>
      </c>
      <c r="D1830" t="s">
        <v>8454</v>
      </c>
      <c r="E1830" t="s">
        <v>253</v>
      </c>
      <c r="F1830">
        <v>5</v>
      </c>
      <c r="G1830">
        <v>2022</v>
      </c>
      <c r="H1830" s="1">
        <v>45009.54227528935</v>
      </c>
      <c r="I1830" t="s">
        <v>3355</v>
      </c>
      <c r="J1830">
        <v>0</v>
      </c>
      <c r="K1830">
        <v>0</v>
      </c>
      <c r="L1830" t="s">
        <v>38</v>
      </c>
      <c r="M1830" t="s">
        <v>79</v>
      </c>
      <c r="R1830" t="s">
        <v>86</v>
      </c>
      <c r="S1830">
        <v>38.677444000000001</v>
      </c>
      <c r="T1830">
        <v>-86.894361000000004</v>
      </c>
      <c r="U1830">
        <v>0.52654250000000002</v>
      </c>
      <c r="V1830">
        <v>1</v>
      </c>
      <c r="W1830">
        <v>1</v>
      </c>
      <c r="X1830">
        <v>0.51</v>
      </c>
      <c r="Y1830">
        <v>191.39178000000001</v>
      </c>
      <c r="Z1830">
        <v>18005011001</v>
      </c>
      <c r="AA1830">
        <v>364.20943773999994</v>
      </c>
      <c r="AB1830" t="s">
        <v>41</v>
      </c>
      <c r="AC1830" t="s">
        <v>54</v>
      </c>
      <c r="AD1830" t="s">
        <v>54</v>
      </c>
      <c r="AE1830" t="s">
        <v>54</v>
      </c>
      <c r="AF1830" t="s">
        <v>8455</v>
      </c>
    </row>
    <row r="1831" spans="1:32" x14ac:dyDescent="0.25">
      <c r="A1831" t="s">
        <v>8456</v>
      </c>
      <c r="B1831" t="s">
        <v>8457</v>
      </c>
      <c r="C1831" t="s">
        <v>8458</v>
      </c>
      <c r="D1831" t="s">
        <v>8459</v>
      </c>
      <c r="E1831" t="s">
        <v>259</v>
      </c>
      <c r="F1831">
        <v>7</v>
      </c>
      <c r="G1831">
        <v>2022</v>
      </c>
      <c r="H1831" s="1">
        <v>44965.42684728009</v>
      </c>
      <c r="I1831" t="s">
        <v>3355</v>
      </c>
      <c r="J1831">
        <v>0</v>
      </c>
      <c r="K1831">
        <v>0</v>
      </c>
      <c r="L1831" t="s">
        <v>38</v>
      </c>
      <c r="M1831" t="s">
        <v>79</v>
      </c>
      <c r="R1831" t="s">
        <v>94</v>
      </c>
      <c r="S1831">
        <v>40.823977999999997</v>
      </c>
      <c r="T1831">
        <v>-91.162609000000003</v>
      </c>
      <c r="U1831">
        <v>0</v>
      </c>
      <c r="V1831">
        <v>1</v>
      </c>
      <c r="W1831">
        <v>5.8879999999999999</v>
      </c>
      <c r="X1831">
        <v>1.994</v>
      </c>
      <c r="Y1831">
        <v>0</v>
      </c>
      <c r="Z1831">
        <v>19000911001</v>
      </c>
      <c r="AA1831">
        <v>507.70795620956</v>
      </c>
      <c r="AB1831" t="s">
        <v>41</v>
      </c>
      <c r="AC1831" t="s">
        <v>64</v>
      </c>
      <c r="AD1831" t="s">
        <v>54</v>
      </c>
      <c r="AE1831" t="s">
        <v>438</v>
      </c>
      <c r="AF1831" t="s">
        <v>8460</v>
      </c>
    </row>
    <row r="1832" spans="1:32" x14ac:dyDescent="0.25">
      <c r="A1832" t="s">
        <v>8461</v>
      </c>
      <c r="B1832" t="s">
        <v>8462</v>
      </c>
      <c r="C1832" t="s">
        <v>8463</v>
      </c>
      <c r="D1832" t="s">
        <v>8464</v>
      </c>
      <c r="E1832" t="s">
        <v>259</v>
      </c>
      <c r="F1832">
        <v>7</v>
      </c>
      <c r="G1832">
        <v>2022</v>
      </c>
      <c r="H1832" s="1">
        <v>44985.696647916666</v>
      </c>
      <c r="I1832" t="s">
        <v>3355</v>
      </c>
      <c r="J1832">
        <v>0</v>
      </c>
      <c r="K1832">
        <v>0</v>
      </c>
      <c r="L1832" t="s">
        <v>38</v>
      </c>
      <c r="M1832" t="s">
        <v>79</v>
      </c>
      <c r="R1832" t="s">
        <v>52</v>
      </c>
      <c r="S1832">
        <v>42.407850000000003</v>
      </c>
      <c r="T1832">
        <v>-94.612909999999999</v>
      </c>
      <c r="U1832">
        <v>0</v>
      </c>
      <c r="V1832">
        <v>1</v>
      </c>
      <c r="W1832">
        <v>3.8239999999999998</v>
      </c>
      <c r="X1832">
        <v>1.1140000000000001</v>
      </c>
      <c r="Y1832">
        <v>0</v>
      </c>
      <c r="Z1832">
        <v>19000743001</v>
      </c>
      <c r="AA1832">
        <v>169.35738854909994</v>
      </c>
      <c r="AB1832" t="s">
        <v>54</v>
      </c>
      <c r="AC1832" t="s">
        <v>64</v>
      </c>
      <c r="AD1832" t="s">
        <v>54</v>
      </c>
      <c r="AE1832" t="s">
        <v>54</v>
      </c>
      <c r="AF1832" t="s">
        <v>8465</v>
      </c>
    </row>
    <row r="1833" spans="1:32" x14ac:dyDescent="0.25">
      <c r="A1833" t="s">
        <v>8466</v>
      </c>
      <c r="B1833" t="s">
        <v>8467</v>
      </c>
      <c r="C1833" t="s">
        <v>8467</v>
      </c>
      <c r="D1833" t="s">
        <v>4222</v>
      </c>
      <c r="E1833" t="s">
        <v>99</v>
      </c>
      <c r="F1833">
        <v>6</v>
      </c>
      <c r="G1833">
        <v>2022</v>
      </c>
      <c r="H1833" s="1">
        <v>44844.684721400467</v>
      </c>
      <c r="I1833" t="s">
        <v>3355</v>
      </c>
      <c r="J1833">
        <v>0</v>
      </c>
      <c r="K1833">
        <v>0</v>
      </c>
      <c r="L1833" t="s">
        <v>38</v>
      </c>
      <c r="M1833" t="s">
        <v>79</v>
      </c>
      <c r="R1833" t="s">
        <v>52</v>
      </c>
      <c r="S1833">
        <v>29.486722</v>
      </c>
      <c r="T1833">
        <v>-95.515889000000001</v>
      </c>
      <c r="U1833">
        <v>0</v>
      </c>
      <c r="V1833">
        <v>1</v>
      </c>
      <c r="W1833">
        <v>1.2</v>
      </c>
      <c r="X1833">
        <v>1.2</v>
      </c>
      <c r="Y1833">
        <v>0</v>
      </c>
      <c r="AB1833" t="s">
        <v>41</v>
      </c>
      <c r="AC1833" t="s">
        <v>54</v>
      </c>
      <c r="AD1833" t="s">
        <v>54</v>
      </c>
      <c r="AE1833" t="s">
        <v>73</v>
      </c>
      <c r="AF1833" t="s">
        <v>8468</v>
      </c>
    </row>
    <row r="1834" spans="1:32" x14ac:dyDescent="0.25">
      <c r="A1834" t="s">
        <v>8469</v>
      </c>
      <c r="B1834" t="s">
        <v>8470</v>
      </c>
      <c r="C1834" t="s">
        <v>8470</v>
      </c>
      <c r="D1834" t="s">
        <v>98</v>
      </c>
      <c r="E1834" t="s">
        <v>99</v>
      </c>
      <c r="F1834">
        <v>6</v>
      </c>
      <c r="G1834">
        <v>2022</v>
      </c>
      <c r="H1834" s="1">
        <v>44833.430220104165</v>
      </c>
      <c r="I1834" t="s">
        <v>3355</v>
      </c>
      <c r="J1834">
        <v>0</v>
      </c>
      <c r="K1834">
        <v>0</v>
      </c>
      <c r="L1834" t="s">
        <v>38</v>
      </c>
      <c r="M1834" t="s">
        <v>79</v>
      </c>
      <c r="R1834" t="s">
        <v>94</v>
      </c>
      <c r="S1834">
        <v>29.694158000000002</v>
      </c>
      <c r="T1834">
        <v>-95.764166000000003</v>
      </c>
      <c r="U1834">
        <v>0.39333333300000001</v>
      </c>
      <c r="V1834">
        <v>1</v>
      </c>
      <c r="W1834">
        <v>1.5</v>
      </c>
      <c r="X1834">
        <v>1</v>
      </c>
      <c r="Y1834">
        <v>143.714</v>
      </c>
      <c r="AB1834" t="s">
        <v>41</v>
      </c>
      <c r="AC1834" t="s">
        <v>54</v>
      </c>
      <c r="AD1834" t="s">
        <v>54</v>
      </c>
      <c r="AE1834" t="s">
        <v>54</v>
      </c>
      <c r="AF1834" t="s">
        <v>8471</v>
      </c>
    </row>
    <row r="1835" spans="1:32" x14ac:dyDescent="0.25">
      <c r="A1835" t="s">
        <v>8472</v>
      </c>
      <c r="B1835" t="s">
        <v>8473</v>
      </c>
      <c r="C1835" t="s">
        <v>8473</v>
      </c>
      <c r="D1835" t="s">
        <v>8474</v>
      </c>
      <c r="E1835" t="s">
        <v>99</v>
      </c>
      <c r="F1835">
        <v>6</v>
      </c>
      <c r="G1835">
        <v>2022</v>
      </c>
      <c r="H1835" s="1">
        <v>44823.416033298614</v>
      </c>
      <c r="I1835" t="s">
        <v>3355</v>
      </c>
      <c r="J1835">
        <v>0</v>
      </c>
      <c r="K1835">
        <v>0</v>
      </c>
      <c r="L1835" t="s">
        <v>38</v>
      </c>
      <c r="M1835" t="s">
        <v>79</v>
      </c>
      <c r="R1835" t="s">
        <v>94</v>
      </c>
      <c r="S1835">
        <v>31.30744</v>
      </c>
      <c r="T1835">
        <v>-96.898009999999999</v>
      </c>
      <c r="U1835">
        <v>0.57899999999999996</v>
      </c>
      <c r="V1835">
        <v>1</v>
      </c>
      <c r="W1835">
        <v>2</v>
      </c>
      <c r="X1835">
        <v>2</v>
      </c>
      <c r="Y1835">
        <v>211.071</v>
      </c>
      <c r="Z1835">
        <v>48003099001</v>
      </c>
      <c r="AA1835">
        <v>520.63739124932999</v>
      </c>
      <c r="AB1835" t="s">
        <v>54</v>
      </c>
      <c r="AC1835" t="s">
        <v>54</v>
      </c>
      <c r="AD1835" t="s">
        <v>54</v>
      </c>
      <c r="AE1835" t="s">
        <v>438</v>
      </c>
      <c r="AF1835" t="s">
        <v>8475</v>
      </c>
    </row>
    <row r="1836" spans="1:32" x14ac:dyDescent="0.25">
      <c r="A1836" t="s">
        <v>8476</v>
      </c>
      <c r="B1836" t="s">
        <v>8477</v>
      </c>
      <c r="C1836" t="s">
        <v>8477</v>
      </c>
      <c r="D1836" t="s">
        <v>8478</v>
      </c>
      <c r="E1836" t="s">
        <v>99</v>
      </c>
      <c r="F1836">
        <v>6</v>
      </c>
      <c r="G1836">
        <v>2022</v>
      </c>
      <c r="H1836" s="1">
        <v>44833.580975486111</v>
      </c>
      <c r="I1836" t="s">
        <v>3355</v>
      </c>
      <c r="J1836">
        <v>0</v>
      </c>
      <c r="K1836">
        <v>0</v>
      </c>
      <c r="L1836" t="s">
        <v>38</v>
      </c>
      <c r="M1836" t="s">
        <v>51</v>
      </c>
      <c r="R1836" t="s">
        <v>52</v>
      </c>
      <c r="S1836">
        <v>28.363610999999999</v>
      </c>
      <c r="T1836">
        <v>-97.655833000000001</v>
      </c>
      <c r="U1836">
        <v>0</v>
      </c>
      <c r="V1836">
        <v>1</v>
      </c>
      <c r="W1836">
        <v>2.5</v>
      </c>
      <c r="X1836">
        <v>0.75</v>
      </c>
      <c r="Y1836">
        <v>0</v>
      </c>
      <c r="Z1836">
        <v>48001218003</v>
      </c>
      <c r="AB1836" t="s">
        <v>41</v>
      </c>
      <c r="AC1836" t="s">
        <v>54</v>
      </c>
      <c r="AD1836" t="s">
        <v>54</v>
      </c>
      <c r="AE1836" t="s">
        <v>73</v>
      </c>
      <c r="AF1836" t="s">
        <v>8479</v>
      </c>
    </row>
    <row r="1837" spans="1:32" x14ac:dyDescent="0.25">
      <c r="A1837" t="s">
        <v>8480</v>
      </c>
      <c r="B1837" t="s">
        <v>8481</v>
      </c>
      <c r="C1837" t="s">
        <v>8481</v>
      </c>
      <c r="D1837" t="s">
        <v>3332</v>
      </c>
      <c r="E1837" t="s">
        <v>99</v>
      </c>
      <c r="F1837">
        <v>6</v>
      </c>
      <c r="G1837">
        <v>2022</v>
      </c>
      <c r="H1837" s="1">
        <v>44826.369888958332</v>
      </c>
      <c r="I1837" t="s">
        <v>3355</v>
      </c>
      <c r="J1837">
        <v>0</v>
      </c>
      <c r="K1837">
        <v>0</v>
      </c>
      <c r="L1837" t="s">
        <v>38</v>
      </c>
      <c r="M1837" t="s">
        <v>79</v>
      </c>
      <c r="R1837" t="s">
        <v>94</v>
      </c>
      <c r="S1837">
        <v>29.276833</v>
      </c>
      <c r="T1837">
        <v>-98.514416999999995</v>
      </c>
      <c r="U1837">
        <v>27.650833337000002</v>
      </c>
      <c r="V1837">
        <v>2</v>
      </c>
      <c r="W1837">
        <v>46</v>
      </c>
      <c r="X1837">
        <v>46</v>
      </c>
      <c r="Y1837">
        <v>8795.48</v>
      </c>
      <c r="Z1837">
        <v>48008015003</v>
      </c>
      <c r="AA1837">
        <v>15686.500483461799</v>
      </c>
      <c r="AB1837" t="s">
        <v>54</v>
      </c>
      <c r="AC1837" t="s">
        <v>64</v>
      </c>
      <c r="AD1837" t="s">
        <v>54</v>
      </c>
      <c r="AE1837" t="s">
        <v>54</v>
      </c>
      <c r="AF1837" t="s">
        <v>8482</v>
      </c>
    </row>
    <row r="1838" spans="1:32" x14ac:dyDescent="0.25">
      <c r="A1838" t="s">
        <v>8483</v>
      </c>
      <c r="B1838" t="s">
        <v>8484</v>
      </c>
      <c r="C1838" t="s">
        <v>8484</v>
      </c>
      <c r="D1838" t="s">
        <v>3332</v>
      </c>
      <c r="E1838" t="s">
        <v>99</v>
      </c>
      <c r="F1838">
        <v>6</v>
      </c>
      <c r="G1838">
        <v>2022</v>
      </c>
      <c r="H1838" s="1">
        <v>44826.371469930556</v>
      </c>
      <c r="I1838" t="s">
        <v>3355</v>
      </c>
      <c r="J1838">
        <v>0</v>
      </c>
      <c r="K1838">
        <v>0</v>
      </c>
      <c r="L1838" t="s">
        <v>38</v>
      </c>
      <c r="M1838" t="s">
        <v>79</v>
      </c>
      <c r="R1838" t="s">
        <v>94</v>
      </c>
      <c r="S1838">
        <v>29.397417000000001</v>
      </c>
      <c r="T1838">
        <v>-98.669556</v>
      </c>
      <c r="U1838">
        <v>9.4975000000000005</v>
      </c>
      <c r="V1838">
        <v>1</v>
      </c>
      <c r="W1838">
        <v>16</v>
      </c>
      <c r="X1838">
        <v>16</v>
      </c>
      <c r="Y1838">
        <v>3464.8</v>
      </c>
      <c r="Z1838">
        <v>48008015004</v>
      </c>
      <c r="AA1838">
        <v>2695.149839276</v>
      </c>
      <c r="AB1838" t="s">
        <v>54</v>
      </c>
      <c r="AC1838" t="s">
        <v>64</v>
      </c>
      <c r="AD1838" t="s">
        <v>54</v>
      </c>
      <c r="AE1838" t="s">
        <v>54</v>
      </c>
      <c r="AF1838" t="s">
        <v>8485</v>
      </c>
    </row>
    <row r="1839" spans="1:32" x14ac:dyDescent="0.25">
      <c r="A1839" t="s">
        <v>8486</v>
      </c>
      <c r="B1839" t="s">
        <v>8487</v>
      </c>
      <c r="C1839" t="s">
        <v>8488</v>
      </c>
      <c r="D1839" t="s">
        <v>4450</v>
      </c>
      <c r="E1839" t="s">
        <v>1023</v>
      </c>
      <c r="F1839">
        <v>8</v>
      </c>
      <c r="G1839">
        <v>2022</v>
      </c>
      <c r="H1839" s="1">
        <v>44979.534778194444</v>
      </c>
      <c r="I1839" t="s">
        <v>3355</v>
      </c>
      <c r="J1839">
        <v>0</v>
      </c>
      <c r="K1839">
        <v>0</v>
      </c>
      <c r="L1839" t="s">
        <v>38</v>
      </c>
      <c r="M1839" t="s">
        <v>79</v>
      </c>
      <c r="R1839" t="s">
        <v>52</v>
      </c>
      <c r="S1839">
        <v>39.503610999999999</v>
      </c>
      <c r="T1839">
        <v>-106.052222</v>
      </c>
      <c r="U1839">
        <v>0</v>
      </c>
      <c r="V1839">
        <v>1</v>
      </c>
      <c r="W1839">
        <v>1.5</v>
      </c>
      <c r="X1839">
        <v>0</v>
      </c>
      <c r="Y1839">
        <v>0</v>
      </c>
      <c r="AB1839" t="s">
        <v>54</v>
      </c>
      <c r="AC1839" t="s">
        <v>64</v>
      </c>
      <c r="AD1839" t="s">
        <v>54</v>
      </c>
      <c r="AE1839" t="s">
        <v>54</v>
      </c>
      <c r="AF1839" t="s">
        <v>8489</v>
      </c>
    </row>
    <row r="1840" spans="1:32" x14ac:dyDescent="0.25">
      <c r="A1840" t="s">
        <v>8490</v>
      </c>
      <c r="B1840" t="s">
        <v>8491</v>
      </c>
      <c r="C1840" t="s">
        <v>8492</v>
      </c>
      <c r="D1840" t="s">
        <v>8493</v>
      </c>
      <c r="E1840" t="s">
        <v>4047</v>
      </c>
      <c r="F1840">
        <v>9</v>
      </c>
      <c r="G1840">
        <v>2022</v>
      </c>
      <c r="H1840" s="1">
        <v>44973.599944398149</v>
      </c>
      <c r="I1840" t="s">
        <v>3355</v>
      </c>
      <c r="J1840">
        <v>0</v>
      </c>
      <c r="K1840">
        <v>0</v>
      </c>
      <c r="L1840" t="s">
        <v>38</v>
      </c>
      <c r="M1840" t="s">
        <v>79</v>
      </c>
      <c r="R1840" t="s">
        <v>94</v>
      </c>
      <c r="S1840">
        <v>36.091380999999998</v>
      </c>
      <c r="T1840">
        <v>-111.289585</v>
      </c>
      <c r="U1840">
        <v>0.31208333300000002</v>
      </c>
      <c r="V1840">
        <v>1</v>
      </c>
      <c r="W1840">
        <v>1.1000000000000001</v>
      </c>
      <c r="X1840">
        <v>0.46200000000000002</v>
      </c>
      <c r="Y1840">
        <v>113.982</v>
      </c>
      <c r="AB1840" t="s">
        <v>54</v>
      </c>
      <c r="AC1840" t="s">
        <v>64</v>
      </c>
      <c r="AD1840" t="s">
        <v>54</v>
      </c>
      <c r="AE1840" t="s">
        <v>54</v>
      </c>
      <c r="AF1840" t="s">
        <v>8494</v>
      </c>
    </row>
    <row r="1841" spans="1:32" x14ac:dyDescent="0.25">
      <c r="A1841" t="s">
        <v>8495</v>
      </c>
      <c r="B1841" t="s">
        <v>8496</v>
      </c>
      <c r="C1841" t="s">
        <v>8497</v>
      </c>
      <c r="D1841" t="s">
        <v>8498</v>
      </c>
      <c r="E1841" t="s">
        <v>777</v>
      </c>
      <c r="F1841">
        <v>9</v>
      </c>
      <c r="G1841">
        <v>2022</v>
      </c>
      <c r="H1841" s="1">
        <v>44924.72266915509</v>
      </c>
      <c r="I1841" t="s">
        <v>3355</v>
      </c>
      <c r="J1841">
        <v>0</v>
      </c>
      <c r="K1841">
        <v>0</v>
      </c>
      <c r="L1841" t="s">
        <v>38</v>
      </c>
      <c r="M1841" t="s">
        <v>79</v>
      </c>
      <c r="R1841" t="s">
        <v>94</v>
      </c>
      <c r="S1841">
        <v>39.463894000000003</v>
      </c>
      <c r="T1841">
        <v>-118.75532800000001</v>
      </c>
      <c r="U1841">
        <v>1.085</v>
      </c>
      <c r="V1841">
        <v>1</v>
      </c>
      <c r="W1841">
        <v>0</v>
      </c>
      <c r="X1841">
        <v>0</v>
      </c>
      <c r="Y1841">
        <v>396.14</v>
      </c>
      <c r="Z1841">
        <v>32000017001</v>
      </c>
      <c r="AA1841">
        <v>582.73510038400002</v>
      </c>
      <c r="AB1841" t="s">
        <v>41</v>
      </c>
      <c r="AC1841" t="s">
        <v>64</v>
      </c>
      <c r="AD1841" t="s">
        <v>54</v>
      </c>
      <c r="AE1841" t="s">
        <v>438</v>
      </c>
      <c r="AF1841" t="s">
        <v>8499</v>
      </c>
    </row>
    <row r="1842" spans="1:32" x14ac:dyDescent="0.25">
      <c r="A1842" t="s">
        <v>8500</v>
      </c>
      <c r="B1842" t="s">
        <v>8501</v>
      </c>
      <c r="C1842" t="s">
        <v>8502</v>
      </c>
      <c r="D1842" t="s">
        <v>1369</v>
      </c>
      <c r="E1842" t="s">
        <v>3411</v>
      </c>
      <c r="F1842">
        <v>3</v>
      </c>
      <c r="G1842">
        <v>2022</v>
      </c>
      <c r="H1842" s="1">
        <v>44943.692919988425</v>
      </c>
      <c r="I1842" t="s">
        <v>8503</v>
      </c>
      <c r="J1842">
        <v>479.67</v>
      </c>
      <c r="K1842">
        <v>0</v>
      </c>
      <c r="L1842" t="s">
        <v>38</v>
      </c>
      <c r="M1842" t="s">
        <v>679</v>
      </c>
      <c r="O1842">
        <v>480</v>
      </c>
      <c r="R1842" t="s">
        <v>86</v>
      </c>
      <c r="S1842">
        <v>38.634495999999999</v>
      </c>
      <c r="T1842">
        <v>-75.617154999999997</v>
      </c>
      <c r="U1842">
        <v>1.2171666670000001</v>
      </c>
      <c r="V1842">
        <v>1</v>
      </c>
      <c r="W1842">
        <v>0</v>
      </c>
      <c r="X1842">
        <v>0</v>
      </c>
      <c r="Y1842">
        <v>444.36680000000001</v>
      </c>
      <c r="Z1842">
        <v>10000020001</v>
      </c>
      <c r="AA1842">
        <v>546.31415660999994</v>
      </c>
      <c r="AB1842" t="s">
        <v>54</v>
      </c>
      <c r="AC1842" t="s">
        <v>54</v>
      </c>
      <c r="AD1842" t="s">
        <v>537</v>
      </c>
      <c r="AE1842" t="s">
        <v>65</v>
      </c>
      <c r="AF1842" t="s">
        <v>8504</v>
      </c>
    </row>
    <row r="1843" spans="1:32" x14ac:dyDescent="0.25">
      <c r="A1843" t="s">
        <v>8505</v>
      </c>
      <c r="B1843" t="s">
        <v>8506</v>
      </c>
      <c r="C1843" t="s">
        <v>8507</v>
      </c>
      <c r="D1843" t="s">
        <v>8385</v>
      </c>
      <c r="E1843" t="s">
        <v>207</v>
      </c>
      <c r="F1843">
        <v>4</v>
      </c>
      <c r="G1843">
        <v>2022</v>
      </c>
      <c r="H1843" s="1">
        <v>44976.403987777776</v>
      </c>
      <c r="I1843" t="s">
        <v>8503</v>
      </c>
      <c r="J1843">
        <v>19.059999999999999</v>
      </c>
      <c r="K1843">
        <v>1</v>
      </c>
      <c r="L1843" t="s">
        <v>51</v>
      </c>
      <c r="M1843" t="s">
        <v>51</v>
      </c>
      <c r="N1843">
        <v>19.059999999999999</v>
      </c>
      <c r="R1843" t="s">
        <v>52</v>
      </c>
      <c r="S1843">
        <v>35.960895999999998</v>
      </c>
      <c r="T1843">
        <v>-85.793317000000002</v>
      </c>
      <c r="U1843">
        <v>1.9724166670000001</v>
      </c>
      <c r="V1843">
        <v>1</v>
      </c>
      <c r="W1843">
        <v>2.16</v>
      </c>
      <c r="X1843">
        <v>2.0499999999999998</v>
      </c>
      <c r="Y1843">
        <v>718.11099999999999</v>
      </c>
      <c r="Z1843">
        <v>47001315001</v>
      </c>
      <c r="AA1843">
        <v>385.33358512892011</v>
      </c>
      <c r="AB1843" t="s">
        <v>41</v>
      </c>
      <c r="AC1843" t="s">
        <v>54</v>
      </c>
      <c r="AD1843" t="s">
        <v>54</v>
      </c>
      <c r="AE1843" t="s">
        <v>54</v>
      </c>
      <c r="AF1843" t="s">
        <v>8508</v>
      </c>
    </row>
    <row r="1844" spans="1:32" x14ac:dyDescent="0.25">
      <c r="A1844" t="s">
        <v>8509</v>
      </c>
      <c r="B1844" t="s">
        <v>8510</v>
      </c>
      <c r="C1844" t="s">
        <v>8511</v>
      </c>
      <c r="D1844" t="s">
        <v>8512</v>
      </c>
      <c r="E1844" t="s">
        <v>159</v>
      </c>
      <c r="F1844">
        <v>10</v>
      </c>
      <c r="G1844">
        <v>2022</v>
      </c>
      <c r="H1844" s="1">
        <v>44984.458834097219</v>
      </c>
      <c r="I1844" t="s">
        <v>8513</v>
      </c>
      <c r="J1844">
        <v>6594</v>
      </c>
      <c r="K1844">
        <v>1</v>
      </c>
      <c r="L1844" t="s">
        <v>51</v>
      </c>
      <c r="M1844" t="s">
        <v>51</v>
      </c>
      <c r="N1844">
        <v>6113.5</v>
      </c>
      <c r="R1844" t="s">
        <v>490</v>
      </c>
      <c r="S1844">
        <v>47.695191000000001</v>
      </c>
      <c r="T1844">
        <v>-117.47358800000001</v>
      </c>
      <c r="Z1844">
        <v>53001220001</v>
      </c>
      <c r="AA1844">
        <v>17299.948292649999</v>
      </c>
      <c r="AB1844" t="s">
        <v>53</v>
      </c>
      <c r="AC1844" t="s">
        <v>42</v>
      </c>
      <c r="AD1844" t="s">
        <v>54</v>
      </c>
      <c r="AE1844" t="s">
        <v>55</v>
      </c>
      <c r="AF1844" t="s">
        <v>8514</v>
      </c>
    </row>
    <row r="1845" spans="1:32" x14ac:dyDescent="0.25">
      <c r="A1845" t="s">
        <v>8515</v>
      </c>
      <c r="B1845" t="s">
        <v>8516</v>
      </c>
      <c r="C1845" t="s">
        <v>8517</v>
      </c>
      <c r="D1845" t="s">
        <v>8518</v>
      </c>
      <c r="E1845" t="s">
        <v>136</v>
      </c>
      <c r="F1845">
        <v>4</v>
      </c>
      <c r="G1845">
        <v>2022</v>
      </c>
      <c r="H1845" s="1">
        <v>44972.679668923614</v>
      </c>
      <c r="I1845" t="s">
        <v>8513</v>
      </c>
      <c r="J1845">
        <v>5446.8</v>
      </c>
      <c r="K1845">
        <v>1</v>
      </c>
      <c r="L1845" t="s">
        <v>63</v>
      </c>
      <c r="M1845" t="s">
        <v>479</v>
      </c>
      <c r="P1845">
        <v>5338.2</v>
      </c>
      <c r="Q1845">
        <v>108.6</v>
      </c>
      <c r="R1845" t="s">
        <v>94</v>
      </c>
      <c r="S1845">
        <v>35.942625999999997</v>
      </c>
      <c r="T1845">
        <v>-79.908074999999997</v>
      </c>
      <c r="U1845">
        <v>13.394933330000001</v>
      </c>
      <c r="V1845">
        <v>2</v>
      </c>
      <c r="W1845">
        <v>26</v>
      </c>
      <c r="X1845">
        <v>0</v>
      </c>
      <c r="Y1845">
        <v>4887.7344000000003</v>
      </c>
      <c r="Z1845">
        <v>37004101002</v>
      </c>
      <c r="AA1845">
        <v>6233.4445269200987</v>
      </c>
      <c r="AB1845" t="s">
        <v>54</v>
      </c>
      <c r="AC1845" t="s">
        <v>64</v>
      </c>
      <c r="AD1845" t="s">
        <v>54</v>
      </c>
      <c r="AE1845" t="s">
        <v>55</v>
      </c>
      <c r="AF1845" t="s">
        <v>8519</v>
      </c>
    </row>
    <row r="1846" spans="1:32" x14ac:dyDescent="0.25">
      <c r="A1846" t="s">
        <v>8520</v>
      </c>
      <c r="B1846" t="s">
        <v>8521</v>
      </c>
      <c r="C1846" t="s">
        <v>8522</v>
      </c>
      <c r="D1846" t="s">
        <v>8523</v>
      </c>
      <c r="E1846" t="s">
        <v>641</v>
      </c>
      <c r="F1846">
        <v>3</v>
      </c>
      <c r="G1846">
        <v>2022</v>
      </c>
      <c r="H1846" s="1">
        <v>44973.441400011572</v>
      </c>
      <c r="I1846" t="s">
        <v>8513</v>
      </c>
      <c r="J1846">
        <v>5020.7</v>
      </c>
      <c r="K1846">
        <v>1</v>
      </c>
      <c r="L1846" t="s">
        <v>63</v>
      </c>
      <c r="M1846" t="s">
        <v>479</v>
      </c>
      <c r="P1846">
        <v>4956.3</v>
      </c>
      <c r="Q1846">
        <v>64.400000000000006</v>
      </c>
      <c r="R1846" t="s">
        <v>94</v>
      </c>
      <c r="S1846">
        <v>37.214855999999997</v>
      </c>
      <c r="T1846">
        <v>-76.635531</v>
      </c>
      <c r="Z1846">
        <v>51000308003</v>
      </c>
      <c r="AA1846">
        <v>4379.6184888234993</v>
      </c>
      <c r="AB1846" t="s">
        <v>54</v>
      </c>
      <c r="AC1846" t="s">
        <v>54</v>
      </c>
      <c r="AD1846" t="s">
        <v>54</v>
      </c>
      <c r="AE1846" t="s">
        <v>65</v>
      </c>
      <c r="AF1846" t="s">
        <v>8524</v>
      </c>
    </row>
    <row r="1847" spans="1:32" x14ac:dyDescent="0.25">
      <c r="A1847" t="s">
        <v>8525</v>
      </c>
      <c r="B1847" t="s">
        <v>8526</v>
      </c>
      <c r="C1847" t="s">
        <v>8527</v>
      </c>
      <c r="D1847" t="s">
        <v>1897</v>
      </c>
      <c r="E1847" t="s">
        <v>111</v>
      </c>
      <c r="F1847">
        <v>4</v>
      </c>
      <c r="G1847">
        <v>2022</v>
      </c>
      <c r="H1847" s="1">
        <v>44965.474098449071</v>
      </c>
      <c r="I1847" t="s">
        <v>8513</v>
      </c>
      <c r="J1847">
        <v>3138.15</v>
      </c>
      <c r="K1847">
        <v>1</v>
      </c>
      <c r="L1847" t="s">
        <v>51</v>
      </c>
      <c r="M1847" t="s">
        <v>51</v>
      </c>
      <c r="N1847">
        <v>2500.33</v>
      </c>
      <c r="R1847" t="s">
        <v>52</v>
      </c>
      <c r="S1847">
        <v>32.769534</v>
      </c>
      <c r="T1847">
        <v>-83.640198999999996</v>
      </c>
      <c r="U1847">
        <v>22.074999999999999</v>
      </c>
      <c r="V1847">
        <v>1</v>
      </c>
      <c r="W1847">
        <v>0</v>
      </c>
      <c r="X1847">
        <v>0</v>
      </c>
      <c r="Y1847">
        <v>8055.17</v>
      </c>
      <c r="Z1847">
        <v>13000003002</v>
      </c>
      <c r="AA1847">
        <v>7655.6823812947996</v>
      </c>
      <c r="AB1847" t="s">
        <v>41</v>
      </c>
      <c r="AC1847" t="s">
        <v>54</v>
      </c>
      <c r="AD1847" t="s">
        <v>54</v>
      </c>
      <c r="AE1847" t="s">
        <v>55</v>
      </c>
      <c r="AF1847" t="s">
        <v>8528</v>
      </c>
    </row>
    <row r="1848" spans="1:32" x14ac:dyDescent="0.25">
      <c r="A1848" t="s">
        <v>8529</v>
      </c>
      <c r="B1848" t="s">
        <v>8530</v>
      </c>
      <c r="C1848" t="s">
        <v>8531</v>
      </c>
      <c r="D1848" t="s">
        <v>1324</v>
      </c>
      <c r="E1848" t="s">
        <v>641</v>
      </c>
      <c r="F1848">
        <v>3</v>
      </c>
      <c r="G1848">
        <v>2022</v>
      </c>
      <c r="H1848" s="1">
        <v>44973.436823923614</v>
      </c>
      <c r="I1848" t="s">
        <v>8513</v>
      </c>
      <c r="J1848">
        <v>3050.5</v>
      </c>
      <c r="K1848">
        <v>1</v>
      </c>
      <c r="L1848" t="s">
        <v>63</v>
      </c>
      <c r="M1848" t="s">
        <v>63</v>
      </c>
      <c r="P1848">
        <v>3050.5</v>
      </c>
      <c r="R1848" t="s">
        <v>38</v>
      </c>
      <c r="S1848">
        <v>36.965690000000002</v>
      </c>
      <c r="T1848">
        <v>-76.414789999999996</v>
      </c>
      <c r="Z1848">
        <v>51000308001</v>
      </c>
      <c r="AA1848">
        <v>7435.3356714621004</v>
      </c>
      <c r="AB1848" t="s">
        <v>54</v>
      </c>
      <c r="AC1848" t="s">
        <v>54</v>
      </c>
      <c r="AD1848" t="s">
        <v>54</v>
      </c>
      <c r="AE1848" t="s">
        <v>65</v>
      </c>
      <c r="AF1848" t="s">
        <v>8532</v>
      </c>
    </row>
    <row r="1849" spans="1:32" x14ac:dyDescent="0.25">
      <c r="A1849" t="s">
        <v>8533</v>
      </c>
      <c r="B1849" t="s">
        <v>8534</v>
      </c>
      <c r="C1849" t="s">
        <v>8535</v>
      </c>
      <c r="D1849" t="s">
        <v>8536</v>
      </c>
      <c r="E1849" t="s">
        <v>641</v>
      </c>
      <c r="F1849">
        <v>3</v>
      </c>
      <c r="G1849">
        <v>2022</v>
      </c>
      <c r="H1849" s="1">
        <v>44973.440672175922</v>
      </c>
      <c r="I1849" t="s">
        <v>8513</v>
      </c>
      <c r="J1849">
        <v>2927</v>
      </c>
      <c r="K1849">
        <v>1</v>
      </c>
      <c r="L1849" t="s">
        <v>63</v>
      </c>
      <c r="M1849" t="s">
        <v>8537</v>
      </c>
      <c r="P1849">
        <v>1748.4</v>
      </c>
      <c r="Q1849">
        <v>1178.5999999999999</v>
      </c>
      <c r="R1849" t="s">
        <v>94</v>
      </c>
      <c r="S1849">
        <v>36.848327151478003</v>
      </c>
      <c r="T1849">
        <v>-76.476978900554997</v>
      </c>
      <c r="Z1849">
        <v>51000308011</v>
      </c>
      <c r="AA1849">
        <v>8558.9217868899996</v>
      </c>
      <c r="AB1849" t="s">
        <v>53</v>
      </c>
      <c r="AC1849" t="s">
        <v>42</v>
      </c>
      <c r="AD1849" t="s">
        <v>54</v>
      </c>
      <c r="AE1849" t="s">
        <v>65</v>
      </c>
      <c r="AF1849" t="s">
        <v>8538</v>
      </c>
    </row>
    <row r="1850" spans="1:32" x14ac:dyDescent="0.25">
      <c r="A1850" t="s">
        <v>8539</v>
      </c>
      <c r="B1850" t="s">
        <v>8540</v>
      </c>
      <c r="C1850" t="s">
        <v>8541</v>
      </c>
      <c r="D1850" t="s">
        <v>8394</v>
      </c>
      <c r="E1850" t="s">
        <v>117</v>
      </c>
      <c r="F1850">
        <v>5</v>
      </c>
      <c r="G1850">
        <v>2022</v>
      </c>
      <c r="H1850" s="1">
        <v>44967.380487962961</v>
      </c>
      <c r="I1850" t="s">
        <v>8513</v>
      </c>
      <c r="J1850">
        <v>2486.1</v>
      </c>
      <c r="K1850">
        <v>0</v>
      </c>
      <c r="L1850" t="s">
        <v>38</v>
      </c>
      <c r="M1850" t="s">
        <v>51</v>
      </c>
      <c r="N1850">
        <v>2128.3000000000002</v>
      </c>
      <c r="R1850" t="s">
        <v>52</v>
      </c>
      <c r="S1850">
        <v>42.01511</v>
      </c>
      <c r="T1850">
        <v>-88.273570000000007</v>
      </c>
      <c r="U1850">
        <v>0</v>
      </c>
      <c r="V1850">
        <v>3</v>
      </c>
      <c r="W1850">
        <v>50</v>
      </c>
      <c r="X1850">
        <v>25</v>
      </c>
      <c r="Y1850">
        <v>0</v>
      </c>
      <c r="Z1850">
        <v>17000643001</v>
      </c>
      <c r="AA1850">
        <v>7830.5029114099998</v>
      </c>
      <c r="AB1850" t="s">
        <v>53</v>
      </c>
      <c r="AC1850" t="s">
        <v>42</v>
      </c>
      <c r="AD1850" t="s">
        <v>54</v>
      </c>
      <c r="AE1850" t="s">
        <v>65</v>
      </c>
      <c r="AF1850" t="s">
        <v>8542</v>
      </c>
    </row>
    <row r="1851" spans="1:32" x14ac:dyDescent="0.25">
      <c r="A1851" t="s">
        <v>8543</v>
      </c>
      <c r="B1851" t="s">
        <v>8544</v>
      </c>
      <c r="C1851" t="s">
        <v>8545</v>
      </c>
      <c r="D1851" t="s">
        <v>816</v>
      </c>
      <c r="E1851" t="s">
        <v>641</v>
      </c>
      <c r="F1851">
        <v>3</v>
      </c>
      <c r="G1851">
        <v>2022</v>
      </c>
      <c r="H1851" s="1">
        <v>44973.43501371528</v>
      </c>
      <c r="I1851" t="s">
        <v>8513</v>
      </c>
      <c r="J1851">
        <v>1993.4</v>
      </c>
      <c r="K1851">
        <v>1</v>
      </c>
      <c r="L1851" t="s">
        <v>63</v>
      </c>
      <c r="M1851" t="s">
        <v>63</v>
      </c>
      <c r="P1851">
        <v>1993.4</v>
      </c>
      <c r="R1851" t="s">
        <v>38</v>
      </c>
      <c r="S1851">
        <v>36.922240000000002</v>
      </c>
      <c r="T1851">
        <v>-76.322370000000006</v>
      </c>
      <c r="Z1851">
        <v>51000308006</v>
      </c>
      <c r="AA1851">
        <v>5470.4257548548003</v>
      </c>
      <c r="AB1851" t="s">
        <v>54</v>
      </c>
      <c r="AC1851" t="s">
        <v>54</v>
      </c>
      <c r="AD1851" t="s">
        <v>54</v>
      </c>
      <c r="AE1851" t="s">
        <v>65</v>
      </c>
      <c r="AF1851" t="s">
        <v>8546</v>
      </c>
    </row>
    <row r="1852" spans="1:32" x14ac:dyDescent="0.25">
      <c r="A1852" t="s">
        <v>8547</v>
      </c>
      <c r="B1852" t="s">
        <v>8548</v>
      </c>
      <c r="C1852" t="s">
        <v>8549</v>
      </c>
      <c r="D1852" t="s">
        <v>8550</v>
      </c>
      <c r="E1852" t="s">
        <v>213</v>
      </c>
      <c r="F1852">
        <v>3</v>
      </c>
      <c r="G1852">
        <v>2022</v>
      </c>
      <c r="H1852" s="1">
        <v>44978.639188136571</v>
      </c>
      <c r="I1852" t="s">
        <v>8513</v>
      </c>
      <c r="J1852">
        <v>1899.24</v>
      </c>
      <c r="K1852">
        <v>1</v>
      </c>
      <c r="L1852" t="s">
        <v>51</v>
      </c>
      <c r="M1852" t="s">
        <v>51</v>
      </c>
      <c r="N1852">
        <v>1899.24</v>
      </c>
      <c r="R1852" t="s">
        <v>52</v>
      </c>
      <c r="S1852">
        <v>40.229444000000001</v>
      </c>
      <c r="T1852">
        <v>-75.351667000000006</v>
      </c>
      <c r="U1852">
        <v>5.3599166670000002</v>
      </c>
      <c r="V1852">
        <v>7</v>
      </c>
      <c r="W1852">
        <v>19.5</v>
      </c>
      <c r="X1852">
        <v>0</v>
      </c>
      <c r="Y1852">
        <v>1240.7860000000001</v>
      </c>
      <c r="Z1852">
        <v>42000147001</v>
      </c>
      <c r="AA1852">
        <v>2116.7852521448799</v>
      </c>
      <c r="AB1852" t="s">
        <v>87</v>
      </c>
      <c r="AC1852" t="s">
        <v>54</v>
      </c>
      <c r="AD1852" t="s">
        <v>54</v>
      </c>
      <c r="AE1852" t="s">
        <v>73</v>
      </c>
      <c r="AF1852" t="s">
        <v>8551</v>
      </c>
    </row>
    <row r="1853" spans="1:32" x14ac:dyDescent="0.25">
      <c r="A1853" t="s">
        <v>8552</v>
      </c>
      <c r="B1853" t="s">
        <v>8553</v>
      </c>
      <c r="C1853" t="s">
        <v>8553</v>
      </c>
      <c r="D1853" t="s">
        <v>1614</v>
      </c>
      <c r="E1853" t="s">
        <v>99</v>
      </c>
      <c r="F1853">
        <v>6</v>
      </c>
      <c r="G1853">
        <v>2022</v>
      </c>
      <c r="H1853" s="1">
        <v>45195.589009895833</v>
      </c>
      <c r="I1853" t="s">
        <v>8513</v>
      </c>
      <c r="J1853">
        <v>1805</v>
      </c>
      <c r="K1853">
        <v>1</v>
      </c>
      <c r="L1853" t="s">
        <v>679</v>
      </c>
      <c r="M1853" t="s">
        <v>679</v>
      </c>
      <c r="O1853">
        <v>1805</v>
      </c>
      <c r="R1853" t="s">
        <v>52</v>
      </c>
      <c r="S1853">
        <v>35.333024999999999</v>
      </c>
      <c r="T1853">
        <v>-101.804168</v>
      </c>
      <c r="U1853">
        <v>3.7095833329999999</v>
      </c>
      <c r="V1853">
        <v>1</v>
      </c>
      <c r="W1853">
        <v>16</v>
      </c>
      <c r="X1853">
        <v>0</v>
      </c>
      <c r="Y1853">
        <v>1350.971</v>
      </c>
      <c r="Z1853">
        <v>48000105001</v>
      </c>
      <c r="AA1853">
        <v>5362.9839707214996</v>
      </c>
      <c r="AB1853" t="s">
        <v>53</v>
      </c>
      <c r="AC1853" t="s">
        <v>72</v>
      </c>
      <c r="AD1853" t="s">
        <v>54</v>
      </c>
      <c r="AE1853" t="s">
        <v>73</v>
      </c>
      <c r="AF1853" t="s">
        <v>8554</v>
      </c>
    </row>
    <row r="1854" spans="1:32" x14ac:dyDescent="0.25">
      <c r="A1854" t="s">
        <v>8555</v>
      </c>
      <c r="B1854" t="s">
        <v>8556</v>
      </c>
      <c r="C1854" t="s">
        <v>8557</v>
      </c>
      <c r="D1854" t="s">
        <v>3319</v>
      </c>
      <c r="E1854" t="s">
        <v>3049</v>
      </c>
      <c r="F1854">
        <v>8</v>
      </c>
      <c r="G1854">
        <v>2022</v>
      </c>
      <c r="H1854" s="1">
        <v>44943.720197395836</v>
      </c>
      <c r="I1854" t="s">
        <v>8513</v>
      </c>
      <c r="J1854">
        <v>1056</v>
      </c>
      <c r="K1854">
        <v>0</v>
      </c>
      <c r="L1854" t="s">
        <v>38</v>
      </c>
      <c r="M1854" t="s">
        <v>51</v>
      </c>
      <c r="N1854">
        <v>1056</v>
      </c>
      <c r="R1854" t="s">
        <v>52</v>
      </c>
      <c r="S1854">
        <v>46.765875000000001</v>
      </c>
      <c r="T1854">
        <v>-100.835697</v>
      </c>
      <c r="U1854">
        <v>6.7616666670000001</v>
      </c>
      <c r="V1854">
        <v>2</v>
      </c>
      <c r="W1854">
        <v>10.68</v>
      </c>
      <c r="X1854">
        <v>6.48</v>
      </c>
      <c r="Y1854">
        <v>2469.42</v>
      </c>
      <c r="Z1854">
        <v>38000001001</v>
      </c>
      <c r="AA1854">
        <v>2609.5606214070999</v>
      </c>
      <c r="AB1854" t="s">
        <v>53</v>
      </c>
      <c r="AC1854" t="s">
        <v>42</v>
      </c>
      <c r="AD1854" t="s">
        <v>54</v>
      </c>
      <c r="AE1854" t="s">
        <v>55</v>
      </c>
      <c r="AF1854" t="s">
        <v>8558</v>
      </c>
    </row>
    <row r="1855" spans="1:32" x14ac:dyDescent="0.25">
      <c r="A1855" t="s">
        <v>8559</v>
      </c>
      <c r="B1855" t="s">
        <v>8560</v>
      </c>
      <c r="C1855" t="s">
        <v>8561</v>
      </c>
      <c r="D1855" t="s">
        <v>8562</v>
      </c>
      <c r="E1855" t="s">
        <v>136</v>
      </c>
      <c r="F1855">
        <v>4</v>
      </c>
      <c r="G1855">
        <v>2022</v>
      </c>
      <c r="H1855" s="1">
        <v>44937.650867442127</v>
      </c>
      <c r="I1855" t="s">
        <v>8513</v>
      </c>
      <c r="J1855">
        <v>1024.5</v>
      </c>
      <c r="K1855">
        <v>20</v>
      </c>
      <c r="L1855" t="s">
        <v>51</v>
      </c>
      <c r="M1855" t="s">
        <v>51</v>
      </c>
      <c r="N1855">
        <v>514</v>
      </c>
      <c r="R1855" t="s">
        <v>86</v>
      </c>
      <c r="S1855">
        <v>35.881900000000002</v>
      </c>
      <c r="T1855">
        <v>-81.577100000000002</v>
      </c>
      <c r="U1855">
        <v>2.2543000000000002</v>
      </c>
      <c r="V1855">
        <v>1</v>
      </c>
      <c r="W1855">
        <v>6</v>
      </c>
      <c r="X1855">
        <v>0</v>
      </c>
      <c r="Y1855">
        <v>821.65309999999999</v>
      </c>
      <c r="Z1855">
        <v>37001401001</v>
      </c>
      <c r="AA1855">
        <v>1591.5952429238</v>
      </c>
      <c r="AB1855" t="s">
        <v>54</v>
      </c>
      <c r="AC1855" t="s">
        <v>54</v>
      </c>
      <c r="AD1855" t="s">
        <v>537</v>
      </c>
      <c r="AE1855" t="s">
        <v>73</v>
      </c>
      <c r="AF1855" t="s">
        <v>8563</v>
      </c>
    </row>
    <row r="1856" spans="1:32" x14ac:dyDescent="0.25">
      <c r="A1856" t="s">
        <v>8564</v>
      </c>
      <c r="B1856" t="s">
        <v>8565</v>
      </c>
      <c r="C1856" t="s">
        <v>8565</v>
      </c>
      <c r="D1856" t="s">
        <v>8566</v>
      </c>
      <c r="E1856" t="s">
        <v>99</v>
      </c>
      <c r="F1856">
        <v>6</v>
      </c>
      <c r="G1856">
        <v>2022</v>
      </c>
      <c r="H1856" s="1">
        <v>44803.420487708332</v>
      </c>
      <c r="I1856" t="s">
        <v>8513</v>
      </c>
      <c r="J1856">
        <v>913</v>
      </c>
      <c r="K1856">
        <v>0</v>
      </c>
      <c r="L1856" t="s">
        <v>38</v>
      </c>
      <c r="M1856" t="s">
        <v>79</v>
      </c>
      <c r="Q1856">
        <v>913</v>
      </c>
      <c r="R1856" t="s">
        <v>52</v>
      </c>
      <c r="S1856">
        <v>31.576391000000001</v>
      </c>
      <c r="T1856">
        <v>-94.645011999999994</v>
      </c>
      <c r="U1856">
        <v>5.3400833329999999</v>
      </c>
      <c r="V1856">
        <v>1</v>
      </c>
      <c r="W1856">
        <v>12.88</v>
      </c>
      <c r="X1856">
        <v>12.88</v>
      </c>
      <c r="Y1856">
        <v>1949.107</v>
      </c>
      <c r="Z1856">
        <v>48006022001</v>
      </c>
      <c r="AA1856">
        <v>3274.2428452825998</v>
      </c>
      <c r="AB1856" t="s">
        <v>41</v>
      </c>
      <c r="AC1856" t="s">
        <v>72</v>
      </c>
      <c r="AD1856" t="s">
        <v>54</v>
      </c>
      <c r="AE1856" t="s">
        <v>583</v>
      </c>
      <c r="AF1856" t="s">
        <v>8567</v>
      </c>
    </row>
    <row r="1857" spans="1:32" x14ac:dyDescent="0.25">
      <c r="A1857" t="s">
        <v>8568</v>
      </c>
      <c r="B1857" t="s">
        <v>8569</v>
      </c>
      <c r="C1857" t="s">
        <v>8570</v>
      </c>
      <c r="D1857" t="s">
        <v>549</v>
      </c>
      <c r="E1857" t="s">
        <v>550</v>
      </c>
      <c r="F1857">
        <v>5</v>
      </c>
      <c r="G1857">
        <v>2022</v>
      </c>
      <c r="H1857" s="1">
        <v>44974.642766122684</v>
      </c>
      <c r="I1857" t="s">
        <v>8513</v>
      </c>
      <c r="J1857">
        <v>811.17</v>
      </c>
      <c r="K1857">
        <v>0</v>
      </c>
      <c r="L1857" t="s">
        <v>38</v>
      </c>
      <c r="M1857" t="s">
        <v>79</v>
      </c>
      <c r="Q1857">
        <v>811.17</v>
      </c>
      <c r="R1857" t="s">
        <v>94</v>
      </c>
      <c r="S1857">
        <v>39.250190000000003</v>
      </c>
      <c r="T1857">
        <v>-84.292630000000003</v>
      </c>
      <c r="U1857">
        <v>4.3732499999999996</v>
      </c>
      <c r="V1857">
        <v>2</v>
      </c>
      <c r="W1857">
        <v>8</v>
      </c>
      <c r="X1857">
        <v>0</v>
      </c>
      <c r="Y1857">
        <v>1591.3040000000001</v>
      </c>
      <c r="Z1857">
        <v>39004620002</v>
      </c>
      <c r="AA1857">
        <v>2239.8880421009999</v>
      </c>
      <c r="AB1857" t="s">
        <v>54</v>
      </c>
      <c r="AC1857" t="s">
        <v>54</v>
      </c>
      <c r="AD1857" t="s">
        <v>54</v>
      </c>
      <c r="AE1857" t="s">
        <v>73</v>
      </c>
      <c r="AF1857" t="s">
        <v>8571</v>
      </c>
    </row>
    <row r="1858" spans="1:32" x14ac:dyDescent="0.25">
      <c r="A1858" t="s">
        <v>8572</v>
      </c>
      <c r="B1858" t="s">
        <v>8573</v>
      </c>
      <c r="C1858" t="s">
        <v>8574</v>
      </c>
      <c r="D1858" t="s">
        <v>8575</v>
      </c>
      <c r="E1858" t="s">
        <v>1665</v>
      </c>
      <c r="F1858">
        <v>8</v>
      </c>
      <c r="G1858">
        <v>2022</v>
      </c>
      <c r="H1858" s="1">
        <v>44973.657474722226</v>
      </c>
      <c r="I1858" t="s">
        <v>8513</v>
      </c>
      <c r="J1858">
        <v>697</v>
      </c>
      <c r="K1858">
        <v>1</v>
      </c>
      <c r="L1858" t="s">
        <v>51</v>
      </c>
      <c r="M1858" t="s">
        <v>51</v>
      </c>
      <c r="N1858">
        <v>697</v>
      </c>
      <c r="R1858" t="s">
        <v>86</v>
      </c>
      <c r="S1858">
        <v>44.267969999999998</v>
      </c>
      <c r="T1858">
        <v>-105.44395</v>
      </c>
      <c r="U1858">
        <v>2.5735666670000001</v>
      </c>
      <c r="V1858">
        <v>1</v>
      </c>
      <c r="W1858">
        <v>0</v>
      </c>
      <c r="X1858">
        <v>0</v>
      </c>
      <c r="Y1858">
        <v>939.90589999999997</v>
      </c>
      <c r="Z1858">
        <v>56000007001</v>
      </c>
      <c r="AA1858">
        <v>1515.1112609984</v>
      </c>
      <c r="AB1858" t="s">
        <v>1160</v>
      </c>
      <c r="AC1858" t="s">
        <v>42</v>
      </c>
      <c r="AD1858" t="s">
        <v>43</v>
      </c>
      <c r="AE1858" t="s">
        <v>65</v>
      </c>
      <c r="AF1858" t="s">
        <v>8576</v>
      </c>
    </row>
    <row r="1859" spans="1:32" x14ac:dyDescent="0.25">
      <c r="A1859" t="s">
        <v>8577</v>
      </c>
      <c r="B1859" t="s">
        <v>8578</v>
      </c>
      <c r="C1859" t="s">
        <v>8579</v>
      </c>
      <c r="D1859" t="s">
        <v>549</v>
      </c>
      <c r="E1859" t="s">
        <v>550</v>
      </c>
      <c r="F1859">
        <v>5</v>
      </c>
      <c r="G1859">
        <v>2022</v>
      </c>
      <c r="H1859" s="1">
        <v>44974.64332703704</v>
      </c>
      <c r="I1859" t="s">
        <v>8513</v>
      </c>
      <c r="J1859">
        <v>531.11</v>
      </c>
      <c r="K1859">
        <v>0</v>
      </c>
      <c r="L1859" t="s">
        <v>38</v>
      </c>
      <c r="M1859" t="s">
        <v>79</v>
      </c>
      <c r="Q1859">
        <v>531.11</v>
      </c>
      <c r="R1859" t="s">
        <v>94</v>
      </c>
      <c r="S1859">
        <v>39.215800000000002</v>
      </c>
      <c r="T1859">
        <v>-84.693759999999997</v>
      </c>
      <c r="U1859">
        <v>2.8290000000000002</v>
      </c>
      <c r="V1859">
        <v>1</v>
      </c>
      <c r="W1859">
        <v>5.5</v>
      </c>
      <c r="X1859">
        <v>0</v>
      </c>
      <c r="Y1859">
        <v>1029.6849999999999</v>
      </c>
      <c r="Z1859">
        <v>39003369005</v>
      </c>
      <c r="AA1859">
        <v>1729.9948292649999</v>
      </c>
      <c r="AB1859" t="s">
        <v>54</v>
      </c>
      <c r="AC1859" t="s">
        <v>54</v>
      </c>
      <c r="AD1859" t="s">
        <v>54</v>
      </c>
      <c r="AE1859" t="s">
        <v>73</v>
      </c>
      <c r="AF1859" t="s">
        <v>8580</v>
      </c>
    </row>
    <row r="1860" spans="1:32" x14ac:dyDescent="0.25">
      <c r="A1860" t="s">
        <v>8581</v>
      </c>
      <c r="B1860" t="s">
        <v>8582</v>
      </c>
      <c r="C1860" t="s">
        <v>8583</v>
      </c>
      <c r="D1860" t="s">
        <v>8584</v>
      </c>
      <c r="E1860" t="s">
        <v>726</v>
      </c>
      <c r="F1860">
        <v>6</v>
      </c>
      <c r="G1860">
        <v>2022</v>
      </c>
      <c r="H1860" s="1">
        <v>44936.635717592595</v>
      </c>
      <c r="I1860" t="s">
        <v>8513</v>
      </c>
      <c r="J1860">
        <v>505.05</v>
      </c>
      <c r="K1860">
        <v>0</v>
      </c>
      <c r="L1860" t="s">
        <v>38</v>
      </c>
      <c r="M1860" t="s">
        <v>79</v>
      </c>
      <c r="Q1860">
        <v>505.05</v>
      </c>
      <c r="R1860" t="s">
        <v>214</v>
      </c>
      <c r="S1860">
        <v>36.389499999999998</v>
      </c>
      <c r="T1860">
        <v>-94.203599999999994</v>
      </c>
      <c r="U1860">
        <v>3.0849166669999999</v>
      </c>
      <c r="V1860">
        <v>1</v>
      </c>
      <c r="W1860">
        <v>4</v>
      </c>
      <c r="X1860">
        <v>4.8</v>
      </c>
      <c r="Y1860">
        <v>1127.4259999999999</v>
      </c>
      <c r="Z1860">
        <v>5000304001</v>
      </c>
      <c r="AA1860">
        <v>1590.5026146105802</v>
      </c>
      <c r="AB1860" t="s">
        <v>41</v>
      </c>
      <c r="AC1860" t="s">
        <v>64</v>
      </c>
      <c r="AD1860" t="s">
        <v>43</v>
      </c>
      <c r="AE1860" t="s">
        <v>55</v>
      </c>
      <c r="AF1860" t="s">
        <v>8585</v>
      </c>
    </row>
    <row r="1861" spans="1:32" x14ac:dyDescent="0.25">
      <c r="A1861" t="s">
        <v>8586</v>
      </c>
      <c r="B1861" t="s">
        <v>8587</v>
      </c>
      <c r="C1861" t="s">
        <v>8588</v>
      </c>
      <c r="D1861" t="s">
        <v>3799</v>
      </c>
      <c r="E1861" t="s">
        <v>85</v>
      </c>
      <c r="F1861">
        <v>2</v>
      </c>
      <c r="G1861">
        <v>2022</v>
      </c>
      <c r="H1861" s="1">
        <v>44970.33235074074</v>
      </c>
      <c r="I1861" t="s">
        <v>8513</v>
      </c>
      <c r="J1861">
        <v>438.23</v>
      </c>
      <c r="K1861">
        <v>0</v>
      </c>
      <c r="L1861" t="s">
        <v>38</v>
      </c>
      <c r="M1861" t="s">
        <v>679</v>
      </c>
      <c r="O1861">
        <v>438</v>
      </c>
      <c r="R1861" t="s">
        <v>86</v>
      </c>
      <c r="S1861">
        <v>42.804110999999999</v>
      </c>
      <c r="T1861">
        <v>-73.854944000000003</v>
      </c>
      <c r="U1861">
        <v>0</v>
      </c>
      <c r="V1861">
        <v>1</v>
      </c>
      <c r="W1861">
        <v>3</v>
      </c>
      <c r="X1861">
        <v>0</v>
      </c>
      <c r="Y1861">
        <v>0</v>
      </c>
      <c r="Z1861">
        <v>36004040001</v>
      </c>
      <c r="AA1861">
        <v>664.86432859437002</v>
      </c>
      <c r="AB1861" t="s">
        <v>53</v>
      </c>
      <c r="AC1861" t="s">
        <v>42</v>
      </c>
      <c r="AD1861" t="s">
        <v>537</v>
      </c>
      <c r="AE1861" t="s">
        <v>65</v>
      </c>
      <c r="AF1861" t="s">
        <v>8589</v>
      </c>
    </row>
    <row r="1862" spans="1:32" x14ac:dyDescent="0.25">
      <c r="A1862" t="s">
        <v>8590</v>
      </c>
      <c r="B1862" t="s">
        <v>8591</v>
      </c>
      <c r="C1862" t="s">
        <v>8592</v>
      </c>
      <c r="D1862" t="s">
        <v>8593</v>
      </c>
      <c r="E1862" t="s">
        <v>3049</v>
      </c>
      <c r="F1862">
        <v>8</v>
      </c>
      <c r="G1862">
        <v>2022</v>
      </c>
      <c r="H1862" s="1">
        <v>44974.686615300925</v>
      </c>
      <c r="I1862" t="s">
        <v>8513</v>
      </c>
      <c r="J1862">
        <v>169.7</v>
      </c>
      <c r="K1862">
        <v>1</v>
      </c>
      <c r="L1862" t="s">
        <v>51</v>
      </c>
      <c r="M1862" t="s">
        <v>51</v>
      </c>
      <c r="N1862">
        <v>228.6</v>
      </c>
      <c r="R1862" t="s">
        <v>52</v>
      </c>
      <c r="S1862">
        <v>46.869249000000003</v>
      </c>
      <c r="T1862">
        <v>-102.753624</v>
      </c>
      <c r="U1862">
        <v>1.7660833330000001</v>
      </c>
      <c r="V1862">
        <v>1</v>
      </c>
      <c r="W1862">
        <v>3.65</v>
      </c>
      <c r="X1862">
        <v>1E-3</v>
      </c>
      <c r="Y1862">
        <v>645.62400000000002</v>
      </c>
      <c r="Z1862">
        <v>38000006001</v>
      </c>
      <c r="AA1862">
        <v>661.04012949809987</v>
      </c>
      <c r="AB1862" t="s">
        <v>41</v>
      </c>
      <c r="AC1862" t="s">
        <v>72</v>
      </c>
      <c r="AD1862" t="s">
        <v>54</v>
      </c>
      <c r="AE1862" t="s">
        <v>73</v>
      </c>
      <c r="AF1862" t="s">
        <v>8594</v>
      </c>
    </row>
    <row r="1863" spans="1:32" x14ac:dyDescent="0.25">
      <c r="A1863" t="s">
        <v>8595</v>
      </c>
      <c r="B1863" t="s">
        <v>8596</v>
      </c>
      <c r="C1863" t="s">
        <v>8596</v>
      </c>
      <c r="D1863" t="s">
        <v>2390</v>
      </c>
      <c r="E1863" t="s">
        <v>99</v>
      </c>
      <c r="F1863">
        <v>6</v>
      </c>
      <c r="G1863">
        <v>2022</v>
      </c>
      <c r="H1863" s="1">
        <v>44834.629149375003</v>
      </c>
      <c r="I1863" t="s">
        <v>8513</v>
      </c>
      <c r="J1863">
        <v>39.65</v>
      </c>
      <c r="K1863">
        <v>0</v>
      </c>
      <c r="L1863" t="s">
        <v>38</v>
      </c>
      <c r="M1863" t="s">
        <v>79</v>
      </c>
      <c r="Q1863">
        <v>39.65</v>
      </c>
      <c r="R1863" t="s">
        <v>52</v>
      </c>
      <c r="S1863">
        <v>29.546333000000001</v>
      </c>
      <c r="T1863">
        <v>-95.312972000000002</v>
      </c>
      <c r="U1863">
        <v>2.4314166670000001</v>
      </c>
      <c r="V1863">
        <v>1</v>
      </c>
      <c r="W1863">
        <v>8</v>
      </c>
      <c r="X1863">
        <v>4</v>
      </c>
      <c r="Y1863">
        <v>888.66600000000005</v>
      </c>
      <c r="Z1863">
        <v>48007012005</v>
      </c>
      <c r="AA1863">
        <v>1092.6283132200001</v>
      </c>
      <c r="AB1863" t="s">
        <v>41</v>
      </c>
      <c r="AC1863" t="s">
        <v>54</v>
      </c>
      <c r="AD1863" t="s">
        <v>54</v>
      </c>
      <c r="AE1863" t="s">
        <v>73</v>
      </c>
      <c r="AF1863" t="s">
        <v>8597</v>
      </c>
    </row>
    <row r="1864" spans="1:32" x14ac:dyDescent="0.25">
      <c r="A1864" t="s">
        <v>8598</v>
      </c>
      <c r="B1864" t="s">
        <v>8599</v>
      </c>
      <c r="C1864" t="s">
        <v>8600</v>
      </c>
      <c r="D1864" t="s">
        <v>776</v>
      </c>
      <c r="E1864" t="s">
        <v>777</v>
      </c>
      <c r="F1864">
        <v>9</v>
      </c>
      <c r="G1864">
        <v>2022</v>
      </c>
      <c r="H1864" s="1">
        <v>44951.534201377312</v>
      </c>
      <c r="I1864" t="s">
        <v>8601</v>
      </c>
      <c r="J1864">
        <v>49000</v>
      </c>
      <c r="K1864">
        <v>0</v>
      </c>
      <c r="L1864" t="s">
        <v>38</v>
      </c>
      <c r="M1864" t="s">
        <v>79</v>
      </c>
      <c r="Q1864">
        <v>49000</v>
      </c>
      <c r="R1864" t="s">
        <v>94</v>
      </c>
      <c r="S1864">
        <v>36.114839000000003</v>
      </c>
      <c r="T1864">
        <v>-115.047256</v>
      </c>
      <c r="U1864">
        <v>215.31249995999997</v>
      </c>
      <c r="V1864">
        <v>3</v>
      </c>
      <c r="W1864">
        <v>150</v>
      </c>
      <c r="X1864">
        <v>150</v>
      </c>
      <c r="Y1864">
        <v>39303.120000000003</v>
      </c>
      <c r="Z1864">
        <v>32000200820</v>
      </c>
      <c r="AA1864">
        <v>45344.07499863</v>
      </c>
      <c r="AB1864" t="s">
        <v>54</v>
      </c>
      <c r="AC1864" t="s">
        <v>54</v>
      </c>
      <c r="AD1864" t="s">
        <v>54</v>
      </c>
      <c r="AE1864" t="s">
        <v>65</v>
      </c>
      <c r="AF1864" t="s">
        <v>8602</v>
      </c>
    </row>
    <row r="1865" spans="1:32" x14ac:dyDescent="0.25">
      <c r="A1865" t="s">
        <v>8603</v>
      </c>
      <c r="B1865" t="s">
        <v>8604</v>
      </c>
      <c r="C1865" t="s">
        <v>8605</v>
      </c>
      <c r="D1865" t="s">
        <v>8606</v>
      </c>
      <c r="E1865" t="s">
        <v>525</v>
      </c>
      <c r="F1865">
        <v>2</v>
      </c>
      <c r="G1865">
        <v>2022</v>
      </c>
      <c r="H1865" s="1">
        <v>44972.448482662039</v>
      </c>
      <c r="I1865" t="s">
        <v>8601</v>
      </c>
      <c r="J1865">
        <v>41642.82</v>
      </c>
      <c r="K1865">
        <v>0</v>
      </c>
      <c r="L1865" t="s">
        <v>38</v>
      </c>
      <c r="M1865" t="s">
        <v>79</v>
      </c>
      <c r="Q1865">
        <v>41642.82</v>
      </c>
      <c r="R1865" t="s">
        <v>94</v>
      </c>
      <c r="S1865">
        <v>40.714785999999997</v>
      </c>
      <c r="T1865">
        <v>-74.136197999999993</v>
      </c>
      <c r="U1865">
        <v>235.08333329999999</v>
      </c>
      <c r="V1865">
        <v>1</v>
      </c>
      <c r="W1865">
        <v>330</v>
      </c>
      <c r="X1865">
        <v>0</v>
      </c>
      <c r="Y1865">
        <v>85762</v>
      </c>
      <c r="Z1865">
        <v>34001082001</v>
      </c>
      <c r="AA1865">
        <v>178158.50961208713</v>
      </c>
      <c r="AB1865" t="s">
        <v>54</v>
      </c>
      <c r="AC1865" t="s">
        <v>54</v>
      </c>
      <c r="AD1865" t="s">
        <v>647</v>
      </c>
      <c r="AE1865" t="s">
        <v>65</v>
      </c>
      <c r="AF1865" t="s">
        <v>8607</v>
      </c>
    </row>
    <row r="1866" spans="1:32" x14ac:dyDescent="0.25">
      <c r="A1866" t="s">
        <v>8608</v>
      </c>
      <c r="B1866" t="s">
        <v>8609</v>
      </c>
      <c r="C1866" t="s">
        <v>8610</v>
      </c>
      <c r="D1866" t="s">
        <v>8611</v>
      </c>
      <c r="E1866" t="s">
        <v>247</v>
      </c>
      <c r="F1866">
        <v>1</v>
      </c>
      <c r="G1866">
        <v>2022</v>
      </c>
      <c r="H1866" s="1">
        <v>44972.445721666663</v>
      </c>
      <c r="I1866" t="s">
        <v>8601</v>
      </c>
      <c r="J1866">
        <v>35107</v>
      </c>
      <c r="K1866">
        <v>0</v>
      </c>
      <c r="L1866" t="s">
        <v>38</v>
      </c>
      <c r="M1866" t="s">
        <v>51</v>
      </c>
      <c r="N1866">
        <v>27263</v>
      </c>
      <c r="R1866" t="s">
        <v>214</v>
      </c>
      <c r="S1866">
        <v>42.350499999999997</v>
      </c>
      <c r="T1866">
        <v>-70.956900000000005</v>
      </c>
      <c r="U1866">
        <v>283.01249999999999</v>
      </c>
      <c r="V1866">
        <v>5</v>
      </c>
      <c r="W1866">
        <v>480</v>
      </c>
      <c r="X1866">
        <v>0</v>
      </c>
      <c r="Y1866">
        <v>100707.6</v>
      </c>
      <c r="Z1866">
        <v>25000128001</v>
      </c>
      <c r="AA1866">
        <v>160434.25732446997</v>
      </c>
      <c r="AB1866" t="s">
        <v>53</v>
      </c>
      <c r="AC1866" t="s">
        <v>42</v>
      </c>
      <c r="AD1866" t="s">
        <v>537</v>
      </c>
      <c r="AE1866" t="s">
        <v>73</v>
      </c>
      <c r="AF1866" t="s">
        <v>8612</v>
      </c>
    </row>
    <row r="1867" spans="1:32" x14ac:dyDescent="0.25">
      <c r="A1867" t="s">
        <v>8613</v>
      </c>
      <c r="B1867" t="s">
        <v>8614</v>
      </c>
      <c r="C1867" t="s">
        <v>8615</v>
      </c>
      <c r="D1867" t="s">
        <v>8616</v>
      </c>
      <c r="E1867" t="s">
        <v>61</v>
      </c>
      <c r="F1867">
        <v>1</v>
      </c>
      <c r="G1867">
        <v>2022</v>
      </c>
      <c r="H1867" s="1">
        <v>44978.600216458333</v>
      </c>
      <c r="I1867" t="s">
        <v>8601</v>
      </c>
      <c r="J1867">
        <v>32220</v>
      </c>
      <c r="K1867">
        <v>0</v>
      </c>
      <c r="L1867" t="s">
        <v>38</v>
      </c>
      <c r="M1867" t="s">
        <v>63</v>
      </c>
      <c r="P1867">
        <v>32220</v>
      </c>
      <c r="R1867" t="s">
        <v>38</v>
      </c>
      <c r="S1867">
        <v>41.731389</v>
      </c>
      <c r="T1867">
        <v>-72.656389000000004</v>
      </c>
      <c r="Z1867">
        <v>9000641001</v>
      </c>
      <c r="AA1867">
        <v>20665.243497367599</v>
      </c>
      <c r="AB1867" t="s">
        <v>54</v>
      </c>
      <c r="AC1867" t="s">
        <v>64</v>
      </c>
      <c r="AD1867" t="s">
        <v>54</v>
      </c>
      <c r="AE1867" t="s">
        <v>55</v>
      </c>
      <c r="AF1867" t="s">
        <v>8617</v>
      </c>
    </row>
    <row r="1868" spans="1:32" x14ac:dyDescent="0.25">
      <c r="A1868" t="s">
        <v>8618</v>
      </c>
      <c r="B1868" t="s">
        <v>8619</v>
      </c>
      <c r="C1868" t="s">
        <v>8620</v>
      </c>
      <c r="D1868" t="s">
        <v>8621</v>
      </c>
      <c r="E1868" t="s">
        <v>36</v>
      </c>
      <c r="F1868">
        <v>9</v>
      </c>
      <c r="G1868">
        <v>2022</v>
      </c>
      <c r="H1868" s="1">
        <v>44973.566237511572</v>
      </c>
      <c r="I1868" t="s">
        <v>8601</v>
      </c>
      <c r="J1868">
        <v>27994</v>
      </c>
      <c r="K1868">
        <v>0</v>
      </c>
      <c r="L1868" t="s">
        <v>38</v>
      </c>
      <c r="M1868" t="s">
        <v>473</v>
      </c>
      <c r="N1868">
        <v>5743</v>
      </c>
      <c r="Q1868">
        <v>22252</v>
      </c>
      <c r="R1868" t="s">
        <v>445</v>
      </c>
      <c r="S1868">
        <v>33.6907</v>
      </c>
      <c r="T1868">
        <v>-117.9419</v>
      </c>
      <c r="U1868">
        <v>88.805000000000007</v>
      </c>
      <c r="V1868">
        <v>2</v>
      </c>
      <c r="W1868">
        <v>332</v>
      </c>
      <c r="X1868">
        <v>146</v>
      </c>
      <c r="Y1868">
        <v>32403.03</v>
      </c>
      <c r="Z1868">
        <v>6008022001</v>
      </c>
      <c r="AA1868">
        <v>46983.017468459999</v>
      </c>
      <c r="AB1868" t="s">
        <v>53</v>
      </c>
      <c r="AC1868" t="s">
        <v>42</v>
      </c>
      <c r="AD1868" t="s">
        <v>54</v>
      </c>
      <c r="AE1868" t="s">
        <v>65</v>
      </c>
      <c r="AF1868" t="s">
        <v>8622</v>
      </c>
    </row>
    <row r="1869" spans="1:32" x14ac:dyDescent="0.25">
      <c r="A1869" t="s">
        <v>8623</v>
      </c>
      <c r="B1869" t="s">
        <v>8624</v>
      </c>
      <c r="C1869" t="s">
        <v>8625</v>
      </c>
      <c r="D1869" t="s">
        <v>8626</v>
      </c>
      <c r="E1869" t="s">
        <v>253</v>
      </c>
      <c r="F1869">
        <v>5</v>
      </c>
      <c r="G1869">
        <v>2022</v>
      </c>
      <c r="H1869" s="1">
        <v>44966.595590798614</v>
      </c>
      <c r="I1869" t="s">
        <v>8601</v>
      </c>
      <c r="J1869">
        <v>26847.58</v>
      </c>
      <c r="K1869">
        <v>0</v>
      </c>
      <c r="L1869" t="s">
        <v>38</v>
      </c>
      <c r="M1869" t="s">
        <v>51</v>
      </c>
      <c r="N1869">
        <v>26847.58</v>
      </c>
      <c r="R1869" t="s">
        <v>214</v>
      </c>
      <c r="S1869">
        <v>41.079611</v>
      </c>
      <c r="T1869">
        <v>-85.104388999999998</v>
      </c>
      <c r="U1869">
        <v>48.075083329999998</v>
      </c>
      <c r="V1869">
        <v>2</v>
      </c>
      <c r="W1869">
        <v>100</v>
      </c>
      <c r="X1869">
        <v>48</v>
      </c>
      <c r="Y1869">
        <v>17527.115000000002</v>
      </c>
      <c r="Z1869">
        <v>18000225001</v>
      </c>
      <c r="AA1869">
        <v>14568.377509600001</v>
      </c>
      <c r="AB1869" t="s">
        <v>2888</v>
      </c>
      <c r="AC1869" t="s">
        <v>491</v>
      </c>
      <c r="AD1869" t="s">
        <v>54</v>
      </c>
      <c r="AE1869" t="s">
        <v>583</v>
      </c>
      <c r="AF1869" t="s">
        <v>8627</v>
      </c>
    </row>
    <row r="1870" spans="1:32" x14ac:dyDescent="0.25">
      <c r="A1870" t="s">
        <v>8628</v>
      </c>
      <c r="B1870" t="s">
        <v>8629</v>
      </c>
      <c r="C1870" t="s">
        <v>8630</v>
      </c>
      <c r="D1870" t="s">
        <v>8631</v>
      </c>
      <c r="E1870" t="s">
        <v>1064</v>
      </c>
      <c r="F1870">
        <v>3</v>
      </c>
      <c r="G1870">
        <v>2022</v>
      </c>
      <c r="H1870" s="1">
        <v>45092.456618425924</v>
      </c>
      <c r="I1870" t="s">
        <v>8601</v>
      </c>
      <c r="J1870">
        <v>20212.71</v>
      </c>
      <c r="K1870">
        <v>0</v>
      </c>
      <c r="L1870" t="s">
        <v>38</v>
      </c>
      <c r="M1870" t="s">
        <v>79</v>
      </c>
      <c r="Q1870">
        <v>20212.71</v>
      </c>
      <c r="R1870" t="s">
        <v>214</v>
      </c>
      <c r="S1870">
        <v>39.295278000000003</v>
      </c>
      <c r="T1870">
        <v>-76.491667000000007</v>
      </c>
      <c r="U1870">
        <v>125.8583333</v>
      </c>
      <c r="V1870">
        <v>3</v>
      </c>
      <c r="W1870">
        <v>180</v>
      </c>
      <c r="X1870">
        <v>0</v>
      </c>
      <c r="Y1870">
        <v>39189.9</v>
      </c>
      <c r="Z1870">
        <v>24000001001</v>
      </c>
      <c r="AA1870">
        <v>61093.037400664201</v>
      </c>
      <c r="AB1870" t="s">
        <v>53</v>
      </c>
      <c r="AC1870" t="s">
        <v>42</v>
      </c>
      <c r="AD1870" t="s">
        <v>451</v>
      </c>
      <c r="AE1870" t="s">
        <v>65</v>
      </c>
      <c r="AF1870" t="s">
        <v>8632</v>
      </c>
    </row>
    <row r="1871" spans="1:32" x14ac:dyDescent="0.25">
      <c r="A1871" t="s">
        <v>8633</v>
      </c>
      <c r="B1871" t="s">
        <v>8634</v>
      </c>
      <c r="C1871" t="s">
        <v>8635</v>
      </c>
      <c r="D1871" t="s">
        <v>910</v>
      </c>
      <c r="E1871" t="s">
        <v>111</v>
      </c>
      <c r="F1871">
        <v>4</v>
      </c>
      <c r="G1871">
        <v>2022</v>
      </c>
      <c r="H1871" s="1">
        <v>44951.504537071756</v>
      </c>
      <c r="I1871" t="s">
        <v>8601</v>
      </c>
      <c r="J1871">
        <v>19880.18</v>
      </c>
      <c r="K1871">
        <v>0</v>
      </c>
      <c r="L1871" t="s">
        <v>38</v>
      </c>
      <c r="M1871" t="s">
        <v>479</v>
      </c>
      <c r="P1871">
        <v>13657.77</v>
      </c>
      <c r="Q1871">
        <v>6222.41</v>
      </c>
      <c r="R1871" t="s">
        <v>94</v>
      </c>
      <c r="S1871">
        <v>33.823329999999999</v>
      </c>
      <c r="T1871">
        <v>-84.455280000000002</v>
      </c>
      <c r="Z1871">
        <v>13000012004</v>
      </c>
      <c r="AA1871">
        <v>34148.27688250241</v>
      </c>
      <c r="AB1871" t="s">
        <v>53</v>
      </c>
      <c r="AC1871" t="s">
        <v>42</v>
      </c>
      <c r="AD1871" t="s">
        <v>54</v>
      </c>
      <c r="AE1871" t="s">
        <v>55</v>
      </c>
      <c r="AF1871" t="s">
        <v>8636</v>
      </c>
    </row>
    <row r="1872" spans="1:32" x14ac:dyDescent="0.25">
      <c r="A1872" t="s">
        <v>8637</v>
      </c>
      <c r="B1872" t="s">
        <v>8638</v>
      </c>
      <c r="C1872" t="s">
        <v>8639</v>
      </c>
      <c r="D1872" t="s">
        <v>8640</v>
      </c>
      <c r="E1872" t="s">
        <v>600</v>
      </c>
      <c r="F1872">
        <v>4</v>
      </c>
      <c r="G1872">
        <v>2022</v>
      </c>
      <c r="H1872" s="1">
        <v>44970.47474972222</v>
      </c>
      <c r="I1872" t="s">
        <v>8601</v>
      </c>
      <c r="J1872">
        <v>19177.099999999999</v>
      </c>
      <c r="K1872">
        <v>0</v>
      </c>
      <c r="L1872" t="s">
        <v>38</v>
      </c>
      <c r="M1872" t="s">
        <v>51</v>
      </c>
      <c r="N1872">
        <v>19177.099999999999</v>
      </c>
      <c r="R1872" t="s">
        <v>52</v>
      </c>
      <c r="S1872">
        <v>25.746390000000002</v>
      </c>
      <c r="T1872">
        <v>-80.14667</v>
      </c>
      <c r="U1872">
        <v>90.575000000000003</v>
      </c>
      <c r="V1872">
        <v>1</v>
      </c>
      <c r="W1872">
        <v>143</v>
      </c>
      <c r="X1872">
        <v>117.9</v>
      </c>
      <c r="Y1872">
        <v>33087.300000000003</v>
      </c>
      <c r="AB1872" t="s">
        <v>53</v>
      </c>
      <c r="AC1872" t="s">
        <v>54</v>
      </c>
      <c r="AD1872" t="s">
        <v>54</v>
      </c>
      <c r="AE1872" t="s">
        <v>65</v>
      </c>
      <c r="AF1872" t="s">
        <v>8641</v>
      </c>
    </row>
    <row r="1873" spans="1:32" x14ac:dyDescent="0.25">
      <c r="A1873" t="s">
        <v>8642</v>
      </c>
      <c r="B1873" t="s">
        <v>8643</v>
      </c>
      <c r="C1873" t="s">
        <v>8643</v>
      </c>
      <c r="D1873" t="s">
        <v>8644</v>
      </c>
      <c r="E1873" t="s">
        <v>99</v>
      </c>
      <c r="F1873">
        <v>6</v>
      </c>
      <c r="G1873">
        <v>2022</v>
      </c>
      <c r="H1873" s="1">
        <v>44819.343849097226</v>
      </c>
      <c r="I1873" t="s">
        <v>8601</v>
      </c>
      <c r="J1873">
        <v>18079.45</v>
      </c>
      <c r="K1873">
        <v>0</v>
      </c>
      <c r="L1873" t="s">
        <v>38</v>
      </c>
      <c r="M1873" t="s">
        <v>79</v>
      </c>
      <c r="Q1873">
        <v>18079.45</v>
      </c>
      <c r="R1873" t="s">
        <v>94</v>
      </c>
      <c r="S1873">
        <v>33.124034999999999</v>
      </c>
      <c r="T1873">
        <v>-96.565557999999996</v>
      </c>
      <c r="U1873">
        <v>54.479916670000001</v>
      </c>
      <c r="V1873">
        <v>1</v>
      </c>
      <c r="W1873">
        <v>56</v>
      </c>
      <c r="X1873">
        <v>0</v>
      </c>
      <c r="Y1873">
        <v>19881.651999999998</v>
      </c>
      <c r="Z1873">
        <v>48004354009</v>
      </c>
      <c r="AA1873">
        <v>16025.215260560002</v>
      </c>
      <c r="AB1873" t="s">
        <v>54</v>
      </c>
      <c r="AC1873" t="s">
        <v>54</v>
      </c>
      <c r="AD1873" t="s">
        <v>54</v>
      </c>
      <c r="AE1873" t="s">
        <v>73</v>
      </c>
      <c r="AF1873" t="s">
        <v>8645</v>
      </c>
    </row>
    <row r="1874" spans="1:32" x14ac:dyDescent="0.25">
      <c r="A1874" t="s">
        <v>8646</v>
      </c>
      <c r="B1874" t="s">
        <v>8647</v>
      </c>
      <c r="C1874" t="s">
        <v>8648</v>
      </c>
      <c r="D1874" t="s">
        <v>8621</v>
      </c>
      <c r="E1874" t="s">
        <v>36</v>
      </c>
      <c r="F1874">
        <v>9</v>
      </c>
      <c r="G1874">
        <v>2022</v>
      </c>
      <c r="H1874" s="1">
        <v>44973.567443888889</v>
      </c>
      <c r="I1874" t="s">
        <v>8601</v>
      </c>
      <c r="J1874">
        <v>17420</v>
      </c>
      <c r="K1874">
        <v>0</v>
      </c>
      <c r="L1874" t="s">
        <v>38</v>
      </c>
      <c r="M1874" t="s">
        <v>473</v>
      </c>
      <c r="N1874">
        <v>10950</v>
      </c>
      <c r="Q1874">
        <v>6470</v>
      </c>
      <c r="R1874" t="s">
        <v>568</v>
      </c>
      <c r="S1874">
        <v>33.6907</v>
      </c>
      <c r="T1874">
        <v>-117.9419</v>
      </c>
      <c r="Z1874">
        <v>6008022002</v>
      </c>
      <c r="AA1874">
        <v>63918.756323370006</v>
      </c>
      <c r="AB1874" t="s">
        <v>53</v>
      </c>
      <c r="AC1874" t="s">
        <v>42</v>
      </c>
      <c r="AD1874" t="s">
        <v>54</v>
      </c>
      <c r="AE1874" t="s">
        <v>65</v>
      </c>
      <c r="AF1874" t="s">
        <v>8649</v>
      </c>
    </row>
    <row r="1875" spans="1:32" x14ac:dyDescent="0.25">
      <c r="A1875" t="s">
        <v>8650</v>
      </c>
      <c r="B1875" t="s">
        <v>8651</v>
      </c>
      <c r="C1875" t="s">
        <v>8652</v>
      </c>
      <c r="D1875" t="s">
        <v>8653</v>
      </c>
      <c r="E1875" t="s">
        <v>247</v>
      </c>
      <c r="F1875">
        <v>1</v>
      </c>
      <c r="G1875">
        <v>2022</v>
      </c>
      <c r="H1875" s="1">
        <v>44963.574131875001</v>
      </c>
      <c r="I1875" t="s">
        <v>8601</v>
      </c>
      <c r="J1875">
        <v>16671.400000000001</v>
      </c>
      <c r="K1875">
        <v>0</v>
      </c>
      <c r="L1875" t="s">
        <v>38</v>
      </c>
      <c r="M1875" t="s">
        <v>63</v>
      </c>
      <c r="P1875">
        <v>16671.400000000001</v>
      </c>
      <c r="R1875" t="s">
        <v>38</v>
      </c>
      <c r="S1875">
        <v>42.212198999999998</v>
      </c>
      <c r="T1875">
        <v>-71.788652999999996</v>
      </c>
      <c r="U1875">
        <v>32.066666669999996</v>
      </c>
      <c r="V1875">
        <v>1</v>
      </c>
      <c r="W1875">
        <v>56</v>
      </c>
      <c r="X1875">
        <v>0</v>
      </c>
      <c r="Y1875">
        <v>11699.8</v>
      </c>
      <c r="Z1875">
        <v>25000025001</v>
      </c>
      <c r="AA1875">
        <v>18283.313774548002</v>
      </c>
      <c r="AB1875" t="s">
        <v>54</v>
      </c>
      <c r="AC1875" t="s">
        <v>64</v>
      </c>
      <c r="AD1875" t="s">
        <v>54</v>
      </c>
      <c r="AE1875" t="s">
        <v>65</v>
      </c>
      <c r="AF1875" t="s">
        <v>8654</v>
      </c>
    </row>
    <row r="1876" spans="1:32" x14ac:dyDescent="0.25">
      <c r="A1876" t="s">
        <v>8655</v>
      </c>
      <c r="B1876" t="s">
        <v>8656</v>
      </c>
      <c r="C1876" t="s">
        <v>8657</v>
      </c>
      <c r="D1876" t="s">
        <v>8658</v>
      </c>
      <c r="E1876" t="s">
        <v>85</v>
      </c>
      <c r="F1876">
        <v>2</v>
      </c>
      <c r="G1876">
        <v>2022</v>
      </c>
      <c r="H1876" s="1">
        <v>44974.610194016204</v>
      </c>
      <c r="I1876" t="s">
        <v>8601</v>
      </c>
      <c r="J1876">
        <v>16223</v>
      </c>
      <c r="K1876">
        <v>0</v>
      </c>
      <c r="L1876" t="s">
        <v>38</v>
      </c>
      <c r="M1876" t="s">
        <v>79</v>
      </c>
      <c r="Q1876">
        <v>16224</v>
      </c>
      <c r="R1876" t="s">
        <v>94</v>
      </c>
      <c r="S1876">
        <v>40.733530000000002</v>
      </c>
      <c r="T1876">
        <v>-73.948378000000005</v>
      </c>
      <c r="U1876">
        <v>195.66666670000001</v>
      </c>
      <c r="V1876">
        <v>2</v>
      </c>
      <c r="W1876">
        <v>310</v>
      </c>
      <c r="X1876">
        <v>0</v>
      </c>
      <c r="Y1876">
        <v>71418</v>
      </c>
      <c r="Z1876">
        <v>36002001011</v>
      </c>
      <c r="AA1876">
        <v>105850.18889037622</v>
      </c>
      <c r="AB1876" t="s">
        <v>53</v>
      </c>
      <c r="AC1876" t="s">
        <v>54</v>
      </c>
      <c r="AD1876" t="s">
        <v>54</v>
      </c>
      <c r="AE1876" t="s">
        <v>55</v>
      </c>
      <c r="AF1876" t="s">
        <v>8659</v>
      </c>
    </row>
    <row r="1877" spans="1:32" x14ac:dyDescent="0.25">
      <c r="A1877" t="s">
        <v>8660</v>
      </c>
      <c r="B1877" t="s">
        <v>8661</v>
      </c>
      <c r="C1877" t="s">
        <v>8662</v>
      </c>
      <c r="D1877" t="s">
        <v>8663</v>
      </c>
      <c r="E1877" t="s">
        <v>85</v>
      </c>
      <c r="F1877">
        <v>2</v>
      </c>
      <c r="G1877">
        <v>2022</v>
      </c>
      <c r="H1877" s="1">
        <v>44974.673400983796</v>
      </c>
      <c r="I1877" t="s">
        <v>8601</v>
      </c>
      <c r="J1877">
        <v>15860</v>
      </c>
      <c r="K1877">
        <v>0</v>
      </c>
      <c r="L1877" t="s">
        <v>38</v>
      </c>
      <c r="M1877" t="s">
        <v>473</v>
      </c>
      <c r="N1877">
        <v>2718</v>
      </c>
      <c r="Q1877">
        <v>24530</v>
      </c>
      <c r="R1877" t="s">
        <v>577</v>
      </c>
      <c r="S1877">
        <v>40.787528000000002</v>
      </c>
      <c r="T1877">
        <v>-73.922888999999998</v>
      </c>
      <c r="U1877">
        <v>195.16666670000001</v>
      </c>
      <c r="V1877">
        <v>1</v>
      </c>
      <c r="W1877">
        <v>275</v>
      </c>
      <c r="X1877">
        <v>0</v>
      </c>
      <c r="Y1877">
        <v>71239</v>
      </c>
      <c r="Z1877">
        <v>36002001001</v>
      </c>
      <c r="AA1877">
        <v>95604.977406750011</v>
      </c>
      <c r="AB1877" t="s">
        <v>53</v>
      </c>
      <c r="AC1877" t="s">
        <v>54</v>
      </c>
      <c r="AD1877" t="s">
        <v>54</v>
      </c>
      <c r="AE1877" t="s">
        <v>55</v>
      </c>
      <c r="AF1877" t="s">
        <v>8664</v>
      </c>
    </row>
    <row r="1878" spans="1:32" x14ac:dyDescent="0.25">
      <c r="A1878" t="s">
        <v>8665</v>
      </c>
      <c r="B1878" t="s">
        <v>8666</v>
      </c>
      <c r="C1878" t="s">
        <v>8667</v>
      </c>
      <c r="D1878" t="s">
        <v>7873</v>
      </c>
      <c r="E1878" t="s">
        <v>36</v>
      </c>
      <c r="F1878">
        <v>9</v>
      </c>
      <c r="G1878">
        <v>2022</v>
      </c>
      <c r="H1878" s="1">
        <v>44978.77714283565</v>
      </c>
      <c r="I1878" t="s">
        <v>8601</v>
      </c>
      <c r="J1878">
        <v>15349.31</v>
      </c>
      <c r="K1878">
        <v>0</v>
      </c>
      <c r="L1878" t="s">
        <v>38</v>
      </c>
      <c r="M1878" t="s">
        <v>39</v>
      </c>
      <c r="N1878">
        <v>11821.6</v>
      </c>
      <c r="Q1878">
        <v>3527.71</v>
      </c>
      <c r="R1878" t="s">
        <v>52</v>
      </c>
      <c r="S1878">
        <v>37.823248999999997</v>
      </c>
      <c r="T1878">
        <v>-122.297613</v>
      </c>
      <c r="U1878">
        <v>47.333333330000002</v>
      </c>
      <c r="V1878">
        <v>2</v>
      </c>
      <c r="W1878">
        <v>120</v>
      </c>
      <c r="X1878">
        <v>0</v>
      </c>
      <c r="Y1878">
        <v>15363.399439999999</v>
      </c>
      <c r="Z1878">
        <v>6002036001</v>
      </c>
      <c r="AA1878">
        <v>36420.943774000007</v>
      </c>
      <c r="AB1878" t="s">
        <v>53</v>
      </c>
      <c r="AC1878" t="s">
        <v>42</v>
      </c>
      <c r="AD1878" t="s">
        <v>54</v>
      </c>
      <c r="AE1878" t="s">
        <v>55</v>
      </c>
      <c r="AF1878" t="s">
        <v>8668</v>
      </c>
    </row>
    <row r="1879" spans="1:32" x14ac:dyDescent="0.25">
      <c r="A1879" t="s">
        <v>8669</v>
      </c>
      <c r="B1879" t="s">
        <v>8670</v>
      </c>
      <c r="C1879" t="s">
        <v>8671</v>
      </c>
      <c r="D1879" t="s">
        <v>8672</v>
      </c>
      <c r="E1879" t="s">
        <v>61</v>
      </c>
      <c r="F1879">
        <v>1</v>
      </c>
      <c r="G1879">
        <v>2022</v>
      </c>
      <c r="H1879" s="1">
        <v>44972.615613657406</v>
      </c>
      <c r="I1879" t="s">
        <v>8601</v>
      </c>
      <c r="J1879">
        <v>14345.2</v>
      </c>
      <c r="K1879">
        <v>0</v>
      </c>
      <c r="L1879" t="s">
        <v>38</v>
      </c>
      <c r="M1879" t="s">
        <v>63</v>
      </c>
      <c r="P1879">
        <v>14343</v>
      </c>
      <c r="R1879" t="s">
        <v>38</v>
      </c>
      <c r="S1879">
        <v>41.282563000000003</v>
      </c>
      <c r="T1879">
        <v>-72.902505000000005</v>
      </c>
      <c r="U1879">
        <v>28.358333330000001</v>
      </c>
      <c r="V1879">
        <v>1</v>
      </c>
      <c r="W1879">
        <v>40</v>
      </c>
      <c r="X1879">
        <v>0</v>
      </c>
      <c r="Y1879">
        <v>10341.5</v>
      </c>
      <c r="Z1879">
        <v>9000930003</v>
      </c>
      <c r="AA1879">
        <v>12876.624671297701</v>
      </c>
      <c r="AB1879" t="s">
        <v>54</v>
      </c>
      <c r="AC1879" t="s">
        <v>54</v>
      </c>
      <c r="AD1879" t="s">
        <v>54</v>
      </c>
      <c r="AE1879" t="s">
        <v>55</v>
      </c>
      <c r="AF1879" t="s">
        <v>8673</v>
      </c>
    </row>
    <row r="1880" spans="1:32" x14ac:dyDescent="0.25">
      <c r="A1880" t="s">
        <v>8674</v>
      </c>
      <c r="B1880" t="s">
        <v>8675</v>
      </c>
      <c r="C1880" t="s">
        <v>8676</v>
      </c>
      <c r="D1880" t="s">
        <v>8677</v>
      </c>
      <c r="E1880" t="s">
        <v>207</v>
      </c>
      <c r="F1880">
        <v>4</v>
      </c>
      <c r="G1880">
        <v>2022</v>
      </c>
      <c r="H1880" s="1">
        <v>44972.506533356478</v>
      </c>
      <c r="I1880" t="s">
        <v>8601</v>
      </c>
      <c r="J1880">
        <v>14248.49</v>
      </c>
      <c r="K1880">
        <v>0</v>
      </c>
      <c r="L1880" t="s">
        <v>38</v>
      </c>
      <c r="M1880" t="s">
        <v>39</v>
      </c>
      <c r="N1880">
        <v>14248.49</v>
      </c>
      <c r="Q1880">
        <v>5000.33</v>
      </c>
      <c r="R1880" t="s">
        <v>561</v>
      </c>
      <c r="S1880">
        <v>35.188949000000001</v>
      </c>
      <c r="T1880">
        <v>-90.050959000000006</v>
      </c>
      <c r="U1880">
        <v>0</v>
      </c>
      <c r="V1880">
        <v>1</v>
      </c>
      <c r="W1880">
        <v>135</v>
      </c>
      <c r="X1880">
        <v>93.7</v>
      </c>
      <c r="Y1880">
        <v>0</v>
      </c>
      <c r="Z1880">
        <v>47000940002</v>
      </c>
      <c r="AA1880">
        <v>40973.561745750005</v>
      </c>
      <c r="AB1880" t="s">
        <v>38</v>
      </c>
      <c r="AC1880" t="s">
        <v>38</v>
      </c>
      <c r="AD1880" t="s">
        <v>38</v>
      </c>
      <c r="AE1880" t="s">
        <v>38</v>
      </c>
      <c r="AF1880" t="s">
        <v>8678</v>
      </c>
    </row>
    <row r="1881" spans="1:32" x14ac:dyDescent="0.25">
      <c r="A1881" t="s">
        <v>8679</v>
      </c>
      <c r="B1881" t="s">
        <v>8680</v>
      </c>
      <c r="C1881" t="s">
        <v>8681</v>
      </c>
      <c r="D1881" t="s">
        <v>8682</v>
      </c>
      <c r="E1881" t="s">
        <v>85</v>
      </c>
      <c r="F1881">
        <v>2</v>
      </c>
      <c r="G1881">
        <v>2022</v>
      </c>
      <c r="H1881" s="1">
        <v>44974.672890439811</v>
      </c>
      <c r="I1881" t="s">
        <v>8601</v>
      </c>
      <c r="J1881">
        <v>13582</v>
      </c>
      <c r="K1881">
        <v>0</v>
      </c>
      <c r="L1881" t="s">
        <v>38</v>
      </c>
      <c r="M1881" t="s">
        <v>473</v>
      </c>
      <c r="N1881">
        <v>5814</v>
      </c>
      <c r="Q1881">
        <v>21013</v>
      </c>
      <c r="R1881" t="s">
        <v>577</v>
      </c>
      <c r="S1881">
        <v>40.804747999999996</v>
      </c>
      <c r="T1881">
        <v>-73.885309000000007</v>
      </c>
      <c r="U1881">
        <v>134</v>
      </c>
      <c r="V1881">
        <v>1</v>
      </c>
      <c r="W1881">
        <v>200</v>
      </c>
      <c r="X1881">
        <v>0</v>
      </c>
      <c r="Y1881">
        <v>48512</v>
      </c>
      <c r="Z1881">
        <v>36002001002</v>
      </c>
      <c r="AA1881">
        <v>58659.572042404398</v>
      </c>
      <c r="AB1881" t="s">
        <v>53</v>
      </c>
      <c r="AC1881" t="s">
        <v>54</v>
      </c>
      <c r="AD1881" t="s">
        <v>54</v>
      </c>
      <c r="AE1881" t="s">
        <v>65</v>
      </c>
      <c r="AF1881" t="s">
        <v>8683</v>
      </c>
    </row>
    <row r="1882" spans="1:32" x14ac:dyDescent="0.25">
      <c r="A1882" t="s">
        <v>8684</v>
      </c>
      <c r="B1882" t="s">
        <v>8685</v>
      </c>
      <c r="C1882" t="s">
        <v>8685</v>
      </c>
      <c r="D1882" t="s">
        <v>3180</v>
      </c>
      <c r="E1882" t="s">
        <v>99</v>
      </c>
      <c r="F1882">
        <v>6</v>
      </c>
      <c r="G1882">
        <v>2022</v>
      </c>
      <c r="H1882" s="1">
        <v>44830.534753680557</v>
      </c>
      <c r="I1882" t="s">
        <v>8601</v>
      </c>
      <c r="J1882">
        <v>13247.74</v>
      </c>
      <c r="K1882">
        <v>0</v>
      </c>
      <c r="L1882" t="s">
        <v>38</v>
      </c>
      <c r="M1882" t="s">
        <v>79</v>
      </c>
      <c r="Q1882">
        <v>13247.74</v>
      </c>
      <c r="R1882" t="s">
        <v>86</v>
      </c>
      <c r="S1882">
        <v>30.208000999999999</v>
      </c>
      <c r="T1882">
        <v>-97.604190000000003</v>
      </c>
      <c r="U1882">
        <v>39.891666669999999</v>
      </c>
      <c r="V1882">
        <v>1</v>
      </c>
      <c r="W1882">
        <v>75</v>
      </c>
      <c r="X1882">
        <v>75</v>
      </c>
      <c r="Y1882">
        <v>14543.1</v>
      </c>
      <c r="Z1882">
        <v>48003033005</v>
      </c>
      <c r="AA1882">
        <v>19576.257278525001</v>
      </c>
      <c r="AB1882" t="s">
        <v>54</v>
      </c>
      <c r="AC1882" t="s">
        <v>64</v>
      </c>
      <c r="AD1882" t="s">
        <v>54</v>
      </c>
      <c r="AE1882" t="s">
        <v>54</v>
      </c>
      <c r="AF1882" t="s">
        <v>8686</v>
      </c>
    </row>
    <row r="1883" spans="1:32" x14ac:dyDescent="0.25">
      <c r="A1883" t="s">
        <v>8687</v>
      </c>
      <c r="B1883" t="s">
        <v>8688</v>
      </c>
      <c r="C1883" t="s">
        <v>8688</v>
      </c>
      <c r="D1883" t="s">
        <v>3180</v>
      </c>
      <c r="E1883" t="s">
        <v>99</v>
      </c>
      <c r="F1883">
        <v>6</v>
      </c>
      <c r="G1883">
        <v>2022</v>
      </c>
      <c r="H1883" s="1">
        <v>44830.522750405093</v>
      </c>
      <c r="I1883" t="s">
        <v>8601</v>
      </c>
      <c r="J1883">
        <v>13193</v>
      </c>
      <c r="K1883">
        <v>0</v>
      </c>
      <c r="L1883" t="s">
        <v>38</v>
      </c>
      <c r="M1883" t="s">
        <v>79</v>
      </c>
      <c r="Q1883">
        <v>13193</v>
      </c>
      <c r="R1883" t="s">
        <v>86</v>
      </c>
      <c r="S1883">
        <v>30.353529999999999</v>
      </c>
      <c r="T1883">
        <v>-97.696089999999998</v>
      </c>
      <c r="U1883">
        <v>54.391666669999999</v>
      </c>
      <c r="V1883">
        <v>1</v>
      </c>
      <c r="W1883">
        <v>100</v>
      </c>
      <c r="X1883">
        <v>75</v>
      </c>
      <c r="Y1883">
        <v>19821.7</v>
      </c>
      <c r="Z1883">
        <v>48003033002</v>
      </c>
      <c r="AA1883">
        <v>23247.488410944203</v>
      </c>
      <c r="AB1883" t="s">
        <v>54</v>
      </c>
      <c r="AC1883" t="s">
        <v>64</v>
      </c>
      <c r="AD1883" t="s">
        <v>54</v>
      </c>
      <c r="AE1883" t="s">
        <v>54</v>
      </c>
      <c r="AF1883" t="s">
        <v>8689</v>
      </c>
    </row>
    <row r="1884" spans="1:32" x14ac:dyDescent="0.25">
      <c r="A1884" t="s">
        <v>8690</v>
      </c>
      <c r="B1884" t="s">
        <v>8691</v>
      </c>
      <c r="C1884" t="s">
        <v>8692</v>
      </c>
      <c r="D1884" t="s">
        <v>8693</v>
      </c>
      <c r="E1884" t="s">
        <v>641</v>
      </c>
      <c r="F1884">
        <v>3</v>
      </c>
      <c r="G1884">
        <v>2022</v>
      </c>
      <c r="H1884" s="1">
        <v>44972.640690624998</v>
      </c>
      <c r="I1884" t="s">
        <v>8601</v>
      </c>
      <c r="J1884">
        <v>13186.4</v>
      </c>
      <c r="K1884">
        <v>0</v>
      </c>
      <c r="L1884" t="s">
        <v>38</v>
      </c>
      <c r="M1884" t="s">
        <v>63</v>
      </c>
      <c r="P1884">
        <v>13186.4</v>
      </c>
      <c r="R1884" t="s">
        <v>38</v>
      </c>
      <c r="S1884">
        <v>38.704002000000003</v>
      </c>
      <c r="T1884">
        <v>-77.207057000000006</v>
      </c>
      <c r="U1884">
        <v>37.199166669999997</v>
      </c>
      <c r="V1884">
        <v>1</v>
      </c>
      <c r="W1884">
        <v>67</v>
      </c>
      <c r="X1884">
        <v>0</v>
      </c>
      <c r="Y1884">
        <v>13576.73</v>
      </c>
      <c r="Z1884">
        <v>51000322006</v>
      </c>
      <c r="AA1884">
        <v>17299.948292649999</v>
      </c>
      <c r="AB1884" t="s">
        <v>54</v>
      </c>
      <c r="AC1884" t="s">
        <v>64</v>
      </c>
      <c r="AD1884" t="s">
        <v>54</v>
      </c>
      <c r="AE1884" t="s">
        <v>55</v>
      </c>
      <c r="AF1884" t="s">
        <v>8694</v>
      </c>
    </row>
    <row r="1885" spans="1:32" x14ac:dyDescent="0.25">
      <c r="A1885" t="s">
        <v>8695</v>
      </c>
      <c r="B1885" t="s">
        <v>8696</v>
      </c>
      <c r="C1885" t="s">
        <v>8697</v>
      </c>
      <c r="D1885" t="s">
        <v>8658</v>
      </c>
      <c r="E1885" t="s">
        <v>85</v>
      </c>
      <c r="F1885">
        <v>2</v>
      </c>
      <c r="G1885">
        <v>2022</v>
      </c>
      <c r="H1885" s="1">
        <v>44974.673935243052</v>
      </c>
      <c r="I1885" t="s">
        <v>8601</v>
      </c>
      <c r="J1885">
        <v>12750</v>
      </c>
      <c r="K1885">
        <v>0</v>
      </c>
      <c r="L1885" t="s">
        <v>38</v>
      </c>
      <c r="M1885" t="s">
        <v>39</v>
      </c>
      <c r="N1885">
        <v>8938</v>
      </c>
      <c r="Q1885">
        <v>3808</v>
      </c>
      <c r="R1885" t="s">
        <v>601</v>
      </c>
      <c r="S1885">
        <v>40.639769000000001</v>
      </c>
      <c r="T1885">
        <v>-74.035574999999994</v>
      </c>
      <c r="U1885">
        <v>0</v>
      </c>
      <c r="V1885">
        <v>1</v>
      </c>
      <c r="W1885">
        <v>120</v>
      </c>
      <c r="X1885">
        <v>0</v>
      </c>
      <c r="Y1885">
        <v>0</v>
      </c>
      <c r="Z1885">
        <v>36002001010</v>
      </c>
      <c r="AA1885">
        <v>37712.066230788303</v>
      </c>
      <c r="AB1885" t="s">
        <v>53</v>
      </c>
      <c r="AC1885" t="s">
        <v>54</v>
      </c>
      <c r="AD1885" t="s">
        <v>54</v>
      </c>
      <c r="AE1885" t="s">
        <v>55</v>
      </c>
      <c r="AF1885" t="s">
        <v>8698</v>
      </c>
    </row>
    <row r="1886" spans="1:32" x14ac:dyDescent="0.25">
      <c r="A1886" t="s">
        <v>8699</v>
      </c>
      <c r="B1886" t="s">
        <v>8700</v>
      </c>
      <c r="C1886" t="s">
        <v>8701</v>
      </c>
      <c r="D1886" t="s">
        <v>8702</v>
      </c>
      <c r="E1886" t="s">
        <v>85</v>
      </c>
      <c r="F1886">
        <v>2</v>
      </c>
      <c r="G1886">
        <v>2022</v>
      </c>
      <c r="H1886" s="1">
        <v>44974.672382951387</v>
      </c>
      <c r="I1886" t="s">
        <v>8601</v>
      </c>
      <c r="J1886">
        <v>12648</v>
      </c>
      <c r="K1886">
        <v>0</v>
      </c>
      <c r="L1886" t="s">
        <v>38</v>
      </c>
      <c r="M1886" t="s">
        <v>39</v>
      </c>
      <c r="N1886">
        <v>6665</v>
      </c>
      <c r="Q1886">
        <v>5985</v>
      </c>
      <c r="R1886" t="s">
        <v>806</v>
      </c>
      <c r="S1886">
        <v>40.778404999999999</v>
      </c>
      <c r="T1886">
        <v>-73.894589999999994</v>
      </c>
      <c r="U1886">
        <v>102.08333330000001</v>
      </c>
      <c r="V1886">
        <v>1</v>
      </c>
      <c r="W1886">
        <v>150</v>
      </c>
      <c r="X1886">
        <v>0</v>
      </c>
      <c r="Y1886">
        <v>37258</v>
      </c>
      <c r="Z1886">
        <v>36002001003</v>
      </c>
      <c r="AA1886">
        <v>50827.248083805709</v>
      </c>
      <c r="AB1886" t="s">
        <v>53</v>
      </c>
      <c r="AC1886" t="s">
        <v>54</v>
      </c>
      <c r="AD1886" t="s">
        <v>54</v>
      </c>
      <c r="AE1886" t="s">
        <v>65</v>
      </c>
      <c r="AF1886" t="s">
        <v>8703</v>
      </c>
    </row>
    <row r="1887" spans="1:32" x14ac:dyDescent="0.25">
      <c r="A1887" t="s">
        <v>8704</v>
      </c>
      <c r="B1887" t="s">
        <v>8705</v>
      </c>
      <c r="C1887" t="s">
        <v>8706</v>
      </c>
      <c r="D1887" t="s">
        <v>776</v>
      </c>
      <c r="E1887" t="s">
        <v>777</v>
      </c>
      <c r="F1887">
        <v>9</v>
      </c>
      <c r="G1887">
        <v>2022</v>
      </c>
      <c r="H1887" s="1">
        <v>44951.508460092591</v>
      </c>
      <c r="I1887" t="s">
        <v>8601</v>
      </c>
      <c r="J1887">
        <v>12526.9</v>
      </c>
      <c r="K1887">
        <v>0</v>
      </c>
      <c r="L1887" t="s">
        <v>38</v>
      </c>
      <c r="M1887" t="s">
        <v>79</v>
      </c>
      <c r="Q1887">
        <v>12526.9</v>
      </c>
      <c r="R1887" t="s">
        <v>94</v>
      </c>
      <c r="S1887">
        <v>36.137219999999999</v>
      </c>
      <c r="T1887">
        <v>-115.04326</v>
      </c>
      <c r="U1887">
        <v>45.311666670000001</v>
      </c>
      <c r="V1887">
        <v>2</v>
      </c>
      <c r="W1887">
        <v>101</v>
      </c>
      <c r="X1887">
        <v>101</v>
      </c>
      <c r="Y1887">
        <v>16544.04</v>
      </c>
      <c r="Z1887">
        <v>32000011001</v>
      </c>
      <c r="AA1887">
        <v>27862.021987110002</v>
      </c>
      <c r="AB1887" t="s">
        <v>53</v>
      </c>
      <c r="AC1887" t="s">
        <v>42</v>
      </c>
      <c r="AD1887" t="s">
        <v>54</v>
      </c>
      <c r="AE1887" t="s">
        <v>55</v>
      </c>
      <c r="AF1887" t="s">
        <v>8707</v>
      </c>
    </row>
    <row r="1888" spans="1:32" x14ac:dyDescent="0.25">
      <c r="A1888" t="s">
        <v>8708</v>
      </c>
      <c r="B1888" t="s">
        <v>8709</v>
      </c>
      <c r="C1888" t="s">
        <v>8710</v>
      </c>
      <c r="D1888" t="s">
        <v>8711</v>
      </c>
      <c r="E1888" t="s">
        <v>3411</v>
      </c>
      <c r="F1888">
        <v>3</v>
      </c>
      <c r="G1888">
        <v>2022</v>
      </c>
      <c r="H1888" s="1">
        <v>44986.499951562502</v>
      </c>
      <c r="I1888" t="s">
        <v>8601</v>
      </c>
      <c r="J1888">
        <v>12462</v>
      </c>
      <c r="K1888">
        <v>0</v>
      </c>
      <c r="L1888" t="s">
        <v>38</v>
      </c>
      <c r="M1888" t="s">
        <v>39</v>
      </c>
      <c r="N1888">
        <v>13000</v>
      </c>
      <c r="Q1888">
        <v>1696.4</v>
      </c>
      <c r="R1888" t="s">
        <v>673</v>
      </c>
      <c r="S1888">
        <v>38.993760000000002</v>
      </c>
      <c r="T1888">
        <v>-75.437977000000004</v>
      </c>
      <c r="U1888">
        <v>11.918333329999999</v>
      </c>
      <c r="V1888">
        <v>1</v>
      </c>
      <c r="W1888">
        <v>0</v>
      </c>
      <c r="X1888">
        <v>0</v>
      </c>
      <c r="Y1888">
        <v>4350.6000000000004</v>
      </c>
      <c r="Z1888">
        <v>10000011001</v>
      </c>
      <c r="AA1888">
        <v>5189.9844877949999</v>
      </c>
      <c r="AB1888" t="s">
        <v>87</v>
      </c>
      <c r="AC1888" t="s">
        <v>54</v>
      </c>
      <c r="AD1888" t="s">
        <v>537</v>
      </c>
      <c r="AE1888" t="s">
        <v>73</v>
      </c>
      <c r="AF1888" t="s">
        <v>8712</v>
      </c>
    </row>
    <row r="1889" spans="1:32" x14ac:dyDescent="0.25">
      <c r="A1889" t="s">
        <v>8713</v>
      </c>
      <c r="B1889" t="s">
        <v>8714</v>
      </c>
      <c r="C1889" t="s">
        <v>8715</v>
      </c>
      <c r="D1889" t="s">
        <v>8640</v>
      </c>
      <c r="E1889" t="s">
        <v>600</v>
      </c>
      <c r="F1889">
        <v>4</v>
      </c>
      <c r="G1889">
        <v>2022</v>
      </c>
      <c r="H1889" s="1">
        <v>44970.54282545139</v>
      </c>
      <c r="I1889" t="s">
        <v>8601</v>
      </c>
      <c r="J1889">
        <v>12193.08</v>
      </c>
      <c r="K1889">
        <v>0</v>
      </c>
      <c r="L1889" t="s">
        <v>38</v>
      </c>
      <c r="M1889" t="s">
        <v>630</v>
      </c>
      <c r="N1889">
        <v>12193.08</v>
      </c>
      <c r="O1889">
        <v>4</v>
      </c>
      <c r="R1889" t="s">
        <v>52</v>
      </c>
      <c r="S1889">
        <v>25.551905000000001</v>
      </c>
      <c r="T1889">
        <v>-80.335729000000001</v>
      </c>
      <c r="Z1889">
        <v>12000017028</v>
      </c>
      <c r="AA1889">
        <v>67560.85070077001</v>
      </c>
      <c r="AB1889" t="s">
        <v>407</v>
      </c>
      <c r="AC1889" t="s">
        <v>42</v>
      </c>
      <c r="AD1889" t="s">
        <v>43</v>
      </c>
      <c r="AE1889" t="s">
        <v>55</v>
      </c>
      <c r="AF1889" t="s">
        <v>8716</v>
      </c>
    </row>
    <row r="1890" spans="1:32" x14ac:dyDescent="0.25">
      <c r="A1890" t="s">
        <v>8717</v>
      </c>
      <c r="B1890" t="s">
        <v>8718</v>
      </c>
      <c r="C1890" t="s">
        <v>8719</v>
      </c>
      <c r="D1890" t="s">
        <v>8631</v>
      </c>
      <c r="E1890" t="s">
        <v>1064</v>
      </c>
      <c r="F1890">
        <v>3</v>
      </c>
      <c r="G1890">
        <v>2022</v>
      </c>
      <c r="H1890" s="1">
        <v>44981.635244502315</v>
      </c>
      <c r="I1890" t="s">
        <v>8601</v>
      </c>
      <c r="J1890">
        <v>12191.6</v>
      </c>
      <c r="K1890">
        <v>0</v>
      </c>
      <c r="L1890" t="s">
        <v>38</v>
      </c>
      <c r="M1890" t="s">
        <v>79</v>
      </c>
      <c r="Q1890">
        <v>12191.6</v>
      </c>
      <c r="R1890" t="s">
        <v>94</v>
      </c>
      <c r="S1890">
        <v>39.232080000000003</v>
      </c>
      <c r="T1890">
        <v>-76.566990000000004</v>
      </c>
      <c r="U1890">
        <v>51.652500000000003</v>
      </c>
      <c r="V1890">
        <v>1</v>
      </c>
      <c r="W1890">
        <v>87.5</v>
      </c>
      <c r="X1890">
        <v>67.099999999999994</v>
      </c>
      <c r="Y1890">
        <v>18861.740000000002</v>
      </c>
      <c r="Z1890">
        <v>24000001002</v>
      </c>
      <c r="AA1890">
        <v>25494.660641800001</v>
      </c>
      <c r="AB1890" t="s">
        <v>54</v>
      </c>
      <c r="AC1890" t="s">
        <v>54</v>
      </c>
      <c r="AD1890" t="s">
        <v>537</v>
      </c>
      <c r="AE1890" t="s">
        <v>55</v>
      </c>
      <c r="AF1890" t="s">
        <v>8720</v>
      </c>
    </row>
    <row r="1891" spans="1:32" x14ac:dyDescent="0.25">
      <c r="A1891" t="s">
        <v>8721</v>
      </c>
      <c r="B1891" t="s">
        <v>8722</v>
      </c>
      <c r="C1891" t="s">
        <v>8723</v>
      </c>
      <c r="D1891" t="s">
        <v>8724</v>
      </c>
      <c r="E1891" t="s">
        <v>259</v>
      </c>
      <c r="F1891">
        <v>7</v>
      </c>
      <c r="G1891">
        <v>2022</v>
      </c>
      <c r="H1891" s="1">
        <v>44963.507687337966</v>
      </c>
      <c r="I1891" t="s">
        <v>8601</v>
      </c>
      <c r="J1891">
        <v>11942.6</v>
      </c>
      <c r="K1891">
        <v>0</v>
      </c>
      <c r="L1891" t="s">
        <v>38</v>
      </c>
      <c r="M1891" t="s">
        <v>51</v>
      </c>
      <c r="N1891">
        <v>11942.6</v>
      </c>
      <c r="R1891" t="s">
        <v>52</v>
      </c>
      <c r="S1891">
        <v>41.572778</v>
      </c>
      <c r="T1891">
        <v>-93.557777999999999</v>
      </c>
      <c r="U1891">
        <v>0</v>
      </c>
      <c r="V1891">
        <v>1</v>
      </c>
      <c r="W1891">
        <v>200</v>
      </c>
      <c r="X1891">
        <v>134</v>
      </c>
      <c r="Y1891">
        <v>0</v>
      </c>
      <c r="Z1891">
        <v>19000226001</v>
      </c>
      <c r="AA1891">
        <v>30475.224702894495</v>
      </c>
      <c r="AB1891" t="s">
        <v>53</v>
      </c>
      <c r="AC1891" t="s">
        <v>757</v>
      </c>
      <c r="AD1891" t="s">
        <v>54</v>
      </c>
      <c r="AE1891" t="s">
        <v>55</v>
      </c>
      <c r="AF1891" t="s">
        <v>8725</v>
      </c>
    </row>
    <row r="1892" spans="1:32" x14ac:dyDescent="0.25">
      <c r="A1892" t="s">
        <v>8726</v>
      </c>
      <c r="B1892" t="s">
        <v>8727</v>
      </c>
      <c r="C1892" t="s">
        <v>8728</v>
      </c>
      <c r="D1892" t="s">
        <v>3516</v>
      </c>
      <c r="E1892" t="s">
        <v>600</v>
      </c>
      <c r="F1892">
        <v>4</v>
      </c>
      <c r="G1892">
        <v>2022</v>
      </c>
      <c r="H1892" s="1">
        <v>44951.555403796294</v>
      </c>
      <c r="I1892" t="s">
        <v>8601</v>
      </c>
      <c r="J1892">
        <v>11785.62</v>
      </c>
      <c r="K1892">
        <v>0</v>
      </c>
      <c r="L1892" t="s">
        <v>38</v>
      </c>
      <c r="M1892" t="s">
        <v>51</v>
      </c>
      <c r="N1892">
        <v>11785.62</v>
      </c>
      <c r="R1892" t="s">
        <v>52</v>
      </c>
      <c r="S1892">
        <v>27.922699999999999</v>
      </c>
      <c r="T1892">
        <v>-82.436300000000003</v>
      </c>
      <c r="U1892">
        <v>56.2</v>
      </c>
      <c r="V1892">
        <v>1</v>
      </c>
      <c r="W1892">
        <v>96</v>
      </c>
      <c r="X1892">
        <v>54.56</v>
      </c>
      <c r="Y1892">
        <v>20518.8</v>
      </c>
      <c r="Z1892">
        <v>12000053001</v>
      </c>
      <c r="AA1892">
        <v>26678.341314455</v>
      </c>
      <c r="AB1892" t="s">
        <v>53</v>
      </c>
      <c r="AC1892" t="s">
        <v>562</v>
      </c>
      <c r="AD1892" t="s">
        <v>54</v>
      </c>
      <c r="AE1892" t="s">
        <v>55</v>
      </c>
      <c r="AF1892" t="s">
        <v>8729</v>
      </c>
    </row>
    <row r="1893" spans="1:32" x14ac:dyDescent="0.25">
      <c r="A1893" t="s">
        <v>8730</v>
      </c>
      <c r="B1893" t="s">
        <v>8731</v>
      </c>
      <c r="C1893" t="s">
        <v>8732</v>
      </c>
      <c r="D1893" t="s">
        <v>8733</v>
      </c>
      <c r="E1893" t="s">
        <v>8734</v>
      </c>
      <c r="F1893">
        <v>5</v>
      </c>
      <c r="G1893">
        <v>2022</v>
      </c>
      <c r="H1893" s="1">
        <v>44965.628319050928</v>
      </c>
      <c r="I1893" t="s">
        <v>8601</v>
      </c>
      <c r="J1893">
        <v>10982</v>
      </c>
      <c r="K1893">
        <v>0</v>
      </c>
      <c r="L1893" t="s">
        <v>38</v>
      </c>
      <c r="M1893" t="s">
        <v>479</v>
      </c>
      <c r="P1893">
        <v>10982</v>
      </c>
      <c r="Q1893">
        <v>2164</v>
      </c>
      <c r="R1893" t="s">
        <v>52</v>
      </c>
      <c r="S1893">
        <v>44.533479999999997</v>
      </c>
      <c r="T1893">
        <v>-87.994010000000003</v>
      </c>
      <c r="Z1893">
        <v>55009511001</v>
      </c>
      <c r="AA1893">
        <v>14422.693734504001</v>
      </c>
      <c r="AB1893" t="s">
        <v>53</v>
      </c>
      <c r="AC1893" t="s">
        <v>42</v>
      </c>
      <c r="AD1893" t="s">
        <v>537</v>
      </c>
      <c r="AE1893" t="s">
        <v>65</v>
      </c>
      <c r="AF1893" t="s">
        <v>8735</v>
      </c>
    </row>
    <row r="1894" spans="1:32" x14ac:dyDescent="0.25">
      <c r="A1894" t="s">
        <v>8736</v>
      </c>
      <c r="B1894" t="s">
        <v>8737</v>
      </c>
      <c r="C1894" t="s">
        <v>8738</v>
      </c>
      <c r="D1894" t="s">
        <v>8658</v>
      </c>
      <c r="E1894" t="s">
        <v>85</v>
      </c>
      <c r="F1894">
        <v>2</v>
      </c>
      <c r="G1894">
        <v>2022</v>
      </c>
      <c r="H1894" s="1">
        <v>44974.419109212962</v>
      </c>
      <c r="I1894" t="s">
        <v>8601</v>
      </c>
      <c r="J1894">
        <v>10640</v>
      </c>
      <c r="K1894">
        <v>0</v>
      </c>
      <c r="L1894" t="s">
        <v>38</v>
      </c>
      <c r="M1894" t="s">
        <v>79</v>
      </c>
      <c r="Q1894">
        <v>10640</v>
      </c>
      <c r="R1894" t="s">
        <v>94</v>
      </c>
      <c r="S1894">
        <v>40.589682000000003</v>
      </c>
      <c r="T1894">
        <v>-73.933183999999997</v>
      </c>
      <c r="U1894">
        <v>0</v>
      </c>
      <c r="V1894">
        <v>1</v>
      </c>
      <c r="W1894">
        <v>110</v>
      </c>
      <c r="X1894">
        <v>0</v>
      </c>
      <c r="Y1894">
        <v>0</v>
      </c>
      <c r="Z1894">
        <v>36002001009</v>
      </c>
      <c r="AA1894">
        <v>36983.647355308305</v>
      </c>
      <c r="AB1894" t="s">
        <v>53</v>
      </c>
      <c r="AC1894" t="s">
        <v>54</v>
      </c>
      <c r="AD1894" t="s">
        <v>54</v>
      </c>
      <c r="AE1894" t="s">
        <v>65</v>
      </c>
      <c r="AF1894" t="s">
        <v>8739</v>
      </c>
    </row>
    <row r="1895" spans="1:32" x14ac:dyDescent="0.25">
      <c r="A1895" t="s">
        <v>8740</v>
      </c>
      <c r="B1895" t="s">
        <v>8741</v>
      </c>
      <c r="C1895" t="s">
        <v>8742</v>
      </c>
      <c r="D1895" t="s">
        <v>8743</v>
      </c>
      <c r="E1895" t="s">
        <v>1064</v>
      </c>
      <c r="F1895">
        <v>3</v>
      </c>
      <c r="G1895">
        <v>2022</v>
      </c>
      <c r="H1895" s="1">
        <v>44973.616059780092</v>
      </c>
      <c r="I1895" t="s">
        <v>8601</v>
      </c>
      <c r="J1895">
        <v>10363</v>
      </c>
      <c r="K1895">
        <v>0</v>
      </c>
      <c r="L1895" t="s">
        <v>38</v>
      </c>
      <c r="M1895" t="s">
        <v>51</v>
      </c>
      <c r="N1895">
        <v>10363</v>
      </c>
      <c r="R1895" t="s">
        <v>52</v>
      </c>
      <c r="S1895">
        <v>38.796976999999998</v>
      </c>
      <c r="T1895">
        <v>-76.729667000000006</v>
      </c>
      <c r="U1895">
        <v>21.814166669999999</v>
      </c>
      <c r="V1895">
        <v>1</v>
      </c>
      <c r="W1895">
        <v>30</v>
      </c>
      <c r="X1895">
        <v>0</v>
      </c>
      <c r="Y1895">
        <v>7962.4949999999999</v>
      </c>
      <c r="Z1895">
        <v>24000018003</v>
      </c>
      <c r="AA1895">
        <v>8682.5708910027297</v>
      </c>
      <c r="AB1895" t="s">
        <v>87</v>
      </c>
      <c r="AC1895" t="s">
        <v>64</v>
      </c>
      <c r="AD1895" t="s">
        <v>54</v>
      </c>
      <c r="AE1895" t="s">
        <v>73</v>
      </c>
      <c r="AF1895" t="s">
        <v>8744</v>
      </c>
    </row>
    <row r="1896" spans="1:32" x14ac:dyDescent="0.25">
      <c r="A1896" t="s">
        <v>8745</v>
      </c>
      <c r="B1896" t="s">
        <v>8746</v>
      </c>
      <c r="C1896" t="s">
        <v>8747</v>
      </c>
      <c r="D1896" t="s">
        <v>8748</v>
      </c>
      <c r="E1896" t="s">
        <v>136</v>
      </c>
      <c r="F1896">
        <v>4</v>
      </c>
      <c r="G1896">
        <v>2022</v>
      </c>
      <c r="H1896" s="1">
        <v>44959.432184537036</v>
      </c>
      <c r="I1896" t="s">
        <v>8601</v>
      </c>
      <c r="J1896">
        <v>10332</v>
      </c>
      <c r="K1896">
        <v>0</v>
      </c>
      <c r="L1896" t="s">
        <v>38</v>
      </c>
      <c r="M1896" t="s">
        <v>8537</v>
      </c>
      <c r="P1896">
        <v>7663</v>
      </c>
      <c r="Q1896">
        <v>2669</v>
      </c>
      <c r="R1896" t="s">
        <v>94</v>
      </c>
      <c r="S1896">
        <v>35.639949999999999</v>
      </c>
      <c r="T1896">
        <v>-82.596980000000002</v>
      </c>
      <c r="U1896">
        <v>21.207325000000001</v>
      </c>
      <c r="V1896">
        <v>1</v>
      </c>
      <c r="W1896">
        <v>40</v>
      </c>
      <c r="X1896">
        <v>0</v>
      </c>
      <c r="Y1896">
        <v>7735.5551999999998</v>
      </c>
      <c r="Z1896">
        <v>37001104001</v>
      </c>
      <c r="AA1896">
        <v>10598.494638234</v>
      </c>
      <c r="AB1896" t="s">
        <v>54</v>
      </c>
      <c r="AC1896" t="s">
        <v>64</v>
      </c>
      <c r="AD1896" t="s">
        <v>54</v>
      </c>
      <c r="AE1896" t="s">
        <v>73</v>
      </c>
      <c r="AF1896" t="s">
        <v>8749</v>
      </c>
    </row>
    <row r="1897" spans="1:32" x14ac:dyDescent="0.25">
      <c r="A1897" t="s">
        <v>8750</v>
      </c>
      <c r="B1897" t="s">
        <v>8751</v>
      </c>
      <c r="C1897" t="s">
        <v>8752</v>
      </c>
      <c r="D1897" t="s">
        <v>8753</v>
      </c>
      <c r="E1897" t="s">
        <v>777</v>
      </c>
      <c r="F1897">
        <v>9</v>
      </c>
      <c r="G1897">
        <v>2022</v>
      </c>
      <c r="H1897" s="1">
        <v>44985.509027141205</v>
      </c>
      <c r="I1897" t="s">
        <v>8601</v>
      </c>
      <c r="J1897">
        <v>10067</v>
      </c>
      <c r="K1897">
        <v>0</v>
      </c>
      <c r="L1897" t="s">
        <v>38</v>
      </c>
      <c r="M1897" t="s">
        <v>79</v>
      </c>
      <c r="Q1897">
        <v>10067</v>
      </c>
      <c r="R1897" t="s">
        <v>94</v>
      </c>
      <c r="S1897">
        <v>39.512963999999997</v>
      </c>
      <c r="T1897">
        <v>-119.71249299999999</v>
      </c>
      <c r="U1897">
        <v>24.759166669999999</v>
      </c>
      <c r="V1897">
        <v>1</v>
      </c>
      <c r="W1897">
        <v>0</v>
      </c>
      <c r="X1897">
        <v>0</v>
      </c>
      <c r="Y1897">
        <v>9030.5400000000009</v>
      </c>
      <c r="AB1897" t="s">
        <v>177</v>
      </c>
      <c r="AC1897" t="s">
        <v>42</v>
      </c>
      <c r="AD1897" t="s">
        <v>54</v>
      </c>
      <c r="AE1897" t="s">
        <v>73</v>
      </c>
      <c r="AF1897" t="s">
        <v>8754</v>
      </c>
    </row>
    <row r="1898" spans="1:32" x14ac:dyDescent="0.25">
      <c r="A1898" t="s">
        <v>8755</v>
      </c>
      <c r="B1898" t="s">
        <v>8756</v>
      </c>
      <c r="C1898" t="s">
        <v>8757</v>
      </c>
      <c r="D1898" t="s">
        <v>8677</v>
      </c>
      <c r="E1898" t="s">
        <v>207</v>
      </c>
      <c r="F1898">
        <v>4</v>
      </c>
      <c r="G1898">
        <v>2022</v>
      </c>
      <c r="H1898" s="1">
        <v>44974.580624224538</v>
      </c>
      <c r="I1898" t="s">
        <v>8601</v>
      </c>
      <c r="J1898">
        <v>9864.2999999999993</v>
      </c>
      <c r="K1898">
        <v>0</v>
      </c>
      <c r="L1898" t="s">
        <v>38</v>
      </c>
      <c r="M1898" t="s">
        <v>489</v>
      </c>
      <c r="O1898">
        <v>9864</v>
      </c>
      <c r="Q1898">
        <v>1474</v>
      </c>
      <c r="R1898" t="s">
        <v>561</v>
      </c>
      <c r="S1898">
        <v>35.06935</v>
      </c>
      <c r="T1898">
        <v>-90.131600000000006</v>
      </c>
      <c r="U1898">
        <v>0</v>
      </c>
      <c r="V1898">
        <v>1</v>
      </c>
      <c r="W1898">
        <v>90</v>
      </c>
      <c r="X1898">
        <v>71.12</v>
      </c>
      <c r="Y1898">
        <v>0</v>
      </c>
      <c r="Z1898">
        <v>47000940001</v>
      </c>
      <c r="AA1898">
        <v>29227.807378635003</v>
      </c>
      <c r="AB1898" t="s">
        <v>38</v>
      </c>
      <c r="AC1898" t="s">
        <v>38</v>
      </c>
      <c r="AD1898" t="s">
        <v>38</v>
      </c>
      <c r="AE1898" t="s">
        <v>38</v>
      </c>
      <c r="AF1898" t="s">
        <v>8758</v>
      </c>
    </row>
    <row r="1899" spans="1:32" x14ac:dyDescent="0.25">
      <c r="A1899" t="s">
        <v>8759</v>
      </c>
      <c r="B1899" t="s">
        <v>8760</v>
      </c>
      <c r="C1899" t="s">
        <v>8761</v>
      </c>
      <c r="D1899" t="s">
        <v>8762</v>
      </c>
      <c r="E1899" t="s">
        <v>61</v>
      </c>
      <c r="F1899">
        <v>1</v>
      </c>
      <c r="G1899">
        <v>2022</v>
      </c>
      <c r="H1899" s="1">
        <v>44972.440733923613</v>
      </c>
      <c r="I1899" t="s">
        <v>8601</v>
      </c>
      <c r="J1899">
        <v>9572.08</v>
      </c>
      <c r="K1899">
        <v>0</v>
      </c>
      <c r="L1899" t="s">
        <v>38</v>
      </c>
      <c r="M1899" t="s">
        <v>63</v>
      </c>
      <c r="P1899">
        <v>9572.08</v>
      </c>
      <c r="R1899" t="s">
        <v>38</v>
      </c>
      <c r="S1899">
        <v>41.586897</v>
      </c>
      <c r="T1899">
        <v>-72.650828000000004</v>
      </c>
      <c r="U1899">
        <v>20.672499999999999</v>
      </c>
      <c r="V1899">
        <v>1</v>
      </c>
      <c r="W1899">
        <v>20</v>
      </c>
      <c r="X1899">
        <v>0</v>
      </c>
      <c r="Y1899">
        <v>7527.6</v>
      </c>
      <c r="Z1899">
        <v>9000331001</v>
      </c>
      <c r="AA1899">
        <v>8811.6831366815604</v>
      </c>
      <c r="AB1899" t="s">
        <v>54</v>
      </c>
      <c r="AC1899" t="s">
        <v>64</v>
      </c>
      <c r="AD1899" t="s">
        <v>54</v>
      </c>
      <c r="AE1899" t="s">
        <v>65</v>
      </c>
      <c r="AF1899" t="s">
        <v>8763</v>
      </c>
    </row>
    <row r="1900" spans="1:32" x14ac:dyDescent="0.25">
      <c r="A1900" t="s">
        <v>8764</v>
      </c>
      <c r="B1900" t="s">
        <v>8765</v>
      </c>
      <c r="C1900" t="s">
        <v>8766</v>
      </c>
      <c r="D1900" t="s">
        <v>8767</v>
      </c>
      <c r="E1900" t="s">
        <v>85</v>
      </c>
      <c r="F1900">
        <v>2</v>
      </c>
      <c r="G1900">
        <v>2022</v>
      </c>
      <c r="H1900" s="1">
        <v>44974.613888645836</v>
      </c>
      <c r="I1900" t="s">
        <v>8601</v>
      </c>
      <c r="J1900">
        <v>9510</v>
      </c>
      <c r="K1900">
        <v>0</v>
      </c>
      <c r="L1900" t="s">
        <v>38</v>
      </c>
      <c r="M1900" t="s">
        <v>79</v>
      </c>
      <c r="Q1900">
        <v>9509</v>
      </c>
      <c r="R1900" t="s">
        <v>94</v>
      </c>
      <c r="S1900">
        <v>40.826388999999999</v>
      </c>
      <c r="T1900">
        <v>-73.959028000000004</v>
      </c>
      <c r="U1900">
        <v>106.33333330000001</v>
      </c>
      <c r="V1900">
        <v>1</v>
      </c>
      <c r="W1900">
        <v>170</v>
      </c>
      <c r="X1900">
        <v>0</v>
      </c>
      <c r="Y1900">
        <v>38494</v>
      </c>
      <c r="Z1900">
        <v>36002001012</v>
      </c>
      <c r="AA1900">
        <v>61915.604415800008</v>
      </c>
      <c r="AB1900" t="s">
        <v>53</v>
      </c>
      <c r="AC1900" t="s">
        <v>54</v>
      </c>
      <c r="AD1900" t="s">
        <v>54</v>
      </c>
      <c r="AE1900" t="s">
        <v>55</v>
      </c>
      <c r="AF1900" t="s">
        <v>8768</v>
      </c>
    </row>
    <row r="1901" spans="1:32" x14ac:dyDescent="0.25">
      <c r="A1901" t="s">
        <v>8769</v>
      </c>
      <c r="B1901" t="s">
        <v>8770</v>
      </c>
      <c r="C1901" t="s">
        <v>8771</v>
      </c>
      <c r="D1901" t="s">
        <v>8772</v>
      </c>
      <c r="E1901" t="s">
        <v>259</v>
      </c>
      <c r="F1901">
        <v>7</v>
      </c>
      <c r="G1901">
        <v>2022</v>
      </c>
      <c r="H1901" s="1">
        <v>45023.38806784722</v>
      </c>
      <c r="I1901" t="s">
        <v>8601</v>
      </c>
      <c r="J1901">
        <v>9325.75</v>
      </c>
      <c r="K1901">
        <v>0</v>
      </c>
      <c r="L1901" t="s">
        <v>38</v>
      </c>
      <c r="M1901" t="s">
        <v>51</v>
      </c>
      <c r="N1901">
        <v>1583.3979999999999</v>
      </c>
      <c r="R1901" t="s">
        <v>52</v>
      </c>
      <c r="S1901">
        <v>42.456522</v>
      </c>
      <c r="T1901">
        <v>-96.379695999999996</v>
      </c>
      <c r="U1901">
        <v>0</v>
      </c>
      <c r="V1901">
        <v>1</v>
      </c>
      <c r="W1901">
        <v>28.73</v>
      </c>
      <c r="X1901">
        <v>17.600000000000001</v>
      </c>
      <c r="Y1901">
        <v>0</v>
      </c>
      <c r="Z1901">
        <v>19000798001</v>
      </c>
      <c r="AA1901">
        <v>8793.8368742323</v>
      </c>
      <c r="AB1901" t="s">
        <v>53</v>
      </c>
      <c r="AC1901" t="s">
        <v>757</v>
      </c>
      <c r="AD1901" t="s">
        <v>54</v>
      </c>
      <c r="AE1901" t="s">
        <v>73</v>
      </c>
      <c r="AF1901" t="s">
        <v>8773</v>
      </c>
    </row>
    <row r="1902" spans="1:32" x14ac:dyDescent="0.25">
      <c r="A1902" t="s">
        <v>8774</v>
      </c>
      <c r="B1902" t="s">
        <v>8775</v>
      </c>
      <c r="C1902" t="s">
        <v>8776</v>
      </c>
      <c r="D1902" t="s">
        <v>8777</v>
      </c>
      <c r="E1902" t="s">
        <v>111</v>
      </c>
      <c r="F1902">
        <v>4</v>
      </c>
      <c r="G1902">
        <v>2022</v>
      </c>
      <c r="H1902" s="1">
        <v>44964.668436122687</v>
      </c>
      <c r="I1902" t="s">
        <v>8601</v>
      </c>
      <c r="J1902">
        <v>9019</v>
      </c>
      <c r="K1902">
        <v>0</v>
      </c>
      <c r="L1902" t="s">
        <v>38</v>
      </c>
      <c r="M1902" t="s">
        <v>51</v>
      </c>
      <c r="N1902">
        <v>7730</v>
      </c>
      <c r="R1902" t="s">
        <v>214</v>
      </c>
      <c r="S1902">
        <v>33.829833000000001</v>
      </c>
      <c r="T1902">
        <v>-84.456638999999996</v>
      </c>
      <c r="U1902">
        <v>31.77</v>
      </c>
      <c r="V1902">
        <v>1</v>
      </c>
      <c r="W1902">
        <v>60</v>
      </c>
      <c r="X1902">
        <v>29.2</v>
      </c>
      <c r="Y1902">
        <v>1874.76</v>
      </c>
      <c r="Z1902">
        <v>13000022002</v>
      </c>
      <c r="AA1902">
        <v>20366.591758420804</v>
      </c>
      <c r="AB1902" t="s">
        <v>87</v>
      </c>
      <c r="AC1902" t="s">
        <v>54</v>
      </c>
      <c r="AD1902" t="s">
        <v>54</v>
      </c>
      <c r="AE1902" t="s">
        <v>73</v>
      </c>
      <c r="AF1902" t="s">
        <v>8778</v>
      </c>
    </row>
    <row r="1903" spans="1:32" x14ac:dyDescent="0.25">
      <c r="A1903" t="s">
        <v>8779</v>
      </c>
      <c r="B1903" t="s">
        <v>8780</v>
      </c>
      <c r="C1903" t="s">
        <v>8780</v>
      </c>
      <c r="D1903" t="s">
        <v>8781</v>
      </c>
      <c r="E1903" t="s">
        <v>99</v>
      </c>
      <c r="F1903">
        <v>6</v>
      </c>
      <c r="G1903">
        <v>2022</v>
      </c>
      <c r="H1903" s="1">
        <v>44820.646433564812</v>
      </c>
      <c r="I1903" t="s">
        <v>8601</v>
      </c>
      <c r="J1903">
        <v>8865.27</v>
      </c>
      <c r="K1903">
        <v>0</v>
      </c>
      <c r="L1903" t="s">
        <v>38</v>
      </c>
      <c r="M1903" t="s">
        <v>79</v>
      </c>
      <c r="Q1903">
        <v>8865.27</v>
      </c>
      <c r="R1903" t="s">
        <v>52</v>
      </c>
      <c r="S1903">
        <v>32.365879999999997</v>
      </c>
      <c r="T1903">
        <v>-96.840190000000007</v>
      </c>
      <c r="U1903">
        <v>3.9146666670000001</v>
      </c>
      <c r="V1903">
        <v>1</v>
      </c>
      <c r="W1903">
        <v>8</v>
      </c>
      <c r="X1903">
        <v>0</v>
      </c>
      <c r="Y1903">
        <v>1429.1210000000001</v>
      </c>
      <c r="AB1903" t="s">
        <v>54</v>
      </c>
      <c r="AC1903" t="s">
        <v>54</v>
      </c>
      <c r="AD1903" t="s">
        <v>54</v>
      </c>
      <c r="AE1903" t="s">
        <v>73</v>
      </c>
      <c r="AF1903" t="s">
        <v>8782</v>
      </c>
    </row>
    <row r="1904" spans="1:32" x14ac:dyDescent="0.25">
      <c r="A1904" t="s">
        <v>8783</v>
      </c>
      <c r="B1904" t="s">
        <v>8784</v>
      </c>
      <c r="C1904" t="s">
        <v>8785</v>
      </c>
      <c r="D1904" t="s">
        <v>8786</v>
      </c>
      <c r="E1904" t="s">
        <v>85</v>
      </c>
      <c r="F1904">
        <v>2</v>
      </c>
      <c r="G1904">
        <v>2022</v>
      </c>
      <c r="H1904" s="1">
        <v>44974.416201400461</v>
      </c>
      <c r="I1904" t="s">
        <v>8601</v>
      </c>
      <c r="J1904">
        <v>8668</v>
      </c>
      <c r="K1904">
        <v>0</v>
      </c>
      <c r="L1904" t="s">
        <v>38</v>
      </c>
      <c r="M1904" t="s">
        <v>79</v>
      </c>
      <c r="Q1904">
        <v>8668</v>
      </c>
      <c r="R1904" t="s">
        <v>94</v>
      </c>
      <c r="S1904">
        <v>40.662306000000001</v>
      </c>
      <c r="T1904">
        <v>-73.808667</v>
      </c>
      <c r="U1904">
        <v>78.916666669999998</v>
      </c>
      <c r="V1904">
        <v>1</v>
      </c>
      <c r="W1904">
        <v>100</v>
      </c>
      <c r="X1904">
        <v>0</v>
      </c>
      <c r="Y1904">
        <v>28800</v>
      </c>
      <c r="Z1904">
        <v>36002001005</v>
      </c>
      <c r="AA1904">
        <v>35708.914323218298</v>
      </c>
      <c r="AB1904" t="s">
        <v>53</v>
      </c>
      <c r="AC1904" t="s">
        <v>54</v>
      </c>
      <c r="AD1904" t="s">
        <v>54</v>
      </c>
      <c r="AE1904" t="s">
        <v>55</v>
      </c>
      <c r="AF1904" t="s">
        <v>8787</v>
      </c>
    </row>
    <row r="1905" spans="1:32" x14ac:dyDescent="0.25">
      <c r="A1905" t="s">
        <v>8788</v>
      </c>
      <c r="B1905" t="s">
        <v>8789</v>
      </c>
      <c r="C1905" t="s">
        <v>8790</v>
      </c>
      <c r="D1905" t="s">
        <v>8791</v>
      </c>
      <c r="E1905" t="s">
        <v>641</v>
      </c>
      <c r="F1905">
        <v>3</v>
      </c>
      <c r="G1905">
        <v>2022</v>
      </c>
      <c r="H1905" s="1">
        <v>44978.371670057873</v>
      </c>
      <c r="I1905" t="s">
        <v>8601</v>
      </c>
      <c r="J1905">
        <v>8623</v>
      </c>
      <c r="K1905">
        <v>0</v>
      </c>
      <c r="L1905" t="s">
        <v>38</v>
      </c>
      <c r="M1905" t="s">
        <v>63</v>
      </c>
      <c r="P1905">
        <v>8623</v>
      </c>
      <c r="R1905" t="s">
        <v>38</v>
      </c>
      <c r="S1905">
        <v>37.293219999999998</v>
      </c>
      <c r="T1905">
        <v>-77.26249</v>
      </c>
      <c r="U1905">
        <v>23.21</v>
      </c>
      <c r="V1905">
        <v>1</v>
      </c>
      <c r="W1905">
        <v>50</v>
      </c>
      <c r="X1905">
        <v>0</v>
      </c>
      <c r="Y1905">
        <v>8471.4599999999991</v>
      </c>
      <c r="Z1905">
        <v>51000238001</v>
      </c>
      <c r="AA1905">
        <v>15278.585913192999</v>
      </c>
      <c r="AB1905" t="s">
        <v>54</v>
      </c>
      <c r="AC1905" t="s">
        <v>64</v>
      </c>
      <c r="AD1905" t="s">
        <v>54</v>
      </c>
      <c r="AE1905" t="s">
        <v>73</v>
      </c>
      <c r="AF1905" t="s">
        <v>8792</v>
      </c>
    </row>
    <row r="1906" spans="1:32" x14ac:dyDescent="0.25">
      <c r="A1906" t="s">
        <v>8793</v>
      </c>
      <c r="B1906" t="s">
        <v>8794</v>
      </c>
      <c r="C1906" t="s">
        <v>8795</v>
      </c>
      <c r="D1906" t="s">
        <v>8796</v>
      </c>
      <c r="E1906" t="s">
        <v>525</v>
      </c>
      <c r="F1906">
        <v>2</v>
      </c>
      <c r="G1906">
        <v>2022</v>
      </c>
      <c r="H1906" s="1">
        <v>45002.401278263889</v>
      </c>
      <c r="I1906" t="s">
        <v>8601</v>
      </c>
      <c r="J1906">
        <v>8085.7</v>
      </c>
      <c r="K1906">
        <v>0</v>
      </c>
      <c r="L1906" t="s">
        <v>38</v>
      </c>
      <c r="M1906" t="s">
        <v>63</v>
      </c>
      <c r="P1906">
        <v>10943.97</v>
      </c>
      <c r="R1906" t="s">
        <v>38</v>
      </c>
      <c r="S1906">
        <v>39.377740000000003</v>
      </c>
      <c r="T1906">
        <v>-74.453419999999994</v>
      </c>
      <c r="U1906">
        <v>26.37083333</v>
      </c>
      <c r="V1906">
        <v>1</v>
      </c>
      <c r="W1906">
        <v>40</v>
      </c>
      <c r="X1906">
        <v>0</v>
      </c>
      <c r="Y1906">
        <v>9629.27</v>
      </c>
      <c r="Z1906">
        <v>34004001001</v>
      </c>
      <c r="AA1906">
        <v>15539.54197533371</v>
      </c>
      <c r="AB1906" t="s">
        <v>54</v>
      </c>
      <c r="AC1906" t="s">
        <v>64</v>
      </c>
      <c r="AD1906" t="s">
        <v>54</v>
      </c>
      <c r="AE1906" t="s">
        <v>55</v>
      </c>
      <c r="AF1906" t="s">
        <v>8797</v>
      </c>
    </row>
    <row r="1907" spans="1:32" x14ac:dyDescent="0.25">
      <c r="A1907" t="s">
        <v>8798</v>
      </c>
      <c r="B1907" t="s">
        <v>8799</v>
      </c>
      <c r="C1907" t="s">
        <v>8800</v>
      </c>
      <c r="D1907" t="s">
        <v>720</v>
      </c>
      <c r="E1907" t="s">
        <v>36</v>
      </c>
      <c r="F1907">
        <v>9</v>
      </c>
      <c r="G1907">
        <v>2022</v>
      </c>
      <c r="H1907" s="1">
        <v>44964.586152280091</v>
      </c>
      <c r="I1907" t="s">
        <v>8601</v>
      </c>
      <c r="J1907">
        <v>8032</v>
      </c>
      <c r="K1907">
        <v>0</v>
      </c>
      <c r="L1907" t="s">
        <v>38</v>
      </c>
      <c r="M1907" t="s">
        <v>79</v>
      </c>
      <c r="Q1907">
        <v>8032</v>
      </c>
      <c r="R1907" t="s">
        <v>52</v>
      </c>
      <c r="S1907">
        <v>37.977150000000002</v>
      </c>
      <c r="T1907">
        <v>-122.33269</v>
      </c>
      <c r="U1907">
        <v>21.461749999999999</v>
      </c>
      <c r="V1907">
        <v>6</v>
      </c>
      <c r="W1907">
        <v>28.5</v>
      </c>
      <c r="X1907">
        <v>0</v>
      </c>
      <c r="Y1907">
        <v>2683.11</v>
      </c>
      <c r="AB1907" t="s">
        <v>1420</v>
      </c>
      <c r="AC1907" t="s">
        <v>54</v>
      </c>
      <c r="AD1907" t="s">
        <v>54</v>
      </c>
      <c r="AE1907" t="s">
        <v>1814</v>
      </c>
      <c r="AF1907" t="s">
        <v>8801</v>
      </c>
    </row>
    <row r="1908" spans="1:32" x14ac:dyDescent="0.25">
      <c r="A1908" t="s">
        <v>8802</v>
      </c>
      <c r="B1908" t="s">
        <v>8803</v>
      </c>
      <c r="C1908" t="s">
        <v>8804</v>
      </c>
      <c r="D1908" t="s">
        <v>821</v>
      </c>
      <c r="E1908" t="s">
        <v>600</v>
      </c>
      <c r="F1908">
        <v>4</v>
      </c>
      <c r="G1908">
        <v>2022</v>
      </c>
      <c r="H1908" s="1">
        <v>44976.91716391204</v>
      </c>
      <c r="I1908" t="s">
        <v>8601</v>
      </c>
      <c r="J1908">
        <v>8027.5</v>
      </c>
      <c r="K1908">
        <v>0</v>
      </c>
      <c r="L1908" t="s">
        <v>38</v>
      </c>
      <c r="M1908" t="s">
        <v>51</v>
      </c>
      <c r="N1908">
        <v>8027.5</v>
      </c>
      <c r="R1908" t="s">
        <v>214</v>
      </c>
      <c r="S1908">
        <v>28.504740000000002</v>
      </c>
      <c r="T1908">
        <v>-81.450909999999993</v>
      </c>
      <c r="Z1908">
        <v>12000037015</v>
      </c>
      <c r="AA1908">
        <v>7739.450551975001</v>
      </c>
      <c r="AB1908" t="s">
        <v>87</v>
      </c>
      <c r="AC1908" t="s">
        <v>54</v>
      </c>
      <c r="AD1908" t="s">
        <v>54</v>
      </c>
      <c r="AE1908" t="s">
        <v>73</v>
      </c>
      <c r="AF1908" t="s">
        <v>8805</v>
      </c>
    </row>
    <row r="1909" spans="1:32" x14ac:dyDescent="0.25">
      <c r="A1909" t="s">
        <v>4216</v>
      </c>
      <c r="B1909" t="s">
        <v>8806</v>
      </c>
      <c r="C1909" t="s">
        <v>8807</v>
      </c>
      <c r="D1909" t="s">
        <v>3607</v>
      </c>
      <c r="E1909" t="s">
        <v>85</v>
      </c>
      <c r="F1909">
        <v>2</v>
      </c>
      <c r="G1909">
        <v>2022</v>
      </c>
      <c r="H1909" s="1">
        <v>44974.681816006945</v>
      </c>
      <c r="I1909" t="s">
        <v>8601</v>
      </c>
      <c r="J1909">
        <v>7901.14</v>
      </c>
      <c r="K1909">
        <v>0</v>
      </c>
      <c r="L1909" t="s">
        <v>38</v>
      </c>
      <c r="M1909" t="s">
        <v>79</v>
      </c>
      <c r="Q1909">
        <v>7901.14</v>
      </c>
      <c r="R1909" t="s">
        <v>94</v>
      </c>
      <c r="S1909">
        <v>40.922331999999997</v>
      </c>
      <c r="T1909">
        <v>-73.907720999999995</v>
      </c>
      <c r="U1909">
        <v>1.9561884000000002E-2</v>
      </c>
      <c r="V1909">
        <v>5</v>
      </c>
      <c r="W1909">
        <v>120</v>
      </c>
      <c r="X1909">
        <v>0</v>
      </c>
      <c r="Y1909">
        <v>2.3359999999999999</v>
      </c>
      <c r="Z1909">
        <v>36003169012</v>
      </c>
      <c r="AA1909">
        <v>40869.397846556349</v>
      </c>
      <c r="AB1909" t="s">
        <v>53</v>
      </c>
      <c r="AC1909" t="s">
        <v>42</v>
      </c>
      <c r="AD1909" t="s">
        <v>54</v>
      </c>
      <c r="AE1909" t="s">
        <v>55</v>
      </c>
      <c r="AF1909" t="s">
        <v>8808</v>
      </c>
    </row>
    <row r="1910" spans="1:32" x14ac:dyDescent="0.25">
      <c r="A1910" t="s">
        <v>8809</v>
      </c>
      <c r="B1910" t="s">
        <v>8810</v>
      </c>
      <c r="C1910" t="s">
        <v>8810</v>
      </c>
      <c r="D1910" t="s">
        <v>8811</v>
      </c>
      <c r="E1910" t="s">
        <v>99</v>
      </c>
      <c r="F1910">
        <v>6</v>
      </c>
      <c r="G1910">
        <v>2022</v>
      </c>
      <c r="H1910" s="1">
        <v>44833.36590034722</v>
      </c>
      <c r="I1910" t="s">
        <v>8601</v>
      </c>
      <c r="J1910">
        <v>7685</v>
      </c>
      <c r="K1910">
        <v>0</v>
      </c>
      <c r="L1910" t="s">
        <v>38</v>
      </c>
      <c r="M1910" t="s">
        <v>51</v>
      </c>
      <c r="N1910">
        <v>18.100000000000001</v>
      </c>
      <c r="R1910" t="s">
        <v>52</v>
      </c>
      <c r="S1910">
        <v>26.309176999999998</v>
      </c>
      <c r="T1910">
        <v>-98.136498000000003</v>
      </c>
      <c r="U1910">
        <v>9.3762500000000006</v>
      </c>
      <c r="V1910">
        <v>1</v>
      </c>
      <c r="W1910">
        <v>13.5</v>
      </c>
      <c r="X1910">
        <v>0</v>
      </c>
      <c r="Y1910">
        <v>3421.424</v>
      </c>
      <c r="Z1910">
        <v>48001114001</v>
      </c>
      <c r="AA1910">
        <v>2973.7700591470998</v>
      </c>
      <c r="AB1910" t="s">
        <v>118</v>
      </c>
      <c r="AC1910" t="s">
        <v>54</v>
      </c>
      <c r="AD1910" t="s">
        <v>54</v>
      </c>
      <c r="AE1910" t="s">
        <v>73</v>
      </c>
      <c r="AF1910" t="s">
        <v>8812</v>
      </c>
    </row>
    <row r="1911" spans="1:32" x14ac:dyDescent="0.25">
      <c r="A1911" t="s">
        <v>8813</v>
      </c>
      <c r="B1911" t="s">
        <v>8814</v>
      </c>
      <c r="C1911" t="s">
        <v>8815</v>
      </c>
      <c r="D1911" t="s">
        <v>8816</v>
      </c>
      <c r="E1911" t="s">
        <v>253</v>
      </c>
      <c r="F1911">
        <v>5</v>
      </c>
      <c r="G1911">
        <v>2022</v>
      </c>
      <c r="H1911" s="1">
        <v>44957.398084803244</v>
      </c>
      <c r="I1911" t="s">
        <v>8601</v>
      </c>
      <c r="J1911">
        <v>7617.93</v>
      </c>
      <c r="K1911">
        <v>0</v>
      </c>
      <c r="L1911" t="s">
        <v>38</v>
      </c>
      <c r="M1911" t="s">
        <v>79</v>
      </c>
      <c r="Q1911">
        <v>7617.93</v>
      </c>
      <c r="R1911" t="s">
        <v>52</v>
      </c>
      <c r="S1911">
        <v>40.185054999999998</v>
      </c>
      <c r="T1911">
        <v>-85.441153</v>
      </c>
      <c r="U1911">
        <v>20.499999997000003</v>
      </c>
      <c r="V1911">
        <v>3</v>
      </c>
      <c r="W1911">
        <v>27</v>
      </c>
      <c r="X1911">
        <v>17.7</v>
      </c>
      <c r="Y1911">
        <v>6430.2</v>
      </c>
      <c r="Z1911">
        <v>18000506001</v>
      </c>
      <c r="AA1911">
        <v>3642.0943774000002</v>
      </c>
      <c r="AB1911" t="s">
        <v>53</v>
      </c>
      <c r="AC1911" t="s">
        <v>54</v>
      </c>
      <c r="AD1911" t="s">
        <v>54</v>
      </c>
      <c r="AE1911" t="s">
        <v>65</v>
      </c>
      <c r="AF1911" t="s">
        <v>8817</v>
      </c>
    </row>
    <row r="1912" spans="1:32" x14ac:dyDescent="0.25">
      <c r="A1912" t="s">
        <v>8818</v>
      </c>
      <c r="B1912" t="s">
        <v>8819</v>
      </c>
      <c r="C1912" t="s">
        <v>8819</v>
      </c>
      <c r="D1912" t="s">
        <v>8644</v>
      </c>
      <c r="E1912" t="s">
        <v>99</v>
      </c>
      <c r="F1912">
        <v>6</v>
      </c>
      <c r="G1912">
        <v>2022</v>
      </c>
      <c r="H1912" s="1">
        <v>44819.346928530096</v>
      </c>
      <c r="I1912" t="s">
        <v>8601</v>
      </c>
      <c r="J1912">
        <v>7358.43</v>
      </c>
      <c r="K1912">
        <v>0</v>
      </c>
      <c r="L1912" t="s">
        <v>38</v>
      </c>
      <c r="M1912" t="s">
        <v>79</v>
      </c>
      <c r="Q1912">
        <v>7358.43</v>
      </c>
      <c r="R1912" t="s">
        <v>94</v>
      </c>
      <c r="S1912">
        <v>32.709733</v>
      </c>
      <c r="T1912">
        <v>-96.541832999999997</v>
      </c>
      <c r="U1912">
        <v>22.756166669999999</v>
      </c>
      <c r="V1912">
        <v>1</v>
      </c>
      <c r="W1912">
        <v>41</v>
      </c>
      <c r="X1912">
        <v>33</v>
      </c>
      <c r="Y1912">
        <v>8306.4779999999992</v>
      </c>
      <c r="Z1912">
        <v>48004354004</v>
      </c>
      <c r="AA1912">
        <v>9861.1526315293722</v>
      </c>
      <c r="AB1912" t="s">
        <v>54</v>
      </c>
      <c r="AC1912" t="s">
        <v>54</v>
      </c>
      <c r="AD1912" t="s">
        <v>54</v>
      </c>
      <c r="AE1912" t="s">
        <v>73</v>
      </c>
      <c r="AF1912" t="s">
        <v>8820</v>
      </c>
    </row>
    <row r="1913" spans="1:32" x14ac:dyDescent="0.25">
      <c r="A1913" t="s">
        <v>8821</v>
      </c>
      <c r="B1913" t="s">
        <v>8822</v>
      </c>
      <c r="C1913" t="s">
        <v>8823</v>
      </c>
      <c r="D1913" t="s">
        <v>672</v>
      </c>
      <c r="E1913" t="s">
        <v>93</v>
      </c>
      <c r="F1913">
        <v>4</v>
      </c>
      <c r="G1913">
        <v>2022</v>
      </c>
      <c r="H1913" s="1">
        <v>44950.504466562503</v>
      </c>
      <c r="I1913" t="s">
        <v>8601</v>
      </c>
      <c r="J1913">
        <v>7302.3</v>
      </c>
      <c r="K1913">
        <v>0</v>
      </c>
      <c r="L1913" t="s">
        <v>38</v>
      </c>
      <c r="M1913" t="s">
        <v>79</v>
      </c>
      <c r="Q1913">
        <v>7302.3</v>
      </c>
      <c r="R1913" t="s">
        <v>94</v>
      </c>
      <c r="S1913">
        <v>38.08614</v>
      </c>
      <c r="T1913">
        <v>-85.898780000000002</v>
      </c>
      <c r="U1913">
        <v>35.767499999999998</v>
      </c>
      <c r="V1913">
        <v>1</v>
      </c>
      <c r="W1913">
        <v>60</v>
      </c>
      <c r="X1913">
        <v>33.4</v>
      </c>
      <c r="Y1913">
        <v>12956.64</v>
      </c>
      <c r="Z1913">
        <v>21000025011</v>
      </c>
      <c r="AA1913">
        <v>10875.293810916401</v>
      </c>
      <c r="AB1913" t="s">
        <v>54</v>
      </c>
      <c r="AC1913" t="s">
        <v>54</v>
      </c>
      <c r="AD1913" t="s">
        <v>54</v>
      </c>
      <c r="AE1913" t="s">
        <v>73</v>
      </c>
      <c r="AF1913" t="s">
        <v>8824</v>
      </c>
    </row>
    <row r="1914" spans="1:32" x14ac:dyDescent="0.25">
      <c r="A1914" t="s">
        <v>8825</v>
      </c>
      <c r="B1914" t="s">
        <v>8826</v>
      </c>
      <c r="C1914" t="s">
        <v>8827</v>
      </c>
      <c r="D1914" t="s">
        <v>8658</v>
      </c>
      <c r="E1914" t="s">
        <v>85</v>
      </c>
      <c r="F1914">
        <v>2</v>
      </c>
      <c r="G1914">
        <v>2022</v>
      </c>
      <c r="H1914" s="1">
        <v>44974.671776030096</v>
      </c>
      <c r="I1914" t="s">
        <v>8601</v>
      </c>
      <c r="J1914">
        <v>6480</v>
      </c>
      <c r="K1914">
        <v>0</v>
      </c>
      <c r="L1914" t="s">
        <v>38</v>
      </c>
      <c r="M1914" t="s">
        <v>39</v>
      </c>
      <c r="N1914">
        <v>25996.5</v>
      </c>
      <c r="Q1914">
        <v>16.100000000000001</v>
      </c>
      <c r="R1914" t="s">
        <v>806</v>
      </c>
      <c r="S1914">
        <v>40.654919999999997</v>
      </c>
      <c r="T1914">
        <v>-73.881110000000007</v>
      </c>
      <c r="U1914">
        <v>0</v>
      </c>
      <c r="V1914">
        <v>1</v>
      </c>
      <c r="W1914">
        <v>85</v>
      </c>
      <c r="X1914">
        <v>0</v>
      </c>
      <c r="Y1914">
        <v>0</v>
      </c>
      <c r="Z1914">
        <v>36002001006</v>
      </c>
      <c r="AA1914">
        <v>27144.529394762201</v>
      </c>
      <c r="AB1914" t="s">
        <v>53</v>
      </c>
      <c r="AC1914" t="s">
        <v>54</v>
      </c>
      <c r="AD1914" t="s">
        <v>54</v>
      </c>
      <c r="AE1914" t="s">
        <v>65</v>
      </c>
      <c r="AF1914" t="s">
        <v>8828</v>
      </c>
    </row>
    <row r="1915" spans="1:32" x14ac:dyDescent="0.25">
      <c r="A1915" t="s">
        <v>8829</v>
      </c>
      <c r="B1915" t="s">
        <v>8830</v>
      </c>
      <c r="C1915" t="s">
        <v>8831</v>
      </c>
      <c r="D1915" t="s">
        <v>8832</v>
      </c>
      <c r="E1915" t="s">
        <v>85</v>
      </c>
      <c r="F1915">
        <v>2</v>
      </c>
      <c r="G1915">
        <v>2022</v>
      </c>
      <c r="H1915" s="1">
        <v>44974.609142800924</v>
      </c>
      <c r="I1915" t="s">
        <v>8601</v>
      </c>
      <c r="J1915">
        <v>6472</v>
      </c>
      <c r="K1915">
        <v>0</v>
      </c>
      <c r="L1915" t="s">
        <v>38</v>
      </c>
      <c r="M1915" t="s">
        <v>79</v>
      </c>
      <c r="Q1915">
        <v>6589</v>
      </c>
      <c r="R1915" t="s">
        <v>94</v>
      </c>
      <c r="S1915">
        <v>40.640388999999999</v>
      </c>
      <c r="T1915">
        <v>-74.125777999999997</v>
      </c>
      <c r="U1915">
        <v>29.083333329999999</v>
      </c>
      <c r="V1915">
        <v>1</v>
      </c>
      <c r="W1915">
        <v>60</v>
      </c>
      <c r="X1915">
        <v>0</v>
      </c>
      <c r="Y1915">
        <v>10613</v>
      </c>
      <c r="Z1915">
        <v>36002001008</v>
      </c>
      <c r="AA1915">
        <v>17123.306715346098</v>
      </c>
      <c r="AB1915" t="s">
        <v>53</v>
      </c>
      <c r="AC1915" t="s">
        <v>54</v>
      </c>
      <c r="AD1915" t="s">
        <v>54</v>
      </c>
      <c r="AE1915" t="s">
        <v>55</v>
      </c>
      <c r="AF1915" t="s">
        <v>8833</v>
      </c>
    </row>
    <row r="1916" spans="1:32" x14ac:dyDescent="0.25">
      <c r="A1916" t="s">
        <v>8834</v>
      </c>
      <c r="B1916" t="s">
        <v>8835</v>
      </c>
      <c r="C1916" t="s">
        <v>8836</v>
      </c>
      <c r="D1916" t="s">
        <v>8837</v>
      </c>
      <c r="E1916" t="s">
        <v>503</v>
      </c>
      <c r="F1916">
        <v>5</v>
      </c>
      <c r="G1916">
        <v>2022</v>
      </c>
      <c r="H1916" s="1">
        <v>44971.418001331018</v>
      </c>
      <c r="I1916" t="s">
        <v>8601</v>
      </c>
      <c r="J1916">
        <v>6291</v>
      </c>
      <c r="K1916">
        <v>0</v>
      </c>
      <c r="L1916" t="s">
        <v>38</v>
      </c>
      <c r="M1916" t="s">
        <v>479</v>
      </c>
      <c r="P1916">
        <v>4776</v>
      </c>
      <c r="Q1916">
        <v>1515</v>
      </c>
      <c r="R1916" t="s">
        <v>94</v>
      </c>
      <c r="S1916">
        <v>42.22486</v>
      </c>
      <c r="T1916">
        <v>-83.554419999999993</v>
      </c>
      <c r="U1916">
        <v>25.269166667</v>
      </c>
      <c r="V1916">
        <v>2</v>
      </c>
      <c r="W1916">
        <v>0</v>
      </c>
      <c r="X1916">
        <v>0</v>
      </c>
      <c r="Y1916">
        <v>9070.15</v>
      </c>
      <c r="Z1916">
        <v>26000727002</v>
      </c>
      <c r="AA1916">
        <v>12771.732353228581</v>
      </c>
      <c r="AB1916" t="s">
        <v>87</v>
      </c>
      <c r="AC1916" t="s">
        <v>54</v>
      </c>
      <c r="AD1916" t="s">
        <v>54</v>
      </c>
      <c r="AE1916" t="s">
        <v>65</v>
      </c>
      <c r="AF1916" t="s">
        <v>8838</v>
      </c>
    </row>
    <row r="1917" spans="1:32" x14ac:dyDescent="0.25">
      <c r="A1917" t="s">
        <v>8839</v>
      </c>
      <c r="B1917" t="s">
        <v>8840</v>
      </c>
      <c r="C1917" t="s">
        <v>8841</v>
      </c>
      <c r="D1917" t="s">
        <v>6164</v>
      </c>
      <c r="E1917" t="s">
        <v>36</v>
      </c>
      <c r="F1917">
        <v>9</v>
      </c>
      <c r="G1917">
        <v>2022</v>
      </c>
      <c r="H1917" s="1">
        <v>44978.73557016204</v>
      </c>
      <c r="I1917" t="s">
        <v>8601</v>
      </c>
      <c r="J1917">
        <v>6252.82</v>
      </c>
      <c r="K1917">
        <v>0</v>
      </c>
      <c r="L1917" t="s">
        <v>38</v>
      </c>
      <c r="M1917" t="s">
        <v>39</v>
      </c>
      <c r="N1917">
        <v>514.96</v>
      </c>
      <c r="Q1917">
        <v>5737.87</v>
      </c>
      <c r="R1917" t="s">
        <v>561</v>
      </c>
      <c r="S1917">
        <v>33.963889000000002</v>
      </c>
      <c r="T1917">
        <v>-117.4575</v>
      </c>
      <c r="U1917">
        <v>26.290833330000002</v>
      </c>
      <c r="V1917">
        <v>2</v>
      </c>
      <c r="W1917">
        <v>46</v>
      </c>
      <c r="X1917">
        <v>29.3</v>
      </c>
      <c r="Y1917">
        <v>9596.32</v>
      </c>
      <c r="Z1917">
        <v>6008001001</v>
      </c>
      <c r="AA1917">
        <v>14659.429869035001</v>
      </c>
      <c r="AB1917" t="s">
        <v>53</v>
      </c>
      <c r="AC1917" t="s">
        <v>42</v>
      </c>
      <c r="AD1917" t="s">
        <v>54</v>
      </c>
      <c r="AE1917" t="s">
        <v>65</v>
      </c>
      <c r="AF1917" t="s">
        <v>8842</v>
      </c>
    </row>
    <row r="1918" spans="1:32" x14ac:dyDescent="0.25">
      <c r="A1918" t="s">
        <v>8843</v>
      </c>
      <c r="B1918" t="s">
        <v>8844</v>
      </c>
      <c r="C1918" t="s">
        <v>8845</v>
      </c>
      <c r="D1918" t="s">
        <v>4533</v>
      </c>
      <c r="E1918" t="s">
        <v>641</v>
      </c>
      <c r="F1918">
        <v>3</v>
      </c>
      <c r="G1918">
        <v>2022</v>
      </c>
      <c r="H1918" s="1">
        <v>44967.673788356478</v>
      </c>
      <c r="I1918" t="s">
        <v>8601</v>
      </c>
      <c r="J1918">
        <v>6125.7</v>
      </c>
      <c r="K1918">
        <v>0</v>
      </c>
      <c r="L1918" t="s">
        <v>38</v>
      </c>
      <c r="M1918" t="s">
        <v>479</v>
      </c>
      <c r="P1918">
        <v>5593.7</v>
      </c>
      <c r="Q1918">
        <v>532</v>
      </c>
      <c r="R1918" t="s">
        <v>94</v>
      </c>
      <c r="S1918">
        <v>38.619</v>
      </c>
      <c r="T1918">
        <v>-77.282200000000003</v>
      </c>
      <c r="U1918">
        <v>14.483333330000001</v>
      </c>
      <c r="V1918">
        <v>1</v>
      </c>
      <c r="W1918">
        <v>24</v>
      </c>
      <c r="X1918">
        <v>0</v>
      </c>
      <c r="Y1918">
        <v>5287.8</v>
      </c>
      <c r="Z1918">
        <v>51000199012</v>
      </c>
      <c r="AA1918">
        <v>5526.8782177045005</v>
      </c>
      <c r="AB1918" t="s">
        <v>54</v>
      </c>
      <c r="AC1918" t="s">
        <v>54</v>
      </c>
      <c r="AD1918" t="s">
        <v>54</v>
      </c>
      <c r="AE1918" t="s">
        <v>73</v>
      </c>
      <c r="AF1918" t="s">
        <v>8846</v>
      </c>
    </row>
    <row r="1919" spans="1:32" x14ac:dyDescent="0.25">
      <c r="A1919" t="s">
        <v>8847</v>
      </c>
      <c r="B1919" t="s">
        <v>8848</v>
      </c>
      <c r="C1919" t="s">
        <v>8849</v>
      </c>
      <c r="D1919" t="s">
        <v>1764</v>
      </c>
      <c r="E1919" t="s">
        <v>1719</v>
      </c>
      <c r="F1919">
        <v>7</v>
      </c>
      <c r="G1919">
        <v>2022</v>
      </c>
      <c r="H1919" s="1">
        <v>44974.756614351849</v>
      </c>
      <c r="I1919" t="s">
        <v>8601</v>
      </c>
      <c r="J1919">
        <v>6045.97</v>
      </c>
      <c r="K1919">
        <v>0</v>
      </c>
      <c r="L1919" t="s">
        <v>38</v>
      </c>
      <c r="M1919" t="s">
        <v>51</v>
      </c>
      <c r="N1919">
        <v>6045.97</v>
      </c>
      <c r="R1919" t="s">
        <v>52</v>
      </c>
      <c r="S1919">
        <v>39.042149999999999</v>
      </c>
      <c r="T1919">
        <v>-94.813320000000004</v>
      </c>
      <c r="U1919">
        <v>11.136825</v>
      </c>
      <c r="V1919">
        <v>1</v>
      </c>
      <c r="W1919">
        <v>18.75</v>
      </c>
      <c r="X1919">
        <v>0</v>
      </c>
      <c r="Y1919">
        <v>4071.5306999999998</v>
      </c>
      <c r="Z1919">
        <v>20000498010</v>
      </c>
      <c r="AA1919">
        <v>6464.717519885</v>
      </c>
      <c r="AB1919" t="s">
        <v>53</v>
      </c>
      <c r="AC1919" t="s">
        <v>54</v>
      </c>
      <c r="AD1919" t="s">
        <v>54</v>
      </c>
      <c r="AE1919" t="s">
        <v>438</v>
      </c>
      <c r="AF1919" t="s">
        <v>8850</v>
      </c>
    </row>
    <row r="1920" spans="1:32" x14ac:dyDescent="0.25">
      <c r="A1920" t="s">
        <v>8851</v>
      </c>
      <c r="B1920" t="s">
        <v>8852</v>
      </c>
      <c r="C1920" t="s">
        <v>8853</v>
      </c>
      <c r="D1920" t="s">
        <v>8854</v>
      </c>
      <c r="E1920" t="s">
        <v>600</v>
      </c>
      <c r="F1920">
        <v>4</v>
      </c>
      <c r="G1920">
        <v>2022</v>
      </c>
      <c r="H1920" s="1">
        <v>44965.566885324071</v>
      </c>
      <c r="I1920" t="s">
        <v>8601</v>
      </c>
      <c r="J1920">
        <v>5869</v>
      </c>
      <c r="K1920">
        <v>0</v>
      </c>
      <c r="L1920" t="s">
        <v>38</v>
      </c>
      <c r="M1920" t="s">
        <v>51</v>
      </c>
      <c r="N1920">
        <v>5869</v>
      </c>
      <c r="R1920" t="s">
        <v>40</v>
      </c>
      <c r="S1920">
        <v>30.589172999999999</v>
      </c>
      <c r="T1920">
        <v>-87.262210999999994</v>
      </c>
      <c r="U1920">
        <v>2.4591666669999999</v>
      </c>
      <c r="V1920">
        <v>1</v>
      </c>
      <c r="W1920">
        <v>22.5</v>
      </c>
      <c r="X1920">
        <v>0</v>
      </c>
      <c r="Y1920">
        <v>897.41200000000003</v>
      </c>
      <c r="Z1920">
        <v>12000047008</v>
      </c>
      <c r="AA1920">
        <v>7193.1363953649998</v>
      </c>
      <c r="AB1920" t="s">
        <v>54</v>
      </c>
      <c r="AC1920" t="s">
        <v>54</v>
      </c>
      <c r="AD1920" t="s">
        <v>451</v>
      </c>
      <c r="AE1920" t="s">
        <v>73</v>
      </c>
      <c r="AF1920" t="s">
        <v>8855</v>
      </c>
    </row>
    <row r="1921" spans="1:32" x14ac:dyDescent="0.25">
      <c r="A1921" t="s">
        <v>8856</v>
      </c>
      <c r="B1921" t="s">
        <v>8857</v>
      </c>
      <c r="C1921" t="s">
        <v>8858</v>
      </c>
      <c r="D1921" t="s">
        <v>8859</v>
      </c>
      <c r="E1921" t="s">
        <v>85</v>
      </c>
      <c r="F1921">
        <v>2</v>
      </c>
      <c r="G1921">
        <v>2022</v>
      </c>
      <c r="H1921" s="1">
        <v>44974.611016828705</v>
      </c>
      <c r="I1921" t="s">
        <v>8601</v>
      </c>
      <c r="J1921">
        <v>5859</v>
      </c>
      <c r="K1921">
        <v>0</v>
      </c>
      <c r="L1921" t="s">
        <v>38</v>
      </c>
      <c r="M1921" t="s">
        <v>79</v>
      </c>
      <c r="Q1921">
        <v>5864</v>
      </c>
      <c r="R1921" t="s">
        <v>94</v>
      </c>
      <c r="S1921">
        <v>40.795555999999998</v>
      </c>
      <c r="T1921">
        <v>-73.839332999999996</v>
      </c>
      <c r="U1921">
        <v>60.583333330000002</v>
      </c>
      <c r="V1921">
        <v>1</v>
      </c>
      <c r="W1921">
        <v>80</v>
      </c>
      <c r="X1921">
        <v>0</v>
      </c>
      <c r="Y1921">
        <v>22115</v>
      </c>
      <c r="Z1921">
        <v>36002001004</v>
      </c>
      <c r="AA1921">
        <v>25687.691643802202</v>
      </c>
      <c r="AB1921" t="s">
        <v>53</v>
      </c>
      <c r="AC1921" t="s">
        <v>54</v>
      </c>
      <c r="AD1921" t="s">
        <v>54</v>
      </c>
      <c r="AE1921" t="s">
        <v>55</v>
      </c>
      <c r="AF1921" t="s">
        <v>8860</v>
      </c>
    </row>
    <row r="1922" spans="1:32" x14ac:dyDescent="0.25">
      <c r="A1922" t="s">
        <v>8861</v>
      </c>
      <c r="B1922" t="s">
        <v>8862</v>
      </c>
      <c r="C1922" t="s">
        <v>8863</v>
      </c>
      <c r="D1922" t="s">
        <v>285</v>
      </c>
      <c r="E1922" t="s">
        <v>543</v>
      </c>
      <c r="F1922">
        <v>7</v>
      </c>
      <c r="G1922">
        <v>2022</v>
      </c>
      <c r="H1922" s="1">
        <v>44967.602820659726</v>
      </c>
      <c r="I1922" t="s">
        <v>8601</v>
      </c>
      <c r="J1922">
        <v>5745</v>
      </c>
      <c r="K1922">
        <v>0</v>
      </c>
      <c r="L1922" t="s">
        <v>38</v>
      </c>
      <c r="M1922" t="s">
        <v>39</v>
      </c>
      <c r="N1922">
        <v>5278</v>
      </c>
      <c r="Q1922">
        <v>719</v>
      </c>
      <c r="R1922" t="s">
        <v>52</v>
      </c>
      <c r="S1922">
        <v>37.150700000000001</v>
      </c>
      <c r="T1922">
        <v>-93.363399999999999</v>
      </c>
      <c r="U1922">
        <v>35.645000000000003</v>
      </c>
      <c r="V1922">
        <v>1</v>
      </c>
      <c r="W1922">
        <v>0</v>
      </c>
      <c r="X1922">
        <v>0</v>
      </c>
      <c r="Y1922">
        <v>13003.52</v>
      </c>
      <c r="Z1922">
        <v>29001026001</v>
      </c>
      <c r="AA1922">
        <v>14113.115712425</v>
      </c>
      <c r="AB1922" t="s">
        <v>53</v>
      </c>
      <c r="AC1922" t="s">
        <v>42</v>
      </c>
      <c r="AD1922" t="s">
        <v>54</v>
      </c>
      <c r="AE1922" t="s">
        <v>65</v>
      </c>
      <c r="AF1922" t="s">
        <v>8864</v>
      </c>
    </row>
    <row r="1923" spans="1:32" x14ac:dyDescent="0.25">
      <c r="A1923" t="s">
        <v>8865</v>
      </c>
      <c r="B1923" t="s">
        <v>8866</v>
      </c>
      <c r="C1923" t="s">
        <v>8867</v>
      </c>
      <c r="D1923" t="s">
        <v>8868</v>
      </c>
      <c r="E1923" t="s">
        <v>85</v>
      </c>
      <c r="F1923">
        <v>2</v>
      </c>
      <c r="G1923">
        <v>2022</v>
      </c>
      <c r="H1923" s="1">
        <v>44967.49168107639</v>
      </c>
      <c r="I1923" t="s">
        <v>8601</v>
      </c>
      <c r="J1923">
        <v>5724.87</v>
      </c>
      <c r="K1923">
        <v>0</v>
      </c>
      <c r="L1923" t="s">
        <v>38</v>
      </c>
      <c r="M1923" t="s">
        <v>79</v>
      </c>
      <c r="Q1923">
        <v>5724.87</v>
      </c>
      <c r="R1923" t="s">
        <v>94</v>
      </c>
      <c r="S1923">
        <v>40.652306000000003</v>
      </c>
      <c r="T1923">
        <v>-73.506472000000002</v>
      </c>
      <c r="U1923">
        <v>0</v>
      </c>
      <c r="V1923">
        <v>1</v>
      </c>
      <c r="W1923">
        <v>72</v>
      </c>
      <c r="X1923">
        <v>0</v>
      </c>
      <c r="Y1923">
        <v>0</v>
      </c>
      <c r="Z1923">
        <v>36001010006</v>
      </c>
      <c r="AA1923">
        <v>23503.70975039429</v>
      </c>
      <c r="AB1923" t="s">
        <v>53</v>
      </c>
      <c r="AC1923" t="s">
        <v>42</v>
      </c>
      <c r="AD1923" t="s">
        <v>54</v>
      </c>
      <c r="AE1923" t="s">
        <v>73</v>
      </c>
      <c r="AF1923" t="s">
        <v>8869</v>
      </c>
    </row>
    <row r="1924" spans="1:32" x14ac:dyDescent="0.25">
      <c r="A1924" t="s">
        <v>8870</v>
      </c>
      <c r="B1924" t="s">
        <v>8871</v>
      </c>
      <c r="C1924" t="s">
        <v>8872</v>
      </c>
      <c r="D1924" t="s">
        <v>8873</v>
      </c>
      <c r="E1924" t="s">
        <v>85</v>
      </c>
      <c r="F1924">
        <v>2</v>
      </c>
      <c r="G1924">
        <v>2022</v>
      </c>
      <c r="H1924" s="1">
        <v>44967.488607766201</v>
      </c>
      <c r="I1924" t="s">
        <v>8601</v>
      </c>
      <c r="J1924">
        <v>5684.58</v>
      </c>
      <c r="K1924">
        <v>0</v>
      </c>
      <c r="L1924" t="s">
        <v>38</v>
      </c>
      <c r="M1924" t="s">
        <v>79</v>
      </c>
      <c r="Q1924">
        <v>5684.58</v>
      </c>
      <c r="R1924" t="s">
        <v>94</v>
      </c>
      <c r="S1924">
        <v>40.632277999999999</v>
      </c>
      <c r="T1924">
        <v>-73.663111000000001</v>
      </c>
      <c r="U1924">
        <v>48.491666670000001</v>
      </c>
      <c r="V1924">
        <v>2</v>
      </c>
      <c r="W1924">
        <v>70</v>
      </c>
      <c r="X1924">
        <v>0</v>
      </c>
      <c r="Y1924">
        <v>17697.3</v>
      </c>
      <c r="Z1924">
        <v>36001010017</v>
      </c>
      <c r="AA1924">
        <v>22401.976201230787</v>
      </c>
      <c r="AB1924" t="s">
        <v>53</v>
      </c>
      <c r="AC1924" t="s">
        <v>42</v>
      </c>
      <c r="AD1924" t="s">
        <v>54</v>
      </c>
      <c r="AE1924" t="s">
        <v>73</v>
      </c>
      <c r="AF1924" t="s">
        <v>8874</v>
      </c>
    </row>
    <row r="1925" spans="1:32" x14ac:dyDescent="0.25">
      <c r="A1925" t="s">
        <v>8875</v>
      </c>
      <c r="B1925" t="s">
        <v>8876</v>
      </c>
      <c r="C1925" t="s">
        <v>8877</v>
      </c>
      <c r="D1925" t="s">
        <v>1254</v>
      </c>
      <c r="E1925" t="s">
        <v>600</v>
      </c>
      <c r="F1925">
        <v>4</v>
      </c>
      <c r="G1925">
        <v>2022</v>
      </c>
      <c r="H1925" s="1">
        <v>44951.871975185182</v>
      </c>
      <c r="I1925" t="s">
        <v>8601</v>
      </c>
      <c r="J1925">
        <v>5487</v>
      </c>
      <c r="K1925">
        <v>0</v>
      </c>
      <c r="L1925" t="s">
        <v>38</v>
      </c>
      <c r="M1925" t="s">
        <v>51</v>
      </c>
      <c r="N1925">
        <v>5487</v>
      </c>
      <c r="R1925" t="s">
        <v>86</v>
      </c>
      <c r="S1925">
        <v>27.823504</v>
      </c>
      <c r="T1925">
        <v>-82.741069999999993</v>
      </c>
      <c r="U1925">
        <v>9.4633333329999996</v>
      </c>
      <c r="V1925">
        <v>1</v>
      </c>
      <c r="W1925">
        <v>33</v>
      </c>
      <c r="X1925">
        <v>9.19</v>
      </c>
      <c r="Y1925">
        <v>3453</v>
      </c>
      <c r="Z1925">
        <v>12000076001</v>
      </c>
      <c r="AA1925">
        <v>10452.810863138</v>
      </c>
      <c r="AB1925" t="s">
        <v>53</v>
      </c>
      <c r="AC1925" t="s">
        <v>42</v>
      </c>
      <c r="AD1925" t="s">
        <v>537</v>
      </c>
      <c r="AE1925" t="s">
        <v>65</v>
      </c>
      <c r="AF1925" t="s">
        <v>8878</v>
      </c>
    </row>
    <row r="1926" spans="1:32" x14ac:dyDescent="0.25">
      <c r="A1926" t="s">
        <v>8879</v>
      </c>
      <c r="B1926" t="s">
        <v>8880</v>
      </c>
      <c r="C1926" t="s">
        <v>8881</v>
      </c>
      <c r="D1926" t="s">
        <v>8882</v>
      </c>
      <c r="E1926" t="s">
        <v>247</v>
      </c>
      <c r="F1926">
        <v>1</v>
      </c>
      <c r="G1926">
        <v>2022</v>
      </c>
      <c r="H1926" s="1">
        <v>44985.370467638888</v>
      </c>
      <c r="I1926" t="s">
        <v>8601</v>
      </c>
      <c r="J1926">
        <v>5409</v>
      </c>
      <c r="K1926">
        <v>0</v>
      </c>
      <c r="L1926" t="s">
        <v>38</v>
      </c>
      <c r="M1926" t="s">
        <v>79</v>
      </c>
      <c r="Q1926">
        <v>5409</v>
      </c>
      <c r="R1926" t="s">
        <v>52</v>
      </c>
      <c r="S1926">
        <v>41.595387000000002</v>
      </c>
      <c r="T1926">
        <v>-70.905557999999999</v>
      </c>
      <c r="U1926">
        <v>19.074999999999999</v>
      </c>
      <c r="V1926">
        <v>2</v>
      </c>
      <c r="W1926">
        <v>30</v>
      </c>
      <c r="X1926">
        <v>0</v>
      </c>
      <c r="Y1926">
        <v>6956.9</v>
      </c>
      <c r="Z1926">
        <v>25000040001</v>
      </c>
      <c r="AA1926">
        <v>10780.599357104</v>
      </c>
      <c r="AB1926" t="s">
        <v>54</v>
      </c>
      <c r="AC1926" t="s">
        <v>54</v>
      </c>
      <c r="AD1926" t="s">
        <v>54</v>
      </c>
      <c r="AE1926" t="s">
        <v>65</v>
      </c>
      <c r="AF1926" t="s">
        <v>8883</v>
      </c>
    </row>
    <row r="1927" spans="1:32" x14ac:dyDescent="0.25">
      <c r="A1927" t="s">
        <v>8884</v>
      </c>
      <c r="B1927" t="s">
        <v>8885</v>
      </c>
      <c r="C1927" t="s">
        <v>8886</v>
      </c>
      <c r="D1927" t="s">
        <v>8887</v>
      </c>
      <c r="E1927" t="s">
        <v>514</v>
      </c>
      <c r="F1927">
        <v>1</v>
      </c>
      <c r="G1927">
        <v>2022</v>
      </c>
      <c r="H1927" s="1">
        <v>44970.565095335645</v>
      </c>
      <c r="I1927" t="s">
        <v>8601</v>
      </c>
      <c r="J1927">
        <v>5391.08</v>
      </c>
      <c r="K1927">
        <v>0</v>
      </c>
      <c r="L1927" t="s">
        <v>38</v>
      </c>
      <c r="M1927" t="s">
        <v>63</v>
      </c>
      <c r="P1927">
        <v>5391.08</v>
      </c>
      <c r="R1927" t="s">
        <v>38</v>
      </c>
      <c r="S1927">
        <v>41.752600000000001</v>
      </c>
      <c r="T1927">
        <v>-71.442499999999995</v>
      </c>
      <c r="U1927">
        <v>7.5833333329999997</v>
      </c>
      <c r="V1927">
        <v>1</v>
      </c>
      <c r="W1927">
        <v>20.2</v>
      </c>
      <c r="X1927">
        <v>11.78</v>
      </c>
      <c r="Y1927">
        <v>2764.5</v>
      </c>
      <c r="Z1927">
        <v>44000006001</v>
      </c>
      <c r="AA1927">
        <v>5900.1928913879992</v>
      </c>
      <c r="AB1927" t="s">
        <v>54</v>
      </c>
      <c r="AC1927" t="s">
        <v>64</v>
      </c>
      <c r="AD1927" t="s">
        <v>54</v>
      </c>
      <c r="AE1927" t="s">
        <v>55</v>
      </c>
      <c r="AF1927" t="s">
        <v>8888</v>
      </c>
    </row>
    <row r="1928" spans="1:32" x14ac:dyDescent="0.25">
      <c r="A1928" t="s">
        <v>8889</v>
      </c>
      <c r="B1928" t="s">
        <v>8890</v>
      </c>
      <c r="C1928" t="s">
        <v>8891</v>
      </c>
      <c r="D1928" t="s">
        <v>8258</v>
      </c>
      <c r="E1928" t="s">
        <v>50</v>
      </c>
      <c r="F1928">
        <v>10</v>
      </c>
      <c r="G1928">
        <v>2022</v>
      </c>
      <c r="H1928" s="1">
        <v>44972.807341041669</v>
      </c>
      <c r="I1928" t="s">
        <v>8601</v>
      </c>
      <c r="J1928">
        <v>5343</v>
      </c>
      <c r="K1928">
        <v>0</v>
      </c>
      <c r="L1928" t="s">
        <v>38</v>
      </c>
      <c r="M1928" t="s">
        <v>51</v>
      </c>
      <c r="N1928">
        <v>5343</v>
      </c>
      <c r="R1928" t="s">
        <v>52</v>
      </c>
      <c r="S1928">
        <v>45.49503</v>
      </c>
      <c r="T1928">
        <v>-122.944973</v>
      </c>
      <c r="U1928">
        <v>34</v>
      </c>
      <c r="V1928">
        <v>1</v>
      </c>
      <c r="W1928">
        <v>39</v>
      </c>
      <c r="X1928">
        <v>0</v>
      </c>
      <c r="Y1928">
        <v>9805.7197610000003</v>
      </c>
      <c r="Z1928">
        <v>41000022013</v>
      </c>
      <c r="AA1928">
        <v>14034.810683310898</v>
      </c>
      <c r="AB1928" t="s">
        <v>53</v>
      </c>
      <c r="AC1928" t="s">
        <v>42</v>
      </c>
      <c r="AD1928" t="s">
        <v>54</v>
      </c>
      <c r="AE1928" t="s">
        <v>55</v>
      </c>
      <c r="AF1928" t="s">
        <v>8892</v>
      </c>
    </row>
    <row r="1929" spans="1:32" x14ac:dyDescent="0.25">
      <c r="A1929" t="s">
        <v>8893</v>
      </c>
      <c r="B1929" t="s">
        <v>8894</v>
      </c>
      <c r="C1929" t="s">
        <v>8895</v>
      </c>
      <c r="D1929" t="s">
        <v>8896</v>
      </c>
      <c r="E1929" t="s">
        <v>172</v>
      </c>
      <c r="F1929">
        <v>4</v>
      </c>
      <c r="G1929">
        <v>2022</v>
      </c>
      <c r="H1929" s="1">
        <v>44974.447697847223</v>
      </c>
      <c r="I1929" t="s">
        <v>8601</v>
      </c>
      <c r="J1929">
        <v>5273</v>
      </c>
      <c r="K1929">
        <v>0</v>
      </c>
      <c r="L1929" t="s">
        <v>38</v>
      </c>
      <c r="M1929" t="s">
        <v>39</v>
      </c>
      <c r="N1929">
        <v>762</v>
      </c>
      <c r="Q1929">
        <v>4511</v>
      </c>
      <c r="R1929" t="s">
        <v>806</v>
      </c>
      <c r="S1929">
        <v>32.758611000000002</v>
      </c>
      <c r="T1929">
        <v>-79.949444</v>
      </c>
      <c r="U1929">
        <v>23.5</v>
      </c>
      <c r="V1929">
        <v>1</v>
      </c>
      <c r="W1929">
        <v>0</v>
      </c>
      <c r="X1929">
        <v>0</v>
      </c>
      <c r="Y1929">
        <v>8585</v>
      </c>
      <c r="Z1929">
        <v>45000266001</v>
      </c>
      <c r="AA1929">
        <v>11363.15235276913</v>
      </c>
      <c r="AB1929" t="s">
        <v>41</v>
      </c>
      <c r="AC1929" t="s">
        <v>54</v>
      </c>
      <c r="AD1929" t="s">
        <v>54</v>
      </c>
      <c r="AE1929" t="s">
        <v>55</v>
      </c>
      <c r="AF1929" t="s">
        <v>8897</v>
      </c>
    </row>
    <row r="1930" spans="1:32" x14ac:dyDescent="0.25">
      <c r="A1930" t="s">
        <v>8898</v>
      </c>
      <c r="B1930" t="s">
        <v>8899</v>
      </c>
      <c r="C1930" t="s">
        <v>8900</v>
      </c>
      <c r="D1930" t="s">
        <v>8901</v>
      </c>
      <c r="E1930" t="s">
        <v>213</v>
      </c>
      <c r="F1930">
        <v>3</v>
      </c>
      <c r="G1930">
        <v>2022</v>
      </c>
      <c r="H1930" s="1">
        <v>44972.383151793983</v>
      </c>
      <c r="I1930" t="s">
        <v>8601</v>
      </c>
      <c r="J1930">
        <v>5220.6000000000004</v>
      </c>
      <c r="K1930">
        <v>0</v>
      </c>
      <c r="L1930" t="s">
        <v>38</v>
      </c>
      <c r="M1930" t="s">
        <v>63</v>
      </c>
      <c r="P1930">
        <v>5220.6000000000004</v>
      </c>
      <c r="R1930" t="s">
        <v>38</v>
      </c>
      <c r="S1930">
        <v>41.233170000000001</v>
      </c>
      <c r="T1930">
        <v>-75.939080000000004</v>
      </c>
      <c r="U1930">
        <v>26.44166667</v>
      </c>
      <c r="V1930">
        <v>1</v>
      </c>
      <c r="W1930">
        <v>50</v>
      </c>
      <c r="X1930">
        <v>0</v>
      </c>
      <c r="Y1930">
        <v>9627.7000000000007</v>
      </c>
      <c r="Z1930">
        <v>42002099001</v>
      </c>
      <c r="AA1930">
        <v>13166.171174300998</v>
      </c>
      <c r="AB1930" t="s">
        <v>54</v>
      </c>
      <c r="AC1930" t="s">
        <v>64</v>
      </c>
      <c r="AD1930" t="s">
        <v>54</v>
      </c>
      <c r="AE1930" t="s">
        <v>65</v>
      </c>
      <c r="AF1930" t="s">
        <v>8902</v>
      </c>
    </row>
    <row r="1931" spans="1:32" x14ac:dyDescent="0.25">
      <c r="A1931" t="s">
        <v>8903</v>
      </c>
      <c r="B1931" t="s">
        <v>8904</v>
      </c>
      <c r="C1931" t="s">
        <v>8905</v>
      </c>
      <c r="D1931" t="s">
        <v>8906</v>
      </c>
      <c r="E1931" t="s">
        <v>111</v>
      </c>
      <c r="F1931">
        <v>4</v>
      </c>
      <c r="G1931">
        <v>2022</v>
      </c>
      <c r="H1931" s="1">
        <v>44957.612553298612</v>
      </c>
      <c r="I1931" t="s">
        <v>8601</v>
      </c>
      <c r="J1931">
        <v>5204</v>
      </c>
      <c r="K1931">
        <v>0</v>
      </c>
      <c r="L1931" t="s">
        <v>38</v>
      </c>
      <c r="M1931" t="s">
        <v>79</v>
      </c>
      <c r="Q1931">
        <v>5204</v>
      </c>
      <c r="R1931" t="s">
        <v>94</v>
      </c>
      <c r="S1931">
        <v>33.678255999999998</v>
      </c>
      <c r="T1931">
        <v>-84.634493000000006</v>
      </c>
      <c r="U1931">
        <v>18.55833333</v>
      </c>
      <c r="V1931">
        <v>1</v>
      </c>
      <c r="W1931">
        <v>24</v>
      </c>
      <c r="X1931">
        <v>15.8</v>
      </c>
      <c r="Y1931">
        <v>6770.3</v>
      </c>
      <c r="Z1931">
        <v>13000016010</v>
      </c>
      <c r="AA1931">
        <v>4201.1558643308999</v>
      </c>
      <c r="AB1931" t="s">
        <v>41</v>
      </c>
      <c r="AC1931" t="s">
        <v>54</v>
      </c>
      <c r="AD1931" t="s">
        <v>54</v>
      </c>
      <c r="AE1931" t="s">
        <v>73</v>
      </c>
      <c r="AF1931" t="s">
        <v>8907</v>
      </c>
    </row>
    <row r="1932" spans="1:32" x14ac:dyDescent="0.25">
      <c r="A1932" t="s">
        <v>8908</v>
      </c>
      <c r="B1932" t="s">
        <v>8909</v>
      </c>
      <c r="C1932" t="s">
        <v>8909</v>
      </c>
      <c r="D1932" t="s">
        <v>8644</v>
      </c>
      <c r="E1932" t="s">
        <v>99</v>
      </c>
      <c r="F1932">
        <v>6</v>
      </c>
      <c r="G1932">
        <v>2022</v>
      </c>
      <c r="H1932" s="1">
        <v>44819.347916192128</v>
      </c>
      <c r="I1932" t="s">
        <v>8601</v>
      </c>
      <c r="J1932">
        <v>5110.12</v>
      </c>
      <c r="K1932">
        <v>0</v>
      </c>
      <c r="L1932" t="s">
        <v>38</v>
      </c>
      <c r="M1932" t="s">
        <v>79</v>
      </c>
      <c r="Q1932">
        <v>5110.12</v>
      </c>
      <c r="R1932" t="s">
        <v>94</v>
      </c>
      <c r="S1932">
        <v>33.124034999999999</v>
      </c>
      <c r="T1932">
        <v>-96.565557999999996</v>
      </c>
      <c r="U1932">
        <v>16.339416669999999</v>
      </c>
      <c r="V1932">
        <v>1</v>
      </c>
      <c r="W1932">
        <v>24</v>
      </c>
      <c r="X1932">
        <v>0</v>
      </c>
      <c r="Y1932">
        <v>5963.0010000000002</v>
      </c>
      <c r="Z1932">
        <v>48004354001</v>
      </c>
      <c r="AA1932">
        <v>7755.6578719544286</v>
      </c>
      <c r="AB1932" t="s">
        <v>54</v>
      </c>
      <c r="AC1932" t="s">
        <v>54</v>
      </c>
      <c r="AD1932" t="s">
        <v>54</v>
      </c>
      <c r="AE1932" t="s">
        <v>73</v>
      </c>
      <c r="AF1932" t="s">
        <v>8910</v>
      </c>
    </row>
    <row r="1933" spans="1:32" x14ac:dyDescent="0.25">
      <c r="A1933" t="s">
        <v>8911</v>
      </c>
      <c r="B1933" t="s">
        <v>8912</v>
      </c>
      <c r="C1933" t="s">
        <v>8912</v>
      </c>
      <c r="D1933" t="s">
        <v>8913</v>
      </c>
      <c r="E1933" t="s">
        <v>36</v>
      </c>
      <c r="F1933">
        <v>9</v>
      </c>
      <c r="G1933">
        <v>2022</v>
      </c>
      <c r="H1933" s="1">
        <v>44964.439349837965</v>
      </c>
      <c r="I1933" t="s">
        <v>8601</v>
      </c>
      <c r="J1933">
        <v>4927.78</v>
      </c>
      <c r="K1933">
        <v>0</v>
      </c>
      <c r="L1933" t="s">
        <v>38</v>
      </c>
      <c r="M1933" t="s">
        <v>79</v>
      </c>
      <c r="Q1933">
        <v>4927.78</v>
      </c>
      <c r="R1933" t="s">
        <v>86</v>
      </c>
      <c r="S1933">
        <v>37.458333000000003</v>
      </c>
      <c r="T1933">
        <v>-122.110833</v>
      </c>
      <c r="U1933">
        <v>16.794166666999999</v>
      </c>
      <c r="V1933">
        <v>3</v>
      </c>
      <c r="W1933">
        <v>39</v>
      </c>
      <c r="X1933">
        <v>0</v>
      </c>
      <c r="Y1933">
        <v>6005.77</v>
      </c>
      <c r="Z1933">
        <v>6002012001</v>
      </c>
      <c r="AA1933">
        <v>10926.2831322</v>
      </c>
      <c r="AB1933" t="s">
        <v>41</v>
      </c>
      <c r="AC1933" t="s">
        <v>42</v>
      </c>
      <c r="AD1933" t="s">
        <v>54</v>
      </c>
      <c r="AE1933" t="s">
        <v>73</v>
      </c>
      <c r="AF1933" t="s">
        <v>8914</v>
      </c>
    </row>
    <row r="1934" spans="1:32" x14ac:dyDescent="0.25">
      <c r="A1934" t="s">
        <v>8915</v>
      </c>
      <c r="B1934" t="s">
        <v>8916</v>
      </c>
      <c r="C1934" t="s">
        <v>8916</v>
      </c>
      <c r="D1934" t="s">
        <v>8917</v>
      </c>
      <c r="E1934" t="s">
        <v>99</v>
      </c>
      <c r="F1934">
        <v>6</v>
      </c>
      <c r="G1934">
        <v>2022</v>
      </c>
      <c r="H1934" s="1">
        <v>44832.682119641206</v>
      </c>
      <c r="I1934" t="s">
        <v>8601</v>
      </c>
      <c r="J1934">
        <v>4835.1499999999996</v>
      </c>
      <c r="K1934">
        <v>0</v>
      </c>
      <c r="L1934" t="s">
        <v>38</v>
      </c>
      <c r="M1934" t="s">
        <v>79</v>
      </c>
      <c r="Q1934">
        <v>4835.1499999999996</v>
      </c>
      <c r="R1934" t="s">
        <v>94</v>
      </c>
      <c r="S1934">
        <v>30.526199999999999</v>
      </c>
      <c r="T1934">
        <v>-97.619500000000002</v>
      </c>
      <c r="U1934">
        <v>22.678333330000001</v>
      </c>
      <c r="V1934">
        <v>1</v>
      </c>
      <c r="W1934">
        <v>40</v>
      </c>
      <c r="X1934">
        <v>0</v>
      </c>
      <c r="Y1934">
        <v>8277.9699999999993</v>
      </c>
      <c r="Z1934">
        <v>48003111003</v>
      </c>
      <c r="AA1934">
        <v>6865.347901399</v>
      </c>
      <c r="AB1934" t="s">
        <v>54</v>
      </c>
      <c r="AC1934" t="s">
        <v>54</v>
      </c>
      <c r="AD1934" t="s">
        <v>54</v>
      </c>
      <c r="AE1934" t="s">
        <v>73</v>
      </c>
      <c r="AF1934" t="s">
        <v>8918</v>
      </c>
    </row>
    <row r="1935" spans="1:32" x14ac:dyDescent="0.25">
      <c r="A1935" t="s">
        <v>8919</v>
      </c>
      <c r="B1935" t="s">
        <v>8920</v>
      </c>
      <c r="C1935" t="s">
        <v>8921</v>
      </c>
      <c r="D1935" t="s">
        <v>7327</v>
      </c>
      <c r="E1935" t="s">
        <v>36</v>
      </c>
      <c r="F1935">
        <v>9</v>
      </c>
      <c r="G1935">
        <v>2022</v>
      </c>
      <c r="H1935" s="1">
        <v>44965.621535208331</v>
      </c>
      <c r="I1935" t="s">
        <v>8601</v>
      </c>
      <c r="J1935">
        <v>4788</v>
      </c>
      <c r="K1935">
        <v>0</v>
      </c>
      <c r="L1935" t="s">
        <v>38</v>
      </c>
      <c r="M1935" t="s">
        <v>79</v>
      </c>
      <c r="Q1935">
        <v>4261</v>
      </c>
      <c r="R1935" t="s">
        <v>94</v>
      </c>
      <c r="S1935">
        <v>38.866790000000002</v>
      </c>
      <c r="T1935">
        <v>-121.349344</v>
      </c>
      <c r="U1935">
        <v>0</v>
      </c>
      <c r="V1935">
        <v>1</v>
      </c>
      <c r="W1935">
        <v>8.4</v>
      </c>
      <c r="X1935">
        <v>5.4</v>
      </c>
      <c r="Y1935">
        <v>0</v>
      </c>
      <c r="Z1935">
        <v>6005234001</v>
      </c>
      <c r="AA1935">
        <v>855.89217868900005</v>
      </c>
      <c r="AB1935" t="s">
        <v>54</v>
      </c>
      <c r="AC1935" t="s">
        <v>64</v>
      </c>
      <c r="AD1935" t="s">
        <v>54</v>
      </c>
      <c r="AE1935" t="s">
        <v>73</v>
      </c>
      <c r="AF1935" t="s">
        <v>8922</v>
      </c>
    </row>
    <row r="1936" spans="1:32" x14ac:dyDescent="0.25">
      <c r="A1936" t="s">
        <v>8923</v>
      </c>
      <c r="B1936" t="s">
        <v>8924</v>
      </c>
      <c r="C1936" t="s">
        <v>8925</v>
      </c>
      <c r="D1936" t="s">
        <v>8926</v>
      </c>
      <c r="E1936" t="s">
        <v>117</v>
      </c>
      <c r="F1936">
        <v>5</v>
      </c>
      <c r="G1936">
        <v>2022</v>
      </c>
      <c r="H1936" s="1">
        <v>44949.648139537036</v>
      </c>
      <c r="I1936" t="s">
        <v>8601</v>
      </c>
      <c r="J1936">
        <v>4665</v>
      </c>
      <c r="K1936">
        <v>0</v>
      </c>
      <c r="L1936" t="s">
        <v>38</v>
      </c>
      <c r="M1936" t="s">
        <v>51</v>
      </c>
      <c r="N1936">
        <v>3680</v>
      </c>
      <c r="R1936" t="s">
        <v>52</v>
      </c>
      <c r="S1936">
        <v>41.135643999999999</v>
      </c>
      <c r="T1936">
        <v>-87.885396999999998</v>
      </c>
      <c r="U1936">
        <v>13.8215</v>
      </c>
      <c r="V1936">
        <v>3</v>
      </c>
      <c r="W1936">
        <v>45</v>
      </c>
      <c r="X1936">
        <v>25</v>
      </c>
      <c r="Y1936">
        <v>5027.1620000000003</v>
      </c>
      <c r="Z1936">
        <v>17000073001</v>
      </c>
      <c r="AA1936">
        <v>6136.9290259189993</v>
      </c>
      <c r="AB1936" t="s">
        <v>53</v>
      </c>
      <c r="AC1936" t="s">
        <v>42</v>
      </c>
      <c r="AD1936" t="s">
        <v>54</v>
      </c>
      <c r="AE1936" t="s">
        <v>65</v>
      </c>
      <c r="AF1936" t="s">
        <v>8927</v>
      </c>
    </row>
    <row r="1937" spans="1:32" x14ac:dyDescent="0.25">
      <c r="A1937" t="s">
        <v>8928</v>
      </c>
      <c r="B1937" t="s">
        <v>8929</v>
      </c>
      <c r="C1937" t="s">
        <v>8930</v>
      </c>
      <c r="D1937" t="s">
        <v>8931</v>
      </c>
      <c r="E1937" t="s">
        <v>1948</v>
      </c>
      <c r="F1937">
        <v>6</v>
      </c>
      <c r="G1937">
        <v>2022</v>
      </c>
      <c r="H1937" s="1">
        <v>44975.554879027775</v>
      </c>
      <c r="I1937" t="s">
        <v>8601</v>
      </c>
      <c r="J1937">
        <v>4454</v>
      </c>
      <c r="K1937">
        <v>9</v>
      </c>
      <c r="L1937" t="s">
        <v>63</v>
      </c>
      <c r="M1937" t="s">
        <v>479</v>
      </c>
      <c r="P1937">
        <v>3552</v>
      </c>
      <c r="Q1937">
        <v>2689.61</v>
      </c>
      <c r="R1937" t="s">
        <v>94</v>
      </c>
      <c r="S1937">
        <v>29.976666999999999</v>
      </c>
      <c r="T1937">
        <v>-89.997221999999994</v>
      </c>
      <c r="U1937">
        <v>102.50975</v>
      </c>
      <c r="V1937">
        <v>1</v>
      </c>
      <c r="W1937">
        <v>121</v>
      </c>
      <c r="X1937">
        <v>0</v>
      </c>
      <c r="Y1937">
        <v>37459.472000000002</v>
      </c>
      <c r="Z1937">
        <v>22009071001</v>
      </c>
      <c r="AA1937">
        <v>53192.788381926999</v>
      </c>
      <c r="AB1937" t="s">
        <v>54</v>
      </c>
      <c r="AC1937" t="s">
        <v>54</v>
      </c>
      <c r="AD1937" t="s">
        <v>54</v>
      </c>
      <c r="AE1937" t="s">
        <v>73</v>
      </c>
      <c r="AF1937" t="s">
        <v>8932</v>
      </c>
    </row>
    <row r="1938" spans="1:32" x14ac:dyDescent="0.25">
      <c r="A1938" t="s">
        <v>8933</v>
      </c>
      <c r="B1938" t="s">
        <v>8934</v>
      </c>
      <c r="C1938" t="s">
        <v>8935</v>
      </c>
      <c r="D1938" t="s">
        <v>8936</v>
      </c>
      <c r="E1938" t="s">
        <v>600</v>
      </c>
      <c r="F1938">
        <v>4</v>
      </c>
      <c r="G1938">
        <v>2022</v>
      </c>
      <c r="H1938" s="1">
        <v>44973.610188576386</v>
      </c>
      <c r="I1938" t="s">
        <v>8601</v>
      </c>
      <c r="J1938">
        <v>4428.8999999999996</v>
      </c>
      <c r="K1938">
        <v>0</v>
      </c>
      <c r="L1938" t="s">
        <v>38</v>
      </c>
      <c r="M1938" t="s">
        <v>51</v>
      </c>
      <c r="N1938">
        <v>4428.8999999999996</v>
      </c>
      <c r="R1938" t="s">
        <v>86</v>
      </c>
      <c r="S1938">
        <v>26.276737000000001</v>
      </c>
      <c r="T1938">
        <v>-80.241225999999997</v>
      </c>
      <c r="Z1938">
        <v>12000073001</v>
      </c>
      <c r="AA1938">
        <v>5736.2986444050002</v>
      </c>
      <c r="AB1938" t="s">
        <v>53</v>
      </c>
      <c r="AC1938" t="s">
        <v>3356</v>
      </c>
      <c r="AD1938" t="s">
        <v>54</v>
      </c>
      <c r="AE1938" t="s">
        <v>73</v>
      </c>
      <c r="AF1938" t="s">
        <v>8937</v>
      </c>
    </row>
    <row r="1939" spans="1:32" x14ac:dyDescent="0.25">
      <c r="A1939" t="s">
        <v>8938</v>
      </c>
      <c r="B1939" t="s">
        <v>8939</v>
      </c>
      <c r="C1939" t="s">
        <v>8940</v>
      </c>
      <c r="D1939" t="s">
        <v>8941</v>
      </c>
      <c r="E1939" t="s">
        <v>85</v>
      </c>
      <c r="F1939">
        <v>2</v>
      </c>
      <c r="G1939">
        <v>2022</v>
      </c>
      <c r="H1939" s="1">
        <v>44985.729963206017</v>
      </c>
      <c r="I1939" t="s">
        <v>8601</v>
      </c>
      <c r="J1939">
        <v>4377</v>
      </c>
      <c r="K1939">
        <v>0</v>
      </c>
      <c r="L1939" t="s">
        <v>38</v>
      </c>
      <c r="M1939" t="s">
        <v>79</v>
      </c>
      <c r="Q1939">
        <v>4377</v>
      </c>
      <c r="R1939" t="s">
        <v>94</v>
      </c>
      <c r="S1939">
        <v>43.05021</v>
      </c>
      <c r="T1939">
        <v>-78.813599999999994</v>
      </c>
      <c r="U1939">
        <v>38.583333330000002</v>
      </c>
      <c r="V1939">
        <v>2</v>
      </c>
      <c r="W1939">
        <v>36</v>
      </c>
      <c r="X1939">
        <v>0</v>
      </c>
      <c r="Y1939">
        <v>9765.1</v>
      </c>
      <c r="Z1939">
        <v>36009066001</v>
      </c>
      <c r="AA1939">
        <v>10941.397823866211</v>
      </c>
      <c r="AB1939" t="s">
        <v>41</v>
      </c>
      <c r="AC1939" t="s">
        <v>64</v>
      </c>
      <c r="AD1939" t="s">
        <v>54</v>
      </c>
      <c r="AE1939" t="s">
        <v>65</v>
      </c>
      <c r="AF1939" t="s">
        <v>8942</v>
      </c>
    </row>
    <row r="1940" spans="1:32" x14ac:dyDescent="0.25">
      <c r="A1940" t="s">
        <v>8943</v>
      </c>
      <c r="B1940" t="s">
        <v>8944</v>
      </c>
      <c r="C1940" t="s">
        <v>8945</v>
      </c>
      <c r="D1940" t="s">
        <v>8946</v>
      </c>
      <c r="E1940" t="s">
        <v>247</v>
      </c>
      <c r="F1940">
        <v>1</v>
      </c>
      <c r="G1940">
        <v>2022</v>
      </c>
      <c r="H1940" s="1">
        <v>44935.704940231481</v>
      </c>
      <c r="I1940" t="s">
        <v>8601</v>
      </c>
      <c r="J1940">
        <v>4320.9210000000003</v>
      </c>
      <c r="K1940">
        <v>0</v>
      </c>
      <c r="L1940" t="s">
        <v>38</v>
      </c>
      <c r="M1940" t="s">
        <v>79</v>
      </c>
      <c r="Q1940">
        <v>4320.9210000000003</v>
      </c>
      <c r="R1940" t="s">
        <v>94</v>
      </c>
      <c r="S1940">
        <v>42.049280000000003</v>
      </c>
      <c r="T1940">
        <v>-71.002799999999993</v>
      </c>
      <c r="U1940">
        <v>15.95833333</v>
      </c>
      <c r="V1940">
        <v>1</v>
      </c>
      <c r="W1940">
        <v>18</v>
      </c>
      <c r="X1940">
        <v>0</v>
      </c>
      <c r="Y1940">
        <v>5822.3</v>
      </c>
      <c r="Z1940">
        <v>25000024001</v>
      </c>
      <c r="AA1940">
        <v>6142.392167485099</v>
      </c>
      <c r="AB1940" t="s">
        <v>54</v>
      </c>
      <c r="AC1940" t="s">
        <v>64</v>
      </c>
      <c r="AD1940" t="s">
        <v>54</v>
      </c>
      <c r="AE1940" t="s">
        <v>55</v>
      </c>
      <c r="AF1940" t="s">
        <v>8947</v>
      </c>
    </row>
    <row r="1941" spans="1:32" x14ac:dyDescent="0.25">
      <c r="A1941" t="s">
        <v>8948</v>
      </c>
      <c r="B1941" t="s">
        <v>8949</v>
      </c>
      <c r="C1941" t="s">
        <v>8950</v>
      </c>
      <c r="D1941" t="s">
        <v>8951</v>
      </c>
      <c r="E1941" t="s">
        <v>600</v>
      </c>
      <c r="F1941">
        <v>4</v>
      </c>
      <c r="G1941">
        <v>2022</v>
      </c>
      <c r="H1941" s="1">
        <v>44959.532702511577</v>
      </c>
      <c r="I1941" t="s">
        <v>8601</v>
      </c>
      <c r="J1941">
        <v>4242.9799999999996</v>
      </c>
      <c r="K1941">
        <v>0</v>
      </c>
      <c r="L1941" t="s">
        <v>38</v>
      </c>
      <c r="M1941" t="s">
        <v>39</v>
      </c>
      <c r="N1941">
        <v>4222.08</v>
      </c>
      <c r="Q1941">
        <v>20.9</v>
      </c>
      <c r="R1941" t="s">
        <v>673</v>
      </c>
      <c r="S1941">
        <v>27.469667999999999</v>
      </c>
      <c r="T1941">
        <v>-82.458780000000004</v>
      </c>
      <c r="Z1941">
        <v>12000506005</v>
      </c>
      <c r="AA1941">
        <v>3642.0943774000002</v>
      </c>
      <c r="AB1941" t="s">
        <v>41</v>
      </c>
      <c r="AC1941" t="s">
        <v>54</v>
      </c>
      <c r="AD1941" t="s">
        <v>537</v>
      </c>
      <c r="AE1941" t="s">
        <v>73</v>
      </c>
      <c r="AF1941" t="s">
        <v>8952</v>
      </c>
    </row>
    <row r="1942" spans="1:32" x14ac:dyDescent="0.25">
      <c r="A1942" t="s">
        <v>8953</v>
      </c>
      <c r="B1942" t="s">
        <v>8954</v>
      </c>
      <c r="C1942" t="s">
        <v>8955</v>
      </c>
      <c r="D1942" t="s">
        <v>8956</v>
      </c>
      <c r="E1942" t="s">
        <v>247</v>
      </c>
      <c r="F1942">
        <v>1</v>
      </c>
      <c r="G1942">
        <v>2022</v>
      </c>
      <c r="H1942" s="1">
        <v>44978.677527615742</v>
      </c>
      <c r="I1942" t="s">
        <v>8601</v>
      </c>
      <c r="J1942">
        <v>4232</v>
      </c>
      <c r="K1942">
        <v>0</v>
      </c>
      <c r="L1942" t="s">
        <v>38</v>
      </c>
      <c r="M1942" t="s">
        <v>63</v>
      </c>
      <c r="P1942">
        <v>4232</v>
      </c>
      <c r="R1942" t="s">
        <v>38</v>
      </c>
      <c r="S1942">
        <v>42.452930000000002</v>
      </c>
      <c r="T1942">
        <v>-70.956287000000003</v>
      </c>
      <c r="U1942">
        <v>23.266666669999999</v>
      </c>
      <c r="V1942">
        <v>2</v>
      </c>
      <c r="W1942">
        <v>25.8</v>
      </c>
      <c r="X1942">
        <v>0</v>
      </c>
      <c r="Y1942">
        <v>8485.82</v>
      </c>
      <c r="Z1942">
        <v>25000002001</v>
      </c>
      <c r="AA1942">
        <v>9396.6034936920005</v>
      </c>
      <c r="AB1942" t="s">
        <v>54</v>
      </c>
      <c r="AC1942" t="s">
        <v>64</v>
      </c>
      <c r="AD1942" t="s">
        <v>54</v>
      </c>
      <c r="AE1942" t="s">
        <v>65</v>
      </c>
      <c r="AF1942" t="s">
        <v>8957</v>
      </c>
    </row>
    <row r="1943" spans="1:32" x14ac:dyDescent="0.25">
      <c r="A1943" t="s">
        <v>8958</v>
      </c>
      <c r="B1943" t="s">
        <v>8959</v>
      </c>
      <c r="C1943" t="s">
        <v>8960</v>
      </c>
      <c r="D1943" t="s">
        <v>8961</v>
      </c>
      <c r="E1943" t="s">
        <v>61</v>
      </c>
      <c r="F1943">
        <v>1</v>
      </c>
      <c r="G1943">
        <v>2022</v>
      </c>
      <c r="H1943" s="1">
        <v>44972.326075219906</v>
      </c>
      <c r="I1943" t="s">
        <v>8601</v>
      </c>
      <c r="J1943">
        <v>4221</v>
      </c>
      <c r="K1943">
        <v>0</v>
      </c>
      <c r="L1943" t="s">
        <v>38</v>
      </c>
      <c r="M1943" t="s">
        <v>39</v>
      </c>
      <c r="N1943">
        <v>4046</v>
      </c>
      <c r="Q1943">
        <v>176</v>
      </c>
      <c r="R1943" t="s">
        <v>8962</v>
      </c>
      <c r="S1943">
        <v>41.046247000000001</v>
      </c>
      <c r="T1943">
        <v>-73.529960000000003</v>
      </c>
      <c r="U1943">
        <v>14.608333330000001</v>
      </c>
      <c r="V1943">
        <v>1</v>
      </c>
      <c r="W1943">
        <v>24</v>
      </c>
      <c r="X1943">
        <v>0</v>
      </c>
      <c r="Y1943">
        <v>5327.2</v>
      </c>
      <c r="Z1943">
        <v>9001350001</v>
      </c>
      <c r="AA1943">
        <v>8551.6375981352012</v>
      </c>
      <c r="AB1943" t="s">
        <v>54</v>
      </c>
      <c r="AC1943" t="s">
        <v>54</v>
      </c>
      <c r="AD1943" t="s">
        <v>537</v>
      </c>
      <c r="AE1943" t="s">
        <v>65</v>
      </c>
      <c r="AF1943" t="s">
        <v>8963</v>
      </c>
    </row>
    <row r="1944" spans="1:32" x14ac:dyDescent="0.25">
      <c r="A1944" t="s">
        <v>8964</v>
      </c>
      <c r="B1944" t="s">
        <v>8965</v>
      </c>
      <c r="C1944" t="s">
        <v>8966</v>
      </c>
      <c r="D1944" t="s">
        <v>8967</v>
      </c>
      <c r="E1944" t="s">
        <v>854</v>
      </c>
      <c r="F1944">
        <v>8</v>
      </c>
      <c r="G1944">
        <v>2022</v>
      </c>
      <c r="H1944" s="1">
        <v>44979.510437777775</v>
      </c>
      <c r="I1944" t="s">
        <v>8601</v>
      </c>
      <c r="J1944">
        <v>4157</v>
      </c>
      <c r="K1944">
        <v>0</v>
      </c>
      <c r="L1944" t="s">
        <v>38</v>
      </c>
      <c r="M1944" t="s">
        <v>79</v>
      </c>
      <c r="Q1944">
        <v>4157</v>
      </c>
      <c r="R1944" t="s">
        <v>94</v>
      </c>
      <c r="S1944">
        <v>37.11157</v>
      </c>
      <c r="T1944">
        <v>-113.57966999999999</v>
      </c>
      <c r="U1944">
        <v>11.96166667</v>
      </c>
      <c r="V1944">
        <v>2</v>
      </c>
      <c r="W1944">
        <v>17</v>
      </c>
      <c r="X1944">
        <v>0</v>
      </c>
      <c r="Y1944">
        <v>4365.6899999999996</v>
      </c>
      <c r="AB1944" t="s">
        <v>54</v>
      </c>
      <c r="AC1944" t="s">
        <v>54</v>
      </c>
      <c r="AD1944" t="s">
        <v>54</v>
      </c>
      <c r="AE1944" t="s">
        <v>73</v>
      </c>
      <c r="AF1944" t="s">
        <v>8968</v>
      </c>
    </row>
    <row r="1945" spans="1:32" x14ac:dyDescent="0.25">
      <c r="A1945" t="s">
        <v>8969</v>
      </c>
      <c r="B1945" t="s">
        <v>8970</v>
      </c>
      <c r="C1945" t="s">
        <v>8971</v>
      </c>
      <c r="D1945" t="s">
        <v>1454</v>
      </c>
      <c r="E1945" t="s">
        <v>951</v>
      </c>
      <c r="F1945">
        <v>1</v>
      </c>
      <c r="G1945">
        <v>2022</v>
      </c>
      <c r="H1945" s="1">
        <v>44970.541404293981</v>
      </c>
      <c r="I1945" t="s">
        <v>8601</v>
      </c>
      <c r="J1945">
        <v>4156</v>
      </c>
      <c r="K1945">
        <v>0</v>
      </c>
      <c r="L1945" t="s">
        <v>38</v>
      </c>
      <c r="M1945" t="s">
        <v>63</v>
      </c>
      <c r="P1945">
        <v>3647</v>
      </c>
      <c r="R1945" t="s">
        <v>38</v>
      </c>
      <c r="S1945">
        <v>42.944470000000003</v>
      </c>
      <c r="T1945">
        <v>-71.457939999999994</v>
      </c>
      <c r="U1945">
        <v>20.423333329999998</v>
      </c>
      <c r="V1945">
        <v>1</v>
      </c>
      <c r="W1945">
        <v>34</v>
      </c>
      <c r="X1945">
        <v>0</v>
      </c>
      <c r="Y1945">
        <v>7434.28</v>
      </c>
      <c r="Z1945">
        <v>33000051001</v>
      </c>
      <c r="AA1945">
        <v>10593.0314966679</v>
      </c>
      <c r="AB1945" t="s">
        <v>54</v>
      </c>
      <c r="AC1945" t="s">
        <v>64</v>
      </c>
      <c r="AD1945" t="s">
        <v>54</v>
      </c>
      <c r="AE1945" t="s">
        <v>55</v>
      </c>
      <c r="AF1945" t="s">
        <v>8972</v>
      </c>
    </row>
    <row r="1946" spans="1:32" x14ac:dyDescent="0.25">
      <c r="A1946" t="s">
        <v>8973</v>
      </c>
      <c r="B1946" t="s">
        <v>8974</v>
      </c>
      <c r="C1946" t="s">
        <v>8975</v>
      </c>
      <c r="D1946" t="s">
        <v>8976</v>
      </c>
      <c r="E1946" t="s">
        <v>726</v>
      </c>
      <c r="F1946">
        <v>6</v>
      </c>
      <c r="G1946">
        <v>2022</v>
      </c>
      <c r="H1946" s="1">
        <v>44965.638068506945</v>
      </c>
      <c r="I1946" t="s">
        <v>8601</v>
      </c>
      <c r="J1946">
        <v>4155.8999999999996</v>
      </c>
      <c r="K1946">
        <v>0</v>
      </c>
      <c r="L1946" t="s">
        <v>38</v>
      </c>
      <c r="M1946" t="s">
        <v>79</v>
      </c>
      <c r="Q1946">
        <v>4155.91</v>
      </c>
      <c r="R1946" t="s">
        <v>1610</v>
      </c>
      <c r="S1946">
        <v>36.21181</v>
      </c>
      <c r="T1946">
        <v>-94.160340000000005</v>
      </c>
      <c r="U1946">
        <v>14.80833333</v>
      </c>
      <c r="V1946">
        <v>1</v>
      </c>
      <c r="W1946">
        <v>24</v>
      </c>
      <c r="X1946">
        <v>14.3</v>
      </c>
      <c r="Y1946">
        <v>5401.8</v>
      </c>
      <c r="Z1946">
        <v>5000012001</v>
      </c>
      <c r="AA1946">
        <v>6708.5557384519298</v>
      </c>
      <c r="AB1946" t="s">
        <v>54</v>
      </c>
      <c r="AC1946" t="s">
        <v>54</v>
      </c>
      <c r="AD1946" t="s">
        <v>537</v>
      </c>
      <c r="AE1946" t="s">
        <v>73</v>
      </c>
      <c r="AF1946" t="s">
        <v>8977</v>
      </c>
    </row>
    <row r="1947" spans="1:32" x14ac:dyDescent="0.25">
      <c r="A1947" t="s">
        <v>8978</v>
      </c>
      <c r="B1947" t="s">
        <v>8979</v>
      </c>
      <c r="C1947" t="s">
        <v>8980</v>
      </c>
      <c r="D1947" t="s">
        <v>7327</v>
      </c>
      <c r="E1947" t="s">
        <v>715</v>
      </c>
      <c r="F1947">
        <v>7</v>
      </c>
      <c r="G1947">
        <v>2022</v>
      </c>
      <c r="H1947" s="1">
        <v>44965.530019907404</v>
      </c>
      <c r="I1947" t="s">
        <v>8601</v>
      </c>
      <c r="J1947">
        <v>4098</v>
      </c>
      <c r="K1947">
        <v>0</v>
      </c>
      <c r="L1947" t="s">
        <v>38</v>
      </c>
      <c r="M1947" t="s">
        <v>51</v>
      </c>
      <c r="N1947">
        <v>4879</v>
      </c>
      <c r="R1947" t="s">
        <v>52</v>
      </c>
      <c r="S1947">
        <v>40.838030000000003</v>
      </c>
      <c r="T1947">
        <v>-96.68647</v>
      </c>
      <c r="U1947">
        <v>20.125</v>
      </c>
      <c r="V1947">
        <v>2</v>
      </c>
      <c r="W1947">
        <v>27.4</v>
      </c>
      <c r="X1947">
        <v>25</v>
      </c>
      <c r="Y1947">
        <v>7347.7</v>
      </c>
      <c r="Z1947">
        <v>31001425001</v>
      </c>
      <c r="AA1947">
        <v>12201.01616429</v>
      </c>
      <c r="AB1947" t="s">
        <v>41</v>
      </c>
      <c r="AC1947" t="s">
        <v>562</v>
      </c>
      <c r="AD1947" t="s">
        <v>54</v>
      </c>
      <c r="AE1947" t="s">
        <v>65</v>
      </c>
      <c r="AF1947" t="s">
        <v>8981</v>
      </c>
    </row>
    <row r="1948" spans="1:32" x14ac:dyDescent="0.25">
      <c r="A1948" t="s">
        <v>8982</v>
      </c>
      <c r="B1948" t="s">
        <v>8983</v>
      </c>
      <c r="C1948" t="s">
        <v>8984</v>
      </c>
      <c r="D1948" t="s">
        <v>3203</v>
      </c>
      <c r="E1948" t="s">
        <v>600</v>
      </c>
      <c r="F1948">
        <v>4</v>
      </c>
      <c r="G1948">
        <v>2022</v>
      </c>
      <c r="H1948" s="1">
        <v>44973.370958333333</v>
      </c>
      <c r="I1948" t="s">
        <v>8601</v>
      </c>
      <c r="J1948">
        <v>4004</v>
      </c>
      <c r="K1948">
        <v>0</v>
      </c>
      <c r="L1948" t="s">
        <v>38</v>
      </c>
      <c r="M1948" t="s">
        <v>79</v>
      </c>
      <c r="Q1948">
        <v>4004</v>
      </c>
      <c r="R1948" t="s">
        <v>214</v>
      </c>
      <c r="S1948">
        <v>28.274249999999999</v>
      </c>
      <c r="T1948">
        <v>-81.421180000000007</v>
      </c>
      <c r="Z1948">
        <v>12000287001</v>
      </c>
      <c r="AA1948">
        <v>1866.5733684175</v>
      </c>
      <c r="AB1948" t="s">
        <v>54</v>
      </c>
      <c r="AC1948" t="s">
        <v>54</v>
      </c>
      <c r="AD1948" t="s">
        <v>54</v>
      </c>
      <c r="AE1948" t="s">
        <v>73</v>
      </c>
      <c r="AF1948" t="s">
        <v>8985</v>
      </c>
    </row>
    <row r="1949" spans="1:32" x14ac:dyDescent="0.25">
      <c r="A1949" t="s">
        <v>8986</v>
      </c>
      <c r="B1949" t="s">
        <v>8987</v>
      </c>
      <c r="C1949" t="s">
        <v>8988</v>
      </c>
      <c r="D1949" t="s">
        <v>8989</v>
      </c>
      <c r="E1949" t="s">
        <v>50</v>
      </c>
      <c r="F1949">
        <v>10</v>
      </c>
      <c r="G1949">
        <v>2022</v>
      </c>
      <c r="H1949" s="1">
        <v>44972.805859409724</v>
      </c>
      <c r="I1949" t="s">
        <v>8601</v>
      </c>
      <c r="J1949">
        <v>3997</v>
      </c>
      <c r="K1949">
        <v>0</v>
      </c>
      <c r="L1949" t="s">
        <v>38</v>
      </c>
      <c r="M1949" t="s">
        <v>51</v>
      </c>
      <c r="N1949">
        <v>3997</v>
      </c>
      <c r="R1949" t="s">
        <v>52</v>
      </c>
      <c r="S1949">
        <v>45.401131999999997</v>
      </c>
      <c r="T1949">
        <v>-122.761381</v>
      </c>
      <c r="U1949">
        <v>22.833333329999999</v>
      </c>
      <c r="V1949">
        <v>1</v>
      </c>
      <c r="W1949">
        <v>22.6</v>
      </c>
      <c r="X1949">
        <v>0</v>
      </c>
      <c r="Y1949">
        <v>8341.7000000000007</v>
      </c>
      <c r="Z1949">
        <v>41000022005</v>
      </c>
      <c r="AA1949">
        <v>9636.7996178815283</v>
      </c>
      <c r="AB1949" t="s">
        <v>53</v>
      </c>
      <c r="AC1949" t="s">
        <v>42</v>
      </c>
      <c r="AD1949" t="s">
        <v>54</v>
      </c>
      <c r="AE1949" t="s">
        <v>65</v>
      </c>
      <c r="AF1949" t="s">
        <v>8990</v>
      </c>
    </row>
    <row r="1950" spans="1:32" x14ac:dyDescent="0.25">
      <c r="A1950" t="s">
        <v>8991</v>
      </c>
      <c r="B1950" t="s">
        <v>8992</v>
      </c>
      <c r="C1950" t="s">
        <v>8993</v>
      </c>
      <c r="D1950" t="s">
        <v>8994</v>
      </c>
      <c r="E1950" t="s">
        <v>36</v>
      </c>
      <c r="F1950">
        <v>9</v>
      </c>
      <c r="G1950">
        <v>2022</v>
      </c>
      <c r="H1950" s="1">
        <v>44978.839136365743</v>
      </c>
      <c r="I1950" t="s">
        <v>8601</v>
      </c>
      <c r="J1950">
        <v>3751</v>
      </c>
      <c r="K1950">
        <v>0</v>
      </c>
      <c r="L1950" t="s">
        <v>38</v>
      </c>
      <c r="M1950" t="s">
        <v>39</v>
      </c>
      <c r="N1950">
        <v>2183.54</v>
      </c>
      <c r="Q1950">
        <v>165.83</v>
      </c>
      <c r="R1950" t="s">
        <v>52</v>
      </c>
      <c r="S1950">
        <v>37.542794999999998</v>
      </c>
      <c r="T1950">
        <v>-122.231095</v>
      </c>
      <c r="U1950">
        <v>12.670583329999999</v>
      </c>
      <c r="V1950">
        <v>2</v>
      </c>
      <c r="W1950">
        <v>29</v>
      </c>
      <c r="X1950">
        <v>0</v>
      </c>
      <c r="Y1950">
        <v>4625.915</v>
      </c>
      <c r="Z1950">
        <v>6002125001</v>
      </c>
      <c r="AA1950">
        <v>9105.2359435000017</v>
      </c>
      <c r="AB1950" t="s">
        <v>53</v>
      </c>
      <c r="AC1950" t="s">
        <v>536</v>
      </c>
      <c r="AD1950" t="s">
        <v>54</v>
      </c>
      <c r="AE1950" t="s">
        <v>55</v>
      </c>
      <c r="AF1950" t="s">
        <v>8995</v>
      </c>
    </row>
    <row r="1951" spans="1:32" x14ac:dyDescent="0.25">
      <c r="A1951" t="s">
        <v>8996</v>
      </c>
      <c r="B1951" t="s">
        <v>8997</v>
      </c>
      <c r="C1951" t="s">
        <v>8998</v>
      </c>
      <c r="D1951" t="s">
        <v>8658</v>
      </c>
      <c r="E1951" t="s">
        <v>85</v>
      </c>
      <c r="F1951">
        <v>2</v>
      </c>
      <c r="G1951">
        <v>2022</v>
      </c>
      <c r="H1951" s="1">
        <v>44974.674703078701</v>
      </c>
      <c r="I1951" t="s">
        <v>8601</v>
      </c>
      <c r="J1951">
        <v>3717</v>
      </c>
      <c r="K1951">
        <v>0</v>
      </c>
      <c r="L1951" t="s">
        <v>38</v>
      </c>
      <c r="M1951" t="s">
        <v>39</v>
      </c>
      <c r="N1951">
        <v>3212</v>
      </c>
      <c r="Q1951">
        <v>505</v>
      </c>
      <c r="R1951" t="s">
        <v>601</v>
      </c>
      <c r="S1951">
        <v>40.704166999999998</v>
      </c>
      <c r="T1951">
        <v>-73.977221999999998</v>
      </c>
      <c r="U1951">
        <v>27</v>
      </c>
      <c r="V1951">
        <v>1</v>
      </c>
      <c r="W1951">
        <v>60</v>
      </c>
      <c r="X1951">
        <v>0</v>
      </c>
      <c r="Y1951">
        <v>9774</v>
      </c>
      <c r="Z1951">
        <v>36002001007</v>
      </c>
      <c r="AA1951">
        <v>21852.5662644</v>
      </c>
      <c r="AB1951" t="s">
        <v>53</v>
      </c>
      <c r="AC1951" t="s">
        <v>54</v>
      </c>
      <c r="AD1951" t="s">
        <v>54</v>
      </c>
      <c r="AE1951" t="s">
        <v>65</v>
      </c>
      <c r="AF1951" t="s">
        <v>8999</v>
      </c>
    </row>
    <row r="1952" spans="1:32" x14ac:dyDescent="0.25">
      <c r="A1952" t="s">
        <v>9000</v>
      </c>
      <c r="B1952" t="s">
        <v>9001</v>
      </c>
      <c r="C1952" t="s">
        <v>9002</v>
      </c>
      <c r="D1952" t="s">
        <v>9003</v>
      </c>
      <c r="E1952" t="s">
        <v>247</v>
      </c>
      <c r="F1952">
        <v>1</v>
      </c>
      <c r="G1952">
        <v>2022</v>
      </c>
      <c r="H1952" s="1">
        <v>44965.578960590276</v>
      </c>
      <c r="I1952" t="s">
        <v>8601</v>
      </c>
      <c r="J1952">
        <v>3701</v>
      </c>
      <c r="K1952">
        <v>0</v>
      </c>
      <c r="L1952" t="s">
        <v>38</v>
      </c>
      <c r="M1952" t="s">
        <v>79</v>
      </c>
      <c r="Q1952">
        <v>3700.6</v>
      </c>
      <c r="R1952" t="s">
        <v>94</v>
      </c>
      <c r="S1952">
        <v>41.676769999999998</v>
      </c>
      <c r="T1952">
        <v>-71.193933999999999</v>
      </c>
      <c r="U1952">
        <v>24.958333329999999</v>
      </c>
      <c r="V1952">
        <v>1</v>
      </c>
      <c r="W1952">
        <v>30.9</v>
      </c>
      <c r="X1952">
        <v>0</v>
      </c>
      <c r="Y1952">
        <v>9107.7999999999993</v>
      </c>
      <c r="Z1952">
        <v>25000091001</v>
      </c>
      <c r="AA1952">
        <v>11254.071626166</v>
      </c>
      <c r="AB1952" t="s">
        <v>54</v>
      </c>
      <c r="AC1952" t="s">
        <v>54</v>
      </c>
      <c r="AD1952" t="s">
        <v>54</v>
      </c>
      <c r="AE1952" t="s">
        <v>55</v>
      </c>
      <c r="AF1952" t="s">
        <v>9004</v>
      </c>
    </row>
    <row r="1953" spans="1:32" x14ac:dyDescent="0.25">
      <c r="A1953" t="s">
        <v>9005</v>
      </c>
      <c r="B1953" t="s">
        <v>9006</v>
      </c>
      <c r="C1953" t="s">
        <v>9007</v>
      </c>
      <c r="D1953" t="s">
        <v>599</v>
      </c>
      <c r="E1953" t="s">
        <v>726</v>
      </c>
      <c r="F1953">
        <v>6</v>
      </c>
      <c r="G1953">
        <v>2022</v>
      </c>
      <c r="H1953" s="1">
        <v>44985.406331956015</v>
      </c>
      <c r="I1953" t="s">
        <v>8601</v>
      </c>
      <c r="J1953">
        <v>3563</v>
      </c>
      <c r="K1953">
        <v>0</v>
      </c>
      <c r="L1953" t="s">
        <v>38</v>
      </c>
      <c r="M1953" t="s">
        <v>79</v>
      </c>
      <c r="Q1953">
        <v>3563</v>
      </c>
      <c r="R1953" t="s">
        <v>94</v>
      </c>
      <c r="S1953">
        <v>34.844000000000001</v>
      </c>
      <c r="T1953">
        <v>-92.128500000000003</v>
      </c>
      <c r="U1953">
        <v>5.0416666670000003</v>
      </c>
      <c r="V1953">
        <v>1</v>
      </c>
      <c r="W1953">
        <v>12.31</v>
      </c>
      <c r="X1953">
        <v>4.0999999999999996</v>
      </c>
      <c r="Y1953">
        <v>1836.2</v>
      </c>
      <c r="Z1953">
        <v>5000010005</v>
      </c>
      <c r="AA1953">
        <v>3177.5452395626307</v>
      </c>
      <c r="AB1953" t="s">
        <v>41</v>
      </c>
      <c r="AC1953" t="s">
        <v>64</v>
      </c>
      <c r="AD1953" t="s">
        <v>54</v>
      </c>
      <c r="AE1953" t="s">
        <v>65</v>
      </c>
      <c r="AF1953" t="s">
        <v>9008</v>
      </c>
    </row>
    <row r="1954" spans="1:32" x14ac:dyDescent="0.25">
      <c r="A1954" t="s">
        <v>9009</v>
      </c>
      <c r="B1954" t="s">
        <v>9010</v>
      </c>
      <c r="C1954" t="s">
        <v>9011</v>
      </c>
      <c r="D1954" t="s">
        <v>9012</v>
      </c>
      <c r="E1954" t="s">
        <v>36</v>
      </c>
      <c r="F1954">
        <v>9</v>
      </c>
      <c r="G1954">
        <v>2022</v>
      </c>
      <c r="H1954" s="1">
        <v>44951.738693703701</v>
      </c>
      <c r="I1954" t="s">
        <v>8601</v>
      </c>
      <c r="J1954">
        <v>3500</v>
      </c>
      <c r="K1954">
        <v>0</v>
      </c>
      <c r="L1954" t="s">
        <v>38</v>
      </c>
      <c r="M1954" t="s">
        <v>79</v>
      </c>
      <c r="Q1954">
        <v>3500</v>
      </c>
      <c r="R1954" t="s">
        <v>86</v>
      </c>
      <c r="S1954">
        <v>37.691986999999997</v>
      </c>
      <c r="T1954">
        <v>-122.18421600000001</v>
      </c>
      <c r="U1954">
        <v>66.2</v>
      </c>
      <c r="V1954">
        <v>2</v>
      </c>
      <c r="W1954">
        <v>107.8</v>
      </c>
      <c r="X1954">
        <v>0</v>
      </c>
      <c r="Y1954">
        <v>24114.6</v>
      </c>
      <c r="Z1954">
        <v>6002029001</v>
      </c>
      <c r="AA1954">
        <v>5499.5625098739993</v>
      </c>
      <c r="AB1954" t="s">
        <v>407</v>
      </c>
      <c r="AC1954" t="s">
        <v>72</v>
      </c>
      <c r="AD1954" t="s">
        <v>54</v>
      </c>
      <c r="AE1954" t="s">
        <v>73</v>
      </c>
      <c r="AF1954" t="s">
        <v>9013</v>
      </c>
    </row>
    <row r="1955" spans="1:32" x14ac:dyDescent="0.25">
      <c r="A1955" t="s">
        <v>9014</v>
      </c>
      <c r="B1955" t="s">
        <v>9015</v>
      </c>
      <c r="C1955" t="s">
        <v>9016</v>
      </c>
      <c r="D1955" t="s">
        <v>9017</v>
      </c>
      <c r="E1955" t="s">
        <v>117</v>
      </c>
      <c r="F1955">
        <v>5</v>
      </c>
      <c r="G1955">
        <v>2022</v>
      </c>
      <c r="H1955" s="1">
        <v>44943.385657743056</v>
      </c>
      <c r="I1955" t="s">
        <v>8601</v>
      </c>
      <c r="J1955">
        <v>3473.2</v>
      </c>
      <c r="K1955">
        <v>0</v>
      </c>
      <c r="L1955" t="s">
        <v>38</v>
      </c>
      <c r="M1955" t="s">
        <v>51</v>
      </c>
      <c r="N1955">
        <v>3172</v>
      </c>
      <c r="R1955" t="s">
        <v>52</v>
      </c>
      <c r="S1955">
        <v>42.222022000000003</v>
      </c>
      <c r="T1955">
        <v>-89.093305000000001</v>
      </c>
      <c r="U1955">
        <v>28.605833337</v>
      </c>
      <c r="V1955">
        <v>3</v>
      </c>
      <c r="W1955">
        <v>80</v>
      </c>
      <c r="X1955">
        <v>40</v>
      </c>
      <c r="Y1955">
        <v>10344.52</v>
      </c>
      <c r="Z1955">
        <v>17000347001</v>
      </c>
      <c r="AA1955">
        <v>20077.045255417499</v>
      </c>
      <c r="AB1955" t="s">
        <v>53</v>
      </c>
      <c r="AC1955" t="s">
        <v>3356</v>
      </c>
      <c r="AD1955" t="s">
        <v>54</v>
      </c>
      <c r="AE1955" t="s">
        <v>55</v>
      </c>
      <c r="AF1955" t="s">
        <v>9018</v>
      </c>
    </row>
    <row r="1956" spans="1:32" x14ac:dyDescent="0.25">
      <c r="A1956" t="s">
        <v>9019</v>
      </c>
      <c r="B1956" t="s">
        <v>9020</v>
      </c>
      <c r="C1956" t="s">
        <v>9021</v>
      </c>
      <c r="D1956" t="s">
        <v>9022</v>
      </c>
      <c r="E1956" t="s">
        <v>85</v>
      </c>
      <c r="F1956">
        <v>2</v>
      </c>
      <c r="G1956">
        <v>2022</v>
      </c>
      <c r="H1956" s="1">
        <v>44985.433974560183</v>
      </c>
      <c r="I1956" t="s">
        <v>8601</v>
      </c>
      <c r="J1956">
        <v>3433</v>
      </c>
      <c r="K1956">
        <v>0</v>
      </c>
      <c r="L1956" t="s">
        <v>38</v>
      </c>
      <c r="M1956" t="s">
        <v>79</v>
      </c>
      <c r="Q1956">
        <v>3433</v>
      </c>
      <c r="R1956" t="s">
        <v>94</v>
      </c>
      <c r="S1956">
        <v>42.9925</v>
      </c>
      <c r="T1956">
        <v>-74.399666999999994</v>
      </c>
      <c r="U1956">
        <v>0</v>
      </c>
      <c r="V1956">
        <v>1</v>
      </c>
      <c r="W1956">
        <v>13.1</v>
      </c>
      <c r="X1956">
        <v>0</v>
      </c>
      <c r="Y1956">
        <v>0</v>
      </c>
      <c r="Z1956">
        <v>36005031001</v>
      </c>
      <c r="AA1956">
        <v>3148.5905892622995</v>
      </c>
      <c r="AB1956" t="s">
        <v>53</v>
      </c>
      <c r="AC1956" t="s">
        <v>3356</v>
      </c>
      <c r="AD1956" t="s">
        <v>54</v>
      </c>
      <c r="AE1956" t="s">
        <v>65</v>
      </c>
      <c r="AF1956" t="s">
        <v>9023</v>
      </c>
    </row>
    <row r="1957" spans="1:32" x14ac:dyDescent="0.25">
      <c r="A1957" t="s">
        <v>9024</v>
      </c>
      <c r="B1957" t="s">
        <v>9025</v>
      </c>
      <c r="C1957" t="s">
        <v>9026</v>
      </c>
      <c r="D1957" t="s">
        <v>2486</v>
      </c>
      <c r="E1957" t="s">
        <v>600</v>
      </c>
      <c r="F1957">
        <v>4</v>
      </c>
      <c r="G1957">
        <v>2022</v>
      </c>
      <c r="H1957" s="1">
        <v>44964.448653761574</v>
      </c>
      <c r="I1957" t="s">
        <v>8601</v>
      </c>
      <c r="J1957">
        <v>3422</v>
      </c>
      <c r="K1957">
        <v>0</v>
      </c>
      <c r="L1957" t="s">
        <v>38</v>
      </c>
      <c r="M1957" t="s">
        <v>79</v>
      </c>
      <c r="Q1957">
        <v>3422</v>
      </c>
      <c r="R1957" t="s">
        <v>94</v>
      </c>
      <c r="S1957">
        <v>29.620566</v>
      </c>
      <c r="T1957">
        <v>-82.411895000000001</v>
      </c>
      <c r="Z1957">
        <v>12000005003</v>
      </c>
      <c r="AA1957">
        <v>3246.9271374520995</v>
      </c>
      <c r="AB1957" t="s">
        <v>41</v>
      </c>
      <c r="AC1957" t="s">
        <v>54</v>
      </c>
      <c r="AD1957" t="s">
        <v>54</v>
      </c>
      <c r="AE1957" t="s">
        <v>55</v>
      </c>
      <c r="AF1957" t="s">
        <v>9027</v>
      </c>
    </row>
    <row r="1958" spans="1:32" x14ac:dyDescent="0.25">
      <c r="A1958" t="s">
        <v>9028</v>
      </c>
      <c r="B1958" t="s">
        <v>9029</v>
      </c>
      <c r="C1958" t="s">
        <v>9030</v>
      </c>
      <c r="D1958" t="s">
        <v>9031</v>
      </c>
      <c r="E1958" t="s">
        <v>36</v>
      </c>
      <c r="F1958">
        <v>9</v>
      </c>
      <c r="G1958">
        <v>2022</v>
      </c>
      <c r="H1958" s="1">
        <v>44972.488471458331</v>
      </c>
      <c r="I1958" t="s">
        <v>8601</v>
      </c>
      <c r="J1958">
        <v>3355</v>
      </c>
      <c r="K1958">
        <v>0</v>
      </c>
      <c r="L1958" t="s">
        <v>38</v>
      </c>
      <c r="M1958" t="s">
        <v>39</v>
      </c>
      <c r="N1958">
        <v>3085</v>
      </c>
      <c r="Q1958">
        <v>273</v>
      </c>
      <c r="R1958" t="s">
        <v>52</v>
      </c>
      <c r="S1958">
        <v>38.091697000000003</v>
      </c>
      <c r="T1958">
        <v>-122.250298</v>
      </c>
      <c r="U1958">
        <v>14.956666666</v>
      </c>
      <c r="V1958">
        <v>4</v>
      </c>
      <c r="W1958">
        <v>15.5</v>
      </c>
      <c r="X1958">
        <v>0</v>
      </c>
      <c r="Y1958">
        <v>2993.11</v>
      </c>
      <c r="Z1958">
        <v>6002047001</v>
      </c>
      <c r="AA1958">
        <v>5208.1949596820004</v>
      </c>
      <c r="AB1958" t="s">
        <v>87</v>
      </c>
      <c r="AC1958" t="s">
        <v>72</v>
      </c>
      <c r="AD1958" t="s">
        <v>54</v>
      </c>
      <c r="AE1958" t="s">
        <v>73</v>
      </c>
      <c r="AF1958" t="s">
        <v>9032</v>
      </c>
    </row>
    <row r="1959" spans="1:32" x14ac:dyDescent="0.25">
      <c r="A1959" t="s">
        <v>9033</v>
      </c>
      <c r="B1959" t="s">
        <v>9034</v>
      </c>
      <c r="C1959" t="s">
        <v>9035</v>
      </c>
      <c r="D1959" t="s">
        <v>4445</v>
      </c>
      <c r="E1959" t="s">
        <v>1449</v>
      </c>
      <c r="F1959">
        <v>3</v>
      </c>
      <c r="G1959">
        <v>2022</v>
      </c>
      <c r="H1959" s="1">
        <v>44973.549891053241</v>
      </c>
      <c r="I1959" t="s">
        <v>8601</v>
      </c>
      <c r="J1959">
        <v>3325.107</v>
      </c>
      <c r="K1959">
        <v>0</v>
      </c>
      <c r="L1959" t="s">
        <v>38</v>
      </c>
      <c r="M1959" t="s">
        <v>79</v>
      </c>
      <c r="Q1959">
        <v>3325.107</v>
      </c>
      <c r="R1959" t="s">
        <v>94</v>
      </c>
      <c r="S1959">
        <v>38.426951000000003</v>
      </c>
      <c r="T1959">
        <v>-82.432649999999995</v>
      </c>
      <c r="U1959">
        <v>0</v>
      </c>
      <c r="V1959">
        <v>1</v>
      </c>
      <c r="W1959">
        <v>17</v>
      </c>
      <c r="X1959">
        <v>0</v>
      </c>
      <c r="Y1959">
        <v>0</v>
      </c>
      <c r="Z1959">
        <v>54000603001</v>
      </c>
      <c r="AA1959">
        <v>5769.0774938015993</v>
      </c>
      <c r="AB1959" t="s">
        <v>54</v>
      </c>
      <c r="AC1959" t="s">
        <v>64</v>
      </c>
      <c r="AD1959" t="s">
        <v>54</v>
      </c>
      <c r="AE1959" t="s">
        <v>65</v>
      </c>
      <c r="AF1959" t="s">
        <v>9036</v>
      </c>
    </row>
    <row r="1960" spans="1:32" x14ac:dyDescent="0.25">
      <c r="A1960" t="s">
        <v>9037</v>
      </c>
      <c r="B1960" t="s">
        <v>9038</v>
      </c>
      <c r="C1960" t="s">
        <v>9039</v>
      </c>
      <c r="D1960" t="s">
        <v>8832</v>
      </c>
      <c r="E1960" t="s">
        <v>85</v>
      </c>
      <c r="F1960">
        <v>2</v>
      </c>
      <c r="G1960">
        <v>2022</v>
      </c>
      <c r="H1960" s="1">
        <v>44974.421588564815</v>
      </c>
      <c r="I1960" t="s">
        <v>8601</v>
      </c>
      <c r="J1960">
        <v>3276</v>
      </c>
      <c r="K1960">
        <v>0</v>
      </c>
      <c r="L1960" t="s">
        <v>38</v>
      </c>
      <c r="M1960" t="s">
        <v>79</v>
      </c>
      <c r="Q1960">
        <v>3276</v>
      </c>
      <c r="R1960" t="s">
        <v>94</v>
      </c>
      <c r="S1960">
        <v>40.548389</v>
      </c>
      <c r="T1960">
        <v>-74.112250000000003</v>
      </c>
      <c r="U1960">
        <v>29.641666669999999</v>
      </c>
      <c r="V1960">
        <v>1</v>
      </c>
      <c r="W1960">
        <v>39.9</v>
      </c>
      <c r="X1960">
        <v>0</v>
      </c>
      <c r="Y1960">
        <v>10819.4</v>
      </c>
      <c r="Z1960">
        <v>36002001013</v>
      </c>
      <c r="AA1960">
        <v>11658.344102057399</v>
      </c>
      <c r="AB1960" t="s">
        <v>53</v>
      </c>
      <c r="AC1960" t="s">
        <v>54</v>
      </c>
      <c r="AD1960" t="s">
        <v>54</v>
      </c>
      <c r="AE1960" t="s">
        <v>55</v>
      </c>
      <c r="AF1960" t="s">
        <v>9040</v>
      </c>
    </row>
    <row r="1961" spans="1:32" x14ac:dyDescent="0.25">
      <c r="A1961" t="s">
        <v>9041</v>
      </c>
      <c r="B1961" t="s">
        <v>9042</v>
      </c>
      <c r="C1961" t="s">
        <v>9042</v>
      </c>
      <c r="D1961" t="s">
        <v>9043</v>
      </c>
      <c r="E1961" t="s">
        <v>99</v>
      </c>
      <c r="F1961">
        <v>6</v>
      </c>
      <c r="G1961">
        <v>2022</v>
      </c>
      <c r="H1961" s="1">
        <v>44825.516710729164</v>
      </c>
      <c r="I1961" t="s">
        <v>8601</v>
      </c>
      <c r="J1961">
        <v>3245.82</v>
      </c>
      <c r="K1961">
        <v>0</v>
      </c>
      <c r="L1961" t="s">
        <v>38</v>
      </c>
      <c r="M1961" t="s">
        <v>79</v>
      </c>
      <c r="Q1961">
        <v>9737.4599999999991</v>
      </c>
      <c r="R1961" t="s">
        <v>52</v>
      </c>
      <c r="S1961">
        <v>30.616972000000001</v>
      </c>
      <c r="T1961">
        <v>-97.84675</v>
      </c>
      <c r="U1961">
        <v>1.5475833329999999</v>
      </c>
      <c r="V1961">
        <v>1</v>
      </c>
      <c r="W1961">
        <v>4</v>
      </c>
      <c r="X1961">
        <v>4</v>
      </c>
      <c r="Y1961">
        <v>565.02499999999998</v>
      </c>
      <c r="AB1961" t="s">
        <v>41</v>
      </c>
      <c r="AC1961" t="s">
        <v>64</v>
      </c>
      <c r="AD1961" t="s">
        <v>54</v>
      </c>
      <c r="AE1961" t="s">
        <v>73</v>
      </c>
      <c r="AF1961" t="s">
        <v>9044</v>
      </c>
    </row>
    <row r="1962" spans="1:32" x14ac:dyDescent="0.25">
      <c r="A1962" t="s">
        <v>9045</v>
      </c>
      <c r="B1962" t="s">
        <v>9046</v>
      </c>
      <c r="C1962" t="s">
        <v>9047</v>
      </c>
      <c r="D1962" t="s">
        <v>9048</v>
      </c>
      <c r="E1962" t="s">
        <v>117</v>
      </c>
      <c r="F1962">
        <v>5</v>
      </c>
      <c r="G1962">
        <v>2022</v>
      </c>
      <c r="H1962" s="1">
        <v>44958.662849768516</v>
      </c>
      <c r="I1962" t="s">
        <v>8601</v>
      </c>
      <c r="J1962">
        <v>3244</v>
      </c>
      <c r="K1962">
        <v>0</v>
      </c>
      <c r="L1962" t="s">
        <v>38</v>
      </c>
      <c r="M1962" t="s">
        <v>39</v>
      </c>
      <c r="N1962">
        <v>3188</v>
      </c>
      <c r="Q1962">
        <v>56</v>
      </c>
      <c r="R1962" t="s">
        <v>673</v>
      </c>
      <c r="S1962">
        <v>42.35689</v>
      </c>
      <c r="T1962">
        <v>-87.925214999999994</v>
      </c>
      <c r="U1962">
        <v>13.21916667</v>
      </c>
      <c r="V1962">
        <v>4</v>
      </c>
      <c r="W1962">
        <v>47.2</v>
      </c>
      <c r="X1962">
        <v>23.6</v>
      </c>
      <c r="Y1962">
        <v>4824.76</v>
      </c>
      <c r="Z1962">
        <v>17000537002</v>
      </c>
      <c r="AA1962">
        <v>6665.032710642</v>
      </c>
      <c r="AB1962" t="s">
        <v>54</v>
      </c>
      <c r="AC1962" t="s">
        <v>54</v>
      </c>
      <c r="AD1962" t="s">
        <v>537</v>
      </c>
      <c r="AE1962" t="s">
        <v>54</v>
      </c>
      <c r="AF1962" t="s">
        <v>9049</v>
      </c>
    </row>
    <row r="1963" spans="1:32" x14ac:dyDescent="0.25">
      <c r="A1963" t="s">
        <v>9050</v>
      </c>
      <c r="B1963" t="s">
        <v>9051</v>
      </c>
      <c r="C1963" t="s">
        <v>9052</v>
      </c>
      <c r="D1963" t="s">
        <v>799</v>
      </c>
      <c r="E1963" t="s">
        <v>192</v>
      </c>
      <c r="F1963">
        <v>4</v>
      </c>
      <c r="G1963">
        <v>2022</v>
      </c>
      <c r="H1963" s="1">
        <v>44970.462030694442</v>
      </c>
      <c r="I1963" t="s">
        <v>8601</v>
      </c>
      <c r="J1963">
        <v>3230</v>
      </c>
      <c r="K1963">
        <v>0</v>
      </c>
      <c r="L1963" t="s">
        <v>38</v>
      </c>
      <c r="M1963" t="s">
        <v>79</v>
      </c>
      <c r="Q1963">
        <v>3230</v>
      </c>
      <c r="R1963" t="s">
        <v>94</v>
      </c>
      <c r="S1963">
        <v>34.621070000000003</v>
      </c>
      <c r="T1963">
        <v>-86.996489999999994</v>
      </c>
      <c r="U1963">
        <v>21.958666669999999</v>
      </c>
      <c r="V1963">
        <v>8</v>
      </c>
      <c r="W1963">
        <v>36</v>
      </c>
      <c r="X1963">
        <v>35.1</v>
      </c>
      <c r="Y1963">
        <v>7981</v>
      </c>
      <c r="Z1963">
        <v>1000045001</v>
      </c>
      <c r="AA1963">
        <v>9764.4550258094005</v>
      </c>
      <c r="AB1963" t="s">
        <v>53</v>
      </c>
      <c r="AC1963" t="s">
        <v>536</v>
      </c>
      <c r="AD1963" t="s">
        <v>54</v>
      </c>
      <c r="AE1963" t="s">
        <v>73</v>
      </c>
      <c r="AF1963" t="s">
        <v>9053</v>
      </c>
    </row>
    <row r="1964" spans="1:32" x14ac:dyDescent="0.25">
      <c r="A1964" t="s">
        <v>9054</v>
      </c>
      <c r="B1964" t="s">
        <v>9055</v>
      </c>
      <c r="C1964" t="s">
        <v>9056</v>
      </c>
      <c r="D1964" t="s">
        <v>9057</v>
      </c>
      <c r="E1964" t="s">
        <v>253</v>
      </c>
      <c r="F1964">
        <v>5</v>
      </c>
      <c r="G1964">
        <v>2022</v>
      </c>
      <c r="H1964" s="1">
        <v>44974.436087291666</v>
      </c>
      <c r="I1964" t="s">
        <v>8601</v>
      </c>
      <c r="J1964">
        <v>3161.37</v>
      </c>
      <c r="K1964">
        <v>0</v>
      </c>
      <c r="L1964" t="s">
        <v>38</v>
      </c>
      <c r="M1964" t="s">
        <v>79</v>
      </c>
      <c r="Q1964">
        <v>3161.37</v>
      </c>
      <c r="R1964" t="s">
        <v>52</v>
      </c>
      <c r="S1964">
        <v>37.954444000000002</v>
      </c>
      <c r="T1964">
        <v>-87.568250000000006</v>
      </c>
      <c r="U1964">
        <v>13.465666667000001</v>
      </c>
      <c r="V1964">
        <v>3</v>
      </c>
      <c r="W1964">
        <v>40</v>
      </c>
      <c r="X1964">
        <v>12.7</v>
      </c>
      <c r="Y1964">
        <v>4020.6</v>
      </c>
      <c r="Z1964">
        <v>18000851001</v>
      </c>
      <c r="AA1964">
        <v>8376.8170680200001</v>
      </c>
      <c r="AB1964" t="s">
        <v>407</v>
      </c>
      <c r="AC1964" t="s">
        <v>562</v>
      </c>
      <c r="AD1964" t="s">
        <v>54</v>
      </c>
      <c r="AE1964" t="s">
        <v>73</v>
      </c>
      <c r="AF1964" t="s">
        <v>9058</v>
      </c>
    </row>
    <row r="1965" spans="1:32" x14ac:dyDescent="0.25">
      <c r="A1965" t="s">
        <v>9059</v>
      </c>
      <c r="B1965" t="s">
        <v>9060</v>
      </c>
      <c r="C1965" t="s">
        <v>9060</v>
      </c>
      <c r="D1965" t="s">
        <v>3430</v>
      </c>
      <c r="E1965" t="s">
        <v>99</v>
      </c>
      <c r="F1965">
        <v>6</v>
      </c>
      <c r="G1965">
        <v>2022</v>
      </c>
      <c r="H1965" s="1">
        <v>44826.570422418983</v>
      </c>
      <c r="I1965" t="s">
        <v>8601</v>
      </c>
      <c r="J1965">
        <v>3154.4</v>
      </c>
      <c r="K1965">
        <v>0</v>
      </c>
      <c r="L1965" t="s">
        <v>38</v>
      </c>
      <c r="M1965" t="s">
        <v>79</v>
      </c>
      <c r="Q1965">
        <v>3154.4</v>
      </c>
      <c r="R1965" t="s">
        <v>94</v>
      </c>
      <c r="S1965">
        <v>27.498694</v>
      </c>
      <c r="T1965">
        <v>-99.493806000000006</v>
      </c>
      <c r="U1965">
        <v>9.1973333329999996</v>
      </c>
      <c r="V1965">
        <v>1</v>
      </c>
      <c r="W1965">
        <v>14</v>
      </c>
      <c r="X1965">
        <v>14</v>
      </c>
      <c r="Y1965">
        <v>3358.174</v>
      </c>
      <c r="Z1965">
        <v>48001125001</v>
      </c>
      <c r="AA1965">
        <v>4619.9967177319004</v>
      </c>
      <c r="AB1965" t="s">
        <v>54</v>
      </c>
      <c r="AC1965" t="s">
        <v>64</v>
      </c>
      <c r="AD1965" t="s">
        <v>54</v>
      </c>
      <c r="AE1965" t="s">
        <v>44</v>
      </c>
      <c r="AF1965" t="s">
        <v>9061</v>
      </c>
    </row>
    <row r="1966" spans="1:32" x14ac:dyDescent="0.25">
      <c r="A1966" t="s">
        <v>9062</v>
      </c>
      <c r="B1966" t="s">
        <v>9063</v>
      </c>
      <c r="C1966" t="s">
        <v>9064</v>
      </c>
      <c r="D1966" t="s">
        <v>2719</v>
      </c>
      <c r="E1966" t="s">
        <v>36</v>
      </c>
      <c r="F1966">
        <v>9</v>
      </c>
      <c r="G1966">
        <v>2022</v>
      </c>
      <c r="H1966" s="1">
        <v>44974.685034930553</v>
      </c>
      <c r="I1966" t="s">
        <v>8601</v>
      </c>
      <c r="J1966">
        <v>3130.19</v>
      </c>
      <c r="K1966">
        <v>0</v>
      </c>
      <c r="L1966" t="s">
        <v>38</v>
      </c>
      <c r="M1966" t="s">
        <v>51</v>
      </c>
      <c r="N1966">
        <v>3130.19</v>
      </c>
      <c r="R1966" t="s">
        <v>52</v>
      </c>
      <c r="S1966">
        <v>38.012799999999999</v>
      </c>
      <c r="T1966">
        <v>-121.8343</v>
      </c>
      <c r="U1966">
        <v>7.6395</v>
      </c>
      <c r="V1966">
        <v>2</v>
      </c>
      <c r="W1966">
        <v>31.1</v>
      </c>
      <c r="X1966">
        <v>19.5</v>
      </c>
      <c r="Y1966">
        <v>2786.5859999999998</v>
      </c>
      <c r="Z1966">
        <v>6002023001</v>
      </c>
      <c r="AA1966">
        <v>6719.6641263030006</v>
      </c>
      <c r="AB1966" t="s">
        <v>53</v>
      </c>
      <c r="AC1966" t="s">
        <v>42</v>
      </c>
      <c r="AD1966" t="s">
        <v>54</v>
      </c>
      <c r="AE1966" t="s">
        <v>73</v>
      </c>
      <c r="AF1966" t="s">
        <v>9065</v>
      </c>
    </row>
    <row r="1967" spans="1:32" x14ac:dyDescent="0.25">
      <c r="A1967" t="s">
        <v>9066</v>
      </c>
      <c r="B1967" t="s">
        <v>9067</v>
      </c>
      <c r="C1967" t="s">
        <v>9068</v>
      </c>
      <c r="D1967" t="s">
        <v>910</v>
      </c>
      <c r="E1967" t="s">
        <v>111</v>
      </c>
      <c r="F1967">
        <v>4</v>
      </c>
      <c r="G1967">
        <v>2022</v>
      </c>
      <c r="H1967" s="1">
        <v>44957.610899710649</v>
      </c>
      <c r="I1967" t="s">
        <v>8601</v>
      </c>
      <c r="J1967">
        <v>3099</v>
      </c>
      <c r="K1967">
        <v>0</v>
      </c>
      <c r="L1967" t="s">
        <v>38</v>
      </c>
      <c r="M1967" t="s">
        <v>79</v>
      </c>
      <c r="Q1967">
        <v>3099</v>
      </c>
      <c r="R1967" t="s">
        <v>94</v>
      </c>
      <c r="S1967">
        <v>33.750830000000001</v>
      </c>
      <c r="T1967">
        <v>-84.391419999999997</v>
      </c>
      <c r="U1967">
        <v>18.574999999999999</v>
      </c>
      <c r="V1967">
        <v>1</v>
      </c>
      <c r="W1967">
        <v>38</v>
      </c>
      <c r="X1967">
        <v>24</v>
      </c>
      <c r="Y1967">
        <v>6770.7</v>
      </c>
      <c r="Z1967">
        <v>13000016001</v>
      </c>
      <c r="AA1967">
        <v>10485.589712534598</v>
      </c>
      <c r="AB1967" t="s">
        <v>41</v>
      </c>
      <c r="AC1967" t="s">
        <v>54</v>
      </c>
      <c r="AD1967" t="s">
        <v>54</v>
      </c>
      <c r="AE1967" t="s">
        <v>73</v>
      </c>
      <c r="AF1967" t="s">
        <v>9069</v>
      </c>
    </row>
    <row r="1968" spans="1:32" x14ac:dyDescent="0.25">
      <c r="A1968" t="s">
        <v>9070</v>
      </c>
      <c r="B1968" t="s">
        <v>9071</v>
      </c>
      <c r="C1968" t="s">
        <v>9072</v>
      </c>
      <c r="D1968" t="s">
        <v>9073</v>
      </c>
      <c r="E1968" t="s">
        <v>247</v>
      </c>
      <c r="F1968">
        <v>1</v>
      </c>
      <c r="G1968">
        <v>2022</v>
      </c>
      <c r="H1968" s="1">
        <v>44973.465673553241</v>
      </c>
      <c r="I1968" t="s">
        <v>8601</v>
      </c>
      <c r="J1968">
        <v>3088</v>
      </c>
      <c r="K1968">
        <v>0</v>
      </c>
      <c r="L1968" t="s">
        <v>38</v>
      </c>
      <c r="M1968" t="s">
        <v>79</v>
      </c>
      <c r="Q1968">
        <v>3088</v>
      </c>
      <c r="R1968" t="s">
        <v>94</v>
      </c>
      <c r="S1968">
        <v>41.898890999999999</v>
      </c>
      <c r="T1968">
        <v>-71.337682999999998</v>
      </c>
      <c r="U1968">
        <v>3.8166666669999998</v>
      </c>
      <c r="V1968">
        <v>1</v>
      </c>
      <c r="W1968">
        <v>8.6</v>
      </c>
      <c r="X1968">
        <v>0</v>
      </c>
      <c r="Y1968">
        <v>1389.3</v>
      </c>
      <c r="Z1968">
        <v>25000070001</v>
      </c>
      <c r="AA1968">
        <v>1249.2383714482005</v>
      </c>
      <c r="AB1968" t="s">
        <v>54</v>
      </c>
      <c r="AC1968" t="s">
        <v>64</v>
      </c>
      <c r="AD1968" t="s">
        <v>54</v>
      </c>
      <c r="AE1968" t="s">
        <v>65</v>
      </c>
      <c r="AF1968" t="s">
        <v>9074</v>
      </c>
    </row>
    <row r="1969" spans="1:32" x14ac:dyDescent="0.25">
      <c r="A1969" t="s">
        <v>9075</v>
      </c>
      <c r="B1969" t="s">
        <v>9076</v>
      </c>
      <c r="C1969" t="s">
        <v>9077</v>
      </c>
      <c r="D1969" t="s">
        <v>9078</v>
      </c>
      <c r="E1969" t="s">
        <v>600</v>
      </c>
      <c r="F1969">
        <v>4</v>
      </c>
      <c r="G1969">
        <v>2022</v>
      </c>
      <c r="H1969" s="1">
        <v>44964.642245057868</v>
      </c>
      <c r="I1969" t="s">
        <v>8601</v>
      </c>
      <c r="J1969">
        <v>3048.8</v>
      </c>
      <c r="K1969">
        <v>0</v>
      </c>
      <c r="L1969" t="s">
        <v>38</v>
      </c>
      <c r="M1969" t="s">
        <v>51</v>
      </c>
      <c r="N1969">
        <v>3048.8</v>
      </c>
      <c r="R1969" t="s">
        <v>214</v>
      </c>
      <c r="S1969">
        <v>30.392575000000001</v>
      </c>
      <c r="T1969">
        <v>-84.322783000000001</v>
      </c>
      <c r="Z1969">
        <v>12000052002</v>
      </c>
      <c r="AA1969">
        <v>8103.6599897149999</v>
      </c>
      <c r="AB1969" t="s">
        <v>53</v>
      </c>
      <c r="AC1969" t="s">
        <v>42</v>
      </c>
      <c r="AD1969" t="s">
        <v>537</v>
      </c>
      <c r="AE1969" t="s">
        <v>73</v>
      </c>
      <c r="AF1969" t="s">
        <v>9079</v>
      </c>
    </row>
    <row r="1970" spans="1:32" x14ac:dyDescent="0.25">
      <c r="A1970" t="s">
        <v>9080</v>
      </c>
      <c r="B1970" t="s">
        <v>9081</v>
      </c>
      <c r="C1970" t="s">
        <v>9082</v>
      </c>
      <c r="D1970" t="s">
        <v>9083</v>
      </c>
      <c r="E1970" t="s">
        <v>61</v>
      </c>
      <c r="F1970">
        <v>1</v>
      </c>
      <c r="G1970">
        <v>2022</v>
      </c>
      <c r="H1970" s="1">
        <v>44980.54513554398</v>
      </c>
      <c r="I1970" t="s">
        <v>8601</v>
      </c>
      <c r="J1970">
        <v>3037.5</v>
      </c>
      <c r="K1970">
        <v>0</v>
      </c>
      <c r="L1970" t="s">
        <v>38</v>
      </c>
      <c r="M1970" t="s">
        <v>79</v>
      </c>
      <c r="Q1970">
        <v>3037.48</v>
      </c>
      <c r="R1970" t="s">
        <v>94</v>
      </c>
      <c r="S1970">
        <v>41.104382999999999</v>
      </c>
      <c r="T1970">
        <v>-73.411124999999998</v>
      </c>
      <c r="U1970">
        <v>11.40833333</v>
      </c>
      <c r="V1970">
        <v>1</v>
      </c>
      <c r="W1970">
        <v>18</v>
      </c>
      <c r="X1970">
        <v>0</v>
      </c>
      <c r="Y1970">
        <v>4160.2</v>
      </c>
      <c r="Z1970">
        <v>9001030001</v>
      </c>
      <c r="AA1970">
        <v>4383.2605832009003</v>
      </c>
      <c r="AB1970" t="s">
        <v>54</v>
      </c>
      <c r="AC1970" t="s">
        <v>54</v>
      </c>
      <c r="AD1970" t="s">
        <v>54</v>
      </c>
      <c r="AE1970" t="s">
        <v>55</v>
      </c>
      <c r="AF1970" t="s">
        <v>9084</v>
      </c>
    </row>
    <row r="1971" spans="1:32" x14ac:dyDescent="0.25">
      <c r="A1971" t="s">
        <v>9085</v>
      </c>
      <c r="B1971" t="s">
        <v>9086</v>
      </c>
      <c r="C1971" t="s">
        <v>9087</v>
      </c>
      <c r="D1971" t="s">
        <v>9088</v>
      </c>
      <c r="E1971" t="s">
        <v>36</v>
      </c>
      <c r="F1971">
        <v>9</v>
      </c>
      <c r="G1971">
        <v>2022</v>
      </c>
      <c r="H1971" s="1">
        <v>44960.650223773147</v>
      </c>
      <c r="I1971" t="s">
        <v>8601</v>
      </c>
      <c r="J1971">
        <v>3030</v>
      </c>
      <c r="K1971">
        <v>0</v>
      </c>
      <c r="L1971" t="s">
        <v>38</v>
      </c>
      <c r="M1971" t="s">
        <v>79</v>
      </c>
      <c r="Q1971">
        <v>3030</v>
      </c>
      <c r="R1971" t="s">
        <v>52</v>
      </c>
      <c r="S1971">
        <v>36.986846999999997</v>
      </c>
      <c r="T1971">
        <v>-121.538825</v>
      </c>
      <c r="U1971">
        <v>0</v>
      </c>
      <c r="V1971">
        <v>1</v>
      </c>
      <c r="W1971">
        <v>8.5</v>
      </c>
      <c r="X1971">
        <v>0</v>
      </c>
      <c r="Y1971">
        <v>0</v>
      </c>
      <c r="AB1971" t="s">
        <v>952</v>
      </c>
      <c r="AC1971" t="s">
        <v>54</v>
      </c>
      <c r="AD1971" t="s">
        <v>54</v>
      </c>
      <c r="AE1971" t="s">
        <v>73</v>
      </c>
      <c r="AF1971" t="s">
        <v>9089</v>
      </c>
    </row>
    <row r="1972" spans="1:32" x14ac:dyDescent="0.25">
      <c r="A1972" t="s">
        <v>9090</v>
      </c>
      <c r="B1972" t="s">
        <v>9091</v>
      </c>
      <c r="C1972" t="s">
        <v>9092</v>
      </c>
      <c r="D1972" t="s">
        <v>9093</v>
      </c>
      <c r="E1972" t="s">
        <v>726</v>
      </c>
      <c r="F1972">
        <v>6</v>
      </c>
      <c r="G1972">
        <v>2022</v>
      </c>
      <c r="H1972" s="1">
        <v>44952.428331423609</v>
      </c>
      <c r="I1972" t="s">
        <v>8601</v>
      </c>
      <c r="J1972">
        <v>3017.68</v>
      </c>
      <c r="K1972">
        <v>0</v>
      </c>
      <c r="L1972" t="s">
        <v>38</v>
      </c>
      <c r="M1972" t="s">
        <v>51</v>
      </c>
      <c r="N1972">
        <v>3017.68</v>
      </c>
      <c r="R1972" t="s">
        <v>52</v>
      </c>
      <c r="S1972">
        <v>34.80368</v>
      </c>
      <c r="T1972">
        <v>-92.20138</v>
      </c>
      <c r="U1972">
        <v>5.3077500000000004</v>
      </c>
      <c r="V1972">
        <v>1</v>
      </c>
      <c r="W1972">
        <v>6.6</v>
      </c>
      <c r="X1972">
        <v>5.18</v>
      </c>
      <c r="Y1972">
        <v>1933.325</v>
      </c>
      <c r="Z1972">
        <v>5000003003</v>
      </c>
      <c r="AA1972">
        <v>2119.3347182090597</v>
      </c>
      <c r="AB1972" t="s">
        <v>41</v>
      </c>
      <c r="AC1972" t="s">
        <v>54</v>
      </c>
      <c r="AD1972" t="s">
        <v>54</v>
      </c>
      <c r="AE1972" t="s">
        <v>438</v>
      </c>
      <c r="AF1972" t="s">
        <v>9094</v>
      </c>
    </row>
    <row r="1973" spans="1:32" x14ac:dyDescent="0.25">
      <c r="A1973" t="s">
        <v>9095</v>
      </c>
      <c r="B1973" t="s">
        <v>9096</v>
      </c>
      <c r="C1973" t="s">
        <v>9097</v>
      </c>
      <c r="D1973" t="s">
        <v>9098</v>
      </c>
      <c r="E1973" t="s">
        <v>1064</v>
      </c>
      <c r="F1973">
        <v>3</v>
      </c>
      <c r="G1973">
        <v>2022</v>
      </c>
      <c r="H1973" s="1">
        <v>44978.472383449072</v>
      </c>
      <c r="I1973" t="s">
        <v>8601</v>
      </c>
      <c r="J1973">
        <v>3000.9580000000001</v>
      </c>
      <c r="K1973">
        <v>0</v>
      </c>
      <c r="L1973" t="s">
        <v>38</v>
      </c>
      <c r="M1973" t="s">
        <v>51</v>
      </c>
      <c r="N1973">
        <v>3000.9580000000001</v>
      </c>
      <c r="R1973" t="s">
        <v>86</v>
      </c>
      <c r="S1973">
        <v>38.387222000000001</v>
      </c>
      <c r="T1973">
        <v>-75.068611000000004</v>
      </c>
      <c r="U1973">
        <v>5.0744166670000004</v>
      </c>
      <c r="V1973">
        <v>1</v>
      </c>
      <c r="W1973">
        <v>14</v>
      </c>
      <c r="X1973">
        <v>0</v>
      </c>
      <c r="Y1973">
        <v>1857.6020000000001</v>
      </c>
      <c r="Z1973">
        <v>24000086001</v>
      </c>
      <c r="AA1973">
        <v>4513.1012477552104</v>
      </c>
      <c r="AB1973" t="s">
        <v>87</v>
      </c>
      <c r="AC1973" t="s">
        <v>54</v>
      </c>
      <c r="AD1973" t="s">
        <v>975</v>
      </c>
      <c r="AE1973" t="s">
        <v>73</v>
      </c>
      <c r="AF1973" t="s">
        <v>9099</v>
      </c>
    </row>
    <row r="1974" spans="1:32" x14ac:dyDescent="0.25">
      <c r="A1974" t="s">
        <v>9100</v>
      </c>
      <c r="B1974" t="s">
        <v>9101</v>
      </c>
      <c r="C1974" t="s">
        <v>9102</v>
      </c>
      <c r="D1974" t="s">
        <v>6369</v>
      </c>
      <c r="E1974" t="s">
        <v>36</v>
      </c>
      <c r="F1974">
        <v>9</v>
      </c>
      <c r="G1974">
        <v>2022</v>
      </c>
      <c r="H1974" s="1">
        <v>44957.742360833334</v>
      </c>
      <c r="I1974" t="s">
        <v>8601</v>
      </c>
      <c r="J1974">
        <v>2996</v>
      </c>
      <c r="K1974">
        <v>0</v>
      </c>
      <c r="L1974" t="s">
        <v>38</v>
      </c>
      <c r="M1974" t="s">
        <v>79</v>
      </c>
      <c r="Q1974">
        <v>2996</v>
      </c>
      <c r="R1974" t="s">
        <v>214</v>
      </c>
      <c r="S1974">
        <v>38.220275000000001</v>
      </c>
      <c r="T1974">
        <v>-122.080276</v>
      </c>
      <c r="U1974">
        <v>13.023250000000001</v>
      </c>
      <c r="V1974">
        <v>5</v>
      </c>
      <c r="W1974">
        <v>23.7</v>
      </c>
      <c r="X1974">
        <v>52.9</v>
      </c>
      <c r="Y1974">
        <v>4752.5709999999999</v>
      </c>
      <c r="Z1974">
        <v>6002038001</v>
      </c>
      <c r="AA1974">
        <v>7284.1887548000004</v>
      </c>
      <c r="AB1974" t="s">
        <v>53</v>
      </c>
      <c r="AC1974" t="s">
        <v>42</v>
      </c>
      <c r="AD1974" t="s">
        <v>54</v>
      </c>
      <c r="AE1974" t="s">
        <v>55</v>
      </c>
      <c r="AF1974" t="s">
        <v>9103</v>
      </c>
    </row>
    <row r="1975" spans="1:32" x14ac:dyDescent="0.25">
      <c r="A1975" t="s">
        <v>9104</v>
      </c>
      <c r="B1975" t="s">
        <v>9105</v>
      </c>
      <c r="C1975" t="s">
        <v>9106</v>
      </c>
      <c r="D1975" t="s">
        <v>9107</v>
      </c>
      <c r="E1975" t="s">
        <v>253</v>
      </c>
      <c r="F1975">
        <v>5</v>
      </c>
      <c r="G1975">
        <v>2022</v>
      </c>
      <c r="H1975" s="1">
        <v>44971.584422939814</v>
      </c>
      <c r="I1975" t="s">
        <v>8601</v>
      </c>
      <c r="J1975">
        <v>2979.63</v>
      </c>
      <c r="K1975">
        <v>0</v>
      </c>
      <c r="L1975" t="s">
        <v>38</v>
      </c>
      <c r="M1975" t="s">
        <v>51</v>
      </c>
      <c r="N1975">
        <v>3285.04</v>
      </c>
      <c r="R1975" t="s">
        <v>490</v>
      </c>
      <c r="S1975">
        <v>41.622777999999997</v>
      </c>
      <c r="T1975">
        <v>-87.513082999999995</v>
      </c>
      <c r="U1975">
        <v>33.522941670000002</v>
      </c>
      <c r="V1975">
        <v>1</v>
      </c>
      <c r="W1975">
        <v>37.799999999999997</v>
      </c>
      <c r="X1975">
        <v>37.783000000000001</v>
      </c>
      <c r="Y1975">
        <v>12214.0946</v>
      </c>
      <c r="Z1975">
        <v>18000106001</v>
      </c>
      <c r="AA1975">
        <v>9833.6548189800014</v>
      </c>
      <c r="AB1975" t="s">
        <v>53</v>
      </c>
      <c r="AC1975" t="s">
        <v>72</v>
      </c>
      <c r="AD1975" t="s">
        <v>54</v>
      </c>
      <c r="AE1975" t="s">
        <v>65</v>
      </c>
      <c r="AF1975" t="s">
        <v>9108</v>
      </c>
    </row>
    <row r="1976" spans="1:32" x14ac:dyDescent="0.25">
      <c r="A1976" t="s">
        <v>9109</v>
      </c>
      <c r="B1976" t="s">
        <v>9110</v>
      </c>
      <c r="C1976" t="s">
        <v>9111</v>
      </c>
      <c r="D1976" t="s">
        <v>1223</v>
      </c>
      <c r="E1976" t="s">
        <v>525</v>
      </c>
      <c r="F1976">
        <v>2</v>
      </c>
      <c r="G1976">
        <v>2022</v>
      </c>
      <c r="H1976" s="1">
        <v>44978.550303414355</v>
      </c>
      <c r="I1976" t="s">
        <v>8601</v>
      </c>
      <c r="J1976">
        <v>2944.88</v>
      </c>
      <c r="K1976">
        <v>0</v>
      </c>
      <c r="L1976" t="s">
        <v>38</v>
      </c>
      <c r="M1976" t="s">
        <v>79</v>
      </c>
      <c r="Q1976">
        <v>2944.88</v>
      </c>
      <c r="R1976" t="s">
        <v>94</v>
      </c>
      <c r="S1976">
        <v>40.847079999999998</v>
      </c>
      <c r="T1976">
        <v>-74.347696999999997</v>
      </c>
      <c r="U1976">
        <v>8.8591666670000002</v>
      </c>
      <c r="V1976">
        <v>1</v>
      </c>
      <c r="W1976">
        <v>0</v>
      </c>
      <c r="X1976">
        <v>0</v>
      </c>
      <c r="Y1976">
        <v>3229.53</v>
      </c>
      <c r="Z1976">
        <v>34001347001</v>
      </c>
      <c r="AA1976">
        <v>5400.1333333709799</v>
      </c>
      <c r="AB1976" t="s">
        <v>54</v>
      </c>
      <c r="AC1976" t="s">
        <v>54</v>
      </c>
      <c r="AD1976" t="s">
        <v>54</v>
      </c>
      <c r="AE1976" t="s">
        <v>55</v>
      </c>
      <c r="AF1976" t="s">
        <v>9112</v>
      </c>
    </row>
    <row r="1977" spans="1:32" x14ac:dyDescent="0.25">
      <c r="A1977" t="s">
        <v>9113</v>
      </c>
      <c r="B1977" t="s">
        <v>9114</v>
      </c>
      <c r="C1977" t="s">
        <v>9115</v>
      </c>
      <c r="D1977" t="s">
        <v>9116</v>
      </c>
      <c r="E1977" t="s">
        <v>1083</v>
      </c>
      <c r="F1977">
        <v>8</v>
      </c>
      <c r="G1977">
        <v>2022</v>
      </c>
      <c r="H1977" s="1">
        <v>45106.407609699076</v>
      </c>
      <c r="I1977" t="s">
        <v>8601</v>
      </c>
      <c r="J1977">
        <v>2922.02</v>
      </c>
      <c r="K1977">
        <v>0</v>
      </c>
      <c r="L1977" t="s">
        <v>38</v>
      </c>
      <c r="M1977" t="s">
        <v>39</v>
      </c>
      <c r="N1977">
        <v>4039</v>
      </c>
      <c r="Q1977">
        <v>6.42</v>
      </c>
      <c r="R1977" t="s">
        <v>52</v>
      </c>
      <c r="S1977">
        <v>43.595111000000003</v>
      </c>
      <c r="T1977">
        <v>-96.660027999999997</v>
      </c>
      <c r="U1977">
        <v>17.30083333</v>
      </c>
      <c r="V1977">
        <v>1</v>
      </c>
      <c r="W1977">
        <v>21</v>
      </c>
      <c r="X1977">
        <v>21</v>
      </c>
      <c r="Y1977">
        <v>6317.67</v>
      </c>
      <c r="Z1977">
        <v>46000110001</v>
      </c>
      <c r="AA1977">
        <v>4756.5752568844</v>
      </c>
      <c r="AB1977" t="s">
        <v>53</v>
      </c>
      <c r="AC1977" t="s">
        <v>562</v>
      </c>
      <c r="AD1977" t="s">
        <v>54</v>
      </c>
      <c r="AE1977" t="s">
        <v>800</v>
      </c>
      <c r="AF1977" t="s">
        <v>9117</v>
      </c>
    </row>
    <row r="1978" spans="1:32" x14ac:dyDescent="0.25">
      <c r="A1978" t="s">
        <v>9118</v>
      </c>
      <c r="B1978" t="s">
        <v>9119</v>
      </c>
      <c r="C1978" t="s">
        <v>9119</v>
      </c>
      <c r="D1978" t="s">
        <v>9120</v>
      </c>
      <c r="E1978" t="s">
        <v>99</v>
      </c>
      <c r="F1978">
        <v>6</v>
      </c>
      <c r="G1978">
        <v>2022</v>
      </c>
      <c r="H1978" s="1">
        <v>44817.613031446759</v>
      </c>
      <c r="I1978" t="s">
        <v>8601</v>
      </c>
      <c r="J1978">
        <v>2919.31</v>
      </c>
      <c r="K1978">
        <v>0</v>
      </c>
      <c r="L1978" t="s">
        <v>38</v>
      </c>
      <c r="M1978" t="s">
        <v>679</v>
      </c>
      <c r="O1978">
        <v>2919</v>
      </c>
      <c r="R1978" t="s">
        <v>52</v>
      </c>
      <c r="S1978">
        <v>33.922258999999997</v>
      </c>
      <c r="T1978">
        <v>-98.475954000000002</v>
      </c>
      <c r="U1978">
        <v>12.9625</v>
      </c>
      <c r="V1978">
        <v>2</v>
      </c>
      <c r="W1978">
        <v>19.91</v>
      </c>
      <c r="X1978">
        <v>0</v>
      </c>
      <c r="Y1978">
        <v>2872.93</v>
      </c>
      <c r="Z1978">
        <v>48004362001</v>
      </c>
      <c r="AA1978">
        <v>5645.2462849700005</v>
      </c>
      <c r="AB1978" t="s">
        <v>53</v>
      </c>
      <c r="AC1978" t="s">
        <v>54</v>
      </c>
      <c r="AD1978" t="s">
        <v>54</v>
      </c>
      <c r="AE1978" t="s">
        <v>73</v>
      </c>
      <c r="AF1978" t="s">
        <v>9121</v>
      </c>
    </row>
    <row r="1979" spans="1:32" x14ac:dyDescent="0.25">
      <c r="A1979" t="s">
        <v>9122</v>
      </c>
      <c r="B1979" t="s">
        <v>9123</v>
      </c>
      <c r="C1979" t="s">
        <v>9124</v>
      </c>
      <c r="D1979" t="s">
        <v>930</v>
      </c>
      <c r="E1979" t="s">
        <v>36</v>
      </c>
      <c r="F1979">
        <v>9</v>
      </c>
      <c r="G1979">
        <v>2022</v>
      </c>
      <c r="H1979" s="1">
        <v>44973.664897939816</v>
      </c>
      <c r="I1979" t="s">
        <v>8601</v>
      </c>
      <c r="J1979">
        <v>2799</v>
      </c>
      <c r="K1979">
        <v>0</v>
      </c>
      <c r="L1979" t="s">
        <v>38</v>
      </c>
      <c r="M1979" t="s">
        <v>79</v>
      </c>
      <c r="Q1979">
        <v>2799</v>
      </c>
      <c r="R1979" t="s">
        <v>94</v>
      </c>
      <c r="S1979">
        <v>38.251882999999999</v>
      </c>
      <c r="T1979">
        <v>-122.441304</v>
      </c>
      <c r="U1979">
        <v>2.061083333</v>
      </c>
      <c r="V1979">
        <v>2</v>
      </c>
      <c r="W1979">
        <v>16</v>
      </c>
      <c r="X1979">
        <v>3</v>
      </c>
      <c r="Y1979">
        <v>752.50800000000004</v>
      </c>
      <c r="Z1979">
        <v>6002069001</v>
      </c>
      <c r="AA1979">
        <v>1023.4285200494</v>
      </c>
      <c r="AB1979" t="s">
        <v>41</v>
      </c>
      <c r="AC1979" t="s">
        <v>54</v>
      </c>
      <c r="AD1979" t="s">
        <v>54</v>
      </c>
      <c r="AE1979" t="s">
        <v>65</v>
      </c>
      <c r="AF1979" t="s">
        <v>9125</v>
      </c>
    </row>
    <row r="1980" spans="1:32" x14ac:dyDescent="0.25">
      <c r="A1980" t="s">
        <v>9126</v>
      </c>
      <c r="B1980" t="s">
        <v>9127</v>
      </c>
      <c r="C1980" t="s">
        <v>9128</v>
      </c>
      <c r="D1980" t="s">
        <v>9129</v>
      </c>
      <c r="E1980" t="s">
        <v>36</v>
      </c>
      <c r="F1980">
        <v>9</v>
      </c>
      <c r="G1980">
        <v>2022</v>
      </c>
      <c r="H1980" s="1">
        <v>44944.549339166668</v>
      </c>
      <c r="I1980" t="s">
        <v>8601</v>
      </c>
      <c r="J1980">
        <v>2761</v>
      </c>
      <c r="K1980">
        <v>0</v>
      </c>
      <c r="L1980" t="s">
        <v>38</v>
      </c>
      <c r="M1980" t="s">
        <v>51</v>
      </c>
      <c r="N1980">
        <v>2761</v>
      </c>
      <c r="R1980" t="s">
        <v>52</v>
      </c>
      <c r="S1980">
        <v>33.105170000000001</v>
      </c>
      <c r="T1980">
        <v>-117.11138</v>
      </c>
      <c r="U1980">
        <v>9.7974999999999994</v>
      </c>
      <c r="V1980">
        <v>1</v>
      </c>
      <c r="W1980">
        <v>18</v>
      </c>
      <c r="X1980">
        <v>9.6</v>
      </c>
      <c r="Y1980">
        <v>3572.2</v>
      </c>
      <c r="Z1980">
        <v>6009032001</v>
      </c>
      <c r="AA1980">
        <v>8126.4230795737485</v>
      </c>
      <c r="AB1980" t="s">
        <v>53</v>
      </c>
      <c r="AC1980" t="s">
        <v>54</v>
      </c>
      <c r="AD1980" t="s">
        <v>54</v>
      </c>
      <c r="AE1980" t="s">
        <v>55</v>
      </c>
      <c r="AF1980" t="s">
        <v>9130</v>
      </c>
    </row>
    <row r="1981" spans="1:32" x14ac:dyDescent="0.25">
      <c r="A1981" t="s">
        <v>9131</v>
      </c>
      <c r="B1981" t="s">
        <v>9132</v>
      </c>
      <c r="C1981" t="s">
        <v>9133</v>
      </c>
      <c r="D1981" t="s">
        <v>9134</v>
      </c>
      <c r="E1981" t="s">
        <v>525</v>
      </c>
      <c r="F1981">
        <v>2</v>
      </c>
      <c r="G1981">
        <v>2022</v>
      </c>
      <c r="H1981" s="1">
        <v>44960.500983703707</v>
      </c>
      <c r="I1981" t="s">
        <v>8601</v>
      </c>
      <c r="J1981">
        <v>2673.23</v>
      </c>
      <c r="K1981">
        <v>0</v>
      </c>
      <c r="L1981" t="s">
        <v>38</v>
      </c>
      <c r="M1981" t="s">
        <v>79</v>
      </c>
      <c r="Q1981">
        <v>2673.23</v>
      </c>
      <c r="R1981" t="s">
        <v>52</v>
      </c>
      <c r="S1981">
        <v>39.852891</v>
      </c>
      <c r="T1981">
        <v>-75.225210000000004</v>
      </c>
      <c r="U1981">
        <v>17.659166670000001</v>
      </c>
      <c r="V1981">
        <v>2</v>
      </c>
      <c r="W1981">
        <v>0</v>
      </c>
      <c r="X1981">
        <v>0</v>
      </c>
      <c r="Y1981">
        <v>6441.85</v>
      </c>
      <c r="Z1981">
        <v>34006039001</v>
      </c>
      <c r="AA1981">
        <v>7998.0392527704016</v>
      </c>
      <c r="AB1981" t="s">
        <v>53</v>
      </c>
      <c r="AC1981" t="s">
        <v>64</v>
      </c>
      <c r="AD1981" t="s">
        <v>54</v>
      </c>
      <c r="AE1981" t="s">
        <v>65</v>
      </c>
      <c r="AF1981" t="s">
        <v>9135</v>
      </c>
    </row>
    <row r="1982" spans="1:32" x14ac:dyDescent="0.25">
      <c r="A1982" t="s">
        <v>9136</v>
      </c>
      <c r="B1982" t="s">
        <v>9137</v>
      </c>
      <c r="C1982" t="s">
        <v>9138</v>
      </c>
      <c r="D1982" t="s">
        <v>9139</v>
      </c>
      <c r="E1982" t="s">
        <v>61</v>
      </c>
      <c r="F1982">
        <v>1</v>
      </c>
      <c r="G1982">
        <v>2022</v>
      </c>
      <c r="H1982" s="1">
        <v>44965.449218391201</v>
      </c>
      <c r="I1982" t="s">
        <v>8601</v>
      </c>
      <c r="J1982">
        <v>2649.2</v>
      </c>
      <c r="K1982">
        <v>0</v>
      </c>
      <c r="L1982" t="s">
        <v>38</v>
      </c>
      <c r="M1982" t="s">
        <v>79</v>
      </c>
      <c r="Q1982">
        <v>2649.2</v>
      </c>
      <c r="R1982" t="s">
        <v>94</v>
      </c>
      <c r="S1982">
        <v>41.779986000000001</v>
      </c>
      <c r="T1982">
        <v>-73.117311000000001</v>
      </c>
      <c r="U1982">
        <v>4.7808333330000004</v>
      </c>
      <c r="V1982">
        <v>1</v>
      </c>
      <c r="W1982">
        <v>7</v>
      </c>
      <c r="X1982">
        <v>0</v>
      </c>
      <c r="Y1982">
        <v>1740.71</v>
      </c>
      <c r="Z1982">
        <v>9001430001</v>
      </c>
      <c r="AA1982">
        <v>2236.2459477235998</v>
      </c>
      <c r="AB1982" t="s">
        <v>54</v>
      </c>
      <c r="AC1982" t="s">
        <v>54</v>
      </c>
      <c r="AD1982" t="s">
        <v>54</v>
      </c>
      <c r="AE1982" t="s">
        <v>65</v>
      </c>
      <c r="AF1982" t="s">
        <v>9140</v>
      </c>
    </row>
    <row r="1983" spans="1:32" x14ac:dyDescent="0.25">
      <c r="A1983" t="s">
        <v>9141</v>
      </c>
      <c r="B1983" t="s">
        <v>9142</v>
      </c>
      <c r="C1983" t="s">
        <v>9143</v>
      </c>
      <c r="D1983" t="s">
        <v>206</v>
      </c>
      <c r="E1983" t="s">
        <v>726</v>
      </c>
      <c r="F1983">
        <v>6</v>
      </c>
      <c r="G1983">
        <v>2022</v>
      </c>
      <c r="H1983" s="1">
        <v>44958.599444120373</v>
      </c>
      <c r="I1983" t="s">
        <v>8601</v>
      </c>
      <c r="J1983">
        <v>2643</v>
      </c>
      <c r="K1983">
        <v>0</v>
      </c>
      <c r="L1983" t="s">
        <v>38</v>
      </c>
      <c r="M1983" t="s">
        <v>79</v>
      </c>
      <c r="Q1983">
        <v>2643</v>
      </c>
      <c r="R1983" t="s">
        <v>94</v>
      </c>
      <c r="S1983">
        <v>36.080730000000003</v>
      </c>
      <c r="T1983">
        <v>-94.089280000000002</v>
      </c>
      <c r="U1983">
        <v>5.8933333330000002</v>
      </c>
      <c r="V1983">
        <v>1</v>
      </c>
      <c r="W1983">
        <v>12.6</v>
      </c>
      <c r="X1983">
        <v>5.26</v>
      </c>
      <c r="Y1983">
        <v>2150.84</v>
      </c>
      <c r="Z1983">
        <v>5000005001</v>
      </c>
      <c r="AA1983">
        <v>2035.5665475288599</v>
      </c>
      <c r="AB1983" t="s">
        <v>54</v>
      </c>
      <c r="AC1983" t="s">
        <v>54</v>
      </c>
      <c r="AD1983" t="s">
        <v>54</v>
      </c>
      <c r="AE1983" t="s">
        <v>55</v>
      </c>
      <c r="AF1983" t="s">
        <v>9144</v>
      </c>
    </row>
    <row r="1984" spans="1:32" x14ac:dyDescent="0.25">
      <c r="A1984" t="s">
        <v>9145</v>
      </c>
      <c r="B1984" t="s">
        <v>9146</v>
      </c>
      <c r="C1984" t="s">
        <v>9147</v>
      </c>
      <c r="D1984" t="s">
        <v>9148</v>
      </c>
      <c r="E1984" t="s">
        <v>213</v>
      </c>
      <c r="F1984">
        <v>3</v>
      </c>
      <c r="G1984">
        <v>2022</v>
      </c>
      <c r="H1984" s="1">
        <v>44959.556437245374</v>
      </c>
      <c r="I1984" t="s">
        <v>8601</v>
      </c>
      <c r="J1984">
        <v>2609.1799999999998</v>
      </c>
      <c r="K1984">
        <v>0</v>
      </c>
      <c r="L1984" t="s">
        <v>38</v>
      </c>
      <c r="M1984" t="s">
        <v>51</v>
      </c>
      <c r="N1984">
        <v>2609.1799999999998</v>
      </c>
      <c r="R1984" t="s">
        <v>52</v>
      </c>
      <c r="S1984">
        <v>40.120939</v>
      </c>
      <c r="T1984">
        <v>-75.457965999999999</v>
      </c>
      <c r="U1984">
        <v>9.0127500000000005</v>
      </c>
      <c r="V1984">
        <v>3</v>
      </c>
      <c r="W1984">
        <v>14.25</v>
      </c>
      <c r="X1984">
        <v>0</v>
      </c>
      <c r="Y1984">
        <v>3286.0619999999999</v>
      </c>
      <c r="Z1984">
        <v>42000105001</v>
      </c>
      <c r="AA1984">
        <v>4062.7562779896994</v>
      </c>
      <c r="AB1984" t="s">
        <v>87</v>
      </c>
      <c r="AC1984" t="s">
        <v>54</v>
      </c>
      <c r="AD1984" t="s">
        <v>54</v>
      </c>
      <c r="AE1984" t="s">
        <v>55</v>
      </c>
      <c r="AF1984" t="s">
        <v>9149</v>
      </c>
    </row>
    <row r="1985" spans="1:32" x14ac:dyDescent="0.25">
      <c r="A1985" t="s">
        <v>9150</v>
      </c>
      <c r="B1985" t="s">
        <v>9151</v>
      </c>
      <c r="C1985" t="s">
        <v>9151</v>
      </c>
      <c r="D1985" t="s">
        <v>3430</v>
      </c>
      <c r="E1985" t="s">
        <v>99</v>
      </c>
      <c r="F1985">
        <v>6</v>
      </c>
      <c r="G1985">
        <v>2022</v>
      </c>
      <c r="H1985" s="1">
        <v>44826.730077777778</v>
      </c>
      <c r="I1985" t="s">
        <v>8601</v>
      </c>
      <c r="J1985">
        <v>2596.9</v>
      </c>
      <c r="K1985">
        <v>0</v>
      </c>
      <c r="L1985" t="s">
        <v>38</v>
      </c>
      <c r="M1985" t="s">
        <v>79</v>
      </c>
      <c r="Q1985">
        <v>2596.9</v>
      </c>
      <c r="R1985" t="s">
        <v>94</v>
      </c>
      <c r="S1985">
        <v>27.449743999999999</v>
      </c>
      <c r="T1985">
        <v>-99.487623999999997</v>
      </c>
      <c r="U1985">
        <v>8.744166667</v>
      </c>
      <c r="V1985">
        <v>1</v>
      </c>
      <c r="W1985">
        <v>18</v>
      </c>
      <c r="X1985">
        <v>18</v>
      </c>
      <c r="Y1985">
        <v>3191.4259999999999</v>
      </c>
      <c r="Z1985">
        <v>48001125002</v>
      </c>
      <c r="AA1985">
        <v>3277.8849396600003</v>
      </c>
      <c r="AB1985" t="s">
        <v>54</v>
      </c>
      <c r="AC1985" t="s">
        <v>64</v>
      </c>
      <c r="AD1985" t="s">
        <v>54</v>
      </c>
      <c r="AE1985" t="s">
        <v>55</v>
      </c>
      <c r="AF1985" t="s">
        <v>9152</v>
      </c>
    </row>
    <row r="1986" spans="1:32" x14ac:dyDescent="0.25">
      <c r="A1986" t="s">
        <v>9153</v>
      </c>
      <c r="B1986" t="s">
        <v>9154</v>
      </c>
      <c r="C1986" t="s">
        <v>9155</v>
      </c>
      <c r="D1986" t="s">
        <v>9156</v>
      </c>
      <c r="E1986" t="s">
        <v>36</v>
      </c>
      <c r="F1986">
        <v>9</v>
      </c>
      <c r="G1986">
        <v>2022</v>
      </c>
      <c r="H1986" s="1">
        <v>44945.56774366898</v>
      </c>
      <c r="I1986" t="s">
        <v>8601</v>
      </c>
      <c r="J1986">
        <v>2563</v>
      </c>
      <c r="K1986">
        <v>0</v>
      </c>
      <c r="L1986" t="s">
        <v>38</v>
      </c>
      <c r="M1986" t="s">
        <v>51</v>
      </c>
      <c r="N1986">
        <v>2563</v>
      </c>
      <c r="R1986" t="s">
        <v>52</v>
      </c>
      <c r="S1986">
        <v>37.736078999999997</v>
      </c>
      <c r="T1986">
        <v>-120.93574099999999</v>
      </c>
      <c r="Z1986">
        <v>6005068001</v>
      </c>
      <c r="AA1986">
        <v>1697.2159798684004</v>
      </c>
      <c r="AB1986" t="s">
        <v>1420</v>
      </c>
      <c r="AC1986" t="s">
        <v>72</v>
      </c>
      <c r="AD1986" t="s">
        <v>54</v>
      </c>
      <c r="AE1986" t="s">
        <v>438</v>
      </c>
      <c r="AF1986" t="s">
        <v>9157</v>
      </c>
    </row>
    <row r="1987" spans="1:32" x14ac:dyDescent="0.25">
      <c r="A1987" t="s">
        <v>9158</v>
      </c>
      <c r="B1987" t="s">
        <v>9159</v>
      </c>
      <c r="C1987" t="s">
        <v>9159</v>
      </c>
      <c r="D1987" t="s">
        <v>9160</v>
      </c>
      <c r="E1987" t="s">
        <v>99</v>
      </c>
      <c r="F1987">
        <v>6</v>
      </c>
      <c r="G1987">
        <v>2022</v>
      </c>
      <c r="H1987" s="1">
        <v>44830.626240138889</v>
      </c>
      <c r="I1987" t="s">
        <v>8601</v>
      </c>
      <c r="J1987">
        <v>2517.13</v>
      </c>
      <c r="K1987">
        <v>0</v>
      </c>
      <c r="L1987" t="s">
        <v>38</v>
      </c>
      <c r="M1987" t="s">
        <v>679</v>
      </c>
      <c r="O1987">
        <v>2512</v>
      </c>
      <c r="R1987" t="s">
        <v>52</v>
      </c>
      <c r="S1987">
        <v>29.866150000000001</v>
      </c>
      <c r="T1987">
        <v>-97.925293999999994</v>
      </c>
      <c r="U1987">
        <v>4.5016666670000003</v>
      </c>
      <c r="V1987">
        <v>1</v>
      </c>
      <c r="W1987">
        <v>9</v>
      </c>
      <c r="X1987">
        <v>0</v>
      </c>
      <c r="Y1987">
        <v>1638.98</v>
      </c>
      <c r="Z1987">
        <v>48008029001</v>
      </c>
      <c r="AA1987">
        <v>2908.2123603539003</v>
      </c>
      <c r="AB1987" t="s">
        <v>53</v>
      </c>
      <c r="AC1987" t="s">
        <v>64</v>
      </c>
      <c r="AD1987" t="s">
        <v>54</v>
      </c>
      <c r="AE1987" t="s">
        <v>44</v>
      </c>
      <c r="AF1987" t="s">
        <v>9161</v>
      </c>
    </row>
    <row r="1988" spans="1:32" x14ac:dyDescent="0.25">
      <c r="A1988" t="s">
        <v>9162</v>
      </c>
      <c r="B1988" t="s">
        <v>9163</v>
      </c>
      <c r="C1988" t="s">
        <v>9164</v>
      </c>
      <c r="D1988" t="s">
        <v>9165</v>
      </c>
      <c r="E1988" t="s">
        <v>117</v>
      </c>
      <c r="F1988">
        <v>5</v>
      </c>
      <c r="G1988">
        <v>2022</v>
      </c>
      <c r="H1988" s="1">
        <v>44958.662098275461</v>
      </c>
      <c r="I1988" t="s">
        <v>8601</v>
      </c>
      <c r="J1988">
        <v>2516</v>
      </c>
      <c r="K1988">
        <v>0</v>
      </c>
      <c r="L1988" t="s">
        <v>38</v>
      </c>
      <c r="M1988" t="s">
        <v>473</v>
      </c>
      <c r="N1988">
        <v>2501</v>
      </c>
      <c r="Q1988">
        <v>16</v>
      </c>
      <c r="R1988" t="s">
        <v>1610</v>
      </c>
      <c r="S1988">
        <v>42.373938000000003</v>
      </c>
      <c r="T1988">
        <v>-87.817735999999996</v>
      </c>
      <c r="U1988">
        <v>22.987500003000001</v>
      </c>
      <c r="V1988">
        <v>5</v>
      </c>
      <c r="W1988">
        <v>44</v>
      </c>
      <c r="X1988">
        <v>22</v>
      </c>
      <c r="Y1988">
        <v>6732.56</v>
      </c>
      <c r="Z1988">
        <v>17000537001</v>
      </c>
      <c r="AA1988">
        <v>7284.1887548000004</v>
      </c>
      <c r="AB1988" t="s">
        <v>54</v>
      </c>
      <c r="AC1988" t="s">
        <v>54</v>
      </c>
      <c r="AD1988" t="s">
        <v>537</v>
      </c>
      <c r="AE1988" t="s">
        <v>54</v>
      </c>
      <c r="AF1988" t="s">
        <v>9166</v>
      </c>
    </row>
    <row r="1989" spans="1:32" x14ac:dyDescent="0.25">
      <c r="A1989" t="s">
        <v>6757</v>
      </c>
      <c r="B1989" t="s">
        <v>9167</v>
      </c>
      <c r="C1989" t="s">
        <v>9168</v>
      </c>
      <c r="D1989" t="s">
        <v>3789</v>
      </c>
      <c r="E1989" t="s">
        <v>136</v>
      </c>
      <c r="F1989">
        <v>4</v>
      </c>
      <c r="G1989">
        <v>2022</v>
      </c>
      <c r="H1989" s="1">
        <v>44973.523241238428</v>
      </c>
      <c r="I1989" t="s">
        <v>8601</v>
      </c>
      <c r="J1989">
        <v>2489</v>
      </c>
      <c r="K1989">
        <v>0</v>
      </c>
      <c r="L1989" t="s">
        <v>38</v>
      </c>
      <c r="M1989" t="s">
        <v>39</v>
      </c>
      <c r="N1989">
        <v>2489</v>
      </c>
      <c r="Q1989">
        <v>61</v>
      </c>
      <c r="R1989" t="s">
        <v>561</v>
      </c>
      <c r="S1989">
        <v>35.904318000000004</v>
      </c>
      <c r="T1989">
        <v>-78.976588000000007</v>
      </c>
      <c r="U1989">
        <v>9.6626083329999997</v>
      </c>
      <c r="V1989">
        <v>1</v>
      </c>
      <c r="W1989">
        <v>20</v>
      </c>
      <c r="X1989">
        <v>0</v>
      </c>
      <c r="Y1989">
        <v>3528.8353000000002</v>
      </c>
      <c r="Z1989">
        <v>37003201008</v>
      </c>
      <c r="AA1989">
        <v>5438.7395337714197</v>
      </c>
      <c r="AB1989" t="s">
        <v>53</v>
      </c>
      <c r="AC1989" t="s">
        <v>54</v>
      </c>
      <c r="AD1989" t="s">
        <v>54</v>
      </c>
      <c r="AE1989" t="s">
        <v>73</v>
      </c>
      <c r="AF1989" t="s">
        <v>9169</v>
      </c>
    </row>
    <row r="1990" spans="1:32" x14ac:dyDescent="0.25">
      <c r="A1990" t="s">
        <v>9170</v>
      </c>
      <c r="B1990" t="s">
        <v>9171</v>
      </c>
      <c r="C1990" t="s">
        <v>9171</v>
      </c>
      <c r="D1990" t="s">
        <v>9172</v>
      </c>
      <c r="E1990" t="s">
        <v>99</v>
      </c>
      <c r="F1990">
        <v>6</v>
      </c>
      <c r="G1990">
        <v>2022</v>
      </c>
      <c r="H1990" s="1">
        <v>44827.417424791667</v>
      </c>
      <c r="I1990" t="s">
        <v>8601</v>
      </c>
      <c r="J1990">
        <v>2477.2199999999998</v>
      </c>
      <c r="K1990">
        <v>0</v>
      </c>
      <c r="L1990" t="s">
        <v>38</v>
      </c>
      <c r="M1990" t="s">
        <v>79</v>
      </c>
      <c r="Q1990">
        <v>2447.2199999999998</v>
      </c>
      <c r="R1990" t="s">
        <v>94</v>
      </c>
      <c r="S1990">
        <v>27.708279999999998</v>
      </c>
      <c r="T1990">
        <v>-97.339110000000005</v>
      </c>
      <c r="U1990">
        <v>12.5975</v>
      </c>
      <c r="V1990">
        <v>1</v>
      </c>
      <c r="W1990">
        <v>24</v>
      </c>
      <c r="X1990">
        <v>16.2</v>
      </c>
      <c r="Y1990">
        <v>4598.21</v>
      </c>
      <c r="Z1990">
        <v>48001203004</v>
      </c>
      <c r="AA1990">
        <v>6018.5609586535002</v>
      </c>
      <c r="AB1990" t="s">
        <v>41</v>
      </c>
      <c r="AC1990" t="s">
        <v>54</v>
      </c>
      <c r="AD1990" t="s">
        <v>54</v>
      </c>
      <c r="AE1990" t="s">
        <v>73</v>
      </c>
      <c r="AF1990" t="s">
        <v>9173</v>
      </c>
    </row>
    <row r="1991" spans="1:32" x14ac:dyDescent="0.25">
      <c r="A1991" t="s">
        <v>9174</v>
      </c>
      <c r="B1991" t="s">
        <v>9175</v>
      </c>
      <c r="C1991" t="s">
        <v>9175</v>
      </c>
      <c r="D1991" t="s">
        <v>7414</v>
      </c>
      <c r="E1991" t="s">
        <v>99</v>
      </c>
      <c r="F1991">
        <v>6</v>
      </c>
      <c r="G1991">
        <v>2022</v>
      </c>
      <c r="H1991" s="1">
        <v>44827.558966574077</v>
      </c>
      <c r="I1991" t="s">
        <v>8601</v>
      </c>
      <c r="J1991">
        <v>2467</v>
      </c>
      <c r="K1991">
        <v>0</v>
      </c>
      <c r="L1991" t="s">
        <v>38</v>
      </c>
      <c r="M1991" t="s">
        <v>679</v>
      </c>
      <c r="O1991">
        <v>2467</v>
      </c>
      <c r="R1991" t="s">
        <v>52</v>
      </c>
      <c r="S1991">
        <v>32.561610999999999</v>
      </c>
      <c r="T1991">
        <v>-99.622556000000003</v>
      </c>
      <c r="U1991">
        <v>9.3624166660000014</v>
      </c>
      <c r="V1991">
        <v>3</v>
      </c>
      <c r="W1991">
        <v>18</v>
      </c>
      <c r="X1991">
        <v>18</v>
      </c>
      <c r="Y1991">
        <v>1813.6690000000001</v>
      </c>
      <c r="Z1991">
        <v>48002031001</v>
      </c>
      <c r="AA1991">
        <v>5998.5294395777992</v>
      </c>
      <c r="AB1991" t="s">
        <v>54</v>
      </c>
      <c r="AC1991" t="s">
        <v>54</v>
      </c>
      <c r="AD1991" t="s">
        <v>54</v>
      </c>
      <c r="AE1991" t="s">
        <v>438</v>
      </c>
      <c r="AF1991" t="s">
        <v>9176</v>
      </c>
    </row>
    <row r="1992" spans="1:32" x14ac:dyDescent="0.25">
      <c r="A1992" t="s">
        <v>9177</v>
      </c>
      <c r="B1992" t="s">
        <v>9178</v>
      </c>
      <c r="C1992" t="s">
        <v>9179</v>
      </c>
      <c r="D1992" t="s">
        <v>9180</v>
      </c>
      <c r="E1992" t="s">
        <v>159</v>
      </c>
      <c r="F1992">
        <v>10</v>
      </c>
      <c r="G1992">
        <v>2022</v>
      </c>
      <c r="H1992" s="1">
        <v>44971.592416053238</v>
      </c>
      <c r="I1992" t="s">
        <v>8601</v>
      </c>
      <c r="J1992">
        <v>2433</v>
      </c>
      <c r="K1992">
        <v>0</v>
      </c>
      <c r="L1992" t="s">
        <v>38</v>
      </c>
      <c r="M1992" t="s">
        <v>51</v>
      </c>
      <c r="N1992">
        <v>2433</v>
      </c>
      <c r="R1992" t="s">
        <v>568</v>
      </c>
      <c r="S1992">
        <v>47.194130999999999</v>
      </c>
      <c r="T1992">
        <v>-122.57499900000001</v>
      </c>
      <c r="Z1992">
        <v>53000982002</v>
      </c>
      <c r="AA1992">
        <v>6100.5080821450001</v>
      </c>
      <c r="AB1992" t="s">
        <v>53</v>
      </c>
      <c r="AC1992" t="s">
        <v>54</v>
      </c>
      <c r="AD1992" t="s">
        <v>54</v>
      </c>
      <c r="AE1992" t="s">
        <v>73</v>
      </c>
      <c r="AF1992" t="s">
        <v>9181</v>
      </c>
    </row>
    <row r="1993" spans="1:32" x14ac:dyDescent="0.25">
      <c r="A1993" t="s">
        <v>9182</v>
      </c>
      <c r="B1993" t="s">
        <v>9183</v>
      </c>
      <c r="C1993" t="s">
        <v>9183</v>
      </c>
      <c r="D1993" t="s">
        <v>9184</v>
      </c>
      <c r="E1993" t="s">
        <v>99</v>
      </c>
      <c r="F1993">
        <v>6</v>
      </c>
      <c r="G1993">
        <v>2022</v>
      </c>
      <c r="H1993" s="1">
        <v>44824.477693321758</v>
      </c>
      <c r="I1993" t="s">
        <v>8601</v>
      </c>
      <c r="J1993">
        <v>2407.4</v>
      </c>
      <c r="K1993">
        <v>0</v>
      </c>
      <c r="L1993" t="s">
        <v>38</v>
      </c>
      <c r="M1993" t="s">
        <v>79</v>
      </c>
      <c r="Q1993">
        <v>2584.6999999999998</v>
      </c>
      <c r="R1993" t="s">
        <v>94</v>
      </c>
      <c r="S1993">
        <v>28.752361000000001</v>
      </c>
      <c r="T1993">
        <v>-97.006583000000006</v>
      </c>
      <c r="U1993">
        <v>3.9147500000000002</v>
      </c>
      <c r="V1993">
        <v>1</v>
      </c>
      <c r="W1993">
        <v>9.6</v>
      </c>
      <c r="X1993">
        <v>9.6</v>
      </c>
      <c r="Y1993">
        <v>1428.88</v>
      </c>
      <c r="Z1993">
        <v>48000005001</v>
      </c>
      <c r="AA1993">
        <v>3004.7278613550002</v>
      </c>
      <c r="AB1993" t="s">
        <v>54</v>
      </c>
      <c r="AC1993" t="s">
        <v>54</v>
      </c>
      <c r="AD1993" t="s">
        <v>54</v>
      </c>
      <c r="AE1993" t="s">
        <v>73</v>
      </c>
      <c r="AF1993" t="s">
        <v>9185</v>
      </c>
    </row>
    <row r="1994" spans="1:32" x14ac:dyDescent="0.25">
      <c r="A1994" t="s">
        <v>9186</v>
      </c>
      <c r="B1994" t="s">
        <v>9187</v>
      </c>
      <c r="C1994" t="s">
        <v>9188</v>
      </c>
      <c r="D1994" t="s">
        <v>9189</v>
      </c>
      <c r="E1994" t="s">
        <v>5199</v>
      </c>
      <c r="F1994">
        <v>9</v>
      </c>
      <c r="G1994">
        <v>2022</v>
      </c>
      <c r="H1994" s="1">
        <v>44974.888329479167</v>
      </c>
      <c r="I1994" t="s">
        <v>8601</v>
      </c>
      <c r="J1994">
        <v>2404</v>
      </c>
      <c r="K1994">
        <v>0</v>
      </c>
      <c r="L1994" t="s">
        <v>38</v>
      </c>
      <c r="M1994" t="s">
        <v>79</v>
      </c>
      <c r="Q1994">
        <v>2404</v>
      </c>
      <c r="R1994" t="s">
        <v>86</v>
      </c>
      <c r="S1994">
        <v>21.304500000000001</v>
      </c>
      <c r="T1994">
        <v>-157.88205600000001</v>
      </c>
      <c r="U1994">
        <v>57.475000000000001</v>
      </c>
      <c r="V1994">
        <v>1</v>
      </c>
      <c r="W1994">
        <v>77.5</v>
      </c>
      <c r="X1994">
        <v>59.71</v>
      </c>
      <c r="Y1994">
        <v>20987.200000000001</v>
      </c>
      <c r="Z1994">
        <v>15000003001</v>
      </c>
      <c r="AB1994" t="s">
        <v>53</v>
      </c>
      <c r="AC1994" t="s">
        <v>54</v>
      </c>
      <c r="AD1994" t="s">
        <v>54</v>
      </c>
      <c r="AE1994" t="s">
        <v>73</v>
      </c>
      <c r="AF1994" t="s">
        <v>9190</v>
      </c>
    </row>
    <row r="1995" spans="1:32" x14ac:dyDescent="0.25">
      <c r="A1995" t="s">
        <v>9191</v>
      </c>
      <c r="B1995" t="s">
        <v>9192</v>
      </c>
      <c r="C1995" t="s">
        <v>9193</v>
      </c>
      <c r="D1995" t="s">
        <v>9194</v>
      </c>
      <c r="E1995" t="s">
        <v>525</v>
      </c>
      <c r="F1995">
        <v>2</v>
      </c>
      <c r="G1995">
        <v>2022</v>
      </c>
      <c r="H1995" s="1">
        <v>44970.385994351855</v>
      </c>
      <c r="I1995" t="s">
        <v>8601</v>
      </c>
      <c r="J1995">
        <v>2400.6999999999998</v>
      </c>
      <c r="K1995">
        <v>0</v>
      </c>
      <c r="L1995" t="s">
        <v>38</v>
      </c>
      <c r="M1995" t="s">
        <v>39</v>
      </c>
      <c r="N1995">
        <v>60.6</v>
      </c>
      <c r="Q1995">
        <v>2340.1999999999998</v>
      </c>
      <c r="R1995" t="s">
        <v>1484</v>
      </c>
      <c r="S1995">
        <v>40.600268</v>
      </c>
      <c r="T1995">
        <v>-74.259033000000002</v>
      </c>
      <c r="U1995">
        <v>24.69166667</v>
      </c>
      <c r="V1995">
        <v>1</v>
      </c>
      <c r="W1995">
        <v>55</v>
      </c>
      <c r="X1995">
        <v>26.76</v>
      </c>
      <c r="Y1995">
        <v>9000.2999999999993</v>
      </c>
      <c r="Z1995">
        <v>34001090001</v>
      </c>
      <c r="AA1995">
        <v>12301.902178543982</v>
      </c>
      <c r="AB1995" t="s">
        <v>53</v>
      </c>
      <c r="AC1995" t="s">
        <v>42</v>
      </c>
      <c r="AD1995" t="s">
        <v>537</v>
      </c>
      <c r="AE1995" t="s">
        <v>55</v>
      </c>
      <c r="AF1995" t="s">
        <v>9195</v>
      </c>
    </row>
    <row r="1996" spans="1:32" x14ac:dyDescent="0.25">
      <c r="A1996" t="s">
        <v>9196</v>
      </c>
      <c r="B1996" t="s">
        <v>9197</v>
      </c>
      <c r="C1996" t="s">
        <v>9198</v>
      </c>
      <c r="D1996" t="s">
        <v>9199</v>
      </c>
      <c r="E1996" t="s">
        <v>213</v>
      </c>
      <c r="F1996">
        <v>3</v>
      </c>
      <c r="G1996">
        <v>2022</v>
      </c>
      <c r="H1996" s="1">
        <v>44960.388930879628</v>
      </c>
      <c r="I1996" t="s">
        <v>8601</v>
      </c>
      <c r="J1996">
        <v>2400.1999999999998</v>
      </c>
      <c r="K1996">
        <v>0</v>
      </c>
      <c r="L1996" t="s">
        <v>38</v>
      </c>
      <c r="M1996" t="s">
        <v>51</v>
      </c>
      <c r="N1996">
        <v>2400.1999999999998</v>
      </c>
      <c r="R1996" t="s">
        <v>52</v>
      </c>
      <c r="S1996">
        <v>40.601666999999999</v>
      </c>
      <c r="T1996">
        <v>-75.453333000000001</v>
      </c>
      <c r="U1996">
        <v>32.607500000000002</v>
      </c>
      <c r="V1996">
        <v>1</v>
      </c>
      <c r="W1996">
        <v>40</v>
      </c>
      <c r="X1996">
        <v>0</v>
      </c>
      <c r="Y1996">
        <v>11894.88</v>
      </c>
      <c r="Z1996">
        <v>42001010001</v>
      </c>
      <c r="AA1996">
        <v>14750.482228470002</v>
      </c>
      <c r="AB1996" t="s">
        <v>53</v>
      </c>
      <c r="AC1996" t="s">
        <v>42</v>
      </c>
      <c r="AD1996" t="s">
        <v>54</v>
      </c>
      <c r="AE1996" t="s">
        <v>73</v>
      </c>
      <c r="AF1996" t="s">
        <v>9200</v>
      </c>
    </row>
    <row r="1997" spans="1:32" x14ac:dyDescent="0.25">
      <c r="A1997" t="s">
        <v>9201</v>
      </c>
      <c r="B1997" t="s">
        <v>9202</v>
      </c>
      <c r="C1997" t="s">
        <v>9203</v>
      </c>
      <c r="D1997" t="s">
        <v>9204</v>
      </c>
      <c r="E1997" t="s">
        <v>36</v>
      </c>
      <c r="F1997">
        <v>9</v>
      </c>
      <c r="G1997">
        <v>2022</v>
      </c>
      <c r="H1997" s="1">
        <v>44977.703084363427</v>
      </c>
      <c r="I1997" t="s">
        <v>8601</v>
      </c>
      <c r="J1997">
        <v>2400</v>
      </c>
      <c r="K1997">
        <v>0</v>
      </c>
      <c r="L1997" t="s">
        <v>38</v>
      </c>
      <c r="M1997" t="s">
        <v>79</v>
      </c>
      <c r="Q1997">
        <v>2400</v>
      </c>
      <c r="R1997" t="s">
        <v>94</v>
      </c>
      <c r="S1997">
        <v>33.685745000232501</v>
      </c>
      <c r="T1997">
        <v>-116.167591068173</v>
      </c>
      <c r="AB1997" t="s">
        <v>41</v>
      </c>
      <c r="AC1997" t="s">
        <v>54</v>
      </c>
      <c r="AD1997" t="s">
        <v>54</v>
      </c>
      <c r="AE1997" t="s">
        <v>55</v>
      </c>
      <c r="AF1997" t="s">
        <v>9205</v>
      </c>
    </row>
    <row r="1998" spans="1:32" x14ac:dyDescent="0.25">
      <c r="A1998" t="s">
        <v>9206</v>
      </c>
      <c r="B1998" t="s">
        <v>9207</v>
      </c>
      <c r="C1998" t="s">
        <v>9208</v>
      </c>
      <c r="D1998" t="s">
        <v>9209</v>
      </c>
      <c r="E1998" t="s">
        <v>213</v>
      </c>
      <c r="F1998">
        <v>3</v>
      </c>
      <c r="G1998">
        <v>2022</v>
      </c>
      <c r="H1998" s="1">
        <v>44950.48977896991</v>
      </c>
      <c r="I1998" t="s">
        <v>8601</v>
      </c>
      <c r="J1998">
        <v>2399</v>
      </c>
      <c r="K1998">
        <v>0</v>
      </c>
      <c r="L1998" t="s">
        <v>38</v>
      </c>
      <c r="M1998" t="s">
        <v>79</v>
      </c>
      <c r="Q1998">
        <v>2399</v>
      </c>
      <c r="R1998" t="s">
        <v>52</v>
      </c>
      <c r="S1998">
        <v>40.303621999999997</v>
      </c>
      <c r="T1998">
        <v>-75.919910000000002</v>
      </c>
      <c r="U1998">
        <v>15.153333330000001</v>
      </c>
      <c r="V1998">
        <v>1</v>
      </c>
      <c r="W1998">
        <v>20.5</v>
      </c>
      <c r="X1998">
        <v>0</v>
      </c>
      <c r="Y1998">
        <v>5527.57</v>
      </c>
      <c r="Z1998">
        <v>42001069001</v>
      </c>
      <c r="AA1998">
        <v>6258.5749781241602</v>
      </c>
      <c r="AB1998" t="s">
        <v>53</v>
      </c>
      <c r="AC1998" t="s">
        <v>42</v>
      </c>
      <c r="AD1998" t="s">
        <v>54</v>
      </c>
      <c r="AE1998" t="s">
        <v>73</v>
      </c>
      <c r="AF1998" t="s">
        <v>9210</v>
      </c>
    </row>
    <row r="1999" spans="1:32" x14ac:dyDescent="0.25">
      <c r="A1999" t="s">
        <v>9211</v>
      </c>
      <c r="B1999" t="s">
        <v>9212</v>
      </c>
      <c r="C1999" t="s">
        <v>9213</v>
      </c>
      <c r="D1999" t="s">
        <v>1968</v>
      </c>
      <c r="E1999" t="s">
        <v>207</v>
      </c>
      <c r="F1999">
        <v>4</v>
      </c>
      <c r="G1999">
        <v>2022</v>
      </c>
      <c r="H1999" s="1">
        <v>44971.475720937502</v>
      </c>
      <c r="I1999" t="s">
        <v>8601</v>
      </c>
      <c r="J1999">
        <v>2399</v>
      </c>
      <c r="K1999">
        <v>0</v>
      </c>
      <c r="L1999" t="s">
        <v>38</v>
      </c>
      <c r="M1999" t="s">
        <v>51</v>
      </c>
      <c r="N1999">
        <v>2399</v>
      </c>
      <c r="R1999" t="s">
        <v>214</v>
      </c>
      <c r="S1999">
        <v>35.675348999999997</v>
      </c>
      <c r="T1999">
        <v>-85.758870000000002</v>
      </c>
      <c r="U1999">
        <v>1.9490833329999999</v>
      </c>
      <c r="V1999">
        <v>1</v>
      </c>
      <c r="W1999">
        <v>4</v>
      </c>
      <c r="X1999">
        <v>2.4</v>
      </c>
      <c r="Y1999">
        <v>708.96400000000006</v>
      </c>
      <c r="Z1999">
        <v>47000880001</v>
      </c>
      <c r="AA1999">
        <v>1088.9862188426</v>
      </c>
      <c r="AB1999" t="s">
        <v>38</v>
      </c>
      <c r="AC1999" t="s">
        <v>38</v>
      </c>
      <c r="AD1999" t="s">
        <v>38</v>
      </c>
      <c r="AE1999" t="s">
        <v>38</v>
      </c>
      <c r="AF1999" t="s">
        <v>9214</v>
      </c>
    </row>
    <row r="2000" spans="1:32" x14ac:dyDescent="0.25">
      <c r="A2000" t="s">
        <v>9215</v>
      </c>
      <c r="B2000" t="s">
        <v>9216</v>
      </c>
      <c r="C2000" t="s">
        <v>9216</v>
      </c>
      <c r="D2000" t="s">
        <v>8644</v>
      </c>
      <c r="E2000" t="s">
        <v>99</v>
      </c>
      <c r="F2000">
        <v>6</v>
      </c>
      <c r="G2000">
        <v>2022</v>
      </c>
      <c r="H2000" s="1">
        <v>44823.621192361112</v>
      </c>
      <c r="I2000" t="s">
        <v>8601</v>
      </c>
      <c r="J2000">
        <v>2356.6999999999998</v>
      </c>
      <c r="K2000">
        <v>0</v>
      </c>
      <c r="L2000" t="s">
        <v>38</v>
      </c>
      <c r="M2000" t="s">
        <v>79</v>
      </c>
      <c r="Q2000">
        <v>2356.6999999999998</v>
      </c>
      <c r="R2000" t="s">
        <v>94</v>
      </c>
      <c r="S2000">
        <v>33.121066999999996</v>
      </c>
      <c r="T2000">
        <v>-96.858082999999993</v>
      </c>
      <c r="U2000">
        <v>6.4844166669999996</v>
      </c>
      <c r="V2000">
        <v>1</v>
      </c>
      <c r="W2000">
        <v>5</v>
      </c>
      <c r="X2000">
        <v>5</v>
      </c>
      <c r="Y2000">
        <v>2365.165</v>
      </c>
      <c r="Z2000">
        <v>48004354016</v>
      </c>
      <c r="AA2000">
        <v>2695.149839276</v>
      </c>
      <c r="AB2000" t="s">
        <v>54</v>
      </c>
      <c r="AC2000" t="s">
        <v>54</v>
      </c>
      <c r="AD2000" t="s">
        <v>54</v>
      </c>
      <c r="AE2000" t="s">
        <v>73</v>
      </c>
      <c r="AF2000" t="s">
        <v>9217</v>
      </c>
    </row>
    <row r="2001" spans="1:32" x14ac:dyDescent="0.25">
      <c r="A2001" t="s">
        <v>9218</v>
      </c>
      <c r="B2001" t="s">
        <v>9219</v>
      </c>
      <c r="C2001" t="s">
        <v>9220</v>
      </c>
      <c r="D2001" t="s">
        <v>9221</v>
      </c>
      <c r="E2001" t="s">
        <v>259</v>
      </c>
      <c r="F2001">
        <v>7</v>
      </c>
      <c r="G2001">
        <v>2022</v>
      </c>
      <c r="H2001" s="1">
        <v>44950.530479085646</v>
      </c>
      <c r="I2001" t="s">
        <v>8601</v>
      </c>
      <c r="J2001">
        <v>2321.5700000000002</v>
      </c>
      <c r="K2001">
        <v>0</v>
      </c>
      <c r="L2001" t="s">
        <v>38</v>
      </c>
      <c r="M2001" t="s">
        <v>51</v>
      </c>
      <c r="N2001">
        <v>2321.5700000000002</v>
      </c>
      <c r="R2001" t="s">
        <v>52</v>
      </c>
      <c r="S2001">
        <v>42.472799999999999</v>
      </c>
      <c r="T2001">
        <v>-92.309043000000003</v>
      </c>
      <c r="U2001">
        <v>0</v>
      </c>
      <c r="V2001">
        <v>4</v>
      </c>
      <c r="W2001">
        <v>47.1</v>
      </c>
      <c r="X2001">
        <v>34.799999999999997</v>
      </c>
      <c r="Y2001">
        <v>0</v>
      </c>
      <c r="Z2001">
        <v>19000894001</v>
      </c>
      <c r="AA2001">
        <v>6785.2218250962005</v>
      </c>
      <c r="AB2001" t="s">
        <v>53</v>
      </c>
      <c r="AC2001" t="s">
        <v>64</v>
      </c>
      <c r="AD2001" t="s">
        <v>54</v>
      </c>
      <c r="AE2001" t="s">
        <v>55</v>
      </c>
      <c r="AF2001" t="s">
        <v>9222</v>
      </c>
    </row>
    <row r="2002" spans="1:32" x14ac:dyDescent="0.25">
      <c r="A2002" t="s">
        <v>9223</v>
      </c>
      <c r="B2002" t="s">
        <v>9224</v>
      </c>
      <c r="C2002" t="s">
        <v>9225</v>
      </c>
      <c r="D2002" t="s">
        <v>9226</v>
      </c>
      <c r="E2002" t="s">
        <v>951</v>
      </c>
      <c r="F2002">
        <v>1</v>
      </c>
      <c r="G2002">
        <v>2022</v>
      </c>
      <c r="H2002" s="1">
        <v>44944.500701435187</v>
      </c>
      <c r="I2002" t="s">
        <v>8601</v>
      </c>
      <c r="J2002">
        <v>2309.4</v>
      </c>
      <c r="K2002">
        <v>0</v>
      </c>
      <c r="L2002" t="s">
        <v>38</v>
      </c>
      <c r="M2002" t="s">
        <v>79</v>
      </c>
      <c r="Q2002">
        <v>2309.4</v>
      </c>
      <c r="R2002" t="s">
        <v>52</v>
      </c>
      <c r="S2002">
        <v>43.636805000000003</v>
      </c>
      <c r="T2002">
        <v>-72.320541000000006</v>
      </c>
      <c r="U2002">
        <v>1.1715249999999999</v>
      </c>
      <c r="V2002">
        <v>1</v>
      </c>
      <c r="W2002">
        <v>3.18</v>
      </c>
      <c r="X2002">
        <v>0</v>
      </c>
      <c r="Y2002">
        <v>427.38740000000001</v>
      </c>
      <c r="Z2002">
        <v>33000037001</v>
      </c>
      <c r="AA2002">
        <v>928.73406623700021</v>
      </c>
      <c r="AB2002" t="s">
        <v>54</v>
      </c>
      <c r="AC2002" t="s">
        <v>54</v>
      </c>
      <c r="AD2002" t="s">
        <v>54</v>
      </c>
      <c r="AE2002" t="s">
        <v>65</v>
      </c>
      <c r="AF2002" t="s">
        <v>9227</v>
      </c>
    </row>
    <row r="2003" spans="1:32" x14ac:dyDescent="0.25">
      <c r="A2003" t="s">
        <v>9228</v>
      </c>
      <c r="B2003" t="s">
        <v>9229</v>
      </c>
      <c r="C2003" t="s">
        <v>9230</v>
      </c>
      <c r="D2003" t="s">
        <v>9231</v>
      </c>
      <c r="E2003" t="s">
        <v>253</v>
      </c>
      <c r="F2003">
        <v>5</v>
      </c>
      <c r="G2003">
        <v>2022</v>
      </c>
      <c r="H2003" s="1">
        <v>44978.482464328707</v>
      </c>
      <c r="I2003" t="s">
        <v>8601</v>
      </c>
      <c r="J2003">
        <v>2287.5</v>
      </c>
      <c r="K2003">
        <v>0</v>
      </c>
      <c r="L2003" t="s">
        <v>38</v>
      </c>
      <c r="M2003" t="s">
        <v>51</v>
      </c>
      <c r="N2003">
        <v>1309.7</v>
      </c>
      <c r="R2003" t="s">
        <v>52</v>
      </c>
      <c r="S2003">
        <v>41.718162999999997</v>
      </c>
      <c r="T2003">
        <v>-86.269828000000004</v>
      </c>
      <c r="U2003">
        <v>27.208333329999999</v>
      </c>
      <c r="V2003">
        <v>1</v>
      </c>
      <c r="W2003">
        <v>77</v>
      </c>
      <c r="X2003">
        <v>48</v>
      </c>
      <c r="Y2003">
        <v>9920.1</v>
      </c>
      <c r="Z2003">
        <v>18000405001</v>
      </c>
      <c r="AA2003">
        <v>26951.498392760001</v>
      </c>
      <c r="AB2003" t="s">
        <v>53</v>
      </c>
      <c r="AC2003" t="s">
        <v>42</v>
      </c>
      <c r="AD2003" t="s">
        <v>54</v>
      </c>
      <c r="AE2003" t="s">
        <v>65</v>
      </c>
      <c r="AF2003" t="s">
        <v>9232</v>
      </c>
    </row>
    <row r="2004" spans="1:32" x14ac:dyDescent="0.25">
      <c r="A2004" t="s">
        <v>9233</v>
      </c>
      <c r="B2004" t="s">
        <v>9234</v>
      </c>
      <c r="C2004" t="s">
        <v>9235</v>
      </c>
      <c r="D2004" t="s">
        <v>9236</v>
      </c>
      <c r="E2004" t="s">
        <v>136</v>
      </c>
      <c r="F2004">
        <v>4</v>
      </c>
      <c r="G2004">
        <v>2022</v>
      </c>
      <c r="H2004" s="1">
        <v>44974.361115300926</v>
      </c>
      <c r="I2004" t="s">
        <v>8601</v>
      </c>
      <c r="J2004">
        <v>2260.71</v>
      </c>
      <c r="K2004">
        <v>0</v>
      </c>
      <c r="L2004" t="s">
        <v>38</v>
      </c>
      <c r="M2004" t="s">
        <v>39</v>
      </c>
      <c r="N2004">
        <v>1197.5999999999999</v>
      </c>
      <c r="Q2004">
        <v>1063.1099999999999</v>
      </c>
      <c r="R2004" t="s">
        <v>52</v>
      </c>
      <c r="S2004">
        <v>35.687330000000003</v>
      </c>
      <c r="T2004">
        <v>-77.894266999999999</v>
      </c>
      <c r="U2004">
        <v>7.2664749999999998</v>
      </c>
      <c r="V2004">
        <v>1</v>
      </c>
      <c r="W2004">
        <v>14</v>
      </c>
      <c r="X2004">
        <v>0</v>
      </c>
      <c r="Y2004">
        <v>2649.4508999999998</v>
      </c>
      <c r="Z2004">
        <v>37009801002</v>
      </c>
      <c r="AA2004">
        <v>4904.0800791690999</v>
      </c>
      <c r="AB2004" t="s">
        <v>53</v>
      </c>
      <c r="AC2004" t="s">
        <v>42</v>
      </c>
      <c r="AD2004" t="s">
        <v>54</v>
      </c>
      <c r="AE2004" t="s">
        <v>73</v>
      </c>
      <c r="AF2004" t="s">
        <v>9237</v>
      </c>
    </row>
    <row r="2005" spans="1:32" x14ac:dyDescent="0.25">
      <c r="A2005" t="s">
        <v>9238</v>
      </c>
      <c r="B2005" t="s">
        <v>9239</v>
      </c>
      <c r="C2005" t="s">
        <v>9240</v>
      </c>
      <c r="D2005" t="s">
        <v>9241</v>
      </c>
      <c r="E2005" t="s">
        <v>259</v>
      </c>
      <c r="F2005">
        <v>7</v>
      </c>
      <c r="G2005">
        <v>2022</v>
      </c>
      <c r="H2005" s="1">
        <v>44973.517496597226</v>
      </c>
      <c r="I2005" t="s">
        <v>8601</v>
      </c>
      <c r="J2005">
        <v>2250.4</v>
      </c>
      <c r="K2005">
        <v>0</v>
      </c>
      <c r="L2005" t="s">
        <v>38</v>
      </c>
      <c r="M2005" t="s">
        <v>51</v>
      </c>
      <c r="N2005">
        <v>2250.4</v>
      </c>
      <c r="R2005" t="s">
        <v>52</v>
      </c>
      <c r="S2005">
        <v>40.386833000000003</v>
      </c>
      <c r="T2005">
        <v>-91.392972</v>
      </c>
      <c r="U2005">
        <v>0</v>
      </c>
      <c r="V2005">
        <v>1</v>
      </c>
      <c r="W2005">
        <v>7.5</v>
      </c>
      <c r="X2005">
        <v>5</v>
      </c>
      <c r="Y2005">
        <v>0</v>
      </c>
      <c r="Z2005">
        <v>19000429001</v>
      </c>
      <c r="AA2005">
        <v>1183.6806726550001</v>
      </c>
      <c r="AB2005" t="s">
        <v>53</v>
      </c>
      <c r="AC2005" t="s">
        <v>757</v>
      </c>
      <c r="AD2005" t="s">
        <v>54</v>
      </c>
      <c r="AE2005" t="s">
        <v>65</v>
      </c>
      <c r="AF2005" t="s">
        <v>9242</v>
      </c>
    </row>
    <row r="2006" spans="1:32" x14ac:dyDescent="0.25">
      <c r="A2006" t="s">
        <v>9243</v>
      </c>
      <c r="B2006" t="s">
        <v>9244</v>
      </c>
      <c r="C2006" t="s">
        <v>9245</v>
      </c>
      <c r="D2006" t="s">
        <v>811</v>
      </c>
      <c r="E2006" t="s">
        <v>93</v>
      </c>
      <c r="F2006">
        <v>4</v>
      </c>
      <c r="G2006">
        <v>2022</v>
      </c>
      <c r="H2006" s="1">
        <v>44952.368253043984</v>
      </c>
      <c r="I2006" t="s">
        <v>8601</v>
      </c>
      <c r="J2006">
        <v>2176.3130000000001</v>
      </c>
      <c r="K2006">
        <v>0</v>
      </c>
      <c r="L2006" t="s">
        <v>38</v>
      </c>
      <c r="M2006" t="s">
        <v>79</v>
      </c>
      <c r="Q2006">
        <v>2176.3130000000001</v>
      </c>
      <c r="R2006" t="s">
        <v>52</v>
      </c>
      <c r="S2006">
        <v>37.816659999999999</v>
      </c>
      <c r="T2006">
        <v>-87.620401000000001</v>
      </c>
      <c r="U2006">
        <v>6.5814166670000001</v>
      </c>
      <c r="V2006">
        <v>1</v>
      </c>
      <c r="W2006">
        <v>15</v>
      </c>
      <c r="X2006">
        <v>6.8319999999999999</v>
      </c>
      <c r="Y2006">
        <v>2393.8780000000002</v>
      </c>
      <c r="Z2006">
        <v>21000024001</v>
      </c>
      <c r="AA2006">
        <v>4976.9219667171001</v>
      </c>
      <c r="AB2006" t="s">
        <v>54</v>
      </c>
      <c r="AC2006" t="s">
        <v>64</v>
      </c>
      <c r="AD2006" t="s">
        <v>54</v>
      </c>
      <c r="AE2006" t="s">
        <v>73</v>
      </c>
      <c r="AF2006" t="s">
        <v>9246</v>
      </c>
    </row>
    <row r="2007" spans="1:32" x14ac:dyDescent="0.25">
      <c r="A2007" t="s">
        <v>9247</v>
      </c>
      <c r="B2007" t="s">
        <v>9248</v>
      </c>
      <c r="C2007" t="s">
        <v>9249</v>
      </c>
      <c r="D2007" t="s">
        <v>9250</v>
      </c>
      <c r="E2007" t="s">
        <v>525</v>
      </c>
      <c r="F2007">
        <v>2</v>
      </c>
      <c r="G2007">
        <v>2022</v>
      </c>
      <c r="H2007" s="1">
        <v>44971.709565185185</v>
      </c>
      <c r="I2007" t="s">
        <v>8601</v>
      </c>
      <c r="J2007">
        <v>2171</v>
      </c>
      <c r="K2007">
        <v>0</v>
      </c>
      <c r="L2007" t="s">
        <v>38</v>
      </c>
      <c r="M2007" t="s">
        <v>79</v>
      </c>
      <c r="Q2007">
        <v>2171</v>
      </c>
      <c r="R2007" t="s">
        <v>94</v>
      </c>
      <c r="S2007">
        <v>40.756984000000003</v>
      </c>
      <c r="T2007">
        <v>-74.032199000000006</v>
      </c>
      <c r="U2007">
        <v>12.206666670000001</v>
      </c>
      <c r="V2007">
        <v>1</v>
      </c>
      <c r="W2007">
        <v>20.8</v>
      </c>
      <c r="X2007">
        <v>0</v>
      </c>
      <c r="Y2007">
        <v>4453.74</v>
      </c>
      <c r="Z2007">
        <v>34001245001</v>
      </c>
      <c r="AA2007">
        <v>6237.6329354541094</v>
      </c>
      <c r="AB2007" t="s">
        <v>54</v>
      </c>
      <c r="AC2007" t="s">
        <v>54</v>
      </c>
      <c r="AD2007" t="s">
        <v>54</v>
      </c>
      <c r="AE2007" t="s">
        <v>65</v>
      </c>
      <c r="AF2007" t="s">
        <v>9251</v>
      </c>
    </row>
    <row r="2008" spans="1:32" x14ac:dyDescent="0.25">
      <c r="A2008" t="s">
        <v>9252</v>
      </c>
      <c r="B2008" t="s">
        <v>9253</v>
      </c>
      <c r="C2008" t="s">
        <v>9254</v>
      </c>
      <c r="D2008" t="s">
        <v>9189</v>
      </c>
      <c r="E2008" t="s">
        <v>5199</v>
      </c>
      <c r="F2008">
        <v>9</v>
      </c>
      <c r="G2008">
        <v>2022</v>
      </c>
      <c r="H2008" s="1">
        <v>44974.889432766206</v>
      </c>
      <c r="I2008" t="s">
        <v>8601</v>
      </c>
      <c r="J2008">
        <v>2161.1</v>
      </c>
      <c r="K2008">
        <v>0</v>
      </c>
      <c r="L2008" t="s">
        <v>38</v>
      </c>
      <c r="M2008" t="s">
        <v>79</v>
      </c>
      <c r="Q2008">
        <v>2161.1</v>
      </c>
      <c r="R2008" t="s">
        <v>94</v>
      </c>
      <c r="S2008">
        <v>21.329699999999999</v>
      </c>
      <c r="T2008">
        <v>-158.03559999999999</v>
      </c>
      <c r="U2008">
        <v>19.821666669999999</v>
      </c>
      <c r="V2008">
        <v>1</v>
      </c>
      <c r="W2008">
        <v>38</v>
      </c>
      <c r="X2008">
        <v>39.456000000000003</v>
      </c>
      <c r="Y2008">
        <v>7236.5709999999999</v>
      </c>
      <c r="Z2008">
        <v>15000003010</v>
      </c>
      <c r="AB2008" t="s">
        <v>53</v>
      </c>
      <c r="AC2008" t="s">
        <v>54</v>
      </c>
      <c r="AD2008" t="s">
        <v>54</v>
      </c>
      <c r="AE2008" t="s">
        <v>73</v>
      </c>
      <c r="AF2008" t="s">
        <v>9255</v>
      </c>
    </row>
    <row r="2009" spans="1:32" x14ac:dyDescent="0.25">
      <c r="A2009" t="s">
        <v>9256</v>
      </c>
      <c r="B2009" t="s">
        <v>9257</v>
      </c>
      <c r="C2009" t="s">
        <v>9258</v>
      </c>
      <c r="D2009" t="s">
        <v>9259</v>
      </c>
      <c r="E2009" t="s">
        <v>213</v>
      </c>
      <c r="F2009">
        <v>3</v>
      </c>
      <c r="G2009">
        <v>2022</v>
      </c>
      <c r="H2009" s="1">
        <v>44972.397860393517</v>
      </c>
      <c r="I2009" t="s">
        <v>8601</v>
      </c>
      <c r="J2009">
        <v>2159</v>
      </c>
      <c r="K2009">
        <v>0</v>
      </c>
      <c r="L2009" t="s">
        <v>38</v>
      </c>
      <c r="M2009" t="s">
        <v>51</v>
      </c>
      <c r="N2009">
        <v>2075</v>
      </c>
      <c r="R2009" t="s">
        <v>52</v>
      </c>
      <c r="S2009">
        <v>40.618333</v>
      </c>
      <c r="T2009">
        <v>-75.333639000000005</v>
      </c>
      <c r="U2009">
        <v>11.023833335999999</v>
      </c>
      <c r="V2009">
        <v>5</v>
      </c>
      <c r="W2009">
        <v>20</v>
      </c>
      <c r="X2009">
        <v>0</v>
      </c>
      <c r="Y2009">
        <v>3982.2</v>
      </c>
      <c r="Z2009">
        <v>42001031001</v>
      </c>
      <c r="AA2009">
        <v>5936.6138351619993</v>
      </c>
      <c r="AB2009" t="s">
        <v>53</v>
      </c>
      <c r="AC2009" t="s">
        <v>562</v>
      </c>
      <c r="AD2009" t="s">
        <v>54</v>
      </c>
      <c r="AE2009" t="s">
        <v>73</v>
      </c>
      <c r="AF2009" t="s">
        <v>9260</v>
      </c>
    </row>
    <row r="2010" spans="1:32" x14ac:dyDescent="0.25">
      <c r="A2010" t="s">
        <v>9261</v>
      </c>
      <c r="B2010" t="s">
        <v>9262</v>
      </c>
      <c r="C2010" t="s">
        <v>9263</v>
      </c>
      <c r="D2010" t="s">
        <v>9264</v>
      </c>
      <c r="E2010" t="s">
        <v>117</v>
      </c>
      <c r="F2010">
        <v>5</v>
      </c>
      <c r="G2010">
        <v>2022</v>
      </c>
      <c r="H2010" s="1">
        <v>44962.579825162036</v>
      </c>
      <c r="I2010" t="s">
        <v>8601</v>
      </c>
      <c r="J2010">
        <v>2158.2130000000002</v>
      </c>
      <c r="K2010">
        <v>0</v>
      </c>
      <c r="L2010" t="s">
        <v>38</v>
      </c>
      <c r="M2010" t="s">
        <v>51</v>
      </c>
      <c r="N2010">
        <v>2158.2130000000002</v>
      </c>
      <c r="R2010" t="s">
        <v>52</v>
      </c>
      <c r="S2010">
        <v>41.944450000000003</v>
      </c>
      <c r="T2010">
        <v>-88.742109999999997</v>
      </c>
      <c r="U2010">
        <v>5.4416666669999998</v>
      </c>
      <c r="V2010">
        <v>4</v>
      </c>
      <c r="W2010">
        <v>18.13</v>
      </c>
      <c r="X2010">
        <v>8.6300000000000008</v>
      </c>
      <c r="Y2010">
        <v>1987</v>
      </c>
      <c r="Z2010">
        <v>17000185001</v>
      </c>
      <c r="AA2010">
        <v>3598.3892448711999</v>
      </c>
      <c r="AB2010" t="s">
        <v>53</v>
      </c>
      <c r="AC2010" t="s">
        <v>42</v>
      </c>
      <c r="AD2010" t="s">
        <v>54</v>
      </c>
      <c r="AE2010" t="s">
        <v>73</v>
      </c>
      <c r="AF2010" t="s">
        <v>9265</v>
      </c>
    </row>
    <row r="2011" spans="1:32" x14ac:dyDescent="0.25">
      <c r="A2011" t="s">
        <v>9266</v>
      </c>
      <c r="B2011" t="s">
        <v>9267</v>
      </c>
      <c r="C2011" t="s">
        <v>9268</v>
      </c>
      <c r="D2011" t="s">
        <v>9269</v>
      </c>
      <c r="E2011" t="s">
        <v>213</v>
      </c>
      <c r="F2011">
        <v>3</v>
      </c>
      <c r="G2011">
        <v>2022</v>
      </c>
      <c r="H2011" s="1">
        <v>44949.360415173614</v>
      </c>
      <c r="I2011" t="s">
        <v>8601</v>
      </c>
      <c r="J2011">
        <v>2150.2399999999998</v>
      </c>
      <c r="K2011">
        <v>0</v>
      </c>
      <c r="L2011" t="s">
        <v>38</v>
      </c>
      <c r="M2011" t="s">
        <v>51</v>
      </c>
      <c r="N2011">
        <v>2283.46</v>
      </c>
      <c r="R2011" t="s">
        <v>52</v>
      </c>
      <c r="S2011">
        <v>40.017028000000003</v>
      </c>
      <c r="T2011">
        <v>-76.691333</v>
      </c>
      <c r="U2011">
        <v>9.3459916669999998</v>
      </c>
      <c r="V2011">
        <v>1</v>
      </c>
      <c r="W2011">
        <v>15</v>
      </c>
      <c r="X2011">
        <v>0</v>
      </c>
      <c r="Y2011">
        <v>3410.6855999999998</v>
      </c>
      <c r="Z2011">
        <v>42003088001</v>
      </c>
      <c r="AA2011">
        <v>5299.2473191170002</v>
      </c>
      <c r="AB2011" t="s">
        <v>544</v>
      </c>
      <c r="AC2011" t="s">
        <v>54</v>
      </c>
      <c r="AD2011" t="s">
        <v>54</v>
      </c>
      <c r="AE2011" t="s">
        <v>65</v>
      </c>
      <c r="AF2011" t="s">
        <v>9270</v>
      </c>
    </row>
    <row r="2012" spans="1:32" x14ac:dyDescent="0.25">
      <c r="A2012" t="s">
        <v>9271</v>
      </c>
      <c r="B2012" t="s">
        <v>9272</v>
      </c>
      <c r="C2012" t="s">
        <v>9273</v>
      </c>
      <c r="D2012" t="s">
        <v>9274</v>
      </c>
      <c r="E2012" t="s">
        <v>1913</v>
      </c>
      <c r="F2012">
        <v>8</v>
      </c>
      <c r="G2012">
        <v>2022</v>
      </c>
      <c r="H2012" s="1">
        <v>44967.589222002316</v>
      </c>
      <c r="I2012" t="s">
        <v>8601</v>
      </c>
      <c r="J2012">
        <v>2135</v>
      </c>
      <c r="K2012">
        <v>0</v>
      </c>
      <c r="L2012" t="s">
        <v>38</v>
      </c>
      <c r="M2012" t="s">
        <v>79</v>
      </c>
      <c r="Q2012">
        <v>2135</v>
      </c>
      <c r="R2012" t="s">
        <v>94</v>
      </c>
      <c r="S2012">
        <v>45.802500000000002</v>
      </c>
      <c r="T2012">
        <v>-108.466944</v>
      </c>
      <c r="U2012">
        <v>19.658333330000001</v>
      </c>
      <c r="V2012">
        <v>1</v>
      </c>
      <c r="W2012">
        <v>0</v>
      </c>
      <c r="X2012">
        <v>0</v>
      </c>
      <c r="Y2012">
        <v>7174.6</v>
      </c>
      <c r="Z2012">
        <v>30000060001</v>
      </c>
      <c r="AA2012">
        <v>7611.9772487660002</v>
      </c>
      <c r="AB2012" t="s">
        <v>53</v>
      </c>
      <c r="AC2012" t="s">
        <v>42</v>
      </c>
      <c r="AD2012" t="s">
        <v>54</v>
      </c>
      <c r="AE2012" t="s">
        <v>65</v>
      </c>
      <c r="AF2012" t="s">
        <v>9275</v>
      </c>
    </row>
    <row r="2013" spans="1:32" x14ac:dyDescent="0.25">
      <c r="A2013" t="s">
        <v>9276</v>
      </c>
      <c r="B2013" t="s">
        <v>9277</v>
      </c>
      <c r="C2013" t="s">
        <v>9278</v>
      </c>
      <c r="D2013" t="s">
        <v>206</v>
      </c>
      <c r="E2013" t="s">
        <v>726</v>
      </c>
      <c r="F2013">
        <v>6</v>
      </c>
      <c r="G2013">
        <v>2022</v>
      </c>
      <c r="H2013" s="1">
        <v>44958.604283935187</v>
      </c>
      <c r="I2013" t="s">
        <v>8601</v>
      </c>
      <c r="J2013">
        <v>2134</v>
      </c>
      <c r="K2013">
        <v>0</v>
      </c>
      <c r="L2013" t="s">
        <v>38</v>
      </c>
      <c r="M2013" t="s">
        <v>79</v>
      </c>
      <c r="Q2013">
        <v>2134</v>
      </c>
      <c r="R2013" t="s">
        <v>94</v>
      </c>
      <c r="S2013">
        <v>36.063361999999998</v>
      </c>
      <c r="T2013">
        <v>-94.232834999999994</v>
      </c>
      <c r="U2013">
        <v>9.0408333330000001</v>
      </c>
      <c r="V2013">
        <v>1</v>
      </c>
      <c r="W2013">
        <v>10</v>
      </c>
      <c r="X2013">
        <v>6.6</v>
      </c>
      <c r="Y2013">
        <v>3293.66</v>
      </c>
      <c r="Z2013">
        <v>5000005002</v>
      </c>
      <c r="AA2013">
        <v>2876.8903487082598</v>
      </c>
      <c r="AB2013" t="s">
        <v>54</v>
      </c>
      <c r="AC2013" t="s">
        <v>54</v>
      </c>
      <c r="AD2013" t="s">
        <v>54</v>
      </c>
      <c r="AE2013" t="s">
        <v>55</v>
      </c>
      <c r="AF2013" t="s">
        <v>9279</v>
      </c>
    </row>
    <row r="2014" spans="1:32" x14ac:dyDescent="0.25">
      <c r="A2014" t="s">
        <v>9280</v>
      </c>
      <c r="B2014" t="s">
        <v>9281</v>
      </c>
      <c r="C2014" t="s">
        <v>9282</v>
      </c>
      <c r="D2014" t="s">
        <v>9283</v>
      </c>
      <c r="E2014" t="s">
        <v>1913</v>
      </c>
      <c r="F2014">
        <v>8</v>
      </c>
      <c r="G2014">
        <v>2022</v>
      </c>
      <c r="H2014" s="1">
        <v>44960.502150289351</v>
      </c>
      <c r="I2014" t="s">
        <v>8601</v>
      </c>
      <c r="J2014">
        <v>2132</v>
      </c>
      <c r="K2014">
        <v>0</v>
      </c>
      <c r="L2014" t="s">
        <v>38</v>
      </c>
      <c r="M2014" t="s">
        <v>51</v>
      </c>
      <c r="N2014">
        <v>2132</v>
      </c>
      <c r="R2014" t="s">
        <v>214</v>
      </c>
      <c r="S2014">
        <v>46.881917000000001</v>
      </c>
      <c r="T2014">
        <v>-114.036417</v>
      </c>
      <c r="U2014">
        <v>6.9158333330000001</v>
      </c>
      <c r="V2014">
        <v>1</v>
      </c>
      <c r="W2014">
        <v>0</v>
      </c>
      <c r="X2014">
        <v>0</v>
      </c>
      <c r="Y2014">
        <v>2523.66</v>
      </c>
      <c r="Z2014">
        <v>30000047001</v>
      </c>
      <c r="AA2014">
        <v>3645.7364717773999</v>
      </c>
      <c r="AB2014" t="s">
        <v>53</v>
      </c>
      <c r="AC2014" t="s">
        <v>42</v>
      </c>
      <c r="AD2014" t="s">
        <v>43</v>
      </c>
      <c r="AE2014" t="s">
        <v>55</v>
      </c>
      <c r="AF2014" t="s">
        <v>9284</v>
      </c>
    </row>
    <row r="2015" spans="1:32" x14ac:dyDescent="0.25">
      <c r="A2015" t="s">
        <v>9285</v>
      </c>
      <c r="B2015" t="s">
        <v>9286</v>
      </c>
      <c r="C2015" t="s">
        <v>9287</v>
      </c>
      <c r="D2015" t="s">
        <v>9288</v>
      </c>
      <c r="E2015" t="s">
        <v>61</v>
      </c>
      <c r="F2015">
        <v>1</v>
      </c>
      <c r="G2015">
        <v>2022</v>
      </c>
      <c r="H2015" s="1">
        <v>44944.402152418981</v>
      </c>
      <c r="I2015" t="s">
        <v>8601</v>
      </c>
      <c r="J2015">
        <v>2120</v>
      </c>
      <c r="K2015">
        <v>0</v>
      </c>
      <c r="L2015" t="s">
        <v>38</v>
      </c>
      <c r="M2015" t="s">
        <v>63</v>
      </c>
      <c r="P2015">
        <v>2120</v>
      </c>
      <c r="R2015" t="s">
        <v>38</v>
      </c>
      <c r="S2015">
        <v>41.402710999999996</v>
      </c>
      <c r="T2015">
        <v>-73.418111999999994</v>
      </c>
      <c r="U2015">
        <v>8.4749999999999996</v>
      </c>
      <c r="V2015">
        <v>1</v>
      </c>
      <c r="W2015">
        <v>15.5</v>
      </c>
      <c r="X2015">
        <v>0</v>
      </c>
      <c r="Y2015">
        <v>3090.6</v>
      </c>
      <c r="Z2015">
        <v>9000340001</v>
      </c>
      <c r="AA2015">
        <v>4339.5554506720991</v>
      </c>
      <c r="AB2015" t="s">
        <v>53</v>
      </c>
      <c r="AC2015" t="s">
        <v>54</v>
      </c>
      <c r="AD2015" t="s">
        <v>54</v>
      </c>
      <c r="AE2015" t="s">
        <v>65</v>
      </c>
      <c r="AF2015" t="s">
        <v>9289</v>
      </c>
    </row>
    <row r="2016" spans="1:32" x14ac:dyDescent="0.25">
      <c r="A2016" t="s">
        <v>9290</v>
      </c>
      <c r="B2016" t="s">
        <v>9291</v>
      </c>
      <c r="C2016" t="s">
        <v>9292</v>
      </c>
      <c r="D2016" t="s">
        <v>7035</v>
      </c>
      <c r="E2016" t="s">
        <v>36</v>
      </c>
      <c r="F2016">
        <v>9</v>
      </c>
      <c r="G2016">
        <v>2022</v>
      </c>
      <c r="H2016" s="1">
        <v>44950.54846002315</v>
      </c>
      <c r="I2016" t="s">
        <v>8601</v>
      </c>
      <c r="J2016">
        <v>2026</v>
      </c>
      <c r="K2016">
        <v>0</v>
      </c>
      <c r="L2016" t="s">
        <v>38</v>
      </c>
      <c r="M2016" t="s">
        <v>51</v>
      </c>
      <c r="N2016">
        <v>2026</v>
      </c>
      <c r="R2016" t="s">
        <v>52</v>
      </c>
      <c r="S2016">
        <v>37.765555999999997</v>
      </c>
      <c r="T2016">
        <v>-121.420833</v>
      </c>
      <c r="U2016">
        <v>9.6950000000000003</v>
      </c>
      <c r="V2016">
        <v>2</v>
      </c>
      <c r="W2016">
        <v>10.8</v>
      </c>
      <c r="X2016">
        <v>0</v>
      </c>
      <c r="Y2016">
        <v>3537.86</v>
      </c>
      <c r="Z2016">
        <v>6005105001</v>
      </c>
      <c r="AA2016">
        <v>4516.1970279759998</v>
      </c>
      <c r="AB2016" t="s">
        <v>407</v>
      </c>
      <c r="AC2016" t="s">
        <v>54</v>
      </c>
      <c r="AD2016" t="s">
        <v>54</v>
      </c>
      <c r="AE2016" t="s">
        <v>73</v>
      </c>
      <c r="AF2016" t="s">
        <v>9293</v>
      </c>
    </row>
    <row r="2017" spans="1:32" x14ac:dyDescent="0.25">
      <c r="A2017" t="s">
        <v>9294</v>
      </c>
      <c r="B2017" t="s">
        <v>9295</v>
      </c>
      <c r="C2017" t="s">
        <v>9295</v>
      </c>
      <c r="D2017" t="s">
        <v>9296</v>
      </c>
      <c r="E2017" t="s">
        <v>99</v>
      </c>
      <c r="F2017">
        <v>6</v>
      </c>
      <c r="G2017">
        <v>2022</v>
      </c>
      <c r="H2017" s="1">
        <v>44818.34027966435</v>
      </c>
      <c r="I2017" t="s">
        <v>8601</v>
      </c>
      <c r="J2017">
        <v>2008.508</v>
      </c>
      <c r="K2017">
        <v>0</v>
      </c>
      <c r="L2017" t="s">
        <v>38</v>
      </c>
      <c r="M2017" t="s">
        <v>79</v>
      </c>
      <c r="Q2017">
        <v>2008.508</v>
      </c>
      <c r="R2017" t="s">
        <v>94</v>
      </c>
      <c r="S2017">
        <v>32.888187000000002</v>
      </c>
      <c r="T2017">
        <v>-97.531728999999999</v>
      </c>
      <c r="U2017">
        <v>1.328383334</v>
      </c>
      <c r="V2017">
        <v>2</v>
      </c>
      <c r="W2017">
        <v>1.44</v>
      </c>
      <c r="X2017">
        <v>0</v>
      </c>
      <c r="Y2017">
        <v>388.416</v>
      </c>
      <c r="AB2017" t="s">
        <v>54</v>
      </c>
      <c r="AC2017" t="s">
        <v>54</v>
      </c>
      <c r="AD2017" t="s">
        <v>54</v>
      </c>
      <c r="AE2017" t="s">
        <v>73</v>
      </c>
      <c r="AF2017" t="s">
        <v>9297</v>
      </c>
    </row>
    <row r="2018" spans="1:32" x14ac:dyDescent="0.25">
      <c r="A2018" t="s">
        <v>9298</v>
      </c>
      <c r="B2018" t="s">
        <v>9299</v>
      </c>
      <c r="C2018" t="s">
        <v>9300</v>
      </c>
      <c r="D2018" t="s">
        <v>9301</v>
      </c>
      <c r="E2018" t="s">
        <v>36</v>
      </c>
      <c r="F2018">
        <v>9</v>
      </c>
      <c r="G2018">
        <v>2022</v>
      </c>
      <c r="H2018" s="1">
        <v>44958.781898668982</v>
      </c>
      <c r="I2018" t="s">
        <v>8601</v>
      </c>
      <c r="J2018">
        <v>1995</v>
      </c>
      <c r="K2018">
        <v>0</v>
      </c>
      <c r="L2018" t="s">
        <v>38</v>
      </c>
      <c r="M2018" t="s">
        <v>79</v>
      </c>
      <c r="Q2018">
        <v>1995</v>
      </c>
      <c r="R2018" t="s">
        <v>52</v>
      </c>
      <c r="S2018">
        <v>34.215653000000003</v>
      </c>
      <c r="T2018">
        <v>-118.928809</v>
      </c>
      <c r="U2018">
        <v>0.26231816400000002</v>
      </c>
      <c r="V2018">
        <v>1</v>
      </c>
      <c r="W2018">
        <v>14</v>
      </c>
      <c r="X2018">
        <v>0</v>
      </c>
      <c r="Y2018">
        <v>95.64</v>
      </c>
      <c r="Z2018">
        <v>6004007001</v>
      </c>
      <c r="AA2018">
        <v>4552.6179717500008</v>
      </c>
      <c r="AB2018" t="s">
        <v>407</v>
      </c>
      <c r="AC2018" t="s">
        <v>3356</v>
      </c>
      <c r="AD2018" t="s">
        <v>43</v>
      </c>
      <c r="AE2018" t="s">
        <v>65</v>
      </c>
      <c r="AF2018" t="s">
        <v>9302</v>
      </c>
    </row>
    <row r="2019" spans="1:32" x14ac:dyDescent="0.25">
      <c r="A2019" t="s">
        <v>9303</v>
      </c>
      <c r="B2019" t="s">
        <v>9304</v>
      </c>
      <c r="C2019" t="s">
        <v>9304</v>
      </c>
      <c r="D2019" t="s">
        <v>6658</v>
      </c>
      <c r="E2019" t="s">
        <v>99</v>
      </c>
      <c r="F2019">
        <v>6</v>
      </c>
      <c r="G2019">
        <v>2022</v>
      </c>
      <c r="H2019" s="1">
        <v>44841.373105011575</v>
      </c>
      <c r="I2019" t="s">
        <v>8601</v>
      </c>
      <c r="J2019">
        <v>1994</v>
      </c>
      <c r="K2019">
        <v>0</v>
      </c>
      <c r="L2019" t="s">
        <v>38</v>
      </c>
      <c r="M2019" t="s">
        <v>79</v>
      </c>
      <c r="Q2019">
        <v>1994</v>
      </c>
      <c r="R2019" t="s">
        <v>52</v>
      </c>
      <c r="S2019">
        <v>34.169806999999999</v>
      </c>
      <c r="T2019">
        <v>-101.67683599999999</v>
      </c>
      <c r="U2019">
        <v>1.2350000000000001</v>
      </c>
      <c r="V2019">
        <v>1</v>
      </c>
      <c r="W2019">
        <v>3.3</v>
      </c>
      <c r="X2019">
        <v>3.3</v>
      </c>
      <c r="Y2019">
        <v>451.16</v>
      </c>
      <c r="Z2019">
        <v>48000240001</v>
      </c>
      <c r="AB2019" t="s">
        <v>41</v>
      </c>
      <c r="AC2019" t="s">
        <v>72</v>
      </c>
      <c r="AD2019" t="s">
        <v>54</v>
      </c>
      <c r="AE2019" t="s">
        <v>73</v>
      </c>
      <c r="AF2019" t="s">
        <v>9305</v>
      </c>
    </row>
    <row r="2020" spans="1:32" x14ac:dyDescent="0.25">
      <c r="A2020" t="s">
        <v>9306</v>
      </c>
      <c r="B2020" t="s">
        <v>9307</v>
      </c>
      <c r="C2020" t="s">
        <v>9308</v>
      </c>
      <c r="D2020" t="s">
        <v>9309</v>
      </c>
      <c r="E2020" t="s">
        <v>525</v>
      </c>
      <c r="F2020">
        <v>2</v>
      </c>
      <c r="G2020">
        <v>2022</v>
      </c>
      <c r="H2020" s="1">
        <v>44967.356667789354</v>
      </c>
      <c r="I2020" t="s">
        <v>8601</v>
      </c>
      <c r="J2020">
        <v>1990.5</v>
      </c>
      <c r="K2020">
        <v>0</v>
      </c>
      <c r="L2020" t="s">
        <v>38</v>
      </c>
      <c r="M2020" t="s">
        <v>79</v>
      </c>
      <c r="Q2020">
        <v>1990.5</v>
      </c>
      <c r="R2020" t="s">
        <v>94</v>
      </c>
      <c r="S2020">
        <v>40.903810999999997</v>
      </c>
      <c r="T2020">
        <v>-74.273994000000002</v>
      </c>
      <c r="U2020">
        <v>5.6704166669999996</v>
      </c>
      <c r="V2020">
        <v>1</v>
      </c>
      <c r="W2020">
        <v>7.5</v>
      </c>
      <c r="X2020">
        <v>0</v>
      </c>
      <c r="Y2020">
        <v>2067.9690000000001</v>
      </c>
      <c r="Z2020">
        <v>34001087001</v>
      </c>
      <c r="AA2020">
        <v>2795.1253299356299</v>
      </c>
      <c r="AB2020" t="s">
        <v>54</v>
      </c>
      <c r="AC2020" t="s">
        <v>54</v>
      </c>
      <c r="AD2020" t="s">
        <v>54</v>
      </c>
      <c r="AE2020" t="s">
        <v>73</v>
      </c>
      <c r="AF2020" t="s">
        <v>9310</v>
      </c>
    </row>
    <row r="2021" spans="1:32" x14ac:dyDescent="0.25">
      <c r="A2021" t="s">
        <v>9311</v>
      </c>
      <c r="B2021" t="s">
        <v>9312</v>
      </c>
      <c r="C2021" t="s">
        <v>9312</v>
      </c>
      <c r="D2021" t="s">
        <v>8644</v>
      </c>
      <c r="E2021" t="s">
        <v>99</v>
      </c>
      <c r="F2021">
        <v>6</v>
      </c>
      <c r="G2021">
        <v>2022</v>
      </c>
      <c r="H2021" s="1">
        <v>44823.592585405095</v>
      </c>
      <c r="I2021" t="s">
        <v>8601</v>
      </c>
      <c r="J2021">
        <v>1959.74</v>
      </c>
      <c r="K2021">
        <v>0</v>
      </c>
      <c r="L2021" t="s">
        <v>38</v>
      </c>
      <c r="M2021" t="s">
        <v>79</v>
      </c>
      <c r="Q2021">
        <v>1959.74</v>
      </c>
      <c r="R2021" t="s">
        <v>94</v>
      </c>
      <c r="S2021">
        <v>32.970111000000003</v>
      </c>
      <c r="T2021">
        <v>-96.551361</v>
      </c>
      <c r="U2021">
        <v>7.3548333330000002</v>
      </c>
      <c r="V2021">
        <v>1</v>
      </c>
      <c r="W2021">
        <v>20</v>
      </c>
      <c r="X2021">
        <v>20</v>
      </c>
      <c r="Y2021">
        <v>2683.558</v>
      </c>
      <c r="Z2021">
        <v>48004354012</v>
      </c>
      <c r="AB2021" t="s">
        <v>54</v>
      </c>
      <c r="AC2021" t="s">
        <v>54</v>
      </c>
      <c r="AD2021" t="s">
        <v>54</v>
      </c>
      <c r="AE2021" t="s">
        <v>73</v>
      </c>
      <c r="AF2021" t="s">
        <v>9313</v>
      </c>
    </row>
    <row r="2022" spans="1:32" x14ac:dyDescent="0.25">
      <c r="A2022" t="s">
        <v>9314</v>
      </c>
      <c r="B2022" t="s">
        <v>9315</v>
      </c>
      <c r="C2022" t="s">
        <v>9315</v>
      </c>
      <c r="D2022" t="s">
        <v>9316</v>
      </c>
      <c r="E2022" t="s">
        <v>99</v>
      </c>
      <c r="F2022">
        <v>6</v>
      </c>
      <c r="G2022">
        <v>2022</v>
      </c>
      <c r="H2022" s="1">
        <v>44832.571638009256</v>
      </c>
      <c r="I2022" t="s">
        <v>8601</v>
      </c>
      <c r="J2022">
        <v>1959.09</v>
      </c>
      <c r="K2022">
        <v>0</v>
      </c>
      <c r="L2022" t="s">
        <v>38</v>
      </c>
      <c r="M2022" t="s">
        <v>39</v>
      </c>
      <c r="N2022">
        <v>651.66999999999996</v>
      </c>
      <c r="Q2022">
        <v>1307.42</v>
      </c>
      <c r="R2022" t="s">
        <v>52</v>
      </c>
      <c r="S2022">
        <v>29.550169</v>
      </c>
      <c r="T2022">
        <v>-98.246881000000002</v>
      </c>
      <c r="U2022">
        <v>5.3864166669999998</v>
      </c>
      <c r="V2022">
        <v>1</v>
      </c>
      <c r="W2022">
        <v>10</v>
      </c>
      <c r="X2022">
        <v>6.2</v>
      </c>
      <c r="Y2022">
        <v>1963.796</v>
      </c>
      <c r="Z2022">
        <v>48008047002</v>
      </c>
      <c r="AA2022">
        <v>2531.2555922930001</v>
      </c>
      <c r="AB2022" t="s">
        <v>87</v>
      </c>
      <c r="AC2022" t="s">
        <v>54</v>
      </c>
      <c r="AD2022" t="s">
        <v>54</v>
      </c>
      <c r="AE2022" t="s">
        <v>65</v>
      </c>
      <c r="AF2022" t="s">
        <v>9317</v>
      </c>
    </row>
    <row r="2023" spans="1:32" x14ac:dyDescent="0.25">
      <c r="A2023" t="s">
        <v>9318</v>
      </c>
      <c r="B2023" t="s">
        <v>9319</v>
      </c>
      <c r="C2023" t="s">
        <v>9320</v>
      </c>
      <c r="D2023" t="s">
        <v>8048</v>
      </c>
      <c r="E2023" t="s">
        <v>253</v>
      </c>
      <c r="F2023">
        <v>5</v>
      </c>
      <c r="G2023">
        <v>2022</v>
      </c>
      <c r="H2023" s="1">
        <v>44951.608940949074</v>
      </c>
      <c r="I2023" t="s">
        <v>8601</v>
      </c>
      <c r="J2023">
        <v>1948</v>
      </c>
      <c r="K2023">
        <v>0</v>
      </c>
      <c r="L2023" t="s">
        <v>38</v>
      </c>
      <c r="M2023" t="s">
        <v>630</v>
      </c>
      <c r="N2023">
        <v>2395</v>
      </c>
      <c r="O2023">
        <v>777</v>
      </c>
      <c r="R2023" t="s">
        <v>86</v>
      </c>
      <c r="S2023">
        <v>39.777250000000002</v>
      </c>
      <c r="T2023">
        <v>-85.762972000000005</v>
      </c>
      <c r="U2023">
        <v>3.201666667</v>
      </c>
      <c r="V2023">
        <v>1</v>
      </c>
      <c r="W2023">
        <v>10</v>
      </c>
      <c r="X2023">
        <v>4</v>
      </c>
      <c r="Y2023">
        <v>1164.8800000000001</v>
      </c>
      <c r="Z2023">
        <v>18000026001</v>
      </c>
      <c r="AA2023">
        <v>1456.8377509599998</v>
      </c>
      <c r="AB2023" t="s">
        <v>87</v>
      </c>
      <c r="AC2023" t="s">
        <v>64</v>
      </c>
      <c r="AD2023" t="s">
        <v>54</v>
      </c>
      <c r="AE2023" t="s">
        <v>73</v>
      </c>
      <c r="AF2023" t="s">
        <v>9321</v>
      </c>
    </row>
    <row r="2024" spans="1:32" x14ac:dyDescent="0.25">
      <c r="A2024" t="s">
        <v>9322</v>
      </c>
      <c r="B2024" t="s">
        <v>9323</v>
      </c>
      <c r="C2024" t="s">
        <v>9324</v>
      </c>
      <c r="D2024" t="s">
        <v>4098</v>
      </c>
      <c r="E2024" t="s">
        <v>213</v>
      </c>
      <c r="F2024">
        <v>3</v>
      </c>
      <c r="G2024">
        <v>2022</v>
      </c>
      <c r="H2024" s="1">
        <v>44964.534991122688</v>
      </c>
      <c r="I2024" t="s">
        <v>8601</v>
      </c>
      <c r="J2024">
        <v>1917</v>
      </c>
      <c r="K2024">
        <v>0</v>
      </c>
      <c r="L2024" t="s">
        <v>38</v>
      </c>
      <c r="M2024" t="s">
        <v>39</v>
      </c>
      <c r="N2024">
        <v>1746.46</v>
      </c>
      <c r="Q2024">
        <v>170.2</v>
      </c>
      <c r="R2024" t="s">
        <v>40</v>
      </c>
      <c r="S2024">
        <v>39.984499999999997</v>
      </c>
      <c r="T2024">
        <v>-76.458619999999996</v>
      </c>
      <c r="U2024">
        <v>10.790333329999999</v>
      </c>
      <c r="V2024">
        <v>1</v>
      </c>
      <c r="W2024">
        <v>15</v>
      </c>
      <c r="X2024">
        <v>0</v>
      </c>
      <c r="Y2024">
        <v>3937.1770000000001</v>
      </c>
      <c r="Z2024">
        <v>42001016001</v>
      </c>
      <c r="AA2024">
        <v>4361.4080169364997</v>
      </c>
      <c r="AB2024" t="s">
        <v>53</v>
      </c>
      <c r="AC2024" t="s">
        <v>72</v>
      </c>
      <c r="AD2024" t="s">
        <v>537</v>
      </c>
      <c r="AE2024" t="s">
        <v>55</v>
      </c>
      <c r="AF2024" t="s">
        <v>9325</v>
      </c>
    </row>
    <row r="2025" spans="1:32" x14ac:dyDescent="0.25">
      <c r="A2025" t="s">
        <v>9326</v>
      </c>
      <c r="B2025" t="s">
        <v>9327</v>
      </c>
      <c r="C2025" t="s">
        <v>9328</v>
      </c>
      <c r="D2025" t="s">
        <v>9329</v>
      </c>
      <c r="E2025" t="s">
        <v>1023</v>
      </c>
      <c r="F2025">
        <v>8</v>
      </c>
      <c r="G2025">
        <v>2022</v>
      </c>
      <c r="H2025" s="1">
        <v>44973.632232118056</v>
      </c>
      <c r="I2025" t="s">
        <v>8601</v>
      </c>
      <c r="J2025">
        <v>1898.86</v>
      </c>
      <c r="K2025">
        <v>0</v>
      </c>
      <c r="L2025" t="s">
        <v>38</v>
      </c>
      <c r="M2025" t="s">
        <v>51</v>
      </c>
      <c r="N2025">
        <v>71.39</v>
      </c>
      <c r="R2025" t="s">
        <v>52</v>
      </c>
      <c r="S2025">
        <v>39.555751000000001</v>
      </c>
      <c r="T2025">
        <v>-105.03654400000001</v>
      </c>
      <c r="U2025">
        <v>5.9945000000000004</v>
      </c>
      <c r="V2025">
        <v>1</v>
      </c>
      <c r="W2025">
        <v>8.48</v>
      </c>
      <c r="X2025">
        <v>0</v>
      </c>
      <c r="Y2025">
        <v>2188.127</v>
      </c>
      <c r="AB2025" t="s">
        <v>53</v>
      </c>
      <c r="AC2025" t="s">
        <v>3356</v>
      </c>
      <c r="AD2025" t="s">
        <v>54</v>
      </c>
      <c r="AE2025" t="s">
        <v>55</v>
      </c>
      <c r="AF2025" t="s">
        <v>9330</v>
      </c>
    </row>
    <row r="2026" spans="1:32" x14ac:dyDescent="0.25">
      <c r="A2026" t="s">
        <v>9331</v>
      </c>
      <c r="B2026" t="s">
        <v>9332</v>
      </c>
      <c r="C2026" t="s">
        <v>9333</v>
      </c>
      <c r="D2026" t="s">
        <v>781</v>
      </c>
      <c r="E2026" t="s">
        <v>36</v>
      </c>
      <c r="F2026">
        <v>9</v>
      </c>
      <c r="G2026">
        <v>2022</v>
      </c>
      <c r="H2026" s="1">
        <v>44974.49050010417</v>
      </c>
      <c r="I2026" t="s">
        <v>8601</v>
      </c>
      <c r="J2026">
        <v>1896</v>
      </c>
      <c r="K2026">
        <v>0</v>
      </c>
      <c r="L2026" t="s">
        <v>38</v>
      </c>
      <c r="M2026" t="s">
        <v>51</v>
      </c>
      <c r="N2026">
        <v>1896</v>
      </c>
      <c r="R2026" t="s">
        <v>52</v>
      </c>
      <c r="S2026">
        <v>37.416860999999997</v>
      </c>
      <c r="T2026">
        <v>-122.016111</v>
      </c>
      <c r="U2026">
        <v>11.09583333</v>
      </c>
      <c r="V2026">
        <v>2</v>
      </c>
      <c r="W2026">
        <v>40</v>
      </c>
      <c r="X2026">
        <v>29.5</v>
      </c>
      <c r="Y2026">
        <v>4050.89</v>
      </c>
      <c r="Z2026">
        <v>6002008001</v>
      </c>
      <c r="AA2026">
        <v>8176.5018772630001</v>
      </c>
      <c r="AB2026" t="s">
        <v>53</v>
      </c>
      <c r="AC2026" t="s">
        <v>42</v>
      </c>
      <c r="AD2026" t="s">
        <v>54</v>
      </c>
      <c r="AE2026" t="s">
        <v>65</v>
      </c>
      <c r="AF2026" t="s">
        <v>9334</v>
      </c>
    </row>
    <row r="2027" spans="1:32" x14ac:dyDescent="0.25">
      <c r="A2027" t="s">
        <v>9335</v>
      </c>
      <c r="B2027" t="s">
        <v>9336</v>
      </c>
      <c r="C2027" t="s">
        <v>9337</v>
      </c>
      <c r="D2027" t="s">
        <v>9338</v>
      </c>
      <c r="E2027" t="s">
        <v>213</v>
      </c>
      <c r="F2027">
        <v>3</v>
      </c>
      <c r="G2027">
        <v>2022</v>
      </c>
      <c r="H2027" s="1">
        <v>44964.389082083333</v>
      </c>
      <c r="I2027" t="s">
        <v>8601</v>
      </c>
      <c r="J2027">
        <v>1882.6</v>
      </c>
      <c r="K2027">
        <v>0</v>
      </c>
      <c r="L2027" t="s">
        <v>38</v>
      </c>
      <c r="M2027" t="s">
        <v>51</v>
      </c>
      <c r="N2027">
        <v>1882.6</v>
      </c>
      <c r="R2027" t="s">
        <v>52</v>
      </c>
      <c r="S2027">
        <v>39.997149999999998</v>
      </c>
      <c r="T2027">
        <v>-75.701599999999999</v>
      </c>
      <c r="U2027">
        <v>5.8892499999999997</v>
      </c>
      <c r="V2027">
        <v>2</v>
      </c>
      <c r="W2027">
        <v>7.5</v>
      </c>
      <c r="X2027">
        <v>0</v>
      </c>
      <c r="Y2027">
        <v>2148.94</v>
      </c>
      <c r="Z2027">
        <v>42000102001</v>
      </c>
      <c r="AA2027">
        <v>2466.4263123752798</v>
      </c>
      <c r="AB2027" t="s">
        <v>87</v>
      </c>
      <c r="AC2027" t="s">
        <v>54</v>
      </c>
      <c r="AD2027" t="s">
        <v>54</v>
      </c>
      <c r="AE2027" t="s">
        <v>55</v>
      </c>
      <c r="AF2027" t="s">
        <v>9339</v>
      </c>
    </row>
    <row r="2028" spans="1:32" x14ac:dyDescent="0.25">
      <c r="A2028" t="s">
        <v>9340</v>
      </c>
      <c r="B2028" t="s">
        <v>9341</v>
      </c>
      <c r="C2028" t="s">
        <v>9342</v>
      </c>
      <c r="D2028" t="s">
        <v>9343</v>
      </c>
      <c r="E2028" t="s">
        <v>1023</v>
      </c>
      <c r="F2028">
        <v>8</v>
      </c>
      <c r="G2028">
        <v>2022</v>
      </c>
      <c r="H2028" s="1">
        <v>44957.680795173612</v>
      </c>
      <c r="I2028" t="s">
        <v>8601</v>
      </c>
      <c r="J2028">
        <v>1878.03</v>
      </c>
      <c r="K2028">
        <v>0</v>
      </c>
      <c r="L2028" t="s">
        <v>38</v>
      </c>
      <c r="M2028" t="s">
        <v>79</v>
      </c>
      <c r="Q2028">
        <v>2057.84</v>
      </c>
      <c r="R2028" t="s">
        <v>52</v>
      </c>
      <c r="S2028">
        <v>38.257219999999997</v>
      </c>
      <c r="T2028">
        <v>-104.578333</v>
      </c>
      <c r="U2028">
        <v>10.18333333</v>
      </c>
      <c r="V2028">
        <v>1</v>
      </c>
      <c r="W2028">
        <v>19</v>
      </c>
      <c r="X2028">
        <v>0</v>
      </c>
      <c r="Y2028">
        <v>3717.5</v>
      </c>
      <c r="Z2028">
        <v>8000025001</v>
      </c>
      <c r="AA2028">
        <v>5372.0892066650003</v>
      </c>
      <c r="AB2028" t="s">
        <v>407</v>
      </c>
      <c r="AC2028" t="s">
        <v>72</v>
      </c>
      <c r="AD2028" t="s">
        <v>54</v>
      </c>
      <c r="AE2028" t="s">
        <v>65</v>
      </c>
      <c r="AF2028" t="s">
        <v>9344</v>
      </c>
    </row>
    <row r="2029" spans="1:32" x14ac:dyDescent="0.25">
      <c r="A2029" t="s">
        <v>9345</v>
      </c>
      <c r="B2029" t="s">
        <v>9346</v>
      </c>
      <c r="C2029" t="s">
        <v>9347</v>
      </c>
      <c r="D2029" t="s">
        <v>9348</v>
      </c>
      <c r="E2029" t="s">
        <v>514</v>
      </c>
      <c r="F2029">
        <v>1</v>
      </c>
      <c r="G2029">
        <v>2022</v>
      </c>
      <c r="H2029" s="1">
        <v>44974.58690347222</v>
      </c>
      <c r="I2029" t="s">
        <v>8601</v>
      </c>
      <c r="J2029">
        <v>1870</v>
      </c>
      <c r="K2029">
        <v>0</v>
      </c>
      <c r="L2029" t="s">
        <v>38</v>
      </c>
      <c r="M2029" t="s">
        <v>51</v>
      </c>
      <c r="N2029">
        <v>1138.3800000000001</v>
      </c>
      <c r="R2029" t="s">
        <v>52</v>
      </c>
      <c r="S2029">
        <v>41.773887999999999</v>
      </c>
      <c r="T2029">
        <v>-71.364976999999996</v>
      </c>
      <c r="U2029">
        <v>5.99</v>
      </c>
      <c r="V2029">
        <v>1</v>
      </c>
      <c r="W2029">
        <v>14.2</v>
      </c>
      <c r="X2029">
        <v>7.13</v>
      </c>
      <c r="Y2029">
        <v>2182.04</v>
      </c>
      <c r="Z2029">
        <v>44000009001</v>
      </c>
      <c r="AA2029">
        <v>3113.990692677</v>
      </c>
      <c r="AB2029" t="s">
        <v>54</v>
      </c>
      <c r="AC2029" t="s">
        <v>54</v>
      </c>
      <c r="AD2029" t="s">
        <v>54</v>
      </c>
      <c r="AE2029" t="s">
        <v>55</v>
      </c>
      <c r="AF2029" t="s">
        <v>9349</v>
      </c>
    </row>
    <row r="2030" spans="1:32" x14ac:dyDescent="0.25">
      <c r="A2030" t="s">
        <v>9350</v>
      </c>
      <c r="B2030" t="s">
        <v>9351</v>
      </c>
      <c r="C2030" t="s">
        <v>9352</v>
      </c>
      <c r="D2030" t="s">
        <v>9353</v>
      </c>
      <c r="E2030" t="s">
        <v>207</v>
      </c>
      <c r="F2030">
        <v>4</v>
      </c>
      <c r="G2030">
        <v>2022</v>
      </c>
      <c r="H2030" s="1">
        <v>44973.443922256942</v>
      </c>
      <c r="I2030" t="s">
        <v>8601</v>
      </c>
      <c r="J2030">
        <v>1849</v>
      </c>
      <c r="K2030">
        <v>0</v>
      </c>
      <c r="L2030" t="s">
        <v>38</v>
      </c>
      <c r="M2030" t="s">
        <v>39</v>
      </c>
      <c r="N2030">
        <v>4795</v>
      </c>
      <c r="Q2030">
        <v>155.63</v>
      </c>
      <c r="R2030" t="s">
        <v>561</v>
      </c>
      <c r="S2030">
        <v>36.500432000000004</v>
      </c>
      <c r="T2030">
        <v>-82.289707000000007</v>
      </c>
      <c r="U2030">
        <v>11.34041667</v>
      </c>
      <c r="V2030">
        <v>1</v>
      </c>
      <c r="W2030">
        <v>15</v>
      </c>
      <c r="X2030">
        <v>11.058</v>
      </c>
      <c r="Y2030">
        <v>4133.7420000000002</v>
      </c>
      <c r="Z2030">
        <v>47000170002</v>
      </c>
      <c r="AA2030">
        <v>4430.6078101070998</v>
      </c>
      <c r="AB2030" t="s">
        <v>38</v>
      </c>
      <c r="AC2030" t="s">
        <v>38</v>
      </c>
      <c r="AD2030" t="s">
        <v>38</v>
      </c>
      <c r="AE2030" t="s">
        <v>38</v>
      </c>
      <c r="AF2030" t="s">
        <v>9354</v>
      </c>
    </row>
    <row r="2031" spans="1:32" x14ac:dyDescent="0.25">
      <c r="A2031" t="s">
        <v>9355</v>
      </c>
      <c r="B2031" t="s">
        <v>9356</v>
      </c>
      <c r="C2031" t="s">
        <v>9357</v>
      </c>
      <c r="D2031" t="s">
        <v>9358</v>
      </c>
      <c r="E2031" t="s">
        <v>715</v>
      </c>
      <c r="F2031">
        <v>7</v>
      </c>
      <c r="G2031">
        <v>2022</v>
      </c>
      <c r="H2031" s="1">
        <v>44946.42705421296</v>
      </c>
      <c r="I2031" t="s">
        <v>8601</v>
      </c>
      <c r="J2031">
        <v>1849</v>
      </c>
      <c r="K2031">
        <v>0</v>
      </c>
      <c r="L2031" t="s">
        <v>38</v>
      </c>
      <c r="M2031" t="s">
        <v>679</v>
      </c>
      <c r="O2031">
        <v>1849</v>
      </c>
      <c r="R2031" t="s">
        <v>52</v>
      </c>
      <c r="S2031">
        <v>40.922386000000003</v>
      </c>
      <c r="T2031">
        <v>-98.307900000000004</v>
      </c>
      <c r="U2031">
        <v>10.045508330000001</v>
      </c>
      <c r="V2031">
        <v>1</v>
      </c>
      <c r="W2031">
        <v>25</v>
      </c>
      <c r="X2031">
        <v>10.4</v>
      </c>
      <c r="Y2031">
        <v>3665.1624000000002</v>
      </c>
      <c r="Z2031">
        <v>31001045001</v>
      </c>
      <c r="AA2031">
        <v>3132.201164564</v>
      </c>
      <c r="AB2031" t="s">
        <v>54</v>
      </c>
      <c r="AC2031" t="s">
        <v>54</v>
      </c>
      <c r="AD2031" t="s">
        <v>54</v>
      </c>
      <c r="AE2031" t="s">
        <v>73</v>
      </c>
      <c r="AF2031" t="s">
        <v>9359</v>
      </c>
    </row>
    <row r="2032" spans="1:32" x14ac:dyDescent="0.25">
      <c r="A2032" t="s">
        <v>9360</v>
      </c>
      <c r="B2032" t="s">
        <v>9361</v>
      </c>
      <c r="C2032" t="s">
        <v>9362</v>
      </c>
      <c r="D2032" t="s">
        <v>1764</v>
      </c>
      <c r="E2032" t="s">
        <v>1719</v>
      </c>
      <c r="F2032">
        <v>7</v>
      </c>
      <c r="G2032">
        <v>2022</v>
      </c>
      <c r="H2032" s="1">
        <v>44974.757742245369</v>
      </c>
      <c r="I2032" t="s">
        <v>8601</v>
      </c>
      <c r="J2032">
        <v>1831.11</v>
      </c>
      <c r="K2032">
        <v>0</v>
      </c>
      <c r="L2032" t="s">
        <v>38</v>
      </c>
      <c r="M2032" t="s">
        <v>51</v>
      </c>
      <c r="N2032">
        <v>1831.11</v>
      </c>
      <c r="R2032" t="s">
        <v>52</v>
      </c>
      <c r="S2032">
        <v>38.927340000000001</v>
      </c>
      <c r="T2032">
        <v>-94.699399999999997</v>
      </c>
      <c r="U2032">
        <v>20.433177000000001</v>
      </c>
      <c r="V2032">
        <v>2</v>
      </c>
      <c r="W2032">
        <v>14.5</v>
      </c>
      <c r="X2032">
        <v>0</v>
      </c>
      <c r="Y2032">
        <v>4176.0390960000004</v>
      </c>
      <c r="Z2032">
        <v>20000498007</v>
      </c>
      <c r="AA2032">
        <v>4554.4390189387004</v>
      </c>
      <c r="AB2032" t="s">
        <v>53</v>
      </c>
      <c r="AC2032" t="s">
        <v>757</v>
      </c>
      <c r="AD2032" t="s">
        <v>54</v>
      </c>
      <c r="AE2032" t="s">
        <v>55</v>
      </c>
      <c r="AF2032" t="s">
        <v>9363</v>
      </c>
    </row>
    <row r="2033" spans="1:32" x14ac:dyDescent="0.25">
      <c r="A2033" t="s">
        <v>9364</v>
      </c>
      <c r="B2033" t="s">
        <v>9365</v>
      </c>
      <c r="C2033" t="s">
        <v>9366</v>
      </c>
      <c r="D2033" t="s">
        <v>9367</v>
      </c>
      <c r="E2033" t="s">
        <v>600</v>
      </c>
      <c r="F2033">
        <v>4</v>
      </c>
      <c r="G2033">
        <v>2022</v>
      </c>
      <c r="H2033" s="1">
        <v>44973.395605428239</v>
      </c>
      <c r="I2033" t="s">
        <v>8601</v>
      </c>
      <c r="J2033">
        <v>1821.36</v>
      </c>
      <c r="K2033">
        <v>0</v>
      </c>
      <c r="L2033" t="s">
        <v>38</v>
      </c>
      <c r="M2033" t="s">
        <v>51</v>
      </c>
      <c r="N2033">
        <v>1821.36</v>
      </c>
      <c r="R2033" t="s">
        <v>52</v>
      </c>
      <c r="S2033">
        <v>29.24371</v>
      </c>
      <c r="T2033">
        <v>-81.046800000000005</v>
      </c>
      <c r="U2033">
        <v>1.7008333330000001</v>
      </c>
      <c r="V2033">
        <v>1</v>
      </c>
      <c r="W2033">
        <v>2.4</v>
      </c>
      <c r="X2033">
        <v>0</v>
      </c>
      <c r="Y2033">
        <v>621.54600000000005</v>
      </c>
      <c r="Z2033">
        <v>12000187001</v>
      </c>
      <c r="AA2033">
        <v>710.20840359300007</v>
      </c>
      <c r="AB2033" t="s">
        <v>41</v>
      </c>
      <c r="AC2033" t="s">
        <v>54</v>
      </c>
      <c r="AD2033" t="s">
        <v>54</v>
      </c>
      <c r="AE2033" t="s">
        <v>73</v>
      </c>
      <c r="AF2033" t="s">
        <v>9368</v>
      </c>
    </row>
    <row r="2034" spans="1:32" x14ac:dyDescent="0.25">
      <c r="A2034" t="s">
        <v>7378</v>
      </c>
      <c r="B2034" t="s">
        <v>9369</v>
      </c>
      <c r="C2034" t="s">
        <v>9370</v>
      </c>
      <c r="D2034" t="s">
        <v>7381</v>
      </c>
      <c r="E2034" t="s">
        <v>136</v>
      </c>
      <c r="F2034">
        <v>4</v>
      </c>
      <c r="G2034">
        <v>2022</v>
      </c>
      <c r="H2034" s="1">
        <v>44971.565898819441</v>
      </c>
      <c r="I2034" t="s">
        <v>8601</v>
      </c>
      <c r="J2034">
        <v>1809.57</v>
      </c>
      <c r="K2034">
        <v>0</v>
      </c>
      <c r="L2034" t="s">
        <v>38</v>
      </c>
      <c r="M2034" t="s">
        <v>51</v>
      </c>
      <c r="N2034">
        <v>1807.57</v>
      </c>
      <c r="R2034" t="s">
        <v>52</v>
      </c>
      <c r="S2034">
        <v>35.306944000000001</v>
      </c>
      <c r="T2034">
        <v>-81.134444000000002</v>
      </c>
      <c r="U2034">
        <v>6.6869083329999999</v>
      </c>
      <c r="V2034">
        <v>1</v>
      </c>
      <c r="W2034">
        <v>16</v>
      </c>
      <c r="X2034">
        <v>0</v>
      </c>
      <c r="Y2034">
        <v>2439.9014999999999</v>
      </c>
      <c r="Z2034">
        <v>37003601002</v>
      </c>
      <c r="AA2034">
        <v>3829.6622378360998</v>
      </c>
      <c r="AB2034" t="s">
        <v>53</v>
      </c>
      <c r="AC2034" t="s">
        <v>72</v>
      </c>
      <c r="AD2034" t="s">
        <v>54</v>
      </c>
      <c r="AE2034" t="s">
        <v>583</v>
      </c>
      <c r="AF2034" t="s">
        <v>9371</v>
      </c>
    </row>
    <row r="2035" spans="1:32" x14ac:dyDescent="0.25">
      <c r="A2035" t="s">
        <v>9372</v>
      </c>
      <c r="B2035" t="s">
        <v>9373</v>
      </c>
      <c r="C2035" t="s">
        <v>9374</v>
      </c>
      <c r="D2035" t="s">
        <v>9375</v>
      </c>
      <c r="E2035" t="s">
        <v>253</v>
      </c>
      <c r="F2035">
        <v>5</v>
      </c>
      <c r="G2035">
        <v>2022</v>
      </c>
      <c r="H2035" s="1">
        <v>44950.424168032405</v>
      </c>
      <c r="I2035" t="s">
        <v>8601</v>
      </c>
      <c r="J2035">
        <v>1806.79</v>
      </c>
      <c r="K2035">
        <v>0</v>
      </c>
      <c r="L2035" t="s">
        <v>38</v>
      </c>
      <c r="M2035" t="s">
        <v>79</v>
      </c>
      <c r="Q2035">
        <v>1806.79</v>
      </c>
      <c r="R2035" t="s">
        <v>52</v>
      </c>
      <c r="S2035">
        <v>40.747610999999999</v>
      </c>
      <c r="T2035">
        <v>-86.387611000000007</v>
      </c>
      <c r="U2035">
        <v>6.630833333</v>
      </c>
      <c r="V2035">
        <v>1</v>
      </c>
      <c r="W2035">
        <v>18</v>
      </c>
      <c r="X2035">
        <v>5.92</v>
      </c>
      <c r="Y2035">
        <v>2415.9</v>
      </c>
      <c r="Z2035">
        <v>18002120001</v>
      </c>
      <c r="AA2035">
        <v>3277.8849396600003</v>
      </c>
      <c r="AB2035" t="s">
        <v>54</v>
      </c>
      <c r="AC2035" t="s">
        <v>54</v>
      </c>
      <c r="AD2035" t="s">
        <v>54</v>
      </c>
      <c r="AE2035" t="s">
        <v>55</v>
      </c>
      <c r="AF2035" t="s">
        <v>9376</v>
      </c>
    </row>
    <row r="2036" spans="1:32" x14ac:dyDescent="0.25">
      <c r="A2036" t="s">
        <v>3082</v>
      </c>
      <c r="B2036" t="s">
        <v>9377</v>
      </c>
      <c r="C2036" t="s">
        <v>9378</v>
      </c>
      <c r="D2036" t="s">
        <v>3082</v>
      </c>
      <c r="E2036" t="s">
        <v>61</v>
      </c>
      <c r="F2036">
        <v>1</v>
      </c>
      <c r="G2036">
        <v>2022</v>
      </c>
      <c r="H2036" s="1">
        <v>44964.577309687498</v>
      </c>
      <c r="I2036" t="s">
        <v>8601</v>
      </c>
      <c r="J2036">
        <v>1802</v>
      </c>
      <c r="K2036">
        <v>0</v>
      </c>
      <c r="L2036" t="s">
        <v>38</v>
      </c>
      <c r="M2036" t="s">
        <v>63</v>
      </c>
      <c r="P2036">
        <v>1802</v>
      </c>
      <c r="R2036" t="s">
        <v>38</v>
      </c>
      <c r="S2036">
        <v>41.660490000000003</v>
      </c>
      <c r="T2036">
        <v>-72.919700000000006</v>
      </c>
      <c r="U2036">
        <v>8.2491666670000008</v>
      </c>
      <c r="V2036">
        <v>1</v>
      </c>
      <c r="W2036">
        <v>10.75</v>
      </c>
      <c r="X2036">
        <v>0</v>
      </c>
      <c r="Y2036">
        <v>3006.11</v>
      </c>
      <c r="Z2036">
        <v>9000170002</v>
      </c>
      <c r="AA2036">
        <v>3700.1857827195304</v>
      </c>
      <c r="AB2036" t="s">
        <v>54</v>
      </c>
      <c r="AC2036" t="s">
        <v>54</v>
      </c>
      <c r="AD2036" t="s">
        <v>54</v>
      </c>
      <c r="AE2036" t="s">
        <v>55</v>
      </c>
      <c r="AF2036" t="s">
        <v>9379</v>
      </c>
    </row>
    <row r="2037" spans="1:32" x14ac:dyDescent="0.25">
      <c r="A2037" t="s">
        <v>9380</v>
      </c>
      <c r="B2037" t="s">
        <v>9381</v>
      </c>
      <c r="C2037" t="s">
        <v>9382</v>
      </c>
      <c r="D2037" t="s">
        <v>9383</v>
      </c>
      <c r="E2037" t="s">
        <v>117</v>
      </c>
      <c r="F2037">
        <v>5</v>
      </c>
      <c r="G2037">
        <v>2022</v>
      </c>
      <c r="H2037" s="1">
        <v>44953.521730081018</v>
      </c>
      <c r="I2037" t="s">
        <v>8601</v>
      </c>
      <c r="J2037">
        <v>1800.8</v>
      </c>
      <c r="K2037">
        <v>0</v>
      </c>
      <c r="L2037" t="s">
        <v>38</v>
      </c>
      <c r="M2037" t="s">
        <v>51</v>
      </c>
      <c r="N2037">
        <v>1378.2</v>
      </c>
      <c r="R2037" t="s">
        <v>52</v>
      </c>
      <c r="S2037">
        <v>41.701050000000002</v>
      </c>
      <c r="T2037">
        <v>-88.166709999999995</v>
      </c>
      <c r="U2037">
        <v>18.323333330000001</v>
      </c>
      <c r="V2037">
        <v>1</v>
      </c>
      <c r="W2037">
        <v>55.13</v>
      </c>
      <c r="X2037">
        <v>26.25</v>
      </c>
      <c r="Y2037">
        <v>6682.31</v>
      </c>
      <c r="Z2037">
        <v>17000484001</v>
      </c>
      <c r="AA2037">
        <v>8974.1205459136017</v>
      </c>
      <c r="AB2037" t="s">
        <v>41</v>
      </c>
      <c r="AC2037" t="s">
        <v>54</v>
      </c>
      <c r="AD2037" t="s">
        <v>54</v>
      </c>
      <c r="AE2037" t="s">
        <v>55</v>
      </c>
      <c r="AF2037" t="s">
        <v>9384</v>
      </c>
    </row>
    <row r="2038" spans="1:32" x14ac:dyDescent="0.25">
      <c r="A2038" t="s">
        <v>9385</v>
      </c>
      <c r="B2038" t="s">
        <v>9386</v>
      </c>
      <c r="C2038" t="s">
        <v>9387</v>
      </c>
      <c r="D2038" t="s">
        <v>910</v>
      </c>
      <c r="E2038" t="s">
        <v>111</v>
      </c>
      <c r="F2038">
        <v>4</v>
      </c>
      <c r="G2038">
        <v>2022</v>
      </c>
      <c r="H2038" s="1">
        <v>44957.609785810186</v>
      </c>
      <c r="I2038" t="s">
        <v>8601</v>
      </c>
      <c r="J2038">
        <v>1794</v>
      </c>
      <c r="K2038">
        <v>0</v>
      </c>
      <c r="L2038" t="s">
        <v>38</v>
      </c>
      <c r="M2038" t="s">
        <v>79</v>
      </c>
      <c r="Q2038">
        <v>1794</v>
      </c>
      <c r="R2038" t="s">
        <v>94</v>
      </c>
      <c r="S2038">
        <v>33.977594000000003</v>
      </c>
      <c r="T2038">
        <v>-84.265494000000004</v>
      </c>
      <c r="U2038">
        <v>9.2748333330000001</v>
      </c>
      <c r="V2038">
        <v>2</v>
      </c>
      <c r="W2038">
        <v>15</v>
      </c>
      <c r="X2038">
        <v>9</v>
      </c>
      <c r="Y2038">
        <v>3246.5</v>
      </c>
      <c r="Z2038">
        <v>13000016005</v>
      </c>
      <c r="AA2038">
        <v>1948.5204919089999</v>
      </c>
      <c r="AB2038" t="s">
        <v>41</v>
      </c>
      <c r="AC2038" t="s">
        <v>54</v>
      </c>
      <c r="AD2038" t="s">
        <v>54</v>
      </c>
      <c r="AE2038" t="s">
        <v>73</v>
      </c>
      <c r="AF2038" t="s">
        <v>9388</v>
      </c>
    </row>
    <row r="2039" spans="1:32" x14ac:dyDescent="0.25">
      <c r="A2039" t="s">
        <v>9389</v>
      </c>
      <c r="B2039" t="s">
        <v>9390</v>
      </c>
      <c r="C2039" t="s">
        <v>9390</v>
      </c>
      <c r="D2039" t="s">
        <v>9391</v>
      </c>
      <c r="E2039" t="s">
        <v>99</v>
      </c>
      <c r="F2039">
        <v>6</v>
      </c>
      <c r="G2039">
        <v>2022</v>
      </c>
      <c r="H2039" s="1">
        <v>44830.65038298611</v>
      </c>
      <c r="I2039" t="s">
        <v>8601</v>
      </c>
      <c r="J2039">
        <v>1791.61</v>
      </c>
      <c r="K2039">
        <v>0</v>
      </c>
      <c r="L2039" t="s">
        <v>38</v>
      </c>
      <c r="M2039" t="s">
        <v>79</v>
      </c>
      <c r="Q2039">
        <v>1791.61</v>
      </c>
      <c r="R2039" t="s">
        <v>86</v>
      </c>
      <c r="S2039">
        <v>30.273900000000001</v>
      </c>
      <c r="T2039">
        <v>-95.491900000000001</v>
      </c>
      <c r="U2039">
        <v>7.3666666669999996</v>
      </c>
      <c r="V2039">
        <v>1</v>
      </c>
      <c r="W2039">
        <v>12</v>
      </c>
      <c r="X2039">
        <v>10</v>
      </c>
      <c r="Y2039">
        <v>2686.6</v>
      </c>
      <c r="Z2039">
        <v>48007061001</v>
      </c>
      <c r="AA2039">
        <v>3969.882871366</v>
      </c>
      <c r="AB2039" t="s">
        <v>41</v>
      </c>
      <c r="AC2039" t="s">
        <v>54</v>
      </c>
      <c r="AD2039" t="s">
        <v>54</v>
      </c>
      <c r="AE2039" t="s">
        <v>73</v>
      </c>
      <c r="AF2039" t="s">
        <v>9392</v>
      </c>
    </row>
    <row r="2040" spans="1:32" x14ac:dyDescent="0.25">
      <c r="A2040" t="s">
        <v>9393</v>
      </c>
      <c r="B2040" t="s">
        <v>9394</v>
      </c>
      <c r="C2040" t="s">
        <v>9395</v>
      </c>
      <c r="D2040" t="s">
        <v>8931</v>
      </c>
      <c r="E2040" t="s">
        <v>1948</v>
      </c>
      <c r="F2040">
        <v>6</v>
      </c>
      <c r="G2040">
        <v>2022</v>
      </c>
      <c r="H2040" s="1">
        <v>44975.556558530094</v>
      </c>
      <c r="I2040" t="s">
        <v>8601</v>
      </c>
      <c r="J2040">
        <v>1788</v>
      </c>
      <c r="K2040">
        <v>0</v>
      </c>
      <c r="L2040" t="s">
        <v>38</v>
      </c>
      <c r="M2040" t="s">
        <v>79</v>
      </c>
      <c r="Q2040">
        <v>1788</v>
      </c>
      <c r="R2040" t="s">
        <v>94</v>
      </c>
      <c r="S2040">
        <v>29.908332999999999</v>
      </c>
      <c r="T2040">
        <v>-89.966943999999998</v>
      </c>
      <c r="U2040">
        <v>10.955249999999999</v>
      </c>
      <c r="V2040">
        <v>1</v>
      </c>
      <c r="W2040">
        <v>10</v>
      </c>
      <c r="X2040">
        <v>0</v>
      </c>
      <c r="Y2040">
        <v>4001.6529999999998</v>
      </c>
      <c r="Z2040">
        <v>22009071004</v>
      </c>
      <c r="AA2040">
        <v>5463.1415661000001</v>
      </c>
      <c r="AB2040" t="s">
        <v>54</v>
      </c>
      <c r="AC2040" t="s">
        <v>64</v>
      </c>
      <c r="AD2040" t="s">
        <v>54</v>
      </c>
      <c r="AE2040" t="s">
        <v>73</v>
      </c>
      <c r="AF2040" t="s">
        <v>9396</v>
      </c>
    </row>
    <row r="2041" spans="1:32" x14ac:dyDescent="0.25">
      <c r="A2041" t="s">
        <v>9397</v>
      </c>
      <c r="B2041" t="s">
        <v>9398</v>
      </c>
      <c r="C2041" t="s">
        <v>9399</v>
      </c>
      <c r="D2041" t="s">
        <v>9400</v>
      </c>
      <c r="E2041" t="s">
        <v>247</v>
      </c>
      <c r="F2041">
        <v>1</v>
      </c>
      <c r="G2041">
        <v>2022</v>
      </c>
      <c r="H2041" s="1">
        <v>44965.361896203707</v>
      </c>
      <c r="I2041" t="s">
        <v>8601</v>
      </c>
      <c r="J2041">
        <v>1783</v>
      </c>
      <c r="K2041">
        <v>0</v>
      </c>
      <c r="L2041" t="s">
        <v>38</v>
      </c>
      <c r="M2041" t="s">
        <v>79</v>
      </c>
      <c r="Q2041">
        <v>1783</v>
      </c>
      <c r="R2041" t="s">
        <v>94</v>
      </c>
      <c r="S2041">
        <v>42.14087</v>
      </c>
      <c r="T2041">
        <v>-71.388959999999997</v>
      </c>
      <c r="U2041">
        <v>3.3133333330000001</v>
      </c>
      <c r="V2041">
        <v>1</v>
      </c>
      <c r="W2041">
        <v>4.54</v>
      </c>
      <c r="X2041">
        <v>0</v>
      </c>
      <c r="Y2041">
        <v>1218.68</v>
      </c>
      <c r="Z2041">
        <v>25000224001</v>
      </c>
      <c r="AA2041">
        <v>1790.0893864921002</v>
      </c>
      <c r="AB2041" t="s">
        <v>54</v>
      </c>
      <c r="AC2041" t="s">
        <v>54</v>
      </c>
      <c r="AD2041" t="s">
        <v>54</v>
      </c>
      <c r="AE2041" t="s">
        <v>73</v>
      </c>
      <c r="AF2041" t="s">
        <v>9401</v>
      </c>
    </row>
    <row r="2042" spans="1:32" x14ac:dyDescent="0.25">
      <c r="A2042" t="s">
        <v>9402</v>
      </c>
      <c r="B2042" t="s">
        <v>9403</v>
      </c>
      <c r="C2042" t="s">
        <v>9404</v>
      </c>
      <c r="D2042" t="s">
        <v>8951</v>
      </c>
      <c r="E2042" t="s">
        <v>600</v>
      </c>
      <c r="F2042">
        <v>4</v>
      </c>
      <c r="G2042">
        <v>2022</v>
      </c>
      <c r="H2042" s="1">
        <v>44957.425391168981</v>
      </c>
      <c r="I2042" t="s">
        <v>8601</v>
      </c>
      <c r="J2042">
        <v>1775.2</v>
      </c>
      <c r="K2042">
        <v>0</v>
      </c>
      <c r="L2042" t="s">
        <v>38</v>
      </c>
      <c r="M2042" t="s">
        <v>79</v>
      </c>
      <c r="Q2042">
        <v>1775.22</v>
      </c>
      <c r="R2042" t="s">
        <v>94</v>
      </c>
      <c r="S2042">
        <v>27.455075000000001</v>
      </c>
      <c r="T2042">
        <v>-82.624504000000002</v>
      </c>
      <c r="Z2042">
        <v>12000129001</v>
      </c>
      <c r="AA2042">
        <v>6096.8659877675991</v>
      </c>
      <c r="AB2042" t="s">
        <v>54</v>
      </c>
      <c r="AC2042" t="s">
        <v>54</v>
      </c>
      <c r="AD2042" t="s">
        <v>54</v>
      </c>
      <c r="AE2042" t="s">
        <v>73</v>
      </c>
      <c r="AF2042" t="s">
        <v>9405</v>
      </c>
    </row>
    <row r="2043" spans="1:32" x14ac:dyDescent="0.25">
      <c r="A2043" t="s">
        <v>9406</v>
      </c>
      <c r="B2043" t="s">
        <v>9407</v>
      </c>
      <c r="C2043" t="s">
        <v>9408</v>
      </c>
      <c r="D2043" t="s">
        <v>9409</v>
      </c>
      <c r="E2043" t="s">
        <v>600</v>
      </c>
      <c r="F2043">
        <v>4</v>
      </c>
      <c r="G2043">
        <v>2022</v>
      </c>
      <c r="H2043" s="1">
        <v>44959.473589305555</v>
      </c>
      <c r="I2043" t="s">
        <v>8601</v>
      </c>
      <c r="J2043">
        <v>1762.73</v>
      </c>
      <c r="K2043">
        <v>0</v>
      </c>
      <c r="L2043" t="s">
        <v>38</v>
      </c>
      <c r="M2043" t="s">
        <v>79</v>
      </c>
      <c r="Q2043">
        <v>1825.8</v>
      </c>
      <c r="R2043" t="s">
        <v>1484</v>
      </c>
      <c r="S2043">
        <v>26.13137</v>
      </c>
      <c r="T2043">
        <v>-80.337000000000003</v>
      </c>
      <c r="Z2043">
        <v>12000001035</v>
      </c>
      <c r="AA2043">
        <v>7375.241114235002</v>
      </c>
      <c r="AB2043" t="s">
        <v>54</v>
      </c>
      <c r="AC2043" t="s">
        <v>64</v>
      </c>
      <c r="AD2043" t="s">
        <v>54</v>
      </c>
      <c r="AE2043" t="s">
        <v>65</v>
      </c>
      <c r="AF2043" t="s">
        <v>9410</v>
      </c>
    </row>
    <row r="2044" spans="1:32" x14ac:dyDescent="0.25">
      <c r="A2044" t="s">
        <v>9411</v>
      </c>
      <c r="B2044" t="s">
        <v>9412</v>
      </c>
      <c r="C2044" t="s">
        <v>9413</v>
      </c>
      <c r="D2044" t="s">
        <v>9414</v>
      </c>
      <c r="E2044" t="s">
        <v>117</v>
      </c>
      <c r="F2044">
        <v>5</v>
      </c>
      <c r="G2044">
        <v>2022</v>
      </c>
      <c r="H2044" s="1">
        <v>44970.406191388887</v>
      </c>
      <c r="I2044" t="s">
        <v>8601</v>
      </c>
      <c r="J2044">
        <v>1750</v>
      </c>
      <c r="K2044">
        <v>0</v>
      </c>
      <c r="L2044" t="s">
        <v>38</v>
      </c>
      <c r="M2044" t="s">
        <v>51</v>
      </c>
      <c r="N2044">
        <v>1750</v>
      </c>
      <c r="R2044" t="s">
        <v>86</v>
      </c>
      <c r="S2044">
        <v>41.744923999999997</v>
      </c>
      <c r="T2044">
        <v>-88.061239</v>
      </c>
      <c r="U2044">
        <v>8.3584166670000002</v>
      </c>
      <c r="V2044">
        <v>2</v>
      </c>
      <c r="W2044">
        <v>28.6</v>
      </c>
      <c r="X2044">
        <v>12</v>
      </c>
      <c r="Y2044">
        <v>3047.098</v>
      </c>
      <c r="Z2044">
        <v>17000490001</v>
      </c>
      <c r="AA2044">
        <v>3860.6200400439998</v>
      </c>
      <c r="AB2044" t="s">
        <v>53</v>
      </c>
      <c r="AC2044" t="s">
        <v>54</v>
      </c>
      <c r="AD2044" t="s">
        <v>54</v>
      </c>
      <c r="AE2044" t="s">
        <v>73</v>
      </c>
      <c r="AF2044" t="s">
        <v>9415</v>
      </c>
    </row>
    <row r="2045" spans="1:32" x14ac:dyDescent="0.25">
      <c r="A2045" t="s">
        <v>9416</v>
      </c>
      <c r="B2045" t="s">
        <v>9417</v>
      </c>
      <c r="C2045" t="s">
        <v>9418</v>
      </c>
      <c r="D2045" t="s">
        <v>9419</v>
      </c>
      <c r="E2045" t="s">
        <v>159</v>
      </c>
      <c r="F2045">
        <v>10</v>
      </c>
      <c r="G2045">
        <v>2022</v>
      </c>
      <c r="H2045" s="1">
        <v>44967.520113356484</v>
      </c>
      <c r="I2045" t="s">
        <v>8601</v>
      </c>
      <c r="J2045">
        <v>1733.95</v>
      </c>
      <c r="K2045">
        <v>0</v>
      </c>
      <c r="L2045" t="s">
        <v>38</v>
      </c>
      <c r="M2045" t="s">
        <v>51</v>
      </c>
      <c r="N2045">
        <v>1733.95</v>
      </c>
      <c r="R2045" t="s">
        <v>52</v>
      </c>
      <c r="S2045">
        <v>47.049371999999998</v>
      </c>
      <c r="T2045">
        <v>-122.898656</v>
      </c>
      <c r="U2045">
        <v>0</v>
      </c>
      <c r="V2045">
        <v>3</v>
      </c>
      <c r="W2045">
        <v>85.5</v>
      </c>
      <c r="X2045">
        <v>0</v>
      </c>
      <c r="Y2045">
        <v>0</v>
      </c>
      <c r="Z2045">
        <v>53000920001</v>
      </c>
      <c r="AA2045">
        <v>6100.5080821450001</v>
      </c>
      <c r="AB2045" t="s">
        <v>53</v>
      </c>
      <c r="AC2045" t="s">
        <v>42</v>
      </c>
      <c r="AD2045" t="s">
        <v>54</v>
      </c>
      <c r="AE2045" t="s">
        <v>55</v>
      </c>
      <c r="AF2045" t="s">
        <v>9420</v>
      </c>
    </row>
    <row r="2046" spans="1:32" x14ac:dyDescent="0.25">
      <c r="A2046" t="s">
        <v>9421</v>
      </c>
      <c r="B2046" t="s">
        <v>9422</v>
      </c>
      <c r="C2046" t="s">
        <v>9423</v>
      </c>
      <c r="D2046" t="s">
        <v>9424</v>
      </c>
      <c r="E2046" t="s">
        <v>600</v>
      </c>
      <c r="F2046">
        <v>4</v>
      </c>
      <c r="G2046">
        <v>2022</v>
      </c>
      <c r="H2046" s="1">
        <v>44959.656001990741</v>
      </c>
      <c r="I2046" t="s">
        <v>8601</v>
      </c>
      <c r="J2046">
        <v>1729.61</v>
      </c>
      <c r="K2046">
        <v>0</v>
      </c>
      <c r="L2046" t="s">
        <v>38</v>
      </c>
      <c r="M2046" t="s">
        <v>51</v>
      </c>
      <c r="N2046">
        <v>1729.61</v>
      </c>
      <c r="R2046" t="s">
        <v>52</v>
      </c>
      <c r="S2046">
        <v>27.98152</v>
      </c>
      <c r="T2046">
        <v>-82.787233000000001</v>
      </c>
      <c r="U2046">
        <v>2.358333333</v>
      </c>
      <c r="V2046">
        <v>1</v>
      </c>
      <c r="W2046">
        <v>10</v>
      </c>
      <c r="X2046">
        <v>2.4300000000000002</v>
      </c>
      <c r="Y2046">
        <v>860.9</v>
      </c>
      <c r="Z2046">
        <v>12000065001</v>
      </c>
      <c r="AA2046">
        <v>2975.5911063357999</v>
      </c>
      <c r="AB2046" t="s">
        <v>53</v>
      </c>
      <c r="AC2046" t="s">
        <v>54</v>
      </c>
      <c r="AD2046" t="s">
        <v>54</v>
      </c>
      <c r="AE2046" t="s">
        <v>65</v>
      </c>
      <c r="AF2046" t="s">
        <v>9425</v>
      </c>
    </row>
    <row r="2047" spans="1:32" x14ac:dyDescent="0.25">
      <c r="A2047" t="s">
        <v>9426</v>
      </c>
      <c r="B2047" t="s">
        <v>9427</v>
      </c>
      <c r="C2047" t="s">
        <v>9428</v>
      </c>
      <c r="D2047" t="s">
        <v>9429</v>
      </c>
      <c r="E2047" t="s">
        <v>36</v>
      </c>
      <c r="F2047">
        <v>9</v>
      </c>
      <c r="G2047">
        <v>2022</v>
      </c>
      <c r="H2047" s="1">
        <v>44972.700800636572</v>
      </c>
      <c r="I2047" t="s">
        <v>8601</v>
      </c>
      <c r="J2047">
        <v>1720</v>
      </c>
      <c r="K2047">
        <v>0</v>
      </c>
      <c r="L2047" t="s">
        <v>38</v>
      </c>
      <c r="M2047" t="s">
        <v>51</v>
      </c>
      <c r="N2047">
        <v>1720</v>
      </c>
      <c r="R2047" t="s">
        <v>52</v>
      </c>
      <c r="S2047">
        <v>36.963245999999998</v>
      </c>
      <c r="T2047">
        <v>-122.034009</v>
      </c>
      <c r="U2047">
        <v>6.4959166670000004</v>
      </c>
      <c r="V2047">
        <v>1</v>
      </c>
      <c r="W2047">
        <v>17</v>
      </c>
      <c r="X2047">
        <v>0</v>
      </c>
      <c r="Y2047">
        <v>2373.7489999999998</v>
      </c>
      <c r="Z2047">
        <v>6003010001</v>
      </c>
      <c r="AA2047">
        <v>6268.0444235054001</v>
      </c>
      <c r="AB2047" t="s">
        <v>53</v>
      </c>
      <c r="AC2047" t="s">
        <v>54</v>
      </c>
      <c r="AD2047" t="s">
        <v>54</v>
      </c>
      <c r="AE2047" t="s">
        <v>73</v>
      </c>
      <c r="AF2047" t="s">
        <v>9430</v>
      </c>
    </row>
    <row r="2048" spans="1:32" x14ac:dyDescent="0.25">
      <c r="A2048" t="s">
        <v>9431</v>
      </c>
      <c r="B2048" t="s">
        <v>9432</v>
      </c>
      <c r="C2048" t="s">
        <v>9433</v>
      </c>
      <c r="D2048" t="s">
        <v>9434</v>
      </c>
      <c r="E2048" t="s">
        <v>5199</v>
      </c>
      <c r="F2048">
        <v>9</v>
      </c>
      <c r="G2048">
        <v>2022</v>
      </c>
      <c r="H2048" s="1">
        <v>44945.731125520833</v>
      </c>
      <c r="I2048" t="s">
        <v>8601</v>
      </c>
      <c r="J2048">
        <v>1712.11</v>
      </c>
      <c r="K2048">
        <v>0</v>
      </c>
      <c r="L2048" t="s">
        <v>38</v>
      </c>
      <c r="M2048" t="s">
        <v>79</v>
      </c>
      <c r="Q2048">
        <v>1712.11</v>
      </c>
      <c r="R2048" t="s">
        <v>94</v>
      </c>
      <c r="S2048">
        <v>19.713750000000001</v>
      </c>
      <c r="T2048">
        <v>-155.01927800000001</v>
      </c>
      <c r="U2048">
        <v>2.8523333329999998</v>
      </c>
      <c r="V2048">
        <v>1</v>
      </c>
      <c r="W2048">
        <v>5</v>
      </c>
      <c r="X2048">
        <v>3.15</v>
      </c>
      <c r="Y2048">
        <v>1041.2339999999999</v>
      </c>
      <c r="Z2048">
        <v>15000001001</v>
      </c>
      <c r="AB2048" t="s">
        <v>41</v>
      </c>
      <c r="AC2048" t="s">
        <v>54</v>
      </c>
      <c r="AD2048" t="s">
        <v>54</v>
      </c>
      <c r="AE2048" t="s">
        <v>73</v>
      </c>
      <c r="AF2048" t="s">
        <v>9435</v>
      </c>
    </row>
    <row r="2049" spans="1:32" x14ac:dyDescent="0.25">
      <c r="A2049" t="s">
        <v>9436</v>
      </c>
      <c r="B2049" t="s">
        <v>9437</v>
      </c>
      <c r="C2049" t="s">
        <v>9437</v>
      </c>
      <c r="D2049" t="s">
        <v>8644</v>
      </c>
      <c r="E2049" t="s">
        <v>99</v>
      </c>
      <c r="F2049">
        <v>6</v>
      </c>
      <c r="G2049">
        <v>2022</v>
      </c>
      <c r="H2049" s="1">
        <v>44823.622476342593</v>
      </c>
      <c r="I2049" t="s">
        <v>8601</v>
      </c>
      <c r="J2049">
        <v>1700.28</v>
      </c>
      <c r="K2049">
        <v>0</v>
      </c>
      <c r="L2049" t="s">
        <v>38</v>
      </c>
      <c r="M2049" t="s">
        <v>79</v>
      </c>
      <c r="Q2049">
        <v>1700.28</v>
      </c>
      <c r="R2049" t="s">
        <v>94</v>
      </c>
      <c r="S2049">
        <v>32.982999999999997</v>
      </c>
      <c r="T2049">
        <v>-96.516000000000005</v>
      </c>
      <c r="U2049">
        <v>4.0563333330000004</v>
      </c>
      <c r="V2049">
        <v>1</v>
      </c>
      <c r="W2049">
        <v>10</v>
      </c>
      <c r="X2049">
        <v>0</v>
      </c>
      <c r="Y2049">
        <v>1481.1790000000001</v>
      </c>
      <c r="Z2049">
        <v>48004354017</v>
      </c>
      <c r="AA2049">
        <v>1602.5215260560001</v>
      </c>
      <c r="AB2049" t="s">
        <v>54</v>
      </c>
      <c r="AC2049" t="s">
        <v>54</v>
      </c>
      <c r="AD2049" t="s">
        <v>54</v>
      </c>
      <c r="AE2049" t="s">
        <v>73</v>
      </c>
      <c r="AF2049" t="s">
        <v>9438</v>
      </c>
    </row>
    <row r="2050" spans="1:32" x14ac:dyDescent="0.25">
      <c r="A2050" t="s">
        <v>9439</v>
      </c>
      <c r="B2050" t="s">
        <v>9440</v>
      </c>
      <c r="C2050" t="s">
        <v>9441</v>
      </c>
      <c r="D2050" t="s">
        <v>9442</v>
      </c>
      <c r="E2050" t="s">
        <v>36</v>
      </c>
      <c r="F2050">
        <v>9</v>
      </c>
      <c r="G2050">
        <v>2022</v>
      </c>
      <c r="H2050" s="1">
        <v>44972.428857928244</v>
      </c>
      <c r="I2050" t="s">
        <v>8601</v>
      </c>
      <c r="J2050">
        <v>1695.8</v>
      </c>
      <c r="K2050">
        <v>0</v>
      </c>
      <c r="L2050" t="s">
        <v>38</v>
      </c>
      <c r="M2050" t="s">
        <v>79</v>
      </c>
      <c r="Q2050">
        <v>1695.8</v>
      </c>
      <c r="R2050" t="s">
        <v>86</v>
      </c>
      <c r="S2050">
        <v>34.418880000000001</v>
      </c>
      <c r="T2050">
        <v>-119.68471</v>
      </c>
      <c r="U2050">
        <v>0</v>
      </c>
      <c r="V2050">
        <v>1</v>
      </c>
      <c r="W2050">
        <v>11</v>
      </c>
      <c r="X2050">
        <v>0</v>
      </c>
      <c r="Y2050">
        <v>0</v>
      </c>
      <c r="Z2050">
        <v>6003037001</v>
      </c>
      <c r="AA2050">
        <v>3605.6734336260001</v>
      </c>
      <c r="AB2050" t="s">
        <v>53</v>
      </c>
      <c r="AC2050" t="s">
        <v>42</v>
      </c>
      <c r="AD2050" t="s">
        <v>54</v>
      </c>
      <c r="AE2050" t="s">
        <v>55</v>
      </c>
      <c r="AF2050" t="s">
        <v>9443</v>
      </c>
    </row>
    <row r="2051" spans="1:32" x14ac:dyDescent="0.25">
      <c r="A2051" t="s">
        <v>9444</v>
      </c>
      <c r="B2051" t="s">
        <v>9445</v>
      </c>
      <c r="C2051" t="s">
        <v>9446</v>
      </c>
      <c r="D2051" t="s">
        <v>2788</v>
      </c>
      <c r="E2051" t="s">
        <v>85</v>
      </c>
      <c r="F2051">
        <v>2</v>
      </c>
      <c r="G2051">
        <v>2022</v>
      </c>
      <c r="H2051" s="1">
        <v>44971.721504780093</v>
      </c>
      <c r="I2051" t="s">
        <v>8601</v>
      </c>
      <c r="J2051">
        <v>1679.9</v>
      </c>
      <c r="K2051">
        <v>0</v>
      </c>
      <c r="L2051" t="s">
        <v>38</v>
      </c>
      <c r="M2051" t="s">
        <v>79</v>
      </c>
      <c r="Q2051">
        <v>1679.89</v>
      </c>
      <c r="R2051" t="s">
        <v>94</v>
      </c>
      <c r="S2051">
        <v>42.941249999999997</v>
      </c>
      <c r="T2051">
        <v>-76.594539999999995</v>
      </c>
      <c r="U2051">
        <v>6.4708600000000002E-3</v>
      </c>
      <c r="V2051">
        <v>2</v>
      </c>
      <c r="W2051">
        <v>12</v>
      </c>
      <c r="X2051">
        <v>0</v>
      </c>
      <c r="Y2051">
        <v>2.291776316</v>
      </c>
      <c r="Z2051">
        <v>36007027001</v>
      </c>
      <c r="AA2051">
        <v>3663.2185247889201</v>
      </c>
      <c r="AB2051" t="s">
        <v>54</v>
      </c>
      <c r="AC2051" t="s">
        <v>54</v>
      </c>
      <c r="AD2051" t="s">
        <v>54</v>
      </c>
      <c r="AE2051" t="s">
        <v>65</v>
      </c>
      <c r="AF2051" t="s">
        <v>9447</v>
      </c>
    </row>
    <row r="2052" spans="1:32" x14ac:dyDescent="0.25">
      <c r="A2052" t="s">
        <v>9448</v>
      </c>
      <c r="B2052" t="s">
        <v>9449</v>
      </c>
      <c r="C2052" t="s">
        <v>9450</v>
      </c>
      <c r="D2052" t="s">
        <v>9451</v>
      </c>
      <c r="E2052" t="s">
        <v>1023</v>
      </c>
      <c r="F2052">
        <v>8</v>
      </c>
      <c r="G2052">
        <v>2022</v>
      </c>
      <c r="H2052" s="1">
        <v>44967.521048796298</v>
      </c>
      <c r="I2052" t="s">
        <v>8601</v>
      </c>
      <c r="J2052">
        <v>1647.7439999999999</v>
      </c>
      <c r="K2052">
        <v>0</v>
      </c>
      <c r="L2052" t="s">
        <v>38</v>
      </c>
      <c r="M2052" t="s">
        <v>79</v>
      </c>
      <c r="Q2052">
        <v>1647.7439999999999</v>
      </c>
      <c r="R2052" t="s">
        <v>86</v>
      </c>
      <c r="S2052">
        <v>39.921300000000002</v>
      </c>
      <c r="T2052">
        <v>-105.02351</v>
      </c>
      <c r="U2052">
        <v>5.3664166660000001</v>
      </c>
      <c r="V2052">
        <v>2</v>
      </c>
      <c r="W2052">
        <v>12</v>
      </c>
      <c r="X2052">
        <v>0</v>
      </c>
      <c r="Y2052">
        <v>1457.086</v>
      </c>
      <c r="Z2052">
        <v>8000041001</v>
      </c>
      <c r="AA2052">
        <v>3254.2113262068997</v>
      </c>
      <c r="AB2052" t="s">
        <v>53</v>
      </c>
      <c r="AC2052" t="s">
        <v>54</v>
      </c>
      <c r="AD2052" t="s">
        <v>43</v>
      </c>
      <c r="AE2052" t="s">
        <v>1814</v>
      </c>
      <c r="AF2052" t="s">
        <v>9452</v>
      </c>
    </row>
    <row r="2053" spans="1:32" x14ac:dyDescent="0.25">
      <c r="A2053" t="s">
        <v>9453</v>
      </c>
      <c r="B2053" t="s">
        <v>9454</v>
      </c>
      <c r="C2053" t="s">
        <v>9454</v>
      </c>
      <c r="D2053" t="s">
        <v>9455</v>
      </c>
      <c r="E2053" t="s">
        <v>99</v>
      </c>
      <c r="F2053">
        <v>6</v>
      </c>
      <c r="G2053">
        <v>2022</v>
      </c>
      <c r="H2053" s="1">
        <v>44819.450004062499</v>
      </c>
      <c r="I2053" t="s">
        <v>8601</v>
      </c>
      <c r="J2053">
        <v>1643.45</v>
      </c>
      <c r="K2053">
        <v>0</v>
      </c>
      <c r="L2053" t="s">
        <v>38</v>
      </c>
      <c r="M2053" t="s">
        <v>79</v>
      </c>
      <c r="Q2053">
        <v>1643.45</v>
      </c>
      <c r="R2053" t="s">
        <v>52</v>
      </c>
      <c r="S2053">
        <v>29.417166999999999</v>
      </c>
      <c r="T2053">
        <v>-94.896305999999996</v>
      </c>
      <c r="U2053">
        <v>5.1531666669999998</v>
      </c>
      <c r="V2053">
        <v>1</v>
      </c>
      <c r="W2053">
        <v>12.4</v>
      </c>
      <c r="X2053">
        <v>12.4</v>
      </c>
      <c r="Y2053">
        <v>1878.845</v>
      </c>
      <c r="Z2053">
        <v>48007032001</v>
      </c>
      <c r="AA2053">
        <v>3551.042017965</v>
      </c>
      <c r="AB2053" t="s">
        <v>41</v>
      </c>
      <c r="AC2053" t="s">
        <v>64</v>
      </c>
      <c r="AD2053" t="s">
        <v>54</v>
      </c>
      <c r="AE2053" t="s">
        <v>73</v>
      </c>
      <c r="AF2053" t="s">
        <v>9456</v>
      </c>
    </row>
    <row r="2054" spans="1:32" x14ac:dyDescent="0.25">
      <c r="A2054" t="s">
        <v>9457</v>
      </c>
      <c r="B2054" t="s">
        <v>9458</v>
      </c>
      <c r="C2054" t="s">
        <v>9459</v>
      </c>
      <c r="D2054" t="s">
        <v>9460</v>
      </c>
      <c r="E2054" t="s">
        <v>85</v>
      </c>
      <c r="F2054">
        <v>2</v>
      </c>
      <c r="G2054">
        <v>2022</v>
      </c>
      <c r="H2054" s="1">
        <v>44953.4293765162</v>
      </c>
      <c r="I2054" t="s">
        <v>8601</v>
      </c>
      <c r="J2054">
        <v>1605</v>
      </c>
      <c r="K2054">
        <v>0</v>
      </c>
      <c r="L2054" t="s">
        <v>38</v>
      </c>
      <c r="M2054" t="s">
        <v>79</v>
      </c>
      <c r="Q2054">
        <v>1699</v>
      </c>
      <c r="R2054" t="s">
        <v>52</v>
      </c>
      <c r="S2054">
        <v>42.096207</v>
      </c>
      <c r="T2054">
        <v>-75.962665999999999</v>
      </c>
      <c r="U2054">
        <v>0</v>
      </c>
      <c r="V2054">
        <v>1</v>
      </c>
      <c r="W2054">
        <v>60</v>
      </c>
      <c r="X2054">
        <v>0</v>
      </c>
      <c r="Y2054">
        <v>0</v>
      </c>
      <c r="Z2054">
        <v>36007002001</v>
      </c>
      <c r="AA2054">
        <v>8026.993903070731</v>
      </c>
      <c r="AB2054" t="s">
        <v>53</v>
      </c>
      <c r="AC2054" t="s">
        <v>54</v>
      </c>
      <c r="AD2054" t="s">
        <v>54</v>
      </c>
      <c r="AE2054" t="s">
        <v>55</v>
      </c>
      <c r="AF2054" t="s">
        <v>9461</v>
      </c>
    </row>
    <row r="2055" spans="1:32" x14ac:dyDescent="0.25">
      <c r="A2055" t="s">
        <v>9462</v>
      </c>
      <c r="B2055" t="s">
        <v>9463</v>
      </c>
      <c r="C2055" t="s">
        <v>9463</v>
      </c>
      <c r="D2055" t="s">
        <v>9464</v>
      </c>
      <c r="E2055" t="s">
        <v>99</v>
      </c>
      <c r="F2055">
        <v>6</v>
      </c>
      <c r="G2055">
        <v>2022</v>
      </c>
      <c r="H2055" s="1">
        <v>44824.669531296298</v>
      </c>
      <c r="I2055" t="s">
        <v>8601</v>
      </c>
      <c r="J2055">
        <v>1592.115</v>
      </c>
      <c r="K2055">
        <v>0</v>
      </c>
      <c r="L2055" t="s">
        <v>38</v>
      </c>
      <c r="M2055" t="s">
        <v>79</v>
      </c>
      <c r="Q2055">
        <v>1592.115</v>
      </c>
      <c r="R2055" t="s">
        <v>94</v>
      </c>
      <c r="S2055">
        <v>29.518730000000001</v>
      </c>
      <c r="T2055">
        <v>-95.091239999999999</v>
      </c>
      <c r="U2055">
        <v>6.0546666670000002</v>
      </c>
      <c r="V2055">
        <v>1</v>
      </c>
      <c r="W2055">
        <v>12</v>
      </c>
      <c r="X2055">
        <v>12</v>
      </c>
      <c r="Y2055">
        <v>2209.4490000000001</v>
      </c>
      <c r="Z2055">
        <v>48007031001</v>
      </c>
      <c r="AA2055">
        <v>2906.0271037274597</v>
      </c>
      <c r="AB2055" t="s">
        <v>41</v>
      </c>
      <c r="AC2055" t="s">
        <v>54</v>
      </c>
      <c r="AD2055" t="s">
        <v>54</v>
      </c>
      <c r="AE2055" t="s">
        <v>73</v>
      </c>
      <c r="AF2055" t="s">
        <v>9465</v>
      </c>
    </row>
    <row r="2056" spans="1:32" x14ac:dyDescent="0.25">
      <c r="A2056" t="s">
        <v>9466</v>
      </c>
      <c r="B2056" t="s">
        <v>9467</v>
      </c>
      <c r="C2056" t="s">
        <v>9467</v>
      </c>
      <c r="D2056" t="s">
        <v>8644</v>
      </c>
      <c r="E2056" t="s">
        <v>99</v>
      </c>
      <c r="F2056">
        <v>6</v>
      </c>
      <c r="G2056">
        <v>2022</v>
      </c>
      <c r="H2056" s="1">
        <v>44823.626934872686</v>
      </c>
      <c r="I2056" t="s">
        <v>8601</v>
      </c>
      <c r="J2056">
        <v>1589.07</v>
      </c>
      <c r="K2056">
        <v>0</v>
      </c>
      <c r="L2056" t="s">
        <v>38</v>
      </c>
      <c r="M2056" t="s">
        <v>79</v>
      </c>
      <c r="Q2056">
        <v>1589.07</v>
      </c>
      <c r="R2056" t="s">
        <v>94</v>
      </c>
      <c r="S2056">
        <v>32.877249999999997</v>
      </c>
      <c r="T2056">
        <v>-96.457611</v>
      </c>
      <c r="U2056">
        <v>1.0102500000000001</v>
      </c>
      <c r="V2056">
        <v>1</v>
      </c>
      <c r="W2056">
        <v>2.25</v>
      </c>
      <c r="X2056">
        <v>2.25</v>
      </c>
      <c r="Y2056">
        <v>367.80700000000002</v>
      </c>
      <c r="Z2056">
        <v>48004354008</v>
      </c>
      <c r="AA2056">
        <v>801.26076302800004</v>
      </c>
      <c r="AB2056" t="s">
        <v>118</v>
      </c>
      <c r="AC2056" t="s">
        <v>54</v>
      </c>
      <c r="AD2056" t="s">
        <v>54</v>
      </c>
      <c r="AE2056" t="s">
        <v>54</v>
      </c>
      <c r="AF2056" t="s">
        <v>9468</v>
      </c>
    </row>
    <row r="2057" spans="1:32" x14ac:dyDescent="0.25">
      <c r="A2057" t="s">
        <v>9469</v>
      </c>
      <c r="B2057" t="s">
        <v>9470</v>
      </c>
      <c r="C2057" t="s">
        <v>9471</v>
      </c>
      <c r="D2057" t="s">
        <v>158</v>
      </c>
      <c r="E2057" t="s">
        <v>136</v>
      </c>
      <c r="F2057">
        <v>4</v>
      </c>
      <c r="G2057">
        <v>2022</v>
      </c>
      <c r="H2057" s="1">
        <v>44949.302095335646</v>
      </c>
      <c r="I2057" t="s">
        <v>8601</v>
      </c>
      <c r="J2057">
        <v>1587.84</v>
      </c>
      <c r="K2057">
        <v>0</v>
      </c>
      <c r="L2057" t="s">
        <v>38</v>
      </c>
      <c r="M2057" t="s">
        <v>79</v>
      </c>
      <c r="Q2057">
        <v>1587.84</v>
      </c>
      <c r="R2057" t="s">
        <v>214</v>
      </c>
      <c r="S2057">
        <v>34.954729999999998</v>
      </c>
      <c r="T2057">
        <v>-80.764250000000004</v>
      </c>
      <c r="U2057">
        <v>5.7536333329999998</v>
      </c>
      <c r="V2057">
        <v>1</v>
      </c>
      <c r="W2057">
        <v>6</v>
      </c>
      <c r="X2057">
        <v>0</v>
      </c>
      <c r="Y2057">
        <v>2099.6797999999999</v>
      </c>
      <c r="Z2057">
        <v>37009002010</v>
      </c>
      <c r="AA2057">
        <v>673.78745981899999</v>
      </c>
      <c r="AB2057" t="s">
        <v>41</v>
      </c>
      <c r="AC2057" t="s">
        <v>54</v>
      </c>
      <c r="AD2057" t="s">
        <v>43</v>
      </c>
      <c r="AE2057" t="s">
        <v>55</v>
      </c>
      <c r="AF2057" t="s">
        <v>9472</v>
      </c>
    </row>
    <row r="2058" spans="1:32" x14ac:dyDescent="0.25">
      <c r="A2058" t="s">
        <v>9473</v>
      </c>
      <c r="B2058" t="s">
        <v>9474</v>
      </c>
      <c r="C2058" t="s">
        <v>9475</v>
      </c>
      <c r="D2058" t="s">
        <v>9476</v>
      </c>
      <c r="E2058" t="s">
        <v>61</v>
      </c>
      <c r="F2058">
        <v>1</v>
      </c>
      <c r="G2058">
        <v>2022</v>
      </c>
      <c r="H2058" s="1">
        <v>44972.503636053239</v>
      </c>
      <c r="I2058" t="s">
        <v>8601</v>
      </c>
      <c r="J2058">
        <v>1571</v>
      </c>
      <c r="K2058">
        <v>0</v>
      </c>
      <c r="L2058" t="s">
        <v>38</v>
      </c>
      <c r="M2058" t="s">
        <v>79</v>
      </c>
      <c r="Q2058">
        <v>1571</v>
      </c>
      <c r="R2058" t="s">
        <v>94</v>
      </c>
      <c r="S2058">
        <v>41.864820000000002</v>
      </c>
      <c r="T2058">
        <v>-72.487307000000001</v>
      </c>
      <c r="U2058">
        <v>3.7891666669999999</v>
      </c>
      <c r="V2058">
        <v>1</v>
      </c>
      <c r="W2058">
        <v>6.4</v>
      </c>
      <c r="X2058">
        <v>0</v>
      </c>
      <c r="Y2058">
        <v>1380.42</v>
      </c>
      <c r="Z2058">
        <v>9001460001</v>
      </c>
      <c r="AA2058">
        <v>2128.8041635903</v>
      </c>
      <c r="AB2058" t="s">
        <v>54</v>
      </c>
      <c r="AC2058" t="s">
        <v>54</v>
      </c>
      <c r="AD2058" t="s">
        <v>54</v>
      </c>
      <c r="AE2058" t="s">
        <v>73</v>
      </c>
      <c r="AF2058" t="s">
        <v>9477</v>
      </c>
    </row>
    <row r="2059" spans="1:32" x14ac:dyDescent="0.25">
      <c r="A2059" t="s">
        <v>9478</v>
      </c>
      <c r="B2059" t="s">
        <v>9479</v>
      </c>
      <c r="C2059" t="s">
        <v>9480</v>
      </c>
      <c r="D2059" t="s">
        <v>9481</v>
      </c>
      <c r="E2059" t="s">
        <v>600</v>
      </c>
      <c r="F2059">
        <v>4</v>
      </c>
      <c r="G2059">
        <v>2022</v>
      </c>
      <c r="H2059" s="1">
        <v>44972.632562766201</v>
      </c>
      <c r="I2059" t="s">
        <v>8601</v>
      </c>
      <c r="J2059">
        <v>1570.6</v>
      </c>
      <c r="K2059">
        <v>0</v>
      </c>
      <c r="L2059" t="s">
        <v>38</v>
      </c>
      <c r="M2059" t="s">
        <v>79</v>
      </c>
      <c r="Q2059">
        <v>1570.6</v>
      </c>
      <c r="R2059" t="s">
        <v>86</v>
      </c>
      <c r="S2059">
        <v>26.924068999999999</v>
      </c>
      <c r="T2059">
        <v>-80.140161000000006</v>
      </c>
      <c r="Z2059">
        <v>12000083001</v>
      </c>
      <c r="AA2059">
        <v>3004.7278613550002</v>
      </c>
      <c r="AB2059" t="s">
        <v>54</v>
      </c>
      <c r="AC2059" t="s">
        <v>54</v>
      </c>
      <c r="AD2059" t="s">
        <v>54</v>
      </c>
      <c r="AE2059" t="s">
        <v>73</v>
      </c>
      <c r="AF2059" t="s">
        <v>9482</v>
      </c>
    </row>
    <row r="2060" spans="1:32" x14ac:dyDescent="0.25">
      <c r="A2060" t="s">
        <v>9483</v>
      </c>
      <c r="B2060" t="s">
        <v>9484</v>
      </c>
      <c r="C2060" t="s">
        <v>9485</v>
      </c>
      <c r="D2060" t="s">
        <v>1995</v>
      </c>
      <c r="E2060" t="s">
        <v>514</v>
      </c>
      <c r="F2060">
        <v>1</v>
      </c>
      <c r="G2060">
        <v>2022</v>
      </c>
      <c r="H2060" s="1">
        <v>44972.577449594908</v>
      </c>
      <c r="I2060" t="s">
        <v>8601</v>
      </c>
      <c r="J2060">
        <v>1567</v>
      </c>
      <c r="K2060">
        <v>0</v>
      </c>
      <c r="L2060" t="s">
        <v>38</v>
      </c>
      <c r="M2060" t="s">
        <v>79</v>
      </c>
      <c r="Q2060">
        <v>1567</v>
      </c>
      <c r="R2060" t="s">
        <v>94</v>
      </c>
      <c r="S2060">
        <v>41.513630999999997</v>
      </c>
      <c r="T2060">
        <v>-71.317324999999997</v>
      </c>
      <c r="U2060">
        <v>7.1011666659999992</v>
      </c>
      <c r="V2060">
        <v>3</v>
      </c>
      <c r="W2060">
        <v>10.7</v>
      </c>
      <c r="X2060">
        <v>8.81</v>
      </c>
      <c r="Y2060">
        <v>1265.25</v>
      </c>
      <c r="Z2060">
        <v>44000015001</v>
      </c>
      <c r="AA2060">
        <v>3478.2001304169999</v>
      </c>
      <c r="AB2060" t="s">
        <v>54</v>
      </c>
      <c r="AC2060" t="s">
        <v>54</v>
      </c>
      <c r="AD2060" t="s">
        <v>54</v>
      </c>
      <c r="AE2060" t="s">
        <v>65</v>
      </c>
      <c r="AF2060" t="s">
        <v>9486</v>
      </c>
    </row>
    <row r="2061" spans="1:32" x14ac:dyDescent="0.25">
      <c r="A2061" t="s">
        <v>9487</v>
      </c>
      <c r="B2061" t="s">
        <v>9488</v>
      </c>
      <c r="C2061" t="s">
        <v>9489</v>
      </c>
      <c r="D2061" t="s">
        <v>6566</v>
      </c>
      <c r="E2061" t="s">
        <v>172</v>
      </c>
      <c r="F2061">
        <v>4</v>
      </c>
      <c r="G2061">
        <v>2022</v>
      </c>
      <c r="H2061" s="1">
        <v>44963.666501979169</v>
      </c>
      <c r="I2061" t="s">
        <v>8601</v>
      </c>
      <c r="J2061">
        <v>1544</v>
      </c>
      <c r="K2061">
        <v>0</v>
      </c>
      <c r="L2061" t="s">
        <v>38</v>
      </c>
      <c r="M2061" t="s">
        <v>679</v>
      </c>
      <c r="O2061">
        <v>1544</v>
      </c>
      <c r="R2061" t="s">
        <v>52</v>
      </c>
      <c r="S2061">
        <v>32.809578999999999</v>
      </c>
      <c r="T2061">
        <v>-79.835013000000004</v>
      </c>
      <c r="U2061">
        <v>8.8258333340000004</v>
      </c>
      <c r="V2061">
        <v>5</v>
      </c>
      <c r="W2061">
        <v>0</v>
      </c>
      <c r="X2061">
        <v>0</v>
      </c>
      <c r="Y2061">
        <v>1932.9</v>
      </c>
      <c r="AB2061" t="s">
        <v>41</v>
      </c>
      <c r="AC2061" t="s">
        <v>54</v>
      </c>
      <c r="AD2061" t="s">
        <v>54</v>
      </c>
      <c r="AE2061" t="s">
        <v>73</v>
      </c>
      <c r="AF2061" t="s">
        <v>9490</v>
      </c>
    </row>
    <row r="2062" spans="1:32" x14ac:dyDescent="0.25">
      <c r="A2062" t="s">
        <v>9491</v>
      </c>
      <c r="B2062" t="s">
        <v>9492</v>
      </c>
      <c r="C2062" t="s">
        <v>9493</v>
      </c>
      <c r="D2062" t="s">
        <v>9494</v>
      </c>
      <c r="E2062" t="s">
        <v>1023</v>
      </c>
      <c r="F2062">
        <v>8</v>
      </c>
      <c r="G2062">
        <v>2022</v>
      </c>
      <c r="H2062" s="1">
        <v>44974.724030428239</v>
      </c>
      <c r="I2062" t="s">
        <v>8601</v>
      </c>
      <c r="J2062">
        <v>1514.51</v>
      </c>
      <c r="K2062">
        <v>0</v>
      </c>
      <c r="L2062" t="s">
        <v>38</v>
      </c>
      <c r="M2062" t="s">
        <v>79</v>
      </c>
      <c r="Q2062">
        <v>1514.51</v>
      </c>
      <c r="R2062" t="s">
        <v>52</v>
      </c>
      <c r="S2062">
        <v>40.048596000000003</v>
      </c>
      <c r="T2062">
        <v>-105.18665300000001</v>
      </c>
      <c r="U2062">
        <v>11.41666667</v>
      </c>
      <c r="V2062">
        <v>2</v>
      </c>
      <c r="W2062">
        <v>25</v>
      </c>
      <c r="X2062">
        <v>0</v>
      </c>
      <c r="Y2062">
        <v>4170</v>
      </c>
      <c r="Z2062">
        <v>8000034003</v>
      </c>
      <c r="AA2062">
        <v>6919.9793170600005</v>
      </c>
      <c r="AB2062" t="s">
        <v>53</v>
      </c>
      <c r="AC2062" t="s">
        <v>3356</v>
      </c>
      <c r="AD2062" t="s">
        <v>54</v>
      </c>
      <c r="AE2062" t="s">
        <v>65</v>
      </c>
      <c r="AF2062" t="s">
        <v>9495</v>
      </c>
    </row>
    <row r="2063" spans="1:32" x14ac:dyDescent="0.25">
      <c r="A2063" t="s">
        <v>9496</v>
      </c>
      <c r="B2063" t="s">
        <v>9497</v>
      </c>
      <c r="C2063" t="s">
        <v>9498</v>
      </c>
      <c r="D2063" t="s">
        <v>2788</v>
      </c>
      <c r="E2063" t="s">
        <v>192</v>
      </c>
      <c r="F2063">
        <v>4</v>
      </c>
      <c r="G2063">
        <v>2022</v>
      </c>
      <c r="H2063" s="1">
        <v>44935.49779775463</v>
      </c>
      <c r="I2063" t="s">
        <v>8601</v>
      </c>
      <c r="J2063">
        <v>1499</v>
      </c>
      <c r="K2063">
        <v>0</v>
      </c>
      <c r="L2063" t="s">
        <v>38</v>
      </c>
      <c r="M2063" t="s">
        <v>51</v>
      </c>
      <c r="N2063">
        <v>1499</v>
      </c>
      <c r="R2063" t="s">
        <v>52</v>
      </c>
      <c r="S2063">
        <v>32.537526</v>
      </c>
      <c r="T2063">
        <v>-85.506271999999996</v>
      </c>
      <c r="U2063">
        <v>9.9334000000000007</v>
      </c>
      <c r="V2063">
        <v>6</v>
      </c>
      <c r="W2063">
        <v>25</v>
      </c>
      <c r="X2063">
        <v>6.3470000000000004</v>
      </c>
      <c r="Y2063">
        <v>3269.596</v>
      </c>
      <c r="Z2063">
        <v>1000014001</v>
      </c>
      <c r="AA2063">
        <v>2999.2647197888996</v>
      </c>
      <c r="AB2063" t="s">
        <v>41</v>
      </c>
      <c r="AC2063" t="s">
        <v>54</v>
      </c>
      <c r="AD2063" t="s">
        <v>54</v>
      </c>
      <c r="AE2063" t="s">
        <v>1814</v>
      </c>
      <c r="AF2063" t="s">
        <v>9499</v>
      </c>
    </row>
    <row r="2064" spans="1:32" x14ac:dyDescent="0.25">
      <c r="A2064" t="s">
        <v>9500</v>
      </c>
      <c r="B2064" t="s">
        <v>9501</v>
      </c>
      <c r="C2064" t="s">
        <v>9501</v>
      </c>
      <c r="D2064" t="s">
        <v>9502</v>
      </c>
      <c r="E2064" t="s">
        <v>99</v>
      </c>
      <c r="F2064">
        <v>6</v>
      </c>
      <c r="G2064">
        <v>2022</v>
      </c>
      <c r="H2064" s="1">
        <v>44832.381149131943</v>
      </c>
      <c r="I2064" t="s">
        <v>8601</v>
      </c>
      <c r="J2064">
        <v>1491.16</v>
      </c>
      <c r="K2064">
        <v>0</v>
      </c>
      <c r="L2064" t="s">
        <v>38</v>
      </c>
      <c r="M2064" t="s">
        <v>79</v>
      </c>
      <c r="Q2064">
        <v>1491.16</v>
      </c>
      <c r="R2064" t="s">
        <v>52</v>
      </c>
      <c r="S2064">
        <v>29.714666999999999</v>
      </c>
      <c r="T2064">
        <v>-95.207971999999998</v>
      </c>
      <c r="U2064">
        <v>6.1666666670000003</v>
      </c>
      <c r="V2064">
        <v>1</v>
      </c>
      <c r="W2064">
        <v>14</v>
      </c>
      <c r="X2064">
        <v>14</v>
      </c>
      <c r="Y2064">
        <v>2249.3000000000002</v>
      </c>
      <c r="Z2064">
        <v>48007048006</v>
      </c>
      <c r="AA2064">
        <v>5098.9321283600002</v>
      </c>
      <c r="AB2064" t="s">
        <v>54</v>
      </c>
      <c r="AC2064" t="s">
        <v>54</v>
      </c>
      <c r="AD2064" t="s">
        <v>54</v>
      </c>
      <c r="AE2064" t="s">
        <v>73</v>
      </c>
      <c r="AF2064" t="s">
        <v>9503</v>
      </c>
    </row>
    <row r="2065" spans="1:32" x14ac:dyDescent="0.25">
      <c r="A2065" t="s">
        <v>9504</v>
      </c>
      <c r="B2065" t="s">
        <v>9505</v>
      </c>
      <c r="C2065" t="s">
        <v>9506</v>
      </c>
      <c r="D2065" t="s">
        <v>1918</v>
      </c>
      <c r="E2065" t="s">
        <v>71</v>
      </c>
      <c r="F2065">
        <v>4</v>
      </c>
      <c r="G2065">
        <v>2022</v>
      </c>
      <c r="H2065" s="1">
        <v>44956.586854189816</v>
      </c>
      <c r="I2065" t="s">
        <v>8601</v>
      </c>
      <c r="J2065">
        <v>1475.08</v>
      </c>
      <c r="K2065">
        <v>0</v>
      </c>
      <c r="L2065" t="s">
        <v>38</v>
      </c>
      <c r="M2065" t="s">
        <v>39</v>
      </c>
      <c r="N2065">
        <v>1435.75</v>
      </c>
      <c r="Q2065">
        <v>39.33</v>
      </c>
      <c r="R2065" t="s">
        <v>52</v>
      </c>
      <c r="S2065">
        <v>32.245277999999999</v>
      </c>
      <c r="T2065">
        <v>-90.200277999999997</v>
      </c>
      <c r="U2065">
        <v>12.670833330000001</v>
      </c>
      <c r="V2065">
        <v>1</v>
      </c>
      <c r="W2065">
        <v>29.1</v>
      </c>
      <c r="X2065">
        <v>0</v>
      </c>
      <c r="Y2065">
        <v>4630.3500000000004</v>
      </c>
      <c r="AB2065" t="s">
        <v>41</v>
      </c>
      <c r="AC2065" t="s">
        <v>72</v>
      </c>
      <c r="AD2065" t="s">
        <v>54</v>
      </c>
      <c r="AE2065" t="s">
        <v>73</v>
      </c>
      <c r="AF2065" t="s">
        <v>9507</v>
      </c>
    </row>
    <row r="2066" spans="1:32" x14ac:dyDescent="0.25">
      <c r="A2066" t="s">
        <v>9508</v>
      </c>
      <c r="B2066" t="s">
        <v>9509</v>
      </c>
      <c r="C2066" t="s">
        <v>9510</v>
      </c>
      <c r="D2066" t="s">
        <v>9511</v>
      </c>
      <c r="E2066" t="s">
        <v>1913</v>
      </c>
      <c r="F2066">
        <v>8</v>
      </c>
      <c r="G2066">
        <v>2022</v>
      </c>
      <c r="H2066" s="1">
        <v>44945.581262812499</v>
      </c>
      <c r="I2066" t="s">
        <v>8601</v>
      </c>
      <c r="J2066">
        <v>1470.26</v>
      </c>
      <c r="K2066">
        <v>0</v>
      </c>
      <c r="L2066" t="s">
        <v>38</v>
      </c>
      <c r="M2066" t="s">
        <v>79</v>
      </c>
      <c r="Q2066">
        <v>1470.26</v>
      </c>
      <c r="R2066" t="s">
        <v>52</v>
      </c>
      <c r="S2066">
        <v>47.506460774146298</v>
      </c>
      <c r="T2066">
        <v>-111.30409699967601</v>
      </c>
      <c r="Z2066">
        <v>30000053001</v>
      </c>
      <c r="AA2066">
        <v>5645.2462849700005</v>
      </c>
      <c r="AB2066" t="s">
        <v>53</v>
      </c>
      <c r="AC2066" t="s">
        <v>42</v>
      </c>
      <c r="AD2066" t="s">
        <v>54</v>
      </c>
      <c r="AE2066" t="s">
        <v>65</v>
      </c>
      <c r="AF2066" t="s">
        <v>9512</v>
      </c>
    </row>
    <row r="2067" spans="1:32" x14ac:dyDescent="0.25">
      <c r="A2067" t="s">
        <v>9513</v>
      </c>
      <c r="B2067" t="s">
        <v>9514</v>
      </c>
      <c r="C2067" t="s">
        <v>9515</v>
      </c>
      <c r="D2067" t="s">
        <v>6018</v>
      </c>
      <c r="E2067" t="s">
        <v>253</v>
      </c>
      <c r="F2067">
        <v>5</v>
      </c>
      <c r="G2067">
        <v>2022</v>
      </c>
      <c r="H2067" s="1">
        <v>44985.380717372682</v>
      </c>
      <c r="I2067" t="s">
        <v>8601</v>
      </c>
      <c r="J2067">
        <v>1469</v>
      </c>
      <c r="K2067">
        <v>0</v>
      </c>
      <c r="L2067" t="s">
        <v>38</v>
      </c>
      <c r="M2067" t="s">
        <v>79</v>
      </c>
      <c r="Q2067">
        <v>1469</v>
      </c>
      <c r="R2067" t="s">
        <v>94</v>
      </c>
      <c r="S2067">
        <v>38.048361</v>
      </c>
      <c r="T2067">
        <v>-87.289083000000005</v>
      </c>
      <c r="U2067">
        <v>5.74925</v>
      </c>
      <c r="V2067">
        <v>3</v>
      </c>
      <c r="W2067">
        <v>8.64</v>
      </c>
      <c r="X2067">
        <v>1.94</v>
      </c>
      <c r="Y2067">
        <v>895.87400000000002</v>
      </c>
      <c r="Z2067">
        <v>18000876001</v>
      </c>
      <c r="AA2067">
        <v>1056.2073694459998</v>
      </c>
      <c r="AB2067" t="s">
        <v>41</v>
      </c>
      <c r="AC2067" t="s">
        <v>64</v>
      </c>
      <c r="AD2067" t="s">
        <v>54</v>
      </c>
      <c r="AE2067" t="s">
        <v>73</v>
      </c>
      <c r="AF2067" t="s">
        <v>9516</v>
      </c>
    </row>
    <row r="2068" spans="1:32" x14ac:dyDescent="0.25">
      <c r="A2068" t="s">
        <v>9517</v>
      </c>
      <c r="B2068" t="s">
        <v>9518</v>
      </c>
      <c r="C2068" t="s">
        <v>9519</v>
      </c>
      <c r="D2068" t="s">
        <v>9520</v>
      </c>
      <c r="E2068" t="s">
        <v>1023</v>
      </c>
      <c r="F2068">
        <v>8</v>
      </c>
      <c r="G2068">
        <v>2022</v>
      </c>
      <c r="H2068" s="1">
        <v>45013.487403391206</v>
      </c>
      <c r="I2068" t="s">
        <v>8601</v>
      </c>
      <c r="J2068">
        <v>1468.63</v>
      </c>
      <c r="K2068">
        <v>0</v>
      </c>
      <c r="L2068" t="s">
        <v>38</v>
      </c>
      <c r="M2068" t="s">
        <v>79</v>
      </c>
      <c r="Q2068">
        <v>1468.63</v>
      </c>
      <c r="R2068" t="s">
        <v>86</v>
      </c>
      <c r="S2068">
        <v>39.871310000000001</v>
      </c>
      <c r="T2068">
        <v>-104.91168999999999</v>
      </c>
      <c r="U2068">
        <v>3.8250833329999998</v>
      </c>
      <c r="V2068">
        <v>1</v>
      </c>
      <c r="W2068">
        <v>8</v>
      </c>
      <c r="X2068">
        <v>0</v>
      </c>
      <c r="Y2068">
        <v>1396.1990000000001</v>
      </c>
      <c r="Z2068">
        <v>8000074001</v>
      </c>
      <c r="AA2068">
        <v>2061.4254176084</v>
      </c>
      <c r="AB2068" t="s">
        <v>54</v>
      </c>
      <c r="AC2068" t="s">
        <v>54</v>
      </c>
      <c r="AD2068" t="s">
        <v>43</v>
      </c>
      <c r="AE2068" t="s">
        <v>65</v>
      </c>
      <c r="AF2068" t="s">
        <v>9521</v>
      </c>
    </row>
    <row r="2069" spans="1:32" x14ac:dyDescent="0.25">
      <c r="A2069" t="s">
        <v>9522</v>
      </c>
      <c r="B2069" t="s">
        <v>9523</v>
      </c>
      <c r="C2069" t="s">
        <v>9524</v>
      </c>
      <c r="D2069" t="s">
        <v>9525</v>
      </c>
      <c r="E2069" t="s">
        <v>36</v>
      </c>
      <c r="F2069">
        <v>9</v>
      </c>
      <c r="G2069">
        <v>2022</v>
      </c>
      <c r="H2069" s="1">
        <v>44957.714112361115</v>
      </c>
      <c r="I2069" t="s">
        <v>8601</v>
      </c>
      <c r="J2069">
        <v>1460</v>
      </c>
      <c r="K2069">
        <v>0</v>
      </c>
      <c r="L2069" t="s">
        <v>38</v>
      </c>
      <c r="M2069" t="s">
        <v>79</v>
      </c>
      <c r="Q2069">
        <v>1460</v>
      </c>
      <c r="R2069" t="s">
        <v>52</v>
      </c>
      <c r="S2069">
        <v>37.641603000000003</v>
      </c>
      <c r="T2069">
        <v>-122.39997</v>
      </c>
      <c r="U2069">
        <v>7.4491666670000001</v>
      </c>
      <c r="V2069">
        <v>3</v>
      </c>
      <c r="W2069">
        <v>13</v>
      </c>
      <c r="X2069">
        <v>0</v>
      </c>
      <c r="Y2069">
        <v>2721.92</v>
      </c>
      <c r="Z2069">
        <v>6002046001</v>
      </c>
      <c r="AA2069">
        <v>4365.0501113138998</v>
      </c>
      <c r="AB2069" t="s">
        <v>53</v>
      </c>
      <c r="AC2069" t="s">
        <v>42</v>
      </c>
      <c r="AD2069" t="s">
        <v>54</v>
      </c>
      <c r="AE2069" t="s">
        <v>55</v>
      </c>
      <c r="AF2069" t="s">
        <v>9526</v>
      </c>
    </row>
    <row r="2070" spans="1:32" x14ac:dyDescent="0.25">
      <c r="A2070" t="s">
        <v>9527</v>
      </c>
      <c r="B2070" t="s">
        <v>9528</v>
      </c>
      <c r="C2070" t="s">
        <v>9529</v>
      </c>
      <c r="D2070" t="s">
        <v>9530</v>
      </c>
      <c r="E2070" t="s">
        <v>111</v>
      </c>
      <c r="F2070">
        <v>4</v>
      </c>
      <c r="G2070">
        <v>2022</v>
      </c>
      <c r="H2070" s="1">
        <v>44980.496222164351</v>
      </c>
      <c r="I2070" t="s">
        <v>8601</v>
      </c>
      <c r="J2070">
        <v>1442.34</v>
      </c>
      <c r="K2070">
        <v>0</v>
      </c>
      <c r="L2070" t="s">
        <v>38</v>
      </c>
      <c r="M2070" t="s">
        <v>51</v>
      </c>
      <c r="N2070">
        <v>1442.34</v>
      </c>
      <c r="R2070" t="s">
        <v>52</v>
      </c>
      <c r="S2070">
        <v>32.970056</v>
      </c>
      <c r="T2070">
        <v>-85.074944000000002</v>
      </c>
      <c r="U2070">
        <v>5.24</v>
      </c>
      <c r="V2070">
        <v>1</v>
      </c>
      <c r="W2070">
        <v>12.5</v>
      </c>
      <c r="X2070">
        <v>4.57</v>
      </c>
      <c r="Y2070">
        <v>1911.1</v>
      </c>
      <c r="Z2070">
        <v>13000205006</v>
      </c>
      <c r="AA2070">
        <v>3270.6007509052006</v>
      </c>
      <c r="AB2070" t="s">
        <v>41</v>
      </c>
      <c r="AC2070" t="s">
        <v>72</v>
      </c>
      <c r="AD2070" t="s">
        <v>54</v>
      </c>
      <c r="AE2070" t="s">
        <v>65</v>
      </c>
      <c r="AF2070" t="s">
        <v>9531</v>
      </c>
    </row>
    <row r="2071" spans="1:32" x14ac:dyDescent="0.25">
      <c r="A2071" t="s">
        <v>9532</v>
      </c>
      <c r="B2071" t="s">
        <v>9533</v>
      </c>
      <c r="C2071" t="s">
        <v>9534</v>
      </c>
      <c r="D2071" t="s">
        <v>1985</v>
      </c>
      <c r="E2071" t="s">
        <v>247</v>
      </c>
      <c r="F2071">
        <v>1</v>
      </c>
      <c r="G2071">
        <v>2022</v>
      </c>
      <c r="H2071" s="1">
        <v>44956.385296875</v>
      </c>
      <c r="I2071" t="s">
        <v>8601</v>
      </c>
      <c r="J2071">
        <v>1434.8</v>
      </c>
      <c r="K2071">
        <v>0</v>
      </c>
      <c r="L2071" t="s">
        <v>38</v>
      </c>
      <c r="M2071" t="s">
        <v>79</v>
      </c>
      <c r="Q2071">
        <v>1434.8</v>
      </c>
      <c r="R2071" t="s">
        <v>94</v>
      </c>
      <c r="S2071">
        <v>42.350563000000001</v>
      </c>
      <c r="T2071">
        <v>-71.494881000000007</v>
      </c>
      <c r="U2071">
        <v>3.036666667</v>
      </c>
      <c r="V2071">
        <v>1</v>
      </c>
      <c r="W2071">
        <v>5.5</v>
      </c>
      <c r="X2071">
        <v>0</v>
      </c>
      <c r="Y2071">
        <v>1104.83</v>
      </c>
      <c r="Z2071">
        <v>25000008001</v>
      </c>
      <c r="AA2071">
        <v>1729.9948292649999</v>
      </c>
      <c r="AB2071" t="s">
        <v>54</v>
      </c>
      <c r="AC2071" t="s">
        <v>64</v>
      </c>
      <c r="AD2071" t="s">
        <v>54</v>
      </c>
      <c r="AE2071" t="s">
        <v>55</v>
      </c>
      <c r="AF2071" t="s">
        <v>9535</v>
      </c>
    </row>
    <row r="2072" spans="1:32" x14ac:dyDescent="0.25">
      <c r="A2072" t="s">
        <v>9536</v>
      </c>
      <c r="B2072" t="s">
        <v>9537</v>
      </c>
      <c r="C2072" t="s">
        <v>9538</v>
      </c>
      <c r="D2072" t="s">
        <v>9539</v>
      </c>
      <c r="E2072" t="s">
        <v>85</v>
      </c>
      <c r="F2072">
        <v>2</v>
      </c>
      <c r="G2072">
        <v>2022</v>
      </c>
      <c r="H2072" s="1">
        <v>44946.387341203706</v>
      </c>
      <c r="I2072" t="s">
        <v>8601</v>
      </c>
      <c r="J2072">
        <v>1422.23</v>
      </c>
      <c r="K2072">
        <v>0</v>
      </c>
      <c r="L2072" t="s">
        <v>38</v>
      </c>
      <c r="M2072" t="s">
        <v>79</v>
      </c>
      <c r="Q2072">
        <v>1422.23</v>
      </c>
      <c r="R2072" t="s">
        <v>94</v>
      </c>
      <c r="S2072">
        <v>43.304943999999999</v>
      </c>
      <c r="T2072">
        <v>-73.623694</v>
      </c>
      <c r="U2072">
        <v>3.8781666659999998</v>
      </c>
      <c r="V2072">
        <v>2</v>
      </c>
      <c r="W2072">
        <v>9.5</v>
      </c>
      <c r="X2072">
        <v>0</v>
      </c>
      <c r="Y2072">
        <v>1410.46</v>
      </c>
      <c r="Z2072">
        <v>36005045001</v>
      </c>
      <c r="AA2072">
        <v>2523.6071941004602</v>
      </c>
      <c r="AB2072" t="s">
        <v>54</v>
      </c>
      <c r="AC2072" t="s">
        <v>64</v>
      </c>
      <c r="AD2072" t="s">
        <v>54</v>
      </c>
      <c r="AE2072" t="s">
        <v>65</v>
      </c>
      <c r="AF2072" t="s">
        <v>9540</v>
      </c>
    </row>
    <row r="2073" spans="1:32" x14ac:dyDescent="0.25">
      <c r="A2073" t="s">
        <v>9541</v>
      </c>
      <c r="B2073" t="s">
        <v>9542</v>
      </c>
      <c r="C2073" t="s">
        <v>9543</v>
      </c>
      <c r="D2073" t="s">
        <v>9544</v>
      </c>
      <c r="E2073" t="s">
        <v>213</v>
      </c>
      <c r="F2073">
        <v>3</v>
      </c>
      <c r="G2073">
        <v>2022</v>
      </c>
      <c r="H2073" s="1">
        <v>44974.803186666664</v>
      </c>
      <c r="I2073" t="s">
        <v>8601</v>
      </c>
      <c r="J2073">
        <v>1421.92</v>
      </c>
      <c r="K2073">
        <v>0</v>
      </c>
      <c r="L2073" t="s">
        <v>38</v>
      </c>
      <c r="M2073" t="s">
        <v>51</v>
      </c>
      <c r="N2073">
        <v>1421.92</v>
      </c>
      <c r="R2073" t="s">
        <v>52</v>
      </c>
      <c r="S2073">
        <v>39.987594000000001</v>
      </c>
      <c r="T2073">
        <v>-76.725791000000001</v>
      </c>
      <c r="U2073">
        <v>10.51241667</v>
      </c>
      <c r="V2073">
        <v>2</v>
      </c>
      <c r="W2073">
        <v>26</v>
      </c>
      <c r="X2073">
        <v>0</v>
      </c>
      <c r="Y2073">
        <v>3836.663</v>
      </c>
      <c r="Z2073">
        <v>42003167001</v>
      </c>
      <c r="AA2073">
        <v>6872.6320901538002</v>
      </c>
      <c r="AB2073" t="s">
        <v>53</v>
      </c>
      <c r="AC2073" t="s">
        <v>42</v>
      </c>
      <c r="AD2073" t="s">
        <v>54</v>
      </c>
      <c r="AE2073" t="s">
        <v>73</v>
      </c>
      <c r="AF2073" t="s">
        <v>9545</v>
      </c>
    </row>
    <row r="2074" spans="1:32" x14ac:dyDescent="0.25">
      <c r="A2074" t="s">
        <v>9546</v>
      </c>
      <c r="B2074" t="s">
        <v>9547</v>
      </c>
      <c r="C2074" t="s">
        <v>9547</v>
      </c>
      <c r="D2074" t="s">
        <v>9548</v>
      </c>
      <c r="E2074" t="s">
        <v>99</v>
      </c>
      <c r="F2074">
        <v>6</v>
      </c>
      <c r="G2074">
        <v>2022</v>
      </c>
      <c r="H2074" s="1">
        <v>44834.700689456018</v>
      </c>
      <c r="I2074" t="s">
        <v>8601</v>
      </c>
      <c r="J2074">
        <v>1416</v>
      </c>
      <c r="K2074">
        <v>0</v>
      </c>
      <c r="L2074" t="s">
        <v>38</v>
      </c>
      <c r="M2074" t="s">
        <v>51</v>
      </c>
      <c r="N2074">
        <v>1416</v>
      </c>
      <c r="R2074" t="s">
        <v>52</v>
      </c>
      <c r="S2074">
        <v>29.528248000000001</v>
      </c>
      <c r="T2074">
        <v>-95.812757000000005</v>
      </c>
      <c r="U2074">
        <v>2.2933333330000001</v>
      </c>
      <c r="V2074">
        <v>1</v>
      </c>
      <c r="W2074">
        <v>4.5</v>
      </c>
      <c r="X2074">
        <v>4.5</v>
      </c>
      <c r="Y2074">
        <v>837.02</v>
      </c>
      <c r="Z2074">
        <v>48007021002</v>
      </c>
      <c r="AB2074" t="s">
        <v>41</v>
      </c>
      <c r="AC2074" t="s">
        <v>54</v>
      </c>
      <c r="AD2074" t="s">
        <v>54</v>
      </c>
      <c r="AE2074" t="s">
        <v>73</v>
      </c>
      <c r="AF2074" t="s">
        <v>9549</v>
      </c>
    </row>
    <row r="2075" spans="1:32" x14ac:dyDescent="0.25">
      <c r="A2075" t="s">
        <v>9550</v>
      </c>
      <c r="B2075" t="s">
        <v>9551</v>
      </c>
      <c r="C2075" t="s">
        <v>9552</v>
      </c>
      <c r="D2075" t="s">
        <v>1104</v>
      </c>
      <c r="E2075" t="s">
        <v>253</v>
      </c>
      <c r="F2075">
        <v>5</v>
      </c>
      <c r="G2075">
        <v>2022</v>
      </c>
      <c r="H2075" s="1">
        <v>44963.329545972221</v>
      </c>
      <c r="I2075" t="s">
        <v>8601</v>
      </c>
      <c r="J2075">
        <v>1404.2055</v>
      </c>
      <c r="K2075">
        <v>0</v>
      </c>
      <c r="L2075" t="s">
        <v>38</v>
      </c>
      <c r="M2075" t="s">
        <v>51</v>
      </c>
      <c r="N2075">
        <v>280.62</v>
      </c>
      <c r="R2075" t="s">
        <v>52</v>
      </c>
      <c r="S2075">
        <v>39.197940000000003</v>
      </c>
      <c r="T2075">
        <v>-85.920159999999996</v>
      </c>
      <c r="U2075">
        <v>6.83</v>
      </c>
      <c r="V2075">
        <v>2</v>
      </c>
      <c r="W2075">
        <v>39</v>
      </c>
      <c r="X2075">
        <v>6</v>
      </c>
      <c r="Y2075">
        <v>2489.5039999999999</v>
      </c>
      <c r="Z2075">
        <v>18002030001</v>
      </c>
      <c r="AA2075">
        <v>5098.9321283600002</v>
      </c>
      <c r="AB2075" t="s">
        <v>41</v>
      </c>
      <c r="AC2075" t="s">
        <v>64</v>
      </c>
      <c r="AD2075" t="s">
        <v>54</v>
      </c>
      <c r="AE2075" t="s">
        <v>73</v>
      </c>
      <c r="AF2075" t="s">
        <v>9553</v>
      </c>
    </row>
    <row r="2076" spans="1:32" x14ac:dyDescent="0.25">
      <c r="A2076" t="s">
        <v>9554</v>
      </c>
      <c r="B2076" t="s">
        <v>9555</v>
      </c>
      <c r="C2076" t="s">
        <v>9556</v>
      </c>
      <c r="D2076" t="s">
        <v>9557</v>
      </c>
      <c r="E2076" t="s">
        <v>159</v>
      </c>
      <c r="F2076">
        <v>10</v>
      </c>
      <c r="G2076">
        <v>2022</v>
      </c>
      <c r="H2076" s="1">
        <v>44974.628671712962</v>
      </c>
      <c r="I2076" t="s">
        <v>8601</v>
      </c>
      <c r="J2076">
        <v>1388</v>
      </c>
      <c r="K2076">
        <v>0</v>
      </c>
      <c r="L2076" t="s">
        <v>38</v>
      </c>
      <c r="M2076" t="s">
        <v>51</v>
      </c>
      <c r="N2076">
        <v>1401</v>
      </c>
      <c r="R2076" t="s">
        <v>568</v>
      </c>
      <c r="S2076">
        <v>47.428514999999997</v>
      </c>
      <c r="T2076">
        <v>-120.310029</v>
      </c>
      <c r="Z2076">
        <v>53001405001</v>
      </c>
      <c r="AA2076">
        <v>1584.3110541689998</v>
      </c>
      <c r="AB2076" t="s">
        <v>407</v>
      </c>
      <c r="AC2076" t="s">
        <v>64</v>
      </c>
      <c r="AD2076" t="s">
        <v>54</v>
      </c>
      <c r="AE2076" t="s">
        <v>55</v>
      </c>
      <c r="AF2076" t="s">
        <v>9558</v>
      </c>
    </row>
    <row r="2077" spans="1:32" x14ac:dyDescent="0.25">
      <c r="A2077" t="s">
        <v>9559</v>
      </c>
      <c r="B2077" t="s">
        <v>9560</v>
      </c>
      <c r="C2077" t="s">
        <v>9561</v>
      </c>
      <c r="D2077" t="s">
        <v>3203</v>
      </c>
      <c r="E2077" t="s">
        <v>600</v>
      </c>
      <c r="F2077">
        <v>4</v>
      </c>
      <c r="G2077">
        <v>2022</v>
      </c>
      <c r="H2077" s="1">
        <v>44973.370297384259</v>
      </c>
      <c r="I2077" t="s">
        <v>8601</v>
      </c>
      <c r="J2077">
        <v>1380</v>
      </c>
      <c r="K2077">
        <v>0</v>
      </c>
      <c r="L2077" t="s">
        <v>38</v>
      </c>
      <c r="M2077" t="s">
        <v>79</v>
      </c>
      <c r="Q2077">
        <v>1380</v>
      </c>
      <c r="R2077" t="s">
        <v>214</v>
      </c>
      <c r="S2077">
        <v>28.309260152934598</v>
      </c>
      <c r="T2077">
        <v>-81.425181007396901</v>
      </c>
      <c r="Z2077">
        <v>12000287005</v>
      </c>
      <c r="AA2077">
        <v>1438.627279073</v>
      </c>
      <c r="AB2077" t="s">
        <v>54</v>
      </c>
      <c r="AC2077" t="s">
        <v>54</v>
      </c>
      <c r="AD2077" t="s">
        <v>54</v>
      </c>
      <c r="AE2077" t="s">
        <v>73</v>
      </c>
      <c r="AF2077" t="s">
        <v>9562</v>
      </c>
    </row>
    <row r="2078" spans="1:32" x14ac:dyDescent="0.25">
      <c r="A2078" t="s">
        <v>9563</v>
      </c>
      <c r="B2078" t="s">
        <v>9564</v>
      </c>
      <c r="C2078" t="s">
        <v>9565</v>
      </c>
      <c r="D2078" t="s">
        <v>9566</v>
      </c>
      <c r="E2078" t="s">
        <v>525</v>
      </c>
      <c r="F2078">
        <v>2</v>
      </c>
      <c r="G2078">
        <v>2022</v>
      </c>
      <c r="H2078" s="1">
        <v>44971.708870497685</v>
      </c>
      <c r="I2078" t="s">
        <v>8601</v>
      </c>
      <c r="J2078">
        <v>1375</v>
      </c>
      <c r="K2078">
        <v>0</v>
      </c>
      <c r="L2078" t="s">
        <v>38</v>
      </c>
      <c r="M2078" t="s">
        <v>79</v>
      </c>
      <c r="Q2078">
        <v>1375</v>
      </c>
      <c r="R2078" t="s">
        <v>94</v>
      </c>
      <c r="S2078">
        <v>40.787823000000003</v>
      </c>
      <c r="T2078">
        <v>-73.999611000000002</v>
      </c>
      <c r="U2078">
        <v>8.1533333330000008</v>
      </c>
      <c r="V2078">
        <v>1</v>
      </c>
      <c r="W2078">
        <v>10</v>
      </c>
      <c r="X2078">
        <v>0</v>
      </c>
      <c r="Y2078">
        <v>2975</v>
      </c>
      <c r="Z2078">
        <v>34001453001</v>
      </c>
      <c r="AA2078">
        <v>3642.0943774000002</v>
      </c>
      <c r="AB2078" t="s">
        <v>54</v>
      </c>
      <c r="AC2078" t="s">
        <v>54</v>
      </c>
      <c r="AD2078" t="s">
        <v>54</v>
      </c>
      <c r="AE2078" t="s">
        <v>65</v>
      </c>
      <c r="AF2078" t="s">
        <v>9567</v>
      </c>
    </row>
    <row r="2079" spans="1:32" x14ac:dyDescent="0.25">
      <c r="A2079" t="s">
        <v>9568</v>
      </c>
      <c r="B2079" t="s">
        <v>9569</v>
      </c>
      <c r="C2079" t="s">
        <v>9570</v>
      </c>
      <c r="D2079" t="s">
        <v>9424</v>
      </c>
      <c r="E2079" t="s">
        <v>600</v>
      </c>
      <c r="F2079">
        <v>4</v>
      </c>
      <c r="G2079">
        <v>2022</v>
      </c>
      <c r="H2079" s="1">
        <v>44959.6578568287</v>
      </c>
      <c r="I2079" t="s">
        <v>8601</v>
      </c>
      <c r="J2079">
        <v>1370.9028599999999</v>
      </c>
      <c r="K2079">
        <v>0</v>
      </c>
      <c r="L2079" t="s">
        <v>38</v>
      </c>
      <c r="M2079" t="s">
        <v>51</v>
      </c>
      <c r="N2079">
        <v>1370.9028599999999</v>
      </c>
      <c r="R2079" t="s">
        <v>214</v>
      </c>
      <c r="S2079">
        <v>28.027090000000001</v>
      </c>
      <c r="T2079">
        <v>-82.701042999999999</v>
      </c>
      <c r="U2079">
        <v>3.059166667</v>
      </c>
      <c r="V2079">
        <v>1</v>
      </c>
      <c r="W2079">
        <v>13.5</v>
      </c>
      <c r="X2079">
        <v>4.9400000000000004</v>
      </c>
      <c r="Y2079">
        <v>1111.17</v>
      </c>
      <c r="Z2079">
        <v>12000065004</v>
      </c>
      <c r="AA2079">
        <v>2276.3089858750004</v>
      </c>
      <c r="AB2079" t="s">
        <v>53</v>
      </c>
      <c r="AC2079" t="s">
        <v>54</v>
      </c>
      <c r="AD2079" t="s">
        <v>54</v>
      </c>
      <c r="AE2079" t="s">
        <v>55</v>
      </c>
      <c r="AF2079" t="s">
        <v>9571</v>
      </c>
    </row>
    <row r="2080" spans="1:32" x14ac:dyDescent="0.25">
      <c r="A2080" t="s">
        <v>9572</v>
      </c>
      <c r="B2080" t="s">
        <v>9573</v>
      </c>
      <c r="C2080" t="s">
        <v>9574</v>
      </c>
      <c r="D2080" t="s">
        <v>9575</v>
      </c>
      <c r="E2080" t="s">
        <v>525</v>
      </c>
      <c r="F2080">
        <v>2</v>
      </c>
      <c r="G2080">
        <v>2022</v>
      </c>
      <c r="H2080" s="1">
        <v>44965.560648483799</v>
      </c>
      <c r="I2080" t="s">
        <v>8601</v>
      </c>
      <c r="J2080">
        <v>1363.34</v>
      </c>
      <c r="K2080">
        <v>0</v>
      </c>
      <c r="L2080" t="s">
        <v>38</v>
      </c>
      <c r="M2080" t="s">
        <v>51</v>
      </c>
      <c r="N2080">
        <v>1363.34</v>
      </c>
      <c r="R2080" t="s">
        <v>86</v>
      </c>
      <c r="S2080">
        <v>39.920290000000001</v>
      </c>
      <c r="T2080">
        <v>-74.927520000000001</v>
      </c>
      <c r="U2080">
        <v>3.6461666670000001</v>
      </c>
      <c r="V2080">
        <v>1</v>
      </c>
      <c r="W2080">
        <v>6</v>
      </c>
      <c r="X2080">
        <v>0</v>
      </c>
      <c r="Y2080">
        <v>1330.769</v>
      </c>
      <c r="Z2080">
        <v>34006072001</v>
      </c>
      <c r="AA2080">
        <v>1557.72376521398</v>
      </c>
      <c r="AB2080" t="s">
        <v>54</v>
      </c>
      <c r="AC2080" t="s">
        <v>54</v>
      </c>
      <c r="AD2080" t="s">
        <v>54</v>
      </c>
      <c r="AE2080" t="s">
        <v>65</v>
      </c>
      <c r="AF2080" t="s">
        <v>9576</v>
      </c>
    </row>
    <row r="2081" spans="1:32" x14ac:dyDescent="0.25">
      <c r="A2081" t="s">
        <v>9577</v>
      </c>
      <c r="B2081" t="s">
        <v>9578</v>
      </c>
      <c r="C2081" t="s">
        <v>9579</v>
      </c>
      <c r="D2081" t="s">
        <v>9580</v>
      </c>
      <c r="E2081" t="s">
        <v>117</v>
      </c>
      <c r="F2081">
        <v>5</v>
      </c>
      <c r="G2081">
        <v>2022</v>
      </c>
      <c r="H2081" s="1">
        <v>44986.6906087963</v>
      </c>
      <c r="I2081" t="s">
        <v>8601</v>
      </c>
      <c r="J2081">
        <v>1349.76</v>
      </c>
      <c r="K2081">
        <v>0</v>
      </c>
      <c r="L2081" t="s">
        <v>38</v>
      </c>
      <c r="M2081" t="s">
        <v>51</v>
      </c>
      <c r="N2081">
        <v>1349.76</v>
      </c>
      <c r="R2081" t="s">
        <v>52</v>
      </c>
      <c r="S2081">
        <v>42.167340000000003</v>
      </c>
      <c r="T2081">
        <v>-87.936019999999999</v>
      </c>
      <c r="U2081">
        <v>9.0500000000000007</v>
      </c>
      <c r="V2081">
        <v>1</v>
      </c>
      <c r="W2081">
        <v>51.8</v>
      </c>
      <c r="X2081">
        <v>16</v>
      </c>
      <c r="Y2081">
        <v>3306.63</v>
      </c>
      <c r="Z2081">
        <v>17000703001</v>
      </c>
      <c r="AA2081">
        <v>4661.8808030720002</v>
      </c>
      <c r="AB2081" t="s">
        <v>41</v>
      </c>
      <c r="AC2081" t="s">
        <v>54</v>
      </c>
      <c r="AD2081" t="s">
        <v>54</v>
      </c>
      <c r="AE2081" t="s">
        <v>65</v>
      </c>
      <c r="AF2081" t="s">
        <v>9581</v>
      </c>
    </row>
    <row r="2082" spans="1:32" x14ac:dyDescent="0.25">
      <c r="A2082" t="s">
        <v>9582</v>
      </c>
      <c r="B2082" t="s">
        <v>9583</v>
      </c>
      <c r="C2082" t="s">
        <v>9584</v>
      </c>
      <c r="D2082" t="s">
        <v>9585</v>
      </c>
      <c r="E2082" t="s">
        <v>600</v>
      </c>
      <c r="F2082">
        <v>4</v>
      </c>
      <c r="G2082">
        <v>2022</v>
      </c>
      <c r="H2082" s="1">
        <v>44972.313520370371</v>
      </c>
      <c r="I2082" t="s">
        <v>8601</v>
      </c>
      <c r="J2082">
        <v>1337.09</v>
      </c>
      <c r="K2082">
        <v>0</v>
      </c>
      <c r="L2082" t="s">
        <v>38</v>
      </c>
      <c r="M2082" t="s">
        <v>79</v>
      </c>
      <c r="Q2082">
        <v>1337.09</v>
      </c>
      <c r="R2082" t="s">
        <v>52</v>
      </c>
      <c r="S2082">
        <v>27.8949459999588</v>
      </c>
      <c r="T2082">
        <v>-81.842349999752102</v>
      </c>
      <c r="Z2082">
        <v>12000155004</v>
      </c>
      <c r="AA2082">
        <v>2148.8356826660001</v>
      </c>
      <c r="AB2082" t="s">
        <v>41</v>
      </c>
      <c r="AC2082" t="s">
        <v>54</v>
      </c>
      <c r="AD2082" t="s">
        <v>54</v>
      </c>
      <c r="AE2082" t="s">
        <v>73</v>
      </c>
      <c r="AF2082" t="s">
        <v>9586</v>
      </c>
    </row>
    <row r="2083" spans="1:32" x14ac:dyDescent="0.25">
      <c r="A2083" t="s">
        <v>9587</v>
      </c>
      <c r="B2083" t="s">
        <v>9588</v>
      </c>
      <c r="C2083" t="s">
        <v>9589</v>
      </c>
      <c r="D2083" t="s">
        <v>9590</v>
      </c>
      <c r="E2083" t="s">
        <v>117</v>
      </c>
      <c r="F2083">
        <v>5</v>
      </c>
      <c r="G2083">
        <v>2022</v>
      </c>
      <c r="H2083" s="1">
        <v>44966.490283993058</v>
      </c>
      <c r="I2083" t="s">
        <v>8601</v>
      </c>
      <c r="J2083">
        <v>1331</v>
      </c>
      <c r="K2083">
        <v>0</v>
      </c>
      <c r="L2083" t="s">
        <v>38</v>
      </c>
      <c r="M2083" t="s">
        <v>51</v>
      </c>
      <c r="N2083">
        <v>1331</v>
      </c>
      <c r="R2083" t="s">
        <v>52</v>
      </c>
      <c r="S2083">
        <v>38.498869999999997</v>
      </c>
      <c r="T2083">
        <v>-89.979460000000003</v>
      </c>
      <c r="U2083">
        <v>7.8100833329999997</v>
      </c>
      <c r="V2083">
        <v>4</v>
      </c>
      <c r="W2083">
        <v>16</v>
      </c>
      <c r="X2083">
        <v>8</v>
      </c>
      <c r="Y2083">
        <v>2067.0300000000002</v>
      </c>
      <c r="Z2083">
        <v>17000234001</v>
      </c>
      <c r="AA2083">
        <v>2502.1188372738002</v>
      </c>
      <c r="AB2083" t="s">
        <v>54</v>
      </c>
      <c r="AC2083" t="s">
        <v>54</v>
      </c>
      <c r="AD2083" t="s">
        <v>215</v>
      </c>
      <c r="AE2083" t="s">
        <v>73</v>
      </c>
      <c r="AF2083" t="s">
        <v>9591</v>
      </c>
    </row>
    <row r="2084" spans="1:32" x14ac:dyDescent="0.25">
      <c r="A2084" t="s">
        <v>9592</v>
      </c>
      <c r="B2084" t="s">
        <v>9593</v>
      </c>
      <c r="C2084" t="s">
        <v>9594</v>
      </c>
      <c r="D2084" t="s">
        <v>478</v>
      </c>
      <c r="E2084" t="s">
        <v>253</v>
      </c>
      <c r="F2084">
        <v>5</v>
      </c>
      <c r="G2084">
        <v>2022</v>
      </c>
      <c r="H2084" s="1">
        <v>44945.483796377317</v>
      </c>
      <c r="I2084" t="s">
        <v>8601</v>
      </c>
      <c r="J2084">
        <v>1326</v>
      </c>
      <c r="K2084">
        <v>0</v>
      </c>
      <c r="L2084" t="s">
        <v>38</v>
      </c>
      <c r="M2084" t="s">
        <v>79</v>
      </c>
      <c r="Q2084">
        <v>1388</v>
      </c>
      <c r="R2084" t="s">
        <v>86</v>
      </c>
      <c r="S2084">
        <v>39.936677000000003</v>
      </c>
      <c r="T2084">
        <v>-86.079162999999994</v>
      </c>
      <c r="U2084">
        <v>9.1166666670000005</v>
      </c>
      <c r="V2084">
        <v>1</v>
      </c>
      <c r="W2084">
        <v>14</v>
      </c>
      <c r="X2084">
        <v>14</v>
      </c>
      <c r="Y2084">
        <v>3323.3</v>
      </c>
      <c r="Z2084">
        <v>18000015001</v>
      </c>
      <c r="AA2084">
        <v>5098.9321283600002</v>
      </c>
      <c r="AB2084" t="s">
        <v>53</v>
      </c>
      <c r="AC2084" t="s">
        <v>562</v>
      </c>
      <c r="AD2084" t="s">
        <v>975</v>
      </c>
      <c r="AE2084" t="s">
        <v>55</v>
      </c>
      <c r="AF2084" t="s">
        <v>9595</v>
      </c>
    </row>
    <row r="2085" spans="1:32" x14ac:dyDescent="0.25">
      <c r="A2085" t="s">
        <v>9596</v>
      </c>
      <c r="B2085" t="s">
        <v>9597</v>
      </c>
      <c r="C2085" t="s">
        <v>9598</v>
      </c>
      <c r="D2085" t="s">
        <v>9599</v>
      </c>
      <c r="E2085" t="s">
        <v>36</v>
      </c>
      <c r="F2085">
        <v>9</v>
      </c>
      <c r="G2085">
        <v>2022</v>
      </c>
      <c r="H2085" s="1">
        <v>44978.680094895833</v>
      </c>
      <c r="I2085" t="s">
        <v>8601</v>
      </c>
      <c r="J2085">
        <v>1307.77</v>
      </c>
      <c r="K2085">
        <v>0</v>
      </c>
      <c r="L2085" t="s">
        <v>38</v>
      </c>
      <c r="M2085" t="s">
        <v>79</v>
      </c>
      <c r="Q2085">
        <v>3292.95</v>
      </c>
      <c r="R2085" t="s">
        <v>52</v>
      </c>
      <c r="S2085">
        <v>34.952596999999997</v>
      </c>
      <c r="T2085">
        <v>-120.38412599999999</v>
      </c>
      <c r="Z2085">
        <v>6003040001</v>
      </c>
      <c r="AA2085">
        <v>2649.6236595585001</v>
      </c>
      <c r="AB2085" t="s">
        <v>53</v>
      </c>
      <c r="AC2085" t="s">
        <v>54</v>
      </c>
      <c r="AD2085" t="s">
        <v>54</v>
      </c>
      <c r="AE2085" t="s">
        <v>54</v>
      </c>
      <c r="AF2085" t="s">
        <v>9600</v>
      </c>
    </row>
    <row r="2086" spans="1:32" x14ac:dyDescent="0.25">
      <c r="A2086" t="s">
        <v>9601</v>
      </c>
      <c r="B2086" t="s">
        <v>9602</v>
      </c>
      <c r="C2086" t="s">
        <v>9603</v>
      </c>
      <c r="D2086" t="s">
        <v>9604</v>
      </c>
      <c r="E2086" t="s">
        <v>951</v>
      </c>
      <c r="F2086">
        <v>1</v>
      </c>
      <c r="G2086">
        <v>2022</v>
      </c>
      <c r="H2086" s="1">
        <v>44936.368145995373</v>
      </c>
      <c r="I2086" t="s">
        <v>8601</v>
      </c>
      <c r="J2086">
        <v>1297.1199999999999</v>
      </c>
      <c r="K2086">
        <v>0</v>
      </c>
      <c r="L2086" t="s">
        <v>38</v>
      </c>
      <c r="M2086" t="s">
        <v>79</v>
      </c>
      <c r="Q2086">
        <v>1297.1199999999999</v>
      </c>
      <c r="R2086" t="s">
        <v>94</v>
      </c>
      <c r="S2086">
        <v>42.996706000000003</v>
      </c>
      <c r="T2086">
        <v>-70.944428000000002</v>
      </c>
      <c r="U2086">
        <v>1.6166666670000001</v>
      </c>
      <c r="V2086">
        <v>1</v>
      </c>
      <c r="W2086">
        <v>3</v>
      </c>
      <c r="X2086">
        <v>0</v>
      </c>
      <c r="Y2086">
        <v>589</v>
      </c>
      <c r="Z2086">
        <v>33000076001</v>
      </c>
      <c r="AA2086">
        <v>1022.33589173618</v>
      </c>
      <c r="AB2086" t="s">
        <v>54</v>
      </c>
      <c r="AC2086" t="s">
        <v>54</v>
      </c>
      <c r="AD2086" t="s">
        <v>54</v>
      </c>
      <c r="AE2086" t="s">
        <v>73</v>
      </c>
      <c r="AF2086" t="s">
        <v>9605</v>
      </c>
    </row>
    <row r="2087" spans="1:32" x14ac:dyDescent="0.25">
      <c r="A2087" t="s">
        <v>9606</v>
      </c>
      <c r="B2087" t="s">
        <v>9607</v>
      </c>
      <c r="C2087" t="s">
        <v>9608</v>
      </c>
      <c r="D2087" t="s">
        <v>9609</v>
      </c>
      <c r="E2087" t="s">
        <v>213</v>
      </c>
      <c r="F2087">
        <v>3</v>
      </c>
      <c r="G2087">
        <v>2022</v>
      </c>
      <c r="H2087" s="1">
        <v>44936.642578576386</v>
      </c>
      <c r="I2087" t="s">
        <v>8601</v>
      </c>
      <c r="J2087">
        <v>1293</v>
      </c>
      <c r="K2087">
        <v>0</v>
      </c>
      <c r="L2087" t="s">
        <v>38</v>
      </c>
      <c r="M2087" t="s">
        <v>79</v>
      </c>
      <c r="Q2087">
        <v>1293</v>
      </c>
      <c r="R2087" t="s">
        <v>52</v>
      </c>
      <c r="S2087">
        <v>40.842230000000001</v>
      </c>
      <c r="T2087">
        <v>-79.91901</v>
      </c>
      <c r="U2087">
        <v>6.2924166670000004</v>
      </c>
      <c r="V2087">
        <v>1</v>
      </c>
      <c r="W2087">
        <v>20</v>
      </c>
      <c r="X2087">
        <v>0</v>
      </c>
      <c r="Y2087">
        <v>2283.1179999999999</v>
      </c>
      <c r="Z2087">
        <v>42005280001</v>
      </c>
      <c r="AA2087">
        <v>3653.0206605322001</v>
      </c>
      <c r="AB2087" t="s">
        <v>87</v>
      </c>
      <c r="AC2087" t="s">
        <v>54</v>
      </c>
      <c r="AD2087" t="s">
        <v>54</v>
      </c>
      <c r="AE2087" t="s">
        <v>65</v>
      </c>
      <c r="AF2087" t="s">
        <v>9610</v>
      </c>
    </row>
    <row r="2088" spans="1:32" x14ac:dyDescent="0.25">
      <c r="A2088" t="s">
        <v>9611</v>
      </c>
      <c r="B2088" t="s">
        <v>9612</v>
      </c>
      <c r="C2088" t="s">
        <v>9613</v>
      </c>
      <c r="D2088" t="s">
        <v>9614</v>
      </c>
      <c r="E2088" t="s">
        <v>600</v>
      </c>
      <c r="F2088">
        <v>4</v>
      </c>
      <c r="G2088">
        <v>2022</v>
      </c>
      <c r="H2088" s="1">
        <v>44973.664522488427</v>
      </c>
      <c r="I2088" t="s">
        <v>8601</v>
      </c>
      <c r="J2088">
        <v>1287</v>
      </c>
      <c r="K2088">
        <v>0</v>
      </c>
      <c r="L2088" t="s">
        <v>38</v>
      </c>
      <c r="M2088" t="s">
        <v>79</v>
      </c>
      <c r="Q2088">
        <v>1287</v>
      </c>
      <c r="R2088" t="s">
        <v>86</v>
      </c>
      <c r="S2088">
        <v>28.02018</v>
      </c>
      <c r="T2088">
        <v>-82.139380000000003</v>
      </c>
      <c r="U2088">
        <v>4.6931666669999998</v>
      </c>
      <c r="V2088">
        <v>1</v>
      </c>
      <c r="W2088">
        <v>8</v>
      </c>
      <c r="X2088">
        <v>4.8070000000000004</v>
      </c>
      <c r="Y2088">
        <v>1712.932</v>
      </c>
      <c r="Z2088">
        <v>12000054001</v>
      </c>
      <c r="AA2088">
        <v>1560.6374407159001</v>
      </c>
      <c r="AB2088" t="s">
        <v>41</v>
      </c>
      <c r="AC2088" t="s">
        <v>54</v>
      </c>
      <c r="AD2088" t="s">
        <v>43</v>
      </c>
      <c r="AE2088" t="s">
        <v>73</v>
      </c>
      <c r="AF2088" t="s">
        <v>9615</v>
      </c>
    </row>
    <row r="2089" spans="1:32" x14ac:dyDescent="0.25">
      <c r="A2089" t="s">
        <v>9616</v>
      </c>
      <c r="B2089" t="s">
        <v>9617</v>
      </c>
      <c r="C2089" t="s">
        <v>9617</v>
      </c>
      <c r="D2089" t="s">
        <v>3194</v>
      </c>
      <c r="E2089" t="s">
        <v>99</v>
      </c>
      <c r="F2089">
        <v>6</v>
      </c>
      <c r="G2089">
        <v>2022</v>
      </c>
      <c r="H2089" s="1">
        <v>44832.685654328707</v>
      </c>
      <c r="I2089" t="s">
        <v>8601</v>
      </c>
      <c r="J2089">
        <v>1280.6400000000001</v>
      </c>
      <c r="K2089">
        <v>0</v>
      </c>
      <c r="L2089" t="s">
        <v>38</v>
      </c>
      <c r="M2089" t="s">
        <v>79</v>
      </c>
      <c r="Q2089">
        <v>1280.6400000000001</v>
      </c>
      <c r="R2089" t="s">
        <v>94</v>
      </c>
      <c r="S2089">
        <v>30.616019999999999</v>
      </c>
      <c r="T2089">
        <v>-96.281819999999996</v>
      </c>
      <c r="U2089">
        <v>7.0323894999999998</v>
      </c>
      <c r="V2089">
        <v>1</v>
      </c>
      <c r="W2089">
        <v>9.5</v>
      </c>
      <c r="X2089">
        <v>9.5</v>
      </c>
      <c r="Y2089">
        <v>2565.880365</v>
      </c>
      <c r="Z2089">
        <v>48003041001</v>
      </c>
      <c r="AA2089">
        <v>2913.6755019199995</v>
      </c>
      <c r="AB2089" t="s">
        <v>41</v>
      </c>
      <c r="AC2089" t="s">
        <v>54</v>
      </c>
      <c r="AD2089" t="s">
        <v>54</v>
      </c>
      <c r="AE2089" t="s">
        <v>65</v>
      </c>
      <c r="AF2089" t="s">
        <v>9618</v>
      </c>
    </row>
    <row r="2090" spans="1:32" x14ac:dyDescent="0.25">
      <c r="A2090" t="s">
        <v>9619</v>
      </c>
      <c r="B2090" t="s">
        <v>9620</v>
      </c>
      <c r="C2090" t="s">
        <v>9621</v>
      </c>
      <c r="D2090" t="s">
        <v>3580</v>
      </c>
      <c r="E2090" t="s">
        <v>36</v>
      </c>
      <c r="F2090">
        <v>9</v>
      </c>
      <c r="G2090">
        <v>2022</v>
      </c>
      <c r="H2090" s="1">
        <v>44971.825878148149</v>
      </c>
      <c r="I2090" t="s">
        <v>8601</v>
      </c>
      <c r="J2090">
        <v>1267</v>
      </c>
      <c r="K2090">
        <v>0</v>
      </c>
      <c r="L2090" t="s">
        <v>38</v>
      </c>
      <c r="M2090" t="s">
        <v>79</v>
      </c>
      <c r="Q2090">
        <v>1267</v>
      </c>
      <c r="R2090" t="s">
        <v>94</v>
      </c>
      <c r="S2090">
        <v>33.926245999999999</v>
      </c>
      <c r="T2090">
        <v>-116.992552</v>
      </c>
      <c r="U2090">
        <v>3.2364166669999999</v>
      </c>
      <c r="V2090">
        <v>2</v>
      </c>
      <c r="W2090">
        <v>6</v>
      </c>
      <c r="X2090">
        <v>0</v>
      </c>
      <c r="Y2090">
        <v>1181.5409999999999</v>
      </c>
      <c r="Z2090">
        <v>6008012001</v>
      </c>
      <c r="AA2090">
        <v>455.26179717500003</v>
      </c>
      <c r="AB2090" t="s">
        <v>54</v>
      </c>
      <c r="AC2090" t="s">
        <v>54</v>
      </c>
      <c r="AD2090" t="s">
        <v>54</v>
      </c>
      <c r="AE2090" t="s">
        <v>65</v>
      </c>
      <c r="AF2090" t="s">
        <v>9622</v>
      </c>
    </row>
    <row r="2091" spans="1:32" x14ac:dyDescent="0.25">
      <c r="A2091" t="s">
        <v>9623</v>
      </c>
      <c r="B2091" t="s">
        <v>9624</v>
      </c>
      <c r="C2091" t="s">
        <v>9625</v>
      </c>
      <c r="D2091" t="s">
        <v>9626</v>
      </c>
      <c r="E2091" t="s">
        <v>259</v>
      </c>
      <c r="F2091">
        <v>7</v>
      </c>
      <c r="G2091">
        <v>2022</v>
      </c>
      <c r="H2091" s="1">
        <v>44978.414678912035</v>
      </c>
      <c r="I2091" t="s">
        <v>8601</v>
      </c>
      <c r="J2091">
        <v>1265.28</v>
      </c>
      <c r="K2091">
        <v>0</v>
      </c>
      <c r="L2091" t="s">
        <v>38</v>
      </c>
      <c r="M2091" t="s">
        <v>51</v>
      </c>
      <c r="N2091">
        <v>1265.28</v>
      </c>
      <c r="R2091" t="s">
        <v>52</v>
      </c>
      <c r="S2091">
        <v>42.469965999999999</v>
      </c>
      <c r="T2091">
        <v>-90.660167999999999</v>
      </c>
      <c r="U2091">
        <v>0</v>
      </c>
      <c r="V2091">
        <v>1</v>
      </c>
      <c r="W2091">
        <v>24.5</v>
      </c>
      <c r="X2091">
        <v>13.47</v>
      </c>
      <c r="Y2091">
        <v>0</v>
      </c>
      <c r="Z2091">
        <v>19000243001</v>
      </c>
      <c r="AA2091">
        <v>6308.1074616567994</v>
      </c>
      <c r="AB2091" t="s">
        <v>53</v>
      </c>
      <c r="AC2091" t="s">
        <v>64</v>
      </c>
      <c r="AD2091" t="s">
        <v>54</v>
      </c>
      <c r="AE2091" t="s">
        <v>55</v>
      </c>
      <c r="AF2091" t="s">
        <v>9627</v>
      </c>
    </row>
    <row r="2092" spans="1:32" x14ac:dyDescent="0.25">
      <c r="A2092" t="s">
        <v>9628</v>
      </c>
      <c r="B2092" t="s">
        <v>9629</v>
      </c>
      <c r="C2092" t="s">
        <v>9630</v>
      </c>
      <c r="D2092" t="s">
        <v>9631</v>
      </c>
      <c r="E2092" t="s">
        <v>1719</v>
      </c>
      <c r="F2092">
        <v>7</v>
      </c>
      <c r="G2092">
        <v>2022</v>
      </c>
      <c r="H2092" s="1">
        <v>44979.686889097226</v>
      </c>
      <c r="I2092" t="s">
        <v>8601</v>
      </c>
      <c r="J2092">
        <v>1265.2</v>
      </c>
      <c r="K2092">
        <v>0</v>
      </c>
      <c r="L2092" t="s">
        <v>38</v>
      </c>
      <c r="M2092" t="s">
        <v>51</v>
      </c>
      <c r="N2092">
        <v>1265.2</v>
      </c>
      <c r="R2092" t="s">
        <v>52</v>
      </c>
      <c r="S2092">
        <v>37.783929999999998</v>
      </c>
      <c r="T2092">
        <v>-97.33587</v>
      </c>
      <c r="U2092">
        <v>1.5493083329999999</v>
      </c>
      <c r="V2092">
        <v>1</v>
      </c>
      <c r="W2092">
        <v>2.16</v>
      </c>
      <c r="X2092">
        <v>0</v>
      </c>
      <c r="Y2092">
        <v>567.09720000000004</v>
      </c>
      <c r="Z2092">
        <v>20000168001</v>
      </c>
      <c r="AA2092">
        <v>528.28578944187007</v>
      </c>
      <c r="AB2092" t="s">
        <v>41</v>
      </c>
      <c r="AC2092" t="s">
        <v>72</v>
      </c>
      <c r="AD2092" t="s">
        <v>54</v>
      </c>
      <c r="AE2092" t="s">
        <v>73</v>
      </c>
      <c r="AF2092" t="s">
        <v>9632</v>
      </c>
    </row>
    <row r="2093" spans="1:32" x14ac:dyDescent="0.25">
      <c r="A2093" t="s">
        <v>9633</v>
      </c>
      <c r="B2093" t="s">
        <v>9634</v>
      </c>
      <c r="C2093" t="s">
        <v>9635</v>
      </c>
      <c r="D2093" t="s">
        <v>9636</v>
      </c>
      <c r="E2093" t="s">
        <v>36</v>
      </c>
      <c r="F2093">
        <v>9</v>
      </c>
      <c r="G2093">
        <v>2022</v>
      </c>
      <c r="H2093" s="1">
        <v>44966.69031189815</v>
      </c>
      <c r="I2093" t="s">
        <v>8601</v>
      </c>
      <c r="J2093">
        <v>1260</v>
      </c>
      <c r="K2093">
        <v>0</v>
      </c>
      <c r="L2093" t="s">
        <v>38</v>
      </c>
      <c r="M2093" t="s">
        <v>51</v>
      </c>
      <c r="N2093">
        <v>1260</v>
      </c>
      <c r="R2093" t="s">
        <v>52</v>
      </c>
      <c r="S2093">
        <v>36.070906000000001</v>
      </c>
      <c r="T2093">
        <v>-119.01619100000001</v>
      </c>
      <c r="AB2093" t="s">
        <v>407</v>
      </c>
      <c r="AC2093" t="s">
        <v>54</v>
      </c>
      <c r="AD2093" t="s">
        <v>54</v>
      </c>
      <c r="AE2093" t="s">
        <v>73</v>
      </c>
      <c r="AF2093" t="s">
        <v>9637</v>
      </c>
    </row>
    <row r="2094" spans="1:32" x14ac:dyDescent="0.25">
      <c r="A2094" t="s">
        <v>9638</v>
      </c>
      <c r="B2094" t="s">
        <v>9639</v>
      </c>
      <c r="C2094" t="s">
        <v>9640</v>
      </c>
      <c r="D2094" t="s">
        <v>9641</v>
      </c>
      <c r="E2094" t="s">
        <v>253</v>
      </c>
      <c r="F2094">
        <v>5</v>
      </c>
      <c r="G2094">
        <v>2022</v>
      </c>
      <c r="H2094" s="1">
        <v>44952.560923668978</v>
      </c>
      <c r="I2094" t="s">
        <v>8601</v>
      </c>
      <c r="J2094">
        <v>1260</v>
      </c>
      <c r="K2094">
        <v>0</v>
      </c>
      <c r="L2094" t="s">
        <v>38</v>
      </c>
      <c r="M2094" t="s">
        <v>51</v>
      </c>
      <c r="N2094">
        <v>944</v>
      </c>
      <c r="R2094" t="s">
        <v>52</v>
      </c>
      <c r="S2094">
        <v>41.661482999999997</v>
      </c>
      <c r="T2094">
        <v>-86.193006999999994</v>
      </c>
      <c r="U2094">
        <v>11.14916667</v>
      </c>
      <c r="V2094">
        <v>1</v>
      </c>
      <c r="W2094">
        <v>42</v>
      </c>
      <c r="X2094">
        <v>20</v>
      </c>
      <c r="Y2094">
        <v>4066.98</v>
      </c>
      <c r="Z2094">
        <v>18000401001</v>
      </c>
      <c r="AA2094">
        <v>7284.1887548000004</v>
      </c>
      <c r="AB2094" t="s">
        <v>53</v>
      </c>
      <c r="AC2094" t="s">
        <v>757</v>
      </c>
      <c r="AD2094" t="s">
        <v>54</v>
      </c>
      <c r="AE2094" t="s">
        <v>55</v>
      </c>
      <c r="AF2094" t="s">
        <v>9642</v>
      </c>
    </row>
    <row r="2095" spans="1:32" x14ac:dyDescent="0.25">
      <c r="A2095" t="s">
        <v>9643</v>
      </c>
      <c r="B2095" t="s">
        <v>9644</v>
      </c>
      <c r="C2095" t="s">
        <v>9645</v>
      </c>
      <c r="D2095" t="s">
        <v>9646</v>
      </c>
      <c r="E2095" t="s">
        <v>1665</v>
      </c>
      <c r="F2095">
        <v>8</v>
      </c>
      <c r="G2095">
        <v>2022</v>
      </c>
      <c r="H2095" s="1">
        <v>44957.547914826391</v>
      </c>
      <c r="I2095" t="s">
        <v>8601</v>
      </c>
      <c r="J2095">
        <v>1246</v>
      </c>
      <c r="K2095">
        <v>0</v>
      </c>
      <c r="L2095" t="s">
        <v>38</v>
      </c>
      <c r="M2095" t="s">
        <v>79</v>
      </c>
      <c r="Q2095">
        <v>1246</v>
      </c>
      <c r="R2095" t="s">
        <v>52</v>
      </c>
      <c r="S2095">
        <v>42.862969999999997</v>
      </c>
      <c r="T2095">
        <v>-106.2914</v>
      </c>
      <c r="U2095">
        <v>7.0190833330000002</v>
      </c>
      <c r="V2095">
        <v>2</v>
      </c>
      <c r="W2095">
        <v>0</v>
      </c>
      <c r="X2095">
        <v>0</v>
      </c>
      <c r="Y2095">
        <v>2561.739</v>
      </c>
      <c r="Z2095">
        <v>56000001001</v>
      </c>
      <c r="AA2095">
        <v>3132.201164564</v>
      </c>
      <c r="AB2095" t="s">
        <v>53</v>
      </c>
      <c r="AC2095" t="s">
        <v>491</v>
      </c>
      <c r="AD2095" t="s">
        <v>54</v>
      </c>
      <c r="AE2095" t="s">
        <v>65</v>
      </c>
      <c r="AF2095" t="s">
        <v>9647</v>
      </c>
    </row>
    <row r="2096" spans="1:32" x14ac:dyDescent="0.25">
      <c r="A2096" t="s">
        <v>9648</v>
      </c>
      <c r="B2096" t="s">
        <v>9649</v>
      </c>
      <c r="C2096" t="s">
        <v>9650</v>
      </c>
      <c r="D2096" t="s">
        <v>9651</v>
      </c>
      <c r="E2096" t="s">
        <v>543</v>
      </c>
      <c r="F2096">
        <v>7</v>
      </c>
      <c r="G2096">
        <v>2022</v>
      </c>
      <c r="H2096" s="1">
        <v>44973.617535370373</v>
      </c>
      <c r="I2096" t="s">
        <v>8601</v>
      </c>
      <c r="J2096">
        <v>1225</v>
      </c>
      <c r="K2096">
        <v>0</v>
      </c>
      <c r="L2096" t="s">
        <v>38</v>
      </c>
      <c r="M2096" t="s">
        <v>51</v>
      </c>
      <c r="N2096">
        <v>1225</v>
      </c>
      <c r="R2096" t="s">
        <v>52</v>
      </c>
      <c r="S2096">
        <v>38.584699999999998</v>
      </c>
      <c r="T2096">
        <v>-92.1691</v>
      </c>
      <c r="U2096">
        <v>6.8716666670000004</v>
      </c>
      <c r="V2096">
        <v>1</v>
      </c>
      <c r="W2096">
        <v>0</v>
      </c>
      <c r="X2096">
        <v>0</v>
      </c>
      <c r="Y2096">
        <v>2505.35</v>
      </c>
      <c r="Z2096">
        <v>29001009001</v>
      </c>
      <c r="AA2096">
        <v>3459.9896585300003</v>
      </c>
      <c r="AB2096" t="s">
        <v>87</v>
      </c>
      <c r="AC2096" t="s">
        <v>54</v>
      </c>
      <c r="AD2096" t="s">
        <v>54</v>
      </c>
      <c r="AE2096" t="s">
        <v>73</v>
      </c>
      <c r="AF2096" t="s">
        <v>9652</v>
      </c>
    </row>
    <row r="2097" spans="1:32" x14ac:dyDescent="0.25">
      <c r="A2097" t="s">
        <v>9653</v>
      </c>
      <c r="B2097" t="s">
        <v>9654</v>
      </c>
      <c r="C2097" t="s">
        <v>9655</v>
      </c>
      <c r="D2097" t="s">
        <v>9656</v>
      </c>
      <c r="E2097" t="s">
        <v>629</v>
      </c>
      <c r="F2097">
        <v>6</v>
      </c>
      <c r="G2097">
        <v>2022</v>
      </c>
      <c r="H2097" s="1">
        <v>44971.424716782407</v>
      </c>
      <c r="I2097" t="s">
        <v>8601</v>
      </c>
      <c r="J2097">
        <v>1220</v>
      </c>
      <c r="K2097">
        <v>0</v>
      </c>
      <c r="L2097" t="s">
        <v>38</v>
      </c>
      <c r="M2097" t="s">
        <v>79</v>
      </c>
      <c r="Q2097">
        <v>1220</v>
      </c>
      <c r="R2097" t="s">
        <v>52</v>
      </c>
      <c r="S2097">
        <v>35.258560000000003</v>
      </c>
      <c r="T2097">
        <v>-106.63226</v>
      </c>
      <c r="U2097">
        <v>6.0456666670000008</v>
      </c>
      <c r="V2097">
        <v>3</v>
      </c>
      <c r="W2097">
        <v>2.4</v>
      </c>
      <c r="X2097">
        <v>0</v>
      </c>
      <c r="Y2097">
        <v>1720.3130000000001</v>
      </c>
      <c r="Z2097">
        <v>35000021012</v>
      </c>
      <c r="AA2097">
        <v>1274.7330320900001</v>
      </c>
      <c r="AB2097" t="s">
        <v>41</v>
      </c>
      <c r="AC2097" t="s">
        <v>64</v>
      </c>
      <c r="AD2097" t="s">
        <v>54</v>
      </c>
      <c r="AE2097" t="s">
        <v>73</v>
      </c>
      <c r="AF2097" t="s">
        <v>9657</v>
      </c>
    </row>
    <row r="2098" spans="1:32" x14ac:dyDescent="0.25">
      <c r="A2098" t="s">
        <v>9658</v>
      </c>
      <c r="B2098" t="s">
        <v>9659</v>
      </c>
      <c r="C2098" t="s">
        <v>9660</v>
      </c>
      <c r="D2098" t="s">
        <v>9661</v>
      </c>
      <c r="E2098" t="s">
        <v>715</v>
      </c>
      <c r="F2098">
        <v>7</v>
      </c>
      <c r="G2098">
        <v>2022</v>
      </c>
      <c r="H2098" s="1">
        <v>44964.39421189815</v>
      </c>
      <c r="I2098" t="s">
        <v>8601</v>
      </c>
      <c r="J2098">
        <v>1219</v>
      </c>
      <c r="K2098">
        <v>0</v>
      </c>
      <c r="L2098" t="s">
        <v>38</v>
      </c>
      <c r="M2098" t="s">
        <v>51</v>
      </c>
      <c r="N2098">
        <v>1219</v>
      </c>
      <c r="R2098" t="s">
        <v>52</v>
      </c>
      <c r="S2098">
        <v>40.765450000000001</v>
      </c>
      <c r="T2098">
        <v>-99.719499999999996</v>
      </c>
      <c r="U2098">
        <v>1.4470000000000001</v>
      </c>
      <c r="V2098">
        <v>2</v>
      </c>
      <c r="W2098">
        <v>2</v>
      </c>
      <c r="X2098">
        <v>0</v>
      </c>
      <c r="Y2098">
        <v>528.12</v>
      </c>
      <c r="Z2098">
        <v>31001415001</v>
      </c>
      <c r="AA2098">
        <v>364.20943773999994</v>
      </c>
      <c r="AB2098" t="s">
        <v>53</v>
      </c>
      <c r="AC2098" t="s">
        <v>54</v>
      </c>
      <c r="AD2098" t="s">
        <v>54</v>
      </c>
      <c r="AE2098" t="s">
        <v>73</v>
      </c>
      <c r="AF2098" t="s">
        <v>9662</v>
      </c>
    </row>
    <row r="2099" spans="1:32" x14ac:dyDescent="0.25">
      <c r="A2099" t="s">
        <v>9663</v>
      </c>
      <c r="B2099" t="s">
        <v>9664</v>
      </c>
      <c r="C2099" t="s">
        <v>9665</v>
      </c>
      <c r="D2099" t="s">
        <v>704</v>
      </c>
      <c r="E2099" t="s">
        <v>111</v>
      </c>
      <c r="F2099">
        <v>4</v>
      </c>
      <c r="G2099">
        <v>2022</v>
      </c>
      <c r="H2099" s="1">
        <v>44939.600671585649</v>
      </c>
      <c r="I2099" t="s">
        <v>8601</v>
      </c>
      <c r="J2099">
        <v>1216</v>
      </c>
      <c r="K2099">
        <v>0</v>
      </c>
      <c r="L2099" t="s">
        <v>38</v>
      </c>
      <c r="M2099" t="s">
        <v>51</v>
      </c>
      <c r="N2099">
        <v>1137</v>
      </c>
      <c r="R2099" t="s">
        <v>86</v>
      </c>
      <c r="S2099">
        <v>33.573489000000002</v>
      </c>
      <c r="T2099">
        <v>-84.262837000000005</v>
      </c>
      <c r="U2099">
        <v>4.4364166669999996</v>
      </c>
      <c r="V2099">
        <v>1</v>
      </c>
      <c r="W2099">
        <v>6</v>
      </c>
      <c r="X2099">
        <v>4.34</v>
      </c>
      <c r="Y2099">
        <v>1617.7660000000001</v>
      </c>
      <c r="Z2099">
        <v>13000006011</v>
      </c>
      <c r="AA2099">
        <v>1850.1839437192</v>
      </c>
      <c r="AB2099" t="s">
        <v>54</v>
      </c>
      <c r="AC2099" t="s">
        <v>64</v>
      </c>
      <c r="AD2099" t="s">
        <v>43</v>
      </c>
      <c r="AE2099" t="s">
        <v>65</v>
      </c>
      <c r="AF2099" t="s">
        <v>9666</v>
      </c>
    </row>
    <row r="2100" spans="1:32" x14ac:dyDescent="0.25">
      <c r="A2100" t="s">
        <v>9667</v>
      </c>
      <c r="B2100" t="s">
        <v>9668</v>
      </c>
      <c r="C2100" t="s">
        <v>9669</v>
      </c>
      <c r="D2100" t="s">
        <v>9670</v>
      </c>
      <c r="E2100" t="s">
        <v>36</v>
      </c>
      <c r="F2100">
        <v>9</v>
      </c>
      <c r="G2100">
        <v>2022</v>
      </c>
      <c r="H2100" s="1">
        <v>44970.705773796297</v>
      </c>
      <c r="I2100" t="s">
        <v>8601</v>
      </c>
      <c r="J2100">
        <v>1210.5999999999999</v>
      </c>
      <c r="K2100">
        <v>0</v>
      </c>
      <c r="L2100" t="s">
        <v>38</v>
      </c>
      <c r="M2100" t="s">
        <v>51</v>
      </c>
      <c r="N2100">
        <v>1207.8</v>
      </c>
      <c r="R2100" t="s">
        <v>52</v>
      </c>
      <c r="S2100">
        <v>37.689444000000002</v>
      </c>
      <c r="T2100">
        <v>-121.8075</v>
      </c>
      <c r="U2100">
        <v>0</v>
      </c>
      <c r="V2100">
        <v>2</v>
      </c>
      <c r="W2100">
        <v>8.5</v>
      </c>
      <c r="X2100">
        <v>0</v>
      </c>
      <c r="Y2100">
        <v>0</v>
      </c>
      <c r="Z2100">
        <v>6002109001</v>
      </c>
      <c r="AA2100">
        <v>3186.8325802250001</v>
      </c>
      <c r="AB2100" t="s">
        <v>53</v>
      </c>
      <c r="AC2100" t="s">
        <v>54</v>
      </c>
      <c r="AD2100" t="s">
        <v>54</v>
      </c>
      <c r="AE2100" t="s">
        <v>73</v>
      </c>
      <c r="AF2100" t="s">
        <v>9671</v>
      </c>
    </row>
    <row r="2101" spans="1:32" x14ac:dyDescent="0.25">
      <c r="A2101" t="s">
        <v>9672</v>
      </c>
      <c r="B2101" t="s">
        <v>9673</v>
      </c>
      <c r="C2101" t="s">
        <v>9674</v>
      </c>
      <c r="D2101" t="s">
        <v>9675</v>
      </c>
      <c r="E2101" t="s">
        <v>36</v>
      </c>
      <c r="F2101">
        <v>9</v>
      </c>
      <c r="G2101">
        <v>2022</v>
      </c>
      <c r="H2101" s="1">
        <v>44964.678985324077</v>
      </c>
      <c r="I2101" t="s">
        <v>8601</v>
      </c>
      <c r="J2101">
        <v>1207.71</v>
      </c>
      <c r="K2101">
        <v>0</v>
      </c>
      <c r="L2101" t="s">
        <v>38</v>
      </c>
      <c r="M2101" t="s">
        <v>79</v>
      </c>
      <c r="Q2101">
        <v>1207.71</v>
      </c>
      <c r="R2101" t="s">
        <v>52</v>
      </c>
      <c r="S2101">
        <v>33.808529999999998</v>
      </c>
      <c r="T2101">
        <v>-116.49866</v>
      </c>
      <c r="Z2101">
        <v>6007003001</v>
      </c>
      <c r="AA2101">
        <v>3494.5895551153008</v>
      </c>
      <c r="AB2101" t="s">
        <v>407</v>
      </c>
      <c r="AC2101" t="s">
        <v>72</v>
      </c>
      <c r="AD2101" t="s">
        <v>54</v>
      </c>
      <c r="AE2101" t="s">
        <v>65</v>
      </c>
      <c r="AF2101" t="s">
        <v>9676</v>
      </c>
    </row>
    <row r="2102" spans="1:32" x14ac:dyDescent="0.25">
      <c r="A2102" t="s">
        <v>9677</v>
      </c>
      <c r="B2102" t="s">
        <v>9678</v>
      </c>
      <c r="C2102" t="s">
        <v>9678</v>
      </c>
      <c r="D2102" t="s">
        <v>1149</v>
      </c>
      <c r="E2102" t="s">
        <v>99</v>
      </c>
      <c r="F2102">
        <v>6</v>
      </c>
      <c r="G2102">
        <v>2022</v>
      </c>
      <c r="H2102" s="1">
        <v>44824.459971192133</v>
      </c>
      <c r="I2102" t="s">
        <v>8601</v>
      </c>
      <c r="J2102">
        <v>1207</v>
      </c>
      <c r="K2102">
        <v>0</v>
      </c>
      <c r="L2102" t="s">
        <v>38</v>
      </c>
      <c r="M2102" t="s">
        <v>79</v>
      </c>
      <c r="Q2102">
        <v>1207</v>
      </c>
      <c r="R2102" t="s">
        <v>94</v>
      </c>
      <c r="S2102">
        <v>33.056800000000003</v>
      </c>
      <c r="T2102">
        <v>-96.987200000000001</v>
      </c>
      <c r="U2102">
        <v>4.3016666670000001</v>
      </c>
      <c r="V2102">
        <v>1</v>
      </c>
      <c r="W2102">
        <v>7.5</v>
      </c>
      <c r="X2102">
        <v>5.5</v>
      </c>
      <c r="Y2102">
        <v>1569.9</v>
      </c>
      <c r="Z2102">
        <v>48001132001</v>
      </c>
      <c r="AA2102">
        <v>1511.4691666210001</v>
      </c>
      <c r="AB2102" t="s">
        <v>41</v>
      </c>
      <c r="AC2102" t="s">
        <v>54</v>
      </c>
      <c r="AD2102" t="s">
        <v>54</v>
      </c>
      <c r="AE2102" t="s">
        <v>73</v>
      </c>
      <c r="AF2102" t="s">
        <v>9679</v>
      </c>
    </row>
    <row r="2103" spans="1:32" x14ac:dyDescent="0.25">
      <c r="A2103" t="s">
        <v>9680</v>
      </c>
      <c r="B2103" t="s">
        <v>9681</v>
      </c>
      <c r="C2103" t="s">
        <v>9682</v>
      </c>
      <c r="D2103" t="s">
        <v>9683</v>
      </c>
      <c r="E2103" t="s">
        <v>85</v>
      </c>
      <c r="F2103">
        <v>2</v>
      </c>
      <c r="G2103">
        <v>2022</v>
      </c>
      <c r="H2103" s="1">
        <v>44974.57279564815</v>
      </c>
      <c r="I2103" t="s">
        <v>8601</v>
      </c>
      <c r="J2103">
        <v>1202.74</v>
      </c>
      <c r="K2103">
        <v>0</v>
      </c>
      <c r="L2103" t="s">
        <v>38</v>
      </c>
      <c r="M2103" t="s">
        <v>79</v>
      </c>
      <c r="Q2103">
        <v>1202.74</v>
      </c>
      <c r="R2103" t="s">
        <v>94</v>
      </c>
      <c r="S2103">
        <v>41.494190000000003</v>
      </c>
      <c r="T2103">
        <v>-74.007990000000007</v>
      </c>
      <c r="U2103">
        <v>0</v>
      </c>
      <c r="V2103">
        <v>1</v>
      </c>
      <c r="W2103">
        <v>9</v>
      </c>
      <c r="X2103">
        <v>0</v>
      </c>
      <c r="Y2103">
        <v>0</v>
      </c>
      <c r="Z2103">
        <v>36003056001</v>
      </c>
      <c r="AA2103">
        <v>2717.9129291347499</v>
      </c>
      <c r="AB2103" t="s">
        <v>54</v>
      </c>
      <c r="AC2103" t="s">
        <v>54</v>
      </c>
      <c r="AD2103" t="s">
        <v>54</v>
      </c>
      <c r="AE2103" t="s">
        <v>65</v>
      </c>
      <c r="AF2103" t="s">
        <v>9684</v>
      </c>
    </row>
    <row r="2104" spans="1:32" x14ac:dyDescent="0.25">
      <c r="A2104" t="s">
        <v>9685</v>
      </c>
      <c r="B2104" t="s">
        <v>9686</v>
      </c>
      <c r="C2104" t="s">
        <v>9686</v>
      </c>
      <c r="D2104" t="s">
        <v>9687</v>
      </c>
      <c r="E2104" t="s">
        <v>99</v>
      </c>
      <c r="F2104">
        <v>6</v>
      </c>
      <c r="G2104">
        <v>2022</v>
      </c>
      <c r="H2104" s="1">
        <v>44804.499304490739</v>
      </c>
      <c r="I2104" t="s">
        <v>8601</v>
      </c>
      <c r="J2104">
        <v>1196.56</v>
      </c>
      <c r="K2104">
        <v>0</v>
      </c>
      <c r="L2104" t="s">
        <v>38</v>
      </c>
      <c r="M2104" t="s">
        <v>79</v>
      </c>
      <c r="Q2104">
        <v>1196.56</v>
      </c>
      <c r="R2104" t="s">
        <v>52</v>
      </c>
      <c r="S2104">
        <v>26.194333</v>
      </c>
      <c r="T2104">
        <v>-98.331971999999993</v>
      </c>
      <c r="U2104">
        <v>7.4172500000000001</v>
      </c>
      <c r="V2104">
        <v>1</v>
      </c>
      <c r="W2104">
        <v>13.5</v>
      </c>
      <c r="X2104">
        <v>13.5</v>
      </c>
      <c r="Y2104">
        <v>2707.16</v>
      </c>
      <c r="Z2104">
        <v>48001121001</v>
      </c>
      <c r="AB2104" t="s">
        <v>41</v>
      </c>
      <c r="AC2104" t="s">
        <v>54</v>
      </c>
      <c r="AD2104" t="s">
        <v>54</v>
      </c>
      <c r="AE2104" t="s">
        <v>73</v>
      </c>
      <c r="AF2104" t="s">
        <v>9688</v>
      </c>
    </row>
    <row r="2105" spans="1:32" x14ac:dyDescent="0.25">
      <c r="A2105" t="s">
        <v>9689</v>
      </c>
      <c r="B2105" t="s">
        <v>9690</v>
      </c>
      <c r="C2105" t="s">
        <v>9691</v>
      </c>
      <c r="D2105" t="s">
        <v>9692</v>
      </c>
      <c r="E2105" t="s">
        <v>1023</v>
      </c>
      <c r="F2105">
        <v>8</v>
      </c>
      <c r="G2105">
        <v>2022</v>
      </c>
      <c r="H2105" s="1">
        <v>44964.674479884263</v>
      </c>
      <c r="I2105" t="s">
        <v>8601</v>
      </c>
      <c r="J2105">
        <v>1188.4000000000001</v>
      </c>
      <c r="K2105">
        <v>0</v>
      </c>
      <c r="L2105" t="s">
        <v>38</v>
      </c>
      <c r="M2105" t="s">
        <v>39</v>
      </c>
      <c r="N2105">
        <v>646.70000000000005</v>
      </c>
      <c r="Q2105">
        <v>541.70000000000005</v>
      </c>
      <c r="R2105" t="s">
        <v>52</v>
      </c>
      <c r="S2105">
        <v>39.934167000000002</v>
      </c>
      <c r="T2105">
        <v>-104.994722</v>
      </c>
      <c r="U2105">
        <v>4.858333333</v>
      </c>
      <c r="V2105">
        <v>2</v>
      </c>
      <c r="W2105">
        <v>11.9</v>
      </c>
      <c r="X2105">
        <v>0</v>
      </c>
      <c r="Y2105">
        <v>1770.23</v>
      </c>
      <c r="AB2105" t="s">
        <v>53</v>
      </c>
      <c r="AC2105" t="s">
        <v>54</v>
      </c>
      <c r="AD2105" t="s">
        <v>54</v>
      </c>
      <c r="AE2105" t="s">
        <v>73</v>
      </c>
      <c r="AF2105" t="s">
        <v>9693</v>
      </c>
    </row>
    <row r="2106" spans="1:32" x14ac:dyDescent="0.25">
      <c r="A2106" t="s">
        <v>9694</v>
      </c>
      <c r="B2106" t="s">
        <v>9695</v>
      </c>
      <c r="C2106" t="s">
        <v>9696</v>
      </c>
      <c r="D2106" t="s">
        <v>5827</v>
      </c>
      <c r="E2106" t="s">
        <v>111</v>
      </c>
      <c r="F2106">
        <v>4</v>
      </c>
      <c r="G2106">
        <v>2022</v>
      </c>
      <c r="H2106" s="1">
        <v>45104.478131087963</v>
      </c>
      <c r="I2106" t="s">
        <v>8601</v>
      </c>
      <c r="J2106">
        <v>1185</v>
      </c>
      <c r="K2106">
        <v>0</v>
      </c>
      <c r="L2106" t="s">
        <v>38</v>
      </c>
      <c r="M2106" t="s">
        <v>79</v>
      </c>
      <c r="Q2106">
        <v>69.599999999999994</v>
      </c>
      <c r="R2106" t="s">
        <v>94</v>
      </c>
      <c r="S2106">
        <v>34.102722</v>
      </c>
      <c r="T2106">
        <v>-84.447971999999993</v>
      </c>
      <c r="U2106">
        <v>4.8171583330000001</v>
      </c>
      <c r="V2106">
        <v>1</v>
      </c>
      <c r="W2106">
        <v>6</v>
      </c>
      <c r="X2106">
        <v>4.42</v>
      </c>
      <c r="Y2106">
        <v>1759.4625000000001</v>
      </c>
      <c r="AB2106" t="s">
        <v>41</v>
      </c>
      <c r="AC2106" t="s">
        <v>54</v>
      </c>
      <c r="AD2106" t="s">
        <v>54</v>
      </c>
      <c r="AE2106" t="s">
        <v>73</v>
      </c>
      <c r="AF2106" t="s">
        <v>9697</v>
      </c>
    </row>
    <row r="2107" spans="1:32" x14ac:dyDescent="0.25">
      <c r="A2107" t="s">
        <v>9698</v>
      </c>
      <c r="B2107" t="s">
        <v>9699</v>
      </c>
      <c r="C2107" t="s">
        <v>9700</v>
      </c>
      <c r="D2107" t="s">
        <v>9701</v>
      </c>
      <c r="E2107" t="s">
        <v>36</v>
      </c>
      <c r="F2107">
        <v>9</v>
      </c>
      <c r="G2107">
        <v>2022</v>
      </c>
      <c r="H2107" s="1">
        <v>44943.686210636573</v>
      </c>
      <c r="I2107" t="s">
        <v>8601</v>
      </c>
      <c r="J2107">
        <v>1178.8800000000001</v>
      </c>
      <c r="K2107">
        <v>0</v>
      </c>
      <c r="L2107" t="s">
        <v>38</v>
      </c>
      <c r="M2107" t="s">
        <v>79</v>
      </c>
      <c r="Q2107">
        <v>1178.8800000000001</v>
      </c>
      <c r="R2107" t="s">
        <v>94</v>
      </c>
      <c r="S2107">
        <v>37.958109999999998</v>
      </c>
      <c r="T2107">
        <v>-121.686655</v>
      </c>
      <c r="U2107">
        <v>2.8156666669999999</v>
      </c>
      <c r="V2107">
        <v>1</v>
      </c>
      <c r="W2107">
        <v>5</v>
      </c>
      <c r="X2107">
        <v>3.5</v>
      </c>
      <c r="Y2107">
        <v>1027.3499999999999</v>
      </c>
      <c r="Z2107">
        <v>6005061001</v>
      </c>
      <c r="AA2107">
        <v>1948.5204919089999</v>
      </c>
      <c r="AB2107" t="s">
        <v>54</v>
      </c>
      <c r="AC2107" t="s">
        <v>54</v>
      </c>
      <c r="AD2107" t="s">
        <v>54</v>
      </c>
      <c r="AE2107" t="s">
        <v>73</v>
      </c>
      <c r="AF2107" t="s">
        <v>9702</v>
      </c>
    </row>
    <row r="2108" spans="1:32" x14ac:dyDescent="0.25">
      <c r="A2108" t="s">
        <v>9703</v>
      </c>
      <c r="B2108" t="s">
        <v>9704</v>
      </c>
      <c r="C2108" t="s">
        <v>9705</v>
      </c>
      <c r="D2108" t="s">
        <v>9706</v>
      </c>
      <c r="E2108" t="s">
        <v>253</v>
      </c>
      <c r="F2108">
        <v>5</v>
      </c>
      <c r="G2108">
        <v>2022</v>
      </c>
      <c r="H2108" s="1">
        <v>44957.614415254633</v>
      </c>
      <c r="I2108" t="s">
        <v>8601</v>
      </c>
      <c r="J2108">
        <v>1170.8399999999999</v>
      </c>
      <c r="K2108">
        <v>0</v>
      </c>
      <c r="L2108" t="s">
        <v>38</v>
      </c>
      <c r="M2108" t="s">
        <v>679</v>
      </c>
      <c r="O2108">
        <v>1171</v>
      </c>
      <c r="R2108" t="s">
        <v>86</v>
      </c>
      <c r="S2108">
        <v>37.924083000000003</v>
      </c>
      <c r="T2108">
        <v>-87.910639000000003</v>
      </c>
      <c r="U2108">
        <v>2.2588083330000002</v>
      </c>
      <c r="V2108">
        <v>1</v>
      </c>
      <c r="W2108">
        <v>4.0999999999999996</v>
      </c>
      <c r="X2108">
        <v>0</v>
      </c>
      <c r="Y2108">
        <v>819.24249999999995</v>
      </c>
      <c r="Z2108">
        <v>18000827001</v>
      </c>
      <c r="AA2108">
        <v>327.78849396600003</v>
      </c>
      <c r="AB2108" t="s">
        <v>41</v>
      </c>
      <c r="AC2108" t="s">
        <v>54</v>
      </c>
      <c r="AD2108" t="s">
        <v>54</v>
      </c>
      <c r="AE2108" t="s">
        <v>73</v>
      </c>
      <c r="AF2108" t="s">
        <v>9707</v>
      </c>
    </row>
    <row r="2109" spans="1:32" x14ac:dyDescent="0.25">
      <c r="A2109" t="s">
        <v>9708</v>
      </c>
      <c r="B2109" t="s">
        <v>9709</v>
      </c>
      <c r="C2109" t="s">
        <v>9709</v>
      </c>
      <c r="D2109" t="s">
        <v>9710</v>
      </c>
      <c r="E2109" t="s">
        <v>99</v>
      </c>
      <c r="F2109">
        <v>6</v>
      </c>
      <c r="G2109">
        <v>2022</v>
      </c>
      <c r="H2109" s="1">
        <v>44833.69997976852</v>
      </c>
      <c r="I2109" t="s">
        <v>8601</v>
      </c>
      <c r="J2109">
        <v>1169.742</v>
      </c>
      <c r="K2109">
        <v>0</v>
      </c>
      <c r="L2109" t="s">
        <v>38</v>
      </c>
      <c r="M2109" t="s">
        <v>79</v>
      </c>
      <c r="Q2109">
        <v>1169.742</v>
      </c>
      <c r="R2109" t="s">
        <v>52</v>
      </c>
      <c r="S2109">
        <v>29.183972000000001</v>
      </c>
      <c r="T2109">
        <v>-96.256556000000003</v>
      </c>
      <c r="U2109">
        <v>1.0589166670000001</v>
      </c>
      <c r="V2109">
        <v>1</v>
      </c>
      <c r="W2109">
        <v>2.6280000000000001</v>
      </c>
      <c r="X2109">
        <v>2.6280000000000001</v>
      </c>
      <c r="Y2109">
        <v>386.45499999999998</v>
      </c>
      <c r="Z2109">
        <v>48001233001</v>
      </c>
      <c r="AA2109">
        <v>557.24043974220001</v>
      </c>
      <c r="AB2109" t="s">
        <v>41</v>
      </c>
      <c r="AC2109" t="s">
        <v>54</v>
      </c>
      <c r="AD2109" t="s">
        <v>54</v>
      </c>
      <c r="AE2109" t="s">
        <v>73</v>
      </c>
      <c r="AF2109" t="s">
        <v>9711</v>
      </c>
    </row>
    <row r="2110" spans="1:32" x14ac:dyDescent="0.25">
      <c r="A2110" t="s">
        <v>9712</v>
      </c>
      <c r="B2110" t="s">
        <v>9713</v>
      </c>
      <c r="C2110" t="s">
        <v>9714</v>
      </c>
      <c r="D2110" t="s">
        <v>9715</v>
      </c>
      <c r="E2110" t="s">
        <v>36</v>
      </c>
      <c r="F2110">
        <v>9</v>
      </c>
      <c r="G2110">
        <v>2022</v>
      </c>
      <c r="H2110" s="1">
        <v>44970.50320777778</v>
      </c>
      <c r="I2110" t="s">
        <v>8601</v>
      </c>
      <c r="J2110">
        <v>1166.4000000000001</v>
      </c>
      <c r="K2110">
        <v>0</v>
      </c>
      <c r="L2110" t="s">
        <v>38</v>
      </c>
      <c r="M2110" t="s">
        <v>630</v>
      </c>
      <c r="N2110">
        <v>1070.2</v>
      </c>
      <c r="O2110">
        <v>96</v>
      </c>
      <c r="R2110" t="s">
        <v>52</v>
      </c>
      <c r="S2110">
        <v>39.337778</v>
      </c>
      <c r="T2110">
        <v>-120.12861100000001</v>
      </c>
      <c r="Z2110">
        <v>6006008001</v>
      </c>
      <c r="AA2110">
        <v>2513.045120406</v>
      </c>
      <c r="AB2110" t="s">
        <v>53</v>
      </c>
      <c r="AC2110" t="s">
        <v>42</v>
      </c>
      <c r="AD2110" t="s">
        <v>54</v>
      </c>
      <c r="AE2110" t="s">
        <v>55</v>
      </c>
      <c r="AF2110" t="s">
        <v>9716</v>
      </c>
    </row>
    <row r="2111" spans="1:32" x14ac:dyDescent="0.25">
      <c r="A2111" t="s">
        <v>9717</v>
      </c>
      <c r="B2111" t="s">
        <v>9718</v>
      </c>
      <c r="C2111" t="s">
        <v>9719</v>
      </c>
      <c r="D2111" t="s">
        <v>736</v>
      </c>
      <c r="E2111" t="s">
        <v>159</v>
      </c>
      <c r="F2111">
        <v>10</v>
      </c>
      <c r="G2111">
        <v>2022</v>
      </c>
      <c r="H2111" s="1">
        <v>44972.623548333337</v>
      </c>
      <c r="I2111" t="s">
        <v>8601</v>
      </c>
      <c r="J2111">
        <v>1148.5</v>
      </c>
      <c r="K2111">
        <v>0</v>
      </c>
      <c r="L2111" t="s">
        <v>38</v>
      </c>
      <c r="M2111" t="s">
        <v>51</v>
      </c>
      <c r="N2111">
        <v>1148.5</v>
      </c>
      <c r="R2111" t="s">
        <v>52</v>
      </c>
      <c r="S2111">
        <v>45.732005999999998</v>
      </c>
      <c r="T2111">
        <v>-122.727486</v>
      </c>
      <c r="Z2111">
        <v>53000213001</v>
      </c>
      <c r="AA2111">
        <v>6610.4012949810003</v>
      </c>
      <c r="AB2111" t="s">
        <v>53</v>
      </c>
      <c r="AC2111" t="s">
        <v>42</v>
      </c>
      <c r="AD2111" t="s">
        <v>54</v>
      </c>
      <c r="AE2111" t="s">
        <v>55</v>
      </c>
      <c r="AF2111" t="s">
        <v>9720</v>
      </c>
    </row>
    <row r="2112" spans="1:32" x14ac:dyDescent="0.25">
      <c r="A2112" t="s">
        <v>9024</v>
      </c>
      <c r="B2112" t="s">
        <v>9721</v>
      </c>
      <c r="C2112" t="s">
        <v>9722</v>
      </c>
      <c r="D2112" t="s">
        <v>2486</v>
      </c>
      <c r="E2112" t="s">
        <v>600</v>
      </c>
      <c r="F2112">
        <v>4</v>
      </c>
      <c r="G2112">
        <v>2022</v>
      </c>
      <c r="H2112" s="1">
        <v>44964.448185462963</v>
      </c>
      <c r="I2112" t="s">
        <v>8601</v>
      </c>
      <c r="J2112">
        <v>1139</v>
      </c>
      <c r="K2112">
        <v>0</v>
      </c>
      <c r="L2112" t="s">
        <v>38</v>
      </c>
      <c r="M2112" t="s">
        <v>79</v>
      </c>
      <c r="Q2112">
        <v>1139</v>
      </c>
      <c r="R2112" t="s">
        <v>94</v>
      </c>
      <c r="S2112">
        <v>29.63392</v>
      </c>
      <c r="T2112">
        <v>-82.326350000000005</v>
      </c>
      <c r="U2112">
        <v>5.943333333</v>
      </c>
      <c r="V2112">
        <v>1</v>
      </c>
      <c r="W2112">
        <v>7.5</v>
      </c>
      <c r="X2112">
        <v>6.93</v>
      </c>
      <c r="Y2112">
        <v>2170.3000000000002</v>
      </c>
      <c r="Z2112">
        <v>12000005001</v>
      </c>
      <c r="AA2112">
        <v>2391.0349587631003</v>
      </c>
      <c r="AB2112" t="s">
        <v>41</v>
      </c>
      <c r="AC2112" t="s">
        <v>54</v>
      </c>
      <c r="AD2112" t="s">
        <v>54</v>
      </c>
      <c r="AE2112" t="s">
        <v>55</v>
      </c>
      <c r="AF2112" t="s">
        <v>9723</v>
      </c>
    </row>
    <row r="2113" spans="1:32" x14ac:dyDescent="0.25">
      <c r="A2113" t="s">
        <v>8861</v>
      </c>
      <c r="B2113" t="s">
        <v>9724</v>
      </c>
      <c r="C2113" t="s">
        <v>9725</v>
      </c>
      <c r="D2113" t="s">
        <v>285</v>
      </c>
      <c r="E2113" t="s">
        <v>543</v>
      </c>
      <c r="F2113">
        <v>7</v>
      </c>
      <c r="G2113">
        <v>2022</v>
      </c>
      <c r="H2113" s="1">
        <v>44967.590294351852</v>
      </c>
      <c r="I2113" t="s">
        <v>8601</v>
      </c>
      <c r="J2113">
        <v>1138</v>
      </c>
      <c r="K2113">
        <v>0</v>
      </c>
      <c r="L2113" t="s">
        <v>38</v>
      </c>
      <c r="M2113" t="s">
        <v>79</v>
      </c>
      <c r="Q2113">
        <v>1138</v>
      </c>
      <c r="R2113" t="s">
        <v>94</v>
      </c>
      <c r="S2113">
        <v>37.288137999999996</v>
      </c>
      <c r="T2113">
        <v>-93.341947000000005</v>
      </c>
      <c r="U2113">
        <v>5.3258333330000003</v>
      </c>
      <c r="V2113">
        <v>1</v>
      </c>
      <c r="W2113">
        <v>0</v>
      </c>
      <c r="X2113">
        <v>0</v>
      </c>
      <c r="Y2113">
        <v>1943.4</v>
      </c>
      <c r="Z2113">
        <v>29001026002</v>
      </c>
      <c r="AA2113">
        <v>1857.468132474</v>
      </c>
      <c r="AB2113" t="s">
        <v>54</v>
      </c>
      <c r="AC2113" t="s">
        <v>64</v>
      </c>
      <c r="AD2113" t="s">
        <v>54</v>
      </c>
      <c r="AE2113" t="s">
        <v>65</v>
      </c>
      <c r="AF2113" t="s">
        <v>9726</v>
      </c>
    </row>
    <row r="2114" spans="1:32" x14ac:dyDescent="0.25">
      <c r="A2114" t="s">
        <v>9727</v>
      </c>
      <c r="B2114" t="s">
        <v>9728</v>
      </c>
      <c r="C2114" t="s">
        <v>9729</v>
      </c>
      <c r="D2114" t="s">
        <v>3166</v>
      </c>
      <c r="E2114" t="s">
        <v>1023</v>
      </c>
      <c r="F2114">
        <v>8</v>
      </c>
      <c r="G2114">
        <v>2022</v>
      </c>
      <c r="H2114" s="1">
        <v>44973.455642083332</v>
      </c>
      <c r="I2114" t="s">
        <v>8601</v>
      </c>
      <c r="J2114">
        <v>1132.74</v>
      </c>
      <c r="K2114">
        <v>0</v>
      </c>
      <c r="L2114" t="s">
        <v>38</v>
      </c>
      <c r="M2114" t="s">
        <v>51</v>
      </c>
      <c r="N2114">
        <v>39.909999999999997</v>
      </c>
      <c r="R2114" t="s">
        <v>52</v>
      </c>
      <c r="S2114">
        <v>39.552810000000001</v>
      </c>
      <c r="T2114">
        <v>-104.78229</v>
      </c>
      <c r="U2114">
        <v>3.4266666670000001</v>
      </c>
      <c r="V2114">
        <v>1</v>
      </c>
      <c r="W2114">
        <v>4</v>
      </c>
      <c r="X2114">
        <v>0</v>
      </c>
      <c r="Y2114">
        <v>1250.77</v>
      </c>
      <c r="Z2114">
        <v>8000314001</v>
      </c>
      <c r="AA2114">
        <v>1420.4168071859999</v>
      </c>
      <c r="AB2114" t="s">
        <v>41</v>
      </c>
      <c r="AC2114" t="s">
        <v>54</v>
      </c>
      <c r="AD2114" t="s">
        <v>215</v>
      </c>
      <c r="AE2114" t="s">
        <v>73</v>
      </c>
      <c r="AF2114" t="s">
        <v>9730</v>
      </c>
    </row>
    <row r="2115" spans="1:32" x14ac:dyDescent="0.25">
      <c r="A2115" t="s">
        <v>9731</v>
      </c>
      <c r="B2115" t="s">
        <v>9732</v>
      </c>
      <c r="C2115" t="s">
        <v>9733</v>
      </c>
      <c r="D2115" t="s">
        <v>720</v>
      </c>
      <c r="E2115" t="s">
        <v>253</v>
      </c>
      <c r="F2115">
        <v>5</v>
      </c>
      <c r="G2115">
        <v>2022</v>
      </c>
      <c r="H2115" s="1">
        <v>44956.653766412041</v>
      </c>
      <c r="I2115" t="s">
        <v>8601</v>
      </c>
      <c r="J2115">
        <v>1130.48</v>
      </c>
      <c r="K2115">
        <v>0</v>
      </c>
      <c r="L2115" t="s">
        <v>38</v>
      </c>
      <c r="M2115" t="s">
        <v>39</v>
      </c>
      <c r="N2115">
        <v>1054.82</v>
      </c>
      <c r="Q2115">
        <v>75.66</v>
      </c>
      <c r="R2115" t="s">
        <v>52</v>
      </c>
      <c r="S2115">
        <v>39.802694000000002</v>
      </c>
      <c r="T2115">
        <v>-84.910443999999998</v>
      </c>
      <c r="U2115">
        <v>7.5708558330000004</v>
      </c>
      <c r="V2115">
        <v>1</v>
      </c>
      <c r="W2115">
        <v>48</v>
      </c>
      <c r="X2115">
        <v>9.1</v>
      </c>
      <c r="Y2115">
        <v>2755.0405700000001</v>
      </c>
      <c r="Z2115">
        <v>18002180001</v>
      </c>
      <c r="AA2115">
        <v>6555.7698793200007</v>
      </c>
      <c r="AB2115" t="s">
        <v>53</v>
      </c>
      <c r="AC2115" t="s">
        <v>42</v>
      </c>
      <c r="AD2115" t="s">
        <v>54</v>
      </c>
      <c r="AE2115" t="s">
        <v>44</v>
      </c>
      <c r="AF2115" t="s">
        <v>9734</v>
      </c>
    </row>
    <row r="2116" spans="1:32" x14ac:dyDescent="0.25">
      <c r="A2116" t="s">
        <v>9735</v>
      </c>
      <c r="B2116" t="s">
        <v>9736</v>
      </c>
      <c r="C2116" t="s">
        <v>9737</v>
      </c>
      <c r="D2116" t="s">
        <v>9738</v>
      </c>
      <c r="E2116" t="s">
        <v>213</v>
      </c>
      <c r="F2116">
        <v>3</v>
      </c>
      <c r="G2116">
        <v>2022</v>
      </c>
      <c r="H2116" s="1">
        <v>44949.373303680557</v>
      </c>
      <c r="I2116" t="s">
        <v>8601</v>
      </c>
      <c r="J2116">
        <v>1126.0899999999999</v>
      </c>
      <c r="K2116">
        <v>0</v>
      </c>
      <c r="L2116" t="s">
        <v>38</v>
      </c>
      <c r="M2116" t="s">
        <v>51</v>
      </c>
      <c r="N2116">
        <v>164.87</v>
      </c>
      <c r="R2116" t="s">
        <v>52</v>
      </c>
      <c r="S2116">
        <v>39.925277999999999</v>
      </c>
      <c r="T2116">
        <v>-77.674166999999997</v>
      </c>
      <c r="U2116">
        <v>5.7616666670000001</v>
      </c>
      <c r="V2116">
        <v>1</v>
      </c>
      <c r="W2116">
        <v>11.28</v>
      </c>
      <c r="X2116">
        <v>0</v>
      </c>
      <c r="Y2116">
        <v>2101.35</v>
      </c>
      <c r="Z2116">
        <v>42003026001</v>
      </c>
      <c r="AA2116">
        <v>3292.4533171695994</v>
      </c>
      <c r="AB2116" t="s">
        <v>53</v>
      </c>
      <c r="AC2116" t="s">
        <v>42</v>
      </c>
      <c r="AD2116" t="s">
        <v>54</v>
      </c>
      <c r="AE2116" t="s">
        <v>55</v>
      </c>
      <c r="AF2116" t="s">
        <v>9739</v>
      </c>
    </row>
    <row r="2117" spans="1:32" x14ac:dyDescent="0.25">
      <c r="A2117" t="s">
        <v>9740</v>
      </c>
      <c r="B2117" t="s">
        <v>9741</v>
      </c>
      <c r="C2117" t="s">
        <v>9742</v>
      </c>
      <c r="D2117" t="s">
        <v>9743</v>
      </c>
      <c r="E2117" t="s">
        <v>951</v>
      </c>
      <c r="F2117">
        <v>1</v>
      </c>
      <c r="G2117">
        <v>2022</v>
      </c>
      <c r="H2117" s="1">
        <v>45015.402176365744</v>
      </c>
      <c r="I2117" t="s">
        <v>8601</v>
      </c>
      <c r="J2117">
        <v>1125</v>
      </c>
      <c r="K2117">
        <v>0</v>
      </c>
      <c r="L2117" t="s">
        <v>38</v>
      </c>
      <c r="M2117" t="s">
        <v>79</v>
      </c>
      <c r="Q2117">
        <v>1125</v>
      </c>
      <c r="R2117" t="s">
        <v>94</v>
      </c>
      <c r="S2117">
        <v>42.89049</v>
      </c>
      <c r="T2117">
        <v>-72.275469999999999</v>
      </c>
      <c r="U2117">
        <v>2.2269999999999999</v>
      </c>
      <c r="V2117">
        <v>1</v>
      </c>
      <c r="W2117">
        <v>6</v>
      </c>
      <c r="X2117">
        <v>0</v>
      </c>
      <c r="Y2117">
        <v>809.93890910000005</v>
      </c>
      <c r="Z2117">
        <v>33000161001</v>
      </c>
      <c r="AA2117">
        <v>1760.9526314728998</v>
      </c>
      <c r="AB2117" t="s">
        <v>54</v>
      </c>
      <c r="AC2117" t="s">
        <v>54</v>
      </c>
      <c r="AD2117" t="s">
        <v>54</v>
      </c>
      <c r="AE2117" t="s">
        <v>65</v>
      </c>
      <c r="AF2117" t="s">
        <v>9744</v>
      </c>
    </row>
    <row r="2118" spans="1:32" x14ac:dyDescent="0.25">
      <c r="A2118" t="s">
        <v>9745</v>
      </c>
      <c r="B2118" t="s">
        <v>9746</v>
      </c>
      <c r="C2118" t="s">
        <v>9747</v>
      </c>
      <c r="D2118" t="s">
        <v>2260</v>
      </c>
      <c r="E2118" t="s">
        <v>600</v>
      </c>
      <c r="F2118">
        <v>4</v>
      </c>
      <c r="G2118">
        <v>2022</v>
      </c>
      <c r="H2118" s="1">
        <v>44957.470957141202</v>
      </c>
      <c r="I2118" t="s">
        <v>8601</v>
      </c>
      <c r="J2118">
        <v>1121.6400000000001</v>
      </c>
      <c r="K2118">
        <v>0</v>
      </c>
      <c r="L2118" t="s">
        <v>38</v>
      </c>
      <c r="M2118" t="s">
        <v>79</v>
      </c>
      <c r="Q2118">
        <v>1121.6400000000001</v>
      </c>
      <c r="R2118" t="s">
        <v>94</v>
      </c>
      <c r="S2118">
        <v>27.587019999999999</v>
      </c>
      <c r="T2118">
        <v>-80.401030000000006</v>
      </c>
      <c r="AB2118" t="s">
        <v>41</v>
      </c>
      <c r="AC2118" t="s">
        <v>64</v>
      </c>
      <c r="AD2118" t="s">
        <v>54</v>
      </c>
      <c r="AE2118" t="s">
        <v>73</v>
      </c>
      <c r="AF2118" t="s">
        <v>9748</v>
      </c>
    </row>
    <row r="2119" spans="1:32" x14ac:dyDescent="0.25">
      <c r="A2119" t="s">
        <v>9749</v>
      </c>
      <c r="B2119" t="s">
        <v>9750</v>
      </c>
      <c r="C2119" t="s">
        <v>9751</v>
      </c>
      <c r="D2119" t="s">
        <v>9752</v>
      </c>
      <c r="E2119" t="s">
        <v>5199</v>
      </c>
      <c r="F2119">
        <v>9</v>
      </c>
      <c r="G2119">
        <v>2022</v>
      </c>
      <c r="H2119" s="1">
        <v>44978.655115879628</v>
      </c>
      <c r="I2119" t="s">
        <v>8601</v>
      </c>
      <c r="J2119">
        <v>1113.4100000000001</v>
      </c>
      <c r="K2119">
        <v>0</v>
      </c>
      <c r="L2119" t="s">
        <v>38</v>
      </c>
      <c r="M2119" t="s">
        <v>79</v>
      </c>
      <c r="Q2119">
        <v>1113.4100000000001</v>
      </c>
      <c r="R2119" t="s">
        <v>94</v>
      </c>
      <c r="S2119">
        <v>20.948889000000001</v>
      </c>
      <c r="T2119">
        <v>-156.69</v>
      </c>
      <c r="Z2119">
        <v>15000009002</v>
      </c>
      <c r="AB2119" t="s">
        <v>41</v>
      </c>
      <c r="AC2119" t="s">
        <v>54</v>
      </c>
      <c r="AD2119" t="s">
        <v>54</v>
      </c>
      <c r="AE2119" t="s">
        <v>65</v>
      </c>
      <c r="AF2119" t="s">
        <v>9753</v>
      </c>
    </row>
    <row r="2120" spans="1:32" x14ac:dyDescent="0.25">
      <c r="A2120" t="s">
        <v>9754</v>
      </c>
      <c r="B2120" t="s">
        <v>9755</v>
      </c>
      <c r="C2120" t="s">
        <v>9756</v>
      </c>
      <c r="D2120" t="s">
        <v>9757</v>
      </c>
      <c r="E2120" t="s">
        <v>36</v>
      </c>
      <c r="F2120">
        <v>9</v>
      </c>
      <c r="G2120">
        <v>2022</v>
      </c>
      <c r="H2120" s="1">
        <v>44978.815765844905</v>
      </c>
      <c r="I2120" t="s">
        <v>8601</v>
      </c>
      <c r="J2120">
        <v>1113</v>
      </c>
      <c r="K2120">
        <v>0</v>
      </c>
      <c r="L2120" t="s">
        <v>38</v>
      </c>
      <c r="M2120" t="s">
        <v>51</v>
      </c>
      <c r="N2120">
        <v>331.68</v>
      </c>
      <c r="R2120" t="s">
        <v>52</v>
      </c>
      <c r="S2120">
        <v>37.714860000000002</v>
      </c>
      <c r="T2120">
        <v>-122.19282</v>
      </c>
      <c r="Z2120">
        <v>6002042001</v>
      </c>
      <c r="AA2120">
        <v>2622.3079517280003</v>
      </c>
      <c r="AB2120" t="s">
        <v>407</v>
      </c>
      <c r="AC2120" t="s">
        <v>72</v>
      </c>
      <c r="AD2120" t="s">
        <v>54</v>
      </c>
      <c r="AE2120" t="s">
        <v>73</v>
      </c>
      <c r="AF2120" t="s">
        <v>9758</v>
      </c>
    </row>
    <row r="2121" spans="1:32" x14ac:dyDescent="0.25">
      <c r="A2121" t="s">
        <v>9759</v>
      </c>
      <c r="B2121" t="s">
        <v>9760</v>
      </c>
      <c r="C2121" t="s">
        <v>9761</v>
      </c>
      <c r="D2121" t="s">
        <v>9762</v>
      </c>
      <c r="E2121" t="s">
        <v>36</v>
      </c>
      <c r="F2121">
        <v>9</v>
      </c>
      <c r="G2121">
        <v>2022</v>
      </c>
      <c r="H2121" s="1">
        <v>44979.656173726849</v>
      </c>
      <c r="I2121" t="s">
        <v>8601</v>
      </c>
      <c r="J2121">
        <v>1112</v>
      </c>
      <c r="K2121">
        <v>0</v>
      </c>
      <c r="L2121" t="s">
        <v>38</v>
      </c>
      <c r="M2121" t="s">
        <v>79</v>
      </c>
      <c r="Q2121">
        <v>1112</v>
      </c>
      <c r="R2121" t="s">
        <v>94</v>
      </c>
      <c r="S2121">
        <v>39.107500000000002</v>
      </c>
      <c r="T2121">
        <v>-121.612278</v>
      </c>
      <c r="U2121">
        <v>5.5175833330000001</v>
      </c>
      <c r="V2121">
        <v>3</v>
      </c>
      <c r="W2121">
        <v>10.5</v>
      </c>
      <c r="X2121">
        <v>0</v>
      </c>
      <c r="Y2121">
        <v>1563.0719999999999</v>
      </c>
      <c r="Z2121">
        <v>6005081001</v>
      </c>
      <c r="AA2121">
        <v>2276.3089858750004</v>
      </c>
      <c r="AB2121" t="s">
        <v>53</v>
      </c>
      <c r="AC2121" t="s">
        <v>54</v>
      </c>
      <c r="AD2121" t="s">
        <v>54</v>
      </c>
      <c r="AE2121" t="s">
        <v>73</v>
      </c>
      <c r="AF2121" t="s">
        <v>9763</v>
      </c>
    </row>
    <row r="2122" spans="1:32" x14ac:dyDescent="0.25">
      <c r="A2122" t="s">
        <v>9764</v>
      </c>
      <c r="B2122" t="s">
        <v>9765</v>
      </c>
      <c r="C2122" t="s">
        <v>9766</v>
      </c>
      <c r="D2122" t="s">
        <v>9767</v>
      </c>
      <c r="E2122" t="s">
        <v>600</v>
      </c>
      <c r="F2122">
        <v>4</v>
      </c>
      <c r="G2122">
        <v>2022</v>
      </c>
      <c r="H2122" s="1">
        <v>44958.446357395835</v>
      </c>
      <c r="I2122" t="s">
        <v>8601</v>
      </c>
      <c r="J2122">
        <v>1110.82</v>
      </c>
      <c r="K2122">
        <v>0</v>
      </c>
      <c r="L2122" t="s">
        <v>38</v>
      </c>
      <c r="M2122" t="s">
        <v>51</v>
      </c>
      <c r="N2122">
        <v>1110.82</v>
      </c>
      <c r="R2122" t="s">
        <v>52</v>
      </c>
      <c r="S2122">
        <v>26.139569999999999</v>
      </c>
      <c r="T2122">
        <v>-80.237189999999998</v>
      </c>
      <c r="Z2122">
        <v>12000001004</v>
      </c>
      <c r="AA2122">
        <v>5900.1928913879992</v>
      </c>
      <c r="AB2122" t="s">
        <v>53</v>
      </c>
      <c r="AC2122" t="s">
        <v>42</v>
      </c>
      <c r="AD2122" t="s">
        <v>54</v>
      </c>
      <c r="AE2122" t="s">
        <v>55</v>
      </c>
      <c r="AF2122" t="s">
        <v>9768</v>
      </c>
    </row>
    <row r="2123" spans="1:32" x14ac:dyDescent="0.25">
      <c r="A2123" t="s">
        <v>9769</v>
      </c>
      <c r="B2123" t="s">
        <v>9770</v>
      </c>
      <c r="C2123" t="s">
        <v>9771</v>
      </c>
      <c r="D2123" t="s">
        <v>9772</v>
      </c>
      <c r="E2123" t="s">
        <v>159</v>
      </c>
      <c r="F2123">
        <v>10</v>
      </c>
      <c r="G2123">
        <v>2022</v>
      </c>
      <c r="H2123" s="1">
        <v>44973.431541909726</v>
      </c>
      <c r="I2123" t="s">
        <v>8601</v>
      </c>
      <c r="J2123">
        <v>1109.1600000000001</v>
      </c>
      <c r="K2123">
        <v>0</v>
      </c>
      <c r="L2123" t="s">
        <v>38</v>
      </c>
      <c r="M2123" t="s">
        <v>51</v>
      </c>
      <c r="N2123">
        <v>1106.6300000000001</v>
      </c>
      <c r="R2123" t="s">
        <v>52</v>
      </c>
      <c r="S2123">
        <v>46.222213000000004</v>
      </c>
      <c r="T2123">
        <v>-119.08484199999999</v>
      </c>
      <c r="Z2123">
        <v>53000960001</v>
      </c>
      <c r="AA2123">
        <v>2910.0334075426003</v>
      </c>
      <c r="AB2123" t="s">
        <v>41</v>
      </c>
      <c r="AC2123" t="s">
        <v>42</v>
      </c>
      <c r="AD2123" t="s">
        <v>54</v>
      </c>
      <c r="AE2123" t="s">
        <v>65</v>
      </c>
      <c r="AF2123" t="s">
        <v>9773</v>
      </c>
    </row>
    <row r="2124" spans="1:32" x14ac:dyDescent="0.25">
      <c r="A2124" t="s">
        <v>9774</v>
      </c>
      <c r="B2124" t="s">
        <v>9775</v>
      </c>
      <c r="C2124" t="s">
        <v>9776</v>
      </c>
      <c r="D2124" t="s">
        <v>9777</v>
      </c>
      <c r="E2124" t="s">
        <v>854</v>
      </c>
      <c r="F2124">
        <v>8</v>
      </c>
      <c r="G2124">
        <v>2022</v>
      </c>
      <c r="H2124" s="1">
        <v>44957.54041947917</v>
      </c>
      <c r="I2124" t="s">
        <v>8601</v>
      </c>
      <c r="J2124">
        <v>1109</v>
      </c>
      <c r="K2124">
        <v>0</v>
      </c>
      <c r="L2124" t="s">
        <v>38</v>
      </c>
      <c r="M2124" t="s">
        <v>51</v>
      </c>
      <c r="N2124">
        <v>1119</v>
      </c>
      <c r="R2124" t="s">
        <v>52</v>
      </c>
      <c r="S2124">
        <v>40.215940000000003</v>
      </c>
      <c r="T2124">
        <v>-111.65257</v>
      </c>
      <c r="U2124">
        <v>10.65</v>
      </c>
      <c r="V2124">
        <v>1</v>
      </c>
      <c r="W2124">
        <v>21</v>
      </c>
      <c r="X2124">
        <v>0</v>
      </c>
      <c r="Y2124">
        <v>3890.9</v>
      </c>
      <c r="Z2124">
        <v>49000064001</v>
      </c>
      <c r="AA2124">
        <v>6282.6128010149996</v>
      </c>
      <c r="AB2124" t="s">
        <v>53</v>
      </c>
      <c r="AC2124" t="s">
        <v>72</v>
      </c>
      <c r="AD2124" t="s">
        <v>54</v>
      </c>
      <c r="AE2124" t="s">
        <v>65</v>
      </c>
      <c r="AF2124" t="s">
        <v>9778</v>
      </c>
    </row>
    <row r="2125" spans="1:32" x14ac:dyDescent="0.25">
      <c r="A2125" t="s">
        <v>9779</v>
      </c>
      <c r="B2125" t="s">
        <v>9780</v>
      </c>
      <c r="C2125" t="s">
        <v>9781</v>
      </c>
      <c r="D2125" t="s">
        <v>9782</v>
      </c>
      <c r="E2125" t="s">
        <v>5199</v>
      </c>
      <c r="F2125">
        <v>9</v>
      </c>
      <c r="G2125">
        <v>2022</v>
      </c>
      <c r="H2125" s="1">
        <v>44978.649026944448</v>
      </c>
      <c r="I2125" t="s">
        <v>8601</v>
      </c>
      <c r="J2125">
        <v>1106.73</v>
      </c>
      <c r="K2125">
        <v>0</v>
      </c>
      <c r="L2125" t="s">
        <v>38</v>
      </c>
      <c r="M2125" t="s">
        <v>79</v>
      </c>
      <c r="Q2125">
        <v>1106.73</v>
      </c>
      <c r="R2125" t="s">
        <v>94</v>
      </c>
      <c r="S2125">
        <v>20.898643</v>
      </c>
      <c r="T2125">
        <v>-156.45865000000001</v>
      </c>
      <c r="Z2125">
        <v>15000009001</v>
      </c>
      <c r="AB2125" t="s">
        <v>41</v>
      </c>
      <c r="AC2125" t="s">
        <v>54</v>
      </c>
      <c r="AD2125" t="s">
        <v>54</v>
      </c>
      <c r="AE2125" t="s">
        <v>55</v>
      </c>
      <c r="AF2125" t="s">
        <v>9783</v>
      </c>
    </row>
    <row r="2126" spans="1:32" x14ac:dyDescent="0.25">
      <c r="A2126" t="s">
        <v>9784</v>
      </c>
      <c r="B2126" t="s">
        <v>9785</v>
      </c>
      <c r="C2126" t="s">
        <v>9786</v>
      </c>
      <c r="D2126" t="s">
        <v>7327</v>
      </c>
      <c r="E2126" t="s">
        <v>715</v>
      </c>
      <c r="F2126">
        <v>7</v>
      </c>
      <c r="G2126">
        <v>2022</v>
      </c>
      <c r="H2126" s="1">
        <v>44967.523083472224</v>
      </c>
      <c r="I2126" t="s">
        <v>8601</v>
      </c>
      <c r="J2126">
        <v>1106</v>
      </c>
      <c r="K2126">
        <v>0</v>
      </c>
      <c r="L2126" t="s">
        <v>38</v>
      </c>
      <c r="M2126" t="s">
        <v>51</v>
      </c>
      <c r="N2126">
        <v>530</v>
      </c>
      <c r="R2126" t="s">
        <v>52</v>
      </c>
      <c r="S2126">
        <v>40.88259</v>
      </c>
      <c r="T2126">
        <v>-96.624499999999998</v>
      </c>
      <c r="U2126">
        <v>4.5608333329999997</v>
      </c>
      <c r="V2126">
        <v>3</v>
      </c>
      <c r="W2126">
        <v>10</v>
      </c>
      <c r="X2126">
        <v>3.23</v>
      </c>
      <c r="Y2126">
        <v>1665.21</v>
      </c>
      <c r="Z2126">
        <v>31001425002</v>
      </c>
      <c r="AA2126">
        <v>4834.8802859984999</v>
      </c>
      <c r="AB2126" t="s">
        <v>41</v>
      </c>
      <c r="AC2126" t="s">
        <v>562</v>
      </c>
      <c r="AD2126" t="s">
        <v>54</v>
      </c>
      <c r="AE2126" t="s">
        <v>65</v>
      </c>
      <c r="AF2126" t="s">
        <v>9787</v>
      </c>
    </row>
    <row r="2127" spans="1:32" x14ac:dyDescent="0.25">
      <c r="A2127" t="s">
        <v>9788</v>
      </c>
      <c r="B2127" t="s">
        <v>9789</v>
      </c>
      <c r="C2127" t="s">
        <v>9789</v>
      </c>
      <c r="D2127" t="s">
        <v>1069</v>
      </c>
      <c r="E2127" t="s">
        <v>99</v>
      </c>
      <c r="F2127">
        <v>6</v>
      </c>
      <c r="G2127">
        <v>2022</v>
      </c>
      <c r="H2127" s="1">
        <v>44817.630618263887</v>
      </c>
      <c r="I2127" t="s">
        <v>8601</v>
      </c>
      <c r="J2127">
        <v>1105.8800000000001</v>
      </c>
      <c r="K2127">
        <v>0</v>
      </c>
      <c r="L2127" t="s">
        <v>38</v>
      </c>
      <c r="M2127" t="s">
        <v>79</v>
      </c>
      <c r="Q2127">
        <v>1105.8800000000001</v>
      </c>
      <c r="R2127" t="s">
        <v>94</v>
      </c>
      <c r="S2127">
        <v>33.121110999999999</v>
      </c>
      <c r="T2127">
        <v>-96.075000000000003</v>
      </c>
      <c r="U2127">
        <v>3.1790833329999999</v>
      </c>
      <c r="V2127">
        <v>1</v>
      </c>
      <c r="W2127">
        <v>6</v>
      </c>
      <c r="X2127">
        <v>6</v>
      </c>
      <c r="Y2127">
        <v>1159.3699999999999</v>
      </c>
      <c r="Z2127">
        <v>48005017002</v>
      </c>
      <c r="AA2127">
        <v>2016.4455520475101</v>
      </c>
      <c r="AB2127" t="s">
        <v>54</v>
      </c>
      <c r="AC2127" t="s">
        <v>54</v>
      </c>
      <c r="AD2127" t="s">
        <v>54</v>
      </c>
      <c r="AE2127" t="s">
        <v>73</v>
      </c>
      <c r="AF2127" t="s">
        <v>9790</v>
      </c>
    </row>
    <row r="2128" spans="1:32" x14ac:dyDescent="0.25">
      <c r="A2128" t="s">
        <v>9791</v>
      </c>
      <c r="B2128" t="s">
        <v>9792</v>
      </c>
      <c r="C2128" t="s">
        <v>9793</v>
      </c>
      <c r="D2128" t="s">
        <v>9794</v>
      </c>
      <c r="E2128" t="s">
        <v>247</v>
      </c>
      <c r="F2128">
        <v>1</v>
      </c>
      <c r="G2128">
        <v>2022</v>
      </c>
      <c r="H2128" s="1">
        <v>44981.355754444441</v>
      </c>
      <c r="I2128" t="s">
        <v>8601</v>
      </c>
      <c r="J2128">
        <v>1103.8</v>
      </c>
      <c r="K2128">
        <v>0</v>
      </c>
      <c r="L2128" t="s">
        <v>38</v>
      </c>
      <c r="M2128" t="s">
        <v>79</v>
      </c>
      <c r="Q2128">
        <v>1103.8</v>
      </c>
      <c r="R2128" t="s">
        <v>94</v>
      </c>
      <c r="S2128">
        <v>42.521521999999997</v>
      </c>
      <c r="T2128">
        <v>-71.739264000000006</v>
      </c>
      <c r="U2128">
        <v>6.2675000000000001</v>
      </c>
      <c r="V2128">
        <v>1</v>
      </c>
      <c r="W2128">
        <v>9.3000000000000007</v>
      </c>
      <c r="X2128">
        <v>0</v>
      </c>
      <c r="Y2128">
        <v>2281.87</v>
      </c>
      <c r="Z2128">
        <v>25000107001</v>
      </c>
      <c r="AA2128">
        <v>2815.3389537302005</v>
      </c>
      <c r="AB2128" t="s">
        <v>54</v>
      </c>
      <c r="AC2128" t="s">
        <v>54</v>
      </c>
      <c r="AD2128" t="s">
        <v>54</v>
      </c>
      <c r="AE2128" t="s">
        <v>65</v>
      </c>
      <c r="AF2128" t="s">
        <v>9795</v>
      </c>
    </row>
    <row r="2129" spans="1:32" x14ac:dyDescent="0.25">
      <c r="A2129" t="s">
        <v>9796</v>
      </c>
      <c r="B2129" t="s">
        <v>9797</v>
      </c>
      <c r="C2129" t="s">
        <v>9798</v>
      </c>
      <c r="D2129" t="s">
        <v>9799</v>
      </c>
      <c r="E2129" t="s">
        <v>61</v>
      </c>
      <c r="F2129">
        <v>1</v>
      </c>
      <c r="G2129">
        <v>2022</v>
      </c>
      <c r="H2129" s="1">
        <v>45000.55170773148</v>
      </c>
      <c r="I2129" t="s">
        <v>8601</v>
      </c>
      <c r="J2129">
        <v>1102.3</v>
      </c>
      <c r="K2129">
        <v>0</v>
      </c>
      <c r="L2129" t="s">
        <v>38</v>
      </c>
      <c r="M2129" t="s">
        <v>79</v>
      </c>
      <c r="Q2129">
        <v>1102.3</v>
      </c>
      <c r="R2129" t="s">
        <v>94</v>
      </c>
      <c r="S2129">
        <v>41.793320000000001</v>
      </c>
      <c r="T2129">
        <v>-71.884929999999997</v>
      </c>
      <c r="U2129">
        <v>3.309916667</v>
      </c>
      <c r="V2129">
        <v>1</v>
      </c>
      <c r="W2129">
        <v>8</v>
      </c>
      <c r="X2129">
        <v>0</v>
      </c>
      <c r="Y2129">
        <v>1206.748</v>
      </c>
      <c r="Z2129">
        <v>9000690001</v>
      </c>
      <c r="AA2129">
        <v>1952.3446910052701</v>
      </c>
      <c r="AB2129" t="s">
        <v>54</v>
      </c>
      <c r="AC2129" t="s">
        <v>54</v>
      </c>
      <c r="AD2129" t="s">
        <v>54</v>
      </c>
      <c r="AE2129" t="s">
        <v>73</v>
      </c>
      <c r="AF2129" t="s">
        <v>9800</v>
      </c>
    </row>
    <row r="2130" spans="1:32" x14ac:dyDescent="0.25">
      <c r="A2130" t="s">
        <v>9801</v>
      </c>
      <c r="B2130" t="s">
        <v>9802</v>
      </c>
      <c r="C2130" t="s">
        <v>9803</v>
      </c>
      <c r="D2130" t="s">
        <v>1240</v>
      </c>
      <c r="E2130" t="s">
        <v>286</v>
      </c>
      <c r="F2130">
        <v>1</v>
      </c>
      <c r="G2130">
        <v>2022</v>
      </c>
      <c r="H2130" s="1">
        <v>45002.493749074078</v>
      </c>
      <c r="I2130" t="s">
        <v>8601</v>
      </c>
      <c r="J2130">
        <v>1099</v>
      </c>
      <c r="K2130">
        <v>0</v>
      </c>
      <c r="L2130" t="s">
        <v>38</v>
      </c>
      <c r="M2130" t="s">
        <v>79</v>
      </c>
      <c r="Q2130">
        <v>1099</v>
      </c>
      <c r="R2130" t="s">
        <v>806</v>
      </c>
      <c r="S2130">
        <v>44.472690999999998</v>
      </c>
      <c r="T2130">
        <v>-73.219077999999996</v>
      </c>
      <c r="U2130">
        <v>10.059475000000001</v>
      </c>
      <c r="V2130">
        <v>2</v>
      </c>
      <c r="W2130">
        <v>0</v>
      </c>
      <c r="X2130">
        <v>0</v>
      </c>
      <c r="Y2130">
        <v>2349.1280000000002</v>
      </c>
      <c r="Z2130">
        <v>50000016001</v>
      </c>
      <c r="AA2130">
        <v>1833.7945190209</v>
      </c>
      <c r="AB2130" t="s">
        <v>87</v>
      </c>
      <c r="AC2130" t="s">
        <v>72</v>
      </c>
      <c r="AD2130" t="s">
        <v>43</v>
      </c>
      <c r="AE2130" t="s">
        <v>73</v>
      </c>
      <c r="AF2130" t="s">
        <v>9804</v>
      </c>
    </row>
    <row r="2131" spans="1:32" x14ac:dyDescent="0.25">
      <c r="A2131" t="s">
        <v>9805</v>
      </c>
      <c r="B2131" t="s">
        <v>9806</v>
      </c>
      <c r="C2131" t="s">
        <v>9807</v>
      </c>
      <c r="D2131" t="s">
        <v>9808</v>
      </c>
      <c r="E2131" t="s">
        <v>136</v>
      </c>
      <c r="F2131">
        <v>4</v>
      </c>
      <c r="G2131">
        <v>2022</v>
      </c>
      <c r="H2131" s="1">
        <v>44970.525980011575</v>
      </c>
      <c r="I2131" t="s">
        <v>8601</v>
      </c>
      <c r="J2131">
        <v>1093.02</v>
      </c>
      <c r="K2131">
        <v>0</v>
      </c>
      <c r="L2131" t="s">
        <v>38</v>
      </c>
      <c r="M2131" t="s">
        <v>51</v>
      </c>
      <c r="N2131">
        <v>991.4</v>
      </c>
      <c r="R2131" t="s">
        <v>86</v>
      </c>
      <c r="S2131">
        <v>35.524470000000001</v>
      </c>
      <c r="T2131">
        <v>-80.78004</v>
      </c>
      <c r="U2131">
        <v>5.0673583329999996</v>
      </c>
      <c r="V2131">
        <v>1</v>
      </c>
      <c r="W2131">
        <v>7.5</v>
      </c>
      <c r="X2131">
        <v>0</v>
      </c>
      <c r="Y2131">
        <v>1850.0414000000001</v>
      </c>
      <c r="Z2131">
        <v>37004905003</v>
      </c>
      <c r="AA2131">
        <v>2724.2865942951998</v>
      </c>
      <c r="AB2131" t="s">
        <v>41</v>
      </c>
      <c r="AC2131" t="s">
        <v>72</v>
      </c>
      <c r="AD2131" t="s">
        <v>537</v>
      </c>
      <c r="AE2131" t="s">
        <v>73</v>
      </c>
      <c r="AF2131" t="s">
        <v>9809</v>
      </c>
    </row>
    <row r="2132" spans="1:32" x14ac:dyDescent="0.25">
      <c r="A2132" t="s">
        <v>9810</v>
      </c>
      <c r="B2132" t="s">
        <v>9811</v>
      </c>
      <c r="C2132" t="s">
        <v>9812</v>
      </c>
      <c r="D2132" t="s">
        <v>9813</v>
      </c>
      <c r="E2132" t="s">
        <v>85</v>
      </c>
      <c r="F2132">
        <v>2</v>
      </c>
      <c r="G2132">
        <v>2022</v>
      </c>
      <c r="H2132" s="1">
        <v>44956.570341412036</v>
      </c>
      <c r="I2132" t="s">
        <v>8601</v>
      </c>
      <c r="J2132">
        <v>1079</v>
      </c>
      <c r="K2132">
        <v>0</v>
      </c>
      <c r="L2132" t="s">
        <v>38</v>
      </c>
      <c r="M2132" t="s">
        <v>79</v>
      </c>
      <c r="Q2132">
        <v>1079</v>
      </c>
      <c r="R2132" t="s">
        <v>52</v>
      </c>
      <c r="S2132">
        <v>43.070086000000003</v>
      </c>
      <c r="T2132">
        <v>-78.922768000000005</v>
      </c>
      <c r="U2132">
        <v>8.0788333330000004</v>
      </c>
      <c r="V2132">
        <v>1</v>
      </c>
      <c r="W2132">
        <v>14.08</v>
      </c>
      <c r="X2132">
        <v>0</v>
      </c>
      <c r="Y2132">
        <v>2928.3359999999998</v>
      </c>
      <c r="Z2132">
        <v>36009113001</v>
      </c>
      <c r="AA2132">
        <v>3756.8203502881001</v>
      </c>
      <c r="AB2132" t="s">
        <v>54</v>
      </c>
      <c r="AC2132" t="s">
        <v>54</v>
      </c>
      <c r="AD2132" t="s">
        <v>54</v>
      </c>
      <c r="AE2132" t="s">
        <v>55</v>
      </c>
      <c r="AF2132" t="s">
        <v>9814</v>
      </c>
    </row>
    <row r="2133" spans="1:32" x14ac:dyDescent="0.25">
      <c r="A2133" t="s">
        <v>9815</v>
      </c>
      <c r="B2133" t="s">
        <v>9816</v>
      </c>
      <c r="C2133" t="s">
        <v>9817</v>
      </c>
      <c r="D2133" t="s">
        <v>9818</v>
      </c>
      <c r="E2133" t="s">
        <v>117</v>
      </c>
      <c r="F2133">
        <v>5</v>
      </c>
      <c r="G2133">
        <v>2022</v>
      </c>
      <c r="H2133" s="1">
        <v>44945.601758726851</v>
      </c>
      <c r="I2133" t="s">
        <v>8601</v>
      </c>
      <c r="J2133">
        <v>1078.21</v>
      </c>
      <c r="K2133">
        <v>0</v>
      </c>
      <c r="L2133" t="s">
        <v>38</v>
      </c>
      <c r="M2133" t="s">
        <v>51</v>
      </c>
      <c r="N2133">
        <v>1078.21</v>
      </c>
      <c r="R2133" t="s">
        <v>52</v>
      </c>
      <c r="S2133">
        <v>41.848979999999997</v>
      </c>
      <c r="T2133">
        <v>-88.146313000000006</v>
      </c>
      <c r="U2133">
        <v>6.9740000000000002</v>
      </c>
      <c r="V2133">
        <v>4</v>
      </c>
      <c r="W2133">
        <v>19.100000000000001</v>
      </c>
      <c r="X2133">
        <v>8.9</v>
      </c>
      <c r="Y2133">
        <v>2561.5439999999999</v>
      </c>
      <c r="Z2133">
        <v>17000164001</v>
      </c>
      <c r="AA2133">
        <v>2895.4650300330004</v>
      </c>
      <c r="AB2133" t="s">
        <v>53</v>
      </c>
      <c r="AC2133" t="s">
        <v>42</v>
      </c>
      <c r="AD2133" t="s">
        <v>54</v>
      </c>
      <c r="AE2133" t="s">
        <v>65</v>
      </c>
      <c r="AF2133" t="s">
        <v>9819</v>
      </c>
    </row>
    <row r="2134" spans="1:32" x14ac:dyDescent="0.25">
      <c r="A2134" t="s">
        <v>9820</v>
      </c>
      <c r="B2134" t="s">
        <v>9821</v>
      </c>
      <c r="C2134" t="s">
        <v>9821</v>
      </c>
      <c r="D2134" t="s">
        <v>9822</v>
      </c>
      <c r="E2134" t="s">
        <v>99</v>
      </c>
      <c r="F2134">
        <v>6</v>
      </c>
      <c r="G2134">
        <v>2022</v>
      </c>
      <c r="H2134" s="1">
        <v>44987.59944604167</v>
      </c>
      <c r="I2134" t="s">
        <v>8601</v>
      </c>
      <c r="J2134">
        <v>1074</v>
      </c>
      <c r="K2134">
        <v>0</v>
      </c>
      <c r="L2134" t="s">
        <v>38</v>
      </c>
      <c r="M2134" t="s">
        <v>79</v>
      </c>
      <c r="Q2134">
        <v>1074</v>
      </c>
      <c r="R2134" t="s">
        <v>52</v>
      </c>
      <c r="S2134">
        <v>32.996536999999996</v>
      </c>
      <c r="T2134">
        <v>-97.032516999999999</v>
      </c>
      <c r="U2134">
        <v>4.3848333330000004</v>
      </c>
      <c r="V2134">
        <v>1</v>
      </c>
      <c r="W2134">
        <v>10</v>
      </c>
      <c r="X2134">
        <v>8.6999999999999993</v>
      </c>
      <c r="Y2134">
        <v>1600.5239999999999</v>
      </c>
      <c r="Z2134">
        <v>48004049001</v>
      </c>
      <c r="AA2134">
        <v>2655.0868011245998</v>
      </c>
      <c r="AB2134" t="s">
        <v>41</v>
      </c>
      <c r="AC2134" t="s">
        <v>54</v>
      </c>
      <c r="AD2134" t="s">
        <v>54</v>
      </c>
      <c r="AE2134" t="s">
        <v>65</v>
      </c>
      <c r="AF2134" t="s">
        <v>9823</v>
      </c>
    </row>
    <row r="2135" spans="1:32" x14ac:dyDescent="0.25">
      <c r="A2135" t="s">
        <v>9824</v>
      </c>
      <c r="B2135" t="s">
        <v>9825</v>
      </c>
      <c r="C2135" t="s">
        <v>9826</v>
      </c>
      <c r="D2135" t="s">
        <v>7223</v>
      </c>
      <c r="E2135" t="s">
        <v>253</v>
      </c>
      <c r="F2135">
        <v>5</v>
      </c>
      <c r="G2135">
        <v>2022</v>
      </c>
      <c r="H2135" s="1">
        <v>44937.478148379632</v>
      </c>
      <c r="I2135" t="s">
        <v>8601</v>
      </c>
      <c r="J2135">
        <v>1065.8599999999999</v>
      </c>
      <c r="K2135">
        <v>0</v>
      </c>
      <c r="L2135" t="s">
        <v>38</v>
      </c>
      <c r="M2135" t="s">
        <v>51</v>
      </c>
      <c r="N2135">
        <v>1312</v>
      </c>
      <c r="R2135" t="s">
        <v>86</v>
      </c>
      <c r="S2135">
        <v>39.968000000000004</v>
      </c>
      <c r="T2135">
        <v>-85.795305999999997</v>
      </c>
      <c r="U2135">
        <v>2.084533333</v>
      </c>
      <c r="V2135">
        <v>1</v>
      </c>
      <c r="W2135">
        <v>3.58</v>
      </c>
      <c r="X2135">
        <v>2.2000000000000002</v>
      </c>
      <c r="Y2135">
        <v>759.1472</v>
      </c>
      <c r="Z2135">
        <v>18004959001</v>
      </c>
      <c r="AA2135">
        <v>1107.1966907295998</v>
      </c>
      <c r="AB2135" t="s">
        <v>87</v>
      </c>
      <c r="AC2135" t="s">
        <v>54</v>
      </c>
      <c r="AD2135" t="s">
        <v>975</v>
      </c>
      <c r="AE2135" t="s">
        <v>73</v>
      </c>
      <c r="AF2135" t="s">
        <v>9827</v>
      </c>
    </row>
    <row r="2136" spans="1:32" x14ac:dyDescent="0.25">
      <c r="A2136" t="s">
        <v>9828</v>
      </c>
      <c r="B2136" t="s">
        <v>9829</v>
      </c>
      <c r="C2136" t="s">
        <v>9829</v>
      </c>
      <c r="D2136" t="s">
        <v>3332</v>
      </c>
      <c r="E2136" t="s">
        <v>99</v>
      </c>
      <c r="F2136">
        <v>6</v>
      </c>
      <c r="G2136">
        <v>2022</v>
      </c>
      <c r="H2136" s="1">
        <v>44844.424837708335</v>
      </c>
      <c r="I2136" t="s">
        <v>8601</v>
      </c>
      <c r="J2136">
        <v>1065.26</v>
      </c>
      <c r="K2136">
        <v>0</v>
      </c>
      <c r="L2136" t="s">
        <v>38</v>
      </c>
      <c r="M2136" t="s">
        <v>39</v>
      </c>
      <c r="N2136">
        <v>20683</v>
      </c>
      <c r="Q2136">
        <v>41.36</v>
      </c>
      <c r="R2136" t="s">
        <v>806</v>
      </c>
      <c r="S2136">
        <v>29.299154999999999</v>
      </c>
      <c r="T2136">
        <v>-94.828710000000001</v>
      </c>
      <c r="U2136">
        <v>2.1559166670000001</v>
      </c>
      <c r="V2136">
        <v>1</v>
      </c>
      <c r="W2136">
        <v>3.5</v>
      </c>
      <c r="X2136">
        <v>3.5</v>
      </c>
      <c r="Y2136">
        <v>786.58900000000006</v>
      </c>
      <c r="Z2136">
        <v>48008045003</v>
      </c>
      <c r="AA2136">
        <v>1019.786425672</v>
      </c>
      <c r="AB2136" t="s">
        <v>54</v>
      </c>
      <c r="AC2136" t="s">
        <v>72</v>
      </c>
      <c r="AD2136" t="s">
        <v>43</v>
      </c>
      <c r="AE2136" t="s">
        <v>73</v>
      </c>
      <c r="AF2136" t="s">
        <v>9830</v>
      </c>
    </row>
    <row r="2137" spans="1:32" x14ac:dyDescent="0.25">
      <c r="A2137" t="s">
        <v>9831</v>
      </c>
      <c r="B2137" t="s">
        <v>9832</v>
      </c>
      <c r="C2137" t="s">
        <v>9833</v>
      </c>
      <c r="D2137" t="s">
        <v>9834</v>
      </c>
      <c r="E2137" t="s">
        <v>36</v>
      </c>
      <c r="F2137">
        <v>9</v>
      </c>
      <c r="G2137">
        <v>2022</v>
      </c>
      <c r="H2137" s="1">
        <v>44965.587464930555</v>
      </c>
      <c r="I2137" t="s">
        <v>8601</v>
      </c>
      <c r="J2137">
        <v>1057.23</v>
      </c>
      <c r="K2137">
        <v>0</v>
      </c>
      <c r="L2137" t="s">
        <v>38</v>
      </c>
      <c r="M2137" t="s">
        <v>79</v>
      </c>
      <c r="Q2137">
        <v>1057.23</v>
      </c>
      <c r="R2137" t="s">
        <v>86</v>
      </c>
      <c r="S2137">
        <v>36.522557554588403</v>
      </c>
      <c r="T2137">
        <v>-119.564207132852</v>
      </c>
      <c r="Z2137">
        <v>6005071001</v>
      </c>
      <c r="AA2137">
        <v>1961.2678222299</v>
      </c>
      <c r="AB2137" t="s">
        <v>407</v>
      </c>
      <c r="AC2137" t="s">
        <v>72</v>
      </c>
      <c r="AD2137" t="s">
        <v>54</v>
      </c>
      <c r="AE2137" t="s">
        <v>65</v>
      </c>
      <c r="AF2137" t="s">
        <v>9835</v>
      </c>
    </row>
    <row r="2138" spans="1:32" x14ac:dyDescent="0.25">
      <c r="A2138" t="s">
        <v>9836</v>
      </c>
      <c r="B2138" t="s">
        <v>9837</v>
      </c>
      <c r="C2138" t="s">
        <v>9837</v>
      </c>
      <c r="D2138" t="s">
        <v>9838</v>
      </c>
      <c r="E2138" t="s">
        <v>99</v>
      </c>
      <c r="F2138">
        <v>6</v>
      </c>
      <c r="G2138">
        <v>2022</v>
      </c>
      <c r="H2138" s="1">
        <v>44804.591234988424</v>
      </c>
      <c r="I2138" t="s">
        <v>8601</v>
      </c>
      <c r="J2138">
        <v>1050.8</v>
      </c>
      <c r="K2138">
        <v>0</v>
      </c>
      <c r="L2138" t="s">
        <v>38</v>
      </c>
      <c r="M2138" t="s">
        <v>51</v>
      </c>
      <c r="N2138">
        <v>1050.8</v>
      </c>
      <c r="R2138" t="s">
        <v>52</v>
      </c>
      <c r="S2138">
        <v>26.163722</v>
      </c>
      <c r="T2138">
        <v>-98.172278000000006</v>
      </c>
      <c r="U2138">
        <v>5.45</v>
      </c>
      <c r="V2138">
        <v>1</v>
      </c>
      <c r="W2138">
        <v>8</v>
      </c>
      <c r="X2138">
        <v>0</v>
      </c>
      <c r="Y2138">
        <v>1989.3</v>
      </c>
      <c r="Z2138">
        <v>48001122001</v>
      </c>
      <c r="AA2138">
        <v>1567.5574200329602</v>
      </c>
      <c r="AB2138" t="s">
        <v>41</v>
      </c>
      <c r="AC2138" t="s">
        <v>54</v>
      </c>
      <c r="AD2138" t="s">
        <v>54</v>
      </c>
      <c r="AE2138" t="s">
        <v>73</v>
      </c>
      <c r="AF2138" t="s">
        <v>9839</v>
      </c>
    </row>
    <row r="2139" spans="1:32" x14ac:dyDescent="0.25">
      <c r="A2139" t="s">
        <v>9840</v>
      </c>
      <c r="B2139" t="s">
        <v>9841</v>
      </c>
      <c r="C2139" t="s">
        <v>9842</v>
      </c>
      <c r="D2139" t="s">
        <v>9843</v>
      </c>
      <c r="E2139" t="s">
        <v>117</v>
      </c>
      <c r="F2139">
        <v>5</v>
      </c>
      <c r="G2139">
        <v>2022</v>
      </c>
      <c r="H2139" s="1">
        <v>44967.533565787038</v>
      </c>
      <c r="I2139" t="s">
        <v>8601</v>
      </c>
      <c r="J2139">
        <v>1047.5899999999999</v>
      </c>
      <c r="K2139">
        <v>0</v>
      </c>
      <c r="L2139" t="s">
        <v>38</v>
      </c>
      <c r="M2139" t="s">
        <v>51</v>
      </c>
      <c r="N2139">
        <v>1047.5899999999999</v>
      </c>
      <c r="R2139" t="s">
        <v>52</v>
      </c>
      <c r="S2139">
        <v>42.225555999999997</v>
      </c>
      <c r="T2139">
        <v>-87.938889000000003</v>
      </c>
      <c r="U2139">
        <v>3.0975000000000001</v>
      </c>
      <c r="V2139">
        <v>1</v>
      </c>
      <c r="W2139">
        <v>18</v>
      </c>
      <c r="X2139">
        <v>6</v>
      </c>
      <c r="Y2139">
        <v>1130.8900000000001</v>
      </c>
      <c r="Z2139">
        <v>17000703003</v>
      </c>
      <c r="AA2139">
        <v>1629.8372338864999</v>
      </c>
      <c r="AB2139" t="s">
        <v>41</v>
      </c>
      <c r="AC2139" t="s">
        <v>54</v>
      </c>
      <c r="AD2139" t="s">
        <v>54</v>
      </c>
      <c r="AE2139" t="s">
        <v>55</v>
      </c>
      <c r="AF2139" t="s">
        <v>9844</v>
      </c>
    </row>
    <row r="2140" spans="1:32" x14ac:dyDescent="0.25">
      <c r="A2140" t="s">
        <v>9845</v>
      </c>
      <c r="B2140" t="s">
        <v>9846</v>
      </c>
      <c r="C2140" t="s">
        <v>9847</v>
      </c>
      <c r="D2140" t="s">
        <v>9848</v>
      </c>
      <c r="E2140" t="s">
        <v>525</v>
      </c>
      <c r="F2140">
        <v>2</v>
      </c>
      <c r="G2140">
        <v>2022</v>
      </c>
      <c r="H2140" s="1">
        <v>44971.568091539353</v>
      </c>
      <c r="I2140" t="s">
        <v>8601</v>
      </c>
      <c r="J2140">
        <v>1047</v>
      </c>
      <c r="K2140">
        <v>0</v>
      </c>
      <c r="L2140" t="s">
        <v>38</v>
      </c>
      <c r="M2140" t="s">
        <v>51</v>
      </c>
      <c r="N2140">
        <v>1047</v>
      </c>
      <c r="R2140" t="s">
        <v>86</v>
      </c>
      <c r="S2140">
        <v>39.890400999999997</v>
      </c>
      <c r="T2140">
        <v>-74.881416999999999</v>
      </c>
      <c r="U2140">
        <v>1.97675</v>
      </c>
      <c r="V2140">
        <v>1</v>
      </c>
      <c r="W2140">
        <v>0</v>
      </c>
      <c r="X2140">
        <v>0</v>
      </c>
      <c r="Y2140">
        <v>721.43200000000002</v>
      </c>
      <c r="Z2140">
        <v>34007031001</v>
      </c>
      <c r="AA2140">
        <v>770.84927497670992</v>
      </c>
      <c r="AB2140" t="s">
        <v>41</v>
      </c>
      <c r="AC2140" t="s">
        <v>54</v>
      </c>
      <c r="AD2140" t="s">
        <v>54</v>
      </c>
      <c r="AE2140" t="s">
        <v>73</v>
      </c>
      <c r="AF2140" t="s">
        <v>9849</v>
      </c>
    </row>
    <row r="2141" spans="1:32" x14ac:dyDescent="0.25">
      <c r="A2141" t="s">
        <v>9850</v>
      </c>
      <c r="B2141" t="s">
        <v>9851</v>
      </c>
      <c r="C2141" t="s">
        <v>9852</v>
      </c>
      <c r="D2141" t="s">
        <v>3865</v>
      </c>
      <c r="E2141" t="s">
        <v>192</v>
      </c>
      <c r="F2141">
        <v>4</v>
      </c>
      <c r="G2141">
        <v>2022</v>
      </c>
      <c r="H2141" s="1">
        <v>44971.496163622687</v>
      </c>
      <c r="I2141" t="s">
        <v>8601</v>
      </c>
      <c r="J2141">
        <v>1028.51</v>
      </c>
      <c r="K2141">
        <v>0</v>
      </c>
      <c r="L2141" t="s">
        <v>38</v>
      </c>
      <c r="M2141" t="s">
        <v>51</v>
      </c>
      <c r="N2141">
        <v>1028.51</v>
      </c>
      <c r="R2141" t="s">
        <v>86</v>
      </c>
      <c r="S2141">
        <v>34.783884</v>
      </c>
      <c r="T2141">
        <v>-87.701497000000003</v>
      </c>
      <c r="U2141">
        <v>11.769166667</v>
      </c>
      <c r="V2141">
        <v>2</v>
      </c>
      <c r="W2141">
        <v>35</v>
      </c>
      <c r="X2141">
        <v>7.91</v>
      </c>
      <c r="Y2141">
        <v>2649.62</v>
      </c>
      <c r="Z2141">
        <v>1200100028</v>
      </c>
      <c r="AA2141">
        <v>7819.5766282778004</v>
      </c>
      <c r="AB2141" t="s">
        <v>87</v>
      </c>
      <c r="AC2141" t="s">
        <v>54</v>
      </c>
      <c r="AD2141" t="s">
        <v>975</v>
      </c>
      <c r="AE2141" t="s">
        <v>73</v>
      </c>
      <c r="AF2141" t="s">
        <v>9853</v>
      </c>
    </row>
    <row r="2142" spans="1:32" x14ac:dyDescent="0.25">
      <c r="A2142" t="s">
        <v>9854</v>
      </c>
      <c r="B2142" t="s">
        <v>9855</v>
      </c>
      <c r="C2142" t="s">
        <v>9856</v>
      </c>
      <c r="D2142" t="s">
        <v>9857</v>
      </c>
      <c r="E2142" t="s">
        <v>600</v>
      </c>
      <c r="F2142">
        <v>4</v>
      </c>
      <c r="G2142">
        <v>2022</v>
      </c>
      <c r="H2142" s="1">
        <v>44979.2993765625</v>
      </c>
      <c r="I2142" t="s">
        <v>8601</v>
      </c>
      <c r="J2142">
        <v>1025.4000000000001</v>
      </c>
      <c r="K2142">
        <v>0</v>
      </c>
      <c r="L2142" t="s">
        <v>38</v>
      </c>
      <c r="M2142" t="s">
        <v>51</v>
      </c>
      <c r="N2142">
        <v>1025.4000000000001</v>
      </c>
      <c r="R2142" t="s">
        <v>86</v>
      </c>
      <c r="S2142">
        <v>28.577819999999999</v>
      </c>
      <c r="T2142">
        <v>-81.581992999999997</v>
      </c>
      <c r="U2142">
        <v>0.96916666699999998</v>
      </c>
      <c r="V2142">
        <v>1</v>
      </c>
      <c r="W2142">
        <v>7.5</v>
      </c>
      <c r="X2142">
        <v>0</v>
      </c>
      <c r="Y2142">
        <v>354.3</v>
      </c>
      <c r="Z2142">
        <v>12000019001</v>
      </c>
      <c r="AA2142">
        <v>619.15604415799999</v>
      </c>
      <c r="AB2142" t="s">
        <v>544</v>
      </c>
      <c r="AC2142" t="s">
        <v>54</v>
      </c>
      <c r="AD2142" t="s">
        <v>54</v>
      </c>
      <c r="AE2142" t="s">
        <v>73</v>
      </c>
      <c r="AF2142" t="s">
        <v>9858</v>
      </c>
    </row>
    <row r="2143" spans="1:32" x14ac:dyDescent="0.25">
      <c r="A2143" t="s">
        <v>9859</v>
      </c>
      <c r="B2143" t="s">
        <v>9860</v>
      </c>
      <c r="C2143" t="s">
        <v>9861</v>
      </c>
      <c r="D2143" t="s">
        <v>9862</v>
      </c>
      <c r="E2143" t="s">
        <v>253</v>
      </c>
      <c r="F2143">
        <v>5</v>
      </c>
      <c r="G2143">
        <v>2022</v>
      </c>
      <c r="H2143" s="1">
        <v>44965.573529074078</v>
      </c>
      <c r="I2143" t="s">
        <v>8601</v>
      </c>
      <c r="J2143">
        <v>1016.87</v>
      </c>
      <c r="K2143">
        <v>0</v>
      </c>
      <c r="L2143" t="s">
        <v>38</v>
      </c>
      <c r="M2143" t="s">
        <v>79</v>
      </c>
      <c r="Q2143">
        <v>1016.87</v>
      </c>
      <c r="R2143" t="s">
        <v>52</v>
      </c>
      <c r="S2143">
        <v>40.173943999999999</v>
      </c>
      <c r="T2143">
        <v>-85.503193999999993</v>
      </c>
      <c r="U2143">
        <v>1.08175</v>
      </c>
      <c r="V2143">
        <v>1</v>
      </c>
      <c r="W2143">
        <v>2</v>
      </c>
      <c r="X2143">
        <v>1.1000000000000001</v>
      </c>
      <c r="Y2143">
        <v>394.11239999999998</v>
      </c>
      <c r="Z2143">
        <v>18000508001</v>
      </c>
      <c r="AA2143">
        <v>351.46210741909999</v>
      </c>
      <c r="AB2143" t="s">
        <v>407</v>
      </c>
      <c r="AC2143" t="s">
        <v>54</v>
      </c>
      <c r="AD2143" t="s">
        <v>54</v>
      </c>
      <c r="AE2143" t="s">
        <v>73</v>
      </c>
      <c r="AF2143" t="s">
        <v>9863</v>
      </c>
    </row>
    <row r="2144" spans="1:32" x14ac:dyDescent="0.25">
      <c r="A2144" t="s">
        <v>9864</v>
      </c>
      <c r="B2144" t="s">
        <v>9865</v>
      </c>
      <c r="C2144" t="s">
        <v>9866</v>
      </c>
      <c r="D2144" t="s">
        <v>9867</v>
      </c>
      <c r="E2144" t="s">
        <v>36</v>
      </c>
      <c r="F2144">
        <v>9</v>
      </c>
      <c r="G2144">
        <v>2022</v>
      </c>
      <c r="H2144" s="1">
        <v>44988.552159675928</v>
      </c>
      <c r="I2144" t="s">
        <v>8601</v>
      </c>
      <c r="J2144">
        <v>1009.4</v>
      </c>
      <c r="K2144">
        <v>0</v>
      </c>
      <c r="L2144" t="s">
        <v>38</v>
      </c>
      <c r="M2144" t="s">
        <v>679</v>
      </c>
      <c r="O2144">
        <v>1009</v>
      </c>
      <c r="R2144" t="s">
        <v>52</v>
      </c>
      <c r="S2144">
        <v>36.545789999999997</v>
      </c>
      <c r="T2144">
        <v>-119.39122</v>
      </c>
      <c r="Z2144">
        <v>6005177001</v>
      </c>
      <c r="AA2144">
        <v>965.15501001099994</v>
      </c>
      <c r="AB2144" t="s">
        <v>1420</v>
      </c>
      <c r="AC2144" t="s">
        <v>72</v>
      </c>
      <c r="AD2144" t="s">
        <v>54</v>
      </c>
      <c r="AE2144" t="s">
        <v>73</v>
      </c>
      <c r="AF2144" t="s">
        <v>9868</v>
      </c>
    </row>
    <row r="2145" spans="1:32" x14ac:dyDescent="0.25">
      <c r="A2145" t="s">
        <v>9869</v>
      </c>
      <c r="B2145" t="s">
        <v>9870</v>
      </c>
      <c r="C2145" t="s">
        <v>9871</v>
      </c>
      <c r="D2145" t="s">
        <v>5827</v>
      </c>
      <c r="E2145" t="s">
        <v>111</v>
      </c>
      <c r="F2145">
        <v>4</v>
      </c>
      <c r="G2145">
        <v>2022</v>
      </c>
      <c r="H2145" s="1">
        <v>44952.563764606479</v>
      </c>
      <c r="I2145" t="s">
        <v>8601</v>
      </c>
      <c r="J2145">
        <v>1009</v>
      </c>
      <c r="K2145">
        <v>0</v>
      </c>
      <c r="L2145" t="s">
        <v>38</v>
      </c>
      <c r="M2145" t="s">
        <v>79</v>
      </c>
      <c r="Q2145">
        <v>1009</v>
      </c>
      <c r="R2145" t="s">
        <v>86</v>
      </c>
      <c r="S2145">
        <v>34.136305999999998</v>
      </c>
      <c r="T2145">
        <v>-84.567306000000002</v>
      </c>
      <c r="U2145">
        <v>3.1052416669999996</v>
      </c>
      <c r="V2145">
        <v>2</v>
      </c>
      <c r="W2145">
        <v>6</v>
      </c>
      <c r="X2145">
        <v>2.7</v>
      </c>
      <c r="Y2145">
        <v>1012.1692</v>
      </c>
      <c r="AB2145" t="s">
        <v>41</v>
      </c>
      <c r="AC2145" t="s">
        <v>54</v>
      </c>
      <c r="AD2145" t="s">
        <v>54</v>
      </c>
      <c r="AE2145" t="s">
        <v>73</v>
      </c>
      <c r="AF2145" t="s">
        <v>9872</v>
      </c>
    </row>
    <row r="2146" spans="1:32" x14ac:dyDescent="0.25">
      <c r="A2146" t="s">
        <v>9873</v>
      </c>
      <c r="B2146" t="s">
        <v>9874</v>
      </c>
      <c r="C2146" t="s">
        <v>9875</v>
      </c>
      <c r="D2146" t="s">
        <v>9876</v>
      </c>
      <c r="E2146" t="s">
        <v>136</v>
      </c>
      <c r="F2146">
        <v>4</v>
      </c>
      <c r="G2146">
        <v>2022</v>
      </c>
      <c r="H2146" s="1">
        <v>44974.605670092591</v>
      </c>
      <c r="I2146" t="s">
        <v>8601</v>
      </c>
      <c r="J2146">
        <v>1006.06</v>
      </c>
      <c r="K2146">
        <v>0</v>
      </c>
      <c r="L2146" t="s">
        <v>38</v>
      </c>
      <c r="M2146" t="s">
        <v>39</v>
      </c>
      <c r="N2146">
        <v>485.8</v>
      </c>
      <c r="Q2146">
        <v>520.20000000000005</v>
      </c>
      <c r="R2146" t="s">
        <v>214</v>
      </c>
      <c r="S2146">
        <v>35.896448999999997</v>
      </c>
      <c r="T2146">
        <v>-79.025655</v>
      </c>
      <c r="U2146">
        <v>4.2011416669999999</v>
      </c>
      <c r="V2146">
        <v>1</v>
      </c>
      <c r="W2146">
        <v>14.5</v>
      </c>
      <c r="X2146">
        <v>0</v>
      </c>
      <c r="Y2146">
        <v>1533.3524</v>
      </c>
      <c r="Z2146">
        <v>37006805001</v>
      </c>
      <c r="AA2146">
        <v>3514.6210741909999</v>
      </c>
      <c r="AB2146" t="s">
        <v>53</v>
      </c>
      <c r="AC2146" t="s">
        <v>42</v>
      </c>
      <c r="AD2146" t="s">
        <v>54</v>
      </c>
      <c r="AE2146" t="s">
        <v>55</v>
      </c>
      <c r="AF2146" t="s">
        <v>9877</v>
      </c>
    </row>
    <row r="2147" spans="1:32" x14ac:dyDescent="0.25">
      <c r="A2147" t="s">
        <v>9878</v>
      </c>
      <c r="B2147" t="s">
        <v>9879</v>
      </c>
      <c r="C2147" t="s">
        <v>9880</v>
      </c>
      <c r="D2147" t="s">
        <v>9881</v>
      </c>
      <c r="E2147" t="s">
        <v>85</v>
      </c>
      <c r="F2147">
        <v>2</v>
      </c>
      <c r="G2147">
        <v>2022</v>
      </c>
      <c r="H2147" s="1">
        <v>44972.634188217591</v>
      </c>
      <c r="I2147" t="s">
        <v>8601</v>
      </c>
      <c r="J2147">
        <v>1005.19</v>
      </c>
      <c r="K2147">
        <v>0</v>
      </c>
      <c r="L2147" t="s">
        <v>38</v>
      </c>
      <c r="M2147" t="s">
        <v>51</v>
      </c>
      <c r="N2147">
        <v>1005.19</v>
      </c>
      <c r="R2147" t="s">
        <v>214</v>
      </c>
      <c r="S2147">
        <v>41.036971999999999</v>
      </c>
      <c r="T2147">
        <v>-73.940027999999998</v>
      </c>
      <c r="U2147">
        <v>7.3523333329999998</v>
      </c>
      <c r="V2147">
        <v>1</v>
      </c>
      <c r="W2147">
        <v>12.75</v>
      </c>
      <c r="X2147">
        <v>0</v>
      </c>
      <c r="Y2147">
        <v>2679.2460000000001</v>
      </c>
      <c r="Z2147">
        <v>36003091001</v>
      </c>
      <c r="AA2147">
        <v>4126.6750343130707</v>
      </c>
      <c r="AB2147" t="s">
        <v>54</v>
      </c>
      <c r="AC2147" t="s">
        <v>54</v>
      </c>
      <c r="AD2147" t="s">
        <v>43</v>
      </c>
      <c r="AE2147" t="s">
        <v>65</v>
      </c>
      <c r="AF2147" t="s">
        <v>9882</v>
      </c>
    </row>
    <row r="2148" spans="1:32" x14ac:dyDescent="0.25">
      <c r="A2148" t="s">
        <v>9883</v>
      </c>
      <c r="B2148" t="s">
        <v>9884</v>
      </c>
      <c r="C2148" t="s">
        <v>9885</v>
      </c>
      <c r="D2148" t="s">
        <v>9886</v>
      </c>
      <c r="E2148" t="s">
        <v>159</v>
      </c>
      <c r="F2148">
        <v>10</v>
      </c>
      <c r="G2148">
        <v>2022</v>
      </c>
      <c r="H2148" s="1">
        <v>44959.501575092596</v>
      </c>
      <c r="I2148" t="s">
        <v>8601</v>
      </c>
      <c r="J2148">
        <v>1001.88</v>
      </c>
      <c r="K2148">
        <v>0</v>
      </c>
      <c r="L2148" t="s">
        <v>38</v>
      </c>
      <c r="M2148" t="s">
        <v>79</v>
      </c>
      <c r="Q2148">
        <v>1001.88</v>
      </c>
      <c r="R2148" t="s">
        <v>52</v>
      </c>
      <c r="S2148">
        <v>47.673969999999997</v>
      </c>
      <c r="T2148">
        <v>-122.629947</v>
      </c>
      <c r="U2148">
        <v>0</v>
      </c>
      <c r="V2148">
        <v>1</v>
      </c>
      <c r="W2148">
        <v>6</v>
      </c>
      <c r="X2148">
        <v>0</v>
      </c>
      <c r="Y2148">
        <v>0</v>
      </c>
      <c r="Z2148">
        <v>53000627001</v>
      </c>
      <c r="AA2148">
        <v>2567.6765360670006</v>
      </c>
      <c r="AB2148" t="s">
        <v>53</v>
      </c>
      <c r="AC2148" t="s">
        <v>54</v>
      </c>
      <c r="AD2148" t="s">
        <v>54</v>
      </c>
      <c r="AE2148" t="s">
        <v>55</v>
      </c>
      <c r="AF2148" t="s">
        <v>9887</v>
      </c>
    </row>
    <row r="2149" spans="1:32" x14ac:dyDescent="0.25">
      <c r="A2149" t="s">
        <v>9888</v>
      </c>
      <c r="B2149" t="s">
        <v>9889</v>
      </c>
      <c r="C2149" t="s">
        <v>9890</v>
      </c>
      <c r="D2149" t="s">
        <v>9891</v>
      </c>
      <c r="E2149" t="s">
        <v>36</v>
      </c>
      <c r="F2149">
        <v>9</v>
      </c>
      <c r="G2149">
        <v>2022</v>
      </c>
      <c r="H2149" s="1">
        <v>44978.588992708334</v>
      </c>
      <c r="I2149" t="s">
        <v>8601</v>
      </c>
      <c r="J2149">
        <v>986</v>
      </c>
      <c r="K2149">
        <v>0</v>
      </c>
      <c r="L2149" t="s">
        <v>38</v>
      </c>
      <c r="M2149" t="s">
        <v>79</v>
      </c>
      <c r="Q2149">
        <v>986</v>
      </c>
      <c r="R2149" t="s">
        <v>86</v>
      </c>
      <c r="S2149">
        <v>34.424610999999999</v>
      </c>
      <c r="T2149">
        <v>-119.836083</v>
      </c>
      <c r="U2149">
        <v>1.575</v>
      </c>
      <c r="V2149">
        <v>1</v>
      </c>
      <c r="W2149">
        <v>9.8000000000000007</v>
      </c>
      <c r="X2149">
        <v>0</v>
      </c>
      <c r="Y2149">
        <v>573.6</v>
      </c>
      <c r="Z2149">
        <v>6003021001</v>
      </c>
      <c r="AA2149">
        <v>2676.9393673889999</v>
      </c>
      <c r="AB2149" t="s">
        <v>53</v>
      </c>
      <c r="AC2149" t="s">
        <v>54</v>
      </c>
      <c r="AD2149" t="s">
        <v>54</v>
      </c>
      <c r="AE2149" t="s">
        <v>827</v>
      </c>
      <c r="AF2149" t="s">
        <v>9892</v>
      </c>
    </row>
    <row r="2150" spans="1:32" x14ac:dyDescent="0.25">
      <c r="A2150" t="s">
        <v>9893</v>
      </c>
      <c r="B2150" t="s">
        <v>9894</v>
      </c>
      <c r="C2150" t="s">
        <v>9895</v>
      </c>
      <c r="D2150" t="s">
        <v>9896</v>
      </c>
      <c r="E2150" t="s">
        <v>36</v>
      </c>
      <c r="F2150">
        <v>9</v>
      </c>
      <c r="G2150">
        <v>2022</v>
      </c>
      <c r="H2150" s="1">
        <v>44963.674027986111</v>
      </c>
      <c r="I2150" t="s">
        <v>8601</v>
      </c>
      <c r="J2150">
        <v>980.71</v>
      </c>
      <c r="K2150">
        <v>0</v>
      </c>
      <c r="L2150" t="s">
        <v>38</v>
      </c>
      <c r="M2150" t="s">
        <v>51</v>
      </c>
      <c r="N2150">
        <v>980.71</v>
      </c>
      <c r="R2150" t="s">
        <v>490</v>
      </c>
      <c r="S2150">
        <v>36.889969999999998</v>
      </c>
      <c r="T2150">
        <v>-121.78815</v>
      </c>
      <c r="U2150">
        <v>2.1074999999999999</v>
      </c>
      <c r="V2150">
        <v>1</v>
      </c>
      <c r="W2150">
        <v>36</v>
      </c>
      <c r="X2150">
        <v>12</v>
      </c>
      <c r="Y2150">
        <v>768.85</v>
      </c>
      <c r="Z2150">
        <v>6003044001</v>
      </c>
      <c r="AA2150">
        <v>2804.4126705980002</v>
      </c>
      <c r="AB2150" t="s">
        <v>118</v>
      </c>
      <c r="AC2150" t="s">
        <v>562</v>
      </c>
      <c r="AD2150" t="s">
        <v>54</v>
      </c>
      <c r="AE2150" t="s">
        <v>65</v>
      </c>
      <c r="AF2150" t="s">
        <v>9897</v>
      </c>
    </row>
    <row r="2151" spans="1:32" x14ac:dyDescent="0.25">
      <c r="A2151" t="s">
        <v>9898</v>
      </c>
      <c r="B2151" t="s">
        <v>9899</v>
      </c>
      <c r="C2151" t="s">
        <v>9900</v>
      </c>
      <c r="D2151" t="s">
        <v>1764</v>
      </c>
      <c r="E2151" t="s">
        <v>1719</v>
      </c>
      <c r="F2151">
        <v>7</v>
      </c>
      <c r="G2151">
        <v>2022</v>
      </c>
      <c r="H2151" s="1">
        <v>44974.755807650465</v>
      </c>
      <c r="I2151" t="s">
        <v>8601</v>
      </c>
      <c r="J2151">
        <v>970.25</v>
      </c>
      <c r="K2151">
        <v>0</v>
      </c>
      <c r="L2151" t="s">
        <v>38</v>
      </c>
      <c r="M2151" t="s">
        <v>51</v>
      </c>
      <c r="N2151">
        <v>970.25</v>
      </c>
      <c r="R2151" t="s">
        <v>52</v>
      </c>
      <c r="S2151">
        <v>38.91572</v>
      </c>
      <c r="T2151">
        <v>-94.799239999999998</v>
      </c>
      <c r="Z2151">
        <v>20000498002</v>
      </c>
      <c r="AA2151">
        <v>2549.4660641800001</v>
      </c>
      <c r="AB2151" t="s">
        <v>53</v>
      </c>
      <c r="AC2151" t="s">
        <v>757</v>
      </c>
      <c r="AD2151" t="s">
        <v>54</v>
      </c>
      <c r="AE2151" t="s">
        <v>65</v>
      </c>
      <c r="AF2151" t="s">
        <v>9901</v>
      </c>
    </row>
    <row r="2152" spans="1:32" x14ac:dyDescent="0.25">
      <c r="A2152" t="s">
        <v>9902</v>
      </c>
      <c r="B2152" t="s">
        <v>9903</v>
      </c>
      <c r="C2152" t="s">
        <v>9903</v>
      </c>
      <c r="D2152" t="s">
        <v>98</v>
      </c>
      <c r="E2152" t="s">
        <v>99</v>
      </c>
      <c r="F2152">
        <v>6</v>
      </c>
      <c r="G2152">
        <v>2022</v>
      </c>
      <c r="H2152" s="1">
        <v>44833.87171378472</v>
      </c>
      <c r="I2152" t="s">
        <v>8601</v>
      </c>
      <c r="J2152">
        <v>959.5</v>
      </c>
      <c r="K2152">
        <v>0</v>
      </c>
      <c r="L2152" t="s">
        <v>38</v>
      </c>
      <c r="M2152" t="s">
        <v>51</v>
      </c>
      <c r="N2152">
        <v>859.5</v>
      </c>
      <c r="R2152" t="s">
        <v>52</v>
      </c>
      <c r="S2152">
        <v>29.710068</v>
      </c>
      <c r="T2152">
        <v>-95.651953000000006</v>
      </c>
      <c r="U2152">
        <v>3.5195833329999999</v>
      </c>
      <c r="V2152">
        <v>1</v>
      </c>
      <c r="W2152">
        <v>11</v>
      </c>
      <c r="X2152">
        <v>0</v>
      </c>
      <c r="Y2152">
        <v>1284.6969999999999</v>
      </c>
      <c r="AB2152" t="s">
        <v>41</v>
      </c>
      <c r="AC2152" t="s">
        <v>54</v>
      </c>
      <c r="AD2152" t="s">
        <v>54</v>
      </c>
      <c r="AE2152" t="s">
        <v>73</v>
      </c>
      <c r="AF2152" t="s">
        <v>9904</v>
      </c>
    </row>
    <row r="2153" spans="1:32" x14ac:dyDescent="0.25">
      <c r="A2153" t="s">
        <v>9905</v>
      </c>
      <c r="B2153" t="s">
        <v>9906</v>
      </c>
      <c r="C2153" t="s">
        <v>9907</v>
      </c>
      <c r="D2153" t="s">
        <v>672</v>
      </c>
      <c r="E2153" t="s">
        <v>93</v>
      </c>
      <c r="F2153">
        <v>4</v>
      </c>
      <c r="G2153">
        <v>2022</v>
      </c>
      <c r="H2153" s="1">
        <v>44950.504828738427</v>
      </c>
      <c r="I2153" t="s">
        <v>8601</v>
      </c>
      <c r="J2153">
        <v>953.32</v>
      </c>
      <c r="K2153">
        <v>0</v>
      </c>
      <c r="L2153" t="s">
        <v>38</v>
      </c>
      <c r="M2153" t="s">
        <v>79</v>
      </c>
      <c r="Q2153">
        <v>953.32</v>
      </c>
      <c r="R2153" t="s">
        <v>94</v>
      </c>
      <c r="S2153">
        <v>38.122354000000001</v>
      </c>
      <c r="T2153">
        <v>-85.587648000000002</v>
      </c>
      <c r="U2153">
        <v>5.4815833329999997</v>
      </c>
      <c r="V2153">
        <v>1</v>
      </c>
      <c r="W2153">
        <v>7.5</v>
      </c>
      <c r="X2153">
        <v>5.9560000000000004</v>
      </c>
      <c r="Y2153">
        <v>1992.7750000000001</v>
      </c>
      <c r="Z2153">
        <v>21000026001</v>
      </c>
      <c r="AA2153">
        <v>1979.4782941169001</v>
      </c>
      <c r="AB2153" t="s">
        <v>54</v>
      </c>
      <c r="AC2153" t="s">
        <v>54</v>
      </c>
      <c r="AD2153" t="s">
        <v>54</v>
      </c>
      <c r="AE2153" t="s">
        <v>73</v>
      </c>
      <c r="AF2153" t="s">
        <v>9908</v>
      </c>
    </row>
    <row r="2154" spans="1:32" x14ac:dyDescent="0.25">
      <c r="A2154" t="s">
        <v>9909</v>
      </c>
      <c r="B2154" t="s">
        <v>9910</v>
      </c>
      <c r="C2154" t="s">
        <v>9911</v>
      </c>
      <c r="D2154" t="s">
        <v>9912</v>
      </c>
      <c r="E2154" t="s">
        <v>600</v>
      </c>
      <c r="F2154">
        <v>4</v>
      </c>
      <c r="G2154">
        <v>2022</v>
      </c>
      <c r="H2154" s="1">
        <v>44938.51057554398</v>
      </c>
      <c r="I2154" t="s">
        <v>8601</v>
      </c>
      <c r="J2154">
        <v>953</v>
      </c>
      <c r="K2154">
        <v>0</v>
      </c>
      <c r="L2154" t="s">
        <v>38</v>
      </c>
      <c r="M2154" t="s">
        <v>79</v>
      </c>
      <c r="Q2154">
        <v>953</v>
      </c>
      <c r="R2154" t="s">
        <v>94</v>
      </c>
      <c r="S2154">
        <v>26.471599000000001</v>
      </c>
      <c r="T2154">
        <v>-81.791770999999997</v>
      </c>
      <c r="Z2154">
        <v>12000126028</v>
      </c>
      <c r="AA2154">
        <v>1961.2678222299</v>
      </c>
      <c r="AB2154" t="s">
        <v>54</v>
      </c>
      <c r="AC2154" t="s">
        <v>54</v>
      </c>
      <c r="AD2154" t="s">
        <v>54</v>
      </c>
      <c r="AE2154" t="s">
        <v>73</v>
      </c>
      <c r="AF2154" t="s">
        <v>9913</v>
      </c>
    </row>
    <row r="2155" spans="1:32" x14ac:dyDescent="0.25">
      <c r="A2155" t="s">
        <v>9914</v>
      </c>
      <c r="B2155" t="s">
        <v>9915</v>
      </c>
      <c r="C2155" t="s">
        <v>9915</v>
      </c>
      <c r="D2155" t="s">
        <v>9916</v>
      </c>
      <c r="E2155" t="s">
        <v>99</v>
      </c>
      <c r="F2155">
        <v>6</v>
      </c>
      <c r="G2155">
        <v>2022</v>
      </c>
      <c r="H2155" s="1">
        <v>44820.424515162034</v>
      </c>
      <c r="I2155" t="s">
        <v>8601</v>
      </c>
      <c r="J2155">
        <v>951</v>
      </c>
      <c r="K2155">
        <v>0</v>
      </c>
      <c r="L2155" t="s">
        <v>38</v>
      </c>
      <c r="M2155" t="s">
        <v>79</v>
      </c>
      <c r="Q2155">
        <v>951</v>
      </c>
      <c r="R2155" t="s">
        <v>94</v>
      </c>
      <c r="S2155">
        <v>29.940988999999998</v>
      </c>
      <c r="T2155">
        <v>-93.887922000000003</v>
      </c>
      <c r="U2155">
        <v>2.2534166670000002</v>
      </c>
      <c r="V2155">
        <v>1</v>
      </c>
      <c r="W2155">
        <v>5.32</v>
      </c>
      <c r="X2155">
        <v>5.32</v>
      </c>
      <c r="Y2155">
        <v>824.55399999999997</v>
      </c>
      <c r="AB2155" t="s">
        <v>41</v>
      </c>
      <c r="AC2155" t="s">
        <v>54</v>
      </c>
      <c r="AD2155" t="s">
        <v>54</v>
      </c>
      <c r="AE2155" t="s">
        <v>65</v>
      </c>
      <c r="AF2155" t="s">
        <v>9917</v>
      </c>
    </row>
    <row r="2156" spans="1:32" x14ac:dyDescent="0.25">
      <c r="A2156" t="s">
        <v>9918</v>
      </c>
      <c r="B2156" t="s">
        <v>9919</v>
      </c>
      <c r="C2156" t="s">
        <v>9919</v>
      </c>
      <c r="D2156" t="s">
        <v>9920</v>
      </c>
      <c r="E2156" t="s">
        <v>99</v>
      </c>
      <c r="F2156">
        <v>6</v>
      </c>
      <c r="G2156">
        <v>2022</v>
      </c>
      <c r="H2156" s="1">
        <v>44841.426420844909</v>
      </c>
      <c r="I2156" t="s">
        <v>8601</v>
      </c>
      <c r="J2156">
        <v>947.69</v>
      </c>
      <c r="K2156">
        <v>0</v>
      </c>
      <c r="L2156" t="s">
        <v>38</v>
      </c>
      <c r="M2156" t="s">
        <v>79</v>
      </c>
      <c r="Q2156">
        <v>947.69</v>
      </c>
      <c r="R2156" t="s">
        <v>94</v>
      </c>
      <c r="S2156">
        <v>33.104166999999997</v>
      </c>
      <c r="T2156">
        <v>-96.889443999999997</v>
      </c>
      <c r="U2156">
        <v>3.5291666670000001</v>
      </c>
      <c r="V2156">
        <v>1</v>
      </c>
      <c r="W2156">
        <v>0</v>
      </c>
      <c r="X2156">
        <v>4.5</v>
      </c>
      <c r="Y2156">
        <v>1288.1300000000001</v>
      </c>
      <c r="Z2156">
        <v>48004269002</v>
      </c>
      <c r="AA2156">
        <v>1782.8051977372995</v>
      </c>
      <c r="AB2156" t="s">
        <v>54</v>
      </c>
      <c r="AC2156" t="s">
        <v>54</v>
      </c>
      <c r="AD2156" t="s">
        <v>54</v>
      </c>
      <c r="AE2156" t="s">
        <v>73</v>
      </c>
      <c r="AF2156" t="s">
        <v>9921</v>
      </c>
    </row>
    <row r="2157" spans="1:32" x14ac:dyDescent="0.25">
      <c r="A2157" t="s">
        <v>9922</v>
      </c>
      <c r="B2157" t="s">
        <v>9923</v>
      </c>
      <c r="C2157" t="s">
        <v>9924</v>
      </c>
      <c r="D2157" t="s">
        <v>9925</v>
      </c>
      <c r="E2157" t="s">
        <v>1449</v>
      </c>
      <c r="F2157">
        <v>3</v>
      </c>
      <c r="G2157">
        <v>2022</v>
      </c>
      <c r="H2157" s="1">
        <v>44943.47869340278</v>
      </c>
      <c r="I2157" t="s">
        <v>8601</v>
      </c>
      <c r="J2157">
        <v>938</v>
      </c>
      <c r="K2157">
        <v>0</v>
      </c>
      <c r="L2157" t="s">
        <v>38</v>
      </c>
      <c r="M2157" t="s">
        <v>51</v>
      </c>
      <c r="N2157">
        <v>938</v>
      </c>
      <c r="R2157" t="s">
        <v>52</v>
      </c>
      <c r="S2157">
        <v>39.656730000000003</v>
      </c>
      <c r="T2157">
        <v>-79.992267999999996</v>
      </c>
      <c r="U2157">
        <v>0</v>
      </c>
      <c r="V2157">
        <v>2</v>
      </c>
      <c r="W2157">
        <v>20.8</v>
      </c>
      <c r="X2157">
        <v>0</v>
      </c>
      <c r="Y2157">
        <v>0</v>
      </c>
      <c r="Z2157">
        <v>54003011001</v>
      </c>
      <c r="AA2157">
        <v>5153.5635440209999</v>
      </c>
      <c r="AB2157" t="s">
        <v>53</v>
      </c>
      <c r="AC2157" t="s">
        <v>3356</v>
      </c>
      <c r="AD2157" t="s">
        <v>54</v>
      </c>
      <c r="AE2157" t="s">
        <v>73</v>
      </c>
      <c r="AF2157" t="s">
        <v>9926</v>
      </c>
    </row>
    <row r="2158" spans="1:32" x14ac:dyDescent="0.25">
      <c r="A2158" t="s">
        <v>9927</v>
      </c>
      <c r="B2158" t="s">
        <v>9928</v>
      </c>
      <c r="C2158" t="s">
        <v>9929</v>
      </c>
      <c r="D2158" t="s">
        <v>9930</v>
      </c>
      <c r="E2158" t="s">
        <v>525</v>
      </c>
      <c r="F2158">
        <v>2</v>
      </c>
      <c r="G2158">
        <v>2022</v>
      </c>
      <c r="H2158" s="1">
        <v>44984.674195428241</v>
      </c>
      <c r="I2158" t="s">
        <v>8601</v>
      </c>
      <c r="J2158">
        <v>936.35</v>
      </c>
      <c r="K2158">
        <v>0</v>
      </c>
      <c r="L2158" t="s">
        <v>38</v>
      </c>
      <c r="M2158" t="s">
        <v>479</v>
      </c>
      <c r="P2158">
        <v>752.79</v>
      </c>
      <c r="Q2158">
        <v>183.57</v>
      </c>
      <c r="R2158" t="s">
        <v>806</v>
      </c>
      <c r="S2158">
        <v>39.013370999999999</v>
      </c>
      <c r="T2158">
        <v>-74.874009999999998</v>
      </c>
      <c r="U2158">
        <v>9.9408333340000006</v>
      </c>
      <c r="V2158">
        <v>2</v>
      </c>
      <c r="W2158">
        <v>14.18</v>
      </c>
      <c r="X2158">
        <v>0</v>
      </c>
      <c r="Y2158">
        <v>2337.21</v>
      </c>
      <c r="Z2158">
        <v>34004015001</v>
      </c>
      <c r="AA2158">
        <v>5277.0305434148613</v>
      </c>
      <c r="AB2158" t="s">
        <v>54</v>
      </c>
      <c r="AC2158" t="s">
        <v>54</v>
      </c>
      <c r="AD2158" t="s">
        <v>54</v>
      </c>
      <c r="AE2158" t="s">
        <v>65</v>
      </c>
      <c r="AF2158" t="s">
        <v>9931</v>
      </c>
    </row>
    <row r="2159" spans="1:32" x14ac:dyDescent="0.25">
      <c r="A2159" t="s">
        <v>9932</v>
      </c>
      <c r="B2159" t="s">
        <v>9933</v>
      </c>
      <c r="C2159" t="s">
        <v>9934</v>
      </c>
      <c r="D2159" t="s">
        <v>9935</v>
      </c>
      <c r="E2159" t="s">
        <v>213</v>
      </c>
      <c r="F2159">
        <v>3</v>
      </c>
      <c r="G2159">
        <v>2022</v>
      </c>
      <c r="H2159" s="1">
        <v>44945.445731562497</v>
      </c>
      <c r="I2159" t="s">
        <v>8601</v>
      </c>
      <c r="J2159">
        <v>930.39</v>
      </c>
      <c r="K2159">
        <v>0</v>
      </c>
      <c r="L2159" t="s">
        <v>38</v>
      </c>
      <c r="M2159" t="s">
        <v>679</v>
      </c>
      <c r="O2159">
        <v>930</v>
      </c>
      <c r="R2159" t="s">
        <v>52</v>
      </c>
      <c r="S2159">
        <v>41.348610999999998</v>
      </c>
      <c r="T2159">
        <v>-75.780179000000004</v>
      </c>
      <c r="U2159">
        <v>3.540975</v>
      </c>
      <c r="V2159">
        <v>1</v>
      </c>
      <c r="W2159">
        <v>6</v>
      </c>
      <c r="X2159">
        <v>0</v>
      </c>
      <c r="Y2159">
        <v>1289.5182</v>
      </c>
      <c r="Z2159">
        <v>42002105001</v>
      </c>
      <c r="AA2159">
        <v>1999.5098131926004</v>
      </c>
      <c r="AB2159" t="s">
        <v>87</v>
      </c>
      <c r="AC2159" t="s">
        <v>54</v>
      </c>
      <c r="AD2159" t="s">
        <v>54</v>
      </c>
      <c r="AE2159" t="s">
        <v>73</v>
      </c>
      <c r="AF2159" t="s">
        <v>9936</v>
      </c>
    </row>
    <row r="2160" spans="1:32" x14ac:dyDescent="0.25">
      <c r="A2160" t="s">
        <v>9937</v>
      </c>
      <c r="B2160" t="s">
        <v>9938</v>
      </c>
      <c r="C2160" t="s">
        <v>9939</v>
      </c>
      <c r="D2160" t="s">
        <v>9940</v>
      </c>
      <c r="E2160" t="s">
        <v>117</v>
      </c>
      <c r="F2160">
        <v>5</v>
      </c>
      <c r="G2160">
        <v>2022</v>
      </c>
      <c r="H2160" s="1">
        <v>44958.661182800926</v>
      </c>
      <c r="I2160" t="s">
        <v>8601</v>
      </c>
      <c r="J2160">
        <v>926</v>
      </c>
      <c r="K2160">
        <v>0</v>
      </c>
      <c r="L2160" t="s">
        <v>38</v>
      </c>
      <c r="M2160" t="s">
        <v>39</v>
      </c>
      <c r="N2160">
        <v>917</v>
      </c>
      <c r="Q2160">
        <v>9</v>
      </c>
      <c r="R2160" t="s">
        <v>673</v>
      </c>
      <c r="S2160">
        <v>42.157440000000001</v>
      </c>
      <c r="T2160">
        <v>-87.798255999999995</v>
      </c>
      <c r="U2160">
        <v>14.613333337</v>
      </c>
      <c r="V2160">
        <v>5</v>
      </c>
      <c r="W2160">
        <v>28</v>
      </c>
      <c r="X2160">
        <v>17.8</v>
      </c>
      <c r="Y2160">
        <v>4524.63</v>
      </c>
      <c r="Z2160">
        <v>17000537009</v>
      </c>
      <c r="AA2160">
        <v>5774.5406353677008</v>
      </c>
      <c r="AB2160" t="s">
        <v>54</v>
      </c>
      <c r="AC2160" t="s">
        <v>54</v>
      </c>
      <c r="AD2160" t="s">
        <v>537</v>
      </c>
      <c r="AE2160" t="s">
        <v>54</v>
      </c>
      <c r="AF2160" t="s">
        <v>9941</v>
      </c>
    </row>
    <row r="2161" spans="1:32" x14ac:dyDescent="0.25">
      <c r="A2161" t="s">
        <v>9942</v>
      </c>
      <c r="B2161" t="s">
        <v>9943</v>
      </c>
      <c r="C2161" t="s">
        <v>9944</v>
      </c>
      <c r="D2161" t="s">
        <v>9945</v>
      </c>
      <c r="E2161" t="s">
        <v>36</v>
      </c>
      <c r="F2161">
        <v>9</v>
      </c>
      <c r="G2161">
        <v>2022</v>
      </c>
      <c r="H2161" s="1">
        <v>44959.612491053238</v>
      </c>
      <c r="I2161" t="s">
        <v>8601</v>
      </c>
      <c r="J2161">
        <v>915.8</v>
      </c>
      <c r="K2161">
        <v>0</v>
      </c>
      <c r="L2161" t="s">
        <v>38</v>
      </c>
      <c r="M2161" t="s">
        <v>79</v>
      </c>
      <c r="Q2161">
        <v>915.8</v>
      </c>
      <c r="R2161" t="s">
        <v>52</v>
      </c>
      <c r="S2161">
        <v>35.658332999999999</v>
      </c>
      <c r="T2161">
        <v>-120.691667</v>
      </c>
      <c r="U2161">
        <v>3.9608333330000001</v>
      </c>
      <c r="V2161">
        <v>3</v>
      </c>
      <c r="W2161">
        <v>0</v>
      </c>
      <c r="X2161">
        <v>4.9000000000000004</v>
      </c>
      <c r="Y2161">
        <v>1448.03</v>
      </c>
      <c r="Z2161">
        <v>6003027001</v>
      </c>
      <c r="AA2161">
        <v>1438.627279073</v>
      </c>
      <c r="AB2161" t="s">
        <v>53</v>
      </c>
      <c r="AC2161" t="s">
        <v>757</v>
      </c>
      <c r="AD2161" t="s">
        <v>54</v>
      </c>
      <c r="AE2161" t="s">
        <v>55</v>
      </c>
      <c r="AF2161" t="s">
        <v>9946</v>
      </c>
    </row>
    <row r="2162" spans="1:32" x14ac:dyDescent="0.25">
      <c r="A2162" t="s">
        <v>9947</v>
      </c>
      <c r="B2162" t="s">
        <v>9948</v>
      </c>
      <c r="C2162" t="s">
        <v>9949</v>
      </c>
      <c r="D2162" t="s">
        <v>5969</v>
      </c>
      <c r="E2162" t="s">
        <v>111</v>
      </c>
      <c r="F2162">
        <v>4</v>
      </c>
      <c r="G2162">
        <v>2022</v>
      </c>
      <c r="H2162" s="1">
        <v>44972.639435856479</v>
      </c>
      <c r="I2162" t="s">
        <v>8601</v>
      </c>
      <c r="J2162">
        <v>915.5</v>
      </c>
      <c r="K2162">
        <v>0</v>
      </c>
      <c r="L2162" t="s">
        <v>38</v>
      </c>
      <c r="M2162" t="s">
        <v>79</v>
      </c>
      <c r="Q2162">
        <v>915.5</v>
      </c>
      <c r="R2162" t="s">
        <v>86</v>
      </c>
      <c r="S2162">
        <v>33.481641000000003</v>
      </c>
      <c r="T2162">
        <v>-84.036573000000004</v>
      </c>
      <c r="AB2162" t="s">
        <v>41</v>
      </c>
      <c r="AC2162" t="s">
        <v>54</v>
      </c>
      <c r="AD2162" t="s">
        <v>54</v>
      </c>
      <c r="AE2162" t="s">
        <v>73</v>
      </c>
      <c r="AF2162" t="s">
        <v>9950</v>
      </c>
    </row>
    <row r="2163" spans="1:32" x14ac:dyDescent="0.25">
      <c r="A2163" t="s">
        <v>9951</v>
      </c>
      <c r="B2163" t="s">
        <v>9952</v>
      </c>
      <c r="C2163" t="s">
        <v>9953</v>
      </c>
      <c r="D2163" t="s">
        <v>672</v>
      </c>
      <c r="E2163" t="s">
        <v>93</v>
      </c>
      <c r="F2163">
        <v>4</v>
      </c>
      <c r="G2163">
        <v>2022</v>
      </c>
      <c r="H2163" s="1">
        <v>44950.503979733796</v>
      </c>
      <c r="I2163" t="s">
        <v>8601</v>
      </c>
      <c r="J2163">
        <v>912.1</v>
      </c>
      <c r="K2163">
        <v>0</v>
      </c>
      <c r="L2163" t="s">
        <v>38</v>
      </c>
      <c r="M2163" t="s">
        <v>79</v>
      </c>
      <c r="Q2163">
        <v>912.1</v>
      </c>
      <c r="R2163" t="s">
        <v>94</v>
      </c>
      <c r="S2163">
        <v>38.322221999999996</v>
      </c>
      <c r="T2163">
        <v>-85.555000000000007</v>
      </c>
      <c r="U2163">
        <v>4.6074285709999998</v>
      </c>
      <c r="V2163">
        <v>1</v>
      </c>
      <c r="W2163">
        <v>6</v>
      </c>
      <c r="X2163">
        <v>4.43</v>
      </c>
      <c r="Y2163">
        <v>972.42100000000005</v>
      </c>
      <c r="Z2163">
        <v>21000025002</v>
      </c>
      <c r="AA2163">
        <v>2198.0039567609001</v>
      </c>
      <c r="AB2163" t="s">
        <v>54</v>
      </c>
      <c r="AC2163" t="s">
        <v>54</v>
      </c>
      <c r="AD2163" t="s">
        <v>54</v>
      </c>
      <c r="AE2163" t="s">
        <v>73</v>
      </c>
      <c r="AF2163" t="s">
        <v>9954</v>
      </c>
    </row>
    <row r="2164" spans="1:32" x14ac:dyDescent="0.25">
      <c r="A2164" t="s">
        <v>9955</v>
      </c>
      <c r="B2164" t="s">
        <v>9956</v>
      </c>
      <c r="C2164" t="s">
        <v>9957</v>
      </c>
      <c r="D2164" t="s">
        <v>9958</v>
      </c>
      <c r="E2164" t="s">
        <v>5199</v>
      </c>
      <c r="F2164">
        <v>9</v>
      </c>
      <c r="G2164">
        <v>2022</v>
      </c>
      <c r="H2164" s="1">
        <v>44978.642777847221</v>
      </c>
      <c r="I2164" t="s">
        <v>8601</v>
      </c>
      <c r="J2164">
        <v>910.77</v>
      </c>
      <c r="K2164">
        <v>0</v>
      </c>
      <c r="L2164" t="s">
        <v>38</v>
      </c>
      <c r="M2164" t="s">
        <v>79</v>
      </c>
      <c r="Q2164">
        <v>910.77</v>
      </c>
      <c r="R2164" t="s">
        <v>94</v>
      </c>
      <c r="S2164">
        <v>20.735410000000002</v>
      </c>
      <c r="T2164">
        <v>-156.44444899999999</v>
      </c>
      <c r="Z2164">
        <v>15000009003</v>
      </c>
      <c r="AB2164" t="s">
        <v>41</v>
      </c>
      <c r="AC2164" t="s">
        <v>54</v>
      </c>
      <c r="AD2164" t="s">
        <v>54</v>
      </c>
      <c r="AE2164" t="s">
        <v>65</v>
      </c>
      <c r="AF2164" t="s">
        <v>9959</v>
      </c>
    </row>
    <row r="2165" spans="1:32" x14ac:dyDescent="0.25">
      <c r="A2165" t="s">
        <v>9960</v>
      </c>
      <c r="B2165" t="s">
        <v>9961</v>
      </c>
      <c r="C2165" t="s">
        <v>9962</v>
      </c>
      <c r="D2165" t="s">
        <v>4602</v>
      </c>
      <c r="E2165" t="s">
        <v>600</v>
      </c>
      <c r="F2165">
        <v>4</v>
      </c>
      <c r="G2165">
        <v>2022</v>
      </c>
      <c r="H2165" s="1">
        <v>44973.638926597225</v>
      </c>
      <c r="I2165" t="s">
        <v>8601</v>
      </c>
      <c r="J2165">
        <v>903.78</v>
      </c>
      <c r="K2165">
        <v>36</v>
      </c>
      <c r="L2165" t="s">
        <v>51</v>
      </c>
      <c r="M2165" t="s">
        <v>39</v>
      </c>
      <c r="N2165">
        <v>903.78</v>
      </c>
      <c r="Q2165">
        <v>2.1</v>
      </c>
      <c r="R2165" t="s">
        <v>568</v>
      </c>
      <c r="S2165">
        <v>30.092040000000001</v>
      </c>
      <c r="T2165">
        <v>-81.719070000000002</v>
      </c>
      <c r="U2165">
        <v>1.339583333</v>
      </c>
      <c r="V2165">
        <v>1</v>
      </c>
      <c r="W2165">
        <v>4</v>
      </c>
      <c r="X2165">
        <v>1.5760000000000001</v>
      </c>
      <c r="Y2165">
        <v>487.81900000000002</v>
      </c>
      <c r="Z2165">
        <v>12000102014</v>
      </c>
      <c r="AA2165">
        <v>1092.6283132200001</v>
      </c>
      <c r="AB2165" t="s">
        <v>54</v>
      </c>
      <c r="AC2165" t="s">
        <v>64</v>
      </c>
      <c r="AD2165" t="s">
        <v>54</v>
      </c>
      <c r="AE2165" t="s">
        <v>73</v>
      </c>
      <c r="AF2165" t="s">
        <v>9963</v>
      </c>
    </row>
    <row r="2166" spans="1:32" x14ac:dyDescent="0.25">
      <c r="A2166" t="s">
        <v>9964</v>
      </c>
      <c r="B2166" t="s">
        <v>9965</v>
      </c>
      <c r="C2166" t="s">
        <v>9966</v>
      </c>
      <c r="D2166" t="s">
        <v>4602</v>
      </c>
      <c r="E2166" t="s">
        <v>600</v>
      </c>
      <c r="F2166">
        <v>4</v>
      </c>
      <c r="G2166">
        <v>2022</v>
      </c>
      <c r="H2166" s="1">
        <v>44973.639528993059</v>
      </c>
      <c r="I2166" t="s">
        <v>8601</v>
      </c>
      <c r="J2166">
        <v>903.09</v>
      </c>
      <c r="K2166">
        <v>0</v>
      </c>
      <c r="L2166" t="s">
        <v>38</v>
      </c>
      <c r="M2166" t="s">
        <v>39</v>
      </c>
      <c r="N2166">
        <v>785.59</v>
      </c>
      <c r="Q2166">
        <v>117.5</v>
      </c>
      <c r="R2166" t="s">
        <v>568</v>
      </c>
      <c r="S2166">
        <v>30.173677999999999</v>
      </c>
      <c r="T2166">
        <v>-81.808132999999998</v>
      </c>
      <c r="U2166">
        <v>0.59499999999999997</v>
      </c>
      <c r="V2166">
        <v>1</v>
      </c>
      <c r="W2166">
        <v>4</v>
      </c>
      <c r="X2166">
        <v>1.56</v>
      </c>
      <c r="Y2166">
        <v>217.529</v>
      </c>
      <c r="Z2166">
        <v>12000102002</v>
      </c>
      <c r="AA2166">
        <v>1047.1021335025</v>
      </c>
      <c r="AB2166" t="s">
        <v>54</v>
      </c>
      <c r="AC2166" t="s">
        <v>64</v>
      </c>
      <c r="AD2166" t="s">
        <v>54</v>
      </c>
      <c r="AE2166" t="s">
        <v>73</v>
      </c>
      <c r="AF2166" t="s">
        <v>9967</v>
      </c>
    </row>
    <row r="2167" spans="1:32" x14ac:dyDescent="0.25">
      <c r="A2167" t="s">
        <v>9968</v>
      </c>
      <c r="B2167" t="s">
        <v>9969</v>
      </c>
      <c r="C2167" t="s">
        <v>9970</v>
      </c>
      <c r="D2167" t="s">
        <v>9971</v>
      </c>
      <c r="E2167" t="s">
        <v>951</v>
      </c>
      <c r="F2167">
        <v>1</v>
      </c>
      <c r="G2167">
        <v>2022</v>
      </c>
      <c r="H2167" s="1">
        <v>44986.659474282409</v>
      </c>
      <c r="I2167" t="s">
        <v>8601</v>
      </c>
      <c r="J2167">
        <v>901</v>
      </c>
      <c r="K2167">
        <v>0</v>
      </c>
      <c r="L2167" t="s">
        <v>38</v>
      </c>
      <c r="M2167" t="s">
        <v>79</v>
      </c>
      <c r="Q2167">
        <v>901</v>
      </c>
      <c r="R2167" t="s">
        <v>94</v>
      </c>
      <c r="S2167">
        <v>43.073056000000001</v>
      </c>
      <c r="T2167">
        <v>-70.740832999999995</v>
      </c>
      <c r="U2167">
        <v>3.753333333</v>
      </c>
      <c r="V2167">
        <v>1</v>
      </c>
      <c r="W2167">
        <v>4.8</v>
      </c>
      <c r="X2167">
        <v>0</v>
      </c>
      <c r="Y2167">
        <v>1368.25</v>
      </c>
      <c r="Z2167">
        <v>33000083001</v>
      </c>
      <c r="AA2167">
        <v>2070.5306535518994</v>
      </c>
      <c r="AB2167" t="s">
        <v>54</v>
      </c>
      <c r="AC2167" t="s">
        <v>54</v>
      </c>
      <c r="AD2167" t="s">
        <v>54</v>
      </c>
      <c r="AE2167" t="s">
        <v>65</v>
      </c>
      <c r="AF2167" t="s">
        <v>9972</v>
      </c>
    </row>
    <row r="2168" spans="1:32" x14ac:dyDescent="0.25">
      <c r="A2168" t="s">
        <v>9973</v>
      </c>
      <c r="B2168" t="s">
        <v>9974</v>
      </c>
      <c r="C2168" t="s">
        <v>9975</v>
      </c>
      <c r="D2168" t="s">
        <v>9976</v>
      </c>
      <c r="E2168" t="s">
        <v>159</v>
      </c>
      <c r="F2168">
        <v>10</v>
      </c>
      <c r="G2168">
        <v>2022</v>
      </c>
      <c r="H2168" s="1">
        <v>44970.792475277776</v>
      </c>
      <c r="I2168" t="s">
        <v>8601</v>
      </c>
      <c r="J2168">
        <v>893</v>
      </c>
      <c r="K2168">
        <v>0</v>
      </c>
      <c r="L2168" t="s">
        <v>38</v>
      </c>
      <c r="M2168" t="s">
        <v>63</v>
      </c>
      <c r="P2168">
        <v>893</v>
      </c>
      <c r="R2168" t="s">
        <v>38</v>
      </c>
      <c r="S2168">
        <v>48.521667999999998</v>
      </c>
      <c r="T2168">
        <v>-122.609444</v>
      </c>
      <c r="Z2168">
        <v>53000030001</v>
      </c>
      <c r="AA2168">
        <v>1136.3334457488002</v>
      </c>
      <c r="AB2168" t="s">
        <v>54</v>
      </c>
      <c r="AC2168" t="s">
        <v>64</v>
      </c>
      <c r="AD2168" t="s">
        <v>54</v>
      </c>
      <c r="AE2168" t="s">
        <v>55</v>
      </c>
      <c r="AF2168" t="s">
        <v>9977</v>
      </c>
    </row>
    <row r="2169" spans="1:32" x14ac:dyDescent="0.25">
      <c r="A2169" t="s">
        <v>9978</v>
      </c>
      <c r="B2169" t="s">
        <v>9979</v>
      </c>
      <c r="C2169" t="s">
        <v>9980</v>
      </c>
      <c r="D2169" t="s">
        <v>9093</v>
      </c>
      <c r="E2169" t="s">
        <v>726</v>
      </c>
      <c r="F2169">
        <v>6</v>
      </c>
      <c r="G2169">
        <v>2022</v>
      </c>
      <c r="H2169" s="1">
        <v>44952.427803749997</v>
      </c>
      <c r="I2169" t="s">
        <v>8601</v>
      </c>
      <c r="J2169">
        <v>890.71</v>
      </c>
      <c r="K2169">
        <v>0</v>
      </c>
      <c r="L2169" t="s">
        <v>38</v>
      </c>
      <c r="M2169" t="s">
        <v>51</v>
      </c>
      <c r="N2169">
        <v>890.71</v>
      </c>
      <c r="R2169" t="s">
        <v>52</v>
      </c>
      <c r="S2169">
        <v>34.738889999999998</v>
      </c>
      <c r="T2169">
        <v>-92.179140000000004</v>
      </c>
      <c r="U2169">
        <v>5.7991666669999997</v>
      </c>
      <c r="V2169">
        <v>1</v>
      </c>
      <c r="W2169">
        <v>12</v>
      </c>
      <c r="X2169">
        <v>5.05</v>
      </c>
      <c r="Y2169">
        <v>2113.819</v>
      </c>
      <c r="Z2169">
        <v>5000003002</v>
      </c>
      <c r="AA2169">
        <v>3158.6063488001496</v>
      </c>
      <c r="AB2169" t="s">
        <v>41</v>
      </c>
      <c r="AC2169" t="s">
        <v>54</v>
      </c>
      <c r="AD2169" t="s">
        <v>54</v>
      </c>
      <c r="AE2169" t="s">
        <v>1814</v>
      </c>
      <c r="AF2169" t="s">
        <v>9981</v>
      </c>
    </row>
    <row r="2170" spans="1:32" x14ac:dyDescent="0.25">
      <c r="A2170" t="s">
        <v>9982</v>
      </c>
      <c r="B2170" t="s">
        <v>9983</v>
      </c>
      <c r="C2170" t="s">
        <v>9984</v>
      </c>
      <c r="D2170" t="s">
        <v>9985</v>
      </c>
      <c r="E2170" t="s">
        <v>85</v>
      </c>
      <c r="F2170">
        <v>2</v>
      </c>
      <c r="G2170">
        <v>2022</v>
      </c>
      <c r="H2170" s="1">
        <v>44974.420028078704</v>
      </c>
      <c r="I2170" t="s">
        <v>8601</v>
      </c>
      <c r="J2170">
        <v>889</v>
      </c>
      <c r="K2170">
        <v>0</v>
      </c>
      <c r="L2170" t="s">
        <v>38</v>
      </c>
      <c r="M2170" t="s">
        <v>79</v>
      </c>
      <c r="Q2170">
        <v>889</v>
      </c>
      <c r="R2170" t="s">
        <v>94</v>
      </c>
      <c r="S2170">
        <v>40.584074999999999</v>
      </c>
      <c r="T2170">
        <v>-73.830016000000001</v>
      </c>
      <c r="U2170">
        <v>19.583333329999999</v>
      </c>
      <c r="V2170">
        <v>1</v>
      </c>
      <c r="W2170">
        <v>45</v>
      </c>
      <c r="X2170">
        <v>0</v>
      </c>
      <c r="Y2170">
        <v>7147</v>
      </c>
      <c r="Z2170">
        <v>36002001014</v>
      </c>
      <c r="AA2170">
        <v>12022.553539797402</v>
      </c>
      <c r="AB2170" t="s">
        <v>53</v>
      </c>
      <c r="AC2170" t="s">
        <v>54</v>
      </c>
      <c r="AD2170" t="s">
        <v>54</v>
      </c>
      <c r="AE2170" t="s">
        <v>65</v>
      </c>
      <c r="AF2170" t="s">
        <v>9986</v>
      </c>
    </row>
    <row r="2171" spans="1:32" x14ac:dyDescent="0.25">
      <c r="A2171" t="s">
        <v>9987</v>
      </c>
      <c r="B2171" t="s">
        <v>9988</v>
      </c>
      <c r="C2171" t="s">
        <v>9988</v>
      </c>
      <c r="D2171" t="s">
        <v>3053</v>
      </c>
      <c r="E2171" t="s">
        <v>99</v>
      </c>
      <c r="F2171">
        <v>6</v>
      </c>
      <c r="G2171">
        <v>2022</v>
      </c>
      <c r="H2171" s="1">
        <v>44818.441088182874</v>
      </c>
      <c r="I2171" t="s">
        <v>8601</v>
      </c>
      <c r="J2171">
        <v>886.76</v>
      </c>
      <c r="K2171">
        <v>0</v>
      </c>
      <c r="L2171" t="s">
        <v>38</v>
      </c>
      <c r="M2171" t="s">
        <v>79</v>
      </c>
      <c r="Q2171">
        <v>886.76</v>
      </c>
      <c r="R2171" t="s">
        <v>52</v>
      </c>
      <c r="S2171">
        <v>29.552659999999999</v>
      </c>
      <c r="T2171">
        <v>-97.914029999999997</v>
      </c>
      <c r="U2171">
        <v>1.6950000000000001</v>
      </c>
      <c r="V2171">
        <v>1</v>
      </c>
      <c r="W2171">
        <v>12</v>
      </c>
      <c r="X2171">
        <v>2.13</v>
      </c>
      <c r="Y2171">
        <v>618.39</v>
      </c>
      <c r="Z2171">
        <v>48008025002</v>
      </c>
      <c r="AA2171">
        <v>597.30347789359985</v>
      </c>
      <c r="AB2171" t="s">
        <v>118</v>
      </c>
      <c r="AC2171" t="s">
        <v>54</v>
      </c>
      <c r="AD2171" t="s">
        <v>54</v>
      </c>
      <c r="AE2171" t="s">
        <v>73</v>
      </c>
      <c r="AF2171" t="s">
        <v>9989</v>
      </c>
    </row>
    <row r="2172" spans="1:32" x14ac:dyDescent="0.25">
      <c r="A2172" t="s">
        <v>9990</v>
      </c>
      <c r="B2172" t="s">
        <v>9991</v>
      </c>
      <c r="C2172" t="s">
        <v>9992</v>
      </c>
      <c r="D2172" t="s">
        <v>9993</v>
      </c>
      <c r="E2172" t="s">
        <v>117</v>
      </c>
      <c r="F2172">
        <v>5</v>
      </c>
      <c r="G2172">
        <v>2022</v>
      </c>
      <c r="H2172" s="1">
        <v>44972.651937303242</v>
      </c>
      <c r="I2172" t="s">
        <v>8601</v>
      </c>
      <c r="J2172">
        <v>886.74</v>
      </c>
      <c r="K2172">
        <v>0</v>
      </c>
      <c r="L2172" t="s">
        <v>38</v>
      </c>
      <c r="M2172" t="s">
        <v>51</v>
      </c>
      <c r="N2172">
        <v>886.74</v>
      </c>
      <c r="R2172" t="s">
        <v>52</v>
      </c>
      <c r="S2172">
        <v>42.18956</v>
      </c>
      <c r="T2172">
        <v>-88.315910000000002</v>
      </c>
      <c r="U2172">
        <v>2.8039999999999998</v>
      </c>
      <c r="V2172">
        <v>1</v>
      </c>
      <c r="W2172">
        <v>10.4</v>
      </c>
      <c r="X2172">
        <v>4.5</v>
      </c>
      <c r="Y2172">
        <v>1023.526</v>
      </c>
      <c r="Z2172">
        <v>17000667001</v>
      </c>
      <c r="AA2172">
        <v>1638.9424698300002</v>
      </c>
      <c r="AB2172" t="s">
        <v>41</v>
      </c>
      <c r="AC2172" t="s">
        <v>72</v>
      </c>
      <c r="AD2172" t="s">
        <v>54</v>
      </c>
      <c r="AE2172" t="s">
        <v>73</v>
      </c>
      <c r="AF2172" t="s">
        <v>9994</v>
      </c>
    </row>
    <row r="2173" spans="1:32" x14ac:dyDescent="0.25">
      <c r="A2173" t="s">
        <v>9995</v>
      </c>
      <c r="B2173" t="s">
        <v>9996</v>
      </c>
      <c r="C2173" t="s">
        <v>9997</v>
      </c>
      <c r="D2173" t="s">
        <v>2386</v>
      </c>
      <c r="E2173" t="s">
        <v>641</v>
      </c>
      <c r="F2173">
        <v>3</v>
      </c>
      <c r="G2173">
        <v>2022</v>
      </c>
      <c r="H2173" s="1">
        <v>44970.38688982639</v>
      </c>
      <c r="I2173" t="s">
        <v>8601</v>
      </c>
      <c r="J2173">
        <v>886.21</v>
      </c>
      <c r="K2173">
        <v>0</v>
      </c>
      <c r="L2173" t="s">
        <v>38</v>
      </c>
      <c r="M2173" t="s">
        <v>39</v>
      </c>
      <c r="N2173">
        <v>745.76</v>
      </c>
      <c r="Q2173">
        <v>140.44999999999999</v>
      </c>
      <c r="R2173" t="s">
        <v>673</v>
      </c>
      <c r="S2173">
        <v>39.092486000000001</v>
      </c>
      <c r="T2173">
        <v>-77.530643999999995</v>
      </c>
      <c r="Z2173">
        <v>51000327001</v>
      </c>
      <c r="AA2173">
        <v>1271.0909377126002</v>
      </c>
      <c r="AB2173" t="s">
        <v>53</v>
      </c>
      <c r="AC2173" t="s">
        <v>54</v>
      </c>
      <c r="AD2173" t="s">
        <v>537</v>
      </c>
      <c r="AE2173" t="s">
        <v>55</v>
      </c>
      <c r="AF2173" t="s">
        <v>9998</v>
      </c>
    </row>
    <row r="2174" spans="1:32" x14ac:dyDescent="0.25">
      <c r="A2174" t="s">
        <v>9999</v>
      </c>
      <c r="B2174" t="s">
        <v>10000</v>
      </c>
      <c r="C2174" t="s">
        <v>10001</v>
      </c>
      <c r="D2174" t="s">
        <v>8951</v>
      </c>
      <c r="E2174" t="s">
        <v>600</v>
      </c>
      <c r="F2174">
        <v>4</v>
      </c>
      <c r="G2174">
        <v>2022</v>
      </c>
      <c r="H2174" s="1">
        <v>44957.459483784725</v>
      </c>
      <c r="I2174" t="s">
        <v>8601</v>
      </c>
      <c r="J2174">
        <v>881.7</v>
      </c>
      <c r="K2174">
        <v>0</v>
      </c>
      <c r="L2174" t="s">
        <v>38</v>
      </c>
      <c r="M2174" t="s">
        <v>79</v>
      </c>
      <c r="Q2174">
        <v>881.7</v>
      </c>
      <c r="R2174" t="s">
        <v>94</v>
      </c>
      <c r="S2174">
        <v>27.579722</v>
      </c>
      <c r="T2174">
        <v>-82.478333000000006</v>
      </c>
      <c r="Z2174">
        <v>12000506004</v>
      </c>
      <c r="AA2174">
        <v>2567.6765360669997</v>
      </c>
      <c r="AB2174" t="s">
        <v>54</v>
      </c>
      <c r="AC2174" t="s">
        <v>54</v>
      </c>
      <c r="AD2174" t="s">
        <v>54</v>
      </c>
      <c r="AE2174" t="s">
        <v>73</v>
      </c>
      <c r="AF2174" t="s">
        <v>10002</v>
      </c>
    </row>
    <row r="2175" spans="1:32" x14ac:dyDescent="0.25">
      <c r="A2175" t="s">
        <v>10003</v>
      </c>
      <c r="B2175" t="s">
        <v>10004</v>
      </c>
      <c r="C2175" t="s">
        <v>10005</v>
      </c>
      <c r="D2175" t="s">
        <v>10006</v>
      </c>
      <c r="E2175" t="s">
        <v>1023</v>
      </c>
      <c r="F2175">
        <v>8</v>
      </c>
      <c r="G2175">
        <v>2022</v>
      </c>
      <c r="H2175" s="1">
        <v>44973.596847071756</v>
      </c>
      <c r="I2175" t="s">
        <v>8601</v>
      </c>
      <c r="J2175">
        <v>881.5</v>
      </c>
      <c r="K2175">
        <v>0</v>
      </c>
      <c r="L2175" t="s">
        <v>38</v>
      </c>
      <c r="M2175" t="s">
        <v>79</v>
      </c>
      <c r="Q2175">
        <v>881.5</v>
      </c>
      <c r="R2175" t="s">
        <v>52</v>
      </c>
      <c r="S2175">
        <v>39.427005999999999</v>
      </c>
      <c r="T2175">
        <v>-104.90484600000001</v>
      </c>
      <c r="AB2175" t="s">
        <v>41</v>
      </c>
      <c r="AC2175" t="s">
        <v>54</v>
      </c>
      <c r="AD2175" t="s">
        <v>215</v>
      </c>
      <c r="AE2175" t="s">
        <v>73</v>
      </c>
      <c r="AF2175" t="s">
        <v>10007</v>
      </c>
    </row>
    <row r="2176" spans="1:32" x14ac:dyDescent="0.25">
      <c r="A2176" t="s">
        <v>10008</v>
      </c>
      <c r="B2176" t="s">
        <v>10009</v>
      </c>
      <c r="C2176" t="s">
        <v>10010</v>
      </c>
      <c r="D2176" t="s">
        <v>10011</v>
      </c>
      <c r="E2176" t="s">
        <v>136</v>
      </c>
      <c r="F2176">
        <v>4</v>
      </c>
      <c r="G2176">
        <v>2022</v>
      </c>
      <c r="H2176" s="1">
        <v>44970.548208437503</v>
      </c>
      <c r="I2176" t="s">
        <v>8601</v>
      </c>
      <c r="J2176">
        <v>880</v>
      </c>
      <c r="K2176">
        <v>0</v>
      </c>
      <c r="L2176" t="s">
        <v>38</v>
      </c>
      <c r="M2176" t="s">
        <v>51</v>
      </c>
      <c r="N2176">
        <v>880</v>
      </c>
      <c r="R2176" t="s">
        <v>52</v>
      </c>
      <c r="S2176">
        <v>35.764809999999997</v>
      </c>
      <c r="T2176">
        <v>-79.787350000000004</v>
      </c>
      <c r="U2176">
        <v>3.5790416669999998</v>
      </c>
      <c r="V2176">
        <v>1</v>
      </c>
      <c r="W2176">
        <v>9</v>
      </c>
      <c r="X2176">
        <v>0</v>
      </c>
      <c r="Y2176">
        <v>1306.6643999999999</v>
      </c>
      <c r="Z2176">
        <v>37007601001</v>
      </c>
      <c r="AA2176">
        <v>2458.4137047450004</v>
      </c>
      <c r="AB2176" t="s">
        <v>53</v>
      </c>
      <c r="AC2176" t="s">
        <v>54</v>
      </c>
      <c r="AD2176" t="s">
        <v>54</v>
      </c>
      <c r="AE2176" t="s">
        <v>73</v>
      </c>
      <c r="AF2176" t="s">
        <v>10012</v>
      </c>
    </row>
    <row r="2177" spans="1:32" x14ac:dyDescent="0.25">
      <c r="A2177" t="s">
        <v>10013</v>
      </c>
      <c r="B2177" t="s">
        <v>10014</v>
      </c>
      <c r="C2177" t="s">
        <v>10015</v>
      </c>
      <c r="D2177" t="s">
        <v>10016</v>
      </c>
      <c r="E2177" t="s">
        <v>61</v>
      </c>
      <c r="F2177">
        <v>1</v>
      </c>
      <c r="G2177">
        <v>2022</v>
      </c>
      <c r="H2177" s="1">
        <v>45133.471612118054</v>
      </c>
      <c r="I2177" t="s">
        <v>8601</v>
      </c>
      <c r="J2177">
        <v>875</v>
      </c>
      <c r="K2177">
        <v>0</v>
      </c>
      <c r="L2177" t="s">
        <v>38</v>
      </c>
      <c r="M2177" t="s">
        <v>79</v>
      </c>
      <c r="Q2177">
        <v>794</v>
      </c>
      <c r="R2177" t="s">
        <v>94</v>
      </c>
      <c r="S2177">
        <v>41.829512000000001</v>
      </c>
      <c r="T2177">
        <v>-72.635461000000006</v>
      </c>
      <c r="U2177">
        <v>2.5468333329999999</v>
      </c>
      <c r="V2177">
        <v>1</v>
      </c>
      <c r="W2177">
        <v>3.75</v>
      </c>
      <c r="X2177">
        <v>0</v>
      </c>
      <c r="Y2177">
        <v>928.16600000000005</v>
      </c>
      <c r="Z2177">
        <v>9001320001</v>
      </c>
      <c r="AA2177">
        <v>1098.0914547861</v>
      </c>
      <c r="AB2177" t="s">
        <v>54</v>
      </c>
      <c r="AC2177" t="s">
        <v>72</v>
      </c>
      <c r="AD2177" t="s">
        <v>54</v>
      </c>
      <c r="AE2177" t="s">
        <v>65</v>
      </c>
      <c r="AF2177" t="s">
        <v>10017</v>
      </c>
    </row>
    <row r="2178" spans="1:32" x14ac:dyDescent="0.25">
      <c r="A2178" t="s">
        <v>10018</v>
      </c>
      <c r="B2178" t="s">
        <v>10019</v>
      </c>
      <c r="C2178" t="s">
        <v>10020</v>
      </c>
      <c r="D2178" t="s">
        <v>10021</v>
      </c>
      <c r="E2178" t="s">
        <v>600</v>
      </c>
      <c r="F2178">
        <v>4</v>
      </c>
      <c r="G2178">
        <v>2022</v>
      </c>
      <c r="H2178" s="1">
        <v>44932.540709398148</v>
      </c>
      <c r="I2178" t="s">
        <v>8601</v>
      </c>
      <c r="J2178">
        <v>875</v>
      </c>
      <c r="K2178">
        <v>0</v>
      </c>
      <c r="L2178" t="s">
        <v>38</v>
      </c>
      <c r="M2178" t="s">
        <v>79</v>
      </c>
      <c r="Q2178">
        <v>875</v>
      </c>
      <c r="R2178" t="s">
        <v>86</v>
      </c>
      <c r="S2178">
        <v>29.293610999999999</v>
      </c>
      <c r="T2178">
        <v>-81.083055999999999</v>
      </c>
      <c r="U2178">
        <v>1.2749999999999999</v>
      </c>
      <c r="V2178">
        <v>1</v>
      </c>
      <c r="W2178">
        <v>8</v>
      </c>
      <c r="X2178">
        <v>0</v>
      </c>
      <c r="Y2178">
        <v>507.70909089999998</v>
      </c>
      <c r="Z2178">
        <v>12000183001</v>
      </c>
      <c r="AA2178">
        <v>2221.6775702139998</v>
      </c>
      <c r="AB2178" t="s">
        <v>54</v>
      </c>
      <c r="AC2178" t="s">
        <v>54</v>
      </c>
      <c r="AD2178" t="s">
        <v>54</v>
      </c>
      <c r="AE2178" t="s">
        <v>73</v>
      </c>
      <c r="AF2178" t="s">
        <v>10022</v>
      </c>
    </row>
    <row r="2179" spans="1:32" x14ac:dyDescent="0.25">
      <c r="A2179" t="s">
        <v>10023</v>
      </c>
      <c r="B2179" t="s">
        <v>10024</v>
      </c>
      <c r="C2179" t="s">
        <v>10025</v>
      </c>
      <c r="D2179" t="s">
        <v>811</v>
      </c>
      <c r="E2179" t="s">
        <v>93</v>
      </c>
      <c r="F2179">
        <v>4</v>
      </c>
      <c r="G2179">
        <v>2022</v>
      </c>
      <c r="H2179" s="1">
        <v>44952.381565763892</v>
      </c>
      <c r="I2179" t="s">
        <v>8601</v>
      </c>
      <c r="J2179">
        <v>870.97</v>
      </c>
      <c r="K2179">
        <v>0</v>
      </c>
      <c r="L2179" t="s">
        <v>38</v>
      </c>
      <c r="M2179" t="s">
        <v>79</v>
      </c>
      <c r="Q2179">
        <v>870.97</v>
      </c>
      <c r="R2179" t="s">
        <v>52</v>
      </c>
      <c r="S2179">
        <v>37.648448999999999</v>
      </c>
      <c r="T2179">
        <v>-87.513176999999999</v>
      </c>
      <c r="U2179">
        <v>2.618833333</v>
      </c>
      <c r="V2179">
        <v>1</v>
      </c>
      <c r="W2179">
        <v>8</v>
      </c>
      <c r="X2179">
        <v>2.5670000000000002</v>
      </c>
      <c r="Y2179">
        <v>955.17899999999997</v>
      </c>
      <c r="Z2179">
        <v>21000024002</v>
      </c>
      <c r="AA2179">
        <v>2048.6780872875001</v>
      </c>
      <c r="AB2179" t="s">
        <v>54</v>
      </c>
      <c r="AC2179" t="s">
        <v>64</v>
      </c>
      <c r="AD2179" t="s">
        <v>54</v>
      </c>
      <c r="AE2179" t="s">
        <v>73</v>
      </c>
      <c r="AF2179" t="s">
        <v>10026</v>
      </c>
    </row>
    <row r="2180" spans="1:32" x14ac:dyDescent="0.25">
      <c r="A2180" t="s">
        <v>10027</v>
      </c>
      <c r="B2180" t="s">
        <v>10028</v>
      </c>
      <c r="C2180" t="s">
        <v>10029</v>
      </c>
      <c r="D2180" t="s">
        <v>10030</v>
      </c>
      <c r="E2180" t="s">
        <v>247</v>
      </c>
      <c r="F2180">
        <v>1</v>
      </c>
      <c r="G2180">
        <v>2022</v>
      </c>
      <c r="H2180" s="1">
        <v>44966.563842777781</v>
      </c>
      <c r="I2180" t="s">
        <v>8601</v>
      </c>
      <c r="J2180">
        <v>855.64</v>
      </c>
      <c r="K2180">
        <v>0</v>
      </c>
      <c r="L2180" t="s">
        <v>38</v>
      </c>
      <c r="M2180" t="s">
        <v>79</v>
      </c>
      <c r="Q2180">
        <v>855.64</v>
      </c>
      <c r="R2180" t="s">
        <v>94</v>
      </c>
      <c r="S2180">
        <v>42.387695999999998</v>
      </c>
      <c r="T2180">
        <v>-72.537381999999994</v>
      </c>
      <c r="U2180">
        <v>3.6334166670000001</v>
      </c>
      <c r="V2180">
        <v>1</v>
      </c>
      <c r="W2180">
        <v>7.1</v>
      </c>
      <c r="X2180">
        <v>0</v>
      </c>
      <c r="Y2180">
        <v>1323.2449999999999</v>
      </c>
      <c r="Z2180">
        <v>25000045001</v>
      </c>
      <c r="AA2180">
        <v>2081.4569366840997</v>
      </c>
      <c r="AB2180" t="s">
        <v>54</v>
      </c>
      <c r="AC2180" t="s">
        <v>54</v>
      </c>
      <c r="AD2180" t="s">
        <v>54</v>
      </c>
      <c r="AE2180" t="s">
        <v>55</v>
      </c>
      <c r="AF2180" t="s">
        <v>10031</v>
      </c>
    </row>
    <row r="2181" spans="1:32" x14ac:dyDescent="0.25">
      <c r="A2181" t="s">
        <v>10032</v>
      </c>
      <c r="B2181" t="s">
        <v>10033</v>
      </c>
      <c r="C2181" t="s">
        <v>10034</v>
      </c>
      <c r="D2181" t="s">
        <v>9204</v>
      </c>
      <c r="E2181" t="s">
        <v>36</v>
      </c>
      <c r="F2181">
        <v>9</v>
      </c>
      <c r="G2181">
        <v>2022</v>
      </c>
      <c r="H2181" s="1">
        <v>44977.703852233797</v>
      </c>
      <c r="I2181" t="s">
        <v>8601</v>
      </c>
      <c r="J2181">
        <v>850</v>
      </c>
      <c r="K2181">
        <v>0</v>
      </c>
      <c r="L2181" t="s">
        <v>38</v>
      </c>
      <c r="M2181" t="s">
        <v>79</v>
      </c>
      <c r="Q2181">
        <v>850</v>
      </c>
      <c r="R2181" t="s">
        <v>94</v>
      </c>
      <c r="S2181">
        <v>33.591917000000002</v>
      </c>
      <c r="T2181">
        <v>-116.121703</v>
      </c>
      <c r="U2181">
        <v>5.2402499999999996</v>
      </c>
      <c r="V2181">
        <v>1</v>
      </c>
      <c r="W2181">
        <v>9.9</v>
      </c>
      <c r="X2181">
        <v>5.5</v>
      </c>
      <c r="Y2181">
        <v>1911.162</v>
      </c>
      <c r="AB2181" t="s">
        <v>118</v>
      </c>
      <c r="AC2181" t="s">
        <v>72</v>
      </c>
      <c r="AD2181" t="s">
        <v>54</v>
      </c>
      <c r="AE2181" t="s">
        <v>589</v>
      </c>
      <c r="AF2181" t="s">
        <v>10035</v>
      </c>
    </row>
    <row r="2182" spans="1:32" x14ac:dyDescent="0.25">
      <c r="A2182" t="s">
        <v>10036</v>
      </c>
      <c r="B2182" t="s">
        <v>10037</v>
      </c>
      <c r="C2182" t="s">
        <v>10038</v>
      </c>
      <c r="D2182" t="s">
        <v>10039</v>
      </c>
      <c r="E2182" t="s">
        <v>213</v>
      </c>
      <c r="F2182">
        <v>3</v>
      </c>
      <c r="G2182">
        <v>2022</v>
      </c>
      <c r="H2182" s="1">
        <v>44972.410759837963</v>
      </c>
      <c r="I2182" t="s">
        <v>8601</v>
      </c>
      <c r="J2182">
        <v>846.99</v>
      </c>
      <c r="K2182">
        <v>0</v>
      </c>
      <c r="L2182" t="s">
        <v>38</v>
      </c>
      <c r="M2182" t="s">
        <v>51</v>
      </c>
      <c r="N2182">
        <v>555.46</v>
      </c>
      <c r="R2182" t="s">
        <v>52</v>
      </c>
      <c r="S2182">
        <v>40.453906000000003</v>
      </c>
      <c r="T2182">
        <v>-78.426102999999998</v>
      </c>
      <c r="U2182">
        <v>7.1417999999999999</v>
      </c>
      <c r="V2182">
        <v>1</v>
      </c>
      <c r="W2182">
        <v>10.8</v>
      </c>
      <c r="X2182">
        <v>0</v>
      </c>
      <c r="Y2182">
        <v>2595.4096</v>
      </c>
      <c r="Z2182">
        <v>42004081002</v>
      </c>
      <c r="AA2182">
        <v>3183.1904858476</v>
      </c>
      <c r="AB2182" t="s">
        <v>177</v>
      </c>
      <c r="AC2182" t="s">
        <v>757</v>
      </c>
      <c r="AD2182" t="s">
        <v>54</v>
      </c>
      <c r="AE2182" t="s">
        <v>73</v>
      </c>
      <c r="AF2182" t="s">
        <v>10040</v>
      </c>
    </row>
    <row r="2183" spans="1:32" x14ac:dyDescent="0.25">
      <c r="A2183" t="s">
        <v>10041</v>
      </c>
      <c r="B2183" t="s">
        <v>10042</v>
      </c>
      <c r="C2183" t="s">
        <v>10043</v>
      </c>
      <c r="D2183" t="s">
        <v>10041</v>
      </c>
      <c r="E2183" t="s">
        <v>437</v>
      </c>
      <c r="F2183">
        <v>5</v>
      </c>
      <c r="G2183">
        <v>2022</v>
      </c>
      <c r="H2183" s="1">
        <v>44942.606844525464</v>
      </c>
      <c r="I2183" t="s">
        <v>8601</v>
      </c>
      <c r="J2183">
        <v>839.9</v>
      </c>
      <c r="K2183">
        <v>0</v>
      </c>
      <c r="L2183" t="s">
        <v>38</v>
      </c>
      <c r="M2183" t="s">
        <v>51</v>
      </c>
      <c r="N2183">
        <v>839.9</v>
      </c>
      <c r="R2183" t="s">
        <v>52</v>
      </c>
      <c r="S2183">
        <v>44.309722000000001</v>
      </c>
      <c r="T2183">
        <v>-93.266110999999995</v>
      </c>
      <c r="U2183">
        <v>3.6916666669999998</v>
      </c>
      <c r="V2183">
        <v>1</v>
      </c>
      <c r="W2183">
        <v>7</v>
      </c>
      <c r="X2183">
        <v>7</v>
      </c>
      <c r="Y2183">
        <v>1347.6</v>
      </c>
      <c r="Z2183">
        <v>27000020001</v>
      </c>
      <c r="AA2183">
        <v>1986.5803781528305</v>
      </c>
      <c r="AB2183" t="s">
        <v>53</v>
      </c>
      <c r="AC2183" t="s">
        <v>64</v>
      </c>
      <c r="AD2183" t="s">
        <v>54</v>
      </c>
      <c r="AE2183" t="s">
        <v>438</v>
      </c>
      <c r="AF2183" t="s">
        <v>10044</v>
      </c>
    </row>
    <row r="2184" spans="1:32" x14ac:dyDescent="0.25">
      <c r="A2184" t="s">
        <v>10045</v>
      </c>
      <c r="B2184" t="s">
        <v>10046</v>
      </c>
      <c r="C2184" t="s">
        <v>10047</v>
      </c>
      <c r="D2184" t="s">
        <v>10048</v>
      </c>
      <c r="E2184" t="s">
        <v>50</v>
      </c>
      <c r="F2184">
        <v>10</v>
      </c>
      <c r="G2184">
        <v>2022</v>
      </c>
      <c r="H2184" s="1">
        <v>44965.509846006942</v>
      </c>
      <c r="I2184" t="s">
        <v>8601</v>
      </c>
      <c r="J2184">
        <v>838</v>
      </c>
      <c r="K2184">
        <v>0</v>
      </c>
      <c r="L2184" t="s">
        <v>38</v>
      </c>
      <c r="M2184" t="s">
        <v>39</v>
      </c>
      <c r="N2184">
        <v>1064</v>
      </c>
      <c r="Q2184">
        <v>35</v>
      </c>
      <c r="R2184" t="s">
        <v>490</v>
      </c>
      <c r="S2184">
        <v>44.303604</v>
      </c>
      <c r="T2184">
        <v>-121.190186</v>
      </c>
      <c r="AB2184" t="s">
        <v>10049</v>
      </c>
      <c r="AC2184" t="s">
        <v>72</v>
      </c>
      <c r="AD2184" t="s">
        <v>54</v>
      </c>
      <c r="AE2184" t="s">
        <v>73</v>
      </c>
      <c r="AF2184" t="s">
        <v>10050</v>
      </c>
    </row>
    <row r="2185" spans="1:32" x14ac:dyDescent="0.25">
      <c r="A2185" t="s">
        <v>10051</v>
      </c>
      <c r="B2185" t="s">
        <v>10052</v>
      </c>
      <c r="C2185" t="s">
        <v>10052</v>
      </c>
      <c r="D2185" t="s">
        <v>10053</v>
      </c>
      <c r="E2185" t="s">
        <v>99</v>
      </c>
      <c r="F2185">
        <v>6</v>
      </c>
      <c r="G2185">
        <v>2022</v>
      </c>
      <c r="H2185" s="1">
        <v>44830.53819605324</v>
      </c>
      <c r="I2185" t="s">
        <v>8601</v>
      </c>
      <c r="J2185">
        <v>836.17089999999996</v>
      </c>
      <c r="K2185">
        <v>0</v>
      </c>
      <c r="L2185" t="s">
        <v>38</v>
      </c>
      <c r="M2185" t="s">
        <v>79</v>
      </c>
      <c r="Q2185">
        <v>836.17089999999996</v>
      </c>
      <c r="R2185" t="s">
        <v>94</v>
      </c>
      <c r="S2185">
        <v>32.947780000000002</v>
      </c>
      <c r="T2185">
        <v>-97.082499999999996</v>
      </c>
      <c r="U2185">
        <v>3.2039166670000001</v>
      </c>
      <c r="V2185">
        <v>1</v>
      </c>
      <c r="W2185">
        <v>5.75</v>
      </c>
      <c r="X2185">
        <v>5.75</v>
      </c>
      <c r="Y2185">
        <v>1170.1099999999999</v>
      </c>
      <c r="Z2185">
        <v>48004124001</v>
      </c>
      <c r="AA2185">
        <v>1653.5108473396001</v>
      </c>
      <c r="AB2185" t="s">
        <v>41</v>
      </c>
      <c r="AC2185" t="s">
        <v>54</v>
      </c>
      <c r="AD2185" t="s">
        <v>54</v>
      </c>
      <c r="AE2185" t="s">
        <v>65</v>
      </c>
      <c r="AF2185" t="s">
        <v>10054</v>
      </c>
    </row>
    <row r="2186" spans="1:32" x14ac:dyDescent="0.25">
      <c r="A2186" t="s">
        <v>3180</v>
      </c>
      <c r="B2186" t="s">
        <v>10055</v>
      </c>
      <c r="C2186" t="s">
        <v>10056</v>
      </c>
      <c r="D2186" t="s">
        <v>3180</v>
      </c>
      <c r="E2186" t="s">
        <v>437</v>
      </c>
      <c r="F2186">
        <v>5</v>
      </c>
      <c r="G2186">
        <v>2022</v>
      </c>
      <c r="H2186" s="1">
        <v>44908.585838449071</v>
      </c>
      <c r="I2186" t="s">
        <v>8601</v>
      </c>
      <c r="J2186">
        <v>835.59</v>
      </c>
      <c r="K2186">
        <v>0</v>
      </c>
      <c r="L2186" t="s">
        <v>38</v>
      </c>
      <c r="M2186" t="s">
        <v>51</v>
      </c>
      <c r="N2186">
        <v>835.59</v>
      </c>
      <c r="R2186" t="s">
        <v>52</v>
      </c>
      <c r="S2186">
        <v>43.6556</v>
      </c>
      <c r="T2186">
        <v>-92.973600000000005</v>
      </c>
      <c r="U2186">
        <v>5.0614666670000004</v>
      </c>
      <c r="V2186">
        <v>1</v>
      </c>
      <c r="W2186">
        <v>8.4749999999999996</v>
      </c>
      <c r="X2186">
        <v>8.4749999999999996</v>
      </c>
      <c r="Y2186">
        <v>1847.7185999999999</v>
      </c>
      <c r="Z2186">
        <v>27000005001</v>
      </c>
      <c r="AA2186">
        <v>2737.3981340538403</v>
      </c>
      <c r="AB2186" t="s">
        <v>53</v>
      </c>
      <c r="AC2186" t="s">
        <v>42</v>
      </c>
      <c r="AD2186" t="s">
        <v>54</v>
      </c>
      <c r="AE2186" t="s">
        <v>55</v>
      </c>
      <c r="AF2186" t="s">
        <v>10057</v>
      </c>
    </row>
    <row r="2187" spans="1:32" x14ac:dyDescent="0.25">
      <c r="A2187" t="s">
        <v>10058</v>
      </c>
      <c r="B2187" t="s">
        <v>10059</v>
      </c>
      <c r="C2187" t="s">
        <v>10060</v>
      </c>
      <c r="D2187" t="s">
        <v>704</v>
      </c>
      <c r="E2187" t="s">
        <v>111</v>
      </c>
      <c r="F2187">
        <v>4</v>
      </c>
      <c r="G2187">
        <v>2022</v>
      </c>
      <c r="H2187" s="1">
        <v>44939.601609108795</v>
      </c>
      <c r="I2187" t="s">
        <v>8601</v>
      </c>
      <c r="J2187">
        <v>826</v>
      </c>
      <c r="K2187">
        <v>0</v>
      </c>
      <c r="L2187" t="s">
        <v>38</v>
      </c>
      <c r="M2187" t="s">
        <v>51</v>
      </c>
      <c r="N2187">
        <v>676</v>
      </c>
      <c r="R2187" t="s">
        <v>86</v>
      </c>
      <c r="S2187">
        <v>33.410820000000001</v>
      </c>
      <c r="T2187">
        <v>-84.383070000000004</v>
      </c>
      <c r="U2187">
        <v>2.448</v>
      </c>
      <c r="V2187">
        <v>1</v>
      </c>
      <c r="W2187">
        <v>4.4000000000000004</v>
      </c>
      <c r="X2187">
        <v>1.4890000000000001</v>
      </c>
      <c r="Y2187">
        <v>892.86800000000005</v>
      </c>
      <c r="AB2187" t="s">
        <v>54</v>
      </c>
      <c r="AC2187" t="s">
        <v>64</v>
      </c>
      <c r="AD2187" t="s">
        <v>43</v>
      </c>
      <c r="AE2187" t="s">
        <v>73</v>
      </c>
      <c r="AF2187" t="s">
        <v>10061</v>
      </c>
    </row>
    <row r="2188" spans="1:32" x14ac:dyDescent="0.25">
      <c r="A2188" t="s">
        <v>10062</v>
      </c>
      <c r="B2188" t="s">
        <v>10063</v>
      </c>
      <c r="C2188" t="s">
        <v>10064</v>
      </c>
      <c r="D2188" t="s">
        <v>10065</v>
      </c>
      <c r="E2188" t="s">
        <v>136</v>
      </c>
      <c r="F2188">
        <v>4</v>
      </c>
      <c r="G2188">
        <v>2022</v>
      </c>
      <c r="H2188" s="1">
        <v>44985.389584618053</v>
      </c>
      <c r="I2188" t="s">
        <v>8601</v>
      </c>
      <c r="J2188">
        <v>825</v>
      </c>
      <c r="K2188">
        <v>0</v>
      </c>
      <c r="L2188" t="s">
        <v>38</v>
      </c>
      <c r="M2188" t="s">
        <v>79</v>
      </c>
      <c r="Q2188">
        <v>825</v>
      </c>
      <c r="R2188" t="s">
        <v>52</v>
      </c>
      <c r="S2188">
        <v>35.396991</v>
      </c>
      <c r="T2188">
        <v>-78.801536999999996</v>
      </c>
      <c r="U2188">
        <v>3.95905</v>
      </c>
      <c r="V2188">
        <v>1</v>
      </c>
      <c r="W2188">
        <v>7.5</v>
      </c>
      <c r="X2188">
        <v>0</v>
      </c>
      <c r="Y2188">
        <v>1444.1401000000001</v>
      </c>
      <c r="Z2188">
        <v>37004306001</v>
      </c>
      <c r="AA2188">
        <v>1475.0482228469998</v>
      </c>
      <c r="AB2188" t="s">
        <v>53</v>
      </c>
      <c r="AC2188" t="s">
        <v>54</v>
      </c>
      <c r="AD2188" t="s">
        <v>54</v>
      </c>
      <c r="AE2188" t="s">
        <v>438</v>
      </c>
      <c r="AF2188" t="s">
        <v>10066</v>
      </c>
    </row>
    <row r="2189" spans="1:32" x14ac:dyDescent="0.25">
      <c r="A2189" t="s">
        <v>10067</v>
      </c>
      <c r="B2189" t="s">
        <v>10068</v>
      </c>
      <c r="C2189" t="s">
        <v>10069</v>
      </c>
      <c r="D2189" t="s">
        <v>10070</v>
      </c>
      <c r="E2189" t="s">
        <v>192</v>
      </c>
      <c r="F2189">
        <v>4</v>
      </c>
      <c r="G2189">
        <v>2022</v>
      </c>
      <c r="H2189" s="1">
        <v>44970.621949085646</v>
      </c>
      <c r="I2189" t="s">
        <v>8601</v>
      </c>
      <c r="J2189">
        <v>822.65</v>
      </c>
      <c r="K2189">
        <v>0</v>
      </c>
      <c r="L2189" t="s">
        <v>38</v>
      </c>
      <c r="M2189" t="s">
        <v>79</v>
      </c>
      <c r="Q2189">
        <v>822.65</v>
      </c>
      <c r="R2189" t="s">
        <v>94</v>
      </c>
      <c r="S2189">
        <v>31.253299999999999</v>
      </c>
      <c r="T2189">
        <v>-85.504300000000001</v>
      </c>
      <c r="U2189">
        <v>5.2583333330000004</v>
      </c>
      <c r="V2189">
        <v>1</v>
      </c>
      <c r="W2189">
        <v>12</v>
      </c>
      <c r="X2189">
        <v>6.52</v>
      </c>
      <c r="Y2189">
        <v>1919.73</v>
      </c>
      <c r="Z2189">
        <v>1000049005</v>
      </c>
      <c r="AA2189">
        <v>3245.1060902633999</v>
      </c>
      <c r="AB2189" t="s">
        <v>54</v>
      </c>
      <c r="AC2189" t="s">
        <v>54</v>
      </c>
      <c r="AD2189" t="s">
        <v>54</v>
      </c>
      <c r="AE2189" t="s">
        <v>73</v>
      </c>
      <c r="AF2189" t="s">
        <v>10071</v>
      </c>
    </row>
    <row r="2190" spans="1:32" x14ac:dyDescent="0.25">
      <c r="A2190" t="s">
        <v>10072</v>
      </c>
      <c r="B2190" t="s">
        <v>10073</v>
      </c>
      <c r="C2190" t="s">
        <v>10074</v>
      </c>
      <c r="D2190" t="s">
        <v>10075</v>
      </c>
      <c r="E2190" t="s">
        <v>777</v>
      </c>
      <c r="F2190">
        <v>9</v>
      </c>
      <c r="G2190">
        <v>2022</v>
      </c>
      <c r="H2190" s="1">
        <v>44964.440504675928</v>
      </c>
      <c r="I2190" t="s">
        <v>8601</v>
      </c>
      <c r="J2190">
        <v>822</v>
      </c>
      <c r="K2190">
        <v>0</v>
      </c>
      <c r="L2190" t="s">
        <v>38</v>
      </c>
      <c r="M2190" t="s">
        <v>79</v>
      </c>
      <c r="Q2190">
        <v>822</v>
      </c>
      <c r="R2190" t="s">
        <v>52</v>
      </c>
      <c r="S2190">
        <v>39.161648999999997</v>
      </c>
      <c r="T2190">
        <v>-119.733367</v>
      </c>
      <c r="Z2190">
        <v>32000014001</v>
      </c>
      <c r="AA2190">
        <v>2494.834648519</v>
      </c>
      <c r="AB2190" t="s">
        <v>53</v>
      </c>
      <c r="AC2190" t="s">
        <v>54</v>
      </c>
      <c r="AD2190" t="s">
        <v>54</v>
      </c>
      <c r="AE2190" t="s">
        <v>73</v>
      </c>
      <c r="AF2190" t="s">
        <v>10076</v>
      </c>
    </row>
    <row r="2191" spans="1:32" x14ac:dyDescent="0.25">
      <c r="A2191" t="s">
        <v>10077</v>
      </c>
      <c r="B2191" t="s">
        <v>10078</v>
      </c>
      <c r="C2191" t="s">
        <v>10079</v>
      </c>
      <c r="D2191" t="s">
        <v>10080</v>
      </c>
      <c r="E2191" t="s">
        <v>600</v>
      </c>
      <c r="F2191">
        <v>4</v>
      </c>
      <c r="G2191">
        <v>2022</v>
      </c>
      <c r="H2191" s="1">
        <v>44959.349185474537</v>
      </c>
      <c r="I2191" t="s">
        <v>8601</v>
      </c>
      <c r="J2191">
        <v>817.7</v>
      </c>
      <c r="K2191">
        <v>0</v>
      </c>
      <c r="L2191" t="s">
        <v>38</v>
      </c>
      <c r="M2191" t="s">
        <v>79</v>
      </c>
      <c r="Q2191">
        <v>817.7</v>
      </c>
      <c r="R2191" t="s">
        <v>94</v>
      </c>
      <c r="S2191">
        <v>27.132068</v>
      </c>
      <c r="T2191">
        <v>-80.188661999999994</v>
      </c>
      <c r="AB2191" t="s">
        <v>41</v>
      </c>
      <c r="AC2191" t="s">
        <v>54</v>
      </c>
      <c r="AD2191" t="s">
        <v>54</v>
      </c>
      <c r="AE2191" t="s">
        <v>73</v>
      </c>
      <c r="AF2191" t="s">
        <v>10081</v>
      </c>
    </row>
    <row r="2192" spans="1:32" x14ac:dyDescent="0.25">
      <c r="A2192" t="s">
        <v>10082</v>
      </c>
      <c r="B2192" t="s">
        <v>10083</v>
      </c>
      <c r="C2192" t="s">
        <v>10084</v>
      </c>
      <c r="D2192" t="s">
        <v>10085</v>
      </c>
      <c r="E2192" t="s">
        <v>854</v>
      </c>
      <c r="F2192">
        <v>8</v>
      </c>
      <c r="G2192">
        <v>2022</v>
      </c>
      <c r="H2192" s="1">
        <v>44937.544074155092</v>
      </c>
      <c r="I2192" t="s">
        <v>8601</v>
      </c>
      <c r="J2192">
        <v>816</v>
      </c>
      <c r="K2192">
        <v>0</v>
      </c>
      <c r="L2192" t="s">
        <v>38</v>
      </c>
      <c r="M2192" t="s">
        <v>79</v>
      </c>
      <c r="Q2192">
        <v>816</v>
      </c>
      <c r="R2192" t="s">
        <v>52</v>
      </c>
      <c r="S2192">
        <v>40.727862999999999</v>
      </c>
      <c r="T2192">
        <v>-112.07399700000001</v>
      </c>
      <c r="U2192">
        <v>2.490583333</v>
      </c>
      <c r="V2192">
        <v>2</v>
      </c>
      <c r="W2192">
        <v>3.3</v>
      </c>
      <c r="X2192">
        <v>0</v>
      </c>
      <c r="Y2192">
        <v>909.50099999999998</v>
      </c>
      <c r="Z2192">
        <v>49000063001</v>
      </c>
      <c r="AA2192">
        <v>1292.9435039770001</v>
      </c>
      <c r="AB2192" t="s">
        <v>54</v>
      </c>
      <c r="AC2192" t="s">
        <v>64</v>
      </c>
      <c r="AD2192" t="s">
        <v>54</v>
      </c>
      <c r="AE2192" t="s">
        <v>54</v>
      </c>
      <c r="AF2192" t="s">
        <v>10086</v>
      </c>
    </row>
    <row r="2193" spans="1:32" x14ac:dyDescent="0.25">
      <c r="A2193" t="s">
        <v>10087</v>
      </c>
      <c r="B2193" t="s">
        <v>10088</v>
      </c>
      <c r="C2193" t="s">
        <v>10089</v>
      </c>
      <c r="D2193" t="s">
        <v>3463</v>
      </c>
      <c r="E2193" t="s">
        <v>207</v>
      </c>
      <c r="F2193">
        <v>4</v>
      </c>
      <c r="G2193">
        <v>2022</v>
      </c>
      <c r="H2193" s="1">
        <v>44950.313108101851</v>
      </c>
      <c r="I2193" t="s">
        <v>8601</v>
      </c>
      <c r="J2193">
        <v>812.16</v>
      </c>
      <c r="K2193">
        <v>0</v>
      </c>
      <c r="L2193" t="s">
        <v>38</v>
      </c>
      <c r="M2193" t="s">
        <v>79</v>
      </c>
      <c r="Q2193">
        <v>812.16</v>
      </c>
      <c r="R2193" t="s">
        <v>52</v>
      </c>
      <c r="S2193">
        <v>35.892499999999998</v>
      </c>
      <c r="T2193">
        <v>-84.243899999999996</v>
      </c>
      <c r="U2193">
        <v>3.817541667</v>
      </c>
      <c r="V2193">
        <v>1</v>
      </c>
      <c r="W2193">
        <v>10</v>
      </c>
      <c r="X2193">
        <v>4.1519909999999998</v>
      </c>
      <c r="Y2193">
        <v>1392.2041999999999</v>
      </c>
      <c r="AB2193" t="s">
        <v>41</v>
      </c>
      <c r="AC2193" t="s">
        <v>54</v>
      </c>
      <c r="AD2193" t="s">
        <v>54</v>
      </c>
      <c r="AE2193" t="s">
        <v>73</v>
      </c>
      <c r="AF2193" t="s">
        <v>10090</v>
      </c>
    </row>
    <row r="2194" spans="1:32" x14ac:dyDescent="0.25">
      <c r="A2194" t="s">
        <v>10091</v>
      </c>
      <c r="B2194" t="s">
        <v>10092</v>
      </c>
      <c r="C2194" t="s">
        <v>10093</v>
      </c>
      <c r="D2194" t="s">
        <v>6796</v>
      </c>
      <c r="E2194" t="s">
        <v>213</v>
      </c>
      <c r="F2194">
        <v>3</v>
      </c>
      <c r="G2194">
        <v>2022</v>
      </c>
      <c r="H2194" s="1">
        <v>44973.390055949072</v>
      </c>
      <c r="I2194" t="s">
        <v>8601</v>
      </c>
      <c r="J2194">
        <v>802</v>
      </c>
      <c r="K2194">
        <v>0</v>
      </c>
      <c r="L2194" t="s">
        <v>38</v>
      </c>
      <c r="M2194" t="s">
        <v>39</v>
      </c>
      <c r="N2194">
        <v>295</v>
      </c>
      <c r="Q2194">
        <v>523.91999999999996</v>
      </c>
      <c r="R2194" t="s">
        <v>568</v>
      </c>
      <c r="S2194">
        <v>40.337513000000001</v>
      </c>
      <c r="T2194">
        <v>-76.462429</v>
      </c>
      <c r="U2194">
        <v>5.3287500000000003</v>
      </c>
      <c r="V2194">
        <v>1</v>
      </c>
      <c r="W2194">
        <v>8</v>
      </c>
      <c r="X2194">
        <v>0</v>
      </c>
      <c r="Y2194">
        <v>1943.654</v>
      </c>
      <c r="Z2194">
        <v>42001013001</v>
      </c>
      <c r="AA2194">
        <v>2549.4660641800001</v>
      </c>
      <c r="AB2194" t="s">
        <v>53</v>
      </c>
      <c r="AC2194" t="s">
        <v>42</v>
      </c>
      <c r="AD2194" t="s">
        <v>537</v>
      </c>
      <c r="AE2194" t="s">
        <v>73</v>
      </c>
      <c r="AF2194" t="s">
        <v>10094</v>
      </c>
    </row>
    <row r="2195" spans="1:32" x14ac:dyDescent="0.25">
      <c r="A2195" t="s">
        <v>10095</v>
      </c>
      <c r="B2195" t="s">
        <v>10096</v>
      </c>
      <c r="C2195" t="s">
        <v>10097</v>
      </c>
      <c r="D2195" t="s">
        <v>10098</v>
      </c>
      <c r="E2195" t="s">
        <v>525</v>
      </c>
      <c r="F2195">
        <v>2</v>
      </c>
      <c r="G2195">
        <v>2022</v>
      </c>
      <c r="H2195" s="1">
        <v>44951.438769594904</v>
      </c>
      <c r="I2195" t="s">
        <v>8601</v>
      </c>
      <c r="J2195">
        <v>796.07</v>
      </c>
      <c r="K2195">
        <v>0</v>
      </c>
      <c r="L2195" t="s">
        <v>38</v>
      </c>
      <c r="M2195" t="s">
        <v>79</v>
      </c>
      <c r="Q2195">
        <v>796.07</v>
      </c>
      <c r="R2195" t="s">
        <v>86</v>
      </c>
      <c r="S2195">
        <v>40.838529999999999</v>
      </c>
      <c r="T2195">
        <v>-74.310119999999998</v>
      </c>
      <c r="U2195">
        <v>4.1675000000000004</v>
      </c>
      <c r="V2195">
        <v>1</v>
      </c>
      <c r="W2195">
        <v>4.5</v>
      </c>
      <c r="X2195">
        <v>3.8</v>
      </c>
      <c r="Y2195">
        <v>1519.78</v>
      </c>
      <c r="Z2195">
        <v>34001156001</v>
      </c>
      <c r="AA2195">
        <v>1549.7111575837</v>
      </c>
      <c r="AB2195" t="s">
        <v>54</v>
      </c>
      <c r="AC2195" t="s">
        <v>54</v>
      </c>
      <c r="AD2195" t="s">
        <v>54</v>
      </c>
      <c r="AE2195" t="s">
        <v>73</v>
      </c>
      <c r="AF2195" t="s">
        <v>10099</v>
      </c>
    </row>
    <row r="2196" spans="1:32" x14ac:dyDescent="0.25">
      <c r="A2196" t="s">
        <v>10100</v>
      </c>
      <c r="B2196" t="s">
        <v>10101</v>
      </c>
      <c r="C2196" t="s">
        <v>10101</v>
      </c>
      <c r="D2196" t="s">
        <v>10102</v>
      </c>
      <c r="E2196" t="s">
        <v>99</v>
      </c>
      <c r="F2196">
        <v>6</v>
      </c>
      <c r="G2196">
        <v>2022</v>
      </c>
      <c r="H2196" s="1">
        <v>44830.494500775465</v>
      </c>
      <c r="I2196" t="s">
        <v>8601</v>
      </c>
      <c r="J2196">
        <v>794</v>
      </c>
      <c r="K2196">
        <v>0</v>
      </c>
      <c r="L2196" t="s">
        <v>38</v>
      </c>
      <c r="M2196" t="s">
        <v>79</v>
      </c>
      <c r="Q2196">
        <v>794</v>
      </c>
      <c r="R2196" t="s">
        <v>94</v>
      </c>
      <c r="S2196">
        <v>32.747650999999998</v>
      </c>
      <c r="T2196">
        <v>-97.769408999999996</v>
      </c>
      <c r="U2196">
        <v>5.5259700000000009</v>
      </c>
      <c r="V2196">
        <v>3</v>
      </c>
      <c r="W2196">
        <v>4.5</v>
      </c>
      <c r="X2196">
        <v>4.5</v>
      </c>
      <c r="Y2196">
        <v>978.49019999999996</v>
      </c>
      <c r="Z2196">
        <v>48004143001</v>
      </c>
      <c r="AA2196">
        <v>1638.9424698300002</v>
      </c>
      <c r="AB2196" t="s">
        <v>41</v>
      </c>
      <c r="AC2196" t="s">
        <v>54</v>
      </c>
      <c r="AD2196" t="s">
        <v>54</v>
      </c>
      <c r="AE2196" t="s">
        <v>73</v>
      </c>
      <c r="AF2196" t="s">
        <v>10103</v>
      </c>
    </row>
    <row r="2197" spans="1:32" x14ac:dyDescent="0.25">
      <c r="A2197" t="s">
        <v>10104</v>
      </c>
      <c r="B2197" t="s">
        <v>10105</v>
      </c>
      <c r="C2197" t="s">
        <v>10106</v>
      </c>
      <c r="D2197" t="s">
        <v>9912</v>
      </c>
      <c r="E2197" t="s">
        <v>600</v>
      </c>
      <c r="F2197">
        <v>4</v>
      </c>
      <c r="G2197">
        <v>2022</v>
      </c>
      <c r="H2197" s="1">
        <v>44938.508247696758</v>
      </c>
      <c r="I2197" t="s">
        <v>8601</v>
      </c>
      <c r="J2197">
        <v>793</v>
      </c>
      <c r="K2197">
        <v>0</v>
      </c>
      <c r="L2197" t="s">
        <v>38</v>
      </c>
      <c r="M2197" t="s">
        <v>79</v>
      </c>
      <c r="Q2197">
        <v>793</v>
      </c>
      <c r="R2197" t="s">
        <v>94</v>
      </c>
      <c r="S2197">
        <v>26.541003</v>
      </c>
      <c r="T2197">
        <v>-81.904221000000007</v>
      </c>
      <c r="U2197">
        <v>1.1654166669999999</v>
      </c>
      <c r="V2197">
        <v>1</v>
      </c>
      <c r="W2197">
        <v>5</v>
      </c>
      <c r="X2197">
        <v>1.21</v>
      </c>
      <c r="Y2197">
        <v>427.041</v>
      </c>
      <c r="Z2197">
        <v>12000126022</v>
      </c>
      <c r="AA2197">
        <v>1425.8799487521001</v>
      </c>
      <c r="AB2197" t="s">
        <v>54</v>
      </c>
      <c r="AC2197" t="s">
        <v>54</v>
      </c>
      <c r="AD2197" t="s">
        <v>54</v>
      </c>
      <c r="AE2197" t="s">
        <v>73</v>
      </c>
      <c r="AF2197" t="s">
        <v>10107</v>
      </c>
    </row>
    <row r="2198" spans="1:32" x14ac:dyDescent="0.25">
      <c r="A2198" t="s">
        <v>10108</v>
      </c>
      <c r="B2198" t="s">
        <v>10109</v>
      </c>
      <c r="C2198" t="s">
        <v>10110</v>
      </c>
      <c r="D2198" t="s">
        <v>10111</v>
      </c>
      <c r="E2198" t="s">
        <v>36</v>
      </c>
      <c r="F2198">
        <v>9</v>
      </c>
      <c r="G2198">
        <v>2022</v>
      </c>
      <c r="H2198" s="1">
        <v>44949.560006979169</v>
      </c>
      <c r="I2198" t="s">
        <v>8601</v>
      </c>
      <c r="J2198">
        <v>792.51</v>
      </c>
      <c r="K2198">
        <v>0</v>
      </c>
      <c r="L2198" t="s">
        <v>38</v>
      </c>
      <c r="M2198" t="s">
        <v>79</v>
      </c>
      <c r="Q2198">
        <v>792.51</v>
      </c>
      <c r="R2198" t="s">
        <v>52</v>
      </c>
      <c r="S2198">
        <v>34.003979999999999</v>
      </c>
      <c r="T2198">
        <v>-117.063109</v>
      </c>
      <c r="U2198">
        <v>3.559166667</v>
      </c>
      <c r="V2198">
        <v>2</v>
      </c>
      <c r="W2198">
        <v>8</v>
      </c>
      <c r="X2198">
        <v>8</v>
      </c>
      <c r="Y2198">
        <v>1299.4000000000001</v>
      </c>
      <c r="Z2198">
        <v>6008019001</v>
      </c>
      <c r="AA2198">
        <v>2048.6780872875001</v>
      </c>
      <c r="AB2198" t="s">
        <v>53</v>
      </c>
      <c r="AC2198" t="s">
        <v>54</v>
      </c>
      <c r="AD2198" t="s">
        <v>54</v>
      </c>
      <c r="AE2198" t="s">
        <v>55</v>
      </c>
      <c r="AF2198" t="s">
        <v>10112</v>
      </c>
    </row>
    <row r="2199" spans="1:32" x14ac:dyDescent="0.25">
      <c r="A2199" t="s">
        <v>10113</v>
      </c>
      <c r="B2199" t="s">
        <v>10114</v>
      </c>
      <c r="C2199" t="s">
        <v>10115</v>
      </c>
      <c r="D2199" t="s">
        <v>10116</v>
      </c>
      <c r="E2199" t="s">
        <v>1713</v>
      </c>
      <c r="F2199">
        <v>1</v>
      </c>
      <c r="G2199">
        <v>2022</v>
      </c>
      <c r="H2199" s="1">
        <v>44967.58270648148</v>
      </c>
      <c r="I2199" t="s">
        <v>8601</v>
      </c>
      <c r="J2199">
        <v>788</v>
      </c>
      <c r="K2199">
        <v>0</v>
      </c>
      <c r="L2199" t="s">
        <v>38</v>
      </c>
      <c r="M2199" t="s">
        <v>79</v>
      </c>
      <c r="Q2199">
        <v>788</v>
      </c>
      <c r="R2199" t="s">
        <v>94</v>
      </c>
      <c r="S2199">
        <v>43.63888</v>
      </c>
      <c r="T2199">
        <v>-70.256460000000004</v>
      </c>
      <c r="U2199">
        <v>5.3863583330000004</v>
      </c>
      <c r="V2199">
        <v>1</v>
      </c>
      <c r="W2199">
        <v>9.3000000000000007</v>
      </c>
      <c r="X2199">
        <v>0</v>
      </c>
      <c r="Y2199">
        <v>654.93703330000005</v>
      </c>
      <c r="Z2199">
        <v>23000003001</v>
      </c>
      <c r="AA2199">
        <v>3538.2946876440997</v>
      </c>
      <c r="AB2199" t="s">
        <v>54</v>
      </c>
      <c r="AC2199" t="s">
        <v>54</v>
      </c>
      <c r="AD2199" t="s">
        <v>54</v>
      </c>
      <c r="AE2199" t="s">
        <v>73</v>
      </c>
      <c r="AF2199" t="s">
        <v>10117</v>
      </c>
    </row>
    <row r="2200" spans="1:32" x14ac:dyDescent="0.25">
      <c r="A2200" t="s">
        <v>10118</v>
      </c>
      <c r="B2200" t="s">
        <v>10119</v>
      </c>
      <c r="C2200" t="s">
        <v>10120</v>
      </c>
      <c r="D2200" t="s">
        <v>10121</v>
      </c>
      <c r="E2200" t="s">
        <v>213</v>
      </c>
      <c r="F2200">
        <v>3</v>
      </c>
      <c r="G2200">
        <v>2022</v>
      </c>
      <c r="H2200" s="1">
        <v>44985.359938310183</v>
      </c>
      <c r="I2200" t="s">
        <v>8601</v>
      </c>
      <c r="J2200">
        <v>780.76</v>
      </c>
      <c r="K2200">
        <v>0</v>
      </c>
      <c r="L2200" t="s">
        <v>38</v>
      </c>
      <c r="M2200" t="s">
        <v>79</v>
      </c>
      <c r="Q2200">
        <v>780.76</v>
      </c>
      <c r="R2200" t="s">
        <v>52</v>
      </c>
      <c r="S2200">
        <v>40.719119999999997</v>
      </c>
      <c r="T2200">
        <v>-80.143529999999998</v>
      </c>
      <c r="U2200">
        <v>3.7654999999999998</v>
      </c>
      <c r="V2200">
        <v>1</v>
      </c>
      <c r="W2200">
        <v>6</v>
      </c>
      <c r="X2200">
        <v>0</v>
      </c>
      <c r="Y2200">
        <v>1370.883</v>
      </c>
      <c r="Z2200">
        <v>42005431001</v>
      </c>
      <c r="AA2200">
        <v>1207.3542861080998</v>
      </c>
      <c r="AB2200" t="s">
        <v>54</v>
      </c>
      <c r="AC2200" t="s">
        <v>54</v>
      </c>
      <c r="AD2200" t="s">
        <v>215</v>
      </c>
      <c r="AE2200" t="s">
        <v>55</v>
      </c>
      <c r="AF2200" t="s">
        <v>10122</v>
      </c>
    </row>
    <row r="2201" spans="1:32" x14ac:dyDescent="0.25">
      <c r="A2201" t="s">
        <v>10123</v>
      </c>
      <c r="B2201" t="s">
        <v>10124</v>
      </c>
      <c r="C2201" t="s">
        <v>10125</v>
      </c>
      <c r="D2201" t="s">
        <v>10126</v>
      </c>
      <c r="E2201" t="s">
        <v>111</v>
      </c>
      <c r="F2201">
        <v>4</v>
      </c>
      <c r="G2201">
        <v>2022</v>
      </c>
      <c r="H2201" s="1">
        <v>44957.442629884259</v>
      </c>
      <c r="I2201" t="s">
        <v>8601</v>
      </c>
      <c r="J2201">
        <v>776.4</v>
      </c>
      <c r="K2201">
        <v>0</v>
      </c>
      <c r="L2201" t="s">
        <v>38</v>
      </c>
      <c r="M2201" t="s">
        <v>51</v>
      </c>
      <c r="N2201">
        <v>776.4</v>
      </c>
      <c r="R2201" t="s">
        <v>52</v>
      </c>
      <c r="S2201">
        <v>33.592269999999999</v>
      </c>
      <c r="T2201">
        <v>-82.139771999999994</v>
      </c>
      <c r="U2201">
        <v>4.4291666669999996</v>
      </c>
      <c r="V2201">
        <v>1</v>
      </c>
      <c r="W2201">
        <v>12</v>
      </c>
      <c r="X2201">
        <v>5.1100000000000003</v>
      </c>
      <c r="Y2201">
        <v>1617.0619999999999</v>
      </c>
      <c r="Z2201">
        <v>13000999022</v>
      </c>
      <c r="AA2201">
        <v>2722.4655471064998</v>
      </c>
      <c r="AB2201" t="s">
        <v>41</v>
      </c>
      <c r="AC2201" t="s">
        <v>54</v>
      </c>
      <c r="AD2201" t="s">
        <v>54</v>
      </c>
      <c r="AE2201" t="s">
        <v>73</v>
      </c>
      <c r="AF2201" t="s">
        <v>10127</v>
      </c>
    </row>
    <row r="2202" spans="1:32" x14ac:dyDescent="0.25">
      <c r="A2202" t="s">
        <v>10128</v>
      </c>
      <c r="B2202" t="s">
        <v>10129</v>
      </c>
      <c r="C2202" t="s">
        <v>10129</v>
      </c>
      <c r="D2202" t="s">
        <v>10130</v>
      </c>
      <c r="E2202" t="s">
        <v>99</v>
      </c>
      <c r="F2202">
        <v>6</v>
      </c>
      <c r="G2202">
        <v>2022</v>
      </c>
      <c r="H2202" s="1">
        <v>44810.58112333333</v>
      </c>
      <c r="I2202" t="s">
        <v>8601</v>
      </c>
      <c r="J2202">
        <v>773.91</v>
      </c>
      <c r="K2202">
        <v>0</v>
      </c>
      <c r="L2202" t="s">
        <v>38</v>
      </c>
      <c r="M2202" t="s">
        <v>679</v>
      </c>
      <c r="O2202">
        <v>1</v>
      </c>
      <c r="R2202" t="s">
        <v>52</v>
      </c>
      <c r="S2202">
        <v>30.641197999999999</v>
      </c>
      <c r="T2202">
        <v>-96.320498000000001</v>
      </c>
      <c r="U2202">
        <v>4.8133333330000001</v>
      </c>
      <c r="V2202">
        <v>1</v>
      </c>
      <c r="W2202">
        <v>8</v>
      </c>
      <c r="X2202">
        <v>0</v>
      </c>
      <c r="Y2202">
        <v>1756.45</v>
      </c>
      <c r="Z2202">
        <v>48003040001</v>
      </c>
      <c r="AA2202">
        <v>2294.519457762</v>
      </c>
      <c r="AB2202" t="s">
        <v>41</v>
      </c>
      <c r="AC2202" t="s">
        <v>64</v>
      </c>
      <c r="AD2202" t="s">
        <v>43</v>
      </c>
      <c r="AE2202" t="s">
        <v>73</v>
      </c>
      <c r="AF2202" t="s">
        <v>10131</v>
      </c>
    </row>
    <row r="2203" spans="1:32" x14ac:dyDescent="0.25">
      <c r="A2203" t="s">
        <v>10132</v>
      </c>
      <c r="B2203" t="s">
        <v>10133</v>
      </c>
      <c r="C2203" t="s">
        <v>10134</v>
      </c>
      <c r="D2203" t="s">
        <v>10135</v>
      </c>
      <c r="E2203" t="s">
        <v>247</v>
      </c>
      <c r="F2203">
        <v>1</v>
      </c>
      <c r="G2203">
        <v>2022</v>
      </c>
      <c r="H2203" s="1">
        <v>44957.558857905089</v>
      </c>
      <c r="I2203" t="s">
        <v>8601</v>
      </c>
      <c r="J2203">
        <v>771.66399999999999</v>
      </c>
      <c r="K2203">
        <v>0</v>
      </c>
      <c r="L2203" t="s">
        <v>38</v>
      </c>
      <c r="M2203" t="s">
        <v>79</v>
      </c>
      <c r="Q2203">
        <v>771.66399999999999</v>
      </c>
      <c r="R2203" t="s">
        <v>94</v>
      </c>
      <c r="S2203">
        <v>41.951934999999999</v>
      </c>
      <c r="T2203">
        <v>-71.145916</v>
      </c>
      <c r="U2203">
        <v>2.2066666669999999</v>
      </c>
      <c r="V2203">
        <v>1</v>
      </c>
      <c r="W2203">
        <v>3.14</v>
      </c>
      <c r="X2203">
        <v>0</v>
      </c>
      <c r="Y2203">
        <v>805.19</v>
      </c>
      <c r="Z2203">
        <v>25000245001</v>
      </c>
      <c r="AA2203">
        <v>1764.5947258503004</v>
      </c>
      <c r="AB2203" t="s">
        <v>54</v>
      </c>
      <c r="AC2203" t="s">
        <v>54</v>
      </c>
      <c r="AD2203" t="s">
        <v>54</v>
      </c>
      <c r="AE2203" t="s">
        <v>44</v>
      </c>
      <c r="AF2203" t="s">
        <v>10136</v>
      </c>
    </row>
    <row r="2204" spans="1:32" x14ac:dyDescent="0.25">
      <c r="A2204" t="s">
        <v>10137</v>
      </c>
      <c r="B2204" t="s">
        <v>10138</v>
      </c>
      <c r="C2204" t="s">
        <v>10139</v>
      </c>
      <c r="D2204" t="s">
        <v>10140</v>
      </c>
      <c r="E2204" t="s">
        <v>111</v>
      </c>
      <c r="F2204">
        <v>4</v>
      </c>
      <c r="G2204">
        <v>2022</v>
      </c>
      <c r="H2204" s="1">
        <v>44938.645578530093</v>
      </c>
      <c r="I2204" t="s">
        <v>8601</v>
      </c>
      <c r="J2204">
        <v>767.73</v>
      </c>
      <c r="K2204">
        <v>0</v>
      </c>
      <c r="L2204" t="s">
        <v>38</v>
      </c>
      <c r="M2204" t="s">
        <v>79</v>
      </c>
      <c r="Q2204">
        <v>767.73</v>
      </c>
      <c r="R2204" t="s">
        <v>94</v>
      </c>
      <c r="S2204">
        <v>34.196083000000002</v>
      </c>
      <c r="T2204">
        <v>-84.186555999999996</v>
      </c>
      <c r="U2204">
        <v>2.9750000000000001</v>
      </c>
      <c r="V2204">
        <v>1</v>
      </c>
      <c r="W2204">
        <v>0</v>
      </c>
      <c r="X2204">
        <v>0</v>
      </c>
      <c r="Y2204">
        <v>1085.96</v>
      </c>
      <c r="AB2204" t="s">
        <v>41</v>
      </c>
      <c r="AC2204" t="s">
        <v>54</v>
      </c>
      <c r="AD2204" t="s">
        <v>54</v>
      </c>
      <c r="AE2204" t="s">
        <v>73</v>
      </c>
      <c r="AF2204" t="s">
        <v>10141</v>
      </c>
    </row>
    <row r="2205" spans="1:32" x14ac:dyDescent="0.25">
      <c r="A2205" t="s">
        <v>10142</v>
      </c>
      <c r="B2205" t="s">
        <v>10143</v>
      </c>
      <c r="C2205" t="s">
        <v>10144</v>
      </c>
      <c r="D2205" t="s">
        <v>10145</v>
      </c>
      <c r="E2205" t="s">
        <v>159</v>
      </c>
      <c r="F2205">
        <v>10</v>
      </c>
      <c r="G2205">
        <v>2022</v>
      </c>
      <c r="H2205" s="1">
        <v>44971.739719502315</v>
      </c>
      <c r="I2205" t="s">
        <v>8601</v>
      </c>
      <c r="J2205">
        <v>763.84</v>
      </c>
      <c r="K2205">
        <v>0</v>
      </c>
      <c r="L2205" t="s">
        <v>38</v>
      </c>
      <c r="M2205" t="s">
        <v>51</v>
      </c>
      <c r="N2205">
        <v>479.4</v>
      </c>
      <c r="R2205" t="s">
        <v>52</v>
      </c>
      <c r="S2205">
        <v>46.211526999999997</v>
      </c>
      <c r="T2205">
        <v>-119.911051</v>
      </c>
      <c r="Z2205">
        <v>53000515001</v>
      </c>
      <c r="AA2205">
        <v>819.47123491499997</v>
      </c>
      <c r="AB2205" t="s">
        <v>1420</v>
      </c>
      <c r="AC2205" t="s">
        <v>72</v>
      </c>
      <c r="AD2205" t="s">
        <v>54</v>
      </c>
      <c r="AE2205" t="s">
        <v>73</v>
      </c>
      <c r="AF2205" t="s">
        <v>10146</v>
      </c>
    </row>
    <row r="2206" spans="1:32" x14ac:dyDescent="0.25">
      <c r="A2206" t="s">
        <v>10147</v>
      </c>
      <c r="B2206" t="s">
        <v>10148</v>
      </c>
      <c r="C2206" t="s">
        <v>10149</v>
      </c>
      <c r="D2206" t="s">
        <v>2967</v>
      </c>
      <c r="E2206" t="s">
        <v>111</v>
      </c>
      <c r="F2206">
        <v>4</v>
      </c>
      <c r="G2206">
        <v>2022</v>
      </c>
      <c r="H2206" s="1">
        <v>44999.507317488424</v>
      </c>
      <c r="I2206" t="s">
        <v>8601</v>
      </c>
      <c r="J2206">
        <v>763.18</v>
      </c>
      <c r="K2206">
        <v>0</v>
      </c>
      <c r="L2206" t="s">
        <v>38</v>
      </c>
      <c r="M2206" t="s">
        <v>679</v>
      </c>
      <c r="O2206">
        <v>763</v>
      </c>
      <c r="R2206" t="s">
        <v>52</v>
      </c>
      <c r="S2206">
        <v>32.518639</v>
      </c>
      <c r="T2206">
        <v>-82.886167</v>
      </c>
      <c r="U2206">
        <v>3.1560833330000002</v>
      </c>
      <c r="V2206">
        <v>1</v>
      </c>
      <c r="W2206">
        <v>6</v>
      </c>
      <c r="X2206">
        <v>5.4790000000000001</v>
      </c>
      <c r="Y2206">
        <v>1151.4839999999999</v>
      </c>
      <c r="Z2206">
        <v>13000202001</v>
      </c>
      <c r="AA2206">
        <v>1094.4493604087002</v>
      </c>
      <c r="AB2206" t="s">
        <v>407</v>
      </c>
      <c r="AC2206" t="s">
        <v>54</v>
      </c>
      <c r="AD2206" t="s">
        <v>54</v>
      </c>
      <c r="AE2206" t="s">
        <v>73</v>
      </c>
      <c r="AF2206" t="s">
        <v>10150</v>
      </c>
    </row>
    <row r="2207" spans="1:32" x14ac:dyDescent="0.25">
      <c r="A2207" t="s">
        <v>10151</v>
      </c>
      <c r="B2207" t="s">
        <v>10152</v>
      </c>
      <c r="C2207" t="s">
        <v>10153</v>
      </c>
      <c r="D2207" t="s">
        <v>10154</v>
      </c>
      <c r="E2207" t="s">
        <v>951</v>
      </c>
      <c r="F2207">
        <v>1</v>
      </c>
      <c r="G2207">
        <v>2022</v>
      </c>
      <c r="H2207" s="1">
        <v>44957.52477877315</v>
      </c>
      <c r="I2207" t="s">
        <v>8601</v>
      </c>
      <c r="J2207">
        <v>755.39</v>
      </c>
      <c r="K2207">
        <v>0</v>
      </c>
      <c r="L2207" t="s">
        <v>38</v>
      </c>
      <c r="M2207" t="s">
        <v>79</v>
      </c>
      <c r="Q2207">
        <v>755.39</v>
      </c>
      <c r="R2207" t="s">
        <v>86</v>
      </c>
      <c r="S2207">
        <v>43.159894999999999</v>
      </c>
      <c r="T2207">
        <v>-70.839098000000007</v>
      </c>
      <c r="U2207">
        <v>2.416833333</v>
      </c>
      <c r="V2207">
        <v>1</v>
      </c>
      <c r="W2207">
        <v>4.7</v>
      </c>
      <c r="X2207">
        <v>0</v>
      </c>
      <c r="Y2207">
        <v>881.28</v>
      </c>
      <c r="Z2207">
        <v>33000088001</v>
      </c>
      <c r="AA2207">
        <v>1343.9328252606001</v>
      </c>
      <c r="AB2207" t="s">
        <v>87</v>
      </c>
      <c r="AC2207" t="s">
        <v>54</v>
      </c>
      <c r="AD2207" t="s">
        <v>54</v>
      </c>
      <c r="AE2207" t="s">
        <v>73</v>
      </c>
      <c r="AF2207" t="s">
        <v>10155</v>
      </c>
    </row>
    <row r="2208" spans="1:32" x14ac:dyDescent="0.25">
      <c r="A2208" t="s">
        <v>10156</v>
      </c>
      <c r="B2208" t="s">
        <v>10157</v>
      </c>
      <c r="C2208" t="s">
        <v>10158</v>
      </c>
      <c r="D2208" t="s">
        <v>8584</v>
      </c>
      <c r="E2208" t="s">
        <v>726</v>
      </c>
      <c r="F2208">
        <v>6</v>
      </c>
      <c r="G2208">
        <v>2022</v>
      </c>
      <c r="H2208" s="1">
        <v>44980.635072395831</v>
      </c>
      <c r="I2208" t="s">
        <v>8601</v>
      </c>
      <c r="J2208">
        <v>753.9</v>
      </c>
      <c r="K2208">
        <v>0</v>
      </c>
      <c r="L2208" t="s">
        <v>38</v>
      </c>
      <c r="M2208" t="s">
        <v>79</v>
      </c>
      <c r="Q2208">
        <v>753.9</v>
      </c>
      <c r="R2208" t="s">
        <v>94</v>
      </c>
      <c r="S2208">
        <v>36.227482000000002</v>
      </c>
      <c r="T2208">
        <v>-94.288334000000006</v>
      </c>
      <c r="U2208">
        <v>3.6188916670000002</v>
      </c>
      <c r="V2208">
        <v>1</v>
      </c>
      <c r="W2208">
        <v>0</v>
      </c>
      <c r="X2208">
        <v>4.49</v>
      </c>
      <c r="Y2208">
        <v>660.90309999999999</v>
      </c>
      <c r="Z2208">
        <v>5000045001</v>
      </c>
      <c r="AA2208">
        <v>797.43656393172989</v>
      </c>
      <c r="AB2208" t="s">
        <v>41</v>
      </c>
      <c r="AC2208" t="s">
        <v>54</v>
      </c>
      <c r="AD2208" t="s">
        <v>54</v>
      </c>
      <c r="AE2208" t="s">
        <v>73</v>
      </c>
      <c r="AF2208" t="s">
        <v>10159</v>
      </c>
    </row>
    <row r="2209" spans="1:32" x14ac:dyDescent="0.25">
      <c r="A2209" t="s">
        <v>10160</v>
      </c>
      <c r="B2209" t="s">
        <v>10161</v>
      </c>
      <c r="C2209" t="s">
        <v>10161</v>
      </c>
      <c r="D2209" t="s">
        <v>10162</v>
      </c>
      <c r="E2209" t="s">
        <v>99</v>
      </c>
      <c r="F2209">
        <v>6</v>
      </c>
      <c r="G2209">
        <v>2022</v>
      </c>
      <c r="H2209" s="1">
        <v>44817.491230659725</v>
      </c>
      <c r="I2209" t="s">
        <v>8601</v>
      </c>
      <c r="J2209">
        <v>752.42</v>
      </c>
      <c r="K2209">
        <v>0</v>
      </c>
      <c r="L2209" t="s">
        <v>38</v>
      </c>
      <c r="M2209" t="s">
        <v>79</v>
      </c>
      <c r="Q2209">
        <v>752.42</v>
      </c>
      <c r="R2209" t="s">
        <v>52</v>
      </c>
      <c r="S2209">
        <v>26.171278000000001</v>
      </c>
      <c r="T2209">
        <v>-97.902167000000006</v>
      </c>
      <c r="U2209">
        <v>1.54</v>
      </c>
      <c r="V2209">
        <v>1</v>
      </c>
      <c r="W2209">
        <v>0</v>
      </c>
      <c r="X2209">
        <v>5</v>
      </c>
      <c r="Y2209">
        <v>562.27</v>
      </c>
      <c r="Z2209">
        <v>48001120001</v>
      </c>
      <c r="AA2209">
        <v>695.64002608340002</v>
      </c>
      <c r="AB2209" t="s">
        <v>41</v>
      </c>
      <c r="AC2209" t="s">
        <v>54</v>
      </c>
      <c r="AD2209" t="s">
        <v>54</v>
      </c>
      <c r="AE2209" t="s">
        <v>73</v>
      </c>
      <c r="AF2209" t="s">
        <v>10163</v>
      </c>
    </row>
    <row r="2210" spans="1:32" x14ac:dyDescent="0.25">
      <c r="A2210" t="s">
        <v>10164</v>
      </c>
      <c r="B2210" t="s">
        <v>10165</v>
      </c>
      <c r="C2210" t="s">
        <v>10166</v>
      </c>
      <c r="D2210" t="s">
        <v>10167</v>
      </c>
      <c r="E2210" t="s">
        <v>525</v>
      </c>
      <c r="F2210">
        <v>2</v>
      </c>
      <c r="G2210">
        <v>2022</v>
      </c>
      <c r="H2210" s="1">
        <v>44981.666817314814</v>
      </c>
      <c r="I2210" t="s">
        <v>8601</v>
      </c>
      <c r="J2210">
        <v>748.5</v>
      </c>
      <c r="K2210">
        <v>0</v>
      </c>
      <c r="L2210" t="s">
        <v>38</v>
      </c>
      <c r="M2210" t="s">
        <v>479</v>
      </c>
      <c r="P2210">
        <v>595.05999999999995</v>
      </c>
      <c r="Q2210">
        <v>152.80000000000001</v>
      </c>
      <c r="R2210" t="s">
        <v>806</v>
      </c>
      <c r="S2210">
        <v>39.110281000000001</v>
      </c>
      <c r="T2210">
        <v>-74.793442999999996</v>
      </c>
      <c r="U2210">
        <v>2.8050000000000002</v>
      </c>
      <c r="V2210">
        <v>1</v>
      </c>
      <c r="W2210">
        <v>7.67</v>
      </c>
      <c r="X2210">
        <v>0</v>
      </c>
      <c r="Y2210">
        <v>1026.49</v>
      </c>
      <c r="Z2210">
        <v>34004014001</v>
      </c>
      <c r="AA2210">
        <v>2259.3732470200898</v>
      </c>
      <c r="AB2210" t="s">
        <v>54</v>
      </c>
      <c r="AC2210" t="s">
        <v>54</v>
      </c>
      <c r="AD2210" t="s">
        <v>54</v>
      </c>
      <c r="AE2210" t="s">
        <v>55</v>
      </c>
      <c r="AF2210" t="s">
        <v>10168</v>
      </c>
    </row>
    <row r="2211" spans="1:32" x14ac:dyDescent="0.25">
      <c r="A2211" t="s">
        <v>10169</v>
      </c>
      <c r="B2211" t="s">
        <v>10170</v>
      </c>
      <c r="C2211" t="s">
        <v>10171</v>
      </c>
      <c r="D2211" t="s">
        <v>6219</v>
      </c>
      <c r="E2211" t="s">
        <v>525</v>
      </c>
      <c r="F2211">
        <v>2</v>
      </c>
      <c r="G2211">
        <v>2022</v>
      </c>
      <c r="H2211" s="1">
        <v>44966.300521157405</v>
      </c>
      <c r="I2211" t="s">
        <v>8601</v>
      </c>
      <c r="J2211">
        <v>747</v>
      </c>
      <c r="K2211">
        <v>0</v>
      </c>
      <c r="L2211" t="s">
        <v>38</v>
      </c>
      <c r="M2211" t="s">
        <v>63</v>
      </c>
      <c r="P2211">
        <v>747</v>
      </c>
      <c r="R2211" t="s">
        <v>38</v>
      </c>
      <c r="S2211">
        <v>40.294643999999998</v>
      </c>
      <c r="T2211">
        <v>-74.562478999999996</v>
      </c>
      <c r="U2211">
        <v>2.721666667</v>
      </c>
      <c r="V2211">
        <v>1</v>
      </c>
      <c r="W2211">
        <v>0</v>
      </c>
      <c r="X2211">
        <v>0</v>
      </c>
      <c r="Y2211">
        <v>992.78</v>
      </c>
      <c r="Z2211">
        <v>34002026001</v>
      </c>
      <c r="AA2211">
        <v>1324.4476203415099</v>
      </c>
      <c r="AB2211" t="s">
        <v>54</v>
      </c>
      <c r="AC2211" t="s">
        <v>54</v>
      </c>
      <c r="AD2211" t="s">
        <v>54</v>
      </c>
      <c r="AE2211" t="s">
        <v>73</v>
      </c>
      <c r="AF2211" t="s">
        <v>10172</v>
      </c>
    </row>
    <row r="2212" spans="1:32" x14ac:dyDescent="0.25">
      <c r="A2212" t="s">
        <v>10173</v>
      </c>
      <c r="B2212" t="s">
        <v>10174</v>
      </c>
      <c r="C2212" t="s">
        <v>10175</v>
      </c>
      <c r="D2212" t="s">
        <v>10176</v>
      </c>
      <c r="E2212" t="s">
        <v>525</v>
      </c>
      <c r="F2212">
        <v>2</v>
      </c>
      <c r="G2212">
        <v>2022</v>
      </c>
      <c r="H2212" s="1">
        <v>44966.528335034724</v>
      </c>
      <c r="I2212" t="s">
        <v>8601</v>
      </c>
      <c r="J2212">
        <v>747</v>
      </c>
      <c r="K2212">
        <v>0</v>
      </c>
      <c r="L2212" t="s">
        <v>38</v>
      </c>
      <c r="M2212" t="s">
        <v>607</v>
      </c>
      <c r="N2212">
        <v>90.1</v>
      </c>
      <c r="P2212">
        <v>656.9</v>
      </c>
      <c r="R2212" t="s">
        <v>86</v>
      </c>
      <c r="S2212">
        <v>39.378010000000003</v>
      </c>
      <c r="T2212">
        <v>-75.034859999999995</v>
      </c>
      <c r="U2212">
        <v>2.0441666669999998</v>
      </c>
      <c r="V2212">
        <v>1</v>
      </c>
      <c r="W2212">
        <v>5</v>
      </c>
      <c r="X2212">
        <v>2.2400000000000002</v>
      </c>
      <c r="Y2212">
        <v>746.14099999999996</v>
      </c>
      <c r="Z2212">
        <v>34005299001</v>
      </c>
      <c r="AA2212">
        <v>1381.99271150443</v>
      </c>
      <c r="AB2212" t="s">
        <v>54</v>
      </c>
      <c r="AC2212" t="s">
        <v>54</v>
      </c>
      <c r="AD2212" t="s">
        <v>54</v>
      </c>
      <c r="AE2212" t="s">
        <v>73</v>
      </c>
      <c r="AF2212" t="s">
        <v>10177</v>
      </c>
    </row>
    <row r="2213" spans="1:32" x14ac:dyDescent="0.25">
      <c r="A2213" t="s">
        <v>10178</v>
      </c>
      <c r="B2213" t="s">
        <v>10179</v>
      </c>
      <c r="C2213" t="s">
        <v>10180</v>
      </c>
      <c r="D2213" t="s">
        <v>10181</v>
      </c>
      <c r="E2213" t="s">
        <v>1023</v>
      </c>
      <c r="F2213">
        <v>8</v>
      </c>
      <c r="G2213">
        <v>2022</v>
      </c>
      <c r="H2213" s="1">
        <v>44953.409823414353</v>
      </c>
      <c r="I2213" t="s">
        <v>8601</v>
      </c>
      <c r="J2213">
        <v>744.84</v>
      </c>
      <c r="K2213">
        <v>0</v>
      </c>
      <c r="L2213" t="s">
        <v>38</v>
      </c>
      <c r="M2213" t="s">
        <v>51</v>
      </c>
      <c r="N2213">
        <v>744.84</v>
      </c>
      <c r="R2213" t="s">
        <v>52</v>
      </c>
      <c r="S2213">
        <v>40.061964345878799</v>
      </c>
      <c r="T2213">
        <v>-105.01802588568501</v>
      </c>
      <c r="AB2213" t="s">
        <v>87</v>
      </c>
      <c r="AC2213" t="s">
        <v>54</v>
      </c>
      <c r="AD2213" t="s">
        <v>975</v>
      </c>
      <c r="AE2213" t="s">
        <v>73</v>
      </c>
      <c r="AF2213" t="s">
        <v>10182</v>
      </c>
    </row>
    <row r="2214" spans="1:32" x14ac:dyDescent="0.25">
      <c r="A2214" t="s">
        <v>10183</v>
      </c>
      <c r="B2214" t="s">
        <v>10184</v>
      </c>
      <c r="C2214" t="s">
        <v>10185</v>
      </c>
      <c r="D2214" t="s">
        <v>10186</v>
      </c>
      <c r="E2214" t="s">
        <v>1064</v>
      </c>
      <c r="F2214">
        <v>3</v>
      </c>
      <c r="G2214">
        <v>2022</v>
      </c>
      <c r="H2214" s="1">
        <v>44985.365483703703</v>
      </c>
      <c r="I2214" t="s">
        <v>8601</v>
      </c>
      <c r="J2214">
        <v>742.88</v>
      </c>
      <c r="K2214">
        <v>0</v>
      </c>
      <c r="L2214" t="s">
        <v>38</v>
      </c>
      <c r="M2214" t="s">
        <v>679</v>
      </c>
      <c r="O2214">
        <v>743</v>
      </c>
      <c r="R2214" t="s">
        <v>52</v>
      </c>
      <c r="S2214">
        <v>39.55979</v>
      </c>
      <c r="T2214">
        <v>-77.037710000000004</v>
      </c>
      <c r="U2214">
        <v>4.0924166670000002</v>
      </c>
      <c r="V2214">
        <v>1</v>
      </c>
      <c r="W2214">
        <v>5</v>
      </c>
      <c r="X2214">
        <v>0</v>
      </c>
      <c r="Y2214">
        <v>1493.4269999999999</v>
      </c>
      <c r="Z2214">
        <v>24000012001</v>
      </c>
      <c r="AA2214">
        <v>1520.7565072833702</v>
      </c>
      <c r="AB2214" t="s">
        <v>41</v>
      </c>
      <c r="AC2214" t="s">
        <v>54</v>
      </c>
      <c r="AD2214" t="s">
        <v>54</v>
      </c>
      <c r="AE2214" t="s">
        <v>73</v>
      </c>
      <c r="AF2214" t="s">
        <v>10187</v>
      </c>
    </row>
    <row r="2215" spans="1:32" x14ac:dyDescent="0.25">
      <c r="A2215" t="s">
        <v>10188</v>
      </c>
      <c r="B2215" t="s">
        <v>10189</v>
      </c>
      <c r="C2215" t="s">
        <v>10190</v>
      </c>
      <c r="D2215" t="s">
        <v>3896</v>
      </c>
      <c r="E2215" t="s">
        <v>600</v>
      </c>
      <c r="F2215">
        <v>4</v>
      </c>
      <c r="G2215">
        <v>2022</v>
      </c>
      <c r="H2215" s="1">
        <v>44966.688748449073</v>
      </c>
      <c r="I2215" t="s">
        <v>8601</v>
      </c>
      <c r="J2215">
        <v>734</v>
      </c>
      <c r="K2215">
        <v>0</v>
      </c>
      <c r="L2215" t="s">
        <v>38</v>
      </c>
      <c r="M2215" t="s">
        <v>79</v>
      </c>
      <c r="Q2215">
        <v>734</v>
      </c>
      <c r="R2215" t="s">
        <v>94</v>
      </c>
      <c r="S2215">
        <v>28.81617</v>
      </c>
      <c r="T2215">
        <v>-81.279110000000003</v>
      </c>
      <c r="U2215">
        <v>0</v>
      </c>
      <c r="V2215">
        <v>1</v>
      </c>
      <c r="W2215">
        <v>7.3</v>
      </c>
      <c r="X2215">
        <v>0</v>
      </c>
      <c r="Y2215">
        <v>0</v>
      </c>
      <c r="Z2215">
        <v>12000042005</v>
      </c>
      <c r="AA2215">
        <v>2330.9404015360001</v>
      </c>
      <c r="AB2215" t="s">
        <v>54</v>
      </c>
      <c r="AC2215" t="s">
        <v>64</v>
      </c>
      <c r="AD2215" t="s">
        <v>54</v>
      </c>
      <c r="AE2215" t="s">
        <v>54</v>
      </c>
      <c r="AF2215" t="s">
        <v>10191</v>
      </c>
    </row>
    <row r="2216" spans="1:32" x14ac:dyDescent="0.25">
      <c r="A2216" t="s">
        <v>10192</v>
      </c>
      <c r="B2216" t="s">
        <v>10193</v>
      </c>
      <c r="C2216" t="s">
        <v>10194</v>
      </c>
      <c r="D2216" t="s">
        <v>6369</v>
      </c>
      <c r="E2216" t="s">
        <v>61</v>
      </c>
      <c r="F2216">
        <v>1</v>
      </c>
      <c r="G2216">
        <v>2022</v>
      </c>
      <c r="H2216" s="1">
        <v>44974.607797893521</v>
      </c>
      <c r="I2216" t="s">
        <v>8601</v>
      </c>
      <c r="J2216">
        <v>731</v>
      </c>
      <c r="K2216">
        <v>0</v>
      </c>
      <c r="L2216" t="s">
        <v>38</v>
      </c>
      <c r="M2216" t="s">
        <v>51</v>
      </c>
      <c r="N2216">
        <v>731</v>
      </c>
      <c r="R2216" t="s">
        <v>214</v>
      </c>
      <c r="S2216">
        <v>41.126263999999999</v>
      </c>
      <c r="T2216">
        <v>-73.245169000000004</v>
      </c>
      <c r="U2216">
        <v>7.6233333329999997</v>
      </c>
      <c r="V2216">
        <v>1</v>
      </c>
      <c r="W2216">
        <v>9</v>
      </c>
      <c r="X2216">
        <v>0</v>
      </c>
      <c r="Y2216">
        <v>2778.05</v>
      </c>
      <c r="Z2216">
        <v>9000510001</v>
      </c>
      <c r="AA2216">
        <v>2954.83116838462</v>
      </c>
      <c r="AB2216" t="s">
        <v>53</v>
      </c>
      <c r="AC2216" t="s">
        <v>42</v>
      </c>
      <c r="AD2216" t="s">
        <v>43</v>
      </c>
      <c r="AE2216" t="s">
        <v>65</v>
      </c>
      <c r="AF2216" t="s">
        <v>10195</v>
      </c>
    </row>
    <row r="2217" spans="1:32" x14ac:dyDescent="0.25">
      <c r="A2217" t="s">
        <v>10196</v>
      </c>
      <c r="B2217" t="s">
        <v>10197</v>
      </c>
      <c r="C2217" t="s">
        <v>10198</v>
      </c>
      <c r="D2217" t="s">
        <v>3865</v>
      </c>
      <c r="E2217" t="s">
        <v>525</v>
      </c>
      <c r="F2217">
        <v>2</v>
      </c>
      <c r="G2217">
        <v>2022</v>
      </c>
      <c r="H2217" s="1">
        <v>44949.553678773147</v>
      </c>
      <c r="I2217" t="s">
        <v>8601</v>
      </c>
      <c r="J2217">
        <v>729.28</v>
      </c>
      <c r="K2217">
        <v>0</v>
      </c>
      <c r="L2217" t="s">
        <v>38</v>
      </c>
      <c r="M2217" t="s">
        <v>79</v>
      </c>
      <c r="Q2217">
        <v>729.28</v>
      </c>
      <c r="R2217" t="s">
        <v>86</v>
      </c>
      <c r="S2217">
        <v>40.118583000000001</v>
      </c>
      <c r="T2217">
        <v>-74.824302000000003</v>
      </c>
      <c r="U2217">
        <v>1.55575</v>
      </c>
      <c r="V2217">
        <v>1</v>
      </c>
      <c r="W2217">
        <v>2.5</v>
      </c>
      <c r="X2217">
        <v>0</v>
      </c>
      <c r="Y2217">
        <v>567.87</v>
      </c>
      <c r="Z2217">
        <v>34007206001</v>
      </c>
      <c r="AA2217">
        <v>679.79691554170995</v>
      </c>
      <c r="AB2217" t="s">
        <v>41</v>
      </c>
      <c r="AC2217" t="s">
        <v>54</v>
      </c>
      <c r="AD2217" t="s">
        <v>54</v>
      </c>
      <c r="AE2217" t="s">
        <v>73</v>
      </c>
      <c r="AF2217" t="s">
        <v>10199</v>
      </c>
    </row>
    <row r="2218" spans="1:32" x14ac:dyDescent="0.25">
      <c r="A2218" t="s">
        <v>10200</v>
      </c>
      <c r="B2218" t="s">
        <v>10201</v>
      </c>
      <c r="C2218" t="s">
        <v>10201</v>
      </c>
      <c r="D2218" t="s">
        <v>98</v>
      </c>
      <c r="E2218" t="s">
        <v>99</v>
      </c>
      <c r="F2218">
        <v>6</v>
      </c>
      <c r="G2218">
        <v>2022</v>
      </c>
      <c r="H2218" s="1">
        <v>44831.570445659723</v>
      </c>
      <c r="I2218" t="s">
        <v>8601</v>
      </c>
      <c r="J2218">
        <v>726.23</v>
      </c>
      <c r="K2218">
        <v>0</v>
      </c>
      <c r="L2218" t="s">
        <v>38</v>
      </c>
      <c r="M2218" t="s">
        <v>79</v>
      </c>
      <c r="Q2218">
        <v>726.23</v>
      </c>
      <c r="R2218" t="s">
        <v>94</v>
      </c>
      <c r="S2218">
        <v>29.800270000000001</v>
      </c>
      <c r="T2218">
        <v>-95.340980000000002</v>
      </c>
      <c r="U2218">
        <v>5.2116666670000003</v>
      </c>
      <c r="V2218">
        <v>1</v>
      </c>
      <c r="W2218">
        <v>9.25</v>
      </c>
      <c r="X2218">
        <v>9.25</v>
      </c>
      <c r="Y2218">
        <v>1901.54</v>
      </c>
      <c r="Z2218">
        <v>48007064008</v>
      </c>
      <c r="AA2218">
        <v>2686.0446033325002</v>
      </c>
      <c r="AB2218" t="s">
        <v>41</v>
      </c>
      <c r="AC2218" t="s">
        <v>54</v>
      </c>
      <c r="AD2218" t="s">
        <v>54</v>
      </c>
      <c r="AE2218" t="s">
        <v>73</v>
      </c>
      <c r="AF2218" t="s">
        <v>10202</v>
      </c>
    </row>
    <row r="2219" spans="1:32" x14ac:dyDescent="0.25">
      <c r="A2219" t="s">
        <v>10203</v>
      </c>
      <c r="B2219" t="s">
        <v>10204</v>
      </c>
      <c r="C2219" t="s">
        <v>10204</v>
      </c>
      <c r="D2219" t="s">
        <v>9172</v>
      </c>
      <c r="E2219" t="s">
        <v>99</v>
      </c>
      <c r="F2219">
        <v>6</v>
      </c>
      <c r="G2219">
        <v>2022</v>
      </c>
      <c r="H2219" s="1">
        <v>44827.421666921298</v>
      </c>
      <c r="I2219" t="s">
        <v>8601</v>
      </c>
      <c r="J2219">
        <v>719.21</v>
      </c>
      <c r="K2219">
        <v>0</v>
      </c>
      <c r="L2219" t="s">
        <v>38</v>
      </c>
      <c r="M2219" t="s">
        <v>79</v>
      </c>
      <c r="Q2219">
        <v>719.21</v>
      </c>
      <c r="R2219" t="s">
        <v>94</v>
      </c>
      <c r="S2219">
        <v>27.717130000000001</v>
      </c>
      <c r="T2219">
        <v>-97.457530000000006</v>
      </c>
      <c r="U2219">
        <v>5.2491666669999999</v>
      </c>
      <c r="V2219">
        <v>1</v>
      </c>
      <c r="W2219">
        <v>16</v>
      </c>
      <c r="X2219">
        <v>8</v>
      </c>
      <c r="Y2219">
        <v>1915.64</v>
      </c>
      <c r="Z2219">
        <v>48001203003</v>
      </c>
      <c r="AA2219">
        <v>2622.3079517280003</v>
      </c>
      <c r="AB2219" t="s">
        <v>118</v>
      </c>
      <c r="AC2219" t="s">
        <v>54</v>
      </c>
      <c r="AD2219" t="s">
        <v>54</v>
      </c>
      <c r="AE2219" t="s">
        <v>73</v>
      </c>
      <c r="AF2219" t="s">
        <v>10205</v>
      </c>
    </row>
    <row r="2220" spans="1:32" x14ac:dyDescent="0.25">
      <c r="A2220" t="s">
        <v>10206</v>
      </c>
      <c r="B2220" t="s">
        <v>10207</v>
      </c>
      <c r="C2220" t="s">
        <v>10208</v>
      </c>
      <c r="D2220" t="s">
        <v>10209</v>
      </c>
      <c r="E2220" t="s">
        <v>1064</v>
      </c>
      <c r="F2220">
        <v>3</v>
      </c>
      <c r="G2220">
        <v>2022</v>
      </c>
      <c r="H2220" s="1">
        <v>44963.40541496528</v>
      </c>
      <c r="I2220" t="s">
        <v>8601</v>
      </c>
      <c r="J2220">
        <v>717</v>
      </c>
      <c r="K2220">
        <v>0</v>
      </c>
      <c r="L2220" t="s">
        <v>38</v>
      </c>
      <c r="M2220" t="s">
        <v>51</v>
      </c>
      <c r="N2220">
        <v>384</v>
      </c>
      <c r="R2220" t="s">
        <v>52</v>
      </c>
      <c r="S2220">
        <v>38.985232000000003</v>
      </c>
      <c r="T2220">
        <v>-76.320238000000003</v>
      </c>
      <c r="U2220">
        <v>2.5049999999999999</v>
      </c>
      <c r="V2220">
        <v>1</v>
      </c>
      <c r="W2220">
        <v>2</v>
      </c>
      <c r="X2220">
        <v>0</v>
      </c>
      <c r="Y2220">
        <v>915</v>
      </c>
      <c r="Z2220">
        <v>24000061001</v>
      </c>
      <c r="AA2220">
        <v>837.68170680200001</v>
      </c>
      <c r="AB2220" t="s">
        <v>41</v>
      </c>
      <c r="AC2220" t="s">
        <v>54</v>
      </c>
      <c r="AD2220" t="s">
        <v>54</v>
      </c>
      <c r="AE2220" t="s">
        <v>73</v>
      </c>
      <c r="AF2220" t="s">
        <v>10210</v>
      </c>
    </row>
    <row r="2221" spans="1:32" x14ac:dyDescent="0.25">
      <c r="A2221" t="s">
        <v>10211</v>
      </c>
      <c r="B2221" t="s">
        <v>10212</v>
      </c>
      <c r="C2221" t="s">
        <v>10212</v>
      </c>
      <c r="D2221" t="s">
        <v>461</v>
      </c>
      <c r="E2221" t="s">
        <v>99</v>
      </c>
      <c r="F2221">
        <v>6</v>
      </c>
      <c r="G2221">
        <v>2022</v>
      </c>
      <c r="H2221" s="1">
        <v>44833.458938796299</v>
      </c>
      <c r="I2221" t="s">
        <v>8601</v>
      </c>
      <c r="J2221">
        <v>714</v>
      </c>
      <c r="K2221">
        <v>0</v>
      </c>
      <c r="L2221" t="s">
        <v>38</v>
      </c>
      <c r="M2221" t="s">
        <v>79</v>
      </c>
      <c r="Q2221">
        <v>714</v>
      </c>
      <c r="R2221" t="s">
        <v>94</v>
      </c>
      <c r="S2221">
        <v>32.531880999999998</v>
      </c>
      <c r="T2221">
        <v>-96.826359999999994</v>
      </c>
      <c r="U2221">
        <v>3.8275833330000002</v>
      </c>
      <c r="V2221">
        <v>1</v>
      </c>
      <c r="W2221">
        <v>12</v>
      </c>
      <c r="X2221">
        <v>0</v>
      </c>
      <c r="Y2221">
        <v>1397.0550000000001</v>
      </c>
      <c r="Z2221">
        <v>48000004006</v>
      </c>
      <c r="AA2221">
        <v>1195.1532699438098</v>
      </c>
      <c r="AB2221" t="s">
        <v>54</v>
      </c>
      <c r="AC2221" t="s">
        <v>54</v>
      </c>
      <c r="AD2221" t="s">
        <v>54</v>
      </c>
      <c r="AE2221" t="s">
        <v>55</v>
      </c>
      <c r="AF2221" t="s">
        <v>10213</v>
      </c>
    </row>
    <row r="2222" spans="1:32" x14ac:dyDescent="0.25">
      <c r="A2222" t="s">
        <v>10214</v>
      </c>
      <c r="B2222" t="s">
        <v>10215</v>
      </c>
      <c r="C2222" t="s">
        <v>10216</v>
      </c>
      <c r="D2222" t="s">
        <v>10217</v>
      </c>
      <c r="E2222" t="s">
        <v>259</v>
      </c>
      <c r="F2222">
        <v>7</v>
      </c>
      <c r="G2222">
        <v>2022</v>
      </c>
      <c r="H2222" s="1">
        <v>44963.379441076388</v>
      </c>
      <c r="I2222" t="s">
        <v>8601</v>
      </c>
      <c r="J2222">
        <v>704.7</v>
      </c>
      <c r="K2222">
        <v>0</v>
      </c>
      <c r="L2222" t="s">
        <v>38</v>
      </c>
      <c r="M2222" t="s">
        <v>51</v>
      </c>
      <c r="N2222">
        <v>704.7</v>
      </c>
      <c r="R2222" t="s">
        <v>52</v>
      </c>
      <c r="S2222">
        <v>41.956389000000001</v>
      </c>
      <c r="T2222">
        <v>-93.556111000000001</v>
      </c>
      <c r="U2222">
        <v>0</v>
      </c>
      <c r="V2222">
        <v>1</v>
      </c>
      <c r="W2222">
        <v>20.399999999999999</v>
      </c>
      <c r="X2222">
        <v>12.1</v>
      </c>
      <c r="Y2222">
        <v>0</v>
      </c>
      <c r="Z2222">
        <v>19000023001</v>
      </c>
      <c r="AA2222">
        <v>3276.0638924712994</v>
      </c>
      <c r="AB2222" t="s">
        <v>53</v>
      </c>
      <c r="AC2222" t="s">
        <v>42</v>
      </c>
      <c r="AD2222" t="s">
        <v>54</v>
      </c>
      <c r="AE2222" t="s">
        <v>438</v>
      </c>
      <c r="AF2222" t="s">
        <v>10218</v>
      </c>
    </row>
    <row r="2223" spans="1:32" x14ac:dyDescent="0.25">
      <c r="A2223" t="s">
        <v>10219</v>
      </c>
      <c r="B2223" t="s">
        <v>10220</v>
      </c>
      <c r="C2223" t="s">
        <v>10221</v>
      </c>
      <c r="D2223" t="s">
        <v>10222</v>
      </c>
      <c r="E2223" t="s">
        <v>136</v>
      </c>
      <c r="F2223">
        <v>4</v>
      </c>
      <c r="G2223">
        <v>2022</v>
      </c>
      <c r="H2223" s="1">
        <v>44985.398555358799</v>
      </c>
      <c r="I2223" t="s">
        <v>8601</v>
      </c>
      <c r="J2223">
        <v>704</v>
      </c>
      <c r="K2223">
        <v>0</v>
      </c>
      <c r="L2223" t="s">
        <v>38</v>
      </c>
      <c r="M2223" t="s">
        <v>79</v>
      </c>
      <c r="Q2223">
        <v>704</v>
      </c>
      <c r="R2223" t="s">
        <v>52</v>
      </c>
      <c r="S2223">
        <v>35.2303</v>
      </c>
      <c r="T2223">
        <v>-78.883300000000006</v>
      </c>
      <c r="Z2223">
        <v>37004308001</v>
      </c>
      <c r="AA2223">
        <v>3824.1990962700006</v>
      </c>
      <c r="AB2223" t="s">
        <v>41</v>
      </c>
      <c r="AC2223" t="s">
        <v>54</v>
      </c>
      <c r="AD2223" t="s">
        <v>54</v>
      </c>
      <c r="AE2223" t="s">
        <v>73</v>
      </c>
      <c r="AF2223" t="s">
        <v>10223</v>
      </c>
    </row>
    <row r="2224" spans="1:32" x14ac:dyDescent="0.25">
      <c r="A2224" t="s">
        <v>10224</v>
      </c>
      <c r="B2224" t="s">
        <v>10225</v>
      </c>
      <c r="C2224" t="s">
        <v>10226</v>
      </c>
      <c r="D2224" t="s">
        <v>1568</v>
      </c>
      <c r="E2224" t="s">
        <v>85</v>
      </c>
      <c r="F2224">
        <v>2</v>
      </c>
      <c r="G2224">
        <v>2022</v>
      </c>
      <c r="H2224" s="1">
        <v>44945.551751458333</v>
      </c>
      <c r="I2224" t="s">
        <v>8601</v>
      </c>
      <c r="J2224">
        <v>703</v>
      </c>
      <c r="K2224">
        <v>0</v>
      </c>
      <c r="L2224" t="s">
        <v>38</v>
      </c>
      <c r="M2224" t="s">
        <v>51</v>
      </c>
      <c r="N2224">
        <v>703</v>
      </c>
      <c r="R2224" t="s">
        <v>86</v>
      </c>
      <c r="S2224">
        <v>41.647820000000003</v>
      </c>
      <c r="T2224">
        <v>-73.940179999999998</v>
      </c>
      <c r="U2224">
        <v>0</v>
      </c>
      <c r="V2224">
        <v>1</v>
      </c>
      <c r="W2224">
        <v>4</v>
      </c>
      <c r="X2224">
        <v>0</v>
      </c>
      <c r="Y2224">
        <v>0</v>
      </c>
      <c r="AB2224" t="s">
        <v>54</v>
      </c>
      <c r="AC2224" t="s">
        <v>54</v>
      </c>
      <c r="AD2224" t="s">
        <v>54</v>
      </c>
      <c r="AE2224" t="s">
        <v>73</v>
      </c>
      <c r="AF2224" t="s">
        <v>10227</v>
      </c>
    </row>
    <row r="2225" spans="1:32" x14ac:dyDescent="0.25">
      <c r="A2225" t="s">
        <v>10228</v>
      </c>
      <c r="B2225" t="s">
        <v>10229</v>
      </c>
      <c r="C2225" t="s">
        <v>10230</v>
      </c>
      <c r="D2225" t="s">
        <v>10231</v>
      </c>
      <c r="E2225" t="s">
        <v>61</v>
      </c>
      <c r="F2225">
        <v>1</v>
      </c>
      <c r="G2225">
        <v>2022</v>
      </c>
      <c r="H2225" s="1">
        <v>44985.447509884259</v>
      </c>
      <c r="I2225" t="s">
        <v>8601</v>
      </c>
      <c r="J2225">
        <v>702</v>
      </c>
      <c r="K2225">
        <v>0</v>
      </c>
      <c r="L2225" t="s">
        <v>38</v>
      </c>
      <c r="M2225" t="s">
        <v>79</v>
      </c>
      <c r="Q2225">
        <v>702</v>
      </c>
      <c r="R2225" t="s">
        <v>94</v>
      </c>
      <c r="S2225">
        <v>41.336869999999998</v>
      </c>
      <c r="T2225">
        <v>-72.020110000000003</v>
      </c>
      <c r="U2225">
        <v>2.6916666669999998</v>
      </c>
      <c r="V2225">
        <v>1</v>
      </c>
      <c r="W2225">
        <v>7.5</v>
      </c>
      <c r="X2225">
        <v>0</v>
      </c>
      <c r="Y2225">
        <v>980.4</v>
      </c>
      <c r="Z2225">
        <v>9000590001</v>
      </c>
      <c r="AA2225">
        <v>1966.3667543582601</v>
      </c>
      <c r="AB2225" t="s">
        <v>54</v>
      </c>
      <c r="AC2225" t="s">
        <v>54</v>
      </c>
      <c r="AD2225" t="s">
        <v>54</v>
      </c>
      <c r="AE2225" t="s">
        <v>73</v>
      </c>
      <c r="AF2225" t="s">
        <v>10232</v>
      </c>
    </row>
    <row r="2226" spans="1:32" x14ac:dyDescent="0.25">
      <c r="A2226" t="s">
        <v>10233</v>
      </c>
      <c r="B2226" t="s">
        <v>10234</v>
      </c>
      <c r="C2226" t="s">
        <v>10235</v>
      </c>
      <c r="D2226" t="s">
        <v>8868</v>
      </c>
      <c r="E2226" t="s">
        <v>85</v>
      </c>
      <c r="F2226">
        <v>2</v>
      </c>
      <c r="G2226">
        <v>2022</v>
      </c>
      <c r="H2226" s="1">
        <v>44967.490359502313</v>
      </c>
      <c r="I2226" t="s">
        <v>8601</v>
      </c>
      <c r="J2226">
        <v>700.5</v>
      </c>
      <c r="K2226">
        <v>0</v>
      </c>
      <c r="L2226" t="s">
        <v>38</v>
      </c>
      <c r="M2226" t="s">
        <v>79</v>
      </c>
      <c r="Q2226">
        <v>700.5</v>
      </c>
      <c r="R2226" t="s">
        <v>94</v>
      </c>
      <c r="S2226">
        <v>40.858722</v>
      </c>
      <c r="T2226">
        <v>-73.641666999999998</v>
      </c>
      <c r="U2226">
        <v>2.7166666670000001</v>
      </c>
      <c r="V2226">
        <v>1</v>
      </c>
      <c r="W2226">
        <v>5.5</v>
      </c>
      <c r="X2226">
        <v>0</v>
      </c>
      <c r="Y2226">
        <v>991.7</v>
      </c>
      <c r="Z2226">
        <v>36001004001</v>
      </c>
      <c r="AA2226">
        <v>2057.7833232309999</v>
      </c>
      <c r="AB2226" t="s">
        <v>54</v>
      </c>
      <c r="AC2226" t="s">
        <v>54</v>
      </c>
      <c r="AD2226" t="s">
        <v>54</v>
      </c>
      <c r="AE2226" t="s">
        <v>73</v>
      </c>
      <c r="AF2226" t="s">
        <v>10236</v>
      </c>
    </row>
    <row r="2227" spans="1:32" x14ac:dyDescent="0.25">
      <c r="A2227" t="s">
        <v>10237</v>
      </c>
      <c r="B2227" t="s">
        <v>10238</v>
      </c>
      <c r="C2227" t="s">
        <v>10239</v>
      </c>
      <c r="D2227" t="s">
        <v>10240</v>
      </c>
      <c r="E2227" t="s">
        <v>36</v>
      </c>
      <c r="F2227">
        <v>9</v>
      </c>
      <c r="G2227">
        <v>2022</v>
      </c>
      <c r="H2227" s="1">
        <v>44969.520073506945</v>
      </c>
      <c r="I2227" t="s">
        <v>8601</v>
      </c>
      <c r="J2227">
        <v>697</v>
      </c>
      <c r="K2227">
        <v>0</v>
      </c>
      <c r="L2227" t="s">
        <v>38</v>
      </c>
      <c r="M2227" t="s">
        <v>79</v>
      </c>
      <c r="Q2227">
        <v>697</v>
      </c>
      <c r="R2227" t="s">
        <v>52</v>
      </c>
      <c r="S2227">
        <v>38.575726000000003</v>
      </c>
      <c r="T2227">
        <v>-121.63493</v>
      </c>
      <c r="U2227">
        <v>3.3267500000000001</v>
      </c>
      <c r="V2227">
        <v>2</v>
      </c>
      <c r="W2227">
        <v>7.5</v>
      </c>
      <c r="X2227">
        <v>0</v>
      </c>
      <c r="Y2227">
        <v>1212.8230000000001</v>
      </c>
      <c r="Z2227">
        <v>6005205001</v>
      </c>
      <c r="AA2227">
        <v>2376.4665812535004</v>
      </c>
      <c r="AB2227" t="s">
        <v>53</v>
      </c>
      <c r="AC2227" t="s">
        <v>72</v>
      </c>
      <c r="AD2227" t="s">
        <v>54</v>
      </c>
      <c r="AE2227" t="s">
        <v>73</v>
      </c>
      <c r="AF2227" t="s">
        <v>10241</v>
      </c>
    </row>
    <row r="2228" spans="1:32" x14ac:dyDescent="0.25">
      <c r="A2228" t="s">
        <v>10242</v>
      </c>
      <c r="B2228" t="s">
        <v>10243</v>
      </c>
      <c r="C2228" t="s">
        <v>10243</v>
      </c>
      <c r="D2228" t="s">
        <v>461</v>
      </c>
      <c r="E2228" t="s">
        <v>99</v>
      </c>
      <c r="F2228">
        <v>6</v>
      </c>
      <c r="G2228">
        <v>2022</v>
      </c>
      <c r="H2228" s="1">
        <v>44833.460205173615</v>
      </c>
      <c r="I2228" t="s">
        <v>8601</v>
      </c>
      <c r="J2228">
        <v>695</v>
      </c>
      <c r="K2228">
        <v>0</v>
      </c>
      <c r="L2228" t="s">
        <v>38</v>
      </c>
      <c r="M2228" t="s">
        <v>79</v>
      </c>
      <c r="Q2228">
        <v>695</v>
      </c>
      <c r="R2228" t="s">
        <v>94</v>
      </c>
      <c r="S2228">
        <v>32.501221999999999</v>
      </c>
      <c r="T2228">
        <v>-97.019722000000002</v>
      </c>
      <c r="U2228">
        <v>2.677</v>
      </c>
      <c r="V2228">
        <v>3</v>
      </c>
      <c r="W2228">
        <v>4.5</v>
      </c>
      <c r="X2228">
        <v>0.9</v>
      </c>
      <c r="Y2228">
        <v>977.29899999999998</v>
      </c>
      <c r="Z2228">
        <v>48000004008</v>
      </c>
      <c r="AA2228">
        <v>819.47123491499997</v>
      </c>
      <c r="AB2228" t="s">
        <v>41</v>
      </c>
      <c r="AC2228" t="s">
        <v>54</v>
      </c>
      <c r="AD2228" t="s">
        <v>54</v>
      </c>
      <c r="AE2228" t="s">
        <v>55</v>
      </c>
      <c r="AF2228" t="s">
        <v>10244</v>
      </c>
    </row>
    <row r="2229" spans="1:32" x14ac:dyDescent="0.25">
      <c r="A2229" t="s">
        <v>2710</v>
      </c>
      <c r="B2229" t="s">
        <v>10245</v>
      </c>
      <c r="C2229" t="s">
        <v>10246</v>
      </c>
      <c r="D2229" t="s">
        <v>2710</v>
      </c>
      <c r="E2229" t="s">
        <v>437</v>
      </c>
      <c r="F2229">
        <v>5</v>
      </c>
      <c r="G2229">
        <v>2022</v>
      </c>
      <c r="H2229" s="1">
        <v>44957.493864189812</v>
      </c>
      <c r="I2229" t="s">
        <v>8601</v>
      </c>
      <c r="J2229">
        <v>691.6</v>
      </c>
      <c r="K2229">
        <v>0</v>
      </c>
      <c r="L2229" t="s">
        <v>38</v>
      </c>
      <c r="M2229" t="s">
        <v>51</v>
      </c>
      <c r="N2229">
        <v>691.6</v>
      </c>
      <c r="R2229" t="s">
        <v>214</v>
      </c>
      <c r="S2229">
        <v>44.470320000000001</v>
      </c>
      <c r="T2229">
        <v>-95.790949999999995</v>
      </c>
      <c r="U2229">
        <v>2.2916666669999999</v>
      </c>
      <c r="V2229">
        <v>1</v>
      </c>
      <c r="W2229">
        <v>4.5</v>
      </c>
      <c r="X2229">
        <v>4.5</v>
      </c>
      <c r="Y2229">
        <v>837.1</v>
      </c>
      <c r="Z2229">
        <v>27000182001</v>
      </c>
      <c r="AA2229">
        <v>1230.4815854045901</v>
      </c>
      <c r="AB2229" t="s">
        <v>54</v>
      </c>
      <c r="AC2229" t="s">
        <v>54</v>
      </c>
      <c r="AD2229" t="s">
        <v>215</v>
      </c>
      <c r="AE2229" t="s">
        <v>54</v>
      </c>
      <c r="AF2229" t="s">
        <v>10247</v>
      </c>
    </row>
    <row r="2230" spans="1:32" x14ac:dyDescent="0.25">
      <c r="A2230" t="s">
        <v>10248</v>
      </c>
      <c r="B2230" t="s">
        <v>10249</v>
      </c>
      <c r="C2230" t="s">
        <v>10250</v>
      </c>
      <c r="D2230" t="s">
        <v>10251</v>
      </c>
      <c r="E2230" t="s">
        <v>117</v>
      </c>
      <c r="F2230">
        <v>5</v>
      </c>
      <c r="G2230">
        <v>2022</v>
      </c>
      <c r="H2230" s="1">
        <v>44945.59290127315</v>
      </c>
      <c r="I2230" t="s">
        <v>8601</v>
      </c>
      <c r="J2230">
        <v>683</v>
      </c>
      <c r="K2230">
        <v>0</v>
      </c>
      <c r="L2230" t="s">
        <v>38</v>
      </c>
      <c r="M2230" t="s">
        <v>39</v>
      </c>
      <c r="N2230">
        <v>683</v>
      </c>
      <c r="Q2230">
        <v>175.1</v>
      </c>
      <c r="R2230" t="s">
        <v>52</v>
      </c>
      <c r="S2230">
        <v>42.211463999999999</v>
      </c>
      <c r="T2230">
        <v>-88.335890000000006</v>
      </c>
      <c r="U2230">
        <v>0</v>
      </c>
      <c r="V2230">
        <v>4</v>
      </c>
      <c r="W2230">
        <v>14.5</v>
      </c>
      <c r="X2230">
        <v>5.8</v>
      </c>
      <c r="Y2230">
        <v>0</v>
      </c>
      <c r="Z2230">
        <v>17000670001</v>
      </c>
      <c r="AA2230">
        <v>1861.1102268514001</v>
      </c>
      <c r="AB2230" t="s">
        <v>53</v>
      </c>
      <c r="AC2230" t="s">
        <v>64</v>
      </c>
      <c r="AD2230" t="s">
        <v>54</v>
      </c>
      <c r="AE2230" t="s">
        <v>55</v>
      </c>
      <c r="AF2230" t="s">
        <v>10252</v>
      </c>
    </row>
    <row r="2231" spans="1:32" x14ac:dyDescent="0.25">
      <c r="A2231" t="s">
        <v>10253</v>
      </c>
      <c r="B2231" t="s">
        <v>10254</v>
      </c>
      <c r="C2231" t="s">
        <v>10254</v>
      </c>
      <c r="D2231" t="s">
        <v>3332</v>
      </c>
      <c r="E2231" t="s">
        <v>99</v>
      </c>
      <c r="F2231">
        <v>6</v>
      </c>
      <c r="G2231">
        <v>2022</v>
      </c>
      <c r="H2231" s="1">
        <v>44824.650338634259</v>
      </c>
      <c r="I2231" t="s">
        <v>8601</v>
      </c>
      <c r="J2231">
        <v>682.88</v>
      </c>
      <c r="K2231">
        <v>0</v>
      </c>
      <c r="L2231" t="s">
        <v>38</v>
      </c>
      <c r="M2231" t="s">
        <v>79</v>
      </c>
      <c r="Q2231">
        <v>682.88</v>
      </c>
      <c r="R2231" t="s">
        <v>86</v>
      </c>
      <c r="S2231">
        <v>29.509340000000002</v>
      </c>
      <c r="T2231">
        <v>-98.29974</v>
      </c>
      <c r="U2231">
        <v>4.0729166670000003</v>
      </c>
      <c r="V2231">
        <v>1</v>
      </c>
      <c r="W2231">
        <v>7.33</v>
      </c>
      <c r="X2231">
        <v>5.83</v>
      </c>
      <c r="Y2231">
        <v>1485.6990000000001</v>
      </c>
      <c r="Z2231">
        <v>48008045001</v>
      </c>
      <c r="AA2231">
        <v>2154.2988242320998</v>
      </c>
      <c r="AB2231" t="s">
        <v>54</v>
      </c>
      <c r="AC2231" t="s">
        <v>54</v>
      </c>
      <c r="AD2231" t="s">
        <v>54</v>
      </c>
      <c r="AE2231" t="s">
        <v>73</v>
      </c>
      <c r="AF2231" t="s">
        <v>10255</v>
      </c>
    </row>
    <row r="2232" spans="1:32" x14ac:dyDescent="0.25">
      <c r="A2232" t="s">
        <v>10256</v>
      </c>
      <c r="B2232" t="s">
        <v>10257</v>
      </c>
      <c r="C2232" t="s">
        <v>10258</v>
      </c>
      <c r="D2232" t="s">
        <v>10259</v>
      </c>
      <c r="E2232" t="s">
        <v>36</v>
      </c>
      <c r="F2232">
        <v>9</v>
      </c>
      <c r="G2232">
        <v>2022</v>
      </c>
      <c r="H2232" s="1">
        <v>44972.576549664351</v>
      </c>
      <c r="I2232" t="s">
        <v>8601</v>
      </c>
      <c r="J2232">
        <v>682.66</v>
      </c>
      <c r="K2232">
        <v>0</v>
      </c>
      <c r="L2232" t="s">
        <v>38</v>
      </c>
      <c r="M2232" t="s">
        <v>630</v>
      </c>
      <c r="N2232">
        <v>379.38</v>
      </c>
      <c r="O2232">
        <v>303</v>
      </c>
      <c r="R2232" t="s">
        <v>52</v>
      </c>
      <c r="S2232">
        <v>33.963270000000001</v>
      </c>
      <c r="T2232">
        <v>-116.49979999999999</v>
      </c>
      <c r="Z2232">
        <v>6007021001</v>
      </c>
      <c r="AA2232">
        <v>673.78745981899999</v>
      </c>
      <c r="AB2232" t="s">
        <v>54</v>
      </c>
      <c r="AC2232" t="s">
        <v>54</v>
      </c>
      <c r="AD2232" t="s">
        <v>54</v>
      </c>
      <c r="AE2232" t="s">
        <v>73</v>
      </c>
      <c r="AF2232" t="s">
        <v>10260</v>
      </c>
    </row>
    <row r="2233" spans="1:32" x14ac:dyDescent="0.25">
      <c r="A2233" t="s">
        <v>10261</v>
      </c>
      <c r="B2233" t="s">
        <v>10262</v>
      </c>
      <c r="C2233" t="s">
        <v>10263</v>
      </c>
      <c r="D2233" t="s">
        <v>10264</v>
      </c>
      <c r="E2233" t="s">
        <v>1948</v>
      </c>
      <c r="F2233">
        <v>6</v>
      </c>
      <c r="G2233">
        <v>2022</v>
      </c>
      <c r="H2233" s="1">
        <v>44977.414073055559</v>
      </c>
      <c r="I2233" t="s">
        <v>8601</v>
      </c>
      <c r="J2233">
        <v>681.43</v>
      </c>
      <c r="K2233">
        <v>0</v>
      </c>
      <c r="L2233" t="s">
        <v>38</v>
      </c>
      <c r="M2233" t="s">
        <v>79</v>
      </c>
      <c r="Q2233">
        <v>681.43</v>
      </c>
      <c r="R2233" t="s">
        <v>52</v>
      </c>
      <c r="S2233">
        <v>30.205556000000001</v>
      </c>
      <c r="T2233">
        <v>-93.240278000000004</v>
      </c>
      <c r="U2233">
        <v>5.9275000000000002</v>
      </c>
      <c r="V2233">
        <v>1</v>
      </c>
      <c r="W2233">
        <v>4</v>
      </c>
      <c r="X2233">
        <v>0</v>
      </c>
      <c r="Y2233">
        <v>2170.6999999999998</v>
      </c>
      <c r="Z2233">
        <v>22000715003</v>
      </c>
      <c r="AA2233">
        <v>2112.4147388920001</v>
      </c>
      <c r="AB2233" t="s">
        <v>41</v>
      </c>
      <c r="AC2233" t="s">
        <v>54</v>
      </c>
      <c r="AD2233" t="s">
        <v>54</v>
      </c>
      <c r="AE2233" t="s">
        <v>73</v>
      </c>
      <c r="AF2233" t="s">
        <v>10265</v>
      </c>
    </row>
    <row r="2234" spans="1:32" x14ac:dyDescent="0.25">
      <c r="A2234" t="s">
        <v>10266</v>
      </c>
      <c r="B2234" t="s">
        <v>10267</v>
      </c>
      <c r="C2234" t="s">
        <v>10268</v>
      </c>
      <c r="D2234" t="s">
        <v>3203</v>
      </c>
      <c r="E2234" t="s">
        <v>600</v>
      </c>
      <c r="F2234">
        <v>4</v>
      </c>
      <c r="G2234">
        <v>2022</v>
      </c>
      <c r="H2234" s="1">
        <v>44973.369297800928</v>
      </c>
      <c r="I2234" t="s">
        <v>8601</v>
      </c>
      <c r="J2234">
        <v>680</v>
      </c>
      <c r="K2234">
        <v>0</v>
      </c>
      <c r="L2234" t="s">
        <v>38</v>
      </c>
      <c r="M2234" t="s">
        <v>79</v>
      </c>
      <c r="Q2234">
        <v>680</v>
      </c>
      <c r="R2234" t="s">
        <v>214</v>
      </c>
      <c r="S2234">
        <v>28.318349999999999</v>
      </c>
      <c r="T2234">
        <v>-81.496420000000001</v>
      </c>
      <c r="Z2234">
        <v>12000287004</v>
      </c>
      <c r="AA2234">
        <v>1320.2592118075002</v>
      </c>
      <c r="AB2234" t="s">
        <v>54</v>
      </c>
      <c r="AC2234" t="s">
        <v>54</v>
      </c>
      <c r="AD2234" t="s">
        <v>54</v>
      </c>
      <c r="AE2234" t="s">
        <v>73</v>
      </c>
      <c r="AF2234" t="s">
        <v>10269</v>
      </c>
    </row>
    <row r="2235" spans="1:32" x14ac:dyDescent="0.25">
      <c r="A2235" t="s">
        <v>10270</v>
      </c>
      <c r="B2235" t="s">
        <v>10271</v>
      </c>
      <c r="C2235" t="s">
        <v>10272</v>
      </c>
      <c r="D2235" t="s">
        <v>10273</v>
      </c>
      <c r="E2235" t="s">
        <v>641</v>
      </c>
      <c r="F2235">
        <v>3</v>
      </c>
      <c r="G2235">
        <v>2022</v>
      </c>
      <c r="H2235" s="1">
        <v>44945.489411168979</v>
      </c>
      <c r="I2235" t="s">
        <v>8601</v>
      </c>
      <c r="J2235">
        <v>675</v>
      </c>
      <c r="K2235">
        <v>0</v>
      </c>
      <c r="L2235" t="s">
        <v>38</v>
      </c>
      <c r="M2235" t="s">
        <v>51</v>
      </c>
      <c r="N2235">
        <v>477</v>
      </c>
      <c r="R2235" t="s">
        <v>52</v>
      </c>
      <c r="S2235">
        <v>38.481943999999999</v>
      </c>
      <c r="T2235">
        <v>-78.009721999999996</v>
      </c>
      <c r="U2235">
        <v>2.95</v>
      </c>
      <c r="V2235">
        <v>1</v>
      </c>
      <c r="W2235">
        <v>6</v>
      </c>
      <c r="X2235">
        <v>0</v>
      </c>
      <c r="Y2235">
        <v>1077</v>
      </c>
      <c r="Z2235">
        <v>51000104001</v>
      </c>
      <c r="AA2235">
        <v>983.36548189799998</v>
      </c>
      <c r="AB2235" t="s">
        <v>53</v>
      </c>
      <c r="AC2235" t="s">
        <v>54</v>
      </c>
      <c r="AD2235" t="s">
        <v>54</v>
      </c>
      <c r="AE2235" t="s">
        <v>55</v>
      </c>
      <c r="AF2235" t="s">
        <v>10274</v>
      </c>
    </row>
    <row r="2236" spans="1:32" x14ac:dyDescent="0.25">
      <c r="A2236" t="s">
        <v>10275</v>
      </c>
      <c r="B2236" t="s">
        <v>10276</v>
      </c>
      <c r="C2236" t="s">
        <v>10277</v>
      </c>
      <c r="D2236" t="s">
        <v>10278</v>
      </c>
      <c r="E2236" t="s">
        <v>514</v>
      </c>
      <c r="F2236">
        <v>1</v>
      </c>
      <c r="G2236">
        <v>2022</v>
      </c>
      <c r="H2236" s="1">
        <v>44987.498539421293</v>
      </c>
      <c r="I2236" t="s">
        <v>8601</v>
      </c>
      <c r="J2236">
        <v>674.95</v>
      </c>
      <c r="K2236">
        <v>0</v>
      </c>
      <c r="L2236" t="s">
        <v>38</v>
      </c>
      <c r="M2236" t="s">
        <v>79</v>
      </c>
      <c r="Q2236">
        <v>674.95</v>
      </c>
      <c r="R2236" t="s">
        <v>94</v>
      </c>
      <c r="S2236">
        <v>41.422545</v>
      </c>
      <c r="T2236">
        <v>-71.466235999999995</v>
      </c>
      <c r="U2236">
        <v>2.4761666670000002</v>
      </c>
      <c r="V2236">
        <v>1</v>
      </c>
      <c r="W2236">
        <v>5</v>
      </c>
      <c r="X2236">
        <v>2.5099999999999998</v>
      </c>
      <c r="Y2236">
        <v>901.51400000000001</v>
      </c>
      <c r="Z2236">
        <v>44000024001</v>
      </c>
      <c r="AA2236">
        <v>1688.29284864377</v>
      </c>
      <c r="AB2236" t="s">
        <v>54</v>
      </c>
      <c r="AC2236" t="s">
        <v>54</v>
      </c>
      <c r="AD2236" t="s">
        <v>54</v>
      </c>
      <c r="AE2236" t="s">
        <v>65</v>
      </c>
      <c r="AF2236" t="s">
        <v>10279</v>
      </c>
    </row>
    <row r="2237" spans="1:32" x14ac:dyDescent="0.25">
      <c r="A2237" t="s">
        <v>10280</v>
      </c>
      <c r="B2237" t="s">
        <v>10281</v>
      </c>
      <c r="C2237" t="s">
        <v>10282</v>
      </c>
      <c r="D2237" t="s">
        <v>1534</v>
      </c>
      <c r="E2237" t="s">
        <v>159</v>
      </c>
      <c r="F2237">
        <v>10</v>
      </c>
      <c r="G2237">
        <v>2022</v>
      </c>
      <c r="H2237" s="1">
        <v>44949.619245798611</v>
      </c>
      <c r="I2237" t="s">
        <v>8601</v>
      </c>
      <c r="J2237">
        <v>674.19</v>
      </c>
      <c r="K2237">
        <v>0</v>
      </c>
      <c r="L2237" t="s">
        <v>38</v>
      </c>
      <c r="M2237" t="s">
        <v>51</v>
      </c>
      <c r="N2237">
        <v>674.19</v>
      </c>
      <c r="R2237" t="s">
        <v>86</v>
      </c>
      <c r="S2237">
        <v>47.878689000000001</v>
      </c>
      <c r="T2237">
        <v>-122.319149</v>
      </c>
      <c r="Z2237">
        <v>53000018001</v>
      </c>
      <c r="AA2237">
        <v>1821.0471887000001</v>
      </c>
      <c r="AB2237" t="s">
        <v>54</v>
      </c>
      <c r="AC2237" t="s">
        <v>54</v>
      </c>
      <c r="AD2237" t="s">
        <v>537</v>
      </c>
      <c r="AE2237" t="s">
        <v>73</v>
      </c>
      <c r="AF2237" t="s">
        <v>10283</v>
      </c>
    </row>
    <row r="2238" spans="1:32" x14ac:dyDescent="0.25">
      <c r="A2238" t="s">
        <v>10284</v>
      </c>
      <c r="B2238" t="s">
        <v>10285</v>
      </c>
      <c r="C2238" t="s">
        <v>10286</v>
      </c>
      <c r="D2238" t="s">
        <v>9409</v>
      </c>
      <c r="E2238" t="s">
        <v>600</v>
      </c>
      <c r="F2238">
        <v>4</v>
      </c>
      <c r="G2238">
        <v>2022</v>
      </c>
      <c r="H2238" s="1">
        <v>44959.471175636572</v>
      </c>
      <c r="I2238" t="s">
        <v>8601</v>
      </c>
      <c r="J2238">
        <v>673.03</v>
      </c>
      <c r="K2238">
        <v>0</v>
      </c>
      <c r="L2238" t="s">
        <v>38</v>
      </c>
      <c r="M2238" t="s">
        <v>79</v>
      </c>
      <c r="Q2238">
        <v>673.03</v>
      </c>
      <c r="R2238" t="s">
        <v>1484</v>
      </c>
      <c r="S2238">
        <v>26.177320000000002</v>
      </c>
      <c r="T2238">
        <v>-80.263710000000003</v>
      </c>
      <c r="Z2238">
        <v>12000001034</v>
      </c>
      <c r="AA2238">
        <v>2913.6755019199995</v>
      </c>
      <c r="AB2238" t="s">
        <v>54</v>
      </c>
      <c r="AC2238" t="s">
        <v>64</v>
      </c>
      <c r="AD2238" t="s">
        <v>54</v>
      </c>
      <c r="AE2238" t="s">
        <v>55</v>
      </c>
      <c r="AF2238" t="s">
        <v>10287</v>
      </c>
    </row>
    <row r="2239" spans="1:32" x14ac:dyDescent="0.25">
      <c r="A2239" t="s">
        <v>10288</v>
      </c>
      <c r="B2239" t="s">
        <v>10289</v>
      </c>
      <c r="C2239" t="s">
        <v>10290</v>
      </c>
      <c r="D2239" t="s">
        <v>10291</v>
      </c>
      <c r="E2239" t="s">
        <v>525</v>
      </c>
      <c r="F2239">
        <v>2</v>
      </c>
      <c r="G2239">
        <v>2022</v>
      </c>
      <c r="H2239" s="1">
        <v>44981.530851770833</v>
      </c>
      <c r="I2239" t="s">
        <v>8601</v>
      </c>
      <c r="J2239">
        <v>670</v>
      </c>
      <c r="K2239">
        <v>0</v>
      </c>
      <c r="L2239" t="s">
        <v>38</v>
      </c>
      <c r="M2239" t="s">
        <v>79</v>
      </c>
      <c r="Q2239">
        <v>670</v>
      </c>
      <c r="R2239" t="s">
        <v>52</v>
      </c>
      <c r="S2239">
        <v>40.317079999999997</v>
      </c>
      <c r="T2239">
        <v>-74.350650000000002</v>
      </c>
      <c r="U2239">
        <v>6.9441666670000002</v>
      </c>
      <c r="V2239">
        <v>1</v>
      </c>
      <c r="W2239">
        <v>8.8000000000000007</v>
      </c>
      <c r="X2239">
        <v>7.4</v>
      </c>
      <c r="Y2239">
        <v>2534.2800000000002</v>
      </c>
      <c r="Z2239">
        <v>34002114002</v>
      </c>
      <c r="AA2239">
        <v>2458.4137047450004</v>
      </c>
      <c r="AB2239" t="s">
        <v>53</v>
      </c>
      <c r="AC2239" t="s">
        <v>42</v>
      </c>
      <c r="AD2239" t="s">
        <v>54</v>
      </c>
      <c r="AE2239" t="s">
        <v>54</v>
      </c>
      <c r="AF2239" t="s">
        <v>10292</v>
      </c>
    </row>
    <row r="2240" spans="1:32" x14ac:dyDescent="0.25">
      <c r="A2240" t="s">
        <v>10293</v>
      </c>
      <c r="B2240" t="s">
        <v>10294</v>
      </c>
      <c r="C2240" t="s">
        <v>10295</v>
      </c>
      <c r="D2240" t="s">
        <v>10296</v>
      </c>
      <c r="E2240" t="s">
        <v>1719</v>
      </c>
      <c r="F2240">
        <v>7</v>
      </c>
      <c r="G2240">
        <v>2022</v>
      </c>
      <c r="H2240" s="1">
        <v>44977.529968530092</v>
      </c>
      <c r="I2240" t="s">
        <v>8601</v>
      </c>
      <c r="J2240">
        <v>668</v>
      </c>
      <c r="K2240">
        <v>0</v>
      </c>
      <c r="L2240" t="s">
        <v>38</v>
      </c>
      <c r="M2240" t="s">
        <v>51</v>
      </c>
      <c r="N2240">
        <v>504</v>
      </c>
      <c r="R2240" t="s">
        <v>52</v>
      </c>
      <c r="S2240">
        <v>38.879443999999999</v>
      </c>
      <c r="T2240">
        <v>-99.322221999999996</v>
      </c>
      <c r="Z2240">
        <v>20001117002</v>
      </c>
      <c r="AA2240">
        <v>831.67225107928994</v>
      </c>
      <c r="AB2240" t="s">
        <v>41</v>
      </c>
      <c r="AC2240" t="s">
        <v>54</v>
      </c>
      <c r="AD2240" t="s">
        <v>54</v>
      </c>
      <c r="AE2240" t="s">
        <v>73</v>
      </c>
      <c r="AF2240" t="s">
        <v>10297</v>
      </c>
    </row>
    <row r="2241" spans="1:32" x14ac:dyDescent="0.25">
      <c r="A2241" t="s">
        <v>10298</v>
      </c>
      <c r="B2241" t="s">
        <v>10299</v>
      </c>
      <c r="C2241" t="s">
        <v>10299</v>
      </c>
      <c r="D2241" t="s">
        <v>10300</v>
      </c>
      <c r="E2241" t="s">
        <v>99</v>
      </c>
      <c r="F2241">
        <v>6</v>
      </c>
      <c r="G2241">
        <v>2022</v>
      </c>
      <c r="H2241" s="1">
        <v>44830.417888553238</v>
      </c>
      <c r="I2241" t="s">
        <v>8601</v>
      </c>
      <c r="J2241">
        <v>663</v>
      </c>
      <c r="K2241">
        <v>0</v>
      </c>
      <c r="L2241" t="s">
        <v>38</v>
      </c>
      <c r="M2241" t="s">
        <v>79</v>
      </c>
      <c r="Q2241">
        <v>663</v>
      </c>
      <c r="R2241" t="s">
        <v>86</v>
      </c>
      <c r="S2241">
        <v>29.71031</v>
      </c>
      <c r="T2241">
        <v>-95.116515000000007</v>
      </c>
      <c r="U2241">
        <v>3.2974999999999999</v>
      </c>
      <c r="V2241">
        <v>1</v>
      </c>
      <c r="W2241">
        <v>6</v>
      </c>
      <c r="X2241">
        <v>0</v>
      </c>
      <c r="Y2241">
        <v>1202.7370000000001</v>
      </c>
      <c r="AB2241" t="s">
        <v>41</v>
      </c>
      <c r="AC2241" t="s">
        <v>54</v>
      </c>
      <c r="AD2241" t="s">
        <v>54</v>
      </c>
      <c r="AE2241" t="s">
        <v>73</v>
      </c>
      <c r="AF2241" t="s">
        <v>10301</v>
      </c>
    </row>
    <row r="2242" spans="1:32" x14ac:dyDescent="0.25">
      <c r="A2242" t="s">
        <v>10302</v>
      </c>
      <c r="B2242" t="s">
        <v>10303</v>
      </c>
      <c r="C2242" t="s">
        <v>10304</v>
      </c>
      <c r="D2242" t="s">
        <v>10305</v>
      </c>
      <c r="E2242" t="s">
        <v>1023</v>
      </c>
      <c r="F2242">
        <v>8</v>
      </c>
      <c r="G2242">
        <v>2022</v>
      </c>
      <c r="H2242" s="1">
        <v>44973.605600011571</v>
      </c>
      <c r="I2242" t="s">
        <v>8601</v>
      </c>
      <c r="J2242">
        <v>660.77</v>
      </c>
      <c r="K2242">
        <v>0</v>
      </c>
      <c r="L2242" t="s">
        <v>38</v>
      </c>
      <c r="M2242" t="s">
        <v>39</v>
      </c>
      <c r="N2242">
        <v>605.87</v>
      </c>
      <c r="Q2242">
        <v>214.9</v>
      </c>
      <c r="R2242" t="s">
        <v>445</v>
      </c>
      <c r="S2242">
        <v>40.181708999999998</v>
      </c>
      <c r="T2242">
        <v>-104.92991600000001</v>
      </c>
      <c r="U2242">
        <v>3.1928333329999998</v>
      </c>
      <c r="V2242">
        <v>1</v>
      </c>
      <c r="W2242">
        <v>6</v>
      </c>
      <c r="X2242">
        <v>0</v>
      </c>
      <c r="Y2242">
        <v>1165.5730000000001</v>
      </c>
      <c r="Z2242">
        <v>8000404001</v>
      </c>
      <c r="AA2242">
        <v>1529.6796385079999</v>
      </c>
      <c r="AB2242" t="s">
        <v>54</v>
      </c>
      <c r="AC2242" t="s">
        <v>72</v>
      </c>
      <c r="AD2242" t="s">
        <v>215</v>
      </c>
      <c r="AE2242" t="s">
        <v>55</v>
      </c>
      <c r="AF2242" t="s">
        <v>10306</v>
      </c>
    </row>
    <row r="2243" spans="1:32" x14ac:dyDescent="0.25">
      <c r="A2243" t="s">
        <v>1624</v>
      </c>
      <c r="B2243" t="s">
        <v>10307</v>
      </c>
      <c r="C2243" t="s">
        <v>10307</v>
      </c>
      <c r="D2243" t="s">
        <v>6566</v>
      </c>
      <c r="E2243" t="s">
        <v>99</v>
      </c>
      <c r="F2243">
        <v>6</v>
      </c>
      <c r="G2243">
        <v>2022</v>
      </c>
      <c r="H2243" s="1">
        <v>44816.57609574074</v>
      </c>
      <c r="I2243" t="s">
        <v>8601</v>
      </c>
      <c r="J2243">
        <v>660</v>
      </c>
      <c r="K2243">
        <v>0</v>
      </c>
      <c r="L2243" t="s">
        <v>38</v>
      </c>
      <c r="M2243" t="s">
        <v>79</v>
      </c>
      <c r="Q2243">
        <v>660</v>
      </c>
      <c r="R2243" t="s">
        <v>86</v>
      </c>
      <c r="S2243">
        <v>33.102651000000002</v>
      </c>
      <c r="T2243">
        <v>-94.953010000000006</v>
      </c>
      <c r="U2243">
        <v>1.9883333329999999</v>
      </c>
      <c r="V2243">
        <v>1</v>
      </c>
      <c r="W2243">
        <v>5</v>
      </c>
      <c r="X2243">
        <v>2.91</v>
      </c>
      <c r="Y2243">
        <v>725.95</v>
      </c>
      <c r="AB2243" t="s">
        <v>41</v>
      </c>
      <c r="AC2243" t="s">
        <v>54</v>
      </c>
      <c r="AD2243" t="s">
        <v>54</v>
      </c>
      <c r="AE2243" t="s">
        <v>73</v>
      </c>
      <c r="AF2243" t="s">
        <v>10308</v>
      </c>
    </row>
    <row r="2244" spans="1:32" x14ac:dyDescent="0.25">
      <c r="A2244" t="s">
        <v>10309</v>
      </c>
      <c r="B2244" t="s">
        <v>10310</v>
      </c>
      <c r="C2244" t="s">
        <v>10311</v>
      </c>
      <c r="D2244" t="s">
        <v>10312</v>
      </c>
      <c r="E2244" t="s">
        <v>85</v>
      </c>
      <c r="F2244">
        <v>2</v>
      </c>
      <c r="G2244">
        <v>2022</v>
      </c>
      <c r="H2244" s="1">
        <v>44971.471758217594</v>
      </c>
      <c r="I2244" t="s">
        <v>8601</v>
      </c>
      <c r="J2244">
        <v>658.36</v>
      </c>
      <c r="K2244">
        <v>0</v>
      </c>
      <c r="L2244" t="s">
        <v>38</v>
      </c>
      <c r="M2244" t="s">
        <v>79</v>
      </c>
      <c r="Q2244">
        <v>658.35</v>
      </c>
      <c r="R2244" t="s">
        <v>94</v>
      </c>
      <c r="S2244">
        <v>40.839440000000003</v>
      </c>
      <c r="T2244">
        <v>-73.697209999999998</v>
      </c>
      <c r="U2244">
        <v>2.4249999999999998</v>
      </c>
      <c r="V2244">
        <v>1</v>
      </c>
      <c r="W2244">
        <v>4</v>
      </c>
      <c r="X2244">
        <v>0</v>
      </c>
      <c r="Y2244">
        <v>885.2</v>
      </c>
      <c r="Z2244">
        <v>36001013001</v>
      </c>
      <c r="AA2244">
        <v>1248.8741620104602</v>
      </c>
      <c r="AB2244" t="s">
        <v>54</v>
      </c>
      <c r="AC2244" t="s">
        <v>54</v>
      </c>
      <c r="AD2244" t="s">
        <v>54</v>
      </c>
      <c r="AE2244" t="s">
        <v>73</v>
      </c>
      <c r="AF2244" t="s">
        <v>10313</v>
      </c>
    </row>
    <row r="2245" spans="1:32" x14ac:dyDescent="0.25">
      <c r="A2245" t="s">
        <v>10314</v>
      </c>
      <c r="B2245" t="s">
        <v>10315</v>
      </c>
      <c r="C2245" t="s">
        <v>10315</v>
      </c>
      <c r="D2245" t="s">
        <v>10316</v>
      </c>
      <c r="E2245" t="s">
        <v>99</v>
      </c>
      <c r="F2245">
        <v>6</v>
      </c>
      <c r="G2245">
        <v>2022</v>
      </c>
      <c r="H2245" s="1">
        <v>44817.421764918981</v>
      </c>
      <c r="I2245" t="s">
        <v>8601</v>
      </c>
      <c r="J2245">
        <v>656.1</v>
      </c>
      <c r="K2245">
        <v>0</v>
      </c>
      <c r="L2245" t="s">
        <v>38</v>
      </c>
      <c r="M2245" t="s">
        <v>51</v>
      </c>
      <c r="N2245">
        <v>656.1</v>
      </c>
      <c r="R2245" t="s">
        <v>52</v>
      </c>
      <c r="S2245">
        <v>31.081530000000001</v>
      </c>
      <c r="T2245">
        <v>-97.669640000000001</v>
      </c>
      <c r="U2245">
        <v>2.0558333329999998</v>
      </c>
      <c r="V2245">
        <v>1</v>
      </c>
      <c r="W2245">
        <v>3</v>
      </c>
      <c r="X2245">
        <v>3</v>
      </c>
      <c r="Y2245">
        <v>749.93</v>
      </c>
      <c r="Z2245">
        <v>48003003001</v>
      </c>
      <c r="AA2245">
        <v>895.95521684040011</v>
      </c>
      <c r="AB2245" t="s">
        <v>41</v>
      </c>
      <c r="AC2245" t="s">
        <v>72</v>
      </c>
      <c r="AD2245" t="s">
        <v>54</v>
      </c>
      <c r="AE2245" t="s">
        <v>73</v>
      </c>
      <c r="AF2245" t="s">
        <v>10317</v>
      </c>
    </row>
    <row r="2246" spans="1:32" x14ac:dyDescent="0.25">
      <c r="A2246" t="s">
        <v>10318</v>
      </c>
      <c r="B2246" t="s">
        <v>10319</v>
      </c>
      <c r="C2246" t="s">
        <v>10320</v>
      </c>
      <c r="D2246" t="s">
        <v>9631</v>
      </c>
      <c r="E2246" t="s">
        <v>854</v>
      </c>
      <c r="F2246">
        <v>8</v>
      </c>
      <c r="G2246">
        <v>2022</v>
      </c>
      <c r="H2246" s="1">
        <v>44973.521773067128</v>
      </c>
      <c r="I2246" t="s">
        <v>8601</v>
      </c>
      <c r="J2246">
        <v>651.5</v>
      </c>
      <c r="K2246">
        <v>0</v>
      </c>
      <c r="L2246" t="s">
        <v>38</v>
      </c>
      <c r="M2246" t="s">
        <v>79</v>
      </c>
      <c r="Q2246">
        <v>651.4</v>
      </c>
      <c r="R2246" t="s">
        <v>94</v>
      </c>
      <c r="S2246">
        <v>40.756883999999999</v>
      </c>
      <c r="T2246">
        <v>-111.564117</v>
      </c>
      <c r="U2246">
        <v>2.528666667</v>
      </c>
      <c r="V2246">
        <v>1</v>
      </c>
      <c r="W2246">
        <v>4</v>
      </c>
      <c r="X2246">
        <v>2.5</v>
      </c>
      <c r="Y2246">
        <v>923.83</v>
      </c>
      <c r="Z2246">
        <v>49000146001</v>
      </c>
      <c r="AA2246">
        <v>1675.363413604</v>
      </c>
      <c r="AB2246" t="s">
        <v>54</v>
      </c>
      <c r="AC2246" t="s">
        <v>54</v>
      </c>
      <c r="AD2246" t="s">
        <v>54</v>
      </c>
      <c r="AE2246" t="s">
        <v>73</v>
      </c>
      <c r="AF2246" t="s">
        <v>10321</v>
      </c>
    </row>
    <row r="2247" spans="1:32" x14ac:dyDescent="0.25">
      <c r="A2247" t="s">
        <v>10322</v>
      </c>
      <c r="B2247" t="s">
        <v>10323</v>
      </c>
      <c r="C2247" t="s">
        <v>10323</v>
      </c>
      <c r="D2247" t="s">
        <v>10324</v>
      </c>
      <c r="E2247" t="s">
        <v>99</v>
      </c>
      <c r="F2247">
        <v>6</v>
      </c>
      <c r="G2247">
        <v>2022</v>
      </c>
      <c r="H2247" s="1">
        <v>44831.635365891205</v>
      </c>
      <c r="I2247" t="s">
        <v>8601</v>
      </c>
      <c r="J2247">
        <v>649.83000000000004</v>
      </c>
      <c r="K2247">
        <v>0</v>
      </c>
      <c r="L2247" t="s">
        <v>38</v>
      </c>
      <c r="M2247" t="s">
        <v>79</v>
      </c>
      <c r="Q2247">
        <v>649.83000000000004</v>
      </c>
      <c r="R2247" t="s">
        <v>94</v>
      </c>
      <c r="S2247">
        <v>30.195784</v>
      </c>
      <c r="T2247">
        <v>-95.491353000000004</v>
      </c>
      <c r="U2247">
        <v>3.1045833329999999</v>
      </c>
      <c r="V2247">
        <v>2</v>
      </c>
      <c r="W2247">
        <v>7.8</v>
      </c>
      <c r="X2247">
        <v>0</v>
      </c>
      <c r="Y2247">
        <v>998.50699999999995</v>
      </c>
      <c r="Z2247">
        <v>48007848001</v>
      </c>
      <c r="AA2247">
        <v>1906.6364065688999</v>
      </c>
      <c r="AB2247" t="s">
        <v>41</v>
      </c>
      <c r="AC2247" t="s">
        <v>54</v>
      </c>
      <c r="AD2247" t="s">
        <v>54</v>
      </c>
      <c r="AE2247" t="s">
        <v>73</v>
      </c>
      <c r="AF2247" t="s">
        <v>10325</v>
      </c>
    </row>
    <row r="2248" spans="1:32" x14ac:dyDescent="0.25">
      <c r="A2248" t="s">
        <v>10326</v>
      </c>
      <c r="B2248" t="s">
        <v>10327</v>
      </c>
      <c r="C2248" t="s">
        <v>10328</v>
      </c>
      <c r="D2248" t="s">
        <v>672</v>
      </c>
      <c r="E2248" t="s">
        <v>93</v>
      </c>
      <c r="F2248">
        <v>4</v>
      </c>
      <c r="G2248">
        <v>2022</v>
      </c>
      <c r="H2248" s="1">
        <v>44950.505173807869</v>
      </c>
      <c r="I2248" t="s">
        <v>8601</v>
      </c>
      <c r="J2248">
        <v>648.17999999999995</v>
      </c>
      <c r="K2248">
        <v>0</v>
      </c>
      <c r="L2248" t="s">
        <v>38</v>
      </c>
      <c r="M2248" t="s">
        <v>79</v>
      </c>
      <c r="Q2248">
        <v>648.19000000000005</v>
      </c>
      <c r="R2248" t="s">
        <v>94</v>
      </c>
      <c r="S2248">
        <v>38.236699999999999</v>
      </c>
      <c r="T2248">
        <v>-85.466710000000006</v>
      </c>
      <c r="U2248">
        <v>3.7484166669999999</v>
      </c>
      <c r="V2248">
        <v>1</v>
      </c>
      <c r="W2248">
        <v>6.5</v>
      </c>
      <c r="X2248">
        <v>3.8163999999999998</v>
      </c>
      <c r="Y2248">
        <v>1364.473</v>
      </c>
      <c r="Z2248">
        <v>21000025012</v>
      </c>
      <c r="AA2248">
        <v>2394.6770531405</v>
      </c>
      <c r="AB2248" t="s">
        <v>54</v>
      </c>
      <c r="AC2248" t="s">
        <v>54</v>
      </c>
      <c r="AD2248" t="s">
        <v>54</v>
      </c>
      <c r="AE2248" t="s">
        <v>73</v>
      </c>
      <c r="AF2248" t="s">
        <v>10329</v>
      </c>
    </row>
    <row r="2249" spans="1:32" x14ac:dyDescent="0.25">
      <c r="A2249" t="s">
        <v>10330</v>
      </c>
      <c r="B2249" t="s">
        <v>10331</v>
      </c>
      <c r="C2249" t="s">
        <v>10332</v>
      </c>
      <c r="D2249" t="s">
        <v>10333</v>
      </c>
      <c r="E2249" t="s">
        <v>600</v>
      </c>
      <c r="F2249">
        <v>4</v>
      </c>
      <c r="G2249">
        <v>2022</v>
      </c>
      <c r="H2249" s="1">
        <v>44939.501368090278</v>
      </c>
      <c r="I2249" t="s">
        <v>8601</v>
      </c>
      <c r="J2249">
        <v>641.73</v>
      </c>
      <c r="K2249">
        <v>0</v>
      </c>
      <c r="L2249" t="s">
        <v>38</v>
      </c>
      <c r="M2249" t="s">
        <v>51</v>
      </c>
      <c r="N2249">
        <v>641.73</v>
      </c>
      <c r="R2249" t="s">
        <v>52</v>
      </c>
      <c r="S2249">
        <v>30.393056000000001</v>
      </c>
      <c r="T2249">
        <v>-86.444999999999993</v>
      </c>
      <c r="AB2249" t="s">
        <v>41</v>
      </c>
      <c r="AC2249" t="s">
        <v>54</v>
      </c>
      <c r="AD2249" t="s">
        <v>54</v>
      </c>
      <c r="AE2249" t="s">
        <v>73</v>
      </c>
      <c r="AF2249" t="s">
        <v>10334</v>
      </c>
    </row>
    <row r="2250" spans="1:32" x14ac:dyDescent="0.25">
      <c r="A2250" t="s">
        <v>10335</v>
      </c>
      <c r="B2250" t="s">
        <v>10336</v>
      </c>
      <c r="C2250" t="s">
        <v>10337</v>
      </c>
      <c r="D2250" t="s">
        <v>10338</v>
      </c>
      <c r="E2250" t="s">
        <v>93</v>
      </c>
      <c r="F2250">
        <v>4</v>
      </c>
      <c r="G2250">
        <v>2022</v>
      </c>
      <c r="H2250" s="1">
        <v>44951.57518890046</v>
      </c>
      <c r="I2250" t="s">
        <v>8601</v>
      </c>
      <c r="J2250">
        <v>639.1</v>
      </c>
      <c r="K2250">
        <v>0</v>
      </c>
      <c r="L2250" t="s">
        <v>38</v>
      </c>
      <c r="M2250" t="s">
        <v>79</v>
      </c>
      <c r="Q2250">
        <v>639.1</v>
      </c>
      <c r="R2250" t="s">
        <v>52</v>
      </c>
      <c r="S2250">
        <v>37.318492999999997</v>
      </c>
      <c r="T2250">
        <v>-87.549857000000003</v>
      </c>
      <c r="U2250">
        <v>4.8508333329999997</v>
      </c>
      <c r="V2250">
        <v>1</v>
      </c>
      <c r="W2250">
        <v>6</v>
      </c>
      <c r="X2250">
        <v>5.03</v>
      </c>
      <c r="Y2250">
        <v>1764.3630000000001</v>
      </c>
      <c r="Z2250">
        <v>21000116001</v>
      </c>
      <c r="AA2250">
        <v>1991.1329961245808</v>
      </c>
      <c r="AB2250" t="s">
        <v>54</v>
      </c>
      <c r="AC2250" t="s">
        <v>54</v>
      </c>
      <c r="AD2250" t="s">
        <v>54</v>
      </c>
      <c r="AE2250" t="s">
        <v>73</v>
      </c>
      <c r="AF2250" t="s">
        <v>10339</v>
      </c>
    </row>
    <row r="2251" spans="1:32" x14ac:dyDescent="0.25">
      <c r="A2251" t="s">
        <v>10340</v>
      </c>
      <c r="B2251" t="s">
        <v>10341</v>
      </c>
      <c r="C2251" t="s">
        <v>10341</v>
      </c>
      <c r="D2251" t="s">
        <v>10342</v>
      </c>
      <c r="E2251" t="s">
        <v>99</v>
      </c>
      <c r="F2251">
        <v>6</v>
      </c>
      <c r="G2251">
        <v>2022</v>
      </c>
      <c r="H2251" s="1">
        <v>44818.342498877311</v>
      </c>
      <c r="I2251" t="s">
        <v>8601</v>
      </c>
      <c r="J2251">
        <v>638.03</v>
      </c>
      <c r="K2251">
        <v>0</v>
      </c>
      <c r="L2251" t="s">
        <v>38</v>
      </c>
      <c r="M2251" t="s">
        <v>79</v>
      </c>
      <c r="Q2251">
        <v>638.03</v>
      </c>
      <c r="R2251" t="s">
        <v>94</v>
      </c>
      <c r="S2251">
        <v>32.313800999999998</v>
      </c>
      <c r="T2251">
        <v>-97.393735000000007</v>
      </c>
      <c r="U2251">
        <v>3.5270000000000001</v>
      </c>
      <c r="V2251">
        <v>3</v>
      </c>
      <c r="W2251">
        <v>6</v>
      </c>
      <c r="X2251">
        <v>9.3000000000000007</v>
      </c>
      <c r="Y2251">
        <v>1286.867</v>
      </c>
      <c r="Z2251">
        <v>48004092001</v>
      </c>
      <c r="AA2251">
        <v>1358.5012027702001</v>
      </c>
      <c r="AB2251" t="s">
        <v>41</v>
      </c>
      <c r="AC2251" t="s">
        <v>54</v>
      </c>
      <c r="AD2251" t="s">
        <v>54</v>
      </c>
      <c r="AE2251" t="s">
        <v>73</v>
      </c>
      <c r="AF2251" t="s">
        <v>10343</v>
      </c>
    </row>
    <row r="2252" spans="1:32" x14ac:dyDescent="0.25">
      <c r="A2252" t="s">
        <v>10344</v>
      </c>
      <c r="B2252" t="s">
        <v>10345</v>
      </c>
      <c r="C2252" t="s">
        <v>10346</v>
      </c>
      <c r="D2252" t="s">
        <v>2166</v>
      </c>
      <c r="E2252" t="s">
        <v>1023</v>
      </c>
      <c r="F2252">
        <v>8</v>
      </c>
      <c r="G2252">
        <v>2022</v>
      </c>
      <c r="H2252" s="1">
        <v>44960.680360601851</v>
      </c>
      <c r="I2252" t="s">
        <v>8601</v>
      </c>
      <c r="J2252">
        <v>636.54999999999995</v>
      </c>
      <c r="K2252">
        <v>0</v>
      </c>
      <c r="L2252" t="s">
        <v>38</v>
      </c>
      <c r="M2252" t="s">
        <v>51</v>
      </c>
      <c r="N2252">
        <v>594</v>
      </c>
      <c r="R2252" t="s">
        <v>52</v>
      </c>
      <c r="S2252">
        <v>38.737679999999997</v>
      </c>
      <c r="T2252">
        <v>-104.73661</v>
      </c>
      <c r="U2252">
        <v>1.0276666670000001</v>
      </c>
      <c r="V2252">
        <v>1</v>
      </c>
      <c r="W2252">
        <v>2.4</v>
      </c>
      <c r="X2252">
        <v>0</v>
      </c>
      <c r="Y2252">
        <v>374.99</v>
      </c>
      <c r="Z2252">
        <v>8209000128</v>
      </c>
      <c r="AA2252">
        <v>728.41887547999988</v>
      </c>
      <c r="AB2252" t="s">
        <v>53</v>
      </c>
      <c r="AC2252" t="s">
        <v>64</v>
      </c>
      <c r="AD2252" t="s">
        <v>54</v>
      </c>
      <c r="AE2252" t="s">
        <v>827</v>
      </c>
      <c r="AF2252" t="s">
        <v>10347</v>
      </c>
    </row>
    <row r="2253" spans="1:32" x14ac:dyDescent="0.25">
      <c r="A2253" t="s">
        <v>10348</v>
      </c>
      <c r="B2253" t="s">
        <v>10349</v>
      </c>
      <c r="C2253" t="s">
        <v>10350</v>
      </c>
      <c r="D2253" t="s">
        <v>9585</v>
      </c>
      <c r="E2253" t="s">
        <v>600</v>
      </c>
      <c r="F2253">
        <v>4</v>
      </c>
      <c r="G2253">
        <v>2022</v>
      </c>
      <c r="H2253" s="1">
        <v>44972.307236273147</v>
      </c>
      <c r="I2253" t="s">
        <v>8601</v>
      </c>
      <c r="J2253">
        <v>635.29</v>
      </c>
      <c r="K2253">
        <v>0</v>
      </c>
      <c r="L2253" t="s">
        <v>38</v>
      </c>
      <c r="M2253" t="s">
        <v>79</v>
      </c>
      <c r="Q2253">
        <v>635.29</v>
      </c>
      <c r="R2253" t="s">
        <v>52</v>
      </c>
      <c r="S2253">
        <v>27.8949459999588</v>
      </c>
      <c r="T2253">
        <v>-81.842349999752102</v>
      </c>
      <c r="Z2253">
        <v>12000155005</v>
      </c>
      <c r="AA2253">
        <v>1019.786425672</v>
      </c>
      <c r="AB2253" t="s">
        <v>41</v>
      </c>
      <c r="AC2253" t="s">
        <v>54</v>
      </c>
      <c r="AD2253" t="s">
        <v>54</v>
      </c>
      <c r="AE2253" t="s">
        <v>73</v>
      </c>
      <c r="AF2253" t="s">
        <v>10351</v>
      </c>
    </row>
    <row r="2254" spans="1:32" x14ac:dyDescent="0.25">
      <c r="A2254" t="s">
        <v>10352</v>
      </c>
      <c r="B2254" t="s">
        <v>10353</v>
      </c>
      <c r="C2254" t="s">
        <v>10354</v>
      </c>
      <c r="D2254" t="s">
        <v>10355</v>
      </c>
      <c r="E2254" t="s">
        <v>1719</v>
      </c>
      <c r="F2254">
        <v>7</v>
      </c>
      <c r="G2254">
        <v>2022</v>
      </c>
      <c r="H2254" s="1">
        <v>44959.460777800923</v>
      </c>
      <c r="I2254" t="s">
        <v>8601</v>
      </c>
      <c r="J2254">
        <v>632.23</v>
      </c>
      <c r="K2254">
        <v>0</v>
      </c>
      <c r="L2254" t="s">
        <v>38</v>
      </c>
      <c r="M2254" t="s">
        <v>51</v>
      </c>
      <c r="N2254">
        <v>632.23</v>
      </c>
      <c r="R2254" t="s">
        <v>52</v>
      </c>
      <c r="S2254">
        <v>39.560720000000003</v>
      </c>
      <c r="T2254">
        <v>-95.145359999999997</v>
      </c>
      <c r="U2254">
        <v>1.0840083330000001</v>
      </c>
      <c r="V2254">
        <v>4</v>
      </c>
      <c r="W2254">
        <v>2.8</v>
      </c>
      <c r="X2254">
        <v>0</v>
      </c>
      <c r="Y2254">
        <v>373.23050000000001</v>
      </c>
      <c r="Z2254">
        <v>20000801001</v>
      </c>
      <c r="AA2254">
        <v>686.53479013990011</v>
      </c>
      <c r="AB2254" t="s">
        <v>41</v>
      </c>
      <c r="AC2254" t="s">
        <v>54</v>
      </c>
      <c r="AD2254" t="s">
        <v>54</v>
      </c>
      <c r="AE2254" t="s">
        <v>44</v>
      </c>
      <c r="AF2254" t="s">
        <v>10356</v>
      </c>
    </row>
    <row r="2255" spans="1:32" x14ac:dyDescent="0.25">
      <c r="A2255" t="s">
        <v>10357</v>
      </c>
      <c r="B2255" t="s">
        <v>10358</v>
      </c>
      <c r="C2255" t="s">
        <v>10359</v>
      </c>
      <c r="D2255" t="s">
        <v>9912</v>
      </c>
      <c r="E2255" t="s">
        <v>600</v>
      </c>
      <c r="F2255">
        <v>4</v>
      </c>
      <c r="G2255">
        <v>2022</v>
      </c>
      <c r="H2255" s="1">
        <v>44938.509400613424</v>
      </c>
      <c r="I2255" t="s">
        <v>8601</v>
      </c>
      <c r="J2255">
        <v>632</v>
      </c>
      <c r="K2255">
        <v>0</v>
      </c>
      <c r="L2255" t="s">
        <v>38</v>
      </c>
      <c r="M2255" t="s">
        <v>79</v>
      </c>
      <c r="Q2255">
        <v>632</v>
      </c>
      <c r="R2255" t="s">
        <v>94</v>
      </c>
      <c r="S2255">
        <v>26.491658000000001</v>
      </c>
      <c r="T2255">
        <v>-81.933430000000001</v>
      </c>
      <c r="Z2255">
        <v>12000125003</v>
      </c>
      <c r="AB2255" t="s">
        <v>54</v>
      </c>
      <c r="AC2255" t="s">
        <v>54</v>
      </c>
      <c r="AD2255" t="s">
        <v>54</v>
      </c>
      <c r="AE2255" t="s">
        <v>73</v>
      </c>
      <c r="AF2255" t="s">
        <v>10360</v>
      </c>
    </row>
    <row r="2256" spans="1:32" x14ac:dyDescent="0.25">
      <c r="A2256" t="s">
        <v>10361</v>
      </c>
      <c r="B2256" t="s">
        <v>10362</v>
      </c>
      <c r="C2256" t="s">
        <v>10363</v>
      </c>
      <c r="D2256" t="s">
        <v>10364</v>
      </c>
      <c r="E2256" t="s">
        <v>117</v>
      </c>
      <c r="F2256">
        <v>5</v>
      </c>
      <c r="G2256">
        <v>2022</v>
      </c>
      <c r="H2256" s="1">
        <v>44943.619231111108</v>
      </c>
      <c r="I2256" t="s">
        <v>8601</v>
      </c>
      <c r="J2256">
        <v>631.11</v>
      </c>
      <c r="K2256">
        <v>0</v>
      </c>
      <c r="L2256" t="s">
        <v>38</v>
      </c>
      <c r="M2256" t="s">
        <v>51</v>
      </c>
      <c r="N2256">
        <v>631.11</v>
      </c>
      <c r="R2256" t="s">
        <v>52</v>
      </c>
      <c r="S2256">
        <v>41.87782</v>
      </c>
      <c r="T2256">
        <v>-87.975539999999995</v>
      </c>
      <c r="U2256">
        <v>0</v>
      </c>
      <c r="V2256">
        <v>15</v>
      </c>
      <c r="W2256">
        <v>20</v>
      </c>
      <c r="X2256">
        <v>8</v>
      </c>
      <c r="Y2256">
        <v>0</v>
      </c>
      <c r="Z2256">
        <v>17000162001</v>
      </c>
      <c r="AA2256">
        <v>2185.2566264400002</v>
      </c>
      <c r="AB2256" t="s">
        <v>53</v>
      </c>
      <c r="AC2256" t="s">
        <v>72</v>
      </c>
      <c r="AD2256" t="s">
        <v>54</v>
      </c>
      <c r="AE2256" t="s">
        <v>65</v>
      </c>
      <c r="AF2256" t="s">
        <v>10365</v>
      </c>
    </row>
    <row r="2257" spans="1:32" x14ac:dyDescent="0.25">
      <c r="A2257" t="s">
        <v>10366</v>
      </c>
      <c r="B2257" t="s">
        <v>10367</v>
      </c>
      <c r="C2257" t="s">
        <v>10368</v>
      </c>
      <c r="D2257" t="s">
        <v>10369</v>
      </c>
      <c r="E2257" t="s">
        <v>1719</v>
      </c>
      <c r="F2257">
        <v>7</v>
      </c>
      <c r="G2257">
        <v>2022</v>
      </c>
      <c r="H2257" s="1">
        <v>44985.363962511576</v>
      </c>
      <c r="I2257" t="s">
        <v>8601</v>
      </c>
      <c r="J2257">
        <v>623.61</v>
      </c>
      <c r="K2257">
        <v>0</v>
      </c>
      <c r="L2257" t="s">
        <v>38</v>
      </c>
      <c r="M2257" t="s">
        <v>51</v>
      </c>
      <c r="N2257">
        <v>623.61</v>
      </c>
      <c r="R2257" t="s">
        <v>52</v>
      </c>
      <c r="S2257">
        <v>39.045189999999998</v>
      </c>
      <c r="T2257">
        <v>-96.818560000000005</v>
      </c>
      <c r="U2257">
        <v>1.9339441669999999</v>
      </c>
      <c r="V2257">
        <v>1</v>
      </c>
      <c r="W2257">
        <v>2.5</v>
      </c>
      <c r="X2257">
        <v>0</v>
      </c>
      <c r="Y2257">
        <v>706.03638000000001</v>
      </c>
      <c r="Z2257">
        <v>20000625001</v>
      </c>
      <c r="AA2257">
        <v>704.74526202690004</v>
      </c>
      <c r="AB2257" t="s">
        <v>87</v>
      </c>
      <c r="AC2257" t="s">
        <v>54</v>
      </c>
      <c r="AD2257" t="s">
        <v>54</v>
      </c>
      <c r="AE2257" t="s">
        <v>73</v>
      </c>
      <c r="AF2257" t="s">
        <v>10370</v>
      </c>
    </row>
    <row r="2258" spans="1:32" x14ac:dyDescent="0.25">
      <c r="A2258" t="s">
        <v>10371</v>
      </c>
      <c r="B2258" t="s">
        <v>10372</v>
      </c>
      <c r="C2258" t="s">
        <v>10373</v>
      </c>
      <c r="D2258" t="s">
        <v>3890</v>
      </c>
      <c r="E2258" t="s">
        <v>85</v>
      </c>
      <c r="F2258">
        <v>2</v>
      </c>
      <c r="G2258">
        <v>2022</v>
      </c>
      <c r="H2258" s="1">
        <v>44973.511064710648</v>
      </c>
      <c r="I2258" t="s">
        <v>8601</v>
      </c>
      <c r="J2258">
        <v>623</v>
      </c>
      <c r="K2258">
        <v>0</v>
      </c>
      <c r="L2258" t="s">
        <v>38</v>
      </c>
      <c r="M2258" t="s">
        <v>79</v>
      </c>
      <c r="Q2258">
        <v>623</v>
      </c>
      <c r="R2258" t="s">
        <v>52</v>
      </c>
      <c r="S2258">
        <v>42.07685</v>
      </c>
      <c r="T2258">
        <v>-76.778930000000003</v>
      </c>
      <c r="U2258">
        <v>0</v>
      </c>
      <c r="V2258">
        <v>1</v>
      </c>
      <c r="W2258">
        <v>12</v>
      </c>
      <c r="X2258">
        <v>0</v>
      </c>
      <c r="Y2258">
        <v>0</v>
      </c>
      <c r="Z2258">
        <v>36008001001</v>
      </c>
      <c r="AA2258">
        <v>3292.6354218884699</v>
      </c>
      <c r="AB2258" t="s">
        <v>53</v>
      </c>
      <c r="AC2258" t="s">
        <v>54</v>
      </c>
      <c r="AD2258" t="s">
        <v>54</v>
      </c>
      <c r="AE2258" t="s">
        <v>73</v>
      </c>
      <c r="AF2258" t="s">
        <v>10374</v>
      </c>
    </row>
    <row r="2259" spans="1:32" x14ac:dyDescent="0.25">
      <c r="A2259" t="s">
        <v>10375</v>
      </c>
      <c r="B2259" t="s">
        <v>10376</v>
      </c>
      <c r="C2259" t="s">
        <v>10377</v>
      </c>
      <c r="D2259" t="s">
        <v>1729</v>
      </c>
      <c r="E2259" t="s">
        <v>61</v>
      </c>
      <c r="F2259">
        <v>1</v>
      </c>
      <c r="G2259">
        <v>2022</v>
      </c>
      <c r="H2259" s="1">
        <v>44972.298425416666</v>
      </c>
      <c r="I2259" t="s">
        <v>8601</v>
      </c>
      <c r="J2259">
        <v>622</v>
      </c>
      <c r="K2259">
        <v>0</v>
      </c>
      <c r="L2259" t="s">
        <v>38</v>
      </c>
      <c r="M2259" t="s">
        <v>79</v>
      </c>
      <c r="Q2259">
        <v>622</v>
      </c>
      <c r="R2259" t="s">
        <v>94</v>
      </c>
      <c r="S2259">
        <v>41.728988999999999</v>
      </c>
      <c r="T2259">
        <v>-72.828710999999998</v>
      </c>
      <c r="U2259">
        <v>3.2083333330000001</v>
      </c>
      <c r="V2259">
        <v>1</v>
      </c>
      <c r="W2259">
        <v>0</v>
      </c>
      <c r="X2259">
        <v>0</v>
      </c>
      <c r="Y2259">
        <v>1169.0999999999999</v>
      </c>
      <c r="Z2259">
        <v>9000520001</v>
      </c>
      <c r="AA2259">
        <v>1804.4756592828301</v>
      </c>
      <c r="AB2259" t="s">
        <v>54</v>
      </c>
      <c r="AC2259" t="s">
        <v>54</v>
      </c>
      <c r="AD2259" t="s">
        <v>54</v>
      </c>
      <c r="AE2259" t="s">
        <v>65</v>
      </c>
      <c r="AF2259" t="s">
        <v>10378</v>
      </c>
    </row>
    <row r="2260" spans="1:32" x14ac:dyDescent="0.25">
      <c r="A2260" t="s">
        <v>10379</v>
      </c>
      <c r="B2260" t="s">
        <v>10380</v>
      </c>
      <c r="C2260" t="s">
        <v>10381</v>
      </c>
      <c r="D2260" t="s">
        <v>10382</v>
      </c>
      <c r="E2260" t="s">
        <v>85</v>
      </c>
      <c r="F2260">
        <v>2</v>
      </c>
      <c r="G2260">
        <v>2022</v>
      </c>
      <c r="H2260" s="1">
        <v>44985.466545752315</v>
      </c>
      <c r="I2260" t="s">
        <v>8601</v>
      </c>
      <c r="J2260">
        <v>621</v>
      </c>
      <c r="K2260">
        <v>0</v>
      </c>
      <c r="L2260" t="s">
        <v>38</v>
      </c>
      <c r="M2260" t="s">
        <v>79</v>
      </c>
      <c r="Q2260">
        <v>621</v>
      </c>
      <c r="R2260" t="s">
        <v>52</v>
      </c>
      <c r="S2260">
        <v>42.598520000000001</v>
      </c>
      <c r="T2260">
        <v>-76.158829999999995</v>
      </c>
      <c r="U2260">
        <v>0</v>
      </c>
      <c r="V2260">
        <v>3</v>
      </c>
      <c r="W2260">
        <v>9</v>
      </c>
      <c r="X2260">
        <v>0</v>
      </c>
      <c r="Y2260">
        <v>0</v>
      </c>
      <c r="Z2260">
        <v>36007090001</v>
      </c>
      <c r="AA2260">
        <v>2761.9822711012903</v>
      </c>
      <c r="AB2260" t="s">
        <v>53</v>
      </c>
      <c r="AC2260" t="s">
        <v>42</v>
      </c>
      <c r="AD2260" t="s">
        <v>54</v>
      </c>
      <c r="AE2260" t="s">
        <v>65</v>
      </c>
      <c r="AF2260" t="s">
        <v>10383</v>
      </c>
    </row>
    <row r="2261" spans="1:32" x14ac:dyDescent="0.25">
      <c r="A2261" t="s">
        <v>10384</v>
      </c>
      <c r="B2261" t="s">
        <v>10385</v>
      </c>
      <c r="C2261" t="s">
        <v>10386</v>
      </c>
      <c r="D2261" t="s">
        <v>10387</v>
      </c>
      <c r="E2261" t="s">
        <v>286</v>
      </c>
      <c r="F2261">
        <v>1</v>
      </c>
      <c r="G2261">
        <v>2022</v>
      </c>
      <c r="H2261" s="1">
        <v>44967.573094131942</v>
      </c>
      <c r="I2261" t="s">
        <v>8601</v>
      </c>
      <c r="J2261">
        <v>615.29999999999995</v>
      </c>
      <c r="K2261">
        <v>0</v>
      </c>
      <c r="L2261" t="s">
        <v>38</v>
      </c>
      <c r="M2261" t="s">
        <v>51</v>
      </c>
      <c r="N2261">
        <v>615.29999999999995</v>
      </c>
      <c r="R2261" t="s">
        <v>86</v>
      </c>
      <c r="S2261">
        <v>44.04148</v>
      </c>
      <c r="T2261">
        <v>-73.174234999999996</v>
      </c>
      <c r="U2261">
        <v>0.96183333299999996</v>
      </c>
      <c r="V2261">
        <v>1</v>
      </c>
      <c r="W2261">
        <v>0</v>
      </c>
      <c r="X2261">
        <v>0</v>
      </c>
      <c r="Y2261">
        <v>350.971</v>
      </c>
      <c r="Z2261">
        <v>50000041001</v>
      </c>
      <c r="AA2261">
        <v>591.47612688976005</v>
      </c>
      <c r="AB2261" t="s">
        <v>87</v>
      </c>
      <c r="AC2261" t="s">
        <v>54</v>
      </c>
      <c r="AD2261" t="s">
        <v>975</v>
      </c>
      <c r="AE2261" t="s">
        <v>55</v>
      </c>
      <c r="AF2261" t="s">
        <v>10388</v>
      </c>
    </row>
    <row r="2262" spans="1:32" x14ac:dyDescent="0.25">
      <c r="A2262" t="s">
        <v>10389</v>
      </c>
      <c r="B2262" t="s">
        <v>10390</v>
      </c>
      <c r="C2262" t="s">
        <v>10391</v>
      </c>
      <c r="D2262" t="s">
        <v>10392</v>
      </c>
      <c r="E2262" t="s">
        <v>36</v>
      </c>
      <c r="F2262">
        <v>9</v>
      </c>
      <c r="G2262">
        <v>2022</v>
      </c>
      <c r="H2262" s="1">
        <v>45000.468904224537</v>
      </c>
      <c r="I2262" t="s">
        <v>8601</v>
      </c>
      <c r="J2262">
        <v>613.09</v>
      </c>
      <c r="K2262">
        <v>0</v>
      </c>
      <c r="L2262" t="s">
        <v>38</v>
      </c>
      <c r="M2262" t="s">
        <v>79</v>
      </c>
      <c r="Q2262">
        <v>613.09</v>
      </c>
      <c r="R2262" t="s">
        <v>214</v>
      </c>
      <c r="S2262">
        <v>34.278962</v>
      </c>
      <c r="T2262">
        <v>-118.89407799999999</v>
      </c>
      <c r="U2262">
        <v>0</v>
      </c>
      <c r="V2262">
        <v>1</v>
      </c>
      <c r="W2262">
        <v>1.5</v>
      </c>
      <c r="X2262">
        <v>0</v>
      </c>
      <c r="Y2262">
        <v>0</v>
      </c>
      <c r="Z2262">
        <v>6004014001</v>
      </c>
      <c r="AA2262">
        <v>1318.4381646188001</v>
      </c>
      <c r="AB2262" t="s">
        <v>54</v>
      </c>
      <c r="AC2262" t="s">
        <v>72</v>
      </c>
      <c r="AD2262" t="s">
        <v>54</v>
      </c>
      <c r="AE2262" t="s">
        <v>55</v>
      </c>
      <c r="AF2262" t="s">
        <v>10393</v>
      </c>
    </row>
    <row r="2263" spans="1:32" x14ac:dyDescent="0.25">
      <c r="A2263" t="s">
        <v>10394</v>
      </c>
      <c r="B2263" t="s">
        <v>10395</v>
      </c>
      <c r="C2263" t="s">
        <v>10396</v>
      </c>
      <c r="D2263" t="s">
        <v>10397</v>
      </c>
      <c r="E2263" t="s">
        <v>36</v>
      </c>
      <c r="F2263">
        <v>9</v>
      </c>
      <c r="G2263">
        <v>2022</v>
      </c>
      <c r="H2263" s="1">
        <v>44973.601259907409</v>
      </c>
      <c r="I2263" t="s">
        <v>8601</v>
      </c>
      <c r="J2263">
        <v>613</v>
      </c>
      <c r="K2263">
        <v>0</v>
      </c>
      <c r="L2263" t="s">
        <v>38</v>
      </c>
      <c r="M2263" t="s">
        <v>79</v>
      </c>
      <c r="Q2263">
        <v>613</v>
      </c>
      <c r="R2263" t="s">
        <v>52</v>
      </c>
      <c r="S2263">
        <v>37.338526723730197</v>
      </c>
      <c r="T2263">
        <v>-120.627400916319</v>
      </c>
      <c r="AB2263" t="s">
        <v>118</v>
      </c>
      <c r="AC2263" t="s">
        <v>54</v>
      </c>
      <c r="AD2263" t="s">
        <v>54</v>
      </c>
      <c r="AE2263" t="s">
        <v>54</v>
      </c>
      <c r="AF2263" t="s">
        <v>10398</v>
      </c>
    </row>
    <row r="2264" spans="1:32" x14ac:dyDescent="0.25">
      <c r="A2264" t="s">
        <v>10399</v>
      </c>
      <c r="B2264" t="s">
        <v>10400</v>
      </c>
      <c r="C2264" t="s">
        <v>10401</v>
      </c>
      <c r="D2264" t="s">
        <v>10402</v>
      </c>
      <c r="E2264" t="s">
        <v>854</v>
      </c>
      <c r="F2264">
        <v>8</v>
      </c>
      <c r="G2264">
        <v>2022</v>
      </c>
      <c r="H2264" s="1">
        <v>44946.456310601854</v>
      </c>
      <c r="I2264" t="s">
        <v>8601</v>
      </c>
      <c r="J2264">
        <v>605.9</v>
      </c>
      <c r="K2264">
        <v>0</v>
      </c>
      <c r="L2264" t="s">
        <v>38</v>
      </c>
      <c r="M2264" t="s">
        <v>79</v>
      </c>
      <c r="Q2264">
        <v>605.9</v>
      </c>
      <c r="R2264" t="s">
        <v>94</v>
      </c>
      <c r="S2264">
        <v>40.404940000000003</v>
      </c>
      <c r="T2264">
        <v>-109.48549</v>
      </c>
      <c r="Z2264">
        <v>49000085001</v>
      </c>
      <c r="AA2264">
        <v>1238.312088316</v>
      </c>
      <c r="AB2264" t="s">
        <v>1420</v>
      </c>
      <c r="AC2264" t="s">
        <v>7293</v>
      </c>
      <c r="AD2264" t="s">
        <v>54</v>
      </c>
      <c r="AE2264" t="s">
        <v>55</v>
      </c>
      <c r="AF2264" t="s">
        <v>10403</v>
      </c>
    </row>
    <row r="2265" spans="1:32" x14ac:dyDescent="0.25">
      <c r="A2265" t="s">
        <v>10404</v>
      </c>
      <c r="B2265" t="s">
        <v>10405</v>
      </c>
      <c r="C2265" t="s">
        <v>10406</v>
      </c>
      <c r="D2265" t="s">
        <v>10407</v>
      </c>
      <c r="E2265" t="s">
        <v>36</v>
      </c>
      <c r="F2265">
        <v>9</v>
      </c>
      <c r="G2265">
        <v>2022</v>
      </c>
      <c r="H2265" s="1">
        <v>44963.56273420139</v>
      </c>
      <c r="I2265" t="s">
        <v>8601</v>
      </c>
      <c r="J2265">
        <v>602.19000000000005</v>
      </c>
      <c r="K2265">
        <v>0</v>
      </c>
      <c r="L2265" t="s">
        <v>38</v>
      </c>
      <c r="M2265" t="s">
        <v>51</v>
      </c>
      <c r="N2265">
        <v>600.44000000000005</v>
      </c>
      <c r="R2265" t="s">
        <v>52</v>
      </c>
      <c r="S2265">
        <v>34.252429369220899</v>
      </c>
      <c r="T2265">
        <v>-116.810574196541</v>
      </c>
      <c r="Z2265">
        <v>6008007001</v>
      </c>
      <c r="AA2265">
        <v>1322.0802589961995</v>
      </c>
      <c r="AB2265" t="s">
        <v>1420</v>
      </c>
      <c r="AC2265" t="s">
        <v>54</v>
      </c>
      <c r="AD2265" t="s">
        <v>54</v>
      </c>
      <c r="AE2265" t="s">
        <v>55</v>
      </c>
      <c r="AF2265" t="s">
        <v>10408</v>
      </c>
    </row>
    <row r="2266" spans="1:32" x14ac:dyDescent="0.25">
      <c r="A2266" t="s">
        <v>10409</v>
      </c>
      <c r="B2266" t="s">
        <v>10410</v>
      </c>
      <c r="C2266" t="s">
        <v>10411</v>
      </c>
      <c r="D2266" t="s">
        <v>9204</v>
      </c>
      <c r="E2266" t="s">
        <v>36</v>
      </c>
      <c r="F2266">
        <v>9</v>
      </c>
      <c r="G2266">
        <v>2022</v>
      </c>
      <c r="H2266" s="1">
        <v>44977.702245324072</v>
      </c>
      <c r="I2266" t="s">
        <v>8601</v>
      </c>
      <c r="J2266">
        <v>600</v>
      </c>
      <c r="K2266">
        <v>0</v>
      </c>
      <c r="L2266" t="s">
        <v>38</v>
      </c>
      <c r="M2266" t="s">
        <v>79</v>
      </c>
      <c r="Q2266">
        <v>600</v>
      </c>
      <c r="R2266" t="s">
        <v>94</v>
      </c>
      <c r="S2266">
        <v>33.685745000232501</v>
      </c>
      <c r="T2266">
        <v>-116.167591068173</v>
      </c>
      <c r="AB2266" t="s">
        <v>41</v>
      </c>
      <c r="AC2266" t="s">
        <v>54</v>
      </c>
      <c r="AD2266" t="s">
        <v>54</v>
      </c>
      <c r="AE2266" t="s">
        <v>55</v>
      </c>
      <c r="AF2266" t="s">
        <v>10412</v>
      </c>
    </row>
    <row r="2267" spans="1:32" x14ac:dyDescent="0.25">
      <c r="A2267" t="s">
        <v>10413</v>
      </c>
      <c r="B2267" t="s">
        <v>10414</v>
      </c>
      <c r="C2267" t="s">
        <v>10415</v>
      </c>
      <c r="D2267" t="s">
        <v>9189</v>
      </c>
      <c r="E2267" t="s">
        <v>5199</v>
      </c>
      <c r="F2267">
        <v>9</v>
      </c>
      <c r="G2267">
        <v>2022</v>
      </c>
      <c r="H2267" s="1">
        <v>44974.890351979164</v>
      </c>
      <c r="I2267" t="s">
        <v>8601</v>
      </c>
      <c r="J2267">
        <v>594.70000000000005</v>
      </c>
      <c r="K2267">
        <v>0</v>
      </c>
      <c r="L2267" t="s">
        <v>38</v>
      </c>
      <c r="M2267" t="s">
        <v>79</v>
      </c>
      <c r="Q2267">
        <v>594.70000000000005</v>
      </c>
      <c r="R2267" t="s">
        <v>94</v>
      </c>
      <c r="S2267">
        <v>21.330030000000001</v>
      </c>
      <c r="T2267">
        <v>-158.08158</v>
      </c>
      <c r="Z2267">
        <v>15000003002</v>
      </c>
      <c r="AB2267" t="s">
        <v>53</v>
      </c>
      <c r="AC2267" t="s">
        <v>54</v>
      </c>
      <c r="AD2267" t="s">
        <v>54</v>
      </c>
      <c r="AE2267" t="s">
        <v>73</v>
      </c>
      <c r="AF2267" t="s">
        <v>10416</v>
      </c>
    </row>
    <row r="2268" spans="1:32" x14ac:dyDescent="0.25">
      <c r="A2268" t="s">
        <v>10417</v>
      </c>
      <c r="B2268" t="s">
        <v>10418</v>
      </c>
      <c r="C2268" t="s">
        <v>10419</v>
      </c>
      <c r="D2268" t="s">
        <v>6102</v>
      </c>
      <c r="E2268" t="s">
        <v>36</v>
      </c>
      <c r="F2268">
        <v>9</v>
      </c>
      <c r="G2268">
        <v>2022</v>
      </c>
      <c r="H2268" s="1">
        <v>44973.501940891205</v>
      </c>
      <c r="I2268" t="s">
        <v>8601</v>
      </c>
      <c r="J2268">
        <v>586.20000000000005</v>
      </c>
      <c r="K2268">
        <v>0</v>
      </c>
      <c r="L2268" t="s">
        <v>38</v>
      </c>
      <c r="M2268" t="s">
        <v>51</v>
      </c>
      <c r="N2268">
        <v>586.20000000000005</v>
      </c>
      <c r="R2268" t="s">
        <v>52</v>
      </c>
      <c r="S2268">
        <v>38.734439999999999</v>
      </c>
      <c r="T2268">
        <v>-120.7868</v>
      </c>
      <c r="Z2268">
        <v>6005249001</v>
      </c>
      <c r="AA2268">
        <v>1092.6283132200001</v>
      </c>
      <c r="AB2268" t="s">
        <v>544</v>
      </c>
      <c r="AC2268" t="s">
        <v>54</v>
      </c>
      <c r="AD2268" t="s">
        <v>54</v>
      </c>
      <c r="AE2268" t="s">
        <v>65</v>
      </c>
      <c r="AF2268" t="s">
        <v>10420</v>
      </c>
    </row>
    <row r="2269" spans="1:32" x14ac:dyDescent="0.25">
      <c r="A2269" t="s">
        <v>5584</v>
      </c>
      <c r="B2269" t="s">
        <v>10421</v>
      </c>
      <c r="C2269" t="s">
        <v>10422</v>
      </c>
      <c r="D2269" t="s">
        <v>5587</v>
      </c>
      <c r="E2269" t="s">
        <v>136</v>
      </c>
      <c r="F2269">
        <v>4</v>
      </c>
      <c r="G2269">
        <v>2022</v>
      </c>
      <c r="H2269" s="1">
        <v>44963.425771516202</v>
      </c>
      <c r="I2269" t="s">
        <v>8601</v>
      </c>
      <c r="J2269">
        <v>586</v>
      </c>
      <c r="K2269">
        <v>0</v>
      </c>
      <c r="L2269" t="s">
        <v>38</v>
      </c>
      <c r="M2269" t="s">
        <v>51</v>
      </c>
      <c r="N2269">
        <v>454</v>
      </c>
      <c r="R2269" t="s">
        <v>86</v>
      </c>
      <c r="S2269">
        <v>35.773060999999998</v>
      </c>
      <c r="T2269">
        <v>-80.788606999999999</v>
      </c>
      <c r="AB2269" t="s">
        <v>544</v>
      </c>
      <c r="AC2269" t="s">
        <v>54</v>
      </c>
      <c r="AD2269" t="s">
        <v>54</v>
      </c>
      <c r="AE2269" t="s">
        <v>73</v>
      </c>
      <c r="AF2269" t="s">
        <v>10423</v>
      </c>
    </row>
    <row r="2270" spans="1:32" x14ac:dyDescent="0.25">
      <c r="A2270" t="s">
        <v>10424</v>
      </c>
      <c r="B2270" t="s">
        <v>10425</v>
      </c>
      <c r="C2270" t="s">
        <v>10425</v>
      </c>
      <c r="D2270" t="s">
        <v>10324</v>
      </c>
      <c r="E2270" t="s">
        <v>99</v>
      </c>
      <c r="F2270">
        <v>6</v>
      </c>
      <c r="G2270">
        <v>2022</v>
      </c>
      <c r="H2270" s="1">
        <v>44831.641061423608</v>
      </c>
      <c r="I2270" t="s">
        <v>8601</v>
      </c>
      <c r="J2270">
        <v>584.72</v>
      </c>
      <c r="K2270">
        <v>0</v>
      </c>
      <c r="L2270" t="s">
        <v>38</v>
      </c>
      <c r="M2270" t="s">
        <v>79</v>
      </c>
      <c r="Q2270">
        <v>584.72</v>
      </c>
      <c r="R2270" t="s">
        <v>94</v>
      </c>
      <c r="S2270">
        <v>30.195277999999998</v>
      </c>
      <c r="T2270">
        <v>-95.488777999999996</v>
      </c>
      <c r="U2270">
        <v>3.5373999999999999</v>
      </c>
      <c r="V2270">
        <v>1</v>
      </c>
      <c r="W2270">
        <v>7.8</v>
      </c>
      <c r="X2270">
        <v>6</v>
      </c>
      <c r="Y2270">
        <v>534.13699999999994</v>
      </c>
      <c r="Z2270">
        <v>48007848002</v>
      </c>
      <c r="AA2270">
        <v>2185.2566264400002</v>
      </c>
      <c r="AB2270" t="s">
        <v>41</v>
      </c>
      <c r="AC2270" t="s">
        <v>54</v>
      </c>
      <c r="AD2270" t="s">
        <v>54</v>
      </c>
      <c r="AE2270" t="s">
        <v>73</v>
      </c>
      <c r="AF2270" t="s">
        <v>10426</v>
      </c>
    </row>
    <row r="2271" spans="1:32" x14ac:dyDescent="0.25">
      <c r="A2271" t="s">
        <v>10427</v>
      </c>
      <c r="B2271" t="s">
        <v>10428</v>
      </c>
      <c r="C2271" t="s">
        <v>10429</v>
      </c>
      <c r="D2271" t="s">
        <v>9098</v>
      </c>
      <c r="E2271" t="s">
        <v>525</v>
      </c>
      <c r="F2271">
        <v>2</v>
      </c>
      <c r="G2271">
        <v>2022</v>
      </c>
      <c r="H2271" s="1">
        <v>44984.665617604165</v>
      </c>
      <c r="I2271" t="s">
        <v>8601</v>
      </c>
      <c r="J2271">
        <v>584.4</v>
      </c>
      <c r="K2271">
        <v>0</v>
      </c>
      <c r="L2271" t="s">
        <v>38</v>
      </c>
      <c r="M2271" t="s">
        <v>479</v>
      </c>
      <c r="P2271">
        <v>475.74</v>
      </c>
      <c r="Q2271">
        <v>108.38</v>
      </c>
      <c r="R2271" t="s">
        <v>806</v>
      </c>
      <c r="S2271">
        <v>39.239142999999999</v>
      </c>
      <c r="T2271">
        <v>-74.627630999999994</v>
      </c>
      <c r="U2271">
        <v>2.8325</v>
      </c>
      <c r="V2271">
        <v>1</v>
      </c>
      <c r="W2271">
        <v>8.24</v>
      </c>
      <c r="X2271">
        <v>0</v>
      </c>
      <c r="Y2271">
        <v>1036.8</v>
      </c>
      <c r="Z2271">
        <v>34004013001</v>
      </c>
      <c r="AA2271">
        <v>2002.6055934133899</v>
      </c>
      <c r="AB2271" t="s">
        <v>54</v>
      </c>
      <c r="AC2271" t="s">
        <v>54</v>
      </c>
      <c r="AD2271" t="s">
        <v>54</v>
      </c>
      <c r="AE2271" t="s">
        <v>65</v>
      </c>
      <c r="AF2271" t="s">
        <v>10430</v>
      </c>
    </row>
    <row r="2272" spans="1:32" x14ac:dyDescent="0.25">
      <c r="A2272" t="s">
        <v>10431</v>
      </c>
      <c r="B2272" t="s">
        <v>10432</v>
      </c>
      <c r="C2272" t="s">
        <v>10433</v>
      </c>
      <c r="D2272" t="s">
        <v>9683</v>
      </c>
      <c r="E2272" t="s">
        <v>253</v>
      </c>
      <c r="F2272">
        <v>5</v>
      </c>
      <c r="G2272">
        <v>2022</v>
      </c>
      <c r="H2272" s="1">
        <v>44956.744084768521</v>
      </c>
      <c r="I2272" t="s">
        <v>8601</v>
      </c>
      <c r="J2272">
        <v>577.61</v>
      </c>
      <c r="K2272">
        <v>0</v>
      </c>
      <c r="L2272" t="s">
        <v>38</v>
      </c>
      <c r="M2272" t="s">
        <v>79</v>
      </c>
      <c r="Q2272">
        <v>540.84</v>
      </c>
      <c r="R2272" t="s">
        <v>52</v>
      </c>
      <c r="S2272">
        <v>37.941972</v>
      </c>
      <c r="T2272">
        <v>-87.349056000000004</v>
      </c>
      <c r="U2272">
        <v>3.1285833329999999</v>
      </c>
      <c r="V2272">
        <v>1</v>
      </c>
      <c r="W2272">
        <v>4.5999999999999996</v>
      </c>
      <c r="X2272">
        <v>0</v>
      </c>
      <c r="Y2272">
        <v>1137.6610000000001</v>
      </c>
      <c r="Z2272">
        <v>18000880001</v>
      </c>
      <c r="AA2272">
        <v>2680.5814617664005</v>
      </c>
      <c r="AB2272" t="s">
        <v>41</v>
      </c>
      <c r="AC2272" t="s">
        <v>54</v>
      </c>
      <c r="AD2272" t="s">
        <v>54</v>
      </c>
      <c r="AE2272" t="s">
        <v>73</v>
      </c>
      <c r="AF2272" t="s">
        <v>10434</v>
      </c>
    </row>
    <row r="2273" spans="1:32" x14ac:dyDescent="0.25">
      <c r="A2273" t="s">
        <v>10435</v>
      </c>
      <c r="B2273" t="s">
        <v>10436</v>
      </c>
      <c r="C2273" t="s">
        <v>10437</v>
      </c>
      <c r="D2273" t="s">
        <v>10438</v>
      </c>
      <c r="E2273" t="s">
        <v>247</v>
      </c>
      <c r="F2273">
        <v>1</v>
      </c>
      <c r="G2273">
        <v>2022</v>
      </c>
      <c r="H2273" s="1">
        <v>44992.400686377317</v>
      </c>
      <c r="I2273" t="s">
        <v>8601</v>
      </c>
      <c r="J2273">
        <v>576.9</v>
      </c>
      <c r="K2273">
        <v>0</v>
      </c>
      <c r="L2273" t="s">
        <v>38</v>
      </c>
      <c r="M2273" t="s">
        <v>51</v>
      </c>
      <c r="N2273">
        <v>576.9</v>
      </c>
      <c r="R2273" t="s">
        <v>214</v>
      </c>
      <c r="S2273">
        <v>42.809271000000003</v>
      </c>
      <c r="T2273">
        <v>-70.861504999999994</v>
      </c>
      <c r="U2273">
        <v>1.74525</v>
      </c>
      <c r="V2273">
        <v>1</v>
      </c>
      <c r="W2273">
        <v>3.4</v>
      </c>
      <c r="X2273">
        <v>0</v>
      </c>
      <c r="Y2273">
        <v>636.36099999999999</v>
      </c>
      <c r="Z2273">
        <v>25000136001</v>
      </c>
      <c r="AA2273">
        <v>859.53427306640003</v>
      </c>
      <c r="AB2273" t="s">
        <v>41</v>
      </c>
      <c r="AC2273" t="s">
        <v>54</v>
      </c>
      <c r="AD2273" t="s">
        <v>54</v>
      </c>
      <c r="AE2273" t="s">
        <v>55</v>
      </c>
      <c r="AF2273" t="s">
        <v>10439</v>
      </c>
    </row>
    <row r="2274" spans="1:32" x14ac:dyDescent="0.25">
      <c r="A2274" t="s">
        <v>10440</v>
      </c>
      <c r="B2274" t="s">
        <v>10441</v>
      </c>
      <c r="C2274" t="s">
        <v>10442</v>
      </c>
      <c r="D2274" t="s">
        <v>6102</v>
      </c>
      <c r="E2274" t="s">
        <v>36</v>
      </c>
      <c r="F2274">
        <v>9</v>
      </c>
      <c r="G2274">
        <v>2022</v>
      </c>
      <c r="H2274" s="1">
        <v>44973.499681608795</v>
      </c>
      <c r="I2274" t="s">
        <v>8601</v>
      </c>
      <c r="J2274">
        <v>576.5</v>
      </c>
      <c r="K2274">
        <v>0</v>
      </c>
      <c r="L2274" t="s">
        <v>38</v>
      </c>
      <c r="M2274" t="s">
        <v>51</v>
      </c>
      <c r="N2274">
        <v>576.5</v>
      </c>
      <c r="R2274" t="s">
        <v>52</v>
      </c>
      <c r="S2274">
        <v>38.734439999999999</v>
      </c>
      <c r="T2274">
        <v>-120.7868</v>
      </c>
      <c r="Z2274">
        <v>6005249003</v>
      </c>
      <c r="AA2274">
        <v>1092.6283132200001</v>
      </c>
      <c r="AB2274" t="s">
        <v>53</v>
      </c>
      <c r="AC2274" t="s">
        <v>54</v>
      </c>
      <c r="AD2274" t="s">
        <v>54</v>
      </c>
      <c r="AE2274" t="s">
        <v>55</v>
      </c>
      <c r="AF2274" t="s">
        <v>10443</v>
      </c>
    </row>
    <row r="2275" spans="1:32" x14ac:dyDescent="0.25">
      <c r="A2275" t="s">
        <v>10444</v>
      </c>
      <c r="B2275" t="s">
        <v>10445</v>
      </c>
      <c r="C2275" t="s">
        <v>10445</v>
      </c>
      <c r="D2275" t="s">
        <v>10446</v>
      </c>
      <c r="E2275" t="s">
        <v>99</v>
      </c>
      <c r="F2275">
        <v>6</v>
      </c>
      <c r="G2275">
        <v>2022</v>
      </c>
      <c r="H2275" s="1">
        <v>44819.595637719911</v>
      </c>
      <c r="I2275" t="s">
        <v>8601</v>
      </c>
      <c r="J2275">
        <v>571.42999999999995</v>
      </c>
      <c r="K2275">
        <v>0</v>
      </c>
      <c r="L2275" t="s">
        <v>38</v>
      </c>
      <c r="M2275" t="s">
        <v>79</v>
      </c>
      <c r="Q2275">
        <v>571.42999999999995</v>
      </c>
      <c r="R2275" t="s">
        <v>52</v>
      </c>
      <c r="S2275">
        <v>32.787709999999997</v>
      </c>
      <c r="T2275">
        <v>-98.132990000000007</v>
      </c>
      <c r="U2275">
        <v>0.91466666699999999</v>
      </c>
      <c r="V2275">
        <v>1</v>
      </c>
      <c r="W2275">
        <v>2.35</v>
      </c>
      <c r="X2275">
        <v>2.35</v>
      </c>
      <c r="Y2275">
        <v>333.59800000000001</v>
      </c>
      <c r="Z2275">
        <v>48004374001</v>
      </c>
      <c r="AB2275" t="s">
        <v>118</v>
      </c>
      <c r="AC2275" t="s">
        <v>54</v>
      </c>
      <c r="AD2275" t="s">
        <v>54</v>
      </c>
      <c r="AE2275" t="s">
        <v>73</v>
      </c>
      <c r="AF2275" t="s">
        <v>10447</v>
      </c>
    </row>
    <row r="2276" spans="1:32" x14ac:dyDescent="0.25">
      <c r="A2276" t="s">
        <v>10448</v>
      </c>
      <c r="B2276" t="s">
        <v>10449</v>
      </c>
      <c r="C2276" t="s">
        <v>10450</v>
      </c>
      <c r="D2276" t="s">
        <v>10451</v>
      </c>
      <c r="E2276" t="s">
        <v>36</v>
      </c>
      <c r="F2276">
        <v>9</v>
      </c>
      <c r="G2276">
        <v>2022</v>
      </c>
      <c r="H2276" s="1">
        <v>44972.555995196759</v>
      </c>
      <c r="I2276" t="s">
        <v>8601</v>
      </c>
      <c r="J2276">
        <v>567.29</v>
      </c>
      <c r="K2276">
        <v>0</v>
      </c>
      <c r="L2276" t="s">
        <v>38</v>
      </c>
      <c r="M2276" t="s">
        <v>79</v>
      </c>
      <c r="Q2276">
        <v>564.30999999999995</v>
      </c>
      <c r="R2276" t="s">
        <v>94</v>
      </c>
      <c r="S2276">
        <v>34.58278</v>
      </c>
      <c r="T2276">
        <v>-117.40806000000001</v>
      </c>
      <c r="AB2276" t="s">
        <v>54</v>
      </c>
      <c r="AC2276" t="s">
        <v>72</v>
      </c>
      <c r="AD2276" t="s">
        <v>54</v>
      </c>
      <c r="AE2276" t="s">
        <v>73</v>
      </c>
      <c r="AF2276" t="s">
        <v>10452</v>
      </c>
    </row>
    <row r="2277" spans="1:32" x14ac:dyDescent="0.25">
      <c r="A2277" t="s">
        <v>10453</v>
      </c>
      <c r="B2277" t="s">
        <v>10454</v>
      </c>
      <c r="C2277" t="s">
        <v>10455</v>
      </c>
      <c r="D2277" t="s">
        <v>3203</v>
      </c>
      <c r="E2277" t="s">
        <v>600</v>
      </c>
      <c r="F2277">
        <v>4</v>
      </c>
      <c r="G2277">
        <v>2022</v>
      </c>
      <c r="H2277" s="1">
        <v>44973.367357557872</v>
      </c>
      <c r="I2277" t="s">
        <v>8601</v>
      </c>
      <c r="J2277">
        <v>565</v>
      </c>
      <c r="K2277">
        <v>0</v>
      </c>
      <c r="L2277" t="s">
        <v>38</v>
      </c>
      <c r="M2277" t="s">
        <v>79</v>
      </c>
      <c r="Q2277">
        <v>565</v>
      </c>
      <c r="R2277" t="s">
        <v>214</v>
      </c>
      <c r="S2277">
        <v>28.149699999999999</v>
      </c>
      <c r="T2277">
        <v>-81.500799999999998</v>
      </c>
      <c r="Z2277">
        <v>12000287013</v>
      </c>
      <c r="AA2277">
        <v>254.94660641799999</v>
      </c>
      <c r="AB2277" t="s">
        <v>54</v>
      </c>
      <c r="AC2277" t="s">
        <v>54</v>
      </c>
      <c r="AD2277" t="s">
        <v>54</v>
      </c>
      <c r="AE2277" t="s">
        <v>73</v>
      </c>
      <c r="AF2277" t="s">
        <v>10456</v>
      </c>
    </row>
    <row r="2278" spans="1:32" x14ac:dyDescent="0.25">
      <c r="A2278" t="s">
        <v>10457</v>
      </c>
      <c r="B2278" t="s">
        <v>10458</v>
      </c>
      <c r="C2278" t="s">
        <v>10459</v>
      </c>
      <c r="D2278" t="s">
        <v>10460</v>
      </c>
      <c r="E2278" t="s">
        <v>136</v>
      </c>
      <c r="F2278">
        <v>4</v>
      </c>
      <c r="G2278">
        <v>2022</v>
      </c>
      <c r="H2278" s="1">
        <v>45006.418030196757</v>
      </c>
      <c r="I2278" t="s">
        <v>8601</v>
      </c>
      <c r="J2278">
        <v>564.78700000000003</v>
      </c>
      <c r="K2278">
        <v>0</v>
      </c>
      <c r="L2278" t="s">
        <v>38</v>
      </c>
      <c r="M2278" t="s">
        <v>51</v>
      </c>
      <c r="N2278">
        <v>564.78700000000003</v>
      </c>
      <c r="R2278" t="s">
        <v>52</v>
      </c>
      <c r="S2278">
        <v>36.308751000000001</v>
      </c>
      <c r="T2278">
        <v>-76.204407000000003</v>
      </c>
      <c r="U2278">
        <v>3.2122583329999999</v>
      </c>
      <c r="V2278">
        <v>1</v>
      </c>
      <c r="W2278">
        <v>4.5</v>
      </c>
      <c r="X2278">
        <v>0</v>
      </c>
      <c r="Y2278">
        <v>1172.2561000000001</v>
      </c>
      <c r="Z2278">
        <v>37007001001</v>
      </c>
      <c r="AA2278">
        <v>1409.4905240538001</v>
      </c>
      <c r="AB2278" t="s">
        <v>87</v>
      </c>
      <c r="AC2278" t="s">
        <v>54</v>
      </c>
      <c r="AD2278" t="s">
        <v>54</v>
      </c>
      <c r="AE2278" t="s">
        <v>44</v>
      </c>
      <c r="AF2278" t="s">
        <v>10461</v>
      </c>
    </row>
    <row r="2279" spans="1:32" x14ac:dyDescent="0.25">
      <c r="A2279" t="s">
        <v>10462</v>
      </c>
      <c r="B2279" t="s">
        <v>10463</v>
      </c>
      <c r="C2279" t="s">
        <v>10464</v>
      </c>
      <c r="D2279" t="s">
        <v>10465</v>
      </c>
      <c r="E2279" t="s">
        <v>71</v>
      </c>
      <c r="F2279">
        <v>4</v>
      </c>
      <c r="G2279">
        <v>2022</v>
      </c>
      <c r="H2279" s="1">
        <v>44935.601434710647</v>
      </c>
      <c r="I2279" t="s">
        <v>8601</v>
      </c>
      <c r="J2279">
        <v>561</v>
      </c>
      <c r="K2279">
        <v>0</v>
      </c>
      <c r="L2279" t="s">
        <v>38</v>
      </c>
      <c r="M2279" t="s">
        <v>51</v>
      </c>
      <c r="N2279">
        <v>618</v>
      </c>
      <c r="R2279" t="s">
        <v>52</v>
      </c>
      <c r="S2279">
        <v>30.364556</v>
      </c>
      <c r="T2279">
        <v>-88.561832999999993</v>
      </c>
      <c r="U2279">
        <v>4.5816666670000004</v>
      </c>
      <c r="V2279">
        <v>1</v>
      </c>
      <c r="W2279">
        <v>5</v>
      </c>
      <c r="X2279">
        <v>0</v>
      </c>
      <c r="Y2279">
        <v>1672.23</v>
      </c>
      <c r="Z2279">
        <v>28001578002</v>
      </c>
      <c r="AA2279">
        <v>1482.6966210395401</v>
      </c>
      <c r="AB2279" t="s">
        <v>41</v>
      </c>
      <c r="AC2279" t="s">
        <v>54</v>
      </c>
      <c r="AD2279" t="s">
        <v>54</v>
      </c>
      <c r="AE2279" t="s">
        <v>73</v>
      </c>
      <c r="AF2279" t="s">
        <v>10466</v>
      </c>
    </row>
    <row r="2280" spans="1:32" x14ac:dyDescent="0.25">
      <c r="A2280" t="s">
        <v>10467</v>
      </c>
      <c r="B2280" t="s">
        <v>10468</v>
      </c>
      <c r="C2280" t="s">
        <v>10469</v>
      </c>
      <c r="D2280" t="s">
        <v>10470</v>
      </c>
      <c r="E2280" t="s">
        <v>3049</v>
      </c>
      <c r="F2280">
        <v>8</v>
      </c>
      <c r="G2280">
        <v>2022</v>
      </c>
      <c r="H2280" s="1">
        <v>44958.701996539348</v>
      </c>
      <c r="I2280" t="s">
        <v>8601</v>
      </c>
      <c r="J2280">
        <v>561</v>
      </c>
      <c r="K2280">
        <v>0</v>
      </c>
      <c r="L2280" t="s">
        <v>38</v>
      </c>
      <c r="M2280" t="s">
        <v>51</v>
      </c>
      <c r="N2280">
        <v>129</v>
      </c>
      <c r="R2280" t="s">
        <v>52</v>
      </c>
      <c r="S2280">
        <v>46.790194</v>
      </c>
      <c r="T2280">
        <v>-100.82340499999999</v>
      </c>
      <c r="U2280">
        <v>1.5884166669999999</v>
      </c>
      <c r="V2280">
        <v>1</v>
      </c>
      <c r="W2280">
        <v>1E-3</v>
      </c>
      <c r="X2280">
        <v>1E-3</v>
      </c>
      <c r="Y2280">
        <v>580.06299999999999</v>
      </c>
      <c r="Z2280">
        <v>38000003001</v>
      </c>
      <c r="AA2280">
        <v>691.99793170599992</v>
      </c>
      <c r="AB2280" t="s">
        <v>54</v>
      </c>
      <c r="AC2280" t="s">
        <v>54</v>
      </c>
      <c r="AD2280" t="s">
        <v>54</v>
      </c>
      <c r="AE2280" t="s">
        <v>438</v>
      </c>
      <c r="AF2280" t="s">
        <v>10471</v>
      </c>
    </row>
    <row r="2281" spans="1:32" x14ac:dyDescent="0.25">
      <c r="A2281" t="s">
        <v>10472</v>
      </c>
      <c r="B2281" t="s">
        <v>10473</v>
      </c>
      <c r="C2281" t="s">
        <v>10474</v>
      </c>
      <c r="D2281" t="s">
        <v>10475</v>
      </c>
      <c r="E2281" t="s">
        <v>514</v>
      </c>
      <c r="F2281">
        <v>1</v>
      </c>
      <c r="G2281">
        <v>2022</v>
      </c>
      <c r="H2281" s="1">
        <v>44972.605358483794</v>
      </c>
      <c r="I2281" t="s">
        <v>8601</v>
      </c>
      <c r="J2281">
        <v>557</v>
      </c>
      <c r="K2281">
        <v>0</v>
      </c>
      <c r="L2281" t="s">
        <v>38</v>
      </c>
      <c r="M2281" t="s">
        <v>79</v>
      </c>
      <c r="Q2281">
        <v>557</v>
      </c>
      <c r="R2281" t="s">
        <v>94</v>
      </c>
      <c r="S2281">
        <v>41.872929999999997</v>
      </c>
      <c r="T2281">
        <v>-71.498063000000002</v>
      </c>
      <c r="U2281">
        <v>1.9166666670000001</v>
      </c>
      <c r="V2281">
        <v>1</v>
      </c>
      <c r="W2281">
        <v>3.5</v>
      </c>
      <c r="X2281">
        <v>2.09</v>
      </c>
      <c r="Y2281">
        <v>698.7</v>
      </c>
      <c r="Z2281">
        <v>44000023001</v>
      </c>
      <c r="AA2281">
        <v>928.73406623700021</v>
      </c>
      <c r="AB2281" t="s">
        <v>54</v>
      </c>
      <c r="AC2281" t="s">
        <v>54</v>
      </c>
      <c r="AD2281" t="s">
        <v>54</v>
      </c>
      <c r="AE2281" t="s">
        <v>73</v>
      </c>
      <c r="AF2281" t="s">
        <v>10476</v>
      </c>
    </row>
    <row r="2282" spans="1:32" x14ac:dyDescent="0.25">
      <c r="A2282" t="s">
        <v>10477</v>
      </c>
      <c r="B2282" t="s">
        <v>10478</v>
      </c>
      <c r="C2282" t="s">
        <v>10479</v>
      </c>
      <c r="D2282" t="s">
        <v>10480</v>
      </c>
      <c r="E2282" t="s">
        <v>213</v>
      </c>
      <c r="F2282">
        <v>3</v>
      </c>
      <c r="G2282">
        <v>2022</v>
      </c>
      <c r="H2282" s="1">
        <v>44964.435974814813</v>
      </c>
      <c r="I2282" t="s">
        <v>8601</v>
      </c>
      <c r="J2282">
        <v>556.70000000000005</v>
      </c>
      <c r="K2282">
        <v>0</v>
      </c>
      <c r="L2282" t="s">
        <v>38</v>
      </c>
      <c r="M2282" t="s">
        <v>79</v>
      </c>
      <c r="Q2282">
        <v>556.70000000000005</v>
      </c>
      <c r="R2282" t="s">
        <v>52</v>
      </c>
      <c r="S2282">
        <v>39.947479999999999</v>
      </c>
      <c r="T2282">
        <v>-75.573070000000001</v>
      </c>
      <c r="U2282">
        <v>3.7404166669999999</v>
      </c>
      <c r="V2282">
        <v>1</v>
      </c>
      <c r="W2282">
        <v>6</v>
      </c>
      <c r="X2282">
        <v>0</v>
      </c>
      <c r="Y2282">
        <v>1364.6110000000001</v>
      </c>
      <c r="Z2282">
        <v>42000020001</v>
      </c>
      <c r="AA2282">
        <v>2106.9515973258999</v>
      </c>
      <c r="AB2282" t="s">
        <v>53</v>
      </c>
      <c r="AC2282" t="s">
        <v>42</v>
      </c>
      <c r="AD2282" t="s">
        <v>54</v>
      </c>
      <c r="AE2282" t="s">
        <v>65</v>
      </c>
      <c r="AF2282" t="s">
        <v>10481</v>
      </c>
    </row>
    <row r="2283" spans="1:32" x14ac:dyDescent="0.25">
      <c r="A2283" t="s">
        <v>10482</v>
      </c>
      <c r="B2283" t="s">
        <v>10483</v>
      </c>
      <c r="C2283" t="s">
        <v>10483</v>
      </c>
      <c r="D2283" t="s">
        <v>9172</v>
      </c>
      <c r="E2283" t="s">
        <v>99</v>
      </c>
      <c r="F2283">
        <v>6</v>
      </c>
      <c r="G2283">
        <v>2022</v>
      </c>
      <c r="H2283" s="1">
        <v>44827.425513472219</v>
      </c>
      <c r="I2283" t="s">
        <v>8601</v>
      </c>
      <c r="J2283">
        <v>553.61</v>
      </c>
      <c r="K2283">
        <v>0</v>
      </c>
      <c r="L2283" t="s">
        <v>38</v>
      </c>
      <c r="M2283" t="s">
        <v>79</v>
      </c>
      <c r="Q2283">
        <v>553.61</v>
      </c>
      <c r="R2283" t="s">
        <v>94</v>
      </c>
      <c r="S2283">
        <v>27.802879999999998</v>
      </c>
      <c r="T2283">
        <v>-97.401030000000006</v>
      </c>
      <c r="U2283">
        <v>3.590833333</v>
      </c>
      <c r="V2283">
        <v>2</v>
      </c>
      <c r="W2283">
        <v>8</v>
      </c>
      <c r="X2283">
        <v>8</v>
      </c>
      <c r="Y2283">
        <v>1311.45</v>
      </c>
      <c r="Z2283">
        <v>48001203005</v>
      </c>
      <c r="AB2283" t="s">
        <v>41</v>
      </c>
      <c r="AC2283" t="s">
        <v>54</v>
      </c>
      <c r="AD2283" t="s">
        <v>54</v>
      </c>
      <c r="AE2283" t="s">
        <v>73</v>
      </c>
      <c r="AF2283" t="s">
        <v>10484</v>
      </c>
    </row>
    <row r="2284" spans="1:32" x14ac:dyDescent="0.25">
      <c r="A2284" t="s">
        <v>10485</v>
      </c>
      <c r="B2284" t="s">
        <v>10486</v>
      </c>
      <c r="C2284" t="s">
        <v>10487</v>
      </c>
      <c r="D2284" t="s">
        <v>10488</v>
      </c>
      <c r="E2284" t="s">
        <v>117</v>
      </c>
      <c r="F2284">
        <v>5</v>
      </c>
      <c r="G2284">
        <v>2022</v>
      </c>
      <c r="H2284" s="1">
        <v>44963.41755820602</v>
      </c>
      <c r="I2284" t="s">
        <v>8601</v>
      </c>
      <c r="J2284">
        <v>553.49</v>
      </c>
      <c r="K2284">
        <v>0</v>
      </c>
      <c r="L2284" t="s">
        <v>38</v>
      </c>
      <c r="M2284" t="s">
        <v>51</v>
      </c>
      <c r="N2284">
        <v>553.49</v>
      </c>
      <c r="R2284" t="s">
        <v>52</v>
      </c>
      <c r="S2284">
        <v>38.784166999999997</v>
      </c>
      <c r="T2284">
        <v>-90.036389</v>
      </c>
      <c r="U2284">
        <v>3.3475000000000001</v>
      </c>
      <c r="V2284">
        <v>3</v>
      </c>
      <c r="W2284">
        <v>9.2680000000000007</v>
      </c>
      <c r="X2284">
        <v>4.28</v>
      </c>
      <c r="Y2284">
        <v>1220.46</v>
      </c>
      <c r="Z2284">
        <v>17000286001</v>
      </c>
      <c r="AA2284">
        <v>1221.9226636177</v>
      </c>
      <c r="AB2284" t="s">
        <v>87</v>
      </c>
      <c r="AC2284" t="s">
        <v>54</v>
      </c>
      <c r="AD2284" t="s">
        <v>54</v>
      </c>
      <c r="AE2284" t="s">
        <v>44</v>
      </c>
      <c r="AF2284" t="s">
        <v>10489</v>
      </c>
    </row>
    <row r="2285" spans="1:32" x14ac:dyDescent="0.25">
      <c r="A2285" t="s">
        <v>10490</v>
      </c>
      <c r="B2285" t="s">
        <v>10491</v>
      </c>
      <c r="C2285" t="s">
        <v>10492</v>
      </c>
      <c r="D2285" t="s">
        <v>10493</v>
      </c>
      <c r="E2285" t="s">
        <v>192</v>
      </c>
      <c r="F2285">
        <v>4</v>
      </c>
      <c r="G2285">
        <v>2022</v>
      </c>
      <c r="H2285" s="1">
        <v>44950.346054837966</v>
      </c>
      <c r="I2285" t="s">
        <v>8601</v>
      </c>
      <c r="J2285">
        <v>553</v>
      </c>
      <c r="K2285">
        <v>0</v>
      </c>
      <c r="L2285" t="s">
        <v>38</v>
      </c>
      <c r="M2285" t="s">
        <v>79</v>
      </c>
      <c r="Q2285">
        <v>552</v>
      </c>
      <c r="R2285" t="s">
        <v>40</v>
      </c>
      <c r="S2285">
        <v>30.651202999999999</v>
      </c>
      <c r="T2285">
        <v>-87.911621999999994</v>
      </c>
      <c r="U2285">
        <v>2.829166667</v>
      </c>
      <c r="V2285">
        <v>1</v>
      </c>
      <c r="W2285">
        <v>4.17</v>
      </c>
      <c r="X2285">
        <v>2.8119999999999998</v>
      </c>
      <c r="Y2285">
        <v>1033.72</v>
      </c>
      <c r="Z2285">
        <v>1000044001</v>
      </c>
      <c r="AA2285">
        <v>1668.0792248491998</v>
      </c>
      <c r="AB2285" t="s">
        <v>41</v>
      </c>
      <c r="AC2285" t="s">
        <v>54</v>
      </c>
      <c r="AD2285" t="s">
        <v>54</v>
      </c>
      <c r="AE2285" t="s">
        <v>73</v>
      </c>
      <c r="AF2285" t="s">
        <v>10494</v>
      </c>
    </row>
    <row r="2286" spans="1:32" x14ac:dyDescent="0.25">
      <c r="A2286" t="s">
        <v>10495</v>
      </c>
      <c r="B2286" t="s">
        <v>10496</v>
      </c>
      <c r="C2286" t="s">
        <v>10497</v>
      </c>
      <c r="D2286" t="s">
        <v>10498</v>
      </c>
      <c r="E2286" t="s">
        <v>36</v>
      </c>
      <c r="F2286">
        <v>9</v>
      </c>
      <c r="G2286">
        <v>2022</v>
      </c>
      <c r="H2286" s="1">
        <v>44974.771446168983</v>
      </c>
      <c r="I2286" t="s">
        <v>8601</v>
      </c>
      <c r="J2286">
        <v>551.95000000000005</v>
      </c>
      <c r="K2286">
        <v>0</v>
      </c>
      <c r="L2286" t="s">
        <v>38</v>
      </c>
      <c r="M2286" t="s">
        <v>51</v>
      </c>
      <c r="N2286">
        <v>551.95000000000005</v>
      </c>
      <c r="R2286" t="s">
        <v>52</v>
      </c>
      <c r="S2286">
        <v>37.99783</v>
      </c>
      <c r="T2286">
        <v>-121.70746</v>
      </c>
      <c r="U2286">
        <v>2.6862499999999998</v>
      </c>
      <c r="V2286">
        <v>1</v>
      </c>
      <c r="W2286">
        <v>4.3</v>
      </c>
      <c r="X2286">
        <v>3</v>
      </c>
      <c r="Y2286">
        <v>980.37400000000002</v>
      </c>
      <c r="Z2286">
        <v>6002090001</v>
      </c>
      <c r="AA2286">
        <v>2021.3623794570001</v>
      </c>
      <c r="AB2286" t="s">
        <v>54</v>
      </c>
      <c r="AC2286" t="s">
        <v>54</v>
      </c>
      <c r="AD2286" t="s">
        <v>54</v>
      </c>
      <c r="AE2286" t="s">
        <v>65</v>
      </c>
      <c r="AF2286" t="s">
        <v>10499</v>
      </c>
    </row>
    <row r="2287" spans="1:32" x14ac:dyDescent="0.25">
      <c r="A2287" t="s">
        <v>10500</v>
      </c>
      <c r="B2287" t="s">
        <v>10501</v>
      </c>
      <c r="C2287" t="s">
        <v>10501</v>
      </c>
      <c r="D2287" t="s">
        <v>10502</v>
      </c>
      <c r="E2287" t="s">
        <v>99</v>
      </c>
      <c r="F2287">
        <v>6</v>
      </c>
      <c r="G2287">
        <v>2022</v>
      </c>
      <c r="H2287" s="1">
        <v>44833.693785706018</v>
      </c>
      <c r="I2287" t="s">
        <v>8601</v>
      </c>
      <c r="J2287">
        <v>550.91</v>
      </c>
      <c r="K2287">
        <v>0</v>
      </c>
      <c r="L2287" t="s">
        <v>38</v>
      </c>
      <c r="M2287" t="s">
        <v>79</v>
      </c>
      <c r="Q2287">
        <v>550.91</v>
      </c>
      <c r="R2287" t="s">
        <v>86</v>
      </c>
      <c r="S2287">
        <v>32.687258</v>
      </c>
      <c r="T2287">
        <v>-96.275870999999995</v>
      </c>
      <c r="U2287">
        <v>2.105266667</v>
      </c>
      <c r="V2287">
        <v>1</v>
      </c>
      <c r="W2287">
        <v>4.5</v>
      </c>
      <c r="X2287">
        <v>0</v>
      </c>
      <c r="Y2287">
        <v>768.3596</v>
      </c>
      <c r="Z2287">
        <v>48004105001</v>
      </c>
      <c r="AA2287">
        <v>1329.3644477510002</v>
      </c>
      <c r="AB2287" t="s">
        <v>53</v>
      </c>
      <c r="AC2287" t="s">
        <v>54</v>
      </c>
      <c r="AD2287" t="s">
        <v>54</v>
      </c>
      <c r="AE2287" t="s">
        <v>73</v>
      </c>
      <c r="AF2287" t="s">
        <v>10503</v>
      </c>
    </row>
    <row r="2288" spans="1:32" x14ac:dyDescent="0.25">
      <c r="A2288" t="s">
        <v>10504</v>
      </c>
      <c r="B2288" t="s">
        <v>10505</v>
      </c>
      <c r="C2288" t="s">
        <v>10506</v>
      </c>
      <c r="D2288" t="s">
        <v>10507</v>
      </c>
      <c r="E2288" t="s">
        <v>117</v>
      </c>
      <c r="F2288">
        <v>5</v>
      </c>
      <c r="G2288">
        <v>2022</v>
      </c>
      <c r="H2288" s="1">
        <v>44943.621415092595</v>
      </c>
      <c r="I2288" t="s">
        <v>8601</v>
      </c>
      <c r="J2288">
        <v>548.34</v>
      </c>
      <c r="K2288">
        <v>0</v>
      </c>
      <c r="L2288" t="s">
        <v>38</v>
      </c>
      <c r="M2288" t="s">
        <v>51</v>
      </c>
      <c r="N2288">
        <v>528.84100000000001</v>
      </c>
      <c r="R2288" t="s">
        <v>52</v>
      </c>
      <c r="S2288">
        <v>41.91104</v>
      </c>
      <c r="T2288">
        <v>-88.054519999999997</v>
      </c>
      <c r="U2288">
        <v>2.9540000000000002</v>
      </c>
      <c r="V2288">
        <v>3</v>
      </c>
      <c r="W2288">
        <v>10.52</v>
      </c>
      <c r="X2288">
        <v>5.26</v>
      </c>
      <c r="Y2288">
        <v>1084.7760000000001</v>
      </c>
      <c r="Z2288">
        <v>17000487001</v>
      </c>
      <c r="AA2288">
        <v>1578.8479126028999</v>
      </c>
      <c r="AB2288" t="s">
        <v>41</v>
      </c>
      <c r="AC2288" t="s">
        <v>54</v>
      </c>
      <c r="AD2288" t="s">
        <v>54</v>
      </c>
      <c r="AE2288" t="s">
        <v>65</v>
      </c>
      <c r="AF2288" t="s">
        <v>10508</v>
      </c>
    </row>
    <row r="2289" spans="1:32" x14ac:dyDescent="0.25">
      <c r="A2289" t="s">
        <v>10509</v>
      </c>
      <c r="B2289" t="s">
        <v>10510</v>
      </c>
      <c r="C2289" t="s">
        <v>10511</v>
      </c>
      <c r="D2289" t="s">
        <v>10512</v>
      </c>
      <c r="E2289" t="s">
        <v>111</v>
      </c>
      <c r="F2289">
        <v>4</v>
      </c>
      <c r="G2289">
        <v>2022</v>
      </c>
      <c r="H2289" s="1">
        <v>44967.56299140046</v>
      </c>
      <c r="I2289" t="s">
        <v>8601</v>
      </c>
      <c r="J2289">
        <v>547.45000000000005</v>
      </c>
      <c r="K2289">
        <v>0</v>
      </c>
      <c r="L2289" t="s">
        <v>38</v>
      </c>
      <c r="M2289" t="s">
        <v>51</v>
      </c>
      <c r="N2289">
        <v>547.45000000000005</v>
      </c>
      <c r="R2289" t="s">
        <v>52</v>
      </c>
      <c r="S2289">
        <v>31.445833</v>
      </c>
      <c r="T2289">
        <v>-83.478055999999995</v>
      </c>
      <c r="U2289">
        <v>5.2185833329999998</v>
      </c>
      <c r="V2289">
        <v>1</v>
      </c>
      <c r="W2289">
        <v>8</v>
      </c>
      <c r="X2289">
        <v>6.89</v>
      </c>
      <c r="Y2289">
        <v>1900.914</v>
      </c>
      <c r="Z2289">
        <v>13000402004</v>
      </c>
      <c r="AA2289">
        <v>2392.8560059518004</v>
      </c>
      <c r="AB2289" t="s">
        <v>41</v>
      </c>
      <c r="AC2289" t="s">
        <v>54</v>
      </c>
      <c r="AD2289" t="s">
        <v>54</v>
      </c>
      <c r="AE2289" t="s">
        <v>73</v>
      </c>
      <c r="AF2289" t="s">
        <v>10513</v>
      </c>
    </row>
    <row r="2290" spans="1:32" x14ac:dyDescent="0.25">
      <c r="A2290" t="s">
        <v>10514</v>
      </c>
      <c r="B2290" t="s">
        <v>10515</v>
      </c>
      <c r="C2290" t="s">
        <v>10516</v>
      </c>
      <c r="D2290" t="s">
        <v>9706</v>
      </c>
      <c r="E2290" t="s">
        <v>159</v>
      </c>
      <c r="F2290">
        <v>10</v>
      </c>
      <c r="G2290">
        <v>2022</v>
      </c>
      <c r="H2290" s="1">
        <v>44967.716565590279</v>
      </c>
      <c r="I2290" t="s">
        <v>8601</v>
      </c>
      <c r="J2290">
        <v>540.57000000000005</v>
      </c>
      <c r="K2290">
        <v>0</v>
      </c>
      <c r="L2290" t="s">
        <v>38</v>
      </c>
      <c r="M2290" t="s">
        <v>51</v>
      </c>
      <c r="N2290">
        <v>490.4</v>
      </c>
      <c r="R2290" t="s">
        <v>52</v>
      </c>
      <c r="S2290">
        <v>48.411313999999997</v>
      </c>
      <c r="T2290">
        <v>-122.34905000000001</v>
      </c>
      <c r="U2290">
        <v>0</v>
      </c>
      <c r="V2290">
        <v>1</v>
      </c>
      <c r="W2290">
        <v>15</v>
      </c>
      <c r="X2290">
        <v>0</v>
      </c>
      <c r="Y2290">
        <v>0</v>
      </c>
      <c r="Z2290">
        <v>53000820001</v>
      </c>
      <c r="AA2290">
        <v>2119.1526134901901</v>
      </c>
      <c r="AB2290" t="s">
        <v>53</v>
      </c>
      <c r="AC2290" t="s">
        <v>42</v>
      </c>
      <c r="AD2290" t="s">
        <v>54</v>
      </c>
      <c r="AE2290" t="s">
        <v>65</v>
      </c>
      <c r="AF2290" t="s">
        <v>10517</v>
      </c>
    </row>
    <row r="2291" spans="1:32" x14ac:dyDescent="0.25">
      <c r="A2291" t="s">
        <v>10518</v>
      </c>
      <c r="B2291" t="s">
        <v>10519</v>
      </c>
      <c r="C2291" t="s">
        <v>10520</v>
      </c>
      <c r="D2291" t="s">
        <v>10521</v>
      </c>
      <c r="E2291" t="s">
        <v>253</v>
      </c>
      <c r="F2291">
        <v>5</v>
      </c>
      <c r="G2291">
        <v>2022</v>
      </c>
      <c r="H2291" s="1">
        <v>44950.586925914351</v>
      </c>
      <c r="I2291" t="s">
        <v>8601</v>
      </c>
      <c r="J2291">
        <v>538.0761</v>
      </c>
      <c r="K2291">
        <v>0</v>
      </c>
      <c r="L2291" t="s">
        <v>38</v>
      </c>
      <c r="M2291" t="s">
        <v>51</v>
      </c>
      <c r="N2291">
        <v>538.0761</v>
      </c>
      <c r="R2291" t="s">
        <v>52</v>
      </c>
      <c r="S2291">
        <v>38.676333</v>
      </c>
      <c r="T2291">
        <v>-87.541860999999997</v>
      </c>
      <c r="U2291">
        <v>4.8444833330000003</v>
      </c>
      <c r="V2291">
        <v>1</v>
      </c>
      <c r="W2291">
        <v>7.5</v>
      </c>
      <c r="X2291">
        <v>0</v>
      </c>
      <c r="Y2291">
        <v>1766.4347</v>
      </c>
      <c r="Z2291">
        <v>18002200001</v>
      </c>
      <c r="AA2291">
        <v>1660.7950360943998</v>
      </c>
      <c r="AB2291" t="s">
        <v>53</v>
      </c>
      <c r="AC2291" t="s">
        <v>42</v>
      </c>
      <c r="AD2291" t="s">
        <v>54</v>
      </c>
      <c r="AE2291" t="s">
        <v>73</v>
      </c>
      <c r="AF2291" t="s">
        <v>10522</v>
      </c>
    </row>
    <row r="2292" spans="1:32" x14ac:dyDescent="0.25">
      <c r="A2292" t="s">
        <v>10523</v>
      </c>
      <c r="B2292" t="s">
        <v>10524</v>
      </c>
      <c r="C2292" t="s">
        <v>10525</v>
      </c>
      <c r="D2292" t="s">
        <v>10526</v>
      </c>
      <c r="E2292" t="s">
        <v>525</v>
      </c>
      <c r="F2292">
        <v>2</v>
      </c>
      <c r="G2292">
        <v>2022</v>
      </c>
      <c r="H2292" s="1">
        <v>44971.470634375</v>
      </c>
      <c r="I2292" t="s">
        <v>8601</v>
      </c>
      <c r="J2292">
        <v>537</v>
      </c>
      <c r="K2292">
        <v>0</v>
      </c>
      <c r="L2292" t="s">
        <v>38</v>
      </c>
      <c r="M2292" t="s">
        <v>79</v>
      </c>
      <c r="Q2292">
        <v>537</v>
      </c>
      <c r="R2292" t="s">
        <v>52</v>
      </c>
      <c r="S2292">
        <v>39.417808999999998</v>
      </c>
      <c r="T2292">
        <v>-75.234048999999999</v>
      </c>
      <c r="U2292">
        <v>3.6033333330000001</v>
      </c>
      <c r="V2292">
        <v>1</v>
      </c>
      <c r="W2292">
        <v>7</v>
      </c>
      <c r="X2292">
        <v>7</v>
      </c>
      <c r="Y2292">
        <v>1315.86</v>
      </c>
      <c r="Z2292">
        <v>34005018001</v>
      </c>
      <c r="AA2292">
        <v>1905.5437782556801</v>
      </c>
      <c r="AB2292" t="s">
        <v>53</v>
      </c>
      <c r="AC2292" t="s">
        <v>54</v>
      </c>
      <c r="AD2292" t="s">
        <v>54</v>
      </c>
      <c r="AE2292" t="s">
        <v>73</v>
      </c>
      <c r="AF2292" t="s">
        <v>10527</v>
      </c>
    </row>
    <row r="2293" spans="1:32" x14ac:dyDescent="0.25">
      <c r="A2293" t="s">
        <v>10528</v>
      </c>
      <c r="B2293" t="s">
        <v>10529</v>
      </c>
      <c r="C2293" t="s">
        <v>10529</v>
      </c>
      <c r="D2293" t="s">
        <v>98</v>
      </c>
      <c r="E2293" t="s">
        <v>99</v>
      </c>
      <c r="F2293">
        <v>6</v>
      </c>
      <c r="G2293">
        <v>2022</v>
      </c>
      <c r="H2293" s="1">
        <v>44811.303270069446</v>
      </c>
      <c r="I2293" t="s">
        <v>8601</v>
      </c>
      <c r="J2293">
        <v>535</v>
      </c>
      <c r="K2293">
        <v>0</v>
      </c>
      <c r="L2293" t="s">
        <v>38</v>
      </c>
      <c r="M2293" t="s">
        <v>79</v>
      </c>
      <c r="Q2293">
        <v>535</v>
      </c>
      <c r="R2293" t="s">
        <v>94</v>
      </c>
      <c r="S2293">
        <v>29.578731000000001</v>
      </c>
      <c r="T2293">
        <v>-95.088541000000006</v>
      </c>
      <c r="U2293">
        <v>4.6241666669999999</v>
      </c>
      <c r="V2293">
        <v>1</v>
      </c>
      <c r="W2293">
        <v>10</v>
      </c>
      <c r="X2293">
        <v>10</v>
      </c>
      <c r="Y2293">
        <v>1686.86</v>
      </c>
      <c r="Z2293">
        <v>48007069001</v>
      </c>
      <c r="AB2293" t="s">
        <v>41</v>
      </c>
      <c r="AC2293" t="s">
        <v>54</v>
      </c>
      <c r="AD2293" t="s">
        <v>54</v>
      </c>
      <c r="AE2293" t="s">
        <v>73</v>
      </c>
      <c r="AF2293" t="s">
        <v>10530</v>
      </c>
    </row>
    <row r="2294" spans="1:32" x14ac:dyDescent="0.25">
      <c r="A2294" t="s">
        <v>10531</v>
      </c>
      <c r="B2294" t="s">
        <v>10532</v>
      </c>
      <c r="C2294" t="s">
        <v>10533</v>
      </c>
      <c r="D2294" t="s">
        <v>10534</v>
      </c>
      <c r="E2294" t="s">
        <v>36</v>
      </c>
      <c r="F2294">
        <v>9</v>
      </c>
      <c r="G2294">
        <v>2022</v>
      </c>
      <c r="H2294" s="1">
        <v>44966.610904293979</v>
      </c>
      <c r="I2294" t="s">
        <v>8601</v>
      </c>
      <c r="J2294">
        <v>533</v>
      </c>
      <c r="K2294">
        <v>0</v>
      </c>
      <c r="L2294" t="s">
        <v>38</v>
      </c>
      <c r="M2294" t="s">
        <v>51</v>
      </c>
      <c r="N2294">
        <v>533</v>
      </c>
      <c r="R2294" t="s">
        <v>52</v>
      </c>
      <c r="S2294">
        <v>38.116340000000001</v>
      </c>
      <c r="T2294">
        <v>-121.28816</v>
      </c>
      <c r="Z2294">
        <v>6005062001</v>
      </c>
      <c r="AA2294">
        <v>2676.9393673889999</v>
      </c>
      <c r="AB2294" t="s">
        <v>53</v>
      </c>
      <c r="AC2294" t="s">
        <v>64</v>
      </c>
      <c r="AD2294" t="s">
        <v>54</v>
      </c>
      <c r="AE2294" t="s">
        <v>438</v>
      </c>
      <c r="AF2294" t="s">
        <v>10535</v>
      </c>
    </row>
    <row r="2295" spans="1:32" x14ac:dyDescent="0.25">
      <c r="A2295" t="s">
        <v>10536</v>
      </c>
      <c r="B2295" t="s">
        <v>10537</v>
      </c>
      <c r="C2295" t="s">
        <v>10537</v>
      </c>
      <c r="D2295" t="s">
        <v>4479</v>
      </c>
      <c r="E2295" t="s">
        <v>99</v>
      </c>
      <c r="F2295">
        <v>6</v>
      </c>
      <c r="G2295">
        <v>2022</v>
      </c>
      <c r="H2295" s="1">
        <v>44831.342062696756</v>
      </c>
      <c r="I2295" t="s">
        <v>8601</v>
      </c>
      <c r="J2295">
        <v>532.4</v>
      </c>
      <c r="K2295">
        <v>0</v>
      </c>
      <c r="L2295" t="s">
        <v>38</v>
      </c>
      <c r="M2295" t="s">
        <v>79</v>
      </c>
      <c r="Q2295">
        <v>532.4</v>
      </c>
      <c r="R2295" t="s">
        <v>94</v>
      </c>
      <c r="S2295">
        <v>29.6892</v>
      </c>
      <c r="T2295">
        <v>-98.099100000000007</v>
      </c>
      <c r="U2295">
        <v>1.456166667</v>
      </c>
      <c r="V2295">
        <v>1</v>
      </c>
      <c r="W2295">
        <v>3.1</v>
      </c>
      <c r="X2295">
        <v>3.1</v>
      </c>
      <c r="Y2295">
        <v>531.45500000000004</v>
      </c>
      <c r="Z2295">
        <v>48008028004</v>
      </c>
      <c r="AA2295">
        <v>837.68170680200001</v>
      </c>
      <c r="AB2295" t="s">
        <v>41</v>
      </c>
      <c r="AC2295" t="s">
        <v>54</v>
      </c>
      <c r="AD2295" t="s">
        <v>54</v>
      </c>
      <c r="AE2295" t="s">
        <v>73</v>
      </c>
      <c r="AF2295" t="s">
        <v>10538</v>
      </c>
    </row>
    <row r="2296" spans="1:32" x14ac:dyDescent="0.25">
      <c r="A2296" t="s">
        <v>10539</v>
      </c>
      <c r="B2296" t="s">
        <v>10540</v>
      </c>
      <c r="C2296" t="s">
        <v>10541</v>
      </c>
      <c r="D2296" t="s">
        <v>9544</v>
      </c>
      <c r="E2296" t="s">
        <v>213</v>
      </c>
      <c r="F2296">
        <v>3</v>
      </c>
      <c r="G2296">
        <v>2022</v>
      </c>
      <c r="H2296" s="1">
        <v>44980.47026091435</v>
      </c>
      <c r="I2296" t="s">
        <v>8601</v>
      </c>
      <c r="J2296">
        <v>532</v>
      </c>
      <c r="K2296">
        <v>0</v>
      </c>
      <c r="L2296" t="s">
        <v>38</v>
      </c>
      <c r="M2296" t="s">
        <v>51</v>
      </c>
      <c r="N2296">
        <v>532</v>
      </c>
      <c r="R2296" t="s">
        <v>52</v>
      </c>
      <c r="S2296">
        <v>39.803671000000001</v>
      </c>
      <c r="T2296">
        <v>-77.019551000000007</v>
      </c>
      <c r="U2296">
        <v>4.2629166669999998</v>
      </c>
      <c r="V2296">
        <v>2</v>
      </c>
      <c r="W2296">
        <v>17.600000000000001</v>
      </c>
      <c r="X2296">
        <v>0</v>
      </c>
      <c r="Y2296">
        <v>1555.144</v>
      </c>
      <c r="Z2296">
        <v>42003090001</v>
      </c>
      <c r="AA2296">
        <v>1232.8489467499001</v>
      </c>
      <c r="AB2296" t="s">
        <v>53</v>
      </c>
      <c r="AC2296" t="s">
        <v>54</v>
      </c>
      <c r="AD2296" t="s">
        <v>54</v>
      </c>
      <c r="AE2296" t="s">
        <v>65</v>
      </c>
      <c r="AF2296" t="s">
        <v>10542</v>
      </c>
    </row>
    <row r="2297" spans="1:32" x14ac:dyDescent="0.25">
      <c r="A2297" t="s">
        <v>10543</v>
      </c>
      <c r="B2297" t="s">
        <v>10544</v>
      </c>
      <c r="C2297" t="s">
        <v>10545</v>
      </c>
      <c r="D2297" t="s">
        <v>10546</v>
      </c>
      <c r="E2297" t="s">
        <v>253</v>
      </c>
      <c r="F2297">
        <v>5</v>
      </c>
      <c r="G2297">
        <v>2022</v>
      </c>
      <c r="H2297" s="1">
        <v>44973.435227048612</v>
      </c>
      <c r="I2297" t="s">
        <v>8601</v>
      </c>
      <c r="J2297">
        <v>528.29999999999995</v>
      </c>
      <c r="K2297">
        <v>0</v>
      </c>
      <c r="L2297" t="s">
        <v>38</v>
      </c>
      <c r="M2297" t="s">
        <v>79</v>
      </c>
      <c r="Q2297">
        <v>528.29999999999995</v>
      </c>
      <c r="R2297" t="s">
        <v>52</v>
      </c>
      <c r="S2297">
        <v>38.296778000000003</v>
      </c>
      <c r="T2297">
        <v>-85.773527999999999</v>
      </c>
      <c r="U2297">
        <v>2.6783333329999999</v>
      </c>
      <c r="V2297">
        <v>1</v>
      </c>
      <c r="W2297">
        <v>5.5</v>
      </c>
      <c r="X2297">
        <v>2.85</v>
      </c>
      <c r="Y2297">
        <v>973.33</v>
      </c>
      <c r="Z2297">
        <v>18001005003</v>
      </c>
      <c r="AA2297">
        <v>1821.0471887000001</v>
      </c>
      <c r="AB2297" t="s">
        <v>41</v>
      </c>
      <c r="AC2297" t="s">
        <v>54</v>
      </c>
      <c r="AD2297" t="s">
        <v>54</v>
      </c>
      <c r="AE2297" t="s">
        <v>55</v>
      </c>
      <c r="AF2297" t="s">
        <v>10547</v>
      </c>
    </row>
    <row r="2298" spans="1:32" x14ac:dyDescent="0.25">
      <c r="A2298" t="s">
        <v>10548</v>
      </c>
      <c r="B2298" t="s">
        <v>10549</v>
      </c>
      <c r="C2298" t="s">
        <v>10550</v>
      </c>
      <c r="D2298" t="s">
        <v>10551</v>
      </c>
      <c r="E2298" t="s">
        <v>247</v>
      </c>
      <c r="F2298">
        <v>1</v>
      </c>
      <c r="G2298">
        <v>2022</v>
      </c>
      <c r="H2298" s="1">
        <v>44992.449167488427</v>
      </c>
      <c r="I2298" t="s">
        <v>8601</v>
      </c>
      <c r="J2298">
        <v>525.39</v>
      </c>
      <c r="K2298">
        <v>0</v>
      </c>
      <c r="L2298" t="s">
        <v>38</v>
      </c>
      <c r="M2298" t="s">
        <v>79</v>
      </c>
      <c r="Q2298">
        <v>525.39</v>
      </c>
      <c r="R2298" t="s">
        <v>86</v>
      </c>
      <c r="S2298">
        <v>41.639496999999999</v>
      </c>
      <c r="T2298">
        <v>-70.875682999999995</v>
      </c>
      <c r="U2298">
        <v>2.6974999999999998</v>
      </c>
      <c r="V2298">
        <v>1</v>
      </c>
      <c r="W2298">
        <v>5</v>
      </c>
      <c r="X2298">
        <v>0</v>
      </c>
      <c r="Y2298">
        <v>984.58</v>
      </c>
      <c r="Z2298">
        <v>25000028001</v>
      </c>
      <c r="AA2298">
        <v>1296.5855983544</v>
      </c>
      <c r="AB2298" t="s">
        <v>54</v>
      </c>
      <c r="AC2298" t="s">
        <v>64</v>
      </c>
      <c r="AD2298" t="s">
        <v>54</v>
      </c>
      <c r="AE2298" t="s">
        <v>55</v>
      </c>
      <c r="AF2298" t="s">
        <v>10552</v>
      </c>
    </row>
    <row r="2299" spans="1:32" x14ac:dyDescent="0.25">
      <c r="A2299" t="s">
        <v>10553</v>
      </c>
      <c r="B2299" t="s">
        <v>10554</v>
      </c>
      <c r="C2299" t="s">
        <v>10554</v>
      </c>
      <c r="D2299" t="s">
        <v>10130</v>
      </c>
      <c r="E2299" t="s">
        <v>99</v>
      </c>
      <c r="F2299">
        <v>6</v>
      </c>
      <c r="G2299">
        <v>2022</v>
      </c>
      <c r="H2299" s="1">
        <v>44810.579954293979</v>
      </c>
      <c r="I2299" t="s">
        <v>8601</v>
      </c>
      <c r="J2299">
        <v>524.16999999999996</v>
      </c>
      <c r="K2299">
        <v>0</v>
      </c>
      <c r="L2299" t="s">
        <v>38</v>
      </c>
      <c r="M2299" t="s">
        <v>679</v>
      </c>
      <c r="O2299">
        <v>1</v>
      </c>
      <c r="R2299" t="s">
        <v>52</v>
      </c>
      <c r="S2299">
        <v>30.668044999999999</v>
      </c>
      <c r="T2299">
        <v>-96.413083999999998</v>
      </c>
      <c r="U2299">
        <v>1.4325000000000001</v>
      </c>
      <c r="V2299">
        <v>1</v>
      </c>
      <c r="W2299">
        <v>4</v>
      </c>
      <c r="X2299">
        <v>4</v>
      </c>
      <c r="Y2299">
        <v>522.76</v>
      </c>
      <c r="Z2299">
        <v>48003040002</v>
      </c>
      <c r="AA2299">
        <v>1238.312088316</v>
      </c>
      <c r="AB2299" t="s">
        <v>53</v>
      </c>
      <c r="AC2299" t="s">
        <v>64</v>
      </c>
      <c r="AD2299" t="s">
        <v>43</v>
      </c>
      <c r="AE2299" t="s">
        <v>73</v>
      </c>
      <c r="AF2299" t="s">
        <v>10555</v>
      </c>
    </row>
    <row r="2300" spans="1:32" x14ac:dyDescent="0.25">
      <c r="A2300" t="s">
        <v>10556</v>
      </c>
      <c r="B2300" t="s">
        <v>10557</v>
      </c>
      <c r="C2300" t="s">
        <v>10558</v>
      </c>
      <c r="D2300" t="s">
        <v>8235</v>
      </c>
      <c r="E2300" t="s">
        <v>213</v>
      </c>
      <c r="F2300">
        <v>3</v>
      </c>
      <c r="G2300">
        <v>2022</v>
      </c>
      <c r="H2300" s="1">
        <v>44964.469035023147</v>
      </c>
      <c r="I2300" t="s">
        <v>8601</v>
      </c>
      <c r="J2300">
        <v>523.298</v>
      </c>
      <c r="K2300">
        <v>0</v>
      </c>
      <c r="L2300" t="s">
        <v>38</v>
      </c>
      <c r="M2300" t="s">
        <v>79</v>
      </c>
      <c r="Q2300">
        <v>523.298</v>
      </c>
      <c r="R2300" t="s">
        <v>52</v>
      </c>
      <c r="S2300">
        <v>40.129519999999999</v>
      </c>
      <c r="T2300">
        <v>-76.626953999999998</v>
      </c>
      <c r="U2300">
        <v>2.2774999999999999</v>
      </c>
      <c r="V2300">
        <v>2</v>
      </c>
      <c r="W2300">
        <v>13.5</v>
      </c>
      <c r="X2300">
        <v>0</v>
      </c>
      <c r="Y2300">
        <v>792.13</v>
      </c>
      <c r="Z2300">
        <v>42001019001</v>
      </c>
      <c r="AA2300">
        <v>691.99793170599992</v>
      </c>
      <c r="AB2300" t="s">
        <v>41</v>
      </c>
      <c r="AC2300" t="s">
        <v>54</v>
      </c>
      <c r="AD2300" t="s">
        <v>54</v>
      </c>
      <c r="AE2300" t="s">
        <v>73</v>
      </c>
      <c r="AF2300" t="s">
        <v>10559</v>
      </c>
    </row>
    <row r="2301" spans="1:32" x14ac:dyDescent="0.25">
      <c r="A2301" t="s">
        <v>10560</v>
      </c>
      <c r="B2301" t="s">
        <v>10561</v>
      </c>
      <c r="C2301" t="s">
        <v>10562</v>
      </c>
      <c r="D2301" t="s">
        <v>2071</v>
      </c>
      <c r="E2301" t="s">
        <v>600</v>
      </c>
      <c r="F2301">
        <v>4</v>
      </c>
      <c r="G2301">
        <v>2022</v>
      </c>
      <c r="H2301" s="1">
        <v>44939.548310937498</v>
      </c>
      <c r="I2301" t="s">
        <v>8601</v>
      </c>
      <c r="J2301">
        <v>519.52</v>
      </c>
      <c r="K2301">
        <v>0</v>
      </c>
      <c r="L2301" t="s">
        <v>38</v>
      </c>
      <c r="M2301" t="s">
        <v>79</v>
      </c>
      <c r="Q2301">
        <v>519.52</v>
      </c>
      <c r="R2301" t="s">
        <v>94</v>
      </c>
      <c r="S2301">
        <v>29.158349999999999</v>
      </c>
      <c r="T2301">
        <v>-82.231399999999994</v>
      </c>
      <c r="Z2301">
        <v>12000133011</v>
      </c>
      <c r="AA2301">
        <v>1684.4686495475</v>
      </c>
      <c r="AB2301" t="s">
        <v>54</v>
      </c>
      <c r="AC2301" t="s">
        <v>54</v>
      </c>
      <c r="AD2301" t="s">
        <v>54</v>
      </c>
      <c r="AE2301" t="s">
        <v>73</v>
      </c>
      <c r="AF2301" t="s">
        <v>10563</v>
      </c>
    </row>
    <row r="2302" spans="1:32" x14ac:dyDescent="0.25">
      <c r="A2302" t="s">
        <v>10564</v>
      </c>
      <c r="B2302" t="s">
        <v>10565</v>
      </c>
      <c r="C2302" t="s">
        <v>10566</v>
      </c>
      <c r="D2302" t="s">
        <v>10567</v>
      </c>
      <c r="E2302" t="s">
        <v>36</v>
      </c>
      <c r="F2302">
        <v>9</v>
      </c>
      <c r="G2302">
        <v>2022</v>
      </c>
      <c r="H2302" s="1">
        <v>44960.674087488427</v>
      </c>
      <c r="I2302" t="s">
        <v>8601</v>
      </c>
      <c r="J2302">
        <v>516.42999999999995</v>
      </c>
      <c r="K2302">
        <v>0</v>
      </c>
      <c r="L2302" t="s">
        <v>38</v>
      </c>
      <c r="M2302" t="s">
        <v>79</v>
      </c>
      <c r="Q2302">
        <v>516.42999999999995</v>
      </c>
      <c r="R2302" t="s">
        <v>86</v>
      </c>
      <c r="S2302">
        <v>36.557141933554298</v>
      </c>
      <c r="T2302">
        <v>-119.444717287372</v>
      </c>
      <c r="Z2302">
        <v>6005244001</v>
      </c>
      <c r="AA2302">
        <v>1083.5230772765001</v>
      </c>
      <c r="AB2302" t="s">
        <v>41</v>
      </c>
      <c r="AC2302" t="s">
        <v>54</v>
      </c>
      <c r="AD2302" t="s">
        <v>54</v>
      </c>
      <c r="AE2302" t="s">
        <v>73</v>
      </c>
      <c r="AF2302" t="s">
        <v>10568</v>
      </c>
    </row>
    <row r="2303" spans="1:32" x14ac:dyDescent="0.25">
      <c r="A2303" t="s">
        <v>10067</v>
      </c>
      <c r="B2303" t="s">
        <v>10569</v>
      </c>
      <c r="C2303" t="s">
        <v>10570</v>
      </c>
      <c r="D2303" t="s">
        <v>10070</v>
      </c>
      <c r="E2303" t="s">
        <v>192</v>
      </c>
      <c r="F2303">
        <v>4</v>
      </c>
      <c r="G2303">
        <v>2022</v>
      </c>
      <c r="H2303" s="1">
        <v>44970.61977193287</v>
      </c>
      <c r="I2303" t="s">
        <v>8601</v>
      </c>
      <c r="J2303">
        <v>512.78</v>
      </c>
      <c r="K2303">
        <v>0</v>
      </c>
      <c r="L2303" t="s">
        <v>38</v>
      </c>
      <c r="M2303" t="s">
        <v>79</v>
      </c>
      <c r="Q2303">
        <v>512.78</v>
      </c>
      <c r="R2303" t="s">
        <v>94</v>
      </c>
      <c r="S2303">
        <v>31.26258</v>
      </c>
      <c r="T2303">
        <v>-85.329729999999998</v>
      </c>
      <c r="U2303">
        <v>4.3075000000000001</v>
      </c>
      <c r="V2303">
        <v>1</v>
      </c>
      <c r="W2303">
        <v>7.12</v>
      </c>
      <c r="X2303">
        <v>4.78</v>
      </c>
      <c r="Y2303">
        <v>1571.82</v>
      </c>
      <c r="Z2303">
        <v>1000049002</v>
      </c>
      <c r="AA2303">
        <v>2207.1091927043999</v>
      </c>
      <c r="AB2303" t="s">
        <v>54</v>
      </c>
      <c r="AC2303" t="s">
        <v>54</v>
      </c>
      <c r="AD2303" t="s">
        <v>54</v>
      </c>
      <c r="AE2303" t="s">
        <v>73</v>
      </c>
      <c r="AF2303" t="s">
        <v>10571</v>
      </c>
    </row>
    <row r="2304" spans="1:32" x14ac:dyDescent="0.25">
      <c r="A2304" t="s">
        <v>10572</v>
      </c>
      <c r="B2304" t="s">
        <v>10573</v>
      </c>
      <c r="C2304" t="s">
        <v>10574</v>
      </c>
      <c r="D2304" t="s">
        <v>10575</v>
      </c>
      <c r="E2304" t="s">
        <v>1719</v>
      </c>
      <c r="F2304">
        <v>7</v>
      </c>
      <c r="G2304">
        <v>2022</v>
      </c>
      <c r="H2304" s="1">
        <v>44945.563189502318</v>
      </c>
      <c r="I2304" t="s">
        <v>8601</v>
      </c>
      <c r="J2304">
        <v>511.2</v>
      </c>
      <c r="K2304">
        <v>0</v>
      </c>
      <c r="L2304" t="s">
        <v>38</v>
      </c>
      <c r="M2304" t="s">
        <v>51</v>
      </c>
      <c r="N2304">
        <v>299</v>
      </c>
      <c r="R2304" t="s">
        <v>52</v>
      </c>
      <c r="S2304">
        <v>37.227200000000003</v>
      </c>
      <c r="T2304">
        <v>-96.990799999999993</v>
      </c>
      <c r="U2304">
        <v>1.3392883330000001</v>
      </c>
      <c r="V2304">
        <v>1</v>
      </c>
      <c r="W2304">
        <v>2</v>
      </c>
      <c r="X2304">
        <v>0</v>
      </c>
      <c r="Y2304">
        <v>489.14949000000001</v>
      </c>
      <c r="Z2304">
        <v>20001617001</v>
      </c>
      <c r="AA2304">
        <v>557.24043974220001</v>
      </c>
      <c r="AB2304" t="s">
        <v>118</v>
      </c>
      <c r="AC2304" t="s">
        <v>54</v>
      </c>
      <c r="AD2304" t="s">
        <v>54</v>
      </c>
      <c r="AE2304" t="s">
        <v>73</v>
      </c>
      <c r="AF2304" t="s">
        <v>10576</v>
      </c>
    </row>
    <row r="2305" spans="1:32" x14ac:dyDescent="0.25">
      <c r="A2305" t="s">
        <v>10577</v>
      </c>
      <c r="B2305" t="s">
        <v>10578</v>
      </c>
      <c r="C2305" t="s">
        <v>10578</v>
      </c>
      <c r="D2305" t="s">
        <v>10579</v>
      </c>
      <c r="E2305" t="s">
        <v>99</v>
      </c>
      <c r="F2305">
        <v>6</v>
      </c>
      <c r="G2305">
        <v>2022</v>
      </c>
      <c r="H2305" s="1">
        <v>44816.603927847224</v>
      </c>
      <c r="I2305" t="s">
        <v>8601</v>
      </c>
      <c r="J2305">
        <v>507.55</v>
      </c>
      <c r="K2305">
        <v>0</v>
      </c>
      <c r="L2305" t="s">
        <v>38</v>
      </c>
      <c r="M2305" t="s">
        <v>679</v>
      </c>
      <c r="O2305">
        <v>508</v>
      </c>
      <c r="R2305" t="s">
        <v>52</v>
      </c>
      <c r="S2305">
        <v>33.166249999999998</v>
      </c>
      <c r="T2305">
        <v>-96.909540000000007</v>
      </c>
      <c r="U2305">
        <v>2.3240833329999999</v>
      </c>
      <c r="V2305">
        <v>1</v>
      </c>
      <c r="W2305">
        <v>4</v>
      </c>
      <c r="X2305">
        <v>4</v>
      </c>
      <c r="Y2305">
        <v>848.33</v>
      </c>
      <c r="Z2305">
        <v>48004056001</v>
      </c>
      <c r="AA2305">
        <v>1456.8377509599998</v>
      </c>
      <c r="AB2305" t="s">
        <v>41</v>
      </c>
      <c r="AC2305" t="s">
        <v>54</v>
      </c>
      <c r="AD2305" t="s">
        <v>54</v>
      </c>
      <c r="AE2305" t="s">
        <v>55</v>
      </c>
      <c r="AF2305" t="s">
        <v>10580</v>
      </c>
    </row>
    <row r="2306" spans="1:32" x14ac:dyDescent="0.25">
      <c r="A2306" t="s">
        <v>10581</v>
      </c>
      <c r="B2306" t="s">
        <v>10582</v>
      </c>
      <c r="C2306" t="s">
        <v>10583</v>
      </c>
      <c r="D2306" t="s">
        <v>1042</v>
      </c>
      <c r="E2306" t="s">
        <v>726</v>
      </c>
      <c r="F2306">
        <v>6</v>
      </c>
      <c r="G2306">
        <v>2022</v>
      </c>
      <c r="H2306" s="1">
        <v>44953.523325231479</v>
      </c>
      <c r="I2306" t="s">
        <v>8601</v>
      </c>
      <c r="J2306">
        <v>501.62</v>
      </c>
      <c r="K2306">
        <v>0</v>
      </c>
      <c r="L2306" t="s">
        <v>38</v>
      </c>
      <c r="M2306" t="s">
        <v>51</v>
      </c>
      <c r="N2306">
        <v>501.62</v>
      </c>
      <c r="R2306" t="s">
        <v>52</v>
      </c>
      <c r="S2306">
        <v>35.055239999999998</v>
      </c>
      <c r="T2306">
        <v>-92.534700000000001</v>
      </c>
      <c r="U2306">
        <v>5.6825000000000001</v>
      </c>
      <c r="V2306">
        <v>1</v>
      </c>
      <c r="W2306">
        <v>16</v>
      </c>
      <c r="X2306">
        <v>6.0229999999999997</v>
      </c>
      <c r="Y2306">
        <v>2071.201</v>
      </c>
      <c r="Z2306">
        <v>5000014003</v>
      </c>
      <c r="AB2306" t="s">
        <v>53</v>
      </c>
      <c r="AC2306" t="s">
        <v>42</v>
      </c>
      <c r="AD2306" t="s">
        <v>647</v>
      </c>
      <c r="AE2306" t="s">
        <v>65</v>
      </c>
      <c r="AF2306" t="s">
        <v>10584</v>
      </c>
    </row>
    <row r="2307" spans="1:32" x14ac:dyDescent="0.25">
      <c r="A2307" t="s">
        <v>10585</v>
      </c>
      <c r="B2307" t="s">
        <v>10586</v>
      </c>
      <c r="C2307" t="s">
        <v>10586</v>
      </c>
      <c r="D2307" t="s">
        <v>8593</v>
      </c>
      <c r="E2307" t="s">
        <v>99</v>
      </c>
      <c r="F2307">
        <v>6</v>
      </c>
      <c r="G2307">
        <v>2022</v>
      </c>
      <c r="H2307" s="1">
        <v>44825.651813773147</v>
      </c>
      <c r="I2307" t="s">
        <v>8601</v>
      </c>
      <c r="J2307">
        <v>500.7</v>
      </c>
      <c r="K2307">
        <v>0</v>
      </c>
      <c r="L2307" t="s">
        <v>38</v>
      </c>
      <c r="M2307" t="s">
        <v>79</v>
      </c>
      <c r="Q2307">
        <v>500.7</v>
      </c>
      <c r="R2307" t="s">
        <v>52</v>
      </c>
      <c r="S2307">
        <v>29.457719999999998</v>
      </c>
      <c r="T2307">
        <v>-95.044430000000006</v>
      </c>
      <c r="U2307">
        <v>1.8175666669999999</v>
      </c>
      <c r="V2307">
        <v>1</v>
      </c>
      <c r="W2307">
        <v>4.8</v>
      </c>
      <c r="X2307">
        <v>0</v>
      </c>
      <c r="Y2307">
        <v>662.06140000000005</v>
      </c>
      <c r="Z2307">
        <v>48007025001</v>
      </c>
      <c r="AA2307">
        <v>1411.3115712424999</v>
      </c>
      <c r="AB2307" t="s">
        <v>41</v>
      </c>
      <c r="AC2307" t="s">
        <v>54</v>
      </c>
      <c r="AD2307" t="s">
        <v>54</v>
      </c>
      <c r="AE2307" t="s">
        <v>73</v>
      </c>
      <c r="AF2307" t="s">
        <v>10587</v>
      </c>
    </row>
    <row r="2308" spans="1:32" x14ac:dyDescent="0.25">
      <c r="A2308" t="s">
        <v>10588</v>
      </c>
      <c r="B2308" t="s">
        <v>10589</v>
      </c>
      <c r="C2308" t="s">
        <v>10590</v>
      </c>
      <c r="D2308" t="s">
        <v>8048</v>
      </c>
      <c r="E2308" t="s">
        <v>247</v>
      </c>
      <c r="F2308">
        <v>1</v>
      </c>
      <c r="G2308">
        <v>2022</v>
      </c>
      <c r="H2308" s="1">
        <v>44931.567186539352</v>
      </c>
      <c r="I2308" t="s">
        <v>8601</v>
      </c>
      <c r="J2308">
        <v>497</v>
      </c>
      <c r="K2308">
        <v>0</v>
      </c>
      <c r="L2308" t="s">
        <v>38</v>
      </c>
      <c r="M2308" t="s">
        <v>79</v>
      </c>
      <c r="Q2308">
        <v>497</v>
      </c>
      <c r="R2308" t="s">
        <v>94</v>
      </c>
      <c r="S2308">
        <v>42.571367000000002</v>
      </c>
      <c r="T2308">
        <v>-72.598121000000006</v>
      </c>
      <c r="U2308">
        <v>4.1358333329999999</v>
      </c>
      <c r="V2308">
        <v>1</v>
      </c>
      <c r="W2308">
        <v>4.5999999999999996</v>
      </c>
      <c r="X2308">
        <v>0</v>
      </c>
      <c r="Y2308">
        <v>1504.76</v>
      </c>
      <c r="Z2308">
        <v>25000013001</v>
      </c>
      <c r="AA2308">
        <v>1321.35184012072</v>
      </c>
      <c r="AB2308" t="s">
        <v>54</v>
      </c>
      <c r="AC2308" t="s">
        <v>54</v>
      </c>
      <c r="AD2308" t="s">
        <v>54</v>
      </c>
      <c r="AE2308" t="s">
        <v>73</v>
      </c>
      <c r="AF2308" t="s">
        <v>10591</v>
      </c>
    </row>
    <row r="2309" spans="1:32" x14ac:dyDescent="0.25">
      <c r="A2309" t="s">
        <v>10592</v>
      </c>
      <c r="B2309" t="s">
        <v>10593</v>
      </c>
      <c r="C2309" t="s">
        <v>10593</v>
      </c>
      <c r="D2309" t="s">
        <v>10594</v>
      </c>
      <c r="E2309" t="s">
        <v>99</v>
      </c>
      <c r="F2309">
        <v>6</v>
      </c>
      <c r="G2309">
        <v>2022</v>
      </c>
      <c r="H2309" s="1">
        <v>44831.532023749998</v>
      </c>
      <c r="I2309" t="s">
        <v>8601</v>
      </c>
      <c r="J2309">
        <v>495.37</v>
      </c>
      <c r="K2309">
        <v>0</v>
      </c>
      <c r="L2309" t="s">
        <v>38</v>
      </c>
      <c r="M2309" t="s">
        <v>79</v>
      </c>
      <c r="Q2309">
        <v>495.37</v>
      </c>
      <c r="R2309" t="s">
        <v>94</v>
      </c>
      <c r="S2309">
        <v>27.774471999999999</v>
      </c>
      <c r="T2309">
        <v>-98.037389000000005</v>
      </c>
      <c r="U2309">
        <v>0.64424999999999999</v>
      </c>
      <c r="V2309">
        <v>1</v>
      </c>
      <c r="W2309">
        <v>2.02</v>
      </c>
      <c r="X2309">
        <v>2.02</v>
      </c>
      <c r="Y2309">
        <v>235.25</v>
      </c>
      <c r="AB2309" t="s">
        <v>1420</v>
      </c>
      <c r="AC2309" t="s">
        <v>54</v>
      </c>
      <c r="AD2309" t="s">
        <v>54</v>
      </c>
      <c r="AE2309" t="s">
        <v>44</v>
      </c>
      <c r="AF2309" t="s">
        <v>10595</v>
      </c>
    </row>
    <row r="2310" spans="1:32" x14ac:dyDescent="0.25">
      <c r="A2310" t="s">
        <v>10596</v>
      </c>
      <c r="B2310" t="s">
        <v>10597</v>
      </c>
      <c r="C2310" t="s">
        <v>10598</v>
      </c>
      <c r="D2310" t="s">
        <v>206</v>
      </c>
      <c r="E2310" t="s">
        <v>111</v>
      </c>
      <c r="F2310">
        <v>4</v>
      </c>
      <c r="G2310">
        <v>2022</v>
      </c>
      <c r="H2310" s="1">
        <v>44971.659611944444</v>
      </c>
      <c r="I2310" t="s">
        <v>8601</v>
      </c>
      <c r="J2310">
        <v>494</v>
      </c>
      <c r="K2310">
        <v>0</v>
      </c>
      <c r="L2310" t="s">
        <v>38</v>
      </c>
      <c r="M2310" t="s">
        <v>79</v>
      </c>
      <c r="Q2310">
        <v>494</v>
      </c>
      <c r="R2310" t="s">
        <v>52</v>
      </c>
      <c r="S2310">
        <v>33.422528</v>
      </c>
      <c r="T2310">
        <v>-84.492806000000002</v>
      </c>
      <c r="U2310">
        <v>2.2978333329999998</v>
      </c>
      <c r="V2310">
        <v>1</v>
      </c>
      <c r="W2310">
        <v>5</v>
      </c>
      <c r="X2310">
        <v>2.2000000000000002</v>
      </c>
      <c r="Y2310">
        <v>838.26</v>
      </c>
      <c r="Z2310">
        <v>13000109003</v>
      </c>
      <c r="AA2310">
        <v>992.4707178415</v>
      </c>
      <c r="AB2310" t="s">
        <v>41</v>
      </c>
      <c r="AC2310" t="s">
        <v>54</v>
      </c>
      <c r="AD2310" t="s">
        <v>54</v>
      </c>
      <c r="AE2310" t="s">
        <v>73</v>
      </c>
      <c r="AF2310" t="s">
        <v>10599</v>
      </c>
    </row>
    <row r="2311" spans="1:32" x14ac:dyDescent="0.25">
      <c r="A2311" t="s">
        <v>10600</v>
      </c>
      <c r="B2311" t="s">
        <v>10601</v>
      </c>
      <c r="C2311" t="s">
        <v>10601</v>
      </c>
      <c r="D2311" t="s">
        <v>9502</v>
      </c>
      <c r="E2311" t="s">
        <v>99</v>
      </c>
      <c r="F2311">
        <v>6</v>
      </c>
      <c r="G2311">
        <v>2022</v>
      </c>
      <c r="H2311" s="1">
        <v>44832.441710879626</v>
      </c>
      <c r="I2311" t="s">
        <v>8601</v>
      </c>
      <c r="J2311">
        <v>493.15</v>
      </c>
      <c r="K2311">
        <v>0</v>
      </c>
      <c r="L2311" t="s">
        <v>38</v>
      </c>
      <c r="M2311" t="s">
        <v>79</v>
      </c>
      <c r="Q2311">
        <v>499.95</v>
      </c>
      <c r="R2311" t="s">
        <v>561</v>
      </c>
      <c r="S2311">
        <v>29.664035999999999</v>
      </c>
      <c r="T2311">
        <v>-95.142403000000002</v>
      </c>
      <c r="U2311">
        <v>3</v>
      </c>
      <c r="V2311">
        <v>1</v>
      </c>
      <c r="W2311">
        <v>6.9</v>
      </c>
      <c r="X2311">
        <v>0</v>
      </c>
      <c r="Y2311">
        <v>1093.5999999999999</v>
      </c>
      <c r="AB2311" t="s">
        <v>41</v>
      </c>
      <c r="AC2311" t="s">
        <v>54</v>
      </c>
      <c r="AD2311" t="s">
        <v>54</v>
      </c>
      <c r="AE2311" t="s">
        <v>73</v>
      </c>
      <c r="AF2311" t="s">
        <v>10602</v>
      </c>
    </row>
    <row r="2312" spans="1:32" x14ac:dyDescent="0.25">
      <c r="A2312" t="s">
        <v>10603</v>
      </c>
      <c r="B2312" t="s">
        <v>10604</v>
      </c>
      <c r="C2312" t="s">
        <v>10605</v>
      </c>
      <c r="D2312" t="s">
        <v>10606</v>
      </c>
      <c r="E2312" t="s">
        <v>253</v>
      </c>
      <c r="F2312">
        <v>5</v>
      </c>
      <c r="G2312">
        <v>2022</v>
      </c>
      <c r="H2312" s="1">
        <v>44946.637795879629</v>
      </c>
      <c r="I2312" t="s">
        <v>8601</v>
      </c>
      <c r="J2312">
        <v>491</v>
      </c>
      <c r="K2312">
        <v>0</v>
      </c>
      <c r="L2312" t="s">
        <v>38</v>
      </c>
      <c r="M2312" t="s">
        <v>51</v>
      </c>
      <c r="N2312">
        <v>491</v>
      </c>
      <c r="R2312" t="s">
        <v>52</v>
      </c>
      <c r="S2312">
        <v>41.716760000000001</v>
      </c>
      <c r="T2312">
        <v>-86.884730000000005</v>
      </c>
      <c r="U2312">
        <v>5.5358333330000002</v>
      </c>
      <c r="V2312">
        <v>2</v>
      </c>
      <c r="W2312">
        <v>15</v>
      </c>
      <c r="X2312">
        <v>8.9090000000000007</v>
      </c>
      <c r="Y2312">
        <v>2019.58</v>
      </c>
      <c r="Z2312">
        <v>18002150001</v>
      </c>
      <c r="AA2312">
        <v>4370.5132528799995</v>
      </c>
      <c r="AB2312" t="s">
        <v>53</v>
      </c>
      <c r="AC2312" t="s">
        <v>42</v>
      </c>
      <c r="AD2312" t="s">
        <v>54</v>
      </c>
      <c r="AE2312" t="s">
        <v>73</v>
      </c>
      <c r="AF2312" t="s">
        <v>10607</v>
      </c>
    </row>
    <row r="2313" spans="1:32" x14ac:dyDescent="0.25">
      <c r="A2313" t="s">
        <v>132</v>
      </c>
      <c r="B2313" t="s">
        <v>10608</v>
      </c>
      <c r="C2313" t="s">
        <v>10609</v>
      </c>
      <c r="D2313" t="s">
        <v>135</v>
      </c>
      <c r="E2313" t="s">
        <v>259</v>
      </c>
      <c r="F2313">
        <v>7</v>
      </c>
      <c r="G2313">
        <v>2022</v>
      </c>
      <c r="H2313" s="1">
        <v>44953.530826400463</v>
      </c>
      <c r="I2313" t="s">
        <v>8601</v>
      </c>
      <c r="J2313">
        <v>480</v>
      </c>
      <c r="K2313">
        <v>0</v>
      </c>
      <c r="L2313" t="s">
        <v>38</v>
      </c>
      <c r="M2313" t="s">
        <v>51</v>
      </c>
      <c r="N2313">
        <v>480</v>
      </c>
      <c r="R2313" t="s">
        <v>52</v>
      </c>
      <c r="S2313">
        <v>41.864193999999998</v>
      </c>
      <c r="T2313">
        <v>-90.177471999999995</v>
      </c>
      <c r="U2313">
        <v>0</v>
      </c>
      <c r="V2313">
        <v>1</v>
      </c>
      <c r="W2313">
        <v>17</v>
      </c>
      <c r="X2313">
        <v>12</v>
      </c>
      <c r="Y2313">
        <v>0</v>
      </c>
      <c r="Z2313">
        <v>19000162001</v>
      </c>
      <c r="AA2313">
        <v>2895.4650300330004</v>
      </c>
      <c r="AB2313" t="s">
        <v>41</v>
      </c>
      <c r="AC2313" t="s">
        <v>72</v>
      </c>
      <c r="AD2313" t="s">
        <v>54</v>
      </c>
      <c r="AE2313" t="s">
        <v>73</v>
      </c>
      <c r="AF2313" t="s">
        <v>10610</v>
      </c>
    </row>
    <row r="2314" spans="1:32" x14ac:dyDescent="0.25">
      <c r="A2314" t="s">
        <v>10611</v>
      </c>
      <c r="B2314" t="s">
        <v>10612</v>
      </c>
      <c r="C2314" t="s">
        <v>10612</v>
      </c>
      <c r="D2314" t="s">
        <v>10613</v>
      </c>
      <c r="E2314" t="s">
        <v>99</v>
      </c>
      <c r="F2314">
        <v>6</v>
      </c>
      <c r="G2314">
        <v>2022</v>
      </c>
      <c r="H2314" s="1">
        <v>44823.499265196762</v>
      </c>
      <c r="I2314" t="s">
        <v>8601</v>
      </c>
      <c r="J2314">
        <v>479.84</v>
      </c>
      <c r="K2314">
        <v>0</v>
      </c>
      <c r="L2314" t="s">
        <v>38</v>
      </c>
      <c r="M2314" t="s">
        <v>79</v>
      </c>
      <c r="Q2314">
        <v>479.84</v>
      </c>
      <c r="R2314" t="s">
        <v>94</v>
      </c>
      <c r="S2314">
        <v>30.495215000000002</v>
      </c>
      <c r="T2314">
        <v>-97.806697</v>
      </c>
      <c r="U2314">
        <v>2.3901666669999999</v>
      </c>
      <c r="V2314">
        <v>1</v>
      </c>
      <c r="W2314">
        <v>5</v>
      </c>
      <c r="X2314">
        <v>0</v>
      </c>
      <c r="Y2314">
        <v>871.94100000000003</v>
      </c>
      <c r="Z2314">
        <v>48003275001</v>
      </c>
      <c r="AB2314" t="s">
        <v>54</v>
      </c>
      <c r="AC2314" t="s">
        <v>54</v>
      </c>
      <c r="AD2314" t="s">
        <v>54</v>
      </c>
      <c r="AE2314" t="s">
        <v>73</v>
      </c>
      <c r="AF2314" t="s">
        <v>10614</v>
      </c>
    </row>
    <row r="2315" spans="1:32" x14ac:dyDescent="0.25">
      <c r="A2315" t="s">
        <v>10615</v>
      </c>
      <c r="B2315" t="s">
        <v>10616</v>
      </c>
      <c r="C2315" t="s">
        <v>10617</v>
      </c>
      <c r="D2315" t="s">
        <v>10618</v>
      </c>
      <c r="E2315" t="s">
        <v>192</v>
      </c>
      <c r="F2315">
        <v>4</v>
      </c>
      <c r="G2315">
        <v>2022</v>
      </c>
      <c r="H2315" s="1">
        <v>44952.47367446759</v>
      </c>
      <c r="I2315" t="s">
        <v>8601</v>
      </c>
      <c r="J2315">
        <v>478.57</v>
      </c>
      <c r="K2315">
        <v>0</v>
      </c>
      <c r="L2315" t="s">
        <v>38</v>
      </c>
      <c r="M2315" t="s">
        <v>51</v>
      </c>
      <c r="N2315">
        <v>478.57</v>
      </c>
      <c r="R2315" t="s">
        <v>52</v>
      </c>
      <c r="S2315">
        <v>32.432299999999998</v>
      </c>
      <c r="T2315">
        <v>-84.971100000000007</v>
      </c>
      <c r="U2315">
        <v>4.0010083329999997</v>
      </c>
      <c r="V2315">
        <v>1</v>
      </c>
      <c r="W2315">
        <v>6</v>
      </c>
      <c r="X2315">
        <v>2.84</v>
      </c>
      <c r="Y2315">
        <v>728.91615000000002</v>
      </c>
      <c r="Z2315">
        <v>1000196001</v>
      </c>
      <c r="AA2315">
        <v>1933.9521143994</v>
      </c>
      <c r="AB2315" t="s">
        <v>53</v>
      </c>
      <c r="AC2315" t="s">
        <v>54</v>
      </c>
      <c r="AD2315" t="s">
        <v>54</v>
      </c>
      <c r="AE2315" t="s">
        <v>73</v>
      </c>
      <c r="AF2315" t="s">
        <v>10619</v>
      </c>
    </row>
    <row r="2316" spans="1:32" x14ac:dyDescent="0.25">
      <c r="A2316" t="s">
        <v>10620</v>
      </c>
      <c r="B2316" t="s">
        <v>10621</v>
      </c>
      <c r="C2316" t="s">
        <v>10622</v>
      </c>
      <c r="D2316" t="s">
        <v>6064</v>
      </c>
      <c r="E2316" t="s">
        <v>117</v>
      </c>
      <c r="F2316">
        <v>5</v>
      </c>
      <c r="G2316">
        <v>2022</v>
      </c>
      <c r="H2316" s="1">
        <v>44966.388179780093</v>
      </c>
      <c r="I2316" t="s">
        <v>8601</v>
      </c>
      <c r="J2316">
        <v>474</v>
      </c>
      <c r="K2316">
        <v>0</v>
      </c>
      <c r="L2316" t="s">
        <v>38</v>
      </c>
      <c r="M2316" t="s">
        <v>51</v>
      </c>
      <c r="N2316">
        <v>474</v>
      </c>
      <c r="R2316" t="s">
        <v>52</v>
      </c>
      <c r="S2316">
        <v>41.704329999999999</v>
      </c>
      <c r="T2316">
        <v>-88.114429999999999</v>
      </c>
      <c r="U2316">
        <v>2.690833333</v>
      </c>
      <c r="V2316">
        <v>1</v>
      </c>
      <c r="W2316">
        <v>7.5</v>
      </c>
      <c r="X2316">
        <v>3</v>
      </c>
      <c r="Y2316">
        <v>980.99</v>
      </c>
      <c r="AB2316" t="s">
        <v>41</v>
      </c>
      <c r="AC2316" t="s">
        <v>64</v>
      </c>
      <c r="AD2316" t="s">
        <v>54</v>
      </c>
      <c r="AE2316" t="s">
        <v>73</v>
      </c>
      <c r="AF2316" t="s">
        <v>10623</v>
      </c>
    </row>
    <row r="2317" spans="1:32" x14ac:dyDescent="0.25">
      <c r="A2317" t="s">
        <v>10624</v>
      </c>
      <c r="B2317" t="s">
        <v>10625</v>
      </c>
      <c r="C2317" t="s">
        <v>10626</v>
      </c>
      <c r="D2317" t="s">
        <v>10627</v>
      </c>
      <c r="E2317" t="s">
        <v>36</v>
      </c>
      <c r="F2317">
        <v>9</v>
      </c>
      <c r="G2317">
        <v>2022</v>
      </c>
      <c r="H2317" s="1">
        <v>45078.56123954861</v>
      </c>
      <c r="I2317" t="s">
        <v>8601</v>
      </c>
      <c r="J2317">
        <v>473</v>
      </c>
      <c r="K2317">
        <v>0</v>
      </c>
      <c r="L2317" t="s">
        <v>38</v>
      </c>
      <c r="M2317" t="s">
        <v>79</v>
      </c>
      <c r="Q2317">
        <v>473</v>
      </c>
      <c r="R2317" t="s">
        <v>52</v>
      </c>
      <c r="S2317">
        <v>38.013150000000003</v>
      </c>
      <c r="T2317">
        <v>-122.29682</v>
      </c>
      <c r="U2317">
        <v>3.4383333330000001</v>
      </c>
      <c r="V2317">
        <v>3</v>
      </c>
      <c r="W2317">
        <v>4.0599999999999996</v>
      </c>
      <c r="X2317">
        <v>0</v>
      </c>
      <c r="Y2317">
        <v>485.65</v>
      </c>
      <c r="Z2317">
        <v>6002120001</v>
      </c>
      <c r="AA2317">
        <v>1139.9755401261998</v>
      </c>
      <c r="AB2317" t="s">
        <v>53</v>
      </c>
      <c r="AC2317" t="s">
        <v>42</v>
      </c>
      <c r="AD2317" t="s">
        <v>54</v>
      </c>
      <c r="AE2317" t="s">
        <v>65</v>
      </c>
      <c r="AF2317" t="s">
        <v>10628</v>
      </c>
    </row>
    <row r="2318" spans="1:32" x14ac:dyDescent="0.25">
      <c r="A2318" t="s">
        <v>10629</v>
      </c>
      <c r="B2318" t="s">
        <v>10630</v>
      </c>
      <c r="C2318" t="s">
        <v>10631</v>
      </c>
      <c r="D2318" t="s">
        <v>1170</v>
      </c>
      <c r="E2318" t="s">
        <v>641</v>
      </c>
      <c r="F2318">
        <v>3</v>
      </c>
      <c r="G2318">
        <v>2022</v>
      </c>
      <c r="H2318" s="1">
        <v>44986.372990972224</v>
      </c>
      <c r="I2318" t="s">
        <v>8601</v>
      </c>
      <c r="J2318">
        <v>470.89</v>
      </c>
      <c r="K2318">
        <v>0</v>
      </c>
      <c r="L2318" t="s">
        <v>38</v>
      </c>
      <c r="M2318" t="s">
        <v>679</v>
      </c>
      <c r="O2318">
        <v>471</v>
      </c>
      <c r="R2318" t="s">
        <v>52</v>
      </c>
      <c r="S2318">
        <v>39.109020000000001</v>
      </c>
      <c r="T2318">
        <v>-78.151939999999996</v>
      </c>
      <c r="U2318">
        <v>1.9583333329999999</v>
      </c>
      <c r="V2318">
        <v>1</v>
      </c>
      <c r="W2318">
        <v>5</v>
      </c>
      <c r="X2318">
        <v>0</v>
      </c>
      <c r="Y2318">
        <v>713.7</v>
      </c>
      <c r="Z2318">
        <v>51000860001</v>
      </c>
      <c r="AA2318">
        <v>728.41887547999988</v>
      </c>
      <c r="AB2318" t="s">
        <v>41</v>
      </c>
      <c r="AC2318" t="s">
        <v>54</v>
      </c>
      <c r="AD2318" t="s">
        <v>54</v>
      </c>
      <c r="AE2318" t="s">
        <v>73</v>
      </c>
      <c r="AF2318" t="s">
        <v>10632</v>
      </c>
    </row>
    <row r="2319" spans="1:32" x14ac:dyDescent="0.25">
      <c r="A2319" t="s">
        <v>188</v>
      </c>
      <c r="B2319" t="s">
        <v>10633</v>
      </c>
      <c r="C2319" t="s">
        <v>10634</v>
      </c>
      <c r="D2319" t="s">
        <v>191</v>
      </c>
      <c r="E2319" t="s">
        <v>192</v>
      </c>
      <c r="F2319">
        <v>4</v>
      </c>
      <c r="G2319">
        <v>2022</v>
      </c>
      <c r="H2319" s="1">
        <v>44971.623381898149</v>
      </c>
      <c r="I2319" t="s">
        <v>8601</v>
      </c>
      <c r="J2319">
        <v>469</v>
      </c>
      <c r="K2319">
        <v>0</v>
      </c>
      <c r="L2319" t="s">
        <v>38</v>
      </c>
      <c r="M2319" t="s">
        <v>51</v>
      </c>
      <c r="N2319">
        <v>469</v>
      </c>
      <c r="R2319" t="s">
        <v>52</v>
      </c>
      <c r="S2319">
        <v>33.619759999999999</v>
      </c>
      <c r="T2319">
        <v>-86.603560000000002</v>
      </c>
      <c r="U2319">
        <v>2.7083333330000001</v>
      </c>
      <c r="V2319">
        <v>1</v>
      </c>
      <c r="W2319">
        <v>4</v>
      </c>
      <c r="X2319">
        <v>2.04</v>
      </c>
      <c r="Y2319">
        <v>986.4</v>
      </c>
      <c r="Z2319">
        <v>1000197011</v>
      </c>
      <c r="AA2319">
        <v>1110.8387851069999</v>
      </c>
      <c r="AB2319" t="s">
        <v>118</v>
      </c>
      <c r="AC2319" t="s">
        <v>54</v>
      </c>
      <c r="AD2319" t="s">
        <v>54</v>
      </c>
      <c r="AE2319" t="s">
        <v>55</v>
      </c>
      <c r="AF2319" t="s">
        <v>10635</v>
      </c>
    </row>
    <row r="2320" spans="1:32" x14ac:dyDescent="0.25">
      <c r="A2320" t="s">
        <v>10636</v>
      </c>
      <c r="B2320" t="s">
        <v>10637</v>
      </c>
      <c r="C2320" t="s">
        <v>10637</v>
      </c>
      <c r="D2320" t="s">
        <v>10638</v>
      </c>
      <c r="E2320" t="s">
        <v>99</v>
      </c>
      <c r="F2320">
        <v>6</v>
      </c>
      <c r="G2320">
        <v>2022</v>
      </c>
      <c r="H2320" s="1">
        <v>44831.38478122685</v>
      </c>
      <c r="I2320" t="s">
        <v>8601</v>
      </c>
      <c r="J2320">
        <v>468</v>
      </c>
      <c r="K2320">
        <v>0</v>
      </c>
      <c r="L2320" t="s">
        <v>38</v>
      </c>
      <c r="M2320" t="s">
        <v>79</v>
      </c>
      <c r="Q2320">
        <v>468</v>
      </c>
      <c r="R2320" t="s">
        <v>86</v>
      </c>
      <c r="S2320">
        <v>30.672944000000001</v>
      </c>
      <c r="T2320">
        <v>-97.609750000000005</v>
      </c>
      <c r="U2320">
        <v>0.89866666699999997</v>
      </c>
      <c r="V2320">
        <v>1</v>
      </c>
      <c r="W2320">
        <v>3</v>
      </c>
      <c r="X2320">
        <v>1.5</v>
      </c>
      <c r="Y2320">
        <v>327.81799999999998</v>
      </c>
      <c r="Z2320">
        <v>48003080004</v>
      </c>
      <c r="AA2320">
        <v>628.26128010150001</v>
      </c>
      <c r="AB2320" t="s">
        <v>41</v>
      </c>
      <c r="AC2320" t="s">
        <v>54</v>
      </c>
      <c r="AD2320" t="s">
        <v>54</v>
      </c>
      <c r="AE2320" t="s">
        <v>73</v>
      </c>
      <c r="AF2320" t="s">
        <v>10639</v>
      </c>
    </row>
    <row r="2321" spans="1:32" x14ac:dyDescent="0.25">
      <c r="A2321" t="s">
        <v>10640</v>
      </c>
      <c r="B2321" t="s">
        <v>10641</v>
      </c>
      <c r="C2321" t="s">
        <v>10642</v>
      </c>
      <c r="D2321" t="s">
        <v>10643</v>
      </c>
      <c r="E2321" t="s">
        <v>286</v>
      </c>
      <c r="F2321">
        <v>1</v>
      </c>
      <c r="G2321">
        <v>2022</v>
      </c>
      <c r="H2321" s="1">
        <v>44958.581295914351</v>
      </c>
      <c r="I2321" t="s">
        <v>8601</v>
      </c>
      <c r="J2321">
        <v>466.66059999999999</v>
      </c>
      <c r="K2321">
        <v>0</v>
      </c>
      <c r="L2321" t="s">
        <v>38</v>
      </c>
      <c r="M2321" t="s">
        <v>51</v>
      </c>
      <c r="N2321">
        <v>466.66059999999999</v>
      </c>
      <c r="R2321" t="s">
        <v>214</v>
      </c>
      <c r="S2321">
        <v>44.481549999999999</v>
      </c>
      <c r="T2321">
        <v>-73.170310000000001</v>
      </c>
      <c r="U2321">
        <v>1.738</v>
      </c>
      <c r="V2321">
        <v>1</v>
      </c>
      <c r="W2321">
        <v>0</v>
      </c>
      <c r="X2321">
        <v>0</v>
      </c>
      <c r="Y2321">
        <v>634.14499999999998</v>
      </c>
      <c r="Z2321">
        <v>50000070001</v>
      </c>
      <c r="AA2321">
        <v>852.25008431159995</v>
      </c>
      <c r="AB2321" t="s">
        <v>53</v>
      </c>
      <c r="AC2321" t="s">
        <v>42</v>
      </c>
      <c r="AD2321" t="s">
        <v>54</v>
      </c>
      <c r="AE2321" t="s">
        <v>73</v>
      </c>
      <c r="AF2321" t="s">
        <v>10644</v>
      </c>
    </row>
    <row r="2322" spans="1:32" x14ac:dyDescent="0.25">
      <c r="A2322" t="s">
        <v>10645</v>
      </c>
      <c r="B2322" t="s">
        <v>10646</v>
      </c>
      <c r="C2322" t="s">
        <v>10647</v>
      </c>
      <c r="D2322" t="s">
        <v>10648</v>
      </c>
      <c r="E2322" t="s">
        <v>136</v>
      </c>
      <c r="F2322">
        <v>4</v>
      </c>
      <c r="G2322">
        <v>2022</v>
      </c>
      <c r="H2322" s="1">
        <v>44970.568964259262</v>
      </c>
      <c r="I2322" t="s">
        <v>8601</v>
      </c>
      <c r="J2322">
        <v>465.46</v>
      </c>
      <c r="K2322">
        <v>0</v>
      </c>
      <c r="L2322" t="s">
        <v>38</v>
      </c>
      <c r="M2322" t="s">
        <v>51</v>
      </c>
      <c r="N2322">
        <v>465.46</v>
      </c>
      <c r="R2322" t="s">
        <v>214</v>
      </c>
      <c r="S2322">
        <v>34.673616000000003</v>
      </c>
      <c r="T2322">
        <v>-77.325576999999996</v>
      </c>
      <c r="AB2322" t="s">
        <v>41</v>
      </c>
      <c r="AC2322" t="s">
        <v>54</v>
      </c>
      <c r="AD2322" t="s">
        <v>215</v>
      </c>
      <c r="AE2322" t="s">
        <v>73</v>
      </c>
      <c r="AF2322" t="s">
        <v>10649</v>
      </c>
    </row>
    <row r="2323" spans="1:32" x14ac:dyDescent="0.25">
      <c r="A2323" t="s">
        <v>10650</v>
      </c>
      <c r="B2323" t="s">
        <v>10651</v>
      </c>
      <c r="C2323" t="s">
        <v>10652</v>
      </c>
      <c r="D2323" t="s">
        <v>9631</v>
      </c>
      <c r="E2323" t="s">
        <v>854</v>
      </c>
      <c r="F2323">
        <v>8</v>
      </c>
      <c r="G2323">
        <v>2022</v>
      </c>
      <c r="H2323" s="1">
        <v>44973.523164571758</v>
      </c>
      <c r="I2323" t="s">
        <v>8601</v>
      </c>
      <c r="J2323">
        <v>463.9</v>
      </c>
      <c r="K2323">
        <v>0</v>
      </c>
      <c r="L2323" t="s">
        <v>38</v>
      </c>
      <c r="M2323" t="s">
        <v>79</v>
      </c>
      <c r="Q2323">
        <v>463.8</v>
      </c>
      <c r="R2323" t="s">
        <v>94</v>
      </c>
      <c r="S2323">
        <v>40.756883999999999</v>
      </c>
      <c r="T2323">
        <v>-111.564117</v>
      </c>
      <c r="U2323">
        <v>1.4172499999999999</v>
      </c>
      <c r="V2323">
        <v>1</v>
      </c>
      <c r="W2323">
        <v>2</v>
      </c>
      <c r="X2323">
        <v>0</v>
      </c>
      <c r="Y2323">
        <v>515.17700000000002</v>
      </c>
      <c r="Z2323">
        <v>49000146002</v>
      </c>
      <c r="AA2323">
        <v>910.52359435000005</v>
      </c>
      <c r="AB2323" t="s">
        <v>54</v>
      </c>
      <c r="AC2323" t="s">
        <v>54</v>
      </c>
      <c r="AD2323" t="s">
        <v>54</v>
      </c>
      <c r="AE2323" t="s">
        <v>73</v>
      </c>
      <c r="AF2323" t="s">
        <v>10653</v>
      </c>
    </row>
    <row r="2324" spans="1:32" x14ac:dyDescent="0.25">
      <c r="A2324" t="s">
        <v>10654</v>
      </c>
      <c r="B2324" t="s">
        <v>10655</v>
      </c>
      <c r="C2324" t="s">
        <v>10656</v>
      </c>
      <c r="D2324" t="s">
        <v>10657</v>
      </c>
      <c r="E2324" t="s">
        <v>253</v>
      </c>
      <c r="F2324">
        <v>5</v>
      </c>
      <c r="G2324">
        <v>2022</v>
      </c>
      <c r="H2324" s="1">
        <v>44957.379914722223</v>
      </c>
      <c r="I2324" t="s">
        <v>8601</v>
      </c>
      <c r="J2324">
        <v>460.48</v>
      </c>
      <c r="K2324">
        <v>0</v>
      </c>
      <c r="L2324" t="s">
        <v>38</v>
      </c>
      <c r="M2324" t="s">
        <v>51</v>
      </c>
      <c r="N2324">
        <v>460.48</v>
      </c>
      <c r="R2324" t="s">
        <v>52</v>
      </c>
      <c r="S2324">
        <v>39.528306000000001</v>
      </c>
      <c r="T2324">
        <v>-85.792444000000003</v>
      </c>
      <c r="U2324">
        <v>4.989293333</v>
      </c>
      <c r="V2324">
        <v>1</v>
      </c>
      <c r="W2324">
        <v>16</v>
      </c>
      <c r="X2324">
        <v>8</v>
      </c>
      <c r="Y2324">
        <v>1817.8925200000001</v>
      </c>
      <c r="Z2324">
        <v>18000086001</v>
      </c>
      <c r="AA2324">
        <v>2676.9393673889999</v>
      </c>
      <c r="AB2324" t="s">
        <v>41</v>
      </c>
      <c r="AC2324" t="s">
        <v>562</v>
      </c>
      <c r="AD2324" t="s">
        <v>54</v>
      </c>
      <c r="AE2324" t="s">
        <v>73</v>
      </c>
      <c r="AF2324" t="s">
        <v>10658</v>
      </c>
    </row>
    <row r="2325" spans="1:32" x14ac:dyDescent="0.25">
      <c r="A2325" t="s">
        <v>10659</v>
      </c>
      <c r="B2325" t="s">
        <v>10660</v>
      </c>
      <c r="C2325" t="s">
        <v>10661</v>
      </c>
      <c r="D2325" t="s">
        <v>10662</v>
      </c>
      <c r="E2325" t="s">
        <v>213</v>
      </c>
      <c r="F2325">
        <v>3</v>
      </c>
      <c r="G2325">
        <v>2022</v>
      </c>
      <c r="H2325" s="1">
        <v>44945.481190671293</v>
      </c>
      <c r="I2325" t="s">
        <v>8601</v>
      </c>
      <c r="J2325">
        <v>457.31</v>
      </c>
      <c r="K2325">
        <v>0</v>
      </c>
      <c r="L2325" t="s">
        <v>38</v>
      </c>
      <c r="M2325" t="s">
        <v>51</v>
      </c>
      <c r="N2325">
        <v>457.31</v>
      </c>
      <c r="R2325" t="s">
        <v>214</v>
      </c>
      <c r="S2325">
        <v>40.153210000000001</v>
      </c>
      <c r="T2325">
        <v>-76.284189999999995</v>
      </c>
      <c r="U2325">
        <v>2.6170833330000001</v>
      </c>
      <c r="V2325">
        <v>1</v>
      </c>
      <c r="W2325">
        <v>3.85</v>
      </c>
      <c r="X2325">
        <v>0</v>
      </c>
      <c r="Y2325">
        <v>954.77099999999996</v>
      </c>
      <c r="Z2325">
        <v>42001054001</v>
      </c>
      <c r="AA2325">
        <v>1034.3548031815999</v>
      </c>
      <c r="AB2325" t="s">
        <v>41</v>
      </c>
      <c r="AC2325" t="s">
        <v>64</v>
      </c>
      <c r="AD2325" t="s">
        <v>537</v>
      </c>
      <c r="AE2325" t="s">
        <v>65</v>
      </c>
      <c r="AF2325" t="s">
        <v>10663</v>
      </c>
    </row>
    <row r="2326" spans="1:32" x14ac:dyDescent="0.25">
      <c r="A2326" t="s">
        <v>10664</v>
      </c>
      <c r="B2326" t="s">
        <v>10665</v>
      </c>
      <c r="C2326" t="s">
        <v>10666</v>
      </c>
      <c r="D2326" t="s">
        <v>10667</v>
      </c>
      <c r="E2326" t="s">
        <v>600</v>
      </c>
      <c r="F2326">
        <v>4</v>
      </c>
      <c r="G2326">
        <v>2022</v>
      </c>
      <c r="H2326" s="1">
        <v>44981.418584976855</v>
      </c>
      <c r="I2326" t="s">
        <v>8601</v>
      </c>
      <c r="J2326">
        <v>457</v>
      </c>
      <c r="K2326">
        <v>0</v>
      </c>
      <c r="L2326" t="s">
        <v>38</v>
      </c>
      <c r="M2326" t="s">
        <v>51</v>
      </c>
      <c r="N2326">
        <v>457</v>
      </c>
      <c r="R2326" t="s">
        <v>52</v>
      </c>
      <c r="S2326">
        <v>26.946840000000002</v>
      </c>
      <c r="T2326">
        <v>-81.947419999999994</v>
      </c>
      <c r="Z2326">
        <v>12000101002</v>
      </c>
      <c r="AA2326">
        <v>1129.049256994</v>
      </c>
      <c r="AB2326" t="s">
        <v>41</v>
      </c>
      <c r="AC2326" t="s">
        <v>54</v>
      </c>
      <c r="AD2326" t="s">
        <v>54</v>
      </c>
      <c r="AE2326" t="s">
        <v>44</v>
      </c>
      <c r="AF2326" t="s">
        <v>10668</v>
      </c>
    </row>
    <row r="2327" spans="1:32" x14ac:dyDescent="0.25">
      <c r="A2327" t="s">
        <v>10669</v>
      </c>
      <c r="B2327" t="s">
        <v>10670</v>
      </c>
      <c r="C2327" t="s">
        <v>10670</v>
      </c>
      <c r="D2327" t="s">
        <v>10638</v>
      </c>
      <c r="E2327" t="s">
        <v>99</v>
      </c>
      <c r="F2327">
        <v>6</v>
      </c>
      <c r="G2327">
        <v>2022</v>
      </c>
      <c r="H2327" s="1">
        <v>44831.378821516206</v>
      </c>
      <c r="I2327" t="s">
        <v>8601</v>
      </c>
      <c r="J2327">
        <v>456</v>
      </c>
      <c r="K2327">
        <v>0</v>
      </c>
      <c r="L2327" t="s">
        <v>38</v>
      </c>
      <c r="M2327" t="s">
        <v>79</v>
      </c>
      <c r="Q2327">
        <v>456</v>
      </c>
      <c r="R2327" t="s">
        <v>86</v>
      </c>
      <c r="S2327">
        <v>30.649536000000001</v>
      </c>
      <c r="T2327">
        <v>-97.662526999999997</v>
      </c>
      <c r="U2327">
        <v>1.9819166669999999</v>
      </c>
      <c r="V2327">
        <v>1</v>
      </c>
      <c r="W2327">
        <v>2.5</v>
      </c>
      <c r="X2327">
        <v>2.5</v>
      </c>
      <c r="Y2327">
        <v>723.06100000000004</v>
      </c>
      <c r="Z2327">
        <v>48003080001</v>
      </c>
      <c r="AA2327">
        <v>815.64703581873005</v>
      </c>
      <c r="AB2327" t="s">
        <v>41</v>
      </c>
      <c r="AC2327" t="s">
        <v>64</v>
      </c>
      <c r="AD2327" t="s">
        <v>54</v>
      </c>
      <c r="AE2327" t="s">
        <v>73</v>
      </c>
      <c r="AF2327" t="s">
        <v>10671</v>
      </c>
    </row>
    <row r="2328" spans="1:32" x14ac:dyDescent="0.25">
      <c r="A2328" t="s">
        <v>10672</v>
      </c>
      <c r="B2328" t="s">
        <v>10673</v>
      </c>
      <c r="C2328" t="s">
        <v>10674</v>
      </c>
      <c r="D2328" t="s">
        <v>10675</v>
      </c>
      <c r="E2328" t="s">
        <v>36</v>
      </c>
      <c r="F2328">
        <v>9</v>
      </c>
      <c r="G2328">
        <v>2022</v>
      </c>
      <c r="H2328" s="1">
        <v>44970.682291956022</v>
      </c>
      <c r="I2328" t="s">
        <v>8601</v>
      </c>
      <c r="J2328">
        <v>451.4</v>
      </c>
      <c r="K2328">
        <v>0</v>
      </c>
      <c r="L2328" t="s">
        <v>38</v>
      </c>
      <c r="M2328" t="s">
        <v>51</v>
      </c>
      <c r="N2328">
        <v>451</v>
      </c>
      <c r="R2328" t="s">
        <v>86</v>
      </c>
      <c r="S2328">
        <v>34.348210000000002</v>
      </c>
      <c r="T2328">
        <v>-119.29794</v>
      </c>
      <c r="U2328">
        <v>1.433239887</v>
      </c>
      <c r="V2328">
        <v>1</v>
      </c>
      <c r="W2328">
        <v>3</v>
      </c>
      <c r="X2328">
        <v>0</v>
      </c>
      <c r="Y2328">
        <v>523.4</v>
      </c>
      <c r="Z2328">
        <v>6004002001</v>
      </c>
      <c r="AA2328">
        <v>965.15501001099994</v>
      </c>
      <c r="AB2328" t="s">
        <v>54</v>
      </c>
      <c r="AC2328" t="s">
        <v>64</v>
      </c>
      <c r="AD2328" t="s">
        <v>43</v>
      </c>
      <c r="AE2328" t="s">
        <v>73</v>
      </c>
      <c r="AF2328" t="s">
        <v>10676</v>
      </c>
    </row>
    <row r="2329" spans="1:32" x14ac:dyDescent="0.25">
      <c r="A2329" t="s">
        <v>10677</v>
      </c>
      <c r="B2329" t="s">
        <v>10678</v>
      </c>
      <c r="C2329" t="s">
        <v>10678</v>
      </c>
      <c r="D2329" t="s">
        <v>9172</v>
      </c>
      <c r="E2329" t="s">
        <v>99</v>
      </c>
      <c r="F2329">
        <v>6</v>
      </c>
      <c r="G2329">
        <v>2022</v>
      </c>
      <c r="H2329" s="1">
        <v>44827.422567870373</v>
      </c>
      <c r="I2329" t="s">
        <v>8601</v>
      </c>
      <c r="J2329">
        <v>451.26</v>
      </c>
      <c r="K2329">
        <v>0</v>
      </c>
      <c r="L2329" t="s">
        <v>38</v>
      </c>
      <c r="M2329" t="s">
        <v>79</v>
      </c>
      <c r="Q2329">
        <v>451.26</v>
      </c>
      <c r="R2329" t="s">
        <v>94</v>
      </c>
      <c r="S2329">
        <v>27.796420000000001</v>
      </c>
      <c r="T2329">
        <v>-97.404110000000003</v>
      </c>
      <c r="U2329">
        <v>3.099166667</v>
      </c>
      <c r="V2329">
        <v>2</v>
      </c>
      <c r="W2329">
        <v>5</v>
      </c>
      <c r="X2329">
        <v>5</v>
      </c>
      <c r="Y2329">
        <v>1131.31</v>
      </c>
      <c r="Z2329">
        <v>48001203006</v>
      </c>
      <c r="AA2329">
        <v>1535.1427800740998</v>
      </c>
      <c r="AB2329" t="s">
        <v>41</v>
      </c>
      <c r="AC2329" t="s">
        <v>54</v>
      </c>
      <c r="AD2329" t="s">
        <v>54</v>
      </c>
      <c r="AE2329" t="s">
        <v>73</v>
      </c>
      <c r="AF2329" t="s">
        <v>10679</v>
      </c>
    </row>
    <row r="2330" spans="1:32" x14ac:dyDescent="0.25">
      <c r="A2330" t="s">
        <v>10680</v>
      </c>
      <c r="B2330" t="s">
        <v>10681</v>
      </c>
      <c r="C2330" t="s">
        <v>10682</v>
      </c>
      <c r="D2330" t="s">
        <v>4355</v>
      </c>
      <c r="E2330" t="s">
        <v>247</v>
      </c>
      <c r="F2330">
        <v>1</v>
      </c>
      <c r="G2330">
        <v>2022</v>
      </c>
      <c r="H2330" s="1">
        <v>44964.41126184028</v>
      </c>
      <c r="I2330" t="s">
        <v>8601</v>
      </c>
      <c r="J2330">
        <v>451</v>
      </c>
      <c r="K2330">
        <v>0</v>
      </c>
      <c r="L2330" t="s">
        <v>38</v>
      </c>
      <c r="M2330" t="s">
        <v>79</v>
      </c>
      <c r="Q2330">
        <v>451</v>
      </c>
      <c r="R2330" t="s">
        <v>52</v>
      </c>
      <c r="S2330">
        <v>42.038575999999999</v>
      </c>
      <c r="T2330">
        <v>-71.888022000000007</v>
      </c>
      <c r="U2330">
        <v>3.0884999999999998</v>
      </c>
      <c r="V2330">
        <v>1</v>
      </c>
      <c r="W2330">
        <v>6</v>
      </c>
      <c r="X2330">
        <v>0</v>
      </c>
      <c r="Y2330">
        <v>1126.634</v>
      </c>
      <c r="Z2330">
        <v>25000033001</v>
      </c>
      <c r="AA2330">
        <v>2185.2566264400002</v>
      </c>
      <c r="AB2330" t="s">
        <v>54</v>
      </c>
      <c r="AC2330" t="s">
        <v>54</v>
      </c>
      <c r="AD2330" t="s">
        <v>54</v>
      </c>
      <c r="AE2330" t="s">
        <v>73</v>
      </c>
      <c r="AF2330" t="s">
        <v>10683</v>
      </c>
    </row>
    <row r="2331" spans="1:32" x14ac:dyDescent="0.25">
      <c r="A2331" t="s">
        <v>10684</v>
      </c>
      <c r="B2331" t="s">
        <v>10685</v>
      </c>
      <c r="C2331" t="s">
        <v>10686</v>
      </c>
      <c r="D2331" t="s">
        <v>1645</v>
      </c>
      <c r="E2331" t="s">
        <v>247</v>
      </c>
      <c r="F2331">
        <v>1</v>
      </c>
      <c r="G2331">
        <v>2022</v>
      </c>
      <c r="H2331" s="1">
        <v>44971.573357395835</v>
      </c>
      <c r="I2331" t="s">
        <v>8601</v>
      </c>
      <c r="J2331">
        <v>448</v>
      </c>
      <c r="K2331">
        <v>0</v>
      </c>
      <c r="L2331" t="s">
        <v>38</v>
      </c>
      <c r="M2331" t="s">
        <v>79</v>
      </c>
      <c r="Q2331">
        <v>448</v>
      </c>
      <c r="R2331" t="s">
        <v>94</v>
      </c>
      <c r="S2331">
        <v>42.205371</v>
      </c>
      <c r="T2331">
        <v>-72.588139999999996</v>
      </c>
      <c r="U2331">
        <v>2.8166666669999998</v>
      </c>
      <c r="V2331">
        <v>1</v>
      </c>
      <c r="W2331">
        <v>4.2</v>
      </c>
      <c r="X2331">
        <v>0</v>
      </c>
      <c r="Y2331">
        <v>1027</v>
      </c>
      <c r="Z2331">
        <v>25000067001</v>
      </c>
      <c r="AA2331">
        <v>1305.6908342979</v>
      </c>
      <c r="AB2331" t="s">
        <v>54</v>
      </c>
      <c r="AC2331" t="s">
        <v>54</v>
      </c>
      <c r="AD2331" t="s">
        <v>54</v>
      </c>
      <c r="AE2331" t="s">
        <v>73</v>
      </c>
      <c r="AF2331" t="s">
        <v>10687</v>
      </c>
    </row>
    <row r="2332" spans="1:32" x14ac:dyDescent="0.25">
      <c r="A2332" t="s">
        <v>10688</v>
      </c>
      <c r="B2332" t="s">
        <v>10689</v>
      </c>
      <c r="C2332" t="s">
        <v>10690</v>
      </c>
      <c r="D2332" t="s">
        <v>10691</v>
      </c>
      <c r="E2332" t="s">
        <v>36</v>
      </c>
      <c r="F2332">
        <v>9</v>
      </c>
      <c r="G2332">
        <v>2022</v>
      </c>
      <c r="H2332" s="1">
        <v>44937.584448171299</v>
      </c>
      <c r="I2332" t="s">
        <v>8601</v>
      </c>
      <c r="J2332">
        <v>444.8</v>
      </c>
      <c r="K2332">
        <v>0</v>
      </c>
      <c r="L2332" t="s">
        <v>38</v>
      </c>
      <c r="M2332" t="s">
        <v>79</v>
      </c>
      <c r="Q2332">
        <v>444.8</v>
      </c>
      <c r="R2332" t="s">
        <v>52</v>
      </c>
      <c r="S2332">
        <v>40.162275000000001</v>
      </c>
      <c r="T2332">
        <v>-122.221378</v>
      </c>
      <c r="U2332">
        <v>1.1266666670000001</v>
      </c>
      <c r="V2332">
        <v>1</v>
      </c>
      <c r="W2332">
        <v>2.5</v>
      </c>
      <c r="X2332">
        <v>0</v>
      </c>
      <c r="Y2332">
        <v>411.27</v>
      </c>
      <c r="Z2332">
        <v>6005368001</v>
      </c>
      <c r="AA2332">
        <v>1121.7650682392002</v>
      </c>
      <c r="AB2332" t="s">
        <v>118</v>
      </c>
      <c r="AC2332" t="s">
        <v>72</v>
      </c>
      <c r="AD2332" t="s">
        <v>54</v>
      </c>
      <c r="AE2332" t="s">
        <v>438</v>
      </c>
      <c r="AF2332" t="s">
        <v>10692</v>
      </c>
    </row>
    <row r="2333" spans="1:32" x14ac:dyDescent="0.25">
      <c r="A2333" t="s">
        <v>10693</v>
      </c>
      <c r="B2333" t="s">
        <v>10694</v>
      </c>
      <c r="C2333" t="s">
        <v>10695</v>
      </c>
      <c r="D2333" t="s">
        <v>9544</v>
      </c>
      <c r="E2333" t="s">
        <v>213</v>
      </c>
      <c r="F2333">
        <v>3</v>
      </c>
      <c r="G2333">
        <v>2022</v>
      </c>
      <c r="H2333" s="1">
        <v>44959.576398680554</v>
      </c>
      <c r="I2333" t="s">
        <v>8601</v>
      </c>
      <c r="J2333">
        <v>444.71</v>
      </c>
      <c r="K2333">
        <v>0</v>
      </c>
      <c r="L2333" t="s">
        <v>38</v>
      </c>
      <c r="M2333" t="s">
        <v>51</v>
      </c>
      <c r="N2333">
        <v>444.71</v>
      </c>
      <c r="R2333" t="s">
        <v>52</v>
      </c>
      <c r="S2333">
        <v>39.996561</v>
      </c>
      <c r="T2333">
        <v>-76.854810000000001</v>
      </c>
      <c r="U2333">
        <v>3.3492500000000001</v>
      </c>
      <c r="V2333">
        <v>1</v>
      </c>
      <c r="W2333">
        <v>8</v>
      </c>
      <c r="X2333">
        <v>0</v>
      </c>
      <c r="Y2333">
        <v>1219.539</v>
      </c>
      <c r="Z2333">
        <v>42003086001</v>
      </c>
      <c r="AA2333">
        <v>1402.2063352990001</v>
      </c>
      <c r="AB2333" t="s">
        <v>41</v>
      </c>
      <c r="AC2333" t="s">
        <v>54</v>
      </c>
      <c r="AD2333" t="s">
        <v>54</v>
      </c>
      <c r="AE2333" t="s">
        <v>65</v>
      </c>
      <c r="AF2333" t="s">
        <v>10696</v>
      </c>
    </row>
    <row r="2334" spans="1:32" x14ac:dyDescent="0.25">
      <c r="A2334" t="s">
        <v>10697</v>
      </c>
      <c r="B2334" t="s">
        <v>10698</v>
      </c>
      <c r="C2334" t="s">
        <v>10699</v>
      </c>
      <c r="D2334" t="s">
        <v>10700</v>
      </c>
      <c r="E2334" t="s">
        <v>61</v>
      </c>
      <c r="F2334">
        <v>1</v>
      </c>
      <c r="G2334">
        <v>2022</v>
      </c>
      <c r="H2334" s="1">
        <v>44984.387455532407</v>
      </c>
      <c r="I2334" t="s">
        <v>8601</v>
      </c>
      <c r="J2334">
        <v>443</v>
      </c>
      <c r="K2334">
        <v>0</v>
      </c>
      <c r="L2334" t="s">
        <v>38</v>
      </c>
      <c r="M2334" t="s">
        <v>79</v>
      </c>
      <c r="Q2334">
        <v>443</v>
      </c>
      <c r="R2334" t="s">
        <v>94</v>
      </c>
      <c r="S2334">
        <v>41.53378</v>
      </c>
      <c r="T2334">
        <v>-72.866550000000004</v>
      </c>
      <c r="U2334">
        <v>2.3108333330000002</v>
      </c>
      <c r="V2334">
        <v>1</v>
      </c>
      <c r="W2334">
        <v>4</v>
      </c>
      <c r="X2334">
        <v>0</v>
      </c>
      <c r="Y2334">
        <v>842.07</v>
      </c>
      <c r="Z2334">
        <v>9000250001</v>
      </c>
      <c r="AA2334">
        <v>1076.0567838028298</v>
      </c>
      <c r="AB2334" t="s">
        <v>53</v>
      </c>
      <c r="AC2334" t="s">
        <v>42</v>
      </c>
      <c r="AD2334" t="s">
        <v>54</v>
      </c>
      <c r="AE2334" t="s">
        <v>73</v>
      </c>
      <c r="AF2334" t="s">
        <v>10701</v>
      </c>
    </row>
    <row r="2335" spans="1:32" x14ac:dyDescent="0.25">
      <c r="A2335" t="s">
        <v>10702</v>
      </c>
      <c r="B2335" t="s">
        <v>10703</v>
      </c>
      <c r="C2335" t="s">
        <v>10704</v>
      </c>
      <c r="D2335" t="s">
        <v>10705</v>
      </c>
      <c r="E2335" t="s">
        <v>247</v>
      </c>
      <c r="F2335">
        <v>1</v>
      </c>
      <c r="G2335">
        <v>2022</v>
      </c>
      <c r="H2335" s="1">
        <v>44951.41932050926</v>
      </c>
      <c r="I2335" t="s">
        <v>8601</v>
      </c>
      <c r="J2335">
        <v>441.04</v>
      </c>
      <c r="K2335">
        <v>0</v>
      </c>
      <c r="L2335" t="s">
        <v>38</v>
      </c>
      <c r="M2335" t="s">
        <v>79</v>
      </c>
      <c r="Q2335">
        <v>441.04</v>
      </c>
      <c r="R2335" t="s">
        <v>94</v>
      </c>
      <c r="S2335">
        <v>42.172159000000001</v>
      </c>
      <c r="T2335">
        <v>-71.678807000000006</v>
      </c>
      <c r="U2335">
        <v>1.9125000000000001</v>
      </c>
      <c r="V2335">
        <v>1</v>
      </c>
      <c r="W2335">
        <v>1.6</v>
      </c>
      <c r="X2335">
        <v>0</v>
      </c>
      <c r="Y2335">
        <v>697.8</v>
      </c>
      <c r="Z2335">
        <v>25000049001</v>
      </c>
      <c r="AA2335">
        <v>582.73510038400002</v>
      </c>
      <c r="AB2335" t="s">
        <v>54</v>
      </c>
      <c r="AC2335" t="s">
        <v>54</v>
      </c>
      <c r="AD2335" t="s">
        <v>54</v>
      </c>
      <c r="AE2335" t="s">
        <v>55</v>
      </c>
      <c r="AF2335" t="s">
        <v>10706</v>
      </c>
    </row>
    <row r="2336" spans="1:32" x14ac:dyDescent="0.25">
      <c r="A2336" t="s">
        <v>10707</v>
      </c>
      <c r="B2336" t="s">
        <v>10708</v>
      </c>
      <c r="C2336" t="s">
        <v>10708</v>
      </c>
      <c r="D2336" t="s">
        <v>10638</v>
      </c>
      <c r="E2336" t="s">
        <v>99</v>
      </c>
      <c r="F2336">
        <v>6</v>
      </c>
      <c r="G2336">
        <v>2022</v>
      </c>
      <c r="H2336" s="1">
        <v>44831.381053750003</v>
      </c>
      <c r="I2336" t="s">
        <v>8601</v>
      </c>
      <c r="J2336">
        <v>439</v>
      </c>
      <c r="K2336">
        <v>0</v>
      </c>
      <c r="L2336" t="s">
        <v>38</v>
      </c>
      <c r="M2336" t="s">
        <v>79</v>
      </c>
      <c r="Q2336">
        <v>439</v>
      </c>
      <c r="R2336" t="s">
        <v>86</v>
      </c>
      <c r="S2336">
        <v>30.631930000000001</v>
      </c>
      <c r="T2336">
        <v>-97.63373</v>
      </c>
      <c r="U2336">
        <v>1.59375</v>
      </c>
      <c r="V2336">
        <v>1</v>
      </c>
      <c r="W2336">
        <v>2.5</v>
      </c>
      <c r="X2336">
        <v>2.5</v>
      </c>
      <c r="Y2336">
        <v>580.84500000000003</v>
      </c>
      <c r="Z2336">
        <v>48003080002</v>
      </c>
      <c r="AA2336">
        <v>389.70409838180001</v>
      </c>
      <c r="AB2336" t="s">
        <v>41</v>
      </c>
      <c r="AC2336" t="s">
        <v>54</v>
      </c>
      <c r="AD2336" t="s">
        <v>54</v>
      </c>
      <c r="AE2336" t="s">
        <v>73</v>
      </c>
      <c r="AF2336" t="s">
        <v>10709</v>
      </c>
    </row>
    <row r="2337" spans="1:32" x14ac:dyDescent="0.25">
      <c r="A2337" t="s">
        <v>10710</v>
      </c>
      <c r="B2337" t="s">
        <v>10711</v>
      </c>
      <c r="C2337" t="s">
        <v>10712</v>
      </c>
      <c r="D2337" t="s">
        <v>10713</v>
      </c>
      <c r="E2337" t="s">
        <v>1719</v>
      </c>
      <c r="F2337">
        <v>7</v>
      </c>
      <c r="G2337">
        <v>2022</v>
      </c>
      <c r="H2337" s="1">
        <v>45148.584149421295</v>
      </c>
      <c r="I2337" t="s">
        <v>8601</v>
      </c>
      <c r="J2337">
        <v>437.9</v>
      </c>
      <c r="K2337">
        <v>0</v>
      </c>
      <c r="L2337" t="s">
        <v>38</v>
      </c>
      <c r="M2337" t="s">
        <v>51</v>
      </c>
      <c r="N2337">
        <v>2486.59</v>
      </c>
      <c r="R2337" t="s">
        <v>52</v>
      </c>
      <c r="S2337">
        <v>37.52599</v>
      </c>
      <c r="T2337">
        <v>-97.269810000000007</v>
      </c>
      <c r="U2337">
        <v>1.8149166670000001</v>
      </c>
      <c r="V2337">
        <v>1</v>
      </c>
      <c r="W2337">
        <v>2.5</v>
      </c>
      <c r="X2337">
        <v>0</v>
      </c>
      <c r="Y2337">
        <v>662.99210000000005</v>
      </c>
      <c r="Z2337">
        <v>20000129002</v>
      </c>
      <c r="AA2337">
        <v>1363.9643443363002</v>
      </c>
      <c r="AB2337" t="s">
        <v>41</v>
      </c>
      <c r="AC2337" t="s">
        <v>54</v>
      </c>
      <c r="AD2337" t="s">
        <v>54</v>
      </c>
      <c r="AE2337" t="s">
        <v>73</v>
      </c>
      <c r="AF2337" t="s">
        <v>10714</v>
      </c>
    </row>
    <row r="2338" spans="1:32" x14ac:dyDescent="0.25">
      <c r="A2338" t="s">
        <v>10715</v>
      </c>
      <c r="B2338" t="s">
        <v>10716</v>
      </c>
      <c r="C2338" t="s">
        <v>10717</v>
      </c>
      <c r="D2338" t="s">
        <v>10718</v>
      </c>
      <c r="E2338" t="s">
        <v>213</v>
      </c>
      <c r="F2338">
        <v>3</v>
      </c>
      <c r="G2338">
        <v>2022</v>
      </c>
      <c r="H2338" s="1">
        <v>44964.400503310186</v>
      </c>
      <c r="I2338" t="s">
        <v>8601</v>
      </c>
      <c r="J2338">
        <v>436.08</v>
      </c>
      <c r="K2338">
        <v>0</v>
      </c>
      <c r="L2338" t="s">
        <v>38</v>
      </c>
      <c r="M2338" t="s">
        <v>51</v>
      </c>
      <c r="N2338">
        <v>216.53</v>
      </c>
      <c r="R2338" t="s">
        <v>52</v>
      </c>
      <c r="S2338">
        <v>40.554459999999999</v>
      </c>
      <c r="T2338">
        <v>-78.363878999999997</v>
      </c>
      <c r="U2338">
        <v>4.9104166669999998</v>
      </c>
      <c r="V2338">
        <v>1</v>
      </c>
      <c r="W2338">
        <v>9</v>
      </c>
      <c r="X2338">
        <v>0</v>
      </c>
      <c r="Y2338">
        <v>1783.982</v>
      </c>
      <c r="Z2338">
        <v>42004081001</v>
      </c>
      <c r="AA2338">
        <v>1980.93513186786</v>
      </c>
      <c r="AB2338" t="s">
        <v>41</v>
      </c>
      <c r="AC2338" t="s">
        <v>72</v>
      </c>
      <c r="AD2338" t="s">
        <v>54</v>
      </c>
      <c r="AE2338" t="s">
        <v>73</v>
      </c>
      <c r="AF2338" t="s">
        <v>10719</v>
      </c>
    </row>
    <row r="2339" spans="1:32" x14ac:dyDescent="0.25">
      <c r="A2339" t="s">
        <v>10720</v>
      </c>
      <c r="B2339" t="s">
        <v>10721</v>
      </c>
      <c r="C2339" t="s">
        <v>10722</v>
      </c>
      <c r="D2339" t="s">
        <v>10080</v>
      </c>
      <c r="E2339" t="s">
        <v>600</v>
      </c>
      <c r="F2339">
        <v>4</v>
      </c>
      <c r="G2339">
        <v>2022</v>
      </c>
      <c r="H2339" s="1">
        <v>44959.350059351855</v>
      </c>
      <c r="I2339" t="s">
        <v>8601</v>
      </c>
      <c r="J2339">
        <v>434.92</v>
      </c>
      <c r="K2339">
        <v>0</v>
      </c>
      <c r="L2339" t="s">
        <v>38</v>
      </c>
      <c r="M2339" t="s">
        <v>79</v>
      </c>
      <c r="Q2339">
        <v>434.92</v>
      </c>
      <c r="R2339" t="s">
        <v>94</v>
      </c>
      <c r="S2339">
        <v>27.192438519722799</v>
      </c>
      <c r="T2339">
        <v>-80.249999999599694</v>
      </c>
      <c r="Z2339">
        <v>12000281002</v>
      </c>
      <c r="AA2339">
        <v>946.94453812399979</v>
      </c>
      <c r="AB2339" t="s">
        <v>41</v>
      </c>
      <c r="AC2339" t="s">
        <v>54</v>
      </c>
      <c r="AD2339" t="s">
        <v>54</v>
      </c>
      <c r="AE2339" t="s">
        <v>73</v>
      </c>
      <c r="AF2339" t="s">
        <v>10723</v>
      </c>
    </row>
    <row r="2340" spans="1:32" x14ac:dyDescent="0.25">
      <c r="A2340" t="s">
        <v>10724</v>
      </c>
      <c r="B2340" t="s">
        <v>10725</v>
      </c>
      <c r="C2340" t="s">
        <v>10726</v>
      </c>
      <c r="D2340" t="s">
        <v>10727</v>
      </c>
      <c r="E2340" t="s">
        <v>600</v>
      </c>
      <c r="F2340">
        <v>4</v>
      </c>
      <c r="G2340">
        <v>2022</v>
      </c>
      <c r="H2340" s="1">
        <v>44972.406949930555</v>
      </c>
      <c r="I2340" t="s">
        <v>8601</v>
      </c>
      <c r="J2340">
        <v>434.58</v>
      </c>
      <c r="K2340">
        <v>0</v>
      </c>
      <c r="L2340" t="s">
        <v>38</v>
      </c>
      <c r="M2340" t="s">
        <v>51</v>
      </c>
      <c r="N2340">
        <v>434.58</v>
      </c>
      <c r="R2340" t="s">
        <v>52</v>
      </c>
      <c r="S2340">
        <v>30.531330000000001</v>
      </c>
      <c r="T2340">
        <v>-86.493409999999997</v>
      </c>
      <c r="Z2340">
        <v>12000145001</v>
      </c>
      <c r="AA2340">
        <v>1110.8387851069999</v>
      </c>
      <c r="AB2340" t="s">
        <v>41</v>
      </c>
      <c r="AC2340" t="s">
        <v>64</v>
      </c>
      <c r="AD2340" t="s">
        <v>54</v>
      </c>
      <c r="AE2340" t="s">
        <v>73</v>
      </c>
      <c r="AF2340" t="s">
        <v>10728</v>
      </c>
    </row>
    <row r="2341" spans="1:32" x14ac:dyDescent="0.25">
      <c r="A2341" t="s">
        <v>10729</v>
      </c>
      <c r="B2341" t="s">
        <v>10730</v>
      </c>
      <c r="C2341" t="s">
        <v>10731</v>
      </c>
      <c r="D2341" t="s">
        <v>10732</v>
      </c>
      <c r="E2341" t="s">
        <v>93</v>
      </c>
      <c r="F2341">
        <v>4</v>
      </c>
      <c r="G2341">
        <v>2022</v>
      </c>
      <c r="H2341" s="1">
        <v>44945.404259606483</v>
      </c>
      <c r="I2341" t="s">
        <v>8601</v>
      </c>
      <c r="J2341">
        <v>432.45</v>
      </c>
      <c r="K2341">
        <v>0</v>
      </c>
      <c r="L2341" t="s">
        <v>38</v>
      </c>
      <c r="M2341" t="s">
        <v>39</v>
      </c>
      <c r="N2341">
        <v>115.18</v>
      </c>
      <c r="Q2341">
        <v>317.27</v>
      </c>
      <c r="R2341" t="s">
        <v>806</v>
      </c>
      <c r="S2341">
        <v>38.151904999999999</v>
      </c>
      <c r="T2341">
        <v>-83.513848999999993</v>
      </c>
      <c r="U2341">
        <v>2.7575833329999999</v>
      </c>
      <c r="V2341">
        <v>1</v>
      </c>
      <c r="W2341">
        <v>5</v>
      </c>
      <c r="X2341">
        <v>2.91</v>
      </c>
      <c r="Y2341">
        <v>1004.473</v>
      </c>
      <c r="Z2341">
        <v>21000293001</v>
      </c>
      <c r="AA2341">
        <v>1429.5220431294999</v>
      </c>
      <c r="AB2341" t="s">
        <v>41</v>
      </c>
      <c r="AC2341" t="s">
        <v>54</v>
      </c>
      <c r="AD2341" t="s">
        <v>215</v>
      </c>
      <c r="AE2341" t="s">
        <v>73</v>
      </c>
      <c r="AF2341" t="s">
        <v>10733</v>
      </c>
    </row>
    <row r="2342" spans="1:32" x14ac:dyDescent="0.25">
      <c r="A2342" t="s">
        <v>10734</v>
      </c>
      <c r="B2342" t="s">
        <v>10735</v>
      </c>
      <c r="C2342" t="s">
        <v>10736</v>
      </c>
      <c r="D2342" t="s">
        <v>2166</v>
      </c>
      <c r="E2342" t="s">
        <v>1023</v>
      </c>
      <c r="F2342">
        <v>8</v>
      </c>
      <c r="G2342">
        <v>2022</v>
      </c>
      <c r="H2342" s="1">
        <v>44972.578605173614</v>
      </c>
      <c r="I2342" t="s">
        <v>8601</v>
      </c>
      <c r="J2342">
        <v>429.21</v>
      </c>
      <c r="K2342">
        <v>0</v>
      </c>
      <c r="L2342" t="s">
        <v>38</v>
      </c>
      <c r="M2342" t="s">
        <v>39</v>
      </c>
      <c r="N2342">
        <v>429.21</v>
      </c>
      <c r="Q2342">
        <v>429.21</v>
      </c>
      <c r="R2342" t="s">
        <v>52</v>
      </c>
      <c r="S2342">
        <v>38.857222999999998</v>
      </c>
      <c r="T2342">
        <v>-104.712571</v>
      </c>
      <c r="AB2342" t="s">
        <v>41</v>
      </c>
      <c r="AC2342" t="s">
        <v>54</v>
      </c>
      <c r="AD2342" t="s">
        <v>54</v>
      </c>
      <c r="AE2342" t="s">
        <v>55</v>
      </c>
      <c r="AF2342" t="s">
        <v>10737</v>
      </c>
    </row>
    <row r="2343" spans="1:32" x14ac:dyDescent="0.25">
      <c r="A2343" t="s">
        <v>2755</v>
      </c>
      <c r="B2343" t="s">
        <v>10738</v>
      </c>
      <c r="C2343" t="s">
        <v>10739</v>
      </c>
      <c r="D2343" t="s">
        <v>2758</v>
      </c>
      <c r="E2343" t="s">
        <v>543</v>
      </c>
      <c r="F2343">
        <v>7</v>
      </c>
      <c r="G2343">
        <v>2022</v>
      </c>
      <c r="H2343" s="1">
        <v>44945.38728023148</v>
      </c>
      <c r="I2343" t="s">
        <v>8601</v>
      </c>
      <c r="J2343">
        <v>427.4</v>
      </c>
      <c r="K2343">
        <v>0</v>
      </c>
      <c r="L2343" t="s">
        <v>38</v>
      </c>
      <c r="M2343" t="s">
        <v>51</v>
      </c>
      <c r="N2343">
        <v>427.4</v>
      </c>
      <c r="R2343" t="s">
        <v>52</v>
      </c>
      <c r="S2343">
        <v>38.547139000000001</v>
      </c>
      <c r="T2343">
        <v>-90.967639000000005</v>
      </c>
      <c r="U2343">
        <v>2.139166667</v>
      </c>
      <c r="V2343">
        <v>1</v>
      </c>
      <c r="W2343">
        <v>0</v>
      </c>
      <c r="X2343">
        <v>0</v>
      </c>
      <c r="Y2343">
        <v>779.89</v>
      </c>
      <c r="Z2343">
        <v>29001183001</v>
      </c>
      <c r="AA2343">
        <v>1134.5123985601001</v>
      </c>
      <c r="AB2343" t="s">
        <v>41</v>
      </c>
      <c r="AC2343" t="s">
        <v>72</v>
      </c>
      <c r="AD2343" t="s">
        <v>54</v>
      </c>
      <c r="AE2343" t="s">
        <v>73</v>
      </c>
      <c r="AF2343" t="s">
        <v>10740</v>
      </c>
    </row>
    <row r="2344" spans="1:32" x14ac:dyDescent="0.25">
      <c r="A2344" t="s">
        <v>10741</v>
      </c>
      <c r="B2344" t="s">
        <v>10742</v>
      </c>
      <c r="C2344" t="s">
        <v>10743</v>
      </c>
      <c r="D2344" t="s">
        <v>10744</v>
      </c>
      <c r="E2344" t="s">
        <v>50</v>
      </c>
      <c r="F2344">
        <v>10</v>
      </c>
      <c r="G2344">
        <v>2022</v>
      </c>
      <c r="H2344" s="1">
        <v>44974.462268842595</v>
      </c>
      <c r="I2344" t="s">
        <v>8601</v>
      </c>
      <c r="J2344">
        <v>425.2</v>
      </c>
      <c r="K2344">
        <v>0</v>
      </c>
      <c r="L2344" t="s">
        <v>38</v>
      </c>
      <c r="M2344" t="s">
        <v>51</v>
      </c>
      <c r="N2344">
        <v>460.7</v>
      </c>
      <c r="R2344" t="s">
        <v>52</v>
      </c>
      <c r="S2344">
        <v>43.378247000000002</v>
      </c>
      <c r="T2344">
        <v>-124.219065</v>
      </c>
      <c r="U2344">
        <v>0</v>
      </c>
      <c r="V2344">
        <v>1</v>
      </c>
      <c r="W2344">
        <v>2.9</v>
      </c>
      <c r="X2344">
        <v>0</v>
      </c>
      <c r="Y2344">
        <v>0</v>
      </c>
      <c r="Z2344">
        <v>41000055001</v>
      </c>
      <c r="AA2344">
        <v>946.94453812399979</v>
      </c>
      <c r="AB2344" t="s">
        <v>53</v>
      </c>
      <c r="AC2344" t="s">
        <v>54</v>
      </c>
      <c r="AD2344" t="s">
        <v>54</v>
      </c>
      <c r="AE2344" t="s">
        <v>467</v>
      </c>
      <c r="AF2344" t="s">
        <v>10745</v>
      </c>
    </row>
    <row r="2345" spans="1:32" x14ac:dyDescent="0.25">
      <c r="A2345" t="s">
        <v>10746</v>
      </c>
      <c r="B2345" t="s">
        <v>10747</v>
      </c>
      <c r="C2345" t="s">
        <v>10747</v>
      </c>
      <c r="D2345" t="s">
        <v>3332</v>
      </c>
      <c r="E2345" t="s">
        <v>99</v>
      </c>
      <c r="F2345">
        <v>6</v>
      </c>
      <c r="G2345">
        <v>2022</v>
      </c>
      <c r="H2345" s="1">
        <v>44824.601043506947</v>
      </c>
      <c r="I2345" t="s">
        <v>8601</v>
      </c>
      <c r="J2345">
        <v>422.64</v>
      </c>
      <c r="K2345">
        <v>0</v>
      </c>
      <c r="L2345" t="s">
        <v>38</v>
      </c>
      <c r="M2345" t="s">
        <v>79</v>
      </c>
      <c r="Q2345">
        <v>422.64</v>
      </c>
      <c r="R2345" t="s">
        <v>94</v>
      </c>
      <c r="S2345">
        <v>32.763199</v>
      </c>
      <c r="T2345">
        <v>-93.969626000000005</v>
      </c>
      <c r="U2345">
        <v>1.3182499999999999</v>
      </c>
      <c r="V2345">
        <v>1</v>
      </c>
      <c r="W2345">
        <v>2.21</v>
      </c>
      <c r="X2345">
        <v>2.21</v>
      </c>
      <c r="Y2345">
        <v>480.76600000000002</v>
      </c>
      <c r="Z2345">
        <v>48008045002</v>
      </c>
      <c r="AA2345">
        <v>741.1662058009</v>
      </c>
      <c r="AB2345" t="s">
        <v>54</v>
      </c>
      <c r="AC2345" t="s">
        <v>64</v>
      </c>
      <c r="AD2345" t="s">
        <v>54</v>
      </c>
      <c r="AE2345" t="s">
        <v>54</v>
      </c>
      <c r="AF2345" t="s">
        <v>10748</v>
      </c>
    </row>
    <row r="2346" spans="1:32" x14ac:dyDescent="0.25">
      <c r="A2346" t="s">
        <v>10749</v>
      </c>
      <c r="B2346" t="s">
        <v>10750</v>
      </c>
      <c r="C2346" t="s">
        <v>10751</v>
      </c>
      <c r="D2346" t="s">
        <v>10752</v>
      </c>
      <c r="E2346" t="s">
        <v>117</v>
      </c>
      <c r="F2346">
        <v>5</v>
      </c>
      <c r="G2346">
        <v>2022</v>
      </c>
      <c r="H2346" s="1">
        <v>44971.433768912037</v>
      </c>
      <c r="I2346" t="s">
        <v>8601</v>
      </c>
      <c r="J2346">
        <v>422.358</v>
      </c>
      <c r="K2346">
        <v>0</v>
      </c>
      <c r="L2346" t="s">
        <v>38</v>
      </c>
      <c r="M2346" t="s">
        <v>51</v>
      </c>
      <c r="N2346">
        <v>168.935</v>
      </c>
      <c r="R2346" t="s">
        <v>52</v>
      </c>
      <c r="S2346">
        <v>41.514400000000002</v>
      </c>
      <c r="T2346">
        <v>-87.966430000000003</v>
      </c>
      <c r="U2346">
        <v>2.0137499999999999</v>
      </c>
      <c r="V2346">
        <v>2</v>
      </c>
      <c r="W2346">
        <v>5.1029999999999998</v>
      </c>
      <c r="X2346">
        <v>2.516</v>
      </c>
      <c r="Y2346">
        <v>734.12099999999998</v>
      </c>
      <c r="Z2346">
        <v>17000154001</v>
      </c>
      <c r="AA2346">
        <v>563.79620962152001</v>
      </c>
      <c r="AB2346" t="s">
        <v>41</v>
      </c>
      <c r="AC2346" t="s">
        <v>54</v>
      </c>
      <c r="AD2346" t="s">
        <v>54</v>
      </c>
      <c r="AE2346" t="s">
        <v>73</v>
      </c>
      <c r="AF2346" t="s">
        <v>10753</v>
      </c>
    </row>
    <row r="2347" spans="1:32" x14ac:dyDescent="0.25">
      <c r="A2347" t="s">
        <v>10754</v>
      </c>
      <c r="B2347" t="s">
        <v>10755</v>
      </c>
      <c r="C2347" t="s">
        <v>10756</v>
      </c>
      <c r="D2347" t="s">
        <v>7223</v>
      </c>
      <c r="E2347" t="s">
        <v>50</v>
      </c>
      <c r="F2347">
        <v>10</v>
      </c>
      <c r="G2347">
        <v>2022</v>
      </c>
      <c r="H2347" s="1">
        <v>45005.557017245374</v>
      </c>
      <c r="I2347" t="s">
        <v>8601</v>
      </c>
      <c r="J2347">
        <v>416.85</v>
      </c>
      <c r="K2347">
        <v>0</v>
      </c>
      <c r="L2347" t="s">
        <v>38</v>
      </c>
      <c r="M2347" t="s">
        <v>51</v>
      </c>
      <c r="N2347">
        <v>416.85</v>
      </c>
      <c r="R2347" t="s">
        <v>52</v>
      </c>
      <c r="S2347">
        <v>45.667940000000002</v>
      </c>
      <c r="T2347">
        <v>-118.836944</v>
      </c>
      <c r="U2347">
        <v>2.213333333</v>
      </c>
      <c r="V2347">
        <v>1</v>
      </c>
      <c r="W2347">
        <v>5.5</v>
      </c>
      <c r="X2347">
        <v>0</v>
      </c>
      <c r="Y2347">
        <v>808.16</v>
      </c>
      <c r="AB2347" t="s">
        <v>407</v>
      </c>
      <c r="AC2347" t="s">
        <v>42</v>
      </c>
      <c r="AD2347" t="s">
        <v>54</v>
      </c>
      <c r="AE2347" t="s">
        <v>55</v>
      </c>
      <c r="AF2347" t="s">
        <v>10757</v>
      </c>
    </row>
    <row r="2348" spans="1:32" x14ac:dyDescent="0.25">
      <c r="A2348" t="s">
        <v>10758</v>
      </c>
      <c r="B2348" t="s">
        <v>10759</v>
      </c>
      <c r="C2348" t="s">
        <v>10760</v>
      </c>
      <c r="D2348" t="s">
        <v>10761</v>
      </c>
      <c r="E2348" t="s">
        <v>117</v>
      </c>
      <c r="F2348">
        <v>5</v>
      </c>
      <c r="G2348">
        <v>2022</v>
      </c>
      <c r="H2348" s="1">
        <v>44979.502279328706</v>
      </c>
      <c r="I2348" t="s">
        <v>8601</v>
      </c>
      <c r="J2348">
        <v>416.01</v>
      </c>
      <c r="K2348">
        <v>0</v>
      </c>
      <c r="L2348" t="s">
        <v>38</v>
      </c>
      <c r="M2348" t="s">
        <v>79</v>
      </c>
      <c r="Q2348">
        <v>416.01</v>
      </c>
      <c r="R2348" t="s">
        <v>52</v>
      </c>
      <c r="S2348">
        <v>41.339080000000003</v>
      </c>
      <c r="T2348">
        <v>-88.847418000000005</v>
      </c>
      <c r="U2348">
        <v>3.6458333330000001</v>
      </c>
      <c r="V2348">
        <v>1</v>
      </c>
      <c r="W2348">
        <v>8</v>
      </c>
      <c r="X2348">
        <v>4</v>
      </c>
      <c r="Y2348">
        <v>1329.1420000000001</v>
      </c>
      <c r="Z2348">
        <v>17000052001</v>
      </c>
      <c r="AA2348">
        <v>1139.9755401261998</v>
      </c>
      <c r="AB2348" t="s">
        <v>41</v>
      </c>
      <c r="AC2348" t="s">
        <v>54</v>
      </c>
      <c r="AD2348" t="s">
        <v>54</v>
      </c>
      <c r="AE2348" t="s">
        <v>1814</v>
      </c>
      <c r="AF2348" t="s">
        <v>10762</v>
      </c>
    </row>
    <row r="2349" spans="1:32" x14ac:dyDescent="0.25">
      <c r="A2349" t="s">
        <v>10763</v>
      </c>
      <c r="B2349" t="s">
        <v>10764</v>
      </c>
      <c r="C2349" t="s">
        <v>10765</v>
      </c>
      <c r="D2349" t="s">
        <v>10766</v>
      </c>
      <c r="E2349" t="s">
        <v>159</v>
      </c>
      <c r="F2349">
        <v>10</v>
      </c>
      <c r="G2349">
        <v>2022</v>
      </c>
      <c r="H2349" s="1">
        <v>44985.44961009259</v>
      </c>
      <c r="I2349" t="s">
        <v>8601</v>
      </c>
      <c r="J2349">
        <v>414.47</v>
      </c>
      <c r="K2349">
        <v>0</v>
      </c>
      <c r="L2349" t="s">
        <v>38</v>
      </c>
      <c r="M2349" t="s">
        <v>51</v>
      </c>
      <c r="N2349">
        <v>414.47</v>
      </c>
      <c r="R2349" t="s">
        <v>52</v>
      </c>
      <c r="S2349">
        <v>47.411212999999996</v>
      </c>
      <c r="T2349">
        <v>-122.31825600000001</v>
      </c>
      <c r="Z2349">
        <v>53000326001</v>
      </c>
      <c r="AA2349">
        <v>2440.2032328579999</v>
      </c>
      <c r="AB2349" t="s">
        <v>53</v>
      </c>
      <c r="AC2349" t="s">
        <v>54</v>
      </c>
      <c r="AD2349" t="s">
        <v>54</v>
      </c>
      <c r="AE2349" t="s">
        <v>73</v>
      </c>
      <c r="AF2349" t="s">
        <v>10767</v>
      </c>
    </row>
    <row r="2350" spans="1:32" x14ac:dyDescent="0.25">
      <c r="A2350" t="s">
        <v>10768</v>
      </c>
      <c r="B2350" t="s">
        <v>10769</v>
      </c>
      <c r="C2350" t="s">
        <v>10770</v>
      </c>
      <c r="D2350" t="s">
        <v>10771</v>
      </c>
      <c r="E2350" t="s">
        <v>50</v>
      </c>
      <c r="F2350">
        <v>10</v>
      </c>
      <c r="G2350">
        <v>2022</v>
      </c>
      <c r="H2350" s="1">
        <v>44976.614903078706</v>
      </c>
      <c r="I2350" t="s">
        <v>8601</v>
      </c>
      <c r="J2350">
        <v>407.88</v>
      </c>
      <c r="K2350">
        <v>0</v>
      </c>
      <c r="L2350" t="s">
        <v>38</v>
      </c>
      <c r="M2350" t="s">
        <v>51</v>
      </c>
      <c r="N2350">
        <v>345.51</v>
      </c>
      <c r="R2350" t="s">
        <v>214</v>
      </c>
      <c r="S2350">
        <v>45.294943000000004</v>
      </c>
      <c r="T2350">
        <v>-122.77181400000001</v>
      </c>
      <c r="U2350">
        <v>2.5922499999999999</v>
      </c>
      <c r="V2350">
        <v>1</v>
      </c>
      <c r="W2350">
        <v>2.25</v>
      </c>
      <c r="X2350">
        <v>0</v>
      </c>
      <c r="Y2350">
        <v>947.07399999999996</v>
      </c>
      <c r="Z2350">
        <v>41000013001</v>
      </c>
      <c r="AA2350">
        <v>1054.3863222573002</v>
      </c>
      <c r="AB2350" t="s">
        <v>54</v>
      </c>
      <c r="AC2350" t="s">
        <v>54</v>
      </c>
      <c r="AD2350" t="s">
        <v>537</v>
      </c>
      <c r="AE2350" t="s">
        <v>73</v>
      </c>
      <c r="AF2350" t="s">
        <v>10772</v>
      </c>
    </row>
    <row r="2351" spans="1:32" x14ac:dyDescent="0.25">
      <c r="A2351" t="s">
        <v>10773</v>
      </c>
      <c r="B2351" t="s">
        <v>10774</v>
      </c>
      <c r="C2351" t="s">
        <v>10775</v>
      </c>
      <c r="D2351" t="s">
        <v>10776</v>
      </c>
      <c r="E2351" t="s">
        <v>192</v>
      </c>
      <c r="F2351">
        <v>4</v>
      </c>
      <c r="G2351">
        <v>2022</v>
      </c>
      <c r="H2351" s="1">
        <v>44960.759063576392</v>
      </c>
      <c r="I2351" t="s">
        <v>8601</v>
      </c>
      <c r="J2351">
        <v>407.77</v>
      </c>
      <c r="K2351">
        <v>0</v>
      </c>
      <c r="L2351" t="s">
        <v>38</v>
      </c>
      <c r="M2351" t="s">
        <v>79</v>
      </c>
      <c r="Q2351">
        <v>407.77</v>
      </c>
      <c r="R2351" t="s">
        <v>94</v>
      </c>
      <c r="S2351">
        <v>34.606099999999998</v>
      </c>
      <c r="T2351">
        <v>-86.0535</v>
      </c>
      <c r="U2351">
        <v>12.648666667000001</v>
      </c>
      <c r="V2351">
        <v>3</v>
      </c>
      <c r="W2351">
        <v>5</v>
      </c>
      <c r="X2351">
        <v>5.3</v>
      </c>
      <c r="Y2351">
        <v>1284.8</v>
      </c>
      <c r="Z2351">
        <v>1000383002</v>
      </c>
      <c r="AA2351">
        <v>1493.2586947340001</v>
      </c>
      <c r="AB2351" t="s">
        <v>118</v>
      </c>
      <c r="AC2351" t="s">
        <v>64</v>
      </c>
      <c r="AD2351" t="s">
        <v>54</v>
      </c>
      <c r="AE2351" t="s">
        <v>44</v>
      </c>
      <c r="AF2351" t="s">
        <v>10777</v>
      </c>
    </row>
    <row r="2352" spans="1:32" x14ac:dyDescent="0.25">
      <c r="A2352" t="s">
        <v>10778</v>
      </c>
      <c r="B2352" t="s">
        <v>10779</v>
      </c>
      <c r="C2352" t="s">
        <v>10780</v>
      </c>
      <c r="D2352" t="s">
        <v>10781</v>
      </c>
      <c r="E2352" t="s">
        <v>259</v>
      </c>
      <c r="F2352">
        <v>7</v>
      </c>
      <c r="G2352">
        <v>2022</v>
      </c>
      <c r="H2352" s="1">
        <v>44959.522035057867</v>
      </c>
      <c r="I2352" t="s">
        <v>8601</v>
      </c>
      <c r="J2352">
        <v>404</v>
      </c>
      <c r="K2352">
        <v>0</v>
      </c>
      <c r="L2352" t="s">
        <v>38</v>
      </c>
      <c r="M2352" t="s">
        <v>51</v>
      </c>
      <c r="N2352">
        <v>404</v>
      </c>
      <c r="R2352" t="s">
        <v>52</v>
      </c>
      <c r="S2352">
        <v>41.676389</v>
      </c>
      <c r="T2352">
        <v>-91.598611000000005</v>
      </c>
      <c r="U2352">
        <v>0</v>
      </c>
      <c r="V2352">
        <v>1</v>
      </c>
      <c r="W2352">
        <v>22.56</v>
      </c>
      <c r="X2352">
        <v>5.7539999999999996</v>
      </c>
      <c r="Y2352">
        <v>0</v>
      </c>
      <c r="Z2352">
        <v>19000182001</v>
      </c>
      <c r="AA2352">
        <v>1298.4066455431</v>
      </c>
      <c r="AB2352" t="s">
        <v>41</v>
      </c>
      <c r="AC2352" t="s">
        <v>54</v>
      </c>
      <c r="AD2352" t="s">
        <v>54</v>
      </c>
      <c r="AE2352" t="s">
        <v>73</v>
      </c>
      <c r="AF2352" t="s">
        <v>10782</v>
      </c>
    </row>
    <row r="2353" spans="1:32" x14ac:dyDescent="0.25">
      <c r="A2353" t="s">
        <v>10783</v>
      </c>
      <c r="B2353" t="s">
        <v>10784</v>
      </c>
      <c r="C2353" t="s">
        <v>10785</v>
      </c>
      <c r="D2353" t="s">
        <v>10786</v>
      </c>
      <c r="E2353" t="s">
        <v>543</v>
      </c>
      <c r="F2353">
        <v>7</v>
      </c>
      <c r="G2353">
        <v>2022</v>
      </c>
      <c r="H2353" s="1">
        <v>44949.52691789352</v>
      </c>
      <c r="I2353" t="s">
        <v>8601</v>
      </c>
      <c r="J2353">
        <v>403.09</v>
      </c>
      <c r="K2353">
        <v>0</v>
      </c>
      <c r="L2353" t="s">
        <v>38</v>
      </c>
      <c r="M2353" t="s">
        <v>51</v>
      </c>
      <c r="N2353">
        <v>439.1</v>
      </c>
      <c r="R2353" t="s">
        <v>52</v>
      </c>
      <c r="S2353">
        <v>38.837027999999997</v>
      </c>
      <c r="T2353">
        <v>-91.931278000000006</v>
      </c>
      <c r="U2353">
        <v>2.1291666669999998</v>
      </c>
      <c r="V2353">
        <v>1</v>
      </c>
      <c r="W2353">
        <v>0</v>
      </c>
      <c r="X2353">
        <v>0</v>
      </c>
      <c r="Y2353">
        <v>775.28</v>
      </c>
      <c r="Z2353">
        <v>29001004001</v>
      </c>
      <c r="AA2353">
        <v>843.14484836810004</v>
      </c>
      <c r="AB2353" t="s">
        <v>41</v>
      </c>
      <c r="AC2353" t="s">
        <v>72</v>
      </c>
      <c r="AD2353" t="s">
        <v>54</v>
      </c>
      <c r="AE2353" t="s">
        <v>73</v>
      </c>
      <c r="AF2353" t="s">
        <v>10787</v>
      </c>
    </row>
    <row r="2354" spans="1:32" x14ac:dyDescent="0.25">
      <c r="A2354" t="s">
        <v>10788</v>
      </c>
      <c r="B2354" t="s">
        <v>10789</v>
      </c>
      <c r="C2354" t="s">
        <v>10790</v>
      </c>
      <c r="D2354" t="s">
        <v>4156</v>
      </c>
      <c r="E2354" t="s">
        <v>1023</v>
      </c>
      <c r="F2354">
        <v>8</v>
      </c>
      <c r="G2354">
        <v>2022</v>
      </c>
      <c r="H2354" s="1">
        <v>44971.466582372683</v>
      </c>
      <c r="I2354" t="s">
        <v>8601</v>
      </c>
      <c r="J2354">
        <v>402.83</v>
      </c>
      <c r="K2354">
        <v>0</v>
      </c>
      <c r="L2354" t="s">
        <v>38</v>
      </c>
      <c r="M2354" t="s">
        <v>51</v>
      </c>
      <c r="N2354">
        <v>10.76</v>
      </c>
      <c r="R2354" t="s">
        <v>52</v>
      </c>
      <c r="S2354">
        <v>39.99</v>
      </c>
      <c r="T2354">
        <v>-104.825</v>
      </c>
      <c r="U2354">
        <v>1.4271666670000001</v>
      </c>
      <c r="V2354">
        <v>1</v>
      </c>
      <c r="W2354">
        <v>3</v>
      </c>
      <c r="X2354">
        <v>0</v>
      </c>
      <c r="Y2354">
        <v>521.101</v>
      </c>
      <c r="Z2354">
        <v>8209000130</v>
      </c>
      <c r="AB2354" t="s">
        <v>41</v>
      </c>
      <c r="AC2354" t="s">
        <v>54</v>
      </c>
      <c r="AD2354" t="s">
        <v>54</v>
      </c>
      <c r="AE2354" t="s">
        <v>73</v>
      </c>
      <c r="AF2354" t="s">
        <v>10791</v>
      </c>
    </row>
    <row r="2355" spans="1:32" x14ac:dyDescent="0.25">
      <c r="A2355" t="s">
        <v>10792</v>
      </c>
      <c r="B2355" t="s">
        <v>10793</v>
      </c>
      <c r="C2355" t="s">
        <v>10794</v>
      </c>
      <c r="D2355" t="s">
        <v>10795</v>
      </c>
      <c r="E2355" t="s">
        <v>1023</v>
      </c>
      <c r="F2355">
        <v>8</v>
      </c>
      <c r="G2355">
        <v>2022</v>
      </c>
      <c r="H2355" s="1">
        <v>44967.665771840278</v>
      </c>
      <c r="I2355" t="s">
        <v>8601</v>
      </c>
      <c r="J2355">
        <v>402</v>
      </c>
      <c r="K2355">
        <v>0</v>
      </c>
      <c r="L2355" t="s">
        <v>38</v>
      </c>
      <c r="M2355" t="s">
        <v>79</v>
      </c>
      <c r="Q2355">
        <v>402</v>
      </c>
      <c r="R2355" t="s">
        <v>94</v>
      </c>
      <c r="S2355">
        <v>37.269357999999997</v>
      </c>
      <c r="T2355">
        <v>-107.88476799999999</v>
      </c>
      <c r="U2355">
        <v>1.51</v>
      </c>
      <c r="V2355">
        <v>1</v>
      </c>
      <c r="W2355">
        <v>3.28</v>
      </c>
      <c r="X2355">
        <v>0</v>
      </c>
      <c r="Y2355">
        <v>551.35</v>
      </c>
      <c r="Z2355">
        <v>8000216001</v>
      </c>
      <c r="AA2355">
        <v>886.84998089689998</v>
      </c>
      <c r="AB2355" t="s">
        <v>53</v>
      </c>
      <c r="AC2355" t="s">
        <v>42</v>
      </c>
      <c r="AD2355" t="s">
        <v>54</v>
      </c>
      <c r="AE2355" t="s">
        <v>73</v>
      </c>
      <c r="AF2355" t="s">
        <v>10796</v>
      </c>
    </row>
    <row r="2356" spans="1:32" x14ac:dyDescent="0.25">
      <c r="A2356" t="s">
        <v>10797</v>
      </c>
      <c r="B2356" t="s">
        <v>10798</v>
      </c>
      <c r="C2356" t="s">
        <v>10799</v>
      </c>
      <c r="D2356" t="s">
        <v>672</v>
      </c>
      <c r="E2356" t="s">
        <v>1023</v>
      </c>
      <c r="F2356">
        <v>8</v>
      </c>
      <c r="G2356">
        <v>2022</v>
      </c>
      <c r="H2356" s="1">
        <v>44974.460777037035</v>
      </c>
      <c r="I2356" t="s">
        <v>8601</v>
      </c>
      <c r="J2356">
        <v>400.83</v>
      </c>
      <c r="K2356">
        <v>0</v>
      </c>
      <c r="L2356" t="s">
        <v>38</v>
      </c>
      <c r="M2356" t="s">
        <v>79</v>
      </c>
      <c r="Q2356">
        <v>400.83</v>
      </c>
      <c r="R2356" t="s">
        <v>52</v>
      </c>
      <c r="S2356">
        <v>39.978287999999999</v>
      </c>
      <c r="T2356">
        <v>-105.12222300000001</v>
      </c>
      <c r="U2356">
        <v>1.580833333</v>
      </c>
      <c r="V2356">
        <v>1</v>
      </c>
      <c r="W2356">
        <v>3.4</v>
      </c>
      <c r="X2356">
        <v>0</v>
      </c>
      <c r="Y2356">
        <v>576.71</v>
      </c>
      <c r="Z2356">
        <v>8000364001</v>
      </c>
      <c r="AA2356">
        <v>1001.575953785</v>
      </c>
      <c r="AB2356" t="s">
        <v>41</v>
      </c>
      <c r="AC2356" t="s">
        <v>54</v>
      </c>
      <c r="AD2356" t="s">
        <v>54</v>
      </c>
      <c r="AE2356" t="s">
        <v>73</v>
      </c>
      <c r="AF2356" t="s">
        <v>10800</v>
      </c>
    </row>
    <row r="2357" spans="1:32" x14ac:dyDescent="0.25">
      <c r="A2357" t="s">
        <v>10801</v>
      </c>
      <c r="B2357" t="s">
        <v>10802</v>
      </c>
      <c r="C2357" t="s">
        <v>10803</v>
      </c>
      <c r="D2357" t="s">
        <v>10804</v>
      </c>
      <c r="E2357" t="s">
        <v>641</v>
      </c>
      <c r="F2357">
        <v>3</v>
      </c>
      <c r="G2357">
        <v>2022</v>
      </c>
      <c r="H2357" s="1">
        <v>44939.59210321759</v>
      </c>
      <c r="I2357" t="s">
        <v>8601</v>
      </c>
      <c r="J2357">
        <v>399.7</v>
      </c>
      <c r="K2357">
        <v>2</v>
      </c>
      <c r="L2357" t="s">
        <v>679</v>
      </c>
      <c r="M2357" t="s">
        <v>679</v>
      </c>
      <c r="O2357">
        <v>400</v>
      </c>
      <c r="R2357" t="s">
        <v>52</v>
      </c>
      <c r="S2357">
        <v>38.080536000000002</v>
      </c>
      <c r="T2357">
        <v>-78.874624999999995</v>
      </c>
      <c r="U2357">
        <v>2.1916666669999998</v>
      </c>
      <c r="V2357">
        <v>1</v>
      </c>
      <c r="W2357">
        <v>6</v>
      </c>
      <c r="X2357">
        <v>0</v>
      </c>
      <c r="Y2357">
        <v>798.7</v>
      </c>
      <c r="Z2357">
        <v>51000279001</v>
      </c>
      <c r="AA2357">
        <v>1821.0471887000001</v>
      </c>
      <c r="AB2357" t="s">
        <v>53</v>
      </c>
      <c r="AC2357" t="s">
        <v>42</v>
      </c>
      <c r="AD2357" t="s">
        <v>54</v>
      </c>
      <c r="AE2357" t="s">
        <v>73</v>
      </c>
      <c r="AF2357" t="s">
        <v>10805</v>
      </c>
    </row>
    <row r="2358" spans="1:32" x14ac:dyDescent="0.25">
      <c r="A2358" t="s">
        <v>1237</v>
      </c>
      <c r="B2358" t="s">
        <v>10806</v>
      </c>
      <c r="C2358" t="s">
        <v>10807</v>
      </c>
      <c r="D2358" t="s">
        <v>1240</v>
      </c>
      <c r="E2358" t="s">
        <v>259</v>
      </c>
      <c r="F2358">
        <v>7</v>
      </c>
      <c r="G2358">
        <v>2022</v>
      </c>
      <c r="H2358" s="1">
        <v>44966.666574953706</v>
      </c>
      <c r="I2358" t="s">
        <v>8601</v>
      </c>
      <c r="J2358">
        <v>399</v>
      </c>
      <c r="K2358">
        <v>0</v>
      </c>
      <c r="L2358" t="s">
        <v>38</v>
      </c>
      <c r="M2358" t="s">
        <v>51</v>
      </c>
      <c r="N2358">
        <v>337</v>
      </c>
      <c r="R2358" t="s">
        <v>52</v>
      </c>
      <c r="S2358">
        <v>40.808332999999998</v>
      </c>
      <c r="T2358">
        <v>-91.099166999999994</v>
      </c>
      <c r="U2358">
        <v>0</v>
      </c>
      <c r="V2358">
        <v>1</v>
      </c>
      <c r="W2358">
        <v>20.8</v>
      </c>
      <c r="X2358">
        <v>10.85</v>
      </c>
      <c r="Y2358">
        <v>0</v>
      </c>
      <c r="Z2358">
        <v>19000112001</v>
      </c>
      <c r="AA2358">
        <v>2536.7187338591002</v>
      </c>
      <c r="AB2358" t="s">
        <v>53</v>
      </c>
      <c r="AC2358" t="s">
        <v>54</v>
      </c>
      <c r="AD2358" t="s">
        <v>54</v>
      </c>
      <c r="AE2358" t="s">
        <v>73</v>
      </c>
      <c r="AF2358" t="s">
        <v>10808</v>
      </c>
    </row>
    <row r="2359" spans="1:32" x14ac:dyDescent="0.25">
      <c r="A2359" t="s">
        <v>10809</v>
      </c>
      <c r="B2359" t="s">
        <v>10810</v>
      </c>
      <c r="C2359" t="s">
        <v>10811</v>
      </c>
      <c r="D2359" t="s">
        <v>10812</v>
      </c>
      <c r="E2359" t="s">
        <v>525</v>
      </c>
      <c r="F2359">
        <v>2</v>
      </c>
      <c r="G2359">
        <v>2022</v>
      </c>
      <c r="H2359" s="1">
        <v>44939.593254594911</v>
      </c>
      <c r="I2359" t="s">
        <v>8601</v>
      </c>
      <c r="J2359">
        <v>398.35</v>
      </c>
      <c r="K2359">
        <v>0</v>
      </c>
      <c r="L2359" t="s">
        <v>38</v>
      </c>
      <c r="M2359" t="s">
        <v>51</v>
      </c>
      <c r="N2359">
        <v>398.35</v>
      </c>
      <c r="R2359" t="s">
        <v>52</v>
      </c>
      <c r="S2359">
        <v>40.962347999999999</v>
      </c>
      <c r="T2359">
        <v>-74.105698000000004</v>
      </c>
      <c r="U2359">
        <v>2.5190833330000002</v>
      </c>
      <c r="V2359">
        <v>1</v>
      </c>
      <c r="W2359">
        <v>5</v>
      </c>
      <c r="X2359">
        <v>0</v>
      </c>
      <c r="Y2359">
        <v>918.98800000000006</v>
      </c>
      <c r="Z2359">
        <v>34001379001</v>
      </c>
      <c r="AA2359">
        <v>1513.4723185285702</v>
      </c>
      <c r="AB2359" t="s">
        <v>53</v>
      </c>
      <c r="AC2359" t="s">
        <v>54</v>
      </c>
      <c r="AD2359" t="s">
        <v>54</v>
      </c>
      <c r="AE2359" t="s">
        <v>73</v>
      </c>
      <c r="AF2359" t="s">
        <v>10813</v>
      </c>
    </row>
    <row r="2360" spans="1:32" x14ac:dyDescent="0.25">
      <c r="A2360" t="s">
        <v>10814</v>
      </c>
      <c r="B2360" t="s">
        <v>10815</v>
      </c>
      <c r="C2360" t="s">
        <v>10816</v>
      </c>
      <c r="D2360" t="s">
        <v>2852</v>
      </c>
      <c r="E2360" t="s">
        <v>50</v>
      </c>
      <c r="F2360">
        <v>10</v>
      </c>
      <c r="G2360">
        <v>2022</v>
      </c>
      <c r="H2360" s="1">
        <v>44958.479104062499</v>
      </c>
      <c r="I2360" t="s">
        <v>8601</v>
      </c>
      <c r="J2360">
        <v>398</v>
      </c>
      <c r="K2360">
        <v>0</v>
      </c>
      <c r="L2360" t="s">
        <v>38</v>
      </c>
      <c r="M2360" t="s">
        <v>51</v>
      </c>
      <c r="N2360">
        <v>398.26</v>
      </c>
      <c r="R2360" t="s">
        <v>52</v>
      </c>
      <c r="S2360">
        <v>43.208917999999997</v>
      </c>
      <c r="T2360">
        <v>-123.396131</v>
      </c>
      <c r="U2360">
        <v>2.2083333330000001</v>
      </c>
      <c r="V2360">
        <v>1</v>
      </c>
      <c r="W2360">
        <v>7.9</v>
      </c>
      <c r="X2360">
        <v>0</v>
      </c>
      <c r="Y2360">
        <v>803.65</v>
      </c>
      <c r="Z2360">
        <v>41000057001</v>
      </c>
      <c r="AA2360">
        <v>2301.8036465167997</v>
      </c>
      <c r="AB2360" t="s">
        <v>41</v>
      </c>
      <c r="AC2360" t="s">
        <v>42</v>
      </c>
      <c r="AD2360" t="s">
        <v>54</v>
      </c>
      <c r="AE2360" t="s">
        <v>44</v>
      </c>
      <c r="AF2360" t="s">
        <v>10817</v>
      </c>
    </row>
    <row r="2361" spans="1:32" x14ac:dyDescent="0.25">
      <c r="A2361" t="s">
        <v>10818</v>
      </c>
      <c r="B2361" t="s">
        <v>10819</v>
      </c>
      <c r="C2361" t="s">
        <v>10819</v>
      </c>
      <c r="D2361" t="s">
        <v>4479</v>
      </c>
      <c r="E2361" t="s">
        <v>99</v>
      </c>
      <c r="F2361">
        <v>6</v>
      </c>
      <c r="G2361">
        <v>2022</v>
      </c>
      <c r="H2361" s="1">
        <v>44831.342920347219</v>
      </c>
      <c r="I2361" t="s">
        <v>8601</v>
      </c>
      <c r="J2361">
        <v>396.7</v>
      </c>
      <c r="K2361">
        <v>0</v>
      </c>
      <c r="L2361" t="s">
        <v>38</v>
      </c>
      <c r="M2361" t="s">
        <v>79</v>
      </c>
      <c r="Q2361">
        <v>396.7</v>
      </c>
      <c r="R2361" t="s">
        <v>94</v>
      </c>
      <c r="S2361">
        <v>29.653333</v>
      </c>
      <c r="T2361">
        <v>-98.058333000000005</v>
      </c>
      <c r="U2361">
        <v>1.661666667</v>
      </c>
      <c r="V2361">
        <v>3</v>
      </c>
      <c r="W2361">
        <v>9.9</v>
      </c>
      <c r="X2361">
        <v>0</v>
      </c>
      <c r="Y2361">
        <v>606.54</v>
      </c>
      <c r="AB2361" t="s">
        <v>41</v>
      </c>
      <c r="AC2361" t="s">
        <v>54</v>
      </c>
      <c r="AD2361" t="s">
        <v>54</v>
      </c>
      <c r="AE2361" t="s">
        <v>73</v>
      </c>
      <c r="AF2361" t="s">
        <v>10820</v>
      </c>
    </row>
    <row r="2362" spans="1:32" x14ac:dyDescent="0.25">
      <c r="A2362" t="s">
        <v>10821</v>
      </c>
      <c r="B2362" t="s">
        <v>10822</v>
      </c>
      <c r="C2362" t="s">
        <v>10823</v>
      </c>
      <c r="D2362" t="s">
        <v>5113</v>
      </c>
      <c r="E2362" t="s">
        <v>36</v>
      </c>
      <c r="F2362">
        <v>9</v>
      </c>
      <c r="G2362">
        <v>2022</v>
      </c>
      <c r="H2362" s="1">
        <v>44972.792818958333</v>
      </c>
      <c r="I2362" t="s">
        <v>8601</v>
      </c>
      <c r="J2362">
        <v>394.17</v>
      </c>
      <c r="K2362">
        <v>0</v>
      </c>
      <c r="L2362" t="s">
        <v>38</v>
      </c>
      <c r="M2362" t="s">
        <v>39</v>
      </c>
      <c r="N2362">
        <v>390.67</v>
      </c>
      <c r="Q2362">
        <v>3.5</v>
      </c>
      <c r="R2362" t="s">
        <v>52</v>
      </c>
      <c r="S2362">
        <v>38.541080000000001</v>
      </c>
      <c r="T2362">
        <v>-122.81684</v>
      </c>
      <c r="U2362">
        <v>0.20624999999999999</v>
      </c>
      <c r="V2362">
        <v>1</v>
      </c>
      <c r="W2362">
        <v>2.25</v>
      </c>
      <c r="X2362">
        <v>0</v>
      </c>
      <c r="Y2362">
        <v>76.724999999999994</v>
      </c>
      <c r="Z2362">
        <v>6001036001</v>
      </c>
      <c r="AA2362">
        <v>682.89269576250001</v>
      </c>
      <c r="AB2362" t="s">
        <v>41</v>
      </c>
      <c r="AC2362" t="s">
        <v>54</v>
      </c>
      <c r="AD2362" t="s">
        <v>54</v>
      </c>
      <c r="AE2362" t="s">
        <v>467</v>
      </c>
      <c r="AF2362" t="s">
        <v>10824</v>
      </c>
    </row>
    <row r="2363" spans="1:32" x14ac:dyDescent="0.25">
      <c r="A2363" t="s">
        <v>10825</v>
      </c>
      <c r="B2363" t="s">
        <v>10826</v>
      </c>
      <c r="C2363" t="s">
        <v>10827</v>
      </c>
      <c r="D2363" t="s">
        <v>10828</v>
      </c>
      <c r="E2363" t="s">
        <v>253</v>
      </c>
      <c r="F2363">
        <v>5</v>
      </c>
      <c r="G2363">
        <v>2022</v>
      </c>
      <c r="H2363" s="1">
        <v>44978.649770439813</v>
      </c>
      <c r="I2363" t="s">
        <v>8601</v>
      </c>
      <c r="J2363">
        <v>392.8</v>
      </c>
      <c r="K2363">
        <v>0</v>
      </c>
      <c r="L2363" t="s">
        <v>38</v>
      </c>
      <c r="M2363" t="s">
        <v>473</v>
      </c>
      <c r="N2363">
        <v>273.7</v>
      </c>
      <c r="Q2363">
        <v>59.6</v>
      </c>
      <c r="R2363" t="s">
        <v>52</v>
      </c>
      <c r="S2363">
        <v>39.627305999999997</v>
      </c>
      <c r="T2363">
        <v>-85.141694000000001</v>
      </c>
      <c r="U2363">
        <v>3.5606833330000001</v>
      </c>
      <c r="V2363">
        <v>1</v>
      </c>
      <c r="W2363">
        <v>21.6</v>
      </c>
      <c r="X2363">
        <v>10.8</v>
      </c>
      <c r="Y2363">
        <v>1295.97</v>
      </c>
      <c r="Z2363">
        <v>18002040001</v>
      </c>
      <c r="AA2363">
        <v>655.57698793200007</v>
      </c>
      <c r="AB2363" t="s">
        <v>41</v>
      </c>
      <c r="AC2363" t="s">
        <v>54</v>
      </c>
      <c r="AD2363" t="s">
        <v>54</v>
      </c>
      <c r="AE2363" t="s">
        <v>54</v>
      </c>
      <c r="AF2363" t="s">
        <v>10829</v>
      </c>
    </row>
    <row r="2364" spans="1:32" x14ac:dyDescent="0.25">
      <c r="A2364" t="s">
        <v>10830</v>
      </c>
      <c r="B2364" t="s">
        <v>10831</v>
      </c>
      <c r="C2364" t="s">
        <v>10832</v>
      </c>
      <c r="D2364" t="s">
        <v>4445</v>
      </c>
      <c r="E2364" t="s">
        <v>253</v>
      </c>
      <c r="F2364">
        <v>5</v>
      </c>
      <c r="G2364">
        <v>2022</v>
      </c>
      <c r="H2364" s="1">
        <v>44971.463368599536</v>
      </c>
      <c r="I2364" t="s">
        <v>8601</v>
      </c>
      <c r="J2364">
        <v>392.07</v>
      </c>
      <c r="K2364">
        <v>0</v>
      </c>
      <c r="L2364" t="s">
        <v>38</v>
      </c>
      <c r="M2364" t="s">
        <v>39</v>
      </c>
      <c r="N2364">
        <v>137</v>
      </c>
      <c r="Q2364">
        <v>255.09</v>
      </c>
      <c r="R2364" t="s">
        <v>561</v>
      </c>
      <c r="S2364">
        <v>40.8735</v>
      </c>
      <c r="T2364">
        <v>-85.514194000000003</v>
      </c>
      <c r="U2364">
        <v>4.0940000000000003</v>
      </c>
      <c r="V2364">
        <v>1</v>
      </c>
      <c r="W2364">
        <v>7.5</v>
      </c>
      <c r="X2364">
        <v>0</v>
      </c>
      <c r="Y2364">
        <v>1489.91</v>
      </c>
      <c r="Z2364">
        <v>18006011001</v>
      </c>
      <c r="AA2364">
        <v>946.94453812399979</v>
      </c>
      <c r="AB2364" t="s">
        <v>53</v>
      </c>
      <c r="AC2364" t="s">
        <v>54</v>
      </c>
      <c r="AD2364" t="s">
        <v>54</v>
      </c>
      <c r="AE2364" t="s">
        <v>73</v>
      </c>
      <c r="AF2364" t="s">
        <v>10833</v>
      </c>
    </row>
    <row r="2365" spans="1:32" x14ac:dyDescent="0.25">
      <c r="A2365" t="s">
        <v>10834</v>
      </c>
      <c r="B2365" t="s">
        <v>10835</v>
      </c>
      <c r="C2365" t="s">
        <v>10835</v>
      </c>
      <c r="D2365" t="s">
        <v>10836</v>
      </c>
      <c r="E2365" t="s">
        <v>99</v>
      </c>
      <c r="F2365">
        <v>6</v>
      </c>
      <c r="G2365">
        <v>2022</v>
      </c>
      <c r="H2365" s="1">
        <v>44812.522737500003</v>
      </c>
      <c r="I2365" t="s">
        <v>8601</v>
      </c>
      <c r="J2365">
        <v>390.87</v>
      </c>
      <c r="K2365">
        <v>0</v>
      </c>
      <c r="L2365" t="s">
        <v>38</v>
      </c>
      <c r="M2365" t="s">
        <v>79</v>
      </c>
      <c r="Q2365">
        <v>390.87</v>
      </c>
      <c r="R2365" t="s">
        <v>94</v>
      </c>
      <c r="S2365">
        <v>28.624917</v>
      </c>
      <c r="T2365">
        <v>-96.629389000000003</v>
      </c>
      <c r="U2365">
        <v>1.619166667</v>
      </c>
      <c r="V2365">
        <v>1</v>
      </c>
      <c r="W2365">
        <v>2</v>
      </c>
      <c r="X2365">
        <v>0</v>
      </c>
      <c r="Y2365">
        <v>591.23</v>
      </c>
      <c r="Z2365">
        <v>48001220001</v>
      </c>
      <c r="AA2365">
        <v>595.48243070489991</v>
      </c>
      <c r="AB2365" t="s">
        <v>118</v>
      </c>
      <c r="AC2365" t="s">
        <v>54</v>
      </c>
      <c r="AD2365" t="s">
        <v>54</v>
      </c>
      <c r="AE2365" t="s">
        <v>65</v>
      </c>
      <c r="AF2365" t="s">
        <v>10837</v>
      </c>
    </row>
    <row r="2366" spans="1:32" x14ac:dyDescent="0.25">
      <c r="A2366" t="s">
        <v>10838</v>
      </c>
      <c r="B2366" t="s">
        <v>10839</v>
      </c>
      <c r="C2366" t="s">
        <v>10840</v>
      </c>
      <c r="D2366" t="s">
        <v>10841</v>
      </c>
      <c r="E2366" t="s">
        <v>629</v>
      </c>
      <c r="F2366">
        <v>6</v>
      </c>
      <c r="G2366">
        <v>2022</v>
      </c>
      <c r="H2366" s="1">
        <v>44973.774518923608</v>
      </c>
      <c r="I2366" t="s">
        <v>8601</v>
      </c>
      <c r="J2366">
        <v>389.62</v>
      </c>
      <c r="K2366">
        <v>0</v>
      </c>
      <c r="L2366" t="s">
        <v>38</v>
      </c>
      <c r="M2366" t="s">
        <v>51</v>
      </c>
      <c r="N2366">
        <v>302.04000000000002</v>
      </c>
      <c r="R2366" t="s">
        <v>214</v>
      </c>
      <c r="S2366">
        <v>32.700800000000001</v>
      </c>
      <c r="T2366">
        <v>-103.13496000000001</v>
      </c>
      <c r="Z2366">
        <v>35000027001</v>
      </c>
      <c r="AA2366">
        <v>1183.6806726550001</v>
      </c>
      <c r="AB2366" t="s">
        <v>41</v>
      </c>
      <c r="AC2366" t="s">
        <v>72</v>
      </c>
      <c r="AD2366" t="s">
        <v>537</v>
      </c>
      <c r="AE2366" t="s">
        <v>55</v>
      </c>
      <c r="AF2366" t="s">
        <v>10842</v>
      </c>
    </row>
    <row r="2367" spans="1:32" x14ac:dyDescent="0.25">
      <c r="A2367" t="s">
        <v>10843</v>
      </c>
      <c r="B2367" t="s">
        <v>10844</v>
      </c>
      <c r="C2367" t="s">
        <v>10844</v>
      </c>
      <c r="D2367" t="s">
        <v>3194</v>
      </c>
      <c r="E2367" t="s">
        <v>99</v>
      </c>
      <c r="F2367">
        <v>6</v>
      </c>
      <c r="G2367">
        <v>2022</v>
      </c>
      <c r="H2367" s="1">
        <v>44833.392662013888</v>
      </c>
      <c r="I2367" t="s">
        <v>8601</v>
      </c>
      <c r="J2367">
        <v>389.52</v>
      </c>
      <c r="K2367">
        <v>0</v>
      </c>
      <c r="L2367" t="s">
        <v>38</v>
      </c>
      <c r="M2367" t="s">
        <v>79</v>
      </c>
      <c r="Q2367">
        <v>389.52</v>
      </c>
      <c r="R2367" t="s">
        <v>94</v>
      </c>
      <c r="S2367">
        <v>30.571138000000001</v>
      </c>
      <c r="T2367">
        <v>-96.217744999999994</v>
      </c>
      <c r="U2367">
        <v>1.570079</v>
      </c>
      <c r="V2367">
        <v>1</v>
      </c>
      <c r="W2367">
        <v>5</v>
      </c>
      <c r="X2367">
        <v>2</v>
      </c>
      <c r="Y2367">
        <v>573.01681699999995</v>
      </c>
      <c r="Z2367">
        <v>48003041002</v>
      </c>
      <c r="AA2367">
        <v>852.25008431159995</v>
      </c>
      <c r="AB2367" t="s">
        <v>41</v>
      </c>
      <c r="AC2367" t="s">
        <v>54</v>
      </c>
      <c r="AD2367" t="s">
        <v>54</v>
      </c>
      <c r="AE2367" t="s">
        <v>65</v>
      </c>
      <c r="AF2367" t="s">
        <v>10845</v>
      </c>
    </row>
    <row r="2368" spans="1:32" x14ac:dyDescent="0.25">
      <c r="A2368" t="s">
        <v>10846</v>
      </c>
      <c r="B2368" t="s">
        <v>10847</v>
      </c>
      <c r="C2368" t="s">
        <v>10847</v>
      </c>
      <c r="D2368" t="s">
        <v>4194</v>
      </c>
      <c r="E2368" t="s">
        <v>99</v>
      </c>
      <c r="F2368">
        <v>6</v>
      </c>
      <c r="G2368">
        <v>2022</v>
      </c>
      <c r="H2368" s="1">
        <v>44811.557125590276</v>
      </c>
      <c r="I2368" t="s">
        <v>8601</v>
      </c>
      <c r="J2368">
        <v>387.78</v>
      </c>
      <c r="K2368">
        <v>0</v>
      </c>
      <c r="L2368" t="s">
        <v>38</v>
      </c>
      <c r="M2368" t="s">
        <v>79</v>
      </c>
      <c r="Q2368">
        <v>387.78</v>
      </c>
      <c r="R2368" t="s">
        <v>52</v>
      </c>
      <c r="S2368">
        <v>30.086068000000001</v>
      </c>
      <c r="T2368">
        <v>-93.741579999999999</v>
      </c>
      <c r="U2368">
        <v>3.2629999999999999</v>
      </c>
      <c r="V2368">
        <v>2</v>
      </c>
      <c r="W2368">
        <v>7</v>
      </c>
      <c r="X2368">
        <v>7</v>
      </c>
      <c r="Y2368">
        <v>1187.9880000000001</v>
      </c>
      <c r="Z2368">
        <v>48006015001</v>
      </c>
      <c r="AA2368">
        <v>987.00757627539997</v>
      </c>
      <c r="AB2368" t="s">
        <v>177</v>
      </c>
      <c r="AC2368" t="s">
        <v>54</v>
      </c>
      <c r="AD2368" t="s">
        <v>54</v>
      </c>
      <c r="AE2368" t="s">
        <v>55</v>
      </c>
      <c r="AF2368" t="s">
        <v>10848</v>
      </c>
    </row>
    <row r="2369" spans="1:32" x14ac:dyDescent="0.25">
      <c r="A2369" t="s">
        <v>10849</v>
      </c>
      <c r="B2369" t="s">
        <v>10850</v>
      </c>
      <c r="C2369" t="s">
        <v>10851</v>
      </c>
      <c r="D2369" t="s">
        <v>5395</v>
      </c>
      <c r="E2369" t="s">
        <v>111</v>
      </c>
      <c r="F2369">
        <v>4</v>
      </c>
      <c r="G2369">
        <v>2022</v>
      </c>
      <c r="H2369" s="1">
        <v>44972.641318159724</v>
      </c>
      <c r="I2369" t="s">
        <v>8601</v>
      </c>
      <c r="J2369">
        <v>386.7</v>
      </c>
      <c r="K2369">
        <v>0</v>
      </c>
      <c r="L2369" t="s">
        <v>38</v>
      </c>
      <c r="M2369" t="s">
        <v>473</v>
      </c>
      <c r="N2369">
        <v>163</v>
      </c>
      <c r="Q2369">
        <v>223.7</v>
      </c>
      <c r="R2369" t="s">
        <v>52</v>
      </c>
      <c r="S2369">
        <v>33.326382000000002</v>
      </c>
      <c r="T2369">
        <v>-84.132934000000006</v>
      </c>
      <c r="U2369">
        <v>1.5142500000000001</v>
      </c>
      <c r="V2369">
        <v>1</v>
      </c>
      <c r="W2369">
        <v>3</v>
      </c>
      <c r="X2369">
        <v>1.3029999999999999</v>
      </c>
      <c r="Y2369">
        <v>181.67699999999999</v>
      </c>
      <c r="AB2369" t="s">
        <v>41</v>
      </c>
      <c r="AC2369" t="s">
        <v>54</v>
      </c>
      <c r="AD2369" t="s">
        <v>54</v>
      </c>
      <c r="AE2369" t="s">
        <v>73</v>
      </c>
      <c r="AF2369" t="s">
        <v>10852</v>
      </c>
    </row>
    <row r="2370" spans="1:32" x14ac:dyDescent="0.25">
      <c r="A2370" t="s">
        <v>10853</v>
      </c>
      <c r="B2370" t="s">
        <v>10854</v>
      </c>
      <c r="C2370" t="s">
        <v>10855</v>
      </c>
      <c r="D2370" t="s">
        <v>10856</v>
      </c>
      <c r="E2370" t="s">
        <v>247</v>
      </c>
      <c r="F2370">
        <v>1</v>
      </c>
      <c r="G2370">
        <v>2022</v>
      </c>
      <c r="H2370" s="1">
        <v>44956.470014918981</v>
      </c>
      <c r="I2370" t="s">
        <v>8601</v>
      </c>
      <c r="J2370">
        <v>384.96</v>
      </c>
      <c r="K2370">
        <v>0</v>
      </c>
      <c r="L2370" t="s">
        <v>38</v>
      </c>
      <c r="M2370" t="s">
        <v>79</v>
      </c>
      <c r="Q2370">
        <v>384.96</v>
      </c>
      <c r="R2370" t="s">
        <v>94</v>
      </c>
      <c r="S2370">
        <v>41.717500000000001</v>
      </c>
      <c r="T2370">
        <v>-71.168888999999993</v>
      </c>
      <c r="U2370">
        <v>3.516666667</v>
      </c>
      <c r="V2370">
        <v>1</v>
      </c>
      <c r="W2370">
        <v>4.2</v>
      </c>
      <c r="X2370">
        <v>0</v>
      </c>
      <c r="Y2370">
        <v>1282.9000000000001</v>
      </c>
      <c r="Z2370">
        <v>25000030001</v>
      </c>
      <c r="AA2370">
        <v>1054.3863222573002</v>
      </c>
      <c r="AB2370" t="s">
        <v>41</v>
      </c>
      <c r="AC2370" t="s">
        <v>54</v>
      </c>
      <c r="AD2370" t="s">
        <v>54</v>
      </c>
      <c r="AE2370" t="s">
        <v>55</v>
      </c>
      <c r="AF2370" t="s">
        <v>10857</v>
      </c>
    </row>
    <row r="2371" spans="1:32" x14ac:dyDescent="0.25">
      <c r="A2371" t="s">
        <v>10858</v>
      </c>
      <c r="B2371" t="s">
        <v>10859</v>
      </c>
      <c r="C2371" t="s">
        <v>10860</v>
      </c>
      <c r="D2371" t="s">
        <v>10861</v>
      </c>
      <c r="E2371" t="s">
        <v>36</v>
      </c>
      <c r="F2371">
        <v>9</v>
      </c>
      <c r="G2371">
        <v>2022</v>
      </c>
      <c r="H2371" s="1">
        <v>44980.485507534722</v>
      </c>
      <c r="I2371" t="s">
        <v>8601</v>
      </c>
      <c r="J2371">
        <v>384</v>
      </c>
      <c r="K2371">
        <v>0</v>
      </c>
      <c r="L2371" t="s">
        <v>38</v>
      </c>
      <c r="M2371" t="s">
        <v>79</v>
      </c>
      <c r="Q2371">
        <v>384</v>
      </c>
      <c r="R2371" t="s">
        <v>52</v>
      </c>
      <c r="S2371">
        <v>38.584615999999997</v>
      </c>
      <c r="T2371">
        <v>-122.864284</v>
      </c>
      <c r="U2371">
        <v>0.76666666699999997</v>
      </c>
      <c r="V2371">
        <v>1</v>
      </c>
      <c r="W2371">
        <v>4</v>
      </c>
      <c r="X2371">
        <v>1.4</v>
      </c>
      <c r="Y2371">
        <v>279.83</v>
      </c>
      <c r="Z2371">
        <v>6001082001</v>
      </c>
      <c r="AA2371">
        <v>482.57750500549997</v>
      </c>
      <c r="AB2371" t="s">
        <v>54</v>
      </c>
      <c r="AC2371" t="s">
        <v>54</v>
      </c>
      <c r="AD2371" t="s">
        <v>54</v>
      </c>
      <c r="AE2371" t="s">
        <v>73</v>
      </c>
      <c r="AF2371" t="s">
        <v>10862</v>
      </c>
    </row>
    <row r="2372" spans="1:32" x14ac:dyDescent="0.25">
      <c r="A2372" t="s">
        <v>987</v>
      </c>
      <c r="B2372" t="s">
        <v>10863</v>
      </c>
      <c r="C2372" t="s">
        <v>10863</v>
      </c>
      <c r="D2372" t="s">
        <v>10864</v>
      </c>
      <c r="E2372" t="s">
        <v>99</v>
      </c>
      <c r="F2372">
        <v>6</v>
      </c>
      <c r="G2372">
        <v>2022</v>
      </c>
      <c r="H2372" s="1">
        <v>44826.340223194442</v>
      </c>
      <c r="I2372" t="s">
        <v>8601</v>
      </c>
      <c r="J2372">
        <v>381</v>
      </c>
      <c r="K2372">
        <v>0</v>
      </c>
      <c r="L2372" t="s">
        <v>38</v>
      </c>
      <c r="M2372" t="s">
        <v>79</v>
      </c>
      <c r="Q2372">
        <v>381</v>
      </c>
      <c r="R2372" t="s">
        <v>52</v>
      </c>
      <c r="S2372">
        <v>29.999002999999998</v>
      </c>
      <c r="T2372">
        <v>-95.265123000000003</v>
      </c>
      <c r="U2372">
        <v>2.083916667</v>
      </c>
      <c r="V2372">
        <v>1</v>
      </c>
      <c r="W2372">
        <v>5.53</v>
      </c>
      <c r="X2372">
        <v>0</v>
      </c>
      <c r="Y2372">
        <v>760.96199999999999</v>
      </c>
      <c r="AB2372" t="s">
        <v>41</v>
      </c>
      <c r="AC2372" t="s">
        <v>54</v>
      </c>
      <c r="AD2372" t="s">
        <v>54</v>
      </c>
      <c r="AE2372" t="s">
        <v>73</v>
      </c>
      <c r="AF2372" t="s">
        <v>10865</v>
      </c>
    </row>
    <row r="2373" spans="1:32" x14ac:dyDescent="0.25">
      <c r="A2373" t="s">
        <v>10866</v>
      </c>
      <c r="B2373" t="s">
        <v>10867</v>
      </c>
      <c r="C2373" t="s">
        <v>10868</v>
      </c>
      <c r="D2373" t="s">
        <v>10869</v>
      </c>
      <c r="E2373" t="s">
        <v>600</v>
      </c>
      <c r="F2373">
        <v>4</v>
      </c>
      <c r="G2373">
        <v>2022</v>
      </c>
      <c r="H2373" s="1">
        <v>44951.436609375</v>
      </c>
      <c r="I2373" t="s">
        <v>8601</v>
      </c>
      <c r="J2373">
        <v>380.63</v>
      </c>
      <c r="K2373">
        <v>0</v>
      </c>
      <c r="L2373" t="s">
        <v>38</v>
      </c>
      <c r="M2373" t="s">
        <v>79</v>
      </c>
      <c r="Q2373">
        <v>380.63</v>
      </c>
      <c r="R2373" t="s">
        <v>52</v>
      </c>
      <c r="S2373">
        <v>28.029250000000001</v>
      </c>
      <c r="T2373">
        <v>-82.654111</v>
      </c>
      <c r="U2373">
        <v>0.209166667</v>
      </c>
      <c r="V2373">
        <v>1</v>
      </c>
      <c r="W2373">
        <v>2.25</v>
      </c>
      <c r="X2373">
        <v>0.19700000000000001</v>
      </c>
      <c r="Y2373">
        <v>83.29090909</v>
      </c>
      <c r="Z2373">
        <v>12000074001</v>
      </c>
      <c r="AA2373">
        <v>602.7666194597</v>
      </c>
      <c r="AB2373" t="s">
        <v>54</v>
      </c>
      <c r="AC2373" t="s">
        <v>64</v>
      </c>
      <c r="AD2373" t="s">
        <v>54</v>
      </c>
      <c r="AE2373" t="s">
        <v>73</v>
      </c>
      <c r="AF2373" t="s">
        <v>10870</v>
      </c>
    </row>
    <row r="2374" spans="1:32" x14ac:dyDescent="0.25">
      <c r="A2374" t="s">
        <v>10871</v>
      </c>
      <c r="B2374" t="s">
        <v>10872</v>
      </c>
      <c r="C2374" t="s">
        <v>10873</v>
      </c>
      <c r="D2374" t="s">
        <v>606</v>
      </c>
      <c r="E2374" t="s">
        <v>111</v>
      </c>
      <c r="F2374">
        <v>4</v>
      </c>
      <c r="G2374">
        <v>2022</v>
      </c>
      <c r="H2374" s="1">
        <v>44957.419457476855</v>
      </c>
      <c r="I2374" t="s">
        <v>8601</v>
      </c>
      <c r="J2374">
        <v>379.19</v>
      </c>
      <c r="K2374">
        <v>0</v>
      </c>
      <c r="L2374" t="s">
        <v>38</v>
      </c>
      <c r="M2374" t="s">
        <v>51</v>
      </c>
      <c r="N2374">
        <v>379.19</v>
      </c>
      <c r="R2374" t="s">
        <v>52</v>
      </c>
      <c r="S2374">
        <v>33.540139000000003</v>
      </c>
      <c r="T2374">
        <v>-82.051444000000004</v>
      </c>
      <c r="U2374">
        <v>3.225333333</v>
      </c>
      <c r="V2374">
        <v>1</v>
      </c>
      <c r="W2374">
        <v>4.5999999999999996</v>
      </c>
      <c r="X2374">
        <v>3.55</v>
      </c>
      <c r="Y2374">
        <v>1176.905</v>
      </c>
      <c r="Z2374">
        <v>13000328002</v>
      </c>
      <c r="AA2374">
        <v>1404.0273824877002</v>
      </c>
      <c r="AB2374" t="s">
        <v>41</v>
      </c>
      <c r="AC2374" t="s">
        <v>54</v>
      </c>
      <c r="AD2374" t="s">
        <v>54</v>
      </c>
      <c r="AE2374" t="s">
        <v>73</v>
      </c>
      <c r="AF2374" t="s">
        <v>10874</v>
      </c>
    </row>
    <row r="2375" spans="1:32" x14ac:dyDescent="0.25">
      <c r="A2375" t="s">
        <v>10875</v>
      </c>
      <c r="B2375" t="s">
        <v>10876</v>
      </c>
      <c r="C2375" t="s">
        <v>10877</v>
      </c>
      <c r="D2375" t="s">
        <v>10878</v>
      </c>
      <c r="E2375" t="s">
        <v>1948</v>
      </c>
      <c r="F2375">
        <v>6</v>
      </c>
      <c r="G2375">
        <v>2022</v>
      </c>
      <c r="H2375" s="1">
        <v>44986.640808935183</v>
      </c>
      <c r="I2375" t="s">
        <v>8601</v>
      </c>
      <c r="J2375">
        <v>377.23</v>
      </c>
      <c r="K2375">
        <v>0</v>
      </c>
      <c r="L2375" t="s">
        <v>38</v>
      </c>
      <c r="M2375" t="s">
        <v>79</v>
      </c>
      <c r="Q2375">
        <v>399.19</v>
      </c>
      <c r="R2375" t="s">
        <v>94</v>
      </c>
      <c r="S2375">
        <v>30.187221999999998</v>
      </c>
      <c r="T2375">
        <v>-93.305194</v>
      </c>
      <c r="U2375">
        <v>5.41</v>
      </c>
      <c r="V2375">
        <v>1</v>
      </c>
      <c r="W2375">
        <v>9</v>
      </c>
      <c r="X2375">
        <v>0</v>
      </c>
      <c r="Y2375">
        <v>1978.73</v>
      </c>
      <c r="Z2375">
        <v>22001310001</v>
      </c>
      <c r="AA2375">
        <v>1620.7319979429999</v>
      </c>
      <c r="AB2375" t="s">
        <v>41</v>
      </c>
      <c r="AC2375" t="s">
        <v>54</v>
      </c>
      <c r="AD2375" t="s">
        <v>54</v>
      </c>
      <c r="AE2375" t="s">
        <v>55</v>
      </c>
      <c r="AF2375" t="s">
        <v>10879</v>
      </c>
    </row>
    <row r="2376" spans="1:32" x14ac:dyDescent="0.25">
      <c r="A2376" t="s">
        <v>10880</v>
      </c>
      <c r="B2376" t="s">
        <v>10881</v>
      </c>
      <c r="C2376" t="s">
        <v>10881</v>
      </c>
      <c r="D2376" t="s">
        <v>5832</v>
      </c>
      <c r="E2376" t="s">
        <v>99</v>
      </c>
      <c r="F2376">
        <v>6</v>
      </c>
      <c r="G2376">
        <v>2022</v>
      </c>
      <c r="H2376" s="1">
        <v>44812.468060324078</v>
      </c>
      <c r="I2376" t="s">
        <v>8601</v>
      </c>
      <c r="J2376">
        <v>376.53</v>
      </c>
      <c r="K2376">
        <v>0</v>
      </c>
      <c r="L2376" t="s">
        <v>38</v>
      </c>
      <c r="M2376" t="s">
        <v>79</v>
      </c>
      <c r="Q2376">
        <v>376.53</v>
      </c>
      <c r="R2376" t="s">
        <v>86</v>
      </c>
      <c r="S2376">
        <v>30.772434000000001</v>
      </c>
      <c r="T2376">
        <v>-95.512743999999998</v>
      </c>
      <c r="U2376">
        <v>2.4183333330000001</v>
      </c>
      <c r="V2376">
        <v>1</v>
      </c>
      <c r="W2376">
        <v>4.5</v>
      </c>
      <c r="X2376">
        <v>4.1500000000000004</v>
      </c>
      <c r="Y2376">
        <v>882.39</v>
      </c>
      <c r="AB2376" t="s">
        <v>41</v>
      </c>
      <c r="AC2376" t="s">
        <v>54</v>
      </c>
      <c r="AD2376" t="s">
        <v>54</v>
      </c>
      <c r="AE2376" t="s">
        <v>73</v>
      </c>
      <c r="AF2376" t="s">
        <v>10882</v>
      </c>
    </row>
    <row r="2377" spans="1:32" x14ac:dyDescent="0.25">
      <c r="A2377" t="s">
        <v>10883</v>
      </c>
      <c r="B2377" t="s">
        <v>10884</v>
      </c>
      <c r="C2377" t="s">
        <v>10885</v>
      </c>
      <c r="D2377" t="s">
        <v>10886</v>
      </c>
      <c r="E2377" t="s">
        <v>36</v>
      </c>
      <c r="F2377">
        <v>9</v>
      </c>
      <c r="G2377">
        <v>2022</v>
      </c>
      <c r="H2377" s="1">
        <v>44970.552373935185</v>
      </c>
      <c r="I2377" t="s">
        <v>8601</v>
      </c>
      <c r="J2377">
        <v>376</v>
      </c>
      <c r="K2377">
        <v>1</v>
      </c>
      <c r="L2377" t="s">
        <v>51</v>
      </c>
      <c r="M2377" t="s">
        <v>51</v>
      </c>
      <c r="N2377">
        <v>376</v>
      </c>
      <c r="R2377" t="s">
        <v>52</v>
      </c>
      <c r="S2377">
        <v>35.768422999999999</v>
      </c>
      <c r="T2377">
        <v>-119.303111</v>
      </c>
      <c r="Z2377">
        <v>6005042003</v>
      </c>
      <c r="AA2377">
        <v>1591.5952429238</v>
      </c>
      <c r="AB2377" t="s">
        <v>2028</v>
      </c>
      <c r="AC2377" t="s">
        <v>54</v>
      </c>
      <c r="AD2377" t="s">
        <v>54</v>
      </c>
      <c r="AE2377" t="s">
        <v>73</v>
      </c>
      <c r="AF2377" t="s">
        <v>10887</v>
      </c>
    </row>
    <row r="2378" spans="1:32" x14ac:dyDescent="0.25">
      <c r="A2378" t="s">
        <v>10888</v>
      </c>
      <c r="B2378" t="s">
        <v>10889</v>
      </c>
      <c r="C2378" t="s">
        <v>10890</v>
      </c>
      <c r="D2378" t="s">
        <v>1088</v>
      </c>
      <c r="E2378" t="s">
        <v>1665</v>
      </c>
      <c r="F2378">
        <v>8</v>
      </c>
      <c r="G2378">
        <v>2022</v>
      </c>
      <c r="H2378" s="1">
        <v>44972.462737060188</v>
      </c>
      <c r="I2378" t="s">
        <v>8601</v>
      </c>
      <c r="J2378">
        <v>376</v>
      </c>
      <c r="K2378">
        <v>0</v>
      </c>
      <c r="L2378" t="s">
        <v>38</v>
      </c>
      <c r="M2378" t="s">
        <v>51</v>
      </c>
      <c r="N2378">
        <v>339</v>
      </c>
      <c r="R2378" t="s">
        <v>86</v>
      </c>
      <c r="S2378">
        <v>43.032029999999999</v>
      </c>
      <c r="T2378">
        <v>-108.38064</v>
      </c>
      <c r="U2378">
        <v>1.638083333</v>
      </c>
      <c r="V2378">
        <v>1</v>
      </c>
      <c r="W2378">
        <v>0</v>
      </c>
      <c r="X2378">
        <v>0</v>
      </c>
      <c r="Y2378">
        <v>598.24599999999998</v>
      </c>
      <c r="Z2378">
        <v>56000054001</v>
      </c>
      <c r="AA2378">
        <v>1220.1016164289999</v>
      </c>
      <c r="AB2378" t="s">
        <v>118</v>
      </c>
      <c r="AC2378" t="s">
        <v>144</v>
      </c>
      <c r="AD2378" t="s">
        <v>54</v>
      </c>
      <c r="AE2378" t="s">
        <v>73</v>
      </c>
      <c r="AF2378" t="s">
        <v>10891</v>
      </c>
    </row>
    <row r="2379" spans="1:32" x14ac:dyDescent="0.25">
      <c r="A2379" t="s">
        <v>10892</v>
      </c>
      <c r="B2379" t="s">
        <v>10893</v>
      </c>
      <c r="C2379" t="s">
        <v>10894</v>
      </c>
      <c r="D2379" t="s">
        <v>10895</v>
      </c>
      <c r="E2379" t="s">
        <v>525</v>
      </c>
      <c r="F2379">
        <v>2</v>
      </c>
      <c r="G2379">
        <v>2022</v>
      </c>
      <c r="H2379" s="1">
        <v>44978.671173055554</v>
      </c>
      <c r="I2379" t="s">
        <v>8601</v>
      </c>
      <c r="J2379">
        <v>375</v>
      </c>
      <c r="K2379">
        <v>0</v>
      </c>
      <c r="L2379" t="s">
        <v>38</v>
      </c>
      <c r="M2379" t="s">
        <v>79</v>
      </c>
      <c r="Q2379">
        <v>375</v>
      </c>
      <c r="R2379" t="s">
        <v>94</v>
      </c>
      <c r="S2379">
        <v>40.822285000000001</v>
      </c>
      <c r="T2379">
        <v>-74.389944999999997</v>
      </c>
      <c r="U2379">
        <v>1.9908333330000001</v>
      </c>
      <c r="V2379">
        <v>1</v>
      </c>
      <c r="W2379">
        <v>4.6100000000000003</v>
      </c>
      <c r="X2379">
        <v>0</v>
      </c>
      <c r="Y2379">
        <v>726.45</v>
      </c>
      <c r="Z2379">
        <v>34001043001</v>
      </c>
      <c r="AA2379">
        <v>1158.1860120132003</v>
      </c>
      <c r="AB2379" t="s">
        <v>53</v>
      </c>
      <c r="AC2379" t="s">
        <v>42</v>
      </c>
      <c r="AD2379" t="s">
        <v>54</v>
      </c>
      <c r="AE2379" t="s">
        <v>55</v>
      </c>
      <c r="AF2379" t="s">
        <v>10896</v>
      </c>
    </row>
    <row r="2380" spans="1:32" x14ac:dyDescent="0.25">
      <c r="A2380" t="s">
        <v>10897</v>
      </c>
      <c r="B2380" t="s">
        <v>10898</v>
      </c>
      <c r="C2380" t="s">
        <v>10898</v>
      </c>
      <c r="D2380" t="s">
        <v>3430</v>
      </c>
      <c r="E2380" t="s">
        <v>99</v>
      </c>
      <c r="F2380">
        <v>6</v>
      </c>
      <c r="G2380">
        <v>2022</v>
      </c>
      <c r="H2380" s="1">
        <v>44826.729172361112</v>
      </c>
      <c r="I2380" t="s">
        <v>8601</v>
      </c>
      <c r="J2380">
        <v>374.8</v>
      </c>
      <c r="K2380">
        <v>0</v>
      </c>
      <c r="L2380" t="s">
        <v>38</v>
      </c>
      <c r="M2380" t="s">
        <v>79</v>
      </c>
      <c r="Q2380">
        <v>374.8</v>
      </c>
      <c r="R2380" t="s">
        <v>94</v>
      </c>
      <c r="S2380">
        <v>27.596667</v>
      </c>
      <c r="T2380">
        <v>-99.468638999999996</v>
      </c>
      <c r="U2380">
        <v>1.3690833330000001</v>
      </c>
      <c r="V2380">
        <v>2</v>
      </c>
      <c r="W2380">
        <v>2.9260000000000002</v>
      </c>
      <c r="X2380">
        <v>0</v>
      </c>
      <c r="Y2380">
        <v>502.42599999999999</v>
      </c>
      <c r="Z2380">
        <v>48001125003</v>
      </c>
      <c r="AA2380">
        <v>331.24848362453002</v>
      </c>
      <c r="AB2380" t="s">
        <v>54</v>
      </c>
      <c r="AC2380" t="s">
        <v>64</v>
      </c>
      <c r="AD2380" t="s">
        <v>54</v>
      </c>
      <c r="AE2380" t="s">
        <v>73</v>
      </c>
      <c r="AF2380" t="s">
        <v>10899</v>
      </c>
    </row>
    <row r="2381" spans="1:32" x14ac:dyDescent="0.25">
      <c r="A2381" t="s">
        <v>10900</v>
      </c>
      <c r="B2381" t="s">
        <v>10901</v>
      </c>
      <c r="C2381" t="s">
        <v>10902</v>
      </c>
      <c r="D2381" t="s">
        <v>10903</v>
      </c>
      <c r="E2381" t="s">
        <v>213</v>
      </c>
      <c r="F2381">
        <v>3</v>
      </c>
      <c r="G2381">
        <v>2022</v>
      </c>
      <c r="H2381" s="1">
        <v>44932.467992384256</v>
      </c>
      <c r="I2381" t="s">
        <v>8601</v>
      </c>
      <c r="J2381">
        <v>374.49</v>
      </c>
      <c r="K2381">
        <v>0</v>
      </c>
      <c r="L2381" t="s">
        <v>38</v>
      </c>
      <c r="M2381" t="s">
        <v>79</v>
      </c>
      <c r="Q2381">
        <v>374.49</v>
      </c>
      <c r="R2381" t="s">
        <v>94</v>
      </c>
      <c r="S2381">
        <v>41.042430000000003</v>
      </c>
      <c r="T2381">
        <v>-76.262219999999999</v>
      </c>
      <c r="U2381">
        <v>1.1294249999999999</v>
      </c>
      <c r="V2381">
        <v>1</v>
      </c>
      <c r="W2381">
        <v>2.2000000000000002</v>
      </c>
      <c r="X2381">
        <v>0</v>
      </c>
      <c r="Y2381">
        <v>412.05149999999998</v>
      </c>
      <c r="Z2381">
        <v>42004027001</v>
      </c>
      <c r="AA2381">
        <v>1087.1651716538995</v>
      </c>
      <c r="AB2381" t="s">
        <v>544</v>
      </c>
      <c r="AC2381" t="s">
        <v>54</v>
      </c>
      <c r="AD2381" t="s">
        <v>54</v>
      </c>
      <c r="AE2381" t="s">
        <v>73</v>
      </c>
      <c r="AF2381" t="s">
        <v>10904</v>
      </c>
    </row>
    <row r="2382" spans="1:32" x14ac:dyDescent="0.25">
      <c r="A2382" t="s">
        <v>10905</v>
      </c>
      <c r="B2382" t="s">
        <v>10906</v>
      </c>
      <c r="C2382" t="s">
        <v>10906</v>
      </c>
      <c r="D2382" t="s">
        <v>720</v>
      </c>
      <c r="E2382" t="s">
        <v>99</v>
      </c>
      <c r="F2382">
        <v>6</v>
      </c>
      <c r="G2382">
        <v>2022</v>
      </c>
      <c r="H2382" s="1">
        <v>44831.476042997689</v>
      </c>
      <c r="I2382" t="s">
        <v>8601</v>
      </c>
      <c r="J2382">
        <v>370.17</v>
      </c>
      <c r="K2382">
        <v>0</v>
      </c>
      <c r="L2382" t="s">
        <v>38</v>
      </c>
      <c r="M2382" t="s">
        <v>51</v>
      </c>
      <c r="N2382">
        <v>370.17</v>
      </c>
      <c r="R2382" t="s">
        <v>52</v>
      </c>
      <c r="S2382">
        <v>29.569102999999998</v>
      </c>
      <c r="T2382">
        <v>-95.754282000000003</v>
      </c>
      <c r="U2382">
        <v>1.684574083</v>
      </c>
      <c r="V2382">
        <v>1</v>
      </c>
      <c r="W2382">
        <v>6</v>
      </c>
      <c r="X2382">
        <v>3</v>
      </c>
      <c r="Y2382">
        <v>614.85765000000004</v>
      </c>
      <c r="Z2382">
        <v>48007020002</v>
      </c>
      <c r="AB2382" t="s">
        <v>41</v>
      </c>
      <c r="AC2382" t="s">
        <v>54</v>
      </c>
      <c r="AD2382" t="s">
        <v>54</v>
      </c>
      <c r="AE2382" t="s">
        <v>73</v>
      </c>
      <c r="AF2382" t="s">
        <v>10907</v>
      </c>
    </row>
    <row r="2383" spans="1:32" x14ac:dyDescent="0.25">
      <c r="A2383" t="s">
        <v>10908</v>
      </c>
      <c r="B2383" t="s">
        <v>10909</v>
      </c>
      <c r="C2383" t="s">
        <v>10910</v>
      </c>
      <c r="D2383" t="s">
        <v>10911</v>
      </c>
      <c r="E2383" t="s">
        <v>117</v>
      </c>
      <c r="F2383">
        <v>5</v>
      </c>
      <c r="G2383">
        <v>2022</v>
      </c>
      <c r="H2383" s="1">
        <v>44967.541570752313</v>
      </c>
      <c r="I2383" t="s">
        <v>8601</v>
      </c>
      <c r="J2383">
        <v>367.21</v>
      </c>
      <c r="K2383">
        <v>0</v>
      </c>
      <c r="L2383" t="s">
        <v>38</v>
      </c>
      <c r="M2383" t="s">
        <v>51</v>
      </c>
      <c r="N2383">
        <v>367.21</v>
      </c>
      <c r="R2383" t="s">
        <v>52</v>
      </c>
      <c r="S2383">
        <v>42.413716000000001</v>
      </c>
      <c r="T2383">
        <v>-87.958670999999995</v>
      </c>
      <c r="U2383">
        <v>0.81899999999999995</v>
      </c>
      <c r="V2383">
        <v>1</v>
      </c>
      <c r="W2383">
        <v>7.8</v>
      </c>
      <c r="X2383">
        <v>2.1</v>
      </c>
      <c r="Y2383">
        <v>298.96699999999998</v>
      </c>
      <c r="Z2383">
        <v>17000703002</v>
      </c>
      <c r="AA2383">
        <v>506.25111845859999</v>
      </c>
      <c r="AB2383" t="s">
        <v>41</v>
      </c>
      <c r="AC2383" t="s">
        <v>54</v>
      </c>
      <c r="AD2383" t="s">
        <v>54</v>
      </c>
      <c r="AE2383" t="s">
        <v>55</v>
      </c>
      <c r="AF2383" t="s">
        <v>10912</v>
      </c>
    </row>
    <row r="2384" spans="1:32" x14ac:dyDescent="0.25">
      <c r="A2384" t="s">
        <v>10913</v>
      </c>
      <c r="B2384" t="s">
        <v>10914</v>
      </c>
      <c r="C2384" t="s">
        <v>10914</v>
      </c>
      <c r="D2384" t="s">
        <v>8644</v>
      </c>
      <c r="E2384" t="s">
        <v>99</v>
      </c>
      <c r="F2384">
        <v>6</v>
      </c>
      <c r="G2384">
        <v>2022</v>
      </c>
      <c r="H2384" s="1">
        <v>44819.345344166664</v>
      </c>
      <c r="I2384" t="s">
        <v>8601</v>
      </c>
      <c r="J2384">
        <v>367.2</v>
      </c>
      <c r="K2384">
        <v>0</v>
      </c>
      <c r="L2384" t="s">
        <v>38</v>
      </c>
      <c r="M2384" t="s">
        <v>79</v>
      </c>
      <c r="Q2384">
        <v>367.2</v>
      </c>
      <c r="R2384" t="s">
        <v>94</v>
      </c>
      <c r="S2384">
        <v>32.937123</v>
      </c>
      <c r="T2384">
        <v>-96.738727999999995</v>
      </c>
      <c r="U2384">
        <v>2.0565833329999998</v>
      </c>
      <c r="V2384">
        <v>1</v>
      </c>
      <c r="W2384">
        <v>4.75</v>
      </c>
      <c r="X2384">
        <v>0</v>
      </c>
      <c r="Y2384">
        <v>750.41499999999996</v>
      </c>
      <c r="Z2384">
        <v>48004354011</v>
      </c>
      <c r="AA2384">
        <v>1402.2063352990001</v>
      </c>
      <c r="AB2384" t="s">
        <v>54</v>
      </c>
      <c r="AC2384" t="s">
        <v>54</v>
      </c>
      <c r="AD2384" t="s">
        <v>54</v>
      </c>
      <c r="AE2384" t="s">
        <v>73</v>
      </c>
      <c r="AF2384" t="s">
        <v>10915</v>
      </c>
    </row>
    <row r="2385" spans="1:32" x14ac:dyDescent="0.25">
      <c r="A2385" t="s">
        <v>10916</v>
      </c>
      <c r="B2385" t="s">
        <v>10917</v>
      </c>
      <c r="C2385" t="s">
        <v>10917</v>
      </c>
      <c r="D2385" t="s">
        <v>10918</v>
      </c>
      <c r="E2385" t="s">
        <v>99</v>
      </c>
      <c r="F2385">
        <v>6</v>
      </c>
      <c r="G2385">
        <v>2022</v>
      </c>
      <c r="H2385" s="1">
        <v>44816.264974930556</v>
      </c>
      <c r="I2385" t="s">
        <v>8601</v>
      </c>
      <c r="J2385">
        <v>364.56</v>
      </c>
      <c r="K2385">
        <v>0</v>
      </c>
      <c r="L2385" t="s">
        <v>38</v>
      </c>
      <c r="M2385" t="s">
        <v>79</v>
      </c>
      <c r="Q2385">
        <v>364.56060000000002</v>
      </c>
      <c r="R2385" t="s">
        <v>52</v>
      </c>
      <c r="S2385">
        <v>29.127751</v>
      </c>
      <c r="T2385">
        <v>-99.887307000000007</v>
      </c>
      <c r="U2385">
        <v>0.3095</v>
      </c>
      <c r="V2385">
        <v>3</v>
      </c>
      <c r="W2385">
        <v>2.44</v>
      </c>
      <c r="X2385">
        <v>0.97</v>
      </c>
      <c r="Y2385">
        <v>75.254000000000005</v>
      </c>
      <c r="Z2385">
        <v>48008030001</v>
      </c>
      <c r="AA2385">
        <v>633.72442166760004</v>
      </c>
      <c r="AB2385" t="s">
        <v>41</v>
      </c>
      <c r="AC2385" t="s">
        <v>54</v>
      </c>
      <c r="AD2385" t="s">
        <v>54</v>
      </c>
      <c r="AE2385" t="s">
        <v>73</v>
      </c>
      <c r="AF2385" t="s">
        <v>10919</v>
      </c>
    </row>
    <row r="2386" spans="1:32" x14ac:dyDescent="0.25">
      <c r="A2386" t="s">
        <v>10920</v>
      </c>
      <c r="B2386" t="s">
        <v>10921</v>
      </c>
      <c r="C2386" t="s">
        <v>10922</v>
      </c>
      <c r="D2386" t="s">
        <v>10923</v>
      </c>
      <c r="E2386" t="s">
        <v>600</v>
      </c>
      <c r="F2386">
        <v>4</v>
      </c>
      <c r="G2386">
        <v>2022</v>
      </c>
      <c r="H2386" s="1">
        <v>44986.498984189813</v>
      </c>
      <c r="I2386" t="s">
        <v>8601</v>
      </c>
      <c r="J2386">
        <v>364.49</v>
      </c>
      <c r="K2386">
        <v>0</v>
      </c>
      <c r="L2386" t="s">
        <v>38</v>
      </c>
      <c r="M2386" t="s">
        <v>79</v>
      </c>
      <c r="Q2386">
        <v>364.49</v>
      </c>
      <c r="R2386" t="s">
        <v>52</v>
      </c>
      <c r="S2386">
        <v>28.07159</v>
      </c>
      <c r="T2386">
        <v>-80.644620000000003</v>
      </c>
      <c r="Z2386">
        <v>12000095001</v>
      </c>
      <c r="AA2386">
        <v>910.52359435000005</v>
      </c>
      <c r="AB2386" t="s">
        <v>53</v>
      </c>
      <c r="AC2386" t="s">
        <v>54</v>
      </c>
      <c r="AD2386" t="s">
        <v>54</v>
      </c>
      <c r="AE2386" t="s">
        <v>73</v>
      </c>
      <c r="AF2386" t="s">
        <v>10924</v>
      </c>
    </row>
    <row r="2387" spans="1:32" x14ac:dyDescent="0.25">
      <c r="A2387" t="s">
        <v>7378</v>
      </c>
      <c r="B2387" t="s">
        <v>10925</v>
      </c>
      <c r="C2387" t="s">
        <v>10926</v>
      </c>
      <c r="D2387" t="s">
        <v>7381</v>
      </c>
      <c r="E2387" t="s">
        <v>136</v>
      </c>
      <c r="F2387">
        <v>4</v>
      </c>
      <c r="G2387">
        <v>2022</v>
      </c>
      <c r="H2387" s="1">
        <v>44971.566544259258</v>
      </c>
      <c r="I2387" t="s">
        <v>8601</v>
      </c>
      <c r="J2387">
        <v>363.3</v>
      </c>
      <c r="K2387">
        <v>0</v>
      </c>
      <c r="L2387" t="s">
        <v>38</v>
      </c>
      <c r="M2387" t="s">
        <v>51</v>
      </c>
      <c r="N2387">
        <v>363.3</v>
      </c>
      <c r="R2387" t="s">
        <v>52</v>
      </c>
      <c r="S2387">
        <v>35.166111000000001</v>
      </c>
      <c r="T2387">
        <v>-81.199444</v>
      </c>
      <c r="U2387">
        <v>0</v>
      </c>
      <c r="V2387">
        <v>1</v>
      </c>
      <c r="W2387">
        <v>6</v>
      </c>
      <c r="X2387">
        <v>0</v>
      </c>
      <c r="Y2387">
        <v>0</v>
      </c>
      <c r="Z2387">
        <v>37003601003</v>
      </c>
      <c r="AA2387">
        <v>1729.9948292649999</v>
      </c>
      <c r="AB2387" t="s">
        <v>53</v>
      </c>
      <c r="AC2387" t="s">
        <v>72</v>
      </c>
      <c r="AD2387" t="s">
        <v>54</v>
      </c>
      <c r="AE2387" t="s">
        <v>65</v>
      </c>
      <c r="AF2387" t="s">
        <v>10927</v>
      </c>
    </row>
    <row r="2388" spans="1:32" x14ac:dyDescent="0.25">
      <c r="A2388" t="s">
        <v>10928</v>
      </c>
      <c r="B2388" t="s">
        <v>10929</v>
      </c>
      <c r="C2388" t="s">
        <v>10930</v>
      </c>
      <c r="D2388" t="s">
        <v>10931</v>
      </c>
      <c r="E2388" t="s">
        <v>525</v>
      </c>
      <c r="F2388">
        <v>2</v>
      </c>
      <c r="G2388">
        <v>2022</v>
      </c>
      <c r="H2388" s="1">
        <v>44960.405655937502</v>
      </c>
      <c r="I2388" t="s">
        <v>8601</v>
      </c>
      <c r="J2388">
        <v>362.98</v>
      </c>
      <c r="K2388">
        <v>0</v>
      </c>
      <c r="L2388" t="s">
        <v>38</v>
      </c>
      <c r="M2388" t="s">
        <v>607</v>
      </c>
      <c r="N2388">
        <v>192.1431</v>
      </c>
      <c r="P2388">
        <v>170.8398</v>
      </c>
      <c r="R2388" t="s">
        <v>86</v>
      </c>
      <c r="S2388">
        <v>39.919379999999997</v>
      </c>
      <c r="T2388">
        <v>-74.806970000000007</v>
      </c>
      <c r="U2388">
        <v>1.057108333</v>
      </c>
      <c r="V2388">
        <v>1</v>
      </c>
      <c r="W2388">
        <v>0</v>
      </c>
      <c r="X2388">
        <v>0</v>
      </c>
      <c r="Y2388">
        <v>385.6046</v>
      </c>
      <c r="Z2388">
        <v>34007290001</v>
      </c>
      <c r="AA2388">
        <v>685.26005710780998</v>
      </c>
      <c r="AB2388" t="s">
        <v>54</v>
      </c>
      <c r="AC2388" t="s">
        <v>54</v>
      </c>
      <c r="AD2388" t="s">
        <v>54</v>
      </c>
      <c r="AE2388" t="s">
        <v>55</v>
      </c>
      <c r="AF2388" t="s">
        <v>10932</v>
      </c>
    </row>
    <row r="2389" spans="1:32" x14ac:dyDescent="0.25">
      <c r="A2389" t="s">
        <v>10933</v>
      </c>
      <c r="B2389" t="s">
        <v>10934</v>
      </c>
      <c r="C2389" t="s">
        <v>10935</v>
      </c>
      <c r="D2389" t="s">
        <v>10936</v>
      </c>
      <c r="E2389" t="s">
        <v>525</v>
      </c>
      <c r="F2389">
        <v>2</v>
      </c>
      <c r="G2389">
        <v>2022</v>
      </c>
      <c r="H2389" s="1">
        <v>44967.426836203704</v>
      </c>
      <c r="I2389" t="s">
        <v>8601</v>
      </c>
      <c r="J2389">
        <v>358.7</v>
      </c>
      <c r="K2389">
        <v>0</v>
      </c>
      <c r="L2389" t="s">
        <v>38</v>
      </c>
      <c r="M2389" t="s">
        <v>79</v>
      </c>
      <c r="Q2389">
        <v>358.7</v>
      </c>
      <c r="R2389" t="s">
        <v>94</v>
      </c>
      <c r="S2389">
        <v>40.812432999999999</v>
      </c>
      <c r="T2389">
        <v>-74.494710999999995</v>
      </c>
      <c r="U2389">
        <v>1.2733333330000001</v>
      </c>
      <c r="V2389">
        <v>1</v>
      </c>
      <c r="W2389">
        <v>3.3</v>
      </c>
      <c r="X2389">
        <v>0</v>
      </c>
      <c r="Y2389">
        <v>464.35</v>
      </c>
      <c r="Z2389">
        <v>34001305002</v>
      </c>
      <c r="AA2389">
        <v>943.12033902772998</v>
      </c>
      <c r="AB2389" t="s">
        <v>54</v>
      </c>
      <c r="AC2389" t="s">
        <v>54</v>
      </c>
      <c r="AD2389" t="s">
        <v>54</v>
      </c>
      <c r="AE2389" t="s">
        <v>73</v>
      </c>
      <c r="AF2389" t="s">
        <v>10937</v>
      </c>
    </row>
    <row r="2390" spans="1:32" x14ac:dyDescent="0.25">
      <c r="A2390" t="s">
        <v>10938</v>
      </c>
      <c r="B2390" t="s">
        <v>10939</v>
      </c>
      <c r="C2390" t="s">
        <v>10940</v>
      </c>
      <c r="D2390" t="s">
        <v>10941</v>
      </c>
      <c r="E2390" t="s">
        <v>117</v>
      </c>
      <c r="F2390">
        <v>5</v>
      </c>
      <c r="G2390">
        <v>2022</v>
      </c>
      <c r="H2390" s="1">
        <v>44936.485705706022</v>
      </c>
      <c r="I2390" t="s">
        <v>8601</v>
      </c>
      <c r="J2390">
        <v>358</v>
      </c>
      <c r="K2390">
        <v>0</v>
      </c>
      <c r="L2390" t="s">
        <v>38</v>
      </c>
      <c r="M2390" t="s">
        <v>79</v>
      </c>
      <c r="Q2390">
        <v>358</v>
      </c>
      <c r="R2390" t="s">
        <v>94</v>
      </c>
      <c r="S2390">
        <v>38.846946000000003</v>
      </c>
      <c r="T2390">
        <v>-90.098518999999996</v>
      </c>
      <c r="U2390">
        <v>2.51125</v>
      </c>
      <c r="V2390">
        <v>2</v>
      </c>
      <c r="W2390">
        <v>9.8000000000000007</v>
      </c>
      <c r="X2390">
        <v>5.0999999999999996</v>
      </c>
      <c r="Y2390">
        <v>916.79899999999998</v>
      </c>
      <c r="Z2390">
        <v>17000267001</v>
      </c>
      <c r="AA2390">
        <v>1668.0792248491998</v>
      </c>
      <c r="AB2390" t="s">
        <v>41</v>
      </c>
      <c r="AC2390" t="s">
        <v>54</v>
      </c>
      <c r="AD2390" t="s">
        <v>54</v>
      </c>
      <c r="AE2390" t="s">
        <v>800</v>
      </c>
      <c r="AF2390" t="s">
        <v>10942</v>
      </c>
    </row>
    <row r="2391" spans="1:32" x14ac:dyDescent="0.25">
      <c r="A2391" t="s">
        <v>10943</v>
      </c>
      <c r="B2391" t="s">
        <v>10944</v>
      </c>
      <c r="C2391" t="s">
        <v>10945</v>
      </c>
      <c r="D2391" t="s">
        <v>10946</v>
      </c>
      <c r="E2391" t="s">
        <v>253</v>
      </c>
      <c r="F2391">
        <v>5</v>
      </c>
      <c r="G2391">
        <v>2022</v>
      </c>
      <c r="H2391" s="1">
        <v>44971.349293703701</v>
      </c>
      <c r="I2391" t="s">
        <v>8601</v>
      </c>
      <c r="J2391">
        <v>356.31</v>
      </c>
      <c r="K2391">
        <v>0</v>
      </c>
      <c r="L2391" t="s">
        <v>38</v>
      </c>
      <c r="M2391" t="s">
        <v>51</v>
      </c>
      <c r="N2391">
        <v>356.31</v>
      </c>
      <c r="R2391" t="s">
        <v>52</v>
      </c>
      <c r="S2391">
        <v>41.600028000000002</v>
      </c>
      <c r="T2391">
        <v>-87.202556000000001</v>
      </c>
      <c r="U2391">
        <v>3.7777500000000002</v>
      </c>
      <c r="V2391">
        <v>1</v>
      </c>
      <c r="W2391">
        <v>5.3</v>
      </c>
      <c r="X2391">
        <v>4.1580000000000004</v>
      </c>
      <c r="Y2391">
        <v>1376.4059999999999</v>
      </c>
      <c r="Z2391">
        <v>18000157001</v>
      </c>
      <c r="AA2391">
        <v>974.26024595450019</v>
      </c>
      <c r="AB2391" t="s">
        <v>41</v>
      </c>
      <c r="AC2391" t="s">
        <v>72</v>
      </c>
      <c r="AD2391" t="s">
        <v>54</v>
      </c>
      <c r="AE2391" t="s">
        <v>73</v>
      </c>
      <c r="AF2391" t="s">
        <v>10947</v>
      </c>
    </row>
    <row r="2392" spans="1:32" x14ac:dyDescent="0.25">
      <c r="A2392" t="s">
        <v>10948</v>
      </c>
      <c r="B2392" t="s">
        <v>10949</v>
      </c>
      <c r="C2392" t="s">
        <v>10950</v>
      </c>
      <c r="D2392" t="s">
        <v>10951</v>
      </c>
      <c r="E2392" t="s">
        <v>1023</v>
      </c>
      <c r="F2392">
        <v>8</v>
      </c>
      <c r="G2392">
        <v>2022</v>
      </c>
      <c r="H2392" s="1">
        <v>44972.719120902781</v>
      </c>
      <c r="I2392" t="s">
        <v>8601</v>
      </c>
      <c r="J2392">
        <v>356</v>
      </c>
      <c r="K2392">
        <v>0</v>
      </c>
      <c r="L2392" t="s">
        <v>38</v>
      </c>
      <c r="M2392" t="s">
        <v>79</v>
      </c>
      <c r="Q2392">
        <v>356</v>
      </c>
      <c r="R2392" t="s">
        <v>86</v>
      </c>
      <c r="S2392">
        <v>39.667389</v>
      </c>
      <c r="T2392">
        <v>-106.087222</v>
      </c>
      <c r="U2392">
        <v>1.1866666669999999</v>
      </c>
      <c r="V2392">
        <v>3</v>
      </c>
      <c r="W2392">
        <v>4</v>
      </c>
      <c r="X2392">
        <v>0</v>
      </c>
      <c r="Y2392">
        <v>144.49</v>
      </c>
      <c r="Z2392">
        <v>8209000126</v>
      </c>
      <c r="AA2392">
        <v>946.94453812399979</v>
      </c>
      <c r="AB2392" t="s">
        <v>41</v>
      </c>
      <c r="AC2392" t="s">
        <v>54</v>
      </c>
      <c r="AD2392" t="s">
        <v>54</v>
      </c>
      <c r="AE2392" t="s">
        <v>73</v>
      </c>
      <c r="AF2392" t="s">
        <v>10952</v>
      </c>
    </row>
    <row r="2393" spans="1:32" x14ac:dyDescent="0.25">
      <c r="A2393" t="s">
        <v>10953</v>
      </c>
      <c r="B2393" t="s">
        <v>10954</v>
      </c>
      <c r="C2393" t="s">
        <v>10955</v>
      </c>
      <c r="D2393" t="s">
        <v>10956</v>
      </c>
      <c r="E2393" t="s">
        <v>36</v>
      </c>
      <c r="F2393">
        <v>9</v>
      </c>
      <c r="G2393">
        <v>2022</v>
      </c>
      <c r="H2393" s="1">
        <v>45000.52489630787</v>
      </c>
      <c r="I2393" t="s">
        <v>8601</v>
      </c>
      <c r="J2393">
        <v>353.72</v>
      </c>
      <c r="K2393">
        <v>0</v>
      </c>
      <c r="L2393" t="s">
        <v>38</v>
      </c>
      <c r="M2393" t="s">
        <v>79</v>
      </c>
      <c r="Q2393">
        <v>353.72</v>
      </c>
      <c r="R2393" t="s">
        <v>86</v>
      </c>
      <c r="S2393">
        <v>35.2053799997881</v>
      </c>
      <c r="T2393">
        <v>-118.828710000066</v>
      </c>
      <c r="Z2393">
        <v>6005142001</v>
      </c>
      <c r="AA2393">
        <v>280.44126705980005</v>
      </c>
      <c r="AB2393" t="s">
        <v>41</v>
      </c>
      <c r="AC2393" t="s">
        <v>64</v>
      </c>
      <c r="AD2393" t="s">
        <v>43</v>
      </c>
      <c r="AE2393" t="s">
        <v>73</v>
      </c>
      <c r="AF2393" t="s">
        <v>10957</v>
      </c>
    </row>
    <row r="2394" spans="1:32" x14ac:dyDescent="0.25">
      <c r="A2394" t="s">
        <v>10958</v>
      </c>
      <c r="B2394" t="s">
        <v>10959</v>
      </c>
      <c r="C2394" t="s">
        <v>10960</v>
      </c>
      <c r="D2394" t="s">
        <v>10961</v>
      </c>
      <c r="E2394" t="s">
        <v>117</v>
      </c>
      <c r="F2394">
        <v>5</v>
      </c>
      <c r="G2394">
        <v>2022</v>
      </c>
      <c r="H2394" s="1">
        <v>44938.577566608794</v>
      </c>
      <c r="I2394" t="s">
        <v>8601</v>
      </c>
      <c r="J2394">
        <v>352.5</v>
      </c>
      <c r="K2394">
        <v>0</v>
      </c>
      <c r="L2394" t="s">
        <v>38</v>
      </c>
      <c r="M2394" t="s">
        <v>51</v>
      </c>
      <c r="N2394">
        <v>352.5</v>
      </c>
      <c r="R2394" t="s">
        <v>52</v>
      </c>
      <c r="S2394">
        <v>41.244408</v>
      </c>
      <c r="T2394">
        <v>-89.903250999999997</v>
      </c>
      <c r="U2394">
        <v>2.8598413329999999</v>
      </c>
      <c r="V2394">
        <v>4</v>
      </c>
      <c r="W2394">
        <v>5</v>
      </c>
      <c r="X2394">
        <v>2</v>
      </c>
      <c r="Y2394">
        <v>1041.3520040000001</v>
      </c>
      <c r="Z2394">
        <v>17000364001</v>
      </c>
      <c r="AA2394">
        <v>728.41887547999988</v>
      </c>
      <c r="AB2394" t="s">
        <v>41</v>
      </c>
      <c r="AC2394" t="s">
        <v>54</v>
      </c>
      <c r="AD2394" t="s">
        <v>54</v>
      </c>
      <c r="AE2394" t="s">
        <v>73</v>
      </c>
      <c r="AF2394" t="s">
        <v>10962</v>
      </c>
    </row>
    <row r="2395" spans="1:32" x14ac:dyDescent="0.25">
      <c r="A2395" t="s">
        <v>10963</v>
      </c>
      <c r="B2395" t="s">
        <v>10964</v>
      </c>
      <c r="C2395" t="s">
        <v>10965</v>
      </c>
      <c r="D2395" t="s">
        <v>10966</v>
      </c>
      <c r="E2395" t="s">
        <v>85</v>
      </c>
      <c r="F2395">
        <v>2</v>
      </c>
      <c r="G2395">
        <v>2022</v>
      </c>
      <c r="H2395" s="1">
        <v>44958.549161157411</v>
      </c>
      <c r="I2395" t="s">
        <v>8601</v>
      </c>
      <c r="J2395">
        <v>351.61</v>
      </c>
      <c r="K2395">
        <v>0</v>
      </c>
      <c r="L2395" t="s">
        <v>38</v>
      </c>
      <c r="M2395" t="s">
        <v>79</v>
      </c>
      <c r="Q2395">
        <v>351.61</v>
      </c>
      <c r="R2395" t="s">
        <v>94</v>
      </c>
      <c r="S2395">
        <v>40.797722</v>
      </c>
      <c r="T2395">
        <v>-73.712138999999993</v>
      </c>
      <c r="U2395">
        <v>2.6636363639999998</v>
      </c>
      <c r="V2395">
        <v>1</v>
      </c>
      <c r="W2395">
        <v>3.8</v>
      </c>
      <c r="X2395">
        <v>0</v>
      </c>
      <c r="Y2395">
        <v>969.9272727</v>
      </c>
      <c r="Z2395">
        <v>36001006001</v>
      </c>
      <c r="AA2395">
        <v>1204.9869247627901</v>
      </c>
      <c r="AB2395" t="s">
        <v>53</v>
      </c>
      <c r="AC2395" t="s">
        <v>42</v>
      </c>
      <c r="AD2395" t="s">
        <v>54</v>
      </c>
      <c r="AE2395" t="s">
        <v>73</v>
      </c>
      <c r="AF2395" t="s">
        <v>10967</v>
      </c>
    </row>
    <row r="2396" spans="1:32" x14ac:dyDescent="0.25">
      <c r="A2396" t="s">
        <v>10968</v>
      </c>
      <c r="B2396" t="s">
        <v>10969</v>
      </c>
      <c r="C2396" t="s">
        <v>10970</v>
      </c>
      <c r="D2396" t="s">
        <v>10971</v>
      </c>
      <c r="E2396" t="s">
        <v>600</v>
      </c>
      <c r="F2396">
        <v>4</v>
      </c>
      <c r="G2396">
        <v>2022</v>
      </c>
      <c r="H2396" s="1">
        <v>44963.531346076386</v>
      </c>
      <c r="I2396" t="s">
        <v>8601</v>
      </c>
      <c r="J2396">
        <v>349.05</v>
      </c>
      <c r="K2396">
        <v>0</v>
      </c>
      <c r="L2396" t="s">
        <v>38</v>
      </c>
      <c r="M2396" t="s">
        <v>51</v>
      </c>
      <c r="N2396">
        <v>349.05</v>
      </c>
      <c r="R2396" t="s">
        <v>52</v>
      </c>
      <c r="S2396">
        <v>28.361816000000001</v>
      </c>
      <c r="T2396">
        <v>-80.733982999999995</v>
      </c>
      <c r="U2396">
        <v>0.40291666700000001</v>
      </c>
      <c r="V2396">
        <v>1</v>
      </c>
      <c r="W2396">
        <v>4.5</v>
      </c>
      <c r="X2396">
        <v>0</v>
      </c>
      <c r="Y2396">
        <v>147.625</v>
      </c>
      <c r="Z2396">
        <v>12000096001</v>
      </c>
      <c r="AA2396">
        <v>1438.627279073</v>
      </c>
      <c r="AB2396" t="s">
        <v>41</v>
      </c>
      <c r="AC2396" t="s">
        <v>54</v>
      </c>
      <c r="AD2396" t="s">
        <v>54</v>
      </c>
      <c r="AE2396" t="s">
        <v>73</v>
      </c>
      <c r="AF2396" t="s">
        <v>10972</v>
      </c>
    </row>
    <row r="2397" spans="1:32" x14ac:dyDescent="0.25">
      <c r="A2397" t="s">
        <v>10973</v>
      </c>
      <c r="B2397" t="s">
        <v>10974</v>
      </c>
      <c r="C2397" t="s">
        <v>10975</v>
      </c>
      <c r="D2397" t="s">
        <v>10973</v>
      </c>
      <c r="E2397" t="s">
        <v>437</v>
      </c>
      <c r="F2397">
        <v>5</v>
      </c>
      <c r="G2397">
        <v>2022</v>
      </c>
      <c r="H2397" s="1">
        <v>44916.571135127313</v>
      </c>
      <c r="I2397" t="s">
        <v>8601</v>
      </c>
      <c r="J2397">
        <v>349</v>
      </c>
      <c r="K2397">
        <v>0</v>
      </c>
      <c r="L2397" t="s">
        <v>38</v>
      </c>
      <c r="M2397" t="s">
        <v>51</v>
      </c>
      <c r="N2397">
        <v>349</v>
      </c>
      <c r="R2397" t="s">
        <v>52</v>
      </c>
      <c r="S2397">
        <v>44.570399999999999</v>
      </c>
      <c r="T2397">
        <v>-92.52</v>
      </c>
      <c r="U2397">
        <v>1.7833333330000001</v>
      </c>
      <c r="V2397">
        <v>1</v>
      </c>
      <c r="W2397">
        <v>4</v>
      </c>
      <c r="X2397">
        <v>4</v>
      </c>
      <c r="Y2397">
        <v>651.1</v>
      </c>
      <c r="Z2397">
        <v>27000040001</v>
      </c>
      <c r="AA2397">
        <v>1238.8584024726099</v>
      </c>
      <c r="AB2397" t="s">
        <v>53</v>
      </c>
      <c r="AC2397" t="s">
        <v>42</v>
      </c>
      <c r="AD2397" t="s">
        <v>54</v>
      </c>
      <c r="AE2397" t="s">
        <v>44</v>
      </c>
      <c r="AF2397" t="s">
        <v>10976</v>
      </c>
    </row>
    <row r="2398" spans="1:32" x14ac:dyDescent="0.25">
      <c r="A2398" t="s">
        <v>10977</v>
      </c>
      <c r="B2398" t="s">
        <v>10978</v>
      </c>
      <c r="C2398" t="s">
        <v>10979</v>
      </c>
      <c r="D2398" t="s">
        <v>10980</v>
      </c>
      <c r="E2398" t="s">
        <v>1083</v>
      </c>
      <c r="F2398">
        <v>8</v>
      </c>
      <c r="G2398">
        <v>2022</v>
      </c>
      <c r="H2398" s="1">
        <v>44964.518769918985</v>
      </c>
      <c r="I2398" t="s">
        <v>8601</v>
      </c>
      <c r="J2398">
        <v>347.47</v>
      </c>
      <c r="K2398">
        <v>0</v>
      </c>
      <c r="L2398" t="s">
        <v>38</v>
      </c>
      <c r="M2398" t="s">
        <v>51</v>
      </c>
      <c r="N2398">
        <v>351.53</v>
      </c>
      <c r="R2398" t="s">
        <v>52</v>
      </c>
      <c r="S2398">
        <v>42.869349999999997</v>
      </c>
      <c r="T2398">
        <v>-97.382400000000004</v>
      </c>
      <c r="U2398">
        <v>1.5102500000000001</v>
      </c>
      <c r="V2398">
        <v>1</v>
      </c>
      <c r="W2398">
        <v>3</v>
      </c>
      <c r="X2398">
        <v>2.5499999999999998</v>
      </c>
      <c r="Y2398">
        <v>551.39099999999996</v>
      </c>
      <c r="Z2398">
        <v>46000003001</v>
      </c>
      <c r="AA2398">
        <v>686.53479013990011</v>
      </c>
      <c r="AB2398" t="s">
        <v>53</v>
      </c>
      <c r="AC2398" t="s">
        <v>42</v>
      </c>
      <c r="AD2398" t="s">
        <v>54</v>
      </c>
      <c r="AE2398" t="s">
        <v>452</v>
      </c>
      <c r="AF2398" t="s">
        <v>10981</v>
      </c>
    </row>
    <row r="2399" spans="1:32" x14ac:dyDescent="0.25">
      <c r="A2399" t="s">
        <v>10982</v>
      </c>
      <c r="B2399" t="s">
        <v>10983</v>
      </c>
      <c r="C2399" t="s">
        <v>10983</v>
      </c>
      <c r="D2399" t="s">
        <v>3235</v>
      </c>
      <c r="E2399" t="s">
        <v>99</v>
      </c>
      <c r="F2399">
        <v>6</v>
      </c>
      <c r="G2399">
        <v>2022</v>
      </c>
      <c r="H2399" s="1">
        <v>44830.409321192128</v>
      </c>
      <c r="I2399" t="s">
        <v>8601</v>
      </c>
      <c r="J2399">
        <v>345.24</v>
      </c>
      <c r="K2399">
        <v>0</v>
      </c>
      <c r="L2399" t="s">
        <v>38</v>
      </c>
      <c r="M2399" t="s">
        <v>79</v>
      </c>
      <c r="Q2399">
        <v>345.24</v>
      </c>
      <c r="R2399" t="s">
        <v>94</v>
      </c>
      <c r="S2399">
        <v>29.570083</v>
      </c>
      <c r="T2399">
        <v>-95.552278000000001</v>
      </c>
      <c r="U2399">
        <v>1.522166667</v>
      </c>
      <c r="V2399">
        <v>1</v>
      </c>
      <c r="W2399">
        <v>4</v>
      </c>
      <c r="X2399">
        <v>4</v>
      </c>
      <c r="Y2399">
        <v>555.77</v>
      </c>
      <c r="AB2399" t="s">
        <v>54</v>
      </c>
      <c r="AC2399" t="s">
        <v>54</v>
      </c>
      <c r="AD2399" t="s">
        <v>54</v>
      </c>
      <c r="AE2399" t="s">
        <v>73</v>
      </c>
      <c r="AF2399" t="s">
        <v>10984</v>
      </c>
    </row>
    <row r="2400" spans="1:32" x14ac:dyDescent="0.25">
      <c r="A2400" t="s">
        <v>10985</v>
      </c>
      <c r="B2400" t="s">
        <v>10986</v>
      </c>
      <c r="C2400" t="s">
        <v>10987</v>
      </c>
      <c r="D2400" t="s">
        <v>10988</v>
      </c>
      <c r="E2400" t="s">
        <v>36</v>
      </c>
      <c r="F2400">
        <v>9</v>
      </c>
      <c r="G2400">
        <v>2022</v>
      </c>
      <c r="H2400" s="1">
        <v>44965.707566261575</v>
      </c>
      <c r="I2400" t="s">
        <v>8601</v>
      </c>
      <c r="J2400">
        <v>345</v>
      </c>
      <c r="K2400">
        <v>0</v>
      </c>
      <c r="L2400" t="s">
        <v>38</v>
      </c>
      <c r="M2400" t="s">
        <v>51</v>
      </c>
      <c r="N2400">
        <v>345</v>
      </c>
      <c r="R2400" t="s">
        <v>52</v>
      </c>
      <c r="S2400">
        <v>38.291400000000003</v>
      </c>
      <c r="T2400">
        <v>-121.2757</v>
      </c>
      <c r="Z2400">
        <v>6005054001</v>
      </c>
      <c r="AA2400">
        <v>1402.2063352990001</v>
      </c>
      <c r="AB2400" t="s">
        <v>54</v>
      </c>
      <c r="AC2400" t="s">
        <v>64</v>
      </c>
      <c r="AD2400" t="s">
        <v>54</v>
      </c>
      <c r="AE2400" t="s">
        <v>73</v>
      </c>
      <c r="AF2400" t="s">
        <v>10989</v>
      </c>
    </row>
    <row r="2401" spans="1:32" x14ac:dyDescent="0.25">
      <c r="A2401" t="s">
        <v>10990</v>
      </c>
      <c r="B2401" t="s">
        <v>10991</v>
      </c>
      <c r="C2401" t="s">
        <v>10992</v>
      </c>
      <c r="D2401" t="s">
        <v>10993</v>
      </c>
      <c r="E2401" t="s">
        <v>159</v>
      </c>
      <c r="F2401">
        <v>10</v>
      </c>
      <c r="G2401">
        <v>2022</v>
      </c>
      <c r="H2401" s="1">
        <v>44956.583375833332</v>
      </c>
      <c r="I2401" t="s">
        <v>8601</v>
      </c>
      <c r="J2401">
        <v>342.9</v>
      </c>
      <c r="K2401">
        <v>0</v>
      </c>
      <c r="L2401" t="s">
        <v>38</v>
      </c>
      <c r="M2401" t="s">
        <v>51</v>
      </c>
      <c r="N2401">
        <v>342.9</v>
      </c>
      <c r="R2401" t="s">
        <v>52</v>
      </c>
      <c r="S2401">
        <v>47.448261000000002</v>
      </c>
      <c r="T2401">
        <v>-122.34757500000001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53001211001</v>
      </c>
      <c r="AA2401">
        <v>1857.468132474</v>
      </c>
      <c r="AB2401" t="s">
        <v>53</v>
      </c>
      <c r="AC2401" t="s">
        <v>42</v>
      </c>
      <c r="AD2401" t="s">
        <v>54</v>
      </c>
      <c r="AE2401" t="s">
        <v>65</v>
      </c>
      <c r="AF2401" t="s">
        <v>10994</v>
      </c>
    </row>
    <row r="2402" spans="1:32" x14ac:dyDescent="0.25">
      <c r="A2402" t="s">
        <v>10995</v>
      </c>
      <c r="B2402" t="s">
        <v>10996</v>
      </c>
      <c r="C2402" t="s">
        <v>10996</v>
      </c>
      <c r="D2402" t="s">
        <v>9464</v>
      </c>
      <c r="E2402" t="s">
        <v>99</v>
      </c>
      <c r="F2402">
        <v>6</v>
      </c>
      <c r="G2402">
        <v>2022</v>
      </c>
      <c r="H2402" s="1">
        <v>44824.670822939814</v>
      </c>
      <c r="I2402" t="s">
        <v>8601</v>
      </c>
      <c r="J2402">
        <v>342.697</v>
      </c>
      <c r="K2402">
        <v>0</v>
      </c>
      <c r="L2402" t="s">
        <v>38</v>
      </c>
      <c r="M2402" t="s">
        <v>79</v>
      </c>
      <c r="Q2402">
        <v>342.697</v>
      </c>
      <c r="R2402" t="s">
        <v>94</v>
      </c>
      <c r="S2402">
        <v>29.463626000000001</v>
      </c>
      <c r="T2402">
        <v>-95.173337000000004</v>
      </c>
      <c r="U2402">
        <v>1.5264166669999999</v>
      </c>
      <c r="V2402">
        <v>1</v>
      </c>
      <c r="W2402">
        <v>6</v>
      </c>
      <c r="X2402">
        <v>4</v>
      </c>
      <c r="Y2402">
        <v>557.51900000000001</v>
      </c>
      <c r="AB2402" t="s">
        <v>41</v>
      </c>
      <c r="AC2402" t="s">
        <v>54</v>
      </c>
      <c r="AD2402" t="s">
        <v>54</v>
      </c>
      <c r="AE2402" t="s">
        <v>73</v>
      </c>
      <c r="AF2402" t="s">
        <v>10997</v>
      </c>
    </row>
    <row r="2403" spans="1:32" x14ac:dyDescent="0.25">
      <c r="A2403" t="s">
        <v>10998</v>
      </c>
      <c r="B2403" t="s">
        <v>10999</v>
      </c>
      <c r="C2403" t="s">
        <v>10999</v>
      </c>
      <c r="D2403" t="s">
        <v>11000</v>
      </c>
      <c r="E2403" t="s">
        <v>99</v>
      </c>
      <c r="F2403">
        <v>6</v>
      </c>
      <c r="G2403">
        <v>2022</v>
      </c>
      <c r="H2403" s="1">
        <v>44824.56248990741</v>
      </c>
      <c r="I2403" t="s">
        <v>8601</v>
      </c>
      <c r="J2403">
        <v>342.15</v>
      </c>
      <c r="K2403">
        <v>0</v>
      </c>
      <c r="L2403" t="s">
        <v>38</v>
      </c>
      <c r="M2403" t="s">
        <v>79</v>
      </c>
      <c r="Q2403">
        <v>342.15</v>
      </c>
      <c r="R2403" t="s">
        <v>52</v>
      </c>
      <c r="S2403">
        <v>28.957920000000001</v>
      </c>
      <c r="T2403">
        <v>-95.959289999999996</v>
      </c>
      <c r="U2403">
        <v>1.5624166669999999</v>
      </c>
      <c r="V2403">
        <v>1</v>
      </c>
      <c r="W2403">
        <v>4.3</v>
      </c>
      <c r="X2403">
        <v>4.3</v>
      </c>
      <c r="Y2403">
        <v>569.84699999999998</v>
      </c>
      <c r="Z2403">
        <v>48001217001</v>
      </c>
      <c r="AA2403">
        <v>1289.3014095996</v>
      </c>
      <c r="AB2403" t="s">
        <v>41</v>
      </c>
      <c r="AC2403" t="s">
        <v>54</v>
      </c>
      <c r="AD2403" t="s">
        <v>54</v>
      </c>
      <c r="AE2403" t="s">
        <v>73</v>
      </c>
      <c r="AF2403" t="s">
        <v>11001</v>
      </c>
    </row>
    <row r="2404" spans="1:32" x14ac:dyDescent="0.25">
      <c r="A2404" t="s">
        <v>11002</v>
      </c>
      <c r="B2404" t="s">
        <v>11003</v>
      </c>
      <c r="C2404" t="s">
        <v>11004</v>
      </c>
      <c r="D2404" t="s">
        <v>9204</v>
      </c>
      <c r="E2404" t="s">
        <v>36</v>
      </c>
      <c r="F2404">
        <v>9</v>
      </c>
      <c r="G2404">
        <v>2022</v>
      </c>
      <c r="H2404" s="1">
        <v>44978.73788291667</v>
      </c>
      <c r="I2404" t="s">
        <v>8601</v>
      </c>
      <c r="J2404">
        <v>339.57</v>
      </c>
      <c r="K2404">
        <v>0</v>
      </c>
      <c r="L2404" t="s">
        <v>38</v>
      </c>
      <c r="M2404" t="s">
        <v>79</v>
      </c>
      <c r="Q2404">
        <v>339.57</v>
      </c>
      <c r="R2404" t="s">
        <v>52</v>
      </c>
      <c r="S2404">
        <v>33.65663</v>
      </c>
      <c r="T2404">
        <v>-116.14492</v>
      </c>
      <c r="U2404">
        <v>0</v>
      </c>
      <c r="V2404">
        <v>1</v>
      </c>
      <c r="W2404">
        <v>4.5</v>
      </c>
      <c r="X2404">
        <v>0.55000000000000004</v>
      </c>
      <c r="Y2404">
        <v>0</v>
      </c>
      <c r="Z2404">
        <v>6007025001</v>
      </c>
      <c r="AA2404">
        <v>819.47123491499997</v>
      </c>
      <c r="AB2404" t="s">
        <v>1420</v>
      </c>
      <c r="AC2404" t="s">
        <v>144</v>
      </c>
      <c r="AD2404" t="s">
        <v>54</v>
      </c>
      <c r="AE2404" t="s">
        <v>44</v>
      </c>
      <c r="AF2404" t="s">
        <v>11005</v>
      </c>
    </row>
    <row r="2405" spans="1:32" x14ac:dyDescent="0.25">
      <c r="A2405" t="s">
        <v>11006</v>
      </c>
      <c r="B2405" t="s">
        <v>11007</v>
      </c>
      <c r="C2405" t="s">
        <v>11007</v>
      </c>
      <c r="D2405" t="s">
        <v>11008</v>
      </c>
      <c r="E2405" t="s">
        <v>99</v>
      </c>
      <c r="F2405">
        <v>6</v>
      </c>
      <c r="G2405">
        <v>2022</v>
      </c>
      <c r="H2405" s="1">
        <v>44811.601651469908</v>
      </c>
      <c r="I2405" t="s">
        <v>8601</v>
      </c>
      <c r="J2405">
        <v>337.16</v>
      </c>
      <c r="K2405">
        <v>0</v>
      </c>
      <c r="L2405" t="s">
        <v>38</v>
      </c>
      <c r="M2405" t="s">
        <v>79</v>
      </c>
      <c r="Q2405">
        <v>337.16</v>
      </c>
      <c r="R2405" t="s">
        <v>94</v>
      </c>
      <c r="S2405">
        <v>35.841388000000002</v>
      </c>
      <c r="T2405">
        <v>-101.962222</v>
      </c>
      <c r="AB2405" t="s">
        <v>41</v>
      </c>
      <c r="AC2405" t="s">
        <v>64</v>
      </c>
      <c r="AD2405" t="s">
        <v>54</v>
      </c>
      <c r="AE2405" t="s">
        <v>73</v>
      </c>
      <c r="AF2405" t="s">
        <v>11009</v>
      </c>
    </row>
    <row r="2406" spans="1:32" x14ac:dyDescent="0.25">
      <c r="A2406" t="s">
        <v>11010</v>
      </c>
      <c r="B2406" t="s">
        <v>11011</v>
      </c>
      <c r="C2406" t="s">
        <v>11012</v>
      </c>
      <c r="D2406" t="s">
        <v>2386</v>
      </c>
      <c r="E2406" t="s">
        <v>600</v>
      </c>
      <c r="F2406">
        <v>4</v>
      </c>
      <c r="G2406">
        <v>2022</v>
      </c>
      <c r="H2406" s="1">
        <v>44967.322942233797</v>
      </c>
      <c r="I2406" t="s">
        <v>8601</v>
      </c>
      <c r="J2406">
        <v>334.9</v>
      </c>
      <c r="K2406">
        <v>0</v>
      </c>
      <c r="L2406" t="s">
        <v>38</v>
      </c>
      <c r="M2406" t="s">
        <v>51</v>
      </c>
      <c r="N2406">
        <v>334.9</v>
      </c>
      <c r="R2406" t="s">
        <v>52</v>
      </c>
      <c r="S2406">
        <v>28.816222</v>
      </c>
      <c r="T2406">
        <v>-81.872249999999994</v>
      </c>
      <c r="Z2406">
        <v>12000124001</v>
      </c>
      <c r="AA2406">
        <v>1114.4808794844</v>
      </c>
      <c r="AB2406" t="s">
        <v>41</v>
      </c>
      <c r="AC2406" t="s">
        <v>54</v>
      </c>
      <c r="AD2406" t="s">
        <v>54</v>
      </c>
      <c r="AE2406" t="s">
        <v>73</v>
      </c>
      <c r="AF2406" t="s">
        <v>11013</v>
      </c>
    </row>
    <row r="2407" spans="1:32" x14ac:dyDescent="0.25">
      <c r="A2407" t="s">
        <v>11014</v>
      </c>
      <c r="B2407" t="s">
        <v>11015</v>
      </c>
      <c r="C2407" t="s">
        <v>11016</v>
      </c>
      <c r="D2407" t="s">
        <v>11017</v>
      </c>
      <c r="E2407" t="s">
        <v>543</v>
      </c>
      <c r="F2407">
        <v>7</v>
      </c>
      <c r="G2407">
        <v>2022</v>
      </c>
      <c r="H2407" s="1">
        <v>44973.377572939811</v>
      </c>
      <c r="I2407" t="s">
        <v>8601</v>
      </c>
      <c r="J2407">
        <v>334.37</v>
      </c>
      <c r="K2407">
        <v>0</v>
      </c>
      <c r="L2407" t="s">
        <v>38</v>
      </c>
      <c r="M2407" t="s">
        <v>51</v>
      </c>
      <c r="N2407">
        <v>219.64</v>
      </c>
      <c r="R2407" t="s">
        <v>52</v>
      </c>
      <c r="S2407">
        <v>36.723610999999998</v>
      </c>
      <c r="T2407">
        <v>-91.826943999999997</v>
      </c>
      <c r="U2407">
        <v>2.0750000000000002</v>
      </c>
      <c r="V2407">
        <v>1</v>
      </c>
      <c r="W2407">
        <v>0</v>
      </c>
      <c r="X2407">
        <v>0</v>
      </c>
      <c r="Y2407">
        <v>756.93</v>
      </c>
      <c r="Z2407">
        <v>29001028001</v>
      </c>
      <c r="AA2407">
        <v>928.73406623700021</v>
      </c>
      <c r="AB2407" t="s">
        <v>41</v>
      </c>
      <c r="AC2407" t="s">
        <v>64</v>
      </c>
      <c r="AD2407" t="s">
        <v>54</v>
      </c>
      <c r="AE2407" t="s">
        <v>54</v>
      </c>
      <c r="AF2407" t="s">
        <v>11018</v>
      </c>
    </row>
    <row r="2408" spans="1:32" x14ac:dyDescent="0.25">
      <c r="A2408" t="s">
        <v>11019</v>
      </c>
      <c r="B2408" t="s">
        <v>11020</v>
      </c>
      <c r="C2408" t="s">
        <v>11021</v>
      </c>
      <c r="D2408" t="s">
        <v>11022</v>
      </c>
      <c r="E2408" t="s">
        <v>600</v>
      </c>
      <c r="F2408">
        <v>4</v>
      </c>
      <c r="G2408">
        <v>2022</v>
      </c>
      <c r="H2408" s="1">
        <v>44973.500362210645</v>
      </c>
      <c r="I2408" t="s">
        <v>8601</v>
      </c>
      <c r="J2408">
        <v>333.27199999999999</v>
      </c>
      <c r="K2408">
        <v>0</v>
      </c>
      <c r="L2408" t="s">
        <v>38</v>
      </c>
      <c r="M2408" t="s">
        <v>79</v>
      </c>
      <c r="Q2408">
        <v>333.27199999999999</v>
      </c>
      <c r="R2408" t="s">
        <v>52</v>
      </c>
      <c r="S2408">
        <v>30.65765</v>
      </c>
      <c r="T2408">
        <v>-81.463300000000004</v>
      </c>
      <c r="U2408">
        <v>1.74875</v>
      </c>
      <c r="V2408">
        <v>1</v>
      </c>
      <c r="W2408">
        <v>3.5</v>
      </c>
      <c r="X2408">
        <v>1.82</v>
      </c>
      <c r="Y2408">
        <v>638.40099999999995</v>
      </c>
      <c r="Z2408">
        <v>12000137001</v>
      </c>
      <c r="AA2408">
        <v>1023.4285200494</v>
      </c>
      <c r="AB2408" t="s">
        <v>41</v>
      </c>
      <c r="AC2408" t="s">
        <v>54</v>
      </c>
      <c r="AD2408" t="s">
        <v>54</v>
      </c>
      <c r="AE2408" t="s">
        <v>73</v>
      </c>
      <c r="AF2408" t="s">
        <v>11023</v>
      </c>
    </row>
    <row r="2409" spans="1:32" x14ac:dyDescent="0.25">
      <c r="A2409" t="s">
        <v>11024</v>
      </c>
      <c r="B2409" t="s">
        <v>11025</v>
      </c>
      <c r="C2409" t="s">
        <v>11026</v>
      </c>
      <c r="D2409" t="s">
        <v>4686</v>
      </c>
      <c r="E2409" t="s">
        <v>117</v>
      </c>
      <c r="F2409">
        <v>5</v>
      </c>
      <c r="G2409">
        <v>2022</v>
      </c>
      <c r="H2409" s="1">
        <v>44967.503282210651</v>
      </c>
      <c r="I2409" t="s">
        <v>8601</v>
      </c>
      <c r="J2409">
        <v>332.03</v>
      </c>
      <c r="K2409">
        <v>0</v>
      </c>
      <c r="L2409" t="s">
        <v>38</v>
      </c>
      <c r="M2409" t="s">
        <v>51</v>
      </c>
      <c r="N2409">
        <v>332.03</v>
      </c>
      <c r="R2409" t="s">
        <v>52</v>
      </c>
      <c r="S2409">
        <v>41.582270000000001</v>
      </c>
      <c r="T2409">
        <v>-88.06617</v>
      </c>
      <c r="U2409">
        <v>0</v>
      </c>
      <c r="V2409">
        <v>3</v>
      </c>
      <c r="W2409">
        <v>13.75</v>
      </c>
      <c r="X2409">
        <v>5</v>
      </c>
      <c r="Y2409">
        <v>0</v>
      </c>
      <c r="Z2409">
        <v>17000150001</v>
      </c>
      <c r="AA2409">
        <v>1520.5744025644999</v>
      </c>
      <c r="AB2409" t="s">
        <v>177</v>
      </c>
      <c r="AC2409" t="s">
        <v>72</v>
      </c>
      <c r="AD2409" t="s">
        <v>54</v>
      </c>
      <c r="AE2409" t="s">
        <v>65</v>
      </c>
      <c r="AF2409" t="s">
        <v>11027</v>
      </c>
    </row>
    <row r="2410" spans="1:32" x14ac:dyDescent="0.25">
      <c r="A2410" t="s">
        <v>11028</v>
      </c>
      <c r="B2410" t="s">
        <v>11029</v>
      </c>
      <c r="C2410" t="s">
        <v>11030</v>
      </c>
      <c r="D2410" t="s">
        <v>11031</v>
      </c>
      <c r="E2410" t="s">
        <v>600</v>
      </c>
      <c r="F2410">
        <v>4</v>
      </c>
      <c r="G2410">
        <v>2022</v>
      </c>
      <c r="H2410" s="1">
        <v>44951.341061550927</v>
      </c>
      <c r="I2410" t="s">
        <v>8601</v>
      </c>
      <c r="J2410">
        <v>331.62759</v>
      </c>
      <c r="K2410">
        <v>0</v>
      </c>
      <c r="L2410" t="s">
        <v>38</v>
      </c>
      <c r="M2410" t="s">
        <v>79</v>
      </c>
      <c r="Q2410">
        <v>331.62759</v>
      </c>
      <c r="R2410" t="s">
        <v>94</v>
      </c>
      <c r="S2410">
        <v>27.951798</v>
      </c>
      <c r="T2410">
        <v>-81.709100000000007</v>
      </c>
      <c r="Z2410">
        <v>12000156001</v>
      </c>
      <c r="AA2410">
        <v>837.68170680200001</v>
      </c>
      <c r="AB2410" t="s">
        <v>41</v>
      </c>
      <c r="AC2410" t="s">
        <v>54</v>
      </c>
      <c r="AD2410" t="s">
        <v>54</v>
      </c>
      <c r="AE2410" t="s">
        <v>73</v>
      </c>
      <c r="AF2410" t="s">
        <v>11032</v>
      </c>
    </row>
    <row r="2411" spans="1:32" x14ac:dyDescent="0.25">
      <c r="A2411" t="s">
        <v>11033</v>
      </c>
      <c r="B2411" t="s">
        <v>11034</v>
      </c>
      <c r="C2411" t="s">
        <v>11035</v>
      </c>
      <c r="D2411" t="s">
        <v>7044</v>
      </c>
      <c r="E2411" t="s">
        <v>213</v>
      </c>
      <c r="F2411">
        <v>3</v>
      </c>
      <c r="G2411">
        <v>2022</v>
      </c>
      <c r="H2411" s="1">
        <v>44950.411356377313</v>
      </c>
      <c r="I2411" t="s">
        <v>8601</v>
      </c>
      <c r="J2411">
        <v>331.46</v>
      </c>
      <c r="K2411">
        <v>0</v>
      </c>
      <c r="L2411" t="s">
        <v>38</v>
      </c>
      <c r="M2411" t="s">
        <v>79</v>
      </c>
      <c r="Q2411">
        <v>331.46</v>
      </c>
      <c r="R2411" t="s">
        <v>94</v>
      </c>
      <c r="S2411">
        <v>40.340854</v>
      </c>
      <c r="T2411">
        <v>-79.730035000000001</v>
      </c>
      <c r="U2411">
        <v>3.3849999999999998</v>
      </c>
      <c r="V2411">
        <v>1</v>
      </c>
      <c r="W2411">
        <v>4.4000000000000004</v>
      </c>
      <c r="X2411">
        <v>0</v>
      </c>
      <c r="Y2411">
        <v>1229.51</v>
      </c>
      <c r="Z2411">
        <v>42005057001</v>
      </c>
      <c r="AA2411">
        <v>1236.4910411272999</v>
      </c>
      <c r="AB2411" t="s">
        <v>53</v>
      </c>
      <c r="AC2411" t="s">
        <v>42</v>
      </c>
      <c r="AD2411" t="s">
        <v>54</v>
      </c>
      <c r="AE2411" t="s">
        <v>65</v>
      </c>
      <c r="AF2411" t="s">
        <v>11036</v>
      </c>
    </row>
    <row r="2412" spans="1:32" x14ac:dyDescent="0.25">
      <c r="A2412" t="s">
        <v>11037</v>
      </c>
      <c r="B2412" t="s">
        <v>11038</v>
      </c>
      <c r="C2412" t="s">
        <v>11039</v>
      </c>
      <c r="D2412" t="s">
        <v>11040</v>
      </c>
      <c r="E2412" t="s">
        <v>1948</v>
      </c>
      <c r="F2412">
        <v>6</v>
      </c>
      <c r="G2412">
        <v>2022</v>
      </c>
      <c r="H2412" s="1">
        <v>44972.694756226854</v>
      </c>
      <c r="I2412" t="s">
        <v>8601</v>
      </c>
      <c r="J2412">
        <v>329.64</v>
      </c>
      <c r="K2412">
        <v>0</v>
      </c>
      <c r="L2412" t="s">
        <v>38</v>
      </c>
      <c r="M2412" t="s">
        <v>79</v>
      </c>
      <c r="Q2412">
        <v>329.64</v>
      </c>
      <c r="R2412" t="s">
        <v>94</v>
      </c>
      <c r="S2412">
        <v>29.629380000000001</v>
      </c>
      <c r="T2412">
        <v>-90.736200999999994</v>
      </c>
      <c r="U2412">
        <v>6.3319166669999998</v>
      </c>
      <c r="V2412">
        <v>1</v>
      </c>
      <c r="W2412">
        <v>0</v>
      </c>
      <c r="X2412">
        <v>16</v>
      </c>
      <c r="Y2412">
        <v>2315.1350000000002</v>
      </c>
      <c r="Z2412">
        <v>22000605002</v>
      </c>
      <c r="AA2412">
        <v>4128.3139767829007</v>
      </c>
      <c r="AB2412" t="s">
        <v>53</v>
      </c>
      <c r="AC2412" t="s">
        <v>54</v>
      </c>
      <c r="AD2412" t="s">
        <v>54</v>
      </c>
      <c r="AE2412" t="s">
        <v>73</v>
      </c>
      <c r="AF2412" t="s">
        <v>11041</v>
      </c>
    </row>
    <row r="2413" spans="1:32" x14ac:dyDescent="0.25">
      <c r="A2413" t="s">
        <v>11042</v>
      </c>
      <c r="B2413" t="s">
        <v>11043</v>
      </c>
      <c r="C2413" t="s">
        <v>11044</v>
      </c>
      <c r="D2413" t="s">
        <v>11045</v>
      </c>
      <c r="E2413" t="s">
        <v>259</v>
      </c>
      <c r="F2413">
        <v>7</v>
      </c>
      <c r="G2413">
        <v>2022</v>
      </c>
      <c r="H2413" s="1">
        <v>44971.440329606485</v>
      </c>
      <c r="I2413" t="s">
        <v>8601</v>
      </c>
      <c r="J2413">
        <v>327.33999999999997</v>
      </c>
      <c r="K2413">
        <v>0</v>
      </c>
      <c r="L2413" t="s">
        <v>38</v>
      </c>
      <c r="M2413" t="s">
        <v>51</v>
      </c>
      <c r="N2413">
        <v>327.33999999999997</v>
      </c>
      <c r="R2413" t="s">
        <v>52</v>
      </c>
      <c r="S2413">
        <v>41.725389999999997</v>
      </c>
      <c r="T2413">
        <v>-91.592550000000003</v>
      </c>
      <c r="U2413">
        <v>0</v>
      </c>
      <c r="V2413">
        <v>1</v>
      </c>
      <c r="W2413">
        <v>10.054</v>
      </c>
      <c r="X2413">
        <v>4.4290000000000003</v>
      </c>
      <c r="Y2413">
        <v>0</v>
      </c>
      <c r="Z2413">
        <v>19000623001</v>
      </c>
      <c r="AA2413">
        <v>489.86169376029994</v>
      </c>
      <c r="AB2413" t="s">
        <v>41</v>
      </c>
      <c r="AC2413" t="s">
        <v>54</v>
      </c>
      <c r="AD2413" t="s">
        <v>54</v>
      </c>
      <c r="AE2413" t="s">
        <v>73</v>
      </c>
      <c r="AF2413" t="s">
        <v>11046</v>
      </c>
    </row>
    <row r="2414" spans="1:32" x14ac:dyDescent="0.25">
      <c r="A2414" t="s">
        <v>11047</v>
      </c>
      <c r="B2414" t="s">
        <v>11048</v>
      </c>
      <c r="C2414" t="s">
        <v>11048</v>
      </c>
      <c r="D2414" t="s">
        <v>98</v>
      </c>
      <c r="E2414" t="s">
        <v>99</v>
      </c>
      <c r="F2414">
        <v>6</v>
      </c>
      <c r="G2414">
        <v>2022</v>
      </c>
      <c r="H2414" s="1">
        <v>44819.601332071761</v>
      </c>
      <c r="I2414" t="s">
        <v>8601</v>
      </c>
      <c r="J2414">
        <v>325.87</v>
      </c>
      <c r="K2414">
        <v>0</v>
      </c>
      <c r="L2414" t="s">
        <v>38</v>
      </c>
      <c r="M2414" t="s">
        <v>51</v>
      </c>
      <c r="N2414">
        <v>325.87</v>
      </c>
      <c r="R2414" t="s">
        <v>52</v>
      </c>
      <c r="S2414">
        <v>29.669861000000001</v>
      </c>
      <c r="T2414">
        <v>-95.234888999999995</v>
      </c>
      <c r="U2414">
        <v>1.5545</v>
      </c>
      <c r="V2414">
        <v>1</v>
      </c>
      <c r="W2414">
        <v>4</v>
      </c>
      <c r="X2414">
        <v>4</v>
      </c>
      <c r="Y2414">
        <v>566.70899999999995</v>
      </c>
      <c r="Z2414">
        <v>48007051001</v>
      </c>
      <c r="AA2414">
        <v>1456.8377509599998</v>
      </c>
      <c r="AB2414" t="s">
        <v>118</v>
      </c>
      <c r="AC2414" t="s">
        <v>54</v>
      </c>
      <c r="AD2414" t="s">
        <v>54</v>
      </c>
      <c r="AE2414" t="s">
        <v>73</v>
      </c>
      <c r="AF2414" t="s">
        <v>11049</v>
      </c>
    </row>
    <row r="2415" spans="1:32" x14ac:dyDescent="0.25">
      <c r="A2415" t="s">
        <v>11050</v>
      </c>
      <c r="B2415" t="s">
        <v>11051</v>
      </c>
      <c r="C2415" t="s">
        <v>11052</v>
      </c>
      <c r="D2415" t="s">
        <v>11053</v>
      </c>
      <c r="E2415" t="s">
        <v>36</v>
      </c>
      <c r="F2415">
        <v>9</v>
      </c>
      <c r="G2415">
        <v>2022</v>
      </c>
      <c r="H2415" s="1">
        <v>44980.886874571763</v>
      </c>
      <c r="I2415" t="s">
        <v>8601</v>
      </c>
      <c r="J2415">
        <v>323.52999999999997</v>
      </c>
      <c r="K2415">
        <v>0</v>
      </c>
      <c r="L2415" t="s">
        <v>38</v>
      </c>
      <c r="M2415" t="s">
        <v>51</v>
      </c>
      <c r="N2415">
        <v>323.52999999999997</v>
      </c>
      <c r="R2415" t="s">
        <v>52</v>
      </c>
      <c r="S2415">
        <v>37.613917000000001</v>
      </c>
      <c r="T2415">
        <v>-122.487139</v>
      </c>
      <c r="U2415">
        <v>2.1791666670000001</v>
      </c>
      <c r="V2415">
        <v>1</v>
      </c>
      <c r="W2415">
        <v>4</v>
      </c>
      <c r="X2415">
        <v>0</v>
      </c>
      <c r="Y2415">
        <v>796.62</v>
      </c>
      <c r="AB2415" t="s">
        <v>41</v>
      </c>
      <c r="AC2415" t="s">
        <v>54</v>
      </c>
      <c r="AD2415" t="s">
        <v>215</v>
      </c>
      <c r="AE2415" t="s">
        <v>73</v>
      </c>
      <c r="AF2415" t="s">
        <v>11054</v>
      </c>
    </row>
    <row r="2416" spans="1:32" x14ac:dyDescent="0.25">
      <c r="A2416" t="s">
        <v>11055</v>
      </c>
      <c r="B2416" t="s">
        <v>11056</v>
      </c>
      <c r="C2416" t="s">
        <v>11057</v>
      </c>
      <c r="D2416" t="s">
        <v>3203</v>
      </c>
      <c r="E2416" t="s">
        <v>600</v>
      </c>
      <c r="F2416">
        <v>4</v>
      </c>
      <c r="G2416">
        <v>2022</v>
      </c>
      <c r="H2416" s="1">
        <v>44973.369768275465</v>
      </c>
      <c r="I2416" t="s">
        <v>8601</v>
      </c>
      <c r="J2416">
        <v>318</v>
      </c>
      <c r="K2416">
        <v>0</v>
      </c>
      <c r="L2416" t="s">
        <v>38</v>
      </c>
      <c r="M2416" t="s">
        <v>79</v>
      </c>
      <c r="Q2416">
        <v>318</v>
      </c>
      <c r="R2416" t="s">
        <v>214</v>
      </c>
      <c r="S2416">
        <v>28.304300000000001</v>
      </c>
      <c r="T2416">
        <v>-81.340777000000003</v>
      </c>
      <c r="Z2416">
        <v>12000287003</v>
      </c>
      <c r="AA2416">
        <v>655.57698793200007</v>
      </c>
      <c r="AB2416" t="s">
        <v>54</v>
      </c>
      <c r="AC2416" t="s">
        <v>54</v>
      </c>
      <c r="AD2416" t="s">
        <v>54</v>
      </c>
      <c r="AE2416" t="s">
        <v>73</v>
      </c>
      <c r="AF2416" t="s">
        <v>11058</v>
      </c>
    </row>
    <row r="2417" spans="1:32" x14ac:dyDescent="0.25">
      <c r="A2417" t="s">
        <v>11059</v>
      </c>
      <c r="B2417" t="s">
        <v>11060</v>
      </c>
      <c r="C2417" t="s">
        <v>11061</v>
      </c>
      <c r="D2417" t="s">
        <v>11062</v>
      </c>
      <c r="E2417" t="s">
        <v>159</v>
      </c>
      <c r="F2417">
        <v>10</v>
      </c>
      <c r="G2417">
        <v>2022</v>
      </c>
      <c r="H2417" s="1">
        <v>44960.750918078702</v>
      </c>
      <c r="I2417" t="s">
        <v>8601</v>
      </c>
      <c r="J2417">
        <v>317</v>
      </c>
      <c r="K2417">
        <v>0</v>
      </c>
      <c r="L2417" t="s">
        <v>38</v>
      </c>
      <c r="M2417" t="s">
        <v>51</v>
      </c>
      <c r="N2417">
        <v>374</v>
      </c>
      <c r="R2417" t="s">
        <v>40</v>
      </c>
      <c r="S2417">
        <v>48.938274</v>
      </c>
      <c r="T2417">
        <v>-122.451376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53000710001</v>
      </c>
      <c r="AA2417">
        <v>131.11539758640001</v>
      </c>
      <c r="AB2417" t="s">
        <v>41</v>
      </c>
      <c r="AC2417" t="s">
        <v>54</v>
      </c>
      <c r="AD2417" t="s">
        <v>43</v>
      </c>
      <c r="AE2417" t="s">
        <v>73</v>
      </c>
      <c r="AF2417" t="s">
        <v>11063</v>
      </c>
    </row>
    <row r="2418" spans="1:32" x14ac:dyDescent="0.25">
      <c r="A2418" t="s">
        <v>11064</v>
      </c>
      <c r="B2418" t="s">
        <v>11065</v>
      </c>
      <c r="C2418" t="s">
        <v>11066</v>
      </c>
      <c r="D2418" t="s">
        <v>1297</v>
      </c>
      <c r="E2418" t="s">
        <v>1023</v>
      </c>
      <c r="F2418">
        <v>8</v>
      </c>
      <c r="G2418">
        <v>2022</v>
      </c>
      <c r="H2418" s="1">
        <v>44958.665033715275</v>
      </c>
      <c r="I2418" t="s">
        <v>8601</v>
      </c>
      <c r="J2418">
        <v>316.72000000000003</v>
      </c>
      <c r="K2418">
        <v>0</v>
      </c>
      <c r="L2418" t="s">
        <v>38</v>
      </c>
      <c r="M2418" t="s">
        <v>79</v>
      </c>
      <c r="Q2418">
        <v>316.72000000000003</v>
      </c>
      <c r="R2418" t="s">
        <v>94</v>
      </c>
      <c r="S2418">
        <v>40.557110000000002</v>
      </c>
      <c r="T2418">
        <v>-105.00158</v>
      </c>
      <c r="U2418">
        <v>1.8625</v>
      </c>
      <c r="V2418">
        <v>1</v>
      </c>
      <c r="W2418">
        <v>3</v>
      </c>
      <c r="X2418">
        <v>0</v>
      </c>
      <c r="Y2418">
        <v>679.4</v>
      </c>
      <c r="Z2418">
        <v>8000116001</v>
      </c>
      <c r="AA2418">
        <v>790.33447989579986</v>
      </c>
      <c r="AB2418" t="s">
        <v>54</v>
      </c>
      <c r="AC2418" t="s">
        <v>64</v>
      </c>
      <c r="AD2418" t="s">
        <v>54</v>
      </c>
      <c r="AE2418" t="s">
        <v>54</v>
      </c>
      <c r="AF2418" t="s">
        <v>11067</v>
      </c>
    </row>
    <row r="2419" spans="1:32" x14ac:dyDescent="0.25">
      <c r="A2419" t="s">
        <v>11068</v>
      </c>
      <c r="B2419" t="s">
        <v>11069</v>
      </c>
      <c r="C2419" t="s">
        <v>11070</v>
      </c>
      <c r="D2419" t="s">
        <v>11071</v>
      </c>
      <c r="E2419" t="s">
        <v>111</v>
      </c>
      <c r="F2419">
        <v>4</v>
      </c>
      <c r="G2419">
        <v>2022</v>
      </c>
      <c r="H2419" s="1">
        <v>44935.646314826387</v>
      </c>
      <c r="I2419" t="s">
        <v>8601</v>
      </c>
      <c r="J2419">
        <v>316.60000000000002</v>
      </c>
      <c r="K2419">
        <v>0</v>
      </c>
      <c r="L2419" t="s">
        <v>38</v>
      </c>
      <c r="M2419" t="s">
        <v>79</v>
      </c>
      <c r="Q2419">
        <v>316.60000000000002</v>
      </c>
      <c r="R2419" t="s">
        <v>86</v>
      </c>
      <c r="S2419">
        <v>32.037472000000001</v>
      </c>
      <c r="T2419">
        <v>-84.231667000000002</v>
      </c>
      <c r="U2419">
        <v>2.2749999999999999</v>
      </c>
      <c r="V2419">
        <v>1</v>
      </c>
      <c r="W2419">
        <v>4.4000000000000004</v>
      </c>
      <c r="X2419">
        <v>2.2000000000000002</v>
      </c>
      <c r="Y2419">
        <v>830.2</v>
      </c>
      <c r="AB2419" t="s">
        <v>41</v>
      </c>
      <c r="AC2419" t="s">
        <v>54</v>
      </c>
      <c r="AD2419" t="s">
        <v>54</v>
      </c>
      <c r="AE2419" t="s">
        <v>73</v>
      </c>
      <c r="AF2419" t="s">
        <v>11072</v>
      </c>
    </row>
    <row r="2420" spans="1:32" x14ac:dyDescent="0.25">
      <c r="A2420" t="s">
        <v>11073</v>
      </c>
      <c r="B2420" t="s">
        <v>11074</v>
      </c>
      <c r="C2420" t="s">
        <v>11075</v>
      </c>
      <c r="D2420" t="s">
        <v>11076</v>
      </c>
      <c r="E2420" t="s">
        <v>136</v>
      </c>
      <c r="F2420">
        <v>4</v>
      </c>
      <c r="G2420">
        <v>2022</v>
      </c>
      <c r="H2420" s="1">
        <v>44963.41342034722</v>
      </c>
      <c r="I2420" t="s">
        <v>8601</v>
      </c>
      <c r="J2420">
        <v>316</v>
      </c>
      <c r="K2420">
        <v>0</v>
      </c>
      <c r="L2420" t="s">
        <v>38</v>
      </c>
      <c r="M2420" t="s">
        <v>51</v>
      </c>
      <c r="N2420">
        <v>195.4</v>
      </c>
      <c r="R2420" t="s">
        <v>86</v>
      </c>
      <c r="S2420">
        <v>35.34986</v>
      </c>
      <c r="T2420">
        <v>-83.238630000000001</v>
      </c>
      <c r="U2420">
        <v>1.084766667</v>
      </c>
      <c r="V2420">
        <v>1</v>
      </c>
      <c r="W2420">
        <v>3.5</v>
      </c>
      <c r="X2420">
        <v>0</v>
      </c>
      <c r="Y2420">
        <v>395.08080000000001</v>
      </c>
      <c r="Z2420">
        <v>37005006001</v>
      </c>
      <c r="AA2420">
        <v>380.59886243829993</v>
      </c>
      <c r="AB2420" t="s">
        <v>41</v>
      </c>
      <c r="AC2420" t="s">
        <v>54</v>
      </c>
      <c r="AD2420" t="s">
        <v>537</v>
      </c>
      <c r="AE2420" t="s">
        <v>73</v>
      </c>
      <c r="AF2420" t="s">
        <v>11077</v>
      </c>
    </row>
    <row r="2421" spans="1:32" x14ac:dyDescent="0.25">
      <c r="A2421" t="s">
        <v>11078</v>
      </c>
      <c r="B2421" t="s">
        <v>11079</v>
      </c>
      <c r="C2421" t="s">
        <v>11080</v>
      </c>
      <c r="D2421" t="s">
        <v>11081</v>
      </c>
      <c r="E2421" t="s">
        <v>11082</v>
      </c>
      <c r="F2421">
        <v>9</v>
      </c>
      <c r="G2421">
        <v>2022</v>
      </c>
      <c r="H2421" s="1">
        <v>44974.882043229169</v>
      </c>
      <c r="I2421" t="s">
        <v>8601</v>
      </c>
      <c r="J2421">
        <v>315</v>
      </c>
      <c r="K2421">
        <v>0</v>
      </c>
      <c r="L2421" t="s">
        <v>38</v>
      </c>
      <c r="M2421" t="s">
        <v>79</v>
      </c>
      <c r="Q2421">
        <v>315</v>
      </c>
      <c r="R2421" t="s">
        <v>86</v>
      </c>
      <c r="S2421">
        <v>-14.340056000000001</v>
      </c>
      <c r="T2421">
        <v>-170.72247200000001</v>
      </c>
      <c r="U2421">
        <v>1.3333333329999999</v>
      </c>
      <c r="V2421">
        <v>1</v>
      </c>
      <c r="W2421">
        <v>6</v>
      </c>
      <c r="X2421">
        <v>2</v>
      </c>
      <c r="Y2421">
        <v>486.1</v>
      </c>
      <c r="Z2421">
        <v>60000001002</v>
      </c>
      <c r="AB2421" t="s">
        <v>1292</v>
      </c>
      <c r="AC2421" t="s">
        <v>54</v>
      </c>
      <c r="AD2421" t="s">
        <v>54</v>
      </c>
      <c r="AE2421" t="s">
        <v>54</v>
      </c>
      <c r="AF2421" t="s">
        <v>11083</v>
      </c>
    </row>
    <row r="2422" spans="1:32" x14ac:dyDescent="0.25">
      <c r="A2422" t="s">
        <v>11084</v>
      </c>
      <c r="B2422" t="s">
        <v>11085</v>
      </c>
      <c r="C2422" t="s">
        <v>11086</v>
      </c>
      <c r="D2422" t="s">
        <v>11087</v>
      </c>
      <c r="E2422" t="s">
        <v>1023</v>
      </c>
      <c r="F2422">
        <v>8</v>
      </c>
      <c r="G2422">
        <v>2022</v>
      </c>
      <c r="H2422" s="1">
        <v>44973.474235879628</v>
      </c>
      <c r="I2422" t="s">
        <v>8601</v>
      </c>
      <c r="J2422">
        <v>314.05</v>
      </c>
      <c r="K2422">
        <v>0</v>
      </c>
      <c r="L2422" t="s">
        <v>38</v>
      </c>
      <c r="M2422" t="s">
        <v>489</v>
      </c>
      <c r="O2422">
        <v>124</v>
      </c>
      <c r="Q2422">
        <v>189.63</v>
      </c>
      <c r="R2422" t="s">
        <v>52</v>
      </c>
      <c r="S2422">
        <v>39.090446999999998</v>
      </c>
      <c r="T2422">
        <v>-108.455583</v>
      </c>
      <c r="U2422">
        <v>0.93333333299999999</v>
      </c>
      <c r="V2422">
        <v>1</v>
      </c>
      <c r="W2422">
        <v>2.5</v>
      </c>
      <c r="X2422">
        <v>2.5</v>
      </c>
      <c r="Y2422">
        <v>340.5</v>
      </c>
      <c r="Z2422">
        <v>8000160003</v>
      </c>
      <c r="AA2422">
        <v>668.32431825290007</v>
      </c>
      <c r="AB2422" t="s">
        <v>41</v>
      </c>
      <c r="AC2422" t="s">
        <v>4340</v>
      </c>
      <c r="AD2422" t="s">
        <v>54</v>
      </c>
      <c r="AE2422" t="s">
        <v>65</v>
      </c>
      <c r="AF2422" t="s">
        <v>11088</v>
      </c>
    </row>
    <row r="2423" spans="1:32" x14ac:dyDescent="0.25">
      <c r="A2423" t="s">
        <v>11089</v>
      </c>
      <c r="B2423" t="s">
        <v>11090</v>
      </c>
      <c r="C2423" t="s">
        <v>11091</v>
      </c>
      <c r="D2423" t="s">
        <v>11092</v>
      </c>
      <c r="E2423" t="s">
        <v>1083</v>
      </c>
      <c r="F2423">
        <v>8</v>
      </c>
      <c r="G2423">
        <v>2022</v>
      </c>
      <c r="H2423" s="1">
        <v>44972.611778541665</v>
      </c>
      <c r="I2423" t="s">
        <v>8601</v>
      </c>
      <c r="J2423">
        <v>312.83999999999997</v>
      </c>
      <c r="K2423">
        <v>0</v>
      </c>
      <c r="L2423" t="s">
        <v>38</v>
      </c>
      <c r="M2423" t="s">
        <v>39</v>
      </c>
      <c r="N2423">
        <v>262.08999999999997</v>
      </c>
      <c r="Q2423">
        <v>54.52</v>
      </c>
      <c r="R2423" t="s">
        <v>52</v>
      </c>
      <c r="S2423">
        <v>44.244360999999998</v>
      </c>
      <c r="T2423">
        <v>-96.806360999999995</v>
      </c>
      <c r="U2423">
        <v>2.3374999999999999</v>
      </c>
      <c r="V2423">
        <v>1</v>
      </c>
      <c r="W2423">
        <v>5.5</v>
      </c>
      <c r="X2423">
        <v>3</v>
      </c>
      <c r="Y2423">
        <v>853.71</v>
      </c>
      <c r="Z2423">
        <v>46000106002</v>
      </c>
      <c r="AA2423">
        <v>675.60850700769993</v>
      </c>
      <c r="AB2423" t="s">
        <v>407</v>
      </c>
      <c r="AC2423" t="s">
        <v>54</v>
      </c>
      <c r="AD2423" t="s">
        <v>54</v>
      </c>
      <c r="AE2423" t="s">
        <v>73</v>
      </c>
      <c r="AF2423" t="s">
        <v>11093</v>
      </c>
    </row>
    <row r="2424" spans="1:32" x14ac:dyDescent="0.25">
      <c r="A2424" t="s">
        <v>11094</v>
      </c>
      <c r="B2424" t="s">
        <v>11095</v>
      </c>
      <c r="C2424" t="s">
        <v>11096</v>
      </c>
      <c r="D2424" t="s">
        <v>11097</v>
      </c>
      <c r="E2424" t="s">
        <v>36</v>
      </c>
      <c r="F2424">
        <v>9</v>
      </c>
      <c r="G2424">
        <v>2022</v>
      </c>
      <c r="H2424" s="1">
        <v>44960.595576493055</v>
      </c>
      <c r="I2424" t="s">
        <v>8601</v>
      </c>
      <c r="J2424">
        <v>312.60000000000002</v>
      </c>
      <c r="K2424">
        <v>0</v>
      </c>
      <c r="L2424" t="s">
        <v>38</v>
      </c>
      <c r="M2424" t="s">
        <v>51</v>
      </c>
      <c r="N2424">
        <v>312.60000000000002</v>
      </c>
      <c r="R2424" t="s">
        <v>52</v>
      </c>
      <c r="S2424">
        <v>35.102089999999997</v>
      </c>
      <c r="T2424">
        <v>-120.62509</v>
      </c>
      <c r="U2424">
        <v>0</v>
      </c>
      <c r="V2424">
        <v>1</v>
      </c>
      <c r="W2424">
        <v>5</v>
      </c>
      <c r="X2424">
        <v>0</v>
      </c>
      <c r="Y2424">
        <v>0</v>
      </c>
      <c r="Z2424">
        <v>6003081001</v>
      </c>
      <c r="AA2424">
        <v>1092.6283132200001</v>
      </c>
      <c r="AB2424" t="s">
        <v>407</v>
      </c>
      <c r="AC2424" t="s">
        <v>42</v>
      </c>
      <c r="AD2424" t="s">
        <v>54</v>
      </c>
      <c r="AE2424" t="s">
        <v>55</v>
      </c>
      <c r="AF2424" t="s">
        <v>11098</v>
      </c>
    </row>
    <row r="2425" spans="1:32" x14ac:dyDescent="0.25">
      <c r="A2425" t="s">
        <v>11099</v>
      </c>
      <c r="B2425" t="s">
        <v>11100</v>
      </c>
      <c r="C2425" t="s">
        <v>11101</v>
      </c>
      <c r="D2425" t="s">
        <v>9189</v>
      </c>
      <c r="E2425" t="s">
        <v>5199</v>
      </c>
      <c r="F2425">
        <v>9</v>
      </c>
      <c r="G2425">
        <v>2022</v>
      </c>
      <c r="H2425" s="1">
        <v>44974.8870465625</v>
      </c>
      <c r="I2425" t="s">
        <v>8601</v>
      </c>
      <c r="J2425">
        <v>309.3</v>
      </c>
      <c r="K2425">
        <v>0</v>
      </c>
      <c r="L2425" t="s">
        <v>38</v>
      </c>
      <c r="M2425" t="s">
        <v>79</v>
      </c>
      <c r="Q2425">
        <v>309.3</v>
      </c>
      <c r="R2425" t="s">
        <v>94</v>
      </c>
      <c r="S2425">
        <v>21.434221999999998</v>
      </c>
      <c r="T2425">
        <v>-158.182222</v>
      </c>
      <c r="U2425">
        <v>0</v>
      </c>
      <c r="V2425">
        <v>1</v>
      </c>
      <c r="W2425">
        <v>5.2</v>
      </c>
      <c r="X2425">
        <v>3.72</v>
      </c>
      <c r="Y2425">
        <v>0</v>
      </c>
      <c r="Z2425">
        <v>15000003022</v>
      </c>
      <c r="AB2425" t="s">
        <v>53</v>
      </c>
      <c r="AC2425" t="s">
        <v>54</v>
      </c>
      <c r="AD2425" t="s">
        <v>54</v>
      </c>
      <c r="AE2425" t="s">
        <v>73</v>
      </c>
      <c r="AF2425" t="s">
        <v>11102</v>
      </c>
    </row>
    <row r="2426" spans="1:32" x14ac:dyDescent="0.25">
      <c r="A2426" t="s">
        <v>11103</v>
      </c>
      <c r="B2426" t="s">
        <v>11104</v>
      </c>
      <c r="C2426" t="s">
        <v>11105</v>
      </c>
      <c r="D2426" t="s">
        <v>11106</v>
      </c>
      <c r="E2426" t="s">
        <v>854</v>
      </c>
      <c r="F2426">
        <v>8</v>
      </c>
      <c r="G2426">
        <v>2022</v>
      </c>
      <c r="H2426" s="1">
        <v>44992.62892815972</v>
      </c>
      <c r="I2426" t="s">
        <v>8601</v>
      </c>
      <c r="J2426">
        <v>308</v>
      </c>
      <c r="K2426">
        <v>0</v>
      </c>
      <c r="L2426" t="s">
        <v>38</v>
      </c>
      <c r="M2426" t="s">
        <v>79</v>
      </c>
      <c r="Q2426">
        <v>308</v>
      </c>
      <c r="R2426" t="s">
        <v>52</v>
      </c>
      <c r="S2426">
        <v>40.35472</v>
      </c>
      <c r="T2426">
        <v>-111.99935000000001</v>
      </c>
      <c r="Z2426">
        <v>49000980001</v>
      </c>
      <c r="AA2426">
        <v>1292.9435039770001</v>
      </c>
      <c r="AB2426" t="s">
        <v>54</v>
      </c>
      <c r="AC2426" t="s">
        <v>54</v>
      </c>
      <c r="AD2426" t="s">
        <v>54</v>
      </c>
      <c r="AE2426" t="s">
        <v>65</v>
      </c>
      <c r="AF2426" t="s">
        <v>11107</v>
      </c>
    </row>
    <row r="2427" spans="1:32" x14ac:dyDescent="0.25">
      <c r="A2427" t="s">
        <v>11108</v>
      </c>
      <c r="B2427" t="s">
        <v>11109</v>
      </c>
      <c r="C2427" t="s">
        <v>11109</v>
      </c>
      <c r="D2427" t="s">
        <v>11110</v>
      </c>
      <c r="E2427" t="s">
        <v>99</v>
      </c>
      <c r="F2427">
        <v>6</v>
      </c>
      <c r="G2427">
        <v>2022</v>
      </c>
      <c r="H2427" s="1">
        <v>44823.583926724539</v>
      </c>
      <c r="I2427" t="s">
        <v>8601</v>
      </c>
      <c r="J2427">
        <v>308</v>
      </c>
      <c r="K2427">
        <v>0</v>
      </c>
      <c r="L2427" t="s">
        <v>38</v>
      </c>
      <c r="M2427" t="s">
        <v>79</v>
      </c>
      <c r="Q2427">
        <v>308</v>
      </c>
      <c r="R2427" t="s">
        <v>94</v>
      </c>
      <c r="S2427">
        <v>32.199863000000001</v>
      </c>
      <c r="T2427">
        <v>-98.189206999999996</v>
      </c>
      <c r="U2427">
        <v>1.323416667</v>
      </c>
      <c r="V2427">
        <v>2</v>
      </c>
      <c r="W2427">
        <v>3</v>
      </c>
      <c r="X2427">
        <v>3</v>
      </c>
      <c r="Y2427">
        <v>476.35</v>
      </c>
      <c r="Z2427">
        <v>48003113001</v>
      </c>
      <c r="AA2427">
        <v>728.41887547999988</v>
      </c>
      <c r="AB2427" t="s">
        <v>118</v>
      </c>
      <c r="AC2427" t="s">
        <v>54</v>
      </c>
      <c r="AD2427" t="s">
        <v>54</v>
      </c>
      <c r="AE2427" t="s">
        <v>73</v>
      </c>
      <c r="AF2427" t="s">
        <v>11111</v>
      </c>
    </row>
    <row r="2428" spans="1:32" x14ac:dyDescent="0.25">
      <c r="A2428" t="s">
        <v>11112</v>
      </c>
      <c r="B2428" t="s">
        <v>11113</v>
      </c>
      <c r="C2428" t="s">
        <v>11113</v>
      </c>
      <c r="D2428" t="s">
        <v>10594</v>
      </c>
      <c r="E2428" t="s">
        <v>99</v>
      </c>
      <c r="F2428">
        <v>6</v>
      </c>
      <c r="G2428">
        <v>2022</v>
      </c>
      <c r="H2428" s="1">
        <v>44831.51935234954</v>
      </c>
      <c r="I2428" t="s">
        <v>8601</v>
      </c>
      <c r="J2428">
        <v>306.41000000000003</v>
      </c>
      <c r="K2428">
        <v>0</v>
      </c>
      <c r="L2428" t="s">
        <v>38</v>
      </c>
      <c r="M2428" t="s">
        <v>79</v>
      </c>
      <c r="Q2428">
        <v>306.41000000000003</v>
      </c>
      <c r="R2428" t="s">
        <v>94</v>
      </c>
      <c r="S2428">
        <v>27.722999999999999</v>
      </c>
      <c r="T2428">
        <v>-98.031028000000006</v>
      </c>
      <c r="U2428">
        <v>0.75266666699999996</v>
      </c>
      <c r="V2428">
        <v>1</v>
      </c>
      <c r="W2428">
        <v>2.6</v>
      </c>
      <c r="X2428">
        <v>0</v>
      </c>
      <c r="Y2428">
        <v>274.846</v>
      </c>
      <c r="AB2428" t="s">
        <v>118</v>
      </c>
      <c r="AC2428" t="s">
        <v>54</v>
      </c>
      <c r="AD2428" t="s">
        <v>54</v>
      </c>
      <c r="AE2428" t="s">
        <v>44</v>
      </c>
      <c r="AF2428" t="s">
        <v>11114</v>
      </c>
    </row>
    <row r="2429" spans="1:32" x14ac:dyDescent="0.25">
      <c r="A2429" t="s">
        <v>11115</v>
      </c>
      <c r="B2429" t="s">
        <v>11116</v>
      </c>
      <c r="C2429" t="s">
        <v>11117</v>
      </c>
      <c r="D2429" t="s">
        <v>11118</v>
      </c>
      <c r="E2429" t="s">
        <v>36</v>
      </c>
      <c r="F2429">
        <v>9</v>
      </c>
      <c r="G2429">
        <v>2022</v>
      </c>
      <c r="H2429" s="1">
        <v>44965.857915428242</v>
      </c>
      <c r="I2429" t="s">
        <v>8601</v>
      </c>
      <c r="J2429">
        <v>305.50720000000001</v>
      </c>
      <c r="K2429">
        <v>0</v>
      </c>
      <c r="L2429" t="s">
        <v>38</v>
      </c>
      <c r="M2429" t="s">
        <v>79</v>
      </c>
      <c r="Q2429">
        <v>305.50720000000001</v>
      </c>
      <c r="R2429" t="s">
        <v>52</v>
      </c>
      <c r="S2429">
        <v>37.472611000000001</v>
      </c>
      <c r="T2429">
        <v>-122.443639</v>
      </c>
      <c r="U2429">
        <v>1.3990833330000001</v>
      </c>
      <c r="V2429">
        <v>1</v>
      </c>
      <c r="W2429">
        <v>4</v>
      </c>
      <c r="X2429">
        <v>0</v>
      </c>
      <c r="Y2429">
        <v>510.98099999999999</v>
      </c>
      <c r="Z2429">
        <v>6002058001</v>
      </c>
      <c r="AA2429">
        <v>1019.786425672</v>
      </c>
      <c r="AB2429" t="s">
        <v>53</v>
      </c>
      <c r="AC2429" t="s">
        <v>42</v>
      </c>
      <c r="AD2429" t="s">
        <v>54</v>
      </c>
      <c r="AE2429" t="s">
        <v>73</v>
      </c>
      <c r="AF2429" t="s">
        <v>11119</v>
      </c>
    </row>
    <row r="2430" spans="1:32" x14ac:dyDescent="0.25">
      <c r="A2430" t="s">
        <v>11120</v>
      </c>
      <c r="B2430" t="s">
        <v>11121</v>
      </c>
      <c r="C2430" t="s">
        <v>11122</v>
      </c>
      <c r="D2430" t="s">
        <v>11123</v>
      </c>
      <c r="E2430" t="s">
        <v>259</v>
      </c>
      <c r="F2430">
        <v>7</v>
      </c>
      <c r="G2430">
        <v>2022</v>
      </c>
      <c r="H2430" s="1">
        <v>44974.610205439814</v>
      </c>
      <c r="I2430" t="s">
        <v>8601</v>
      </c>
      <c r="J2430">
        <v>304.10000000000002</v>
      </c>
      <c r="K2430">
        <v>0</v>
      </c>
      <c r="L2430" t="s">
        <v>38</v>
      </c>
      <c r="M2430" t="s">
        <v>51</v>
      </c>
      <c r="N2430">
        <v>304.10000000000002</v>
      </c>
      <c r="R2430" t="s">
        <v>52</v>
      </c>
      <c r="S2430">
        <v>42.535277999999998</v>
      </c>
      <c r="T2430">
        <v>-92.439722000000003</v>
      </c>
      <c r="U2430">
        <v>0</v>
      </c>
      <c r="V2430">
        <v>2</v>
      </c>
      <c r="W2430">
        <v>21.6</v>
      </c>
      <c r="X2430">
        <v>8.8000000000000007</v>
      </c>
      <c r="Y2430">
        <v>0</v>
      </c>
      <c r="Z2430">
        <v>19000133001</v>
      </c>
      <c r="AA2430">
        <v>2203.4670983270003</v>
      </c>
      <c r="AB2430" t="s">
        <v>53</v>
      </c>
      <c r="AC2430" t="s">
        <v>562</v>
      </c>
      <c r="AD2430" t="s">
        <v>54</v>
      </c>
      <c r="AE2430" t="s">
        <v>73</v>
      </c>
      <c r="AF2430" t="s">
        <v>11124</v>
      </c>
    </row>
    <row r="2431" spans="1:32" x14ac:dyDescent="0.25">
      <c r="A2431" t="s">
        <v>11125</v>
      </c>
      <c r="B2431" t="s">
        <v>11126</v>
      </c>
      <c r="C2431" t="s">
        <v>11127</v>
      </c>
      <c r="D2431" t="s">
        <v>3645</v>
      </c>
      <c r="E2431" t="s">
        <v>36</v>
      </c>
      <c r="F2431">
        <v>9</v>
      </c>
      <c r="G2431">
        <v>2022</v>
      </c>
      <c r="H2431" s="1">
        <v>44929.520219039354</v>
      </c>
      <c r="I2431" t="s">
        <v>8601</v>
      </c>
      <c r="J2431">
        <v>304.04000000000002</v>
      </c>
      <c r="K2431">
        <v>0</v>
      </c>
      <c r="L2431" t="s">
        <v>38</v>
      </c>
      <c r="M2431" t="s">
        <v>79</v>
      </c>
      <c r="Q2431">
        <v>304.04000000000002</v>
      </c>
      <c r="R2431" t="s">
        <v>52</v>
      </c>
      <c r="S2431">
        <v>35.383710000000001</v>
      </c>
      <c r="T2431">
        <v>-119.01523</v>
      </c>
      <c r="AB2431" t="s">
        <v>407</v>
      </c>
      <c r="AC2431" t="s">
        <v>54</v>
      </c>
      <c r="AD2431" t="s">
        <v>54</v>
      </c>
      <c r="AE2431" t="s">
        <v>44</v>
      </c>
      <c r="AF2431" t="s">
        <v>11128</v>
      </c>
    </row>
    <row r="2432" spans="1:32" x14ac:dyDescent="0.25">
      <c r="A2432" t="s">
        <v>11129</v>
      </c>
      <c r="B2432" t="s">
        <v>11130</v>
      </c>
      <c r="C2432" t="s">
        <v>11131</v>
      </c>
      <c r="D2432" t="s">
        <v>11132</v>
      </c>
      <c r="E2432" t="s">
        <v>253</v>
      </c>
      <c r="F2432">
        <v>5</v>
      </c>
      <c r="G2432">
        <v>2022</v>
      </c>
      <c r="H2432" s="1">
        <v>44944.421545717596</v>
      </c>
      <c r="I2432" t="s">
        <v>8601</v>
      </c>
      <c r="J2432">
        <v>303.81</v>
      </c>
      <c r="K2432">
        <v>0</v>
      </c>
      <c r="L2432" t="s">
        <v>38</v>
      </c>
      <c r="M2432" t="s">
        <v>51</v>
      </c>
      <c r="N2432">
        <v>303.81</v>
      </c>
      <c r="R2432" t="s">
        <v>52</v>
      </c>
      <c r="S2432">
        <v>41.499611000000002</v>
      </c>
      <c r="T2432">
        <v>-87.515861000000001</v>
      </c>
      <c r="U2432">
        <v>1.6266666670000001</v>
      </c>
      <c r="V2432">
        <v>1</v>
      </c>
      <c r="W2432">
        <v>2.6</v>
      </c>
      <c r="X2432">
        <v>2.6</v>
      </c>
      <c r="Y2432">
        <v>592.79</v>
      </c>
      <c r="Z2432">
        <v>18000103001</v>
      </c>
      <c r="AA2432">
        <v>715.67154515910011</v>
      </c>
      <c r="AB2432" t="s">
        <v>41</v>
      </c>
      <c r="AC2432" t="s">
        <v>54</v>
      </c>
      <c r="AD2432" t="s">
        <v>54</v>
      </c>
      <c r="AE2432" t="s">
        <v>73</v>
      </c>
      <c r="AF2432" t="s">
        <v>11133</v>
      </c>
    </row>
    <row r="2433" spans="1:32" x14ac:dyDescent="0.25">
      <c r="A2433" t="s">
        <v>11134</v>
      </c>
      <c r="B2433" t="s">
        <v>11135</v>
      </c>
      <c r="C2433" t="s">
        <v>11136</v>
      </c>
      <c r="D2433" t="s">
        <v>11137</v>
      </c>
      <c r="E2433" t="s">
        <v>117</v>
      </c>
      <c r="F2433">
        <v>5</v>
      </c>
      <c r="G2433">
        <v>2022</v>
      </c>
      <c r="H2433" s="1">
        <v>44973.511705682868</v>
      </c>
      <c r="I2433" t="s">
        <v>8601</v>
      </c>
      <c r="J2433">
        <v>301.73</v>
      </c>
      <c r="K2433">
        <v>0</v>
      </c>
      <c r="L2433" t="s">
        <v>38</v>
      </c>
      <c r="M2433" t="s">
        <v>51</v>
      </c>
      <c r="N2433">
        <v>301.73</v>
      </c>
      <c r="R2433" t="s">
        <v>52</v>
      </c>
      <c r="S2433">
        <v>41.54233</v>
      </c>
      <c r="T2433">
        <v>-87.894599999999997</v>
      </c>
      <c r="U2433">
        <v>2.1055833329999998</v>
      </c>
      <c r="V2433">
        <v>2</v>
      </c>
      <c r="W2433">
        <v>6.5</v>
      </c>
      <c r="X2433">
        <v>2.5</v>
      </c>
      <c r="Y2433">
        <v>767.60799999999995</v>
      </c>
      <c r="Z2433">
        <v>17000443001</v>
      </c>
      <c r="AA2433">
        <v>311.39906926770004</v>
      </c>
      <c r="AB2433" t="s">
        <v>41</v>
      </c>
      <c r="AC2433" t="s">
        <v>54</v>
      </c>
      <c r="AD2433" t="s">
        <v>54</v>
      </c>
      <c r="AE2433" t="s">
        <v>65</v>
      </c>
      <c r="AF2433" t="s">
        <v>11138</v>
      </c>
    </row>
    <row r="2434" spans="1:32" x14ac:dyDescent="0.25">
      <c r="A2434" t="s">
        <v>11139</v>
      </c>
      <c r="B2434" t="s">
        <v>11140</v>
      </c>
      <c r="C2434" t="s">
        <v>11141</v>
      </c>
      <c r="D2434" t="s">
        <v>10126</v>
      </c>
      <c r="E2434" t="s">
        <v>1023</v>
      </c>
      <c r="F2434">
        <v>8</v>
      </c>
      <c r="G2434">
        <v>2022</v>
      </c>
      <c r="H2434" s="1">
        <v>44973.461319826391</v>
      </c>
      <c r="I2434" t="s">
        <v>8601</v>
      </c>
      <c r="J2434">
        <v>295.63</v>
      </c>
      <c r="K2434">
        <v>0</v>
      </c>
      <c r="L2434" t="s">
        <v>38</v>
      </c>
      <c r="M2434" t="s">
        <v>39</v>
      </c>
      <c r="N2434">
        <v>160.16</v>
      </c>
      <c r="Q2434">
        <v>135.47</v>
      </c>
      <c r="R2434" t="s">
        <v>52</v>
      </c>
      <c r="S2434">
        <v>40.377389999999998</v>
      </c>
      <c r="T2434">
        <v>-104.69687</v>
      </c>
      <c r="U2434">
        <v>1.464083333</v>
      </c>
      <c r="V2434">
        <v>1</v>
      </c>
      <c r="W2434">
        <v>2.88</v>
      </c>
      <c r="X2434">
        <v>0</v>
      </c>
      <c r="Y2434">
        <v>534.303</v>
      </c>
      <c r="Z2434">
        <v>8000104001</v>
      </c>
      <c r="AA2434">
        <v>619.15604415799999</v>
      </c>
      <c r="AB2434" t="s">
        <v>54</v>
      </c>
      <c r="AC2434" t="s">
        <v>54</v>
      </c>
      <c r="AD2434" t="s">
        <v>54</v>
      </c>
      <c r="AE2434" t="s">
        <v>438</v>
      </c>
      <c r="AF2434" t="s">
        <v>11142</v>
      </c>
    </row>
    <row r="2435" spans="1:32" x14ac:dyDescent="0.25">
      <c r="A2435" t="s">
        <v>11143</v>
      </c>
      <c r="B2435" t="s">
        <v>11144</v>
      </c>
      <c r="C2435" t="s">
        <v>11145</v>
      </c>
      <c r="D2435" t="s">
        <v>11146</v>
      </c>
      <c r="E2435" t="s">
        <v>286</v>
      </c>
      <c r="F2435">
        <v>1</v>
      </c>
      <c r="G2435">
        <v>2022</v>
      </c>
      <c r="H2435" s="1">
        <v>44985.428361539351</v>
      </c>
      <c r="I2435" t="s">
        <v>8601</v>
      </c>
      <c r="J2435">
        <v>295.31</v>
      </c>
      <c r="K2435">
        <v>0</v>
      </c>
      <c r="L2435" t="s">
        <v>38</v>
      </c>
      <c r="M2435" t="s">
        <v>79</v>
      </c>
      <c r="Q2435">
        <v>295.31</v>
      </c>
      <c r="R2435" t="s">
        <v>52</v>
      </c>
      <c r="S2435">
        <v>42.841045000000001</v>
      </c>
      <c r="T2435">
        <v>-72.549205000000001</v>
      </c>
      <c r="U2435">
        <v>1.151666667</v>
      </c>
      <c r="V2435">
        <v>1</v>
      </c>
      <c r="W2435">
        <v>0</v>
      </c>
      <c r="X2435">
        <v>0</v>
      </c>
      <c r="Y2435">
        <v>420.09</v>
      </c>
      <c r="Z2435">
        <v>50000013001</v>
      </c>
      <c r="AA2435">
        <v>852.43218903047011</v>
      </c>
      <c r="AB2435" t="s">
        <v>53</v>
      </c>
      <c r="AC2435" t="s">
        <v>536</v>
      </c>
      <c r="AD2435" t="s">
        <v>54</v>
      </c>
      <c r="AE2435" t="s">
        <v>55</v>
      </c>
      <c r="AF2435" t="s">
        <v>11147</v>
      </c>
    </row>
    <row r="2436" spans="1:32" x14ac:dyDescent="0.25">
      <c r="A2436" t="s">
        <v>11148</v>
      </c>
      <c r="B2436" t="s">
        <v>11149</v>
      </c>
      <c r="C2436" t="s">
        <v>11150</v>
      </c>
      <c r="D2436" t="s">
        <v>11151</v>
      </c>
      <c r="E2436" t="s">
        <v>117</v>
      </c>
      <c r="F2436">
        <v>5</v>
      </c>
      <c r="G2436">
        <v>2022</v>
      </c>
      <c r="H2436" s="1">
        <v>44979.49417322917</v>
      </c>
      <c r="I2436" t="s">
        <v>8601</v>
      </c>
      <c r="J2436">
        <v>292.39999999999998</v>
      </c>
      <c r="K2436">
        <v>0</v>
      </c>
      <c r="L2436" t="s">
        <v>38</v>
      </c>
      <c r="M2436" t="s">
        <v>51</v>
      </c>
      <c r="N2436">
        <v>292.39999999999998</v>
      </c>
      <c r="R2436" t="s">
        <v>52</v>
      </c>
      <c r="S2436">
        <v>42.2669</v>
      </c>
      <c r="T2436">
        <v>-88.202267000000006</v>
      </c>
      <c r="U2436">
        <v>2.2016666660000004</v>
      </c>
      <c r="V2436">
        <v>2</v>
      </c>
      <c r="W2436">
        <v>5</v>
      </c>
      <c r="X2436">
        <v>2</v>
      </c>
      <c r="Y2436">
        <v>413.61799999999999</v>
      </c>
      <c r="Z2436">
        <v>17000524001</v>
      </c>
      <c r="AA2436">
        <v>1050.7442278799001</v>
      </c>
      <c r="AB2436" t="s">
        <v>41</v>
      </c>
      <c r="AC2436" t="s">
        <v>54</v>
      </c>
      <c r="AD2436" t="s">
        <v>54</v>
      </c>
      <c r="AE2436" t="s">
        <v>73</v>
      </c>
      <c r="AF2436" t="s">
        <v>11152</v>
      </c>
    </row>
    <row r="2437" spans="1:32" x14ac:dyDescent="0.25">
      <c r="A2437" t="s">
        <v>11153</v>
      </c>
      <c r="B2437" t="s">
        <v>11154</v>
      </c>
      <c r="C2437" t="s">
        <v>11155</v>
      </c>
      <c r="D2437" t="s">
        <v>11156</v>
      </c>
      <c r="E2437" t="s">
        <v>600</v>
      </c>
      <c r="F2437">
        <v>4</v>
      </c>
      <c r="G2437">
        <v>2022</v>
      </c>
      <c r="H2437" s="1">
        <v>44960.501732418983</v>
      </c>
      <c r="I2437" t="s">
        <v>8601</v>
      </c>
      <c r="J2437">
        <v>292.39</v>
      </c>
      <c r="K2437">
        <v>0</v>
      </c>
      <c r="L2437" t="s">
        <v>38</v>
      </c>
      <c r="M2437" t="s">
        <v>51</v>
      </c>
      <c r="N2437">
        <v>292.39</v>
      </c>
      <c r="R2437" t="s">
        <v>52</v>
      </c>
      <c r="S2437">
        <v>30.380279999999999</v>
      </c>
      <c r="T2437">
        <v>-86.358519999999999</v>
      </c>
      <c r="AB2437" t="s">
        <v>41</v>
      </c>
      <c r="AC2437" t="s">
        <v>54</v>
      </c>
      <c r="AD2437" t="s">
        <v>54</v>
      </c>
      <c r="AE2437" t="s">
        <v>73</v>
      </c>
      <c r="AF2437" t="s">
        <v>11157</v>
      </c>
    </row>
    <row r="2438" spans="1:32" x14ac:dyDescent="0.25">
      <c r="A2438" t="s">
        <v>11158</v>
      </c>
      <c r="B2438" t="s">
        <v>11159</v>
      </c>
      <c r="C2438" t="s">
        <v>11160</v>
      </c>
      <c r="D2438" t="s">
        <v>135</v>
      </c>
      <c r="E2438" t="s">
        <v>247</v>
      </c>
      <c r="F2438">
        <v>1</v>
      </c>
      <c r="G2438">
        <v>2022</v>
      </c>
      <c r="H2438" s="1">
        <v>44972.443608078705</v>
      </c>
      <c r="I2438" t="s">
        <v>8601</v>
      </c>
      <c r="J2438">
        <v>291.2</v>
      </c>
      <c r="K2438">
        <v>0</v>
      </c>
      <c r="L2438" t="s">
        <v>38</v>
      </c>
      <c r="M2438" t="s">
        <v>79</v>
      </c>
      <c r="Q2438">
        <v>291.2</v>
      </c>
      <c r="R2438" t="s">
        <v>94</v>
      </c>
      <c r="S2438">
        <v>42.430959999999999</v>
      </c>
      <c r="T2438">
        <v>-71.680824000000001</v>
      </c>
      <c r="Z2438">
        <v>25000048001</v>
      </c>
      <c r="AA2438">
        <v>866.81846182119989</v>
      </c>
      <c r="AB2438" t="s">
        <v>53</v>
      </c>
      <c r="AC2438" t="s">
        <v>54</v>
      </c>
      <c r="AD2438" t="s">
        <v>54</v>
      </c>
      <c r="AE2438" t="s">
        <v>73</v>
      </c>
      <c r="AF2438" t="s">
        <v>11161</v>
      </c>
    </row>
    <row r="2439" spans="1:32" x14ac:dyDescent="0.25">
      <c r="A2439" t="s">
        <v>11162</v>
      </c>
      <c r="B2439" t="s">
        <v>11163</v>
      </c>
      <c r="C2439" t="s">
        <v>11164</v>
      </c>
      <c r="D2439" t="s">
        <v>11162</v>
      </c>
      <c r="E2439" t="s">
        <v>437</v>
      </c>
      <c r="F2439">
        <v>5</v>
      </c>
      <c r="G2439">
        <v>2022</v>
      </c>
      <c r="H2439" s="1">
        <v>44963.597080520834</v>
      </c>
      <c r="I2439" t="s">
        <v>8601</v>
      </c>
      <c r="J2439">
        <v>291.2</v>
      </c>
      <c r="K2439">
        <v>0</v>
      </c>
      <c r="L2439" t="s">
        <v>38</v>
      </c>
      <c r="M2439" t="s">
        <v>51</v>
      </c>
      <c r="N2439">
        <v>291.2</v>
      </c>
      <c r="R2439" t="s">
        <v>52</v>
      </c>
      <c r="S2439">
        <v>47.466099999999997</v>
      </c>
      <c r="T2439">
        <v>-94.879199999999997</v>
      </c>
      <c r="U2439">
        <v>0.97750000000000004</v>
      </c>
      <c r="V2439">
        <v>1</v>
      </c>
      <c r="W2439">
        <v>2.5</v>
      </c>
      <c r="X2439">
        <v>2.5</v>
      </c>
      <c r="Y2439">
        <v>356.85399999999998</v>
      </c>
      <c r="Z2439">
        <v>27000006001</v>
      </c>
      <c r="AA2439">
        <v>861.71952969283996</v>
      </c>
      <c r="AB2439" t="s">
        <v>53</v>
      </c>
      <c r="AC2439" t="s">
        <v>42</v>
      </c>
      <c r="AD2439" t="s">
        <v>54</v>
      </c>
      <c r="AE2439" t="s">
        <v>55</v>
      </c>
      <c r="AF2439" t="s">
        <v>11165</v>
      </c>
    </row>
    <row r="2440" spans="1:32" x14ac:dyDescent="0.25">
      <c r="A2440" t="s">
        <v>11166</v>
      </c>
      <c r="B2440" t="s">
        <v>11167</v>
      </c>
      <c r="C2440" t="s">
        <v>11168</v>
      </c>
      <c r="D2440" t="s">
        <v>11169</v>
      </c>
      <c r="E2440" t="s">
        <v>192</v>
      </c>
      <c r="F2440">
        <v>4</v>
      </c>
      <c r="G2440">
        <v>2022</v>
      </c>
      <c r="H2440" s="1">
        <v>44985.404070983794</v>
      </c>
      <c r="I2440" t="s">
        <v>8601</v>
      </c>
      <c r="J2440">
        <v>290.83999999999997</v>
      </c>
      <c r="K2440">
        <v>0</v>
      </c>
      <c r="L2440" t="s">
        <v>38</v>
      </c>
      <c r="M2440" t="s">
        <v>51</v>
      </c>
      <c r="N2440">
        <v>290.83999999999997</v>
      </c>
      <c r="R2440" t="s">
        <v>52</v>
      </c>
      <c r="S2440">
        <v>33.990231999999999</v>
      </c>
      <c r="T2440">
        <v>-86.035837000000001</v>
      </c>
      <c r="U2440">
        <v>7.0583333329999993</v>
      </c>
      <c r="V2440">
        <v>3</v>
      </c>
      <c r="W2440">
        <v>11.32</v>
      </c>
      <c r="X2440">
        <v>6.6879999999999997</v>
      </c>
      <c r="Y2440">
        <v>2561.4560000000001</v>
      </c>
      <c r="Z2440">
        <v>1000067001</v>
      </c>
      <c r="AA2440">
        <v>3043.8803759120497</v>
      </c>
      <c r="AB2440" t="s">
        <v>53</v>
      </c>
      <c r="AC2440" t="s">
        <v>72</v>
      </c>
      <c r="AD2440" t="s">
        <v>54</v>
      </c>
      <c r="AE2440" t="s">
        <v>55</v>
      </c>
      <c r="AF2440" t="s">
        <v>11170</v>
      </c>
    </row>
    <row r="2441" spans="1:32" x14ac:dyDescent="0.25">
      <c r="A2441" t="s">
        <v>11171</v>
      </c>
      <c r="B2441" t="s">
        <v>11172</v>
      </c>
      <c r="C2441" t="s">
        <v>11172</v>
      </c>
      <c r="D2441" t="s">
        <v>11173</v>
      </c>
      <c r="E2441" t="s">
        <v>99</v>
      </c>
      <c r="F2441">
        <v>6</v>
      </c>
      <c r="G2441">
        <v>2022</v>
      </c>
      <c r="H2441" s="1">
        <v>44812.325799247687</v>
      </c>
      <c r="I2441" t="s">
        <v>8601</v>
      </c>
      <c r="J2441">
        <v>288.81</v>
      </c>
      <c r="K2441">
        <v>0</v>
      </c>
      <c r="L2441" t="s">
        <v>38</v>
      </c>
      <c r="M2441" t="s">
        <v>79</v>
      </c>
      <c r="Q2441">
        <v>288.81</v>
      </c>
      <c r="R2441" t="s">
        <v>52</v>
      </c>
      <c r="S2441">
        <v>32.417639000000001</v>
      </c>
      <c r="T2441">
        <v>-97.775306999999998</v>
      </c>
      <c r="U2441">
        <v>0.65283333300000002</v>
      </c>
      <c r="V2441">
        <v>1</v>
      </c>
      <c r="W2441">
        <v>2</v>
      </c>
      <c r="X2441">
        <v>2</v>
      </c>
      <c r="Y2441">
        <v>237.96799999999999</v>
      </c>
      <c r="Z2441">
        <v>48003084001</v>
      </c>
      <c r="AB2441" t="s">
        <v>41</v>
      </c>
      <c r="AC2441" t="s">
        <v>54</v>
      </c>
      <c r="AD2441" t="s">
        <v>54</v>
      </c>
      <c r="AE2441" t="s">
        <v>73</v>
      </c>
      <c r="AF2441" t="s">
        <v>11174</v>
      </c>
    </row>
    <row r="2442" spans="1:32" x14ac:dyDescent="0.25">
      <c r="A2442" t="s">
        <v>11175</v>
      </c>
      <c r="B2442" t="s">
        <v>11176</v>
      </c>
      <c r="C2442" t="s">
        <v>11176</v>
      </c>
      <c r="D2442" t="s">
        <v>11177</v>
      </c>
      <c r="E2442" t="s">
        <v>99</v>
      </c>
      <c r="F2442">
        <v>6</v>
      </c>
      <c r="G2442">
        <v>2022</v>
      </c>
      <c r="H2442" s="1">
        <v>44795.654613506944</v>
      </c>
      <c r="I2442" t="s">
        <v>8601</v>
      </c>
      <c r="J2442">
        <v>288.56</v>
      </c>
      <c r="K2442">
        <v>0</v>
      </c>
      <c r="L2442" t="s">
        <v>38</v>
      </c>
      <c r="M2442" t="s">
        <v>79</v>
      </c>
      <c r="Q2442">
        <v>288.56</v>
      </c>
      <c r="R2442" t="s">
        <v>52</v>
      </c>
      <c r="S2442">
        <v>26.175750000000001</v>
      </c>
      <c r="T2442">
        <v>-97.979944000000003</v>
      </c>
      <c r="U2442">
        <v>2.3208333329999999</v>
      </c>
      <c r="V2442">
        <v>1</v>
      </c>
      <c r="W2442">
        <v>4.9000000000000004</v>
      </c>
      <c r="X2442">
        <v>4.9000000000000004</v>
      </c>
      <c r="Y2442">
        <v>847.02</v>
      </c>
      <c r="Z2442">
        <v>48001124001</v>
      </c>
      <c r="AA2442">
        <v>1370.3380094967499</v>
      </c>
      <c r="AB2442" t="s">
        <v>177</v>
      </c>
      <c r="AC2442" t="s">
        <v>54</v>
      </c>
      <c r="AD2442" t="s">
        <v>54</v>
      </c>
      <c r="AE2442" t="s">
        <v>73</v>
      </c>
      <c r="AF2442" t="s">
        <v>11178</v>
      </c>
    </row>
    <row r="2443" spans="1:32" x14ac:dyDescent="0.25">
      <c r="A2443" t="s">
        <v>11179</v>
      </c>
      <c r="B2443" t="s">
        <v>11180</v>
      </c>
      <c r="C2443" t="s">
        <v>11181</v>
      </c>
      <c r="D2443" t="s">
        <v>11182</v>
      </c>
      <c r="E2443" t="s">
        <v>36</v>
      </c>
      <c r="F2443">
        <v>9</v>
      </c>
      <c r="G2443">
        <v>2022</v>
      </c>
      <c r="H2443" s="1">
        <v>45196.760370752316</v>
      </c>
      <c r="I2443" t="s">
        <v>8601</v>
      </c>
      <c r="J2443">
        <v>286.77999999999997</v>
      </c>
      <c r="K2443">
        <v>0</v>
      </c>
      <c r="L2443" t="s">
        <v>38</v>
      </c>
      <c r="M2443" t="s">
        <v>51</v>
      </c>
      <c r="N2443">
        <v>286.77999999999997</v>
      </c>
      <c r="R2443" t="s">
        <v>52</v>
      </c>
      <c r="S2443">
        <v>37.480432997685597</v>
      </c>
      <c r="T2443">
        <v>-121.120930474861</v>
      </c>
      <c r="Z2443">
        <v>6005126001</v>
      </c>
      <c r="AA2443">
        <v>409.73561745749998</v>
      </c>
      <c r="AB2443" t="s">
        <v>1420</v>
      </c>
      <c r="AC2443" t="s">
        <v>72</v>
      </c>
      <c r="AD2443" t="s">
        <v>54</v>
      </c>
      <c r="AE2443" t="s">
        <v>73</v>
      </c>
      <c r="AF2443" t="s">
        <v>11183</v>
      </c>
    </row>
    <row r="2444" spans="1:32" x14ac:dyDescent="0.25">
      <c r="A2444" t="s">
        <v>11184</v>
      </c>
      <c r="B2444" t="s">
        <v>11185</v>
      </c>
      <c r="C2444" t="s">
        <v>11186</v>
      </c>
      <c r="D2444" t="s">
        <v>11187</v>
      </c>
      <c r="E2444" t="s">
        <v>629</v>
      </c>
      <c r="F2444">
        <v>6</v>
      </c>
      <c r="G2444">
        <v>2022</v>
      </c>
      <c r="H2444" s="1">
        <v>44995.729366250001</v>
      </c>
      <c r="I2444" t="s">
        <v>8601</v>
      </c>
      <c r="J2444">
        <v>285</v>
      </c>
      <c r="K2444">
        <v>0</v>
      </c>
      <c r="L2444" t="s">
        <v>38</v>
      </c>
      <c r="M2444" t="s">
        <v>473</v>
      </c>
      <c r="N2444">
        <v>286</v>
      </c>
      <c r="Q2444">
        <v>286</v>
      </c>
      <c r="R2444" t="s">
        <v>86</v>
      </c>
      <c r="S2444">
        <v>32.858161000000003</v>
      </c>
      <c r="T2444">
        <v>-104.360985</v>
      </c>
      <c r="U2444">
        <v>0.55333333299999998</v>
      </c>
      <c r="V2444">
        <v>1</v>
      </c>
      <c r="W2444">
        <v>1</v>
      </c>
      <c r="X2444">
        <v>0</v>
      </c>
      <c r="Y2444">
        <v>200.37</v>
      </c>
      <c r="Z2444">
        <v>35000022001</v>
      </c>
      <c r="AA2444">
        <v>642.82965761109995</v>
      </c>
      <c r="AB2444" t="s">
        <v>41</v>
      </c>
      <c r="AC2444" t="s">
        <v>144</v>
      </c>
      <c r="AD2444" t="s">
        <v>43</v>
      </c>
      <c r="AE2444" t="s">
        <v>73</v>
      </c>
      <c r="AF2444" t="s">
        <v>11188</v>
      </c>
    </row>
    <row r="2445" spans="1:32" x14ac:dyDescent="0.25">
      <c r="A2445" t="s">
        <v>11189</v>
      </c>
      <c r="B2445" t="s">
        <v>11190</v>
      </c>
      <c r="C2445" t="s">
        <v>11191</v>
      </c>
      <c r="D2445" t="s">
        <v>11192</v>
      </c>
      <c r="E2445" t="s">
        <v>159</v>
      </c>
      <c r="F2445">
        <v>10</v>
      </c>
      <c r="G2445">
        <v>2022</v>
      </c>
      <c r="H2445" s="1">
        <v>44956.657445891207</v>
      </c>
      <c r="I2445" t="s">
        <v>8601</v>
      </c>
      <c r="J2445">
        <v>281.5</v>
      </c>
      <c r="K2445">
        <v>0</v>
      </c>
      <c r="L2445" t="s">
        <v>38</v>
      </c>
      <c r="M2445" t="s">
        <v>51</v>
      </c>
      <c r="N2445">
        <v>281.5</v>
      </c>
      <c r="R2445" t="s">
        <v>52</v>
      </c>
      <c r="S2445">
        <v>47.490988999999999</v>
      </c>
      <c r="T2445">
        <v>-122.36102099999999</v>
      </c>
      <c r="U2445">
        <v>0</v>
      </c>
      <c r="V2445">
        <v>1</v>
      </c>
      <c r="W2445">
        <v>24.3</v>
      </c>
      <c r="X2445">
        <v>0</v>
      </c>
      <c r="Y2445">
        <v>0</v>
      </c>
      <c r="Z2445">
        <v>53001211002</v>
      </c>
      <c r="AA2445">
        <v>1689.9317911136</v>
      </c>
      <c r="AB2445" t="s">
        <v>53</v>
      </c>
      <c r="AC2445" t="s">
        <v>42</v>
      </c>
      <c r="AD2445" t="s">
        <v>54</v>
      </c>
      <c r="AE2445" t="s">
        <v>55</v>
      </c>
      <c r="AF2445" t="s">
        <v>11193</v>
      </c>
    </row>
    <row r="2446" spans="1:32" x14ac:dyDescent="0.25">
      <c r="A2446" t="s">
        <v>11194</v>
      </c>
      <c r="B2446" t="s">
        <v>11195</v>
      </c>
      <c r="C2446" t="s">
        <v>11196</v>
      </c>
      <c r="D2446" t="s">
        <v>11197</v>
      </c>
      <c r="E2446" t="s">
        <v>213</v>
      </c>
      <c r="F2446">
        <v>3</v>
      </c>
      <c r="G2446">
        <v>2022</v>
      </c>
      <c r="H2446" s="1">
        <v>44935.533442337961</v>
      </c>
      <c r="I2446" t="s">
        <v>8601</v>
      </c>
      <c r="J2446">
        <v>281.2</v>
      </c>
      <c r="K2446">
        <v>0</v>
      </c>
      <c r="L2446" t="s">
        <v>38</v>
      </c>
      <c r="M2446" t="s">
        <v>79</v>
      </c>
      <c r="Q2446">
        <v>284.8</v>
      </c>
      <c r="R2446" t="s">
        <v>52</v>
      </c>
      <c r="S2446">
        <v>40.854619999999997</v>
      </c>
      <c r="T2446">
        <v>-76.794589999999999</v>
      </c>
      <c r="U2446">
        <v>2.3493333330000001</v>
      </c>
      <c r="V2446">
        <v>1</v>
      </c>
      <c r="W2446">
        <v>4.2</v>
      </c>
      <c r="X2446">
        <v>0</v>
      </c>
      <c r="Y2446">
        <v>856.24400000000003</v>
      </c>
      <c r="Z2446">
        <v>42004008001</v>
      </c>
      <c r="AA2446">
        <v>1160.0070592018999</v>
      </c>
      <c r="AB2446" t="s">
        <v>41</v>
      </c>
      <c r="AC2446" t="s">
        <v>54</v>
      </c>
      <c r="AD2446" t="s">
        <v>54</v>
      </c>
      <c r="AE2446" t="s">
        <v>55</v>
      </c>
      <c r="AF2446" t="s">
        <v>11198</v>
      </c>
    </row>
    <row r="2447" spans="1:32" x14ac:dyDescent="0.25">
      <c r="A2447" t="s">
        <v>11199</v>
      </c>
      <c r="B2447" t="s">
        <v>11200</v>
      </c>
      <c r="C2447" t="s">
        <v>11201</v>
      </c>
      <c r="D2447" t="s">
        <v>847</v>
      </c>
      <c r="E2447" t="s">
        <v>726</v>
      </c>
      <c r="F2447">
        <v>6</v>
      </c>
      <c r="G2447">
        <v>2022</v>
      </c>
      <c r="H2447" s="1">
        <v>44963.451629305557</v>
      </c>
      <c r="I2447" t="s">
        <v>8601</v>
      </c>
      <c r="J2447">
        <v>278.45</v>
      </c>
      <c r="K2447">
        <v>0</v>
      </c>
      <c r="L2447" t="s">
        <v>38</v>
      </c>
      <c r="M2447" t="s">
        <v>79</v>
      </c>
      <c r="Q2447">
        <v>278.45</v>
      </c>
      <c r="R2447" t="s">
        <v>52</v>
      </c>
      <c r="S2447">
        <v>33.591110999999998</v>
      </c>
      <c r="T2447">
        <v>-92.83</v>
      </c>
      <c r="U2447">
        <v>2.29</v>
      </c>
      <c r="V2447">
        <v>1</v>
      </c>
      <c r="W2447">
        <v>3.5</v>
      </c>
      <c r="X2447">
        <v>2.42</v>
      </c>
      <c r="Y2447">
        <v>831.8</v>
      </c>
      <c r="Z2447">
        <v>5000015001</v>
      </c>
      <c r="AA2447">
        <v>944.39507205982</v>
      </c>
      <c r="AB2447" t="s">
        <v>118</v>
      </c>
      <c r="AC2447" t="s">
        <v>64</v>
      </c>
      <c r="AD2447" t="s">
        <v>54</v>
      </c>
      <c r="AE2447" t="s">
        <v>54</v>
      </c>
      <c r="AF2447" t="s">
        <v>11202</v>
      </c>
    </row>
    <row r="2448" spans="1:32" x14ac:dyDescent="0.25">
      <c r="A2448" t="s">
        <v>11203</v>
      </c>
      <c r="B2448" t="s">
        <v>11204</v>
      </c>
      <c r="C2448" t="s">
        <v>11205</v>
      </c>
      <c r="D2448" t="s">
        <v>11206</v>
      </c>
      <c r="E2448" t="s">
        <v>867</v>
      </c>
      <c r="F2448">
        <v>10</v>
      </c>
      <c r="G2448">
        <v>2022</v>
      </c>
      <c r="H2448" s="1">
        <v>44949.819812407404</v>
      </c>
      <c r="I2448" t="s">
        <v>8601</v>
      </c>
      <c r="J2448">
        <v>274.89999999999998</v>
      </c>
      <c r="K2448">
        <v>0</v>
      </c>
      <c r="L2448" t="s">
        <v>38</v>
      </c>
      <c r="M2448" t="s">
        <v>51</v>
      </c>
      <c r="N2448">
        <v>230</v>
      </c>
      <c r="R2448" t="s">
        <v>214</v>
      </c>
      <c r="S2448">
        <v>57.805067000000001</v>
      </c>
      <c r="T2448">
        <v>-152.355448</v>
      </c>
      <c r="U2448">
        <v>1.6675</v>
      </c>
      <c r="V2448">
        <v>1</v>
      </c>
      <c r="W2448">
        <v>6.2</v>
      </c>
      <c r="X2448">
        <v>0</v>
      </c>
      <c r="Y2448">
        <v>608.17999999999995</v>
      </c>
      <c r="AB2448" t="s">
        <v>54</v>
      </c>
      <c r="AC2448" t="s">
        <v>54</v>
      </c>
      <c r="AD2448" t="s">
        <v>43</v>
      </c>
      <c r="AE2448" t="s">
        <v>65</v>
      </c>
      <c r="AF2448" t="s">
        <v>11207</v>
      </c>
    </row>
    <row r="2449" spans="1:32" x14ac:dyDescent="0.25">
      <c r="A2449" t="s">
        <v>11208</v>
      </c>
      <c r="B2449" t="s">
        <v>11209</v>
      </c>
      <c r="C2449" t="s">
        <v>11210</v>
      </c>
      <c r="D2449" t="s">
        <v>11208</v>
      </c>
      <c r="E2449" t="s">
        <v>1083</v>
      </c>
      <c r="F2449">
        <v>8</v>
      </c>
      <c r="G2449">
        <v>2022</v>
      </c>
      <c r="H2449" s="1">
        <v>44951.5025665625</v>
      </c>
      <c r="I2449" t="s">
        <v>8601</v>
      </c>
      <c r="J2449">
        <v>272.98099999999999</v>
      </c>
      <c r="K2449">
        <v>0</v>
      </c>
      <c r="L2449" t="s">
        <v>38</v>
      </c>
      <c r="M2449" t="s">
        <v>79</v>
      </c>
      <c r="Q2449">
        <v>272.98099999999999</v>
      </c>
      <c r="R2449" t="s">
        <v>52</v>
      </c>
      <c r="S2449">
        <v>44.900055000000002</v>
      </c>
      <c r="T2449">
        <v>-97.111086</v>
      </c>
      <c r="U2449">
        <v>3.2650000000000001</v>
      </c>
      <c r="V2449">
        <v>1</v>
      </c>
      <c r="W2449">
        <v>4</v>
      </c>
      <c r="X2449">
        <v>4</v>
      </c>
      <c r="Y2449">
        <v>1192.6199999999999</v>
      </c>
      <c r="AB2449" t="s">
        <v>53</v>
      </c>
      <c r="AC2449" t="s">
        <v>64</v>
      </c>
      <c r="AD2449" t="s">
        <v>54</v>
      </c>
      <c r="AE2449" t="s">
        <v>73</v>
      </c>
      <c r="AF2449" t="s">
        <v>11211</v>
      </c>
    </row>
    <row r="2450" spans="1:32" x14ac:dyDescent="0.25">
      <c r="A2450" t="s">
        <v>11212</v>
      </c>
      <c r="B2450" t="s">
        <v>11213</v>
      </c>
      <c r="C2450" t="s">
        <v>11214</v>
      </c>
      <c r="D2450" t="s">
        <v>11215</v>
      </c>
      <c r="E2450" t="s">
        <v>192</v>
      </c>
      <c r="F2450">
        <v>4</v>
      </c>
      <c r="G2450">
        <v>2022</v>
      </c>
      <c r="H2450" s="1">
        <v>44973.450117685185</v>
      </c>
      <c r="I2450" t="s">
        <v>8601</v>
      </c>
      <c r="J2450">
        <v>270.87</v>
      </c>
      <c r="K2450">
        <v>0</v>
      </c>
      <c r="L2450" t="s">
        <v>38</v>
      </c>
      <c r="M2450" t="s">
        <v>51</v>
      </c>
      <c r="N2450">
        <v>270.87</v>
      </c>
      <c r="R2450" t="s">
        <v>52</v>
      </c>
      <c r="S2450">
        <v>33.214399999999998</v>
      </c>
      <c r="T2450">
        <v>-87.588300000000004</v>
      </c>
      <c r="U2450">
        <v>3.1716666670000002</v>
      </c>
      <c r="V2450">
        <v>1</v>
      </c>
      <c r="W2450">
        <v>5</v>
      </c>
      <c r="X2450">
        <v>3.27</v>
      </c>
      <c r="Y2450">
        <v>1157.48</v>
      </c>
      <c r="Z2450">
        <v>1000123001</v>
      </c>
      <c r="AA2450">
        <v>1365.785391525</v>
      </c>
      <c r="AB2450" t="s">
        <v>1420</v>
      </c>
      <c r="AC2450" t="s">
        <v>54</v>
      </c>
      <c r="AD2450" t="s">
        <v>54</v>
      </c>
      <c r="AE2450" t="s">
        <v>54</v>
      </c>
      <c r="AF2450" t="s">
        <v>11216</v>
      </c>
    </row>
    <row r="2451" spans="1:32" x14ac:dyDescent="0.25">
      <c r="A2451" t="s">
        <v>11217</v>
      </c>
      <c r="B2451" t="s">
        <v>11218</v>
      </c>
      <c r="C2451" t="s">
        <v>11219</v>
      </c>
      <c r="D2451" t="s">
        <v>2773</v>
      </c>
      <c r="E2451" t="s">
        <v>951</v>
      </c>
      <c r="F2451">
        <v>1</v>
      </c>
      <c r="G2451">
        <v>2022</v>
      </c>
      <c r="H2451" s="1">
        <v>44963.413553009261</v>
      </c>
      <c r="I2451" t="s">
        <v>8601</v>
      </c>
      <c r="J2451">
        <v>270.08999999999997</v>
      </c>
      <c r="K2451">
        <v>0</v>
      </c>
      <c r="L2451" t="s">
        <v>38</v>
      </c>
      <c r="M2451" t="s">
        <v>51</v>
      </c>
      <c r="N2451">
        <v>270.08999999999997</v>
      </c>
      <c r="R2451" t="s">
        <v>52</v>
      </c>
      <c r="S2451">
        <v>43.412826000000003</v>
      </c>
      <c r="T2451">
        <v>-71.652101999999999</v>
      </c>
      <c r="U2451">
        <v>5.6728333329999998</v>
      </c>
      <c r="V2451">
        <v>1</v>
      </c>
      <c r="W2451">
        <v>11.5</v>
      </c>
      <c r="X2451">
        <v>0</v>
      </c>
      <c r="Y2451">
        <v>2068.6019999999999</v>
      </c>
      <c r="Z2451">
        <v>33000100003</v>
      </c>
      <c r="AA2451">
        <v>3252.3902790182001</v>
      </c>
      <c r="AB2451" t="s">
        <v>41</v>
      </c>
      <c r="AC2451" t="s">
        <v>54</v>
      </c>
      <c r="AD2451" t="s">
        <v>43</v>
      </c>
      <c r="AE2451" t="s">
        <v>55</v>
      </c>
      <c r="AF2451" t="s">
        <v>11220</v>
      </c>
    </row>
    <row r="2452" spans="1:32" x14ac:dyDescent="0.25">
      <c r="A2452" t="s">
        <v>11221</v>
      </c>
      <c r="B2452" t="s">
        <v>11222</v>
      </c>
      <c r="C2452" t="s">
        <v>11223</v>
      </c>
      <c r="D2452" t="s">
        <v>11224</v>
      </c>
      <c r="E2452" t="s">
        <v>525</v>
      </c>
      <c r="F2452">
        <v>2</v>
      </c>
      <c r="G2452">
        <v>2022</v>
      </c>
      <c r="H2452" s="1">
        <v>44967.584657372689</v>
      </c>
      <c r="I2452" t="s">
        <v>8601</v>
      </c>
      <c r="J2452">
        <v>269.33999999999997</v>
      </c>
      <c r="K2452">
        <v>0</v>
      </c>
      <c r="L2452" t="s">
        <v>38</v>
      </c>
      <c r="M2452" t="s">
        <v>79</v>
      </c>
      <c r="Q2452">
        <v>269.33999999999997</v>
      </c>
      <c r="R2452" t="s">
        <v>94</v>
      </c>
      <c r="S2452">
        <v>40.818429999999999</v>
      </c>
      <c r="T2452">
        <v>-74.830950000000001</v>
      </c>
      <c r="U2452">
        <v>1.9904583330000001</v>
      </c>
      <c r="V2452">
        <v>1</v>
      </c>
      <c r="W2452">
        <v>3.3</v>
      </c>
      <c r="X2452">
        <v>2.14</v>
      </c>
      <c r="Y2452">
        <v>725.91849999999999</v>
      </c>
      <c r="Z2452">
        <v>34008041001</v>
      </c>
      <c r="AA2452">
        <v>928.73406623700021</v>
      </c>
      <c r="AB2452" t="s">
        <v>53</v>
      </c>
      <c r="AC2452" t="s">
        <v>54</v>
      </c>
      <c r="AD2452" t="s">
        <v>54</v>
      </c>
      <c r="AE2452" t="s">
        <v>73</v>
      </c>
      <c r="AF2452" t="s">
        <v>11225</v>
      </c>
    </row>
    <row r="2453" spans="1:32" x14ac:dyDescent="0.25">
      <c r="A2453" t="s">
        <v>11226</v>
      </c>
      <c r="B2453" t="s">
        <v>11227</v>
      </c>
      <c r="C2453" t="s">
        <v>11228</v>
      </c>
      <c r="D2453" t="s">
        <v>11229</v>
      </c>
      <c r="E2453" t="s">
        <v>600</v>
      </c>
      <c r="F2453">
        <v>4</v>
      </c>
      <c r="G2453">
        <v>2022</v>
      </c>
      <c r="H2453" s="1">
        <v>44971.63844234954</v>
      </c>
      <c r="I2453" t="s">
        <v>8601</v>
      </c>
      <c r="J2453">
        <v>267.69</v>
      </c>
      <c r="K2453">
        <v>0</v>
      </c>
      <c r="L2453" t="s">
        <v>38</v>
      </c>
      <c r="M2453" t="s">
        <v>51</v>
      </c>
      <c r="N2453">
        <v>267.69</v>
      </c>
      <c r="R2453" t="s">
        <v>52</v>
      </c>
      <c r="S2453">
        <v>26.245100000000001</v>
      </c>
      <c r="T2453">
        <v>-80.262180000000001</v>
      </c>
      <c r="Z2453">
        <v>12000001039</v>
      </c>
      <c r="AA2453">
        <v>1824.6892830774</v>
      </c>
      <c r="AB2453" t="s">
        <v>41</v>
      </c>
      <c r="AC2453" t="s">
        <v>54</v>
      </c>
      <c r="AD2453" t="s">
        <v>54</v>
      </c>
      <c r="AE2453" t="s">
        <v>73</v>
      </c>
      <c r="AF2453" t="s">
        <v>11230</v>
      </c>
    </row>
    <row r="2454" spans="1:32" x14ac:dyDescent="0.25">
      <c r="A2454" t="s">
        <v>11231</v>
      </c>
      <c r="B2454" t="s">
        <v>11232</v>
      </c>
      <c r="C2454" t="s">
        <v>11233</v>
      </c>
      <c r="D2454" t="s">
        <v>11234</v>
      </c>
      <c r="E2454" t="s">
        <v>117</v>
      </c>
      <c r="F2454">
        <v>5</v>
      </c>
      <c r="G2454">
        <v>2022</v>
      </c>
      <c r="H2454" s="1">
        <v>44959.592429756944</v>
      </c>
      <c r="I2454" t="s">
        <v>8601</v>
      </c>
      <c r="J2454">
        <v>266.267</v>
      </c>
      <c r="K2454">
        <v>0</v>
      </c>
      <c r="L2454" t="s">
        <v>38</v>
      </c>
      <c r="M2454" t="s">
        <v>51</v>
      </c>
      <c r="N2454">
        <v>266.267</v>
      </c>
      <c r="R2454" t="s">
        <v>52</v>
      </c>
      <c r="S2454">
        <v>42.26088</v>
      </c>
      <c r="T2454">
        <v>-88.149339999999995</v>
      </c>
      <c r="U2454">
        <v>0</v>
      </c>
      <c r="V2454">
        <v>4</v>
      </c>
      <c r="W2454">
        <v>5.9630000000000001</v>
      </c>
      <c r="X2454">
        <v>1.9</v>
      </c>
      <c r="Y2454">
        <v>0</v>
      </c>
      <c r="Z2454">
        <v>17000134001</v>
      </c>
      <c r="AB2454" t="s">
        <v>41</v>
      </c>
      <c r="AC2454" t="s">
        <v>64</v>
      </c>
      <c r="AD2454" t="s">
        <v>54</v>
      </c>
      <c r="AE2454" t="s">
        <v>65</v>
      </c>
      <c r="AF2454" t="s">
        <v>11235</v>
      </c>
    </row>
    <row r="2455" spans="1:32" x14ac:dyDescent="0.25">
      <c r="A2455" t="s">
        <v>11236</v>
      </c>
      <c r="B2455" t="s">
        <v>11237</v>
      </c>
      <c r="C2455" t="s">
        <v>11238</v>
      </c>
      <c r="D2455" t="s">
        <v>11239</v>
      </c>
      <c r="E2455" t="s">
        <v>117</v>
      </c>
      <c r="F2455">
        <v>5</v>
      </c>
      <c r="G2455">
        <v>2022</v>
      </c>
      <c r="H2455" s="1">
        <v>44960.484120578702</v>
      </c>
      <c r="I2455" t="s">
        <v>8601</v>
      </c>
      <c r="J2455">
        <v>265.60000000000002</v>
      </c>
      <c r="K2455">
        <v>0</v>
      </c>
      <c r="L2455" t="s">
        <v>38</v>
      </c>
      <c r="M2455" t="s">
        <v>51</v>
      </c>
      <c r="N2455">
        <v>300.89999999999998</v>
      </c>
      <c r="R2455" t="s">
        <v>52</v>
      </c>
      <c r="S2455">
        <v>42.16</v>
      </c>
      <c r="T2455">
        <v>-87.854699999999994</v>
      </c>
      <c r="U2455">
        <v>2.4366666669999999</v>
      </c>
      <c r="V2455">
        <v>5</v>
      </c>
      <c r="W2455">
        <v>8</v>
      </c>
      <c r="X2455">
        <v>3.5</v>
      </c>
      <c r="Y2455">
        <v>888.78</v>
      </c>
      <c r="Z2455">
        <v>17000539001</v>
      </c>
      <c r="AA2455">
        <v>1183.6806726550001</v>
      </c>
      <c r="AB2455" t="s">
        <v>41</v>
      </c>
      <c r="AC2455" t="s">
        <v>54</v>
      </c>
      <c r="AD2455" t="s">
        <v>54</v>
      </c>
      <c r="AE2455" t="s">
        <v>73</v>
      </c>
      <c r="AF2455" t="s">
        <v>11240</v>
      </c>
    </row>
    <row r="2456" spans="1:32" x14ac:dyDescent="0.25">
      <c r="A2456" t="s">
        <v>11241</v>
      </c>
      <c r="B2456" t="s">
        <v>11242</v>
      </c>
      <c r="C2456" t="s">
        <v>11243</v>
      </c>
      <c r="D2456" t="s">
        <v>11244</v>
      </c>
      <c r="E2456" t="s">
        <v>543</v>
      </c>
      <c r="F2456">
        <v>7</v>
      </c>
      <c r="G2456">
        <v>2022</v>
      </c>
      <c r="H2456" s="1">
        <v>44945.476150393515</v>
      </c>
      <c r="I2456" t="s">
        <v>8601</v>
      </c>
      <c r="J2456">
        <v>264.27463260000002</v>
      </c>
      <c r="K2456">
        <v>0</v>
      </c>
      <c r="L2456" t="s">
        <v>38</v>
      </c>
      <c r="M2456" t="s">
        <v>39</v>
      </c>
      <c r="N2456">
        <v>220.20376769999999</v>
      </c>
      <c r="Q2456">
        <v>0.48038279499999997</v>
      </c>
      <c r="R2456" t="s">
        <v>561</v>
      </c>
      <c r="S2456">
        <v>36.869444000000001</v>
      </c>
      <c r="T2456">
        <v>-89.566249999999997</v>
      </c>
      <c r="U2456">
        <v>2.2160833329999998</v>
      </c>
      <c r="V2456">
        <v>1</v>
      </c>
      <c r="W2456">
        <v>0</v>
      </c>
      <c r="X2456">
        <v>0</v>
      </c>
      <c r="Y2456">
        <v>808.48800000000006</v>
      </c>
      <c r="Z2456">
        <v>29001025001</v>
      </c>
      <c r="AA2456">
        <v>1362.1432971475999</v>
      </c>
      <c r="AB2456" t="s">
        <v>53</v>
      </c>
      <c r="AC2456" t="s">
        <v>54</v>
      </c>
      <c r="AD2456" t="s">
        <v>54</v>
      </c>
      <c r="AE2456" t="s">
        <v>44</v>
      </c>
      <c r="AF2456" t="s">
        <v>11245</v>
      </c>
    </row>
    <row r="2457" spans="1:32" x14ac:dyDescent="0.25">
      <c r="A2457" t="s">
        <v>11246</v>
      </c>
      <c r="B2457" t="s">
        <v>11247</v>
      </c>
      <c r="C2457" t="s">
        <v>11248</v>
      </c>
      <c r="D2457" t="s">
        <v>1454</v>
      </c>
      <c r="E2457" t="s">
        <v>207</v>
      </c>
      <c r="F2457">
        <v>4</v>
      </c>
      <c r="G2457">
        <v>2022</v>
      </c>
      <c r="H2457" s="1">
        <v>44956.686829814818</v>
      </c>
      <c r="I2457" t="s">
        <v>8601</v>
      </c>
      <c r="J2457">
        <v>264</v>
      </c>
      <c r="K2457">
        <v>0</v>
      </c>
      <c r="L2457" t="s">
        <v>38</v>
      </c>
      <c r="M2457" t="s">
        <v>51</v>
      </c>
      <c r="N2457">
        <v>264.33</v>
      </c>
      <c r="R2457" t="s">
        <v>52</v>
      </c>
      <c r="S2457">
        <v>35.4833</v>
      </c>
      <c r="T2457">
        <v>-86.097160000000002</v>
      </c>
      <c r="U2457">
        <v>2.8014999999999999</v>
      </c>
      <c r="V2457">
        <v>1</v>
      </c>
      <c r="W2457">
        <v>4.3</v>
      </c>
      <c r="X2457">
        <v>2.94</v>
      </c>
      <c r="Y2457">
        <v>1020.721</v>
      </c>
      <c r="Z2457">
        <v>47000895001</v>
      </c>
      <c r="AA2457">
        <v>1147.259728881</v>
      </c>
      <c r="AB2457" t="s">
        <v>41</v>
      </c>
      <c r="AC2457" t="s">
        <v>54</v>
      </c>
      <c r="AD2457" t="s">
        <v>54</v>
      </c>
      <c r="AE2457" t="s">
        <v>73</v>
      </c>
      <c r="AF2457" t="s">
        <v>11249</v>
      </c>
    </row>
    <row r="2458" spans="1:32" x14ac:dyDescent="0.25">
      <c r="A2458" t="s">
        <v>11250</v>
      </c>
      <c r="B2458" t="s">
        <v>11251</v>
      </c>
      <c r="C2458" t="s">
        <v>11252</v>
      </c>
      <c r="D2458" t="s">
        <v>11253</v>
      </c>
      <c r="E2458" t="s">
        <v>117</v>
      </c>
      <c r="F2458">
        <v>5</v>
      </c>
      <c r="G2458">
        <v>2022</v>
      </c>
      <c r="H2458" s="1">
        <v>44974.578531990737</v>
      </c>
      <c r="I2458" t="s">
        <v>8601</v>
      </c>
      <c r="J2458">
        <v>264</v>
      </c>
      <c r="K2458">
        <v>0</v>
      </c>
      <c r="L2458" t="s">
        <v>38</v>
      </c>
      <c r="M2458" t="s">
        <v>51</v>
      </c>
      <c r="N2458">
        <v>354</v>
      </c>
      <c r="R2458" t="s">
        <v>52</v>
      </c>
      <c r="S2458">
        <v>40.940100000000001</v>
      </c>
      <c r="T2458">
        <v>-90.422200000000004</v>
      </c>
      <c r="U2458">
        <v>7.318333333</v>
      </c>
      <c r="V2458">
        <v>7</v>
      </c>
      <c r="W2458">
        <v>28</v>
      </c>
      <c r="X2458">
        <v>11</v>
      </c>
      <c r="Y2458">
        <v>2665.94</v>
      </c>
      <c r="Z2458">
        <v>17000627001</v>
      </c>
      <c r="AA2458">
        <v>3824.1990962700006</v>
      </c>
      <c r="AB2458" t="s">
        <v>407</v>
      </c>
      <c r="AC2458" t="s">
        <v>54</v>
      </c>
      <c r="AD2458" t="s">
        <v>54</v>
      </c>
      <c r="AE2458" t="s">
        <v>54</v>
      </c>
      <c r="AF2458" t="s">
        <v>11254</v>
      </c>
    </row>
    <row r="2459" spans="1:32" x14ac:dyDescent="0.25">
      <c r="A2459" t="s">
        <v>11255</v>
      </c>
      <c r="B2459" t="s">
        <v>11256</v>
      </c>
      <c r="C2459" t="s">
        <v>11257</v>
      </c>
      <c r="D2459" t="s">
        <v>11258</v>
      </c>
      <c r="E2459" t="s">
        <v>543</v>
      </c>
      <c r="F2459">
        <v>7</v>
      </c>
      <c r="G2459">
        <v>2022</v>
      </c>
      <c r="H2459" s="1">
        <v>44949.6222494213</v>
      </c>
      <c r="I2459" t="s">
        <v>8601</v>
      </c>
      <c r="J2459">
        <v>263.459</v>
      </c>
      <c r="K2459">
        <v>0</v>
      </c>
      <c r="L2459" t="s">
        <v>38</v>
      </c>
      <c r="M2459" t="s">
        <v>51</v>
      </c>
      <c r="N2459">
        <v>263.459</v>
      </c>
      <c r="R2459" t="s">
        <v>52</v>
      </c>
      <c r="S2459">
        <v>38.464502000000003</v>
      </c>
      <c r="T2459">
        <v>-90.416003000000003</v>
      </c>
      <c r="U2459">
        <v>2.5641340000000001</v>
      </c>
      <c r="V2459">
        <v>1</v>
      </c>
      <c r="W2459">
        <v>0</v>
      </c>
      <c r="X2459">
        <v>0</v>
      </c>
      <c r="Y2459">
        <v>934.68159300000002</v>
      </c>
      <c r="AB2459" t="s">
        <v>41</v>
      </c>
      <c r="AC2459" t="s">
        <v>54</v>
      </c>
      <c r="AD2459" t="s">
        <v>54</v>
      </c>
      <c r="AE2459" t="s">
        <v>1814</v>
      </c>
      <c r="AF2459" t="s">
        <v>11259</v>
      </c>
    </row>
    <row r="2460" spans="1:32" x14ac:dyDescent="0.25">
      <c r="A2460" t="s">
        <v>11260</v>
      </c>
      <c r="B2460" t="s">
        <v>11261</v>
      </c>
      <c r="C2460" t="s">
        <v>11262</v>
      </c>
      <c r="D2460" t="s">
        <v>11263</v>
      </c>
      <c r="E2460" t="s">
        <v>1064</v>
      </c>
      <c r="F2460">
        <v>3</v>
      </c>
      <c r="G2460">
        <v>2022</v>
      </c>
      <c r="H2460" s="1">
        <v>44959.617875428237</v>
      </c>
      <c r="I2460" t="s">
        <v>8601</v>
      </c>
      <c r="J2460">
        <v>262.95999999999998</v>
      </c>
      <c r="K2460">
        <v>0</v>
      </c>
      <c r="L2460" t="s">
        <v>38</v>
      </c>
      <c r="M2460" t="s">
        <v>51</v>
      </c>
      <c r="N2460">
        <v>262.95999999999998</v>
      </c>
      <c r="R2460" t="s">
        <v>52</v>
      </c>
      <c r="S2460">
        <v>39.531388999999997</v>
      </c>
      <c r="T2460">
        <v>-76.098611000000005</v>
      </c>
      <c r="U2460">
        <v>1.9019999999999999</v>
      </c>
      <c r="V2460">
        <v>1</v>
      </c>
      <c r="W2460">
        <v>1.89</v>
      </c>
      <c r="X2460">
        <v>0</v>
      </c>
      <c r="Y2460">
        <v>346.42099999999999</v>
      </c>
      <c r="Z2460">
        <v>24000016001</v>
      </c>
      <c r="AA2460">
        <v>872.28160338729981</v>
      </c>
      <c r="AB2460" t="s">
        <v>41</v>
      </c>
      <c r="AC2460" t="s">
        <v>5722</v>
      </c>
      <c r="AD2460" t="s">
        <v>54</v>
      </c>
      <c r="AE2460" t="s">
        <v>73</v>
      </c>
      <c r="AF2460" t="s">
        <v>11264</v>
      </c>
    </row>
    <row r="2461" spans="1:32" x14ac:dyDescent="0.25">
      <c r="A2461" t="s">
        <v>11265</v>
      </c>
      <c r="B2461" t="s">
        <v>11266</v>
      </c>
      <c r="C2461" t="s">
        <v>11266</v>
      </c>
      <c r="D2461" t="s">
        <v>1312</v>
      </c>
      <c r="E2461" t="s">
        <v>99</v>
      </c>
      <c r="F2461">
        <v>6</v>
      </c>
      <c r="G2461">
        <v>2022</v>
      </c>
      <c r="H2461" s="1">
        <v>44824.41628946759</v>
      </c>
      <c r="I2461" t="s">
        <v>8601</v>
      </c>
      <c r="J2461">
        <v>262.10000000000002</v>
      </c>
      <c r="K2461">
        <v>0</v>
      </c>
      <c r="L2461" t="s">
        <v>38</v>
      </c>
      <c r="M2461" t="s">
        <v>79</v>
      </c>
      <c r="Q2461">
        <v>262.10000000000002</v>
      </c>
      <c r="R2461" t="s">
        <v>94</v>
      </c>
      <c r="S2461">
        <v>30.253889000000001</v>
      </c>
      <c r="T2461">
        <v>-98.846943999999993</v>
      </c>
      <c r="U2461">
        <v>0.39658333299999998</v>
      </c>
      <c r="V2461">
        <v>1</v>
      </c>
      <c r="W2461">
        <v>2.5</v>
      </c>
      <c r="X2461">
        <v>2.5</v>
      </c>
      <c r="Y2461">
        <v>143.79300000000001</v>
      </c>
      <c r="Z2461">
        <v>48009001001</v>
      </c>
      <c r="AA2461">
        <v>662.86117668679992</v>
      </c>
      <c r="AB2461" t="s">
        <v>41</v>
      </c>
      <c r="AC2461" t="s">
        <v>54</v>
      </c>
      <c r="AD2461" t="s">
        <v>54</v>
      </c>
      <c r="AE2461" t="s">
        <v>73</v>
      </c>
      <c r="AF2461" t="s">
        <v>11267</v>
      </c>
    </row>
    <row r="2462" spans="1:32" x14ac:dyDescent="0.25">
      <c r="A2462" t="s">
        <v>11268</v>
      </c>
      <c r="B2462" t="s">
        <v>11269</v>
      </c>
      <c r="C2462" t="s">
        <v>11270</v>
      </c>
      <c r="D2462" t="s">
        <v>11271</v>
      </c>
      <c r="E2462" t="s">
        <v>159</v>
      </c>
      <c r="F2462">
        <v>10</v>
      </c>
      <c r="G2462">
        <v>2022</v>
      </c>
      <c r="H2462" s="1">
        <v>44935.475447627316</v>
      </c>
      <c r="I2462" t="s">
        <v>8601</v>
      </c>
      <c r="J2462">
        <v>261.89999999999998</v>
      </c>
      <c r="K2462">
        <v>0</v>
      </c>
      <c r="L2462" t="s">
        <v>38</v>
      </c>
      <c r="M2462" t="s">
        <v>51</v>
      </c>
      <c r="N2462">
        <v>261.89999999999998</v>
      </c>
      <c r="R2462" t="s">
        <v>52</v>
      </c>
      <c r="S2462">
        <v>47.188881000000002</v>
      </c>
      <c r="T2462">
        <v>-122.004636</v>
      </c>
      <c r="Z2462">
        <v>53000410001</v>
      </c>
      <c r="AA2462">
        <v>750.27144174440002</v>
      </c>
      <c r="AB2462" t="s">
        <v>41</v>
      </c>
      <c r="AC2462" t="s">
        <v>54</v>
      </c>
      <c r="AD2462" t="s">
        <v>54</v>
      </c>
      <c r="AE2462" t="s">
        <v>73</v>
      </c>
      <c r="AF2462" t="s">
        <v>11272</v>
      </c>
    </row>
    <row r="2463" spans="1:32" x14ac:dyDescent="0.25">
      <c r="A2463" t="s">
        <v>11273</v>
      </c>
      <c r="B2463" t="s">
        <v>11274</v>
      </c>
      <c r="C2463" t="s">
        <v>11275</v>
      </c>
      <c r="D2463" t="s">
        <v>11276</v>
      </c>
      <c r="E2463" t="s">
        <v>213</v>
      </c>
      <c r="F2463">
        <v>3</v>
      </c>
      <c r="G2463">
        <v>2022</v>
      </c>
      <c r="H2463" s="1">
        <v>44967.544137407407</v>
      </c>
      <c r="I2463" t="s">
        <v>8601</v>
      </c>
      <c r="J2463">
        <v>260.83</v>
      </c>
      <c r="K2463">
        <v>0</v>
      </c>
      <c r="L2463" t="s">
        <v>38</v>
      </c>
      <c r="M2463" t="s">
        <v>79</v>
      </c>
      <c r="Q2463">
        <v>260.83</v>
      </c>
      <c r="R2463" t="s">
        <v>52</v>
      </c>
      <c r="S2463">
        <v>41.13635</v>
      </c>
      <c r="T2463">
        <v>-77.448340000000002</v>
      </c>
      <c r="U2463">
        <v>2.2818000000000001</v>
      </c>
      <c r="V2463">
        <v>1</v>
      </c>
      <c r="W2463">
        <v>3.75</v>
      </c>
      <c r="X2463">
        <v>0</v>
      </c>
      <c r="Y2463">
        <v>829.75649999999996</v>
      </c>
      <c r="Z2463">
        <v>42004045001</v>
      </c>
      <c r="AA2463">
        <v>1134.5123985601001</v>
      </c>
      <c r="AB2463" t="s">
        <v>41</v>
      </c>
      <c r="AC2463" t="s">
        <v>54</v>
      </c>
      <c r="AD2463" t="s">
        <v>54</v>
      </c>
      <c r="AE2463" t="s">
        <v>73</v>
      </c>
      <c r="AF2463" t="s">
        <v>11277</v>
      </c>
    </row>
    <row r="2464" spans="1:32" x14ac:dyDescent="0.25">
      <c r="A2464" t="s">
        <v>11278</v>
      </c>
      <c r="B2464" t="s">
        <v>11279</v>
      </c>
      <c r="C2464" t="s">
        <v>11280</v>
      </c>
      <c r="D2464" t="s">
        <v>11281</v>
      </c>
      <c r="E2464" t="s">
        <v>525</v>
      </c>
      <c r="F2464">
        <v>2</v>
      </c>
      <c r="G2464">
        <v>2022</v>
      </c>
      <c r="H2464" s="1">
        <v>44985.564217372688</v>
      </c>
      <c r="I2464" t="s">
        <v>8601</v>
      </c>
      <c r="J2464">
        <v>259</v>
      </c>
      <c r="K2464">
        <v>0</v>
      </c>
      <c r="L2464" t="s">
        <v>38</v>
      </c>
      <c r="M2464" t="s">
        <v>79</v>
      </c>
      <c r="Q2464">
        <v>312</v>
      </c>
      <c r="R2464" t="s">
        <v>94</v>
      </c>
      <c r="S2464">
        <v>40.783656000000001</v>
      </c>
      <c r="T2464">
        <v>-74.368567999999996</v>
      </c>
      <c r="U2464">
        <v>0.98957499999999998</v>
      </c>
      <c r="V2464">
        <v>1</v>
      </c>
      <c r="W2464">
        <v>0</v>
      </c>
      <c r="X2464">
        <v>0</v>
      </c>
      <c r="Y2464">
        <v>361.09059999999999</v>
      </c>
      <c r="Z2464">
        <v>34001033001</v>
      </c>
      <c r="AA2464">
        <v>443.06078101071</v>
      </c>
      <c r="AB2464" t="s">
        <v>54</v>
      </c>
      <c r="AC2464" t="s">
        <v>54</v>
      </c>
      <c r="AD2464" t="s">
        <v>54</v>
      </c>
      <c r="AE2464" t="s">
        <v>73</v>
      </c>
      <c r="AF2464" t="s">
        <v>11282</v>
      </c>
    </row>
    <row r="2465" spans="1:32" x14ac:dyDescent="0.25">
      <c r="A2465" t="s">
        <v>11283</v>
      </c>
      <c r="B2465" t="s">
        <v>11284</v>
      </c>
      <c r="C2465" t="s">
        <v>11285</v>
      </c>
      <c r="D2465" t="s">
        <v>8067</v>
      </c>
      <c r="E2465" t="s">
        <v>253</v>
      </c>
      <c r="F2465">
        <v>5</v>
      </c>
      <c r="G2465">
        <v>2022</v>
      </c>
      <c r="H2465" s="1">
        <v>44971.54917622685</v>
      </c>
      <c r="I2465" t="s">
        <v>8601</v>
      </c>
      <c r="J2465">
        <v>259</v>
      </c>
      <c r="K2465">
        <v>0</v>
      </c>
      <c r="L2465" t="s">
        <v>38</v>
      </c>
      <c r="M2465" t="s">
        <v>51</v>
      </c>
      <c r="N2465">
        <v>259</v>
      </c>
      <c r="R2465" t="s">
        <v>52</v>
      </c>
      <c r="S2465">
        <v>40.745193999999998</v>
      </c>
      <c r="T2465">
        <v>-86.072193999999996</v>
      </c>
      <c r="U2465">
        <v>5.152275833</v>
      </c>
      <c r="V2465">
        <v>1</v>
      </c>
      <c r="W2465">
        <v>8</v>
      </c>
      <c r="X2465">
        <v>26</v>
      </c>
      <c r="Y2465">
        <v>1876.43965</v>
      </c>
      <c r="Z2465">
        <v>18002170001</v>
      </c>
      <c r="AA2465">
        <v>728.41887547999988</v>
      </c>
      <c r="AB2465" t="s">
        <v>41</v>
      </c>
      <c r="AC2465" t="s">
        <v>54</v>
      </c>
      <c r="AD2465" t="s">
        <v>54</v>
      </c>
      <c r="AE2465" t="s">
        <v>438</v>
      </c>
      <c r="AF2465" t="s">
        <v>11286</v>
      </c>
    </row>
    <row r="2466" spans="1:32" x14ac:dyDescent="0.25">
      <c r="A2466" t="s">
        <v>11287</v>
      </c>
      <c r="B2466" t="s">
        <v>11288</v>
      </c>
      <c r="C2466" t="s">
        <v>11289</v>
      </c>
      <c r="D2466" t="s">
        <v>11290</v>
      </c>
      <c r="E2466" t="s">
        <v>1719</v>
      </c>
      <c r="F2466">
        <v>7</v>
      </c>
      <c r="G2466">
        <v>2022</v>
      </c>
      <c r="H2466" s="1">
        <v>44959.527027245371</v>
      </c>
      <c r="I2466" t="s">
        <v>8601</v>
      </c>
      <c r="J2466">
        <v>259</v>
      </c>
      <c r="K2466">
        <v>0</v>
      </c>
      <c r="L2466" t="s">
        <v>38</v>
      </c>
      <c r="M2466" t="s">
        <v>51</v>
      </c>
      <c r="N2466">
        <v>188</v>
      </c>
      <c r="R2466" t="s">
        <v>52</v>
      </c>
      <c r="S2466">
        <v>38.354770000000002</v>
      </c>
      <c r="T2466">
        <v>-98.737390000000005</v>
      </c>
      <c r="U2466">
        <v>0.74785250000000003</v>
      </c>
      <c r="V2466">
        <v>1</v>
      </c>
      <c r="W2466">
        <v>3.6</v>
      </c>
      <c r="X2466">
        <v>0</v>
      </c>
      <c r="Y2466">
        <v>273.42439000000002</v>
      </c>
      <c r="Z2466">
        <v>20001316001</v>
      </c>
      <c r="AA2466">
        <v>884.30051483271995</v>
      </c>
      <c r="AB2466" t="s">
        <v>53</v>
      </c>
      <c r="AC2466" t="s">
        <v>54</v>
      </c>
      <c r="AD2466" t="s">
        <v>54</v>
      </c>
      <c r="AE2466" t="s">
        <v>73</v>
      </c>
      <c r="AF2466" t="s">
        <v>11291</v>
      </c>
    </row>
    <row r="2467" spans="1:32" x14ac:dyDescent="0.25">
      <c r="A2467" t="s">
        <v>11292</v>
      </c>
      <c r="B2467" t="s">
        <v>11293</v>
      </c>
      <c r="C2467" t="s">
        <v>11294</v>
      </c>
      <c r="D2467" t="s">
        <v>11169</v>
      </c>
      <c r="E2467" t="s">
        <v>192</v>
      </c>
      <c r="F2467">
        <v>4</v>
      </c>
      <c r="G2467">
        <v>2022</v>
      </c>
      <c r="H2467" s="1">
        <v>44985.381207303239</v>
      </c>
      <c r="I2467" t="s">
        <v>8601</v>
      </c>
      <c r="J2467">
        <v>258.55</v>
      </c>
      <c r="K2467">
        <v>0</v>
      </c>
      <c r="L2467" t="s">
        <v>38</v>
      </c>
      <c r="M2467" t="s">
        <v>51</v>
      </c>
      <c r="N2467">
        <v>258.55</v>
      </c>
      <c r="R2467" t="s">
        <v>52</v>
      </c>
      <c r="S2467">
        <v>33.967945</v>
      </c>
      <c r="T2467">
        <v>-85.972498999999999</v>
      </c>
      <c r="U2467">
        <v>4.2443333330000002</v>
      </c>
      <c r="V2467">
        <v>1</v>
      </c>
      <c r="W2467">
        <v>6.1840000000000002</v>
      </c>
      <c r="X2467">
        <v>3.839</v>
      </c>
      <c r="Y2467">
        <v>1546.5309999999999</v>
      </c>
      <c r="Z2467">
        <v>1000067002</v>
      </c>
      <c r="AB2467" t="s">
        <v>53</v>
      </c>
      <c r="AC2467" t="s">
        <v>72</v>
      </c>
      <c r="AD2467" t="s">
        <v>54</v>
      </c>
      <c r="AE2467" t="s">
        <v>55</v>
      </c>
      <c r="AF2467" t="s">
        <v>11295</v>
      </c>
    </row>
    <row r="2468" spans="1:32" x14ac:dyDescent="0.25">
      <c r="A2468" t="s">
        <v>11296</v>
      </c>
      <c r="B2468" t="s">
        <v>11297</v>
      </c>
      <c r="C2468" t="s">
        <v>11298</v>
      </c>
      <c r="D2468" t="s">
        <v>11299</v>
      </c>
      <c r="E2468" t="s">
        <v>117</v>
      </c>
      <c r="F2468">
        <v>5</v>
      </c>
      <c r="G2468">
        <v>2022</v>
      </c>
      <c r="H2468" s="1">
        <v>44943.400769872685</v>
      </c>
      <c r="I2468" t="s">
        <v>8601</v>
      </c>
      <c r="J2468">
        <v>257.79300000000001</v>
      </c>
      <c r="K2468">
        <v>0</v>
      </c>
      <c r="L2468" t="s">
        <v>38</v>
      </c>
      <c r="M2468" t="s">
        <v>51</v>
      </c>
      <c r="N2468">
        <v>257.79300000000001</v>
      </c>
      <c r="R2468" t="s">
        <v>52</v>
      </c>
      <c r="S2468">
        <v>42.158008000000002</v>
      </c>
      <c r="T2468">
        <v>-88.143851999999995</v>
      </c>
      <c r="U2468">
        <v>0</v>
      </c>
      <c r="V2468">
        <v>2</v>
      </c>
      <c r="W2468">
        <v>10.199999999999999</v>
      </c>
      <c r="X2468">
        <v>3.68</v>
      </c>
      <c r="Y2468">
        <v>0</v>
      </c>
      <c r="Z2468">
        <v>17000133001</v>
      </c>
      <c r="AA2468">
        <v>1067.1336525782003</v>
      </c>
      <c r="AB2468" t="s">
        <v>41</v>
      </c>
      <c r="AC2468" t="s">
        <v>54</v>
      </c>
      <c r="AD2468" t="s">
        <v>54</v>
      </c>
      <c r="AE2468" t="s">
        <v>55</v>
      </c>
      <c r="AF2468" t="s">
        <v>11300</v>
      </c>
    </row>
    <row r="2469" spans="1:32" x14ac:dyDescent="0.25">
      <c r="A2469" t="s">
        <v>11301</v>
      </c>
      <c r="B2469" t="s">
        <v>11302</v>
      </c>
      <c r="C2469" t="s">
        <v>11302</v>
      </c>
      <c r="D2469" t="s">
        <v>599</v>
      </c>
      <c r="E2469" t="s">
        <v>99</v>
      </c>
      <c r="F2469">
        <v>6</v>
      </c>
      <c r="G2469">
        <v>2022</v>
      </c>
      <c r="H2469" s="1">
        <v>44789.595023506947</v>
      </c>
      <c r="I2469" t="s">
        <v>8601</v>
      </c>
      <c r="J2469">
        <v>257.49</v>
      </c>
      <c r="K2469">
        <v>0</v>
      </c>
      <c r="L2469" t="s">
        <v>38</v>
      </c>
      <c r="M2469" t="s">
        <v>79</v>
      </c>
      <c r="Q2469">
        <v>257.49</v>
      </c>
      <c r="R2469" t="s">
        <v>94</v>
      </c>
      <c r="S2469">
        <v>31.934729999999998</v>
      </c>
      <c r="T2469">
        <v>-95.20214</v>
      </c>
      <c r="U2469">
        <v>2.0738333330000001</v>
      </c>
      <c r="V2469">
        <v>1</v>
      </c>
      <c r="W2469">
        <v>2.9</v>
      </c>
      <c r="X2469">
        <v>0</v>
      </c>
      <c r="Y2469">
        <v>756.53300000000002</v>
      </c>
      <c r="AB2469" t="s">
        <v>118</v>
      </c>
      <c r="AC2469" t="s">
        <v>54</v>
      </c>
      <c r="AD2469" t="s">
        <v>54</v>
      </c>
      <c r="AE2469" t="s">
        <v>73</v>
      </c>
      <c r="AF2469" t="s">
        <v>11303</v>
      </c>
    </row>
    <row r="2470" spans="1:32" x14ac:dyDescent="0.25">
      <c r="A2470" t="s">
        <v>11304</v>
      </c>
      <c r="B2470" t="s">
        <v>11305</v>
      </c>
      <c r="C2470" t="s">
        <v>11306</v>
      </c>
      <c r="D2470" t="s">
        <v>4322</v>
      </c>
      <c r="E2470" t="s">
        <v>525</v>
      </c>
      <c r="F2470">
        <v>2</v>
      </c>
      <c r="G2470">
        <v>2022</v>
      </c>
      <c r="H2470" s="1">
        <v>44986.425099884262</v>
      </c>
      <c r="I2470" t="s">
        <v>8601</v>
      </c>
      <c r="J2470">
        <v>254.57</v>
      </c>
      <c r="K2470">
        <v>0</v>
      </c>
      <c r="L2470" t="s">
        <v>38</v>
      </c>
      <c r="M2470" t="s">
        <v>79</v>
      </c>
      <c r="Q2470">
        <v>254.57</v>
      </c>
      <c r="R2470" t="s">
        <v>86</v>
      </c>
      <c r="S2470">
        <v>41.058822999999997</v>
      </c>
      <c r="T2470">
        <v>-74.747891999999993</v>
      </c>
      <c r="U2470">
        <v>0.93433333299999999</v>
      </c>
      <c r="V2470">
        <v>1</v>
      </c>
      <c r="W2470">
        <v>1.4</v>
      </c>
      <c r="X2470">
        <v>0</v>
      </c>
      <c r="Y2470">
        <v>340.24900000000002</v>
      </c>
      <c r="Z2470">
        <v>34008322001</v>
      </c>
      <c r="AA2470">
        <v>466.37018502606998</v>
      </c>
      <c r="AB2470" t="s">
        <v>53</v>
      </c>
      <c r="AC2470" t="s">
        <v>54</v>
      </c>
      <c r="AD2470" t="s">
        <v>54</v>
      </c>
      <c r="AE2470" t="s">
        <v>44</v>
      </c>
      <c r="AF2470" t="s">
        <v>11307</v>
      </c>
    </row>
    <row r="2471" spans="1:32" x14ac:dyDescent="0.25">
      <c r="A2471" t="s">
        <v>11308</v>
      </c>
      <c r="B2471" t="s">
        <v>11309</v>
      </c>
      <c r="C2471" t="s">
        <v>11310</v>
      </c>
      <c r="D2471" t="s">
        <v>11031</v>
      </c>
      <c r="E2471" t="s">
        <v>600</v>
      </c>
      <c r="F2471">
        <v>4</v>
      </c>
      <c r="G2471">
        <v>2022</v>
      </c>
      <c r="H2471" s="1">
        <v>44972.319489745372</v>
      </c>
      <c r="I2471" t="s">
        <v>8601</v>
      </c>
      <c r="J2471">
        <v>252.34</v>
      </c>
      <c r="K2471">
        <v>0</v>
      </c>
      <c r="L2471" t="s">
        <v>38</v>
      </c>
      <c r="M2471" t="s">
        <v>79</v>
      </c>
      <c r="Q2471">
        <v>252.34</v>
      </c>
      <c r="R2471" t="s">
        <v>52</v>
      </c>
      <c r="S2471">
        <v>28.011054000000001</v>
      </c>
      <c r="T2471">
        <v>-81.808800000000005</v>
      </c>
      <c r="Z2471">
        <v>12000155003</v>
      </c>
      <c r="AA2471">
        <v>691.99793170599992</v>
      </c>
      <c r="AB2471" t="s">
        <v>41</v>
      </c>
      <c r="AC2471" t="s">
        <v>54</v>
      </c>
      <c r="AD2471" t="s">
        <v>54</v>
      </c>
      <c r="AE2471" t="s">
        <v>73</v>
      </c>
      <c r="AF2471" t="s">
        <v>11311</v>
      </c>
    </row>
    <row r="2472" spans="1:32" x14ac:dyDescent="0.25">
      <c r="A2472" t="s">
        <v>11312</v>
      </c>
      <c r="B2472" t="s">
        <v>11313</v>
      </c>
      <c r="C2472" t="s">
        <v>11314</v>
      </c>
      <c r="D2472" t="s">
        <v>606</v>
      </c>
      <c r="E2472" t="s">
        <v>36</v>
      </c>
      <c r="F2472">
        <v>9</v>
      </c>
      <c r="G2472">
        <v>2022</v>
      </c>
      <c r="H2472" s="1">
        <v>44985.442892395833</v>
      </c>
      <c r="I2472" t="s">
        <v>8601</v>
      </c>
      <c r="J2472">
        <v>251.66</v>
      </c>
      <c r="K2472">
        <v>0</v>
      </c>
      <c r="L2472" t="s">
        <v>38</v>
      </c>
      <c r="M2472" t="s">
        <v>79</v>
      </c>
      <c r="Q2472">
        <v>275.39</v>
      </c>
      <c r="R2472" t="s">
        <v>490</v>
      </c>
      <c r="S2472">
        <v>38.019899000000002</v>
      </c>
      <c r="T2472">
        <v>-122.09743400000001</v>
      </c>
      <c r="U2472">
        <v>1.035416667</v>
      </c>
      <c r="V2472">
        <v>2</v>
      </c>
      <c r="W2472">
        <v>10.9</v>
      </c>
      <c r="X2472">
        <v>3.2</v>
      </c>
      <c r="Y2472">
        <v>378.029</v>
      </c>
      <c r="Z2472">
        <v>6002024001</v>
      </c>
      <c r="AA2472">
        <v>939.66034936920005</v>
      </c>
      <c r="AB2472" t="s">
        <v>407</v>
      </c>
      <c r="AC2472" t="s">
        <v>42</v>
      </c>
      <c r="AD2472" t="s">
        <v>54</v>
      </c>
      <c r="AE2472" t="s">
        <v>73</v>
      </c>
      <c r="AF2472" t="s">
        <v>11315</v>
      </c>
    </row>
    <row r="2473" spans="1:32" x14ac:dyDescent="0.25">
      <c r="A2473" t="s">
        <v>9592</v>
      </c>
      <c r="B2473" t="s">
        <v>11316</v>
      </c>
      <c r="C2473" t="s">
        <v>11317</v>
      </c>
      <c r="D2473" t="s">
        <v>11318</v>
      </c>
      <c r="E2473" t="s">
        <v>36</v>
      </c>
      <c r="F2473">
        <v>9</v>
      </c>
      <c r="G2473">
        <v>2022</v>
      </c>
      <c r="H2473" s="1">
        <v>44967.69578923611</v>
      </c>
      <c r="I2473" t="s">
        <v>8601</v>
      </c>
      <c r="J2473">
        <v>250.71</v>
      </c>
      <c r="K2473">
        <v>0</v>
      </c>
      <c r="L2473" t="s">
        <v>38</v>
      </c>
      <c r="M2473" t="s">
        <v>51</v>
      </c>
      <c r="N2473">
        <v>250.71</v>
      </c>
      <c r="R2473" t="s">
        <v>52</v>
      </c>
      <c r="S2473">
        <v>36.539721999999998</v>
      </c>
      <c r="T2473">
        <v>-121.91888899999999</v>
      </c>
      <c r="U2473">
        <v>0.24591666700000001</v>
      </c>
      <c r="V2473">
        <v>1</v>
      </c>
      <c r="W2473">
        <v>3</v>
      </c>
      <c r="X2473">
        <v>0</v>
      </c>
      <c r="Y2473">
        <v>89.774000000000001</v>
      </c>
      <c r="Z2473">
        <v>6003017001</v>
      </c>
      <c r="AA2473">
        <v>1110.8387851069999</v>
      </c>
      <c r="AB2473" t="s">
        <v>53</v>
      </c>
      <c r="AC2473" t="s">
        <v>42</v>
      </c>
      <c r="AD2473" t="s">
        <v>54</v>
      </c>
      <c r="AE2473" t="s">
        <v>65</v>
      </c>
      <c r="AF2473" t="s">
        <v>11319</v>
      </c>
    </row>
    <row r="2474" spans="1:32" x14ac:dyDescent="0.25">
      <c r="A2474" t="s">
        <v>11320</v>
      </c>
      <c r="B2474" t="s">
        <v>11321</v>
      </c>
      <c r="C2474" t="s">
        <v>11322</v>
      </c>
      <c r="D2474" t="s">
        <v>11323</v>
      </c>
      <c r="E2474" t="s">
        <v>36</v>
      </c>
      <c r="F2474">
        <v>9</v>
      </c>
      <c r="G2474">
        <v>2022</v>
      </c>
      <c r="H2474" s="1">
        <v>44949.510424328706</v>
      </c>
      <c r="I2474" t="s">
        <v>8601</v>
      </c>
      <c r="J2474">
        <v>250.6</v>
      </c>
      <c r="K2474">
        <v>0</v>
      </c>
      <c r="L2474" t="s">
        <v>38</v>
      </c>
      <c r="M2474" t="s">
        <v>79</v>
      </c>
      <c r="Q2474">
        <v>250.6</v>
      </c>
      <c r="R2474" t="s">
        <v>52</v>
      </c>
      <c r="S2474">
        <v>36.000506612491101</v>
      </c>
      <c r="T2474">
        <v>-120.124325026378</v>
      </c>
      <c r="Z2474">
        <v>6005261001</v>
      </c>
      <c r="AA2474">
        <v>213.06252107789999</v>
      </c>
      <c r="AB2474" t="s">
        <v>118</v>
      </c>
      <c r="AC2474" t="s">
        <v>54</v>
      </c>
      <c r="AD2474" t="s">
        <v>54</v>
      </c>
      <c r="AE2474" t="s">
        <v>54</v>
      </c>
      <c r="AF2474" t="s">
        <v>11324</v>
      </c>
    </row>
    <row r="2475" spans="1:32" x14ac:dyDescent="0.25">
      <c r="A2475" t="s">
        <v>11325</v>
      </c>
      <c r="B2475" t="s">
        <v>11326</v>
      </c>
      <c r="C2475" t="s">
        <v>11327</v>
      </c>
      <c r="D2475" t="s">
        <v>1213</v>
      </c>
      <c r="E2475" t="s">
        <v>71</v>
      </c>
      <c r="F2475">
        <v>4</v>
      </c>
      <c r="G2475">
        <v>2022</v>
      </c>
      <c r="H2475" s="1">
        <v>44985.462435983798</v>
      </c>
      <c r="I2475" t="s">
        <v>8601</v>
      </c>
      <c r="J2475">
        <v>250.37</v>
      </c>
      <c r="K2475">
        <v>0</v>
      </c>
      <c r="L2475" t="s">
        <v>38</v>
      </c>
      <c r="M2475" t="s">
        <v>51</v>
      </c>
      <c r="N2475">
        <v>250.37</v>
      </c>
      <c r="R2475" t="s">
        <v>52</v>
      </c>
      <c r="S2475">
        <v>31.687028000000002</v>
      </c>
      <c r="T2475">
        <v>-89.114806000000002</v>
      </c>
      <c r="U2475">
        <v>3.7083333330000001</v>
      </c>
      <c r="V2475">
        <v>1</v>
      </c>
      <c r="W2475">
        <v>6.6</v>
      </c>
      <c r="X2475">
        <v>0</v>
      </c>
      <c r="Y2475">
        <v>1350.9</v>
      </c>
      <c r="Z2475">
        <v>28000655002</v>
      </c>
      <c r="AA2475">
        <v>1855.4649805664301</v>
      </c>
      <c r="AB2475" t="s">
        <v>41</v>
      </c>
      <c r="AC2475" t="s">
        <v>144</v>
      </c>
      <c r="AD2475" t="s">
        <v>54</v>
      </c>
      <c r="AE2475" t="s">
        <v>438</v>
      </c>
      <c r="AF2475" t="s">
        <v>11328</v>
      </c>
    </row>
    <row r="2476" spans="1:32" x14ac:dyDescent="0.25">
      <c r="A2476" t="s">
        <v>11329</v>
      </c>
      <c r="B2476" t="s">
        <v>11330</v>
      </c>
      <c r="C2476" t="s">
        <v>11331</v>
      </c>
      <c r="D2476" t="s">
        <v>9590</v>
      </c>
      <c r="E2476" t="s">
        <v>117</v>
      </c>
      <c r="F2476">
        <v>5</v>
      </c>
      <c r="G2476">
        <v>2022</v>
      </c>
      <c r="H2476" s="1">
        <v>44973.643697060186</v>
      </c>
      <c r="I2476" t="s">
        <v>8601</v>
      </c>
      <c r="J2476">
        <v>249</v>
      </c>
      <c r="K2476">
        <v>0</v>
      </c>
      <c r="L2476" t="s">
        <v>38</v>
      </c>
      <c r="M2476" t="s">
        <v>51</v>
      </c>
      <c r="N2476">
        <v>213</v>
      </c>
      <c r="R2476" t="s">
        <v>52</v>
      </c>
      <c r="S2476">
        <v>38.541297</v>
      </c>
      <c r="T2476">
        <v>-90.059870000000004</v>
      </c>
      <c r="U2476">
        <v>1.2869166670000001</v>
      </c>
      <c r="V2476">
        <v>1</v>
      </c>
      <c r="W2476">
        <v>4.74</v>
      </c>
      <c r="X2476">
        <v>1.75</v>
      </c>
      <c r="Y2476">
        <v>468.88299999999998</v>
      </c>
      <c r="Z2476">
        <v>17000241003</v>
      </c>
      <c r="AA2476">
        <v>539.02996785520008</v>
      </c>
      <c r="AB2476" t="s">
        <v>41</v>
      </c>
      <c r="AC2476" t="s">
        <v>54</v>
      </c>
      <c r="AD2476" t="s">
        <v>54</v>
      </c>
      <c r="AE2476" t="s">
        <v>73</v>
      </c>
      <c r="AF2476" t="s">
        <v>11332</v>
      </c>
    </row>
    <row r="2477" spans="1:32" x14ac:dyDescent="0.25">
      <c r="A2477" t="s">
        <v>11333</v>
      </c>
      <c r="B2477" t="s">
        <v>11334</v>
      </c>
      <c r="C2477" t="s">
        <v>11335</v>
      </c>
      <c r="D2477" t="s">
        <v>11336</v>
      </c>
      <c r="E2477" t="s">
        <v>259</v>
      </c>
      <c r="F2477">
        <v>7</v>
      </c>
      <c r="G2477">
        <v>2022</v>
      </c>
      <c r="H2477" s="1">
        <v>44972.665926539354</v>
      </c>
      <c r="I2477" t="s">
        <v>8601</v>
      </c>
      <c r="J2477">
        <v>248</v>
      </c>
      <c r="K2477">
        <v>0</v>
      </c>
      <c r="L2477" t="s">
        <v>38</v>
      </c>
      <c r="M2477" t="s">
        <v>51</v>
      </c>
      <c r="N2477">
        <v>134</v>
      </c>
      <c r="R2477" t="s">
        <v>52</v>
      </c>
      <c r="S2477">
        <v>40.628528000000003</v>
      </c>
      <c r="T2477">
        <v>-91.304389</v>
      </c>
      <c r="U2477">
        <v>0</v>
      </c>
      <c r="V2477">
        <v>2</v>
      </c>
      <c r="W2477">
        <v>9.3000000000000007</v>
      </c>
      <c r="X2477">
        <v>7.29</v>
      </c>
      <c r="Y2477">
        <v>0</v>
      </c>
      <c r="Z2477">
        <v>19000304001</v>
      </c>
      <c r="AA2477">
        <v>1589.7741957351002</v>
      </c>
      <c r="AB2477" t="s">
        <v>87</v>
      </c>
      <c r="AC2477" t="s">
        <v>54</v>
      </c>
      <c r="AD2477" t="s">
        <v>54</v>
      </c>
      <c r="AE2477" t="s">
        <v>65</v>
      </c>
      <c r="AF2477" t="s">
        <v>11337</v>
      </c>
    </row>
    <row r="2478" spans="1:32" x14ac:dyDescent="0.25">
      <c r="A2478" t="s">
        <v>11338</v>
      </c>
      <c r="B2478" t="s">
        <v>11339</v>
      </c>
      <c r="C2478" t="s">
        <v>11340</v>
      </c>
      <c r="D2478" t="s">
        <v>11341</v>
      </c>
      <c r="E2478" t="s">
        <v>85</v>
      </c>
      <c r="F2478">
        <v>2</v>
      </c>
      <c r="G2478">
        <v>2022</v>
      </c>
      <c r="H2478" s="1">
        <v>44960.537419201391</v>
      </c>
      <c r="I2478" t="s">
        <v>8601</v>
      </c>
      <c r="J2478">
        <v>247</v>
      </c>
      <c r="K2478">
        <v>0</v>
      </c>
      <c r="L2478" t="s">
        <v>38</v>
      </c>
      <c r="M2478" t="s">
        <v>51</v>
      </c>
      <c r="N2478">
        <v>247</v>
      </c>
      <c r="R2478" t="s">
        <v>214</v>
      </c>
      <c r="S2478">
        <v>41.112943999999999</v>
      </c>
      <c r="T2478">
        <v>-74.157722000000007</v>
      </c>
      <c r="U2478">
        <v>0</v>
      </c>
      <c r="V2478">
        <v>1</v>
      </c>
      <c r="W2478">
        <v>1.8</v>
      </c>
      <c r="X2478">
        <v>0</v>
      </c>
      <c r="Y2478">
        <v>0</v>
      </c>
      <c r="AB2478" t="s">
        <v>1121</v>
      </c>
      <c r="AC2478" t="s">
        <v>42</v>
      </c>
      <c r="AD2478" t="s">
        <v>54</v>
      </c>
      <c r="AE2478" t="s">
        <v>65</v>
      </c>
      <c r="AF2478" t="s">
        <v>11342</v>
      </c>
    </row>
    <row r="2479" spans="1:32" x14ac:dyDescent="0.25">
      <c r="A2479" t="s">
        <v>11343</v>
      </c>
      <c r="B2479" t="s">
        <v>11344</v>
      </c>
      <c r="C2479" t="s">
        <v>11345</v>
      </c>
      <c r="D2479" t="s">
        <v>11346</v>
      </c>
      <c r="E2479" t="s">
        <v>1719</v>
      </c>
      <c r="F2479">
        <v>7</v>
      </c>
      <c r="G2479">
        <v>2022</v>
      </c>
      <c r="H2479" s="1">
        <v>44951.373149363426</v>
      </c>
      <c r="I2479" t="s">
        <v>8601</v>
      </c>
      <c r="J2479">
        <v>247</v>
      </c>
      <c r="K2479">
        <v>0</v>
      </c>
      <c r="L2479" t="s">
        <v>38</v>
      </c>
      <c r="M2479" t="s">
        <v>79</v>
      </c>
      <c r="Q2479">
        <v>247</v>
      </c>
      <c r="R2479" t="s">
        <v>86</v>
      </c>
      <c r="S2479">
        <v>37.798079000000001</v>
      </c>
      <c r="T2479">
        <v>-96.849446</v>
      </c>
      <c r="U2479">
        <v>1.9371</v>
      </c>
      <c r="V2479">
        <v>1</v>
      </c>
      <c r="W2479">
        <v>3</v>
      </c>
      <c r="X2479">
        <v>0</v>
      </c>
      <c r="Y2479">
        <v>707.14930000000004</v>
      </c>
      <c r="Z2479">
        <v>20001609001</v>
      </c>
      <c r="AA2479">
        <v>804.90285740540003</v>
      </c>
      <c r="AB2479" t="s">
        <v>4408</v>
      </c>
      <c r="AC2479" t="s">
        <v>72</v>
      </c>
      <c r="AD2479" t="s">
        <v>54</v>
      </c>
      <c r="AE2479" t="s">
        <v>73</v>
      </c>
      <c r="AF2479" t="s">
        <v>11347</v>
      </c>
    </row>
    <row r="2480" spans="1:32" x14ac:dyDescent="0.25">
      <c r="A2480" t="s">
        <v>11348</v>
      </c>
      <c r="B2480" t="s">
        <v>11349</v>
      </c>
      <c r="C2480" t="s">
        <v>11350</v>
      </c>
      <c r="D2480" t="s">
        <v>10657</v>
      </c>
      <c r="E2480" t="s">
        <v>207</v>
      </c>
      <c r="F2480">
        <v>4</v>
      </c>
      <c r="G2480">
        <v>2022</v>
      </c>
      <c r="H2480" s="1">
        <v>44959.517107256943</v>
      </c>
      <c r="I2480" t="s">
        <v>8601</v>
      </c>
      <c r="J2480">
        <v>245</v>
      </c>
      <c r="K2480">
        <v>0</v>
      </c>
      <c r="L2480" t="s">
        <v>38</v>
      </c>
      <c r="M2480" t="s">
        <v>51</v>
      </c>
      <c r="N2480">
        <v>245</v>
      </c>
      <c r="R2480" t="s">
        <v>52</v>
      </c>
      <c r="S2480">
        <v>35.484166999999999</v>
      </c>
      <c r="T2480">
        <v>-86.466943999999998</v>
      </c>
      <c r="U2480">
        <v>3.4054166669999999</v>
      </c>
      <c r="V2480">
        <v>1</v>
      </c>
      <c r="W2480">
        <v>6.5</v>
      </c>
      <c r="X2480">
        <v>3.2050000000000001</v>
      </c>
      <c r="Y2480">
        <v>1240.366</v>
      </c>
      <c r="Z2480">
        <v>47001295001</v>
      </c>
      <c r="AA2480">
        <v>1688.29284864377</v>
      </c>
      <c r="AB2480" t="s">
        <v>38</v>
      </c>
      <c r="AC2480" t="s">
        <v>38</v>
      </c>
      <c r="AD2480" t="s">
        <v>38</v>
      </c>
      <c r="AE2480" t="s">
        <v>38</v>
      </c>
      <c r="AF2480" t="s">
        <v>11351</v>
      </c>
    </row>
    <row r="2481" spans="1:32" x14ac:dyDescent="0.25">
      <c r="A2481" t="s">
        <v>11352</v>
      </c>
      <c r="B2481" t="s">
        <v>11353</v>
      </c>
      <c r="C2481" t="s">
        <v>11354</v>
      </c>
      <c r="D2481" t="s">
        <v>9912</v>
      </c>
      <c r="E2481" t="s">
        <v>600</v>
      </c>
      <c r="F2481">
        <v>4</v>
      </c>
      <c r="G2481">
        <v>2022</v>
      </c>
      <c r="H2481" s="1">
        <v>44938.511463912037</v>
      </c>
      <c r="I2481" t="s">
        <v>8601</v>
      </c>
      <c r="J2481">
        <v>244.79</v>
      </c>
      <c r="K2481">
        <v>0</v>
      </c>
      <c r="L2481" t="s">
        <v>38</v>
      </c>
      <c r="M2481" t="s">
        <v>79</v>
      </c>
      <c r="Q2481">
        <v>244.79</v>
      </c>
      <c r="R2481" t="s">
        <v>94</v>
      </c>
      <c r="S2481">
        <v>26.57451</v>
      </c>
      <c r="T2481">
        <v>-81.738529999999997</v>
      </c>
      <c r="Z2481">
        <v>12000126024</v>
      </c>
      <c r="AA2481">
        <v>546.31415660999994</v>
      </c>
      <c r="AB2481" t="s">
        <v>54</v>
      </c>
      <c r="AC2481" t="s">
        <v>54</v>
      </c>
      <c r="AD2481" t="s">
        <v>54</v>
      </c>
      <c r="AE2481" t="s">
        <v>73</v>
      </c>
      <c r="AF2481" t="s">
        <v>11355</v>
      </c>
    </row>
    <row r="2482" spans="1:32" x14ac:dyDescent="0.25">
      <c r="A2482" t="s">
        <v>11356</v>
      </c>
      <c r="B2482" t="s">
        <v>11357</v>
      </c>
      <c r="C2482" t="s">
        <v>11358</v>
      </c>
      <c r="D2482" t="s">
        <v>11359</v>
      </c>
      <c r="E2482" t="s">
        <v>159</v>
      </c>
      <c r="F2482">
        <v>10</v>
      </c>
      <c r="G2482">
        <v>2022</v>
      </c>
      <c r="H2482" s="1">
        <v>44974.539746354167</v>
      </c>
      <c r="I2482" t="s">
        <v>8601</v>
      </c>
      <c r="J2482">
        <v>244.7</v>
      </c>
      <c r="K2482">
        <v>0</v>
      </c>
      <c r="L2482" t="s">
        <v>38</v>
      </c>
      <c r="M2482" t="s">
        <v>39</v>
      </c>
      <c r="N2482">
        <v>156.4</v>
      </c>
      <c r="Q2482">
        <v>88.3</v>
      </c>
      <c r="R2482" t="s">
        <v>445</v>
      </c>
      <c r="S2482">
        <v>47.418545000000002</v>
      </c>
      <c r="T2482">
        <v>-120.29716000000001</v>
      </c>
      <c r="Z2482">
        <v>53000350001</v>
      </c>
      <c r="AA2482">
        <v>965.15501001099994</v>
      </c>
      <c r="AB2482" t="s">
        <v>54</v>
      </c>
      <c r="AC2482" t="s">
        <v>54</v>
      </c>
      <c r="AD2482" t="s">
        <v>215</v>
      </c>
      <c r="AE2482" t="s">
        <v>65</v>
      </c>
      <c r="AF2482" t="s">
        <v>11360</v>
      </c>
    </row>
    <row r="2483" spans="1:32" x14ac:dyDescent="0.25">
      <c r="A2483" t="s">
        <v>11361</v>
      </c>
      <c r="B2483" t="s">
        <v>11362</v>
      </c>
      <c r="C2483" t="s">
        <v>11363</v>
      </c>
      <c r="D2483" t="s">
        <v>1842</v>
      </c>
      <c r="E2483" t="s">
        <v>117</v>
      </c>
      <c r="F2483">
        <v>5</v>
      </c>
      <c r="G2483">
        <v>2022</v>
      </c>
      <c r="H2483" s="1">
        <v>44971.468862488429</v>
      </c>
      <c r="I2483" t="s">
        <v>8601</v>
      </c>
      <c r="J2483">
        <v>242</v>
      </c>
      <c r="K2483">
        <v>0</v>
      </c>
      <c r="L2483" t="s">
        <v>38</v>
      </c>
      <c r="M2483" t="s">
        <v>51</v>
      </c>
      <c r="N2483">
        <v>267</v>
      </c>
      <c r="R2483" t="s">
        <v>52</v>
      </c>
      <c r="S2483">
        <v>38.726944000000003</v>
      </c>
      <c r="T2483">
        <v>-89.871388999999994</v>
      </c>
      <c r="U2483">
        <v>1.4650833329999999</v>
      </c>
      <c r="V2483">
        <v>3</v>
      </c>
      <c r="W2483">
        <v>3.9020000000000001</v>
      </c>
      <c r="X2483">
        <v>1.35</v>
      </c>
      <c r="Y2483">
        <v>534.62099999999998</v>
      </c>
      <c r="Z2483">
        <v>17000284001</v>
      </c>
      <c r="AB2483" t="s">
        <v>87</v>
      </c>
      <c r="AC2483" t="s">
        <v>54</v>
      </c>
      <c r="AD2483" t="s">
        <v>54</v>
      </c>
      <c r="AE2483" t="s">
        <v>73</v>
      </c>
      <c r="AF2483" t="s">
        <v>11364</v>
      </c>
    </row>
    <row r="2484" spans="1:32" x14ac:dyDescent="0.25">
      <c r="A2484" t="s">
        <v>11365</v>
      </c>
      <c r="B2484" t="s">
        <v>11366</v>
      </c>
      <c r="C2484" t="s">
        <v>11366</v>
      </c>
      <c r="D2484" t="s">
        <v>98</v>
      </c>
      <c r="E2484" t="s">
        <v>99</v>
      </c>
      <c r="F2484">
        <v>6</v>
      </c>
      <c r="G2484">
        <v>2022</v>
      </c>
      <c r="H2484" s="1">
        <v>44832.369078807867</v>
      </c>
      <c r="I2484" t="s">
        <v>8601</v>
      </c>
      <c r="J2484">
        <v>239.84</v>
      </c>
      <c r="K2484">
        <v>0</v>
      </c>
      <c r="L2484" t="s">
        <v>38</v>
      </c>
      <c r="M2484" t="s">
        <v>79</v>
      </c>
      <c r="Q2484">
        <v>239.84</v>
      </c>
      <c r="R2484" t="s">
        <v>52</v>
      </c>
      <c r="S2484">
        <v>29.890847999999998</v>
      </c>
      <c r="T2484">
        <v>-95.638902999999999</v>
      </c>
      <c r="U2484">
        <v>1.721216667</v>
      </c>
      <c r="V2484">
        <v>1</v>
      </c>
      <c r="W2484">
        <v>6.7</v>
      </c>
      <c r="X2484">
        <v>0</v>
      </c>
      <c r="Y2484">
        <v>627.8646</v>
      </c>
      <c r="AB2484" t="s">
        <v>41</v>
      </c>
      <c r="AC2484" t="s">
        <v>54</v>
      </c>
      <c r="AD2484" t="s">
        <v>54</v>
      </c>
      <c r="AE2484" t="s">
        <v>73</v>
      </c>
      <c r="AF2484" t="s">
        <v>11367</v>
      </c>
    </row>
    <row r="2485" spans="1:32" x14ac:dyDescent="0.25">
      <c r="A2485" t="s">
        <v>11368</v>
      </c>
      <c r="B2485" t="s">
        <v>11369</v>
      </c>
      <c r="C2485" t="s">
        <v>11370</v>
      </c>
      <c r="D2485" t="s">
        <v>11371</v>
      </c>
      <c r="E2485" t="s">
        <v>525</v>
      </c>
      <c r="F2485">
        <v>2</v>
      </c>
      <c r="G2485">
        <v>2022</v>
      </c>
      <c r="H2485" s="1">
        <v>44967.42849337963</v>
      </c>
      <c r="I2485" t="s">
        <v>8601</v>
      </c>
      <c r="J2485">
        <v>238.2</v>
      </c>
      <c r="K2485">
        <v>0</v>
      </c>
      <c r="L2485" t="s">
        <v>38</v>
      </c>
      <c r="M2485" t="s">
        <v>79</v>
      </c>
      <c r="Q2485">
        <v>238.2</v>
      </c>
      <c r="R2485" t="s">
        <v>94</v>
      </c>
      <c r="S2485">
        <v>40.775629000000002</v>
      </c>
      <c r="T2485">
        <v>-74.463459999999998</v>
      </c>
      <c r="U2485">
        <v>0.68416666699999995</v>
      </c>
      <c r="V2485">
        <v>1</v>
      </c>
      <c r="W2485">
        <v>2</v>
      </c>
      <c r="X2485">
        <v>2</v>
      </c>
      <c r="Y2485">
        <v>249.39</v>
      </c>
      <c r="Z2485">
        <v>34001305001</v>
      </c>
      <c r="AA2485">
        <v>586.37719476140001</v>
      </c>
      <c r="AB2485" t="s">
        <v>54</v>
      </c>
      <c r="AC2485" t="s">
        <v>54</v>
      </c>
      <c r="AD2485" t="s">
        <v>54</v>
      </c>
      <c r="AE2485" t="s">
        <v>73</v>
      </c>
      <c r="AF2485" t="s">
        <v>11372</v>
      </c>
    </row>
    <row r="2486" spans="1:32" x14ac:dyDescent="0.25">
      <c r="A2486" t="s">
        <v>11373</v>
      </c>
      <c r="B2486" t="s">
        <v>11374</v>
      </c>
      <c r="C2486" t="s">
        <v>11375</v>
      </c>
      <c r="D2486" t="s">
        <v>11376</v>
      </c>
      <c r="E2486" t="s">
        <v>514</v>
      </c>
      <c r="F2486">
        <v>1</v>
      </c>
      <c r="G2486">
        <v>2022</v>
      </c>
      <c r="H2486" s="1">
        <v>44977.374033761575</v>
      </c>
      <c r="I2486" t="s">
        <v>8601</v>
      </c>
      <c r="J2486">
        <v>236.07</v>
      </c>
      <c r="K2486">
        <v>0</v>
      </c>
      <c r="L2486" t="s">
        <v>38</v>
      </c>
      <c r="M2486" t="s">
        <v>79</v>
      </c>
      <c r="Q2486">
        <v>236.07</v>
      </c>
      <c r="R2486" t="s">
        <v>94</v>
      </c>
      <c r="S2486">
        <v>41.587542999999997</v>
      </c>
      <c r="T2486">
        <v>-71.412863999999999</v>
      </c>
      <c r="U2486">
        <v>0.57141666700000004</v>
      </c>
      <c r="V2486">
        <v>1</v>
      </c>
      <c r="W2486">
        <v>1.78</v>
      </c>
      <c r="X2486">
        <v>0.41</v>
      </c>
      <c r="Y2486">
        <v>208.22399999999999</v>
      </c>
      <c r="Z2486">
        <v>44000042001</v>
      </c>
      <c r="AA2486">
        <v>458.90389155240001</v>
      </c>
      <c r="AB2486" t="s">
        <v>54</v>
      </c>
      <c r="AC2486" t="s">
        <v>64</v>
      </c>
      <c r="AD2486" t="s">
        <v>54</v>
      </c>
      <c r="AE2486" t="s">
        <v>54</v>
      </c>
      <c r="AF2486" t="s">
        <v>11377</v>
      </c>
    </row>
    <row r="2487" spans="1:32" x14ac:dyDescent="0.25">
      <c r="A2487" t="s">
        <v>11378</v>
      </c>
      <c r="B2487" t="s">
        <v>11379</v>
      </c>
      <c r="C2487" t="s">
        <v>11379</v>
      </c>
      <c r="D2487" t="s">
        <v>98</v>
      </c>
      <c r="E2487" t="s">
        <v>99</v>
      </c>
      <c r="F2487">
        <v>6</v>
      </c>
      <c r="G2487">
        <v>2022</v>
      </c>
      <c r="H2487" s="1">
        <v>44832.495685949078</v>
      </c>
      <c r="I2487" t="s">
        <v>8601</v>
      </c>
      <c r="J2487">
        <v>235.4</v>
      </c>
      <c r="K2487">
        <v>0</v>
      </c>
      <c r="L2487" t="s">
        <v>38</v>
      </c>
      <c r="M2487" t="s">
        <v>79</v>
      </c>
      <c r="Q2487">
        <v>235.4</v>
      </c>
      <c r="R2487" t="s">
        <v>52</v>
      </c>
      <c r="S2487">
        <v>30.039417</v>
      </c>
      <c r="T2487">
        <v>-95.387360999999999</v>
      </c>
      <c r="U2487">
        <v>1.42025</v>
      </c>
      <c r="V2487">
        <v>1</v>
      </c>
      <c r="W2487">
        <v>2.62</v>
      </c>
      <c r="X2487">
        <v>2.25</v>
      </c>
      <c r="Y2487">
        <v>518.57399999999996</v>
      </c>
      <c r="AB2487" t="s">
        <v>41</v>
      </c>
      <c r="AC2487" t="s">
        <v>54</v>
      </c>
      <c r="AD2487" t="s">
        <v>54</v>
      </c>
      <c r="AE2487" t="s">
        <v>73</v>
      </c>
      <c r="AF2487" t="s">
        <v>11380</v>
      </c>
    </row>
    <row r="2488" spans="1:32" x14ac:dyDescent="0.25">
      <c r="A2488" t="s">
        <v>11381</v>
      </c>
      <c r="B2488" t="s">
        <v>11382</v>
      </c>
      <c r="C2488" t="s">
        <v>11383</v>
      </c>
      <c r="D2488" t="s">
        <v>10761</v>
      </c>
      <c r="E2488" t="s">
        <v>1719</v>
      </c>
      <c r="F2488">
        <v>7</v>
      </c>
      <c r="G2488">
        <v>2022</v>
      </c>
      <c r="H2488" s="1">
        <v>44952.350373518515</v>
      </c>
      <c r="I2488" t="s">
        <v>8601</v>
      </c>
      <c r="J2488">
        <v>235.02</v>
      </c>
      <c r="K2488">
        <v>0</v>
      </c>
      <c r="L2488" t="s">
        <v>38</v>
      </c>
      <c r="M2488" t="s">
        <v>51</v>
      </c>
      <c r="N2488">
        <v>235.02</v>
      </c>
      <c r="R2488" t="s">
        <v>52</v>
      </c>
      <c r="S2488">
        <v>38.621712524914003</v>
      </c>
      <c r="T2488">
        <v>-95.2697376603641</v>
      </c>
      <c r="Z2488">
        <v>20000732001</v>
      </c>
      <c r="AA2488">
        <v>709.66208943638992</v>
      </c>
      <c r="AB2488" t="s">
        <v>41</v>
      </c>
      <c r="AC2488" t="s">
        <v>144</v>
      </c>
      <c r="AD2488" t="s">
        <v>54</v>
      </c>
      <c r="AE2488" t="s">
        <v>65</v>
      </c>
      <c r="AF2488" t="s">
        <v>11384</v>
      </c>
    </row>
    <row r="2489" spans="1:32" x14ac:dyDescent="0.25">
      <c r="A2489" t="s">
        <v>11385</v>
      </c>
      <c r="B2489" t="s">
        <v>11386</v>
      </c>
      <c r="C2489" t="s">
        <v>11387</v>
      </c>
      <c r="D2489" t="s">
        <v>11388</v>
      </c>
      <c r="E2489" t="s">
        <v>951</v>
      </c>
      <c r="F2489">
        <v>1</v>
      </c>
      <c r="G2489">
        <v>2022</v>
      </c>
      <c r="H2489" s="1">
        <v>44987.302591192129</v>
      </c>
      <c r="I2489" t="s">
        <v>8601</v>
      </c>
      <c r="J2489">
        <v>233.4</v>
      </c>
      <c r="K2489">
        <v>0</v>
      </c>
      <c r="L2489" t="s">
        <v>38</v>
      </c>
      <c r="M2489" t="s">
        <v>79</v>
      </c>
      <c r="Q2489">
        <v>233.4</v>
      </c>
      <c r="R2489" t="s">
        <v>94</v>
      </c>
      <c r="S2489">
        <v>43.046570000000003</v>
      </c>
      <c r="T2489">
        <v>-70.774969999999996</v>
      </c>
      <c r="Z2489">
        <v>33000083002</v>
      </c>
      <c r="AA2489">
        <v>351.46210741909999</v>
      </c>
      <c r="AB2489" t="s">
        <v>54</v>
      </c>
      <c r="AC2489" t="s">
        <v>54</v>
      </c>
      <c r="AD2489" t="s">
        <v>54</v>
      </c>
      <c r="AE2489" t="s">
        <v>73</v>
      </c>
      <c r="AF2489" t="s">
        <v>11389</v>
      </c>
    </row>
    <row r="2490" spans="1:32" x14ac:dyDescent="0.25">
      <c r="A2490" t="s">
        <v>11390</v>
      </c>
      <c r="B2490" t="s">
        <v>11391</v>
      </c>
      <c r="C2490" t="s">
        <v>11392</v>
      </c>
      <c r="D2490" t="s">
        <v>11393</v>
      </c>
      <c r="E2490" t="s">
        <v>159</v>
      </c>
      <c r="F2490">
        <v>10</v>
      </c>
      <c r="G2490">
        <v>2022</v>
      </c>
      <c r="H2490" s="1">
        <v>44972.53383940972</v>
      </c>
      <c r="I2490" t="s">
        <v>8601</v>
      </c>
      <c r="J2490">
        <v>233.1</v>
      </c>
      <c r="K2490">
        <v>0</v>
      </c>
      <c r="L2490" t="s">
        <v>38</v>
      </c>
      <c r="M2490" t="s">
        <v>51</v>
      </c>
      <c r="N2490">
        <v>233.1</v>
      </c>
      <c r="R2490" t="s">
        <v>52</v>
      </c>
      <c r="S2490">
        <v>47.910978</v>
      </c>
      <c r="T2490">
        <v>-122.319727</v>
      </c>
      <c r="Z2490">
        <v>53000921001</v>
      </c>
      <c r="AA2490">
        <v>790.33447989579986</v>
      </c>
      <c r="AB2490" t="s">
        <v>41</v>
      </c>
      <c r="AC2490" t="s">
        <v>54</v>
      </c>
      <c r="AD2490" t="s">
        <v>54</v>
      </c>
      <c r="AE2490" t="s">
        <v>65</v>
      </c>
      <c r="AF2490" t="s">
        <v>11394</v>
      </c>
    </row>
    <row r="2491" spans="1:32" x14ac:dyDescent="0.25">
      <c r="A2491" t="s">
        <v>11395</v>
      </c>
      <c r="B2491" t="s">
        <v>11396</v>
      </c>
      <c r="C2491" t="s">
        <v>11397</v>
      </c>
      <c r="D2491" t="s">
        <v>11398</v>
      </c>
      <c r="E2491" t="s">
        <v>1665</v>
      </c>
      <c r="F2491">
        <v>8</v>
      </c>
      <c r="G2491">
        <v>2022</v>
      </c>
      <c r="H2491" s="1">
        <v>44963.442493506947</v>
      </c>
      <c r="I2491" t="s">
        <v>8601</v>
      </c>
      <c r="J2491">
        <v>231</v>
      </c>
      <c r="K2491">
        <v>0</v>
      </c>
      <c r="L2491" t="s">
        <v>38</v>
      </c>
      <c r="M2491" t="s">
        <v>679</v>
      </c>
      <c r="O2491">
        <v>231</v>
      </c>
      <c r="R2491" t="s">
        <v>52</v>
      </c>
      <c r="S2491">
        <v>41.286589999999997</v>
      </c>
      <c r="T2491">
        <v>-111.00069000000001</v>
      </c>
      <c r="U2491">
        <v>0.99041666699999997</v>
      </c>
      <c r="V2491">
        <v>1</v>
      </c>
      <c r="W2491">
        <v>0</v>
      </c>
      <c r="X2491">
        <v>0</v>
      </c>
      <c r="Y2491">
        <v>361.71699999999998</v>
      </c>
      <c r="Z2491">
        <v>56000090001</v>
      </c>
      <c r="AA2491">
        <v>779.40819676360002</v>
      </c>
      <c r="AB2491" t="s">
        <v>41</v>
      </c>
      <c r="AC2491" t="s">
        <v>54</v>
      </c>
      <c r="AD2491" t="s">
        <v>54</v>
      </c>
      <c r="AE2491" t="s">
        <v>55</v>
      </c>
      <c r="AF2491" t="s">
        <v>11399</v>
      </c>
    </row>
    <row r="2492" spans="1:32" x14ac:dyDescent="0.25">
      <c r="A2492" t="s">
        <v>11400</v>
      </c>
      <c r="B2492" t="s">
        <v>11401</v>
      </c>
      <c r="C2492" t="s">
        <v>11402</v>
      </c>
      <c r="D2492" t="s">
        <v>11403</v>
      </c>
      <c r="E2492" t="s">
        <v>50</v>
      </c>
      <c r="F2492">
        <v>10</v>
      </c>
      <c r="G2492">
        <v>2022</v>
      </c>
      <c r="H2492" s="1">
        <v>44978.729049155096</v>
      </c>
      <c r="I2492" t="s">
        <v>8601</v>
      </c>
      <c r="J2492">
        <v>230.1</v>
      </c>
      <c r="K2492">
        <v>0</v>
      </c>
      <c r="L2492" t="s">
        <v>38</v>
      </c>
      <c r="M2492" t="s">
        <v>51</v>
      </c>
      <c r="N2492">
        <v>230.1</v>
      </c>
      <c r="R2492" t="s">
        <v>52</v>
      </c>
      <c r="S2492">
        <v>45.601495999999997</v>
      </c>
      <c r="T2492">
        <v>-121.179408</v>
      </c>
      <c r="U2492">
        <v>2.0641666669999998</v>
      </c>
      <c r="V2492">
        <v>1</v>
      </c>
      <c r="W2492">
        <v>4.1500000000000004</v>
      </c>
      <c r="X2492">
        <v>0</v>
      </c>
      <c r="Y2492">
        <v>753.67</v>
      </c>
      <c r="AB2492" t="s">
        <v>53</v>
      </c>
      <c r="AC2492" t="s">
        <v>72</v>
      </c>
      <c r="AD2492" t="s">
        <v>54</v>
      </c>
      <c r="AE2492" t="s">
        <v>73</v>
      </c>
      <c r="AF2492" t="s">
        <v>11404</v>
      </c>
    </row>
    <row r="2493" spans="1:32" x14ac:dyDescent="0.25">
      <c r="A2493" t="s">
        <v>11405</v>
      </c>
      <c r="B2493" t="s">
        <v>11406</v>
      </c>
      <c r="C2493" t="s">
        <v>11407</v>
      </c>
      <c r="D2493" t="s">
        <v>11408</v>
      </c>
      <c r="E2493" t="s">
        <v>525</v>
      </c>
      <c r="F2493">
        <v>2</v>
      </c>
      <c r="G2493">
        <v>2022</v>
      </c>
      <c r="H2493" s="1">
        <v>44950.487018368054</v>
      </c>
      <c r="I2493" t="s">
        <v>8601</v>
      </c>
      <c r="J2493">
        <v>227.77</v>
      </c>
      <c r="K2493">
        <v>0</v>
      </c>
      <c r="L2493" t="s">
        <v>38</v>
      </c>
      <c r="M2493" t="s">
        <v>51</v>
      </c>
      <c r="N2493">
        <v>227.77</v>
      </c>
      <c r="R2493" t="s">
        <v>52</v>
      </c>
      <c r="S2493">
        <v>40.981746999999999</v>
      </c>
      <c r="T2493">
        <v>-74.283051</v>
      </c>
      <c r="U2493">
        <v>0.80333333299999998</v>
      </c>
      <c r="V2493">
        <v>1</v>
      </c>
      <c r="W2493">
        <v>0</v>
      </c>
      <c r="X2493">
        <v>0</v>
      </c>
      <c r="Y2493">
        <v>293.18700000000001</v>
      </c>
      <c r="Z2493">
        <v>34001089001</v>
      </c>
      <c r="AA2493">
        <v>437.05132528799993</v>
      </c>
      <c r="AB2493" t="s">
        <v>54</v>
      </c>
      <c r="AC2493" t="s">
        <v>72</v>
      </c>
      <c r="AD2493" t="s">
        <v>54</v>
      </c>
      <c r="AE2493" t="s">
        <v>55</v>
      </c>
      <c r="AF2493" t="s">
        <v>11409</v>
      </c>
    </row>
    <row r="2494" spans="1:32" x14ac:dyDescent="0.25">
      <c r="A2494" t="s">
        <v>11410</v>
      </c>
      <c r="B2494" t="s">
        <v>11411</v>
      </c>
      <c r="C2494" t="s">
        <v>11412</v>
      </c>
      <c r="D2494" t="s">
        <v>11413</v>
      </c>
      <c r="E2494" t="s">
        <v>36</v>
      </c>
      <c r="F2494">
        <v>9</v>
      </c>
      <c r="G2494">
        <v>2022</v>
      </c>
      <c r="H2494" s="1">
        <v>44966.735268668985</v>
      </c>
      <c r="I2494" t="s">
        <v>8601</v>
      </c>
      <c r="J2494">
        <v>227</v>
      </c>
      <c r="K2494">
        <v>0</v>
      </c>
      <c r="L2494" t="s">
        <v>38</v>
      </c>
      <c r="M2494" t="s">
        <v>79</v>
      </c>
      <c r="Q2494">
        <v>227</v>
      </c>
      <c r="R2494" t="s">
        <v>94</v>
      </c>
      <c r="S2494">
        <v>35.305498</v>
      </c>
      <c r="T2494">
        <v>-120.800669</v>
      </c>
      <c r="AB2494" t="s">
        <v>54</v>
      </c>
      <c r="AC2494" t="s">
        <v>54</v>
      </c>
      <c r="AD2494" t="s">
        <v>54</v>
      </c>
      <c r="AE2494" t="s">
        <v>73</v>
      </c>
      <c r="AF2494" t="s">
        <v>11414</v>
      </c>
    </row>
    <row r="2495" spans="1:32" x14ac:dyDescent="0.25">
      <c r="A2495" t="s">
        <v>11415</v>
      </c>
      <c r="B2495" t="s">
        <v>11416</v>
      </c>
      <c r="C2495" t="s">
        <v>11416</v>
      </c>
      <c r="D2495" t="s">
        <v>11417</v>
      </c>
      <c r="E2495" t="s">
        <v>99</v>
      </c>
      <c r="F2495">
        <v>6</v>
      </c>
      <c r="G2495">
        <v>2022</v>
      </c>
      <c r="H2495" s="1">
        <v>44812.602269409719</v>
      </c>
      <c r="I2495" t="s">
        <v>8601</v>
      </c>
      <c r="J2495">
        <v>226.98</v>
      </c>
      <c r="K2495">
        <v>0</v>
      </c>
      <c r="L2495" t="s">
        <v>38</v>
      </c>
      <c r="M2495" t="s">
        <v>79</v>
      </c>
      <c r="Q2495">
        <v>226.89</v>
      </c>
      <c r="R2495" t="s">
        <v>52</v>
      </c>
      <c r="S2495">
        <v>32.39761</v>
      </c>
      <c r="T2495">
        <v>-94.850397000000001</v>
      </c>
      <c r="U2495">
        <v>1.755416667</v>
      </c>
      <c r="V2495">
        <v>1</v>
      </c>
      <c r="W2495">
        <v>6</v>
      </c>
      <c r="X2495">
        <v>3</v>
      </c>
      <c r="Y2495">
        <v>640.31700000000001</v>
      </c>
      <c r="Z2495">
        <v>48005023001</v>
      </c>
      <c r="AA2495">
        <v>532.65630269475002</v>
      </c>
      <c r="AB2495" t="s">
        <v>2028</v>
      </c>
      <c r="AC2495" t="s">
        <v>54</v>
      </c>
      <c r="AD2495" t="s">
        <v>54</v>
      </c>
      <c r="AE2495" t="s">
        <v>73</v>
      </c>
      <c r="AF2495" t="s">
        <v>11418</v>
      </c>
    </row>
    <row r="2496" spans="1:32" x14ac:dyDescent="0.25">
      <c r="A2496" t="s">
        <v>11419</v>
      </c>
      <c r="B2496" t="s">
        <v>11420</v>
      </c>
      <c r="C2496" t="s">
        <v>11421</v>
      </c>
      <c r="D2496" t="s">
        <v>4322</v>
      </c>
      <c r="E2496" t="s">
        <v>1719</v>
      </c>
      <c r="F2496">
        <v>7</v>
      </c>
      <c r="G2496">
        <v>2022</v>
      </c>
      <c r="H2496" s="1">
        <v>44950.548554236113</v>
      </c>
      <c r="I2496" t="s">
        <v>8601</v>
      </c>
      <c r="J2496">
        <v>226.84</v>
      </c>
      <c r="K2496">
        <v>0</v>
      </c>
      <c r="L2496" t="s">
        <v>38</v>
      </c>
      <c r="M2496" t="s">
        <v>51</v>
      </c>
      <c r="N2496">
        <v>226.84</v>
      </c>
      <c r="R2496" t="s">
        <v>52</v>
      </c>
      <c r="S2496">
        <v>38.210654239702301</v>
      </c>
      <c r="T2496">
        <v>-97.354419015424597</v>
      </c>
      <c r="Z2496">
        <v>20000513001</v>
      </c>
      <c r="AA2496">
        <v>1171.2975517718401</v>
      </c>
      <c r="AB2496" t="s">
        <v>41</v>
      </c>
      <c r="AC2496" t="s">
        <v>54</v>
      </c>
      <c r="AD2496" t="s">
        <v>54</v>
      </c>
      <c r="AE2496" t="s">
        <v>73</v>
      </c>
      <c r="AF2496" t="s">
        <v>11422</v>
      </c>
    </row>
    <row r="2497" spans="1:32" x14ac:dyDescent="0.25">
      <c r="A2497" t="s">
        <v>11423</v>
      </c>
      <c r="B2497" t="s">
        <v>11424</v>
      </c>
      <c r="C2497" t="s">
        <v>11425</v>
      </c>
      <c r="D2497" t="s">
        <v>11426</v>
      </c>
      <c r="E2497" t="s">
        <v>36</v>
      </c>
      <c r="F2497">
        <v>9</v>
      </c>
      <c r="G2497">
        <v>2022</v>
      </c>
      <c r="H2497" s="1">
        <v>44974.587005104164</v>
      </c>
      <c r="I2497" t="s">
        <v>8601</v>
      </c>
      <c r="J2497">
        <v>226.3</v>
      </c>
      <c r="K2497">
        <v>0</v>
      </c>
      <c r="L2497" t="s">
        <v>38</v>
      </c>
      <c r="M2497" t="s">
        <v>79</v>
      </c>
      <c r="Q2497">
        <v>226.3</v>
      </c>
      <c r="R2497" t="s">
        <v>52</v>
      </c>
      <c r="S2497">
        <v>32.671207000000003</v>
      </c>
      <c r="T2497">
        <v>-115.49351</v>
      </c>
      <c r="Z2497">
        <v>6007005001</v>
      </c>
      <c r="AA2497">
        <v>600.94557227099995</v>
      </c>
      <c r="AB2497" t="s">
        <v>1292</v>
      </c>
      <c r="AC2497" t="s">
        <v>54</v>
      </c>
      <c r="AD2497" t="s">
        <v>54</v>
      </c>
      <c r="AE2497" t="s">
        <v>54</v>
      </c>
      <c r="AF2497" t="s">
        <v>11427</v>
      </c>
    </row>
    <row r="2498" spans="1:32" x14ac:dyDescent="0.25">
      <c r="A2498" t="s">
        <v>11428</v>
      </c>
      <c r="B2498" t="s">
        <v>11429</v>
      </c>
      <c r="C2498" t="s">
        <v>11430</v>
      </c>
      <c r="D2498" t="s">
        <v>3896</v>
      </c>
      <c r="E2498" t="s">
        <v>600</v>
      </c>
      <c r="F2498">
        <v>4</v>
      </c>
      <c r="G2498">
        <v>2022</v>
      </c>
      <c r="H2498" s="1">
        <v>44966.699545902775</v>
      </c>
      <c r="I2498" t="s">
        <v>8601</v>
      </c>
      <c r="J2498">
        <v>224.63</v>
      </c>
      <c r="K2498">
        <v>0</v>
      </c>
      <c r="L2498" t="s">
        <v>38</v>
      </c>
      <c r="M2498" t="s">
        <v>79</v>
      </c>
      <c r="Q2498">
        <v>224.63</v>
      </c>
      <c r="R2498" t="s">
        <v>94</v>
      </c>
      <c r="S2498">
        <v>28.759789999999999</v>
      </c>
      <c r="T2498">
        <v>-81.214269999999999</v>
      </c>
      <c r="Z2498">
        <v>12000042004</v>
      </c>
      <c r="AA2498">
        <v>819.47123491499997</v>
      </c>
      <c r="AB2498" t="s">
        <v>54</v>
      </c>
      <c r="AC2498" t="s">
        <v>64</v>
      </c>
      <c r="AD2498" t="s">
        <v>54</v>
      </c>
      <c r="AE2498" t="s">
        <v>54</v>
      </c>
      <c r="AF2498" t="s">
        <v>11431</v>
      </c>
    </row>
    <row r="2499" spans="1:32" x14ac:dyDescent="0.25">
      <c r="A2499" t="s">
        <v>11432</v>
      </c>
      <c r="B2499" t="s">
        <v>11433</v>
      </c>
      <c r="C2499" t="s">
        <v>11433</v>
      </c>
      <c r="D2499" t="s">
        <v>11434</v>
      </c>
      <c r="E2499" t="s">
        <v>99</v>
      </c>
      <c r="F2499">
        <v>6</v>
      </c>
      <c r="G2499">
        <v>2022</v>
      </c>
      <c r="H2499" s="1">
        <v>44833.535071087965</v>
      </c>
      <c r="I2499" t="s">
        <v>8601</v>
      </c>
      <c r="J2499">
        <v>223.9</v>
      </c>
      <c r="K2499">
        <v>0</v>
      </c>
      <c r="L2499" t="s">
        <v>38</v>
      </c>
      <c r="M2499" t="s">
        <v>79</v>
      </c>
      <c r="Q2499">
        <v>223.9</v>
      </c>
      <c r="R2499" t="s">
        <v>94</v>
      </c>
      <c r="S2499">
        <v>29.772770000000001</v>
      </c>
      <c r="T2499">
        <v>-98.714200000000005</v>
      </c>
      <c r="U2499">
        <v>0.44728333300000001</v>
      </c>
      <c r="V2499">
        <v>1</v>
      </c>
      <c r="W2499">
        <v>1.4</v>
      </c>
      <c r="X2499">
        <v>1.4</v>
      </c>
      <c r="Y2499">
        <v>162.6816</v>
      </c>
      <c r="AB2499" t="s">
        <v>177</v>
      </c>
      <c r="AC2499" t="s">
        <v>54</v>
      </c>
      <c r="AD2499" t="s">
        <v>54</v>
      </c>
      <c r="AE2499" t="s">
        <v>73</v>
      </c>
      <c r="AF2499" t="s">
        <v>11435</v>
      </c>
    </row>
    <row r="2500" spans="1:32" x14ac:dyDescent="0.25">
      <c r="A2500" t="s">
        <v>11436</v>
      </c>
      <c r="B2500" t="s">
        <v>11437</v>
      </c>
      <c r="C2500" t="s">
        <v>11438</v>
      </c>
      <c r="D2500" t="s">
        <v>5827</v>
      </c>
      <c r="E2500" t="s">
        <v>117</v>
      </c>
      <c r="F2500">
        <v>5</v>
      </c>
      <c r="G2500">
        <v>2022</v>
      </c>
      <c r="H2500" s="1">
        <v>44944.492464409719</v>
      </c>
      <c r="I2500" t="s">
        <v>8601</v>
      </c>
      <c r="J2500">
        <v>222.68</v>
      </c>
      <c r="K2500">
        <v>0</v>
      </c>
      <c r="L2500" t="s">
        <v>38</v>
      </c>
      <c r="M2500" t="s">
        <v>79</v>
      </c>
      <c r="Q2500">
        <v>222.68</v>
      </c>
      <c r="R2500" t="s">
        <v>94</v>
      </c>
      <c r="S2500">
        <v>40.548369999999998</v>
      </c>
      <c r="T2500">
        <v>-90.041910000000001</v>
      </c>
      <c r="U2500">
        <v>2.1898333330000002</v>
      </c>
      <c r="V2500">
        <v>4</v>
      </c>
      <c r="W2500">
        <v>8.34</v>
      </c>
      <c r="X2500">
        <v>3.43</v>
      </c>
      <c r="Y2500">
        <v>796.90899999999999</v>
      </c>
      <c r="Z2500">
        <v>17000035001</v>
      </c>
      <c r="AA2500">
        <v>903.23940559519986</v>
      </c>
      <c r="AB2500" t="s">
        <v>118</v>
      </c>
      <c r="AC2500" t="s">
        <v>72</v>
      </c>
      <c r="AD2500" t="s">
        <v>54</v>
      </c>
      <c r="AE2500" t="s">
        <v>73</v>
      </c>
      <c r="AF2500" t="s">
        <v>11439</v>
      </c>
    </row>
    <row r="2501" spans="1:32" x14ac:dyDescent="0.25">
      <c r="A2501" t="s">
        <v>11440</v>
      </c>
      <c r="B2501" t="s">
        <v>11441</v>
      </c>
      <c r="C2501" t="s">
        <v>11442</v>
      </c>
      <c r="D2501" t="s">
        <v>11443</v>
      </c>
      <c r="E2501" t="s">
        <v>117</v>
      </c>
      <c r="F2501">
        <v>5</v>
      </c>
      <c r="G2501">
        <v>2022</v>
      </c>
      <c r="H2501" s="1">
        <v>44958.562494548612</v>
      </c>
      <c r="I2501" t="s">
        <v>8601</v>
      </c>
      <c r="J2501">
        <v>222.26</v>
      </c>
      <c r="K2501">
        <v>0</v>
      </c>
      <c r="L2501" t="s">
        <v>38</v>
      </c>
      <c r="M2501" t="s">
        <v>79</v>
      </c>
      <c r="Q2501">
        <v>222.26</v>
      </c>
      <c r="R2501" t="s">
        <v>52</v>
      </c>
      <c r="S2501">
        <v>40.66601</v>
      </c>
      <c r="T2501">
        <v>-89.603660000000005</v>
      </c>
      <c r="U2501">
        <v>3.639166667</v>
      </c>
      <c r="V2501">
        <v>5</v>
      </c>
      <c r="W2501">
        <v>8.44</v>
      </c>
      <c r="X2501">
        <v>4.22</v>
      </c>
      <c r="Y2501">
        <v>1230.8</v>
      </c>
      <c r="Z2501">
        <v>17000323001</v>
      </c>
      <c r="AA2501">
        <v>1129.049256994</v>
      </c>
      <c r="AB2501" t="s">
        <v>41</v>
      </c>
      <c r="AC2501" t="s">
        <v>54</v>
      </c>
      <c r="AD2501" t="s">
        <v>54</v>
      </c>
      <c r="AE2501" t="s">
        <v>73</v>
      </c>
      <c r="AF2501" t="s">
        <v>11444</v>
      </c>
    </row>
    <row r="2502" spans="1:32" x14ac:dyDescent="0.25">
      <c r="A2502" t="s">
        <v>11445</v>
      </c>
      <c r="B2502" t="s">
        <v>11446</v>
      </c>
      <c r="C2502" t="s">
        <v>11447</v>
      </c>
      <c r="D2502" t="s">
        <v>1240</v>
      </c>
      <c r="E2502" t="s">
        <v>286</v>
      </c>
      <c r="F2502">
        <v>1</v>
      </c>
      <c r="G2502">
        <v>2022</v>
      </c>
      <c r="H2502" s="1">
        <v>45002.495666805553</v>
      </c>
      <c r="I2502" t="s">
        <v>8601</v>
      </c>
      <c r="J2502">
        <v>222</v>
      </c>
      <c r="K2502">
        <v>0</v>
      </c>
      <c r="L2502" t="s">
        <v>38</v>
      </c>
      <c r="M2502" t="s">
        <v>79</v>
      </c>
      <c r="Q2502">
        <v>222</v>
      </c>
      <c r="R2502" t="s">
        <v>806</v>
      </c>
      <c r="S2502">
        <v>44.527926999999998</v>
      </c>
      <c r="T2502">
        <v>-73.268765999999999</v>
      </c>
      <c r="U2502">
        <v>0.79017499999999996</v>
      </c>
      <c r="V2502">
        <v>1</v>
      </c>
      <c r="W2502">
        <v>0</v>
      </c>
      <c r="X2502">
        <v>0</v>
      </c>
      <c r="Y2502">
        <v>288.43369999999999</v>
      </c>
      <c r="Z2502">
        <v>50000016002</v>
      </c>
      <c r="AA2502">
        <v>577.27195881789987</v>
      </c>
      <c r="AB2502" t="s">
        <v>87</v>
      </c>
      <c r="AC2502" t="s">
        <v>72</v>
      </c>
      <c r="AD2502" t="s">
        <v>43</v>
      </c>
      <c r="AE2502" t="s">
        <v>73</v>
      </c>
      <c r="AF2502" t="s">
        <v>11448</v>
      </c>
    </row>
    <row r="2503" spans="1:32" x14ac:dyDescent="0.25">
      <c r="A2503" t="s">
        <v>11449</v>
      </c>
      <c r="B2503" t="s">
        <v>11450</v>
      </c>
      <c r="C2503" t="s">
        <v>11450</v>
      </c>
      <c r="D2503" t="s">
        <v>4479</v>
      </c>
      <c r="E2503" t="s">
        <v>99</v>
      </c>
      <c r="F2503">
        <v>6</v>
      </c>
      <c r="G2503">
        <v>2022</v>
      </c>
      <c r="H2503" s="1">
        <v>44831.341670532405</v>
      </c>
      <c r="I2503" t="s">
        <v>8601</v>
      </c>
      <c r="J2503">
        <v>217.9</v>
      </c>
      <c r="K2503">
        <v>0</v>
      </c>
      <c r="L2503" t="s">
        <v>38</v>
      </c>
      <c r="M2503" t="s">
        <v>79</v>
      </c>
      <c r="Q2503">
        <v>217.9</v>
      </c>
      <c r="R2503" t="s">
        <v>94</v>
      </c>
      <c r="S2503">
        <v>29.738028</v>
      </c>
      <c r="T2503">
        <v>-98.106055999999995</v>
      </c>
      <c r="U2503">
        <v>0.97416666699999999</v>
      </c>
      <c r="V2503">
        <v>1</v>
      </c>
      <c r="W2503">
        <v>4.9000000000000004</v>
      </c>
      <c r="X2503">
        <v>1.1000000000000001</v>
      </c>
      <c r="Y2503">
        <v>355.59</v>
      </c>
      <c r="Z2503">
        <v>48008028003</v>
      </c>
      <c r="AA2503">
        <v>282.62652368623998</v>
      </c>
      <c r="AB2503" t="s">
        <v>41</v>
      </c>
      <c r="AC2503" t="s">
        <v>54</v>
      </c>
      <c r="AD2503" t="s">
        <v>54</v>
      </c>
      <c r="AE2503" t="s">
        <v>73</v>
      </c>
      <c r="AF2503" t="s">
        <v>11451</v>
      </c>
    </row>
    <row r="2504" spans="1:32" x14ac:dyDescent="0.25">
      <c r="A2504" t="s">
        <v>11452</v>
      </c>
      <c r="B2504" t="s">
        <v>11453</v>
      </c>
      <c r="C2504" t="s">
        <v>11453</v>
      </c>
      <c r="D2504" t="s">
        <v>98</v>
      </c>
      <c r="E2504" t="s">
        <v>99</v>
      </c>
      <c r="F2504">
        <v>6</v>
      </c>
      <c r="G2504">
        <v>2022</v>
      </c>
      <c r="H2504" s="1">
        <v>44832.368347847223</v>
      </c>
      <c r="I2504" t="s">
        <v>8601</v>
      </c>
      <c r="J2504">
        <v>217.48</v>
      </c>
      <c r="K2504">
        <v>0</v>
      </c>
      <c r="L2504" t="s">
        <v>38</v>
      </c>
      <c r="M2504" t="s">
        <v>79</v>
      </c>
      <c r="Q2504">
        <v>217.48</v>
      </c>
      <c r="R2504" t="s">
        <v>52</v>
      </c>
      <c r="S2504">
        <v>29.848697999999999</v>
      </c>
      <c r="T2504">
        <v>-95.702392000000003</v>
      </c>
      <c r="U2504">
        <v>1.0960833329999999</v>
      </c>
      <c r="V2504">
        <v>1</v>
      </c>
      <c r="W2504">
        <v>1.6</v>
      </c>
      <c r="X2504">
        <v>0</v>
      </c>
      <c r="Y2504">
        <v>400.101</v>
      </c>
      <c r="AB2504" t="s">
        <v>41</v>
      </c>
      <c r="AC2504" t="s">
        <v>54</v>
      </c>
      <c r="AD2504" t="s">
        <v>54</v>
      </c>
      <c r="AE2504" t="s">
        <v>73</v>
      </c>
      <c r="AF2504" t="s">
        <v>11454</v>
      </c>
    </row>
    <row r="2505" spans="1:32" x14ac:dyDescent="0.25">
      <c r="A2505" t="s">
        <v>11455</v>
      </c>
      <c r="B2505" t="s">
        <v>11456</v>
      </c>
      <c r="C2505" t="s">
        <v>11457</v>
      </c>
      <c r="D2505" t="s">
        <v>3890</v>
      </c>
      <c r="E2505" t="s">
        <v>85</v>
      </c>
      <c r="F2505">
        <v>2</v>
      </c>
      <c r="G2505">
        <v>2022</v>
      </c>
      <c r="H2505" s="1">
        <v>44973.514925995369</v>
      </c>
      <c r="I2505" t="s">
        <v>8601</v>
      </c>
      <c r="J2505">
        <v>216</v>
      </c>
      <c r="K2505">
        <v>0</v>
      </c>
      <c r="L2505" t="s">
        <v>38</v>
      </c>
      <c r="M2505" t="s">
        <v>79</v>
      </c>
      <c r="Q2505">
        <v>216</v>
      </c>
      <c r="R2505" t="s">
        <v>52</v>
      </c>
      <c r="S2505">
        <v>42.120593999999997</v>
      </c>
      <c r="T2505">
        <v>-76.807708000000005</v>
      </c>
      <c r="U2505">
        <v>0</v>
      </c>
      <c r="V2505">
        <v>3</v>
      </c>
      <c r="W2505">
        <v>12.2</v>
      </c>
      <c r="X2505">
        <v>0</v>
      </c>
      <c r="Y2505">
        <v>0</v>
      </c>
      <c r="Z2505">
        <v>36008002009</v>
      </c>
      <c r="AA2505">
        <v>2637.4226433942104</v>
      </c>
      <c r="AB2505" t="s">
        <v>53</v>
      </c>
      <c r="AC2505" t="s">
        <v>54</v>
      </c>
      <c r="AD2505" t="s">
        <v>54</v>
      </c>
      <c r="AE2505" t="s">
        <v>73</v>
      </c>
      <c r="AF2505" t="s">
        <v>11458</v>
      </c>
    </row>
    <row r="2506" spans="1:32" x14ac:dyDescent="0.25">
      <c r="A2506" t="s">
        <v>11459</v>
      </c>
      <c r="B2506" t="s">
        <v>11460</v>
      </c>
      <c r="C2506" t="s">
        <v>11461</v>
      </c>
      <c r="D2506" t="s">
        <v>70</v>
      </c>
      <c r="E2506" t="s">
        <v>543</v>
      </c>
      <c r="F2506">
        <v>7</v>
      </c>
      <c r="G2506">
        <v>2022</v>
      </c>
      <c r="H2506" s="1">
        <v>44946.660788807872</v>
      </c>
      <c r="I2506" t="s">
        <v>8601</v>
      </c>
      <c r="J2506">
        <v>215.82</v>
      </c>
      <c r="K2506">
        <v>0</v>
      </c>
      <c r="L2506" t="s">
        <v>38</v>
      </c>
      <c r="M2506" t="s">
        <v>51</v>
      </c>
      <c r="N2506">
        <v>215.82</v>
      </c>
      <c r="R2506" t="s">
        <v>52</v>
      </c>
      <c r="S2506">
        <v>37.361725999999997</v>
      </c>
      <c r="T2506">
        <v>-89.678725</v>
      </c>
      <c r="U2506">
        <v>1.441666667</v>
      </c>
      <c r="V2506">
        <v>1</v>
      </c>
      <c r="W2506">
        <v>0</v>
      </c>
      <c r="X2506">
        <v>0</v>
      </c>
      <c r="Y2506">
        <v>524.29999999999995</v>
      </c>
      <c r="Z2506">
        <v>29001031001</v>
      </c>
      <c r="AA2506">
        <v>777.58714957489985</v>
      </c>
      <c r="AB2506" t="s">
        <v>41</v>
      </c>
      <c r="AC2506" t="s">
        <v>54</v>
      </c>
      <c r="AD2506" t="s">
        <v>54</v>
      </c>
      <c r="AE2506" t="s">
        <v>73</v>
      </c>
      <c r="AF2506" t="s">
        <v>11462</v>
      </c>
    </row>
    <row r="2507" spans="1:32" x14ac:dyDescent="0.25">
      <c r="A2507" t="s">
        <v>11463</v>
      </c>
      <c r="B2507" t="s">
        <v>11464</v>
      </c>
      <c r="C2507" t="s">
        <v>11465</v>
      </c>
      <c r="D2507" t="s">
        <v>1012</v>
      </c>
      <c r="E2507" t="s">
        <v>117</v>
      </c>
      <c r="F2507">
        <v>5</v>
      </c>
      <c r="G2507">
        <v>2022</v>
      </c>
      <c r="H2507" s="1">
        <v>44949.532998125003</v>
      </c>
      <c r="I2507" t="s">
        <v>8601</v>
      </c>
      <c r="J2507">
        <v>215</v>
      </c>
      <c r="K2507">
        <v>0</v>
      </c>
      <c r="L2507" t="s">
        <v>38</v>
      </c>
      <c r="M2507" t="s">
        <v>51</v>
      </c>
      <c r="N2507">
        <v>270</v>
      </c>
      <c r="R2507" t="s">
        <v>52</v>
      </c>
      <c r="S2507">
        <v>42.202840000000002</v>
      </c>
      <c r="T2507">
        <v>-88.24203</v>
      </c>
      <c r="U2507">
        <v>1.2884166669999999</v>
      </c>
      <c r="V2507">
        <v>1</v>
      </c>
      <c r="W2507">
        <v>7</v>
      </c>
      <c r="X2507">
        <v>2.8</v>
      </c>
      <c r="Y2507">
        <v>470.37</v>
      </c>
      <c r="Z2507">
        <v>17000658001</v>
      </c>
      <c r="AB2507" t="s">
        <v>407</v>
      </c>
      <c r="AC2507" t="s">
        <v>54</v>
      </c>
      <c r="AD2507" t="s">
        <v>54</v>
      </c>
      <c r="AE2507" t="s">
        <v>44</v>
      </c>
      <c r="AF2507" t="s">
        <v>11466</v>
      </c>
    </row>
    <row r="2508" spans="1:32" x14ac:dyDescent="0.25">
      <c r="A2508" t="s">
        <v>11467</v>
      </c>
      <c r="B2508" t="s">
        <v>11468</v>
      </c>
      <c r="C2508" t="s">
        <v>11469</v>
      </c>
      <c r="D2508" t="s">
        <v>3044</v>
      </c>
      <c r="E2508" t="s">
        <v>259</v>
      </c>
      <c r="F2508">
        <v>7</v>
      </c>
      <c r="G2508">
        <v>2022</v>
      </c>
      <c r="H2508" s="1">
        <v>44949.464365439817</v>
      </c>
      <c r="I2508" t="s">
        <v>8601</v>
      </c>
      <c r="J2508">
        <v>213.64</v>
      </c>
      <c r="K2508">
        <v>0</v>
      </c>
      <c r="L2508" t="s">
        <v>38</v>
      </c>
      <c r="M2508" t="s">
        <v>51</v>
      </c>
      <c r="N2508">
        <v>213.64</v>
      </c>
      <c r="R2508" t="s">
        <v>52</v>
      </c>
      <c r="S2508">
        <v>42.041220000000003</v>
      </c>
      <c r="T2508">
        <v>-93.890709999999999</v>
      </c>
      <c r="U2508">
        <v>0</v>
      </c>
      <c r="V2508">
        <v>1</v>
      </c>
      <c r="W2508">
        <v>15.1</v>
      </c>
      <c r="X2508">
        <v>7</v>
      </c>
      <c r="Y2508">
        <v>0</v>
      </c>
      <c r="Z2508">
        <v>19000093001</v>
      </c>
      <c r="AA2508">
        <v>690.1768845173001</v>
      </c>
      <c r="AB2508" t="s">
        <v>544</v>
      </c>
      <c r="AC2508" t="s">
        <v>54</v>
      </c>
      <c r="AD2508" t="s">
        <v>54</v>
      </c>
      <c r="AE2508" t="s">
        <v>73</v>
      </c>
      <c r="AF2508" t="s">
        <v>11470</v>
      </c>
    </row>
    <row r="2509" spans="1:32" x14ac:dyDescent="0.25">
      <c r="A2509" t="s">
        <v>10366</v>
      </c>
      <c r="B2509" t="s">
        <v>11471</v>
      </c>
      <c r="C2509" t="s">
        <v>11472</v>
      </c>
      <c r="D2509" t="s">
        <v>10369</v>
      </c>
      <c r="E2509" t="s">
        <v>1719</v>
      </c>
      <c r="F2509">
        <v>7</v>
      </c>
      <c r="G2509">
        <v>2022</v>
      </c>
      <c r="H2509" s="1">
        <v>44985.36248059028</v>
      </c>
      <c r="I2509" t="s">
        <v>8601</v>
      </c>
      <c r="J2509">
        <v>212.11</v>
      </c>
      <c r="K2509">
        <v>0</v>
      </c>
      <c r="L2509" t="s">
        <v>38</v>
      </c>
      <c r="M2509" t="s">
        <v>51</v>
      </c>
      <c r="N2509">
        <v>212.11</v>
      </c>
      <c r="R2509" t="s">
        <v>52</v>
      </c>
      <c r="S2509">
        <v>38.992100000000001</v>
      </c>
      <c r="T2509">
        <v>-96.865799999999993</v>
      </c>
      <c r="U2509">
        <v>0.86699166699999997</v>
      </c>
      <c r="V2509">
        <v>1</v>
      </c>
      <c r="W2509">
        <v>2.5</v>
      </c>
      <c r="X2509">
        <v>0</v>
      </c>
      <c r="Y2509">
        <v>316.11759999999998</v>
      </c>
      <c r="Z2509">
        <v>20001144001</v>
      </c>
      <c r="AA2509">
        <v>870.46055619859999</v>
      </c>
      <c r="AB2509" t="s">
        <v>41</v>
      </c>
      <c r="AC2509" t="s">
        <v>54</v>
      </c>
      <c r="AD2509" t="s">
        <v>54</v>
      </c>
      <c r="AE2509" t="s">
        <v>73</v>
      </c>
      <c r="AF2509" t="s">
        <v>11473</v>
      </c>
    </row>
    <row r="2510" spans="1:32" x14ac:dyDescent="0.25">
      <c r="A2510" t="s">
        <v>11474</v>
      </c>
      <c r="B2510" t="s">
        <v>11475</v>
      </c>
      <c r="C2510" t="s">
        <v>11476</v>
      </c>
      <c r="D2510" t="s">
        <v>11477</v>
      </c>
      <c r="E2510" t="s">
        <v>543</v>
      </c>
      <c r="F2510">
        <v>7</v>
      </c>
      <c r="G2510">
        <v>2022</v>
      </c>
      <c r="H2510" s="1">
        <v>44931.390559039355</v>
      </c>
      <c r="I2510" t="s">
        <v>8601</v>
      </c>
      <c r="J2510">
        <v>210.33</v>
      </c>
      <c r="K2510">
        <v>0</v>
      </c>
      <c r="L2510" t="s">
        <v>38</v>
      </c>
      <c r="M2510" t="s">
        <v>51</v>
      </c>
      <c r="N2510">
        <v>210.33</v>
      </c>
      <c r="R2510" t="s">
        <v>52</v>
      </c>
      <c r="S2510">
        <v>37.7624096003237</v>
      </c>
      <c r="T2510">
        <v>-92.107616132877595</v>
      </c>
      <c r="AB2510" t="s">
        <v>41</v>
      </c>
      <c r="AC2510" t="s">
        <v>54</v>
      </c>
      <c r="AD2510" t="s">
        <v>54</v>
      </c>
      <c r="AE2510" t="s">
        <v>73</v>
      </c>
      <c r="AF2510" t="s">
        <v>11478</v>
      </c>
    </row>
    <row r="2511" spans="1:32" x14ac:dyDescent="0.25">
      <c r="A2511" t="s">
        <v>11479</v>
      </c>
      <c r="B2511" t="s">
        <v>11480</v>
      </c>
      <c r="C2511" t="s">
        <v>11480</v>
      </c>
      <c r="D2511" t="s">
        <v>11481</v>
      </c>
      <c r="E2511" t="s">
        <v>99</v>
      </c>
      <c r="F2511">
        <v>6</v>
      </c>
      <c r="G2511">
        <v>2022</v>
      </c>
      <c r="H2511" s="1">
        <v>44832.323254212963</v>
      </c>
      <c r="I2511" t="s">
        <v>8601</v>
      </c>
      <c r="J2511">
        <v>209.99299999999999</v>
      </c>
      <c r="K2511">
        <v>0</v>
      </c>
      <c r="L2511" t="s">
        <v>38</v>
      </c>
      <c r="M2511" t="s">
        <v>79</v>
      </c>
      <c r="Q2511">
        <v>209.99299999999999</v>
      </c>
      <c r="R2511" t="s">
        <v>52</v>
      </c>
      <c r="S2511">
        <v>30.127392</v>
      </c>
      <c r="T2511">
        <v>-95.429267999999993</v>
      </c>
      <c r="U2511">
        <v>1.0489999999999999</v>
      </c>
      <c r="V2511">
        <v>1</v>
      </c>
      <c r="W2511">
        <v>2</v>
      </c>
      <c r="X2511">
        <v>2</v>
      </c>
      <c r="Y2511">
        <v>382.834</v>
      </c>
      <c r="AB2511" t="s">
        <v>41</v>
      </c>
      <c r="AC2511" t="s">
        <v>54</v>
      </c>
      <c r="AD2511" t="s">
        <v>54</v>
      </c>
      <c r="AE2511" t="s">
        <v>55</v>
      </c>
      <c r="AF2511" t="s">
        <v>11482</v>
      </c>
    </row>
    <row r="2512" spans="1:32" x14ac:dyDescent="0.25">
      <c r="A2512" t="s">
        <v>11483</v>
      </c>
      <c r="B2512" t="s">
        <v>11484</v>
      </c>
      <c r="C2512" t="s">
        <v>11485</v>
      </c>
      <c r="D2512" t="s">
        <v>11486</v>
      </c>
      <c r="E2512" t="s">
        <v>159</v>
      </c>
      <c r="F2512">
        <v>10</v>
      </c>
      <c r="G2512">
        <v>2022</v>
      </c>
      <c r="H2512" s="1">
        <v>45001.764104548609</v>
      </c>
      <c r="I2512" t="s">
        <v>8601</v>
      </c>
      <c r="J2512">
        <v>208.74</v>
      </c>
      <c r="K2512">
        <v>0</v>
      </c>
      <c r="L2512" t="s">
        <v>38</v>
      </c>
      <c r="M2512" t="s">
        <v>51</v>
      </c>
      <c r="N2512">
        <v>208.74</v>
      </c>
      <c r="R2512" t="s">
        <v>214</v>
      </c>
      <c r="S2512">
        <v>48.138081999999997</v>
      </c>
      <c r="T2512">
        <v>-122.781567</v>
      </c>
      <c r="Z2512">
        <v>53001005001</v>
      </c>
      <c r="AA2512">
        <v>524.46159034560003</v>
      </c>
      <c r="AB2512" t="s">
        <v>41</v>
      </c>
      <c r="AC2512" t="s">
        <v>64</v>
      </c>
      <c r="AD2512" t="s">
        <v>43</v>
      </c>
      <c r="AE2512" t="s">
        <v>73</v>
      </c>
      <c r="AF2512" t="s">
        <v>11487</v>
      </c>
    </row>
    <row r="2513" spans="1:32" x14ac:dyDescent="0.25">
      <c r="A2513" t="s">
        <v>3208</v>
      </c>
      <c r="B2513" t="s">
        <v>11488</v>
      </c>
      <c r="C2513" t="s">
        <v>11489</v>
      </c>
      <c r="D2513" t="s">
        <v>11490</v>
      </c>
      <c r="E2513" t="s">
        <v>1023</v>
      </c>
      <c r="F2513">
        <v>8</v>
      </c>
      <c r="G2513">
        <v>2022</v>
      </c>
      <c r="H2513" s="1">
        <v>44974.602328958332</v>
      </c>
      <c r="I2513" t="s">
        <v>8601</v>
      </c>
      <c r="J2513">
        <v>208</v>
      </c>
      <c r="K2513">
        <v>0</v>
      </c>
      <c r="L2513" t="s">
        <v>38</v>
      </c>
      <c r="M2513" t="s">
        <v>51</v>
      </c>
      <c r="N2513">
        <v>208</v>
      </c>
      <c r="R2513" t="s">
        <v>86</v>
      </c>
      <c r="S2513">
        <v>39.22</v>
      </c>
      <c r="T2513">
        <v>-106.85</v>
      </c>
      <c r="U2513">
        <v>1.33</v>
      </c>
      <c r="V2513">
        <v>1</v>
      </c>
      <c r="W2513">
        <v>3</v>
      </c>
      <c r="X2513">
        <v>0</v>
      </c>
      <c r="Y2513">
        <v>485.58</v>
      </c>
      <c r="Z2513">
        <v>8000092001</v>
      </c>
      <c r="AA2513">
        <v>864.99741463249995</v>
      </c>
      <c r="AB2513" t="s">
        <v>41</v>
      </c>
      <c r="AC2513" t="s">
        <v>54</v>
      </c>
      <c r="AD2513" t="s">
        <v>54</v>
      </c>
      <c r="AE2513" t="s">
        <v>55</v>
      </c>
      <c r="AF2513" t="s">
        <v>11491</v>
      </c>
    </row>
    <row r="2514" spans="1:32" x14ac:dyDescent="0.25">
      <c r="A2514" t="s">
        <v>11492</v>
      </c>
      <c r="B2514" t="s">
        <v>11493</v>
      </c>
      <c r="C2514" t="s">
        <v>11493</v>
      </c>
      <c r="D2514" t="s">
        <v>8478</v>
      </c>
      <c r="E2514" t="s">
        <v>99</v>
      </c>
      <c r="F2514">
        <v>6</v>
      </c>
      <c r="G2514">
        <v>2022</v>
      </c>
      <c r="H2514" s="1">
        <v>44824.422435567132</v>
      </c>
      <c r="I2514" t="s">
        <v>8601</v>
      </c>
      <c r="J2514">
        <v>207.92400000000001</v>
      </c>
      <c r="K2514">
        <v>0</v>
      </c>
      <c r="L2514" t="s">
        <v>38</v>
      </c>
      <c r="M2514" t="s">
        <v>51</v>
      </c>
      <c r="N2514">
        <v>207.92400000000001</v>
      </c>
      <c r="R2514" t="s">
        <v>52</v>
      </c>
      <c r="S2514">
        <v>28.391390000000001</v>
      </c>
      <c r="T2514">
        <v>-97.723077000000004</v>
      </c>
      <c r="U2514">
        <v>1.795833333</v>
      </c>
      <c r="V2514">
        <v>1</v>
      </c>
      <c r="W2514">
        <v>3</v>
      </c>
      <c r="X2514">
        <v>3</v>
      </c>
      <c r="Y2514">
        <v>655.69</v>
      </c>
      <c r="Z2514">
        <v>48001218002</v>
      </c>
      <c r="AB2514" t="s">
        <v>41</v>
      </c>
      <c r="AC2514" t="s">
        <v>54</v>
      </c>
      <c r="AD2514" t="s">
        <v>54</v>
      </c>
      <c r="AE2514" t="s">
        <v>73</v>
      </c>
      <c r="AF2514" t="s">
        <v>11494</v>
      </c>
    </row>
    <row r="2515" spans="1:32" x14ac:dyDescent="0.25">
      <c r="A2515" t="s">
        <v>11495</v>
      </c>
      <c r="B2515" t="s">
        <v>11496</v>
      </c>
      <c r="C2515" t="s">
        <v>11497</v>
      </c>
      <c r="D2515" t="s">
        <v>11498</v>
      </c>
      <c r="E2515" t="s">
        <v>854</v>
      </c>
      <c r="F2515">
        <v>8</v>
      </c>
      <c r="G2515">
        <v>2022</v>
      </c>
      <c r="H2515" s="1">
        <v>44972.662947696757</v>
      </c>
      <c r="I2515" t="s">
        <v>8601</v>
      </c>
      <c r="J2515">
        <v>207</v>
      </c>
      <c r="K2515">
        <v>0</v>
      </c>
      <c r="L2515" t="s">
        <v>38</v>
      </c>
      <c r="M2515" t="s">
        <v>79</v>
      </c>
      <c r="Q2515">
        <v>207</v>
      </c>
      <c r="R2515" t="s">
        <v>94</v>
      </c>
      <c r="S2515">
        <v>39.996110999999999</v>
      </c>
      <c r="T2515">
        <v>-111.789444</v>
      </c>
      <c r="Z2515">
        <v>49000099001</v>
      </c>
      <c r="AA2515">
        <v>546.31415660999994</v>
      </c>
      <c r="AB2515" t="s">
        <v>54</v>
      </c>
      <c r="AC2515" t="s">
        <v>54</v>
      </c>
      <c r="AD2515" t="s">
        <v>54</v>
      </c>
      <c r="AE2515" t="s">
        <v>73</v>
      </c>
      <c r="AF2515" t="s">
        <v>11499</v>
      </c>
    </row>
    <row r="2516" spans="1:32" x14ac:dyDescent="0.25">
      <c r="A2516" t="s">
        <v>11500</v>
      </c>
      <c r="B2516" t="s">
        <v>11501</v>
      </c>
      <c r="C2516" t="s">
        <v>11502</v>
      </c>
      <c r="D2516" t="s">
        <v>11503</v>
      </c>
      <c r="E2516" t="s">
        <v>159</v>
      </c>
      <c r="F2516">
        <v>10</v>
      </c>
      <c r="G2516">
        <v>2022</v>
      </c>
      <c r="H2516" s="1">
        <v>44951.567444594904</v>
      </c>
      <c r="I2516" t="s">
        <v>8601</v>
      </c>
      <c r="J2516">
        <v>205.96</v>
      </c>
      <c r="K2516">
        <v>0</v>
      </c>
      <c r="L2516" t="s">
        <v>38</v>
      </c>
      <c r="M2516" t="s">
        <v>51</v>
      </c>
      <c r="N2516">
        <v>205.96</v>
      </c>
      <c r="R2516" t="s">
        <v>52</v>
      </c>
      <c r="S2516">
        <v>47.337260000000001</v>
      </c>
      <c r="T2516">
        <v>-122.596563</v>
      </c>
      <c r="Z2516">
        <v>53000982007</v>
      </c>
      <c r="AA2516">
        <v>819.47123491499997</v>
      </c>
      <c r="AB2516" t="s">
        <v>41</v>
      </c>
      <c r="AC2516" t="s">
        <v>54</v>
      </c>
      <c r="AD2516" t="s">
        <v>54</v>
      </c>
      <c r="AE2516" t="s">
        <v>65</v>
      </c>
      <c r="AF2516" t="s">
        <v>11504</v>
      </c>
    </row>
    <row r="2517" spans="1:32" x14ac:dyDescent="0.25">
      <c r="A2517" t="s">
        <v>11505</v>
      </c>
      <c r="B2517" t="s">
        <v>11506</v>
      </c>
      <c r="C2517" t="s">
        <v>11507</v>
      </c>
      <c r="D2517" t="s">
        <v>11508</v>
      </c>
      <c r="E2517" t="s">
        <v>1449</v>
      </c>
      <c r="F2517">
        <v>3</v>
      </c>
      <c r="G2517">
        <v>2022</v>
      </c>
      <c r="H2517" s="1">
        <v>44970.620016875</v>
      </c>
      <c r="I2517" t="s">
        <v>8601</v>
      </c>
      <c r="J2517">
        <v>205.62</v>
      </c>
      <c r="K2517">
        <v>0</v>
      </c>
      <c r="L2517" t="s">
        <v>38</v>
      </c>
      <c r="M2517" t="s">
        <v>79</v>
      </c>
      <c r="Q2517">
        <v>205.62</v>
      </c>
      <c r="R2517" t="s">
        <v>52</v>
      </c>
      <c r="S2517">
        <v>40.381830000000001</v>
      </c>
      <c r="T2517">
        <v>-80.611140000000006</v>
      </c>
      <c r="U2517">
        <v>0</v>
      </c>
      <c r="V2517">
        <v>1</v>
      </c>
      <c r="W2517">
        <v>4</v>
      </c>
      <c r="X2517">
        <v>0</v>
      </c>
      <c r="Y2517">
        <v>0</v>
      </c>
      <c r="Z2517">
        <v>54000509001</v>
      </c>
      <c r="AA2517">
        <v>1362.1432971475999</v>
      </c>
      <c r="AB2517" t="s">
        <v>41</v>
      </c>
      <c r="AC2517" t="s">
        <v>54</v>
      </c>
      <c r="AD2517" t="s">
        <v>215</v>
      </c>
      <c r="AE2517" t="s">
        <v>73</v>
      </c>
      <c r="AF2517" t="s">
        <v>11509</v>
      </c>
    </row>
    <row r="2518" spans="1:32" x14ac:dyDescent="0.25">
      <c r="A2518" t="s">
        <v>11510</v>
      </c>
      <c r="B2518" t="s">
        <v>11511</v>
      </c>
      <c r="C2518" t="s">
        <v>11512</v>
      </c>
      <c r="D2518" t="s">
        <v>11513</v>
      </c>
      <c r="E2518" t="s">
        <v>159</v>
      </c>
      <c r="F2518">
        <v>10</v>
      </c>
      <c r="G2518">
        <v>2022</v>
      </c>
      <c r="H2518" s="1">
        <v>44981.683815578705</v>
      </c>
      <c r="I2518" t="s">
        <v>8601</v>
      </c>
      <c r="J2518">
        <v>205.4</v>
      </c>
      <c r="K2518">
        <v>0</v>
      </c>
      <c r="L2518" t="s">
        <v>38</v>
      </c>
      <c r="M2518" t="s">
        <v>473</v>
      </c>
      <c r="N2518">
        <v>29.49</v>
      </c>
      <c r="Q2518">
        <v>170.91</v>
      </c>
      <c r="R2518" t="s">
        <v>568</v>
      </c>
      <c r="S2518">
        <v>45.578439000000003</v>
      </c>
      <c r="T2518">
        <v>-122.393398</v>
      </c>
      <c r="Z2518">
        <v>53000145001</v>
      </c>
      <c r="AA2518">
        <v>2136.0883523450998</v>
      </c>
      <c r="AB2518" t="s">
        <v>53</v>
      </c>
      <c r="AC2518" t="s">
        <v>562</v>
      </c>
      <c r="AD2518" t="s">
        <v>537</v>
      </c>
      <c r="AE2518" t="s">
        <v>65</v>
      </c>
      <c r="AF2518" t="s">
        <v>11514</v>
      </c>
    </row>
    <row r="2519" spans="1:32" x14ac:dyDescent="0.25">
      <c r="A2519" t="s">
        <v>9469</v>
      </c>
      <c r="B2519" t="s">
        <v>11515</v>
      </c>
      <c r="C2519" t="s">
        <v>11516</v>
      </c>
      <c r="D2519" t="s">
        <v>158</v>
      </c>
      <c r="E2519" t="s">
        <v>136</v>
      </c>
      <c r="F2519">
        <v>4</v>
      </c>
      <c r="G2519">
        <v>2022</v>
      </c>
      <c r="H2519" s="1">
        <v>44949.300501689817</v>
      </c>
      <c r="I2519" t="s">
        <v>8601</v>
      </c>
      <c r="J2519">
        <v>205.38</v>
      </c>
      <c r="K2519">
        <v>0</v>
      </c>
      <c r="L2519" t="s">
        <v>38</v>
      </c>
      <c r="M2519" t="s">
        <v>51</v>
      </c>
      <c r="N2519">
        <v>205.38</v>
      </c>
      <c r="R2519" t="s">
        <v>52</v>
      </c>
      <c r="S2519">
        <v>35.068753000000001</v>
      </c>
      <c r="T2519">
        <v>-80.633831000000001</v>
      </c>
      <c r="U2519">
        <v>0.89151666699999998</v>
      </c>
      <c r="V2519">
        <v>1</v>
      </c>
      <c r="W2519">
        <v>1.9</v>
      </c>
      <c r="X2519">
        <v>0</v>
      </c>
      <c r="Y2519">
        <v>325.30130000000003</v>
      </c>
      <c r="Z2519">
        <v>37009002002</v>
      </c>
      <c r="AA2519">
        <v>528.1036847229999</v>
      </c>
      <c r="AB2519" t="s">
        <v>544</v>
      </c>
      <c r="AC2519" t="s">
        <v>54</v>
      </c>
      <c r="AD2519" t="s">
        <v>54</v>
      </c>
      <c r="AE2519" t="s">
        <v>73</v>
      </c>
      <c r="AF2519" t="s">
        <v>11517</v>
      </c>
    </row>
    <row r="2520" spans="1:32" x14ac:dyDescent="0.25">
      <c r="A2520" t="s">
        <v>11518</v>
      </c>
      <c r="B2520" t="s">
        <v>11519</v>
      </c>
      <c r="C2520" t="s">
        <v>11520</v>
      </c>
      <c r="D2520" t="s">
        <v>11521</v>
      </c>
      <c r="E2520" t="s">
        <v>543</v>
      </c>
      <c r="F2520">
        <v>7</v>
      </c>
      <c r="G2520">
        <v>2022</v>
      </c>
      <c r="H2520" s="1">
        <v>44970.465532951392</v>
      </c>
      <c r="I2520" t="s">
        <v>8601</v>
      </c>
      <c r="J2520">
        <v>204.5</v>
      </c>
      <c r="K2520">
        <v>0</v>
      </c>
      <c r="L2520" t="s">
        <v>38</v>
      </c>
      <c r="M2520" t="s">
        <v>79</v>
      </c>
      <c r="Q2520">
        <v>204.5</v>
      </c>
      <c r="R2520" t="s">
        <v>86</v>
      </c>
      <c r="S2520">
        <v>38.715093000000003</v>
      </c>
      <c r="T2520">
        <v>-93.263924000000003</v>
      </c>
      <c r="U2520">
        <v>1.7282500000000001</v>
      </c>
      <c r="V2520">
        <v>1</v>
      </c>
      <c r="W2520">
        <v>0</v>
      </c>
      <c r="X2520">
        <v>0</v>
      </c>
      <c r="Y2520">
        <v>630.09100000000001</v>
      </c>
      <c r="Z2520">
        <v>29001024003</v>
      </c>
      <c r="AA2520">
        <v>695.64002608340002</v>
      </c>
      <c r="AB2520" t="s">
        <v>54</v>
      </c>
      <c r="AC2520" t="s">
        <v>64</v>
      </c>
      <c r="AD2520" t="s">
        <v>43</v>
      </c>
      <c r="AE2520" t="s">
        <v>73</v>
      </c>
      <c r="AF2520" t="s">
        <v>11522</v>
      </c>
    </row>
    <row r="2521" spans="1:32" x14ac:dyDescent="0.25">
      <c r="A2521" t="s">
        <v>11523</v>
      </c>
      <c r="B2521" t="s">
        <v>11524</v>
      </c>
      <c r="C2521" t="s">
        <v>11525</v>
      </c>
      <c r="D2521" t="s">
        <v>667</v>
      </c>
      <c r="E2521" t="s">
        <v>247</v>
      </c>
      <c r="F2521">
        <v>1</v>
      </c>
      <c r="G2521">
        <v>2022</v>
      </c>
      <c r="H2521" s="1">
        <v>44959.524152962964</v>
      </c>
      <c r="I2521" t="s">
        <v>8601</v>
      </c>
      <c r="J2521">
        <v>204.3</v>
      </c>
      <c r="K2521">
        <v>0</v>
      </c>
      <c r="L2521" t="s">
        <v>38</v>
      </c>
      <c r="M2521" t="s">
        <v>79</v>
      </c>
      <c r="Q2521">
        <v>204.3</v>
      </c>
      <c r="R2521" t="s">
        <v>94</v>
      </c>
      <c r="S2521">
        <v>42.471494999999997</v>
      </c>
      <c r="T2521">
        <v>-71.337823</v>
      </c>
      <c r="U2521">
        <v>1.004166667</v>
      </c>
      <c r="V2521">
        <v>1</v>
      </c>
      <c r="W2521">
        <v>1.2</v>
      </c>
      <c r="X2521">
        <v>0</v>
      </c>
      <c r="Y2521">
        <v>366.33</v>
      </c>
      <c r="Z2521">
        <v>25000012001</v>
      </c>
      <c r="AA2521">
        <v>389.70409838180001</v>
      </c>
      <c r="AB2521" t="s">
        <v>54</v>
      </c>
      <c r="AC2521" t="s">
        <v>54</v>
      </c>
      <c r="AD2521" t="s">
        <v>54</v>
      </c>
      <c r="AE2521" t="s">
        <v>55</v>
      </c>
      <c r="AF2521" t="s">
        <v>11526</v>
      </c>
    </row>
    <row r="2522" spans="1:32" x14ac:dyDescent="0.25">
      <c r="A2522" t="s">
        <v>11527</v>
      </c>
      <c r="B2522" t="s">
        <v>11528</v>
      </c>
      <c r="C2522" t="s">
        <v>11529</v>
      </c>
      <c r="D2522" t="s">
        <v>11530</v>
      </c>
      <c r="E2522" t="s">
        <v>600</v>
      </c>
      <c r="F2522">
        <v>4</v>
      </c>
      <c r="G2522">
        <v>2022</v>
      </c>
      <c r="H2522" s="1">
        <v>44965.55252258102</v>
      </c>
      <c r="I2522" t="s">
        <v>8601</v>
      </c>
      <c r="J2522">
        <v>202.3</v>
      </c>
      <c r="K2522">
        <v>0</v>
      </c>
      <c r="L2522" t="s">
        <v>38</v>
      </c>
      <c r="M2522" t="s">
        <v>51</v>
      </c>
      <c r="N2522">
        <v>202.3</v>
      </c>
      <c r="R2522" t="s">
        <v>52</v>
      </c>
      <c r="S2522">
        <v>30.307919999999999</v>
      </c>
      <c r="T2522">
        <v>-82.992050000000006</v>
      </c>
      <c r="Z2522">
        <v>12000181001</v>
      </c>
      <c r="AA2522">
        <v>773.94505519749987</v>
      </c>
      <c r="AB2522" t="s">
        <v>41</v>
      </c>
      <c r="AC2522" t="s">
        <v>54</v>
      </c>
      <c r="AD2522" t="s">
        <v>54</v>
      </c>
      <c r="AE2522" t="s">
        <v>65</v>
      </c>
      <c r="AF2522" t="s">
        <v>11531</v>
      </c>
    </row>
    <row r="2523" spans="1:32" x14ac:dyDescent="0.25">
      <c r="A2523" t="s">
        <v>11532</v>
      </c>
      <c r="B2523" t="s">
        <v>11533</v>
      </c>
      <c r="C2523" t="s">
        <v>11534</v>
      </c>
      <c r="D2523" t="s">
        <v>8896</v>
      </c>
      <c r="E2523" t="s">
        <v>117</v>
      </c>
      <c r="F2523">
        <v>5</v>
      </c>
      <c r="G2523">
        <v>2022</v>
      </c>
      <c r="H2523" s="1">
        <v>44929.691369641201</v>
      </c>
      <c r="I2523" t="s">
        <v>8601</v>
      </c>
      <c r="J2523">
        <v>201.64</v>
      </c>
      <c r="K2523">
        <v>0</v>
      </c>
      <c r="L2523" t="s">
        <v>38</v>
      </c>
      <c r="M2523" t="s">
        <v>51</v>
      </c>
      <c r="N2523">
        <v>196.53</v>
      </c>
      <c r="R2523" t="s">
        <v>52</v>
      </c>
      <c r="S2523">
        <v>39.496692000000003</v>
      </c>
      <c r="T2523">
        <v>-88.190828999999994</v>
      </c>
      <c r="U2523">
        <v>2.3833333329999999</v>
      </c>
      <c r="V2523">
        <v>3</v>
      </c>
      <c r="W2523">
        <v>6</v>
      </c>
      <c r="X2523">
        <v>3.3</v>
      </c>
      <c r="Y2523">
        <v>867.2</v>
      </c>
      <c r="Z2523">
        <v>17000048001</v>
      </c>
      <c r="AA2523">
        <v>1165.470200768</v>
      </c>
      <c r="AB2523" t="s">
        <v>53</v>
      </c>
      <c r="AC2523" t="s">
        <v>42</v>
      </c>
      <c r="AD2523" t="s">
        <v>54</v>
      </c>
      <c r="AE2523" t="s">
        <v>73</v>
      </c>
      <c r="AF2523" t="s">
        <v>11535</v>
      </c>
    </row>
    <row r="2524" spans="1:32" x14ac:dyDescent="0.25">
      <c r="A2524" t="s">
        <v>11536</v>
      </c>
      <c r="B2524" t="s">
        <v>11537</v>
      </c>
      <c r="C2524" t="s">
        <v>11537</v>
      </c>
      <c r="D2524" t="s">
        <v>11538</v>
      </c>
      <c r="E2524" t="s">
        <v>99</v>
      </c>
      <c r="F2524">
        <v>6</v>
      </c>
      <c r="G2524">
        <v>2022</v>
      </c>
      <c r="H2524" s="1">
        <v>44834.700046238424</v>
      </c>
      <c r="I2524" t="s">
        <v>8601</v>
      </c>
      <c r="J2524">
        <v>201.27</v>
      </c>
      <c r="K2524">
        <v>0</v>
      </c>
      <c r="L2524" t="s">
        <v>38</v>
      </c>
      <c r="M2524" t="s">
        <v>39</v>
      </c>
      <c r="N2524">
        <v>186.9</v>
      </c>
      <c r="Q2524">
        <v>14.37</v>
      </c>
      <c r="R2524" t="s">
        <v>52</v>
      </c>
      <c r="S2524">
        <v>29.565556000000001</v>
      </c>
      <c r="T2524">
        <v>-95.798610999999994</v>
      </c>
      <c r="U2524">
        <v>1.1884999999999999</v>
      </c>
      <c r="V2524">
        <v>1</v>
      </c>
      <c r="W2524">
        <v>2</v>
      </c>
      <c r="X2524">
        <v>2</v>
      </c>
      <c r="Y2524">
        <v>433.71</v>
      </c>
      <c r="Z2524">
        <v>48007021003</v>
      </c>
      <c r="AA2524">
        <v>728.41887547999988</v>
      </c>
      <c r="AB2524" t="s">
        <v>41</v>
      </c>
      <c r="AC2524" t="s">
        <v>54</v>
      </c>
      <c r="AD2524" t="s">
        <v>54</v>
      </c>
      <c r="AE2524" t="s">
        <v>73</v>
      </c>
      <c r="AF2524" t="s">
        <v>11539</v>
      </c>
    </row>
    <row r="2525" spans="1:32" x14ac:dyDescent="0.25">
      <c r="A2525" t="s">
        <v>11540</v>
      </c>
      <c r="B2525" t="s">
        <v>11541</v>
      </c>
      <c r="C2525" t="s">
        <v>11541</v>
      </c>
      <c r="D2525" t="s">
        <v>4222</v>
      </c>
      <c r="E2525" t="s">
        <v>99</v>
      </c>
      <c r="F2525">
        <v>6</v>
      </c>
      <c r="G2525">
        <v>2022</v>
      </c>
      <c r="H2525" s="1">
        <v>44834.731951516202</v>
      </c>
      <c r="I2525" t="s">
        <v>8601</v>
      </c>
      <c r="J2525">
        <v>201.11</v>
      </c>
      <c r="K2525">
        <v>0</v>
      </c>
      <c r="L2525" t="s">
        <v>38</v>
      </c>
      <c r="M2525" t="s">
        <v>473</v>
      </c>
      <c r="N2525">
        <v>6.74</v>
      </c>
      <c r="Q2525">
        <v>194.37</v>
      </c>
      <c r="R2525" t="s">
        <v>52</v>
      </c>
      <c r="S2525">
        <v>29.467027999999999</v>
      </c>
      <c r="T2525">
        <v>-95.507379</v>
      </c>
      <c r="U2525">
        <v>1.4439166670000001</v>
      </c>
      <c r="V2525">
        <v>1</v>
      </c>
      <c r="W2525">
        <v>3.5</v>
      </c>
      <c r="X2525">
        <v>1.8</v>
      </c>
      <c r="Y2525">
        <v>527.15700000000004</v>
      </c>
      <c r="AB2525" t="s">
        <v>41</v>
      </c>
      <c r="AC2525" t="s">
        <v>54</v>
      </c>
      <c r="AD2525" t="s">
        <v>54</v>
      </c>
      <c r="AE2525" t="s">
        <v>73</v>
      </c>
      <c r="AF2525" t="s">
        <v>11542</v>
      </c>
    </row>
    <row r="2526" spans="1:32" x14ac:dyDescent="0.25">
      <c r="A2526" t="s">
        <v>11543</v>
      </c>
      <c r="B2526" t="s">
        <v>11544</v>
      </c>
      <c r="C2526" t="s">
        <v>11545</v>
      </c>
      <c r="D2526" t="s">
        <v>910</v>
      </c>
      <c r="E2526" t="s">
        <v>111</v>
      </c>
      <c r="F2526">
        <v>4</v>
      </c>
      <c r="G2526">
        <v>2022</v>
      </c>
      <c r="H2526" s="1">
        <v>44957.611641759257</v>
      </c>
      <c r="I2526" t="s">
        <v>8601</v>
      </c>
      <c r="J2526">
        <v>200.79</v>
      </c>
      <c r="K2526">
        <v>0</v>
      </c>
      <c r="L2526" t="s">
        <v>38</v>
      </c>
      <c r="M2526" t="s">
        <v>79</v>
      </c>
      <c r="Q2526">
        <v>200.79</v>
      </c>
      <c r="R2526" t="s">
        <v>94</v>
      </c>
      <c r="S2526">
        <v>34.102682999999999</v>
      </c>
      <c r="T2526">
        <v>-84.429545000000005</v>
      </c>
      <c r="U2526">
        <v>0.7</v>
      </c>
      <c r="V2526">
        <v>1</v>
      </c>
      <c r="W2526">
        <v>1.2</v>
      </c>
      <c r="X2526">
        <v>0.7</v>
      </c>
      <c r="Y2526">
        <v>50.4</v>
      </c>
      <c r="Z2526">
        <v>13000016004</v>
      </c>
      <c r="AA2526">
        <v>307.7569748903</v>
      </c>
      <c r="AB2526" t="s">
        <v>41</v>
      </c>
      <c r="AC2526" t="s">
        <v>54</v>
      </c>
      <c r="AD2526" t="s">
        <v>54</v>
      </c>
      <c r="AE2526" t="s">
        <v>73</v>
      </c>
      <c r="AF2526" t="s">
        <v>11546</v>
      </c>
    </row>
    <row r="2527" spans="1:32" x14ac:dyDescent="0.25">
      <c r="A2527" t="s">
        <v>11547</v>
      </c>
      <c r="B2527" t="s">
        <v>11548</v>
      </c>
      <c r="C2527" t="s">
        <v>11549</v>
      </c>
      <c r="D2527" t="s">
        <v>11550</v>
      </c>
      <c r="E2527" t="s">
        <v>36</v>
      </c>
      <c r="F2527">
        <v>9</v>
      </c>
      <c r="G2527">
        <v>2022</v>
      </c>
      <c r="H2527" s="1">
        <v>44994.658587164355</v>
      </c>
      <c r="I2527" t="s">
        <v>8601</v>
      </c>
      <c r="J2527">
        <v>198.15</v>
      </c>
      <c r="K2527">
        <v>0</v>
      </c>
      <c r="L2527" t="s">
        <v>38</v>
      </c>
      <c r="M2527" t="s">
        <v>51</v>
      </c>
      <c r="N2527">
        <v>198.15</v>
      </c>
      <c r="R2527" t="s">
        <v>52</v>
      </c>
      <c r="S2527">
        <v>35.586951720246603</v>
      </c>
      <c r="T2527">
        <v>-119.365589143923</v>
      </c>
      <c r="Z2527">
        <v>6005079001</v>
      </c>
      <c r="AA2527">
        <v>628.26128010150001</v>
      </c>
      <c r="AB2527" t="s">
        <v>53</v>
      </c>
      <c r="AC2527" t="s">
        <v>54</v>
      </c>
      <c r="AD2527" t="s">
        <v>54</v>
      </c>
      <c r="AE2527" t="s">
        <v>65</v>
      </c>
      <c r="AF2527" t="s">
        <v>11551</v>
      </c>
    </row>
    <row r="2528" spans="1:32" x14ac:dyDescent="0.25">
      <c r="A2528" t="s">
        <v>11552</v>
      </c>
      <c r="B2528" t="s">
        <v>11553</v>
      </c>
      <c r="C2528" t="s">
        <v>11554</v>
      </c>
      <c r="D2528" t="s">
        <v>1228</v>
      </c>
      <c r="E2528" t="s">
        <v>50</v>
      </c>
      <c r="F2528">
        <v>10</v>
      </c>
      <c r="G2528">
        <v>2022</v>
      </c>
      <c r="H2528" s="1">
        <v>44939.634928796295</v>
      </c>
      <c r="I2528" t="s">
        <v>8601</v>
      </c>
      <c r="J2528">
        <v>198</v>
      </c>
      <c r="K2528">
        <v>0</v>
      </c>
      <c r="L2528" t="s">
        <v>38</v>
      </c>
      <c r="M2528" t="s">
        <v>79</v>
      </c>
      <c r="Q2528">
        <v>179.8</v>
      </c>
      <c r="R2528" t="s">
        <v>52</v>
      </c>
      <c r="S2528">
        <v>43.807769999999998</v>
      </c>
      <c r="T2528">
        <v>-123.05011</v>
      </c>
      <c r="U2528">
        <v>0</v>
      </c>
      <c r="V2528">
        <v>1</v>
      </c>
      <c r="W2528">
        <v>1.8</v>
      </c>
      <c r="X2528">
        <v>0</v>
      </c>
      <c r="Y2528">
        <v>0</v>
      </c>
      <c r="Z2528">
        <v>41000042001</v>
      </c>
      <c r="AA2528">
        <v>742.98725298960005</v>
      </c>
      <c r="AB2528" t="s">
        <v>41</v>
      </c>
      <c r="AC2528" t="s">
        <v>64</v>
      </c>
      <c r="AD2528" t="s">
        <v>54</v>
      </c>
      <c r="AE2528" t="s">
        <v>73</v>
      </c>
      <c r="AF2528" t="s">
        <v>11555</v>
      </c>
    </row>
    <row r="2529" spans="1:32" x14ac:dyDescent="0.25">
      <c r="A2529" t="s">
        <v>11556</v>
      </c>
      <c r="B2529" t="s">
        <v>11557</v>
      </c>
      <c r="C2529" t="s">
        <v>11558</v>
      </c>
      <c r="D2529" t="s">
        <v>10264</v>
      </c>
      <c r="E2529" t="s">
        <v>1948</v>
      </c>
      <c r="F2529">
        <v>6</v>
      </c>
      <c r="G2529">
        <v>2022</v>
      </c>
      <c r="H2529" s="1">
        <v>44977.413196238427</v>
      </c>
      <c r="I2529" t="s">
        <v>8601</v>
      </c>
      <c r="J2529">
        <v>195.49</v>
      </c>
      <c r="K2529">
        <v>0</v>
      </c>
      <c r="L2529" t="s">
        <v>38</v>
      </c>
      <c r="M2529" t="s">
        <v>79</v>
      </c>
      <c r="Q2529">
        <v>195.49</v>
      </c>
      <c r="R2529" t="s">
        <v>52</v>
      </c>
      <c r="S2529">
        <v>30.23864</v>
      </c>
      <c r="T2529">
        <v>-93.217259999999996</v>
      </c>
      <c r="U2529">
        <v>2.7116666669999998</v>
      </c>
      <c r="V2529">
        <v>1</v>
      </c>
      <c r="W2529">
        <v>6.7</v>
      </c>
      <c r="X2529">
        <v>0</v>
      </c>
      <c r="Y2529">
        <v>991.1</v>
      </c>
      <c r="Z2529">
        <v>22000715001</v>
      </c>
      <c r="AA2529">
        <v>1839.2576605869999</v>
      </c>
      <c r="AB2529" t="s">
        <v>41</v>
      </c>
      <c r="AC2529" t="s">
        <v>54</v>
      </c>
      <c r="AD2529" t="s">
        <v>54</v>
      </c>
      <c r="AE2529" t="s">
        <v>73</v>
      </c>
      <c r="AF2529" t="s">
        <v>11559</v>
      </c>
    </row>
    <row r="2530" spans="1:32" x14ac:dyDescent="0.25">
      <c r="A2530" t="s">
        <v>11560</v>
      </c>
      <c r="B2530" t="s">
        <v>11561</v>
      </c>
      <c r="C2530" t="s">
        <v>11562</v>
      </c>
      <c r="D2530" t="s">
        <v>11563</v>
      </c>
      <c r="E2530" t="s">
        <v>543</v>
      </c>
      <c r="F2530">
        <v>7</v>
      </c>
      <c r="G2530">
        <v>2022</v>
      </c>
      <c r="H2530" s="1">
        <v>44951.371613206022</v>
      </c>
      <c r="I2530" t="s">
        <v>8601</v>
      </c>
      <c r="J2530">
        <v>195</v>
      </c>
      <c r="K2530">
        <v>0</v>
      </c>
      <c r="L2530" t="s">
        <v>38</v>
      </c>
      <c r="M2530" t="s">
        <v>51</v>
      </c>
      <c r="N2530">
        <v>195</v>
      </c>
      <c r="R2530" t="s">
        <v>52</v>
      </c>
      <c r="S2530">
        <v>39.182198</v>
      </c>
      <c r="T2530">
        <v>-91.871615000000006</v>
      </c>
      <c r="U2530">
        <v>2.4332500000000001</v>
      </c>
      <c r="V2530">
        <v>1</v>
      </c>
      <c r="W2530">
        <v>0</v>
      </c>
      <c r="X2530">
        <v>0</v>
      </c>
      <c r="Y2530">
        <v>886.03099999999995</v>
      </c>
      <c r="Z2530">
        <v>29001016001</v>
      </c>
      <c r="AA2530">
        <v>890.49207527430019</v>
      </c>
      <c r="AB2530" t="s">
        <v>53</v>
      </c>
      <c r="AC2530" t="s">
        <v>42</v>
      </c>
      <c r="AD2530" t="s">
        <v>54</v>
      </c>
      <c r="AE2530" t="s">
        <v>467</v>
      </c>
      <c r="AF2530" t="s">
        <v>11564</v>
      </c>
    </row>
    <row r="2531" spans="1:32" x14ac:dyDescent="0.25">
      <c r="A2531" t="s">
        <v>11565</v>
      </c>
      <c r="B2531" t="s">
        <v>11566</v>
      </c>
      <c r="C2531" t="s">
        <v>11566</v>
      </c>
      <c r="D2531" t="s">
        <v>11434</v>
      </c>
      <c r="E2531" t="s">
        <v>99</v>
      </c>
      <c r="F2531">
        <v>6</v>
      </c>
      <c r="G2531">
        <v>2022</v>
      </c>
      <c r="H2531" s="1">
        <v>44833.536047534719</v>
      </c>
      <c r="I2531" t="s">
        <v>8601</v>
      </c>
      <c r="J2531">
        <v>194.5</v>
      </c>
      <c r="K2531">
        <v>0</v>
      </c>
      <c r="L2531" t="s">
        <v>38</v>
      </c>
      <c r="M2531" t="s">
        <v>79</v>
      </c>
      <c r="Q2531">
        <v>194.5</v>
      </c>
      <c r="R2531" t="s">
        <v>94</v>
      </c>
      <c r="S2531">
        <v>29.788499999999999</v>
      </c>
      <c r="T2531">
        <v>-98.715554999999995</v>
      </c>
      <c r="U2531">
        <v>0.67860833300000001</v>
      </c>
      <c r="V2531">
        <v>1</v>
      </c>
      <c r="W2531">
        <v>1.2</v>
      </c>
      <c r="X2531">
        <v>0</v>
      </c>
      <c r="Y2531">
        <v>247.5018</v>
      </c>
      <c r="Z2531">
        <v>48008048001</v>
      </c>
      <c r="AA2531">
        <v>516.26687799644992</v>
      </c>
      <c r="AB2531" t="s">
        <v>1420</v>
      </c>
      <c r="AC2531" t="s">
        <v>54</v>
      </c>
      <c r="AD2531" t="s">
        <v>54</v>
      </c>
      <c r="AE2531" t="s">
        <v>73</v>
      </c>
      <c r="AF2531" t="s">
        <v>11567</v>
      </c>
    </row>
    <row r="2532" spans="1:32" x14ac:dyDescent="0.25">
      <c r="A2532" t="s">
        <v>11568</v>
      </c>
      <c r="B2532" t="s">
        <v>11569</v>
      </c>
      <c r="C2532" t="s">
        <v>11569</v>
      </c>
      <c r="D2532" t="s">
        <v>98</v>
      </c>
      <c r="E2532" t="s">
        <v>99</v>
      </c>
      <c r="F2532">
        <v>6</v>
      </c>
      <c r="G2532">
        <v>2022</v>
      </c>
      <c r="H2532" s="1">
        <v>44833.334925219904</v>
      </c>
      <c r="I2532" t="s">
        <v>8601</v>
      </c>
      <c r="J2532">
        <v>191.9</v>
      </c>
      <c r="K2532">
        <v>0</v>
      </c>
      <c r="L2532" t="s">
        <v>38</v>
      </c>
      <c r="M2532" t="s">
        <v>79</v>
      </c>
      <c r="Q2532">
        <v>191.9</v>
      </c>
      <c r="R2532" t="s">
        <v>52</v>
      </c>
      <c r="S2532">
        <v>29.885539999999999</v>
      </c>
      <c r="T2532">
        <v>-95.550319999999999</v>
      </c>
      <c r="U2532">
        <v>0.93433333299999999</v>
      </c>
      <c r="V2532">
        <v>1</v>
      </c>
      <c r="W2532">
        <v>3.2</v>
      </c>
      <c r="X2532">
        <v>2</v>
      </c>
      <c r="Y2532">
        <v>341.03300000000002</v>
      </c>
      <c r="AB2532" t="s">
        <v>41</v>
      </c>
      <c r="AC2532" t="s">
        <v>54</v>
      </c>
      <c r="AD2532" t="s">
        <v>54</v>
      </c>
      <c r="AE2532" t="s">
        <v>54</v>
      </c>
      <c r="AF2532" t="s">
        <v>11570</v>
      </c>
    </row>
    <row r="2533" spans="1:32" x14ac:dyDescent="0.25">
      <c r="A2533" t="s">
        <v>11571</v>
      </c>
      <c r="B2533" t="s">
        <v>11572</v>
      </c>
      <c r="C2533" t="s">
        <v>11572</v>
      </c>
      <c r="D2533" t="s">
        <v>11573</v>
      </c>
      <c r="E2533" t="s">
        <v>99</v>
      </c>
      <c r="F2533">
        <v>6</v>
      </c>
      <c r="G2533">
        <v>2022</v>
      </c>
      <c r="H2533" s="1">
        <v>44834.35458846065</v>
      </c>
      <c r="I2533" t="s">
        <v>8601</v>
      </c>
      <c r="J2533">
        <v>191.21</v>
      </c>
      <c r="K2533">
        <v>0</v>
      </c>
      <c r="L2533" t="s">
        <v>38</v>
      </c>
      <c r="M2533" t="s">
        <v>79</v>
      </c>
      <c r="Q2533">
        <v>191.21</v>
      </c>
      <c r="R2533" t="s">
        <v>52</v>
      </c>
      <c r="S2533">
        <v>29.365531000000001</v>
      </c>
      <c r="T2533">
        <v>-95.234120000000004</v>
      </c>
      <c r="U2533">
        <v>3.2462499999999999</v>
      </c>
      <c r="V2533">
        <v>1</v>
      </c>
      <c r="W2533">
        <v>7.5</v>
      </c>
      <c r="X2533">
        <v>5</v>
      </c>
      <c r="Y2533">
        <v>1184.6469999999999</v>
      </c>
      <c r="Z2533">
        <v>48007001001</v>
      </c>
      <c r="AA2533">
        <v>1420.4168071859999</v>
      </c>
      <c r="AB2533" t="s">
        <v>41</v>
      </c>
      <c r="AC2533" t="s">
        <v>54</v>
      </c>
      <c r="AD2533" t="s">
        <v>54</v>
      </c>
      <c r="AE2533" t="s">
        <v>73</v>
      </c>
      <c r="AF2533" t="s">
        <v>11574</v>
      </c>
    </row>
    <row r="2534" spans="1:32" x14ac:dyDescent="0.25">
      <c r="A2534" t="s">
        <v>11575</v>
      </c>
      <c r="B2534" t="s">
        <v>11576</v>
      </c>
      <c r="C2534" t="s">
        <v>11577</v>
      </c>
      <c r="D2534" t="s">
        <v>11578</v>
      </c>
      <c r="E2534" t="s">
        <v>543</v>
      </c>
      <c r="F2534">
        <v>7</v>
      </c>
      <c r="G2534">
        <v>2022</v>
      </c>
      <c r="H2534" s="1">
        <v>45068.674442905096</v>
      </c>
      <c r="I2534" t="s">
        <v>8601</v>
      </c>
      <c r="J2534">
        <v>190.4</v>
      </c>
      <c r="K2534">
        <v>0</v>
      </c>
      <c r="L2534" t="s">
        <v>38</v>
      </c>
      <c r="M2534" t="s">
        <v>39</v>
      </c>
      <c r="N2534">
        <v>30.4</v>
      </c>
      <c r="Q2534">
        <v>160</v>
      </c>
      <c r="R2534" t="s">
        <v>52</v>
      </c>
      <c r="S2534">
        <v>37.600216000000003</v>
      </c>
      <c r="T2534">
        <v>-93.395005999999995</v>
      </c>
      <c r="Z2534">
        <v>29004109001</v>
      </c>
      <c r="AA2534">
        <v>719.31363953649998</v>
      </c>
      <c r="AB2534" t="s">
        <v>41</v>
      </c>
      <c r="AC2534" t="s">
        <v>54</v>
      </c>
      <c r="AD2534" t="s">
        <v>54</v>
      </c>
      <c r="AE2534" t="s">
        <v>73</v>
      </c>
      <c r="AF2534" t="s">
        <v>11579</v>
      </c>
    </row>
    <row r="2535" spans="1:32" x14ac:dyDescent="0.25">
      <c r="A2535" t="s">
        <v>11580</v>
      </c>
      <c r="B2535" t="s">
        <v>11581</v>
      </c>
      <c r="C2535" t="s">
        <v>11582</v>
      </c>
      <c r="D2535" t="s">
        <v>11583</v>
      </c>
      <c r="E2535" t="s">
        <v>159</v>
      </c>
      <c r="F2535">
        <v>10</v>
      </c>
      <c r="G2535">
        <v>2022</v>
      </c>
      <c r="H2535" s="1">
        <v>44985.6411396412</v>
      </c>
      <c r="I2535" t="s">
        <v>8601</v>
      </c>
      <c r="J2535">
        <v>187</v>
      </c>
      <c r="K2535">
        <v>0</v>
      </c>
      <c r="L2535" t="s">
        <v>38</v>
      </c>
      <c r="M2535" t="s">
        <v>51</v>
      </c>
      <c r="N2535">
        <v>187</v>
      </c>
      <c r="R2535" t="s">
        <v>52</v>
      </c>
      <c r="S2535">
        <v>47.542620999999997</v>
      </c>
      <c r="T2535">
        <v>-121.82978199999999</v>
      </c>
      <c r="Z2535">
        <v>53001185001</v>
      </c>
      <c r="AA2535">
        <v>193.03100200220001</v>
      </c>
      <c r="AB2535" t="s">
        <v>41</v>
      </c>
      <c r="AC2535" t="s">
        <v>54</v>
      </c>
      <c r="AD2535" t="s">
        <v>54</v>
      </c>
      <c r="AE2535" t="s">
        <v>73</v>
      </c>
      <c r="AF2535" t="s">
        <v>11584</v>
      </c>
    </row>
    <row r="2536" spans="1:32" x14ac:dyDescent="0.25">
      <c r="A2536" t="s">
        <v>11585</v>
      </c>
      <c r="B2536" t="s">
        <v>11586</v>
      </c>
      <c r="C2536" t="s">
        <v>11587</v>
      </c>
      <c r="D2536" t="s">
        <v>11588</v>
      </c>
      <c r="E2536" t="s">
        <v>641</v>
      </c>
      <c r="F2536">
        <v>3</v>
      </c>
      <c r="G2536">
        <v>2022</v>
      </c>
      <c r="H2536" s="1">
        <v>44938.415020555556</v>
      </c>
      <c r="I2536" t="s">
        <v>8601</v>
      </c>
      <c r="J2536">
        <v>186.1</v>
      </c>
      <c r="K2536">
        <v>0</v>
      </c>
      <c r="L2536" t="s">
        <v>38</v>
      </c>
      <c r="M2536" t="s">
        <v>51</v>
      </c>
      <c r="N2536">
        <v>172.3</v>
      </c>
      <c r="R2536" t="s">
        <v>52</v>
      </c>
      <c r="S2536">
        <v>36.927380999999997</v>
      </c>
      <c r="T2536">
        <v>-82.478245999999999</v>
      </c>
      <c r="U2536">
        <v>4.0508333329999999</v>
      </c>
      <c r="V2536">
        <v>1</v>
      </c>
      <c r="W2536">
        <v>6.5</v>
      </c>
      <c r="X2536">
        <v>0</v>
      </c>
      <c r="Y2536">
        <v>1476.91</v>
      </c>
      <c r="Z2536">
        <v>51001400027</v>
      </c>
      <c r="AA2536">
        <v>2094.204267005</v>
      </c>
      <c r="AB2536" t="s">
        <v>41</v>
      </c>
      <c r="AC2536" t="s">
        <v>54</v>
      </c>
      <c r="AD2536" t="s">
        <v>54</v>
      </c>
      <c r="AE2536" t="s">
        <v>44</v>
      </c>
      <c r="AF2536" t="s">
        <v>11589</v>
      </c>
    </row>
    <row r="2537" spans="1:32" x14ac:dyDescent="0.25">
      <c r="A2537" t="s">
        <v>11590</v>
      </c>
      <c r="B2537" t="s">
        <v>11591</v>
      </c>
      <c r="C2537" t="s">
        <v>11592</v>
      </c>
      <c r="D2537" t="s">
        <v>10786</v>
      </c>
      <c r="E2537" t="s">
        <v>85</v>
      </c>
      <c r="F2537">
        <v>2</v>
      </c>
      <c r="G2537">
        <v>2022</v>
      </c>
      <c r="H2537" s="1">
        <v>44935.420774907405</v>
      </c>
      <c r="I2537" t="s">
        <v>8601</v>
      </c>
      <c r="J2537">
        <v>185.77</v>
      </c>
      <c r="K2537">
        <v>0</v>
      </c>
      <c r="L2537" t="s">
        <v>38</v>
      </c>
      <c r="M2537" t="s">
        <v>79</v>
      </c>
      <c r="Q2537">
        <v>185.77</v>
      </c>
      <c r="R2537" t="s">
        <v>52</v>
      </c>
      <c r="S2537">
        <v>43.334539999999997</v>
      </c>
      <c r="T2537">
        <v>-76.426159999999996</v>
      </c>
      <c r="U2537">
        <v>1.5607500000000001</v>
      </c>
      <c r="V2537">
        <v>1</v>
      </c>
      <c r="W2537">
        <v>3.4</v>
      </c>
      <c r="X2537">
        <v>0</v>
      </c>
      <c r="Y2537">
        <v>566.55399999999997</v>
      </c>
      <c r="Z2537">
        <v>36007178001</v>
      </c>
      <c r="AA2537">
        <v>1005.58225760014</v>
      </c>
      <c r="AB2537" t="s">
        <v>53</v>
      </c>
      <c r="AC2537" t="s">
        <v>54</v>
      </c>
      <c r="AD2537" t="s">
        <v>54</v>
      </c>
      <c r="AE2537" t="s">
        <v>73</v>
      </c>
      <c r="AF2537" t="s">
        <v>11593</v>
      </c>
    </row>
    <row r="2538" spans="1:32" x14ac:dyDescent="0.25">
      <c r="A2538" t="s">
        <v>11594</v>
      </c>
      <c r="B2538" t="s">
        <v>11595</v>
      </c>
      <c r="C2538" t="s">
        <v>11595</v>
      </c>
      <c r="D2538" t="s">
        <v>98</v>
      </c>
      <c r="E2538" t="s">
        <v>99</v>
      </c>
      <c r="F2538">
        <v>6</v>
      </c>
      <c r="G2538">
        <v>2022</v>
      </c>
      <c r="H2538" s="1">
        <v>44834.734335370369</v>
      </c>
      <c r="I2538" t="s">
        <v>8601</v>
      </c>
      <c r="J2538">
        <v>185.03</v>
      </c>
      <c r="K2538">
        <v>0</v>
      </c>
      <c r="L2538" t="s">
        <v>38</v>
      </c>
      <c r="M2538" t="s">
        <v>79</v>
      </c>
      <c r="Q2538">
        <v>185.03</v>
      </c>
      <c r="R2538" t="s">
        <v>52</v>
      </c>
      <c r="S2538">
        <v>29.963249999999999</v>
      </c>
      <c r="T2538">
        <v>-95.205472</v>
      </c>
      <c r="U2538">
        <v>1.0455000000000001</v>
      </c>
      <c r="V2538">
        <v>1</v>
      </c>
      <c r="W2538">
        <v>1.75</v>
      </c>
      <c r="X2538">
        <v>1.75</v>
      </c>
      <c r="Y2538">
        <v>381.74700000000001</v>
      </c>
      <c r="Z2538">
        <v>48007753001</v>
      </c>
      <c r="AB2538" t="s">
        <v>41</v>
      </c>
      <c r="AC2538" t="s">
        <v>54</v>
      </c>
      <c r="AD2538" t="s">
        <v>54</v>
      </c>
      <c r="AE2538" t="s">
        <v>73</v>
      </c>
      <c r="AF2538" t="s">
        <v>11596</v>
      </c>
    </row>
    <row r="2539" spans="1:32" x14ac:dyDescent="0.25">
      <c r="A2539" t="s">
        <v>11597</v>
      </c>
      <c r="B2539" t="s">
        <v>11598</v>
      </c>
      <c r="C2539" t="s">
        <v>11599</v>
      </c>
      <c r="D2539" t="s">
        <v>9848</v>
      </c>
      <c r="E2539" t="s">
        <v>525</v>
      </c>
      <c r="F2539">
        <v>2</v>
      </c>
      <c r="G2539">
        <v>2022</v>
      </c>
      <c r="H2539" s="1">
        <v>44971.517209178244</v>
      </c>
      <c r="I2539" t="s">
        <v>8601</v>
      </c>
      <c r="J2539">
        <v>184.5</v>
      </c>
      <c r="K2539">
        <v>0</v>
      </c>
      <c r="L2539" t="s">
        <v>38</v>
      </c>
      <c r="M2539" t="s">
        <v>79</v>
      </c>
      <c r="Q2539">
        <v>184.5</v>
      </c>
      <c r="R2539" t="s">
        <v>94</v>
      </c>
      <c r="S2539">
        <v>39.890400999999997</v>
      </c>
      <c r="T2539">
        <v>-74.881416999999999</v>
      </c>
      <c r="U2539">
        <v>0.91349999999999998</v>
      </c>
      <c r="V2539">
        <v>1</v>
      </c>
      <c r="W2539">
        <v>1.7</v>
      </c>
      <c r="X2539">
        <v>0</v>
      </c>
      <c r="Y2539">
        <v>333.40600000000001</v>
      </c>
      <c r="Z2539">
        <v>34007031002</v>
      </c>
      <c r="AA2539">
        <v>455.26179717500003</v>
      </c>
      <c r="AB2539" t="s">
        <v>41</v>
      </c>
      <c r="AC2539" t="s">
        <v>54</v>
      </c>
      <c r="AD2539" t="s">
        <v>54</v>
      </c>
      <c r="AE2539" t="s">
        <v>54</v>
      </c>
      <c r="AF2539" t="s">
        <v>11600</v>
      </c>
    </row>
    <row r="2540" spans="1:32" x14ac:dyDescent="0.25">
      <c r="A2540" t="s">
        <v>11601</v>
      </c>
      <c r="B2540" t="s">
        <v>11602</v>
      </c>
      <c r="C2540" t="s">
        <v>11603</v>
      </c>
      <c r="D2540" t="s">
        <v>11604</v>
      </c>
      <c r="E2540" t="s">
        <v>1023</v>
      </c>
      <c r="F2540">
        <v>8</v>
      </c>
      <c r="G2540">
        <v>2022</v>
      </c>
      <c r="H2540" s="1">
        <v>44972.637058993052</v>
      </c>
      <c r="I2540" t="s">
        <v>8601</v>
      </c>
      <c r="J2540">
        <v>180.59</v>
      </c>
      <c r="K2540">
        <v>0</v>
      </c>
      <c r="L2540" t="s">
        <v>38</v>
      </c>
      <c r="M2540" t="s">
        <v>51</v>
      </c>
      <c r="N2540">
        <v>180.59</v>
      </c>
      <c r="R2540" t="s">
        <v>52</v>
      </c>
      <c r="S2540">
        <v>40.26388</v>
      </c>
      <c r="T2540">
        <v>-103.74</v>
      </c>
      <c r="U2540">
        <v>1.0093333330000001</v>
      </c>
      <c r="V2540">
        <v>2</v>
      </c>
      <c r="W2540">
        <v>2.25</v>
      </c>
      <c r="X2540">
        <v>0</v>
      </c>
      <c r="Y2540">
        <v>368.66899999999998</v>
      </c>
      <c r="Z2540">
        <v>8000284001</v>
      </c>
      <c r="AA2540">
        <v>602.7666194597</v>
      </c>
      <c r="AB2540" t="s">
        <v>41</v>
      </c>
      <c r="AC2540" t="s">
        <v>54</v>
      </c>
      <c r="AD2540" t="s">
        <v>54</v>
      </c>
      <c r="AE2540" t="s">
        <v>73</v>
      </c>
      <c r="AF2540" t="s">
        <v>11605</v>
      </c>
    </row>
    <row r="2541" spans="1:32" x14ac:dyDescent="0.25">
      <c r="A2541" t="s">
        <v>188</v>
      </c>
      <c r="B2541" t="s">
        <v>11606</v>
      </c>
      <c r="C2541" t="s">
        <v>11607</v>
      </c>
      <c r="D2541" t="s">
        <v>191</v>
      </c>
      <c r="E2541" t="s">
        <v>192</v>
      </c>
      <c r="F2541">
        <v>4</v>
      </c>
      <c r="G2541">
        <v>2022</v>
      </c>
      <c r="H2541" s="1">
        <v>44971.601380694447</v>
      </c>
      <c r="I2541" t="s">
        <v>8601</v>
      </c>
      <c r="J2541">
        <v>180</v>
      </c>
      <c r="K2541">
        <v>0</v>
      </c>
      <c r="L2541" t="s">
        <v>38</v>
      </c>
      <c r="M2541" t="s">
        <v>51</v>
      </c>
      <c r="N2541">
        <v>180</v>
      </c>
      <c r="R2541" t="s">
        <v>52</v>
      </c>
      <c r="S2541">
        <v>33.714199999999998</v>
      </c>
      <c r="T2541">
        <v>-86.698899999999995</v>
      </c>
      <c r="U2541">
        <v>5.358333333</v>
      </c>
      <c r="V2541">
        <v>1</v>
      </c>
      <c r="W2541">
        <v>5</v>
      </c>
      <c r="X2541">
        <v>5.1100000000000003</v>
      </c>
      <c r="Y2541">
        <v>1951.8</v>
      </c>
      <c r="Z2541">
        <v>1000197007</v>
      </c>
      <c r="AA2541">
        <v>1342.1117780719001</v>
      </c>
      <c r="AB2541" t="s">
        <v>118</v>
      </c>
      <c r="AC2541" t="s">
        <v>54</v>
      </c>
      <c r="AD2541" t="s">
        <v>54</v>
      </c>
      <c r="AE2541" t="s">
        <v>65</v>
      </c>
      <c r="AF2541" t="s">
        <v>11608</v>
      </c>
    </row>
    <row r="2542" spans="1:32" x14ac:dyDescent="0.25">
      <c r="A2542" t="s">
        <v>11609</v>
      </c>
      <c r="B2542" t="s">
        <v>11610</v>
      </c>
      <c r="C2542" t="s">
        <v>11611</v>
      </c>
      <c r="D2542" t="s">
        <v>11612</v>
      </c>
      <c r="E2542" t="s">
        <v>117</v>
      </c>
      <c r="F2542">
        <v>5</v>
      </c>
      <c r="G2542">
        <v>2022</v>
      </c>
      <c r="H2542" s="1">
        <v>44935.4535090625</v>
      </c>
      <c r="I2542" t="s">
        <v>8601</v>
      </c>
      <c r="J2542">
        <v>178.46</v>
      </c>
      <c r="K2542">
        <v>0</v>
      </c>
      <c r="L2542" t="s">
        <v>38</v>
      </c>
      <c r="M2542" t="s">
        <v>79</v>
      </c>
      <c r="Q2542">
        <v>178.46</v>
      </c>
      <c r="R2542" t="s">
        <v>94</v>
      </c>
      <c r="S2542">
        <v>39.560130000000001</v>
      </c>
      <c r="T2542">
        <v>-89.333730000000003</v>
      </c>
      <c r="U2542">
        <v>2.3483333329999998</v>
      </c>
      <c r="V2542">
        <v>5</v>
      </c>
      <c r="W2542">
        <v>6.125</v>
      </c>
      <c r="X2542">
        <v>3.02</v>
      </c>
      <c r="Y2542">
        <v>855.07</v>
      </c>
      <c r="Z2542">
        <v>17000629001</v>
      </c>
      <c r="AA2542">
        <v>945.12349093529997</v>
      </c>
      <c r="AB2542" t="s">
        <v>54</v>
      </c>
      <c r="AC2542" t="s">
        <v>54</v>
      </c>
      <c r="AD2542" t="s">
        <v>54</v>
      </c>
      <c r="AE2542" t="s">
        <v>73</v>
      </c>
      <c r="AF2542" t="s">
        <v>11613</v>
      </c>
    </row>
    <row r="2543" spans="1:32" x14ac:dyDescent="0.25">
      <c r="A2543" t="s">
        <v>11614</v>
      </c>
      <c r="B2543" t="s">
        <v>11615</v>
      </c>
      <c r="C2543" t="s">
        <v>11615</v>
      </c>
      <c r="D2543" t="s">
        <v>9184</v>
      </c>
      <c r="E2543" t="s">
        <v>99</v>
      </c>
      <c r="F2543">
        <v>6</v>
      </c>
      <c r="G2543">
        <v>2022</v>
      </c>
      <c r="H2543" s="1">
        <v>44824.491402002313</v>
      </c>
      <c r="I2543" t="s">
        <v>8601</v>
      </c>
      <c r="J2543">
        <v>176.1</v>
      </c>
      <c r="K2543">
        <v>0</v>
      </c>
      <c r="L2543" t="s">
        <v>38</v>
      </c>
      <c r="M2543" t="s">
        <v>79</v>
      </c>
      <c r="Q2543">
        <v>176.1</v>
      </c>
      <c r="R2543" t="s">
        <v>94</v>
      </c>
      <c r="S2543">
        <v>28.784786</v>
      </c>
      <c r="T2543">
        <v>-96.994648999999995</v>
      </c>
      <c r="U2543">
        <v>1.4830000000000001</v>
      </c>
      <c r="V2543">
        <v>1</v>
      </c>
      <c r="W2543">
        <v>6.6</v>
      </c>
      <c r="X2543">
        <v>4.4000000000000004</v>
      </c>
      <c r="Y2543">
        <v>541.24</v>
      </c>
      <c r="Z2543">
        <v>48001221002</v>
      </c>
      <c r="AB2543" t="s">
        <v>54</v>
      </c>
      <c r="AC2543" t="s">
        <v>54</v>
      </c>
      <c r="AD2543" t="s">
        <v>54</v>
      </c>
      <c r="AE2543" t="s">
        <v>73</v>
      </c>
      <c r="AF2543" t="s">
        <v>11616</v>
      </c>
    </row>
    <row r="2544" spans="1:32" x14ac:dyDescent="0.25">
      <c r="A2544" t="s">
        <v>4319</v>
      </c>
      <c r="B2544" t="s">
        <v>11617</v>
      </c>
      <c r="C2544" t="s">
        <v>11618</v>
      </c>
      <c r="D2544" t="s">
        <v>4322</v>
      </c>
      <c r="E2544" t="s">
        <v>259</v>
      </c>
      <c r="F2544">
        <v>7</v>
      </c>
      <c r="G2544">
        <v>2022</v>
      </c>
      <c r="H2544" s="1">
        <v>44967.616570196762</v>
      </c>
      <c r="I2544" t="s">
        <v>8601</v>
      </c>
      <c r="J2544">
        <v>175.5</v>
      </c>
      <c r="K2544">
        <v>0</v>
      </c>
      <c r="L2544" t="s">
        <v>38</v>
      </c>
      <c r="M2544" t="s">
        <v>51</v>
      </c>
      <c r="N2544">
        <v>175.5</v>
      </c>
      <c r="R2544" t="s">
        <v>52</v>
      </c>
      <c r="S2544">
        <v>41.702778000000002</v>
      </c>
      <c r="T2544">
        <v>-93.088333000000006</v>
      </c>
      <c r="U2544">
        <v>0</v>
      </c>
      <c r="V2544">
        <v>1</v>
      </c>
      <c r="W2544">
        <v>13.098000000000001</v>
      </c>
      <c r="X2544">
        <v>9.202</v>
      </c>
      <c r="Y2544">
        <v>0</v>
      </c>
      <c r="Z2544">
        <v>19000614002</v>
      </c>
      <c r="AA2544">
        <v>950.5866325014</v>
      </c>
      <c r="AB2544" t="s">
        <v>53</v>
      </c>
      <c r="AC2544" t="s">
        <v>54</v>
      </c>
      <c r="AD2544" t="s">
        <v>54</v>
      </c>
      <c r="AE2544" t="s">
        <v>54</v>
      </c>
      <c r="AF2544" t="s">
        <v>11619</v>
      </c>
    </row>
    <row r="2545" spans="1:32" x14ac:dyDescent="0.25">
      <c r="A2545" t="s">
        <v>11620</v>
      </c>
      <c r="B2545" t="s">
        <v>11621</v>
      </c>
      <c r="C2545" t="s">
        <v>11622</v>
      </c>
      <c r="D2545" t="s">
        <v>11623</v>
      </c>
      <c r="E2545" t="s">
        <v>117</v>
      </c>
      <c r="F2545">
        <v>5</v>
      </c>
      <c r="G2545">
        <v>2022</v>
      </c>
      <c r="H2545" s="1">
        <v>44994.885061574074</v>
      </c>
      <c r="I2545" t="s">
        <v>8601</v>
      </c>
      <c r="J2545">
        <v>175.44</v>
      </c>
      <c r="K2545">
        <v>0</v>
      </c>
      <c r="L2545" t="s">
        <v>38</v>
      </c>
      <c r="M2545" t="s">
        <v>51</v>
      </c>
      <c r="N2545">
        <v>175.44</v>
      </c>
      <c r="R2545" t="s">
        <v>52</v>
      </c>
      <c r="S2545">
        <v>42.430058000000002</v>
      </c>
      <c r="T2545">
        <v>-88.032258999999996</v>
      </c>
      <c r="U2545">
        <v>1.245083333</v>
      </c>
      <c r="V2545">
        <v>1</v>
      </c>
      <c r="W2545">
        <v>5.7</v>
      </c>
      <c r="X2545">
        <v>2</v>
      </c>
      <c r="Y2545">
        <v>454.11599999999999</v>
      </c>
      <c r="Z2545">
        <v>17000530001</v>
      </c>
      <c r="AA2545">
        <v>619.33814887687004</v>
      </c>
      <c r="AB2545" t="s">
        <v>41</v>
      </c>
      <c r="AC2545" t="s">
        <v>64</v>
      </c>
      <c r="AD2545" t="s">
        <v>54</v>
      </c>
      <c r="AE2545" t="s">
        <v>73</v>
      </c>
      <c r="AF2545" t="s">
        <v>11624</v>
      </c>
    </row>
    <row r="2546" spans="1:32" x14ac:dyDescent="0.25">
      <c r="A2546" t="s">
        <v>11625</v>
      </c>
      <c r="B2546" t="s">
        <v>11626</v>
      </c>
      <c r="C2546" t="s">
        <v>11626</v>
      </c>
      <c r="D2546" t="s">
        <v>11177</v>
      </c>
      <c r="E2546" t="s">
        <v>99</v>
      </c>
      <c r="F2546">
        <v>6</v>
      </c>
      <c r="G2546">
        <v>2022</v>
      </c>
      <c r="H2546" s="1">
        <v>44795.664121006943</v>
      </c>
      <c r="I2546" t="s">
        <v>8601</v>
      </c>
      <c r="J2546">
        <v>174.83</v>
      </c>
      <c r="K2546">
        <v>0</v>
      </c>
      <c r="L2546" t="s">
        <v>38</v>
      </c>
      <c r="M2546" t="s">
        <v>79</v>
      </c>
      <c r="Q2546">
        <v>174.83</v>
      </c>
      <c r="R2546" t="s">
        <v>52</v>
      </c>
      <c r="S2546">
        <v>26.116194</v>
      </c>
      <c r="T2546">
        <v>-98.021083000000004</v>
      </c>
      <c r="U2546">
        <v>1.193333333</v>
      </c>
      <c r="V2546">
        <v>1</v>
      </c>
      <c r="W2546">
        <v>2.5</v>
      </c>
      <c r="X2546">
        <v>2.5</v>
      </c>
      <c r="Y2546">
        <v>434.61</v>
      </c>
      <c r="Z2546">
        <v>48001124002</v>
      </c>
      <c r="AA2546">
        <v>1092.6283132200001</v>
      </c>
      <c r="AB2546" t="s">
        <v>177</v>
      </c>
      <c r="AC2546" t="s">
        <v>54</v>
      </c>
      <c r="AD2546" t="s">
        <v>54</v>
      </c>
      <c r="AE2546" t="s">
        <v>73</v>
      </c>
      <c r="AF2546" t="s">
        <v>11627</v>
      </c>
    </row>
    <row r="2547" spans="1:32" x14ac:dyDescent="0.25">
      <c r="A2547" t="s">
        <v>11628</v>
      </c>
      <c r="B2547" t="s">
        <v>11629</v>
      </c>
      <c r="C2547" t="s">
        <v>11630</v>
      </c>
      <c r="D2547" t="s">
        <v>6064</v>
      </c>
      <c r="E2547" t="s">
        <v>117</v>
      </c>
      <c r="F2547">
        <v>5</v>
      </c>
      <c r="G2547">
        <v>2022</v>
      </c>
      <c r="H2547" s="1">
        <v>44966.389171828705</v>
      </c>
      <c r="I2547" t="s">
        <v>8601</v>
      </c>
      <c r="J2547">
        <v>174</v>
      </c>
      <c r="K2547">
        <v>0</v>
      </c>
      <c r="L2547" t="s">
        <v>38</v>
      </c>
      <c r="M2547" t="s">
        <v>51</v>
      </c>
      <c r="N2547">
        <v>174</v>
      </c>
      <c r="R2547" t="s">
        <v>52</v>
      </c>
      <c r="S2547">
        <v>41.654299999999999</v>
      </c>
      <c r="T2547">
        <v>-88.161900000000003</v>
      </c>
      <c r="U2547">
        <v>2.6161666669999999</v>
      </c>
      <c r="V2547">
        <v>1</v>
      </c>
      <c r="W2547">
        <v>7</v>
      </c>
      <c r="X2547">
        <v>2.8</v>
      </c>
      <c r="Y2547">
        <v>955.02800000000002</v>
      </c>
      <c r="Z2547">
        <v>17000418003</v>
      </c>
      <c r="AA2547">
        <v>1019.786425672</v>
      </c>
      <c r="AB2547" t="s">
        <v>41</v>
      </c>
      <c r="AC2547" t="s">
        <v>54</v>
      </c>
      <c r="AD2547" t="s">
        <v>54</v>
      </c>
      <c r="AE2547" t="s">
        <v>73</v>
      </c>
      <c r="AF2547" t="s">
        <v>11631</v>
      </c>
    </row>
    <row r="2548" spans="1:32" x14ac:dyDescent="0.25">
      <c r="A2548" t="s">
        <v>11632</v>
      </c>
      <c r="B2548" t="s">
        <v>11633</v>
      </c>
      <c r="C2548" t="s">
        <v>11634</v>
      </c>
      <c r="D2548" t="s">
        <v>7751</v>
      </c>
      <c r="E2548" t="s">
        <v>253</v>
      </c>
      <c r="F2548">
        <v>5</v>
      </c>
      <c r="G2548">
        <v>2022</v>
      </c>
      <c r="H2548" s="1">
        <v>44949.443643645835</v>
      </c>
      <c r="I2548" t="s">
        <v>8601</v>
      </c>
      <c r="J2548">
        <v>173.49</v>
      </c>
      <c r="K2548">
        <v>0</v>
      </c>
      <c r="L2548" t="s">
        <v>38</v>
      </c>
      <c r="M2548" t="s">
        <v>51</v>
      </c>
      <c r="N2548">
        <v>173.49</v>
      </c>
      <c r="R2548" t="s">
        <v>52</v>
      </c>
      <c r="S2548">
        <v>38.839111000000003</v>
      </c>
      <c r="T2548">
        <v>-86.521889000000002</v>
      </c>
      <c r="U2548">
        <v>2.0215000000000001</v>
      </c>
      <c r="V2548">
        <v>1</v>
      </c>
      <c r="W2548">
        <v>11</v>
      </c>
      <c r="X2548">
        <v>2</v>
      </c>
      <c r="Y2548">
        <v>735.26700000000005</v>
      </c>
      <c r="Z2548">
        <v>18002010001</v>
      </c>
      <c r="AA2548">
        <v>1092.6283132200001</v>
      </c>
      <c r="AB2548" t="s">
        <v>41</v>
      </c>
      <c r="AC2548" t="s">
        <v>54</v>
      </c>
      <c r="AD2548" t="s">
        <v>54</v>
      </c>
      <c r="AE2548" t="s">
        <v>65</v>
      </c>
      <c r="AF2548" t="s">
        <v>11635</v>
      </c>
    </row>
    <row r="2549" spans="1:32" x14ac:dyDescent="0.25">
      <c r="A2549" t="s">
        <v>11636</v>
      </c>
      <c r="B2549" t="s">
        <v>11637</v>
      </c>
      <c r="C2549" t="s">
        <v>11638</v>
      </c>
      <c r="D2549" t="s">
        <v>11639</v>
      </c>
      <c r="E2549" t="s">
        <v>247</v>
      </c>
      <c r="F2549">
        <v>1</v>
      </c>
      <c r="G2549">
        <v>2022</v>
      </c>
      <c r="H2549" s="1">
        <v>44973.615784004629</v>
      </c>
      <c r="I2549" t="s">
        <v>8601</v>
      </c>
      <c r="J2549">
        <v>173.25</v>
      </c>
      <c r="K2549">
        <v>0</v>
      </c>
      <c r="L2549" t="s">
        <v>38</v>
      </c>
      <c r="M2549" t="s">
        <v>79</v>
      </c>
      <c r="Q2549">
        <v>173.25</v>
      </c>
      <c r="R2549" t="s">
        <v>94</v>
      </c>
      <c r="S2549">
        <v>42.306010999999998</v>
      </c>
      <c r="T2549">
        <v>-70.899405000000002</v>
      </c>
      <c r="U2549">
        <v>1.4058333329999999</v>
      </c>
      <c r="V2549">
        <v>1</v>
      </c>
      <c r="W2549">
        <v>3.07</v>
      </c>
      <c r="X2549">
        <v>0</v>
      </c>
      <c r="Y2549">
        <v>512.89</v>
      </c>
      <c r="Z2549">
        <v>25000075001</v>
      </c>
      <c r="AA2549">
        <v>790.33447989579986</v>
      </c>
      <c r="AB2549" t="s">
        <v>54</v>
      </c>
      <c r="AC2549" t="s">
        <v>64</v>
      </c>
      <c r="AD2549" t="s">
        <v>54</v>
      </c>
      <c r="AE2549" t="s">
        <v>73</v>
      </c>
      <c r="AF2549" t="s">
        <v>11640</v>
      </c>
    </row>
    <row r="2550" spans="1:32" x14ac:dyDescent="0.25">
      <c r="A2550" t="s">
        <v>11641</v>
      </c>
      <c r="B2550" t="s">
        <v>11642</v>
      </c>
      <c r="C2550" t="s">
        <v>11643</v>
      </c>
      <c r="D2550" t="s">
        <v>10240</v>
      </c>
      <c r="E2550" t="s">
        <v>36</v>
      </c>
      <c r="F2550">
        <v>9</v>
      </c>
      <c r="G2550">
        <v>2022</v>
      </c>
      <c r="H2550" s="1">
        <v>44970.455085162037</v>
      </c>
      <c r="I2550" t="s">
        <v>8601</v>
      </c>
      <c r="J2550">
        <v>173.19</v>
      </c>
      <c r="K2550">
        <v>0</v>
      </c>
      <c r="L2550" t="s">
        <v>38</v>
      </c>
      <c r="M2550" t="s">
        <v>79</v>
      </c>
      <c r="Q2550">
        <v>179.13</v>
      </c>
      <c r="R2550" t="s">
        <v>94</v>
      </c>
      <c r="S2550">
        <v>38.533199000000003</v>
      </c>
      <c r="T2550">
        <v>-121.75685</v>
      </c>
      <c r="U2550">
        <v>1.4</v>
      </c>
      <c r="V2550">
        <v>1</v>
      </c>
      <c r="W2550">
        <v>3.6</v>
      </c>
      <c r="X2550">
        <v>0</v>
      </c>
      <c r="Y2550">
        <v>510.51</v>
      </c>
      <c r="AB2550" t="s">
        <v>1420</v>
      </c>
      <c r="AC2550" t="s">
        <v>54</v>
      </c>
      <c r="AD2550" t="s">
        <v>54</v>
      </c>
      <c r="AE2550" t="s">
        <v>438</v>
      </c>
      <c r="AF2550" t="s">
        <v>11644</v>
      </c>
    </row>
    <row r="2551" spans="1:32" x14ac:dyDescent="0.25">
      <c r="A2551" t="s">
        <v>11645</v>
      </c>
      <c r="B2551" t="s">
        <v>11646</v>
      </c>
      <c r="C2551" t="s">
        <v>11647</v>
      </c>
      <c r="D2551" t="s">
        <v>11648</v>
      </c>
      <c r="E2551" t="s">
        <v>207</v>
      </c>
      <c r="F2551">
        <v>4</v>
      </c>
      <c r="G2551">
        <v>2022</v>
      </c>
      <c r="H2551" s="1">
        <v>44935.564116550922</v>
      </c>
      <c r="I2551" t="s">
        <v>8601</v>
      </c>
      <c r="J2551">
        <v>172.76</v>
      </c>
      <c r="K2551">
        <v>0</v>
      </c>
      <c r="L2551" t="s">
        <v>38</v>
      </c>
      <c r="M2551" t="s">
        <v>51</v>
      </c>
      <c r="N2551">
        <v>172.76</v>
      </c>
      <c r="R2551" t="s">
        <v>52</v>
      </c>
      <c r="S2551">
        <v>36.029260000000001</v>
      </c>
      <c r="T2551">
        <v>-89.418126000000001</v>
      </c>
      <c r="U2551">
        <v>4.4623333330000001</v>
      </c>
      <c r="V2551">
        <v>1</v>
      </c>
      <c r="W2551">
        <v>9.4499999999999993</v>
      </c>
      <c r="X2551">
        <v>3.629</v>
      </c>
      <c r="Y2551">
        <v>1621.951</v>
      </c>
      <c r="Z2551">
        <v>47000420001</v>
      </c>
      <c r="AA2551">
        <v>2587.7080551427007</v>
      </c>
      <c r="AB2551" t="s">
        <v>38</v>
      </c>
      <c r="AC2551" t="s">
        <v>38</v>
      </c>
      <c r="AD2551" t="s">
        <v>38</v>
      </c>
      <c r="AE2551" t="s">
        <v>38</v>
      </c>
      <c r="AF2551" t="s">
        <v>11649</v>
      </c>
    </row>
    <row r="2552" spans="1:32" x14ac:dyDescent="0.25">
      <c r="A2552" t="s">
        <v>5147</v>
      </c>
      <c r="B2552" t="s">
        <v>11650</v>
      </c>
      <c r="C2552" t="s">
        <v>11650</v>
      </c>
      <c r="D2552" t="s">
        <v>11651</v>
      </c>
      <c r="E2552" t="s">
        <v>99</v>
      </c>
      <c r="F2552">
        <v>6</v>
      </c>
      <c r="G2552">
        <v>2022</v>
      </c>
      <c r="H2552" s="1">
        <v>44833.555498506947</v>
      </c>
      <c r="I2552" t="s">
        <v>8601</v>
      </c>
      <c r="J2552">
        <v>172.75</v>
      </c>
      <c r="K2552">
        <v>0</v>
      </c>
      <c r="L2552" t="s">
        <v>38</v>
      </c>
      <c r="M2552" t="s">
        <v>79</v>
      </c>
      <c r="Q2552">
        <v>174.83</v>
      </c>
      <c r="R2552" t="s">
        <v>94</v>
      </c>
      <c r="S2552">
        <v>29.158593</v>
      </c>
      <c r="T2552">
        <v>-95.460294000000005</v>
      </c>
      <c r="U2552">
        <v>1.414826667</v>
      </c>
      <c r="V2552">
        <v>1</v>
      </c>
      <c r="W2552">
        <v>3.6</v>
      </c>
      <c r="X2552">
        <v>0</v>
      </c>
      <c r="Y2552">
        <v>514.69191000000001</v>
      </c>
      <c r="Z2552">
        <v>48007002001</v>
      </c>
      <c r="AA2552">
        <v>1116.3019266730998</v>
      </c>
      <c r="AB2552" t="s">
        <v>41</v>
      </c>
      <c r="AC2552" t="s">
        <v>54</v>
      </c>
      <c r="AD2552" t="s">
        <v>54</v>
      </c>
      <c r="AE2552" t="s">
        <v>73</v>
      </c>
      <c r="AF2552" t="s">
        <v>11652</v>
      </c>
    </row>
    <row r="2553" spans="1:32" x14ac:dyDescent="0.25">
      <c r="A2553" t="s">
        <v>11653</v>
      </c>
      <c r="B2553" t="s">
        <v>11654</v>
      </c>
      <c r="C2553" t="s">
        <v>11655</v>
      </c>
      <c r="D2553" t="s">
        <v>11653</v>
      </c>
      <c r="E2553" t="s">
        <v>437</v>
      </c>
      <c r="F2553">
        <v>5</v>
      </c>
      <c r="G2553">
        <v>2022</v>
      </c>
      <c r="H2553" s="1">
        <v>44944.518284710648</v>
      </c>
      <c r="I2553" t="s">
        <v>8601</v>
      </c>
      <c r="J2553">
        <v>171</v>
      </c>
      <c r="K2553">
        <v>0</v>
      </c>
      <c r="L2553" t="s">
        <v>38</v>
      </c>
      <c r="M2553" t="s">
        <v>51</v>
      </c>
      <c r="N2553">
        <v>171</v>
      </c>
      <c r="R2553" t="s">
        <v>52</v>
      </c>
      <c r="S2553">
        <v>46.281880000000001</v>
      </c>
      <c r="T2553">
        <v>-96.1126</v>
      </c>
      <c r="U2553">
        <v>1.5153333330000001</v>
      </c>
      <c r="V2553">
        <v>1</v>
      </c>
      <c r="W2553">
        <v>2.81</v>
      </c>
      <c r="X2553">
        <v>2.81</v>
      </c>
      <c r="Y2553">
        <v>553.40599999999995</v>
      </c>
      <c r="Z2553">
        <v>27000021001</v>
      </c>
      <c r="AA2553">
        <v>768.48191363139995</v>
      </c>
      <c r="AB2553" t="s">
        <v>53</v>
      </c>
      <c r="AC2553" t="s">
        <v>42</v>
      </c>
      <c r="AD2553" t="s">
        <v>54</v>
      </c>
      <c r="AE2553" t="s">
        <v>73</v>
      </c>
      <c r="AF2553" t="s">
        <v>11656</v>
      </c>
    </row>
    <row r="2554" spans="1:32" x14ac:dyDescent="0.25">
      <c r="A2554" t="s">
        <v>11657</v>
      </c>
      <c r="B2554" t="s">
        <v>11658</v>
      </c>
      <c r="C2554" t="s">
        <v>11658</v>
      </c>
      <c r="D2554" t="s">
        <v>4222</v>
      </c>
      <c r="E2554" t="s">
        <v>99</v>
      </c>
      <c r="F2554">
        <v>6</v>
      </c>
      <c r="G2554">
        <v>2022</v>
      </c>
      <c r="H2554" s="1">
        <v>44834.697283773145</v>
      </c>
      <c r="I2554" t="s">
        <v>8601</v>
      </c>
      <c r="J2554">
        <v>169.06</v>
      </c>
      <c r="K2554">
        <v>0</v>
      </c>
      <c r="L2554" t="s">
        <v>38</v>
      </c>
      <c r="M2554" t="s">
        <v>79</v>
      </c>
      <c r="Q2554">
        <v>169.06</v>
      </c>
      <c r="R2554" t="s">
        <v>52</v>
      </c>
      <c r="S2554">
        <v>29.741188999999999</v>
      </c>
      <c r="T2554">
        <v>-95.727085000000002</v>
      </c>
      <c r="U2554">
        <v>1.114083333</v>
      </c>
      <c r="V2554">
        <v>1</v>
      </c>
      <c r="W2554">
        <v>3</v>
      </c>
      <c r="X2554">
        <v>0</v>
      </c>
      <c r="Y2554">
        <v>406.71499999999997</v>
      </c>
      <c r="AB2554" t="s">
        <v>41</v>
      </c>
      <c r="AC2554" t="s">
        <v>54</v>
      </c>
      <c r="AD2554" t="s">
        <v>54</v>
      </c>
      <c r="AE2554" t="s">
        <v>73</v>
      </c>
      <c r="AF2554" t="s">
        <v>11659</v>
      </c>
    </row>
    <row r="2555" spans="1:32" x14ac:dyDescent="0.25">
      <c r="A2555" t="s">
        <v>11660</v>
      </c>
      <c r="B2555" t="s">
        <v>11661</v>
      </c>
      <c r="C2555" t="s">
        <v>11662</v>
      </c>
      <c r="D2555" t="s">
        <v>1240</v>
      </c>
      <c r="E2555" t="s">
        <v>286</v>
      </c>
      <c r="F2555">
        <v>1</v>
      </c>
      <c r="G2555">
        <v>2022</v>
      </c>
      <c r="H2555" s="1">
        <v>45002.49943989583</v>
      </c>
      <c r="I2555" t="s">
        <v>8601</v>
      </c>
      <c r="J2555">
        <v>168</v>
      </c>
      <c r="K2555">
        <v>0</v>
      </c>
      <c r="L2555" t="s">
        <v>38</v>
      </c>
      <c r="M2555" t="s">
        <v>79</v>
      </c>
      <c r="Q2555">
        <v>168</v>
      </c>
      <c r="R2555" t="s">
        <v>806</v>
      </c>
      <c r="S2555">
        <v>44.486896000000002</v>
      </c>
      <c r="T2555">
        <v>-73.193622000000005</v>
      </c>
      <c r="U2555">
        <v>0.50814999999999999</v>
      </c>
      <c r="V2555">
        <v>1</v>
      </c>
      <c r="W2555">
        <v>0</v>
      </c>
      <c r="X2555">
        <v>0</v>
      </c>
      <c r="Y2555">
        <v>185.3023</v>
      </c>
      <c r="Z2555">
        <v>50000016003</v>
      </c>
      <c r="AA2555">
        <v>350.18737438700998</v>
      </c>
      <c r="AB2555" t="s">
        <v>87</v>
      </c>
      <c r="AC2555" t="s">
        <v>72</v>
      </c>
      <c r="AD2555" t="s">
        <v>43</v>
      </c>
      <c r="AE2555" t="s">
        <v>73</v>
      </c>
      <c r="AF2555" t="s">
        <v>11663</v>
      </c>
    </row>
    <row r="2556" spans="1:32" x14ac:dyDescent="0.25">
      <c r="A2556" t="s">
        <v>11664</v>
      </c>
      <c r="B2556" t="s">
        <v>11665</v>
      </c>
      <c r="C2556" t="s">
        <v>11665</v>
      </c>
      <c r="D2556" t="s">
        <v>11666</v>
      </c>
      <c r="E2556" t="s">
        <v>99</v>
      </c>
      <c r="F2556">
        <v>6</v>
      </c>
      <c r="G2556">
        <v>2022</v>
      </c>
      <c r="H2556" s="1">
        <v>44832.435252164352</v>
      </c>
      <c r="I2556" t="s">
        <v>8601</v>
      </c>
      <c r="J2556">
        <v>165.29</v>
      </c>
      <c r="K2556">
        <v>0</v>
      </c>
      <c r="L2556" t="s">
        <v>38</v>
      </c>
      <c r="M2556" t="s">
        <v>79</v>
      </c>
      <c r="Q2556">
        <v>165.29</v>
      </c>
      <c r="R2556" t="s">
        <v>94</v>
      </c>
      <c r="S2556">
        <v>35.668332999999997</v>
      </c>
      <c r="T2556">
        <v>-101.404444</v>
      </c>
      <c r="U2556">
        <v>0.92783333300000004</v>
      </c>
      <c r="V2556">
        <v>1</v>
      </c>
      <c r="W2556">
        <v>3</v>
      </c>
      <c r="X2556">
        <v>0</v>
      </c>
      <c r="Y2556">
        <v>338.53</v>
      </c>
      <c r="AB2556" t="s">
        <v>1420</v>
      </c>
      <c r="AC2556" t="s">
        <v>54</v>
      </c>
      <c r="AD2556" t="s">
        <v>54</v>
      </c>
      <c r="AE2556" t="s">
        <v>44</v>
      </c>
      <c r="AF2556" t="s">
        <v>11667</v>
      </c>
    </row>
    <row r="2557" spans="1:32" x14ac:dyDescent="0.25">
      <c r="A2557" t="s">
        <v>11668</v>
      </c>
      <c r="B2557" t="s">
        <v>11669</v>
      </c>
      <c r="C2557" t="s">
        <v>11670</v>
      </c>
      <c r="D2557" t="s">
        <v>11671</v>
      </c>
      <c r="E2557" t="s">
        <v>136</v>
      </c>
      <c r="F2557">
        <v>4</v>
      </c>
      <c r="G2557">
        <v>2022</v>
      </c>
      <c r="H2557" s="1">
        <v>44945.638148495367</v>
      </c>
      <c r="I2557" t="s">
        <v>8601</v>
      </c>
      <c r="J2557">
        <v>163.4</v>
      </c>
      <c r="K2557">
        <v>0</v>
      </c>
      <c r="L2557" t="s">
        <v>38</v>
      </c>
      <c r="M2557" t="s">
        <v>51</v>
      </c>
      <c r="N2557">
        <v>163.4</v>
      </c>
      <c r="R2557" t="s">
        <v>52</v>
      </c>
      <c r="S2557">
        <v>34.899863000000003</v>
      </c>
      <c r="T2557">
        <v>-80.003079999999997</v>
      </c>
      <c r="U2557">
        <v>1.54555</v>
      </c>
      <c r="V2557">
        <v>1</v>
      </c>
      <c r="W2557">
        <v>3.5</v>
      </c>
      <c r="X2557">
        <v>0</v>
      </c>
      <c r="Y2557">
        <v>564.02930000000003</v>
      </c>
      <c r="Z2557">
        <v>37000409001</v>
      </c>
      <c r="AA2557">
        <v>1272.9119849013002</v>
      </c>
      <c r="AB2557" t="s">
        <v>53</v>
      </c>
      <c r="AC2557" t="s">
        <v>54</v>
      </c>
      <c r="AD2557" t="s">
        <v>54</v>
      </c>
      <c r="AE2557" t="s">
        <v>73</v>
      </c>
      <c r="AF2557" t="s">
        <v>11672</v>
      </c>
    </row>
    <row r="2558" spans="1:32" x14ac:dyDescent="0.25">
      <c r="A2558" t="s">
        <v>11673</v>
      </c>
      <c r="B2558" t="s">
        <v>11674</v>
      </c>
      <c r="C2558" t="s">
        <v>11675</v>
      </c>
      <c r="D2558" t="s">
        <v>10804</v>
      </c>
      <c r="E2558" t="s">
        <v>213</v>
      </c>
      <c r="F2558">
        <v>3</v>
      </c>
      <c r="G2558">
        <v>2022</v>
      </c>
      <c r="H2558" s="1">
        <v>44965.40962864583</v>
      </c>
      <c r="I2558" t="s">
        <v>8601</v>
      </c>
      <c r="J2558">
        <v>160.57</v>
      </c>
      <c r="K2558">
        <v>0</v>
      </c>
      <c r="L2558" t="s">
        <v>38</v>
      </c>
      <c r="M2558" t="s">
        <v>51</v>
      </c>
      <c r="N2558">
        <v>160.57</v>
      </c>
      <c r="R2558" t="s">
        <v>52</v>
      </c>
      <c r="S2558">
        <v>39.725833000000002</v>
      </c>
      <c r="T2558">
        <v>-77.593333000000001</v>
      </c>
      <c r="U2558">
        <v>0.88749999999999996</v>
      </c>
      <c r="V2558">
        <v>1</v>
      </c>
      <c r="W2558">
        <v>1.85</v>
      </c>
      <c r="X2558">
        <v>0</v>
      </c>
      <c r="Y2558">
        <v>323.44</v>
      </c>
      <c r="Z2558">
        <v>42003006001</v>
      </c>
      <c r="AA2558">
        <v>327.78849396600003</v>
      </c>
      <c r="AB2558" t="s">
        <v>41</v>
      </c>
      <c r="AC2558" t="s">
        <v>54</v>
      </c>
      <c r="AD2558" t="s">
        <v>54</v>
      </c>
      <c r="AE2558" t="s">
        <v>65</v>
      </c>
      <c r="AF2558" t="s">
        <v>11676</v>
      </c>
    </row>
    <row r="2559" spans="1:32" x14ac:dyDescent="0.25">
      <c r="A2559" t="s">
        <v>11677</v>
      </c>
      <c r="B2559" t="s">
        <v>11678</v>
      </c>
      <c r="C2559" t="s">
        <v>11679</v>
      </c>
      <c r="D2559" t="s">
        <v>8067</v>
      </c>
      <c r="E2559" t="s">
        <v>117</v>
      </c>
      <c r="F2559">
        <v>5</v>
      </c>
      <c r="G2559">
        <v>2022</v>
      </c>
      <c r="H2559" s="1">
        <v>44985.645491608797</v>
      </c>
      <c r="I2559" t="s">
        <v>8601</v>
      </c>
      <c r="J2559">
        <v>160</v>
      </c>
      <c r="K2559">
        <v>0</v>
      </c>
      <c r="L2559" t="s">
        <v>38</v>
      </c>
      <c r="M2559" t="s">
        <v>51</v>
      </c>
      <c r="N2559">
        <v>160</v>
      </c>
      <c r="R2559" t="s">
        <v>52</v>
      </c>
      <c r="S2559">
        <v>41.326349999999998</v>
      </c>
      <c r="T2559">
        <v>-89.114260000000002</v>
      </c>
      <c r="U2559">
        <v>2.9574166669999999</v>
      </c>
      <c r="V2559">
        <v>3</v>
      </c>
      <c r="W2559">
        <v>4.53</v>
      </c>
      <c r="X2559">
        <v>3</v>
      </c>
      <c r="Y2559">
        <v>1080.1410000000001</v>
      </c>
      <c r="Z2559">
        <v>17000623001</v>
      </c>
      <c r="AA2559">
        <v>950.5866325014</v>
      </c>
      <c r="AB2559" t="s">
        <v>41</v>
      </c>
      <c r="AC2559" t="s">
        <v>54</v>
      </c>
      <c r="AD2559" t="s">
        <v>54</v>
      </c>
      <c r="AE2559" t="s">
        <v>54</v>
      </c>
      <c r="AF2559" t="s">
        <v>11680</v>
      </c>
    </row>
    <row r="2560" spans="1:32" x14ac:dyDescent="0.25">
      <c r="A2560" t="s">
        <v>11681</v>
      </c>
      <c r="B2560" t="s">
        <v>11682</v>
      </c>
      <c r="C2560" t="s">
        <v>11682</v>
      </c>
      <c r="D2560" t="s">
        <v>3180</v>
      </c>
      <c r="E2560" t="s">
        <v>99</v>
      </c>
      <c r="F2560">
        <v>6</v>
      </c>
      <c r="G2560">
        <v>2022</v>
      </c>
      <c r="H2560" s="1">
        <v>44831.329961932868</v>
      </c>
      <c r="I2560" t="s">
        <v>8601</v>
      </c>
      <c r="J2560">
        <v>159.44</v>
      </c>
      <c r="K2560">
        <v>0</v>
      </c>
      <c r="L2560" t="s">
        <v>38</v>
      </c>
      <c r="M2560" t="s">
        <v>79</v>
      </c>
      <c r="Q2560">
        <v>159.44</v>
      </c>
      <c r="R2560" t="s">
        <v>86</v>
      </c>
      <c r="S2560">
        <v>30.315999999999999</v>
      </c>
      <c r="T2560">
        <v>-97.569666999999995</v>
      </c>
      <c r="U2560">
        <v>0.5675</v>
      </c>
      <c r="V2560">
        <v>1</v>
      </c>
      <c r="W2560">
        <v>2.25</v>
      </c>
      <c r="X2560">
        <v>0.75</v>
      </c>
      <c r="Y2560">
        <v>206.67</v>
      </c>
      <c r="Z2560">
        <v>48003033014</v>
      </c>
      <c r="AA2560">
        <v>300.47278613549997</v>
      </c>
      <c r="AB2560" t="s">
        <v>54</v>
      </c>
      <c r="AC2560" t="s">
        <v>64</v>
      </c>
      <c r="AD2560" t="s">
        <v>54</v>
      </c>
      <c r="AE2560" t="s">
        <v>54</v>
      </c>
      <c r="AF2560" t="s">
        <v>11683</v>
      </c>
    </row>
    <row r="2561" spans="1:32" x14ac:dyDescent="0.25">
      <c r="A2561" t="s">
        <v>11684</v>
      </c>
      <c r="B2561" t="s">
        <v>11685</v>
      </c>
      <c r="C2561" t="s">
        <v>11685</v>
      </c>
      <c r="D2561" t="s">
        <v>11686</v>
      </c>
      <c r="E2561" t="s">
        <v>99</v>
      </c>
      <c r="F2561">
        <v>6</v>
      </c>
      <c r="G2561">
        <v>2022</v>
      </c>
      <c r="H2561" s="1">
        <v>44837.61805759259</v>
      </c>
      <c r="I2561" t="s">
        <v>8601</v>
      </c>
      <c r="J2561">
        <v>158.19999999999999</v>
      </c>
      <c r="K2561">
        <v>0</v>
      </c>
      <c r="L2561" t="s">
        <v>38</v>
      </c>
      <c r="M2561" t="s">
        <v>51</v>
      </c>
      <c r="N2561">
        <v>158.19999999999999</v>
      </c>
      <c r="R2561" t="s">
        <v>86</v>
      </c>
      <c r="S2561">
        <v>28.037680000000002</v>
      </c>
      <c r="T2561">
        <v>-97.056049999999999</v>
      </c>
      <c r="U2561">
        <v>0.95240150000000001</v>
      </c>
      <c r="V2561">
        <v>1</v>
      </c>
      <c r="W2561">
        <v>2.5</v>
      </c>
      <c r="X2561">
        <v>2.5</v>
      </c>
      <c r="Y2561">
        <v>346.94916899999998</v>
      </c>
      <c r="Z2561">
        <v>48001242001</v>
      </c>
      <c r="AA2561">
        <v>466.1880803072001</v>
      </c>
      <c r="AB2561" t="s">
        <v>118</v>
      </c>
      <c r="AC2561" t="s">
        <v>54</v>
      </c>
      <c r="AD2561" t="s">
        <v>54</v>
      </c>
      <c r="AE2561" t="s">
        <v>73</v>
      </c>
      <c r="AF2561" t="s">
        <v>11687</v>
      </c>
    </row>
    <row r="2562" spans="1:32" x14ac:dyDescent="0.25">
      <c r="A2562" t="s">
        <v>11688</v>
      </c>
      <c r="B2562" t="s">
        <v>11689</v>
      </c>
      <c r="C2562" t="s">
        <v>11690</v>
      </c>
      <c r="D2562" t="s">
        <v>7292</v>
      </c>
      <c r="E2562" t="s">
        <v>1023</v>
      </c>
      <c r="F2562">
        <v>8</v>
      </c>
      <c r="G2562">
        <v>2022</v>
      </c>
      <c r="H2562" s="1">
        <v>44976.699364699074</v>
      </c>
      <c r="I2562" t="s">
        <v>8601</v>
      </c>
      <c r="J2562">
        <v>157</v>
      </c>
      <c r="K2562">
        <v>0</v>
      </c>
      <c r="L2562" t="s">
        <v>38</v>
      </c>
      <c r="M2562" t="s">
        <v>51</v>
      </c>
      <c r="N2562">
        <v>157</v>
      </c>
      <c r="R2562" t="s">
        <v>86</v>
      </c>
      <c r="S2562">
        <v>38.514584999999997</v>
      </c>
      <c r="T2562">
        <v>-105.973243</v>
      </c>
      <c r="U2562">
        <v>0.63985000000000003</v>
      </c>
      <c r="V2562">
        <v>1</v>
      </c>
      <c r="W2562">
        <v>2.7</v>
      </c>
      <c r="X2562">
        <v>0</v>
      </c>
      <c r="Y2562">
        <v>233.86959999999999</v>
      </c>
      <c r="Z2562">
        <v>8000084001</v>
      </c>
      <c r="AA2562">
        <v>529.92473191169995</v>
      </c>
      <c r="AB2562" t="s">
        <v>53</v>
      </c>
      <c r="AC2562" t="s">
        <v>72</v>
      </c>
      <c r="AD2562" t="s">
        <v>43</v>
      </c>
      <c r="AE2562" t="s">
        <v>54</v>
      </c>
      <c r="AF2562" t="s">
        <v>11691</v>
      </c>
    </row>
    <row r="2563" spans="1:32" x14ac:dyDescent="0.25">
      <c r="A2563" t="s">
        <v>11692</v>
      </c>
      <c r="B2563" t="s">
        <v>11693</v>
      </c>
      <c r="C2563" t="s">
        <v>11693</v>
      </c>
      <c r="D2563" t="s">
        <v>11694</v>
      </c>
      <c r="E2563" t="s">
        <v>99</v>
      </c>
      <c r="F2563">
        <v>6</v>
      </c>
      <c r="G2563">
        <v>2022</v>
      </c>
      <c r="H2563" s="1">
        <v>44804.671512627312</v>
      </c>
      <c r="I2563" t="s">
        <v>8601</v>
      </c>
      <c r="J2563">
        <v>156.65</v>
      </c>
      <c r="K2563">
        <v>0</v>
      </c>
      <c r="L2563" t="s">
        <v>38</v>
      </c>
      <c r="M2563" t="s">
        <v>79</v>
      </c>
      <c r="Q2563">
        <v>156.65</v>
      </c>
      <c r="R2563" t="s">
        <v>94</v>
      </c>
      <c r="S2563">
        <v>29.841305999999999</v>
      </c>
      <c r="T2563">
        <v>-94.846861000000004</v>
      </c>
      <c r="U2563">
        <v>1.027341667</v>
      </c>
      <c r="V2563">
        <v>1</v>
      </c>
      <c r="W2563">
        <v>1.5</v>
      </c>
      <c r="X2563">
        <v>0</v>
      </c>
      <c r="Y2563">
        <v>374.74299999999999</v>
      </c>
      <c r="Z2563">
        <v>48007063002</v>
      </c>
      <c r="AA2563">
        <v>546.31415660999994</v>
      </c>
      <c r="AB2563" t="s">
        <v>41</v>
      </c>
      <c r="AC2563" t="s">
        <v>54</v>
      </c>
      <c r="AD2563" t="s">
        <v>54</v>
      </c>
      <c r="AE2563" t="s">
        <v>73</v>
      </c>
      <c r="AF2563" t="s">
        <v>11695</v>
      </c>
    </row>
    <row r="2564" spans="1:32" x14ac:dyDescent="0.25">
      <c r="A2564" t="s">
        <v>11696</v>
      </c>
      <c r="B2564" t="s">
        <v>11697</v>
      </c>
      <c r="C2564" t="s">
        <v>11698</v>
      </c>
      <c r="D2564" t="s">
        <v>11699</v>
      </c>
      <c r="E2564" t="s">
        <v>111</v>
      </c>
      <c r="F2564">
        <v>4</v>
      </c>
      <c r="G2564">
        <v>2022</v>
      </c>
      <c r="H2564" s="1">
        <v>44957.390918784724</v>
      </c>
      <c r="I2564" t="s">
        <v>8601</v>
      </c>
      <c r="J2564">
        <v>156.59</v>
      </c>
      <c r="K2564">
        <v>0</v>
      </c>
      <c r="L2564" t="s">
        <v>38</v>
      </c>
      <c r="M2564" t="s">
        <v>51</v>
      </c>
      <c r="N2564">
        <v>156.59</v>
      </c>
      <c r="R2564" t="s">
        <v>52</v>
      </c>
      <c r="S2564">
        <v>33.51</v>
      </c>
      <c r="T2564">
        <v>-82.163556</v>
      </c>
      <c r="U2564">
        <v>0.93333333299999999</v>
      </c>
      <c r="V2564">
        <v>1</v>
      </c>
      <c r="W2564">
        <v>1.5</v>
      </c>
      <c r="X2564">
        <v>0.94499999999999995</v>
      </c>
      <c r="Y2564">
        <v>340.60599999999999</v>
      </c>
      <c r="AB2564" t="s">
        <v>41</v>
      </c>
      <c r="AC2564" t="s">
        <v>54</v>
      </c>
      <c r="AD2564" t="s">
        <v>54</v>
      </c>
      <c r="AE2564" t="s">
        <v>73</v>
      </c>
      <c r="AF2564" t="s">
        <v>11700</v>
      </c>
    </row>
    <row r="2565" spans="1:32" x14ac:dyDescent="0.25">
      <c r="A2565" t="s">
        <v>11701</v>
      </c>
      <c r="B2565" t="s">
        <v>11702</v>
      </c>
      <c r="C2565" t="s">
        <v>11703</v>
      </c>
      <c r="D2565" t="s">
        <v>2199</v>
      </c>
      <c r="E2565" t="s">
        <v>213</v>
      </c>
      <c r="F2565">
        <v>3</v>
      </c>
      <c r="G2565">
        <v>2022</v>
      </c>
      <c r="H2565" s="1">
        <v>44971.446675127314</v>
      </c>
      <c r="I2565" t="s">
        <v>8601</v>
      </c>
      <c r="J2565">
        <v>156.31</v>
      </c>
      <c r="K2565">
        <v>0</v>
      </c>
      <c r="L2565" t="s">
        <v>38</v>
      </c>
      <c r="M2565" t="s">
        <v>51</v>
      </c>
      <c r="N2565">
        <v>156.31</v>
      </c>
      <c r="R2565" t="s">
        <v>214</v>
      </c>
      <c r="S2565">
        <v>40.197150000000001</v>
      </c>
      <c r="T2565">
        <v>-76.160880000000006</v>
      </c>
      <c r="U2565">
        <v>1.23675</v>
      </c>
      <c r="V2565">
        <v>1</v>
      </c>
      <c r="W2565">
        <v>2.2999999999999998</v>
      </c>
      <c r="X2565">
        <v>0</v>
      </c>
      <c r="Y2565">
        <v>450.44400000000002</v>
      </c>
      <c r="AB2565" t="s">
        <v>54</v>
      </c>
      <c r="AC2565" t="s">
        <v>54</v>
      </c>
      <c r="AD2565" t="s">
        <v>215</v>
      </c>
      <c r="AE2565" t="s">
        <v>65</v>
      </c>
      <c r="AF2565" t="s">
        <v>11704</v>
      </c>
    </row>
    <row r="2566" spans="1:32" x14ac:dyDescent="0.25">
      <c r="A2566" t="s">
        <v>11705</v>
      </c>
      <c r="B2566" t="s">
        <v>11706</v>
      </c>
      <c r="C2566" t="s">
        <v>11706</v>
      </c>
      <c r="D2566" t="s">
        <v>98</v>
      </c>
      <c r="E2566" t="s">
        <v>99</v>
      </c>
      <c r="F2566">
        <v>6</v>
      </c>
      <c r="G2566">
        <v>2022</v>
      </c>
      <c r="H2566" s="1">
        <v>44834.720402118059</v>
      </c>
      <c r="I2566" t="s">
        <v>8601</v>
      </c>
      <c r="J2566">
        <v>155.63999999999999</v>
      </c>
      <c r="K2566">
        <v>0</v>
      </c>
      <c r="L2566" t="s">
        <v>38</v>
      </c>
      <c r="M2566" t="s">
        <v>51</v>
      </c>
      <c r="N2566">
        <v>155.63999999999999</v>
      </c>
      <c r="R2566" t="s">
        <v>52</v>
      </c>
      <c r="S2566">
        <v>29.962</v>
      </c>
      <c r="T2566">
        <v>-95.249806000000007</v>
      </c>
      <c r="U2566">
        <v>0.87341666699999998</v>
      </c>
      <c r="V2566">
        <v>1</v>
      </c>
      <c r="W2566">
        <v>1.5</v>
      </c>
      <c r="X2566">
        <v>1.2</v>
      </c>
      <c r="Y2566">
        <v>318.82100000000003</v>
      </c>
      <c r="AB2566" t="s">
        <v>41</v>
      </c>
      <c r="AC2566" t="s">
        <v>54</v>
      </c>
      <c r="AD2566" t="s">
        <v>54</v>
      </c>
      <c r="AE2566" t="s">
        <v>73</v>
      </c>
      <c r="AF2566" t="s">
        <v>11707</v>
      </c>
    </row>
    <row r="2567" spans="1:32" x14ac:dyDescent="0.25">
      <c r="A2567" t="s">
        <v>11708</v>
      </c>
      <c r="B2567" t="s">
        <v>11709</v>
      </c>
      <c r="C2567" t="s">
        <v>11710</v>
      </c>
      <c r="D2567" t="s">
        <v>11711</v>
      </c>
      <c r="E2567" t="s">
        <v>1083</v>
      </c>
      <c r="F2567">
        <v>8</v>
      </c>
      <c r="G2567">
        <v>2022</v>
      </c>
      <c r="H2567" s="1">
        <v>44973.476502152778</v>
      </c>
      <c r="I2567" t="s">
        <v>8601</v>
      </c>
      <c r="J2567">
        <v>154.71</v>
      </c>
      <c r="K2567">
        <v>0</v>
      </c>
      <c r="L2567" t="s">
        <v>38</v>
      </c>
      <c r="M2567" t="s">
        <v>79</v>
      </c>
      <c r="Q2567">
        <v>154.71</v>
      </c>
      <c r="R2567" t="s">
        <v>94</v>
      </c>
      <c r="S2567">
        <v>44.104640000000003</v>
      </c>
      <c r="T2567">
        <v>-102.99018</v>
      </c>
      <c r="U2567">
        <v>1.1786666669999999</v>
      </c>
      <c r="V2567">
        <v>1</v>
      </c>
      <c r="W2567">
        <v>3</v>
      </c>
      <c r="X2567">
        <v>3</v>
      </c>
      <c r="Y2567">
        <v>430.44799999999998</v>
      </c>
      <c r="AB2567" t="s">
        <v>41</v>
      </c>
      <c r="AC2567" t="s">
        <v>54</v>
      </c>
      <c r="AD2567" t="s">
        <v>54</v>
      </c>
      <c r="AE2567" t="s">
        <v>73</v>
      </c>
      <c r="AF2567" t="s">
        <v>11712</v>
      </c>
    </row>
    <row r="2568" spans="1:32" x14ac:dyDescent="0.25">
      <c r="A2568" t="s">
        <v>11713</v>
      </c>
      <c r="B2568" t="s">
        <v>11714</v>
      </c>
      <c r="C2568" t="s">
        <v>11714</v>
      </c>
      <c r="D2568" t="s">
        <v>9476</v>
      </c>
      <c r="E2568" t="s">
        <v>99</v>
      </c>
      <c r="F2568">
        <v>6</v>
      </c>
      <c r="G2568">
        <v>2022</v>
      </c>
      <c r="H2568" s="1">
        <v>44812.409277662038</v>
      </c>
      <c r="I2568" t="s">
        <v>8601</v>
      </c>
      <c r="J2568">
        <v>154.6</v>
      </c>
      <c r="K2568">
        <v>0</v>
      </c>
      <c r="L2568" t="s">
        <v>38</v>
      </c>
      <c r="M2568" t="s">
        <v>79</v>
      </c>
      <c r="Q2568">
        <v>154.6</v>
      </c>
      <c r="R2568" t="s">
        <v>94</v>
      </c>
      <c r="S2568">
        <v>34.163389000000002</v>
      </c>
      <c r="T2568">
        <v>-99.269417000000004</v>
      </c>
      <c r="U2568">
        <v>0.86375000000000002</v>
      </c>
      <c r="V2568">
        <v>1</v>
      </c>
      <c r="W2568">
        <v>2</v>
      </c>
      <c r="X2568">
        <v>2</v>
      </c>
      <c r="Y2568">
        <v>315.19299999999998</v>
      </c>
      <c r="Z2568">
        <v>48000115001</v>
      </c>
      <c r="AB2568" t="s">
        <v>407</v>
      </c>
      <c r="AC2568" t="s">
        <v>42</v>
      </c>
      <c r="AD2568" t="s">
        <v>54</v>
      </c>
      <c r="AE2568" t="s">
        <v>65</v>
      </c>
      <c r="AF2568" t="s">
        <v>11715</v>
      </c>
    </row>
    <row r="2569" spans="1:32" x14ac:dyDescent="0.25">
      <c r="A2569" t="s">
        <v>11716</v>
      </c>
      <c r="B2569" t="s">
        <v>11717</v>
      </c>
      <c r="C2569" t="s">
        <v>11718</v>
      </c>
      <c r="D2569" t="s">
        <v>11719</v>
      </c>
      <c r="E2569" t="s">
        <v>1719</v>
      </c>
      <c r="F2569">
        <v>7</v>
      </c>
      <c r="G2569">
        <v>2022</v>
      </c>
      <c r="H2569" s="1">
        <v>44974.589478240741</v>
      </c>
      <c r="I2569" t="s">
        <v>8601</v>
      </c>
      <c r="J2569">
        <v>154.41999999999999</v>
      </c>
      <c r="K2569">
        <v>0</v>
      </c>
      <c r="L2569" t="s">
        <v>38</v>
      </c>
      <c r="M2569" t="s">
        <v>51</v>
      </c>
      <c r="N2569">
        <v>154.41999999999999</v>
      </c>
      <c r="R2569" t="s">
        <v>52</v>
      </c>
      <c r="S2569">
        <v>37.664870000000001</v>
      </c>
      <c r="T2569">
        <v>-97.111429999999999</v>
      </c>
      <c r="U2569">
        <v>0.58692500000000003</v>
      </c>
      <c r="V2569">
        <v>1</v>
      </c>
      <c r="W2569">
        <v>1.2</v>
      </c>
      <c r="X2569">
        <v>0</v>
      </c>
      <c r="Y2569">
        <v>213.65719999999999</v>
      </c>
      <c r="Z2569">
        <v>20001601001</v>
      </c>
      <c r="AA2569">
        <v>393.34619275919999</v>
      </c>
      <c r="AB2569" t="s">
        <v>41</v>
      </c>
      <c r="AC2569" t="s">
        <v>54</v>
      </c>
      <c r="AD2569" t="s">
        <v>54</v>
      </c>
      <c r="AE2569" t="s">
        <v>73</v>
      </c>
      <c r="AF2569" t="s">
        <v>11720</v>
      </c>
    </row>
    <row r="2570" spans="1:32" x14ac:dyDescent="0.25">
      <c r="A2570" t="s">
        <v>11721</v>
      </c>
      <c r="B2570" t="s">
        <v>11722</v>
      </c>
      <c r="C2570" t="s">
        <v>11723</v>
      </c>
      <c r="D2570" t="s">
        <v>9599</v>
      </c>
      <c r="E2570" t="s">
        <v>36</v>
      </c>
      <c r="F2570">
        <v>9</v>
      </c>
      <c r="G2570">
        <v>2022</v>
      </c>
      <c r="H2570" s="1">
        <v>44974.606244224538</v>
      </c>
      <c r="I2570" t="s">
        <v>8601</v>
      </c>
      <c r="J2570">
        <v>152</v>
      </c>
      <c r="K2570">
        <v>0</v>
      </c>
      <c r="L2570" t="s">
        <v>38</v>
      </c>
      <c r="M2570" t="s">
        <v>79</v>
      </c>
      <c r="Q2570">
        <v>152</v>
      </c>
      <c r="R2570" t="s">
        <v>86</v>
      </c>
      <c r="S2570">
        <v>34.886730000090303</v>
      </c>
      <c r="T2570">
        <v>-120.432363600599</v>
      </c>
      <c r="Z2570">
        <v>6003049001</v>
      </c>
      <c r="AA2570">
        <v>1110.8387851069999</v>
      </c>
      <c r="AB2570" t="s">
        <v>407</v>
      </c>
      <c r="AC2570" t="s">
        <v>4340</v>
      </c>
      <c r="AD2570" t="s">
        <v>43</v>
      </c>
      <c r="AE2570" t="s">
        <v>44</v>
      </c>
      <c r="AF2570" t="s">
        <v>11724</v>
      </c>
    </row>
    <row r="2571" spans="1:32" x14ac:dyDescent="0.25">
      <c r="A2571" t="s">
        <v>11725</v>
      </c>
      <c r="B2571" t="s">
        <v>11726</v>
      </c>
      <c r="C2571" t="s">
        <v>11727</v>
      </c>
      <c r="D2571" t="s">
        <v>2076</v>
      </c>
      <c r="E2571" t="s">
        <v>136</v>
      </c>
      <c r="F2571">
        <v>4</v>
      </c>
      <c r="G2571">
        <v>2022</v>
      </c>
      <c r="H2571" s="1">
        <v>44973.309927013892</v>
      </c>
      <c r="I2571" t="s">
        <v>8601</v>
      </c>
      <c r="J2571">
        <v>151</v>
      </c>
      <c r="K2571">
        <v>0</v>
      </c>
      <c r="L2571" t="s">
        <v>38</v>
      </c>
      <c r="M2571" t="s">
        <v>51</v>
      </c>
      <c r="N2571">
        <v>151</v>
      </c>
      <c r="R2571" t="s">
        <v>52</v>
      </c>
      <c r="S2571">
        <v>35.885759999999998</v>
      </c>
      <c r="T2571">
        <v>-80.501040000000003</v>
      </c>
      <c r="U2571">
        <v>0.55232499999999995</v>
      </c>
      <c r="V2571">
        <v>1</v>
      </c>
      <c r="W2571">
        <v>0.98</v>
      </c>
      <c r="X2571">
        <v>0</v>
      </c>
      <c r="Y2571">
        <v>201.566</v>
      </c>
      <c r="Z2571">
        <v>37003002002</v>
      </c>
      <c r="AA2571">
        <v>244.0203232858</v>
      </c>
      <c r="AB2571" t="s">
        <v>41</v>
      </c>
      <c r="AC2571" t="s">
        <v>54</v>
      </c>
      <c r="AD2571" t="s">
        <v>54</v>
      </c>
      <c r="AE2571" t="s">
        <v>54</v>
      </c>
      <c r="AF2571" t="s">
        <v>11728</v>
      </c>
    </row>
    <row r="2572" spans="1:32" x14ac:dyDescent="0.25">
      <c r="A2572" t="s">
        <v>11729</v>
      </c>
      <c r="B2572" t="s">
        <v>11730</v>
      </c>
      <c r="C2572" t="s">
        <v>11731</v>
      </c>
      <c r="D2572" t="s">
        <v>11732</v>
      </c>
      <c r="E2572" t="s">
        <v>207</v>
      </c>
      <c r="F2572">
        <v>4</v>
      </c>
      <c r="G2572">
        <v>2022</v>
      </c>
      <c r="H2572" s="1">
        <v>44970.591288912037</v>
      </c>
      <c r="I2572" t="s">
        <v>8601</v>
      </c>
      <c r="J2572">
        <v>150.30000000000001</v>
      </c>
      <c r="K2572">
        <v>0</v>
      </c>
      <c r="L2572" t="s">
        <v>38</v>
      </c>
      <c r="M2572" t="s">
        <v>51</v>
      </c>
      <c r="N2572">
        <v>150.30000000000001</v>
      </c>
      <c r="R2572" t="s">
        <v>52</v>
      </c>
      <c r="S2572">
        <v>35.35183</v>
      </c>
      <c r="T2572">
        <v>-86.202520000000007</v>
      </c>
      <c r="U2572">
        <v>3.7282500000000001</v>
      </c>
      <c r="V2572">
        <v>1</v>
      </c>
      <c r="W2572">
        <v>5</v>
      </c>
      <c r="X2572">
        <v>3.3</v>
      </c>
      <c r="Y2572">
        <v>1357.4849999999999</v>
      </c>
      <c r="Z2572">
        <v>47001465001</v>
      </c>
      <c r="AA2572">
        <v>1511.4691666210001</v>
      </c>
      <c r="AB2572" t="s">
        <v>38</v>
      </c>
      <c r="AC2572" t="s">
        <v>38</v>
      </c>
      <c r="AD2572" t="s">
        <v>38</v>
      </c>
      <c r="AE2572" t="s">
        <v>38</v>
      </c>
      <c r="AF2572" t="s">
        <v>11733</v>
      </c>
    </row>
    <row r="2573" spans="1:32" x14ac:dyDescent="0.25">
      <c r="A2573" t="s">
        <v>11734</v>
      </c>
      <c r="B2573" t="s">
        <v>11735</v>
      </c>
      <c r="C2573" t="s">
        <v>11736</v>
      </c>
      <c r="D2573" t="s">
        <v>9209</v>
      </c>
      <c r="E2573" t="s">
        <v>213</v>
      </c>
      <c r="F2573">
        <v>3</v>
      </c>
      <c r="G2573">
        <v>2022</v>
      </c>
      <c r="H2573" s="1">
        <v>44944.481032962962</v>
      </c>
      <c r="I2573" t="s">
        <v>8601</v>
      </c>
      <c r="J2573">
        <v>150.03</v>
      </c>
      <c r="K2573">
        <v>0</v>
      </c>
      <c r="L2573" t="s">
        <v>38</v>
      </c>
      <c r="M2573" t="s">
        <v>51</v>
      </c>
      <c r="N2573">
        <v>150.03</v>
      </c>
      <c r="R2573" t="s">
        <v>214</v>
      </c>
      <c r="S2573">
        <v>40.328611000000002</v>
      </c>
      <c r="T2573">
        <v>-75.942499999999995</v>
      </c>
      <c r="U2573">
        <v>2.1894999999999998</v>
      </c>
      <c r="V2573">
        <v>1</v>
      </c>
      <c r="W2573">
        <v>4</v>
      </c>
      <c r="X2573">
        <v>0</v>
      </c>
      <c r="Y2573">
        <v>799.01400000000001</v>
      </c>
      <c r="Z2573">
        <v>42001082001</v>
      </c>
      <c r="AA2573">
        <v>1201.8911445419999</v>
      </c>
      <c r="AB2573" t="s">
        <v>53</v>
      </c>
      <c r="AC2573" t="s">
        <v>54</v>
      </c>
      <c r="AD2573" t="s">
        <v>537</v>
      </c>
      <c r="AE2573" t="s">
        <v>65</v>
      </c>
      <c r="AF2573" t="s">
        <v>11737</v>
      </c>
    </row>
    <row r="2574" spans="1:32" x14ac:dyDescent="0.25">
      <c r="A2574" t="s">
        <v>11738</v>
      </c>
      <c r="B2574" t="s">
        <v>11739</v>
      </c>
      <c r="C2574" t="s">
        <v>11740</v>
      </c>
      <c r="D2574" t="s">
        <v>11741</v>
      </c>
      <c r="E2574" t="s">
        <v>1719</v>
      </c>
      <c r="F2574">
        <v>7</v>
      </c>
      <c r="G2574">
        <v>2022</v>
      </c>
      <c r="H2574" s="1">
        <v>44951.664157476851</v>
      </c>
      <c r="I2574" t="s">
        <v>8601</v>
      </c>
      <c r="J2574">
        <v>147.74</v>
      </c>
      <c r="K2574">
        <v>0</v>
      </c>
      <c r="L2574" t="s">
        <v>38</v>
      </c>
      <c r="M2574" t="s">
        <v>51</v>
      </c>
      <c r="N2574">
        <v>148</v>
      </c>
      <c r="R2574" t="s">
        <v>214</v>
      </c>
      <c r="S2574">
        <v>37.04316</v>
      </c>
      <c r="T2574">
        <v>-97.023870000000002</v>
      </c>
      <c r="U2574">
        <v>1.0914250000000001</v>
      </c>
      <c r="V2574">
        <v>1</v>
      </c>
      <c r="W2574">
        <v>2.1</v>
      </c>
      <c r="X2574">
        <v>0</v>
      </c>
      <c r="Y2574">
        <v>199.46860000000001</v>
      </c>
      <c r="Z2574">
        <v>20000106001</v>
      </c>
      <c r="AA2574">
        <v>655.57698793200007</v>
      </c>
      <c r="AB2574" t="s">
        <v>407</v>
      </c>
      <c r="AC2574" t="s">
        <v>72</v>
      </c>
      <c r="AD2574" t="s">
        <v>54</v>
      </c>
      <c r="AE2574" t="s">
        <v>54</v>
      </c>
      <c r="AF2574" t="s">
        <v>11742</v>
      </c>
    </row>
    <row r="2575" spans="1:32" x14ac:dyDescent="0.25">
      <c r="A2575" t="s">
        <v>11743</v>
      </c>
      <c r="B2575" t="s">
        <v>11744</v>
      </c>
      <c r="C2575" t="s">
        <v>11744</v>
      </c>
      <c r="D2575" t="s">
        <v>11745</v>
      </c>
      <c r="E2575" t="s">
        <v>99</v>
      </c>
      <c r="F2575">
        <v>6</v>
      </c>
      <c r="G2575">
        <v>2022</v>
      </c>
      <c r="H2575" s="1">
        <v>44834.747596539353</v>
      </c>
      <c r="I2575" t="s">
        <v>8601</v>
      </c>
      <c r="J2575">
        <v>147.63999999999999</v>
      </c>
      <c r="K2575">
        <v>0</v>
      </c>
      <c r="L2575" t="s">
        <v>38</v>
      </c>
      <c r="M2575" t="s">
        <v>79</v>
      </c>
      <c r="Q2575">
        <v>147.63999999999999</v>
      </c>
      <c r="R2575" t="s">
        <v>94</v>
      </c>
      <c r="S2575">
        <v>35.572777000000002</v>
      </c>
      <c r="T2575">
        <v>-100.929166</v>
      </c>
      <c r="U2575">
        <v>1.159166667</v>
      </c>
      <c r="V2575">
        <v>1</v>
      </c>
      <c r="W2575">
        <v>3</v>
      </c>
      <c r="X2575">
        <v>3</v>
      </c>
      <c r="Y2575">
        <v>422.75</v>
      </c>
      <c r="Z2575">
        <v>48000114001</v>
      </c>
      <c r="AA2575">
        <v>812.36915087907005</v>
      </c>
      <c r="AB2575" t="s">
        <v>54</v>
      </c>
      <c r="AC2575" t="s">
        <v>54</v>
      </c>
      <c r="AD2575" t="s">
        <v>54</v>
      </c>
      <c r="AE2575" t="s">
        <v>65</v>
      </c>
      <c r="AF2575" t="s">
        <v>11746</v>
      </c>
    </row>
    <row r="2576" spans="1:32" x14ac:dyDescent="0.25">
      <c r="A2576" t="s">
        <v>11747</v>
      </c>
      <c r="B2576" t="s">
        <v>11748</v>
      </c>
      <c r="C2576" t="s">
        <v>11749</v>
      </c>
      <c r="D2576" t="s">
        <v>11750</v>
      </c>
      <c r="E2576" t="s">
        <v>36</v>
      </c>
      <c r="F2576">
        <v>9</v>
      </c>
      <c r="G2576">
        <v>2022</v>
      </c>
      <c r="H2576" s="1">
        <v>44978.686947719907</v>
      </c>
      <c r="I2576" t="s">
        <v>8601</v>
      </c>
      <c r="J2576">
        <v>143.30000000000001</v>
      </c>
      <c r="K2576">
        <v>0</v>
      </c>
      <c r="L2576" t="s">
        <v>38</v>
      </c>
      <c r="M2576" t="s">
        <v>51</v>
      </c>
      <c r="N2576">
        <v>143.30000000000001</v>
      </c>
      <c r="R2576" t="s">
        <v>52</v>
      </c>
      <c r="S2576">
        <v>33.715277999999998</v>
      </c>
      <c r="T2576">
        <v>-116.196944</v>
      </c>
      <c r="U2576">
        <v>0</v>
      </c>
      <c r="V2576">
        <v>1</v>
      </c>
      <c r="W2576">
        <v>13.5</v>
      </c>
      <c r="X2576">
        <v>4.4000000000000004</v>
      </c>
      <c r="Y2576">
        <v>0</v>
      </c>
      <c r="Z2576">
        <v>6007029001</v>
      </c>
      <c r="AA2576">
        <v>2159.7619657982</v>
      </c>
      <c r="AB2576" t="s">
        <v>407</v>
      </c>
      <c r="AC2576" t="s">
        <v>72</v>
      </c>
      <c r="AD2576" t="s">
        <v>54</v>
      </c>
      <c r="AE2576" t="s">
        <v>44</v>
      </c>
      <c r="AF2576" t="s">
        <v>11751</v>
      </c>
    </row>
    <row r="2577" spans="1:32" x14ac:dyDescent="0.25">
      <c r="A2577" t="s">
        <v>11752</v>
      </c>
      <c r="B2577" t="s">
        <v>11753</v>
      </c>
      <c r="C2577" t="s">
        <v>11754</v>
      </c>
      <c r="D2577" t="s">
        <v>11755</v>
      </c>
      <c r="E2577" t="s">
        <v>213</v>
      </c>
      <c r="F2577">
        <v>3</v>
      </c>
      <c r="G2577">
        <v>2022</v>
      </c>
      <c r="H2577" s="1">
        <v>44959.366772743058</v>
      </c>
      <c r="I2577" t="s">
        <v>8601</v>
      </c>
      <c r="J2577">
        <v>142.97</v>
      </c>
      <c r="K2577">
        <v>0</v>
      </c>
      <c r="L2577" t="s">
        <v>38</v>
      </c>
      <c r="M2577" t="s">
        <v>679</v>
      </c>
      <c r="O2577">
        <v>143</v>
      </c>
      <c r="R2577" t="s">
        <v>52</v>
      </c>
      <c r="S2577">
        <v>41.554110000000001</v>
      </c>
      <c r="T2577">
        <v>-75.244259999999997</v>
      </c>
      <c r="U2577">
        <v>0.96591666700000001</v>
      </c>
      <c r="V2577">
        <v>1</v>
      </c>
      <c r="W2577">
        <v>2.2000000000000002</v>
      </c>
      <c r="X2577">
        <v>0</v>
      </c>
      <c r="Y2577">
        <v>351.59300000000002</v>
      </c>
      <c r="Z2577">
        <v>42002327001</v>
      </c>
      <c r="AA2577">
        <v>597.30347789359985</v>
      </c>
      <c r="AB2577" t="s">
        <v>41</v>
      </c>
      <c r="AC2577" t="s">
        <v>54</v>
      </c>
      <c r="AD2577" t="s">
        <v>54</v>
      </c>
      <c r="AE2577" t="s">
        <v>73</v>
      </c>
      <c r="AF2577" t="s">
        <v>11756</v>
      </c>
    </row>
    <row r="2578" spans="1:32" x14ac:dyDescent="0.25">
      <c r="A2578" t="s">
        <v>11757</v>
      </c>
      <c r="B2578" t="s">
        <v>11758</v>
      </c>
      <c r="C2578" t="s">
        <v>11758</v>
      </c>
      <c r="D2578" t="s">
        <v>3762</v>
      </c>
      <c r="E2578" t="s">
        <v>99</v>
      </c>
      <c r="F2578">
        <v>6</v>
      </c>
      <c r="G2578">
        <v>2022</v>
      </c>
      <c r="H2578" s="1">
        <v>44845.466895937498</v>
      </c>
      <c r="I2578" t="s">
        <v>8601</v>
      </c>
      <c r="J2578">
        <v>141.1</v>
      </c>
      <c r="K2578">
        <v>0</v>
      </c>
      <c r="L2578" t="s">
        <v>38</v>
      </c>
      <c r="M2578" t="s">
        <v>79</v>
      </c>
      <c r="Q2578">
        <v>183.4</v>
      </c>
      <c r="R2578" t="s">
        <v>94</v>
      </c>
      <c r="S2578">
        <v>30.230471999999999</v>
      </c>
      <c r="T2578">
        <v>-94.215889000000004</v>
      </c>
      <c r="U2578">
        <v>1.6781999999999999</v>
      </c>
      <c r="V2578">
        <v>1</v>
      </c>
      <c r="W2578">
        <v>3.33</v>
      </c>
      <c r="X2578">
        <v>3.33</v>
      </c>
      <c r="Y2578">
        <v>613.26850000000002</v>
      </c>
      <c r="Z2578">
        <v>48006043002</v>
      </c>
      <c r="AA2578">
        <v>841.32380117940011</v>
      </c>
      <c r="AB2578" t="s">
        <v>41</v>
      </c>
      <c r="AC2578" t="s">
        <v>54</v>
      </c>
      <c r="AD2578" t="s">
        <v>54</v>
      </c>
      <c r="AE2578" t="s">
        <v>73</v>
      </c>
      <c r="AF2578" t="s">
        <v>11759</v>
      </c>
    </row>
    <row r="2579" spans="1:32" x14ac:dyDescent="0.25">
      <c r="A2579" t="s">
        <v>11760</v>
      </c>
      <c r="B2579" t="s">
        <v>11761</v>
      </c>
      <c r="C2579" t="s">
        <v>11761</v>
      </c>
      <c r="D2579" t="s">
        <v>98</v>
      </c>
      <c r="E2579" t="s">
        <v>99</v>
      </c>
      <c r="F2579">
        <v>6</v>
      </c>
      <c r="G2579">
        <v>2022</v>
      </c>
      <c r="H2579" s="1">
        <v>44827.452004872684</v>
      </c>
      <c r="I2579" t="s">
        <v>8601</v>
      </c>
      <c r="J2579">
        <v>139.38</v>
      </c>
      <c r="K2579">
        <v>0</v>
      </c>
      <c r="L2579" t="s">
        <v>38</v>
      </c>
      <c r="M2579" t="s">
        <v>39</v>
      </c>
      <c r="N2579">
        <v>109.38</v>
      </c>
      <c r="Q2579">
        <v>30.01</v>
      </c>
      <c r="R2579" t="s">
        <v>52</v>
      </c>
      <c r="S2579">
        <v>29.696698999999999</v>
      </c>
      <c r="T2579">
        <v>-95.420277999999996</v>
      </c>
      <c r="U2579">
        <v>0.80358333299999996</v>
      </c>
      <c r="V2579">
        <v>1</v>
      </c>
      <c r="W2579">
        <v>2</v>
      </c>
      <c r="X2579">
        <v>0</v>
      </c>
      <c r="Y2579">
        <v>293.25299999999999</v>
      </c>
      <c r="AB2579" t="s">
        <v>41</v>
      </c>
      <c r="AC2579" t="s">
        <v>54</v>
      </c>
      <c r="AD2579" t="s">
        <v>54</v>
      </c>
      <c r="AE2579" t="s">
        <v>73</v>
      </c>
      <c r="AF2579" t="s">
        <v>11762</v>
      </c>
    </row>
    <row r="2580" spans="1:32" x14ac:dyDescent="0.25">
      <c r="A2580" t="s">
        <v>11763</v>
      </c>
      <c r="B2580" t="s">
        <v>11764</v>
      </c>
      <c r="C2580" t="s">
        <v>11765</v>
      </c>
      <c r="D2580" t="s">
        <v>11766</v>
      </c>
      <c r="E2580" t="s">
        <v>259</v>
      </c>
      <c r="F2580">
        <v>7</v>
      </c>
      <c r="G2580">
        <v>2022</v>
      </c>
      <c r="H2580" s="1">
        <v>44966.617264988425</v>
      </c>
      <c r="I2580" t="s">
        <v>8601</v>
      </c>
      <c r="J2580">
        <v>139</v>
      </c>
      <c r="K2580">
        <v>0</v>
      </c>
      <c r="L2580" t="s">
        <v>38</v>
      </c>
      <c r="M2580" t="s">
        <v>51</v>
      </c>
      <c r="N2580">
        <v>139</v>
      </c>
      <c r="R2580" t="s">
        <v>52</v>
      </c>
      <c r="S2580">
        <v>43.102499999999999</v>
      </c>
      <c r="T2580">
        <v>-93.407499999999999</v>
      </c>
      <c r="U2580">
        <v>0</v>
      </c>
      <c r="V2580">
        <v>1</v>
      </c>
      <c r="W2580">
        <v>9.4</v>
      </c>
      <c r="X2580">
        <v>5.7</v>
      </c>
      <c r="Y2580">
        <v>0</v>
      </c>
      <c r="Z2580">
        <v>19000158001</v>
      </c>
      <c r="AA2580">
        <v>1675.363413604</v>
      </c>
      <c r="AB2580" t="s">
        <v>41</v>
      </c>
      <c r="AC2580" t="s">
        <v>54</v>
      </c>
      <c r="AD2580" t="s">
        <v>54</v>
      </c>
      <c r="AE2580" t="s">
        <v>73</v>
      </c>
      <c r="AF2580" t="s">
        <v>11767</v>
      </c>
    </row>
    <row r="2581" spans="1:32" x14ac:dyDescent="0.25">
      <c r="A2581" t="s">
        <v>11768</v>
      </c>
      <c r="B2581" t="s">
        <v>11769</v>
      </c>
      <c r="C2581" t="s">
        <v>11770</v>
      </c>
      <c r="D2581" t="s">
        <v>6566</v>
      </c>
      <c r="E2581" t="s">
        <v>503</v>
      </c>
      <c r="F2581">
        <v>5</v>
      </c>
      <c r="G2581">
        <v>2022</v>
      </c>
      <c r="H2581" s="1">
        <v>44937.924216643522</v>
      </c>
      <c r="I2581" t="s">
        <v>8601</v>
      </c>
      <c r="J2581">
        <v>136.47</v>
      </c>
      <c r="K2581">
        <v>0</v>
      </c>
      <c r="L2581" t="s">
        <v>38</v>
      </c>
      <c r="M2581" t="s">
        <v>79</v>
      </c>
      <c r="Q2581">
        <v>136.47</v>
      </c>
      <c r="R2581" t="s">
        <v>52</v>
      </c>
      <c r="S2581">
        <v>43.604548000000001</v>
      </c>
      <c r="T2581">
        <v>-84.706699999999998</v>
      </c>
      <c r="U2581">
        <v>0</v>
      </c>
      <c r="V2581">
        <v>1</v>
      </c>
      <c r="W2581">
        <v>0.57999999999999996</v>
      </c>
      <c r="X2581">
        <v>0.57999999999999996</v>
      </c>
      <c r="Y2581">
        <v>0</v>
      </c>
      <c r="AB2581" t="s">
        <v>87</v>
      </c>
      <c r="AC2581" t="s">
        <v>72</v>
      </c>
      <c r="AD2581" t="s">
        <v>54</v>
      </c>
      <c r="AE2581" t="s">
        <v>73</v>
      </c>
      <c r="AF2581" t="s">
        <v>11771</v>
      </c>
    </row>
    <row r="2582" spans="1:32" x14ac:dyDescent="0.25">
      <c r="A2582" t="s">
        <v>11772</v>
      </c>
      <c r="B2582" t="s">
        <v>11773</v>
      </c>
      <c r="C2582" t="s">
        <v>11774</v>
      </c>
      <c r="D2582" t="s">
        <v>11775</v>
      </c>
      <c r="E2582" t="s">
        <v>117</v>
      </c>
      <c r="F2582">
        <v>5</v>
      </c>
      <c r="G2582">
        <v>2022</v>
      </c>
      <c r="H2582" s="1">
        <v>44971.435796053243</v>
      </c>
      <c r="I2582" t="s">
        <v>8601</v>
      </c>
      <c r="J2582">
        <v>136</v>
      </c>
      <c r="K2582">
        <v>0</v>
      </c>
      <c r="L2582" t="s">
        <v>38</v>
      </c>
      <c r="M2582" t="s">
        <v>51</v>
      </c>
      <c r="N2582">
        <v>176</v>
      </c>
      <c r="R2582" t="s">
        <v>52</v>
      </c>
      <c r="S2582">
        <v>38.52955</v>
      </c>
      <c r="T2582">
        <v>-89.980649999999997</v>
      </c>
      <c r="U2582">
        <v>2.8025000000000002</v>
      </c>
      <c r="V2582">
        <v>3</v>
      </c>
      <c r="W2582">
        <v>11.89</v>
      </c>
      <c r="X2582">
        <v>5.0149999999999997</v>
      </c>
      <c r="Y2582">
        <v>1022.43</v>
      </c>
      <c r="Z2582">
        <v>17000232001</v>
      </c>
      <c r="AA2582">
        <v>1373.98010387415</v>
      </c>
      <c r="AB2582" t="s">
        <v>41</v>
      </c>
      <c r="AC2582" t="s">
        <v>54</v>
      </c>
      <c r="AD2582" t="s">
        <v>54</v>
      </c>
      <c r="AE2582" t="s">
        <v>65</v>
      </c>
      <c r="AF2582" t="s">
        <v>11776</v>
      </c>
    </row>
    <row r="2583" spans="1:32" x14ac:dyDescent="0.25">
      <c r="A2583" t="s">
        <v>11777</v>
      </c>
      <c r="B2583" t="s">
        <v>11778</v>
      </c>
      <c r="C2583" t="s">
        <v>11779</v>
      </c>
      <c r="D2583" t="s">
        <v>11780</v>
      </c>
      <c r="E2583" t="s">
        <v>543</v>
      </c>
      <c r="F2583">
        <v>7</v>
      </c>
      <c r="G2583">
        <v>2022</v>
      </c>
      <c r="H2583" s="1">
        <v>44973.470977557874</v>
      </c>
      <c r="I2583" t="s">
        <v>8601</v>
      </c>
      <c r="J2583">
        <v>134.30000000000001</v>
      </c>
      <c r="K2583">
        <v>0</v>
      </c>
      <c r="L2583" t="s">
        <v>38</v>
      </c>
      <c r="M2583" t="s">
        <v>79</v>
      </c>
      <c r="Q2583">
        <v>134.30000000000001</v>
      </c>
      <c r="R2583" t="s">
        <v>94</v>
      </c>
      <c r="S2583">
        <v>38.739305999999999</v>
      </c>
      <c r="T2583">
        <v>-94.515949000000006</v>
      </c>
      <c r="U2583">
        <v>1.3314999999999999</v>
      </c>
      <c r="V2583">
        <v>1</v>
      </c>
      <c r="W2583">
        <v>0</v>
      </c>
      <c r="X2583">
        <v>0</v>
      </c>
      <c r="Y2583">
        <v>486.96499999999997</v>
      </c>
      <c r="Z2583">
        <v>29001213001</v>
      </c>
      <c r="AA2583">
        <v>746.62934736700004</v>
      </c>
      <c r="AB2583" t="s">
        <v>54</v>
      </c>
      <c r="AC2583" t="s">
        <v>54</v>
      </c>
      <c r="AD2583" t="s">
        <v>54</v>
      </c>
      <c r="AE2583" t="s">
        <v>73</v>
      </c>
      <c r="AF2583" t="s">
        <v>11781</v>
      </c>
    </row>
    <row r="2584" spans="1:32" x14ac:dyDescent="0.25">
      <c r="A2584" t="s">
        <v>11782</v>
      </c>
      <c r="B2584" t="s">
        <v>11783</v>
      </c>
      <c r="C2584" t="s">
        <v>11784</v>
      </c>
      <c r="D2584" t="s">
        <v>11785</v>
      </c>
      <c r="E2584" t="s">
        <v>36</v>
      </c>
      <c r="F2584">
        <v>9</v>
      </c>
      <c r="G2584">
        <v>2022</v>
      </c>
      <c r="H2584" s="1">
        <v>44978.728994895835</v>
      </c>
      <c r="I2584" t="s">
        <v>8601</v>
      </c>
      <c r="J2584">
        <v>134</v>
      </c>
      <c r="K2584">
        <v>0</v>
      </c>
      <c r="L2584" t="s">
        <v>38</v>
      </c>
      <c r="M2584" t="s">
        <v>79</v>
      </c>
      <c r="Q2584">
        <v>134</v>
      </c>
      <c r="R2584" t="s">
        <v>52</v>
      </c>
      <c r="S2584">
        <v>35.379984</v>
      </c>
      <c r="T2584">
        <v>-120.86008200000001</v>
      </c>
      <c r="U2584">
        <v>0</v>
      </c>
      <c r="V2584">
        <v>1</v>
      </c>
      <c r="W2584">
        <v>2.36</v>
      </c>
      <c r="X2584">
        <v>0</v>
      </c>
      <c r="Y2584">
        <v>0</v>
      </c>
      <c r="Z2584">
        <v>6003014001</v>
      </c>
      <c r="AA2584">
        <v>639.55177267143995</v>
      </c>
      <c r="AB2584" t="s">
        <v>407</v>
      </c>
      <c r="AC2584" t="s">
        <v>562</v>
      </c>
      <c r="AD2584" t="s">
        <v>54</v>
      </c>
      <c r="AE2584" t="s">
        <v>55</v>
      </c>
      <c r="AF2584" t="s">
        <v>11786</v>
      </c>
    </row>
    <row r="2585" spans="1:32" x14ac:dyDescent="0.25">
      <c r="A2585" t="s">
        <v>11787</v>
      </c>
      <c r="B2585" t="s">
        <v>11788</v>
      </c>
      <c r="C2585" t="s">
        <v>11788</v>
      </c>
      <c r="D2585" t="s">
        <v>10130</v>
      </c>
      <c r="E2585" t="s">
        <v>99</v>
      </c>
      <c r="F2585">
        <v>6</v>
      </c>
      <c r="G2585">
        <v>2022</v>
      </c>
      <c r="H2585" s="1">
        <v>44810.582278321759</v>
      </c>
      <c r="I2585" t="s">
        <v>8601</v>
      </c>
      <c r="J2585">
        <v>132.19</v>
      </c>
      <c r="K2585">
        <v>0</v>
      </c>
      <c r="L2585" t="s">
        <v>38</v>
      </c>
      <c r="M2585" t="s">
        <v>679</v>
      </c>
      <c r="O2585">
        <v>1</v>
      </c>
      <c r="R2585" t="s">
        <v>52</v>
      </c>
      <c r="S2585">
        <v>30.588645</v>
      </c>
      <c r="T2585">
        <v>-96.423464999999993</v>
      </c>
      <c r="U2585">
        <v>0.61583333299999998</v>
      </c>
      <c r="V2585">
        <v>1</v>
      </c>
      <c r="W2585">
        <v>4</v>
      </c>
      <c r="X2585">
        <v>2</v>
      </c>
      <c r="Y2585">
        <v>223.73</v>
      </c>
      <c r="AB2585" t="s">
        <v>41</v>
      </c>
      <c r="AC2585" t="s">
        <v>64</v>
      </c>
      <c r="AD2585" t="s">
        <v>43</v>
      </c>
      <c r="AE2585" t="s">
        <v>73</v>
      </c>
      <c r="AF2585" t="s">
        <v>11789</v>
      </c>
    </row>
    <row r="2586" spans="1:32" x14ac:dyDescent="0.25">
      <c r="A2586" t="s">
        <v>11790</v>
      </c>
      <c r="B2586" t="s">
        <v>11791</v>
      </c>
      <c r="C2586" t="s">
        <v>11792</v>
      </c>
      <c r="D2586" t="s">
        <v>11793</v>
      </c>
      <c r="E2586" t="s">
        <v>259</v>
      </c>
      <c r="F2586">
        <v>7</v>
      </c>
      <c r="G2586">
        <v>2022</v>
      </c>
      <c r="H2586" s="1">
        <v>44935.527354421298</v>
      </c>
      <c r="I2586" t="s">
        <v>8601</v>
      </c>
      <c r="J2586">
        <v>131.58000000000001</v>
      </c>
      <c r="K2586">
        <v>0</v>
      </c>
      <c r="L2586" t="s">
        <v>38</v>
      </c>
      <c r="M2586" t="s">
        <v>51</v>
      </c>
      <c r="N2586">
        <v>131.58000000000001</v>
      </c>
      <c r="R2586" t="s">
        <v>52</v>
      </c>
      <c r="S2586">
        <v>42.601666999999999</v>
      </c>
      <c r="T2586">
        <v>-95.179167000000007</v>
      </c>
      <c r="U2586">
        <v>0</v>
      </c>
      <c r="V2586">
        <v>1</v>
      </c>
      <c r="W2586">
        <v>8</v>
      </c>
      <c r="X2586">
        <v>5</v>
      </c>
      <c r="Y2586">
        <v>0</v>
      </c>
      <c r="Z2586">
        <v>19000823001</v>
      </c>
      <c r="AA2586">
        <v>761.19772487659986</v>
      </c>
      <c r="AB2586" t="s">
        <v>1420</v>
      </c>
      <c r="AC2586" t="s">
        <v>54</v>
      </c>
      <c r="AD2586" t="s">
        <v>54</v>
      </c>
      <c r="AE2586" t="s">
        <v>73</v>
      </c>
      <c r="AF2586" t="s">
        <v>11794</v>
      </c>
    </row>
    <row r="2587" spans="1:32" x14ac:dyDescent="0.25">
      <c r="A2587" t="s">
        <v>11795</v>
      </c>
      <c r="B2587" t="s">
        <v>11796</v>
      </c>
      <c r="C2587" t="s">
        <v>11797</v>
      </c>
      <c r="D2587" t="s">
        <v>7827</v>
      </c>
      <c r="E2587" t="s">
        <v>36</v>
      </c>
      <c r="F2587">
        <v>9</v>
      </c>
      <c r="G2587">
        <v>2022</v>
      </c>
      <c r="H2587" s="1">
        <v>44990.529417280093</v>
      </c>
      <c r="I2587" t="s">
        <v>8601</v>
      </c>
      <c r="J2587">
        <v>131.54</v>
      </c>
      <c r="K2587">
        <v>0</v>
      </c>
      <c r="L2587" t="s">
        <v>38</v>
      </c>
      <c r="M2587" t="s">
        <v>79</v>
      </c>
      <c r="Q2587">
        <v>131.54</v>
      </c>
      <c r="R2587" t="s">
        <v>86</v>
      </c>
      <c r="S2587">
        <v>35.131169999999997</v>
      </c>
      <c r="T2587">
        <v>-118.4461</v>
      </c>
      <c r="AB2587" t="s">
        <v>54</v>
      </c>
      <c r="AC2587" t="s">
        <v>54</v>
      </c>
      <c r="AD2587" t="s">
        <v>43</v>
      </c>
      <c r="AE2587" t="s">
        <v>73</v>
      </c>
      <c r="AF2587" t="s">
        <v>11798</v>
      </c>
    </row>
    <row r="2588" spans="1:32" x14ac:dyDescent="0.25">
      <c r="A2588" t="s">
        <v>11799</v>
      </c>
      <c r="B2588" t="s">
        <v>11800</v>
      </c>
      <c r="C2588" t="s">
        <v>11801</v>
      </c>
      <c r="D2588" t="s">
        <v>6750</v>
      </c>
      <c r="E2588" t="s">
        <v>85</v>
      </c>
      <c r="F2588">
        <v>2</v>
      </c>
      <c r="G2588">
        <v>2022</v>
      </c>
      <c r="H2588" s="1">
        <v>44985.360407048611</v>
      </c>
      <c r="I2588" t="s">
        <v>8601</v>
      </c>
      <c r="J2588">
        <v>128.49</v>
      </c>
      <c r="K2588">
        <v>0</v>
      </c>
      <c r="L2588" t="s">
        <v>38</v>
      </c>
      <c r="M2588" t="s">
        <v>679</v>
      </c>
      <c r="O2588">
        <v>128</v>
      </c>
      <c r="R2588" t="s">
        <v>52</v>
      </c>
      <c r="S2588">
        <v>42.140839999999997</v>
      </c>
      <c r="T2588">
        <v>-77.040260000000004</v>
      </c>
      <c r="U2588">
        <v>0</v>
      </c>
      <c r="V2588">
        <v>2</v>
      </c>
      <c r="W2588">
        <v>3.08</v>
      </c>
      <c r="X2588">
        <v>0</v>
      </c>
      <c r="Y2588">
        <v>0</v>
      </c>
      <c r="Z2588">
        <v>36008079001</v>
      </c>
      <c r="AA2588">
        <v>749.17881343117983</v>
      </c>
      <c r="AB2588" t="s">
        <v>53</v>
      </c>
      <c r="AC2588" t="s">
        <v>42</v>
      </c>
      <c r="AD2588" t="s">
        <v>54</v>
      </c>
      <c r="AE2588" t="s">
        <v>55</v>
      </c>
      <c r="AF2588" t="s">
        <v>11802</v>
      </c>
    </row>
    <row r="2589" spans="1:32" x14ac:dyDescent="0.25">
      <c r="A2589" t="s">
        <v>11803</v>
      </c>
      <c r="B2589" t="s">
        <v>11804</v>
      </c>
      <c r="C2589" t="s">
        <v>11805</v>
      </c>
      <c r="D2589" t="s">
        <v>11081</v>
      </c>
      <c r="E2589" t="s">
        <v>11082</v>
      </c>
      <c r="F2589">
        <v>9</v>
      </c>
      <c r="G2589">
        <v>2022</v>
      </c>
      <c r="H2589" s="1">
        <v>44974.8800328125</v>
      </c>
      <c r="I2589" t="s">
        <v>8601</v>
      </c>
      <c r="J2589">
        <v>125</v>
      </c>
      <c r="K2589">
        <v>0</v>
      </c>
      <c r="L2589" t="s">
        <v>38</v>
      </c>
      <c r="M2589" t="s">
        <v>79</v>
      </c>
      <c r="Q2589">
        <v>125</v>
      </c>
      <c r="R2589" t="s">
        <v>86</v>
      </c>
      <c r="S2589">
        <v>-14.283861</v>
      </c>
      <c r="T2589">
        <v>-170.67775</v>
      </c>
      <c r="U2589">
        <v>1.983333333</v>
      </c>
      <c r="V2589">
        <v>1</v>
      </c>
      <c r="W2589">
        <v>6</v>
      </c>
      <c r="X2589">
        <v>3</v>
      </c>
      <c r="Y2589">
        <v>722.3</v>
      </c>
      <c r="Z2589">
        <v>60000001001</v>
      </c>
      <c r="AB2589" t="s">
        <v>1292</v>
      </c>
      <c r="AC2589" t="s">
        <v>64</v>
      </c>
      <c r="AD2589" t="s">
        <v>54</v>
      </c>
      <c r="AE2589" t="s">
        <v>54</v>
      </c>
      <c r="AF2589" t="s">
        <v>11806</v>
      </c>
    </row>
    <row r="2590" spans="1:32" x14ac:dyDescent="0.25">
      <c r="A2590" t="s">
        <v>11807</v>
      </c>
      <c r="B2590" t="s">
        <v>11808</v>
      </c>
      <c r="C2590" t="s">
        <v>11809</v>
      </c>
      <c r="D2590" t="s">
        <v>11810</v>
      </c>
      <c r="E2590" t="s">
        <v>1719</v>
      </c>
      <c r="F2590">
        <v>7</v>
      </c>
      <c r="G2590">
        <v>2022</v>
      </c>
      <c r="H2590" s="1">
        <v>44991.523368240742</v>
      </c>
      <c r="I2590" t="s">
        <v>8601</v>
      </c>
      <c r="J2590">
        <v>123</v>
      </c>
      <c r="K2590">
        <v>1</v>
      </c>
      <c r="L2590" t="s">
        <v>51</v>
      </c>
      <c r="M2590" t="s">
        <v>51</v>
      </c>
      <c r="N2590">
        <v>87.29</v>
      </c>
      <c r="R2590" t="s">
        <v>52</v>
      </c>
      <c r="S2590">
        <v>37.541979298007099</v>
      </c>
      <c r="T2590">
        <v>-97.330239238549396</v>
      </c>
      <c r="U2590">
        <v>0.41013333299999999</v>
      </c>
      <c r="V2590">
        <v>1</v>
      </c>
      <c r="W2590">
        <v>2</v>
      </c>
      <c r="X2590">
        <v>0</v>
      </c>
      <c r="Y2590">
        <v>149.64410000000001</v>
      </c>
      <c r="Z2590">
        <v>20000142001</v>
      </c>
      <c r="AA2590">
        <v>521.54791484368002</v>
      </c>
      <c r="AB2590" t="s">
        <v>41</v>
      </c>
      <c r="AC2590" t="s">
        <v>54</v>
      </c>
      <c r="AD2590" t="s">
        <v>54</v>
      </c>
      <c r="AE2590" t="s">
        <v>73</v>
      </c>
      <c r="AF2590" t="s">
        <v>11811</v>
      </c>
    </row>
    <row r="2591" spans="1:32" x14ac:dyDescent="0.25">
      <c r="A2591" t="s">
        <v>11812</v>
      </c>
      <c r="B2591" t="s">
        <v>11813</v>
      </c>
      <c r="C2591" t="s">
        <v>11813</v>
      </c>
      <c r="D2591" t="s">
        <v>98</v>
      </c>
      <c r="E2591" t="s">
        <v>99</v>
      </c>
      <c r="F2591">
        <v>6</v>
      </c>
      <c r="G2591">
        <v>2022</v>
      </c>
      <c r="H2591" s="1">
        <v>44831.667018807872</v>
      </c>
      <c r="I2591" t="s">
        <v>8601</v>
      </c>
      <c r="J2591">
        <v>121.46</v>
      </c>
      <c r="K2591">
        <v>0</v>
      </c>
      <c r="L2591" t="s">
        <v>38</v>
      </c>
      <c r="M2591" t="s">
        <v>79</v>
      </c>
      <c r="Q2591">
        <v>121.46</v>
      </c>
      <c r="R2591" t="s">
        <v>52</v>
      </c>
      <c r="S2591">
        <v>29.859181</v>
      </c>
      <c r="T2591">
        <v>-95.581406999999999</v>
      </c>
      <c r="U2591">
        <v>0.663775</v>
      </c>
      <c r="V2591">
        <v>1</v>
      </c>
      <c r="W2591">
        <v>1</v>
      </c>
      <c r="X2591">
        <v>1</v>
      </c>
      <c r="Y2591">
        <v>242.35339999999999</v>
      </c>
      <c r="AB2591" t="s">
        <v>41</v>
      </c>
      <c r="AC2591" t="s">
        <v>54</v>
      </c>
      <c r="AD2591" t="s">
        <v>54</v>
      </c>
      <c r="AE2591" t="s">
        <v>73</v>
      </c>
      <c r="AF2591" t="s">
        <v>11814</v>
      </c>
    </row>
    <row r="2592" spans="1:32" x14ac:dyDescent="0.25">
      <c r="A2592" t="s">
        <v>11815</v>
      </c>
      <c r="B2592" t="s">
        <v>11816</v>
      </c>
      <c r="C2592" t="s">
        <v>11817</v>
      </c>
      <c r="D2592" t="s">
        <v>11818</v>
      </c>
      <c r="E2592" t="s">
        <v>192</v>
      </c>
      <c r="F2592">
        <v>4</v>
      </c>
      <c r="G2592">
        <v>2022</v>
      </c>
      <c r="H2592" s="1">
        <v>44971.616575185188</v>
      </c>
      <c r="I2592" t="s">
        <v>8601</v>
      </c>
      <c r="J2592">
        <v>120.76</v>
      </c>
      <c r="K2592">
        <v>0</v>
      </c>
      <c r="L2592" t="s">
        <v>38</v>
      </c>
      <c r="M2592" t="s">
        <v>51</v>
      </c>
      <c r="N2592">
        <v>120.76</v>
      </c>
      <c r="R2592" t="s">
        <v>52</v>
      </c>
      <c r="S2592">
        <v>32.5227</v>
      </c>
      <c r="T2592">
        <v>-86.2209</v>
      </c>
      <c r="U2592">
        <v>1.8460000000000001</v>
      </c>
      <c r="V2592">
        <v>1</v>
      </c>
      <c r="W2592">
        <v>4.5</v>
      </c>
      <c r="X2592">
        <v>1.9139999999999999</v>
      </c>
      <c r="Y2592">
        <v>673.36800000000005</v>
      </c>
      <c r="Z2592">
        <v>1000188003</v>
      </c>
      <c r="AA2592">
        <v>1110.8387851069999</v>
      </c>
      <c r="AB2592" t="s">
        <v>41</v>
      </c>
      <c r="AC2592" t="s">
        <v>54</v>
      </c>
      <c r="AD2592" t="s">
        <v>54</v>
      </c>
      <c r="AE2592" t="s">
        <v>73</v>
      </c>
      <c r="AF2592" t="s">
        <v>11819</v>
      </c>
    </row>
    <row r="2593" spans="1:32" x14ac:dyDescent="0.25">
      <c r="A2593" t="s">
        <v>11820</v>
      </c>
      <c r="B2593" t="s">
        <v>11821</v>
      </c>
      <c r="C2593" t="s">
        <v>11822</v>
      </c>
      <c r="D2593" t="s">
        <v>11823</v>
      </c>
      <c r="E2593" t="s">
        <v>259</v>
      </c>
      <c r="F2593">
        <v>7</v>
      </c>
      <c r="G2593">
        <v>2022</v>
      </c>
      <c r="H2593" s="1">
        <v>44944.444865729165</v>
      </c>
      <c r="I2593" t="s">
        <v>8601</v>
      </c>
      <c r="J2593">
        <v>120.24</v>
      </c>
      <c r="K2593">
        <v>0</v>
      </c>
      <c r="L2593" t="s">
        <v>38</v>
      </c>
      <c r="M2593" t="s">
        <v>51</v>
      </c>
      <c r="N2593">
        <v>120.24</v>
      </c>
      <c r="R2593" t="s">
        <v>52</v>
      </c>
      <c r="S2593">
        <v>41.313907</v>
      </c>
      <c r="T2593">
        <v>-92.622890999999996</v>
      </c>
      <c r="U2593">
        <v>0</v>
      </c>
      <c r="V2593">
        <v>1</v>
      </c>
      <c r="W2593">
        <v>3</v>
      </c>
      <c r="X2593">
        <v>2.5</v>
      </c>
      <c r="Y2593">
        <v>0</v>
      </c>
      <c r="Z2593">
        <v>19000649001</v>
      </c>
      <c r="AA2593">
        <v>477.29646815826999</v>
      </c>
      <c r="AB2593" t="s">
        <v>53</v>
      </c>
      <c r="AC2593" t="s">
        <v>562</v>
      </c>
      <c r="AD2593" t="s">
        <v>54</v>
      </c>
      <c r="AE2593" t="s">
        <v>54</v>
      </c>
      <c r="AF2593" t="s">
        <v>11824</v>
      </c>
    </row>
    <row r="2594" spans="1:32" x14ac:dyDescent="0.25">
      <c r="A2594" t="s">
        <v>11825</v>
      </c>
      <c r="B2594" t="s">
        <v>11826</v>
      </c>
      <c r="C2594" t="s">
        <v>11826</v>
      </c>
      <c r="D2594" t="s">
        <v>5832</v>
      </c>
      <c r="E2594" t="s">
        <v>99</v>
      </c>
      <c r="F2594">
        <v>6</v>
      </c>
      <c r="G2594">
        <v>2022</v>
      </c>
      <c r="H2594" s="1">
        <v>44812.468638078702</v>
      </c>
      <c r="I2594" t="s">
        <v>8601</v>
      </c>
      <c r="J2594">
        <v>120.04</v>
      </c>
      <c r="K2594">
        <v>0</v>
      </c>
      <c r="L2594" t="s">
        <v>38</v>
      </c>
      <c r="M2594" t="s">
        <v>79</v>
      </c>
      <c r="Q2594">
        <v>120.04</v>
      </c>
      <c r="R2594" t="s">
        <v>86</v>
      </c>
      <c r="S2594">
        <v>30.646305999999999</v>
      </c>
      <c r="T2594">
        <v>-95.595500000000001</v>
      </c>
      <c r="U2594">
        <v>1.2849999999999999</v>
      </c>
      <c r="V2594">
        <v>1</v>
      </c>
      <c r="W2594">
        <v>2.5</v>
      </c>
      <c r="X2594">
        <v>2.5</v>
      </c>
      <c r="Y2594">
        <v>468.8</v>
      </c>
      <c r="Z2594">
        <v>48006020004</v>
      </c>
      <c r="AA2594">
        <v>528.1036847229999</v>
      </c>
      <c r="AB2594" t="s">
        <v>41</v>
      </c>
      <c r="AC2594" t="s">
        <v>54</v>
      </c>
      <c r="AD2594" t="s">
        <v>54</v>
      </c>
      <c r="AE2594" t="s">
        <v>73</v>
      </c>
      <c r="AF2594" t="s">
        <v>11827</v>
      </c>
    </row>
    <row r="2595" spans="1:32" x14ac:dyDescent="0.25">
      <c r="A2595" t="s">
        <v>11828</v>
      </c>
      <c r="B2595" t="s">
        <v>11829</v>
      </c>
      <c r="C2595" t="s">
        <v>11830</v>
      </c>
      <c r="D2595" t="s">
        <v>5609</v>
      </c>
      <c r="E2595" t="s">
        <v>259</v>
      </c>
      <c r="F2595">
        <v>7</v>
      </c>
      <c r="G2595">
        <v>2022</v>
      </c>
      <c r="H2595" s="1">
        <v>45019.542295092593</v>
      </c>
      <c r="I2595" t="s">
        <v>8601</v>
      </c>
      <c r="J2595">
        <v>119</v>
      </c>
      <c r="K2595">
        <v>0</v>
      </c>
      <c r="L2595" t="s">
        <v>38</v>
      </c>
      <c r="M2595" t="s">
        <v>51</v>
      </c>
      <c r="N2595">
        <v>119</v>
      </c>
      <c r="R2595" t="s">
        <v>52</v>
      </c>
      <c r="S2595">
        <v>43.136944</v>
      </c>
      <c r="T2595">
        <v>-95.148332999999994</v>
      </c>
      <c r="U2595">
        <v>0</v>
      </c>
      <c r="V2595">
        <v>1</v>
      </c>
      <c r="W2595">
        <v>6.5</v>
      </c>
      <c r="X2595">
        <v>3.7</v>
      </c>
      <c r="Y2595">
        <v>0</v>
      </c>
      <c r="Z2595">
        <v>19000807001</v>
      </c>
      <c r="AA2595">
        <v>806.72390459409996</v>
      </c>
      <c r="AB2595" t="s">
        <v>53</v>
      </c>
      <c r="AC2595" t="s">
        <v>42</v>
      </c>
      <c r="AD2595" t="s">
        <v>54</v>
      </c>
      <c r="AE2595" t="s">
        <v>73</v>
      </c>
      <c r="AF2595" t="s">
        <v>11831</v>
      </c>
    </row>
    <row r="2596" spans="1:32" x14ac:dyDescent="0.25">
      <c r="A2596" t="s">
        <v>11832</v>
      </c>
      <c r="B2596" t="s">
        <v>11833</v>
      </c>
      <c r="C2596" t="s">
        <v>11834</v>
      </c>
      <c r="D2596" t="s">
        <v>2505</v>
      </c>
      <c r="E2596" t="s">
        <v>36</v>
      </c>
      <c r="F2596">
        <v>9</v>
      </c>
      <c r="G2596">
        <v>2022</v>
      </c>
      <c r="H2596" s="1">
        <v>44909.436811145832</v>
      </c>
      <c r="I2596" t="s">
        <v>8601</v>
      </c>
      <c r="J2596">
        <v>117.08</v>
      </c>
      <c r="K2596">
        <v>0</v>
      </c>
      <c r="L2596" t="s">
        <v>38</v>
      </c>
      <c r="M2596" t="s">
        <v>79</v>
      </c>
      <c r="Q2596">
        <v>117.08</v>
      </c>
      <c r="R2596" t="s">
        <v>52</v>
      </c>
      <c r="S2596">
        <v>40.466388999999999</v>
      </c>
      <c r="T2596">
        <v>-122.27500000000001</v>
      </c>
      <c r="U2596">
        <v>0.80916666699999995</v>
      </c>
      <c r="V2596">
        <v>1</v>
      </c>
      <c r="W2596">
        <v>2</v>
      </c>
      <c r="X2596">
        <v>0</v>
      </c>
      <c r="Y2596">
        <v>295.2</v>
      </c>
      <c r="Z2596">
        <v>6005023002</v>
      </c>
      <c r="AA2596">
        <v>626.44023291280007</v>
      </c>
      <c r="AB2596" t="s">
        <v>118</v>
      </c>
      <c r="AC2596" t="s">
        <v>54</v>
      </c>
      <c r="AD2596" t="s">
        <v>54</v>
      </c>
      <c r="AE2596" t="s">
        <v>438</v>
      </c>
      <c r="AF2596" t="s">
        <v>11835</v>
      </c>
    </row>
    <row r="2597" spans="1:32" x14ac:dyDescent="0.25">
      <c r="A2597" t="s">
        <v>11836</v>
      </c>
      <c r="B2597" t="s">
        <v>11837</v>
      </c>
      <c r="C2597" t="s">
        <v>11837</v>
      </c>
      <c r="D2597" t="s">
        <v>11838</v>
      </c>
      <c r="E2597" t="s">
        <v>99</v>
      </c>
      <c r="F2597">
        <v>6</v>
      </c>
      <c r="G2597">
        <v>2022</v>
      </c>
      <c r="H2597" s="1">
        <v>45050.436304756942</v>
      </c>
      <c r="I2597" t="s">
        <v>8601</v>
      </c>
      <c r="J2597">
        <v>116.89</v>
      </c>
      <c r="K2597">
        <v>0</v>
      </c>
      <c r="L2597" t="s">
        <v>38</v>
      </c>
      <c r="M2597" t="s">
        <v>79</v>
      </c>
      <c r="Q2597">
        <v>116.89</v>
      </c>
      <c r="R2597" t="s">
        <v>52</v>
      </c>
      <c r="S2597">
        <v>27.467222</v>
      </c>
      <c r="T2597">
        <v>-97.83</v>
      </c>
      <c r="U2597">
        <v>0.66666666699999999</v>
      </c>
      <c r="V2597">
        <v>1</v>
      </c>
      <c r="W2597">
        <v>1</v>
      </c>
      <c r="X2597">
        <v>1</v>
      </c>
      <c r="Y2597">
        <v>243.35</v>
      </c>
      <c r="Z2597">
        <v>48001219002</v>
      </c>
      <c r="AA2597">
        <v>273.15707830499997</v>
      </c>
      <c r="AB2597" t="s">
        <v>41</v>
      </c>
      <c r="AC2597" t="s">
        <v>64</v>
      </c>
      <c r="AD2597" t="s">
        <v>54</v>
      </c>
      <c r="AE2597" t="s">
        <v>73</v>
      </c>
      <c r="AF2597" t="s">
        <v>11839</v>
      </c>
    </row>
    <row r="2598" spans="1:32" x14ac:dyDescent="0.25">
      <c r="A2598" t="s">
        <v>11840</v>
      </c>
      <c r="B2598" t="s">
        <v>11841</v>
      </c>
      <c r="C2598" t="s">
        <v>11842</v>
      </c>
      <c r="D2598" t="s">
        <v>11843</v>
      </c>
      <c r="E2598" t="s">
        <v>36</v>
      </c>
      <c r="F2598">
        <v>9</v>
      </c>
      <c r="G2598">
        <v>2022</v>
      </c>
      <c r="H2598" s="1">
        <v>45000.706439618058</v>
      </c>
      <c r="I2598" t="s">
        <v>8601</v>
      </c>
      <c r="J2598">
        <v>116.20695000000001</v>
      </c>
      <c r="K2598">
        <v>0</v>
      </c>
      <c r="L2598" t="s">
        <v>38</v>
      </c>
      <c r="M2598" t="s">
        <v>79</v>
      </c>
      <c r="Q2598">
        <v>116.20695000000001</v>
      </c>
      <c r="R2598" t="s">
        <v>52</v>
      </c>
      <c r="S2598">
        <v>37.843305999999998</v>
      </c>
      <c r="T2598">
        <v>-122.47750000000001</v>
      </c>
      <c r="U2598">
        <v>1.504166667</v>
      </c>
      <c r="V2598">
        <v>2</v>
      </c>
      <c r="W2598">
        <v>6</v>
      </c>
      <c r="X2598">
        <v>0</v>
      </c>
      <c r="Y2598">
        <v>551.47</v>
      </c>
      <c r="AB2598" t="s">
        <v>53</v>
      </c>
      <c r="AC2598" t="s">
        <v>42</v>
      </c>
      <c r="AD2598" t="s">
        <v>54</v>
      </c>
      <c r="AE2598" t="s">
        <v>65</v>
      </c>
      <c r="AF2598" t="s">
        <v>11844</v>
      </c>
    </row>
    <row r="2599" spans="1:32" x14ac:dyDescent="0.25">
      <c r="A2599" t="s">
        <v>11845</v>
      </c>
      <c r="B2599" t="s">
        <v>11846</v>
      </c>
      <c r="C2599" t="s">
        <v>11847</v>
      </c>
      <c r="D2599" t="s">
        <v>3368</v>
      </c>
      <c r="E2599" t="s">
        <v>50</v>
      </c>
      <c r="F2599">
        <v>10</v>
      </c>
      <c r="G2599">
        <v>2022</v>
      </c>
      <c r="H2599" s="1">
        <v>44959.727013148149</v>
      </c>
      <c r="I2599" t="s">
        <v>8601</v>
      </c>
      <c r="J2599">
        <v>116.2</v>
      </c>
      <c r="K2599">
        <v>0</v>
      </c>
      <c r="L2599" t="s">
        <v>38</v>
      </c>
      <c r="M2599" t="s">
        <v>79</v>
      </c>
      <c r="Q2599">
        <v>116.2</v>
      </c>
      <c r="R2599" t="s">
        <v>94</v>
      </c>
      <c r="S2599">
        <v>44.918830999999997</v>
      </c>
      <c r="T2599">
        <v>-123.25484299999999</v>
      </c>
      <c r="U2599">
        <v>2.7708333330000001</v>
      </c>
      <c r="V2599">
        <v>1</v>
      </c>
      <c r="W2599">
        <v>2</v>
      </c>
      <c r="X2599">
        <v>0</v>
      </c>
      <c r="Y2599">
        <v>1014.23</v>
      </c>
      <c r="Z2599">
        <v>41000037001</v>
      </c>
      <c r="AA2599">
        <v>772.12400800880005</v>
      </c>
      <c r="AB2599" t="s">
        <v>118</v>
      </c>
      <c r="AC2599" t="s">
        <v>64</v>
      </c>
      <c r="AD2599" t="s">
        <v>54</v>
      </c>
      <c r="AE2599" t="s">
        <v>54</v>
      </c>
      <c r="AF2599" t="s">
        <v>11848</v>
      </c>
    </row>
    <row r="2600" spans="1:32" x14ac:dyDescent="0.25">
      <c r="A2600" t="s">
        <v>11849</v>
      </c>
      <c r="B2600" t="s">
        <v>11850</v>
      </c>
      <c r="C2600" t="s">
        <v>11851</v>
      </c>
      <c r="D2600" t="s">
        <v>4017</v>
      </c>
      <c r="E2600" t="s">
        <v>213</v>
      </c>
      <c r="F2600">
        <v>3</v>
      </c>
      <c r="G2600">
        <v>2022</v>
      </c>
      <c r="H2600" s="1">
        <v>44976.912322847224</v>
      </c>
      <c r="I2600" t="s">
        <v>8601</v>
      </c>
      <c r="J2600">
        <v>114.4</v>
      </c>
      <c r="K2600">
        <v>0</v>
      </c>
      <c r="L2600" t="s">
        <v>38</v>
      </c>
      <c r="M2600" t="s">
        <v>51</v>
      </c>
      <c r="N2600">
        <v>114.4</v>
      </c>
      <c r="R2600" t="s">
        <v>86</v>
      </c>
      <c r="S2600">
        <v>40.211224000000001</v>
      </c>
      <c r="T2600">
        <v>-77.025962000000007</v>
      </c>
      <c r="U2600">
        <v>0.66500000000000004</v>
      </c>
      <c r="V2600">
        <v>1</v>
      </c>
      <c r="W2600">
        <v>2.08</v>
      </c>
      <c r="X2600">
        <v>0</v>
      </c>
      <c r="Y2600">
        <v>242.905</v>
      </c>
      <c r="Z2600">
        <v>42003025001</v>
      </c>
      <c r="AA2600">
        <v>635.54546885630009</v>
      </c>
      <c r="AB2600" t="s">
        <v>53</v>
      </c>
      <c r="AC2600" t="s">
        <v>562</v>
      </c>
      <c r="AD2600" t="s">
        <v>43</v>
      </c>
      <c r="AE2600" t="s">
        <v>73</v>
      </c>
      <c r="AF2600" t="s">
        <v>11852</v>
      </c>
    </row>
    <row r="2601" spans="1:32" x14ac:dyDescent="0.25">
      <c r="A2601" t="s">
        <v>11853</v>
      </c>
      <c r="B2601" t="s">
        <v>11854</v>
      </c>
      <c r="C2601" t="s">
        <v>11855</v>
      </c>
      <c r="D2601" t="s">
        <v>11856</v>
      </c>
      <c r="E2601" t="s">
        <v>503</v>
      </c>
      <c r="F2601">
        <v>5</v>
      </c>
      <c r="G2601">
        <v>2022</v>
      </c>
      <c r="H2601" s="1">
        <v>44937.593022511574</v>
      </c>
      <c r="I2601" t="s">
        <v>8601</v>
      </c>
      <c r="J2601">
        <v>113.99</v>
      </c>
      <c r="K2601">
        <v>0</v>
      </c>
      <c r="L2601" t="s">
        <v>38</v>
      </c>
      <c r="M2601" t="s">
        <v>51</v>
      </c>
      <c r="N2601">
        <v>113.99</v>
      </c>
      <c r="R2601" t="s">
        <v>52</v>
      </c>
      <c r="S2601">
        <v>45.801034999999999</v>
      </c>
      <c r="T2601">
        <v>-88.056449000000001</v>
      </c>
      <c r="U2601">
        <v>2.1353333339999998</v>
      </c>
      <c r="V2601">
        <v>2</v>
      </c>
      <c r="W2601">
        <v>0</v>
      </c>
      <c r="X2601">
        <v>0</v>
      </c>
      <c r="Y2601">
        <v>493.04</v>
      </c>
      <c r="Z2601">
        <v>26003070001</v>
      </c>
      <c r="AA2601">
        <v>937.8393021805</v>
      </c>
      <c r="AB2601" t="s">
        <v>53</v>
      </c>
      <c r="AC2601" t="s">
        <v>42</v>
      </c>
      <c r="AD2601" t="s">
        <v>54</v>
      </c>
      <c r="AE2601" t="s">
        <v>54</v>
      </c>
      <c r="AF2601" t="s">
        <v>11857</v>
      </c>
    </row>
    <row r="2602" spans="1:32" x14ac:dyDescent="0.25">
      <c r="A2602" t="s">
        <v>5792</v>
      </c>
      <c r="B2602" t="s">
        <v>11858</v>
      </c>
      <c r="C2602" t="s">
        <v>11859</v>
      </c>
      <c r="D2602" t="s">
        <v>1729</v>
      </c>
      <c r="E2602" t="s">
        <v>543</v>
      </c>
      <c r="F2602">
        <v>7</v>
      </c>
      <c r="G2602">
        <v>2022</v>
      </c>
      <c r="H2602" s="1">
        <v>44951.632621643519</v>
      </c>
      <c r="I2602" t="s">
        <v>8601</v>
      </c>
      <c r="J2602">
        <v>113.91</v>
      </c>
      <c r="K2602">
        <v>0</v>
      </c>
      <c r="L2602" t="s">
        <v>38</v>
      </c>
      <c r="M2602" t="s">
        <v>51</v>
      </c>
      <c r="N2602">
        <v>113.91</v>
      </c>
      <c r="R2602" t="s">
        <v>52</v>
      </c>
      <c r="S2602">
        <v>37.777414</v>
      </c>
      <c r="T2602">
        <v>-90.398388999999995</v>
      </c>
      <c r="U2602">
        <v>2.2111000000000001</v>
      </c>
      <c r="V2602">
        <v>1</v>
      </c>
      <c r="W2602">
        <v>0</v>
      </c>
      <c r="X2602">
        <v>0</v>
      </c>
      <c r="Y2602">
        <v>802.73320000000001</v>
      </c>
      <c r="Z2602">
        <v>29003198001</v>
      </c>
      <c r="AA2602">
        <v>617.33499696929994</v>
      </c>
      <c r="AB2602" t="s">
        <v>118</v>
      </c>
      <c r="AC2602" t="s">
        <v>54</v>
      </c>
      <c r="AD2602" t="s">
        <v>54</v>
      </c>
      <c r="AE2602" t="s">
        <v>73</v>
      </c>
      <c r="AF2602" t="s">
        <v>11860</v>
      </c>
    </row>
    <row r="2603" spans="1:32" x14ac:dyDescent="0.25">
      <c r="A2603" t="s">
        <v>11861</v>
      </c>
      <c r="B2603" t="s">
        <v>11862</v>
      </c>
      <c r="C2603" t="s">
        <v>11862</v>
      </c>
      <c r="D2603" t="s">
        <v>9172</v>
      </c>
      <c r="E2603" t="s">
        <v>99</v>
      </c>
      <c r="F2603">
        <v>6</v>
      </c>
      <c r="G2603">
        <v>2022</v>
      </c>
      <c r="H2603" s="1">
        <v>44827.423550416665</v>
      </c>
      <c r="I2603" t="s">
        <v>8601</v>
      </c>
      <c r="J2603">
        <v>113.44</v>
      </c>
      <c r="K2603">
        <v>0</v>
      </c>
      <c r="L2603" t="s">
        <v>38</v>
      </c>
      <c r="M2603" t="s">
        <v>79</v>
      </c>
      <c r="Q2603">
        <v>113.44</v>
      </c>
      <c r="R2603" t="s">
        <v>94</v>
      </c>
      <c r="S2603">
        <v>27.671721999999999</v>
      </c>
      <c r="T2603">
        <v>-97.270036000000005</v>
      </c>
      <c r="U2603">
        <v>1.7725</v>
      </c>
      <c r="V2603">
        <v>1</v>
      </c>
      <c r="W2603">
        <v>3</v>
      </c>
      <c r="X2603">
        <v>3</v>
      </c>
      <c r="Y2603">
        <v>646.20000000000005</v>
      </c>
      <c r="Z2603">
        <v>48001203008</v>
      </c>
      <c r="AA2603">
        <v>946.94453812399979</v>
      </c>
      <c r="AB2603" t="s">
        <v>41</v>
      </c>
      <c r="AC2603" t="s">
        <v>54</v>
      </c>
      <c r="AD2603" t="s">
        <v>54</v>
      </c>
      <c r="AE2603" t="s">
        <v>73</v>
      </c>
      <c r="AF2603" t="s">
        <v>11863</v>
      </c>
    </row>
    <row r="2604" spans="1:32" x14ac:dyDescent="0.25">
      <c r="A2604" t="s">
        <v>11864</v>
      </c>
      <c r="B2604" t="s">
        <v>11865</v>
      </c>
      <c r="C2604" t="s">
        <v>11866</v>
      </c>
      <c r="D2604" t="s">
        <v>11867</v>
      </c>
      <c r="E2604" t="s">
        <v>1719</v>
      </c>
      <c r="F2604">
        <v>7</v>
      </c>
      <c r="G2604">
        <v>2022</v>
      </c>
      <c r="H2604" s="1">
        <v>44985.42810636574</v>
      </c>
      <c r="I2604" t="s">
        <v>8601</v>
      </c>
      <c r="J2604">
        <v>113</v>
      </c>
      <c r="K2604">
        <v>0</v>
      </c>
      <c r="L2604" t="s">
        <v>38</v>
      </c>
      <c r="M2604" t="s">
        <v>51</v>
      </c>
      <c r="N2604">
        <v>113</v>
      </c>
      <c r="R2604" t="s">
        <v>52</v>
      </c>
      <c r="S2604">
        <v>38.355983999999999</v>
      </c>
      <c r="T2604">
        <v>-97.655362999999994</v>
      </c>
      <c r="U2604">
        <v>0.221089167</v>
      </c>
      <c r="V2604">
        <v>1</v>
      </c>
      <c r="W2604">
        <v>2</v>
      </c>
      <c r="X2604">
        <v>0</v>
      </c>
      <c r="Y2604">
        <v>80.686040000000006</v>
      </c>
      <c r="Z2604">
        <v>20000511001</v>
      </c>
      <c r="AA2604">
        <v>697.27896855323013</v>
      </c>
      <c r="AB2604" t="s">
        <v>54</v>
      </c>
      <c r="AC2604" t="s">
        <v>72</v>
      </c>
      <c r="AD2604" t="s">
        <v>54</v>
      </c>
      <c r="AE2604" t="s">
        <v>73</v>
      </c>
      <c r="AF2604" t="s">
        <v>11868</v>
      </c>
    </row>
    <row r="2605" spans="1:32" x14ac:dyDescent="0.25">
      <c r="A2605" t="s">
        <v>11869</v>
      </c>
      <c r="B2605" t="s">
        <v>11870</v>
      </c>
      <c r="C2605" t="s">
        <v>11870</v>
      </c>
      <c r="D2605" t="s">
        <v>11871</v>
      </c>
      <c r="E2605" t="s">
        <v>99</v>
      </c>
      <c r="F2605">
        <v>6</v>
      </c>
      <c r="G2605">
        <v>2022</v>
      </c>
      <c r="H2605" s="1">
        <v>44803.502185555553</v>
      </c>
      <c r="I2605" t="s">
        <v>8601</v>
      </c>
      <c r="J2605">
        <v>112.8</v>
      </c>
      <c r="K2605">
        <v>0</v>
      </c>
      <c r="L2605" t="s">
        <v>38</v>
      </c>
      <c r="M2605" t="s">
        <v>79</v>
      </c>
      <c r="Q2605">
        <v>112.8</v>
      </c>
      <c r="R2605" t="s">
        <v>94</v>
      </c>
      <c r="S2605">
        <v>30.130472000000001</v>
      </c>
      <c r="T2605">
        <v>-94.031278</v>
      </c>
      <c r="U2605">
        <v>1.0833333329999999</v>
      </c>
      <c r="V2605">
        <v>1</v>
      </c>
      <c r="W2605">
        <v>0</v>
      </c>
      <c r="X2605">
        <v>3</v>
      </c>
      <c r="Y2605">
        <v>395.82100000000003</v>
      </c>
      <c r="Z2605">
        <v>48006178005</v>
      </c>
      <c r="AB2605" t="s">
        <v>41</v>
      </c>
      <c r="AC2605" t="s">
        <v>54</v>
      </c>
      <c r="AD2605" t="s">
        <v>54</v>
      </c>
      <c r="AE2605" t="s">
        <v>73</v>
      </c>
      <c r="AF2605" t="s">
        <v>11872</v>
      </c>
    </row>
    <row r="2606" spans="1:32" x14ac:dyDescent="0.25">
      <c r="A2606" t="s">
        <v>11873</v>
      </c>
      <c r="B2606" t="s">
        <v>11874</v>
      </c>
      <c r="C2606" t="s">
        <v>11875</v>
      </c>
      <c r="D2606" t="s">
        <v>1883</v>
      </c>
      <c r="E2606" t="s">
        <v>117</v>
      </c>
      <c r="F2606">
        <v>5</v>
      </c>
      <c r="G2606">
        <v>2022</v>
      </c>
      <c r="H2606" s="1">
        <v>44973.56783028935</v>
      </c>
      <c r="I2606" t="s">
        <v>8601</v>
      </c>
      <c r="J2606">
        <v>108</v>
      </c>
      <c r="K2606">
        <v>0</v>
      </c>
      <c r="L2606" t="s">
        <v>38</v>
      </c>
      <c r="M2606" t="s">
        <v>630</v>
      </c>
      <c r="N2606">
        <v>560</v>
      </c>
      <c r="O2606">
        <v>123</v>
      </c>
      <c r="R2606" t="s">
        <v>52</v>
      </c>
      <c r="S2606">
        <v>38.597439999999999</v>
      </c>
      <c r="T2606">
        <v>-89.962159999999997</v>
      </c>
      <c r="U2606">
        <v>2.8391666670000002</v>
      </c>
      <c r="V2606">
        <v>2</v>
      </c>
      <c r="W2606">
        <v>11.39</v>
      </c>
      <c r="X2606">
        <v>4.4000000000000004</v>
      </c>
      <c r="Y2606">
        <v>1034.93</v>
      </c>
      <c r="Z2606">
        <v>17000245002</v>
      </c>
      <c r="AA2606">
        <v>2474.8031294432999</v>
      </c>
      <c r="AB2606" t="s">
        <v>41</v>
      </c>
      <c r="AC2606" t="s">
        <v>54</v>
      </c>
      <c r="AD2606" t="s">
        <v>54</v>
      </c>
      <c r="AE2606" t="s">
        <v>73</v>
      </c>
      <c r="AF2606" t="s">
        <v>11876</v>
      </c>
    </row>
    <row r="2607" spans="1:32" x14ac:dyDescent="0.25">
      <c r="A2607" t="s">
        <v>11877</v>
      </c>
      <c r="B2607" t="s">
        <v>11878</v>
      </c>
      <c r="C2607" t="s">
        <v>11879</v>
      </c>
      <c r="D2607" t="s">
        <v>9609</v>
      </c>
      <c r="E2607" t="s">
        <v>543</v>
      </c>
      <c r="F2607">
        <v>7</v>
      </c>
      <c r="G2607">
        <v>2022</v>
      </c>
      <c r="H2607" s="1">
        <v>44938.600250914351</v>
      </c>
      <c r="I2607" t="s">
        <v>8601</v>
      </c>
      <c r="J2607">
        <v>106</v>
      </c>
      <c r="K2607">
        <v>0</v>
      </c>
      <c r="L2607" t="s">
        <v>38</v>
      </c>
      <c r="M2607" t="s">
        <v>51</v>
      </c>
      <c r="N2607">
        <v>104.17</v>
      </c>
      <c r="R2607" t="s">
        <v>52</v>
      </c>
      <c r="S2607">
        <v>38.226500000000001</v>
      </c>
      <c r="T2607">
        <v>-94.343444000000005</v>
      </c>
      <c r="U2607">
        <v>0.519416667</v>
      </c>
      <c r="V2607">
        <v>2</v>
      </c>
      <c r="W2607">
        <v>1.5</v>
      </c>
      <c r="X2607">
        <v>0.75</v>
      </c>
      <c r="Y2607">
        <v>189.39699999999999</v>
      </c>
      <c r="Z2607">
        <v>29002464001</v>
      </c>
      <c r="AA2607">
        <v>455.26179717500003</v>
      </c>
      <c r="AB2607" t="s">
        <v>41</v>
      </c>
      <c r="AC2607" t="s">
        <v>54</v>
      </c>
      <c r="AD2607" t="s">
        <v>54</v>
      </c>
      <c r="AE2607" t="s">
        <v>54</v>
      </c>
      <c r="AF2607" t="s">
        <v>11880</v>
      </c>
    </row>
    <row r="2608" spans="1:32" x14ac:dyDescent="0.25">
      <c r="A2608" t="s">
        <v>11881</v>
      </c>
      <c r="B2608" t="s">
        <v>11882</v>
      </c>
      <c r="C2608" t="s">
        <v>11883</v>
      </c>
      <c r="D2608" t="s">
        <v>11884</v>
      </c>
      <c r="E2608" t="s">
        <v>50</v>
      </c>
      <c r="F2608">
        <v>10</v>
      </c>
      <c r="G2608">
        <v>2022</v>
      </c>
      <c r="H2608" s="1">
        <v>44971.692301724535</v>
      </c>
      <c r="I2608" t="s">
        <v>8601</v>
      </c>
      <c r="J2608">
        <v>105.86</v>
      </c>
      <c r="K2608">
        <v>0</v>
      </c>
      <c r="L2608" t="s">
        <v>38</v>
      </c>
      <c r="M2608" t="s">
        <v>51</v>
      </c>
      <c r="N2608">
        <v>105.86</v>
      </c>
      <c r="R2608" t="s">
        <v>52</v>
      </c>
      <c r="S2608">
        <v>45.155901</v>
      </c>
      <c r="T2608">
        <v>-122.80584899999999</v>
      </c>
      <c r="U2608">
        <v>2.6091666670000002</v>
      </c>
      <c r="V2608">
        <v>1</v>
      </c>
      <c r="W2608">
        <v>3.33</v>
      </c>
      <c r="X2608">
        <v>0</v>
      </c>
      <c r="Y2608">
        <v>952.87</v>
      </c>
      <c r="Z2608">
        <v>41000036002</v>
      </c>
      <c r="AA2608">
        <v>1150.9018232584001</v>
      </c>
      <c r="AB2608" t="s">
        <v>53</v>
      </c>
      <c r="AC2608" t="s">
        <v>54</v>
      </c>
      <c r="AD2608" t="s">
        <v>54</v>
      </c>
      <c r="AE2608" t="s">
        <v>65</v>
      </c>
      <c r="AF2608" t="s">
        <v>11885</v>
      </c>
    </row>
    <row r="2609" spans="1:32" x14ac:dyDescent="0.25">
      <c r="A2609" t="s">
        <v>11886</v>
      </c>
      <c r="B2609" t="s">
        <v>11887</v>
      </c>
      <c r="C2609" t="s">
        <v>11888</v>
      </c>
      <c r="D2609" t="s">
        <v>4840</v>
      </c>
      <c r="E2609" t="s">
        <v>543</v>
      </c>
      <c r="F2609">
        <v>7</v>
      </c>
      <c r="G2609">
        <v>2022</v>
      </c>
      <c r="H2609" s="1">
        <v>44946.583227800926</v>
      </c>
      <c r="I2609" t="s">
        <v>8601</v>
      </c>
      <c r="J2609">
        <v>105.8</v>
      </c>
      <c r="K2609">
        <v>0</v>
      </c>
      <c r="L2609" t="s">
        <v>38</v>
      </c>
      <c r="M2609" t="s">
        <v>51</v>
      </c>
      <c r="N2609">
        <v>105.8</v>
      </c>
      <c r="R2609" t="s">
        <v>52</v>
      </c>
      <c r="S2609">
        <v>38.846823999999998</v>
      </c>
      <c r="T2609">
        <v>-91.124426999999997</v>
      </c>
      <c r="U2609">
        <v>1.84575</v>
      </c>
      <c r="V2609">
        <v>1</v>
      </c>
      <c r="W2609">
        <v>0</v>
      </c>
      <c r="X2609">
        <v>0</v>
      </c>
      <c r="Y2609">
        <v>672.03899999999999</v>
      </c>
      <c r="Z2609">
        <v>29002422001</v>
      </c>
      <c r="AA2609">
        <v>619.15604415799999</v>
      </c>
      <c r="AB2609" t="s">
        <v>41</v>
      </c>
      <c r="AC2609" t="s">
        <v>54</v>
      </c>
      <c r="AD2609" t="s">
        <v>54</v>
      </c>
      <c r="AE2609" t="s">
        <v>54</v>
      </c>
      <c r="AF2609" t="s">
        <v>11889</v>
      </c>
    </row>
    <row r="2610" spans="1:32" x14ac:dyDescent="0.25">
      <c r="A2610" t="s">
        <v>11890</v>
      </c>
      <c r="B2610" t="s">
        <v>11891</v>
      </c>
      <c r="C2610" t="s">
        <v>11891</v>
      </c>
      <c r="D2610" t="s">
        <v>5832</v>
      </c>
      <c r="E2610" t="s">
        <v>99</v>
      </c>
      <c r="F2610">
        <v>6</v>
      </c>
      <c r="G2610">
        <v>2022</v>
      </c>
      <c r="H2610" s="1">
        <v>44812.467621076386</v>
      </c>
      <c r="I2610" t="s">
        <v>8601</v>
      </c>
      <c r="J2610">
        <v>104.85</v>
      </c>
      <c r="K2610">
        <v>0</v>
      </c>
      <c r="L2610" t="s">
        <v>38</v>
      </c>
      <c r="M2610" t="s">
        <v>79</v>
      </c>
      <c r="Q2610">
        <v>104.85</v>
      </c>
      <c r="R2610" t="s">
        <v>86</v>
      </c>
      <c r="S2610">
        <v>30.645492000000001</v>
      </c>
      <c r="T2610">
        <v>-95.552466999999993</v>
      </c>
      <c r="U2610">
        <v>0.74166666699999995</v>
      </c>
      <c r="V2610">
        <v>1</v>
      </c>
      <c r="W2610">
        <v>1.6</v>
      </c>
      <c r="X2610">
        <v>1.6</v>
      </c>
      <c r="Y2610">
        <v>270.63</v>
      </c>
      <c r="Z2610">
        <v>48006020002</v>
      </c>
      <c r="AA2610">
        <v>582.73510038400002</v>
      </c>
      <c r="AB2610" t="s">
        <v>41</v>
      </c>
      <c r="AC2610" t="s">
        <v>54</v>
      </c>
      <c r="AD2610" t="s">
        <v>54</v>
      </c>
      <c r="AE2610" t="s">
        <v>73</v>
      </c>
      <c r="AF2610" t="s">
        <v>11892</v>
      </c>
    </row>
    <row r="2611" spans="1:32" x14ac:dyDescent="0.25">
      <c r="A2611" t="s">
        <v>11893</v>
      </c>
      <c r="B2611" t="s">
        <v>11894</v>
      </c>
      <c r="C2611" t="s">
        <v>11895</v>
      </c>
      <c r="D2611" t="s">
        <v>11896</v>
      </c>
      <c r="E2611" t="s">
        <v>85</v>
      </c>
      <c r="F2611">
        <v>2</v>
      </c>
      <c r="G2611">
        <v>2022</v>
      </c>
      <c r="H2611" s="1">
        <v>44984.542795590278</v>
      </c>
      <c r="I2611" t="s">
        <v>8601</v>
      </c>
      <c r="J2611">
        <v>104.7</v>
      </c>
      <c r="K2611">
        <v>0</v>
      </c>
      <c r="L2611" t="s">
        <v>38</v>
      </c>
      <c r="M2611" t="s">
        <v>39</v>
      </c>
      <c r="N2611">
        <v>104.7</v>
      </c>
      <c r="Q2611">
        <v>104.7</v>
      </c>
      <c r="R2611" t="s">
        <v>86</v>
      </c>
      <c r="S2611">
        <v>43.262259999999998</v>
      </c>
      <c r="T2611">
        <v>-73.582099999999997</v>
      </c>
      <c r="U2611">
        <v>2.028333333</v>
      </c>
      <c r="V2611">
        <v>1</v>
      </c>
      <c r="W2611">
        <v>2.5</v>
      </c>
      <c r="X2611">
        <v>0</v>
      </c>
      <c r="Y2611">
        <v>740.24</v>
      </c>
      <c r="Z2611">
        <v>36005053001</v>
      </c>
      <c r="AA2611">
        <v>834.95013601894993</v>
      </c>
      <c r="AB2611" t="s">
        <v>53</v>
      </c>
      <c r="AC2611" t="s">
        <v>64</v>
      </c>
      <c r="AD2611" t="s">
        <v>43</v>
      </c>
      <c r="AE2611" t="s">
        <v>73</v>
      </c>
      <c r="AF2611" t="s">
        <v>11897</v>
      </c>
    </row>
    <row r="2612" spans="1:32" x14ac:dyDescent="0.25">
      <c r="A2612" t="s">
        <v>11898</v>
      </c>
      <c r="B2612" t="s">
        <v>11899</v>
      </c>
      <c r="C2612" t="s">
        <v>11900</v>
      </c>
      <c r="D2612" t="s">
        <v>9442</v>
      </c>
      <c r="E2612" t="s">
        <v>36</v>
      </c>
      <c r="F2612">
        <v>9</v>
      </c>
      <c r="G2612">
        <v>2022</v>
      </c>
      <c r="H2612" s="1">
        <v>44965.531807812498</v>
      </c>
      <c r="I2612" t="s">
        <v>8601</v>
      </c>
      <c r="J2612">
        <v>103.64</v>
      </c>
      <c r="K2612">
        <v>0</v>
      </c>
      <c r="L2612" t="s">
        <v>38</v>
      </c>
      <c r="M2612" t="s">
        <v>51</v>
      </c>
      <c r="N2612">
        <v>103.64</v>
      </c>
      <c r="R2612" t="s">
        <v>86</v>
      </c>
      <c r="S2612">
        <v>34.413330000000002</v>
      </c>
      <c r="T2612">
        <v>-119.647631</v>
      </c>
      <c r="U2612">
        <v>0.66271428600000004</v>
      </c>
      <c r="V2612">
        <v>1</v>
      </c>
      <c r="W2612">
        <v>1.5</v>
      </c>
      <c r="X2612">
        <v>0</v>
      </c>
      <c r="Y2612">
        <v>242.3425714</v>
      </c>
      <c r="Z2612">
        <v>6003053001</v>
      </c>
      <c r="AA2612">
        <v>333.25163553210007</v>
      </c>
      <c r="AB2612" t="s">
        <v>41</v>
      </c>
      <c r="AC2612" t="s">
        <v>54</v>
      </c>
      <c r="AD2612" t="s">
        <v>54</v>
      </c>
      <c r="AE2612" t="s">
        <v>73</v>
      </c>
      <c r="AF2612" t="s">
        <v>11901</v>
      </c>
    </row>
    <row r="2613" spans="1:32" x14ac:dyDescent="0.25">
      <c r="A2613" t="s">
        <v>11902</v>
      </c>
      <c r="B2613" t="s">
        <v>11903</v>
      </c>
      <c r="C2613" t="s">
        <v>11904</v>
      </c>
      <c r="D2613" t="s">
        <v>11905</v>
      </c>
      <c r="E2613" t="s">
        <v>213</v>
      </c>
      <c r="F2613">
        <v>3</v>
      </c>
      <c r="G2613">
        <v>2022</v>
      </c>
      <c r="H2613" s="1">
        <v>44932.436812662039</v>
      </c>
      <c r="I2613" t="s">
        <v>8601</v>
      </c>
      <c r="J2613">
        <v>103.22</v>
      </c>
      <c r="K2613">
        <v>0</v>
      </c>
      <c r="L2613" t="s">
        <v>38</v>
      </c>
      <c r="M2613" t="s">
        <v>79</v>
      </c>
      <c r="Q2613">
        <v>103.22</v>
      </c>
      <c r="R2613" t="s">
        <v>94</v>
      </c>
      <c r="S2613">
        <v>41.408343000000002</v>
      </c>
      <c r="T2613">
        <v>-79.73142</v>
      </c>
      <c r="U2613">
        <v>1.207844108</v>
      </c>
      <c r="V2613">
        <v>1</v>
      </c>
      <c r="W2613">
        <v>4</v>
      </c>
      <c r="X2613">
        <v>0</v>
      </c>
      <c r="Y2613">
        <v>440.21624379999997</v>
      </c>
      <c r="Z2613">
        <v>42006005001</v>
      </c>
      <c r="AA2613">
        <v>670.14536544160012</v>
      </c>
      <c r="AB2613" t="s">
        <v>53</v>
      </c>
      <c r="AC2613" t="s">
        <v>42</v>
      </c>
      <c r="AD2613" t="s">
        <v>54</v>
      </c>
      <c r="AE2613" t="s">
        <v>65</v>
      </c>
      <c r="AF2613" t="s">
        <v>11906</v>
      </c>
    </row>
    <row r="2614" spans="1:32" x14ac:dyDescent="0.25">
      <c r="A2614" t="s">
        <v>11907</v>
      </c>
      <c r="B2614" t="s">
        <v>11908</v>
      </c>
      <c r="C2614" t="s">
        <v>11909</v>
      </c>
      <c r="D2614" t="s">
        <v>4616</v>
      </c>
      <c r="E2614" t="s">
        <v>136</v>
      </c>
      <c r="F2614">
        <v>4</v>
      </c>
      <c r="G2614">
        <v>2022</v>
      </c>
      <c r="H2614" s="1">
        <v>44974.652461805556</v>
      </c>
      <c r="I2614" t="s">
        <v>8601</v>
      </c>
      <c r="J2614">
        <v>103</v>
      </c>
      <c r="K2614">
        <v>0</v>
      </c>
      <c r="L2614" t="s">
        <v>38</v>
      </c>
      <c r="M2614" t="s">
        <v>51</v>
      </c>
      <c r="N2614">
        <v>103</v>
      </c>
      <c r="R2614" t="s">
        <v>52</v>
      </c>
      <c r="S2614">
        <v>35.418419999999998</v>
      </c>
      <c r="T2614">
        <v>-81.034679999999994</v>
      </c>
      <c r="Z2614">
        <v>37005507001</v>
      </c>
      <c r="AB2614" t="s">
        <v>41</v>
      </c>
      <c r="AC2614" t="s">
        <v>54</v>
      </c>
      <c r="AD2614" t="s">
        <v>54</v>
      </c>
      <c r="AE2614" t="s">
        <v>73</v>
      </c>
      <c r="AF2614" t="s">
        <v>11910</v>
      </c>
    </row>
    <row r="2615" spans="1:32" x14ac:dyDescent="0.25">
      <c r="A2615" t="s">
        <v>11911</v>
      </c>
      <c r="B2615" t="s">
        <v>11912</v>
      </c>
      <c r="C2615" t="s">
        <v>11912</v>
      </c>
      <c r="D2615" t="s">
        <v>5964</v>
      </c>
      <c r="E2615" t="s">
        <v>99</v>
      </c>
      <c r="F2615">
        <v>6</v>
      </c>
      <c r="G2615">
        <v>2022</v>
      </c>
      <c r="H2615" s="1">
        <v>44830.439979085648</v>
      </c>
      <c r="I2615" t="s">
        <v>8601</v>
      </c>
      <c r="J2615">
        <v>102.1</v>
      </c>
      <c r="K2615">
        <v>0</v>
      </c>
      <c r="L2615" t="s">
        <v>38</v>
      </c>
      <c r="M2615" t="s">
        <v>79</v>
      </c>
      <c r="Q2615">
        <v>102.1</v>
      </c>
      <c r="R2615" t="s">
        <v>94</v>
      </c>
      <c r="S2615">
        <v>32.498167000000002</v>
      </c>
      <c r="T2615">
        <v>-100.34397199999999</v>
      </c>
      <c r="U2615">
        <v>0.82550000000000001</v>
      </c>
      <c r="V2615">
        <v>1</v>
      </c>
      <c r="W2615">
        <v>2.2000000000000002</v>
      </c>
      <c r="X2615">
        <v>2.2000000000000002</v>
      </c>
      <c r="Y2615">
        <v>301.06700000000001</v>
      </c>
      <c r="Z2615">
        <v>48002030001</v>
      </c>
      <c r="AA2615">
        <v>801.26076302800004</v>
      </c>
      <c r="AB2615" t="s">
        <v>118</v>
      </c>
      <c r="AC2615" t="s">
        <v>54</v>
      </c>
      <c r="AD2615" t="s">
        <v>54</v>
      </c>
      <c r="AE2615" t="s">
        <v>73</v>
      </c>
      <c r="AF2615" t="s">
        <v>11913</v>
      </c>
    </row>
    <row r="2616" spans="1:32" x14ac:dyDescent="0.25">
      <c r="A2616" t="s">
        <v>11914</v>
      </c>
      <c r="B2616" t="s">
        <v>11915</v>
      </c>
      <c r="C2616" t="s">
        <v>11916</v>
      </c>
      <c r="D2616" t="s">
        <v>11917</v>
      </c>
      <c r="E2616" t="s">
        <v>543</v>
      </c>
      <c r="F2616">
        <v>7</v>
      </c>
      <c r="G2616">
        <v>2022</v>
      </c>
      <c r="H2616" s="1">
        <v>44953.55727878472</v>
      </c>
      <c r="I2616" t="s">
        <v>8601</v>
      </c>
      <c r="J2616">
        <v>102</v>
      </c>
      <c r="K2616">
        <v>0</v>
      </c>
      <c r="L2616" t="s">
        <v>38</v>
      </c>
      <c r="M2616" t="s">
        <v>51</v>
      </c>
      <c r="N2616">
        <v>105.99</v>
      </c>
      <c r="R2616" t="s">
        <v>52</v>
      </c>
      <c r="S2616">
        <v>36.893279</v>
      </c>
      <c r="T2616">
        <v>-94.373303000000007</v>
      </c>
      <c r="U2616">
        <v>2.3833333329999999</v>
      </c>
      <c r="V2616">
        <v>2</v>
      </c>
      <c r="W2616">
        <v>0</v>
      </c>
      <c r="X2616">
        <v>0</v>
      </c>
      <c r="Y2616">
        <v>869.1</v>
      </c>
      <c r="AB2616" t="s">
        <v>41</v>
      </c>
      <c r="AC2616" t="s">
        <v>54</v>
      </c>
      <c r="AD2616" t="s">
        <v>54</v>
      </c>
      <c r="AE2616" t="s">
        <v>73</v>
      </c>
      <c r="AF2616" t="s">
        <v>11918</v>
      </c>
    </row>
    <row r="2617" spans="1:32" x14ac:dyDescent="0.25">
      <c r="A2617" t="s">
        <v>11919</v>
      </c>
      <c r="B2617" t="s">
        <v>11920</v>
      </c>
      <c r="C2617" t="s">
        <v>11921</v>
      </c>
      <c r="D2617" t="s">
        <v>11922</v>
      </c>
      <c r="E2617" t="s">
        <v>726</v>
      </c>
      <c r="F2617">
        <v>6</v>
      </c>
      <c r="G2617">
        <v>2022</v>
      </c>
      <c r="H2617" s="1">
        <v>44956.437345104168</v>
      </c>
      <c r="I2617" t="s">
        <v>8601</v>
      </c>
      <c r="J2617">
        <v>101.7</v>
      </c>
      <c r="K2617">
        <v>0</v>
      </c>
      <c r="L2617" t="s">
        <v>38</v>
      </c>
      <c r="M2617" t="s">
        <v>51</v>
      </c>
      <c r="N2617">
        <v>112.1</v>
      </c>
      <c r="R2617" t="s">
        <v>52</v>
      </c>
      <c r="S2617">
        <v>36.2408</v>
      </c>
      <c r="T2617">
        <v>-93.080799999999996</v>
      </c>
      <c r="U2617">
        <v>2.2635833330000001</v>
      </c>
      <c r="V2617">
        <v>1</v>
      </c>
      <c r="W2617">
        <v>2.6</v>
      </c>
      <c r="X2617">
        <v>2.63</v>
      </c>
      <c r="Y2617">
        <v>826.06500000000005</v>
      </c>
      <c r="Z2617">
        <v>5000109001</v>
      </c>
      <c r="AA2617">
        <v>892.85943661960994</v>
      </c>
      <c r="AB2617" t="s">
        <v>41</v>
      </c>
      <c r="AC2617" t="s">
        <v>54</v>
      </c>
      <c r="AD2617" t="s">
        <v>54</v>
      </c>
      <c r="AE2617" t="s">
        <v>73</v>
      </c>
      <c r="AF2617" t="s">
        <v>11923</v>
      </c>
    </row>
    <row r="2618" spans="1:32" x14ac:dyDescent="0.25">
      <c r="A2618" t="s">
        <v>11924</v>
      </c>
      <c r="B2618" t="s">
        <v>11925</v>
      </c>
      <c r="C2618" t="s">
        <v>11925</v>
      </c>
      <c r="D2618" t="s">
        <v>3247</v>
      </c>
      <c r="E2618" t="s">
        <v>99</v>
      </c>
      <c r="F2618">
        <v>6</v>
      </c>
      <c r="G2618">
        <v>2022</v>
      </c>
      <c r="H2618" s="1">
        <v>44834.75852570602</v>
      </c>
      <c r="I2618" t="s">
        <v>8601</v>
      </c>
      <c r="J2618">
        <v>100.9</v>
      </c>
      <c r="K2618">
        <v>0</v>
      </c>
      <c r="L2618" t="s">
        <v>38</v>
      </c>
      <c r="M2618" t="s">
        <v>679</v>
      </c>
      <c r="O2618">
        <v>101</v>
      </c>
      <c r="R2618" t="s">
        <v>52</v>
      </c>
      <c r="S2618">
        <v>26.063300000000002</v>
      </c>
      <c r="T2618">
        <v>-97.221100000000007</v>
      </c>
      <c r="U2618">
        <v>0.97424999999999995</v>
      </c>
      <c r="V2618">
        <v>1</v>
      </c>
      <c r="W2618">
        <v>2.6</v>
      </c>
      <c r="X2618">
        <v>2.6</v>
      </c>
      <c r="Y2618">
        <v>355.69499999999999</v>
      </c>
      <c r="Z2618">
        <v>48001131003</v>
      </c>
      <c r="AA2618">
        <v>616.97078753156006</v>
      </c>
      <c r="AB2618" t="s">
        <v>118</v>
      </c>
      <c r="AC2618" t="s">
        <v>54</v>
      </c>
      <c r="AD2618" t="s">
        <v>54</v>
      </c>
      <c r="AE2618" t="s">
        <v>73</v>
      </c>
      <c r="AF2618" t="s">
        <v>11926</v>
      </c>
    </row>
    <row r="2619" spans="1:32" x14ac:dyDescent="0.25">
      <c r="A2619" t="s">
        <v>11927</v>
      </c>
      <c r="B2619" t="s">
        <v>11928</v>
      </c>
      <c r="C2619" t="s">
        <v>11929</v>
      </c>
      <c r="D2619" t="s">
        <v>11930</v>
      </c>
      <c r="E2619" t="s">
        <v>159</v>
      </c>
      <c r="F2619">
        <v>10</v>
      </c>
      <c r="G2619">
        <v>2022</v>
      </c>
      <c r="H2619" s="1">
        <v>44987.693997187504</v>
      </c>
      <c r="I2619" t="s">
        <v>8601</v>
      </c>
      <c r="J2619">
        <v>99</v>
      </c>
      <c r="K2619">
        <v>0</v>
      </c>
      <c r="L2619" t="s">
        <v>38</v>
      </c>
      <c r="M2619" t="s">
        <v>51</v>
      </c>
      <c r="N2619">
        <v>99</v>
      </c>
      <c r="R2619" t="s">
        <v>52</v>
      </c>
      <c r="S2619">
        <v>48.837747</v>
      </c>
      <c r="T2619">
        <v>-122.596554</v>
      </c>
      <c r="Z2619">
        <v>53000445001</v>
      </c>
      <c r="AA2619">
        <v>691.99793170599992</v>
      </c>
      <c r="AB2619" t="s">
        <v>41</v>
      </c>
      <c r="AC2619" t="s">
        <v>54</v>
      </c>
      <c r="AD2619" t="s">
        <v>54</v>
      </c>
      <c r="AE2619" t="s">
        <v>438</v>
      </c>
      <c r="AF2619" t="s">
        <v>11931</v>
      </c>
    </row>
    <row r="2620" spans="1:32" x14ac:dyDescent="0.25">
      <c r="A2620" t="s">
        <v>11932</v>
      </c>
      <c r="B2620" t="s">
        <v>11933</v>
      </c>
      <c r="C2620" t="s">
        <v>11934</v>
      </c>
      <c r="D2620" t="s">
        <v>11935</v>
      </c>
      <c r="E2620" t="s">
        <v>85</v>
      </c>
      <c r="F2620">
        <v>2</v>
      </c>
      <c r="G2620">
        <v>2022</v>
      </c>
      <c r="H2620" s="1">
        <v>44949.408201655089</v>
      </c>
      <c r="I2620" t="s">
        <v>8601</v>
      </c>
      <c r="J2620">
        <v>97.46</v>
      </c>
      <c r="K2620">
        <v>0</v>
      </c>
      <c r="L2620" t="s">
        <v>38</v>
      </c>
      <c r="M2620" t="s">
        <v>79</v>
      </c>
      <c r="Q2620">
        <v>97.46</v>
      </c>
      <c r="R2620" t="s">
        <v>94</v>
      </c>
      <c r="S2620">
        <v>41.964570000000002</v>
      </c>
      <c r="T2620">
        <v>-73.999290000000002</v>
      </c>
      <c r="U2620">
        <v>1.028841667</v>
      </c>
      <c r="V2620">
        <v>4</v>
      </c>
      <c r="W2620">
        <v>1.6</v>
      </c>
      <c r="X2620">
        <v>0</v>
      </c>
      <c r="Y2620">
        <v>375.20679999999999</v>
      </c>
      <c r="Z2620">
        <v>36003147001</v>
      </c>
      <c r="AA2620">
        <v>432.86291675399002</v>
      </c>
      <c r="AB2620" t="s">
        <v>53</v>
      </c>
      <c r="AC2620" t="s">
        <v>54</v>
      </c>
      <c r="AD2620" t="s">
        <v>54</v>
      </c>
      <c r="AE2620" t="s">
        <v>65</v>
      </c>
      <c r="AF2620" t="s">
        <v>11936</v>
      </c>
    </row>
    <row r="2621" spans="1:32" x14ac:dyDescent="0.25">
      <c r="A2621" t="s">
        <v>11937</v>
      </c>
      <c r="B2621" t="s">
        <v>11938</v>
      </c>
      <c r="C2621" t="s">
        <v>11939</v>
      </c>
      <c r="D2621" t="s">
        <v>11940</v>
      </c>
      <c r="E2621" t="s">
        <v>259</v>
      </c>
      <c r="F2621">
        <v>7</v>
      </c>
      <c r="G2621">
        <v>2022</v>
      </c>
      <c r="H2621" s="1">
        <v>44949.596996944441</v>
      </c>
      <c r="I2621" t="s">
        <v>8601</v>
      </c>
      <c r="J2621">
        <v>97.29</v>
      </c>
      <c r="K2621">
        <v>0</v>
      </c>
      <c r="L2621" t="s">
        <v>38</v>
      </c>
      <c r="M2621" t="s">
        <v>51</v>
      </c>
      <c r="N2621">
        <v>97.29</v>
      </c>
      <c r="R2621" t="s">
        <v>52</v>
      </c>
      <c r="S2621">
        <v>41.374586000000001</v>
      </c>
      <c r="T2621">
        <v>-92.917811999999998</v>
      </c>
      <c r="U2621">
        <v>0</v>
      </c>
      <c r="V2621">
        <v>1</v>
      </c>
      <c r="W2621">
        <v>5.5</v>
      </c>
      <c r="X2621">
        <v>3.4</v>
      </c>
      <c r="Y2621">
        <v>0</v>
      </c>
      <c r="Z2621">
        <v>19000672001</v>
      </c>
      <c r="AA2621">
        <v>697.46107327209995</v>
      </c>
      <c r="AB2621" t="s">
        <v>53</v>
      </c>
      <c r="AC2621" t="s">
        <v>42</v>
      </c>
      <c r="AD2621" t="s">
        <v>54</v>
      </c>
      <c r="AE2621" t="s">
        <v>55</v>
      </c>
      <c r="AF2621" t="s">
        <v>11941</v>
      </c>
    </row>
    <row r="2622" spans="1:32" x14ac:dyDescent="0.25">
      <c r="A2622" t="s">
        <v>11942</v>
      </c>
      <c r="B2622" t="s">
        <v>11943</v>
      </c>
      <c r="C2622" t="s">
        <v>11944</v>
      </c>
      <c r="D2622" t="s">
        <v>10251</v>
      </c>
      <c r="E2622" t="s">
        <v>117</v>
      </c>
      <c r="F2622">
        <v>5</v>
      </c>
      <c r="G2622">
        <v>2022</v>
      </c>
      <c r="H2622" s="1">
        <v>44945.58943670139</v>
      </c>
      <c r="I2622" t="s">
        <v>8601</v>
      </c>
      <c r="J2622">
        <v>97.2</v>
      </c>
      <c r="K2622">
        <v>0</v>
      </c>
      <c r="L2622" t="s">
        <v>38</v>
      </c>
      <c r="M2622" t="s">
        <v>51</v>
      </c>
      <c r="N2622">
        <v>89.3</v>
      </c>
      <c r="R2622" t="s">
        <v>52</v>
      </c>
      <c r="S2622">
        <v>42.25038</v>
      </c>
      <c r="T2622">
        <v>-88.301509999999993</v>
      </c>
      <c r="U2622">
        <v>0.34749999999999998</v>
      </c>
      <c r="V2622">
        <v>3</v>
      </c>
      <c r="W2622">
        <v>5</v>
      </c>
      <c r="X2622">
        <v>1.7</v>
      </c>
      <c r="Y2622">
        <v>126.836</v>
      </c>
      <c r="Z2622">
        <v>17000670003</v>
      </c>
      <c r="AA2622">
        <v>455.26179717500003</v>
      </c>
      <c r="AB2622" t="s">
        <v>41</v>
      </c>
      <c r="AC2622" t="s">
        <v>64</v>
      </c>
      <c r="AD2622" t="s">
        <v>54</v>
      </c>
      <c r="AE2622" t="s">
        <v>55</v>
      </c>
      <c r="AF2622" t="s">
        <v>11945</v>
      </c>
    </row>
    <row r="2623" spans="1:32" x14ac:dyDescent="0.25">
      <c r="A2623" t="s">
        <v>11946</v>
      </c>
      <c r="B2623" t="s">
        <v>11947</v>
      </c>
      <c r="C2623" t="s">
        <v>11947</v>
      </c>
      <c r="D2623" t="s">
        <v>11948</v>
      </c>
      <c r="E2623" t="s">
        <v>99</v>
      </c>
      <c r="F2623">
        <v>6</v>
      </c>
      <c r="G2623">
        <v>2022</v>
      </c>
      <c r="H2623" s="1">
        <v>44818.352413541666</v>
      </c>
      <c r="I2623" t="s">
        <v>8601</v>
      </c>
      <c r="J2623">
        <v>94</v>
      </c>
      <c r="K2623">
        <v>0</v>
      </c>
      <c r="L2623" t="s">
        <v>38</v>
      </c>
      <c r="M2623" t="s">
        <v>79</v>
      </c>
      <c r="Q2623">
        <v>92.8</v>
      </c>
      <c r="R2623" t="s">
        <v>52</v>
      </c>
      <c r="S2623">
        <v>29.76746</v>
      </c>
      <c r="T2623">
        <v>-95.251149999999996</v>
      </c>
      <c r="U2623">
        <v>0.79325000000000001</v>
      </c>
      <c r="V2623">
        <v>1</v>
      </c>
      <c r="W2623">
        <v>1.64</v>
      </c>
      <c r="X2623">
        <v>1.64</v>
      </c>
      <c r="Y2623">
        <v>289.09399999999999</v>
      </c>
      <c r="AB2623" t="s">
        <v>54</v>
      </c>
      <c r="AC2623" t="s">
        <v>64</v>
      </c>
      <c r="AD2623" t="s">
        <v>54</v>
      </c>
      <c r="AE2623" t="s">
        <v>54</v>
      </c>
      <c r="AF2623" t="s">
        <v>11949</v>
      </c>
    </row>
    <row r="2624" spans="1:32" x14ac:dyDescent="0.25">
      <c r="A2624" t="s">
        <v>3214</v>
      </c>
      <c r="B2624" t="s">
        <v>11950</v>
      </c>
      <c r="C2624" t="s">
        <v>11951</v>
      </c>
      <c r="D2624" t="s">
        <v>3217</v>
      </c>
      <c r="E2624" t="s">
        <v>543</v>
      </c>
      <c r="F2624">
        <v>7</v>
      </c>
      <c r="G2624">
        <v>2022</v>
      </c>
      <c r="H2624" s="1">
        <v>44985.44644670139</v>
      </c>
      <c r="I2624" t="s">
        <v>8601</v>
      </c>
      <c r="J2624">
        <v>88.4</v>
      </c>
      <c r="K2624">
        <v>0</v>
      </c>
      <c r="L2624" t="s">
        <v>38</v>
      </c>
      <c r="M2624" t="s">
        <v>51</v>
      </c>
      <c r="R2624" t="s">
        <v>86</v>
      </c>
      <c r="S2624">
        <v>38.807526000000003</v>
      </c>
      <c r="T2624">
        <v>-93.654030000000006</v>
      </c>
      <c r="U2624">
        <v>0.96341666699999995</v>
      </c>
      <c r="V2624">
        <v>1</v>
      </c>
      <c r="W2624">
        <v>0</v>
      </c>
      <c r="X2624">
        <v>0</v>
      </c>
      <c r="Y2624">
        <v>351.52199999999999</v>
      </c>
      <c r="Z2624">
        <v>29001027002</v>
      </c>
      <c r="AA2624">
        <v>464.3670331185001</v>
      </c>
      <c r="AB2624" t="s">
        <v>118</v>
      </c>
      <c r="AC2624" t="s">
        <v>144</v>
      </c>
      <c r="AD2624" t="s">
        <v>54</v>
      </c>
      <c r="AE2624" t="s">
        <v>54</v>
      </c>
      <c r="AF2624" t="s">
        <v>11952</v>
      </c>
    </row>
    <row r="2625" spans="1:32" x14ac:dyDescent="0.25">
      <c r="A2625" t="s">
        <v>11953</v>
      </c>
      <c r="B2625" t="s">
        <v>11954</v>
      </c>
      <c r="C2625" t="s">
        <v>11954</v>
      </c>
      <c r="D2625" t="s">
        <v>9172</v>
      </c>
      <c r="E2625" t="s">
        <v>99</v>
      </c>
      <c r="F2625">
        <v>6</v>
      </c>
      <c r="G2625">
        <v>2022</v>
      </c>
      <c r="H2625" s="1">
        <v>44827.424805451388</v>
      </c>
      <c r="I2625" t="s">
        <v>8601</v>
      </c>
      <c r="J2625">
        <v>84.9</v>
      </c>
      <c r="K2625">
        <v>0</v>
      </c>
      <c r="L2625" t="s">
        <v>38</v>
      </c>
      <c r="M2625" t="s">
        <v>79</v>
      </c>
      <c r="Q2625">
        <v>84.9</v>
      </c>
      <c r="R2625" t="s">
        <v>94</v>
      </c>
      <c r="S2625">
        <v>27.603083000000002</v>
      </c>
      <c r="T2625">
        <v>-97.250944000000004</v>
      </c>
      <c r="U2625">
        <v>1.27</v>
      </c>
      <c r="V2625">
        <v>1</v>
      </c>
      <c r="W2625">
        <v>2.5</v>
      </c>
      <c r="X2625">
        <v>2.5</v>
      </c>
      <c r="Y2625">
        <v>463.62</v>
      </c>
      <c r="Z2625">
        <v>48001203009</v>
      </c>
      <c r="AA2625">
        <v>668.32431825290007</v>
      </c>
      <c r="AB2625" t="s">
        <v>41</v>
      </c>
      <c r="AC2625" t="s">
        <v>54</v>
      </c>
      <c r="AD2625" t="s">
        <v>54</v>
      </c>
      <c r="AE2625" t="s">
        <v>73</v>
      </c>
      <c r="AF2625" t="s">
        <v>11955</v>
      </c>
    </row>
    <row r="2626" spans="1:32" x14ac:dyDescent="0.25">
      <c r="A2626" t="s">
        <v>11956</v>
      </c>
      <c r="B2626" t="s">
        <v>11957</v>
      </c>
      <c r="C2626" t="s">
        <v>11957</v>
      </c>
      <c r="D2626" t="s">
        <v>11958</v>
      </c>
      <c r="E2626" t="s">
        <v>99</v>
      </c>
      <c r="F2626">
        <v>6</v>
      </c>
      <c r="G2626">
        <v>2022</v>
      </c>
      <c r="H2626" s="1">
        <v>44824.274922557874</v>
      </c>
      <c r="I2626" t="s">
        <v>8601</v>
      </c>
      <c r="J2626">
        <v>83.19</v>
      </c>
      <c r="K2626">
        <v>0</v>
      </c>
      <c r="L2626" t="s">
        <v>38</v>
      </c>
      <c r="M2626" t="s">
        <v>79</v>
      </c>
      <c r="Q2626">
        <v>83.19</v>
      </c>
      <c r="R2626" t="s">
        <v>52</v>
      </c>
      <c r="S2626">
        <v>28.525271</v>
      </c>
      <c r="T2626">
        <v>-99.850359999999995</v>
      </c>
      <c r="U2626">
        <v>0.57716666699999997</v>
      </c>
      <c r="V2626">
        <v>1</v>
      </c>
      <c r="W2626">
        <v>0.95</v>
      </c>
      <c r="X2626">
        <v>0.95</v>
      </c>
      <c r="Y2626">
        <v>211.33099999999999</v>
      </c>
      <c r="Z2626">
        <v>48001128001</v>
      </c>
      <c r="AB2626" t="s">
        <v>41</v>
      </c>
      <c r="AC2626" t="s">
        <v>54</v>
      </c>
      <c r="AD2626" t="s">
        <v>54</v>
      </c>
      <c r="AE2626" t="s">
        <v>73</v>
      </c>
      <c r="AF2626" t="s">
        <v>11959</v>
      </c>
    </row>
    <row r="2627" spans="1:32" x14ac:dyDescent="0.25">
      <c r="A2627" t="s">
        <v>11960</v>
      </c>
      <c r="B2627" t="s">
        <v>11961</v>
      </c>
      <c r="C2627" t="s">
        <v>11962</v>
      </c>
      <c r="D2627" t="s">
        <v>7478</v>
      </c>
      <c r="E2627" t="s">
        <v>259</v>
      </c>
      <c r="F2627">
        <v>7</v>
      </c>
      <c r="G2627">
        <v>2022</v>
      </c>
      <c r="H2627" s="1">
        <v>44964.506157870368</v>
      </c>
      <c r="I2627" t="s">
        <v>8601</v>
      </c>
      <c r="J2627">
        <v>82.97</v>
      </c>
      <c r="K2627">
        <v>0</v>
      </c>
      <c r="L2627" t="s">
        <v>38</v>
      </c>
      <c r="M2627" t="s">
        <v>51</v>
      </c>
      <c r="N2627">
        <v>82.97</v>
      </c>
      <c r="R2627" t="s">
        <v>52</v>
      </c>
      <c r="S2627">
        <v>42.710799999999999</v>
      </c>
      <c r="T2627">
        <v>-92.464699999999993</v>
      </c>
      <c r="U2627">
        <v>0</v>
      </c>
      <c r="V2627">
        <v>1</v>
      </c>
      <c r="W2627">
        <v>3.8</v>
      </c>
      <c r="X2627">
        <v>2.33</v>
      </c>
      <c r="Y2627">
        <v>0</v>
      </c>
      <c r="Z2627">
        <v>19000899001</v>
      </c>
      <c r="AA2627">
        <v>611.87185540320002</v>
      </c>
      <c r="AB2627" t="s">
        <v>53</v>
      </c>
      <c r="AC2627" t="s">
        <v>42</v>
      </c>
      <c r="AD2627" t="s">
        <v>54</v>
      </c>
      <c r="AE2627" t="s">
        <v>44</v>
      </c>
      <c r="AF2627" t="s">
        <v>11963</v>
      </c>
    </row>
    <row r="2628" spans="1:32" x14ac:dyDescent="0.25">
      <c r="A2628" t="s">
        <v>11964</v>
      </c>
      <c r="B2628" t="s">
        <v>11965</v>
      </c>
      <c r="C2628" t="s">
        <v>11966</v>
      </c>
      <c r="D2628" t="s">
        <v>11967</v>
      </c>
      <c r="E2628" t="s">
        <v>1023</v>
      </c>
      <c r="F2628">
        <v>8</v>
      </c>
      <c r="G2628">
        <v>2022</v>
      </c>
      <c r="H2628" s="1">
        <v>44937.638012199073</v>
      </c>
      <c r="I2628" t="s">
        <v>8601</v>
      </c>
      <c r="J2628">
        <v>81.515000000000001</v>
      </c>
      <c r="K2628">
        <v>0</v>
      </c>
      <c r="L2628" t="s">
        <v>38</v>
      </c>
      <c r="M2628" t="s">
        <v>79</v>
      </c>
      <c r="Q2628">
        <v>81.515000000000001</v>
      </c>
      <c r="R2628" t="s">
        <v>214</v>
      </c>
      <c r="S2628">
        <v>39.176679999999998</v>
      </c>
      <c r="T2628">
        <v>-108.77567999999999</v>
      </c>
      <c r="U2628">
        <v>0.91516666700000004</v>
      </c>
      <c r="V2628">
        <v>1</v>
      </c>
      <c r="W2628">
        <v>2.33</v>
      </c>
      <c r="X2628">
        <v>0</v>
      </c>
      <c r="Y2628">
        <v>334.14299999999997</v>
      </c>
      <c r="Z2628">
        <v>8209000122</v>
      </c>
      <c r="AA2628">
        <v>455.26179717500003</v>
      </c>
      <c r="AB2628" t="s">
        <v>1420</v>
      </c>
      <c r="AC2628" t="s">
        <v>54</v>
      </c>
      <c r="AD2628" t="s">
        <v>215</v>
      </c>
      <c r="AE2628" t="s">
        <v>73</v>
      </c>
      <c r="AF2628" t="s">
        <v>11968</v>
      </c>
    </row>
    <row r="2629" spans="1:32" x14ac:dyDescent="0.25">
      <c r="A2629" t="s">
        <v>11969</v>
      </c>
      <c r="B2629" t="s">
        <v>11970</v>
      </c>
      <c r="C2629" t="s">
        <v>11971</v>
      </c>
      <c r="D2629" t="s">
        <v>10264</v>
      </c>
      <c r="E2629" t="s">
        <v>1948</v>
      </c>
      <c r="F2629">
        <v>6</v>
      </c>
      <c r="G2629">
        <v>2022</v>
      </c>
      <c r="H2629" s="1">
        <v>44977.415133449074</v>
      </c>
      <c r="I2629" t="s">
        <v>8601</v>
      </c>
      <c r="J2629">
        <v>78.2</v>
      </c>
      <c r="K2629">
        <v>0</v>
      </c>
      <c r="L2629" t="s">
        <v>38</v>
      </c>
      <c r="M2629" t="s">
        <v>79</v>
      </c>
      <c r="Q2629">
        <v>78.2</v>
      </c>
      <c r="R2629" t="s">
        <v>52</v>
      </c>
      <c r="S2629">
        <v>30.125209000000002</v>
      </c>
      <c r="T2629">
        <v>-93.289597999999998</v>
      </c>
      <c r="U2629">
        <v>2.3174999999999999</v>
      </c>
      <c r="V2629">
        <v>1</v>
      </c>
      <c r="W2629">
        <v>4.95</v>
      </c>
      <c r="X2629">
        <v>2.5</v>
      </c>
      <c r="Y2629">
        <v>847.35</v>
      </c>
      <c r="Z2629">
        <v>22000715005</v>
      </c>
      <c r="AA2629">
        <v>2103.3095029485003</v>
      </c>
      <c r="AB2629" t="s">
        <v>41</v>
      </c>
      <c r="AC2629" t="s">
        <v>54</v>
      </c>
      <c r="AD2629" t="s">
        <v>54</v>
      </c>
      <c r="AE2629" t="s">
        <v>73</v>
      </c>
      <c r="AF2629" t="s">
        <v>11972</v>
      </c>
    </row>
    <row r="2630" spans="1:32" x14ac:dyDescent="0.25">
      <c r="A2630" t="s">
        <v>11973</v>
      </c>
      <c r="B2630" t="s">
        <v>11974</v>
      </c>
      <c r="C2630" t="s">
        <v>11975</v>
      </c>
      <c r="D2630" t="s">
        <v>11443</v>
      </c>
      <c r="E2630" t="s">
        <v>117</v>
      </c>
      <c r="F2630">
        <v>5</v>
      </c>
      <c r="G2630">
        <v>2022</v>
      </c>
      <c r="H2630" s="1">
        <v>44958.56377291667</v>
      </c>
      <c r="I2630" t="s">
        <v>8601</v>
      </c>
      <c r="J2630">
        <v>76.2</v>
      </c>
      <c r="K2630">
        <v>0</v>
      </c>
      <c r="L2630" t="s">
        <v>38</v>
      </c>
      <c r="M2630" t="s">
        <v>79</v>
      </c>
      <c r="Q2630">
        <v>76.2</v>
      </c>
      <c r="R2630" t="s">
        <v>52</v>
      </c>
      <c r="S2630">
        <v>40.708469999999998</v>
      </c>
      <c r="T2630">
        <v>-89.533569999999997</v>
      </c>
      <c r="U2630">
        <v>0.828333333</v>
      </c>
      <c r="V2630">
        <v>3</v>
      </c>
      <c r="W2630">
        <v>2.4</v>
      </c>
      <c r="X2630">
        <v>1.2</v>
      </c>
      <c r="Y2630">
        <v>302.81</v>
      </c>
      <c r="Z2630">
        <v>17000323003</v>
      </c>
      <c r="AA2630">
        <v>387.88305119310002</v>
      </c>
      <c r="AB2630" t="s">
        <v>41</v>
      </c>
      <c r="AC2630" t="s">
        <v>54</v>
      </c>
      <c r="AD2630" t="s">
        <v>54</v>
      </c>
      <c r="AE2630" t="s">
        <v>73</v>
      </c>
      <c r="AF2630" t="s">
        <v>11976</v>
      </c>
    </row>
    <row r="2631" spans="1:32" x14ac:dyDescent="0.25">
      <c r="A2631" t="s">
        <v>11977</v>
      </c>
      <c r="B2631" t="s">
        <v>11978</v>
      </c>
      <c r="C2631" t="s">
        <v>11979</v>
      </c>
      <c r="D2631" t="s">
        <v>11980</v>
      </c>
      <c r="E2631" t="s">
        <v>111</v>
      </c>
      <c r="F2631">
        <v>4</v>
      </c>
      <c r="G2631">
        <v>2022</v>
      </c>
      <c r="H2631" s="1">
        <v>44938.541023564816</v>
      </c>
      <c r="I2631" t="s">
        <v>8601</v>
      </c>
      <c r="J2631">
        <v>75</v>
      </c>
      <c r="K2631">
        <v>0</v>
      </c>
      <c r="L2631" t="s">
        <v>38</v>
      </c>
      <c r="M2631" t="s">
        <v>679</v>
      </c>
      <c r="O2631">
        <v>75</v>
      </c>
      <c r="R2631" t="s">
        <v>52</v>
      </c>
      <c r="S2631">
        <v>31.977972000000001</v>
      </c>
      <c r="T2631">
        <v>-83.806167000000002</v>
      </c>
      <c r="U2631">
        <v>2.338333333</v>
      </c>
      <c r="V2631">
        <v>1</v>
      </c>
      <c r="W2631">
        <v>5</v>
      </c>
      <c r="X2631">
        <v>3.91</v>
      </c>
      <c r="Y2631">
        <v>852.14</v>
      </c>
      <c r="Z2631">
        <v>13000199001</v>
      </c>
      <c r="AA2631">
        <v>1342.1117780719001</v>
      </c>
      <c r="AB2631" t="s">
        <v>41</v>
      </c>
      <c r="AC2631" t="s">
        <v>54</v>
      </c>
      <c r="AD2631" t="s">
        <v>54</v>
      </c>
      <c r="AE2631" t="s">
        <v>55</v>
      </c>
      <c r="AF2631" t="s">
        <v>11981</v>
      </c>
    </row>
    <row r="2632" spans="1:32" x14ac:dyDescent="0.25">
      <c r="A2632" t="s">
        <v>11518</v>
      </c>
      <c r="B2632" t="s">
        <v>11982</v>
      </c>
      <c r="C2632" t="s">
        <v>11983</v>
      </c>
      <c r="D2632" t="s">
        <v>11521</v>
      </c>
      <c r="E2632" t="s">
        <v>543</v>
      </c>
      <c r="F2632">
        <v>7</v>
      </c>
      <c r="G2632">
        <v>2022</v>
      </c>
      <c r="H2632" s="1">
        <v>44970.472041516201</v>
      </c>
      <c r="I2632" t="s">
        <v>8601</v>
      </c>
      <c r="J2632">
        <v>74.3</v>
      </c>
      <c r="K2632">
        <v>0</v>
      </c>
      <c r="L2632" t="s">
        <v>38</v>
      </c>
      <c r="M2632" t="s">
        <v>79</v>
      </c>
      <c r="Q2632">
        <v>74.3</v>
      </c>
      <c r="R2632" t="s">
        <v>86</v>
      </c>
      <c r="S2632">
        <v>38.668013999999999</v>
      </c>
      <c r="T2632">
        <v>-93.190528</v>
      </c>
      <c r="U2632">
        <v>2.1684166669999998</v>
      </c>
      <c r="V2632">
        <v>1</v>
      </c>
      <c r="W2632">
        <v>0</v>
      </c>
      <c r="X2632">
        <v>0</v>
      </c>
      <c r="Y2632">
        <v>790.77499999999998</v>
      </c>
      <c r="Z2632">
        <v>29001024005</v>
      </c>
      <c r="AA2632">
        <v>910.52359435000005</v>
      </c>
      <c r="AB2632" t="s">
        <v>54</v>
      </c>
      <c r="AC2632" t="s">
        <v>64</v>
      </c>
      <c r="AD2632" t="s">
        <v>43</v>
      </c>
      <c r="AE2632" t="s">
        <v>73</v>
      </c>
      <c r="AF2632" t="s">
        <v>11984</v>
      </c>
    </row>
    <row r="2633" spans="1:32" x14ac:dyDescent="0.25">
      <c r="A2633" t="s">
        <v>11985</v>
      </c>
      <c r="B2633" t="s">
        <v>11986</v>
      </c>
      <c r="C2633" t="s">
        <v>11987</v>
      </c>
      <c r="D2633" t="s">
        <v>11988</v>
      </c>
      <c r="E2633" t="s">
        <v>36</v>
      </c>
      <c r="F2633">
        <v>9</v>
      </c>
      <c r="G2633">
        <v>2022</v>
      </c>
      <c r="H2633" s="1">
        <v>44932.448961377311</v>
      </c>
      <c r="I2633" t="s">
        <v>8601</v>
      </c>
      <c r="J2633">
        <v>70</v>
      </c>
      <c r="K2633">
        <v>0</v>
      </c>
      <c r="L2633" t="s">
        <v>38</v>
      </c>
      <c r="M2633" t="s">
        <v>79</v>
      </c>
      <c r="R2633" t="s">
        <v>86</v>
      </c>
      <c r="S2633">
        <v>37.894722000000002</v>
      </c>
      <c r="T2633">
        <v>-121.587222</v>
      </c>
      <c r="U2633">
        <v>1.096666667</v>
      </c>
      <c r="V2633">
        <v>1</v>
      </c>
      <c r="W2633">
        <v>2.35</v>
      </c>
      <c r="X2633">
        <v>2.1</v>
      </c>
      <c r="Y2633">
        <v>400.31</v>
      </c>
      <c r="Z2633">
        <v>6005020001</v>
      </c>
      <c r="AA2633">
        <v>291.36755019200001</v>
      </c>
      <c r="AB2633" t="s">
        <v>118</v>
      </c>
      <c r="AC2633" t="s">
        <v>54</v>
      </c>
      <c r="AD2633" t="s">
        <v>451</v>
      </c>
      <c r="AE2633" t="s">
        <v>1814</v>
      </c>
      <c r="AF2633" t="s">
        <v>11989</v>
      </c>
    </row>
    <row r="2634" spans="1:32" x14ac:dyDescent="0.25">
      <c r="A2634" t="s">
        <v>11990</v>
      </c>
      <c r="B2634" t="s">
        <v>11991</v>
      </c>
      <c r="C2634" t="s">
        <v>11992</v>
      </c>
      <c r="D2634" t="s">
        <v>11993</v>
      </c>
      <c r="E2634" t="s">
        <v>111</v>
      </c>
      <c r="F2634">
        <v>4</v>
      </c>
      <c r="G2634">
        <v>2022</v>
      </c>
      <c r="H2634" s="1">
        <v>45266.458075844908</v>
      </c>
      <c r="I2634" t="s">
        <v>8601</v>
      </c>
      <c r="J2634">
        <v>69.599999999999994</v>
      </c>
      <c r="K2634">
        <v>0</v>
      </c>
      <c r="L2634" t="s">
        <v>38</v>
      </c>
      <c r="M2634" t="s">
        <v>79</v>
      </c>
      <c r="Q2634">
        <v>1185</v>
      </c>
      <c r="R2634" t="s">
        <v>86</v>
      </c>
      <c r="S2634">
        <v>34.291930000000001</v>
      </c>
      <c r="T2634">
        <v>-84.389330000000001</v>
      </c>
      <c r="U2634">
        <v>0.33455000000000001</v>
      </c>
      <c r="V2634">
        <v>1</v>
      </c>
      <c r="W2634">
        <v>1</v>
      </c>
      <c r="X2634">
        <v>0.28000000000000003</v>
      </c>
      <c r="Y2634">
        <v>19.650400000000001</v>
      </c>
      <c r="AB2634" t="s">
        <v>41</v>
      </c>
      <c r="AC2634" t="s">
        <v>54</v>
      </c>
      <c r="AD2634" t="s">
        <v>54</v>
      </c>
      <c r="AE2634" t="s">
        <v>73</v>
      </c>
      <c r="AF2634" t="s">
        <v>11994</v>
      </c>
    </row>
    <row r="2635" spans="1:32" x14ac:dyDescent="0.25">
      <c r="A2635" t="s">
        <v>11995</v>
      </c>
      <c r="B2635" t="s">
        <v>11996</v>
      </c>
      <c r="C2635" t="s">
        <v>11996</v>
      </c>
      <c r="D2635" t="s">
        <v>9120</v>
      </c>
      <c r="E2635" t="s">
        <v>99</v>
      </c>
      <c r="F2635">
        <v>6</v>
      </c>
      <c r="G2635">
        <v>2022</v>
      </c>
      <c r="H2635" s="1">
        <v>44817.614814120374</v>
      </c>
      <c r="I2635" t="s">
        <v>8601</v>
      </c>
      <c r="J2635">
        <v>69.38</v>
      </c>
      <c r="K2635">
        <v>0</v>
      </c>
      <c r="L2635" t="s">
        <v>38</v>
      </c>
      <c r="M2635" t="s">
        <v>679</v>
      </c>
      <c r="O2635">
        <v>69</v>
      </c>
      <c r="R2635" t="s">
        <v>52</v>
      </c>
      <c r="S2635">
        <v>33.995583000000003</v>
      </c>
      <c r="T2635">
        <v>-98.517222000000004</v>
      </c>
      <c r="U2635">
        <v>0.42875000000000002</v>
      </c>
      <c r="V2635">
        <v>1</v>
      </c>
      <c r="W2635">
        <v>1.5</v>
      </c>
      <c r="X2635">
        <v>1.5</v>
      </c>
      <c r="Y2635">
        <v>156.47900000000001</v>
      </c>
      <c r="Z2635">
        <v>48004362002</v>
      </c>
      <c r="AA2635">
        <v>356.19683010972</v>
      </c>
      <c r="AB2635" t="s">
        <v>1420</v>
      </c>
      <c r="AC2635" t="s">
        <v>54</v>
      </c>
      <c r="AD2635" t="s">
        <v>54</v>
      </c>
      <c r="AE2635" t="s">
        <v>54</v>
      </c>
      <c r="AF2635" t="s">
        <v>11997</v>
      </c>
    </row>
    <row r="2636" spans="1:32" x14ac:dyDescent="0.25">
      <c r="A2636" t="s">
        <v>11998</v>
      </c>
      <c r="B2636" t="s">
        <v>11999</v>
      </c>
      <c r="C2636" t="s">
        <v>12000</v>
      </c>
      <c r="D2636" t="s">
        <v>5712</v>
      </c>
      <c r="E2636" t="s">
        <v>159</v>
      </c>
      <c r="F2636">
        <v>10</v>
      </c>
      <c r="G2636">
        <v>2022</v>
      </c>
      <c r="H2636" s="1">
        <v>44985.435553703704</v>
      </c>
      <c r="I2636" t="s">
        <v>8601</v>
      </c>
      <c r="J2636">
        <v>65</v>
      </c>
      <c r="K2636">
        <v>0</v>
      </c>
      <c r="L2636" t="s">
        <v>38</v>
      </c>
      <c r="M2636" t="s">
        <v>79</v>
      </c>
      <c r="Q2636">
        <v>1097</v>
      </c>
      <c r="R2636" t="s">
        <v>214</v>
      </c>
      <c r="S2636">
        <v>46.759084000000001</v>
      </c>
      <c r="T2636">
        <v>-123.01915200000001</v>
      </c>
      <c r="Z2636">
        <v>53000180001</v>
      </c>
      <c r="AA2636">
        <v>983.36548189799998</v>
      </c>
      <c r="AB2636" t="s">
        <v>54</v>
      </c>
      <c r="AC2636" t="s">
        <v>72</v>
      </c>
      <c r="AD2636" t="s">
        <v>43</v>
      </c>
      <c r="AE2636" t="s">
        <v>73</v>
      </c>
      <c r="AF2636" t="s">
        <v>12001</v>
      </c>
    </row>
    <row r="2637" spans="1:32" x14ac:dyDescent="0.25">
      <c r="A2637" t="s">
        <v>12002</v>
      </c>
      <c r="B2637" t="s">
        <v>12003</v>
      </c>
      <c r="C2637" t="s">
        <v>12003</v>
      </c>
      <c r="D2637" t="s">
        <v>10638</v>
      </c>
      <c r="E2637" t="s">
        <v>99</v>
      </c>
      <c r="F2637">
        <v>6</v>
      </c>
      <c r="G2637">
        <v>2022</v>
      </c>
      <c r="H2637" s="1">
        <v>44831.387369050928</v>
      </c>
      <c r="I2637" t="s">
        <v>8601</v>
      </c>
      <c r="J2637">
        <v>59</v>
      </c>
      <c r="K2637">
        <v>0</v>
      </c>
      <c r="L2637" t="s">
        <v>38</v>
      </c>
      <c r="M2637" t="s">
        <v>79</v>
      </c>
      <c r="Q2637">
        <v>59</v>
      </c>
      <c r="R2637" t="s">
        <v>86</v>
      </c>
      <c r="S2637">
        <v>30.702560999999999</v>
      </c>
      <c r="T2637">
        <v>-97.657821999999996</v>
      </c>
      <c r="U2637">
        <v>9.1333333000000003E-2</v>
      </c>
      <c r="V2637">
        <v>1</v>
      </c>
      <c r="W2637">
        <v>0.2</v>
      </c>
      <c r="X2637">
        <v>0.4</v>
      </c>
      <c r="Y2637">
        <v>33.363999999999997</v>
      </c>
      <c r="Z2637">
        <v>48003080005</v>
      </c>
      <c r="AA2637">
        <v>145.68377509600001</v>
      </c>
      <c r="AB2637" t="s">
        <v>41</v>
      </c>
      <c r="AC2637" t="s">
        <v>54</v>
      </c>
      <c r="AD2637" t="s">
        <v>54</v>
      </c>
      <c r="AE2637" t="s">
        <v>73</v>
      </c>
      <c r="AF2637" t="s">
        <v>12004</v>
      </c>
    </row>
    <row r="2638" spans="1:32" x14ac:dyDescent="0.25">
      <c r="A2638" t="s">
        <v>12005</v>
      </c>
      <c r="B2638" t="s">
        <v>12006</v>
      </c>
      <c r="C2638" t="s">
        <v>12007</v>
      </c>
      <c r="D2638" t="s">
        <v>12008</v>
      </c>
      <c r="E2638" t="s">
        <v>543</v>
      </c>
      <c r="F2638">
        <v>7</v>
      </c>
      <c r="G2638">
        <v>2022</v>
      </c>
      <c r="H2638" s="1">
        <v>44998.527748576387</v>
      </c>
      <c r="I2638" t="s">
        <v>8601</v>
      </c>
      <c r="J2638">
        <v>57</v>
      </c>
      <c r="K2638">
        <v>0</v>
      </c>
      <c r="L2638" t="s">
        <v>38</v>
      </c>
      <c r="M2638" t="s">
        <v>79</v>
      </c>
      <c r="Q2638">
        <v>57</v>
      </c>
      <c r="R2638" t="s">
        <v>52</v>
      </c>
      <c r="S2638">
        <v>37.976900999999998</v>
      </c>
      <c r="T2638">
        <v>-91.773161000000002</v>
      </c>
      <c r="U2638">
        <v>0.35466666699999999</v>
      </c>
      <c r="V2638">
        <v>1</v>
      </c>
      <c r="W2638">
        <v>0</v>
      </c>
      <c r="X2638">
        <v>0</v>
      </c>
      <c r="Y2638">
        <v>129.215</v>
      </c>
      <c r="Z2638">
        <v>29001020003</v>
      </c>
      <c r="AA2638">
        <v>127.47330320899999</v>
      </c>
      <c r="AB2638" t="s">
        <v>41</v>
      </c>
      <c r="AC2638" t="s">
        <v>72</v>
      </c>
      <c r="AD2638" t="s">
        <v>54</v>
      </c>
      <c r="AE2638" t="s">
        <v>438</v>
      </c>
      <c r="AF2638" t="s">
        <v>12009</v>
      </c>
    </row>
    <row r="2639" spans="1:32" x14ac:dyDescent="0.25">
      <c r="A2639" t="s">
        <v>12010</v>
      </c>
      <c r="B2639" t="s">
        <v>12011</v>
      </c>
      <c r="C2639" t="s">
        <v>12011</v>
      </c>
      <c r="D2639" t="s">
        <v>12012</v>
      </c>
      <c r="E2639" t="s">
        <v>99</v>
      </c>
      <c r="F2639">
        <v>6</v>
      </c>
      <c r="G2639">
        <v>2022</v>
      </c>
      <c r="H2639" s="1">
        <v>44817.416829594906</v>
      </c>
      <c r="I2639" t="s">
        <v>8601</v>
      </c>
      <c r="J2639">
        <v>56.11</v>
      </c>
      <c r="K2639">
        <v>0</v>
      </c>
      <c r="L2639" t="s">
        <v>38</v>
      </c>
      <c r="M2639" t="s">
        <v>79</v>
      </c>
      <c r="Q2639">
        <v>56.11</v>
      </c>
      <c r="R2639" t="s">
        <v>94</v>
      </c>
      <c r="S2639">
        <v>28.943138999999999</v>
      </c>
      <c r="T2639">
        <v>-95.377416999999994</v>
      </c>
      <c r="U2639">
        <v>0.69916666699999996</v>
      </c>
      <c r="V2639">
        <v>2</v>
      </c>
      <c r="W2639">
        <v>2.25</v>
      </c>
      <c r="X2639">
        <v>2.25</v>
      </c>
      <c r="Y2639">
        <v>254.75899999999999</v>
      </c>
      <c r="AB2639" t="s">
        <v>118</v>
      </c>
      <c r="AC2639" t="s">
        <v>54</v>
      </c>
      <c r="AD2639" t="s">
        <v>54</v>
      </c>
      <c r="AE2639" t="s">
        <v>73</v>
      </c>
      <c r="AF2639" t="s">
        <v>12013</v>
      </c>
    </row>
    <row r="2640" spans="1:32" x14ac:dyDescent="0.25">
      <c r="A2640" t="s">
        <v>12014</v>
      </c>
      <c r="B2640" t="s">
        <v>12015</v>
      </c>
      <c r="C2640" t="s">
        <v>12015</v>
      </c>
      <c r="D2640" t="s">
        <v>12016</v>
      </c>
      <c r="E2640" t="s">
        <v>99</v>
      </c>
      <c r="F2640">
        <v>6</v>
      </c>
      <c r="G2640">
        <v>2022</v>
      </c>
      <c r="H2640" s="1">
        <v>44834.463744409724</v>
      </c>
      <c r="I2640" t="s">
        <v>8601</v>
      </c>
      <c r="J2640">
        <v>55.4</v>
      </c>
      <c r="K2640">
        <v>0</v>
      </c>
      <c r="L2640" t="s">
        <v>38</v>
      </c>
      <c r="M2640" t="s">
        <v>79</v>
      </c>
      <c r="Q2640">
        <v>55.4</v>
      </c>
      <c r="R2640" t="s">
        <v>94</v>
      </c>
      <c r="S2640">
        <v>26.489916999999998</v>
      </c>
      <c r="T2640">
        <v>-97.772806000000003</v>
      </c>
      <c r="U2640">
        <v>1.043616667</v>
      </c>
      <c r="V2640">
        <v>1</v>
      </c>
      <c r="W2640">
        <v>1.5</v>
      </c>
      <c r="X2640">
        <v>1.5</v>
      </c>
      <c r="Y2640">
        <v>380.74299999999999</v>
      </c>
      <c r="Z2640">
        <v>48001146001</v>
      </c>
      <c r="AA2640">
        <v>498.96692970380008</v>
      </c>
      <c r="AB2640" t="s">
        <v>118</v>
      </c>
      <c r="AC2640" t="s">
        <v>54</v>
      </c>
      <c r="AD2640" t="s">
        <v>54</v>
      </c>
      <c r="AE2640" t="s">
        <v>54</v>
      </c>
      <c r="AF2640" t="s">
        <v>12017</v>
      </c>
    </row>
    <row r="2641" spans="1:32" x14ac:dyDescent="0.25">
      <c r="A2641" t="s">
        <v>12018</v>
      </c>
      <c r="B2641" t="s">
        <v>12019</v>
      </c>
      <c r="C2641" t="s">
        <v>12019</v>
      </c>
      <c r="D2641" t="s">
        <v>12020</v>
      </c>
      <c r="E2641" t="s">
        <v>99</v>
      </c>
      <c r="F2641">
        <v>6</v>
      </c>
      <c r="G2641">
        <v>2022</v>
      </c>
      <c r="H2641" s="1">
        <v>44832.395211446761</v>
      </c>
      <c r="I2641" t="s">
        <v>8601</v>
      </c>
      <c r="J2641">
        <v>54.6</v>
      </c>
      <c r="K2641">
        <v>0</v>
      </c>
      <c r="L2641" t="s">
        <v>38</v>
      </c>
      <c r="M2641" t="s">
        <v>79</v>
      </c>
      <c r="Q2641">
        <v>54.6</v>
      </c>
      <c r="R2641" t="s">
        <v>94</v>
      </c>
      <c r="S2641">
        <v>29.308056000000001</v>
      </c>
      <c r="T2641">
        <v>-100.886111</v>
      </c>
      <c r="U2641">
        <v>1.535916667</v>
      </c>
      <c r="V2641">
        <v>1</v>
      </c>
      <c r="W2641">
        <v>3.8</v>
      </c>
      <c r="X2641">
        <v>3.8</v>
      </c>
      <c r="Y2641">
        <v>561.18700000000001</v>
      </c>
      <c r="Z2641">
        <v>48001008001</v>
      </c>
      <c r="AA2641">
        <v>1114.4808794844</v>
      </c>
      <c r="AB2641" t="s">
        <v>118</v>
      </c>
      <c r="AC2641" t="s">
        <v>54</v>
      </c>
      <c r="AD2641" t="s">
        <v>54</v>
      </c>
      <c r="AE2641" t="s">
        <v>73</v>
      </c>
      <c r="AF2641" t="s">
        <v>12021</v>
      </c>
    </row>
    <row r="2642" spans="1:32" x14ac:dyDescent="0.25">
      <c r="A2642" t="s">
        <v>12022</v>
      </c>
      <c r="B2642" t="s">
        <v>12023</v>
      </c>
      <c r="C2642" t="s">
        <v>12024</v>
      </c>
      <c r="D2642" t="s">
        <v>12025</v>
      </c>
      <c r="E2642" t="s">
        <v>600</v>
      </c>
      <c r="F2642">
        <v>4</v>
      </c>
      <c r="G2642">
        <v>2022</v>
      </c>
      <c r="H2642" s="1">
        <v>44963.559189375002</v>
      </c>
      <c r="I2642" t="s">
        <v>8601</v>
      </c>
      <c r="J2642">
        <v>54.481000000000002</v>
      </c>
      <c r="K2642">
        <v>0</v>
      </c>
      <c r="L2642" t="s">
        <v>38</v>
      </c>
      <c r="M2642" t="s">
        <v>51</v>
      </c>
      <c r="N2642">
        <v>54.481000000000002</v>
      </c>
      <c r="R2642" t="s">
        <v>52</v>
      </c>
      <c r="S2642">
        <v>30.417251</v>
      </c>
      <c r="T2642">
        <v>-86.695784000000003</v>
      </c>
      <c r="AB2642" t="s">
        <v>41</v>
      </c>
      <c r="AC2642" t="s">
        <v>54</v>
      </c>
      <c r="AD2642" t="s">
        <v>54</v>
      </c>
      <c r="AE2642" t="s">
        <v>73</v>
      </c>
      <c r="AF2642" t="s">
        <v>12026</v>
      </c>
    </row>
    <row r="2643" spans="1:32" x14ac:dyDescent="0.25">
      <c r="A2643" t="s">
        <v>12027</v>
      </c>
      <c r="B2643" t="s">
        <v>12028</v>
      </c>
      <c r="C2643" t="s">
        <v>12029</v>
      </c>
      <c r="D2643" t="s">
        <v>12027</v>
      </c>
      <c r="E2643" t="s">
        <v>117</v>
      </c>
      <c r="F2643">
        <v>5</v>
      </c>
      <c r="G2643">
        <v>2022</v>
      </c>
      <c r="H2643" s="1">
        <v>44972.446104374998</v>
      </c>
      <c r="I2643" t="s">
        <v>8601</v>
      </c>
      <c r="J2643">
        <v>54.19</v>
      </c>
      <c r="K2643">
        <v>0</v>
      </c>
      <c r="L2643" t="s">
        <v>38</v>
      </c>
      <c r="M2643" t="s">
        <v>51</v>
      </c>
      <c r="N2643">
        <v>18.27</v>
      </c>
      <c r="R2643" t="s">
        <v>52</v>
      </c>
      <c r="S2643">
        <v>38.551625000000001</v>
      </c>
      <c r="T2643">
        <v>-89.848048000000006</v>
      </c>
      <c r="AB2643" t="s">
        <v>53</v>
      </c>
      <c r="AC2643" t="s">
        <v>54</v>
      </c>
      <c r="AD2643" t="s">
        <v>54</v>
      </c>
      <c r="AE2643" t="s">
        <v>54</v>
      </c>
      <c r="AF2643" t="s">
        <v>12030</v>
      </c>
    </row>
    <row r="2644" spans="1:32" x14ac:dyDescent="0.25">
      <c r="A2644" t="s">
        <v>12031</v>
      </c>
      <c r="B2644" t="s">
        <v>12032</v>
      </c>
      <c r="C2644" t="s">
        <v>12033</v>
      </c>
      <c r="D2644" t="s">
        <v>599</v>
      </c>
      <c r="E2644" t="s">
        <v>600</v>
      </c>
      <c r="F2644">
        <v>4</v>
      </c>
      <c r="G2644">
        <v>2022</v>
      </c>
      <c r="H2644" s="1">
        <v>44944.387774907409</v>
      </c>
      <c r="I2644" t="s">
        <v>8601</v>
      </c>
      <c r="J2644">
        <v>54</v>
      </c>
      <c r="K2644">
        <v>0</v>
      </c>
      <c r="L2644" t="s">
        <v>38</v>
      </c>
      <c r="M2644" t="s">
        <v>79</v>
      </c>
      <c r="Q2644">
        <v>54</v>
      </c>
      <c r="R2644" t="s">
        <v>52</v>
      </c>
      <c r="S2644">
        <v>30.226386999999999</v>
      </c>
      <c r="T2644">
        <v>-81.686372000000006</v>
      </c>
      <c r="AB2644" t="s">
        <v>54</v>
      </c>
      <c r="AC2644" t="s">
        <v>64</v>
      </c>
      <c r="AD2644" t="s">
        <v>54</v>
      </c>
      <c r="AE2644" t="s">
        <v>54</v>
      </c>
      <c r="AF2644" t="s">
        <v>12034</v>
      </c>
    </row>
    <row r="2645" spans="1:32" x14ac:dyDescent="0.25">
      <c r="A2645" t="s">
        <v>12005</v>
      </c>
      <c r="B2645" t="s">
        <v>12035</v>
      </c>
      <c r="C2645" t="s">
        <v>12036</v>
      </c>
      <c r="D2645" t="s">
        <v>12008</v>
      </c>
      <c r="E2645" t="s">
        <v>543</v>
      </c>
      <c r="F2645">
        <v>7</v>
      </c>
      <c r="G2645">
        <v>2022</v>
      </c>
      <c r="H2645" s="1">
        <v>44998.52565826389</v>
      </c>
      <c r="I2645" t="s">
        <v>8601</v>
      </c>
      <c r="J2645">
        <v>52</v>
      </c>
      <c r="K2645">
        <v>0</v>
      </c>
      <c r="L2645" t="s">
        <v>38</v>
      </c>
      <c r="M2645" t="s">
        <v>79</v>
      </c>
      <c r="Q2645">
        <v>52</v>
      </c>
      <c r="R2645" t="s">
        <v>52</v>
      </c>
      <c r="S2645">
        <v>37.937255999999998</v>
      </c>
      <c r="T2645">
        <v>-91.833551999999997</v>
      </c>
      <c r="U2645">
        <v>0.33124999999999999</v>
      </c>
      <c r="V2645">
        <v>1</v>
      </c>
      <c r="W2645">
        <v>0</v>
      </c>
      <c r="X2645">
        <v>0</v>
      </c>
      <c r="Y2645">
        <v>120.20399999999999</v>
      </c>
      <c r="Z2645">
        <v>29001020002</v>
      </c>
      <c r="AA2645">
        <v>225.99195611766999</v>
      </c>
      <c r="AB2645" t="s">
        <v>41</v>
      </c>
      <c r="AC2645" t="s">
        <v>72</v>
      </c>
      <c r="AD2645" t="s">
        <v>54</v>
      </c>
      <c r="AE2645" t="s">
        <v>438</v>
      </c>
      <c r="AF2645" t="s">
        <v>12037</v>
      </c>
    </row>
    <row r="2646" spans="1:32" x14ac:dyDescent="0.25">
      <c r="A2646" t="s">
        <v>11092</v>
      </c>
      <c r="B2646" t="s">
        <v>12038</v>
      </c>
      <c r="C2646" t="s">
        <v>12039</v>
      </c>
      <c r="D2646" t="s">
        <v>12040</v>
      </c>
      <c r="E2646" t="s">
        <v>50</v>
      </c>
      <c r="F2646">
        <v>10</v>
      </c>
      <c r="G2646">
        <v>2022</v>
      </c>
      <c r="H2646" s="1">
        <v>44966.472401793981</v>
      </c>
      <c r="I2646" t="s">
        <v>8601</v>
      </c>
      <c r="J2646">
        <v>46.87</v>
      </c>
      <c r="K2646">
        <v>0</v>
      </c>
      <c r="L2646" t="s">
        <v>38</v>
      </c>
      <c r="M2646" t="s">
        <v>51</v>
      </c>
      <c r="N2646">
        <v>46.87</v>
      </c>
      <c r="R2646" t="s">
        <v>52</v>
      </c>
      <c r="S2646">
        <v>42.047069999999998</v>
      </c>
      <c r="T2646">
        <v>-124.287909</v>
      </c>
      <c r="U2646">
        <v>1.0781666670000001</v>
      </c>
      <c r="V2646">
        <v>1</v>
      </c>
      <c r="W2646">
        <v>1.9990000000000001</v>
      </c>
      <c r="X2646">
        <v>0</v>
      </c>
      <c r="Y2646">
        <v>394.61599999999999</v>
      </c>
      <c r="Z2646">
        <v>41000112001</v>
      </c>
      <c r="AA2646">
        <v>635.54546885630009</v>
      </c>
      <c r="AB2646" t="s">
        <v>53</v>
      </c>
      <c r="AC2646" t="s">
        <v>54</v>
      </c>
      <c r="AD2646" t="s">
        <v>54</v>
      </c>
      <c r="AE2646" t="s">
        <v>73</v>
      </c>
      <c r="AF2646" t="s">
        <v>12041</v>
      </c>
    </row>
    <row r="2647" spans="1:32" x14ac:dyDescent="0.25">
      <c r="A2647" t="s">
        <v>12042</v>
      </c>
      <c r="B2647" t="s">
        <v>12043</v>
      </c>
      <c r="C2647" t="s">
        <v>12044</v>
      </c>
      <c r="D2647" t="s">
        <v>10222</v>
      </c>
      <c r="E2647" t="s">
        <v>136</v>
      </c>
      <c r="F2647">
        <v>4</v>
      </c>
      <c r="G2647">
        <v>2022</v>
      </c>
      <c r="H2647" s="1">
        <v>44978.437730428239</v>
      </c>
      <c r="I2647" t="s">
        <v>8601</v>
      </c>
      <c r="J2647">
        <v>46.7</v>
      </c>
      <c r="K2647">
        <v>0</v>
      </c>
      <c r="L2647" t="s">
        <v>38</v>
      </c>
      <c r="M2647" t="s">
        <v>51</v>
      </c>
      <c r="N2647">
        <v>46.7</v>
      </c>
      <c r="R2647" t="s">
        <v>52</v>
      </c>
      <c r="S2647">
        <v>35.196072000000001</v>
      </c>
      <c r="T2647">
        <v>-78.965508</v>
      </c>
      <c r="U2647">
        <v>0.89677499999999999</v>
      </c>
      <c r="V2647">
        <v>1</v>
      </c>
      <c r="W2647">
        <v>1.5</v>
      </c>
      <c r="X2647">
        <v>0</v>
      </c>
      <c r="Y2647">
        <v>327.32810000000001</v>
      </c>
      <c r="Z2647">
        <v>37002603002</v>
      </c>
      <c r="AA2647">
        <v>610.05080821449997</v>
      </c>
      <c r="AB2647" t="s">
        <v>87</v>
      </c>
      <c r="AC2647" t="s">
        <v>54</v>
      </c>
      <c r="AD2647" t="s">
        <v>54</v>
      </c>
      <c r="AE2647" t="s">
        <v>73</v>
      </c>
      <c r="AF2647" t="s">
        <v>12045</v>
      </c>
    </row>
    <row r="2648" spans="1:32" x14ac:dyDescent="0.25">
      <c r="A2648" t="s">
        <v>11518</v>
      </c>
      <c r="B2648" t="s">
        <v>12046</v>
      </c>
      <c r="C2648" t="s">
        <v>12047</v>
      </c>
      <c r="D2648" t="s">
        <v>11521</v>
      </c>
      <c r="E2648" t="s">
        <v>543</v>
      </c>
      <c r="F2648">
        <v>7</v>
      </c>
      <c r="G2648">
        <v>2022</v>
      </c>
      <c r="H2648" s="1">
        <v>44970.469796365738</v>
      </c>
      <c r="I2648" t="s">
        <v>8601</v>
      </c>
      <c r="J2648">
        <v>41.1</v>
      </c>
      <c r="K2648">
        <v>0</v>
      </c>
      <c r="L2648" t="s">
        <v>38</v>
      </c>
      <c r="M2648" t="s">
        <v>79</v>
      </c>
      <c r="Q2648">
        <v>41.1</v>
      </c>
      <c r="R2648" t="s">
        <v>86</v>
      </c>
      <c r="S2648">
        <v>38.729050000000001</v>
      </c>
      <c r="T2648">
        <v>-93.238320000000002</v>
      </c>
      <c r="U2648">
        <v>1.361275</v>
      </c>
      <c r="V2648">
        <v>1</v>
      </c>
      <c r="W2648">
        <v>0</v>
      </c>
      <c r="X2648">
        <v>0</v>
      </c>
      <c r="Y2648">
        <v>500.65730000000002</v>
      </c>
      <c r="Z2648">
        <v>29001024002</v>
      </c>
      <c r="AA2648">
        <v>719.31363953649998</v>
      </c>
      <c r="AB2648" t="s">
        <v>54</v>
      </c>
      <c r="AC2648" t="s">
        <v>64</v>
      </c>
      <c r="AD2648" t="s">
        <v>43</v>
      </c>
      <c r="AE2648" t="s">
        <v>73</v>
      </c>
      <c r="AF2648" t="s">
        <v>12048</v>
      </c>
    </row>
    <row r="2649" spans="1:32" x14ac:dyDescent="0.25">
      <c r="A2649" t="s">
        <v>12049</v>
      </c>
      <c r="B2649" t="s">
        <v>12050</v>
      </c>
      <c r="C2649" t="s">
        <v>12050</v>
      </c>
      <c r="D2649" t="s">
        <v>3247</v>
      </c>
      <c r="E2649" t="s">
        <v>99</v>
      </c>
      <c r="F2649">
        <v>6</v>
      </c>
      <c r="G2649">
        <v>2022</v>
      </c>
      <c r="H2649" s="1">
        <v>44834.755683715281</v>
      </c>
      <c r="I2649" t="s">
        <v>8601</v>
      </c>
      <c r="J2649">
        <v>38.700000000000003</v>
      </c>
      <c r="K2649">
        <v>0</v>
      </c>
      <c r="L2649" t="s">
        <v>38</v>
      </c>
      <c r="M2649" t="s">
        <v>679</v>
      </c>
      <c r="O2649">
        <v>39</v>
      </c>
      <c r="R2649" t="s">
        <v>52</v>
      </c>
      <c r="S2649">
        <v>26.137972000000001</v>
      </c>
      <c r="T2649">
        <v>-97.175027999999998</v>
      </c>
      <c r="U2649">
        <v>0.63841666699999999</v>
      </c>
      <c r="V2649">
        <v>1</v>
      </c>
      <c r="W2649">
        <v>1.5</v>
      </c>
      <c r="X2649">
        <v>1.5</v>
      </c>
      <c r="Y2649">
        <v>233.08199999999999</v>
      </c>
      <c r="AB2649" t="s">
        <v>118</v>
      </c>
      <c r="AC2649" t="s">
        <v>54</v>
      </c>
      <c r="AD2649" t="s">
        <v>54</v>
      </c>
      <c r="AE2649" t="s">
        <v>73</v>
      </c>
      <c r="AF2649" t="s">
        <v>12051</v>
      </c>
    </row>
    <row r="2650" spans="1:32" x14ac:dyDescent="0.25">
      <c r="A2650" t="s">
        <v>12052</v>
      </c>
      <c r="B2650" t="s">
        <v>12053</v>
      </c>
      <c r="C2650" t="s">
        <v>12053</v>
      </c>
      <c r="D2650" t="s">
        <v>12020</v>
      </c>
      <c r="E2650" t="s">
        <v>99</v>
      </c>
      <c r="F2650">
        <v>6</v>
      </c>
      <c r="G2650">
        <v>2022</v>
      </c>
      <c r="H2650" s="1">
        <v>44832.398642048611</v>
      </c>
      <c r="I2650" t="s">
        <v>8601</v>
      </c>
      <c r="J2650">
        <v>32.200000000000003</v>
      </c>
      <c r="K2650">
        <v>0</v>
      </c>
      <c r="L2650" t="s">
        <v>38</v>
      </c>
      <c r="M2650" t="s">
        <v>79</v>
      </c>
      <c r="Q2650">
        <v>32.200000000000003</v>
      </c>
      <c r="R2650" t="s">
        <v>94</v>
      </c>
      <c r="S2650">
        <v>29.34375</v>
      </c>
      <c r="T2650">
        <v>-100.94377799999999</v>
      </c>
      <c r="U2650">
        <v>1.593</v>
      </c>
      <c r="V2650">
        <v>1</v>
      </c>
      <c r="W2650">
        <v>2.76</v>
      </c>
      <c r="X2650">
        <v>0</v>
      </c>
      <c r="Y2650">
        <v>581.89599999999996</v>
      </c>
      <c r="Z2650">
        <v>48001008002</v>
      </c>
      <c r="AA2650">
        <v>810.36599897149995</v>
      </c>
      <c r="AB2650" t="s">
        <v>1420</v>
      </c>
      <c r="AC2650" t="s">
        <v>54</v>
      </c>
      <c r="AD2650" t="s">
        <v>54</v>
      </c>
      <c r="AE2650" t="s">
        <v>73</v>
      </c>
      <c r="AF2650" t="s">
        <v>12054</v>
      </c>
    </row>
    <row r="2651" spans="1:32" x14ac:dyDescent="0.25">
      <c r="A2651" t="s">
        <v>12055</v>
      </c>
      <c r="B2651" t="s">
        <v>12056</v>
      </c>
      <c r="C2651" t="s">
        <v>12056</v>
      </c>
      <c r="D2651" t="s">
        <v>12057</v>
      </c>
      <c r="E2651" t="s">
        <v>99</v>
      </c>
      <c r="F2651">
        <v>6</v>
      </c>
      <c r="G2651">
        <v>2022</v>
      </c>
      <c r="H2651" s="1">
        <v>44825.632293020833</v>
      </c>
      <c r="I2651" t="s">
        <v>8601</v>
      </c>
      <c r="J2651">
        <v>29.43</v>
      </c>
      <c r="K2651">
        <v>0</v>
      </c>
      <c r="L2651" t="s">
        <v>38</v>
      </c>
      <c r="M2651" t="s">
        <v>79</v>
      </c>
      <c r="Q2651">
        <v>29.43</v>
      </c>
      <c r="R2651" t="s">
        <v>52</v>
      </c>
      <c r="S2651">
        <v>28.696899999999999</v>
      </c>
      <c r="T2651">
        <v>-99.817599999999999</v>
      </c>
      <c r="U2651">
        <v>0.70191666699999999</v>
      </c>
      <c r="V2651">
        <v>1</v>
      </c>
      <c r="W2651">
        <v>1.2</v>
      </c>
      <c r="X2651">
        <v>0</v>
      </c>
      <c r="Y2651">
        <v>256.29500000000002</v>
      </c>
      <c r="Z2651">
        <v>48001140001</v>
      </c>
      <c r="AA2651">
        <v>437.05132528799993</v>
      </c>
      <c r="AB2651" t="s">
        <v>118</v>
      </c>
      <c r="AC2651" t="s">
        <v>54</v>
      </c>
      <c r="AD2651" t="s">
        <v>54</v>
      </c>
      <c r="AE2651" t="s">
        <v>73</v>
      </c>
      <c r="AF2651" t="s">
        <v>12058</v>
      </c>
    </row>
    <row r="2652" spans="1:32" x14ac:dyDescent="0.25">
      <c r="A2652" t="s">
        <v>12059</v>
      </c>
      <c r="B2652" t="s">
        <v>12060</v>
      </c>
      <c r="C2652" t="s">
        <v>12060</v>
      </c>
      <c r="D2652" t="s">
        <v>689</v>
      </c>
      <c r="E2652" t="s">
        <v>99</v>
      </c>
      <c r="F2652">
        <v>6</v>
      </c>
      <c r="G2652">
        <v>2022</v>
      </c>
      <c r="H2652" s="1">
        <v>44835.929782638887</v>
      </c>
      <c r="I2652" t="s">
        <v>8601</v>
      </c>
      <c r="J2652">
        <v>29.093189779999999</v>
      </c>
      <c r="K2652">
        <v>0</v>
      </c>
      <c r="L2652" t="s">
        <v>38</v>
      </c>
      <c r="M2652" t="s">
        <v>51</v>
      </c>
      <c r="N2652">
        <v>29.093189779999999</v>
      </c>
      <c r="R2652" t="s">
        <v>86</v>
      </c>
      <c r="S2652">
        <v>27.878498</v>
      </c>
      <c r="T2652">
        <v>-97.332087999999999</v>
      </c>
      <c r="U2652">
        <v>1.6183966670000001</v>
      </c>
      <c r="V2652">
        <v>1</v>
      </c>
      <c r="W2652">
        <v>2.5</v>
      </c>
      <c r="X2652">
        <v>2.5</v>
      </c>
      <c r="Y2652">
        <v>591.01067</v>
      </c>
      <c r="Z2652">
        <v>48001212003</v>
      </c>
      <c r="AA2652">
        <v>697.46107327209995</v>
      </c>
      <c r="AB2652" t="s">
        <v>41</v>
      </c>
      <c r="AC2652" t="s">
        <v>54</v>
      </c>
      <c r="AD2652" t="s">
        <v>54</v>
      </c>
      <c r="AE2652" t="s">
        <v>73</v>
      </c>
      <c r="AF2652" t="s">
        <v>12061</v>
      </c>
    </row>
    <row r="2653" spans="1:32" x14ac:dyDescent="0.25">
      <c r="A2653" t="s">
        <v>12062</v>
      </c>
      <c r="B2653" t="s">
        <v>12063</v>
      </c>
      <c r="C2653" t="s">
        <v>12064</v>
      </c>
      <c r="D2653" t="s">
        <v>6492</v>
      </c>
      <c r="E2653" t="s">
        <v>93</v>
      </c>
      <c r="F2653">
        <v>4</v>
      </c>
      <c r="G2653">
        <v>2022</v>
      </c>
      <c r="H2653" s="1">
        <v>44950.505555324075</v>
      </c>
      <c r="I2653" t="s">
        <v>8601</v>
      </c>
      <c r="J2653">
        <v>27.39</v>
      </c>
      <c r="K2653">
        <v>0</v>
      </c>
      <c r="L2653" t="s">
        <v>38</v>
      </c>
      <c r="M2653" t="s">
        <v>79</v>
      </c>
      <c r="Q2653">
        <v>27.39</v>
      </c>
      <c r="R2653" t="s">
        <v>94</v>
      </c>
      <c r="S2653">
        <v>38.391995999999999</v>
      </c>
      <c r="T2653">
        <v>-85.416021999999998</v>
      </c>
      <c r="U2653">
        <v>0.51775000000000004</v>
      </c>
      <c r="V2653">
        <v>1</v>
      </c>
      <c r="W2653">
        <v>1</v>
      </c>
      <c r="X2653">
        <v>0.78600000000000003</v>
      </c>
      <c r="Y2653">
        <v>188.31800000000001</v>
      </c>
      <c r="Z2653">
        <v>21000382004</v>
      </c>
      <c r="AA2653">
        <v>328.33480812260996</v>
      </c>
      <c r="AB2653" t="s">
        <v>54</v>
      </c>
      <c r="AC2653" t="s">
        <v>54</v>
      </c>
      <c r="AD2653" t="s">
        <v>54</v>
      </c>
      <c r="AE2653" t="s">
        <v>73</v>
      </c>
      <c r="AF2653" t="s">
        <v>12065</v>
      </c>
    </row>
    <row r="2654" spans="1:32" x14ac:dyDescent="0.25">
      <c r="A2654" t="s">
        <v>12066</v>
      </c>
      <c r="B2654" t="s">
        <v>12067</v>
      </c>
      <c r="C2654" t="s">
        <v>12068</v>
      </c>
      <c r="D2654" t="s">
        <v>599</v>
      </c>
      <c r="E2654" t="s">
        <v>600</v>
      </c>
      <c r="F2654">
        <v>4</v>
      </c>
      <c r="G2654">
        <v>2022</v>
      </c>
      <c r="H2654" s="1">
        <v>44957.657921423612</v>
      </c>
      <c r="I2654" t="s">
        <v>8601</v>
      </c>
      <c r="J2654">
        <v>27.02</v>
      </c>
      <c r="K2654">
        <v>0</v>
      </c>
      <c r="L2654" t="s">
        <v>38</v>
      </c>
      <c r="M2654" t="s">
        <v>51</v>
      </c>
      <c r="N2654">
        <v>27.02</v>
      </c>
      <c r="R2654" t="s">
        <v>52</v>
      </c>
      <c r="S2654">
        <v>30.391110999999999</v>
      </c>
      <c r="T2654">
        <v>-81.4131</v>
      </c>
      <c r="AB2654" t="s">
        <v>41</v>
      </c>
      <c r="AC2654" t="s">
        <v>54</v>
      </c>
      <c r="AD2654" t="s">
        <v>54</v>
      </c>
      <c r="AE2654" t="s">
        <v>54</v>
      </c>
      <c r="AF2654" t="s">
        <v>12069</v>
      </c>
    </row>
    <row r="2655" spans="1:32" x14ac:dyDescent="0.25">
      <c r="A2655" t="s">
        <v>12070</v>
      </c>
      <c r="B2655" t="s">
        <v>12071</v>
      </c>
      <c r="C2655" t="s">
        <v>12072</v>
      </c>
      <c r="D2655" t="s">
        <v>6695</v>
      </c>
      <c r="E2655" t="s">
        <v>1449</v>
      </c>
      <c r="F2655">
        <v>3</v>
      </c>
      <c r="G2655">
        <v>2022</v>
      </c>
      <c r="H2655" s="1">
        <v>44966.376275509261</v>
      </c>
      <c r="I2655" t="s">
        <v>8601</v>
      </c>
      <c r="J2655">
        <v>26.82</v>
      </c>
      <c r="K2655">
        <v>0</v>
      </c>
      <c r="L2655" t="s">
        <v>38</v>
      </c>
      <c r="M2655" t="s">
        <v>51</v>
      </c>
      <c r="N2655">
        <v>26.82</v>
      </c>
      <c r="R2655" t="s">
        <v>52</v>
      </c>
      <c r="S2655">
        <v>38.432926999999999</v>
      </c>
      <c r="T2655">
        <v>-81.739138999999994</v>
      </c>
      <c r="U2655">
        <v>0</v>
      </c>
      <c r="V2655">
        <v>3</v>
      </c>
      <c r="W2655">
        <v>2.8</v>
      </c>
      <c r="X2655">
        <v>0</v>
      </c>
      <c r="Y2655">
        <v>0</v>
      </c>
      <c r="Z2655">
        <v>54002038001</v>
      </c>
      <c r="AA2655">
        <v>564.52462849699998</v>
      </c>
      <c r="AB2655" t="s">
        <v>41</v>
      </c>
      <c r="AC2655" t="s">
        <v>54</v>
      </c>
      <c r="AD2655" t="s">
        <v>54</v>
      </c>
      <c r="AE2655" t="s">
        <v>73</v>
      </c>
      <c r="AF2655" t="s">
        <v>12073</v>
      </c>
    </row>
    <row r="2656" spans="1:32" x14ac:dyDescent="0.25">
      <c r="A2656" t="s">
        <v>12074</v>
      </c>
      <c r="B2656" t="s">
        <v>12075</v>
      </c>
      <c r="C2656" t="s">
        <v>12075</v>
      </c>
      <c r="D2656" t="s">
        <v>12076</v>
      </c>
      <c r="E2656" t="s">
        <v>99</v>
      </c>
      <c r="F2656">
        <v>6</v>
      </c>
      <c r="G2656">
        <v>2022</v>
      </c>
      <c r="H2656" s="1">
        <v>44818.370098460648</v>
      </c>
      <c r="I2656" t="s">
        <v>8601</v>
      </c>
      <c r="J2656">
        <v>25.51314</v>
      </c>
      <c r="K2656">
        <v>0</v>
      </c>
      <c r="L2656" t="s">
        <v>38</v>
      </c>
      <c r="M2656" t="s">
        <v>79</v>
      </c>
      <c r="Q2656">
        <v>25.51314</v>
      </c>
      <c r="R2656" t="s">
        <v>52</v>
      </c>
      <c r="S2656">
        <v>33.587246999999998</v>
      </c>
      <c r="T2656">
        <v>-96.160640999999998</v>
      </c>
      <c r="U2656">
        <v>1.1127499999999999</v>
      </c>
      <c r="V2656">
        <v>1</v>
      </c>
      <c r="W2656">
        <v>2.5</v>
      </c>
      <c r="X2656">
        <v>2.5</v>
      </c>
      <c r="Y2656">
        <v>406.23500000000001</v>
      </c>
      <c r="Z2656">
        <v>48005049001</v>
      </c>
      <c r="AA2656">
        <v>581.09615791416991</v>
      </c>
      <c r="AB2656" t="s">
        <v>118</v>
      </c>
      <c r="AC2656" t="s">
        <v>72</v>
      </c>
      <c r="AD2656" t="s">
        <v>54</v>
      </c>
      <c r="AE2656" t="s">
        <v>73</v>
      </c>
      <c r="AF2656" t="s">
        <v>12077</v>
      </c>
    </row>
    <row r="2657" spans="1:32" x14ac:dyDescent="0.25">
      <c r="A2657" t="s">
        <v>12078</v>
      </c>
      <c r="B2657" t="s">
        <v>12079</v>
      </c>
      <c r="C2657" t="s">
        <v>12080</v>
      </c>
      <c r="D2657" t="s">
        <v>1902</v>
      </c>
      <c r="E2657" t="s">
        <v>192</v>
      </c>
      <c r="F2657">
        <v>4</v>
      </c>
      <c r="G2657">
        <v>2022</v>
      </c>
      <c r="H2657" s="1">
        <v>44967.388558761573</v>
      </c>
      <c r="I2657" t="s">
        <v>8601</v>
      </c>
      <c r="J2657">
        <v>21.75</v>
      </c>
      <c r="K2657">
        <v>0</v>
      </c>
      <c r="L2657" t="s">
        <v>38</v>
      </c>
      <c r="M2657" t="s">
        <v>51</v>
      </c>
      <c r="N2657">
        <v>21.75</v>
      </c>
      <c r="R2657" t="s">
        <v>52</v>
      </c>
      <c r="S2657">
        <v>34.468899999999998</v>
      </c>
      <c r="T2657">
        <v>-87.728300000000004</v>
      </c>
      <c r="U2657">
        <v>14.575714290000001</v>
      </c>
      <c r="V2657">
        <v>1</v>
      </c>
      <c r="W2657">
        <v>4.95</v>
      </c>
      <c r="X2657">
        <v>3.4289999999999998</v>
      </c>
      <c r="Y2657">
        <v>3144.85</v>
      </c>
      <c r="Z2657">
        <v>1000380002</v>
      </c>
      <c r="AA2657">
        <v>1242.68260156888</v>
      </c>
      <c r="AB2657" t="s">
        <v>41</v>
      </c>
      <c r="AC2657" t="s">
        <v>54</v>
      </c>
      <c r="AD2657" t="s">
        <v>54</v>
      </c>
      <c r="AE2657" t="s">
        <v>54</v>
      </c>
      <c r="AF2657" t="s">
        <v>12081</v>
      </c>
    </row>
    <row r="2658" spans="1:32" x14ac:dyDescent="0.25">
      <c r="A2658" t="s">
        <v>12082</v>
      </c>
      <c r="B2658" t="s">
        <v>12083</v>
      </c>
      <c r="C2658" t="s">
        <v>12084</v>
      </c>
      <c r="D2658" t="s">
        <v>4686</v>
      </c>
      <c r="E2658" t="s">
        <v>117</v>
      </c>
      <c r="F2658">
        <v>5</v>
      </c>
      <c r="G2658">
        <v>2022</v>
      </c>
      <c r="H2658" s="1">
        <v>44967.503949618054</v>
      </c>
      <c r="I2658" t="s">
        <v>8601</v>
      </c>
      <c r="J2658">
        <v>21.55</v>
      </c>
      <c r="K2658">
        <v>0</v>
      </c>
      <c r="L2658" t="s">
        <v>38</v>
      </c>
      <c r="M2658" t="s">
        <v>51</v>
      </c>
      <c r="N2658">
        <v>21.56</v>
      </c>
      <c r="R2658" t="s">
        <v>52</v>
      </c>
      <c r="S2658">
        <v>41.598460000000003</v>
      </c>
      <c r="T2658">
        <v>-88.040589999999995</v>
      </c>
      <c r="U2658">
        <v>0.80641666700000003</v>
      </c>
      <c r="V2658">
        <v>1</v>
      </c>
      <c r="W2658">
        <v>6.98</v>
      </c>
      <c r="X2658">
        <v>2.2599999999999998</v>
      </c>
      <c r="Y2658">
        <v>293.67399999999998</v>
      </c>
      <c r="Z2658">
        <v>17000147001</v>
      </c>
      <c r="AA2658">
        <v>508.07216564729998</v>
      </c>
      <c r="AB2658" t="s">
        <v>41</v>
      </c>
      <c r="AC2658" t="s">
        <v>72</v>
      </c>
      <c r="AD2658" t="s">
        <v>54</v>
      </c>
      <c r="AE2658" t="s">
        <v>65</v>
      </c>
      <c r="AF2658" t="s">
        <v>12085</v>
      </c>
    </row>
    <row r="2659" spans="1:32" x14ac:dyDescent="0.25">
      <c r="A2659" t="s">
        <v>12086</v>
      </c>
      <c r="B2659" t="s">
        <v>12087</v>
      </c>
      <c r="C2659" t="s">
        <v>12088</v>
      </c>
      <c r="D2659" t="s">
        <v>12089</v>
      </c>
      <c r="E2659" t="s">
        <v>543</v>
      </c>
      <c r="F2659">
        <v>7</v>
      </c>
      <c r="G2659">
        <v>2022</v>
      </c>
      <c r="H2659" s="1">
        <v>44985.444205844906</v>
      </c>
      <c r="I2659" t="s">
        <v>8601</v>
      </c>
      <c r="J2659">
        <v>21.2</v>
      </c>
      <c r="K2659">
        <v>0</v>
      </c>
      <c r="L2659" t="s">
        <v>38</v>
      </c>
      <c r="M2659" t="s">
        <v>51</v>
      </c>
      <c r="N2659">
        <v>21.2</v>
      </c>
      <c r="R2659" t="s">
        <v>52</v>
      </c>
      <c r="S2659">
        <v>39.304642999999999</v>
      </c>
      <c r="T2659">
        <v>-94.260198000000003</v>
      </c>
      <c r="U2659">
        <v>2.8833333329999999</v>
      </c>
      <c r="V2659">
        <v>1</v>
      </c>
      <c r="W2659">
        <v>0</v>
      </c>
      <c r="X2659">
        <v>0</v>
      </c>
      <c r="Y2659">
        <v>1051.4000000000001</v>
      </c>
      <c r="Z2659">
        <v>29001156001</v>
      </c>
      <c r="AA2659">
        <v>819.47123491499997</v>
      </c>
      <c r="AB2659" t="s">
        <v>41</v>
      </c>
      <c r="AC2659" t="s">
        <v>72</v>
      </c>
      <c r="AD2659" t="s">
        <v>54</v>
      </c>
      <c r="AE2659" t="s">
        <v>73</v>
      </c>
      <c r="AF2659" t="s">
        <v>12090</v>
      </c>
    </row>
    <row r="2660" spans="1:32" x14ac:dyDescent="0.25">
      <c r="A2660" t="s">
        <v>12091</v>
      </c>
      <c r="B2660" t="s">
        <v>12092</v>
      </c>
      <c r="C2660" t="s">
        <v>12093</v>
      </c>
      <c r="D2660" t="s">
        <v>12094</v>
      </c>
      <c r="E2660" t="s">
        <v>36</v>
      </c>
      <c r="F2660">
        <v>9</v>
      </c>
      <c r="G2660">
        <v>2022</v>
      </c>
      <c r="H2660" s="1">
        <v>44978.716692939815</v>
      </c>
      <c r="I2660" t="s">
        <v>8601</v>
      </c>
      <c r="J2660">
        <v>19.010000000000002</v>
      </c>
      <c r="K2660">
        <v>0</v>
      </c>
      <c r="L2660" t="s">
        <v>38</v>
      </c>
      <c r="M2660" t="s">
        <v>79</v>
      </c>
      <c r="Q2660">
        <v>19.010000000000002</v>
      </c>
      <c r="R2660" t="s">
        <v>52</v>
      </c>
      <c r="S2660">
        <v>35.620699999999999</v>
      </c>
      <c r="T2660">
        <v>-117.66997000000001</v>
      </c>
      <c r="AB2660" t="s">
        <v>407</v>
      </c>
      <c r="AC2660" t="s">
        <v>72</v>
      </c>
      <c r="AD2660" t="s">
        <v>54</v>
      </c>
      <c r="AE2660" t="s">
        <v>73</v>
      </c>
      <c r="AF2660" t="s">
        <v>12095</v>
      </c>
    </row>
    <row r="2661" spans="1:32" x14ac:dyDescent="0.25">
      <c r="A2661" t="s">
        <v>12096</v>
      </c>
      <c r="B2661" t="s">
        <v>12097</v>
      </c>
      <c r="C2661" t="s">
        <v>12098</v>
      </c>
      <c r="D2661" t="s">
        <v>12099</v>
      </c>
      <c r="E2661" t="s">
        <v>36</v>
      </c>
      <c r="F2661">
        <v>9</v>
      </c>
      <c r="G2661">
        <v>2022</v>
      </c>
      <c r="H2661" s="1">
        <v>44967.765589328701</v>
      </c>
      <c r="I2661" t="s">
        <v>8601</v>
      </c>
      <c r="J2661">
        <v>17.966999999999999</v>
      </c>
      <c r="K2661">
        <v>0</v>
      </c>
      <c r="L2661" t="s">
        <v>38</v>
      </c>
      <c r="M2661" t="s">
        <v>79</v>
      </c>
      <c r="Q2661">
        <v>17.966999999999999</v>
      </c>
      <c r="R2661" t="s">
        <v>52</v>
      </c>
      <c r="S2661">
        <v>38.187899999999999</v>
      </c>
      <c r="T2661">
        <v>-122.2782</v>
      </c>
      <c r="U2661">
        <v>1.147941176</v>
      </c>
      <c r="V2661">
        <v>2</v>
      </c>
      <c r="W2661">
        <v>2.5</v>
      </c>
      <c r="X2661">
        <v>0</v>
      </c>
      <c r="Y2661">
        <v>508.92685710000001</v>
      </c>
      <c r="Z2661">
        <v>6002054001</v>
      </c>
      <c r="AA2661">
        <v>1069.8652233612499</v>
      </c>
      <c r="AB2661" t="s">
        <v>54</v>
      </c>
      <c r="AC2661" t="s">
        <v>54</v>
      </c>
      <c r="AD2661" t="s">
        <v>54</v>
      </c>
      <c r="AE2661" t="s">
        <v>73</v>
      </c>
      <c r="AF2661" t="s">
        <v>12100</v>
      </c>
    </row>
    <row r="2662" spans="1:32" x14ac:dyDescent="0.25">
      <c r="A2662" t="s">
        <v>12101</v>
      </c>
      <c r="B2662" t="s">
        <v>12102</v>
      </c>
      <c r="C2662" t="s">
        <v>12103</v>
      </c>
      <c r="D2662" t="s">
        <v>12101</v>
      </c>
      <c r="E2662" t="s">
        <v>1083</v>
      </c>
      <c r="F2662">
        <v>8</v>
      </c>
      <c r="G2662">
        <v>2022</v>
      </c>
      <c r="H2662" s="1">
        <v>45021.372788749999</v>
      </c>
      <c r="I2662" t="s">
        <v>8601</v>
      </c>
      <c r="J2662">
        <v>17.93</v>
      </c>
      <c r="K2662">
        <v>0</v>
      </c>
      <c r="L2662" t="s">
        <v>38</v>
      </c>
      <c r="M2662" t="s">
        <v>51</v>
      </c>
      <c r="N2662">
        <v>835.37</v>
      </c>
      <c r="R2662" t="s">
        <v>52</v>
      </c>
      <c r="S2662">
        <v>44.360233000000001</v>
      </c>
      <c r="T2662">
        <v>-98.155486999999994</v>
      </c>
      <c r="U2662">
        <v>1.2350000000000001</v>
      </c>
      <c r="V2662">
        <v>4</v>
      </c>
      <c r="W2662">
        <v>2.2999999999999998</v>
      </c>
      <c r="X2662">
        <v>8.99</v>
      </c>
      <c r="Y2662">
        <v>219.24</v>
      </c>
      <c r="Z2662">
        <v>46000007001</v>
      </c>
      <c r="AA2662">
        <v>3274.2428452825998</v>
      </c>
      <c r="AB2662" t="s">
        <v>1420</v>
      </c>
      <c r="AC2662" t="s">
        <v>54</v>
      </c>
      <c r="AD2662" t="s">
        <v>54</v>
      </c>
      <c r="AE2662" t="s">
        <v>54</v>
      </c>
      <c r="AF2662" t="s">
        <v>12104</v>
      </c>
    </row>
    <row r="2663" spans="1:32" x14ac:dyDescent="0.25">
      <c r="A2663" t="s">
        <v>12105</v>
      </c>
      <c r="B2663" t="s">
        <v>12106</v>
      </c>
      <c r="C2663" t="s">
        <v>12107</v>
      </c>
      <c r="D2663" t="s">
        <v>12108</v>
      </c>
      <c r="E2663" t="s">
        <v>629</v>
      </c>
      <c r="F2663">
        <v>6</v>
      </c>
      <c r="G2663">
        <v>2022</v>
      </c>
      <c r="H2663" s="1">
        <v>44985.645744062502</v>
      </c>
      <c r="I2663" t="s">
        <v>8601</v>
      </c>
      <c r="J2663">
        <v>17.5</v>
      </c>
      <c r="K2663">
        <v>0</v>
      </c>
      <c r="L2663" t="s">
        <v>38</v>
      </c>
      <c r="M2663" t="s">
        <v>79</v>
      </c>
      <c r="Q2663">
        <v>17.149999999999999</v>
      </c>
      <c r="R2663" t="s">
        <v>86</v>
      </c>
      <c r="S2663">
        <v>34.18647</v>
      </c>
      <c r="T2663">
        <v>-103.33754999999999</v>
      </c>
      <c r="Z2663">
        <v>35200900504</v>
      </c>
      <c r="AA2663">
        <v>591.84033632749993</v>
      </c>
      <c r="AB2663" t="s">
        <v>53</v>
      </c>
      <c r="AC2663" t="s">
        <v>64</v>
      </c>
      <c r="AD2663" t="s">
        <v>43</v>
      </c>
      <c r="AE2663" t="s">
        <v>73</v>
      </c>
      <c r="AF2663" t="s">
        <v>12109</v>
      </c>
    </row>
    <row r="2664" spans="1:32" x14ac:dyDescent="0.25">
      <c r="A2664" t="s">
        <v>12110</v>
      </c>
      <c r="B2664" t="s">
        <v>12111</v>
      </c>
      <c r="C2664" t="s">
        <v>12111</v>
      </c>
      <c r="D2664" t="s">
        <v>10446</v>
      </c>
      <c r="E2664" t="s">
        <v>99</v>
      </c>
      <c r="F2664">
        <v>6</v>
      </c>
      <c r="G2664">
        <v>2022</v>
      </c>
      <c r="H2664" s="1">
        <v>44819.594115428241</v>
      </c>
      <c r="I2664" t="s">
        <v>8601</v>
      </c>
      <c r="J2664">
        <v>17.3</v>
      </c>
      <c r="K2664">
        <v>0</v>
      </c>
      <c r="L2664" t="s">
        <v>38</v>
      </c>
      <c r="M2664" t="s">
        <v>79</v>
      </c>
      <c r="Q2664">
        <v>17.3</v>
      </c>
      <c r="R2664" t="s">
        <v>52</v>
      </c>
      <c r="S2664">
        <v>32.811539000000003</v>
      </c>
      <c r="T2664">
        <v>-98.048657000000006</v>
      </c>
      <c r="U2664">
        <v>0.16800000000000001</v>
      </c>
      <c r="V2664">
        <v>1</v>
      </c>
      <c r="W2664">
        <v>1.26</v>
      </c>
      <c r="X2664">
        <v>1.26</v>
      </c>
      <c r="Y2664">
        <v>61.219000000000001</v>
      </c>
      <c r="Z2664">
        <v>48004374003</v>
      </c>
      <c r="AB2664" t="s">
        <v>407</v>
      </c>
      <c r="AC2664" t="s">
        <v>54</v>
      </c>
      <c r="AD2664" t="s">
        <v>54</v>
      </c>
      <c r="AE2664" t="s">
        <v>73</v>
      </c>
      <c r="AF2664" t="s">
        <v>12112</v>
      </c>
    </row>
    <row r="2665" spans="1:32" x14ac:dyDescent="0.25">
      <c r="A2665" t="s">
        <v>12113</v>
      </c>
      <c r="B2665" t="s">
        <v>12114</v>
      </c>
      <c r="C2665" t="s">
        <v>12115</v>
      </c>
      <c r="D2665" t="s">
        <v>12116</v>
      </c>
      <c r="E2665" t="s">
        <v>726</v>
      </c>
      <c r="F2665">
        <v>6</v>
      </c>
      <c r="G2665">
        <v>2022</v>
      </c>
      <c r="H2665" s="1">
        <v>44953.447472060187</v>
      </c>
      <c r="I2665" t="s">
        <v>8601</v>
      </c>
      <c r="J2665">
        <v>8.5</v>
      </c>
      <c r="K2665">
        <v>0</v>
      </c>
      <c r="L2665" t="s">
        <v>38</v>
      </c>
      <c r="M2665" t="s">
        <v>79</v>
      </c>
      <c r="Q2665">
        <v>8.5</v>
      </c>
      <c r="R2665" t="s">
        <v>94</v>
      </c>
      <c r="S2665">
        <v>33.642918000000002</v>
      </c>
      <c r="T2665">
        <v>-93.636583999999999</v>
      </c>
      <c r="U2665">
        <v>0.77475000000000005</v>
      </c>
      <c r="V2665">
        <v>1</v>
      </c>
      <c r="W2665">
        <v>1.2</v>
      </c>
      <c r="X2665">
        <v>0.66500000000000004</v>
      </c>
      <c r="Y2665">
        <v>282.08199999999999</v>
      </c>
      <c r="Z2665">
        <v>5000282003</v>
      </c>
      <c r="AA2665">
        <v>366.57679908530997</v>
      </c>
      <c r="AB2665" t="s">
        <v>118</v>
      </c>
      <c r="AC2665" t="s">
        <v>72</v>
      </c>
      <c r="AD2665" t="s">
        <v>54</v>
      </c>
      <c r="AE2665" t="s">
        <v>73</v>
      </c>
      <c r="AF2665" t="s">
        <v>12117</v>
      </c>
    </row>
    <row r="2666" spans="1:32" x14ac:dyDescent="0.25">
      <c r="A2666" t="s">
        <v>12005</v>
      </c>
      <c r="B2666" t="s">
        <v>12118</v>
      </c>
      <c r="C2666" t="s">
        <v>12119</v>
      </c>
      <c r="D2666" t="s">
        <v>12008</v>
      </c>
      <c r="E2666" t="s">
        <v>543</v>
      </c>
      <c r="F2666">
        <v>7</v>
      </c>
      <c r="G2666">
        <v>2022</v>
      </c>
      <c r="H2666" s="1">
        <v>45001.395158449071</v>
      </c>
      <c r="I2666" t="s">
        <v>8601</v>
      </c>
      <c r="J2666">
        <v>6.85</v>
      </c>
      <c r="K2666">
        <v>0</v>
      </c>
      <c r="L2666" t="s">
        <v>38</v>
      </c>
      <c r="M2666" t="s">
        <v>51</v>
      </c>
      <c r="N2666">
        <v>295.2</v>
      </c>
      <c r="R2666" t="s">
        <v>52</v>
      </c>
      <c r="S2666">
        <v>37.932693999999998</v>
      </c>
      <c r="T2666">
        <v>-91.726457999999994</v>
      </c>
      <c r="U2666">
        <v>2.8075083329999999</v>
      </c>
      <c r="V2666">
        <v>1</v>
      </c>
      <c r="W2666">
        <v>0</v>
      </c>
      <c r="X2666">
        <v>0</v>
      </c>
      <c r="Y2666">
        <v>1026.895</v>
      </c>
      <c r="Z2666">
        <v>29001020001</v>
      </c>
      <c r="AA2666">
        <v>1476.8692700357001</v>
      </c>
      <c r="AB2666" t="s">
        <v>41</v>
      </c>
      <c r="AC2666" t="s">
        <v>72</v>
      </c>
      <c r="AD2666" t="s">
        <v>54</v>
      </c>
      <c r="AE2666" t="s">
        <v>438</v>
      </c>
      <c r="AF2666" t="s">
        <v>12120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1876B0A719444E8C2754FC168BCD68" ma:contentTypeVersion="11" ma:contentTypeDescription="Create a new document." ma:contentTypeScope="" ma:versionID="c3e426f063398cba7d107291e9a2cb24">
  <xsd:schema xmlns:xsd="http://www.w3.org/2001/XMLSchema" xmlns:xs="http://www.w3.org/2001/XMLSchema" xmlns:p="http://schemas.microsoft.com/office/2006/metadata/properties" xmlns:ns3="0278683d-4b97-485d-a860-88f76b953ce0" xmlns:ns4="0d7b2844-e4fe-4107-9f68-8c851c6b6973" targetNamespace="http://schemas.microsoft.com/office/2006/metadata/properties" ma:root="true" ma:fieldsID="1b9586d1e95ec7ee8aa9c63b55b350c0" ns3:_="" ns4:_="">
    <xsd:import namespace="0278683d-4b97-485d-a860-88f76b953ce0"/>
    <xsd:import namespace="0d7b2844-e4fe-4107-9f68-8c851c6b697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78683d-4b97-485d-a860-88f76b953c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7b2844-e4fe-4107-9f68-8c851c6b697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278683d-4b97-485d-a860-88f76b953ce0" xsi:nil="true"/>
  </documentManagement>
</p:properties>
</file>

<file path=customXml/itemProps1.xml><?xml version="1.0" encoding="utf-8"?>
<ds:datastoreItem xmlns:ds="http://schemas.openxmlformats.org/officeDocument/2006/customXml" ds:itemID="{0358B254-1E12-421C-837A-15C37597D95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EBB4105-7717-422E-9A2D-E2627D978B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78683d-4b97-485d-a860-88f76b953ce0"/>
    <ds:schemaRef ds:uri="0d7b2844-e4fe-4107-9f68-8c851c6b69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EFDA07-E523-4714-BE84-801E1290ECD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A9179C6-EA95-40CC-91FF-9E16F5590283}">
  <ds:schemaRefs>
    <ds:schemaRef ds:uri="http://purl.org/dc/elements/1.1/"/>
    <ds:schemaRef ds:uri="0278683d-4b97-485d-a860-88f76b953ce0"/>
    <ds:schemaRef ds:uri="0d7b2844-e4fe-4107-9f68-8c851c6b6973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Combined Sheet (Major-Only)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Marszewski, Aaron</dc:creator>
  <cp:lastModifiedBy>Marszewski, Aaron</cp:lastModifiedBy>
  <dcterms:created xsi:type="dcterms:W3CDTF">2025-02-05T20:19:26Z</dcterms:created>
  <dcterms:modified xsi:type="dcterms:W3CDTF">2025-06-08T20:18:15Z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0x010100681876B0A719444E8C2754FC168BCD68</vt:lpwstr>
  </property>
</Properties>
</file>